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updateLinks="never" codeName="ThisWorkbook" defaultThemeVersion="124226"/>
  <mc:AlternateContent xmlns:mc="http://schemas.openxmlformats.org/markup-compatibility/2006">
    <mc:Choice Requires="x15">
      <x15ac:absPath xmlns:x15ac="http://schemas.microsoft.com/office/spreadsheetml/2010/11/ac" url="C:\Users\psemaan\Documents\projects\Attestation\BCAR\"/>
    </mc:Choice>
  </mc:AlternateContent>
  <xr:revisionPtr revIDLastSave="0" documentId="13_ncr:1_{6C3DB5C4-8853-4C2C-AC76-A8D00C67325E}" xr6:coauthVersionLast="47" xr6:coauthVersionMax="47" xr10:uidLastSave="{00000000-0000-0000-0000-000000000000}"/>
  <bookViews>
    <workbookView xWindow="22248" yWindow="-17280" windowWidth="20832" windowHeight="16656" tabRatio="844" xr2:uid="{00000000-000D-0000-FFFF-FFFF00000000}"/>
  </bookViews>
  <sheets>
    <sheet name="Attestation" sheetId="88" r:id="rId1"/>
    <sheet name="Schedule Listing " sheetId="1" r:id="rId2"/>
    <sheet name="10.010" sheetId="2" r:id="rId3"/>
    <sheet name="10.011" sheetId="3" r:id="rId4"/>
    <sheet name="10.020" sheetId="4" r:id="rId5"/>
    <sheet name="10.030 " sheetId="5" r:id="rId6"/>
    <sheet name="10.040" sheetId="6" r:id="rId7"/>
    <sheet name="10.041" sheetId="7" r:id="rId8"/>
    <sheet name="10.050" sheetId="8" r:id="rId9"/>
    <sheet name="10.060" sheetId="9" r:id="rId10"/>
    <sheet name="10.070" sheetId="10" r:id="rId11"/>
    <sheet name="10.080" sheetId="11" r:id="rId12"/>
    <sheet name="10.090" sheetId="12" r:id="rId13"/>
    <sheet name="20.010" sheetId="13" r:id="rId14"/>
    <sheet name="20.020" sheetId="14" r:id="rId15"/>
    <sheet name="20.030" sheetId="15" r:id="rId16"/>
    <sheet name="30.010" sheetId="16" r:id="rId17"/>
    <sheet name="40.010" sheetId="17" r:id="rId18"/>
    <sheet name="40.020" sheetId="18" r:id="rId19"/>
    <sheet name="40.030" sheetId="19" r:id="rId20"/>
    <sheet name="40.040" sheetId="20" r:id="rId21"/>
    <sheet name="40.050" sheetId="21" r:id="rId22"/>
    <sheet name="40.060" sheetId="22" r:id="rId23"/>
    <sheet name="40.070" sheetId="23" r:id="rId24"/>
    <sheet name="40.080" sheetId="24" r:id="rId25"/>
    <sheet name="40.090" sheetId="25" r:id="rId26"/>
    <sheet name="40.100" sheetId="26" r:id="rId27"/>
    <sheet name="40.110" sheetId="27" r:id="rId28"/>
    <sheet name="40.120" sheetId="28" r:id="rId29"/>
    <sheet name="40.130" sheetId="29" r:id="rId30"/>
    <sheet name="40.140" sheetId="30" r:id="rId31"/>
    <sheet name="40.150" sheetId="31" r:id="rId32"/>
    <sheet name="40.160" sheetId="32" r:id="rId33"/>
    <sheet name="40.170" sheetId="33" r:id="rId34"/>
    <sheet name="40.180" sheetId="34" r:id="rId35"/>
    <sheet name="40.190" sheetId="35" r:id="rId36"/>
    <sheet name="40.200" sheetId="37" r:id="rId37"/>
    <sheet name="40.210" sheetId="36" r:id="rId38"/>
    <sheet name="40.220" sheetId="38" r:id="rId39"/>
    <sheet name="40.220a" sheetId="84" r:id="rId40"/>
    <sheet name="40.220b" sheetId="85" r:id="rId41"/>
    <sheet name="40.230" sheetId="39" r:id="rId42"/>
    <sheet name="40.240" sheetId="40" r:id="rId43"/>
    <sheet name="40.250" sheetId="41" r:id="rId44"/>
    <sheet name="40.260" sheetId="42" r:id="rId45"/>
    <sheet name="40.270" sheetId="43" r:id="rId46"/>
    <sheet name="40.280" sheetId="44" r:id="rId47"/>
    <sheet name="40.290" sheetId="45" r:id="rId48"/>
    <sheet name="60.010" sheetId="46" r:id="rId49"/>
    <sheet name="70.010" sheetId="47" r:id="rId50"/>
    <sheet name="50.010" sheetId="48" r:id="rId51"/>
    <sheet name="50.020" sheetId="49" r:id="rId52"/>
    <sheet name="50.030" sheetId="50" r:id="rId53"/>
    <sheet name="50.040" sheetId="51" r:id="rId54"/>
    <sheet name="50.050" sheetId="52" r:id="rId55"/>
    <sheet name="50.060" sheetId="53" r:id="rId56"/>
    <sheet name="50.070" sheetId="54" r:id="rId57"/>
    <sheet name="50.080" sheetId="55" r:id="rId58"/>
    <sheet name="50.090" sheetId="56" r:id="rId59"/>
    <sheet name="50.100" sheetId="57" r:id="rId60"/>
    <sheet name="50.110" sheetId="58" r:id="rId61"/>
    <sheet name="50.120" sheetId="59" r:id="rId62"/>
    <sheet name="50.130" sheetId="60" r:id="rId63"/>
    <sheet name="50.140" sheetId="61" r:id="rId64"/>
    <sheet name="50.150" sheetId="62" r:id="rId65"/>
    <sheet name="50.160" sheetId="63" r:id="rId66"/>
    <sheet name="50.170" sheetId="64" r:id="rId67"/>
    <sheet name="50.180" sheetId="65" r:id="rId68"/>
    <sheet name="50.190" sheetId="66" r:id="rId69"/>
    <sheet name="50.200" sheetId="67" r:id="rId70"/>
    <sheet name="50.210" sheetId="68" r:id="rId71"/>
    <sheet name="50.220" sheetId="69" r:id="rId72"/>
    <sheet name="50.230" sheetId="71" r:id="rId73"/>
    <sheet name="50.240" sheetId="70" r:id="rId74"/>
    <sheet name="50.250" sheetId="72" r:id="rId75"/>
    <sheet name="50.250a" sheetId="87" r:id="rId76"/>
    <sheet name="50.250b" sheetId="86" r:id="rId77"/>
    <sheet name="50.260" sheetId="73" r:id="rId78"/>
    <sheet name="50.270" sheetId="74" r:id="rId79"/>
    <sheet name="50.280" sheetId="75" r:id="rId80"/>
    <sheet name="50.290" sheetId="76" r:id="rId81"/>
    <sheet name="60.020" sheetId="77" r:id="rId82"/>
    <sheet name="60.030" sheetId="78" r:id="rId83"/>
    <sheet name="70.020" sheetId="79" r:id="rId84"/>
    <sheet name="70.030" sheetId="80" r:id="rId85"/>
    <sheet name="70.040" sheetId="81" r:id="rId86"/>
    <sheet name="80.010" sheetId="82" r:id="rId87"/>
    <sheet name="90.010" sheetId="83" r:id="rId88"/>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#REF!</definedName>
    <definedName name="\Q">#REF!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000" localSheetId="2">'10.010'!$F$6</definedName>
    <definedName name="DPA_1001" localSheetId="2">'10.010'!$F$7</definedName>
    <definedName name="DPA_1002" localSheetId="2">'10.010'!$F$8</definedName>
    <definedName name="DPA_1003" localSheetId="2">'10.010'!$F$12</definedName>
    <definedName name="DPA_1004" localSheetId="2">'10.010'!$F$13</definedName>
    <definedName name="DPA_1008" localSheetId="2">'10.010'!$F$21</definedName>
    <definedName name="DPA_1009" localSheetId="2">'10.010'!$F$22</definedName>
    <definedName name="DPA_1012" localSheetId="5">'10.030 '!$G$55</definedName>
    <definedName name="DPA_1016" localSheetId="5">'10.030 '!$G$59</definedName>
    <definedName name="DPA_1017" localSheetId="2">'10.010'!$F$11</definedName>
    <definedName name="DPA_1018" localSheetId="2">'10.010'!$F$20</definedName>
    <definedName name="DPA_1019" localSheetId="2">'10.010'!$F$25</definedName>
    <definedName name="DPA_1178" localSheetId="2">'10.010'!$F$26</definedName>
    <definedName name="DPA_1179" localSheetId="2">'10.010'!$F$27</definedName>
    <definedName name="DPA_1188" localSheetId="5">'10.030 '!$G$6</definedName>
    <definedName name="DPA_1189" localSheetId="2">'10.010'!$F$9</definedName>
    <definedName name="DPA_1190" localSheetId="2">'10.010'!$F$29</definedName>
    <definedName name="DPA_1191" localSheetId="2">'10.010'!$F$33</definedName>
    <definedName name="DPA_1192" localSheetId="2">'10.010'!$F$34</definedName>
    <definedName name="DPA_1193" localSheetId="2">'10.010'!$F$35</definedName>
    <definedName name="DPA_1194" localSheetId="2">'10.010'!$F$36</definedName>
    <definedName name="DPA_1195" localSheetId="2">'10.010'!$F$14</definedName>
    <definedName name="DPA_1196" localSheetId="2">'10.010'!$F$23</definedName>
    <definedName name="DPA_1197" localSheetId="2">'10.010'!$F$28</definedName>
    <definedName name="DPA_1200" localSheetId="2">'10.010'!$F$16</definedName>
    <definedName name="DPA_1201" localSheetId="2">'10.010'!$F$17</definedName>
    <definedName name="DPA_1202" localSheetId="2">'10.010'!$F$18</definedName>
    <definedName name="DPA_1210" localSheetId="4">'10.020'!#REF!</definedName>
    <definedName name="DPA_1214" localSheetId="4">'10.020'!$B$8</definedName>
    <definedName name="DPA_1215" localSheetId="4">'10.020'!$B$11</definedName>
    <definedName name="DPA_1218" localSheetId="4">'10.020'!#REF!</definedName>
    <definedName name="DPA_1221" localSheetId="4">'10.020'!#REF!</definedName>
    <definedName name="DPA_1222" localSheetId="4">'10.020'!$B$27</definedName>
    <definedName name="DPA_1223" localSheetId="4">'10.020'!$B$42</definedName>
    <definedName name="DPA_1224" localSheetId="4">'10.020'!$B$47</definedName>
    <definedName name="DPA_1225" localSheetId="4">'10.020'!$B$46</definedName>
    <definedName name="DPA_1226" localSheetId="4">'10.020'!$B$49</definedName>
    <definedName name="DPA_1228" localSheetId="4">'10.020'!#REF!</definedName>
    <definedName name="DPA_1230" localSheetId="4">'10.020'!#REF!</definedName>
    <definedName name="DPA_1234" localSheetId="4">'10.020'!#REF!</definedName>
    <definedName name="DPA_1235" localSheetId="4">'10.020'!#REF!</definedName>
    <definedName name="DPA_1236" localSheetId="4">'10.020'!#REF!</definedName>
    <definedName name="DPA_1237" localSheetId="4">'10.020'!#REF!</definedName>
    <definedName name="DPA_1239" localSheetId="4">'10.020'!#REF!</definedName>
    <definedName name="DPA_1240" localSheetId="4">'10.020'!#REF!</definedName>
    <definedName name="DPA_1243" localSheetId="4">'10.020'!$D$16</definedName>
    <definedName name="DPA_1244" localSheetId="4">'10.020'!#REF!</definedName>
    <definedName name="DPA_1245" localSheetId="4">'10.020'!$D$16</definedName>
    <definedName name="DPA_1246" localSheetId="4">'10.020'!$D$8</definedName>
    <definedName name="DPA_1247" localSheetId="4">'10.020'!$D$11</definedName>
    <definedName name="DPA_1256" localSheetId="4">'10.020'!$D$47</definedName>
    <definedName name="DPA_1260" localSheetId="4">'10.020'!#REF!</definedName>
    <definedName name="DPA_1266" localSheetId="4">'10.020'!#REF!</definedName>
    <definedName name="DPA_1267" localSheetId="4">'10.020'!#REF!</definedName>
    <definedName name="DPA_1268" localSheetId="4">'10.020'!#REF!</definedName>
    <definedName name="DPA_1269" localSheetId="4">'10.020'!#REF!</definedName>
    <definedName name="DPA_1271" localSheetId="4">'10.020'!#REF!</definedName>
    <definedName name="DPA_1272" localSheetId="4">'10.020'!#REF!</definedName>
    <definedName name="DPA_1275" localSheetId="4">'10.020'!$E$16</definedName>
    <definedName name="DPA_1276" localSheetId="4">'10.020'!#REF!</definedName>
    <definedName name="DPA_1277" localSheetId="4">'10.020'!$E$16</definedName>
    <definedName name="DPA_1278" localSheetId="4">'10.020'!$E$8</definedName>
    <definedName name="DPA_1279" localSheetId="4">'10.020'!$E$11</definedName>
    <definedName name="DPA_1288" localSheetId="4">'10.020'!$E$47</definedName>
    <definedName name="DPA_1298" localSheetId="4">'10.020'!#REF!</definedName>
    <definedName name="DPA_1299" localSheetId="4">'10.020'!#REF!</definedName>
    <definedName name="DPA_1300" localSheetId="4">'10.020'!#REF!</definedName>
    <definedName name="DPA_1301" localSheetId="4">'10.020'!#REF!</definedName>
    <definedName name="DPA_1302" localSheetId="4">'10.020'!#REF!</definedName>
    <definedName name="DPA_1303" localSheetId="4">'10.020'!#REF!</definedName>
    <definedName name="DPA_1304" localSheetId="4">'10.020'!#REF!</definedName>
    <definedName name="DPA_1305" localSheetId="4">'10.020'!#REF!</definedName>
    <definedName name="DPA_1306" localSheetId="4">'10.020'!#REF!</definedName>
    <definedName name="DPA_1307" localSheetId="4">'10.020'!#REF!</definedName>
    <definedName name="DPA_1308" localSheetId="4">'10.020'!#REF!</definedName>
    <definedName name="DPA_1309" localSheetId="4">'10.020'!$F$16</definedName>
    <definedName name="DPA_1310" localSheetId="4">'10.020'!$F$8</definedName>
    <definedName name="DPA_1311" localSheetId="4">'10.020'!$F$11</definedName>
    <definedName name="DPA_1312" localSheetId="4">'10.020'!#REF!</definedName>
    <definedName name="DPA_1313" localSheetId="4">'10.020'!#REF!</definedName>
    <definedName name="DPA_1314" localSheetId="4">'10.020'!#REF!</definedName>
    <definedName name="DPA_1315" localSheetId="4">'10.020'!#REF!</definedName>
    <definedName name="DPA_1316" localSheetId="4">'10.020'!#REF!</definedName>
    <definedName name="DPA_1317" localSheetId="4">'10.020'!#REF!</definedName>
    <definedName name="DPA_1318" localSheetId="4">'10.020'!$F$27</definedName>
    <definedName name="DPA_1319" localSheetId="4">'10.020'!$F$42</definedName>
    <definedName name="DPA_1320" localSheetId="4">'10.020'!$F$47</definedName>
    <definedName name="DPA_1321" localSheetId="4">'10.020'!$F$46</definedName>
    <definedName name="DPA_1322" localSheetId="4">'10.020'!$F$49</definedName>
    <definedName name="DPA_1323" localSheetId="4">'10.020'!#REF!</definedName>
    <definedName name="DPA_1324" localSheetId="4">'10.020'!#REF!</definedName>
    <definedName name="DPA_1325" localSheetId="5">'10.030 '!$G$8</definedName>
    <definedName name="DPA_1326" localSheetId="5">'10.030 '!$C$19</definedName>
    <definedName name="DPA_1327" localSheetId="5">'10.030 '!$C$13</definedName>
    <definedName name="DPA_1328" localSheetId="5">'10.030 '!$C$16</definedName>
    <definedName name="DPA_1329" localSheetId="5">'10.030 '!$C$35</definedName>
    <definedName name="DPA_1330" localSheetId="5">'10.030 '!$C$34</definedName>
    <definedName name="DPA_1331" localSheetId="5">'10.030 '!$C$32</definedName>
    <definedName name="DPA_1332" localSheetId="5">'10.030 '!$C$46</definedName>
    <definedName name="DPA_1333" localSheetId="5">'10.030 '!$C$51</definedName>
    <definedName name="DPA_1334" localSheetId="5">'10.030 '!$C$50</definedName>
    <definedName name="DPA_1335" localSheetId="5">'10.030 '!$E$19</definedName>
    <definedName name="DPA_1336" localSheetId="5">'10.030 '!$E$13</definedName>
    <definedName name="DPA_1337" localSheetId="5">'10.030 '!$E$16</definedName>
    <definedName name="DPA_1338" localSheetId="5">'10.030 '!$E$35</definedName>
    <definedName name="DPA_1339" localSheetId="5">'10.030 '!$E$34</definedName>
    <definedName name="DPA_1340" localSheetId="5">'10.030 '!$E$32</definedName>
    <definedName name="DPA_1341" localSheetId="5">'10.030 '!$E$46</definedName>
    <definedName name="DPA_1342" localSheetId="5">'10.030 '!$E$51</definedName>
    <definedName name="DPA_1343" localSheetId="5">'10.030 '!$E$50</definedName>
    <definedName name="DPA_1344" localSheetId="5">'10.030 '!$E$52</definedName>
    <definedName name="DPA_1345" localSheetId="5">'10.030 '!$E$53</definedName>
    <definedName name="DPA_1346" localSheetId="5">'10.030 '!$G$60</definedName>
    <definedName name="DPA_1347" localSheetId="5">'10.030 '!$G$61</definedName>
    <definedName name="DPA_1348">'10.030 '!$C$72</definedName>
    <definedName name="DPA_1349">'10.030 '!$C$66</definedName>
    <definedName name="DPA_1350">'10.030 '!$C$69</definedName>
    <definedName name="DPA_1351" localSheetId="45">'10.030 '!#REF!</definedName>
    <definedName name="DPA_1351" localSheetId="47">'10.030 '!#REF!</definedName>
    <definedName name="DPA_1351" localSheetId="80">'10.030 '!#REF!</definedName>
    <definedName name="DPA_1351" localSheetId="0">#REF!</definedName>
    <definedName name="DPA_1351">'10.030 '!#REF!</definedName>
    <definedName name="DPA_1352">'10.030 '!$C$87</definedName>
    <definedName name="DPA_1353">'10.030 '!$C$85</definedName>
    <definedName name="DPA_1354">'10.030 '!$C$99</definedName>
    <definedName name="DPA_1355">'10.030 '!$C$103</definedName>
    <definedName name="DPA_1356">'10.030 '!$E$72</definedName>
    <definedName name="DPA_1357">'10.030 '!$E$66</definedName>
    <definedName name="DPA_1358">'10.030 '!$E$69</definedName>
    <definedName name="DPA_1359" localSheetId="45">'10.030 '!#REF!</definedName>
    <definedName name="DPA_1359" localSheetId="47">'10.030 '!#REF!</definedName>
    <definedName name="DPA_1359" localSheetId="80">'10.030 '!#REF!</definedName>
    <definedName name="DPA_1359" localSheetId="0">#REF!</definedName>
    <definedName name="DPA_1359">'10.030 '!#REF!</definedName>
    <definedName name="DPA_1360">'10.030 '!$E$87</definedName>
    <definedName name="DPA_1361">'10.030 '!$E$85</definedName>
    <definedName name="DPA_1362">'10.030 '!$E$99</definedName>
    <definedName name="DPA_1363">'10.030 '!$E$103</definedName>
    <definedName name="DPA_1370" localSheetId="4">'10.020'!#REF!</definedName>
    <definedName name="DPA_1373" localSheetId="4">'10.020'!$H$16</definedName>
    <definedName name="DPA_1374" localSheetId="4">'10.020'!$H$8</definedName>
    <definedName name="DPA_1375" localSheetId="4">'10.020'!$H$11</definedName>
    <definedName name="DPA_1378" localSheetId="4">'10.020'!#REF!</definedName>
    <definedName name="DPA_1381" localSheetId="4">'10.020'!#REF!</definedName>
    <definedName name="DPA_1382" localSheetId="4">'10.020'!$H$27</definedName>
    <definedName name="DPA_1383" localSheetId="4">'10.020'!$H$42</definedName>
    <definedName name="DPA_1384" localSheetId="4">'10.020'!$H$47</definedName>
    <definedName name="DPA_1385" localSheetId="4">'10.020'!$H$46</definedName>
    <definedName name="DPA_1386" localSheetId="4">'10.020'!$H$49</definedName>
    <definedName name="DPA_1387" localSheetId="4">'10.020'!#REF!</definedName>
    <definedName name="DPA_1388" localSheetId="4">'10.020'!#REF!</definedName>
    <definedName name="DPA_1390" localSheetId="4">'10.020'!#REF!</definedName>
    <definedName name="DPA_1392" localSheetId="4">'10.020'!$H$51</definedName>
    <definedName name="DPA_1400" localSheetId="28">'40.120'!#REF!</definedName>
    <definedName name="DPA_1401" localSheetId="28">'40.120'!#REF!</definedName>
    <definedName name="DPA_1402" localSheetId="28">'40.120'!#REF!</definedName>
    <definedName name="DPA_1403" localSheetId="28">'40.120'!#REF!</definedName>
    <definedName name="DPA_1404" localSheetId="28">'40.120'!#REF!</definedName>
    <definedName name="DPA_1405" localSheetId="28">'40.120'!#REF!</definedName>
    <definedName name="DPA_1406" localSheetId="28">'40.120'!#REF!</definedName>
    <definedName name="DPA_1407" localSheetId="28">'40.120'!#REF!</definedName>
    <definedName name="DPA_1408" localSheetId="28">'40.120'!#REF!</definedName>
    <definedName name="DPA_1409" localSheetId="28">'40.120'!#REF!</definedName>
    <definedName name="DPA_1410" localSheetId="28">'40.120'!#REF!</definedName>
    <definedName name="DPA_1411" localSheetId="28">'40.120'!#REF!</definedName>
    <definedName name="DPA_1412" localSheetId="28">'40.120'!#REF!</definedName>
    <definedName name="DPA_1413" localSheetId="28">'40.120'!#REF!</definedName>
    <definedName name="DPA_1414" localSheetId="28">'40.120'!#REF!</definedName>
    <definedName name="DPA_1415" localSheetId="28">'40.120'!#REF!</definedName>
    <definedName name="DPA_1416" localSheetId="28">'40.120'!#REF!</definedName>
    <definedName name="DPA_1417" localSheetId="28">'40.120'!#REF!</definedName>
    <definedName name="DPA_1418" localSheetId="28">'40.120'!#REF!</definedName>
    <definedName name="DPA_1420" localSheetId="28">'40.120'!#REF!</definedName>
    <definedName name="DPA_1421" localSheetId="28">'40.120'!#REF!</definedName>
    <definedName name="DPA_1422" localSheetId="28">'40.120'!#REF!</definedName>
    <definedName name="DPA_1423" localSheetId="28">'40.120'!#REF!</definedName>
    <definedName name="DPA_1424" localSheetId="28">'40.120'!#REF!</definedName>
    <definedName name="DPA_1425" localSheetId="28">'40.120'!#REF!</definedName>
    <definedName name="DPA_1426" localSheetId="28">'40.120'!#REF!</definedName>
    <definedName name="DPA_1427" localSheetId="28">'40.120'!#REF!</definedName>
    <definedName name="DPA_1428" localSheetId="28">'40.120'!#REF!</definedName>
    <definedName name="DPA_1429" localSheetId="28">'40.120'!#REF!</definedName>
    <definedName name="DPA_1430" localSheetId="28">'40.120'!#REF!</definedName>
    <definedName name="DPA_1431" localSheetId="28">'40.120'!#REF!</definedName>
    <definedName name="DPA_1432" localSheetId="28">'40.120'!#REF!</definedName>
    <definedName name="DPA_1433" localSheetId="28">'40.120'!#REF!</definedName>
    <definedName name="DPA_1434" localSheetId="28">'40.120'!#REF!</definedName>
    <definedName name="DPA_1435" localSheetId="28">'40.120'!#REF!</definedName>
    <definedName name="DPA_1436" localSheetId="28">'40.120'!#REF!</definedName>
    <definedName name="DPA_1437" localSheetId="28">'40.120'!#REF!</definedName>
    <definedName name="DPA_1438" localSheetId="28">'40.120'!#REF!</definedName>
    <definedName name="DPA_1439" localSheetId="28">'40.120'!#REF!</definedName>
    <definedName name="DPA_1449" localSheetId="4">'10.020'!$G$54</definedName>
    <definedName name="DPA_1454" localSheetId="4">'10.020'!#REF!</definedName>
    <definedName name="DPA_1455" localSheetId="4">'10.020'!$G$59</definedName>
    <definedName name="DPA_1456" localSheetId="4">'10.020'!#REF!</definedName>
    <definedName name="DPA_1457" localSheetId="4">'10.020'!$G$61</definedName>
    <definedName name="DPA_1462" localSheetId="4">'10.020'!$H$55</definedName>
    <definedName name="DPA_1465" localSheetId="4">'10.020'!$H$64</definedName>
    <definedName name="DPA_1470" localSheetId="4">'10.020'!$H$62</definedName>
    <definedName name="DPA_1472" localSheetId="4">'10.020'!$H$66</definedName>
    <definedName name="DPA_1500" localSheetId="13">'20.010'!$J$5</definedName>
    <definedName name="DPA_1510" localSheetId="13">'20.010'!$K$5</definedName>
    <definedName name="DPA_1514" localSheetId="13">'20.010'!$K$15</definedName>
    <definedName name="DPA_1516" localSheetId="13">'20.010'!$J$27</definedName>
    <definedName name="DPA_1517" localSheetId="13">'20.010'!$J$29</definedName>
    <definedName name="DPA_1518" localSheetId="13">'20.010'!$J$23</definedName>
    <definedName name="DPA_1519" localSheetId="13">'20.010'!$J$25</definedName>
    <definedName name="DPA_1525" localSheetId="13">'20.010'!$K$31</definedName>
    <definedName name="DPA_1526" localSheetId="13">'20.010'!$K$35</definedName>
    <definedName name="DPA_1527" localSheetId="13">'20.010'!$J$39</definedName>
    <definedName name="DPA_1528" localSheetId="13">'20.010'!$J$40</definedName>
    <definedName name="DPA_1529" localSheetId="13">'20.010'!$J$43</definedName>
    <definedName name="DPA_1530" localSheetId="13">'20.010'!$J$44</definedName>
    <definedName name="DPA_1531" localSheetId="13">'20.010'!$J$45</definedName>
    <definedName name="DPA_1532" localSheetId="13">'20.010'!$J$53</definedName>
    <definedName name="DPA_1533" localSheetId="13">'20.010'!$K$54</definedName>
    <definedName name="DPA_1534" localSheetId="13">'20.010'!$K$55</definedName>
    <definedName name="DPA_1535" localSheetId="13">'20.010'!$J$37</definedName>
    <definedName name="DPA_1536" localSheetId="13">'20.010'!$J$38</definedName>
    <definedName name="DPA_1537" localSheetId="13">'20.010'!$K$57</definedName>
    <definedName name="DPA_1538" localSheetId="13">'20.010'!$K$59</definedName>
    <definedName name="DPA_1539" localSheetId="13">'20.010'!$J$42</definedName>
    <definedName name="DPA_1540" localSheetId="13">'20.010'!$J$88</definedName>
    <definedName name="DPA_1542" localSheetId="13">'20.010'!#REF!</definedName>
    <definedName name="DPA_1543" localSheetId="13">'20.010'!$J$61</definedName>
    <definedName name="DPA_1544" localSheetId="13">'20.010'!$J$62</definedName>
    <definedName name="DPA_1545" localSheetId="13">'20.010'!$J$63</definedName>
    <definedName name="DPA_1546" localSheetId="13">'20.010'!$K$64</definedName>
    <definedName name="DPA_1547" localSheetId="13">'20.010'!$K$65</definedName>
    <definedName name="DPA_1548" localSheetId="13">'20.010'!$J$67</definedName>
    <definedName name="DPA_1549" localSheetId="13">'20.010'!$J$68</definedName>
    <definedName name="DPA_1550" localSheetId="13">'20.010'!$K$69</definedName>
    <definedName name="DPA_1551" localSheetId="13">'20.010'!$K$70</definedName>
    <definedName name="DPA_1552" localSheetId="13">'20.010'!$K$79</definedName>
    <definedName name="DPA_1553" localSheetId="13">'20.010'!$K$80</definedName>
    <definedName name="DPA_1554" localSheetId="13">'20.010'!$K$81</definedName>
    <definedName name="DPA_1558" localSheetId="13">'20.010'!$K$85</definedName>
    <definedName name="DPA_1559" localSheetId="13">'20.010'!$J$87</definedName>
    <definedName name="DPA_1560" localSheetId="13">'20.010'!$J$89</definedName>
    <definedName name="DPA_1561" localSheetId="13">'20.010'!$J$91</definedName>
    <definedName name="DPA_1562" localSheetId="13">'20.010'!$J$92</definedName>
    <definedName name="DPA_1563" localSheetId="13">'20.010'!$J$93</definedName>
    <definedName name="DPA_1564" localSheetId="13">'20.010'!$J$95</definedName>
    <definedName name="DPA_1565" localSheetId="13">'20.010'!$K$96</definedName>
    <definedName name="DPA_1566" localSheetId="13">'20.010'!$K$97</definedName>
    <definedName name="DPA_1567" localSheetId="13">'20.010'!$J$114</definedName>
    <definedName name="DPA_1569" localSheetId="13">'20.010'!$J$128</definedName>
    <definedName name="DPA_1573" localSheetId="13">'20.010'!$J$113</definedName>
    <definedName name="DPA_1575" localSheetId="13">'20.010'!$J$120</definedName>
    <definedName name="DPA_1576" localSheetId="13">'20.010'!$J$121</definedName>
    <definedName name="DPA_1577" localSheetId="13">'20.010'!$J$129</definedName>
    <definedName name="DPA_1578" localSheetId="13">'20.010'!$J$180</definedName>
    <definedName name="DPA_1580" localSheetId="13">'20.010'!$J$19</definedName>
    <definedName name="DPA_1581" localSheetId="13">'20.010'!$J$181</definedName>
    <definedName name="DPA_1582" localSheetId="13">'20.010'!$K$182</definedName>
    <definedName name="DPA_1583" localSheetId="13">'20.010'!$K$26</definedName>
    <definedName name="DPA_1586" localSheetId="13">'20.010'!$K$33</definedName>
    <definedName name="DPA_1589" localSheetId="13">'20.010'!$J$184</definedName>
    <definedName name="DPA_1590" localSheetId="13">'20.010'!$K$32</definedName>
    <definedName name="DPA_1592" localSheetId="13">'20.010'!$J$185</definedName>
    <definedName name="DPA_1597" localSheetId="13">'20.010'!$K$186</definedName>
    <definedName name="DPA_1598" localSheetId="13">'20.010'!$J$188</definedName>
    <definedName name="DPA_1599" localSheetId="13">'20.010'!$J$189</definedName>
    <definedName name="DPA_1601" localSheetId="13">'20.010'!$K$190</definedName>
    <definedName name="DPA_1602" localSheetId="13">'20.010'!$K$200</definedName>
    <definedName name="DPA_1603" localSheetId="13">'20.010'!$K$202</definedName>
    <definedName name="DPA_1604" localSheetId="13">'20.010'!$J$204</definedName>
    <definedName name="DPA_1606" localSheetId="13">'20.010'!$K$99</definedName>
    <definedName name="DPA_1607" localSheetId="13">'20.010'!$J$205</definedName>
    <definedName name="DPA_1608" localSheetId="13">'20.010'!$J$206</definedName>
    <definedName name="DPA_1612" localSheetId="13">'20.010'!$K$107</definedName>
    <definedName name="DPA_1613" localSheetId="13">'20.010'!$K$108</definedName>
    <definedName name="DPA_1616" localSheetId="13">'20.010'!$K$110</definedName>
    <definedName name="DPA_1618" localSheetId="13">'20.010'!$J$216</definedName>
    <definedName name="DPA_1619" localSheetId="13">'20.010'!$J$222</definedName>
    <definedName name="DPA_1622" localSheetId="13">'20.010'!$K$102</definedName>
    <definedName name="DPA_1623" localSheetId="13">'20.010'!$K$103</definedName>
    <definedName name="DPA_1624" localSheetId="13">'20.010'!$K$105</definedName>
    <definedName name="DPA_1625" localSheetId="13">'20.010'!$K$104</definedName>
    <definedName name="DPA_1627" localSheetId="13">'20.010'!$K$226</definedName>
    <definedName name="DPA_1628" localSheetId="13">'20.010'!$K$111</definedName>
    <definedName name="DPA_1629" localSheetId="13">'20.010'!$K$227</definedName>
    <definedName name="DPA_1630" localSheetId="13">'20.010'!$J$229</definedName>
    <definedName name="DPA_1631" localSheetId="13">'20.010'!$J$230</definedName>
    <definedName name="DPA_1632" localSheetId="13">'20.010'!$K$130</definedName>
    <definedName name="DPA_1633" localSheetId="13">'20.010'!$K$131</definedName>
    <definedName name="DPA_1634" localSheetId="13">'20.010'!$K$232</definedName>
    <definedName name="DPA_1636" localSheetId="13">'20.010'!$K$233</definedName>
    <definedName name="DPA_1638" localSheetId="13">'20.010'!$K$235</definedName>
    <definedName name="DPA_1639" localSheetId="13">'20.010'!$K$133</definedName>
    <definedName name="DPA_1641" localSheetId="13">'20.010'!$K$236</definedName>
    <definedName name="DPA_1643" localSheetId="13">'20.010'!$K$238</definedName>
    <definedName name="DPA_1644" localSheetId="13">'20.010'!$K$239</definedName>
    <definedName name="DPA_1645" localSheetId="13">'20.010'!$J$215</definedName>
    <definedName name="DPA_1646" localSheetId="13">'20.010'!$K$217</definedName>
    <definedName name="DPA_1647" localSheetId="13">'20.010'!$K$240</definedName>
    <definedName name="DPA_1648" localSheetId="13">'20.010'!$K$241</definedName>
    <definedName name="DPA_1649" localSheetId="13">'20.010'!$J$221</definedName>
    <definedName name="DPA_1650" localSheetId="13">'20.010'!$K$224</definedName>
    <definedName name="DPA_1651" localSheetId="13">'20.010'!$K$242</definedName>
    <definedName name="DPA_1652" localSheetId="13">'20.010'!$J$244</definedName>
    <definedName name="DPA_1653" localSheetId="13">'20.010'!$J$245</definedName>
    <definedName name="DPA_1654" localSheetId="13">'20.010'!$J$246</definedName>
    <definedName name="DPA_1655" localSheetId="13">'20.010'!$J$247</definedName>
    <definedName name="DPA_1656" localSheetId="13">'20.010'!$J$253</definedName>
    <definedName name="DPA_1657" localSheetId="13">'20.010'!#REF!</definedName>
    <definedName name="DPA_1658" localSheetId="13">'20.010'!#REF!</definedName>
    <definedName name="DPA_1659" localSheetId="13">'20.010'!#REF!</definedName>
    <definedName name="DPA_1660" localSheetId="13">'20.010'!$J$263</definedName>
    <definedName name="DPA_1661" localSheetId="13">'20.010'!$K$264</definedName>
    <definedName name="DPA_1662" localSheetId="13">'20.010'!$K$265</definedName>
    <definedName name="DPA_1663" localSheetId="13">'20.010'!$K$266</definedName>
    <definedName name="DPA_1664" localSheetId="13">'20.010'!#REF!</definedName>
    <definedName name="DPA_1668" localSheetId="13">'20.010'!#REF!</definedName>
    <definedName name="DPA_1671" localSheetId="13">'20.010'!#REF!</definedName>
    <definedName name="DPA_1672" localSheetId="13">'20.010'!#REF!</definedName>
    <definedName name="DPA_1673" localSheetId="13">'20.010'!$J$269</definedName>
    <definedName name="DPA_1674" localSheetId="13">'20.010'!$K$270</definedName>
    <definedName name="DPA_1675" localSheetId="13">'20.010'!$K$271</definedName>
    <definedName name="DPA_1676" localSheetId="13">'20.010'!$K$272</definedName>
    <definedName name="DPA_1677" localSheetId="13">'20.010'!$K$280</definedName>
    <definedName name="DPA_1678" localSheetId="13">'20.010'!$K$281</definedName>
    <definedName name="DPA_1679" localSheetId="13">'20.010'!$K$282</definedName>
    <definedName name="DPA_1680" localSheetId="13">'20.010'!$K$283</definedName>
    <definedName name="DPA_1681" localSheetId="13">'20.010'!$K$284</definedName>
    <definedName name="DPA_1682" localSheetId="13">'20.010'!$K$285</definedName>
    <definedName name="DPA_1683" localSheetId="13">'20.010'!$K$286</definedName>
    <definedName name="DPA_1684" localSheetId="13">'20.010'!$K$289</definedName>
    <definedName name="DPA_1685" localSheetId="13">'20.010'!$K$290</definedName>
    <definedName name="DPA_1686" localSheetId="13">'20.010'!$K$291</definedName>
    <definedName name="DPA_1687" localSheetId="13">'20.010'!$K$295</definedName>
    <definedName name="DPA_1688" localSheetId="13">'20.010'!$K$297</definedName>
    <definedName name="DPA_1692" localSheetId="13">'20.010'!$J$213</definedName>
    <definedName name="DPA_1693" localSheetId="13">'20.010'!$J$219</definedName>
    <definedName name="DPA_1694" localSheetId="13">'20.010'!$J$41</definedName>
    <definedName name="DPA_1699" localSheetId="13">'20.010'!$K$298</definedName>
    <definedName name="DPA_1700" localSheetId="13">'20.010'!$K$299</definedName>
    <definedName name="DPA_1701" localSheetId="13">'20.010'!$K$301</definedName>
    <definedName name="DPA_1702" localSheetId="13">'20.010'!$K$302</definedName>
    <definedName name="DPA_1703" localSheetId="13">'20.010'!$K$303</definedName>
    <definedName name="DPA_1704" localSheetId="13">'20.010'!$K$293</definedName>
    <definedName name="DPA_1705" localSheetId="13">'20.010'!$K$294</definedName>
    <definedName name="DPA_1706" localSheetId="13">'20.010'!$J$21</definedName>
    <definedName name="DPA_1707" localSheetId="13">'20.010'!$K$22</definedName>
    <definedName name="DPA_1708" localSheetId="13">'20.010'!$J$30</definedName>
    <definedName name="DPA_1709" localSheetId="13">'20.010'!$J$46</definedName>
    <definedName name="DPA_1710" localSheetId="13">'20.010'!$K$83</definedName>
    <definedName name="DPA_1712" localSheetId="13">'20.010'!$K$82</definedName>
    <definedName name="DPA_1713" localSheetId="13">'20.010'!$J$94</definedName>
    <definedName name="DPA_1714" localSheetId="13">'20.010'!$K$106</definedName>
    <definedName name="DPA_1715" localSheetId="13">'20.010'!$K$313</definedName>
    <definedName name="DPA_1716" localSheetId="13">'20.010'!$K$109</definedName>
    <definedName name="DPA_1717" localSheetId="13">'20.010'!$J$223</definedName>
    <definedName name="DPA_1718" localSheetId="13">'20.010'!$J$115</definedName>
    <definedName name="DPA_1719" localSheetId="13">'20.010'!$J$116</definedName>
    <definedName name="DPA_1720" localSheetId="13">'20.010'!$J$117</definedName>
    <definedName name="DPA_1721" localSheetId="13">'20.010'!$J$118</definedName>
    <definedName name="DPA_1722" localSheetId="13">'20.010'!$J$123</definedName>
    <definedName name="DPA_1723" localSheetId="13">'20.010'!$J$124</definedName>
    <definedName name="DPA_1724" localSheetId="13">'20.010'!$J$126</definedName>
    <definedName name="DPA_1725" localSheetId="13">'20.010'!$J$127</definedName>
    <definedName name="DPA_1726" localSheetId="13">'20.010'!$K$140</definedName>
    <definedName name="DPA_1727" localSheetId="13">'20.010'!$K$141</definedName>
    <definedName name="DPA_1727" localSheetId="45">'20.030'!#REF!</definedName>
    <definedName name="DPA_1727" localSheetId="47">'20.030'!#REF!</definedName>
    <definedName name="DPA_1727" localSheetId="80">'20.030'!#REF!</definedName>
    <definedName name="DPA_1727" localSheetId="0">#REF!</definedName>
    <definedName name="DPA_1727">'20.030'!#REF!</definedName>
    <definedName name="DPA_1728" localSheetId="13">'20.010'!$K$142</definedName>
    <definedName name="DPA_1729" localSheetId="13">'20.010'!$K$143</definedName>
    <definedName name="DPA_1731" localSheetId="13">'20.010'!$J$145</definedName>
    <definedName name="DPA_1732" localSheetId="13">'20.010'!$J$146</definedName>
    <definedName name="DPA_1733" localSheetId="13">'20.010'!$J$147</definedName>
    <definedName name="DPA_1734" localSheetId="13">'20.010'!$K$148</definedName>
    <definedName name="DPA_1735" localSheetId="13">'20.010'!$K$150</definedName>
    <definedName name="DPA_1736" localSheetId="13">'20.010'!$J$161</definedName>
    <definedName name="DPA_1737" localSheetId="13">'20.010'!$J$162</definedName>
    <definedName name="DPA_1738" localSheetId="13">'20.010'!$K$163</definedName>
    <definedName name="DPA_1739" localSheetId="13">'20.010'!$K$165</definedName>
    <definedName name="DPA_1740" localSheetId="13">'20.010'!$J$168</definedName>
    <definedName name="DPA_1741" localSheetId="13">'20.010'!$J$169</definedName>
    <definedName name="DPA_1742" localSheetId="13">'20.010'!$K$170</definedName>
    <definedName name="DPA_1743" localSheetId="13">'20.010'!$K$171</definedName>
    <definedName name="DPA_1744" localSheetId="13">'20.010'!$K$172</definedName>
    <definedName name="DPA_1745" localSheetId="13">'20.010'!$J$192</definedName>
    <definedName name="DPA_1746" localSheetId="13">'20.010'!$J$193</definedName>
    <definedName name="DPA_1747" localSheetId="13">'20.010'!$K$194</definedName>
    <definedName name="DPA_1748" localSheetId="13">'20.010'!$J$196</definedName>
    <definedName name="DPA_1749" localSheetId="13">'20.010'!$J$197</definedName>
    <definedName name="DPA_1750" localSheetId="13">'20.010'!$K$198</definedName>
    <definedName name="DPA_1753" localSheetId="13">'20.010'!$K$305</definedName>
    <definedName name="DPA_1754" localSheetId="13">'20.010'!$K$306</definedName>
    <definedName name="DPA_1755" localSheetId="13">'20.010'!$K$307</definedName>
    <definedName name="DPA_1756" localSheetId="13">'20.010'!$K$309</definedName>
    <definedName name="DPA_1757" localSheetId="13">'20.010'!$K$310</definedName>
    <definedName name="DPA_1758" localSheetId="13">'20.010'!$K$311</definedName>
    <definedName name="DPA_1764" localSheetId="48">'60.010'!$D$21</definedName>
    <definedName name="DPA_1765" localSheetId="48">'60.010'!$D$22</definedName>
    <definedName name="DPA_1766" localSheetId="48">'60.010'!$D$23</definedName>
    <definedName name="DPA_1767" localSheetId="48">'60.010'!$D$24</definedName>
    <definedName name="DPA_1768" localSheetId="48">'60.010'!$D$25</definedName>
    <definedName name="DPA_1769" localSheetId="48">'60.010'!$D$26</definedName>
    <definedName name="DPA_1770" localSheetId="48">'60.010'!$D$28</definedName>
    <definedName name="DPA_1771" localSheetId="48">'60.010'!$D$29</definedName>
    <definedName name="DPA_1772" localSheetId="48">'60.010'!$D$30</definedName>
    <definedName name="DPA_1773" localSheetId="48">'60.010'!$D$31</definedName>
    <definedName name="DPA_1774" localSheetId="48">'60.010'!$D$32</definedName>
    <definedName name="DPA_1775" localSheetId="48">'60.010'!$D$33</definedName>
    <definedName name="DPA_1776" localSheetId="48">'60.010'!$D$35</definedName>
    <definedName name="DPA_1777" localSheetId="48">'60.010'!$D$36</definedName>
    <definedName name="DPA_1778" localSheetId="48">'60.010'!$D$37</definedName>
    <definedName name="DPA_1779" localSheetId="48">'60.010'!$D$38</definedName>
    <definedName name="DPA_1780" localSheetId="48">'60.010'!$D$39</definedName>
    <definedName name="DPA_1781" localSheetId="48">'60.010'!$D$40</definedName>
    <definedName name="DPA_1782" localSheetId="48">'60.010'!$D$42</definedName>
    <definedName name="DPA_1783" localSheetId="48">'60.010'!$D$43</definedName>
    <definedName name="DPA_1784" localSheetId="48">'60.010'!$D$44</definedName>
    <definedName name="DPA_1785" localSheetId="48">'60.010'!$D$45</definedName>
    <definedName name="DPA_1786" localSheetId="48">'60.010'!$D$46</definedName>
    <definedName name="DPA_1787" localSheetId="48">'60.010'!$D$47</definedName>
    <definedName name="DPA_1788" localSheetId="48">'60.010'!$E$21</definedName>
    <definedName name="DPA_1789" localSheetId="48">'60.010'!$E$22</definedName>
    <definedName name="DPA_1790" localSheetId="48">'60.010'!$E$23</definedName>
    <definedName name="DPA_1791" localSheetId="48">'60.010'!$E$24</definedName>
    <definedName name="DPA_1792" localSheetId="48">'60.010'!$E$25</definedName>
    <definedName name="DPA_1793" localSheetId="48">'60.010'!$E$26</definedName>
    <definedName name="DPA_1794" localSheetId="48">'60.010'!$E$28</definedName>
    <definedName name="DPA_1795" localSheetId="48">'60.010'!$E$29</definedName>
    <definedName name="DPA_1796" localSheetId="48">'60.010'!$E$30</definedName>
    <definedName name="DPA_1797" localSheetId="48">'60.010'!$E$31</definedName>
    <definedName name="DPA_1798" localSheetId="48">'60.010'!$E$32</definedName>
    <definedName name="DPA_1799" localSheetId="48">'60.010'!$E$33</definedName>
    <definedName name="DPA_1800" localSheetId="48">'60.010'!$E$35</definedName>
    <definedName name="DPA_1801" localSheetId="48">'60.010'!$E$36</definedName>
    <definedName name="DPA_1802" localSheetId="48">'60.010'!$E$37</definedName>
    <definedName name="DPA_1803" localSheetId="48">'60.010'!$E$38</definedName>
    <definedName name="DPA_1804" localSheetId="48">'60.010'!$E$39</definedName>
    <definedName name="DPA_1807" localSheetId="48">'60.010'!$E$40</definedName>
    <definedName name="DPA_1813" localSheetId="13">'20.010'!$K$16</definedName>
    <definedName name="DPA_1814" localSheetId="13">'20.010'!$K$17</definedName>
    <definedName name="DPA_1815" localSheetId="14">'20.020'!$J$71</definedName>
    <definedName name="DPA_1816" localSheetId="14">'20.020'!$K$71</definedName>
    <definedName name="DPA_1817" localSheetId="14">'20.020'!$L$71</definedName>
    <definedName name="DPA_1818" localSheetId="14">'20.020'!$M$71</definedName>
    <definedName name="DPA_1819" localSheetId="14">'20.020'!$N$71</definedName>
    <definedName name="DPA_1820" localSheetId="14">'20.020'!$O$71</definedName>
    <definedName name="DPA_1821" localSheetId="14">'20.020'!$H$72</definedName>
    <definedName name="DPA_1822" localSheetId="14">'20.020'!$I$72</definedName>
    <definedName name="DPA_1823" localSheetId="14">'20.020'!$J$72</definedName>
    <definedName name="DPA_1824" localSheetId="14">'20.020'!$K$72</definedName>
    <definedName name="DPA_1825" localSheetId="14">'20.020'!$L$72</definedName>
    <definedName name="DPA_1826" localSheetId="14">'20.020'!$M$72</definedName>
    <definedName name="DPA_1827" localSheetId="14">'20.020'!$N$72</definedName>
    <definedName name="DPA_1828" localSheetId="14">'20.020'!$O$72</definedName>
    <definedName name="DPA_1829" localSheetId="14">'20.020'!$H$74</definedName>
    <definedName name="DPA_1830" localSheetId="14">'20.020'!$I$74</definedName>
    <definedName name="DPA_1831" localSheetId="14">'20.020'!$J$74</definedName>
    <definedName name="DPA_1832" localSheetId="14">'20.020'!$K$74</definedName>
    <definedName name="DPA_1833" localSheetId="14">'20.020'!$L$74</definedName>
    <definedName name="DPA_1834" localSheetId="14">'20.020'!$M$74</definedName>
    <definedName name="DPA_1835" localSheetId="14">'20.020'!$N$74</definedName>
    <definedName name="DPA_1836" localSheetId="14">'20.020'!$O$74</definedName>
    <definedName name="DPA_1837" localSheetId="14">'20.020'!$H$75</definedName>
    <definedName name="DPA_1838" localSheetId="14">'20.020'!$I$75</definedName>
    <definedName name="DPA_1839" localSheetId="14">'20.020'!$J$75</definedName>
    <definedName name="DPA_1840" localSheetId="14">'20.020'!$K$75</definedName>
    <definedName name="DPA_1841" localSheetId="14">'20.020'!$L$75</definedName>
    <definedName name="DPA_1842" localSheetId="14">'20.020'!$M$75</definedName>
    <definedName name="DPA_1843" localSheetId="14">'20.020'!$N$75</definedName>
    <definedName name="DPA_1844" localSheetId="14">'20.020'!$O$75</definedName>
    <definedName name="DPA_1845" localSheetId="14">'20.020'!$H$77</definedName>
    <definedName name="DPA_1846" localSheetId="14">'20.020'!$I$77</definedName>
    <definedName name="DPA_1847" localSheetId="14">'20.020'!$J$77</definedName>
    <definedName name="DPA_1848" localSheetId="14">'20.020'!$K$77</definedName>
    <definedName name="DPA_1849" localSheetId="14">'20.020'!$L$77</definedName>
    <definedName name="DPA_1850" localSheetId="14">'20.020'!$M$77</definedName>
    <definedName name="DPA_1851" localSheetId="14">'20.020'!$N$77</definedName>
    <definedName name="DPA_1852" localSheetId="14">'20.020'!$O$77</definedName>
    <definedName name="DPA_1853" localSheetId="14">'20.020'!$P$77</definedName>
    <definedName name="DPA_1854" localSheetId="14">'20.020'!$H$80</definedName>
    <definedName name="DPA_1855" localSheetId="14">'20.020'!$I$80</definedName>
    <definedName name="DPA_1856" localSheetId="14">'20.020'!$J$80</definedName>
    <definedName name="DPA_1857" localSheetId="14">'20.020'!$K$80</definedName>
    <definedName name="DPA_1858" localSheetId="14">'20.020'!$L$80</definedName>
    <definedName name="DPA_1859" localSheetId="14">'20.020'!$M$80</definedName>
    <definedName name="DPA_1860" localSheetId="14">'20.020'!$N$80</definedName>
    <definedName name="DPA_1861" localSheetId="14">'20.020'!$O$80</definedName>
    <definedName name="DPA_1862" localSheetId="14">'20.020'!$H$81</definedName>
    <definedName name="DPA_1863" localSheetId="14">'20.020'!$I$81</definedName>
    <definedName name="DPA_1864" localSheetId="14">'20.020'!$J$81</definedName>
    <definedName name="DPA_1865" localSheetId="14">'20.020'!$K$81</definedName>
    <definedName name="DPA_1866" localSheetId="14">'20.020'!$L$81</definedName>
    <definedName name="DPA_1867" localSheetId="14">'20.020'!$M$81</definedName>
    <definedName name="DPA_1868" localSheetId="14">'20.020'!$N$81</definedName>
    <definedName name="DPA_1869" localSheetId="14">'20.020'!$O$81</definedName>
    <definedName name="DPA_1870" localSheetId="14">'20.020'!$H$83</definedName>
    <definedName name="DPA_1871" localSheetId="14">'20.020'!$I$83</definedName>
    <definedName name="DPA_1872" localSheetId="14">'20.020'!$J$83</definedName>
    <definedName name="DPA_1873" localSheetId="14">'20.020'!$K$83</definedName>
    <definedName name="DPA_1874" localSheetId="14">'20.020'!$L$83</definedName>
    <definedName name="DPA_1875" localSheetId="14">'20.020'!$M$83</definedName>
    <definedName name="DPA_1876" localSheetId="14">'20.020'!$N$83</definedName>
    <definedName name="DPA_1953" localSheetId="14">'20.020'!$O$83</definedName>
    <definedName name="DPA_1954" localSheetId="14">'20.020'!$H$84</definedName>
    <definedName name="DPA_1958" localSheetId="13">'20.010'!$K$84</definedName>
    <definedName name="DPA_1959" localSheetId="14">'20.020'!$I$84</definedName>
    <definedName name="DPA_1960" localSheetId="14">'20.020'!$J$84</definedName>
    <definedName name="DPA_1961" localSheetId="14">'20.020'!$K$84</definedName>
    <definedName name="DPA_1962" localSheetId="14">'20.020'!$L$84</definedName>
    <definedName name="DPA_1963" localSheetId="14">'20.020'!$M$84</definedName>
    <definedName name="DPA_1964" localSheetId="14">'20.020'!$N$84</definedName>
    <definedName name="DPA_1965" localSheetId="14">'20.020'!$O$84</definedName>
    <definedName name="DPA_1966" localSheetId="14">'20.020'!$H$86</definedName>
    <definedName name="DPA_1967" localSheetId="14">'20.020'!$I$86</definedName>
    <definedName name="DPA_1968" localSheetId="14">'20.020'!$J$86</definedName>
    <definedName name="DPA_1969" localSheetId="14">'20.020'!$K$86</definedName>
    <definedName name="DPA_1970" localSheetId="14">'20.020'!$L$86</definedName>
    <definedName name="DPA_1971" localSheetId="14">'20.020'!$M$86</definedName>
    <definedName name="DPA_1972" localSheetId="14">'20.020'!$N$86</definedName>
    <definedName name="DPA_1973" localSheetId="14">'20.020'!$O$86</definedName>
    <definedName name="DPA_1974" localSheetId="14">'20.020'!$H$87</definedName>
    <definedName name="DPA_1975" localSheetId="15">'20.030'!#REF!</definedName>
    <definedName name="DPA_1976" localSheetId="14">'20.020'!$I$87</definedName>
    <definedName name="DPA_1977" localSheetId="14">'20.020'!$J$87</definedName>
    <definedName name="DPA_1978" localSheetId="14">'20.020'!$K$87</definedName>
    <definedName name="DPA_1979" localSheetId="14">'20.020'!$L$87</definedName>
    <definedName name="DPA_1980" localSheetId="14">'20.020'!$M$87</definedName>
    <definedName name="DPA_1981" localSheetId="14">'20.020'!$N$87</definedName>
    <definedName name="DPA_1982" localSheetId="14">'20.020'!$O$87</definedName>
    <definedName name="DPA_1983" localSheetId="14">'20.020'!$P$87</definedName>
    <definedName name="DPA_1984" localSheetId="14">'20.020'!$H$6</definedName>
    <definedName name="DPA_1985" localSheetId="14">'20.020'!$I$6</definedName>
    <definedName name="DPA_1986" localSheetId="15">'20.030'!$J$5</definedName>
    <definedName name="DPA_1987" localSheetId="15">'20.030'!$J$6</definedName>
    <definedName name="DPA_1988" localSheetId="15">'20.030'!$J$9</definedName>
    <definedName name="DPA_1989" localSheetId="14">'20.020'!$J$6</definedName>
    <definedName name="DPA_1990" localSheetId="14">'20.020'!$K$6</definedName>
    <definedName name="DPA_1991" localSheetId="14">'20.020'!$L$6</definedName>
    <definedName name="DPA_1992" localSheetId="14">'20.020'!$M$6</definedName>
    <definedName name="DPA_1993" localSheetId="14">'20.020'!$N$6</definedName>
    <definedName name="DPA_1994" localSheetId="14">'20.020'!$O$6</definedName>
    <definedName name="DPA_1995" localSheetId="15">'20.030'!$J$20</definedName>
    <definedName name="DPA_1996" localSheetId="14">'20.020'!$H$7</definedName>
    <definedName name="DPA_1997" localSheetId="14">'20.020'!$I$7</definedName>
    <definedName name="DPA_1998" localSheetId="15">'20.030'!$J$23</definedName>
    <definedName name="DPA_1999" localSheetId="14">'20.020'!$J$7</definedName>
    <definedName name="DPA_2000" localSheetId="14">'20.020'!$K$7</definedName>
    <definedName name="DPA_2077" localSheetId="14">'20.020'!$L$7</definedName>
    <definedName name="DPA_2078" localSheetId="14">'20.020'!$M$7</definedName>
    <definedName name="DPA_2079" localSheetId="14">'20.020'!$N$7</definedName>
    <definedName name="DPA_2080" localSheetId="14">'20.020'!$O$7</definedName>
    <definedName name="DPA_2081" localSheetId="14">'20.020'!$H$8</definedName>
    <definedName name="DPA_2082" localSheetId="14">'20.020'!$I$8</definedName>
    <definedName name="DPA_2083" localSheetId="14">'20.020'!$J$8</definedName>
    <definedName name="DPA_2084" localSheetId="14">'20.020'!$K$8</definedName>
    <definedName name="DPA_2085" localSheetId="14">'20.020'!$L$8</definedName>
    <definedName name="DPA_2086" localSheetId="14">'20.020'!$M$8</definedName>
    <definedName name="DPA_2087" localSheetId="14">'20.020'!$N$8</definedName>
    <definedName name="DPA_2088" localSheetId="14">'20.020'!$O$8</definedName>
    <definedName name="DPA_2089" localSheetId="14">'20.020'!$H$10</definedName>
    <definedName name="DPA_2090" localSheetId="14">'20.020'!$I$10</definedName>
    <definedName name="DPA_2091" localSheetId="14">'20.020'!$J$10</definedName>
    <definedName name="DPA_2092" localSheetId="14">'20.020'!$K$10</definedName>
    <definedName name="DPA_2093" localSheetId="14">'20.020'!$L$10</definedName>
    <definedName name="DPA_2094" localSheetId="14">'20.020'!$M$10</definedName>
    <definedName name="DPA_2095" localSheetId="14">'20.020'!$N$10</definedName>
    <definedName name="DPA_2096" localSheetId="14">'20.020'!$O$10</definedName>
    <definedName name="DPA_2097" localSheetId="14">'20.020'!$H$11</definedName>
    <definedName name="DPA_2098" localSheetId="14">'20.020'!$I$11</definedName>
    <definedName name="DPA_2099" localSheetId="14">'20.020'!$J$11</definedName>
    <definedName name="DPA_2100" localSheetId="14">'20.020'!$K$11</definedName>
    <definedName name="DPA_2101" localSheetId="14">'20.020'!$L$11</definedName>
    <definedName name="DPA_2102" localSheetId="14">'20.020'!$M$11</definedName>
    <definedName name="DPA_2103" localSheetId="14">'20.020'!$N$11</definedName>
    <definedName name="DPA_2104" localSheetId="14">'20.020'!$O$11</definedName>
    <definedName name="DPA_2105" localSheetId="14">'20.020'!$H$12</definedName>
    <definedName name="DPA_2106" localSheetId="14">'20.020'!$I$12</definedName>
    <definedName name="DPA_2107" localSheetId="15">'20.030'!$E$72</definedName>
    <definedName name="DPA_2108" localSheetId="15">'20.030'!$E$74</definedName>
    <definedName name="DPA_2109" localSheetId="15">'20.030'!#REF!</definedName>
    <definedName name="DPA_2110" localSheetId="15">'20.030'!$E$75</definedName>
    <definedName name="DPA_2111" localSheetId="15">'20.030'!$E$76</definedName>
    <definedName name="DPA_2112" localSheetId="15">'20.030'!$E$77</definedName>
    <definedName name="DPA_2113" localSheetId="15">'20.030'!$E$78</definedName>
    <definedName name="DPA_2114" localSheetId="15">'20.030'!$E$79</definedName>
    <definedName name="DPA_2115" localSheetId="15">'20.030'!$E$80</definedName>
    <definedName name="DPA_2116" localSheetId="15">'20.030'!$E$81</definedName>
    <definedName name="DPA_2117" localSheetId="15">'20.030'!$E$82</definedName>
    <definedName name="DPA_2118" localSheetId="15">'20.030'!$E$83</definedName>
    <definedName name="DPA_2119" localSheetId="15">'20.030'!$E$84</definedName>
    <definedName name="DPA_2120" localSheetId="15">'20.030'!$E$85</definedName>
    <definedName name="DPA_2121" localSheetId="15">'20.030'!$E$86</definedName>
    <definedName name="DPA_2122" localSheetId="15">'20.030'!$E$87</definedName>
    <definedName name="DPA_2123" localSheetId="15">'20.030'!$E$88</definedName>
    <definedName name="DPA_2124" localSheetId="15">'20.030'!$E$89</definedName>
    <definedName name="DPA_2125" localSheetId="15">'20.030'!$E$90</definedName>
    <definedName name="DPA_2126" localSheetId="14">'20.020'!$J$12</definedName>
    <definedName name="DPA_2127" localSheetId="14">'20.020'!$K$12</definedName>
    <definedName name="DPA_2128" localSheetId="14">'20.020'!$L$12</definedName>
    <definedName name="DPA_2129" localSheetId="14">'20.020'!$M$12</definedName>
    <definedName name="DPA_2130" localSheetId="14">'20.020'!$N$12</definedName>
    <definedName name="DPA_2131" localSheetId="14">'20.020'!$O$12</definedName>
    <definedName name="DPA_2132" localSheetId="14">'20.020'!$H$14</definedName>
    <definedName name="DPA_2133" localSheetId="14">'20.020'!$I$14</definedName>
    <definedName name="DPA_2134" localSheetId="14">'20.020'!$J$14</definedName>
    <definedName name="DPA_2135" localSheetId="14">'20.020'!$K$14</definedName>
    <definedName name="DPA_2136" localSheetId="14">'20.020'!$L$14</definedName>
    <definedName name="DPA_2137" localSheetId="14">'20.020'!$M$14</definedName>
    <definedName name="DPA_2138" localSheetId="14">'20.020'!$N$14</definedName>
    <definedName name="DPA_2139" localSheetId="15">'20.030'!$F$72</definedName>
    <definedName name="DPA_2140" localSheetId="15">'20.030'!$F$74</definedName>
    <definedName name="DPA_2141" localSheetId="15">'20.030'!#REF!</definedName>
    <definedName name="DPA_2142" localSheetId="15">'20.030'!$F$75</definedName>
    <definedName name="DPA_2143" localSheetId="15">'20.030'!$F$76</definedName>
    <definedName name="DPA_2144" localSheetId="15">'20.030'!$F$77</definedName>
    <definedName name="DPA_2145" localSheetId="15">'20.030'!$F$78</definedName>
    <definedName name="DPA_2146" localSheetId="15">'20.030'!$F$79</definedName>
    <definedName name="DPA_2147" localSheetId="15">'20.030'!$F$80</definedName>
    <definedName name="DPA_2148" localSheetId="15">'20.030'!$F$81</definedName>
    <definedName name="DPA_2149" localSheetId="15">'20.030'!$F$82</definedName>
    <definedName name="DPA_2150" localSheetId="15">'20.030'!$F$83</definedName>
    <definedName name="DPA_2151" localSheetId="15">'20.030'!$F$84</definedName>
    <definedName name="DPA_2152" localSheetId="15">'20.030'!$F$85</definedName>
    <definedName name="DPA_2153" localSheetId="15">'20.030'!$F$86</definedName>
    <definedName name="DPA_2154" localSheetId="15">'20.030'!$F$87</definedName>
    <definedName name="DPA_2155" localSheetId="15">'20.030'!$F$88</definedName>
    <definedName name="DPA_2156" localSheetId="15">'20.030'!$F$89</definedName>
    <definedName name="DPA_2157" localSheetId="15">'20.030'!$F$90</definedName>
    <definedName name="DPA_2158" localSheetId="14">'20.020'!$O$14</definedName>
    <definedName name="DPA_2159" localSheetId="14">'20.020'!$H$15</definedName>
    <definedName name="DPA_2160" localSheetId="14">'20.020'!$I$15</definedName>
    <definedName name="DPA_2161" localSheetId="14">'20.020'!$J$15</definedName>
    <definedName name="DPA_2162" localSheetId="14">'20.020'!$K$15</definedName>
    <definedName name="DPA_2163" localSheetId="14">'20.020'!$L$15</definedName>
    <definedName name="DPA_2164" localSheetId="14">'20.020'!$M$15</definedName>
    <definedName name="DPA_2165" localSheetId="14">'20.020'!$N$15</definedName>
    <definedName name="DPA_2166" localSheetId="14">'20.020'!$O$15</definedName>
    <definedName name="DPA_2167" localSheetId="14">'20.020'!$H$16</definedName>
    <definedName name="DPA_2168" localSheetId="14">'20.020'!$I$16</definedName>
    <definedName name="DPA_2169" localSheetId="14">'20.020'!$J$16</definedName>
    <definedName name="DPA_2170" localSheetId="14">'20.020'!$K$16</definedName>
    <definedName name="DPA_2171" localSheetId="15">'20.030'!$G$72</definedName>
    <definedName name="DPA_2172" localSheetId="15">'20.030'!$G$74</definedName>
    <definedName name="DPA_2173" localSheetId="14">'20.020'!$L$16</definedName>
    <definedName name="DPA_2174" localSheetId="14">'20.020'!$M$16</definedName>
    <definedName name="DPA_2175" localSheetId="14">'20.020'!$N$16</definedName>
    <definedName name="DPA_2176" localSheetId="14">'20.020'!$O$16</definedName>
    <definedName name="DPA_2177" localSheetId="14">'20.020'!$H$20</definedName>
    <definedName name="DPA_2178" localSheetId="14">'20.020'!$I$20</definedName>
    <definedName name="DPA_2179" localSheetId="15">'20.030'!$G$80</definedName>
    <definedName name="DPA_2180" localSheetId="15">'20.030'!$G$81</definedName>
    <definedName name="DPA_2181" localSheetId="15">'20.030'!$G$82</definedName>
    <definedName name="DPA_2182" localSheetId="15">'20.030'!$G$83</definedName>
    <definedName name="DPA_2183" localSheetId="15">'20.030'!$G$84</definedName>
    <definedName name="DPA_2184" localSheetId="15">'20.030'!$G$85</definedName>
    <definedName name="DPA_2185" localSheetId="14">'20.020'!$J$20</definedName>
    <definedName name="DPA_2186" localSheetId="14">'20.020'!$K$20</definedName>
    <definedName name="DPA_2187" localSheetId="15">'20.030'!$G$88</definedName>
    <definedName name="DPA_2188" localSheetId="14">'20.020'!$L$20</definedName>
    <definedName name="DPA_2189" localSheetId="15">'20.030'!$G$90</definedName>
    <definedName name="DPA_2190" localSheetId="14">'20.020'!$M$20</definedName>
    <definedName name="DPA_2191" localSheetId="14">'20.020'!$N$20</definedName>
    <definedName name="DPA_2192" localSheetId="14">'20.020'!$O$20</definedName>
    <definedName name="DPA_2193" localSheetId="14">'20.020'!$H$21</definedName>
    <definedName name="DPA_2194" localSheetId="14">'20.020'!$I$21</definedName>
    <definedName name="DPA_2195" localSheetId="14">'20.020'!$J$21</definedName>
    <definedName name="DPA_2196" localSheetId="14">'20.020'!$K$21</definedName>
    <definedName name="DPA_2197" localSheetId="14">'20.020'!$L$21</definedName>
    <definedName name="DPA_2198" localSheetId="14">'20.020'!$M$21</definedName>
    <definedName name="DPA_2199" localSheetId="14">'20.020'!$N$21</definedName>
    <definedName name="DPA_2200" localSheetId="14">'20.020'!$O$21</definedName>
    <definedName name="DPA_2201" localSheetId="14">'20.020'!$H$24</definedName>
    <definedName name="DPA_2202" localSheetId="14">'20.020'!$I$24</definedName>
    <definedName name="DPA_2203" localSheetId="15">'20.030'!$H$72</definedName>
    <definedName name="DPA_2204" localSheetId="15">'20.030'!$H$74</definedName>
    <definedName name="DPA_2205" localSheetId="15">'20.030'!#REF!</definedName>
    <definedName name="DPA_2206" localSheetId="15">'20.030'!$H$75</definedName>
    <definedName name="DPA_2207" localSheetId="15">'20.030'!$H$76</definedName>
    <definedName name="DPA_2208" localSheetId="15">'20.030'!$H$77</definedName>
    <definedName name="DPA_2209" localSheetId="15">'20.030'!$H$78</definedName>
    <definedName name="DPA_2210" localSheetId="15">'20.030'!$H$79</definedName>
    <definedName name="DPA_2211" localSheetId="15">'20.030'!$H$80</definedName>
    <definedName name="DPA_2212" localSheetId="15">'20.030'!$H$81</definedName>
    <definedName name="DPA_2213" localSheetId="15">'20.030'!$H$82</definedName>
    <definedName name="DPA_2214" localSheetId="15">'20.030'!$H$83</definedName>
    <definedName name="DPA_2215" localSheetId="15">'20.030'!$H$84</definedName>
    <definedName name="DPA_2216" localSheetId="15">'20.030'!$H$85</definedName>
    <definedName name="DPA_2217" localSheetId="14">'20.020'!$J$24</definedName>
    <definedName name="DPA_2218" localSheetId="14">'20.020'!$K$24</definedName>
    <definedName name="DPA_2219" localSheetId="15">'20.030'!$H$88</definedName>
    <definedName name="DPA_2220" localSheetId="14">'20.020'!$L$24</definedName>
    <definedName name="DPA_2221" localSheetId="15">'20.030'!$H$90</definedName>
    <definedName name="DPA_2222" localSheetId="14">'20.020'!$M$24</definedName>
    <definedName name="DPA_22222222">#REF!</definedName>
    <definedName name="DPA_2223" localSheetId="14">'20.020'!$N$24</definedName>
    <definedName name="DPA_2224" localSheetId="14">'20.020'!$O$24</definedName>
    <definedName name="DPA_2225" localSheetId="14">'20.020'!$H$25</definedName>
    <definedName name="DPA_2226" localSheetId="14">'20.020'!$I$25</definedName>
    <definedName name="DPA_2227" localSheetId="14">'20.020'!$J$25</definedName>
    <definedName name="DPA_2228" localSheetId="14">'20.020'!$K$25</definedName>
    <definedName name="DPA_2229" localSheetId="15">'20.030'!#REF!</definedName>
    <definedName name="DPA_2230" localSheetId="14">'20.020'!$L$25</definedName>
    <definedName name="DPA_2231" localSheetId="14">'20.020'!$M$25</definedName>
    <definedName name="DPA_2232" localSheetId="14">'20.020'!$N$25</definedName>
    <definedName name="DPA_2233" localSheetId="14">'20.020'!$O$25</definedName>
    <definedName name="DPA_2234" localSheetId="14">'20.020'!$H$27</definedName>
    <definedName name="DPA_2235" localSheetId="15">'20.030'!$I$72</definedName>
    <definedName name="DPA_2236" localSheetId="15">'20.030'!$I$74</definedName>
    <definedName name="DPA_2237" localSheetId="15">'20.030'!#REF!</definedName>
    <definedName name="DPA_2238" localSheetId="15">'20.030'!$I$75</definedName>
    <definedName name="DPA_2239" localSheetId="15">'20.030'!$I$76</definedName>
    <definedName name="DPA_2240" localSheetId="15">'20.030'!$I$77</definedName>
    <definedName name="DPA_2241" localSheetId="15">'20.030'!$I$78</definedName>
    <definedName name="DPA_2242" localSheetId="15">'20.030'!$I$79</definedName>
    <definedName name="DPA_2243" localSheetId="15">'20.030'!$I$80</definedName>
    <definedName name="DPA_2244" localSheetId="15">'20.030'!$I$81</definedName>
    <definedName name="DPA_2245" localSheetId="15">'20.030'!$I$82</definedName>
    <definedName name="DPA_2246" localSheetId="15">'20.030'!$I$83</definedName>
    <definedName name="DPA_2247" localSheetId="15">'20.030'!$I$84</definedName>
    <definedName name="DPA_2248" localSheetId="15">'20.030'!$I$85</definedName>
    <definedName name="DPA_2249" localSheetId="15">'20.030'!$I$86</definedName>
    <definedName name="DPA_2250" localSheetId="15">'20.030'!$I$87</definedName>
    <definedName name="DPA_2251" localSheetId="15">'20.030'!$I$88</definedName>
    <definedName name="DPA_2252" localSheetId="15">'20.030'!$I$89</definedName>
    <definedName name="DPA_2253" localSheetId="15">'20.030'!$I$90</definedName>
    <definedName name="DPA_2254" localSheetId="14">'20.020'!$I$27</definedName>
    <definedName name="DPA_2255" localSheetId="14">'20.020'!$J$27</definedName>
    <definedName name="DPA_2256" localSheetId="14">'20.020'!$K$27</definedName>
    <definedName name="DPA_2257" localSheetId="14">'20.020'!$L$27</definedName>
    <definedName name="DPA_2258" localSheetId="14">'20.020'!$M$27</definedName>
    <definedName name="DPA_2259" localSheetId="14">'20.020'!$N$27</definedName>
    <definedName name="DPA_2260" localSheetId="14">'20.020'!$O$27</definedName>
    <definedName name="DPA_2261" localSheetId="14">'20.020'!$H$28</definedName>
    <definedName name="DPA_2262" localSheetId="14">'20.020'!$I$28</definedName>
    <definedName name="DPA_2263" localSheetId="14">'20.020'!$J$28</definedName>
    <definedName name="DPA_2264" localSheetId="15">'20.030'!$J$29</definedName>
    <definedName name="DPA_2265" localSheetId="14">'20.020'!$K$28</definedName>
    <definedName name="DPA_2266" localSheetId="14">'20.020'!$L$28</definedName>
    <definedName name="DPA_2267" localSheetId="15">'20.030'!$J$72</definedName>
    <definedName name="DPA_2268" localSheetId="15">'20.030'!$J$74</definedName>
    <definedName name="DPA_2269" localSheetId="15">'20.030'!#REF!</definedName>
    <definedName name="DPA_2270" localSheetId="15">'20.030'!$J$75</definedName>
    <definedName name="DPA_2271" localSheetId="15">'20.030'!$J$76</definedName>
    <definedName name="DPA_2272" localSheetId="15">'20.030'!$J$77</definedName>
    <definedName name="DPA_2273" localSheetId="15">'20.030'!$J$78</definedName>
    <definedName name="DPA_2274" localSheetId="15">'20.030'!$J$79</definedName>
    <definedName name="DPA_2275" localSheetId="15">'20.030'!$J$80</definedName>
    <definedName name="DPA_2276" localSheetId="15">'20.030'!$J$81</definedName>
    <definedName name="DPA_2277" localSheetId="15">'20.030'!$J$82</definedName>
    <definedName name="DPA_2278" localSheetId="15">'20.030'!$J$83</definedName>
    <definedName name="DPA_2279" localSheetId="15">'20.030'!$J$84</definedName>
    <definedName name="DPA_2280" localSheetId="15">'20.030'!$J$85</definedName>
    <definedName name="DPA_2281" localSheetId="15">'20.030'!$J$86</definedName>
    <definedName name="DPA_2282" localSheetId="15">'20.030'!$J$87</definedName>
    <definedName name="DPA_2283" localSheetId="15">'20.030'!$J$88</definedName>
    <definedName name="DPA_2284" localSheetId="15">'20.030'!$J$89</definedName>
    <definedName name="DPA_2285" localSheetId="15">'20.030'!$J$90</definedName>
    <definedName name="DPA_2286" localSheetId="14">'20.020'!$M$28</definedName>
    <definedName name="DPA_2287" localSheetId="14">'20.020'!$N$28</definedName>
    <definedName name="DPA_2288" localSheetId="14">'20.020'!$O$28</definedName>
    <definedName name="DPA_2289" localSheetId="14">'20.020'!$H$30</definedName>
    <definedName name="DPA_2290" localSheetId="15">'20.030'!$J$106</definedName>
    <definedName name="DPA_2291" localSheetId="14">'20.020'!$I$30</definedName>
    <definedName name="DPA_2292" localSheetId="15">'20.030'!$J$108</definedName>
    <definedName name="DPA_2293" localSheetId="14">'20.020'!$J$30</definedName>
    <definedName name="DPA_2294" localSheetId="14">'20.020'!$K$30</definedName>
    <definedName name="DPA_2295" localSheetId="14">'20.020'!$L$30</definedName>
    <definedName name="DPA_2296" localSheetId="14">'20.020'!$M$30</definedName>
    <definedName name="DPA_2297" localSheetId="14">'20.020'!$N$30</definedName>
    <definedName name="DPA_2298" localSheetId="14">'20.020'!$O$30</definedName>
    <definedName name="DPA_2299" localSheetId="14">'20.020'!$P$30</definedName>
    <definedName name="DPA_2300" localSheetId="14">'20.020'!$H$33</definedName>
    <definedName name="DPA_2301" localSheetId="15">'20.030'!$E$115</definedName>
    <definedName name="DPA_2302" localSheetId="15">'20.030'!$E$116</definedName>
    <definedName name="DPA_2303" localSheetId="15">'20.030'!$E$117</definedName>
    <definedName name="DPA_2304" localSheetId="15">'20.030'!$E$118</definedName>
    <definedName name="DPA_2305" localSheetId="15">'20.030'!$E$119</definedName>
    <definedName name="DPA_2306" localSheetId="15">'20.030'!$E$120</definedName>
    <definedName name="DPA_2307" localSheetId="15">'20.030'!$E$121</definedName>
    <definedName name="DPA_2308" localSheetId="15">'20.030'!$E$122</definedName>
    <definedName name="DPA_2309" localSheetId="15">'20.030'!$E$123</definedName>
    <definedName name="DPA_2310" localSheetId="15">'20.030'!$E$124</definedName>
    <definedName name="DPA_2311" localSheetId="15">'20.030'!$E$125</definedName>
    <definedName name="DPA_2312" localSheetId="15">'20.030'!$E$126</definedName>
    <definedName name="DPA_2313" localSheetId="15">'20.030'!$E$127</definedName>
    <definedName name="DPA_2314" localSheetId="15">'20.030'!$E$128</definedName>
    <definedName name="DPA_2315" localSheetId="15">'20.030'!$E$129</definedName>
    <definedName name="DPA_2316" localSheetId="15">'20.030'!$E$130</definedName>
    <definedName name="DPA_2317" localSheetId="15">'20.030'!$E$131</definedName>
    <definedName name="DPA_2318" localSheetId="15">'20.030'!$E$132</definedName>
    <definedName name="DPA_2319" localSheetId="15">'20.030'!$E$133</definedName>
    <definedName name="DPA_2320" localSheetId="14">'20.020'!$I$33</definedName>
    <definedName name="DPA_2321" localSheetId="14">'20.020'!$J$33</definedName>
    <definedName name="DPA_2322" localSheetId="14">'20.020'!$K$33</definedName>
    <definedName name="DPA_2323" localSheetId="14">'20.020'!$L$33</definedName>
    <definedName name="DPA_2324" localSheetId="14">'20.020'!$M$33</definedName>
    <definedName name="DPA_2325" localSheetId="14">'20.020'!$N$33</definedName>
    <definedName name="DPA_2326" localSheetId="14">'20.020'!$O$33</definedName>
    <definedName name="DPA_2327" localSheetId="14">'20.020'!$H$34</definedName>
    <definedName name="DPA_2328" localSheetId="14">'20.020'!$I$34</definedName>
    <definedName name="DPA_2329" localSheetId="14">'20.020'!$J$34</definedName>
    <definedName name="DPA_2330" localSheetId="14">'20.020'!$K$34</definedName>
    <definedName name="DPA_2331" localSheetId="14">'20.020'!$L$34</definedName>
    <definedName name="DPA_2332" localSheetId="14">'20.020'!$M$34</definedName>
    <definedName name="DPA_2333" localSheetId="14">'20.020'!$N$34</definedName>
    <definedName name="DPA_2334" localSheetId="14">'20.020'!$O$34</definedName>
    <definedName name="DPA_2335" localSheetId="15">'20.030'!$F$115</definedName>
    <definedName name="DPA_2336" localSheetId="15">'20.030'!$F$116</definedName>
    <definedName name="DPA_2337" localSheetId="15">'20.030'!$F$117</definedName>
    <definedName name="DPA_2338" localSheetId="15">'20.030'!$F$118</definedName>
    <definedName name="DPA_2339" localSheetId="15">'20.030'!$F$119</definedName>
    <definedName name="DPA_2340" localSheetId="15">'20.030'!$F$120</definedName>
    <definedName name="DPA_2341" localSheetId="15">'20.030'!$F$121</definedName>
    <definedName name="DPA_2342" localSheetId="15">'20.030'!$F$122</definedName>
    <definedName name="DPA_2343" localSheetId="15">'20.030'!$F$123</definedName>
    <definedName name="DPA_2344" localSheetId="15">'20.030'!$F$124</definedName>
    <definedName name="DPA_2345" localSheetId="15">'20.030'!$F$125</definedName>
    <definedName name="DPA_2346" localSheetId="15">'20.030'!$F$126</definedName>
    <definedName name="DPA_2347" localSheetId="15">'20.030'!$F$127</definedName>
    <definedName name="DPA_2348" localSheetId="15">'20.030'!$F$128</definedName>
    <definedName name="DPA_2349" localSheetId="15">'20.030'!$F$129</definedName>
    <definedName name="DPA_2350" localSheetId="15">'20.030'!$F$130</definedName>
    <definedName name="DPA_2351" localSheetId="15">'20.030'!$F$131</definedName>
    <definedName name="DPA_2352" localSheetId="15">'20.030'!$F$132</definedName>
    <definedName name="DPA_2353" localSheetId="15">'20.030'!$F$133</definedName>
    <definedName name="DPA_2354" localSheetId="14">'20.020'!$H$36</definedName>
    <definedName name="DPA_2355" localSheetId="14">'20.020'!$I$36</definedName>
    <definedName name="DPA_2356" localSheetId="14">'20.020'!$J$36</definedName>
    <definedName name="DPA_2357" localSheetId="14">'20.020'!$K$36</definedName>
    <definedName name="DPA_2358" localSheetId="14">'20.020'!$L$36</definedName>
    <definedName name="DPA_2359" localSheetId="14">'20.020'!$M$36</definedName>
    <definedName name="DPA_2360" localSheetId="14">'20.020'!$N$36</definedName>
    <definedName name="DPA_2361" localSheetId="14">'20.020'!$O$36</definedName>
    <definedName name="DPA_2362" localSheetId="14">'20.020'!$H$37</definedName>
    <definedName name="DPA_2363" localSheetId="14">'20.020'!$I$37</definedName>
    <definedName name="DPA_2364" localSheetId="14">'20.020'!$J$37</definedName>
    <definedName name="DPA_2365" localSheetId="14">'20.020'!$K$37</definedName>
    <definedName name="DPA_2366" localSheetId="14">'20.020'!$L$37</definedName>
    <definedName name="DPA_2367" localSheetId="14">'20.020'!$M$37</definedName>
    <definedName name="DPA_2368" localSheetId="14">'20.020'!$N$37</definedName>
    <definedName name="DPA_2369" localSheetId="15">'20.030'!$G$115</definedName>
    <definedName name="DPA_2370" localSheetId="15">'20.030'!$G$116</definedName>
    <definedName name="DPA_2371" localSheetId="14">'20.020'!$O$37</definedName>
    <definedName name="DPA_2372" localSheetId="14">'20.020'!$H$39</definedName>
    <definedName name="DPA_2373" localSheetId="14">'20.020'!$I$39</definedName>
    <definedName name="DPA_2374" localSheetId="14">'20.020'!$J$39</definedName>
    <definedName name="DPA_2375" localSheetId="14">'20.020'!$K$39</definedName>
    <definedName name="DPA_2376" localSheetId="14">'20.020'!$L$39</definedName>
    <definedName name="DPA_2377" localSheetId="15">'20.030'!$G$123</definedName>
    <definedName name="DPA_2378" localSheetId="15">'20.030'!$G$124</definedName>
    <definedName name="DPA_2379" localSheetId="15">'20.030'!$G$125</definedName>
    <definedName name="DPA_2380" localSheetId="15">'20.030'!$G$126</definedName>
    <definedName name="DPA_2381" localSheetId="15">'20.030'!$G$127</definedName>
    <definedName name="DPA_2382" localSheetId="15">'20.030'!$G$128</definedName>
    <definedName name="DPA_2383" localSheetId="14">'20.020'!$M$39</definedName>
    <definedName name="DPA_2384" localSheetId="14">'20.020'!$N$39</definedName>
    <definedName name="DPA_2385" localSheetId="15">'20.030'!$G$131</definedName>
    <definedName name="DPA_2386" localSheetId="14">'20.020'!$O$39</definedName>
    <definedName name="DPA_2387" localSheetId="15">'20.030'!$G$133</definedName>
    <definedName name="DPA_2388" localSheetId="14">'20.020'!$H$40</definedName>
    <definedName name="DPA_2389" localSheetId="15">'20.030'!$G$135</definedName>
    <definedName name="DPA_2390" localSheetId="15">'20.030'!$G$136</definedName>
    <definedName name="DPA_2391" localSheetId="14">'20.020'!$I$40</definedName>
    <definedName name="DPA_2392" localSheetId="14">'20.020'!$J$40</definedName>
    <definedName name="DPA_2393" localSheetId="14">'20.020'!$K$40</definedName>
    <definedName name="DPA_2394" localSheetId="14">'20.020'!$L$40</definedName>
    <definedName name="DPA_2395" localSheetId="14">'20.020'!$M$40</definedName>
    <definedName name="DPA_2396" localSheetId="14">'20.020'!$N$40</definedName>
    <definedName name="DPA_2397" localSheetId="14">'20.020'!$O$40</definedName>
    <definedName name="DPA_2398" localSheetId="14">'20.020'!$P$40</definedName>
    <definedName name="DPA_2399" localSheetId="14">'20.020'!$H$43</definedName>
    <definedName name="DPA_2400" localSheetId="14">'20.020'!$I$43</definedName>
    <definedName name="DPA_2401" localSheetId="14">'20.020'!$J$43</definedName>
    <definedName name="DPA_2402" localSheetId="14">'20.020'!$K$43</definedName>
    <definedName name="DPA_2403" localSheetId="15">'20.030'!$H$115</definedName>
    <definedName name="DPA_2404" localSheetId="15">'20.030'!$H$116</definedName>
    <definedName name="DPA_2405" localSheetId="15">'20.030'!$H$117</definedName>
    <definedName name="DPA_2406" localSheetId="15">'20.030'!$H$118</definedName>
    <definedName name="DPA_2407" localSheetId="15">'20.030'!$H$119</definedName>
    <definedName name="DPA_2408" localSheetId="15">'20.030'!$H$120</definedName>
    <definedName name="DPA_2409" localSheetId="15">'20.030'!$H$121</definedName>
    <definedName name="DPA_2410" localSheetId="15">'20.030'!$H$122</definedName>
    <definedName name="DPA_2411" localSheetId="15">'20.030'!$H$123</definedName>
    <definedName name="DPA_2412" localSheetId="15">'20.030'!$H$124</definedName>
    <definedName name="DPA_2413" localSheetId="15">'20.030'!$H$125</definedName>
    <definedName name="DPA_2414" localSheetId="15">'20.030'!$H$126</definedName>
    <definedName name="DPA_2415" localSheetId="15">'20.030'!$H$127</definedName>
    <definedName name="DPA_2416" localSheetId="15">'20.030'!$H$128</definedName>
    <definedName name="DPA_2417" localSheetId="14">'20.020'!$L$43</definedName>
    <definedName name="DPA_2418" localSheetId="14">'20.020'!$M$43</definedName>
    <definedName name="DPA_2419" localSheetId="15">'20.030'!$H$131</definedName>
    <definedName name="DPA_2420" localSheetId="14">'20.020'!$N$43</definedName>
    <definedName name="DPA_2421" localSheetId="15">'20.030'!$H$133</definedName>
    <definedName name="DPA_2422" localSheetId="14">'20.020'!$O$43</definedName>
    <definedName name="DPA_2423" localSheetId="15">'20.030'!$H$135</definedName>
    <definedName name="DPA_2424" localSheetId="15">'20.030'!$H$136</definedName>
    <definedName name="DPA_2425" localSheetId="14">'20.020'!$H$44</definedName>
    <definedName name="DPA_2426" localSheetId="14">'20.020'!$I$44</definedName>
    <definedName name="DPA_2427" localSheetId="14">'20.020'!$J$44</definedName>
    <definedName name="DPA_2428" localSheetId="14">'20.020'!$K$44</definedName>
    <definedName name="DPA_2429" localSheetId="14">'20.020'!$L$44</definedName>
    <definedName name="DPA_2430" localSheetId="14">'20.020'!$M$44</definedName>
    <definedName name="DPA_2431" localSheetId="14">'20.020'!$N$44</definedName>
    <definedName name="DPA_2432" localSheetId="14">'20.020'!$O$44</definedName>
    <definedName name="DPA_2433" localSheetId="14">'20.020'!$H$46</definedName>
    <definedName name="DPA_2434" localSheetId="14">'20.020'!$I$46</definedName>
    <definedName name="DPA_2435" localSheetId="14">'20.020'!$J$46</definedName>
    <definedName name="DPA_2436" localSheetId="14">'20.020'!$K$46</definedName>
    <definedName name="DPA_2437" localSheetId="15">'20.030'!$I$115</definedName>
    <definedName name="DPA_2438" localSheetId="15">'20.030'!$I$116</definedName>
    <definedName name="DPA_2439" localSheetId="15">'20.030'!$I$117</definedName>
    <definedName name="DPA_2440" localSheetId="15">'20.030'!$I$118</definedName>
    <definedName name="DPA_2441" localSheetId="15">'20.030'!$I$119</definedName>
    <definedName name="DPA_2442" localSheetId="15">'20.030'!$I$120</definedName>
    <definedName name="DPA_2443" localSheetId="15">'20.030'!$I$121</definedName>
    <definedName name="DPA_2444" localSheetId="15">'20.030'!$I$122</definedName>
    <definedName name="DPA_2445" localSheetId="15">'20.030'!$I$123</definedName>
    <definedName name="DPA_2446" localSheetId="15">'20.030'!$I$124</definedName>
    <definedName name="DPA_2447" localSheetId="15">'20.030'!$I$125</definedName>
    <definedName name="DPA_2448" localSheetId="15">'20.030'!$I$126</definedName>
    <definedName name="DPA_2449" localSheetId="15">'20.030'!$I$127</definedName>
    <definedName name="DPA_2450" localSheetId="15">'20.030'!$I$128</definedName>
    <definedName name="DPA_2451" localSheetId="15">'20.030'!$I$129</definedName>
    <definedName name="DPA_2452" localSheetId="15">'20.030'!$I$130</definedName>
    <definedName name="DPA_2453" localSheetId="15">'20.030'!$I$131</definedName>
    <definedName name="DPA_2454" localSheetId="15">'20.030'!$I$132</definedName>
    <definedName name="DPA_2455" localSheetId="15">'20.030'!$I$133</definedName>
    <definedName name="DPA_2456" localSheetId="14">'20.020'!$L$46</definedName>
    <definedName name="DPA_2457" localSheetId="14">'20.020'!$M$46</definedName>
    <definedName name="DPA_2458" localSheetId="14">'20.020'!$N$46</definedName>
    <definedName name="DPA_2459" localSheetId="14">'20.020'!$O$46</definedName>
    <definedName name="DPA_2460" localSheetId="14">'20.020'!$H$47</definedName>
    <definedName name="DPA_2461" localSheetId="14">'20.020'!$I$47</definedName>
    <definedName name="DPA_2462" localSheetId="14">'20.020'!$J$47</definedName>
    <definedName name="DPA_2463" localSheetId="14">'20.020'!$K$47</definedName>
    <definedName name="DPA_2464" localSheetId="14">'20.020'!$L$47</definedName>
    <definedName name="DPA_2465" localSheetId="14">'20.020'!$M$47</definedName>
    <definedName name="DPA_2466" localSheetId="14">'20.020'!$N$47</definedName>
    <definedName name="DPA_2467" localSheetId="14">'20.020'!$O$47</definedName>
    <definedName name="DPA_2468" localSheetId="14">'20.020'!$H$49</definedName>
    <definedName name="DPA_2469" localSheetId="14">'20.020'!$I$49</definedName>
    <definedName name="DPA_2470" localSheetId="14">'20.020'!$J$49</definedName>
    <definedName name="DPA_2471" localSheetId="15">'20.030'!$J$115</definedName>
    <definedName name="DPA_2472" localSheetId="15">'20.030'!$J$116</definedName>
    <definedName name="DPA_2473" localSheetId="15">'20.030'!$J$117</definedName>
    <definedName name="DPA_2474" localSheetId="15">'20.030'!$J$118</definedName>
    <definedName name="DPA_2475" localSheetId="15">'20.030'!$J$119</definedName>
    <definedName name="DPA_2476" localSheetId="15">'20.030'!$J$120</definedName>
    <definedName name="DPA_2477" localSheetId="15">'20.030'!$J$121</definedName>
    <definedName name="DPA_2478" localSheetId="15">'20.030'!$J$122</definedName>
    <definedName name="DPA_2479" localSheetId="15">'20.030'!$J$123</definedName>
    <definedName name="DPA_2480" localSheetId="15">'20.030'!$J$124</definedName>
    <definedName name="DPA_2481" localSheetId="15">'20.030'!$J$125</definedName>
    <definedName name="DPA_2482" localSheetId="15">'20.030'!$J$126</definedName>
    <definedName name="DPA_2483" localSheetId="15">'20.030'!$J$127</definedName>
    <definedName name="DPA_2484" localSheetId="15">'20.030'!$J$128</definedName>
    <definedName name="DPA_2485" localSheetId="15">'20.030'!$J$129</definedName>
    <definedName name="DPA_2486" localSheetId="15">'20.030'!$J$130</definedName>
    <definedName name="DPA_2487" localSheetId="15">'20.030'!$J$131</definedName>
    <definedName name="DPA_2488" localSheetId="15">'20.030'!$J$132</definedName>
    <definedName name="DPA_2489" localSheetId="15">'20.030'!$J$133</definedName>
    <definedName name="DPA_2490" localSheetId="14">'20.020'!$K$49</definedName>
    <definedName name="DPA_2491" localSheetId="15">'20.030'!$J$135</definedName>
    <definedName name="DPA_2492" localSheetId="15">'20.030'!$J$136</definedName>
    <definedName name="DPA_2493" localSheetId="14">'20.020'!$L$49</definedName>
    <definedName name="DPA_2494" localSheetId="15">'20.030'!$J$138</definedName>
    <definedName name="DPA_2495" localSheetId="14">'20.020'!$M$49</definedName>
    <definedName name="DPA_2496" localSheetId="15">'20.030'!$J$141</definedName>
    <definedName name="DPA_2497" localSheetId="14">'20.020'!$N$49</definedName>
    <definedName name="DPA_2498" localSheetId="14">'20.020'!$O$49</definedName>
    <definedName name="DPA_2499" localSheetId="14">'20.020'!$H$50</definedName>
    <definedName name="DPA_2500" localSheetId="15">'20.030'!#REF!</definedName>
    <definedName name="DPA_2501" localSheetId="14">'20.020'!$I$50</definedName>
    <definedName name="DPA_2502" localSheetId="14">'20.020'!$J$50</definedName>
    <definedName name="DPA_2503" localSheetId="15">'20.030'!$J$149</definedName>
    <definedName name="DPA_2504" localSheetId="14">'20.020'!$K$50</definedName>
    <definedName name="DPA_2505" localSheetId="14">'20.020'!$L$50</definedName>
    <definedName name="DPA_2506" localSheetId="14">'20.020'!$M$50</definedName>
    <definedName name="DPA_2507" localSheetId="14">'20.020'!$N$50</definedName>
    <definedName name="DPA_2508" localSheetId="14">'20.020'!$O$50</definedName>
    <definedName name="DPA_2509" localSheetId="14">'20.020'!$P$50</definedName>
    <definedName name="DPA_2510" localSheetId="14">'20.020'!$H$53</definedName>
    <definedName name="DPA_2511" localSheetId="14">'20.020'!$I$53</definedName>
    <definedName name="DPA_2512" localSheetId="14">'20.020'!$J$53</definedName>
    <definedName name="DPA_2513" localSheetId="14">'20.020'!$K$53</definedName>
    <definedName name="DPA_2514" localSheetId="14">'20.020'!$L$53</definedName>
    <definedName name="DPA_2515" localSheetId="14">'20.020'!$M$53</definedName>
    <definedName name="DPA_2516" localSheetId="14">'20.020'!$N$53</definedName>
    <definedName name="DPA_2517" localSheetId="14">'20.020'!$O$53</definedName>
    <definedName name="DPA_2518" localSheetId="14">'20.020'!$H$54</definedName>
    <definedName name="DPA_2519" localSheetId="14">'20.020'!$I$54</definedName>
    <definedName name="DPA_2520" localSheetId="14">'20.020'!$J$54</definedName>
    <definedName name="DPA_2521" localSheetId="14">'20.020'!$K$54</definedName>
    <definedName name="DPA_2522" localSheetId="14">'20.020'!$L$54</definedName>
    <definedName name="DPA_2523" localSheetId="14">'20.020'!$M$54</definedName>
    <definedName name="DPA_2524" localSheetId="14">'20.020'!$N$54</definedName>
    <definedName name="DPA_2525" localSheetId="14">'20.020'!$O$54</definedName>
    <definedName name="DPA_2526" localSheetId="14">'20.020'!$H$55</definedName>
    <definedName name="DPA_2527" localSheetId="14">'20.020'!$I$55</definedName>
    <definedName name="DPA_2528" localSheetId="14">'20.020'!$J$55</definedName>
    <definedName name="DPA_2529" localSheetId="14">'20.020'!$K$55</definedName>
    <definedName name="DPA_2530" localSheetId="14">'20.020'!$L$55</definedName>
    <definedName name="DPA_2531" localSheetId="14">'20.020'!$M$55</definedName>
    <definedName name="DPA_2532" localSheetId="14">'20.020'!$N$55</definedName>
    <definedName name="DPA_2533" localSheetId="14">'20.020'!$O$55</definedName>
    <definedName name="DPA_2534" localSheetId="14">'20.020'!$H$57</definedName>
    <definedName name="DPA_2535" localSheetId="14">'20.020'!$I$57</definedName>
    <definedName name="DPA_2536" localSheetId="14">'20.020'!$J$57</definedName>
    <definedName name="DPA_2537" localSheetId="14">'20.020'!$K$57</definedName>
    <definedName name="DPA_2538" localSheetId="14">'20.020'!$L$57</definedName>
    <definedName name="DPA_2539" localSheetId="14">'20.020'!$M$57</definedName>
    <definedName name="DPA_2540" localSheetId="14">'20.020'!$N$57</definedName>
    <definedName name="DPA_2541" localSheetId="14">'20.020'!$O$57</definedName>
    <definedName name="DPA_2542" localSheetId="14">'20.020'!$H$58</definedName>
    <definedName name="DPA_2543" localSheetId="14">'20.020'!$I$58</definedName>
    <definedName name="DPA_2544" localSheetId="14">'20.020'!$J$58</definedName>
    <definedName name="DPA_2545" localSheetId="14">'20.020'!$K$58</definedName>
    <definedName name="DPA_2546" localSheetId="14">'20.020'!$L$58</definedName>
    <definedName name="DPA_2547" localSheetId="14">'20.020'!$M$58</definedName>
    <definedName name="DPA_2548" localSheetId="14">'20.020'!$N$58</definedName>
    <definedName name="DPA_2549" localSheetId="14">'20.020'!$O$58</definedName>
    <definedName name="DPA_2550" localSheetId="14">'20.020'!$H$59</definedName>
    <definedName name="DPA_2551" localSheetId="14">'20.020'!$I$59</definedName>
    <definedName name="DPA_2552" localSheetId="14">'20.020'!$J$59</definedName>
    <definedName name="DPA_2553" localSheetId="14">'20.020'!$K$59</definedName>
    <definedName name="DPA_2554" localSheetId="14">'20.020'!$L$59</definedName>
    <definedName name="DPA_2555" localSheetId="14">'20.020'!$M$59</definedName>
    <definedName name="DPA_2556" localSheetId="14">'20.020'!$N$59</definedName>
    <definedName name="DPA_2557" localSheetId="14">'20.020'!$O$59</definedName>
    <definedName name="DPA_2558" localSheetId="14">'20.020'!$H$61</definedName>
    <definedName name="DPA_2559" localSheetId="14">'20.020'!$I$61</definedName>
    <definedName name="DPA_2560" localSheetId="14">'20.020'!$J$61</definedName>
    <definedName name="DPA_2561" localSheetId="14">'20.020'!$K$61</definedName>
    <definedName name="DPA_2562" localSheetId="14">'20.020'!$L$61</definedName>
    <definedName name="DPA_2563" localSheetId="14">'20.020'!$M$61</definedName>
    <definedName name="DPA_2564" localSheetId="14">'20.020'!$N$61</definedName>
    <definedName name="DPA_2565" localSheetId="14">'20.020'!$O$61</definedName>
    <definedName name="DPA_2566" localSheetId="14">'20.020'!$H$62</definedName>
    <definedName name="DPA_2567" localSheetId="14">'20.020'!$I$62</definedName>
    <definedName name="DPA_2568" localSheetId="14">'20.020'!$J$62</definedName>
    <definedName name="DPA_2569" localSheetId="14">'20.020'!$K$62</definedName>
    <definedName name="DPA_2570" localSheetId="14">'20.020'!$L$62</definedName>
    <definedName name="DPA_2571" localSheetId="14">'20.020'!$M$62</definedName>
    <definedName name="DPA_2572" localSheetId="14">'20.020'!$N$62</definedName>
    <definedName name="DPA_2573" localSheetId="14">'20.020'!$O$62</definedName>
    <definedName name="DPA_2574" localSheetId="14">'20.020'!$H$63</definedName>
    <definedName name="DPA_2575" localSheetId="14">'20.020'!$I$63</definedName>
    <definedName name="DPA_2576" localSheetId="14">'20.020'!$J$63</definedName>
    <definedName name="DPA_2577" localSheetId="14">'20.020'!$K$63</definedName>
    <definedName name="DPA_2578" localSheetId="14">'20.020'!$L$63</definedName>
    <definedName name="DPA_2579" localSheetId="14">'20.020'!$M$63</definedName>
    <definedName name="DPA_2580" localSheetId="14">'20.020'!$N$63</definedName>
    <definedName name="DPA_2581" localSheetId="14">'20.020'!$O$63</definedName>
    <definedName name="DPA_2582" localSheetId="14">'20.020'!$H$67</definedName>
    <definedName name="DPA_2583" localSheetId="14">'20.020'!$I$67</definedName>
    <definedName name="DPA_2584" localSheetId="14">'20.020'!$J$67</definedName>
    <definedName name="DPA_2585" localSheetId="14">'20.020'!$K$67</definedName>
    <definedName name="DPA_2586" localSheetId="14">'20.020'!$L$67</definedName>
    <definedName name="DPA_2587" localSheetId="14">'20.020'!$M$67</definedName>
    <definedName name="DPA_2588" localSheetId="14">'20.020'!$N$67</definedName>
    <definedName name="DPA_2589" localSheetId="14">'20.020'!$O$67</definedName>
    <definedName name="DPA_2590" localSheetId="14">'20.020'!$H$68</definedName>
    <definedName name="DPA_2591" localSheetId="14">'20.020'!$I$68</definedName>
    <definedName name="DPA_2592" localSheetId="14">'20.020'!$J$68</definedName>
    <definedName name="DPA_2593" localSheetId="14">'20.020'!$K$68</definedName>
    <definedName name="DPA_2594" localSheetId="14">'20.020'!$N$68</definedName>
    <definedName name="DPA_2595" localSheetId="14">'20.020'!$O$68</definedName>
    <definedName name="DPA_2596" localSheetId="14">'20.020'!$H$71</definedName>
    <definedName name="DPA_2597" localSheetId="14">'20.020'!$I$71</definedName>
    <definedName name="DPA_2598" localSheetId="14">'20.020'!$L$68</definedName>
    <definedName name="DPA_2599" localSheetId="14">'20.020'!$M$68</definedName>
    <definedName name="DPA_2602" localSheetId="15">'20.030'!$J$11</definedName>
    <definedName name="DPA_2603" localSheetId="15">'20.030'!$J$12</definedName>
    <definedName name="DPA_2604" localSheetId="15">'20.030'!$J$15</definedName>
    <definedName name="DPA_2605" localSheetId="48">'60.010'!$E$42</definedName>
    <definedName name="DPA_2607" localSheetId="48">'60.010'!$D$11</definedName>
    <definedName name="DPA_2608" localSheetId="48">'60.010'!$E$43</definedName>
    <definedName name="DPA_2609" localSheetId="48">'60.010'!$E$44</definedName>
    <definedName name="DPA_2610" localSheetId="48">'60.010'!$E$45</definedName>
    <definedName name="DPA_2611" localSheetId="48">'60.010'!$E$46</definedName>
    <definedName name="DPA_2612" localSheetId="48">'60.010'!$E$47</definedName>
    <definedName name="DPA_2613" localSheetId="48">'60.010'!$F$21</definedName>
    <definedName name="DPA_2614" localSheetId="48">'60.010'!$F$22</definedName>
    <definedName name="DPA_2615" localSheetId="48">'60.010'!$F$23</definedName>
    <definedName name="DPA_2616" localSheetId="48">'60.010'!$D$12</definedName>
    <definedName name="DPA_2617" localSheetId="48">'60.010'!$F$24</definedName>
    <definedName name="DPA_2618" localSheetId="48">'60.010'!$F$25</definedName>
    <definedName name="DPA_2619" localSheetId="48">'60.010'!$F$28</definedName>
    <definedName name="DPA_2620" localSheetId="48">'60.010'!$F$29</definedName>
    <definedName name="DPA_2621" localSheetId="48">'60.010'!$F$30</definedName>
    <definedName name="DPA_2622" localSheetId="48">'60.010'!$F$31</definedName>
    <definedName name="DPA_2623" localSheetId="48">'60.010'!$F$32</definedName>
    <definedName name="DPA_2624" localSheetId="48">'60.010'!$F$35</definedName>
    <definedName name="DPA_2625" localSheetId="48">'60.010'!$G$5</definedName>
    <definedName name="DPA_2626" localSheetId="48">'60.010'!$F$36</definedName>
    <definedName name="DPA_2627" localSheetId="48">'60.010'!$F$37</definedName>
    <definedName name="DPA_2628" localSheetId="48">'60.010'!$F$38</definedName>
    <definedName name="DPA_2629" localSheetId="48">'60.010'!$F$39</definedName>
    <definedName name="DPA_2630" localSheetId="48">'60.010'!$F$42</definedName>
    <definedName name="DPA_2631" localSheetId="48">'60.010'!$F$43</definedName>
    <definedName name="DPA_2632" localSheetId="48">'60.010'!$F$44</definedName>
    <definedName name="DPA_2633" localSheetId="48">'60.010'!$F$45</definedName>
    <definedName name="DPA_2634" localSheetId="48">'60.010'!$F$46</definedName>
    <definedName name="DPA_2635" localSheetId="48">'60.010'!$G$21</definedName>
    <definedName name="DPA_2636" localSheetId="48">'60.010'!$G$22</definedName>
    <definedName name="DPA_2637" localSheetId="48">'60.010'!$G$23</definedName>
    <definedName name="DPA_2638" localSheetId="48">'60.010'!$G$24</definedName>
    <definedName name="DPA_2639" localSheetId="48">'60.010'!$G$25</definedName>
    <definedName name="DPA_2640" localSheetId="48">'60.010'!$G$28</definedName>
    <definedName name="DPA_2641" localSheetId="48">'60.010'!$G$29</definedName>
    <definedName name="DPA_2642" localSheetId="48">'60.010'!$G$30</definedName>
    <definedName name="DPA_2643" localSheetId="48">'60.010'!$G$31</definedName>
    <definedName name="DPA_2644" localSheetId="48">'60.010'!$G$32</definedName>
    <definedName name="DPA_2645" localSheetId="48">'60.010'!$G$35</definedName>
    <definedName name="DPA_2646" localSheetId="48">'60.010'!$G$36</definedName>
    <definedName name="DPA_2647" localSheetId="48">'60.010'!$G$37</definedName>
    <definedName name="DPA_2648" localSheetId="48">'60.010'!$G$38</definedName>
    <definedName name="DPA_2649" localSheetId="48">'60.010'!$G$39</definedName>
    <definedName name="DPA_2650" localSheetId="48">'60.010'!$G$42</definedName>
    <definedName name="DPA_2656" localSheetId="48">'60.010'!$G$43</definedName>
    <definedName name="DPA_2662" localSheetId="48">'60.010'!$D$48</definedName>
    <definedName name="DPA_2668" localSheetId="48">'60.010'!$G$44</definedName>
    <definedName name="DPA_2674" localSheetId="48">'60.010'!$E$48</definedName>
    <definedName name="DPA_2680" localSheetId="48">'60.010'!$G$45</definedName>
    <definedName name="DPA_2686" localSheetId="48">'60.010'!$G$46</definedName>
    <definedName name="DPA_2698" localSheetId="48">'60.010'!$F$11</definedName>
    <definedName name="DPA_2704" localSheetId="48">'60.010'!$E$12</definedName>
    <definedName name="DPA_2710" localSheetId="48">'60.010'!$H$48</definedName>
    <definedName name="DPA_2722" localSheetId="48">'60.010'!$J$48</definedName>
    <definedName name="DPA_2734" localSheetId="48">'60.010'!$M$48</definedName>
    <definedName name="DPA_2770" localSheetId="48">'60.010'!$D$102</definedName>
    <definedName name="DPA_2771" localSheetId="48">'60.010'!$H$21</definedName>
    <definedName name="DPA_2772" localSheetId="48">'60.010'!$H$22</definedName>
    <definedName name="DPA_2773" localSheetId="48">'60.010'!$H$23</definedName>
    <definedName name="DPA_2774" localSheetId="48">'60.010'!$H$24</definedName>
    <definedName name="DPA_2775" localSheetId="48">'60.010'!$H$25</definedName>
    <definedName name="DPA_2776" localSheetId="48">'60.010'!$H$26</definedName>
    <definedName name="DPA_2777" localSheetId="48">'60.010'!$H$28</definedName>
    <definedName name="DPA_2778" localSheetId="48">'60.010'!$H$29</definedName>
    <definedName name="DPA_2779" localSheetId="48">'60.010'!$H$30</definedName>
    <definedName name="DPA_2780" localSheetId="48">'60.010'!$H$31</definedName>
    <definedName name="DPA_2781" localSheetId="48">'60.010'!$H$32</definedName>
    <definedName name="DPA_2782" localSheetId="48">'60.010'!$H$33</definedName>
    <definedName name="DPA_2783" localSheetId="48">'60.010'!$H$35</definedName>
    <definedName name="DPA_2784" localSheetId="48">'60.010'!$H$36</definedName>
    <definedName name="DPA_2785" localSheetId="48">'60.010'!$H$37</definedName>
    <definedName name="DPA_2786" localSheetId="48">'60.010'!$H$38</definedName>
    <definedName name="DPA_2787" localSheetId="48">'60.010'!$H$39</definedName>
    <definedName name="DPA_2788" localSheetId="48">'60.010'!$H$40</definedName>
    <definedName name="DPA_2789" localSheetId="48">'60.010'!$H$42</definedName>
    <definedName name="DPA_2790" localSheetId="48">'60.010'!$H$43</definedName>
    <definedName name="DPA_2791" localSheetId="48">'60.010'!$H$44</definedName>
    <definedName name="DPA_2792" localSheetId="48">'60.010'!$H$45</definedName>
    <definedName name="DPA_2793" localSheetId="48">'60.010'!$H$46</definedName>
    <definedName name="DPA_2794" localSheetId="48">'60.010'!$H$47</definedName>
    <definedName name="DPA_2795" localSheetId="48">'60.010'!$J$21</definedName>
    <definedName name="DPA_2796" localSheetId="48">'60.010'!$J$22</definedName>
    <definedName name="DPA_2797" localSheetId="48">'60.010'!$J$23</definedName>
    <definedName name="DPA_2798" localSheetId="48">'60.010'!$J$24</definedName>
    <definedName name="DPA_2799" localSheetId="48">'60.010'!$J$25</definedName>
    <definedName name="DPA_2800" localSheetId="48">'60.010'!$J$26</definedName>
    <definedName name="DPA_2816" localSheetId="48">'60.010'!$D$88</definedName>
    <definedName name="DPA_2830" localSheetId="14">'20.020'!$P$28</definedName>
    <definedName name="DPA_2834" localSheetId="48">'60.010'!$E$88</definedName>
    <definedName name="DPA_2835" localSheetId="14">'20.020'!$P$37</definedName>
    <definedName name="DPA_2836" localSheetId="14">'20.020'!$P$47</definedName>
    <definedName name="DPA_2838" localSheetId="14">'20.020'!$P$75</definedName>
    <definedName name="DPA_2839" localSheetId="14">'20.020'!$P$84</definedName>
    <definedName name="DPA_2840" localSheetId="48">'60.010'!$J$28</definedName>
    <definedName name="DPA_2841" localSheetId="48">'60.010'!$J$29</definedName>
    <definedName name="DPA_2842" localSheetId="48">'60.010'!$J$30</definedName>
    <definedName name="DPA_2843" localSheetId="48">'60.010'!$J$31</definedName>
    <definedName name="DPA_2844" localSheetId="48">'60.010'!$J$32</definedName>
    <definedName name="DPA_2845" localSheetId="48">'60.010'!$J$33</definedName>
    <definedName name="DPA_2846" localSheetId="48">'60.010'!$J$35</definedName>
    <definedName name="DPA_2847" localSheetId="48">'60.010'!$J$36</definedName>
    <definedName name="DPA_2848" localSheetId="48">'60.010'!$J$37</definedName>
    <definedName name="DPA_2849" localSheetId="48">'60.010'!$J$38</definedName>
    <definedName name="DPA_2850" localSheetId="48">'60.010'!$J$39</definedName>
    <definedName name="DPA_2851" localSheetId="48">'60.010'!$J$40</definedName>
    <definedName name="DPA_2852" localSheetId="48">'60.010'!$J$42</definedName>
    <definedName name="DPA_2853" localSheetId="48">'60.010'!$J$43</definedName>
    <definedName name="DPA_2854" localSheetId="48">'60.010'!$J$44</definedName>
    <definedName name="DPA_2855" localSheetId="48">'60.010'!$J$45</definedName>
    <definedName name="DPA_2856" localSheetId="48">'60.010'!$J$46</definedName>
    <definedName name="DPA_2857" localSheetId="48">'60.010'!$J$47</definedName>
    <definedName name="DPA_2858" localSheetId="48">'60.010'!$L$21</definedName>
    <definedName name="DPA_2859" localSheetId="48">'60.010'!$L$22</definedName>
    <definedName name="DPA_2860" localSheetId="48">'60.010'!$L$23</definedName>
    <definedName name="DPA_2861" localSheetId="48">'60.010'!$L$24</definedName>
    <definedName name="DPA_2862" localSheetId="48">'60.010'!$L$25</definedName>
    <definedName name="DPA_2863" localSheetId="48">'60.010'!$L$26</definedName>
    <definedName name="DPA_2864" localSheetId="48">'60.010'!$L$28</definedName>
    <definedName name="DPA_2865" localSheetId="48">'60.010'!$L$29</definedName>
    <definedName name="DPA_2866" localSheetId="48">'60.010'!$L$30</definedName>
    <definedName name="DPA_2867" localSheetId="48">'60.010'!$L$31</definedName>
    <definedName name="DPA_2868" localSheetId="48">'60.010'!$L$32</definedName>
    <definedName name="DPA_2869" localSheetId="48">'60.010'!$L$33</definedName>
    <definedName name="DPA_2870" localSheetId="48">'60.010'!$L$35</definedName>
    <definedName name="DPA_2871" localSheetId="48">'60.010'!$L$36</definedName>
    <definedName name="DPA_2872" localSheetId="48">'60.010'!$L$37</definedName>
    <definedName name="DPA_2874" localSheetId="48">'60.010'!$L$38</definedName>
    <definedName name="DPA_2876" localSheetId="48">'60.010'!$L$39</definedName>
    <definedName name="DPA_2877" localSheetId="48">'60.010'!$L$40</definedName>
    <definedName name="DPA_2888" localSheetId="48">'60.010'!$H$88</definedName>
    <definedName name="DPA_2906" localSheetId="48">'60.010'!$J$88</definedName>
    <definedName name="DPA_2924" localSheetId="48">'60.010'!$M$88</definedName>
    <definedName name="DPA_2944" localSheetId="48">'60.010'!$L$42</definedName>
    <definedName name="DPA_2945" localSheetId="48">'60.010'!$L$43</definedName>
    <definedName name="DPA_2946" localSheetId="48">'60.010'!$L$44</definedName>
    <definedName name="DPA_2947" localSheetId="48">'60.010'!$L$45</definedName>
    <definedName name="DPA_2948" localSheetId="48">'60.010'!$L$46</definedName>
    <definedName name="DPA_2949" localSheetId="48">'60.010'!$L$47</definedName>
    <definedName name="DPA_2950" localSheetId="48">'60.010'!$M$21</definedName>
    <definedName name="DPA_2951" localSheetId="48">'60.010'!$M$22</definedName>
    <definedName name="DPA_2952" localSheetId="48">'60.010'!$M$23</definedName>
    <definedName name="DPA_2953" localSheetId="48">'60.010'!$M$24</definedName>
    <definedName name="DPA_2954" localSheetId="48">'60.010'!$M$25</definedName>
    <definedName name="DPA_2955" localSheetId="48">'60.010'!$M$26</definedName>
    <definedName name="DPA_2956" localSheetId="48">'60.010'!$M$28</definedName>
    <definedName name="DPA_2957" localSheetId="48">'60.010'!$M$29</definedName>
    <definedName name="DPA_2958" localSheetId="48">'60.010'!$M$30</definedName>
    <definedName name="DPA_2959" localSheetId="48">'60.010'!$M$31</definedName>
    <definedName name="DPA_2960" localSheetId="48">'60.010'!$M$32</definedName>
    <definedName name="DPA_2961" localSheetId="48">'60.010'!$M$33</definedName>
    <definedName name="DPA_2962" localSheetId="48">'60.010'!$M$35</definedName>
    <definedName name="DPA_2963" localSheetId="48">'60.010'!$M$36</definedName>
    <definedName name="DPA_2964" localSheetId="48">'60.010'!$M$37</definedName>
    <definedName name="DPA_2965" localSheetId="48">'60.010'!$M$38</definedName>
    <definedName name="DPA_2966" localSheetId="48">'60.010'!$M$39</definedName>
    <definedName name="DPA_2967" localSheetId="48">'60.010'!$M$40</definedName>
    <definedName name="DPA_2968" localSheetId="48">'60.010'!$M$42</definedName>
    <definedName name="DPA_2969" localSheetId="48">'60.010'!$M$43</definedName>
    <definedName name="DPA_2970" localSheetId="48">'60.010'!$M$44</definedName>
    <definedName name="DPA_2971" localSheetId="48">'60.010'!$M$45</definedName>
    <definedName name="DPA_2972" localSheetId="48">'60.010'!$M$46</definedName>
    <definedName name="DPA_2973" localSheetId="48">'60.010'!$M$47</definedName>
    <definedName name="DPA_2974" localSheetId="48">'60.010'!$L$48</definedName>
    <definedName name="DPA_2975" localSheetId="48">'60.010'!$D$56</definedName>
    <definedName name="DPA_2976" localSheetId="48">'60.010'!$D$57</definedName>
    <definedName name="DPA_2977" localSheetId="48">'60.010'!$D$58</definedName>
    <definedName name="DPA_2978" localSheetId="48">'60.010'!$D$59</definedName>
    <definedName name="DPA_2979" localSheetId="48">'60.010'!$D$60</definedName>
    <definedName name="DPA_2980" localSheetId="48">'60.010'!$D$61</definedName>
    <definedName name="DPA_2981" localSheetId="48">'60.010'!$D$62</definedName>
    <definedName name="DPA_2982" localSheetId="48">'60.010'!$D$63</definedName>
    <definedName name="DPA_2983" localSheetId="48">'60.010'!$D$64</definedName>
    <definedName name="DPA_2984" localSheetId="48">'60.010'!$D$65</definedName>
    <definedName name="DPA_2985" localSheetId="48">'60.010'!$D$67</definedName>
    <definedName name="DPA_2986" localSheetId="48">'60.010'!$D$68</definedName>
    <definedName name="DPA_2987" localSheetId="48">'60.010'!$D$69</definedName>
    <definedName name="DPA_2988" localSheetId="48">'60.010'!$D$70</definedName>
    <definedName name="DPA_2989" localSheetId="48">'60.010'!$D$71</definedName>
    <definedName name="DPA_2990" localSheetId="48">'60.010'!$D$72</definedName>
    <definedName name="DPA_2991" localSheetId="48">'60.010'!$D$73</definedName>
    <definedName name="DPA_2992" localSheetId="48">'60.010'!$D$74</definedName>
    <definedName name="DPA_2993" localSheetId="48">'60.010'!$D$75</definedName>
    <definedName name="DPA_2994" localSheetId="48">'60.010'!$D$76</definedName>
    <definedName name="DPA_2995" localSheetId="48">'60.010'!$D$78</definedName>
    <definedName name="DPA_2996" localSheetId="48">'60.010'!$D$79</definedName>
    <definedName name="DPA_2997" localSheetId="48">'60.010'!$D$80</definedName>
    <definedName name="DPA_2998" localSheetId="48">'60.010'!$D$81</definedName>
    <definedName name="DPA_2999" localSheetId="48">'60.010'!$D$82</definedName>
    <definedName name="DPA_3000" localSheetId="48">'60.010'!$D$83</definedName>
    <definedName name="DPA_3001" localSheetId="48">'60.010'!$D$84</definedName>
    <definedName name="DPA_3064" localSheetId="46">'40.280'!#REF!</definedName>
    <definedName name="DPA_3064" localSheetId="80">'50.290'!#REF!</definedName>
    <definedName name="DPA_3065" localSheetId="46">'40.280'!#REF!</definedName>
    <definedName name="DPA_3065" localSheetId="80">'50.290'!#REF!</definedName>
    <definedName name="DPA_3066" localSheetId="46">'40.280'!#REF!</definedName>
    <definedName name="DPA_3066" localSheetId="80">'50.290'!#REF!</definedName>
    <definedName name="DPA_3067" localSheetId="46">'40.280'!#REF!</definedName>
    <definedName name="DPA_3067" localSheetId="80">'50.290'!#REF!</definedName>
    <definedName name="DPA_3068" localSheetId="46">'40.280'!#REF!</definedName>
    <definedName name="DPA_3068" localSheetId="80">'50.290'!#REF!</definedName>
    <definedName name="DPA_3069" localSheetId="46">'40.280'!#REF!</definedName>
    <definedName name="DPA_3069" localSheetId="80">'50.290'!#REF!</definedName>
    <definedName name="DPA_3070" localSheetId="46">'40.280'!#REF!</definedName>
    <definedName name="DPA_3070" localSheetId="80">'50.290'!#REF!</definedName>
    <definedName name="DPA_3071" localSheetId="46">'40.280'!#REF!</definedName>
    <definedName name="DPA_3071" localSheetId="80">'50.290'!#REF!</definedName>
    <definedName name="DPA_3072" localSheetId="46">'40.280'!#REF!</definedName>
    <definedName name="DPA_3072" localSheetId="80">'50.290'!#REF!</definedName>
    <definedName name="DPA_3073" localSheetId="46">'40.280'!#REF!</definedName>
    <definedName name="DPA_3073" localSheetId="80">'50.290'!#REF!</definedName>
    <definedName name="DPA_3074" localSheetId="46">'40.280'!#REF!</definedName>
    <definedName name="DPA_3074" localSheetId="80">'50.290'!#REF!</definedName>
    <definedName name="DPA_3075" localSheetId="46">'40.280'!#REF!</definedName>
    <definedName name="DPA_3075" localSheetId="80">'50.290'!#REF!</definedName>
    <definedName name="DPA_3076" localSheetId="46">'40.280'!#REF!</definedName>
    <definedName name="DPA_3076" localSheetId="80">'50.290'!#REF!</definedName>
    <definedName name="DPA_3077" localSheetId="46">'40.280'!#REF!</definedName>
    <definedName name="DPA_3077" localSheetId="80">'50.290'!#REF!</definedName>
    <definedName name="DPA_3078" localSheetId="46">'40.280'!#REF!</definedName>
    <definedName name="DPA_3078" localSheetId="80">'50.290'!#REF!</definedName>
    <definedName name="DPA_3079" localSheetId="46">'40.280'!#REF!</definedName>
    <definedName name="DPA_3079" localSheetId="80">'50.290'!#REF!</definedName>
    <definedName name="DPA_3080" localSheetId="46">'40.280'!#REF!</definedName>
    <definedName name="DPA_3080" localSheetId="80">'50.290'!#REF!</definedName>
    <definedName name="DPA_3081" localSheetId="46">'40.280'!#REF!</definedName>
    <definedName name="DPA_3081" localSheetId="80">'50.290'!#REF!</definedName>
    <definedName name="DPA_3082" localSheetId="46">'40.280'!#REF!</definedName>
    <definedName name="DPA_3082" localSheetId="80">'50.290'!#REF!</definedName>
    <definedName name="DPA_3083" localSheetId="46">'40.280'!#REF!</definedName>
    <definedName name="DPA_3083" localSheetId="80">'50.290'!#REF!</definedName>
    <definedName name="DPA_3084" localSheetId="46">'40.280'!#REF!</definedName>
    <definedName name="DPA_3084" localSheetId="80">'50.290'!#REF!</definedName>
    <definedName name="DPA_3085" localSheetId="46">'40.280'!#REF!</definedName>
    <definedName name="DPA_3085" localSheetId="80">'50.290'!#REF!</definedName>
    <definedName name="DPA_3086" localSheetId="46">'40.280'!#REF!</definedName>
    <definedName name="DPA_3086" localSheetId="80">'50.290'!#REF!</definedName>
    <definedName name="DPA_3087" localSheetId="46">'40.280'!#REF!</definedName>
    <definedName name="DPA_3087" localSheetId="80">'50.290'!#REF!</definedName>
    <definedName name="DPA_3088" localSheetId="46">'40.280'!#REF!</definedName>
    <definedName name="DPA_3088" localSheetId="80">'50.290'!#REF!</definedName>
    <definedName name="DPA_3089" localSheetId="46">'40.280'!#REF!</definedName>
    <definedName name="DPA_3089" localSheetId="80">'50.290'!#REF!</definedName>
    <definedName name="DPA_3090" localSheetId="46">'40.280'!#REF!</definedName>
    <definedName name="DPA_3090" localSheetId="80">'50.290'!#REF!</definedName>
    <definedName name="DPA_3091" localSheetId="46">'40.280'!#REF!</definedName>
    <definedName name="DPA_3091" localSheetId="80">'50.290'!#REF!</definedName>
    <definedName name="DPA_3092" localSheetId="46">'40.280'!#REF!</definedName>
    <definedName name="DPA_3092" localSheetId="80">'50.290'!#REF!</definedName>
    <definedName name="DPA_3093" localSheetId="46">'40.280'!#REF!</definedName>
    <definedName name="DPA_3093" localSheetId="80">'50.290'!#REF!</definedName>
    <definedName name="DPA_3094" localSheetId="46">'40.280'!#REF!</definedName>
    <definedName name="DPA_3094" localSheetId="80">'50.290'!#REF!</definedName>
    <definedName name="DPA_3095" localSheetId="46">'40.280'!#REF!</definedName>
    <definedName name="DPA_3095" localSheetId="80">'50.290'!#REF!</definedName>
    <definedName name="DPA_3096" localSheetId="46">'40.280'!#REF!</definedName>
    <definedName name="DPA_3096" localSheetId="80">'50.290'!#REF!</definedName>
    <definedName name="DPA_3097" localSheetId="46">'40.280'!#REF!</definedName>
    <definedName name="DPA_3097" localSheetId="80">'50.290'!#REF!</definedName>
    <definedName name="DPA_3098" localSheetId="46">'40.280'!#REF!</definedName>
    <definedName name="DPA_3098" localSheetId="80">'50.290'!#REF!</definedName>
    <definedName name="DPA_3099" localSheetId="46">'40.280'!#REF!</definedName>
    <definedName name="DPA_3099" localSheetId="80">'50.290'!#REF!</definedName>
    <definedName name="DPA_3101" localSheetId="48">'60.010'!#REF!</definedName>
    <definedName name="DPA_3103" localSheetId="48">'60.010'!$D$103</definedName>
    <definedName name="DPA_3104" localSheetId="48">'60.010'!$D$104</definedName>
    <definedName name="DPA_3106" localSheetId="48">'60.010'!$D$106</definedName>
    <definedName name="DPA_3107" localSheetId="48">'60.010'!$E$101</definedName>
    <definedName name="DPA_3112" localSheetId="48">'60.010'!$E$106</definedName>
    <definedName name="DPA_3120" localSheetId="48">'60.010'!$E$56</definedName>
    <definedName name="DPA_3121" localSheetId="48">'60.010'!$E$57</definedName>
    <definedName name="DPA_3122" localSheetId="48">'60.010'!$E$58</definedName>
    <definedName name="DPA_3123" localSheetId="48">'60.010'!$E$59</definedName>
    <definedName name="DPA_3124" localSheetId="48">'60.010'!$E$60</definedName>
    <definedName name="DPA_3125" localSheetId="48">'60.010'!$E$61</definedName>
    <definedName name="DPA_3126" localSheetId="48">'60.010'!$E$62</definedName>
    <definedName name="DPA_3127" localSheetId="48">'60.010'!$E$63</definedName>
    <definedName name="DPA_3128" localSheetId="48">'60.010'!$E$64</definedName>
    <definedName name="DPA_3129" localSheetId="48">'60.010'!$E$65</definedName>
    <definedName name="DPA_3130" localSheetId="48">'60.010'!$E$67</definedName>
    <definedName name="DPA_3131" localSheetId="48">'60.010'!$E$68</definedName>
    <definedName name="DPA_3132" localSheetId="48">'60.010'!$E$69</definedName>
    <definedName name="DPA_3133" localSheetId="48">'60.010'!$E$70</definedName>
    <definedName name="DPA_3134" localSheetId="48">'60.010'!$E$71</definedName>
    <definedName name="DPA_3135" localSheetId="48">'60.010'!$E$72</definedName>
    <definedName name="DPA_3136" localSheetId="48">'60.010'!$E$73</definedName>
    <definedName name="DPA_3137" localSheetId="48">'60.010'!$E$74</definedName>
    <definedName name="DPA_3138" localSheetId="48">'60.010'!$E$75</definedName>
    <definedName name="DPA_3139" localSheetId="48">'60.010'!$E$76</definedName>
    <definedName name="DPA_3140" localSheetId="48">'60.010'!$E$78</definedName>
    <definedName name="DPA_3141" localSheetId="48">'60.010'!$E$79</definedName>
    <definedName name="DPA_3142" localSheetId="48">'60.010'!$E$80</definedName>
    <definedName name="DPA_3143" localSheetId="48">'60.010'!$E$81</definedName>
    <definedName name="DPA_3144" localSheetId="48">'60.010'!$E$82</definedName>
    <definedName name="DPA_3145" localSheetId="48">'60.010'!$E$83</definedName>
    <definedName name="DPA_3146" localSheetId="48">'60.010'!$E$84</definedName>
    <definedName name="DPA_3147" localSheetId="48">'60.010'!$F$56</definedName>
    <definedName name="DPA_3148" localSheetId="48">'60.010'!$F$57</definedName>
    <definedName name="DPA_3149" localSheetId="48">'60.010'!$F$58</definedName>
    <definedName name="DPA_3150" localSheetId="48">'60.010'!$F$59</definedName>
    <definedName name="DPA_3151" localSheetId="48">'60.010'!$F$60</definedName>
    <definedName name="DPA_3152" localSheetId="48">'60.010'!$F$61</definedName>
    <definedName name="DPA_3153" localSheetId="48">'60.010'!$F$62</definedName>
    <definedName name="DPA_3154" localSheetId="48">'60.010'!$F$63</definedName>
    <definedName name="DPA_3155" localSheetId="48">'60.010'!$F$64</definedName>
    <definedName name="DPA_3156" localSheetId="48">'60.010'!$F$67</definedName>
    <definedName name="DPA_3157" localSheetId="48">'60.010'!$F$68</definedName>
    <definedName name="DPA_3158" localSheetId="48">'60.010'!$F$69</definedName>
    <definedName name="DPA_3159" localSheetId="48">'60.010'!$F$70</definedName>
    <definedName name="DPA_3160" localSheetId="48">'60.010'!$F$71</definedName>
    <definedName name="DPA_3161" localSheetId="48">'60.010'!$F$72</definedName>
    <definedName name="DPA_3162" localSheetId="48">'60.010'!$F$73</definedName>
    <definedName name="DPA_3163" localSheetId="48">'60.010'!$F$74</definedName>
    <definedName name="DPA_3164" localSheetId="48">'60.010'!$F$75</definedName>
    <definedName name="DPA_3165" localSheetId="48">'60.010'!$F$78</definedName>
    <definedName name="DPA_3166" localSheetId="48">'60.010'!$F$79</definedName>
    <definedName name="DPA_3167" localSheetId="48">'60.010'!$F$80</definedName>
    <definedName name="DPA_3168" localSheetId="48">'60.010'!$F$81</definedName>
    <definedName name="DPA_3169" localSheetId="48">'60.010'!$F$82</definedName>
    <definedName name="DPA_3170" localSheetId="48">'60.010'!$F$83</definedName>
    <definedName name="DPA_3171" localSheetId="48">'60.010'!$G$56</definedName>
    <definedName name="DPA_3172" localSheetId="48">'60.010'!$G$57</definedName>
    <definedName name="DPA_3173" localSheetId="48">'60.010'!$G$58</definedName>
    <definedName name="DPA_3174" localSheetId="48">'60.010'!$G$59</definedName>
    <definedName name="DPA_3175" localSheetId="48">'60.010'!$G$60</definedName>
    <definedName name="DPA_3176" localSheetId="48">'60.010'!$G$61</definedName>
    <definedName name="DPA_3177" localSheetId="48">'60.010'!$G$62</definedName>
    <definedName name="DPA_3178" localSheetId="48">'60.010'!$G$63</definedName>
    <definedName name="DPA_3179" localSheetId="48">'60.010'!$G$64</definedName>
    <definedName name="DPA_3180" localSheetId="48">'60.010'!$G$67</definedName>
    <definedName name="DPA_3181" localSheetId="48">'60.010'!$G$68</definedName>
    <definedName name="DPA_3182" localSheetId="48">'60.010'!$G$69</definedName>
    <definedName name="DPA_3183" localSheetId="48">'60.010'!$G$70</definedName>
    <definedName name="DPA_3184" localSheetId="48">'60.010'!$G$71</definedName>
    <definedName name="DPA_3185" localSheetId="48">'60.010'!$G$72</definedName>
    <definedName name="DPA_3186" localSheetId="48">'60.010'!$G$73</definedName>
    <definedName name="DPA_3187" localSheetId="48">'60.010'!$G$74</definedName>
    <definedName name="DPA_3188" localSheetId="48">'60.010'!$G$75</definedName>
    <definedName name="DPA_3189" localSheetId="48">'60.010'!$G$78</definedName>
    <definedName name="DPA_3190" localSheetId="48">'60.010'!$G$79</definedName>
    <definedName name="DPA_3191" localSheetId="48">'60.010'!$G$80</definedName>
    <definedName name="DPA_3192" localSheetId="48">'60.010'!$G$81</definedName>
    <definedName name="DPA_3193" localSheetId="48">'60.010'!$G$82</definedName>
    <definedName name="DPA_3194" localSheetId="48">'60.010'!$G$83</definedName>
    <definedName name="DPA_3195" localSheetId="48">'60.010'!$H$56</definedName>
    <definedName name="DPA_3196" localSheetId="48">'60.010'!$H$57</definedName>
    <definedName name="DPA_3197" localSheetId="48">'60.010'!$H$58</definedName>
    <definedName name="DPA_3198" localSheetId="48">'60.010'!$H$59</definedName>
    <definedName name="DPA_3199" localSheetId="48">'60.010'!$H$60</definedName>
    <definedName name="DPA_3200" localSheetId="46">'40.280'!$E$16</definedName>
    <definedName name="DPA_3200" localSheetId="80">'50.290'!$E$11</definedName>
    <definedName name="DPA_3201" localSheetId="46">'40.280'!$E$17</definedName>
    <definedName name="DPA_3201" localSheetId="80">'50.290'!$E$12</definedName>
    <definedName name="DPA_3202" localSheetId="46">'40.280'!$E$11</definedName>
    <definedName name="DPA_3202" localSheetId="80">'50.290'!#REF!</definedName>
    <definedName name="DPA_3203" localSheetId="46">'40.280'!$E$12</definedName>
    <definedName name="DPA_3203" localSheetId="80">'50.290'!#REF!</definedName>
    <definedName name="DPA_3204" localSheetId="46">'40.280'!$E$21</definedName>
    <definedName name="DPA_3204" localSheetId="80">'50.290'!#REF!</definedName>
    <definedName name="DPA_3205" localSheetId="46">'40.280'!$F$10</definedName>
    <definedName name="DPA_3205" localSheetId="80">'50.290'!#REF!</definedName>
    <definedName name="DPA_3206" localSheetId="46">'40.280'!$F$11</definedName>
    <definedName name="DPA_3206" localSheetId="80">'50.290'!#REF!</definedName>
    <definedName name="DPA_3207" localSheetId="46">'40.280'!$F$12</definedName>
    <definedName name="DPA_3207" localSheetId="80">'50.290'!#REF!</definedName>
    <definedName name="DPA_3208" localSheetId="46">'40.280'!$F$26</definedName>
    <definedName name="DPA_3208" localSheetId="80">'50.290'!$F$14</definedName>
    <definedName name="DPA_3209" localSheetId="46">'40.280'!$E$22</definedName>
    <definedName name="DPA_3209" localSheetId="80">'50.290'!#REF!</definedName>
    <definedName name="DPA_3210" localSheetId="46">'40.280'!$F$15</definedName>
    <definedName name="DPA_3210" localSheetId="80">'50.290'!$F$10</definedName>
    <definedName name="DPA_3211" localSheetId="46">'40.280'!$F$16</definedName>
    <definedName name="DPA_3211" localSheetId="80">'50.290'!$F$11</definedName>
    <definedName name="DPA_3212" localSheetId="46">'40.280'!$F$17</definedName>
    <definedName name="DPA_3212" localSheetId="80">'50.290'!$F$12</definedName>
    <definedName name="DPA_3213" localSheetId="46">'40.280'!$F$20</definedName>
    <definedName name="DPA_3213" localSheetId="80">'50.290'!#REF!</definedName>
    <definedName name="DPA_3214" localSheetId="46">'40.280'!$F$21</definedName>
    <definedName name="DPA_3214" localSheetId="80">'50.290'!#REF!</definedName>
    <definedName name="DPA_3215" localSheetId="46">'40.280'!$F$22</definedName>
    <definedName name="DPA_3215" localSheetId="80">'50.290'!#REF!</definedName>
    <definedName name="DPA_3216" localSheetId="48">'60.010'!$H$61</definedName>
    <definedName name="DPA_3217" localSheetId="48">'60.010'!$H$62</definedName>
    <definedName name="DPA_3218" localSheetId="48">'60.010'!$H$63</definedName>
    <definedName name="DPA_3219" localSheetId="48">'60.010'!$H$64</definedName>
    <definedName name="DPA_3220" localSheetId="48">'60.010'!$H$65</definedName>
    <definedName name="DPA_3221" localSheetId="48">'60.010'!$H$67</definedName>
    <definedName name="DPA_3222" localSheetId="48">'60.010'!$H$68</definedName>
    <definedName name="DPA_3223" localSheetId="48">'60.010'!$H$69</definedName>
    <definedName name="DPA_3224" localSheetId="48">'60.010'!$H$70</definedName>
    <definedName name="DPA_3225" localSheetId="48">'60.010'!$H$71</definedName>
    <definedName name="DPA_3226" localSheetId="48">'60.010'!$H$72</definedName>
    <definedName name="DPA_3227" localSheetId="48">'60.010'!$H$73</definedName>
    <definedName name="DPA_3228" localSheetId="48">'60.010'!$H$74</definedName>
    <definedName name="DPA_3229" localSheetId="48">'60.010'!$H$75</definedName>
    <definedName name="DPA_3230" localSheetId="48">'60.010'!$H$76</definedName>
    <definedName name="DPA_3231" localSheetId="48">'60.010'!$H$78</definedName>
    <definedName name="DPA_3232" localSheetId="48">'60.010'!$H$79</definedName>
    <definedName name="DPA_3233" localSheetId="48">'60.010'!$H$80</definedName>
    <definedName name="DPA_3234" localSheetId="48">'60.010'!$H$81</definedName>
    <definedName name="DPA_3235" localSheetId="48">'60.010'!$H$82</definedName>
    <definedName name="DPA_3236" localSheetId="48">'60.010'!$H$83</definedName>
    <definedName name="DPA_3237" localSheetId="48">'60.010'!$H$84</definedName>
    <definedName name="DPA_3238" localSheetId="48">'60.010'!$J$56</definedName>
    <definedName name="DPA_3239" localSheetId="48">'60.010'!$J$57</definedName>
    <definedName name="DPA_3240" localSheetId="48">'60.010'!$J$58</definedName>
    <definedName name="DPA_3241" localSheetId="48">'60.010'!$J$59</definedName>
    <definedName name="DPA_3242" localSheetId="48">'60.010'!$J$60</definedName>
    <definedName name="DPA_3243" localSheetId="48">'60.010'!$J$61</definedName>
    <definedName name="DPA_3244" localSheetId="48">'60.010'!$J$62</definedName>
    <definedName name="DPA_3245" localSheetId="48">'60.010'!$J$63</definedName>
    <definedName name="DPA_3246" localSheetId="48">'60.010'!$J$64</definedName>
    <definedName name="DPA_3247" localSheetId="48">'60.010'!$J$65</definedName>
    <definedName name="DPA_3248" localSheetId="48">'60.010'!$J$67</definedName>
    <definedName name="DPA_3249" localSheetId="48">'60.010'!$J$68</definedName>
    <definedName name="DPA_3250" localSheetId="48">'60.010'!$J$69</definedName>
    <definedName name="DPA_3251" localSheetId="48">'60.010'!$J$70</definedName>
    <definedName name="DPA_3252" localSheetId="48">'60.010'!$J$71</definedName>
    <definedName name="DPA_3253" localSheetId="48">'60.010'!$J$72</definedName>
    <definedName name="DPA_3254" localSheetId="48">'60.010'!$J$73</definedName>
    <definedName name="DPA_3255" localSheetId="48">'60.010'!$J$74</definedName>
    <definedName name="DPA_3256" localSheetId="48">'60.010'!$J$75</definedName>
    <definedName name="DPA_3257" localSheetId="48">'60.010'!$J$76</definedName>
    <definedName name="DPA_3258" localSheetId="48">'60.010'!$J$78</definedName>
    <definedName name="DPA_3259" localSheetId="46">'40.280'!#REF!</definedName>
    <definedName name="DPA_3259" localSheetId="80">'50.290'!#REF!</definedName>
    <definedName name="DPA_3260" localSheetId="46">'40.280'!#REF!</definedName>
    <definedName name="DPA_3260" localSheetId="80">'50.290'!#REF!</definedName>
    <definedName name="DPA_3261" localSheetId="46">'40.280'!#REF!</definedName>
    <definedName name="DPA_3261" localSheetId="80">'50.290'!#REF!</definedName>
    <definedName name="DPA_3262" localSheetId="46">'40.280'!#REF!</definedName>
    <definedName name="DPA_3262" localSheetId="80">'50.290'!#REF!</definedName>
    <definedName name="DPA_3263" localSheetId="48">'60.010'!$J$79</definedName>
    <definedName name="DPA_3264" localSheetId="48">'60.010'!$J$80</definedName>
    <definedName name="DPA_3265" localSheetId="48">'60.010'!$J$81</definedName>
    <definedName name="DPA_3266" localSheetId="48">'60.010'!$J$82</definedName>
    <definedName name="DPA_3267" localSheetId="48">'60.010'!$J$83</definedName>
    <definedName name="DPA_3268" localSheetId="48">'60.010'!$J$84</definedName>
    <definedName name="DPA_3269" localSheetId="48">'60.010'!$M$56</definedName>
    <definedName name="DPA_3270" localSheetId="48">'60.010'!$M$57</definedName>
    <definedName name="DPA_3271" localSheetId="48">'60.010'!$M$58</definedName>
    <definedName name="DPA_3272" localSheetId="48">'60.010'!$M$59</definedName>
    <definedName name="DPA_3273" localSheetId="48">'60.010'!$M$60</definedName>
    <definedName name="DPA_3274" localSheetId="48">'60.010'!$M$61</definedName>
    <definedName name="DPA_3275" localSheetId="48">'60.010'!$M$62</definedName>
    <definedName name="DPA_3276" localSheetId="48">'60.010'!$M$63</definedName>
    <definedName name="DPA_3277" localSheetId="48">'60.010'!$M$64</definedName>
    <definedName name="DPA_3278" localSheetId="48">'60.010'!$M$65</definedName>
    <definedName name="DPA_3279" localSheetId="48">'60.010'!$M$67</definedName>
    <definedName name="DPA_3280" localSheetId="48">'60.010'!$M$68</definedName>
    <definedName name="DPA_3281" localSheetId="48">'60.010'!$M$69</definedName>
    <definedName name="DPA_3282" localSheetId="48">'60.010'!$M$70</definedName>
    <definedName name="DPA_3283" localSheetId="48">'60.010'!$M$71</definedName>
    <definedName name="DPA_3284" localSheetId="46">'40.280'!#REF!</definedName>
    <definedName name="DPA_3284" localSheetId="80">'50.290'!#REF!</definedName>
    <definedName name="DPA_3285" localSheetId="46">'40.280'!#REF!</definedName>
    <definedName name="DPA_3285" localSheetId="80">'50.290'!#REF!</definedName>
    <definedName name="DPA_3286" localSheetId="46">'40.280'!#REF!</definedName>
    <definedName name="DPA_3286" localSheetId="80">'50.290'!#REF!</definedName>
    <definedName name="DPA_3287" localSheetId="48">'60.010'!$M$72</definedName>
    <definedName name="DPA_3288" localSheetId="48">'60.010'!$M$73</definedName>
    <definedName name="DPA_3289" localSheetId="48">'60.010'!$M$74</definedName>
    <definedName name="DPA_3290" localSheetId="48">'60.010'!$M$75</definedName>
    <definedName name="DPA_3291" localSheetId="48">'60.010'!$M$76</definedName>
    <definedName name="DPA_3292" localSheetId="48">'60.010'!$M$78</definedName>
    <definedName name="DPA_3293" localSheetId="48">'60.010'!$M$79</definedName>
    <definedName name="DPA_3294" localSheetId="48">'60.010'!$M$80</definedName>
    <definedName name="DPA_3295" localSheetId="48">'60.010'!$M$81</definedName>
    <definedName name="DPA_3296" localSheetId="48">'60.010'!$M$82</definedName>
    <definedName name="DPA_3297" localSheetId="48">'60.010'!$M$83</definedName>
    <definedName name="DPA_3298" localSheetId="48">'60.010'!$M$84</definedName>
    <definedName name="DPA_3299" localSheetId="48">'60.010'!$D$87</definedName>
    <definedName name="DPA_3300" localSheetId="48">'60.010'!$E$87</definedName>
    <definedName name="DPA_3301" localSheetId="48">'60.010'!$H$87</definedName>
    <definedName name="DPA_3302" localSheetId="48">'60.010'!$J$87</definedName>
    <definedName name="DPA_3303" localSheetId="48">'60.010'!$M$87</definedName>
    <definedName name="DPA_3304" localSheetId="48">'60.010'!$D$94</definedName>
    <definedName name="DPA_3305" localSheetId="48">'60.010'!$D$95</definedName>
    <definedName name="DPA_3306" localSheetId="48">'60.010'!$D$96</definedName>
    <definedName name="DPA_3307" localSheetId="48">'60.010'!$E$94</definedName>
    <definedName name="DPA_3308" localSheetId="48">'60.010'!$E$95</definedName>
    <definedName name="DPA_3309" localSheetId="48">'60.010'!$E$96</definedName>
    <definedName name="DPA_3310" localSheetId="48">'60.010'!$J$94</definedName>
    <definedName name="DPA_3311" localSheetId="48">'60.010'!$J$95</definedName>
    <definedName name="DPA_3312" localSheetId="48">'60.010'!$J$96</definedName>
    <definedName name="DPA_3313" localSheetId="48">'60.010'!$M$94</definedName>
    <definedName name="DPA_3314" localSheetId="48">'60.010'!$M$95</definedName>
    <definedName name="DPA_3315" localSheetId="48">'60.010'!$M$96</definedName>
    <definedName name="DPA_3316" localSheetId="48">'60.010'!$D$105</definedName>
    <definedName name="DPA_3317" localSheetId="48">'60.010'!$D$110</definedName>
    <definedName name="DPA_3318" localSheetId="48">'60.010'!$D$112</definedName>
    <definedName name="DPA_3350" localSheetId="46">'40.280'!#REF!</definedName>
    <definedName name="DPA_3350" localSheetId="80">'50.290'!#REF!</definedName>
    <definedName name="DPA_3351" localSheetId="46">'40.280'!#REF!</definedName>
    <definedName name="DPA_3351" localSheetId="80">'50.290'!#REF!</definedName>
    <definedName name="DPA_3352" localSheetId="46">'40.280'!#REF!</definedName>
    <definedName name="DPA_3352" localSheetId="80">'50.290'!#REF!</definedName>
    <definedName name="DPA_3353" localSheetId="46">'40.280'!#REF!</definedName>
    <definedName name="DPA_3353" localSheetId="80">'50.290'!#REF!</definedName>
    <definedName name="DPA_3354" localSheetId="46">'40.280'!#REF!</definedName>
    <definedName name="DPA_3354" localSheetId="80">'50.290'!#REF!</definedName>
    <definedName name="DPA_3355" localSheetId="46">'40.280'!#REF!</definedName>
    <definedName name="DPA_3355" localSheetId="80">'50.290'!#REF!</definedName>
    <definedName name="DPA_3363" localSheetId="46">'40.280'!#REF!</definedName>
    <definedName name="DPA_3363" localSheetId="80">'50.290'!#REF!</definedName>
    <definedName name="DPA_3364" localSheetId="46">'40.280'!#REF!</definedName>
    <definedName name="DPA_3364" localSheetId="80">'50.290'!#REF!</definedName>
    <definedName name="DPA_3366" localSheetId="46">'40.280'!#REF!</definedName>
    <definedName name="DPA_3366" localSheetId="80">'50.290'!#REF!</definedName>
    <definedName name="DPA_3367" localSheetId="46">'40.280'!#REF!</definedName>
    <definedName name="DPA_3367" localSheetId="80">'50.290'!#REF!</definedName>
    <definedName name="DPA_3369" localSheetId="46">'40.280'!#REF!</definedName>
    <definedName name="DPA_3369" localSheetId="80">'50.290'!#REF!</definedName>
    <definedName name="DPA_3370" localSheetId="46">'40.280'!#REF!</definedName>
    <definedName name="DPA_3370" localSheetId="80">'50.290'!#REF!</definedName>
    <definedName name="DPA_3371" localSheetId="46">'40.280'!#REF!</definedName>
    <definedName name="DPA_3371" localSheetId="80">'50.290'!#REF!</definedName>
    <definedName name="DPA_3378" localSheetId="46">'40.280'!#REF!</definedName>
    <definedName name="DPA_3378" localSheetId="80">'50.290'!#REF!</definedName>
    <definedName name="DPA_3379" localSheetId="46">'40.280'!#REF!</definedName>
    <definedName name="DPA_3379" localSheetId="80">'50.290'!#REF!</definedName>
    <definedName name="DPA_3380" localSheetId="46">'40.280'!#REF!</definedName>
    <definedName name="DPA_3380" localSheetId="80">'50.290'!#REF!</definedName>
    <definedName name="DPA_3381" localSheetId="81">'60.020'!$D$21</definedName>
    <definedName name="DPA_3382" localSheetId="81">'60.020'!$D$22</definedName>
    <definedName name="DPA_3383" localSheetId="81">'60.020'!$D$23</definedName>
    <definedName name="DPA_3384" localSheetId="81">'60.020'!$D$24</definedName>
    <definedName name="DPA_3385" localSheetId="81">'60.020'!$D$25</definedName>
    <definedName name="DPA_3386" localSheetId="81">'60.020'!$D$26</definedName>
    <definedName name="DPA_3387" localSheetId="81">'60.020'!$D$27</definedName>
    <definedName name="DPA_3388" localSheetId="81">'60.020'!$D$28</definedName>
    <definedName name="DPA_3389" localSheetId="81">'60.020'!$D$29</definedName>
    <definedName name="DPA_3390" localSheetId="46">'40.280'!#REF!</definedName>
    <definedName name="DPA_3390" localSheetId="80">'50.290'!#REF!</definedName>
    <definedName name="DPA_3391" localSheetId="46">'40.280'!#REF!</definedName>
    <definedName name="DPA_3391" localSheetId="80">'50.290'!#REF!</definedName>
    <definedName name="DPA_3392" localSheetId="46">'40.280'!#REF!</definedName>
    <definedName name="DPA_3392" localSheetId="80">'50.290'!#REF!</definedName>
    <definedName name="DPA_3393" localSheetId="81">'60.020'!$D$30</definedName>
    <definedName name="DPA_3394" localSheetId="81">'60.020'!$E$21</definedName>
    <definedName name="DPA_3395" localSheetId="81">'60.020'!$E$22</definedName>
    <definedName name="DPA_3396" localSheetId="81">'60.020'!$E$23</definedName>
    <definedName name="DPA_3397" localSheetId="81">'60.020'!$E$24</definedName>
    <definedName name="DPA_3398" localSheetId="81">'60.020'!$E$25</definedName>
    <definedName name="DPA_3399" localSheetId="81">'60.020'!$E$26</definedName>
    <definedName name="DPA_3400" localSheetId="81">'60.020'!$E$27</definedName>
    <definedName name="DPA_3401" localSheetId="81">'60.020'!$E$28</definedName>
    <definedName name="DPA_3402" localSheetId="81">'60.020'!$E$29</definedName>
    <definedName name="DPA_3403" localSheetId="81">'60.020'!$E$30</definedName>
    <definedName name="DPA_3404" localSheetId="81">'60.020'!$F$21</definedName>
    <definedName name="DPA_3405" localSheetId="81">'60.020'!$F$22</definedName>
    <definedName name="DPA_3406" localSheetId="81">'60.020'!$F$23</definedName>
    <definedName name="DPA_3407" localSheetId="81">'60.020'!$F$24</definedName>
    <definedName name="DPA_3408" localSheetId="81">'60.020'!$F$25</definedName>
    <definedName name="DPA_3409" localSheetId="81">'60.020'!$F$26</definedName>
    <definedName name="DPA_3410" localSheetId="81">'60.020'!$F$27</definedName>
    <definedName name="DPA_3411" localSheetId="81">'60.020'!$F$28</definedName>
    <definedName name="DPA_3412" localSheetId="81">'60.020'!$F$29</definedName>
    <definedName name="DPA_3413" localSheetId="81">'60.020'!$G$21</definedName>
    <definedName name="DPA_3414" localSheetId="81">'60.020'!$G$22</definedName>
    <definedName name="DPA_3415" localSheetId="81">'60.020'!$G$23</definedName>
    <definedName name="DPA_3416" localSheetId="81">'60.020'!$G$24</definedName>
    <definedName name="DPA_3417" localSheetId="81">'60.020'!$G$25</definedName>
    <definedName name="DPA_3418" localSheetId="81">'60.020'!$G$26</definedName>
    <definedName name="DPA_3419" localSheetId="81">'60.020'!$G$27</definedName>
    <definedName name="DPA_3420" localSheetId="81">'60.020'!$G$28</definedName>
    <definedName name="DPA_3421" localSheetId="81">'60.020'!$G$29</definedName>
    <definedName name="DPA_3422" localSheetId="81">'60.020'!$H$21</definedName>
    <definedName name="DPA_3423" localSheetId="81">'60.020'!$H$22</definedName>
    <definedName name="DPA_3424" localSheetId="81">'60.020'!$H$23</definedName>
    <definedName name="DPA_3425" localSheetId="46">'40.280'!#REF!</definedName>
    <definedName name="DPA_3425" localSheetId="80">'50.290'!#REF!</definedName>
    <definedName name="DPA_3426" localSheetId="46">'40.280'!#REF!</definedName>
    <definedName name="DPA_3426" localSheetId="80">'50.290'!#REF!</definedName>
    <definedName name="DPA_3427" localSheetId="46">'40.280'!#REF!</definedName>
    <definedName name="DPA_3427" localSheetId="80">'50.290'!#REF!</definedName>
    <definedName name="DPA_3428" localSheetId="81">'60.020'!$H$24</definedName>
    <definedName name="DPA_3429" localSheetId="81">'60.020'!$H$25</definedName>
    <definedName name="DPA_3430" localSheetId="81">'60.020'!$H$26</definedName>
    <definedName name="DPA_3431" localSheetId="81">'60.020'!$H$27</definedName>
    <definedName name="DPA_3432" localSheetId="81">'60.020'!$H$28</definedName>
    <definedName name="DPA_3433" localSheetId="81">'60.020'!$H$29</definedName>
    <definedName name="DPA_3434" localSheetId="81">'60.020'!$H$30</definedName>
    <definedName name="DPA_3435" localSheetId="81">'60.020'!$J$21</definedName>
    <definedName name="DPA_3436" localSheetId="81">'60.020'!$J$22</definedName>
    <definedName name="DPA_3437" localSheetId="81">'60.020'!$J$23</definedName>
    <definedName name="DPA_3438" localSheetId="81">'60.020'!$J$24</definedName>
    <definedName name="DPA_3439" localSheetId="81">'60.020'!$J$25</definedName>
    <definedName name="DPA_3440" localSheetId="46">'40.280'!#REF!</definedName>
    <definedName name="DPA_3440" localSheetId="80">'50.290'!#REF!</definedName>
    <definedName name="DPA_3441" localSheetId="46">'40.280'!#REF!</definedName>
    <definedName name="DPA_3441" localSheetId="80">'50.290'!#REF!</definedName>
    <definedName name="DPA_3442" localSheetId="46">'40.280'!#REF!</definedName>
    <definedName name="DPA_3442" localSheetId="80">'50.290'!#REF!</definedName>
    <definedName name="DPA_3443" localSheetId="81">'60.020'!$J$26</definedName>
    <definedName name="DPA_3444" localSheetId="81">'60.020'!$J$27</definedName>
    <definedName name="DPA_3445" localSheetId="81">'60.020'!$J$28</definedName>
    <definedName name="DPA_3446" localSheetId="81">'60.020'!$J$29</definedName>
    <definedName name="DPA_3447" localSheetId="81">'60.020'!$J$30</definedName>
    <definedName name="DPA_3448" localSheetId="81">'60.020'!$L$21</definedName>
    <definedName name="DPA_3449" localSheetId="81">'60.020'!$L$22</definedName>
    <definedName name="DPA_3450" localSheetId="81">'60.020'!$L$23</definedName>
    <definedName name="DPA_3451" localSheetId="81">'60.020'!$L$24</definedName>
    <definedName name="DPA_3452" localSheetId="81">'60.020'!$L$25</definedName>
    <definedName name="DPA_3453" localSheetId="81">'60.020'!$L$26</definedName>
    <definedName name="DPA_3454" localSheetId="81">'60.020'!$L$27</definedName>
    <definedName name="DPA_3455" localSheetId="81">'60.020'!$L$28</definedName>
    <definedName name="DPA_3456" localSheetId="81">'60.020'!$L$29</definedName>
    <definedName name="DPA_3457" localSheetId="81">'60.020'!$L$30</definedName>
    <definedName name="DPA_3458" localSheetId="81">'60.020'!$M$21</definedName>
    <definedName name="DPA_3459" localSheetId="81">'60.020'!$M$22</definedName>
    <definedName name="DPA_3460" localSheetId="81">'60.020'!$M$23</definedName>
    <definedName name="DPA_3461" localSheetId="81">'60.020'!$M$24</definedName>
    <definedName name="DPA_3462" localSheetId="81">'60.020'!$M$25</definedName>
    <definedName name="DPA_3463" localSheetId="81">'60.020'!$M$26</definedName>
    <definedName name="DPA_3464" localSheetId="81">'60.020'!$M$27</definedName>
    <definedName name="DPA_3465" localSheetId="81">'60.020'!$M$28</definedName>
    <definedName name="DPA_3466" localSheetId="81">'60.020'!$M$29</definedName>
    <definedName name="DPA_3467" localSheetId="81">'60.020'!$M$30</definedName>
    <definedName name="DPA_3468" localSheetId="81">'60.020'!$D$33</definedName>
    <definedName name="DPA_3469" localSheetId="81">'60.020'!$D$34</definedName>
    <definedName name="DPA_3470" localSheetId="81">'60.020'!$D$35</definedName>
    <definedName name="DPA_3471" localSheetId="81">'60.020'!$D$36</definedName>
    <definedName name="DPA_3472" localSheetId="46">'40.280'!#REF!</definedName>
    <definedName name="DPA_3472" localSheetId="80">'50.290'!#REF!</definedName>
    <definedName name="DPA_3473" localSheetId="46">'40.280'!#REF!</definedName>
    <definedName name="DPA_3473" localSheetId="80">'50.290'!#REF!</definedName>
    <definedName name="DPA_3474" localSheetId="46">'40.280'!#REF!</definedName>
    <definedName name="DPA_3474" localSheetId="80">'50.290'!#REF!</definedName>
    <definedName name="DPA_3475" localSheetId="81">'60.020'!$D$37</definedName>
    <definedName name="DPA_3476" localSheetId="81">'60.020'!$D$38</definedName>
    <definedName name="DPA_3477" localSheetId="81">'60.020'!$D$39</definedName>
    <definedName name="DPA_3478" localSheetId="81">'60.020'!$D$40</definedName>
    <definedName name="DPA_3479" localSheetId="81">'60.020'!$D$41</definedName>
    <definedName name="DPA_3480" localSheetId="46">'40.280'!#REF!</definedName>
    <definedName name="DPA_3480" localSheetId="80">'50.290'!#REF!</definedName>
    <definedName name="DPA_3481" localSheetId="46">'40.280'!#REF!</definedName>
    <definedName name="DPA_3481" localSheetId="80">'50.290'!#REF!</definedName>
    <definedName name="DPA_3482" localSheetId="46">'40.280'!#REF!</definedName>
    <definedName name="DPA_3482" localSheetId="80">'50.290'!#REF!</definedName>
    <definedName name="DPA_3483" localSheetId="81">'60.020'!$D$42</definedName>
    <definedName name="DPA_3484" localSheetId="81">'60.020'!$E$33</definedName>
    <definedName name="DPA_3485" localSheetId="81">'60.020'!$E$34</definedName>
    <definedName name="DPA_3486" localSheetId="81">'60.020'!$E$35</definedName>
    <definedName name="DPA_3487" localSheetId="81">'60.020'!$E$36</definedName>
    <definedName name="DPA_3488" localSheetId="81">'60.020'!$E$37</definedName>
    <definedName name="DPA_3489" localSheetId="81">'60.020'!$E$38</definedName>
    <definedName name="DPA_3490" localSheetId="81">'60.020'!$E$39</definedName>
    <definedName name="DPA_3491" localSheetId="81">'60.020'!$E$40</definedName>
    <definedName name="DPA_3492" localSheetId="81">'60.020'!$E$41</definedName>
    <definedName name="DPA_3493" localSheetId="81">'60.020'!$E$42</definedName>
    <definedName name="DPA_3494" localSheetId="81">'60.020'!$F$33</definedName>
    <definedName name="DPA_3495" localSheetId="81">'60.020'!$F$34</definedName>
    <definedName name="DPA_3496" localSheetId="81">'60.020'!$F$35</definedName>
    <definedName name="DPA_3497" localSheetId="81">'60.020'!$F$36</definedName>
    <definedName name="DPA_3498" localSheetId="81">'60.020'!$F$37</definedName>
    <definedName name="DPA_3499" localSheetId="81">'60.020'!$F$38</definedName>
    <definedName name="DPA_3500" localSheetId="81">'60.020'!$F$39</definedName>
    <definedName name="DPA_3501" localSheetId="81">'60.020'!$F$40</definedName>
    <definedName name="DPA_3502" localSheetId="81">'60.020'!$F$41</definedName>
    <definedName name="DPA_3503" localSheetId="81">'60.020'!$G$33</definedName>
    <definedName name="DPA_3504" localSheetId="81">'60.020'!$G$34</definedName>
    <definedName name="DPA_3505" localSheetId="81">'60.020'!$G$35</definedName>
    <definedName name="DPA_3506" localSheetId="81">'60.020'!$G$36</definedName>
    <definedName name="DPA_3507" localSheetId="81">'60.020'!$G$37</definedName>
    <definedName name="DPA_3508" localSheetId="81">'60.020'!$G$38</definedName>
    <definedName name="DPA_3509" localSheetId="81">'60.020'!$G$39</definedName>
    <definedName name="DPA_3510" localSheetId="81">'60.020'!$G$40</definedName>
    <definedName name="DPA_3511" localSheetId="81">'60.020'!$G$41</definedName>
    <definedName name="DPA_3512" localSheetId="81">'60.020'!$H$33</definedName>
    <definedName name="DPA_3513" localSheetId="81">'60.020'!$H$34</definedName>
    <definedName name="DPA_3514" localSheetId="81">'60.020'!$H$35</definedName>
    <definedName name="DPA_3515" localSheetId="81">'60.020'!$H$36</definedName>
    <definedName name="DPA_3516" localSheetId="81">'60.020'!$H$37</definedName>
    <definedName name="DPA_3517" localSheetId="81">'60.020'!$H$38</definedName>
    <definedName name="DPA_3518" localSheetId="81">'60.020'!$H$39</definedName>
    <definedName name="DPA_3519" localSheetId="81">'60.020'!$H$40</definedName>
    <definedName name="DPA_3520" localSheetId="81">'60.020'!$H$41</definedName>
    <definedName name="DPA_3521" localSheetId="81">'60.020'!$H$42</definedName>
    <definedName name="DPA_3522" localSheetId="81">'60.020'!$J$33</definedName>
    <definedName name="DPA_3523" localSheetId="81">'60.020'!$J$34</definedName>
    <definedName name="DPA_3524" localSheetId="81">'60.020'!$J$35</definedName>
    <definedName name="DPA_3525" localSheetId="81">'60.020'!$J$36</definedName>
    <definedName name="DPA_3526" localSheetId="81">'60.020'!$J$37</definedName>
    <definedName name="DPA_3527" localSheetId="81">'60.020'!$J$38</definedName>
    <definedName name="DPA_3528" localSheetId="81">'60.020'!$J$39</definedName>
    <definedName name="DPA_3529" localSheetId="81">'60.020'!$J$40</definedName>
    <definedName name="DPA_3530" localSheetId="81">'60.020'!$J$41</definedName>
    <definedName name="DPA_3531" localSheetId="81">'60.020'!$J$42</definedName>
    <definedName name="DPA_3532" localSheetId="81">'60.020'!$L$33</definedName>
    <definedName name="DPA_3533" localSheetId="81">'60.020'!$L$34</definedName>
    <definedName name="DPA_3534" localSheetId="81">'60.020'!$L$35</definedName>
    <definedName name="DPA_3535" localSheetId="81">'60.020'!$L$36</definedName>
    <definedName name="DPA_3536" localSheetId="81">'60.020'!$L$37</definedName>
    <definedName name="DPA_3537" localSheetId="81">'60.020'!$L$38</definedName>
    <definedName name="DPA_3538" localSheetId="46">'40.280'!#REF!</definedName>
    <definedName name="DPA_3538" localSheetId="80">'50.290'!#REF!</definedName>
    <definedName name="DPA_3539" localSheetId="46">'40.280'!#REF!</definedName>
    <definedName name="DPA_3539" localSheetId="80">'50.290'!#REF!</definedName>
    <definedName name="DPA_3540" localSheetId="46">'40.280'!#REF!</definedName>
    <definedName name="DPA_3540" localSheetId="80">'50.290'!#REF!</definedName>
    <definedName name="DPA_3541" localSheetId="81">'60.020'!$L$39</definedName>
    <definedName name="DPA_3542" localSheetId="46">'40.280'!#REF!</definedName>
    <definedName name="DPA_3542" localSheetId="80">'50.290'!#REF!</definedName>
    <definedName name="DPA_3543" localSheetId="46">'40.280'!#REF!</definedName>
    <definedName name="DPA_3543" localSheetId="80">'50.290'!#REF!</definedName>
    <definedName name="DPA_3544" localSheetId="81">'60.020'!$L$40</definedName>
    <definedName name="DPA_3545" localSheetId="81">'60.020'!$L$41</definedName>
    <definedName name="DPA_3546" localSheetId="81">'60.020'!$L$42</definedName>
    <definedName name="DPA_3547" localSheetId="81">'60.020'!$M$33</definedName>
    <definedName name="DPA_3548" localSheetId="81">'60.020'!$M$34</definedName>
    <definedName name="DPA_3549" localSheetId="81">'60.020'!$M$35</definedName>
    <definedName name="DPA_3550" localSheetId="81">'60.020'!$M$36</definedName>
    <definedName name="DPA_3551" localSheetId="46">'40.280'!#REF!</definedName>
    <definedName name="DPA_3551" localSheetId="80">'50.290'!#REF!</definedName>
    <definedName name="DPA_3552" localSheetId="46">'40.280'!#REF!</definedName>
    <definedName name="DPA_3552" localSheetId="80">'50.290'!#REF!</definedName>
    <definedName name="DPA_3553" localSheetId="81">'60.020'!$M$37</definedName>
    <definedName name="DPA_3554" localSheetId="46">'40.280'!#REF!</definedName>
    <definedName name="DPA_3554" localSheetId="80">'50.290'!#REF!</definedName>
    <definedName name="DPA_3555" localSheetId="46">'40.280'!#REF!</definedName>
    <definedName name="DPA_3555" localSheetId="80">'50.290'!#REF!</definedName>
    <definedName name="DPA_3556" localSheetId="81">'60.020'!$M$38</definedName>
    <definedName name="DPA_3557" localSheetId="46">'40.280'!#REF!</definedName>
    <definedName name="DPA_3557" localSheetId="80">'50.290'!#REF!</definedName>
    <definedName name="DPA_3558" localSheetId="46">'40.280'!#REF!</definedName>
    <definedName name="DPA_3558" localSheetId="80">'50.290'!#REF!</definedName>
    <definedName name="DPA_3559" localSheetId="46">'40.280'!#REF!</definedName>
    <definedName name="DPA_3559" localSheetId="80">'50.290'!#REF!</definedName>
    <definedName name="DPA_3560" localSheetId="81">'60.020'!$M$39</definedName>
    <definedName name="DPA_3561" localSheetId="81">'60.020'!$M$40</definedName>
    <definedName name="DPA_3562" localSheetId="81">'60.020'!$M$41</definedName>
    <definedName name="DPA_3563" localSheetId="81">'60.020'!$M$42</definedName>
    <definedName name="DPA_3564" localSheetId="81">'60.020'!$D$49</definedName>
    <definedName name="DPA_3565" localSheetId="81">'60.020'!$D$50</definedName>
    <definedName name="DPA_3566" localSheetId="46">'40.280'!#REF!</definedName>
    <definedName name="DPA_3566" localSheetId="80">'50.290'!#REF!</definedName>
    <definedName name="DPA_3567" localSheetId="46">'40.280'!#REF!</definedName>
    <definedName name="DPA_3567" localSheetId="80">'50.290'!#REF!</definedName>
    <definedName name="DPA_3568" localSheetId="46">'40.280'!#REF!</definedName>
    <definedName name="DPA_3568" localSheetId="80">'50.290'!#REF!</definedName>
    <definedName name="DPA_3569" localSheetId="81">'60.020'!$D$51</definedName>
    <definedName name="DPA_3570" localSheetId="81">'60.020'!$D$52</definedName>
    <definedName name="DPA_3571" localSheetId="81">'60.020'!$D$53</definedName>
    <definedName name="DPA_3572" localSheetId="81">'60.020'!$D$54</definedName>
    <definedName name="DPA_3573" localSheetId="46">'40.280'!#REF!</definedName>
    <definedName name="DPA_3573" localSheetId="80">'50.290'!#REF!</definedName>
    <definedName name="DPA_3574" localSheetId="46">'40.280'!#REF!</definedName>
    <definedName name="DPA_3574" localSheetId="80">'50.290'!#REF!</definedName>
    <definedName name="DPA_3575" localSheetId="81">'60.020'!$D$55</definedName>
    <definedName name="DPA_3576" localSheetId="81">'60.020'!$D$56</definedName>
    <definedName name="DPA_3577" localSheetId="81">'60.020'!$D$57</definedName>
    <definedName name="DPA_3578" localSheetId="46">'40.280'!#REF!</definedName>
    <definedName name="DPA_3578" localSheetId="80">'50.290'!#REF!</definedName>
    <definedName name="DPA_3579" localSheetId="46">'40.280'!#REF!</definedName>
    <definedName name="DPA_3579" localSheetId="80">'50.290'!#REF!</definedName>
    <definedName name="DPA_3580" localSheetId="46">'40.280'!#REF!</definedName>
    <definedName name="DPA_3580" localSheetId="80">'50.290'!#REF!</definedName>
    <definedName name="DPA_3581" localSheetId="81">'60.020'!$D$58</definedName>
    <definedName name="DPA_3582" localSheetId="46">'40.280'!#REF!</definedName>
    <definedName name="DPA_3582" localSheetId="80">'50.290'!#REF!</definedName>
    <definedName name="DPA_3583" localSheetId="81">'60.020'!$E$49</definedName>
    <definedName name="DPA_3584" localSheetId="81">'60.020'!$E$50</definedName>
    <definedName name="DPA_3585" localSheetId="81">'60.020'!$E$51</definedName>
    <definedName name="DPA_3586" localSheetId="81">'60.020'!$E$52</definedName>
    <definedName name="DPA_3587" localSheetId="81">'60.020'!$E$53</definedName>
    <definedName name="DPA_3588" localSheetId="81">'60.020'!$E$54</definedName>
    <definedName name="DPA_3589" localSheetId="81">'60.020'!$E$55</definedName>
    <definedName name="DPA_3590" localSheetId="81">'60.020'!$E$56</definedName>
    <definedName name="DPA_3591" localSheetId="81">'60.020'!$E$57</definedName>
    <definedName name="DPA_3592" localSheetId="81">'60.020'!$E$58</definedName>
    <definedName name="DPA_3593" localSheetId="81">'60.020'!$F$49</definedName>
    <definedName name="DPA_3594" localSheetId="81">'60.020'!$F$50</definedName>
    <definedName name="DPA_3595" localSheetId="81">'60.020'!$F$51</definedName>
    <definedName name="DPA_3596" localSheetId="81">'60.020'!$F$52</definedName>
    <definedName name="DPA_3597" localSheetId="81">'60.020'!$F$53</definedName>
    <definedName name="DPA_3598" localSheetId="81">'60.020'!$F$54</definedName>
    <definedName name="DPA_3599" localSheetId="81">'60.020'!$F$55</definedName>
    <definedName name="DPA_3600" localSheetId="81">'60.020'!$F$56</definedName>
    <definedName name="DPA_3601" localSheetId="81">'60.020'!$F$57</definedName>
    <definedName name="DPA_3602" localSheetId="81">'60.020'!$G$49</definedName>
    <definedName name="DPA_3603" localSheetId="81">'60.020'!$G$50</definedName>
    <definedName name="DPA_3604" localSheetId="46">'40.280'!#REF!</definedName>
    <definedName name="DPA_3604" localSheetId="80">'50.290'!#REF!</definedName>
    <definedName name="DPA_3605" localSheetId="46">'40.280'!#REF!</definedName>
    <definedName name="DPA_3605" localSheetId="80">'50.290'!#REF!</definedName>
    <definedName name="DPA_3606" localSheetId="46">'40.280'!#REF!</definedName>
    <definedName name="DPA_3606" localSheetId="80">'50.290'!#REF!</definedName>
    <definedName name="DPA_3607" localSheetId="81">'60.020'!$G$51</definedName>
    <definedName name="DPA_3608" localSheetId="81">'60.020'!$G$52</definedName>
    <definedName name="DPA_3609" localSheetId="81">'60.020'!$G$53</definedName>
    <definedName name="DPA_3610" localSheetId="81">'60.020'!$G$54</definedName>
    <definedName name="DPA_3611" localSheetId="81">'60.020'!$G$55</definedName>
    <definedName name="DPA_3612" localSheetId="81">'60.020'!$G$56</definedName>
    <definedName name="DPA_3613" localSheetId="81">'60.020'!$G$57</definedName>
    <definedName name="DPA_3614" localSheetId="81">'60.020'!$H$49</definedName>
    <definedName name="DPA_3615" localSheetId="81">'60.020'!$H$50</definedName>
    <definedName name="DPA_3616" localSheetId="81">'60.020'!$H$51</definedName>
    <definedName name="DPA_3617" localSheetId="81">'60.020'!$H$52</definedName>
    <definedName name="DPA_3618" localSheetId="81">'60.020'!$H$53</definedName>
    <definedName name="DPA_3619" localSheetId="81">'60.020'!$H$54</definedName>
    <definedName name="DPA_3620" localSheetId="81">'60.020'!$H$55</definedName>
    <definedName name="DPA_3621" localSheetId="81">'60.020'!$H$56</definedName>
    <definedName name="DPA_3622" localSheetId="81">'60.020'!$H$57</definedName>
    <definedName name="DPA_3623" localSheetId="81">'60.020'!$H$58</definedName>
    <definedName name="DPA_3624" localSheetId="81">'60.020'!$J$49</definedName>
    <definedName name="DPA_3625" localSheetId="81">'60.020'!$J$50</definedName>
    <definedName name="DPA_3626" localSheetId="81">'60.020'!$J$51</definedName>
    <definedName name="DPA_3627" localSheetId="81">'60.020'!$J$52</definedName>
    <definedName name="DPA_3628" localSheetId="81">'60.020'!$J$53</definedName>
    <definedName name="DPA_3629" localSheetId="81">'60.020'!$J$54</definedName>
    <definedName name="DPA_3630" localSheetId="81">'60.020'!$J$55</definedName>
    <definedName name="DPA_3631" localSheetId="81">'60.020'!$J$56</definedName>
    <definedName name="DPA_3632" localSheetId="81">'60.020'!$J$57</definedName>
    <definedName name="DPA_3633" localSheetId="81">'60.020'!$J$58</definedName>
    <definedName name="DPA_3634" localSheetId="81">'60.020'!$L$49</definedName>
    <definedName name="DPA_3635" localSheetId="81">'60.020'!$L$50</definedName>
    <definedName name="DPA_3636" localSheetId="81">'60.020'!$L$51</definedName>
    <definedName name="DPA_3637" localSheetId="81">'60.020'!$L$52</definedName>
    <definedName name="DPA_3638" localSheetId="81">'60.020'!$L$53</definedName>
    <definedName name="DPA_3639" localSheetId="81">'60.020'!$L$54</definedName>
    <definedName name="DPA_3640" localSheetId="81">'60.020'!$L$55</definedName>
    <definedName name="DPA_3641" localSheetId="81">'60.020'!$L$56</definedName>
    <definedName name="DPA_3642" localSheetId="81">'60.020'!$L$57</definedName>
    <definedName name="DPA_3643" localSheetId="81">'60.020'!$L$58</definedName>
    <definedName name="DPA_3644" localSheetId="81">'60.020'!$M$49</definedName>
    <definedName name="DPA_3645" localSheetId="81">'60.020'!$M$50</definedName>
    <definedName name="DPA_3646" localSheetId="81">'60.020'!$M$51</definedName>
    <definedName name="DPA_3647" localSheetId="81">'60.020'!$M$52</definedName>
    <definedName name="DPA_3648" localSheetId="81">'60.020'!$M$53</definedName>
    <definedName name="DPA_3649" localSheetId="81">'60.020'!$M$54</definedName>
    <definedName name="DPA_3650" localSheetId="81">'60.020'!$M$55</definedName>
    <definedName name="DPA_3651" localSheetId="81">'60.020'!$M$56</definedName>
    <definedName name="DPA_3652" localSheetId="81">'60.020'!$M$57</definedName>
    <definedName name="DPA_3653" localSheetId="81">'60.020'!$M$58</definedName>
    <definedName name="DPA_3654" localSheetId="81">'60.020'!$D$60</definedName>
    <definedName name="DPA_3655" localSheetId="81">'60.020'!$D$61</definedName>
    <definedName name="DPA_3656" localSheetId="81">'60.020'!$D$62</definedName>
    <definedName name="DPA_3657" localSheetId="81">'60.020'!$D$63</definedName>
    <definedName name="DPA_3658" localSheetId="81">'60.020'!$D$64</definedName>
    <definedName name="DPA_3659" localSheetId="81">'60.020'!$D$65</definedName>
    <definedName name="DPA_3660" localSheetId="81">'60.020'!$D$66</definedName>
    <definedName name="DPA_3661" localSheetId="81">'60.020'!$D$67</definedName>
    <definedName name="DPA_3662" localSheetId="81">'60.020'!$D$68</definedName>
    <definedName name="DPA_3663" localSheetId="81">'60.020'!$D$69</definedName>
    <definedName name="DPA_3664" localSheetId="81">'60.020'!$E$60</definedName>
    <definedName name="DPA_3665" localSheetId="81">'60.020'!$E$61</definedName>
    <definedName name="DPA_3666" localSheetId="81">'60.020'!$E$62</definedName>
    <definedName name="DPA_3667" localSheetId="81">'60.020'!$E$63</definedName>
    <definedName name="DPA_3668" localSheetId="81">'60.020'!$E$64</definedName>
    <definedName name="DPA_3669" localSheetId="81">'60.020'!$E$65</definedName>
    <definedName name="DPA_3670" localSheetId="81">'60.020'!$E$66</definedName>
    <definedName name="DPA_3671" localSheetId="81">'60.020'!$E$67</definedName>
    <definedName name="DPA_3672" localSheetId="81">'60.020'!$E$68</definedName>
    <definedName name="DPA_3673" localSheetId="81">'60.020'!$E$69</definedName>
    <definedName name="DPA_3674" localSheetId="81">'60.020'!$F$60</definedName>
    <definedName name="DPA_3675" localSheetId="81">'60.020'!$F$61</definedName>
    <definedName name="DPA_3676" localSheetId="81">'60.020'!$F$62</definedName>
    <definedName name="DPA_3677" localSheetId="81">'60.020'!$F$63</definedName>
    <definedName name="DPA_3678" localSheetId="81">'60.020'!$F$64</definedName>
    <definedName name="DPA_3679" localSheetId="81">'60.020'!$F$65</definedName>
    <definedName name="DPA_3680" localSheetId="81">'60.020'!$F$66</definedName>
    <definedName name="DPA_3681" localSheetId="81">'60.020'!$F$67</definedName>
    <definedName name="DPA_3682" localSheetId="81">'60.020'!$F$68</definedName>
    <definedName name="DPA_3683" localSheetId="81">'60.020'!$G$60</definedName>
    <definedName name="DPA_3684" localSheetId="81">'60.020'!$G$61</definedName>
    <definedName name="DPA_3685" localSheetId="81">'60.020'!$G$62</definedName>
    <definedName name="DPA_3686" localSheetId="81">'60.020'!$G$63</definedName>
    <definedName name="DPA_3687" localSheetId="81">'60.020'!$G$64</definedName>
    <definedName name="DPA_3688" localSheetId="81">'60.020'!$G$65</definedName>
    <definedName name="DPA_3689" localSheetId="81">'60.020'!$G$66</definedName>
    <definedName name="DPA_3690" localSheetId="81">'60.020'!$G$67</definedName>
    <definedName name="DPA_3691" localSheetId="81">'60.020'!$G$68</definedName>
    <definedName name="DPA_3692" localSheetId="81">'60.020'!$H$60</definedName>
    <definedName name="DPA_3693" localSheetId="81">'60.020'!$H$61</definedName>
    <definedName name="DPA_3694" localSheetId="81">'60.020'!$H$62</definedName>
    <definedName name="DPA_3695" localSheetId="81">'60.020'!$H$63</definedName>
    <definedName name="DPA_3696" localSheetId="81">'60.020'!$H$64</definedName>
    <definedName name="DPA_3697" localSheetId="81">'60.020'!$H$65</definedName>
    <definedName name="DPA_3698" localSheetId="81">'60.020'!$H$66</definedName>
    <definedName name="DPA_3699" localSheetId="81">'60.020'!$H$67</definedName>
    <definedName name="DPA_3700" localSheetId="81">'60.020'!$H$68</definedName>
    <definedName name="DPA_3701" localSheetId="81">'60.020'!$H$69</definedName>
    <definedName name="DPA_3702" localSheetId="81">'60.020'!$D$11</definedName>
    <definedName name="DPA_3703" localSheetId="81">'60.020'!$J$60</definedName>
    <definedName name="DPA_3705" localSheetId="81">'60.020'!$J$61</definedName>
    <definedName name="DPA_3706" localSheetId="81">'60.020'!$D$12</definedName>
    <definedName name="DPA_3707" localSheetId="81">'60.020'!$J$62</definedName>
    <definedName name="DPA_3708" localSheetId="81">'60.020'!$J$63</definedName>
    <definedName name="DPA_3709" localSheetId="81">'60.020'!$J$64</definedName>
    <definedName name="DPA_3710" localSheetId="81">'60.020'!$J$65</definedName>
    <definedName name="DPA_3711" localSheetId="81">'60.020'!$J$66</definedName>
    <definedName name="DPA_3712" localSheetId="81">'60.020'!$J$67</definedName>
    <definedName name="DPA_3713" localSheetId="81">'60.020'!$J$68</definedName>
    <definedName name="DPA_3714" localSheetId="81">'60.020'!$J$69</definedName>
    <definedName name="DPA_3715" localSheetId="81">'60.020'!$L$60</definedName>
    <definedName name="DPA_3716" localSheetId="81">'60.020'!$L$61</definedName>
    <definedName name="DPA_3717" localSheetId="81">'60.020'!$L$62</definedName>
    <definedName name="DPA_3718" localSheetId="81">'60.020'!$L$63</definedName>
    <definedName name="DPA_3719" localSheetId="81">'60.020'!$L$64</definedName>
    <definedName name="DPA_3720" localSheetId="81">'60.020'!$L$65</definedName>
    <definedName name="DPA_3721" localSheetId="81">'60.020'!$L$66</definedName>
    <definedName name="DPA_3722" localSheetId="81">'60.020'!$L$67</definedName>
    <definedName name="DPA_3723" localSheetId="81">'60.020'!$L$68</definedName>
    <definedName name="DPA_3724" localSheetId="81">'60.020'!$L$69</definedName>
    <definedName name="DPA_3725" localSheetId="81">'60.020'!$M$60</definedName>
    <definedName name="DPA_3726" localSheetId="81">'60.020'!$M$61</definedName>
    <definedName name="DPA_3727" localSheetId="81">'60.020'!$M$62</definedName>
    <definedName name="DPA_3728" localSheetId="81">'60.020'!$M$63</definedName>
    <definedName name="DPA_3729" localSheetId="81">'60.020'!$M$64</definedName>
    <definedName name="DPA_3730" localSheetId="81">'60.020'!$M$65</definedName>
    <definedName name="DPA_3731" localSheetId="81">'60.020'!$M$66</definedName>
    <definedName name="DPA_3732" localSheetId="81">'60.020'!$M$67</definedName>
    <definedName name="DPA_3733" localSheetId="81">'60.020'!$M$68</definedName>
    <definedName name="DPA_3734" localSheetId="81">'60.020'!$M$69</definedName>
    <definedName name="DPA_3735" localSheetId="81">'60.020'!$D$73</definedName>
    <definedName name="DPA_3736" localSheetId="81">'60.020'!$E$73</definedName>
    <definedName name="DPA_3737" localSheetId="81">'60.020'!$H$73</definedName>
    <definedName name="DPA_3738" localSheetId="81">'60.020'!$J$73</definedName>
    <definedName name="DPA_3739" localSheetId="81">'60.020'!$L$73</definedName>
    <definedName name="DPA_3740" localSheetId="81">'60.020'!$M$73</definedName>
    <definedName name="DPA_3811" localSheetId="81">'60.020'!$D$80</definedName>
    <definedName name="DPA_3812" localSheetId="81">'60.020'!$D$81</definedName>
    <definedName name="DPA_3813" localSheetId="81">'60.020'!$D$82</definedName>
    <definedName name="DPA_3814" localSheetId="81">'60.020'!$D$83</definedName>
    <definedName name="DPA_3815" localSheetId="81">'60.020'!$D$84</definedName>
    <definedName name="DPA_3816" localSheetId="81">'60.020'!$D$85</definedName>
    <definedName name="DPA_3817" localSheetId="81">'60.020'!$E$80</definedName>
    <definedName name="DPA_3818" localSheetId="81">'60.020'!$E$81</definedName>
    <definedName name="DPA_3819" localSheetId="81">'60.020'!$E$82</definedName>
    <definedName name="DPA_3820" localSheetId="81">'60.020'!$E$83</definedName>
    <definedName name="DPA_3891" localSheetId="81">'60.020'!$E$84</definedName>
    <definedName name="DPA_3892" localSheetId="81">'60.020'!$E$85</definedName>
    <definedName name="DPA_3893" localSheetId="81">'60.020'!$F$80</definedName>
    <definedName name="DPA_3894" localSheetId="81">'60.020'!$F$81</definedName>
    <definedName name="DPA_3895" localSheetId="81">'60.020'!$F$82</definedName>
    <definedName name="DPA_3896" localSheetId="81">'60.020'!$F$83</definedName>
    <definedName name="DPA_3897" localSheetId="81">'60.020'!$F$84</definedName>
    <definedName name="DPA_3898" localSheetId="81">'60.020'!$G$80</definedName>
    <definedName name="DPA_3899" localSheetId="81">'60.020'!$G$81</definedName>
    <definedName name="DPA_3900" localSheetId="81">'60.020'!$G$82</definedName>
    <definedName name="DPA_3971" localSheetId="81">'60.020'!$G$83</definedName>
    <definedName name="DPA_3972" localSheetId="81">'60.020'!$G$84</definedName>
    <definedName name="DPA_3973" localSheetId="81">'60.020'!$H$80</definedName>
    <definedName name="DPA_3974" localSheetId="81">'60.020'!$H$81</definedName>
    <definedName name="DPA_3975" localSheetId="81">'60.020'!$H$82</definedName>
    <definedName name="DPA_3976" localSheetId="81">'60.020'!$H$83</definedName>
    <definedName name="DPA_3977" localSheetId="81">'60.020'!$H$84</definedName>
    <definedName name="DPA_3978" localSheetId="81">'60.020'!$H$85</definedName>
    <definedName name="DPA_3979" localSheetId="81">'60.020'!$J$80</definedName>
    <definedName name="DPA_3980" localSheetId="81">'60.020'!$J$81</definedName>
    <definedName name="DPA_3981" localSheetId="81">'60.020'!$J$82</definedName>
    <definedName name="DPA_3982" localSheetId="81">'60.020'!$J$83</definedName>
    <definedName name="DPA_3983" localSheetId="81">'60.020'!$J$84</definedName>
    <definedName name="DPA_3984" localSheetId="81">'60.020'!$J$85</definedName>
    <definedName name="DPA_3985" localSheetId="81">'60.020'!$L$80</definedName>
    <definedName name="DPA_3986" localSheetId="81">'60.020'!$L$81</definedName>
    <definedName name="DPA_3987" localSheetId="81">'60.020'!$L$82</definedName>
    <definedName name="DPA_3988" localSheetId="81">'60.020'!$L$83</definedName>
    <definedName name="DPA_3989" localSheetId="81">'60.020'!$L$84</definedName>
    <definedName name="DPA_3990" localSheetId="81">'60.020'!$L$85</definedName>
    <definedName name="DPA_3991" localSheetId="81">'60.020'!$M$80</definedName>
    <definedName name="DPA_3992" localSheetId="81">'60.020'!$M$81</definedName>
    <definedName name="DPA_3993" localSheetId="81">'60.020'!$M$82</definedName>
    <definedName name="DPA_3994" localSheetId="81">'60.020'!$M$83</definedName>
    <definedName name="DPA_3995" localSheetId="81">'60.020'!$M$84</definedName>
    <definedName name="DPA_3996" localSheetId="81">'60.020'!$M$85</definedName>
    <definedName name="DPA_3997" localSheetId="81">'60.020'!$D$87</definedName>
    <definedName name="DPA_3998" localSheetId="81">'60.020'!$D$88</definedName>
    <definedName name="DPA_3999" localSheetId="81">'60.020'!$D$89</definedName>
    <definedName name="DPA_4000" localSheetId="81">'60.020'!$D$90</definedName>
    <definedName name="DPA_4020" localSheetId="81">'60.020'!$D$91</definedName>
    <definedName name="DPA_4035" localSheetId="81">'60.020'!$D$92</definedName>
    <definedName name="DPA_4045" localSheetId="81">'60.020'!$E$87</definedName>
    <definedName name="DPA_4051" localSheetId="81">'60.020'!$E$88</definedName>
    <definedName name="DPA_4052" localSheetId="81">'60.020'!$E$89</definedName>
    <definedName name="DPA_4053" localSheetId="81">'60.020'!$E$90</definedName>
    <definedName name="DPA_4054" localSheetId="81">'60.020'!$E$91</definedName>
    <definedName name="DPA_4055" localSheetId="81">'60.020'!$E$92</definedName>
    <definedName name="DPA_4056" localSheetId="81">'60.020'!$F$87</definedName>
    <definedName name="DPA_4057" localSheetId="81">'60.020'!$F$88</definedName>
    <definedName name="DPA_4058" localSheetId="81">'60.020'!$F$89</definedName>
    <definedName name="DPA_4059" localSheetId="81">'60.020'!$F$90</definedName>
    <definedName name="DPA_4060" localSheetId="81">'60.020'!$F$91</definedName>
    <definedName name="DPA_4061" localSheetId="81">'60.020'!$G$87</definedName>
    <definedName name="DPA_4062" localSheetId="81">'60.020'!$G$88</definedName>
    <definedName name="DPA_4063" localSheetId="81">'60.020'!$G$89</definedName>
    <definedName name="DPA_4064" localSheetId="81">'60.020'!$G$90</definedName>
    <definedName name="DPA_4065" localSheetId="81">'60.020'!$G$91</definedName>
    <definedName name="DPA_4066" localSheetId="81">'60.020'!$H$87</definedName>
    <definedName name="DPA_4067" localSheetId="81">'60.020'!$H$88</definedName>
    <definedName name="DPA_4068" localSheetId="81">'60.020'!$H$89</definedName>
    <definedName name="DPA_4069" localSheetId="81">'60.020'!$H$90</definedName>
    <definedName name="DPA_4070" localSheetId="81">'60.020'!$H$91</definedName>
    <definedName name="DPA_4141" localSheetId="81">'60.020'!$H$92</definedName>
    <definedName name="DPA_4142" localSheetId="81">'60.020'!$J$87</definedName>
    <definedName name="DPA_4143" localSheetId="81">'60.020'!$J$88</definedName>
    <definedName name="DPA_4144" localSheetId="81">'60.020'!$J$89</definedName>
    <definedName name="DPA_4145" localSheetId="81">'60.020'!$J$90</definedName>
    <definedName name="DPA_4146" localSheetId="81">'60.020'!$J$91</definedName>
    <definedName name="DPA_4147" localSheetId="81">'60.020'!$J$92</definedName>
    <definedName name="DPA_4148" localSheetId="81">'60.020'!$L$87</definedName>
    <definedName name="DPA_4149" localSheetId="81">'60.020'!$L$88</definedName>
    <definedName name="DPA_4150" localSheetId="81">'60.020'!$L$89</definedName>
    <definedName name="DPA_4221" localSheetId="81">'60.020'!$L$90</definedName>
    <definedName name="DPA_4222" localSheetId="81">'60.020'!$L$91</definedName>
    <definedName name="DPA_4223" localSheetId="81">'60.020'!$L$92</definedName>
    <definedName name="DPA_4224" localSheetId="81">'60.020'!$M$87</definedName>
    <definedName name="DPA_4225" localSheetId="81">'60.020'!$M$88</definedName>
    <definedName name="DPA_4226" localSheetId="81">'60.020'!$M$89</definedName>
    <definedName name="DPA_4227" localSheetId="81">'60.020'!$M$90</definedName>
    <definedName name="DPA_4228" localSheetId="81">'60.020'!$M$91</definedName>
    <definedName name="DPA_4229" localSheetId="81">'60.020'!$M$92</definedName>
    <definedName name="DPA_4230" localSheetId="81">'60.020'!$D$94</definedName>
    <definedName name="DPA_4231" localSheetId="81">'60.020'!$D$95</definedName>
    <definedName name="DPA_4232" localSheetId="81">'60.020'!$D$96</definedName>
    <definedName name="DPA_4233" localSheetId="81">'60.020'!$D$97</definedName>
    <definedName name="DPA_4234" localSheetId="81">'60.020'!$D$98</definedName>
    <definedName name="DPA_4235" localSheetId="81">'60.020'!$D$99</definedName>
    <definedName name="DPA_4236" localSheetId="81">'60.020'!$E$94</definedName>
    <definedName name="DPA_4237" localSheetId="81">'60.020'!$E$95</definedName>
    <definedName name="DPA_4238" localSheetId="81">'60.020'!$E$96</definedName>
    <definedName name="DPA_4239" localSheetId="81">'60.020'!$E$97</definedName>
    <definedName name="DPA_4240" localSheetId="81">'60.020'!$E$98</definedName>
    <definedName name="DPA_4311" localSheetId="81">'60.020'!$E$99</definedName>
    <definedName name="DPA_4312" localSheetId="81">'60.020'!$F$94</definedName>
    <definedName name="DPA_4313" localSheetId="81">'60.020'!$F$95</definedName>
    <definedName name="DPA_4314" localSheetId="81">'60.020'!$F$96</definedName>
    <definedName name="DPA_4315" localSheetId="81">'60.020'!$F$97</definedName>
    <definedName name="DPA_4316" localSheetId="81">'60.020'!$F$98</definedName>
    <definedName name="DPA_4317" localSheetId="81">'60.020'!$G$94</definedName>
    <definedName name="DPA_4318" localSheetId="81">'60.020'!$G$95</definedName>
    <definedName name="DPA_4319" localSheetId="81">'60.020'!$G$96</definedName>
    <definedName name="DPA_4320" localSheetId="81">'60.020'!$G$97</definedName>
    <definedName name="DPA_4340" localSheetId="81">'60.020'!$G$98</definedName>
    <definedName name="DPA_4355" localSheetId="81">'60.020'!$H$94</definedName>
    <definedName name="DPA_4365" localSheetId="81">'60.020'!$H$95</definedName>
    <definedName name="DPA_4371" localSheetId="81">'60.020'!$H$96</definedName>
    <definedName name="DPA_4372" localSheetId="81">'60.020'!$H$97</definedName>
    <definedName name="DPA_4373" localSheetId="81">'60.020'!$H$98</definedName>
    <definedName name="DPA_4374" localSheetId="81">'60.020'!$H$99</definedName>
    <definedName name="DPA_4375" localSheetId="81">'60.020'!$J$94</definedName>
    <definedName name="DPA_4376" localSheetId="81">'60.020'!$J$95</definedName>
    <definedName name="DPA_4377" localSheetId="81">'60.020'!$J$96</definedName>
    <definedName name="DPA_4378" localSheetId="81">'60.020'!$J$97</definedName>
    <definedName name="DPA_4379" localSheetId="81">'60.020'!$J$98</definedName>
    <definedName name="DPA_4380" localSheetId="81">'60.020'!$J$99</definedName>
    <definedName name="DPA_4391" localSheetId="81">'60.020'!$L$94</definedName>
    <definedName name="DPA_4392" localSheetId="81">'60.020'!$L$95</definedName>
    <definedName name="DPA_4393" localSheetId="81">'60.020'!$L$96</definedName>
    <definedName name="DPA_4394" localSheetId="81">'60.020'!$L$97</definedName>
    <definedName name="DPA_4395" localSheetId="81">'60.020'!$L$98</definedName>
    <definedName name="DPA_4396" localSheetId="81">'60.020'!$L$99</definedName>
    <definedName name="DPA_4397" localSheetId="81">'60.020'!$M$94</definedName>
    <definedName name="DPA_4398" localSheetId="81">'60.020'!$M$95</definedName>
    <definedName name="DPA_4399" localSheetId="81">'60.020'!$M$96</definedName>
    <definedName name="DPA_4400" localSheetId="81">'60.020'!$M$97</definedName>
    <definedName name="DPA_4423" localSheetId="81">'60.020'!$F$11</definedName>
    <definedName name="DPA_4426" localSheetId="81">'60.020'!$E$12</definedName>
    <definedName name="DPA_4757" localSheetId="81">'60.020'!$D$126</definedName>
    <definedName name="DPA_4758" localSheetId="81">'60.020'!#REF!</definedName>
    <definedName name="DPA_4759" localSheetId="81">'60.020'!#REF!</definedName>
    <definedName name="DPA_4762" localSheetId="81">'60.020'!$M$98</definedName>
    <definedName name="DPA_4763" localSheetId="81">'60.020'!$M$99</definedName>
    <definedName name="DPA_4764" localSheetId="81">'60.020'!$D$106</definedName>
    <definedName name="DPA_4765" localSheetId="81">'60.020'!$D$107</definedName>
    <definedName name="DPA_4766" localSheetId="81">'60.020'!$D$108</definedName>
    <definedName name="DPA_4767" localSheetId="81">'60.020'!$D$109</definedName>
    <definedName name="DPA_4768" localSheetId="81">'60.020'!$D$110</definedName>
    <definedName name="DPA_4769" localSheetId="81">'60.020'!$D$111</definedName>
    <definedName name="DPA_4770" localSheetId="81">'60.020'!$E$106</definedName>
    <definedName name="DPA_4771" localSheetId="81">'60.020'!$E$107</definedName>
    <definedName name="DPA_4772" localSheetId="81">'60.020'!$E$108</definedName>
    <definedName name="DPA_4773" localSheetId="81">'60.020'!$D$127</definedName>
    <definedName name="DPA_4774" localSheetId="81">'60.020'!$D$128</definedName>
    <definedName name="DPA_4777" localSheetId="81">'60.020'!$E$109</definedName>
    <definedName name="DPA_4778" localSheetId="81">'60.020'!$D$130</definedName>
    <definedName name="DPA_4779" localSheetId="81">'60.020'!$E$125</definedName>
    <definedName name="DPA_4780" localSheetId="81">'60.020'!$E$110</definedName>
    <definedName name="DPA_4781" localSheetId="81">'60.020'!$E$111</definedName>
    <definedName name="DPA_4782" localSheetId="81">'60.020'!$F$106</definedName>
    <definedName name="DPA_4783" localSheetId="81">'60.020'!$F$107</definedName>
    <definedName name="DPA_4784" localSheetId="81">'60.020'!$F$108</definedName>
    <definedName name="DPA_4787" localSheetId="81">'60.020'!$F$109</definedName>
    <definedName name="DPA_4791" localSheetId="81">'60.020'!$F$110</definedName>
    <definedName name="DPA_4792" localSheetId="81">'60.020'!$G$106</definedName>
    <definedName name="DPA_4795" localSheetId="81">'60.020'!$G$107</definedName>
    <definedName name="DPA_4796" localSheetId="81">'60.020'!$G$108</definedName>
    <definedName name="DPA_4797" localSheetId="81">'60.020'!$G$109</definedName>
    <definedName name="DPA_4798" localSheetId="81">'60.020'!$G$110</definedName>
    <definedName name="DPA_4799" localSheetId="81">'60.020'!$H$106</definedName>
    <definedName name="DPA_4800" localSheetId="81">'60.020'!$H$107</definedName>
    <definedName name="DPA_4802" localSheetId="84">'70.030'!$R$116</definedName>
    <definedName name="DPA_4803" localSheetId="84">'70.030'!$R$117</definedName>
    <definedName name="DPA_4804" localSheetId="84">'70.030'!$R$118</definedName>
    <definedName name="DPA_4805" localSheetId="84">'70.030'!$R$119</definedName>
    <definedName name="DPA_4806" localSheetId="84">'70.030'!$P$86</definedName>
    <definedName name="DPA_4807" localSheetId="84">'70.030'!$P$87</definedName>
    <definedName name="DPA_4808" localSheetId="84">'70.030'!$P$89</definedName>
    <definedName name="DPA_4809" localSheetId="84">'70.030'!$P$90</definedName>
    <definedName name="DPA_4810" localSheetId="84">'70.030'!$P$91</definedName>
    <definedName name="DPA_4811" localSheetId="84">'70.030'!$P$94</definedName>
    <definedName name="DPA_4812" localSheetId="84">'70.030'!$P$95</definedName>
    <definedName name="DPA_4813" localSheetId="84">'70.030'!$P$97</definedName>
    <definedName name="DPA_4814" localSheetId="84">'70.030'!$P$98</definedName>
    <definedName name="DPA_4815" localSheetId="84">'70.030'!$P$99</definedName>
    <definedName name="DPA_4816" localSheetId="84">'70.030'!$P$102</definedName>
    <definedName name="DPA_4817" localSheetId="84">'70.030'!$P$103</definedName>
    <definedName name="DPA_4818" localSheetId="84">'70.030'!$P$105</definedName>
    <definedName name="DPA_4819" localSheetId="84">'70.030'!$P$106</definedName>
    <definedName name="DPA_4820" localSheetId="84">'70.030'!$P$107</definedName>
    <definedName name="DPA_4821" localSheetId="84">'70.030'!$P$110</definedName>
    <definedName name="DPA_4822" localSheetId="84">'70.030'!$P$111</definedName>
    <definedName name="DPA_4823" localSheetId="84">'70.030'!$P$113</definedName>
    <definedName name="DPA_4824" localSheetId="84">'70.030'!$P$114</definedName>
    <definedName name="DPA_4825" localSheetId="84">'70.030'!$P$115</definedName>
    <definedName name="DPA_4826" localSheetId="84">'70.030'!$P$125</definedName>
    <definedName name="DPA_4827" localSheetId="84">'70.030'!$P$126</definedName>
    <definedName name="DPA_4828" localSheetId="84">'70.030'!$P$128</definedName>
    <definedName name="DPA_4829" localSheetId="84">'70.030'!$P$129</definedName>
    <definedName name="DPA_4830" localSheetId="84">'70.030'!$P$130</definedName>
    <definedName name="DPA_4831" localSheetId="84">'70.030'!$P$133</definedName>
    <definedName name="DPA_4832" localSheetId="84">'70.030'!$P$134</definedName>
    <definedName name="DPA_4833" localSheetId="84">'70.030'!$P$136</definedName>
    <definedName name="DPA_4834" localSheetId="84">'70.030'!$P$137</definedName>
    <definedName name="DPA_4835" localSheetId="84">'70.030'!$P$138</definedName>
    <definedName name="DPA_4836" localSheetId="84">'70.030'!$P$141</definedName>
    <definedName name="DPA_4837" localSheetId="84">'70.030'!$P$142</definedName>
    <definedName name="DPA_4838" localSheetId="84">'70.030'!$P$144</definedName>
    <definedName name="DPA_4839" localSheetId="84">'70.030'!$P$145</definedName>
    <definedName name="DPA_4840" localSheetId="84">'70.030'!$P$146</definedName>
    <definedName name="DPA_4841" localSheetId="84">'70.030'!$P$149</definedName>
    <definedName name="DPA_4842" localSheetId="84">'70.030'!$P$150</definedName>
    <definedName name="DPA_4843" localSheetId="84">'70.030'!$P$152</definedName>
    <definedName name="DPA_4844" localSheetId="84">'70.030'!$P$153</definedName>
    <definedName name="DPA_4845" localSheetId="84">'70.030'!$P$154</definedName>
    <definedName name="DPA_4846" localSheetId="84">'70.030'!$P$161</definedName>
    <definedName name="DPA_4847" localSheetId="84">'70.030'!$P$162</definedName>
    <definedName name="DPA_4848" localSheetId="84">'70.030'!$P$164</definedName>
    <definedName name="DPA_4849" localSheetId="84">'70.030'!$P$165</definedName>
    <definedName name="DPA_4850" localSheetId="84">'70.030'!$P$166</definedName>
    <definedName name="DPA_4851" localSheetId="84">'70.030'!$P$169</definedName>
    <definedName name="DPA_4852" localSheetId="84">'70.030'!$P$170</definedName>
    <definedName name="DPA_4853" localSheetId="84">'70.030'!$P$172</definedName>
    <definedName name="DPA_4854" localSheetId="84">'70.030'!$P$173</definedName>
    <definedName name="DPA_4855" localSheetId="84">'70.030'!$P$174</definedName>
    <definedName name="DPA_4856" localSheetId="84">'70.030'!$P$177</definedName>
    <definedName name="DPA_4857" localSheetId="84">'70.030'!$P$178</definedName>
    <definedName name="DPA_4858" localSheetId="84">'70.030'!$P$180</definedName>
    <definedName name="DPA_4859" localSheetId="84">'70.030'!$P$181</definedName>
    <definedName name="DPA_4860" localSheetId="84">'70.030'!$P$182</definedName>
    <definedName name="DPA_4861" localSheetId="84">'70.030'!$P$185</definedName>
    <definedName name="DPA_4862" localSheetId="84">'70.030'!$P$186</definedName>
    <definedName name="DPA_4863" localSheetId="84">'70.030'!$P$188</definedName>
    <definedName name="DPA_4864" localSheetId="84">'70.030'!$P$189</definedName>
    <definedName name="DPA_4865" localSheetId="84">'70.030'!$P$190</definedName>
    <definedName name="DPA_4866" localSheetId="84">'70.030'!$P$196</definedName>
    <definedName name="DPA_4867" localSheetId="84">'70.030'!$P$197</definedName>
    <definedName name="DPA_4870" localSheetId="84">'70.030'!$P$210</definedName>
    <definedName name="DPA_4871" localSheetId="81">'60.020'!$D$136</definedName>
    <definedName name="DPA_4872" localSheetId="81">'60.020'!$D$138</definedName>
    <definedName name="DPA_4873" localSheetId="84">'70.030'!$P$211</definedName>
    <definedName name="DPA_4876" localSheetId="84">'70.030'!$P$223</definedName>
    <definedName name="DPA_4877" localSheetId="84">'70.030'!$P$224</definedName>
    <definedName name="DPA_4880" localSheetId="84">'70.030'!$F$86</definedName>
    <definedName name="DPA_4881" localSheetId="84">'70.030'!$H$86</definedName>
    <definedName name="DPA_4882" localSheetId="84">'70.030'!$J$86</definedName>
    <definedName name="DPA_4883" localSheetId="84">'70.030'!$L$86</definedName>
    <definedName name="DPA_4885" localSheetId="84">'70.030'!$N$86</definedName>
    <definedName name="DPA_4886" localSheetId="84">'70.030'!$R$86</definedName>
    <definedName name="DPA_4887" localSheetId="84">'70.030'!$F$87</definedName>
    <definedName name="DPA_4888" localSheetId="84">'70.030'!$H$87</definedName>
    <definedName name="DPA_4889" localSheetId="84">'70.030'!$J$87</definedName>
    <definedName name="DPA_4890" localSheetId="84">'70.030'!$L$87</definedName>
    <definedName name="DPA_4892" localSheetId="84">'70.030'!$N$87</definedName>
    <definedName name="DPA_4893" localSheetId="84">'70.030'!$R$87</definedName>
    <definedName name="DPA_4894" localSheetId="84">'70.030'!$F$89</definedName>
    <definedName name="DPA_4895" localSheetId="84">'70.030'!$H$89</definedName>
    <definedName name="DPA_4896" localSheetId="84">'70.030'!$J$89</definedName>
    <definedName name="DPA_4897" localSheetId="84">'70.030'!$L$89</definedName>
    <definedName name="DPA_4899" localSheetId="84">'70.030'!$N$89</definedName>
    <definedName name="DPA_4900" localSheetId="84">'70.030'!$R$89</definedName>
    <definedName name="DPA_4901" localSheetId="84">'70.030'!$F$90</definedName>
    <definedName name="DPA_4902" localSheetId="84">'70.030'!$H$90</definedName>
    <definedName name="DPA_4903" localSheetId="84">'70.030'!$J$90</definedName>
    <definedName name="DPA_4904" localSheetId="84">'70.030'!$L$90</definedName>
    <definedName name="DPA_4906" localSheetId="84">'70.030'!$N$90</definedName>
    <definedName name="DPA_4907" localSheetId="84">'70.030'!$R$90</definedName>
    <definedName name="DPA_4908" localSheetId="84">'70.030'!$F$91</definedName>
    <definedName name="DPA_4909" localSheetId="84">'70.030'!$H$91</definedName>
    <definedName name="DPA_4910" localSheetId="84">'70.030'!$J$91</definedName>
    <definedName name="DPA_4911" localSheetId="84">'70.030'!$L$91</definedName>
    <definedName name="DPA_4913" localSheetId="84">'70.030'!$N$91</definedName>
    <definedName name="DPA_4914" localSheetId="84">'70.030'!$R$91</definedName>
    <definedName name="DPA_4915" localSheetId="84">'70.030'!$F$94</definedName>
    <definedName name="DPA_4916" localSheetId="84">'70.030'!$H$94</definedName>
    <definedName name="DPA_4917" localSheetId="84">'70.030'!$J$94</definedName>
    <definedName name="DPA_4918" localSheetId="84">'70.030'!$L$94</definedName>
    <definedName name="DPA_4920" localSheetId="84">'70.030'!$N$94</definedName>
    <definedName name="DPA_4921" localSheetId="84">'70.030'!$R$94</definedName>
    <definedName name="DPA_4922" localSheetId="84">'70.030'!$F$95</definedName>
    <definedName name="DPA_4923" localSheetId="84">'70.030'!$H$95</definedName>
    <definedName name="DPA_4924" localSheetId="84">'70.030'!$J$95</definedName>
    <definedName name="DPA_4925" localSheetId="84">'70.030'!$L$95</definedName>
    <definedName name="DPA_4927" localSheetId="84">'70.030'!$N$95</definedName>
    <definedName name="DPA_4928" localSheetId="84">'70.030'!$R$95</definedName>
    <definedName name="DPA_4929" localSheetId="84">'70.030'!$F$97</definedName>
    <definedName name="DPA_4930" localSheetId="84">'70.030'!$H$97</definedName>
    <definedName name="DPA_4931" localSheetId="84">'70.030'!$J$97</definedName>
    <definedName name="DPA_4932" localSheetId="84">'70.030'!$L$97</definedName>
    <definedName name="DPA_4934" localSheetId="84">'70.030'!$N$97</definedName>
    <definedName name="DPA_4935" localSheetId="84">'70.030'!$R$97</definedName>
    <definedName name="DPA_4936" localSheetId="84">'70.030'!$F$98</definedName>
    <definedName name="DPA_4937" localSheetId="84">'70.030'!$H$98</definedName>
    <definedName name="DPA_4938" localSheetId="84">'70.030'!$J$98</definedName>
    <definedName name="DPA_4939" localSheetId="84">'70.030'!$L$98</definedName>
    <definedName name="DPA_4941" localSheetId="84">'70.030'!$N$98</definedName>
    <definedName name="DPA_4942" localSheetId="84">'70.030'!$R$98</definedName>
    <definedName name="DPA_4943" localSheetId="84">'70.030'!$F$99</definedName>
    <definedName name="DPA_4944" localSheetId="84">'70.030'!$H$99</definedName>
    <definedName name="DPA_4945" localSheetId="84">'70.030'!$J$99</definedName>
    <definedName name="DPA_4946" localSheetId="84">'70.030'!$L$99</definedName>
    <definedName name="DPA_4948" localSheetId="84">'70.030'!$N$99</definedName>
    <definedName name="DPA_4949" localSheetId="84">'70.030'!$R$99</definedName>
    <definedName name="DPA_4950" localSheetId="84">'70.030'!$F$102</definedName>
    <definedName name="DPA_4951" localSheetId="84">'70.030'!$H$102</definedName>
    <definedName name="DPA_4952" localSheetId="84">'70.030'!$J$102</definedName>
    <definedName name="DPA_4953" localSheetId="84">'70.030'!$L$102</definedName>
    <definedName name="DPA_4955" localSheetId="84">'70.030'!$N$102</definedName>
    <definedName name="DPA_4956" localSheetId="84">'70.030'!$R$102</definedName>
    <definedName name="DPA_4957" localSheetId="84">'70.030'!$F$103</definedName>
    <definedName name="DPA_4958" localSheetId="84">'70.030'!$H$103</definedName>
    <definedName name="DPA_4959" localSheetId="84">'70.030'!$J$103</definedName>
    <definedName name="DPA_4960" localSheetId="84">'70.030'!$L$103</definedName>
    <definedName name="DPA_4962" localSheetId="84">'70.030'!$N$103</definedName>
    <definedName name="DPA_4963" localSheetId="84">'70.030'!$R$103</definedName>
    <definedName name="DPA_4964" localSheetId="84">'70.030'!$F$105</definedName>
    <definedName name="DPA_4965" localSheetId="84">'70.030'!$H$105</definedName>
    <definedName name="DPA_4966" localSheetId="84">'70.030'!$J$105</definedName>
    <definedName name="DPA_4967" localSheetId="84">'70.030'!$L$105</definedName>
    <definedName name="DPA_4969" localSheetId="84">'70.030'!$N$105</definedName>
    <definedName name="DPA_4970" localSheetId="84">'70.030'!$R$105</definedName>
    <definedName name="DPA_4971" localSheetId="84">'70.030'!$F$106</definedName>
    <definedName name="DPA_4972" localSheetId="84">'70.030'!$H$106</definedName>
    <definedName name="DPA_4973" localSheetId="84">'70.030'!$J$106</definedName>
    <definedName name="DPA_4974" localSheetId="84">'70.030'!$L$106</definedName>
    <definedName name="DPA_4976" localSheetId="84">'70.030'!$N$106</definedName>
    <definedName name="DPA_4977" localSheetId="84">'70.030'!$R$106</definedName>
    <definedName name="DPA_4978" localSheetId="84">'70.030'!$F$107</definedName>
    <definedName name="DPA_4979" localSheetId="84">'70.030'!$H$107</definedName>
    <definedName name="DPA_4980" localSheetId="84">'70.030'!$J$107</definedName>
    <definedName name="DPA_4981" localSheetId="84">'70.030'!$L$107</definedName>
    <definedName name="DPA_4983" localSheetId="84">'70.030'!$N$107</definedName>
    <definedName name="DPA_4984" localSheetId="84">'70.030'!$R$107</definedName>
    <definedName name="DPA_4985" localSheetId="84">'70.030'!$F$110</definedName>
    <definedName name="DPA_4986" localSheetId="84">'70.030'!$H$110</definedName>
    <definedName name="DPA_4987" localSheetId="84">'70.030'!$J$110</definedName>
    <definedName name="DPA_4988" localSheetId="84">'70.030'!$L$110</definedName>
    <definedName name="DPA_4990" localSheetId="84">'70.030'!$N$110</definedName>
    <definedName name="DPA_4991" localSheetId="84">'70.030'!$R$110</definedName>
    <definedName name="DPA_4992" localSheetId="84">'70.030'!$F$111</definedName>
    <definedName name="DPA_4993" localSheetId="84">'70.030'!$H$111</definedName>
    <definedName name="DPA_4994" localSheetId="84">'70.030'!$J$111</definedName>
    <definedName name="DPA_4995" localSheetId="84">'70.030'!$L$111</definedName>
    <definedName name="DPA_4997" localSheetId="84">'70.030'!$N$111</definedName>
    <definedName name="DPA_4998" localSheetId="84">'70.030'!$R$111</definedName>
    <definedName name="DPA_4999" localSheetId="84">'70.030'!$F$113</definedName>
    <definedName name="DPA_5000" localSheetId="84">'70.030'!$H$113</definedName>
    <definedName name="DPA_5001" localSheetId="84">'70.030'!$J$113</definedName>
    <definedName name="DPA_5002" localSheetId="84">'70.030'!$L$113</definedName>
    <definedName name="DPA_5004" localSheetId="84">'70.030'!$N$113</definedName>
    <definedName name="DPA_5005" localSheetId="84">'70.030'!$R$113</definedName>
    <definedName name="DPA_5006" localSheetId="84">'70.030'!$F$114</definedName>
    <definedName name="DPA_5007" localSheetId="84">'70.030'!$H$114</definedName>
    <definedName name="DPA_5008" localSheetId="84">'70.030'!$J$114</definedName>
    <definedName name="DPA_5009" localSheetId="84">'70.030'!$L$114</definedName>
    <definedName name="DPA_5011" localSheetId="84">'70.030'!$N$114</definedName>
    <definedName name="DPA_5012" localSheetId="84">'70.030'!$R$114</definedName>
    <definedName name="DPA_5013" localSheetId="84">'70.030'!$F$115</definedName>
    <definedName name="DPA_5014" localSheetId="84">'70.030'!$H$115</definedName>
    <definedName name="DPA_5015" localSheetId="84">'70.030'!$J$115</definedName>
    <definedName name="DPA_5016" localSheetId="84">'70.030'!$L$115</definedName>
    <definedName name="DPA_5018" localSheetId="84">'70.030'!$N$115</definedName>
    <definedName name="DPA_5019" localSheetId="84">'70.030'!$R$115</definedName>
    <definedName name="DPA_5020" localSheetId="84">'70.030'!$H$125</definedName>
    <definedName name="DPA_5021" localSheetId="84">'70.030'!$J$125</definedName>
    <definedName name="DPA_5022" localSheetId="84">'70.030'!$L$125</definedName>
    <definedName name="DPA_5024" localSheetId="84">'70.030'!$N$125</definedName>
    <definedName name="DPA_5025" localSheetId="84">'70.030'!$R$125</definedName>
    <definedName name="DPA_5026" localSheetId="84">'70.030'!$H$126</definedName>
    <definedName name="DPA_5027" localSheetId="84">'70.030'!$J$126</definedName>
    <definedName name="DPA_5028" localSheetId="84">'70.030'!$L$126</definedName>
    <definedName name="DPA_5030" localSheetId="84">'70.030'!$N$126</definedName>
    <definedName name="DPA_5031" localSheetId="84">'70.030'!$R$126</definedName>
    <definedName name="DPA_5032" localSheetId="84">'70.030'!$H$128</definedName>
    <definedName name="DPA_5033" localSheetId="84">'70.030'!$J$128</definedName>
    <definedName name="DPA_5034" localSheetId="84">'70.030'!$L$128</definedName>
    <definedName name="DPA_5036" localSheetId="84">'70.030'!$N$128</definedName>
    <definedName name="DPA_5037" localSheetId="84">'70.030'!$R$128</definedName>
    <definedName name="DPA_5038" localSheetId="84">'70.030'!$H$129</definedName>
    <definedName name="DPA_5039" localSheetId="84">'70.030'!$J$129</definedName>
    <definedName name="DPA_5040" localSheetId="84">'70.030'!$L$129</definedName>
    <definedName name="DPA_5042" localSheetId="84">'70.030'!$N$129</definedName>
    <definedName name="DPA_5043" localSheetId="84">'70.030'!$R$129</definedName>
    <definedName name="DPA_5044" localSheetId="84">'70.030'!$H$130</definedName>
    <definedName name="DPA_5045" localSheetId="84">'70.030'!$J$130</definedName>
    <definedName name="DPA_5046" localSheetId="84">'70.030'!$L$130</definedName>
    <definedName name="DPA_5048" localSheetId="84">'70.030'!$N$130</definedName>
    <definedName name="DPA_5049" localSheetId="84">'70.030'!$R$130</definedName>
    <definedName name="DPA_5050" localSheetId="84">'70.030'!$H$133</definedName>
    <definedName name="DPA_5051" localSheetId="84">'70.030'!$J$133</definedName>
    <definedName name="DPA_5052" localSheetId="84">'70.030'!$L$133</definedName>
    <definedName name="DPA_5054" localSheetId="84">'70.030'!$N$133</definedName>
    <definedName name="DPA_5055" localSheetId="84">'70.030'!$R$133</definedName>
    <definedName name="DPA_5056" localSheetId="84">'70.030'!$H$134</definedName>
    <definedName name="DPA_5057" localSheetId="84">'70.030'!$J$134</definedName>
    <definedName name="DPA_5058" localSheetId="84">'70.030'!$L$134</definedName>
    <definedName name="DPA_5060" localSheetId="84">'70.030'!$N$134</definedName>
    <definedName name="DPA_5061" localSheetId="84">'70.030'!$R$134</definedName>
    <definedName name="DPA_5062" localSheetId="84">'70.030'!$H$136</definedName>
    <definedName name="DPA_5063" localSheetId="84">'70.030'!$J$136</definedName>
    <definedName name="DPA_5064" localSheetId="84">'70.030'!$L$136</definedName>
    <definedName name="DPA_5066" localSheetId="84">'70.030'!$N$136</definedName>
    <definedName name="DPA_5067" localSheetId="84">'70.030'!$R$136</definedName>
    <definedName name="DPA_5068" localSheetId="84">'70.030'!$H$137</definedName>
    <definedName name="DPA_5069" localSheetId="84">'70.030'!$J$137</definedName>
    <definedName name="DPA_5070" localSheetId="84">'70.030'!$L$137</definedName>
    <definedName name="DPA_5072" localSheetId="84">'70.030'!$N$137</definedName>
    <definedName name="DPA_5073" localSheetId="84">'70.030'!$R$137</definedName>
    <definedName name="DPA_5074" localSheetId="84">'70.030'!$H$138</definedName>
    <definedName name="DPA_5075" localSheetId="84">'70.030'!$J$138</definedName>
    <definedName name="DPA_5076" localSheetId="84">'70.030'!$L$138</definedName>
    <definedName name="DPA_5078" localSheetId="84">'70.030'!$N$138</definedName>
    <definedName name="DPA_5079" localSheetId="84">'70.030'!$R$138</definedName>
    <definedName name="DPA_5080" localSheetId="84">'70.030'!$H$141</definedName>
    <definedName name="DPA_5081" localSheetId="84">'70.030'!$J$141</definedName>
    <definedName name="DPA_5082" localSheetId="84">'70.030'!$L$141</definedName>
    <definedName name="DPA_5084" localSheetId="84">'70.030'!$N$141</definedName>
    <definedName name="DPA_5085" localSheetId="84">'70.030'!$R$141</definedName>
    <definedName name="DPA_5086" localSheetId="84">'70.030'!$H$142</definedName>
    <definedName name="DPA_5087" localSheetId="84">'70.030'!$J$142</definedName>
    <definedName name="DPA_5088" localSheetId="84">'70.030'!$L$142</definedName>
    <definedName name="DPA_5090" localSheetId="84">'70.030'!$N$142</definedName>
    <definedName name="DPA_5091" localSheetId="84">'70.030'!$R$142</definedName>
    <definedName name="DPA_5092" localSheetId="84">'70.030'!$H$144</definedName>
    <definedName name="DPA_5093" localSheetId="84">'70.030'!$J$144</definedName>
    <definedName name="DPA_5094" localSheetId="84">'70.030'!$L$144</definedName>
    <definedName name="DPA_5096" localSheetId="84">'70.030'!$N$144</definedName>
    <definedName name="DPA_5097" localSheetId="84">'70.030'!$R$144</definedName>
    <definedName name="DPA_5098" localSheetId="84">'70.030'!$H$145</definedName>
    <definedName name="DPA_5099" localSheetId="84">'70.030'!$J$145</definedName>
    <definedName name="DPA_5100" localSheetId="84">'70.030'!$L$145</definedName>
    <definedName name="DPA_5102" localSheetId="84">'70.030'!$N$145</definedName>
    <definedName name="DPA_5103" localSheetId="84">'70.030'!$R$145</definedName>
    <definedName name="DPA_5104" localSheetId="84">'70.030'!$H$146</definedName>
    <definedName name="DPA_5105" localSheetId="84">'70.030'!$J$146</definedName>
    <definedName name="DPA_5106" localSheetId="84">'70.030'!$L$146</definedName>
    <definedName name="DPA_5108" localSheetId="84">'70.030'!$N$146</definedName>
    <definedName name="DPA_5109" localSheetId="84">'70.030'!$R$146</definedName>
    <definedName name="DPA_5110" localSheetId="84">'70.030'!$H$149</definedName>
    <definedName name="DPA_5111" localSheetId="84">'70.030'!$J$149</definedName>
    <definedName name="DPA_5112" localSheetId="84">'70.030'!$L$149</definedName>
    <definedName name="DPA_5114" localSheetId="84">'70.030'!$N$149</definedName>
    <definedName name="DPA_5115" localSheetId="84">'70.030'!$R$149</definedName>
    <definedName name="DPA_5116" localSheetId="84">'70.030'!$H$150</definedName>
    <definedName name="DPA_5117" localSheetId="84">'70.030'!$J$150</definedName>
    <definedName name="DPA_5118" localSheetId="84">'70.030'!$L$150</definedName>
    <definedName name="DPA_5120" localSheetId="84">'70.030'!$N$150</definedName>
    <definedName name="DPA_5121" localSheetId="84">'70.030'!$R$150</definedName>
    <definedName name="DPA_5122" localSheetId="84">'70.030'!$H$152</definedName>
    <definedName name="DPA_5123" localSheetId="84">'70.030'!$J$152</definedName>
    <definedName name="DPA_5124" localSheetId="84">'70.030'!$L$152</definedName>
    <definedName name="DPA_5126" localSheetId="84">'70.030'!$N$152</definedName>
    <definedName name="DPA_5127" localSheetId="84">'70.030'!$R$152</definedName>
    <definedName name="DPA_5128" localSheetId="84">'70.030'!$H$153</definedName>
    <definedName name="DPA_5129" localSheetId="84">'70.030'!$J$153</definedName>
    <definedName name="DPA_5130" localSheetId="84">'70.030'!$L$153</definedName>
    <definedName name="DPA_5132" localSheetId="84">'70.030'!$N$153</definedName>
    <definedName name="DPA_5133" localSheetId="84">'70.030'!$R$153</definedName>
    <definedName name="DPA_5134" localSheetId="84">'70.030'!$H$154</definedName>
    <definedName name="DPA_5135" localSheetId="84">'70.030'!$J$154</definedName>
    <definedName name="DPA_5136" localSheetId="84">'70.030'!$L$154</definedName>
    <definedName name="DPA_5138" localSheetId="84">'70.030'!$N$154</definedName>
    <definedName name="DPA_5139" localSheetId="84">'70.030'!$R$154</definedName>
    <definedName name="DPA_5140" localSheetId="84">'70.030'!$F$161</definedName>
    <definedName name="DPA_5141" localSheetId="84">'70.030'!$H$161</definedName>
    <definedName name="DPA_5142" localSheetId="84">'70.030'!$J$161</definedName>
    <definedName name="DPA_5143" localSheetId="84">'70.030'!$L$161</definedName>
    <definedName name="DPA_5145" localSheetId="84">'70.030'!$N$161</definedName>
    <definedName name="DPA_5146" localSheetId="84">'70.030'!$R$161</definedName>
    <definedName name="DPA_5147" localSheetId="84">'70.030'!$F$162</definedName>
    <definedName name="DPA_5148" localSheetId="84">'70.030'!$H$162</definedName>
    <definedName name="DPA_5149" localSheetId="84">'70.030'!$J$162</definedName>
    <definedName name="DPA_5150" localSheetId="84">'70.030'!$L$162</definedName>
    <definedName name="DPA_5152" localSheetId="84">'70.030'!$N$162</definedName>
    <definedName name="DPA_5153" localSheetId="84">'70.030'!$R$162</definedName>
    <definedName name="DPA_5154" localSheetId="84">'70.030'!$F$164</definedName>
    <definedName name="DPA_5155" localSheetId="84">'70.030'!$H$164</definedName>
    <definedName name="DPA_5156" localSheetId="84">'70.030'!$J$164</definedName>
    <definedName name="DPA_5157" localSheetId="84">'70.030'!$L$164</definedName>
    <definedName name="DPA_5159" localSheetId="84">'70.030'!$N$164</definedName>
    <definedName name="DPA_5160" localSheetId="84">'70.030'!$R$164</definedName>
    <definedName name="DPA_5161" localSheetId="84">'70.030'!$F$165</definedName>
    <definedName name="DPA_5162" localSheetId="84">'70.030'!$H$165</definedName>
    <definedName name="DPA_5163" localSheetId="84">'70.030'!$J$165</definedName>
    <definedName name="DPA_5164" localSheetId="84">'70.030'!$L$165</definedName>
    <definedName name="DPA_5166" localSheetId="84">'70.030'!$N$165</definedName>
    <definedName name="DPA_5167" localSheetId="84">'70.030'!$R$165</definedName>
    <definedName name="DPA_5168" localSheetId="84">'70.030'!$F$166</definedName>
    <definedName name="DPA_5169" localSheetId="84">'70.030'!$H$166</definedName>
    <definedName name="DPA_5170" localSheetId="84">'70.030'!$J$166</definedName>
    <definedName name="DPA_5171" localSheetId="84">'70.030'!$L$166</definedName>
    <definedName name="DPA_5173" localSheetId="84">'70.030'!$N$166</definedName>
    <definedName name="DPA_5174" localSheetId="84">'70.030'!$R$166</definedName>
    <definedName name="DPA_5175" localSheetId="84">'70.030'!$F$169</definedName>
    <definedName name="DPA_5176" localSheetId="84">'70.030'!$H$169</definedName>
    <definedName name="DPA_5177" localSheetId="84">'70.030'!$J$169</definedName>
    <definedName name="DPA_5178" localSheetId="84">'70.030'!$L$169</definedName>
    <definedName name="DPA_5180" localSheetId="84">'70.030'!$N$169</definedName>
    <definedName name="DPA_5181" localSheetId="84">'70.030'!$R$169</definedName>
    <definedName name="DPA_5182" localSheetId="84">'70.030'!$F$170</definedName>
    <definedName name="DPA_5183" localSheetId="84">'70.030'!$H$170</definedName>
    <definedName name="DPA_5184" localSheetId="84">'70.030'!$J$170</definedName>
    <definedName name="DPA_5185" localSheetId="84">'70.030'!$L$170</definedName>
    <definedName name="DPA_5187" localSheetId="84">'70.030'!$N$170</definedName>
    <definedName name="DPA_5188" localSheetId="84">'70.030'!$R$170</definedName>
    <definedName name="DPA_5189" localSheetId="84">'70.030'!$F$172</definedName>
    <definedName name="DPA_5190" localSheetId="84">'70.030'!$H$172</definedName>
    <definedName name="DPA_5191" localSheetId="84">'70.030'!$J$172</definedName>
    <definedName name="DPA_5192" localSheetId="84">'70.030'!$L$172</definedName>
    <definedName name="DPA_5194" localSheetId="84">'70.030'!$N$172</definedName>
    <definedName name="DPA_5195" localSheetId="84">'70.030'!$R$172</definedName>
    <definedName name="DPA_5196" localSheetId="84">'70.030'!$F$173</definedName>
    <definedName name="DPA_5197" localSheetId="84">'70.030'!$H$173</definedName>
    <definedName name="DPA_5198" localSheetId="84">'70.030'!$J$173</definedName>
    <definedName name="DPA_5199" localSheetId="84">'70.030'!$L$173</definedName>
    <definedName name="DPA_5201" localSheetId="84">'70.030'!$N$173</definedName>
    <definedName name="DPA_5202" localSheetId="84">'70.030'!$R$173</definedName>
    <definedName name="DPA_5203" localSheetId="84">'70.030'!$F$174</definedName>
    <definedName name="DPA_5204" localSheetId="84">'70.030'!$H$174</definedName>
    <definedName name="DPA_5205" localSheetId="84">'70.030'!$J$174</definedName>
    <definedName name="DPA_5206" localSheetId="84">'70.030'!$L$174</definedName>
    <definedName name="DPA_5208" localSheetId="84">'70.030'!$N$174</definedName>
    <definedName name="DPA_5209" localSheetId="84">'70.030'!$R$174</definedName>
    <definedName name="DPA_5210" localSheetId="84">'70.030'!$F$177</definedName>
    <definedName name="DPA_5211" localSheetId="84">'70.030'!$H$177</definedName>
    <definedName name="DPA_5212" localSheetId="84">'70.030'!$J$177</definedName>
    <definedName name="DPA_5213" localSheetId="84">'70.030'!$L$177</definedName>
    <definedName name="DPA_5215" localSheetId="84">'70.030'!$N$177</definedName>
    <definedName name="DPA_5216" localSheetId="84">'70.030'!$R$177</definedName>
    <definedName name="DPA_5217" localSheetId="84">'70.030'!$F$178</definedName>
    <definedName name="DPA_5218" localSheetId="84">'70.030'!$H$178</definedName>
    <definedName name="DPA_5219" localSheetId="84">'70.030'!$J$178</definedName>
    <definedName name="DPA_5220" localSheetId="84">'70.030'!$L$178</definedName>
    <definedName name="DPA_5222" localSheetId="84">'70.030'!$N$178</definedName>
    <definedName name="DPA_5223" localSheetId="84">'70.030'!$R$178</definedName>
    <definedName name="DPA_5224" localSheetId="84">'70.030'!$F$180</definedName>
    <definedName name="DPA_5225" localSheetId="84">'70.030'!$H$180</definedName>
    <definedName name="DPA_5226" localSheetId="84">'70.030'!$J$180</definedName>
    <definedName name="DPA_5227" localSheetId="84">'70.030'!$L$180</definedName>
    <definedName name="DPA_5229" localSheetId="84">'70.030'!$N$180</definedName>
    <definedName name="DPA_5230" localSheetId="84">'70.030'!$R$180</definedName>
    <definedName name="DPA_5231" localSheetId="84">'70.030'!$F$181</definedName>
    <definedName name="DPA_5232" localSheetId="84">'70.030'!$H$181</definedName>
    <definedName name="DPA_5233" localSheetId="84">'70.030'!$J$181</definedName>
    <definedName name="DPA_5234" localSheetId="84">'70.030'!$L$181</definedName>
    <definedName name="DPA_5236" localSheetId="84">'70.030'!$N$181</definedName>
    <definedName name="DPA_5237" localSheetId="84">'70.030'!$R$181</definedName>
    <definedName name="DPA_5238" localSheetId="84">'70.030'!$F$182</definedName>
    <definedName name="DPA_5239" localSheetId="84">'70.030'!$H$182</definedName>
    <definedName name="DPA_5240" localSheetId="84">'70.030'!$J$182</definedName>
    <definedName name="DPA_5241" localSheetId="84">'70.030'!$L$182</definedName>
    <definedName name="DPA_5243" localSheetId="84">'70.030'!$N$182</definedName>
    <definedName name="DPA_5244" localSheetId="84">'70.030'!$R$182</definedName>
    <definedName name="DPA_5245" localSheetId="84">'70.030'!$F$185</definedName>
    <definedName name="DPA_5246" localSheetId="84">'70.030'!$H$185</definedName>
    <definedName name="DPA_5247" localSheetId="84">'70.030'!$J$185</definedName>
    <definedName name="DPA_5248" localSheetId="84">'70.030'!$L$185</definedName>
    <definedName name="DPA_5250" localSheetId="84">'70.030'!$N$185</definedName>
    <definedName name="DPA_5251" localSheetId="84">'70.030'!$R$185</definedName>
    <definedName name="DPA_5252" localSheetId="84">'70.030'!$F$186</definedName>
    <definedName name="DPA_5253" localSheetId="84">'70.030'!$H$186</definedName>
    <definedName name="DPA_5254" localSheetId="84">'70.030'!$J$186</definedName>
    <definedName name="DPA_5255" localSheetId="84">'70.030'!$L$186</definedName>
    <definedName name="DPA_5257" localSheetId="84">'70.030'!$N$186</definedName>
    <definedName name="DPA_5258" localSheetId="84">'70.030'!$R$186</definedName>
    <definedName name="DPA_5259" localSheetId="84">'70.030'!$F$188</definedName>
    <definedName name="DPA_5260" localSheetId="84">'70.030'!$H$188</definedName>
    <definedName name="DPA_5261" localSheetId="84">'70.030'!$J$188</definedName>
    <definedName name="DPA_5262" localSheetId="84">'70.030'!$L$188</definedName>
    <definedName name="DPA_5264" localSheetId="84">'70.030'!$N$188</definedName>
    <definedName name="DPA_5265" localSheetId="84">'70.030'!$R$188</definedName>
    <definedName name="DPA_5266" localSheetId="84">'70.030'!$F$189</definedName>
    <definedName name="DPA_5267" localSheetId="84">'70.030'!$H$189</definedName>
    <definedName name="DPA_5268" localSheetId="84">'70.030'!$J$189</definedName>
    <definedName name="DPA_5269" localSheetId="84">'70.030'!$L$189</definedName>
    <definedName name="DPA_5271" localSheetId="84">'70.030'!$N$189</definedName>
    <definedName name="DPA_5272" localSheetId="84">'70.030'!$R$189</definedName>
    <definedName name="DPA_5273" localSheetId="84">'70.030'!$F$190</definedName>
    <definedName name="DPA_5274" localSheetId="84">'70.030'!$H$190</definedName>
    <definedName name="DPA_5275" localSheetId="84">'70.030'!$J$190</definedName>
    <definedName name="DPA_5276" localSheetId="84">'70.030'!$L$190</definedName>
    <definedName name="DPA_5278" localSheetId="84">'70.030'!$N$190</definedName>
    <definedName name="DPA_5279" localSheetId="84">'70.030'!$R$190</definedName>
    <definedName name="DPA_5280" localSheetId="84">'70.030'!$F$196</definedName>
    <definedName name="DPA_5281" localSheetId="84">'70.030'!$H$196</definedName>
    <definedName name="DPA_5282" localSheetId="84">'70.030'!$J$196</definedName>
    <definedName name="DPA_5283" localSheetId="84">'70.030'!$L$196</definedName>
    <definedName name="DPA_5285" localSheetId="84">'70.030'!$N$196</definedName>
    <definedName name="DPA_5286" localSheetId="84">'70.030'!$T$196</definedName>
    <definedName name="DPA_5287" localSheetId="84">'70.030'!$H$197</definedName>
    <definedName name="DPA_5288" localSheetId="84">'70.030'!$J$197</definedName>
    <definedName name="DPA_5289" localSheetId="84">'70.030'!$L$197</definedName>
    <definedName name="DPA_5291" localSheetId="84">'70.030'!$N$197</definedName>
    <definedName name="DPA_5292" localSheetId="84">'70.030'!$T$197</definedName>
    <definedName name="DPA_5306" localSheetId="84">'70.030'!$H$210</definedName>
    <definedName name="DPA_5307" localSheetId="84">'70.030'!$J$210</definedName>
    <definedName name="DPA_5308" localSheetId="84">'70.030'!$L$210</definedName>
    <definedName name="DPA_5310" localSheetId="84">'70.030'!$N$210</definedName>
    <definedName name="DPA_5311" localSheetId="84">'70.030'!$T$210</definedName>
    <definedName name="DPA_5312" localSheetId="84">'70.030'!$H$211</definedName>
    <definedName name="DPA_5313" localSheetId="84">'70.030'!$J$211</definedName>
    <definedName name="DPA_5314" localSheetId="84">'70.030'!$L$211</definedName>
    <definedName name="DPA_5316" localSheetId="84">'70.030'!$N$211</definedName>
    <definedName name="DPA_5317" localSheetId="84">'70.030'!$T$211</definedName>
    <definedName name="DPA_5330" localSheetId="84">'70.030'!$F$223</definedName>
    <definedName name="DPA_5331" localSheetId="84">'70.030'!$H$223</definedName>
    <definedName name="DPA_5332" localSheetId="84">'70.030'!$J$223</definedName>
    <definedName name="DPA_5333" localSheetId="84">'70.030'!$L$223</definedName>
    <definedName name="DPA_5335" localSheetId="84">'70.030'!$N$223</definedName>
    <definedName name="DPA_5336" localSheetId="84">'70.030'!$T$223</definedName>
    <definedName name="DPA_5337" localSheetId="84">'70.030'!$H$224</definedName>
    <definedName name="DPA_5338" localSheetId="84">'70.030'!$J$224</definedName>
    <definedName name="DPA_5339" localSheetId="84">'70.030'!$L$224</definedName>
    <definedName name="DPA_5341" localSheetId="84">'70.030'!$N$224</definedName>
    <definedName name="DPA_5342" localSheetId="84">'70.030'!$T$224</definedName>
    <definedName name="DPA_5363" localSheetId="84">'70.030'!$T$199</definedName>
    <definedName name="DPA_5364" localSheetId="84">'70.030'!$T$200</definedName>
    <definedName name="DPA_5365" localSheetId="84">'70.030'!$T$201</definedName>
    <definedName name="DPA_5366" localSheetId="84">'70.030'!$T$202</definedName>
    <definedName name="DPA_5367" localSheetId="84">'70.030'!$T$203</definedName>
    <definedName name="DPA_5368" localSheetId="84">'70.030'!$T$204</definedName>
    <definedName name="DPA_5369" localSheetId="84">'70.030'!$T$205</definedName>
    <definedName name="DPA_5377" localSheetId="84">'70.030'!$T$213</definedName>
    <definedName name="DPA_5378" localSheetId="84">'70.030'!$T$214</definedName>
    <definedName name="DPA_5379" localSheetId="84">'70.030'!$T$215</definedName>
    <definedName name="DPA_5380" localSheetId="84">'70.030'!$T$216</definedName>
    <definedName name="DPA_5381" localSheetId="84">'70.030'!$T$217</definedName>
    <definedName name="DPA_5387" localSheetId="84">'70.030'!$T$226</definedName>
    <definedName name="DPA_5388" localSheetId="84">'70.030'!$T$227</definedName>
    <definedName name="DPA_5389" localSheetId="84">'70.030'!$T$228</definedName>
    <definedName name="DPA_5390" localSheetId="84">'70.030'!$T$229</definedName>
    <definedName name="DPA_5391" localSheetId="84">'70.030'!$T$230</definedName>
    <definedName name="DPA_5397" localSheetId="81">'60.020'!$H$108</definedName>
    <definedName name="DPA_5398" localSheetId="81">'60.020'!$H$109</definedName>
    <definedName name="DPA_5399" localSheetId="81">'60.020'!$H$110</definedName>
    <definedName name="DPA_5400" localSheetId="81">'60.020'!$H$111</definedName>
    <definedName name="DPA_5401" localSheetId="47">'40.290'!$E$8</definedName>
    <definedName name="DPA_5401" localSheetId="85">'70.040'!#REF!</definedName>
    <definedName name="DPA_5401" localSheetId="86">'80.010'!#REF!</definedName>
    <definedName name="DPA_5402" localSheetId="47">'40.290'!$E$11</definedName>
    <definedName name="DPA_5402" localSheetId="85">'70.040'!#REF!</definedName>
    <definedName name="DPA_5402" localSheetId="86">'80.010'!#REF!</definedName>
    <definedName name="DPA_5403" localSheetId="47">'40.290'!#REF!</definedName>
    <definedName name="DPA_5403" localSheetId="85">'70.040'!#REF!</definedName>
    <definedName name="DPA_5403" localSheetId="86">'80.010'!#REF!</definedName>
    <definedName name="DPA_5404" localSheetId="47">'40.290'!$E$10</definedName>
    <definedName name="DPA_5404" localSheetId="85">'70.040'!#REF!</definedName>
    <definedName name="DPA_5404" localSheetId="86">'80.010'!#REF!</definedName>
    <definedName name="DPA_5407" localSheetId="47">'40.120'!$E$63</definedName>
    <definedName name="DPA_5407" localSheetId="85">'70.040'!#REF!</definedName>
    <definedName name="DPA_5407" localSheetId="86">'80.010'!#REF!</definedName>
    <definedName name="DPA_5409" localSheetId="47">'40.290'!$E$12</definedName>
    <definedName name="DPA_5409" localSheetId="85">'70.040'!#REF!</definedName>
    <definedName name="DPA_5409" localSheetId="86">'80.010'!#REF!</definedName>
    <definedName name="DPA_5410" localSheetId="47">'40.290'!$E$21</definedName>
    <definedName name="DPA_5410" localSheetId="85">'70.040'!#REF!</definedName>
    <definedName name="DPA_5410" localSheetId="86">'80.010'!#REF!</definedName>
    <definedName name="DPA_5413" localSheetId="47">'40.290'!$E$27</definedName>
    <definedName name="DPA_5413" localSheetId="85">'70.040'!#REF!</definedName>
    <definedName name="DPA_5413" localSheetId="86">'80.010'!#REF!</definedName>
    <definedName name="DPA_5415" localSheetId="47">'40.290'!$E$36</definedName>
    <definedName name="DPA_5415" localSheetId="85">'70.040'!#REF!</definedName>
    <definedName name="DPA_5415" localSheetId="86">'80.010'!#REF!</definedName>
    <definedName name="DPA_5416" localSheetId="47">'40.290'!$E$37</definedName>
    <definedName name="DPA_5416" localSheetId="85">'70.040'!#REF!</definedName>
    <definedName name="DPA_5416" localSheetId="86">'80.010'!#REF!</definedName>
    <definedName name="DPA_5417" localSheetId="47">'40.290'!$E$38</definedName>
    <definedName name="DPA_5417" localSheetId="85">'70.040'!#REF!</definedName>
    <definedName name="DPA_5417" localSheetId="86">'80.010'!#REF!</definedName>
    <definedName name="DPA_5418" localSheetId="47">'40.290'!#REF!</definedName>
    <definedName name="DPA_5418" localSheetId="85">'70.040'!#REF!</definedName>
    <definedName name="DPA_5418" localSheetId="86">'80.010'!#REF!</definedName>
    <definedName name="DPA_5419" localSheetId="47">'40.290'!$E$40</definedName>
    <definedName name="DPA_5419" localSheetId="85">'70.040'!#REF!</definedName>
    <definedName name="DPA_5419" localSheetId="86">'80.010'!#REF!</definedName>
    <definedName name="DPA_5420" localSheetId="47">'40.290'!$E$41</definedName>
    <definedName name="DPA_5420" localSheetId="85">'70.040'!#REF!</definedName>
    <definedName name="DPA_5420" localSheetId="86">'80.010'!#REF!</definedName>
    <definedName name="DPA_5421" localSheetId="47">'40.290'!$E$42</definedName>
    <definedName name="DPA_5421" localSheetId="85">'70.040'!#REF!</definedName>
    <definedName name="DPA_5421" localSheetId="86">'80.010'!#REF!</definedName>
    <definedName name="DPA_5422" localSheetId="47">'40.290'!$E$48</definedName>
    <definedName name="DPA_5422" localSheetId="85">'70.040'!#REF!</definedName>
    <definedName name="DPA_5422" localSheetId="86">'80.010'!#REF!</definedName>
    <definedName name="DPA_5423" localSheetId="47">'40.290'!$E$49</definedName>
    <definedName name="DPA_5423" localSheetId="85">'70.040'!#REF!</definedName>
    <definedName name="DPA_5423" localSheetId="86">'80.010'!#REF!</definedName>
    <definedName name="DPA_5424" localSheetId="47">'40.290'!$E$50</definedName>
    <definedName name="DPA_5424" localSheetId="85">'70.040'!#REF!</definedName>
    <definedName name="DPA_5424" localSheetId="86">'80.010'!#REF!</definedName>
    <definedName name="DPA_5426" localSheetId="47">'40.290'!$E$71</definedName>
    <definedName name="DPA_5426" localSheetId="85">'70.040'!#REF!</definedName>
    <definedName name="DPA_5426" localSheetId="86">'80.010'!#REF!</definedName>
    <definedName name="DPA_5428" localSheetId="47">'40.290'!#REF!</definedName>
    <definedName name="DPA_5428" localSheetId="85">'70.040'!#REF!</definedName>
    <definedName name="DPA_5428" localSheetId="86">'80.010'!#REF!</definedName>
    <definedName name="DPA_5429" localSheetId="47">'40.290'!#REF!</definedName>
    <definedName name="DPA_5429" localSheetId="85">'70.040'!#REF!</definedName>
    <definedName name="DPA_5429" localSheetId="86">'80.010'!#REF!</definedName>
    <definedName name="DPA_5430" localSheetId="47">'40.290'!#REF!</definedName>
    <definedName name="DPA_5430" localSheetId="85">'70.040'!#REF!</definedName>
    <definedName name="DPA_5430" localSheetId="86">'80.010'!#REF!</definedName>
    <definedName name="DPA_5431" localSheetId="47">'40.290'!$E$86</definedName>
    <definedName name="DPA_5431" localSheetId="85">'70.040'!#REF!</definedName>
    <definedName name="DPA_5431" localSheetId="86">'80.010'!#REF!</definedName>
    <definedName name="DPA_5432" localSheetId="47">'40.290'!$E$87</definedName>
    <definedName name="DPA_5432" localSheetId="85">'70.040'!#REF!</definedName>
    <definedName name="DPA_5432" localSheetId="86">'80.010'!#REF!</definedName>
    <definedName name="DPA_5433" localSheetId="47">'40.290'!$E$88</definedName>
    <definedName name="DPA_5433" localSheetId="85">'70.040'!#REF!</definedName>
    <definedName name="DPA_5433" localSheetId="86">'80.010'!#REF!</definedName>
    <definedName name="DPA_5434" localSheetId="47">'40.290'!$E$89</definedName>
    <definedName name="DPA_5434" localSheetId="85">'70.040'!#REF!</definedName>
    <definedName name="DPA_5434" localSheetId="86">'80.010'!#REF!</definedName>
    <definedName name="DPA_5435" localSheetId="47">'40.290'!$E$13</definedName>
    <definedName name="DPA_5435" localSheetId="85">'70.040'!#REF!</definedName>
    <definedName name="DPA_5435" localSheetId="86">'80.010'!#REF!</definedName>
    <definedName name="DPA_5436" localSheetId="47">'40.290'!$E$23</definedName>
    <definedName name="DPA_5436" localSheetId="85">'70.040'!#REF!</definedName>
    <definedName name="DPA_5436" localSheetId="86">'80.010'!#REF!</definedName>
    <definedName name="DPA_5437" localSheetId="47">'40.290'!#REF!</definedName>
    <definedName name="DPA_5437" localSheetId="85">'70.040'!#REF!</definedName>
    <definedName name="DPA_5437" localSheetId="86">'80.010'!#REF!</definedName>
    <definedName name="DPA_5438" localSheetId="47">'40.290'!#REF!</definedName>
    <definedName name="DPA_5438" localSheetId="85">'70.040'!#REF!</definedName>
    <definedName name="DPA_5438" localSheetId="86">'80.010'!#REF!</definedName>
    <definedName name="DPA_5439" localSheetId="47">'40.290'!#REF!</definedName>
    <definedName name="DPA_5439" localSheetId="85">'70.040'!#REF!</definedName>
    <definedName name="DPA_5439" localSheetId="86">'80.010'!#REF!</definedName>
    <definedName name="DPA_5440" localSheetId="47">'40.290'!#REF!</definedName>
    <definedName name="DPA_5440" localSheetId="85">'70.040'!#REF!</definedName>
    <definedName name="DPA_5440" localSheetId="86">'80.010'!#REF!</definedName>
    <definedName name="DPA_5441" localSheetId="47">'40.290'!#REF!</definedName>
    <definedName name="DPA_5441" localSheetId="85">'70.040'!#REF!</definedName>
    <definedName name="DPA_5441" localSheetId="86">'80.010'!#REF!</definedName>
    <definedName name="DPA_5442" localSheetId="47">'40.290'!#REF!</definedName>
    <definedName name="DPA_5442" localSheetId="85">'70.040'!#REF!</definedName>
    <definedName name="DPA_5442" localSheetId="86">'80.010'!#REF!</definedName>
    <definedName name="DPA_5443" localSheetId="47">'40.290'!$E$22</definedName>
    <definedName name="DPA_5443" localSheetId="85">'70.040'!#REF!</definedName>
    <definedName name="DPA_5443" localSheetId="86">'80.010'!#REF!</definedName>
    <definedName name="DPA_5444" localSheetId="47">'40.290'!$E$25</definedName>
    <definedName name="DPA_5444" localSheetId="85">'70.040'!#REF!</definedName>
    <definedName name="DPA_5444" localSheetId="86">'80.010'!#REF!</definedName>
    <definedName name="DPA_5445" localSheetId="47">'40.290'!$E$26</definedName>
    <definedName name="DPA_5445" localSheetId="85">'70.040'!#REF!</definedName>
    <definedName name="DPA_5445" localSheetId="86">'80.010'!#REF!</definedName>
    <definedName name="DPA_5446" localSheetId="47">'40.290'!$G$26</definedName>
    <definedName name="DPA_5446" localSheetId="85">'70.040'!#REF!</definedName>
    <definedName name="DPA_5446" localSheetId="86">'80.010'!#REF!</definedName>
    <definedName name="DPA_5447" localSheetId="47">'40.290'!$E$28</definedName>
    <definedName name="DPA_5447" localSheetId="85">'70.040'!#REF!</definedName>
    <definedName name="DPA_5447" localSheetId="86">'80.010'!#REF!</definedName>
    <definedName name="DPA_5448" localSheetId="47">'40.290'!$E$30</definedName>
    <definedName name="DPA_5448" localSheetId="85">'70.040'!#REF!</definedName>
    <definedName name="DPA_5448" localSheetId="86">'80.010'!#REF!</definedName>
    <definedName name="DPA_5449" localSheetId="47">'40.290'!$E$31</definedName>
    <definedName name="DPA_5449" localSheetId="85">'70.040'!#REF!</definedName>
    <definedName name="DPA_5449" localSheetId="86">'80.010'!#REF!</definedName>
    <definedName name="DPA_5450" localSheetId="47">'40.290'!$G$31</definedName>
    <definedName name="DPA_5450" localSheetId="85">'70.040'!#REF!</definedName>
    <definedName name="DPA_5450" localSheetId="86">'80.010'!#REF!</definedName>
    <definedName name="DPA_5451" localSheetId="47">'40.290'!$E$33</definedName>
    <definedName name="DPA_5451" localSheetId="85">'70.040'!#REF!</definedName>
    <definedName name="DPA_5451" localSheetId="86">'80.010'!#REF!</definedName>
    <definedName name="DPA_5452" localSheetId="47">'40.290'!$E$34</definedName>
    <definedName name="DPA_5452" localSheetId="85">'70.040'!#REF!</definedName>
    <definedName name="DPA_5452" localSheetId="86">'80.010'!#REF!</definedName>
    <definedName name="DPA_5453" localSheetId="47">'40.290'!$G$34</definedName>
    <definedName name="DPA_5453" localSheetId="85">'70.040'!#REF!</definedName>
    <definedName name="DPA_5453" localSheetId="86">'80.010'!#REF!</definedName>
    <definedName name="DPA_5454" localSheetId="47">'40.290'!$E$35</definedName>
    <definedName name="DPA_5454" localSheetId="85">'70.040'!#REF!</definedName>
    <definedName name="DPA_5454" localSheetId="86">'80.010'!#REF!</definedName>
    <definedName name="DPA_5455" localSheetId="47">'40.290'!$G$37</definedName>
    <definedName name="DPA_5455" localSheetId="85">'70.040'!#REF!</definedName>
    <definedName name="DPA_5455" localSheetId="86">'80.010'!#REF!</definedName>
    <definedName name="DPA_5456" localSheetId="47">'40.290'!$E$72</definedName>
    <definedName name="DPA_5456" localSheetId="85">'70.040'!#REF!</definedName>
    <definedName name="DPA_5456" localSheetId="86">'80.010'!#REF!</definedName>
    <definedName name="DPA_5457" localSheetId="47">'40.290'!$F$72</definedName>
    <definedName name="DPA_5457" localSheetId="85">'70.040'!#REF!</definedName>
    <definedName name="DPA_5457" localSheetId="86">'80.010'!#REF!</definedName>
    <definedName name="DPA_5458" localSheetId="47">'40.290'!$G$72</definedName>
    <definedName name="DPA_5458" localSheetId="85">'70.040'!#REF!</definedName>
    <definedName name="DPA_5458" localSheetId="86">'80.010'!#REF!</definedName>
    <definedName name="DPA_5459" localSheetId="47">'40.290'!$E$73</definedName>
    <definedName name="DPA_5459" localSheetId="85">'70.040'!#REF!</definedName>
    <definedName name="DPA_5459" localSheetId="86">'80.010'!#REF!</definedName>
    <definedName name="DPA_5460" localSheetId="47">'40.290'!$F$73</definedName>
    <definedName name="DPA_5460" localSheetId="85">'70.040'!#REF!</definedName>
    <definedName name="DPA_5460" localSheetId="86">'80.010'!#REF!</definedName>
    <definedName name="DPA_5461" localSheetId="47">'40.290'!$G$73</definedName>
    <definedName name="DPA_5461" localSheetId="85">'70.040'!#REF!</definedName>
    <definedName name="DPA_5461" localSheetId="86">'80.010'!#REF!</definedName>
    <definedName name="DPA_5462" localSheetId="47">'40.290'!$E$74</definedName>
    <definedName name="DPA_5462" localSheetId="85">'70.040'!#REF!</definedName>
    <definedName name="DPA_5462" localSheetId="86">'80.010'!#REF!</definedName>
    <definedName name="DPA_5463" localSheetId="47">'40.290'!$F$71</definedName>
    <definedName name="DPA_5463" localSheetId="85">'70.040'!#REF!</definedName>
    <definedName name="DPA_5463" localSheetId="86">'80.010'!#REF!</definedName>
    <definedName name="DPA_5465" localSheetId="47">'40.290'!$F$75</definedName>
    <definedName name="DPA_5465" localSheetId="85">'70.040'!#REF!</definedName>
    <definedName name="DPA_5465" localSheetId="86">'80.010'!#REF!</definedName>
    <definedName name="DPA_5466" localSheetId="47">'40.290'!$F$76</definedName>
    <definedName name="DPA_5466" localSheetId="85">'70.040'!#REF!</definedName>
    <definedName name="DPA_5466" localSheetId="86">'80.010'!#REF!</definedName>
    <definedName name="DPA_5467" localSheetId="47">'40.290'!$F$74</definedName>
    <definedName name="DPA_5467" localSheetId="85">'70.040'!#REF!</definedName>
    <definedName name="DPA_5467" localSheetId="86">'80.010'!#REF!</definedName>
    <definedName name="DPA_5468" localSheetId="47">'40.290'!$G$74</definedName>
    <definedName name="DPA_5468" localSheetId="85">'70.040'!#REF!</definedName>
    <definedName name="DPA_5468" localSheetId="86">'80.010'!#REF!</definedName>
    <definedName name="DPA_5469" localSheetId="47">'40.290'!#REF!</definedName>
    <definedName name="DPA_5469" localSheetId="85">'70.040'!#REF!</definedName>
    <definedName name="DPA_5469" localSheetId="86">'80.010'!#REF!</definedName>
    <definedName name="DPA_5470" localSheetId="47">'40.290'!#REF!</definedName>
    <definedName name="DPA_5470" localSheetId="85">'70.040'!#REF!</definedName>
    <definedName name="DPA_5470" localSheetId="86">'80.010'!#REF!</definedName>
    <definedName name="DPA_5471" localSheetId="47">'40.290'!#REF!</definedName>
    <definedName name="DPA_5471" localSheetId="85">'70.040'!#REF!</definedName>
    <definedName name="DPA_5471" localSheetId="86">'80.010'!#REF!</definedName>
    <definedName name="DPA_5472" localSheetId="47">'40.290'!#REF!</definedName>
    <definedName name="DPA_5472" localSheetId="85">'70.040'!#REF!</definedName>
    <definedName name="DPA_5472" localSheetId="86">'80.010'!#REF!</definedName>
    <definedName name="DPA_5473" localSheetId="47">'40.290'!#REF!</definedName>
    <definedName name="DPA_5473" localSheetId="85">'70.040'!#REF!</definedName>
    <definedName name="DPA_5473" localSheetId="86">'80.010'!#REF!</definedName>
    <definedName name="DPA_5474" localSheetId="47">'40.290'!#REF!</definedName>
    <definedName name="DPA_5474" localSheetId="85">'70.040'!#REF!</definedName>
    <definedName name="DPA_5474" localSheetId="86">'80.010'!#REF!</definedName>
    <definedName name="DPA_5475" localSheetId="47">'40.290'!#REF!</definedName>
    <definedName name="DPA_5475" localSheetId="85">'70.040'!#REF!</definedName>
    <definedName name="DPA_5475" localSheetId="86">'80.010'!#REF!</definedName>
    <definedName name="DPA_5476" localSheetId="47">'40.290'!$G$11</definedName>
    <definedName name="DPA_5476" localSheetId="85">'70.040'!#REF!</definedName>
    <definedName name="DPA_5476" localSheetId="86">'80.010'!#REF!</definedName>
    <definedName name="DPA_5477" localSheetId="47">'40.290'!#REF!</definedName>
    <definedName name="DPA_5477" localSheetId="85">'70.040'!#REF!</definedName>
    <definedName name="DPA_5477" localSheetId="86">'80.010'!#REF!</definedName>
    <definedName name="DPA_5478" localSheetId="47">'40.290'!$G$10</definedName>
    <definedName name="DPA_5478" localSheetId="85">'70.040'!#REF!</definedName>
    <definedName name="DPA_5478" localSheetId="86">'80.010'!#REF!</definedName>
    <definedName name="DPA_5479" localSheetId="47">'40.290'!#REF!</definedName>
    <definedName name="DPA_5479" localSheetId="85">'70.040'!#REF!</definedName>
    <definedName name="DPA_5479" localSheetId="86">'80.010'!#REF!</definedName>
    <definedName name="DPA_5481" localSheetId="47">'40.290'!#REF!</definedName>
    <definedName name="DPA_5481" localSheetId="85">'70.040'!$C$8</definedName>
    <definedName name="DPA_5481" localSheetId="86">'80.010'!#REF!</definedName>
    <definedName name="DPA_5482" localSheetId="47">'40.290'!#REF!</definedName>
    <definedName name="DPA_5482" localSheetId="85">'70.040'!$E$8</definedName>
    <definedName name="DPA_5482" localSheetId="86">'80.010'!#REF!</definedName>
    <definedName name="DPA_5483" localSheetId="47">'40.290'!$G$12</definedName>
    <definedName name="DPA_5483" localSheetId="85">'70.040'!#REF!</definedName>
    <definedName name="DPA_5483" localSheetId="86">'80.010'!#REF!</definedName>
    <definedName name="DPA_5484" localSheetId="47">'40.290'!$G$13</definedName>
    <definedName name="DPA_5484" localSheetId="85">'70.040'!#REF!</definedName>
    <definedName name="DPA_5484" localSheetId="86">'80.010'!#REF!</definedName>
    <definedName name="DPA_5489" localSheetId="47">'40.290'!$G$36</definedName>
    <definedName name="DPA_5489" localSheetId="85">'70.040'!#REF!</definedName>
    <definedName name="DPA_5489" localSheetId="86">'80.010'!#REF!</definedName>
    <definedName name="DPA_5490" localSheetId="47">'40.290'!#REF!</definedName>
    <definedName name="DPA_5490" localSheetId="85">'70.040'!$C$9</definedName>
    <definedName name="DPA_5490" localSheetId="86">'80.010'!#REF!</definedName>
    <definedName name="DPA_5491" localSheetId="47">'40.290'!$G$38</definedName>
    <definedName name="DPA_5491" localSheetId="85">'70.040'!#REF!</definedName>
    <definedName name="DPA_5491" localSheetId="86">'80.010'!#REF!</definedName>
    <definedName name="DPA_5492" localSheetId="47">'40.290'!#REF!</definedName>
    <definedName name="DPA_5492" localSheetId="85">'70.040'!$E$9</definedName>
    <definedName name="DPA_5492" localSheetId="86">'80.010'!#REF!</definedName>
    <definedName name="DPA_5493" localSheetId="47">'40.290'!$G$40</definedName>
    <definedName name="DPA_5493" localSheetId="85">'70.040'!#REF!</definedName>
    <definedName name="DPA_5493" localSheetId="86">'80.010'!#REF!</definedName>
    <definedName name="DPA_5494" localSheetId="47">'40.290'!$G$41</definedName>
    <definedName name="DPA_5494" localSheetId="85">'70.040'!#REF!</definedName>
    <definedName name="DPA_5494" localSheetId="86">'80.010'!#REF!</definedName>
    <definedName name="DPA_5496" localSheetId="47">'40.290'!$G$48</definedName>
    <definedName name="DPA_5496" localSheetId="85">'70.040'!#REF!</definedName>
    <definedName name="DPA_5496" localSheetId="86">'80.010'!#REF!</definedName>
    <definedName name="DPA_5497" localSheetId="47">'40.290'!$G$49</definedName>
    <definedName name="DPA_5497" localSheetId="85">'70.040'!#REF!</definedName>
    <definedName name="DPA_5497" localSheetId="86">'80.010'!#REF!</definedName>
    <definedName name="DPA_5498" localSheetId="47">'40.290'!$G$50</definedName>
    <definedName name="DPA_5498" localSheetId="85">'70.040'!#REF!</definedName>
    <definedName name="DPA_5498" localSheetId="86">'80.010'!#REF!</definedName>
    <definedName name="DPA_5499" localSheetId="47">'40.290'!#REF!</definedName>
    <definedName name="DPA_5499" localSheetId="85">'70.040'!$C$11</definedName>
    <definedName name="DPA_5499" localSheetId="86">'80.010'!#REF!</definedName>
    <definedName name="DPA_5500" localSheetId="47">'40.290'!$G$71</definedName>
    <definedName name="DPA_5500" localSheetId="85">'70.040'!#REF!</definedName>
    <definedName name="DPA_5500" localSheetId="86">'80.010'!#REF!</definedName>
    <definedName name="DPA_5502" localSheetId="47">'40.290'!#REF!</definedName>
    <definedName name="DPA_5502" localSheetId="85">'70.040'!$E$11</definedName>
    <definedName name="DPA_5502" localSheetId="86">'80.010'!#REF!</definedName>
    <definedName name="DPA_5504" localSheetId="47">'40.290'!#REF!</definedName>
    <definedName name="DPA_5504" localSheetId="85">'70.040'!$C$12</definedName>
    <definedName name="DPA_5504" localSheetId="86">'80.010'!#REF!</definedName>
    <definedName name="DPA_5505" localSheetId="47">'40.290'!$G$86</definedName>
    <definedName name="DPA_5505" localSheetId="85">'70.040'!#REF!</definedName>
    <definedName name="DPA_5505" localSheetId="86">'80.010'!#REF!</definedName>
    <definedName name="DPA_5506" localSheetId="47">'40.290'!$G$87</definedName>
    <definedName name="DPA_5506" localSheetId="85">'70.040'!#REF!</definedName>
    <definedName name="DPA_5506" localSheetId="86">'80.010'!#REF!</definedName>
    <definedName name="DPA_5507" localSheetId="47">'40.290'!$G$88</definedName>
    <definedName name="DPA_5507" localSheetId="85">'70.040'!#REF!</definedName>
    <definedName name="DPA_5507" localSheetId="86">'80.010'!#REF!</definedName>
    <definedName name="DPA_5508" localSheetId="47">'40.290'!$G$89</definedName>
    <definedName name="DPA_5508" localSheetId="85">'70.040'!#REF!</definedName>
    <definedName name="DPA_5508" localSheetId="86">'80.010'!#REF!</definedName>
    <definedName name="DPA_5509" localSheetId="47">'40.290'!$G$90</definedName>
    <definedName name="DPA_5509" localSheetId="85">'70.040'!#REF!</definedName>
    <definedName name="DPA_5509" localSheetId="86">'80.010'!#REF!</definedName>
    <definedName name="DPA_5510" localSheetId="47">'40.290'!#REF!</definedName>
    <definedName name="DPA_5510" localSheetId="85">'70.040'!$E$12</definedName>
    <definedName name="DPA_5510" localSheetId="86">'80.010'!#REF!</definedName>
    <definedName name="DPA_5511" localSheetId="47">'40.290'!#REF!</definedName>
    <definedName name="DPA_5511" localSheetId="85">'70.040'!$E$42</definedName>
    <definedName name="DPA_5511" localSheetId="86">'80.010'!#REF!</definedName>
    <definedName name="DPA_5513" localSheetId="47">'40.290'!#REF!</definedName>
    <definedName name="DPA_5513" localSheetId="85">'70.040'!$C$14</definedName>
    <definedName name="DPA_5513" localSheetId="86">'80.010'!#REF!</definedName>
    <definedName name="DPA_5514" localSheetId="47">'40.290'!#REF!</definedName>
    <definedName name="DPA_5514" localSheetId="85">'70.040'!$E$14</definedName>
    <definedName name="DPA_5514" localSheetId="86">'80.010'!#REF!</definedName>
    <definedName name="DPA_5516" localSheetId="47">'40.290'!#REF!</definedName>
    <definedName name="DPA_5516" localSheetId="85">'70.040'!$C$15</definedName>
    <definedName name="DPA_5516" localSheetId="86">'80.010'!#REF!</definedName>
    <definedName name="DPA_5517" localSheetId="47">'40.290'!#REF!</definedName>
    <definedName name="DPA_5517" localSheetId="85">'70.040'!$E$15</definedName>
    <definedName name="DPA_5517" localSheetId="86">'80.010'!#REF!</definedName>
    <definedName name="DPA_5519" localSheetId="47">'40.290'!#REF!</definedName>
    <definedName name="DPA_5519" localSheetId="85">'70.040'!$C$16</definedName>
    <definedName name="DPA_5519" localSheetId="86">'80.010'!#REF!</definedName>
    <definedName name="DPA_5521" localSheetId="47">'40.290'!#REF!</definedName>
    <definedName name="DPA_5521" localSheetId="85">'70.040'!$C$18</definedName>
    <definedName name="DPA_5521" localSheetId="86">'80.010'!#REF!</definedName>
    <definedName name="DPA_5524" localSheetId="47">'40.290'!#REF!</definedName>
    <definedName name="DPA_5524" localSheetId="85">'70.040'!$C$19</definedName>
    <definedName name="DPA_5524" localSheetId="86">'80.010'!#REF!</definedName>
    <definedName name="DPA_5527" localSheetId="47">'40.290'!#REF!</definedName>
    <definedName name="DPA_5527" localSheetId="85">'70.040'!$C$21</definedName>
    <definedName name="DPA_5527" localSheetId="86">'80.010'!#REF!</definedName>
    <definedName name="DPA_5528" localSheetId="47">'40.290'!#REF!</definedName>
    <definedName name="DPA_5528" localSheetId="85">'70.040'!$E$21</definedName>
    <definedName name="DPA_5528" localSheetId="86">'80.010'!#REF!</definedName>
    <definedName name="DPA_5529" localSheetId="47">'40.290'!#REF!</definedName>
    <definedName name="DPA_5529" localSheetId="85">'70.040'!$C$24</definedName>
    <definedName name="DPA_5529" localSheetId="86">'80.010'!#REF!</definedName>
    <definedName name="DPA_5530" localSheetId="47">'40.290'!#REF!</definedName>
    <definedName name="DPA_5530" localSheetId="85">'70.040'!$C$25</definedName>
    <definedName name="DPA_5530" localSheetId="86">'80.010'!#REF!</definedName>
    <definedName name="DPA_5531" localSheetId="47">'40.290'!#REF!</definedName>
    <definedName name="DPA_5531" localSheetId="85">'70.040'!$E$25</definedName>
    <definedName name="DPA_5531" localSheetId="86">'80.010'!#REF!</definedName>
    <definedName name="DPA_5532" localSheetId="47">'40.290'!#REF!</definedName>
    <definedName name="DPA_5532" localSheetId="85">'70.040'!$C$26</definedName>
    <definedName name="DPA_5532" localSheetId="86">'80.010'!#REF!</definedName>
    <definedName name="DPA_5533" localSheetId="47">'40.290'!#REF!</definedName>
    <definedName name="DPA_5533" localSheetId="85">'70.040'!$E$26</definedName>
    <definedName name="DPA_5533" localSheetId="86">'80.010'!#REF!</definedName>
    <definedName name="DPA_5550" localSheetId="47">'40.290'!#REF!</definedName>
    <definedName name="DPA_5550" localSheetId="85">'70.040'!$E$33</definedName>
    <definedName name="DPA_5550" localSheetId="86">'80.010'!#REF!</definedName>
    <definedName name="DPA_5551" localSheetId="47">'40.290'!#REF!</definedName>
    <definedName name="DPA_5551" localSheetId="85">'70.040'!$C$38</definedName>
    <definedName name="DPA_5551" localSheetId="86">'80.010'!#REF!</definedName>
    <definedName name="DPA_5552" localSheetId="47">'40.290'!#REF!</definedName>
    <definedName name="DPA_5552" localSheetId="85">'70.040'!$E$38</definedName>
    <definedName name="DPA_5552" localSheetId="86">'80.010'!#REF!</definedName>
    <definedName name="DPA_5553" localSheetId="47">'40.290'!#REF!</definedName>
    <definedName name="DPA_5553" localSheetId="85">'70.040'!$C$39</definedName>
    <definedName name="DPA_5553" localSheetId="86">'80.010'!#REF!</definedName>
    <definedName name="DPA_5554" localSheetId="47">'40.290'!#REF!</definedName>
    <definedName name="DPA_5554" localSheetId="85">'70.040'!$E$39</definedName>
    <definedName name="DPA_5554" localSheetId="86">'80.010'!#REF!</definedName>
    <definedName name="DPA_5555" localSheetId="47">'40.290'!#REF!</definedName>
    <definedName name="DPA_5555" localSheetId="85">'70.040'!$C$40</definedName>
    <definedName name="DPA_5555" localSheetId="86">'80.010'!#REF!</definedName>
    <definedName name="DPA_5556" localSheetId="47">'40.290'!#REF!</definedName>
    <definedName name="DPA_5556" localSheetId="85">'70.040'!$E$40</definedName>
    <definedName name="DPA_5556" localSheetId="86">'80.010'!#REF!</definedName>
    <definedName name="DPA_5557" localSheetId="47">'40.290'!#REF!</definedName>
    <definedName name="DPA_5557" localSheetId="85">'70.040'!#REF!</definedName>
    <definedName name="DPA_5557" localSheetId="86">'80.010'!#REF!</definedName>
    <definedName name="DPA_5558" localSheetId="47">'40.290'!#REF!</definedName>
    <definedName name="DPA_5558" localSheetId="85">'70.040'!#REF!</definedName>
    <definedName name="DPA_5558" localSheetId="86">'80.010'!#REF!</definedName>
    <definedName name="DPA_5559" localSheetId="47">'40.290'!$E$52</definedName>
    <definedName name="DPA_5559" localSheetId="85">'70.040'!#REF!</definedName>
    <definedName name="DPA_5559" localSheetId="86">'80.010'!#REF!</definedName>
    <definedName name="DPA_5560" localSheetId="47">'40.290'!$E$54</definedName>
    <definedName name="DPA_5560" localSheetId="85">'70.040'!#REF!</definedName>
    <definedName name="DPA_5560" localSheetId="86">'80.010'!#REF!</definedName>
    <definedName name="DPA_5561" localSheetId="47">'40.290'!$E$55</definedName>
    <definedName name="DPA_5561" localSheetId="85">'70.040'!#REF!</definedName>
    <definedName name="DPA_5561" localSheetId="86">'80.010'!#REF!</definedName>
    <definedName name="DPA_5562" localSheetId="47">'40.290'!$E$56</definedName>
    <definedName name="DPA_5562" localSheetId="85">'70.040'!#REF!</definedName>
    <definedName name="DPA_5562" localSheetId="86">'80.010'!#REF!</definedName>
    <definedName name="DPA_5563" localSheetId="47">'40.290'!$E$57</definedName>
    <definedName name="DPA_5563" localSheetId="85">'70.040'!#REF!</definedName>
    <definedName name="DPA_5563" localSheetId="86">'80.010'!#REF!</definedName>
    <definedName name="DPA_5564" localSheetId="47">'40.290'!$E$59</definedName>
    <definedName name="DPA_5564" localSheetId="85">'70.040'!#REF!</definedName>
    <definedName name="DPA_5564" localSheetId="86">'80.010'!#REF!</definedName>
    <definedName name="DPA_5566" localSheetId="47">'40.290'!$C$71</definedName>
    <definedName name="DPA_5566" localSheetId="85">'70.040'!#REF!</definedName>
    <definedName name="DPA_5566" localSheetId="86">'80.010'!#REF!</definedName>
    <definedName name="DPA_5567" localSheetId="81">'60.020'!$J$106</definedName>
    <definedName name="DPA_5568" localSheetId="81">'60.020'!$J$107</definedName>
    <definedName name="DPA_5569" localSheetId="81">'60.020'!$J$108</definedName>
    <definedName name="DPA_5570" localSheetId="81">'60.020'!$J$109</definedName>
    <definedName name="DPA_5571" localSheetId="81">'60.020'!$J$110</definedName>
    <definedName name="DPA_5572" localSheetId="81">'60.020'!$J$111</definedName>
    <definedName name="DPA_5573" localSheetId="81">'60.020'!$L$106</definedName>
    <definedName name="DPA_5574" localSheetId="81">'60.020'!$L$107</definedName>
    <definedName name="DPA_5575" localSheetId="81">'60.020'!$L$108</definedName>
    <definedName name="DPA_5576" localSheetId="81">'60.020'!$L$109</definedName>
    <definedName name="DPA_5577" localSheetId="81">'60.020'!$L$110</definedName>
    <definedName name="DPA_5578" localSheetId="81">'60.020'!$L$111</definedName>
    <definedName name="DPA_5579" localSheetId="81">'60.020'!$M$106</definedName>
    <definedName name="DPA_5580" localSheetId="81">'60.020'!$M$107</definedName>
    <definedName name="DPA_5581" localSheetId="81">'60.020'!$M$108</definedName>
    <definedName name="DPA_5582" localSheetId="81">'60.020'!$M$109</definedName>
    <definedName name="DPA_5583" localSheetId="81">'60.020'!$M$110</definedName>
    <definedName name="DPA_5584" localSheetId="81">'60.020'!$M$111</definedName>
    <definedName name="DPA_5585" localSheetId="81">'60.020'!$D$113</definedName>
    <definedName name="DPA_5586" localSheetId="81">'60.020'!$E$113</definedName>
    <definedName name="DPA_5587" localSheetId="81">'60.020'!$H$113</definedName>
    <definedName name="DPA_5588" localSheetId="81">'60.020'!$J$113</definedName>
    <definedName name="DPA_5589" localSheetId="81">'60.020'!$L$113</definedName>
    <definedName name="DPA_5590" localSheetId="81">'60.020'!$M$113</definedName>
    <definedName name="DPA_5591" localSheetId="81">'60.020'!$D$119</definedName>
    <definedName name="DPA_5592" localSheetId="81">'60.020'!$D$120</definedName>
    <definedName name="DPA_5593" localSheetId="81">'60.020'!$E$119</definedName>
    <definedName name="DPA_5594" localSheetId="81">'60.020'!$E$120</definedName>
    <definedName name="DPA_5595" localSheetId="81">'60.020'!$J$119</definedName>
    <definedName name="DPA_5596" localSheetId="81">'60.020'!$J$120</definedName>
    <definedName name="DPA_5597" localSheetId="81">'60.020'!$M$119</definedName>
    <definedName name="DPA_5598" localSheetId="81">'60.020'!$M$120</definedName>
    <definedName name="DPA_5599" localSheetId="81">'60.020'!$M$121</definedName>
    <definedName name="DPA_5600" localSheetId="81">'60.020'!$D$129</definedName>
    <definedName name="DPA_5601" localSheetId="8">'10.050'!$D$11</definedName>
    <definedName name="DPA_5602" localSheetId="8">'10.050'!#REF!</definedName>
    <definedName name="DPA_5603" localSheetId="8">'10.050'!#REF!</definedName>
    <definedName name="DPA_5604" localSheetId="8">'10.050'!$D$15</definedName>
    <definedName name="DPA_5605" localSheetId="8">'10.050'!$D$14</definedName>
    <definedName name="DPA_5608" localSheetId="8">'10.050'!$D$19</definedName>
    <definedName name="DPA_5609" localSheetId="8">'10.050'!#REF!</definedName>
    <definedName name="DPA_5610" localSheetId="8">'10.050'!#REF!</definedName>
    <definedName name="DPA_5611" localSheetId="8">'10.050'!$D$23</definedName>
    <definedName name="DPA_5612" localSheetId="8">'10.050'!$D$22</definedName>
    <definedName name="DPA_5613" localSheetId="81">'60.020'!#REF!</definedName>
    <definedName name="DPA_5614" localSheetId="8">'10.050'!$D$26</definedName>
    <definedName name="DPA_5615" localSheetId="8">'10.050'!$D$27</definedName>
    <definedName name="DPA_5616" localSheetId="8">'10.050'!$D$28</definedName>
    <definedName name="DPA_5617" localSheetId="8">'10.050'!$D$29</definedName>
    <definedName name="DPA_5618" localSheetId="8">'10.050'!$D$30</definedName>
    <definedName name="DPA_5619" localSheetId="8">'10.050'!$D$31</definedName>
    <definedName name="DPA_5620" localSheetId="8">'10.050'!$D$32</definedName>
    <definedName name="DPA_5621" localSheetId="8">'10.050'!$D$33</definedName>
    <definedName name="DPA_5622" localSheetId="8">'10.050'!$D$34</definedName>
    <definedName name="DPA_5623" localSheetId="8">'10.050'!$D$35</definedName>
    <definedName name="DPA_5624" localSheetId="47">'40.290'!$E$17</definedName>
    <definedName name="DPA_5624" localSheetId="85">'70.040'!#REF!</definedName>
    <definedName name="DPA_5624" localSheetId="86">'80.010'!#REF!</definedName>
    <definedName name="DPA_5625" localSheetId="47">'40.290'!$G$17</definedName>
    <definedName name="DPA_5625" localSheetId="85">'70.040'!#REF!</definedName>
    <definedName name="DPA_5625" localSheetId="86">'80.010'!#REF!</definedName>
    <definedName name="DPA_5630" localSheetId="8">'10.050'!$E$14</definedName>
    <definedName name="DPA_5631" localSheetId="8">'10.050'!$E$22</definedName>
    <definedName name="DPA_5635" localSheetId="47">'40.290'!#REF!</definedName>
    <definedName name="DPA_5635" localSheetId="85">'70.040'!$C$29</definedName>
    <definedName name="DPA_5635" localSheetId="86">'80.010'!#REF!</definedName>
    <definedName name="DPA_5636" localSheetId="47">'40.290'!#REF!</definedName>
    <definedName name="DPA_5636" localSheetId="85">'70.040'!$D$29</definedName>
    <definedName name="DPA_5636" localSheetId="86">'80.010'!#REF!</definedName>
    <definedName name="DPA_5637" localSheetId="47">'40.290'!#REF!</definedName>
    <definedName name="DPA_5637" localSheetId="85">'70.040'!$E$29</definedName>
    <definedName name="DPA_5637" localSheetId="86">'80.010'!#REF!</definedName>
    <definedName name="DPA_5638" localSheetId="47">'40.290'!#REF!</definedName>
    <definedName name="DPA_5638" localSheetId="85">'70.040'!$C$30</definedName>
    <definedName name="DPA_5638" localSheetId="86">'80.010'!#REF!</definedName>
    <definedName name="DPA_5639" localSheetId="47">'40.290'!#REF!</definedName>
    <definedName name="DPA_5639" localSheetId="85">'70.040'!$E$30</definedName>
    <definedName name="DPA_5639" localSheetId="86">'80.010'!#REF!</definedName>
    <definedName name="DPA_5640" localSheetId="47">'40.290'!#REF!</definedName>
    <definedName name="DPA_5640" localSheetId="85">'70.040'!$E$31</definedName>
    <definedName name="DPA_5640" localSheetId="86">'80.010'!#REF!</definedName>
    <definedName name="DPA_5648" localSheetId="8">'10.050'!#REF!</definedName>
    <definedName name="DPA_5649" localSheetId="8">'10.050'!#REF!</definedName>
    <definedName name="DPA_5650" localSheetId="8">'10.050'!$F$15</definedName>
    <definedName name="DPA_5651" localSheetId="8">'10.050'!$F$14</definedName>
    <definedName name="DPA_5655" localSheetId="8">'10.050'!#REF!</definedName>
    <definedName name="DPA_5656" localSheetId="8">'10.050'!#REF!</definedName>
    <definedName name="DPA_5657" localSheetId="8">'10.050'!$F$23</definedName>
    <definedName name="DPA_5658" localSheetId="8">'10.050'!$F$22</definedName>
    <definedName name="DPA_5660" localSheetId="8">'10.050'!$F$26</definedName>
    <definedName name="DPA_5661" localSheetId="8">'10.050'!$F$27</definedName>
    <definedName name="DPA_5662" localSheetId="8">'10.050'!$F$28</definedName>
    <definedName name="DPA_5663" localSheetId="8">'10.050'!$F$29</definedName>
    <definedName name="DPA_5664" localSheetId="8">'10.050'!$F$30</definedName>
    <definedName name="DPA_5665" localSheetId="8">'10.050'!$F$31</definedName>
    <definedName name="DPA_5666" localSheetId="8">'10.050'!$F$32</definedName>
    <definedName name="DPA_5667" localSheetId="8">'10.050'!$F$33</definedName>
    <definedName name="DPA_5668" localSheetId="8">'10.050'!$F$34</definedName>
    <definedName name="DPA_5669" localSheetId="8">'10.050'!$F$35</definedName>
    <definedName name="DPA_5700" localSheetId="8">'10.050'!$H$19</definedName>
    <definedName name="DPA_5701" localSheetId="8">'10.050'!#REF!</definedName>
    <definedName name="DPA_5702" localSheetId="8">'10.050'!#REF!</definedName>
    <definedName name="DPA_5703" localSheetId="8">'10.050'!$H$23</definedName>
    <definedName name="DPA_5705" localSheetId="8">'10.050'!$H$22</definedName>
    <definedName name="DPA_5706" localSheetId="8">'10.050'!$H$26</definedName>
    <definedName name="DPA_5707" localSheetId="8">'10.050'!$H$27</definedName>
    <definedName name="DPA_5708" localSheetId="8">'10.050'!$H$28</definedName>
    <definedName name="DPA_5709" localSheetId="8">'10.050'!$H$29</definedName>
    <definedName name="DPA_5710" localSheetId="8">'10.050'!$H$30</definedName>
    <definedName name="DPA_5711" localSheetId="8">'10.050'!$H$31</definedName>
    <definedName name="DPA_5712" localSheetId="8">'10.050'!$H$32</definedName>
    <definedName name="DPA_5713" localSheetId="8">'10.050'!$H$33</definedName>
    <definedName name="DPA_5714" localSheetId="8">'10.050'!$H$34</definedName>
    <definedName name="DPA_5715" localSheetId="8">'10.050'!$H$35</definedName>
    <definedName name="DPA_5720" localSheetId="8">'10.050'!$I$22</definedName>
    <definedName name="DPA_5747" localSheetId="8">'10.050'!#REF!</definedName>
    <definedName name="DPA_5748" localSheetId="8">'10.050'!#REF!</definedName>
    <definedName name="DPA_5749" localSheetId="8">'10.050'!$J$23</definedName>
    <definedName name="DPA_5750" localSheetId="8">'10.050'!$J$22</definedName>
    <definedName name="DPA_5752" localSheetId="8">'10.050'!$J$26</definedName>
    <definedName name="DPA_5753" localSheetId="8">'10.050'!$J$27</definedName>
    <definedName name="DPA_5754" localSheetId="8">'10.050'!$J$28</definedName>
    <definedName name="DPA_5755" localSheetId="8">'10.050'!$J$29</definedName>
    <definedName name="DPA_5756" localSheetId="8">'10.050'!$J$30</definedName>
    <definedName name="DPA_5757" localSheetId="8">'10.050'!$J$31</definedName>
    <definedName name="DPA_5758" localSheetId="8">'10.050'!$J$32</definedName>
    <definedName name="DPA_5759" localSheetId="8">'10.050'!$J$33</definedName>
    <definedName name="DPA_5760" localSheetId="8">'10.050'!$J$34</definedName>
    <definedName name="DPA_5761" localSheetId="8">'10.050'!$J$35</definedName>
    <definedName name="DPA_5785" localSheetId="8">'10.050'!$L$11</definedName>
    <definedName name="DPA_5786" localSheetId="8">'10.050'!#REF!</definedName>
    <definedName name="DPA_5787" localSheetId="8">'10.050'!#REF!</definedName>
    <definedName name="DPA_5788" localSheetId="8">'10.050'!$L$15</definedName>
    <definedName name="DPA_5792" localSheetId="8">'10.050'!$L$19</definedName>
    <definedName name="DPA_5793" localSheetId="8">'10.050'!#REF!</definedName>
    <definedName name="DPA_5794" localSheetId="8">'10.050'!#REF!</definedName>
    <definedName name="DPA_5795" localSheetId="8">'10.050'!$L$23</definedName>
    <definedName name="DPA_5798" localSheetId="8">'10.050'!$L$26</definedName>
    <definedName name="DPA_5799" localSheetId="8">'10.050'!$L$27</definedName>
    <definedName name="DPA_5800" localSheetId="8">'10.050'!$L$28</definedName>
    <definedName name="DPA_5801" localSheetId="8">'10.050'!$L$29</definedName>
    <definedName name="DPA_5802" localSheetId="8">'10.050'!$L$30</definedName>
    <definedName name="DPA_5803" localSheetId="8">'10.050'!$L$31</definedName>
    <definedName name="DPA_5804" localSheetId="8">'10.050'!$L$32</definedName>
    <definedName name="DPA_5805" localSheetId="8">'10.050'!$L$33</definedName>
    <definedName name="DPA_5806" localSheetId="8">'10.050'!$L$34</definedName>
    <definedName name="DPA_5807" localSheetId="8">'10.050'!$L$35</definedName>
    <definedName name="DPA_5808" localSheetId="8">'10.050'!$M$11</definedName>
    <definedName name="DPA_5809" localSheetId="8">'10.050'!#REF!</definedName>
    <definedName name="DPA_5810" localSheetId="8">'10.050'!#REF!</definedName>
    <definedName name="DPA_5815" localSheetId="8">'10.050'!$M$19</definedName>
    <definedName name="DPA_5816" localSheetId="8">'10.050'!#REF!</definedName>
    <definedName name="DPA_5817" localSheetId="8">'10.050'!#REF!</definedName>
    <definedName name="DPA_5823" localSheetId="8">'10.050'!$M$28</definedName>
    <definedName name="DPA_5824" localSheetId="8">'10.050'!$M$29</definedName>
    <definedName name="DPA_5829" localSheetId="8">'10.050'!$M$34</definedName>
    <definedName name="DPA_5831" localSheetId="8">'10.050'!$N$11</definedName>
    <definedName name="DPA_5832" localSheetId="8">'10.050'!#REF!</definedName>
    <definedName name="DPA_5833" localSheetId="8">'10.050'!#REF!</definedName>
    <definedName name="DPA_5834" localSheetId="8">'10.050'!$N$15</definedName>
    <definedName name="DPA_5838" localSheetId="8">'10.050'!$N$19</definedName>
    <definedName name="DPA_5839" localSheetId="8">'10.050'!#REF!</definedName>
    <definedName name="DPA_5840" localSheetId="8">'10.050'!#REF!</definedName>
    <definedName name="DPA_5841" localSheetId="8">'10.050'!$N$23</definedName>
    <definedName name="DPA_5844" localSheetId="8">'10.050'!$N$26</definedName>
    <definedName name="DPA_5845" localSheetId="8">'10.050'!$N$27</definedName>
    <definedName name="DPA_5846" localSheetId="8">'10.050'!$N$28</definedName>
    <definedName name="DPA_5847" localSheetId="8">'10.050'!$N$29</definedName>
    <definedName name="DPA_5848" localSheetId="8">'10.050'!$N$30</definedName>
    <definedName name="DPA_5849" localSheetId="8">'10.050'!$N$31</definedName>
    <definedName name="DPA_5850" localSheetId="8">'10.050'!$N$32</definedName>
    <definedName name="DPA_5851" localSheetId="8">'10.050'!$N$33</definedName>
    <definedName name="DPA_5852" localSheetId="8">'10.050'!$N$34</definedName>
    <definedName name="DPA_5853" localSheetId="8">'10.050'!$N$35</definedName>
    <definedName name="DPA_5900" localSheetId="84">'70.030'!$P$8</definedName>
    <definedName name="DPA_5901" localSheetId="84">'70.030'!$P$9</definedName>
    <definedName name="DPA_5902" localSheetId="84">'70.030'!$F$9</definedName>
    <definedName name="DPA_5903" localSheetId="84">'70.030'!$P$10</definedName>
    <definedName name="DPA_5904" localSheetId="84">'70.030'!$F$11</definedName>
    <definedName name="DPA_5905" localSheetId="84">'70.030'!$F$12</definedName>
    <definedName name="DPA_5906" localSheetId="84">'70.030'!$P$11</definedName>
    <definedName name="DPA_5907" localSheetId="84">'70.030'!$P$12</definedName>
    <definedName name="DPA_5908" localSheetId="84">'70.030'!$P$13</definedName>
    <definedName name="DPA_5909" localSheetId="84">'70.030'!$P$14</definedName>
    <definedName name="DPA_5910" localSheetId="84">'70.030'!$P$15</definedName>
    <definedName name="DPA_5911" localSheetId="84">'70.030'!$F$23</definedName>
    <definedName name="DPA_5912" localSheetId="84">'70.030'!$P$16</definedName>
    <definedName name="DPA_5913" localSheetId="84">'70.030'!$P$17</definedName>
    <definedName name="DPA_5914" localSheetId="84">'70.030'!$F$26</definedName>
    <definedName name="DPA_5915" localSheetId="84">'70.030'!$P$18</definedName>
    <definedName name="DPA_5916" localSheetId="84">'70.030'!$F$28</definedName>
    <definedName name="DPA_5917" localSheetId="84">'70.030'!$F$29</definedName>
    <definedName name="DPA_5918" localSheetId="84">'70.030'!$P$19</definedName>
    <definedName name="DPA_5919" localSheetId="84">'70.030'!$P$20</definedName>
    <definedName name="DPA_5920" localSheetId="84">'70.030'!$P$21</definedName>
    <definedName name="DPA_5921" localSheetId="84">'70.030'!$P$22</definedName>
    <definedName name="DPA_5922" localSheetId="84">'70.030'!$P$23</definedName>
    <definedName name="DPA_5923" localSheetId="84">'70.030'!$F$40</definedName>
    <definedName name="DPA_5924" localSheetId="84">'70.030'!$P$25</definedName>
    <definedName name="DPA_5925" localSheetId="84">'70.030'!$P$26</definedName>
    <definedName name="DPA_5926" localSheetId="84">'70.030'!$F$43</definedName>
    <definedName name="DPA_5927" localSheetId="84">'70.030'!$P$27</definedName>
    <definedName name="DPA_5928" localSheetId="84">'70.030'!$F$45</definedName>
    <definedName name="DPA_5929" localSheetId="84">'70.030'!$F$46</definedName>
    <definedName name="DPA_5930" localSheetId="84">'70.030'!$P$28</definedName>
    <definedName name="DPA_5931" localSheetId="84">'70.030'!$P$29</definedName>
    <definedName name="DPA_5932" localSheetId="84">'70.030'!$P$30</definedName>
    <definedName name="DPA_5933" localSheetId="84">'70.030'!$P$31</definedName>
    <definedName name="DPA_5934" localSheetId="84">'70.030'!$P$32</definedName>
    <definedName name="DPA_5935" localSheetId="84">'70.030'!$F$57</definedName>
    <definedName name="DPA_5936" localSheetId="84">'70.030'!$P$33</definedName>
    <definedName name="DPA_5937" localSheetId="84">'70.030'!$P$34</definedName>
    <definedName name="DPA_5938" localSheetId="84">'70.030'!$P$35</definedName>
    <definedName name="DPA_5939" localSheetId="84">'70.030'!$F$62</definedName>
    <definedName name="DPA_5940" localSheetId="84">'70.030'!$F$63</definedName>
    <definedName name="DPA_5941" localSheetId="84">'70.030'!$F$64</definedName>
    <definedName name="DPA_5942" localSheetId="84">'70.030'!$F$65</definedName>
    <definedName name="DPA_5943" localSheetId="84">'70.030'!$P$36</definedName>
    <definedName name="DPA_5944" localSheetId="84">'70.030'!$P$37</definedName>
    <definedName name="DPA_5945" localSheetId="84">'70.030'!$P$38</definedName>
    <definedName name="DPA_5946" localSheetId="84">'70.030'!$P$39</definedName>
    <definedName name="DPA_5947" localSheetId="84">'70.030'!$P$40</definedName>
    <definedName name="DPA_5948" localSheetId="84">'70.030'!$F$76</definedName>
    <definedName name="DPA_5949" localSheetId="84">'70.030'!$P$42</definedName>
    <definedName name="DPA_5950" localSheetId="84">'70.030'!$P$43</definedName>
    <definedName name="DPA_5951" localSheetId="84">'70.030'!$P$44</definedName>
    <definedName name="DPA_5952" localSheetId="84">'70.030'!$P$45</definedName>
    <definedName name="DPA_5953" localSheetId="84">'70.030'!$P$46</definedName>
    <definedName name="DPA_5954" localSheetId="84">'70.030'!$P$47</definedName>
    <definedName name="DPA_5955" localSheetId="84">'70.030'!$P$48</definedName>
    <definedName name="DPA_5956" localSheetId="84">'70.030'!$P$49</definedName>
    <definedName name="DPA_5957" localSheetId="84">'70.030'!$P$50</definedName>
    <definedName name="DPA_5958" localSheetId="84">'70.030'!$P$51</definedName>
    <definedName name="DPA_5959" localSheetId="84">'70.030'!$P$52</definedName>
    <definedName name="DPA_5960" localSheetId="84">'70.030'!$P$53</definedName>
    <definedName name="DPA_5961" localSheetId="84">'70.030'!$P$54</definedName>
    <definedName name="DPA_5962" localSheetId="84">'70.030'!$P$55</definedName>
    <definedName name="DPA_5963" localSheetId="84">'70.030'!$P$56</definedName>
    <definedName name="DPA_5964" localSheetId="84">'70.030'!$P$57</definedName>
    <definedName name="DPA_5965" localSheetId="84">'70.030'!$P$61</definedName>
    <definedName name="DPA_5966" localSheetId="84">'70.030'!$P$62</definedName>
    <definedName name="DPA_5967" localSheetId="84">'70.030'!$P$63</definedName>
    <definedName name="DPA_5968" localSheetId="84">'70.030'!$P$64</definedName>
    <definedName name="DPA_5969" localSheetId="84">'70.030'!$P$65</definedName>
    <definedName name="DPA_5970" localSheetId="84">'70.030'!$P$66</definedName>
    <definedName name="DPA_5971" localSheetId="84">'70.030'!$P$67</definedName>
    <definedName name="DPA_5972" localSheetId="84">'70.030'!$P$68</definedName>
    <definedName name="DPA_5973" localSheetId="84">'70.030'!$P$69</definedName>
    <definedName name="DPA_5974" localSheetId="84">'70.030'!$P$70</definedName>
    <definedName name="DPA_5975" localSheetId="84">'70.030'!$P$71</definedName>
    <definedName name="DPA_5976" localSheetId="84">'70.030'!$P$72</definedName>
    <definedName name="DPA_5977" localSheetId="84">'70.030'!$P$73</definedName>
    <definedName name="DPA_5978" localSheetId="84">'70.030'!$P$74</definedName>
    <definedName name="DPA_5979" localSheetId="84">'70.030'!$P$75</definedName>
    <definedName name="DPA_5980" localSheetId="84">'70.030'!$P$76</definedName>
    <definedName name="DPA_5998" localSheetId="84">'70.030'!$G$9</definedName>
    <definedName name="DPA_5999" localSheetId="84">'70.030'!$G$10</definedName>
    <definedName name="DPA_6001" localSheetId="84">'70.030'!$G$12</definedName>
    <definedName name="DPA_6007" localSheetId="84">'70.030'!$G$23</definedName>
    <definedName name="DPA_6010" localSheetId="84">'70.030'!$G$26</definedName>
    <definedName name="DPA_6011" localSheetId="84">'70.030'!$G$27</definedName>
    <definedName name="DPA_6013" localSheetId="84">'70.030'!$G$29</definedName>
    <definedName name="DPA_6019" localSheetId="84">'70.030'!$G$40</definedName>
    <definedName name="DPA_6022" localSheetId="84">'70.030'!$G$43</definedName>
    <definedName name="DPA_6023" localSheetId="84">'70.030'!$G$44</definedName>
    <definedName name="DPA_6025" localSheetId="84">'70.030'!$G$46</definedName>
    <definedName name="DPA_6031" localSheetId="84">'70.030'!$G$57</definedName>
    <definedName name="DPA_6073" localSheetId="84">'70.030'!$T$235</definedName>
    <definedName name="DPA_6074" localSheetId="84">'70.030'!$T$236</definedName>
    <definedName name="DPA_6075" localSheetId="84">'70.030'!$T$237</definedName>
    <definedName name="DPA_6076" localSheetId="84">'70.030'!$T$238</definedName>
    <definedName name="DPA_6077" localSheetId="84">'70.030'!$T$239</definedName>
    <definedName name="DPA_6078" localSheetId="84">'70.030'!$T$240</definedName>
    <definedName name="DPA_6079" localSheetId="84">'70.030'!$T$241</definedName>
    <definedName name="DPA_6082" localSheetId="84">'70.030'!$H$61</definedName>
    <definedName name="DPA_6083" localSheetId="84">'70.030'!$H$62</definedName>
    <definedName name="DPA_6084" localSheetId="84">'70.030'!$H$63</definedName>
    <definedName name="DPA_6085" localSheetId="84">'70.030'!$H$64</definedName>
    <definedName name="DPA_6086" localSheetId="84">'70.030'!$H$65</definedName>
    <definedName name="DPA_6087" localSheetId="84">'70.030'!$H$66</definedName>
    <definedName name="DPA_6088" localSheetId="84">'70.030'!$H$67</definedName>
    <definedName name="DPA_6089" localSheetId="84">'70.030'!$H$68</definedName>
    <definedName name="DPA_6090" localSheetId="84">'70.030'!$H$69</definedName>
    <definedName name="DPA_6091" localSheetId="84">'70.030'!$H$70</definedName>
    <definedName name="DPA_6092" localSheetId="84">'70.030'!$H$76</definedName>
    <definedName name="DPA_6093" localSheetId="84">'70.030'!$H$8</definedName>
    <definedName name="DPA_6094" localSheetId="84">'70.030'!$H$9</definedName>
    <definedName name="DPA_6095" localSheetId="84">'70.030'!$H$10</definedName>
    <definedName name="DPA_6096" localSheetId="84">'70.030'!$H$11</definedName>
    <definedName name="DPA_6097" localSheetId="84">'70.030'!$H$12</definedName>
    <definedName name="DPA_6098" localSheetId="84">'70.030'!$H$13</definedName>
    <definedName name="DPA_6099" localSheetId="84">'70.030'!$H$14</definedName>
    <definedName name="DPA_6100" localSheetId="84">'70.030'!$H$15</definedName>
    <definedName name="DPA_6101" localSheetId="84">'70.030'!$H$16</definedName>
    <definedName name="DPA_6102" localSheetId="84">'70.030'!$H$17</definedName>
    <definedName name="DPA_6103" localSheetId="84">'70.030'!$H$23</definedName>
    <definedName name="DPA_6104" localSheetId="84">'70.030'!$H$18</definedName>
    <definedName name="DPA_6105" localSheetId="84">'70.030'!$H$25</definedName>
    <definedName name="DPA_6106" localSheetId="84">'70.030'!$H$26</definedName>
    <definedName name="DPA_6107" localSheetId="84">'70.030'!$H$27</definedName>
    <definedName name="DPA_6108" localSheetId="84">'70.030'!$H$28</definedName>
    <definedName name="DPA_6109" localSheetId="84">'70.030'!$H$29</definedName>
    <definedName name="DPA_6110" localSheetId="84">'70.030'!$H$30</definedName>
    <definedName name="DPA_6111" localSheetId="84">'70.030'!$H$31</definedName>
    <definedName name="DPA_6112" localSheetId="84">'70.030'!$H$32</definedName>
    <definedName name="DPA_6113" localSheetId="84">'70.030'!$H$33</definedName>
    <definedName name="DPA_6114" localSheetId="84">'70.030'!$H$34</definedName>
    <definedName name="DPA_6115" localSheetId="84">'70.030'!$H$40</definedName>
    <definedName name="DPA_6116" localSheetId="84">'70.030'!$J$18</definedName>
    <definedName name="DPA_6117" localSheetId="84">'70.030'!$H$42</definedName>
    <definedName name="DPA_6118" localSheetId="84">'70.030'!$H$43</definedName>
    <definedName name="DPA_6119" localSheetId="84">'70.030'!$H$44</definedName>
    <definedName name="DPA_6120" localSheetId="84">'70.030'!$H$45</definedName>
    <definedName name="DPA_6121" localSheetId="84">'70.030'!$H$46</definedName>
    <definedName name="DPA_6122" localSheetId="84">'70.030'!$H$47</definedName>
    <definedName name="DPA_6123" localSheetId="84">'70.030'!$H$48</definedName>
    <definedName name="DPA_6124" localSheetId="84">'70.030'!$H$49</definedName>
    <definedName name="DPA_6125" localSheetId="84">'70.030'!$H$50</definedName>
    <definedName name="DPA_6126" localSheetId="84">'70.030'!$H$51</definedName>
    <definedName name="DPA_6127" localSheetId="84">'70.030'!$H$57</definedName>
    <definedName name="DPA_6128" localSheetId="84">'70.030'!$L$18</definedName>
    <definedName name="DPA_6131" localSheetId="84">'70.030'!$R$18</definedName>
    <definedName name="DPA_6132" localSheetId="84">'70.030'!$F$19</definedName>
    <definedName name="DPA_6133" localSheetId="84">'70.030'!$G$19</definedName>
    <definedName name="DPA_6134" localSheetId="84">'70.030'!$H$19</definedName>
    <definedName name="DPA_6135" localSheetId="84">'70.030'!$J$19</definedName>
    <definedName name="DPA_6136" localSheetId="84">'70.030'!$L$19</definedName>
    <definedName name="DPA_6139" localSheetId="84">'70.030'!$R$19</definedName>
    <definedName name="DPA_6140" localSheetId="84">'70.030'!$G$20</definedName>
    <definedName name="DPA_6141" localSheetId="84">'70.030'!$H$20</definedName>
    <definedName name="DPA_6142" localSheetId="84">'70.030'!$J$20</definedName>
    <definedName name="DPA_6143" localSheetId="84">'70.030'!$L$20</definedName>
    <definedName name="DPA_6146" localSheetId="84">'70.030'!$R$20</definedName>
    <definedName name="DPA_6147" localSheetId="84">'70.030'!$F$21</definedName>
    <definedName name="DPA_6148" localSheetId="84">'70.030'!$H$21</definedName>
    <definedName name="DPA_6149" localSheetId="84">'70.030'!$J$21</definedName>
    <definedName name="DPA_6150" localSheetId="84">'70.030'!$L$21</definedName>
    <definedName name="DPA_6153" localSheetId="84">'70.030'!$R$21</definedName>
    <definedName name="DPA_6154" localSheetId="84">'70.030'!$F$22</definedName>
    <definedName name="DPA_6155" localSheetId="84">'70.030'!$G$22</definedName>
    <definedName name="DPA_6156" localSheetId="84">'70.030'!$H$22</definedName>
    <definedName name="DPA_6157" localSheetId="84">'70.030'!$J$22</definedName>
    <definedName name="DPA_6158" localSheetId="84">'70.030'!$L$22</definedName>
    <definedName name="DPA_6161" localSheetId="84">'70.030'!$R$22</definedName>
    <definedName name="DPA_6162" localSheetId="84">'70.030'!$H$35</definedName>
    <definedName name="DPA_6163" localSheetId="84">'70.030'!$J$35</definedName>
    <definedName name="DPA_6164" localSheetId="84">'70.030'!$L$35</definedName>
    <definedName name="DPA_6167" localSheetId="84">'70.030'!$R$35</definedName>
    <definedName name="DPA_6168" localSheetId="84">'70.030'!$F$36</definedName>
    <definedName name="DPA_6169" localSheetId="84">'70.030'!$G$36</definedName>
    <definedName name="DPA_6170" localSheetId="84">'70.030'!$H$36</definedName>
    <definedName name="DPA_6171" localSheetId="84">'70.030'!$J$36</definedName>
    <definedName name="DPA_6172" localSheetId="84">'70.030'!$L$36</definedName>
    <definedName name="DPA_6175" localSheetId="84">'70.030'!$R$36</definedName>
    <definedName name="DPA_6176" localSheetId="84">'70.030'!$G$37</definedName>
    <definedName name="DPA_6177" localSheetId="84">'70.030'!$H$37</definedName>
    <definedName name="DPA_6189" localSheetId="84">'70.030'!$J$37</definedName>
    <definedName name="DPA_6190" localSheetId="84">'70.030'!$L$37</definedName>
    <definedName name="DPA_6193" localSheetId="84">'70.030'!$R$37</definedName>
    <definedName name="DPA_6194" localSheetId="84">'70.030'!$F$38</definedName>
    <definedName name="DPA_6195" localSheetId="84">'70.030'!$H$38</definedName>
    <definedName name="DPA_6196" localSheetId="84">'70.030'!$J$38</definedName>
    <definedName name="DPA_6197" localSheetId="84">'70.030'!$L$38</definedName>
    <definedName name="DPA_6200" localSheetId="84">'70.030'!$R$38</definedName>
    <definedName name="DPA_6201" localSheetId="84">'70.030'!$F$39</definedName>
    <definedName name="DPA_6202" localSheetId="84">'70.030'!$G$39</definedName>
    <definedName name="DPA_6203" localSheetId="84">'70.030'!$H$39</definedName>
    <definedName name="DPA_6204" localSheetId="84">'70.030'!$J$39</definedName>
    <definedName name="DPA_6205" localSheetId="84">'70.030'!$L$39</definedName>
    <definedName name="DPA_6208" localSheetId="84">'70.030'!$R$39</definedName>
    <definedName name="DPA_6209" localSheetId="84">'70.030'!$H$52</definedName>
    <definedName name="DPA_6210" localSheetId="84">'70.030'!$J$52</definedName>
    <definedName name="DPA_6211" localSheetId="84">'70.030'!$L$52</definedName>
    <definedName name="DPA_6214" localSheetId="84">'70.030'!$R$52</definedName>
    <definedName name="DPA_6215" localSheetId="84">'70.030'!$F$53</definedName>
    <definedName name="DPA_6216" localSheetId="84">'70.030'!$G$53</definedName>
    <definedName name="DPA_6217" localSheetId="84">'70.030'!$H$53</definedName>
    <definedName name="DPA_6218" localSheetId="84">'70.030'!$J$53</definedName>
    <definedName name="DPA_6219" localSheetId="84">'70.030'!$L$53</definedName>
    <definedName name="DPA_6222" localSheetId="84">'70.030'!$R$53</definedName>
    <definedName name="DPA_6223" localSheetId="84">'70.030'!$G$54</definedName>
    <definedName name="DPA_6224" localSheetId="84">'70.030'!$H$54</definedName>
    <definedName name="DPA_6225" localSheetId="84">'70.030'!$J$54</definedName>
    <definedName name="DPA_6226" localSheetId="84">'70.030'!$J$61</definedName>
    <definedName name="DPA_6227" localSheetId="84">'70.030'!$J$62</definedName>
    <definedName name="DPA_6228" localSheetId="84">'70.030'!$J$63</definedName>
    <definedName name="DPA_6229" localSheetId="84">'70.030'!$J$64</definedName>
    <definedName name="DPA_6230" localSheetId="84">'70.030'!$J$65</definedName>
    <definedName name="DPA_6231" localSheetId="84">'70.030'!$J$66</definedName>
    <definedName name="DPA_6232" localSheetId="84">'70.030'!$J$67</definedName>
    <definedName name="DPA_6233" localSheetId="84">'70.030'!$J$68</definedName>
    <definedName name="DPA_6234" localSheetId="84">'70.030'!$J$69</definedName>
    <definedName name="DPA_6235" localSheetId="84">'70.030'!$J$70</definedName>
    <definedName name="DPA_6236" localSheetId="84">'70.030'!$J$76</definedName>
    <definedName name="DPA_6237" localSheetId="84">'70.030'!$J$8</definedName>
    <definedName name="DPA_6238" localSheetId="84">'70.030'!$J$9</definedName>
    <definedName name="DPA_6239" localSheetId="84">'70.030'!$J$10</definedName>
    <definedName name="DPA_6240" localSheetId="84">'70.030'!$J$11</definedName>
    <definedName name="DPA_6241" localSheetId="84">'70.030'!$J$12</definedName>
    <definedName name="DPA_6242" localSheetId="84">'70.030'!$J$13</definedName>
    <definedName name="DPA_6243" localSheetId="84">'70.030'!$J$14</definedName>
    <definedName name="DPA_6244" localSheetId="84">'70.030'!$J$15</definedName>
    <definedName name="DPA_6245" localSheetId="84">'70.030'!$J$16</definedName>
    <definedName name="DPA_6246" localSheetId="84">'70.030'!$J$17</definedName>
    <definedName name="DPA_6247" localSheetId="84">'70.030'!$J$23</definedName>
    <definedName name="DPA_6248" localSheetId="84">'70.030'!$L$54</definedName>
    <definedName name="DPA_6249" localSheetId="84">'70.030'!$J$25</definedName>
    <definedName name="DPA_6250" localSheetId="84">'70.030'!$J$26</definedName>
    <definedName name="DPA_6251" localSheetId="84">'70.030'!$J$27</definedName>
    <definedName name="DPA_6252" localSheetId="84">'70.030'!$J$28</definedName>
    <definedName name="DPA_6253" localSheetId="84">'70.030'!$J$29</definedName>
    <definedName name="DPA_6254" localSheetId="84">'70.030'!$J$30</definedName>
    <definedName name="DPA_6255" localSheetId="84">'70.030'!$J$31</definedName>
    <definedName name="DPA_6256" localSheetId="84">'70.030'!$J$32</definedName>
    <definedName name="DPA_6257" localSheetId="84">'70.030'!$J$33</definedName>
    <definedName name="DPA_6258" localSheetId="84">'70.030'!$J$34</definedName>
    <definedName name="DPA_6259" localSheetId="84">'70.030'!$J$40</definedName>
    <definedName name="DPA_6261" localSheetId="84">'70.030'!$J$42</definedName>
    <definedName name="DPA_6262" localSheetId="84">'70.030'!$J$43</definedName>
    <definedName name="DPA_6263" localSheetId="84">'70.030'!$J$44</definedName>
    <definedName name="DPA_6264" localSheetId="84">'70.030'!$J$45</definedName>
    <definedName name="DPA_6265" localSheetId="84">'70.030'!$J$46</definedName>
    <definedName name="DPA_6266" localSheetId="84">'70.030'!$J$47</definedName>
    <definedName name="DPA_6267" localSheetId="84">'70.030'!$J$48</definedName>
    <definedName name="DPA_6268" localSheetId="84">'70.030'!$J$49</definedName>
    <definedName name="DPA_6269" localSheetId="84">'70.030'!$J$50</definedName>
    <definedName name="DPA_6270" localSheetId="84">'70.030'!$J$51</definedName>
    <definedName name="DPA_6271" localSheetId="84">'70.030'!$J$57</definedName>
    <definedName name="DPA_6273" localSheetId="84">'70.030'!$R$54</definedName>
    <definedName name="DPA_6274" localSheetId="84">'70.030'!$F$55</definedName>
    <definedName name="DPA_6275" localSheetId="84">'70.030'!$H$55</definedName>
    <definedName name="DPA_6276" localSheetId="84">'70.030'!$J$55</definedName>
    <definedName name="DPA_6277" localSheetId="84">'70.030'!$L$55</definedName>
    <definedName name="DPA_6280" localSheetId="84">'70.030'!$R$55</definedName>
    <definedName name="DPA_6281" localSheetId="84">'70.030'!$F$56</definedName>
    <definedName name="DPA_6282" localSheetId="84">'70.030'!$G$56</definedName>
    <definedName name="DPA_6283" localSheetId="84">'70.030'!$H$56</definedName>
    <definedName name="DPA_6284" localSheetId="84">'70.030'!$J$56</definedName>
    <definedName name="DPA_6285" localSheetId="84">'70.030'!$L$56</definedName>
    <definedName name="DPA_6289" localSheetId="84">'70.030'!$J$71</definedName>
    <definedName name="DPA_6291" localSheetId="84">'70.030'!$L$71</definedName>
    <definedName name="DPA_6297" localSheetId="84">'70.030'!$R$56</definedName>
    <definedName name="DPA_6298" localSheetId="84">'70.030'!$H$71</definedName>
    <definedName name="DPA_6301" localSheetId="84">'70.030'!$R$71</definedName>
    <definedName name="DPA_6303" localSheetId="84">'70.030'!$F$72</definedName>
    <definedName name="DPA_6305" localSheetId="84">'70.030'!$H$72</definedName>
    <definedName name="DPA_6307" localSheetId="84">'70.030'!$J$72</definedName>
    <definedName name="DPA_6309" localSheetId="84">'70.030'!$L$72</definedName>
    <definedName name="DPA_6315" localSheetId="84">'70.030'!$R$72</definedName>
    <definedName name="DPA_6317" localSheetId="84">'70.030'!$F$73</definedName>
    <definedName name="DPA_6319" localSheetId="84">'70.030'!$H$73</definedName>
    <definedName name="DPA_6321" localSheetId="84">'70.030'!$J$73</definedName>
    <definedName name="DPA_6334" localSheetId="84">'70.030'!$L$73</definedName>
    <definedName name="DPA_6340" localSheetId="84">'70.030'!$R$73</definedName>
    <definedName name="DPA_6342" localSheetId="84">'70.030'!$F$74</definedName>
    <definedName name="DPA_6344" localSheetId="84">'70.030'!$H$74</definedName>
    <definedName name="DPA_6346" localSheetId="84">'70.030'!$J$74</definedName>
    <definedName name="DPA_6348" localSheetId="84">'70.030'!$L$74</definedName>
    <definedName name="DPA_6354" localSheetId="84">'70.030'!$R$74</definedName>
    <definedName name="DPA_6356" localSheetId="84">'70.030'!$F$75</definedName>
    <definedName name="DPA_6358" localSheetId="84">'70.030'!$H$75</definedName>
    <definedName name="DPA_6360" localSheetId="84">'70.030'!$J$75</definedName>
    <definedName name="DPA_6362" localSheetId="84">'70.030'!$L$75</definedName>
    <definedName name="DPA_6368" localSheetId="84">'70.030'!$R$75</definedName>
    <definedName name="DPA_6370" localSheetId="84">'70.030'!$L$61</definedName>
    <definedName name="DPA_6371" localSheetId="84">'70.030'!$L$62</definedName>
    <definedName name="DPA_6372" localSheetId="84">'70.030'!$L$63</definedName>
    <definedName name="DPA_6373" localSheetId="84">'70.030'!$L$64</definedName>
    <definedName name="DPA_6374" localSheetId="84">'70.030'!$L$65</definedName>
    <definedName name="DPA_6375" localSheetId="84">'70.030'!$L$66</definedName>
    <definedName name="DPA_6376" localSheetId="84">'70.030'!$L$67</definedName>
    <definedName name="DPA_6377" localSheetId="84">'70.030'!$L$68</definedName>
    <definedName name="DPA_6378" localSheetId="84">'70.030'!$L$69</definedName>
    <definedName name="DPA_6379" localSheetId="84">'70.030'!$L$70</definedName>
    <definedName name="DPA_6380" localSheetId="84">'70.030'!$L$76</definedName>
    <definedName name="DPA_6381" localSheetId="84">'70.030'!$L$8</definedName>
    <definedName name="DPA_6382" localSheetId="84">'70.030'!$L$9</definedName>
    <definedName name="DPA_6383" localSheetId="84">'70.030'!$L$10</definedName>
    <definedName name="DPA_6384" localSheetId="84">'70.030'!$L$11</definedName>
    <definedName name="DPA_6385" localSheetId="84">'70.030'!$L$12</definedName>
    <definedName name="DPA_6386" localSheetId="84">'70.030'!$L$13</definedName>
    <definedName name="DPA_6387" localSheetId="84">'70.030'!$L$14</definedName>
    <definedName name="DPA_6388" localSheetId="84">'70.030'!$L$15</definedName>
    <definedName name="DPA_6389" localSheetId="84">'70.030'!$L$16</definedName>
    <definedName name="DPA_6390" localSheetId="84">'70.030'!$L$17</definedName>
    <definedName name="DPA_6391" localSheetId="84">'70.030'!$L$23</definedName>
    <definedName name="DPA_6393" localSheetId="84">'70.030'!$L$25</definedName>
    <definedName name="DPA_6394" localSheetId="84">'70.030'!$L$26</definedName>
    <definedName name="DPA_6395" localSheetId="84">'70.030'!$L$27</definedName>
    <definedName name="DPA_6396" localSheetId="84">'70.030'!$L$28</definedName>
    <definedName name="DPA_6397" localSheetId="84">'70.030'!$L$29</definedName>
    <definedName name="DPA_6398" localSheetId="84">'70.030'!$L$30</definedName>
    <definedName name="DPA_6399" localSheetId="84">'70.030'!$L$31</definedName>
    <definedName name="DPA_6400" localSheetId="84">'70.030'!$L$32</definedName>
    <definedName name="DPA_6401" localSheetId="84">'70.030'!$L$33</definedName>
    <definedName name="DPA_6402" localSheetId="84">'70.030'!$L$34</definedName>
    <definedName name="DPA_6403" localSheetId="84">'70.030'!$L$40</definedName>
    <definedName name="DPA_6405" localSheetId="84">'70.030'!$L$42</definedName>
    <definedName name="DPA_6406" localSheetId="84">'70.030'!$L$43</definedName>
    <definedName name="DPA_6407" localSheetId="84">'70.030'!$L$44</definedName>
    <definedName name="DPA_6408" localSheetId="84">'70.030'!$L$45</definedName>
    <definedName name="DPA_6409" localSheetId="84">'70.030'!$L$46</definedName>
    <definedName name="DPA_6410" localSheetId="84">'70.030'!$L$47</definedName>
    <definedName name="DPA_6411" localSheetId="84">'70.030'!$L$48</definedName>
    <definedName name="DPA_6412" localSheetId="84">'70.030'!$L$49</definedName>
    <definedName name="DPA_6413" localSheetId="84">'70.030'!$L$50</definedName>
    <definedName name="DPA_6414" localSheetId="84">'70.030'!$L$51</definedName>
    <definedName name="DPA_6415" localSheetId="84">'70.030'!$L$57</definedName>
    <definedName name="DPA_6802" localSheetId="84">'70.030'!$R$61</definedName>
    <definedName name="DPA_6803" localSheetId="84">'70.030'!$R$62</definedName>
    <definedName name="DPA_6804" localSheetId="84">'70.030'!$R$63</definedName>
    <definedName name="DPA_6805" localSheetId="84">'70.030'!$R$64</definedName>
    <definedName name="DPA_6806" localSheetId="84">'70.030'!$R$65</definedName>
    <definedName name="DPA_6807" localSheetId="84">'70.030'!$R$66</definedName>
    <definedName name="DPA_6808" localSheetId="84">'70.030'!$R$67</definedName>
    <definedName name="DPA_6809" localSheetId="84">'70.030'!$R$68</definedName>
    <definedName name="DPA_6810" localSheetId="84">'70.030'!$R$69</definedName>
    <definedName name="DPA_6811" localSheetId="84">'70.030'!$R$70</definedName>
    <definedName name="DPA_6812" localSheetId="84">'70.030'!$R$76</definedName>
    <definedName name="DPA_6813" localSheetId="84">'70.030'!$R$8</definedName>
    <definedName name="DPA_6814" localSheetId="84">'70.030'!$R$9</definedName>
    <definedName name="DPA_6815" localSheetId="84">'70.030'!$R$10</definedName>
    <definedName name="DPA_6816" localSheetId="84">'70.030'!$R$11</definedName>
    <definedName name="DPA_6817" localSheetId="84">'70.030'!$R$12</definedName>
    <definedName name="DPA_6818" localSheetId="84">'70.030'!$R$13</definedName>
    <definedName name="DPA_6819" localSheetId="84">'70.030'!$R$14</definedName>
    <definedName name="DPA_6820" localSheetId="84">'70.030'!$R$15</definedName>
    <definedName name="DPA_6821" localSheetId="84">'70.030'!$R$16</definedName>
    <definedName name="DPA_6822" localSheetId="84">'70.030'!$R$17</definedName>
    <definedName name="DPA_6823" localSheetId="84">'70.030'!$R$23</definedName>
    <definedName name="DPA_6825" localSheetId="84">'70.030'!$R$25</definedName>
    <definedName name="DPA_6826" localSheetId="84">'70.030'!$R$26</definedName>
    <definedName name="DPA_6827" localSheetId="84">'70.030'!$R$27</definedName>
    <definedName name="DPA_6828" localSheetId="84">'70.030'!$R$28</definedName>
    <definedName name="DPA_6829" localSheetId="84">'70.030'!$R$29</definedName>
    <definedName name="DPA_6830" localSheetId="84">'70.030'!$R$30</definedName>
    <definedName name="DPA_6831" localSheetId="84">'70.030'!$R$31</definedName>
    <definedName name="DPA_6832" localSheetId="84">'70.030'!$R$32</definedName>
    <definedName name="DPA_6833" localSheetId="84">'70.030'!$R$33</definedName>
    <definedName name="DPA_6834" localSheetId="84">'70.030'!$R$34</definedName>
    <definedName name="DPA_6835" localSheetId="84">'70.030'!$R$40</definedName>
    <definedName name="DPA_6837" localSheetId="84">'70.030'!$R$42</definedName>
    <definedName name="DPA_6838" localSheetId="84">'70.030'!$R$43</definedName>
    <definedName name="DPA_6839" localSheetId="84">'70.030'!$R$44</definedName>
    <definedName name="DPA_6840" localSheetId="84">'70.030'!$R$45</definedName>
    <definedName name="DPA_6841" localSheetId="84">'70.030'!$R$46</definedName>
    <definedName name="DPA_6842" localSheetId="84">'70.030'!$R$47</definedName>
    <definedName name="DPA_6843" localSheetId="84">'70.030'!$R$48</definedName>
    <definedName name="DPA_6844" localSheetId="84">'70.030'!$R$49</definedName>
    <definedName name="DPA_6845" localSheetId="84">'70.030'!$R$50</definedName>
    <definedName name="DPA_6846" localSheetId="84">'70.030'!$R$51</definedName>
    <definedName name="DPA_6847" localSheetId="84">'70.030'!$R$57</definedName>
    <definedName name="DPA_6950" localSheetId="84">'70.030'!$N$8</definedName>
    <definedName name="DPA_6951" localSheetId="84">'70.030'!$N$9</definedName>
    <definedName name="DPA_6952" localSheetId="84">'70.030'!$N$10</definedName>
    <definedName name="DPA_6953" localSheetId="84">'70.030'!$N$11</definedName>
    <definedName name="DPA_6954" localSheetId="84">'70.030'!$N$12</definedName>
    <definedName name="DPA_6955" localSheetId="84">'70.030'!$N$13</definedName>
    <definedName name="DPA_6956" localSheetId="84">'70.030'!$N$14</definedName>
    <definedName name="DPA_6957" localSheetId="84">'70.030'!$N$15</definedName>
    <definedName name="DPA_6958" localSheetId="84">'70.030'!$N$16</definedName>
    <definedName name="DPA_6959" localSheetId="84">'70.030'!$N$17</definedName>
    <definedName name="DPA_6960" localSheetId="84">'70.030'!$N$18</definedName>
    <definedName name="DPA_6961" localSheetId="84">'70.030'!$N$19</definedName>
    <definedName name="DPA_6962" localSheetId="84">'70.030'!$N$20</definedName>
    <definedName name="DPA_6963" localSheetId="84">'70.030'!$N$21</definedName>
    <definedName name="DPA_6964" localSheetId="84">'70.030'!$N$22</definedName>
    <definedName name="DPA_6965" localSheetId="84">'70.030'!$N$23</definedName>
    <definedName name="DPA_6966" localSheetId="84">'70.030'!$N$25</definedName>
    <definedName name="DPA_6967" localSheetId="84">'70.030'!$N$26</definedName>
    <definedName name="DPA_6968" localSheetId="84">'70.030'!$N$27</definedName>
    <definedName name="DPA_6969" localSheetId="84">'70.030'!$N$28</definedName>
    <definedName name="DPA_6970" localSheetId="84">'70.030'!$N$29</definedName>
    <definedName name="DPA_6971" localSheetId="84">'70.030'!$N$30</definedName>
    <definedName name="DPA_6972" localSheetId="84">'70.030'!$N$31</definedName>
    <definedName name="DPA_6973" localSheetId="84">'70.030'!$N$32</definedName>
    <definedName name="DPA_6974" localSheetId="84">'70.030'!$N$33</definedName>
    <definedName name="DPA_6975" localSheetId="84">'70.030'!$N$34</definedName>
    <definedName name="DPA_6976" localSheetId="84">'70.030'!$N$35</definedName>
    <definedName name="DPA_6977" localSheetId="84">'70.030'!$N$36</definedName>
    <definedName name="DPA_6978" localSheetId="84">'70.030'!$N$37</definedName>
    <definedName name="DPA_6979" localSheetId="84">'70.030'!$N$38</definedName>
    <definedName name="DPA_6980" localSheetId="84">'70.030'!$N$39</definedName>
    <definedName name="DPA_6981" localSheetId="84">'70.030'!$N$40</definedName>
    <definedName name="DPA_6982" localSheetId="84">'70.030'!$N$42</definedName>
    <definedName name="DPA_6983" localSheetId="84">'70.030'!$N$43</definedName>
    <definedName name="DPA_6984" localSheetId="84">'70.030'!$N$44</definedName>
    <definedName name="DPA_6985" localSheetId="84">'70.030'!$N$45</definedName>
    <definedName name="DPA_6986" localSheetId="84">'70.030'!$N$46</definedName>
    <definedName name="DPA_6987" localSheetId="84">'70.030'!$N$47</definedName>
    <definedName name="DPA_6988" localSheetId="84">'70.030'!$N$48</definedName>
    <definedName name="DPA_6989" localSheetId="84">'70.030'!$N$49</definedName>
    <definedName name="DPA_6990" localSheetId="84">'70.030'!$N$50</definedName>
    <definedName name="DPA_6991" localSheetId="84">'70.030'!$N$51</definedName>
    <definedName name="DPA_6992" localSheetId="84">'70.030'!$N$52</definedName>
    <definedName name="DPA_6993" localSheetId="84">'70.030'!$N$53</definedName>
    <definedName name="DPA_6994" localSheetId="84">'70.030'!$N$54</definedName>
    <definedName name="DPA_6995" localSheetId="84">'70.030'!$N$55</definedName>
    <definedName name="DPA_6996" localSheetId="84">'70.030'!$N$56</definedName>
    <definedName name="DPA_6997" localSheetId="84">'70.030'!$N$57</definedName>
    <definedName name="DPA_6998" localSheetId="84">'70.030'!$N$61</definedName>
    <definedName name="DPA_6999" localSheetId="84">'70.030'!$N$62</definedName>
    <definedName name="DPA_7000" localSheetId="84">'70.030'!$N$63</definedName>
    <definedName name="DPA_7001" localSheetId="84">'70.030'!$N$64</definedName>
    <definedName name="DPA_7002" localSheetId="84">'70.030'!$N$65</definedName>
    <definedName name="DPA_7003" localSheetId="84">'70.030'!$N$66</definedName>
    <definedName name="DPA_7004" localSheetId="84">'70.030'!$N$67</definedName>
    <definedName name="DPA_7023" localSheetId="84">'70.030'!$N$68</definedName>
    <definedName name="DPA_7024" localSheetId="84">'70.030'!$N$69</definedName>
    <definedName name="DPA_7025" localSheetId="84">'70.030'!$N$70</definedName>
    <definedName name="DPA_7028" localSheetId="84">'70.030'!$N$71</definedName>
    <definedName name="DPA_7029" localSheetId="84">'70.030'!$N$72</definedName>
    <definedName name="DPA_7030" localSheetId="84">'70.030'!$N$73</definedName>
    <definedName name="DPA_7031" localSheetId="84">'70.030'!$N$74</definedName>
    <definedName name="DPA_7032" localSheetId="84">'70.030'!$N$75</definedName>
    <definedName name="DPA_7033" localSheetId="84">'70.030'!$N$76</definedName>
    <definedName name="DPA_7040" localSheetId="45">'20.030'!#REF!</definedName>
    <definedName name="DPA_7040" localSheetId="47">'20.030'!#REF!</definedName>
    <definedName name="DPA_7040" localSheetId="80">'20.030'!#REF!</definedName>
    <definedName name="DPA_7040" localSheetId="0">#REF!</definedName>
    <definedName name="DPA_7040">'20.030'!#REF!</definedName>
    <definedName name="DPA_7041" localSheetId="45">'20.030'!#REF!</definedName>
    <definedName name="DPA_7041" localSheetId="47">'20.030'!#REF!</definedName>
    <definedName name="DPA_7041" localSheetId="80">'20.030'!#REF!</definedName>
    <definedName name="DPA_7041" localSheetId="0">#REF!</definedName>
    <definedName name="DPA_7041">'20.030'!#REF!</definedName>
    <definedName name="DPA_7042" localSheetId="45">'20.030'!#REF!</definedName>
    <definedName name="DPA_7042" localSheetId="47">'20.030'!#REF!</definedName>
    <definedName name="DPA_7042" localSheetId="80">'20.030'!#REF!</definedName>
    <definedName name="DPA_7042" localSheetId="0">#REF!</definedName>
    <definedName name="DPA_7042">'20.030'!#REF!</definedName>
    <definedName name="DPA_7043" localSheetId="45">'20.030'!#REF!</definedName>
    <definedName name="DPA_7043" localSheetId="47">'20.030'!#REF!</definedName>
    <definedName name="DPA_7043" localSheetId="80">'20.030'!#REF!</definedName>
    <definedName name="DPA_7043" localSheetId="0">#REF!</definedName>
    <definedName name="DPA_7043">'20.030'!#REF!</definedName>
    <definedName name="DPA_7044" localSheetId="45">'20.030'!#REF!</definedName>
    <definedName name="DPA_7044" localSheetId="47">'20.030'!#REF!</definedName>
    <definedName name="DPA_7044" localSheetId="80">'20.030'!#REF!</definedName>
    <definedName name="DPA_7044" localSheetId="0">#REF!</definedName>
    <definedName name="DPA_7044">'20.030'!#REF!</definedName>
    <definedName name="DPA_7045" localSheetId="45">'20.030'!#REF!</definedName>
    <definedName name="DPA_7045" localSheetId="47">'20.030'!#REF!</definedName>
    <definedName name="DPA_7045" localSheetId="80">'20.030'!#REF!</definedName>
    <definedName name="DPA_7045" localSheetId="0">#REF!</definedName>
    <definedName name="DPA_7045">'20.030'!#REF!</definedName>
    <definedName name="DPA_7046" localSheetId="45">'20.030'!#REF!</definedName>
    <definedName name="DPA_7046" localSheetId="47">'20.030'!#REF!</definedName>
    <definedName name="DPA_7046" localSheetId="80">'20.030'!#REF!</definedName>
    <definedName name="DPA_7046" localSheetId="0">#REF!</definedName>
    <definedName name="DPA_7046">'20.030'!#REF!</definedName>
    <definedName name="DPA_7047" localSheetId="45">'20.030'!#REF!</definedName>
    <definedName name="DPA_7047" localSheetId="47">'20.030'!#REF!</definedName>
    <definedName name="DPA_7047" localSheetId="80">'20.030'!#REF!</definedName>
    <definedName name="DPA_7047" localSheetId="0">#REF!</definedName>
    <definedName name="DPA_7047">'20.030'!#REF!</definedName>
    <definedName name="DPA_7048" localSheetId="45">'20.030'!#REF!</definedName>
    <definedName name="DPA_7048" localSheetId="47">'20.030'!#REF!</definedName>
    <definedName name="DPA_7048" localSheetId="80">'20.030'!#REF!</definedName>
    <definedName name="DPA_7048" localSheetId="0">#REF!</definedName>
    <definedName name="DPA_7048">'20.030'!#REF!</definedName>
    <definedName name="DPA_7049" localSheetId="45">'20.030'!#REF!</definedName>
    <definedName name="DPA_7049" localSheetId="47">'20.030'!#REF!</definedName>
    <definedName name="DPA_7049" localSheetId="80">'20.030'!#REF!</definedName>
    <definedName name="DPA_7049" localSheetId="0">#REF!</definedName>
    <definedName name="DPA_7049">'20.030'!#REF!</definedName>
    <definedName name="DPA_7050" localSheetId="45">'20.030'!#REF!</definedName>
    <definedName name="DPA_7050" localSheetId="47">'20.030'!#REF!</definedName>
    <definedName name="DPA_7050" localSheetId="80">'20.030'!#REF!</definedName>
    <definedName name="DPA_7050" localSheetId="0">#REF!</definedName>
    <definedName name="DPA_7050">'20.030'!#REF!</definedName>
    <definedName name="DPA_7051" localSheetId="45">'20.030'!#REF!</definedName>
    <definedName name="DPA_7051" localSheetId="47">'20.030'!#REF!</definedName>
    <definedName name="DPA_7051" localSheetId="80">'20.030'!#REF!</definedName>
    <definedName name="DPA_7051" localSheetId="0">#REF!</definedName>
    <definedName name="DPA_7051">'20.030'!#REF!</definedName>
    <definedName name="DPA_7052" localSheetId="45">'20.030'!#REF!</definedName>
    <definedName name="DPA_7052" localSheetId="47">'20.030'!#REF!</definedName>
    <definedName name="DPA_7052" localSheetId="80">'20.030'!#REF!</definedName>
    <definedName name="DPA_7052" localSheetId="0">#REF!</definedName>
    <definedName name="DPA_7052">'20.030'!#REF!</definedName>
    <definedName name="DPA_7053" localSheetId="45">'20.030'!#REF!</definedName>
    <definedName name="DPA_7053" localSheetId="47">'20.030'!#REF!</definedName>
    <definedName name="DPA_7053" localSheetId="80">'20.030'!#REF!</definedName>
    <definedName name="DPA_7053" localSheetId="0">#REF!</definedName>
    <definedName name="DPA_7053">'20.030'!#REF!</definedName>
    <definedName name="DPA_7054" localSheetId="45">'20.030'!#REF!</definedName>
    <definedName name="DPA_7054" localSheetId="47">'20.030'!#REF!</definedName>
    <definedName name="DPA_7054" localSheetId="80">'20.030'!#REF!</definedName>
    <definedName name="DPA_7054" localSheetId="0">#REF!</definedName>
    <definedName name="DPA_7054">'20.030'!#REF!</definedName>
    <definedName name="DPA_7055" localSheetId="45">'20.030'!#REF!</definedName>
    <definedName name="DPA_7055" localSheetId="47">'20.030'!#REF!</definedName>
    <definedName name="DPA_7055" localSheetId="80">'20.030'!#REF!</definedName>
    <definedName name="DPA_7055" localSheetId="0">#REF!</definedName>
    <definedName name="DPA_7055">'20.030'!#REF!</definedName>
    <definedName name="DPA_7056" localSheetId="45">'20.030'!#REF!</definedName>
    <definedName name="DPA_7056" localSheetId="47">'20.030'!#REF!</definedName>
    <definedName name="DPA_7056" localSheetId="80">'20.030'!#REF!</definedName>
    <definedName name="DPA_7056" localSheetId="0">#REF!</definedName>
    <definedName name="DPA_7056">'20.030'!#REF!</definedName>
    <definedName name="DPA_7057" localSheetId="45">'20.030'!#REF!</definedName>
    <definedName name="DPA_7057" localSheetId="47">'20.030'!#REF!</definedName>
    <definedName name="DPA_7057" localSheetId="80">'20.030'!#REF!</definedName>
    <definedName name="DPA_7057" localSheetId="0">#REF!</definedName>
    <definedName name="DPA_7057">'20.030'!#REF!</definedName>
    <definedName name="DPA_7058" localSheetId="45">'20.030'!#REF!</definedName>
    <definedName name="DPA_7058" localSheetId="47">'20.030'!#REF!</definedName>
    <definedName name="DPA_7058" localSheetId="80">'20.030'!#REF!</definedName>
    <definedName name="DPA_7058" localSheetId="0">#REF!</definedName>
    <definedName name="DPA_7058">'20.030'!#REF!</definedName>
    <definedName name="DPA_7059" localSheetId="45">'20.030'!#REF!</definedName>
    <definedName name="DPA_7059" localSheetId="47">'20.030'!#REF!</definedName>
    <definedName name="DPA_7059" localSheetId="80">'20.030'!#REF!</definedName>
    <definedName name="DPA_7059" localSheetId="0">#REF!</definedName>
    <definedName name="DPA_7059">'20.030'!#REF!</definedName>
    <definedName name="DPA_7060" localSheetId="45">'20.030'!#REF!</definedName>
    <definedName name="DPA_7060" localSheetId="47">'20.030'!#REF!</definedName>
    <definedName name="DPA_7060" localSheetId="80">'20.030'!#REF!</definedName>
    <definedName name="DPA_7060" localSheetId="0">#REF!</definedName>
    <definedName name="DPA_7060">'20.030'!#REF!</definedName>
    <definedName name="DPA_7061" localSheetId="45">'20.030'!#REF!</definedName>
    <definedName name="DPA_7061" localSheetId="47">'20.030'!#REF!</definedName>
    <definedName name="DPA_7061" localSheetId="80">'20.030'!#REF!</definedName>
    <definedName name="DPA_7061" localSheetId="0">#REF!</definedName>
    <definedName name="DPA_7061">'20.030'!#REF!</definedName>
    <definedName name="DPA_7062" localSheetId="45">'20.030'!#REF!</definedName>
    <definedName name="DPA_7062" localSheetId="47">'20.030'!#REF!</definedName>
    <definedName name="DPA_7062" localSheetId="80">'20.030'!#REF!</definedName>
    <definedName name="DPA_7062" localSheetId="0">#REF!</definedName>
    <definedName name="DPA_7062">'20.030'!#REF!</definedName>
    <definedName name="DPA_7063" localSheetId="45">'20.030'!#REF!</definedName>
    <definedName name="DPA_7063" localSheetId="47">'20.030'!#REF!</definedName>
    <definedName name="DPA_7063" localSheetId="80">'20.030'!#REF!</definedName>
    <definedName name="DPA_7063" localSheetId="0">#REF!</definedName>
    <definedName name="DPA_7063">'20.030'!#REF!</definedName>
    <definedName name="DPA_7064" localSheetId="45">'20.030'!#REF!</definedName>
    <definedName name="DPA_7064" localSheetId="47">'20.030'!#REF!</definedName>
    <definedName name="DPA_7064" localSheetId="80">'20.030'!#REF!</definedName>
    <definedName name="DPA_7064" localSheetId="0">#REF!</definedName>
    <definedName name="DPA_7064">'20.030'!#REF!</definedName>
    <definedName name="DPA_7065" localSheetId="45">'20.030'!#REF!</definedName>
    <definedName name="DPA_7065" localSheetId="47">'20.030'!#REF!</definedName>
    <definedName name="DPA_7065" localSheetId="80">'20.030'!#REF!</definedName>
    <definedName name="DPA_7065" localSheetId="0">#REF!</definedName>
    <definedName name="DPA_7065">'20.030'!#REF!</definedName>
    <definedName name="DPA_7066" localSheetId="45">'20.030'!#REF!</definedName>
    <definedName name="DPA_7066" localSheetId="47">'20.030'!#REF!</definedName>
    <definedName name="DPA_7066" localSheetId="80">'20.030'!#REF!</definedName>
    <definedName name="DPA_7066" localSheetId="0">#REF!</definedName>
    <definedName name="DPA_7066">'20.030'!#REF!</definedName>
    <definedName name="DPA_7067" localSheetId="45">'20.030'!#REF!</definedName>
    <definedName name="DPA_7067" localSheetId="47">'20.030'!#REF!</definedName>
    <definedName name="DPA_7067" localSheetId="80">'20.030'!#REF!</definedName>
    <definedName name="DPA_7067" localSheetId="0">#REF!</definedName>
    <definedName name="DPA_7067">'20.030'!#REF!</definedName>
    <definedName name="DPA_7068" localSheetId="45">'20.030'!#REF!</definedName>
    <definedName name="DPA_7068" localSheetId="47">'20.030'!#REF!</definedName>
    <definedName name="DPA_7068" localSheetId="80">'20.030'!#REF!</definedName>
    <definedName name="DPA_7068" localSheetId="0">#REF!</definedName>
    <definedName name="DPA_7068">'20.030'!#REF!</definedName>
    <definedName name="DPA_7069" localSheetId="45">'20.030'!#REF!</definedName>
    <definedName name="DPA_7069" localSheetId="47">'20.030'!#REF!</definedName>
    <definedName name="DPA_7069" localSheetId="80">'20.030'!#REF!</definedName>
    <definedName name="DPA_7069" localSheetId="0">#REF!</definedName>
    <definedName name="DPA_7069">'20.030'!#REF!</definedName>
    <definedName name="DPA_7070" localSheetId="45">'20.030'!#REF!</definedName>
    <definedName name="DPA_7070" localSheetId="47">'20.030'!#REF!</definedName>
    <definedName name="DPA_7070" localSheetId="80">'20.030'!#REF!</definedName>
    <definedName name="DPA_7070" localSheetId="0">#REF!</definedName>
    <definedName name="DPA_7070">'20.030'!#REF!</definedName>
    <definedName name="DPA_7071" localSheetId="45">'20.030'!#REF!</definedName>
    <definedName name="DPA_7071" localSheetId="47">'20.030'!#REF!</definedName>
    <definedName name="DPA_7071" localSheetId="80">'20.030'!#REF!</definedName>
    <definedName name="DPA_7071" localSheetId="0">#REF!</definedName>
    <definedName name="DPA_7071">'20.030'!#REF!</definedName>
    <definedName name="DPA_7072" localSheetId="45">'20.030'!#REF!</definedName>
    <definedName name="DPA_7072" localSheetId="47">'20.030'!#REF!</definedName>
    <definedName name="DPA_7072" localSheetId="80">'20.030'!#REF!</definedName>
    <definedName name="DPA_7072" localSheetId="0">#REF!</definedName>
    <definedName name="DPA_7072">'20.030'!#REF!</definedName>
    <definedName name="DPA_7073" localSheetId="45">'20.030'!#REF!</definedName>
    <definedName name="DPA_7073" localSheetId="47">'20.030'!#REF!</definedName>
    <definedName name="DPA_7073" localSheetId="80">'20.030'!#REF!</definedName>
    <definedName name="DPA_7073" localSheetId="0">#REF!</definedName>
    <definedName name="DPA_7073">'20.030'!#REF!</definedName>
    <definedName name="DPA_7074" localSheetId="45">'20.030'!#REF!</definedName>
    <definedName name="DPA_7074" localSheetId="47">'20.030'!#REF!</definedName>
    <definedName name="DPA_7074" localSheetId="80">'20.030'!#REF!</definedName>
    <definedName name="DPA_7074" localSheetId="0">#REF!</definedName>
    <definedName name="DPA_7074">'20.030'!#REF!</definedName>
    <definedName name="DPA_7075" localSheetId="45">'20.030'!#REF!</definedName>
    <definedName name="DPA_7075" localSheetId="47">'20.030'!#REF!</definedName>
    <definedName name="DPA_7075" localSheetId="80">'20.030'!#REF!</definedName>
    <definedName name="DPA_7075" localSheetId="0">#REF!</definedName>
    <definedName name="DPA_7075">'20.030'!#REF!</definedName>
    <definedName name="DPA_7076" localSheetId="45">'20.030'!#REF!</definedName>
    <definedName name="DPA_7076" localSheetId="47">'20.030'!#REF!</definedName>
    <definedName name="DPA_7076" localSheetId="80">'20.030'!#REF!</definedName>
    <definedName name="DPA_7076" localSheetId="0">#REF!</definedName>
    <definedName name="DPA_7076">'20.030'!#REF!</definedName>
    <definedName name="DPA_7077" localSheetId="45">'20.030'!#REF!</definedName>
    <definedName name="DPA_7077" localSheetId="47">'20.030'!#REF!</definedName>
    <definedName name="DPA_7077" localSheetId="80">'20.030'!#REF!</definedName>
    <definedName name="DPA_7077" localSheetId="0">#REF!</definedName>
    <definedName name="DPA_7077">'20.030'!#REF!</definedName>
    <definedName name="DPA_7078" localSheetId="45">'20.030'!#REF!</definedName>
    <definedName name="DPA_7078" localSheetId="47">'20.030'!#REF!</definedName>
    <definedName name="DPA_7078" localSheetId="80">'20.030'!#REF!</definedName>
    <definedName name="DPA_7078" localSheetId="0">#REF!</definedName>
    <definedName name="DPA_7078">'20.030'!#REF!</definedName>
    <definedName name="DPA_7079" localSheetId="45">'20.030'!#REF!</definedName>
    <definedName name="DPA_7079" localSheetId="47">'20.030'!#REF!</definedName>
    <definedName name="DPA_7079" localSheetId="80">'20.030'!#REF!</definedName>
    <definedName name="DPA_7079" localSheetId="0">#REF!</definedName>
    <definedName name="DPA_7079">'20.030'!#REF!</definedName>
    <definedName name="DPA_7080" localSheetId="45">'20.030'!#REF!</definedName>
    <definedName name="DPA_7080" localSheetId="47">'20.030'!#REF!</definedName>
    <definedName name="DPA_7080" localSheetId="80">'20.030'!#REF!</definedName>
    <definedName name="DPA_7080" localSheetId="0">#REF!</definedName>
    <definedName name="DPA_7080">'20.030'!#REF!</definedName>
    <definedName name="DPA_7081" localSheetId="45">'20.030'!#REF!</definedName>
    <definedName name="DPA_7081" localSheetId="47">'20.030'!#REF!</definedName>
    <definedName name="DPA_7081" localSheetId="80">'20.030'!#REF!</definedName>
    <definedName name="DPA_7081" localSheetId="0">#REF!</definedName>
    <definedName name="DPA_7081">'20.030'!#REF!</definedName>
    <definedName name="DPA_7106" localSheetId="45">'20.030'!#REF!</definedName>
    <definedName name="DPA_7106" localSheetId="47">'20.030'!#REF!</definedName>
    <definedName name="DPA_7106" localSheetId="80">'20.030'!#REF!</definedName>
    <definedName name="DPA_7106" localSheetId="0">#REF!</definedName>
    <definedName name="DPA_7106">'20.030'!#REF!</definedName>
    <definedName name="DPA_7107" localSheetId="45">'20.030'!#REF!</definedName>
    <definedName name="DPA_7107" localSheetId="47">'20.030'!#REF!</definedName>
    <definedName name="DPA_7107" localSheetId="80">'20.030'!#REF!</definedName>
    <definedName name="DPA_7107" localSheetId="0">#REF!</definedName>
    <definedName name="DPA_7107">'20.030'!#REF!</definedName>
    <definedName name="DPA_7108" localSheetId="45">'20.030'!#REF!</definedName>
    <definedName name="DPA_7108" localSheetId="47">'20.030'!#REF!</definedName>
    <definedName name="DPA_7108" localSheetId="80">'20.030'!#REF!</definedName>
    <definedName name="DPA_7108" localSheetId="0">#REF!</definedName>
    <definedName name="DPA_7108">'20.030'!#REF!</definedName>
    <definedName name="DPA_7109" localSheetId="45">'20.030'!#REF!</definedName>
    <definedName name="DPA_7109" localSheetId="47">'20.030'!#REF!</definedName>
    <definedName name="DPA_7109" localSheetId="80">'20.030'!#REF!</definedName>
    <definedName name="DPA_7109" localSheetId="0">#REF!</definedName>
    <definedName name="DPA_7109">'20.030'!#REF!</definedName>
    <definedName name="DPA_7110" localSheetId="45">'20.030'!#REF!</definedName>
    <definedName name="DPA_7110" localSheetId="47">'20.030'!#REF!</definedName>
    <definedName name="DPA_7110" localSheetId="80">'20.030'!#REF!</definedName>
    <definedName name="DPA_7110" localSheetId="0">#REF!</definedName>
    <definedName name="DPA_7110">'20.030'!#REF!</definedName>
    <definedName name="DPA_7111" localSheetId="45">'20.030'!#REF!</definedName>
    <definedName name="DPA_7111" localSheetId="47">'20.030'!#REF!</definedName>
    <definedName name="DPA_7111" localSheetId="80">'20.030'!#REF!</definedName>
    <definedName name="DPA_7111" localSheetId="0">#REF!</definedName>
    <definedName name="DPA_7111">'20.030'!#REF!</definedName>
    <definedName name="DPA_7112" localSheetId="45">'20.030'!#REF!</definedName>
    <definedName name="DPA_7112" localSheetId="47">'20.030'!#REF!</definedName>
    <definedName name="DPA_7112" localSheetId="80">'20.030'!#REF!</definedName>
    <definedName name="DPA_7112" localSheetId="0">#REF!</definedName>
    <definedName name="DPA_7112">'20.030'!#REF!</definedName>
    <definedName name="DPA_7113" localSheetId="45">'20.030'!#REF!</definedName>
    <definedName name="DPA_7113" localSheetId="47">'20.030'!#REF!</definedName>
    <definedName name="DPA_7113" localSheetId="80">'20.030'!#REF!</definedName>
    <definedName name="DPA_7113" localSheetId="0">#REF!</definedName>
    <definedName name="DPA_7113">'20.030'!#REF!</definedName>
    <definedName name="DPA_7114" localSheetId="45">'20.030'!#REF!</definedName>
    <definedName name="DPA_7114" localSheetId="47">'20.030'!#REF!</definedName>
    <definedName name="DPA_7114" localSheetId="80">'20.030'!#REF!</definedName>
    <definedName name="DPA_7114" localSheetId="0">#REF!</definedName>
    <definedName name="DPA_7114">'20.030'!#REF!</definedName>
    <definedName name="DPA_7115" localSheetId="45">'20.030'!#REF!</definedName>
    <definedName name="DPA_7115" localSheetId="47">'20.030'!#REF!</definedName>
    <definedName name="DPA_7115" localSheetId="80">'20.030'!#REF!</definedName>
    <definedName name="DPA_7115" localSheetId="0">#REF!</definedName>
    <definedName name="DPA_7115">'20.030'!#REF!</definedName>
    <definedName name="DPA_7116" localSheetId="45">'20.030'!#REF!</definedName>
    <definedName name="DPA_7116" localSheetId="47">'20.030'!#REF!</definedName>
    <definedName name="DPA_7116" localSheetId="80">'20.030'!#REF!</definedName>
    <definedName name="DPA_7116" localSheetId="0">#REF!</definedName>
    <definedName name="DPA_7116">'20.030'!#REF!</definedName>
    <definedName name="DPA_7117" localSheetId="45">'20.030'!#REF!</definedName>
    <definedName name="DPA_7117" localSheetId="47">'20.030'!#REF!</definedName>
    <definedName name="DPA_7117" localSheetId="80">'20.030'!#REF!</definedName>
    <definedName name="DPA_7117" localSheetId="0">#REF!</definedName>
    <definedName name="DPA_7117">'20.030'!#REF!</definedName>
    <definedName name="DPA_7118" localSheetId="45">'20.030'!#REF!</definedName>
    <definedName name="DPA_7118" localSheetId="47">'20.030'!#REF!</definedName>
    <definedName name="DPA_7118" localSheetId="80">'20.030'!#REF!</definedName>
    <definedName name="DPA_7118" localSheetId="0">#REF!</definedName>
    <definedName name="DPA_7118">'20.030'!#REF!</definedName>
    <definedName name="DPA_7119" localSheetId="45">'20.030'!#REF!</definedName>
    <definedName name="DPA_7119" localSheetId="47">'20.030'!#REF!</definedName>
    <definedName name="DPA_7119" localSheetId="80">'20.030'!#REF!</definedName>
    <definedName name="DPA_7119" localSheetId="0">#REF!</definedName>
    <definedName name="DPA_7119">'20.030'!#REF!</definedName>
    <definedName name="DPA_7120" localSheetId="45">'20.030'!#REF!</definedName>
    <definedName name="DPA_7120" localSheetId="47">'20.030'!#REF!</definedName>
    <definedName name="DPA_7120" localSheetId="80">'20.030'!#REF!</definedName>
    <definedName name="DPA_7120" localSheetId="0">#REF!</definedName>
    <definedName name="DPA_7120">'20.030'!#REF!</definedName>
    <definedName name="DPA_7121" localSheetId="45">'20.030'!#REF!</definedName>
    <definedName name="DPA_7121" localSheetId="47">'20.030'!#REF!</definedName>
    <definedName name="DPA_7121" localSheetId="80">'20.030'!#REF!</definedName>
    <definedName name="DPA_7121" localSheetId="0">#REF!</definedName>
    <definedName name="DPA_7121">'20.030'!#REF!</definedName>
    <definedName name="DPA_7122" localSheetId="45">'20.030'!#REF!</definedName>
    <definedName name="DPA_7122" localSheetId="47">'20.030'!#REF!</definedName>
    <definedName name="DPA_7122" localSheetId="80">'20.030'!#REF!</definedName>
    <definedName name="DPA_7122" localSheetId="0">#REF!</definedName>
    <definedName name="DPA_7122">'20.030'!#REF!</definedName>
    <definedName name="DPA_7123" localSheetId="45">'20.030'!#REF!</definedName>
    <definedName name="DPA_7123" localSheetId="47">'20.030'!#REF!</definedName>
    <definedName name="DPA_7123" localSheetId="80">'20.030'!#REF!</definedName>
    <definedName name="DPA_7123" localSheetId="0">#REF!</definedName>
    <definedName name="DPA_7123">'20.030'!#REF!</definedName>
    <definedName name="DPA_7124" localSheetId="45">'20.030'!#REF!</definedName>
    <definedName name="DPA_7124" localSheetId="47">'20.030'!#REF!</definedName>
    <definedName name="DPA_7124" localSheetId="80">'20.030'!#REF!</definedName>
    <definedName name="DPA_7124" localSheetId="0">#REF!</definedName>
    <definedName name="DPA_7124">'20.030'!#REF!</definedName>
    <definedName name="DPA_7125" localSheetId="45">'20.030'!#REF!</definedName>
    <definedName name="DPA_7125" localSheetId="47">'20.030'!#REF!</definedName>
    <definedName name="DPA_7125" localSheetId="80">'20.030'!#REF!</definedName>
    <definedName name="DPA_7125" localSheetId="0">#REF!</definedName>
    <definedName name="DPA_7125">'20.030'!#REF!</definedName>
    <definedName name="DPA_7126" localSheetId="45">'20.030'!#REF!</definedName>
    <definedName name="DPA_7126" localSheetId="47">'20.030'!#REF!</definedName>
    <definedName name="DPA_7126" localSheetId="80">'20.030'!#REF!</definedName>
    <definedName name="DPA_7126" localSheetId="0">#REF!</definedName>
    <definedName name="DPA_7126">'20.030'!#REF!</definedName>
    <definedName name="DPA_7128" localSheetId="45">'20.030'!#REF!</definedName>
    <definedName name="DPA_7128" localSheetId="47">'20.030'!#REF!</definedName>
    <definedName name="DPA_7128" localSheetId="80">'20.030'!#REF!</definedName>
    <definedName name="DPA_7128" localSheetId="0">#REF!</definedName>
    <definedName name="DPA_7128">'20.030'!#REF!</definedName>
    <definedName name="DPA_7129" localSheetId="45">'20.030'!#REF!</definedName>
    <definedName name="DPA_7129" localSheetId="47">'20.030'!#REF!</definedName>
    <definedName name="DPA_7129" localSheetId="80">'20.030'!#REF!</definedName>
    <definedName name="DPA_7129" localSheetId="0">#REF!</definedName>
    <definedName name="DPA_7129">'20.030'!#REF!</definedName>
    <definedName name="DPA_7130" localSheetId="45">'20.030'!#REF!</definedName>
    <definedName name="DPA_7130" localSheetId="47">'20.030'!#REF!</definedName>
    <definedName name="DPA_7130" localSheetId="80">'20.030'!#REF!</definedName>
    <definedName name="DPA_7130" localSheetId="0">#REF!</definedName>
    <definedName name="DPA_7130">'20.030'!#REF!</definedName>
    <definedName name="DPA_7131" localSheetId="45">'20.030'!#REF!</definedName>
    <definedName name="DPA_7131" localSheetId="47">'20.030'!#REF!</definedName>
    <definedName name="DPA_7131" localSheetId="80">'20.030'!#REF!</definedName>
    <definedName name="DPA_7131" localSheetId="0">#REF!</definedName>
    <definedName name="DPA_7131">'20.030'!#REF!</definedName>
    <definedName name="DPA_7132" localSheetId="45">'20.030'!#REF!</definedName>
    <definedName name="DPA_7132" localSheetId="47">'20.030'!#REF!</definedName>
    <definedName name="DPA_7132" localSheetId="80">'20.030'!#REF!</definedName>
    <definedName name="DPA_7132" localSheetId="0">#REF!</definedName>
    <definedName name="DPA_7132">'20.030'!#REF!</definedName>
    <definedName name="DPA_7480" localSheetId="82">'60.030'!$G$13</definedName>
    <definedName name="DPA_7481" localSheetId="82">'60.030'!$G$14</definedName>
    <definedName name="DPA_7482" localSheetId="82">'60.030'!$G$15</definedName>
    <definedName name="DPA_7483" localSheetId="82">'60.030'!$J$13</definedName>
    <definedName name="DPA_7484" localSheetId="82">'60.030'!$J$14</definedName>
    <definedName name="DPA_7485" localSheetId="82">'60.030'!$J$15</definedName>
    <definedName name="DPA_7486" localSheetId="82">'60.030'!$L$13</definedName>
    <definedName name="DPA_7487" localSheetId="82">'60.030'!$L$14</definedName>
    <definedName name="DPA_7488" localSheetId="82">'60.030'!$L$15</definedName>
    <definedName name="DPA_7489" localSheetId="82">'60.030'!$G$44</definedName>
    <definedName name="DPA_7490" localSheetId="82">'60.030'!$G$45</definedName>
    <definedName name="DPA_7491" localSheetId="82">'60.030'!$J$44</definedName>
    <definedName name="DPA_7492" localSheetId="82">'60.030'!$J$45</definedName>
    <definedName name="DPA_7493" localSheetId="82">'60.030'!$L$44</definedName>
    <definedName name="DPA_7494" localSheetId="82">'60.030'!$L$45</definedName>
    <definedName name="DPA_7495" localSheetId="82">'60.030'!$G$62</definedName>
    <definedName name="DPA_7496" localSheetId="82">'60.030'!$G$63</definedName>
    <definedName name="DPA_7497" localSheetId="82">'60.030'!$J$62</definedName>
    <definedName name="DPA_7498" localSheetId="82">'60.030'!$J$63</definedName>
    <definedName name="DPA_7499" localSheetId="82">'60.030'!$L$62</definedName>
    <definedName name="DPA_7500" localSheetId="82">'60.030'!$L$63</definedName>
    <definedName name="DPA_7506" localSheetId="87">'90.010'!$J$122</definedName>
    <definedName name="DPA_7510" localSheetId="82">'60.030'!$F$19</definedName>
    <definedName name="DPA_7512" localSheetId="82">'60.030'!$F$22</definedName>
    <definedName name="DPA_7514" localSheetId="82">'60.030'!$F$23</definedName>
    <definedName name="DPA_7515" localSheetId="82">'60.030'!$F$24</definedName>
    <definedName name="DPA_7516" localSheetId="82">'60.030'!$F$26</definedName>
    <definedName name="DPA_7517" localSheetId="82">'60.030'!$F$27</definedName>
    <definedName name="DPA_7520" localSheetId="82">'60.030'!$G$32</definedName>
    <definedName name="DPA_7521" localSheetId="82">'60.030'!$G$33</definedName>
    <definedName name="DPA_7522" localSheetId="82">'60.030'!$G$34</definedName>
    <definedName name="DPA_7523" localSheetId="82">'60.030'!$J$32</definedName>
    <definedName name="DPA_7524" localSheetId="82">'60.030'!$J$33</definedName>
    <definedName name="DPA_7525" localSheetId="82">'60.030'!$J$34</definedName>
    <definedName name="DPA_7526" localSheetId="82">'60.030'!$L$32</definedName>
    <definedName name="DPA_7527" localSheetId="82">'60.030'!$L$33</definedName>
    <definedName name="DPA_7528" localSheetId="82">'60.030'!$L$34</definedName>
    <definedName name="DPA_7529" localSheetId="82">'60.030'!$F$49</definedName>
    <definedName name="DPA_7533" localSheetId="82">'60.030'!$F$52</definedName>
    <definedName name="DPA_7535" localSheetId="82">'60.030'!$F$53</definedName>
    <definedName name="DPA_7536" localSheetId="82">'60.030'!$F$54</definedName>
    <definedName name="DPA_7537" localSheetId="82">'60.030'!$F$56</definedName>
    <definedName name="DPA_7538" localSheetId="82">'60.030'!$F$57</definedName>
    <definedName name="DPA_7541" localSheetId="82">'60.030'!$G$7</definedName>
    <definedName name="DPA_7542" localSheetId="82">'60.030'!$G$8</definedName>
    <definedName name="DPA_7543" localSheetId="82">'60.030'!$G$9</definedName>
    <definedName name="DPA_7544" localSheetId="82">'60.030'!$G$10</definedName>
    <definedName name="DPA_7550" localSheetId="82">'60.030'!$G$19</definedName>
    <definedName name="DPA_7554" localSheetId="82">'60.030'!$G$23</definedName>
    <definedName name="DPA_7555" localSheetId="82">'60.030'!$G$24</definedName>
    <definedName name="DPA_7556" localSheetId="82">'60.030'!$G$26</definedName>
    <definedName name="DPA_7557" localSheetId="82">'60.030'!$G$28</definedName>
    <definedName name="DPA_7558" localSheetId="82">'60.030'!$G$29</definedName>
    <definedName name="DPA_7559" localSheetId="82">'60.030'!$G$27</definedName>
    <definedName name="DPA_7562" localSheetId="82">'60.030'!$G$38</definedName>
    <definedName name="DPA_7563" localSheetId="82">'60.030'!$G$39</definedName>
    <definedName name="DPA_7564" localSheetId="82">'60.030'!$G$41</definedName>
    <definedName name="DPA_7565" localSheetId="82">'60.030'!$G$40</definedName>
    <definedName name="DPA_7569" localSheetId="82">'60.030'!$G$49</definedName>
    <definedName name="DPA_7575" localSheetId="82">'60.030'!$G$53</definedName>
    <definedName name="DPA_7576" localSheetId="82">'60.030'!$G$54</definedName>
    <definedName name="DPA_7577" localSheetId="82">'60.030'!$G$56</definedName>
    <definedName name="DPA_7578" localSheetId="82">'60.030'!$G$59</definedName>
    <definedName name="DPA_7579" localSheetId="82">'60.030'!$G$58</definedName>
    <definedName name="DPA_7580" localSheetId="82">'60.030'!$G$57</definedName>
    <definedName name="DPA_7590" localSheetId="82">'60.030'!$I$19</definedName>
    <definedName name="DPA_7592" localSheetId="82">'60.030'!$I$22</definedName>
    <definedName name="DPA_7594" localSheetId="82">'60.030'!$I$23</definedName>
    <definedName name="DPA_7595" localSheetId="82">'60.030'!$I$24</definedName>
    <definedName name="DPA_7596" localSheetId="82">'60.030'!$I$26</definedName>
    <definedName name="DPA_7597" localSheetId="82">'60.030'!$I$27</definedName>
    <definedName name="DPA_7609" localSheetId="82">'60.030'!$I$49</definedName>
    <definedName name="DPA_7613" localSheetId="82">'60.030'!$I$52</definedName>
    <definedName name="DPA_7615" localSheetId="82">'60.030'!$I$53</definedName>
    <definedName name="DPA_7616" localSheetId="82">'60.030'!$I$54</definedName>
    <definedName name="DPA_7617" localSheetId="82">'60.030'!$I$56</definedName>
    <definedName name="DPA_7618" localSheetId="82">'60.030'!$I$57</definedName>
    <definedName name="DPA_7621" localSheetId="82">'60.030'!$J$7</definedName>
    <definedName name="DPA_7622" localSheetId="82">'60.030'!$J$8</definedName>
    <definedName name="DPA_7623" localSheetId="82">'60.030'!$J$9</definedName>
    <definedName name="DPA_7624" localSheetId="82">'60.030'!$J$10</definedName>
    <definedName name="DPA_7630" localSheetId="82">'60.030'!$J$19</definedName>
    <definedName name="DPA_7634" localSheetId="82">'60.030'!$J$23</definedName>
    <definedName name="DPA_7635" localSheetId="82">'60.030'!$J$24</definedName>
    <definedName name="DPA_7636" localSheetId="82">'60.030'!$J$26</definedName>
    <definedName name="DPA_7637" localSheetId="82">'60.030'!$J$28</definedName>
    <definedName name="DPA_7638" localSheetId="82">'60.030'!$J$29</definedName>
    <definedName name="DPA_7639" localSheetId="82">'60.030'!$J$27</definedName>
    <definedName name="DPA_7642" localSheetId="82">'60.030'!$J$38</definedName>
    <definedName name="DPA_7643" localSheetId="82">'60.030'!$J$39</definedName>
    <definedName name="DPA_7644" localSheetId="82">'60.030'!$J$41</definedName>
    <definedName name="DPA_7645" localSheetId="82">'60.030'!$J$40</definedName>
    <definedName name="DPA_7649" localSheetId="82">'60.030'!$J$49</definedName>
    <definedName name="DPA_7655" localSheetId="82">'60.030'!$J$53</definedName>
    <definedName name="DPA_7656" localSheetId="82">'60.030'!$J$54</definedName>
    <definedName name="DPA_7657" localSheetId="82">'60.030'!$J$56</definedName>
    <definedName name="DPA_7658" localSheetId="82">'60.030'!$J$59</definedName>
    <definedName name="DPA_7659" localSheetId="82">'60.030'!$J$58</definedName>
    <definedName name="DPA_7660" localSheetId="82">'60.030'!$J$57</definedName>
    <definedName name="DPA_7661" localSheetId="82">'60.030'!$L$7</definedName>
    <definedName name="DPA_7662" localSheetId="82">'60.030'!$L$8</definedName>
    <definedName name="DPA_7663" localSheetId="82">'60.030'!$L$9</definedName>
    <definedName name="DPA_7664" localSheetId="82">'60.030'!$L$10</definedName>
    <definedName name="DPA_7670" localSheetId="82">'60.030'!$L$19</definedName>
    <definedName name="DPA_7674" localSheetId="82">'60.030'!$L$23</definedName>
    <definedName name="DPA_7675" localSheetId="82">'60.030'!$L$24</definedName>
    <definedName name="DPA_7676" localSheetId="82">'60.030'!$L$26</definedName>
    <definedName name="DPA_7677" localSheetId="82">'60.030'!$L$28</definedName>
    <definedName name="DPA_7678" localSheetId="82">'60.030'!$L$29</definedName>
    <definedName name="DPA_7679" localSheetId="82">'60.030'!$L$27</definedName>
    <definedName name="DPA_7682" localSheetId="82">'60.030'!$L$38</definedName>
    <definedName name="DPA_7683" localSheetId="82">'60.030'!$L$39</definedName>
    <definedName name="DPA_7684" localSheetId="82">'60.030'!$L$41</definedName>
    <definedName name="DPA_7685" localSheetId="82">'60.030'!$L$40</definedName>
    <definedName name="DPA_7689" localSheetId="82">'60.030'!$L$49</definedName>
    <definedName name="DPA_7695" localSheetId="82">'60.030'!$L$53</definedName>
    <definedName name="DPA_7696" localSheetId="82">'60.030'!$L$54</definedName>
    <definedName name="DPA_7697" localSheetId="82">'60.030'!$L$56</definedName>
    <definedName name="DPA_7698" localSheetId="82">'60.030'!$L$59</definedName>
    <definedName name="DPA_7699" localSheetId="82">'60.030'!$L$58</definedName>
    <definedName name="DPA_7700" localSheetId="82">'60.030'!$L$57</definedName>
    <definedName name="DPA_7701" localSheetId="87">'90.010'!$H$58</definedName>
    <definedName name="DPA_7702" localSheetId="87">'90.010'!$I$60</definedName>
    <definedName name="DPA_7703" localSheetId="87">'90.010'!$I$70</definedName>
    <definedName name="DPA_7704" localSheetId="87">'90.010'!$H$71</definedName>
    <definedName name="DPA_7705" localSheetId="87">'90.010'!$H$72</definedName>
    <definedName name="DPA_7706" localSheetId="87">'90.010'!$H$73</definedName>
    <definedName name="DPA_7707" localSheetId="87">'90.010'!$H$74</definedName>
    <definedName name="DPA_7708" localSheetId="87">'90.010'!$I$77</definedName>
    <definedName name="DPA_7709" localSheetId="87">'90.010'!$I$78</definedName>
    <definedName name="DPA_7710" localSheetId="87">'90.010'!$I$79</definedName>
    <definedName name="DPA_7711" localSheetId="87">'90.010'!$I$80</definedName>
    <definedName name="DPA_7712" localSheetId="87">'90.010'!$I$82</definedName>
    <definedName name="DPA_7713" localSheetId="87">'90.010'!$I$85</definedName>
    <definedName name="DPA_7714" localSheetId="87">'90.010'!$H$86</definedName>
    <definedName name="DPA_7715" localSheetId="87">'90.010'!$H$87</definedName>
    <definedName name="DPA_7716" localSheetId="87">'90.010'!$H$88</definedName>
    <definedName name="DPA_7717" localSheetId="87">'90.010'!$H$89</definedName>
    <definedName name="DPA_7718" localSheetId="87">'90.010'!$I$92</definedName>
    <definedName name="DPA_7719" localSheetId="87">'90.010'!$I$93</definedName>
    <definedName name="DPA_7720" localSheetId="87">'90.010'!$I$94</definedName>
    <definedName name="DPA_7721" localSheetId="87">'90.010'!$I$95</definedName>
    <definedName name="DPA_7722" localSheetId="87">'90.010'!$I$97</definedName>
    <definedName name="DPA_7723" localSheetId="87">'90.010'!$H$101</definedName>
    <definedName name="DPA_7724" localSheetId="87">'90.010'!$I$102</definedName>
    <definedName name="DPA_7725" localSheetId="87">'90.010'!$I$103</definedName>
    <definedName name="DPA_7726" localSheetId="87">'90.010'!$I$104</definedName>
    <definedName name="DPA_7727" localSheetId="87">'90.010'!$H$107</definedName>
    <definedName name="DPA_7728" localSheetId="87">'90.010'!$I$108</definedName>
    <definedName name="DPA_7729" localSheetId="87">'90.010'!$I$109</definedName>
    <definedName name="DPA_7730" localSheetId="87">'90.010'!$I$110</definedName>
    <definedName name="DPA_7731" localSheetId="87">'90.010'!$I$112</definedName>
    <definedName name="DPA_7732" localSheetId="87">'90.010'!$I$113</definedName>
    <definedName name="DPA_7733" localSheetId="87">'90.010'!$I$114</definedName>
    <definedName name="DPA_7734" localSheetId="87">'90.010'!$I$116</definedName>
    <definedName name="DPA_7735" localSheetId="87">'90.010'!$I$117</definedName>
    <definedName name="DPA_7736" localSheetId="87">'90.010'!$I$118</definedName>
    <definedName name="DPA_7737" localSheetId="87">'90.010'!$J$120</definedName>
    <definedName name="DPA_7738" localSheetId="87">'90.010'!$I$142</definedName>
    <definedName name="DPA_7739" localSheetId="87">'90.010'!$G$151</definedName>
    <definedName name="DPA_7740" localSheetId="87">'90.010'!$H$151</definedName>
    <definedName name="DPA_7741" localSheetId="87">'90.010'!$I$151</definedName>
    <definedName name="DPA_7742" localSheetId="87">'90.010'!$K$152</definedName>
    <definedName name="DPA_7743" localSheetId="87">'90.010'!$H$154</definedName>
    <definedName name="DPA_7744" localSheetId="87">'90.010'!$I$154</definedName>
    <definedName name="DPA_7745" localSheetId="87">'90.010'!$K$154</definedName>
    <definedName name="DPA_7746" localSheetId="87">'90.010'!$H$155</definedName>
    <definedName name="DPA_7747" localSheetId="87">'90.010'!$I$155</definedName>
    <definedName name="DPA_7748" localSheetId="87">'90.010'!$K$155</definedName>
    <definedName name="DPA_7749" localSheetId="87">'90.010'!$E$156</definedName>
    <definedName name="DPA_7750" localSheetId="87">'90.010'!$I$156</definedName>
    <definedName name="DPA_7751" localSheetId="87">'90.010'!$K$156</definedName>
    <definedName name="DPA_7752" localSheetId="87">'90.010'!$G$161</definedName>
    <definedName name="DPA_7753" localSheetId="87">'90.010'!$H$161</definedName>
    <definedName name="DPA_7754" localSheetId="87">'90.010'!$I$161</definedName>
    <definedName name="DPA_7755" localSheetId="87">'90.010'!$K$162</definedName>
    <definedName name="DPA_7756" localSheetId="87">'90.010'!$H$164</definedName>
    <definedName name="DPA_7757" localSheetId="87">'90.010'!$I$164</definedName>
    <definedName name="DPA_7758" localSheetId="87">'90.010'!$K$164</definedName>
    <definedName name="DPA_7759" localSheetId="87">'90.010'!$H$165</definedName>
    <definedName name="DPA_7760" localSheetId="87">'90.010'!$I$165</definedName>
    <definedName name="DPA_7761" localSheetId="87">'90.010'!$K$165</definedName>
    <definedName name="DPA_7762" localSheetId="87">'90.010'!$I$166</definedName>
    <definedName name="DPA_7763" localSheetId="87">'90.010'!$E$167</definedName>
    <definedName name="DPA_7764" localSheetId="87">'90.010'!$I$167</definedName>
    <definedName name="DPA_7765" localSheetId="87">'90.010'!$K$167</definedName>
    <definedName name="DPA_7766" localSheetId="87">'90.010'!$G$171</definedName>
    <definedName name="DPA_7767" localSheetId="87">'90.010'!$H$171</definedName>
    <definedName name="DPA_7768" localSheetId="87">'90.010'!$I$171</definedName>
    <definedName name="DPA_7769" localSheetId="87">'90.010'!$K$172</definedName>
    <definedName name="DPA_7770" localSheetId="87">'90.010'!$H$174</definedName>
    <definedName name="DPA_7771" localSheetId="87">'90.010'!$I$174</definedName>
    <definedName name="DPA_7772" localSheetId="87">'90.010'!$K$174</definedName>
    <definedName name="DPA_7773" localSheetId="87">'90.010'!$H$175</definedName>
    <definedName name="DPA_7774" localSheetId="87">'90.010'!$I$175</definedName>
    <definedName name="DPA_7775" localSheetId="87">'90.010'!$K$175</definedName>
    <definedName name="DPA_7776" localSheetId="87">'90.010'!$I$176</definedName>
    <definedName name="DPA_7777" localSheetId="87">'90.010'!$E$177</definedName>
    <definedName name="DPA_7778" localSheetId="87">'90.010'!$I$177</definedName>
    <definedName name="DPA_7779" localSheetId="87">'90.010'!$K$177</definedName>
    <definedName name="DPA_7780" localSheetId="87">'90.010'!$I$179</definedName>
    <definedName name="DPA_7781" localSheetId="87">'90.010'!$K$179</definedName>
    <definedName name="DPA_7782" localSheetId="87">'90.010'!$I$184</definedName>
    <definedName name="DPA_7783" localSheetId="87">'90.010'!$K$184</definedName>
    <definedName name="DPA_7784" localSheetId="87">'90.010'!$I$185</definedName>
    <definedName name="DPA_7785" localSheetId="87">'90.010'!$K$185</definedName>
    <definedName name="DPA_7786" localSheetId="87">'90.010'!$I$187</definedName>
    <definedName name="DPA_7787" localSheetId="87">'90.010'!$I$188</definedName>
    <definedName name="DPA_7788" localSheetId="87">'90.010'!#REF!</definedName>
    <definedName name="DPA_7789" localSheetId="87">'90.010'!#REF!</definedName>
    <definedName name="DPA_7790" localSheetId="87">'90.010'!#REF!</definedName>
    <definedName name="DPA_7791" localSheetId="87">'90.010'!#REF!</definedName>
    <definedName name="DPA_7792" localSheetId="87">'90.010'!#REF!</definedName>
    <definedName name="DPA_7802" localSheetId="87">'90.010'!$H$9</definedName>
    <definedName name="DPA_7803" localSheetId="87">'90.010'!$H$10</definedName>
    <definedName name="DPA_7804" localSheetId="87">'90.010'!$H$11</definedName>
    <definedName name="DPA_7805" localSheetId="87">'90.010'!$H$12</definedName>
    <definedName name="DPA_7817" localSheetId="87">'90.010'!$H$24</definedName>
    <definedName name="DPA_7818" localSheetId="87">'90.010'!$H$25</definedName>
    <definedName name="DPA_7819" localSheetId="87">'90.010'!$H$26</definedName>
    <definedName name="DPA_7820" localSheetId="87">'90.010'!$H$27</definedName>
    <definedName name="DPA_7832" localSheetId="87">'90.010'!$H$39</definedName>
    <definedName name="DPA_7838" localSheetId="87">'90.010'!$H$45</definedName>
    <definedName name="DPA_7857" localSheetId="87">'90.010'!$H$129</definedName>
    <definedName name="DPA_7858" localSheetId="87">'90.010'!$H$130</definedName>
    <definedName name="DPA_7862" localSheetId="87">'90.010'!$H$134</definedName>
    <definedName name="DPA_7863" localSheetId="87">'90.010'!$H$135</definedName>
    <definedName name="DPA_7881" localSheetId="87">'90.010'!$I$8</definedName>
    <definedName name="DPA_7888" localSheetId="87">'90.010'!$I$15</definedName>
    <definedName name="DPA_7889" localSheetId="87">'90.010'!$I$16</definedName>
    <definedName name="DPA_7890" localSheetId="87">'90.010'!$I$17</definedName>
    <definedName name="DPA_7891" localSheetId="87">'90.010'!$I$18</definedName>
    <definedName name="DPA_7893" localSheetId="87">'90.010'!$I$20</definedName>
    <definedName name="DPA_7896" localSheetId="87">'90.010'!$I$23</definedName>
    <definedName name="DPA_7903" localSheetId="87">'90.010'!$I$30</definedName>
    <definedName name="DPA_7904" localSheetId="87">'90.010'!$I$31</definedName>
    <definedName name="DPA_7905" localSheetId="87">'90.010'!$I$32</definedName>
    <definedName name="DPA_7906" localSheetId="87">'90.010'!$I$33</definedName>
    <definedName name="DPA_7908" localSheetId="87">'90.010'!$I$35</definedName>
    <definedName name="DPA_7913" localSheetId="87">'90.010'!$I$40</definedName>
    <definedName name="DPA_7914" localSheetId="87">'90.010'!$I$41</definedName>
    <definedName name="DPA_7915" localSheetId="87">'90.010'!$I$42</definedName>
    <definedName name="DPA_7919" localSheetId="87">'90.010'!$I$46</definedName>
    <definedName name="DPA_7920" localSheetId="87">'90.010'!$I$47</definedName>
    <definedName name="DPA_7921" localSheetId="87">'90.010'!$I$48</definedName>
    <definedName name="DPA_7923" localSheetId="87">'90.010'!$I$50</definedName>
    <definedName name="DPA_7924" localSheetId="87">'90.010'!$I$51</definedName>
    <definedName name="DPA_7925" localSheetId="87">'90.010'!$I$52</definedName>
    <definedName name="DPA_7927" localSheetId="87">'90.010'!$I$54</definedName>
    <definedName name="DPA_7928" localSheetId="87">'90.010'!$I$55</definedName>
    <definedName name="DPA_7929" localSheetId="87">'90.010'!$I$56</definedName>
    <definedName name="DPA_7930" localSheetId="87">'90.010'!$I$57</definedName>
    <definedName name="DPA_7937" localSheetId="87">'90.010'!$I$129</definedName>
    <definedName name="DPA_7938" localSheetId="87">'90.010'!$I$130</definedName>
    <definedName name="DPA_7939" localSheetId="87">'90.010'!$I$131</definedName>
    <definedName name="DPA_7940" localSheetId="87">'90.010'!$I$132</definedName>
    <definedName name="DPA_7942" localSheetId="87">'90.010'!$I$134</definedName>
    <definedName name="DPA_7943" localSheetId="87">'90.010'!$I$135</definedName>
    <definedName name="DPA_7944" localSheetId="87">'90.010'!$I$136</definedName>
    <definedName name="DPA_7945" localSheetId="87">'90.010'!$I$137</definedName>
    <definedName name="DPA_8010" localSheetId="87">'90.010'!$H$59</definedName>
    <definedName name="DPA_8012" localSheetId="87">'90.010'!$J$62</definedName>
    <definedName name="DPA_8017" localSheetId="87">'90.010'!$J$129</definedName>
    <definedName name="DPA_8018" localSheetId="87">'90.010'!$J$130</definedName>
    <definedName name="DPA_8019" localSheetId="87">'90.010'!$J$131</definedName>
    <definedName name="DPA_8020" localSheetId="87">'90.010'!$J$132</definedName>
    <definedName name="DPA_8022" localSheetId="87">'90.010'!$J$134</definedName>
    <definedName name="DPA_8023" localSheetId="87">'90.010'!$J$135</definedName>
    <definedName name="DPA_8024" localSheetId="87">'90.010'!$J$136</definedName>
    <definedName name="DPA_8025" localSheetId="87">'90.010'!$J$137</definedName>
    <definedName name="DPA_8027" localSheetId="87">'90.010'!$J$139</definedName>
    <definedName name="DPA_8029" localSheetId="87">'90.010'!#REF!</definedName>
    <definedName name="DPA_8035" localSheetId="87">'90.010'!#REF!</definedName>
    <definedName name="DPA_8036" localSheetId="87">'90.010'!$J$191</definedName>
    <definedName name="DPA_8037" localSheetId="87">'90.010'!$J$192</definedName>
    <definedName name="DPA_8039" localSheetId="87">'90.010'!$J$194</definedName>
    <definedName name="DPA_8040" localSheetId="87">'90.010'!$J$195</definedName>
    <definedName name="DPA_8412" localSheetId="9">'10.060'!$P$15</definedName>
    <definedName name="DPA_8413" localSheetId="9">'10.060'!$P$9</definedName>
    <definedName name="DPA_8414" localSheetId="9">'10.060'!$P$12</definedName>
    <definedName name="DPA_8415" localSheetId="9">'10.060'!$P$38</definedName>
    <definedName name="DPA_8417" localSheetId="9">'10.060'!$P$30</definedName>
    <definedName name="DPA_8418" localSheetId="9">'10.060'!$P$28</definedName>
    <definedName name="DPA_8419" localSheetId="9">'10.060'!$P$42</definedName>
    <definedName name="DPA_8420" localSheetId="9">'10.060'!#REF!</definedName>
    <definedName name="DPA_8421" localSheetId="9">'10.060'!#REF!</definedName>
    <definedName name="DPA_8422" localSheetId="9">'10.060'!#REF!</definedName>
    <definedName name="DPA_8423" localSheetId="9">'10.060'!#REF!</definedName>
    <definedName name="DPA_8424" localSheetId="9">'10.060'!#REF!</definedName>
    <definedName name="DPA_8425" localSheetId="9">'10.060'!#REF!</definedName>
    <definedName name="DPA_8426" localSheetId="9">'10.060'!#REF!</definedName>
    <definedName name="DPA_8427" localSheetId="9">'10.060'!#REF!</definedName>
    <definedName name="DPA_8428" localSheetId="9">'10.060'!#REF!</definedName>
    <definedName name="DPA_8429" localSheetId="9">'10.060'!#REF!</definedName>
    <definedName name="DPA_8430" localSheetId="9">'10.060'!#REF!</definedName>
    <definedName name="DPA_8431" localSheetId="9">'10.060'!#REF!</definedName>
    <definedName name="DPA_8434" localSheetId="9">'10.060'!#REF!</definedName>
    <definedName name="DPA_8435" localSheetId="9">'10.060'!#REF!</definedName>
    <definedName name="DPA_8436" localSheetId="9">'10.060'!#REF!</definedName>
    <definedName name="DPA_8437" localSheetId="9">'10.060'!#REF!</definedName>
    <definedName name="DPA_8438" localSheetId="9">'10.060'!#REF!</definedName>
    <definedName name="DPA_8439" localSheetId="9">'10.060'!#REF!</definedName>
    <definedName name="DPA_8440" localSheetId="9">'10.060'!#REF!</definedName>
    <definedName name="DPA_8441" localSheetId="9">'10.060'!#REF!</definedName>
    <definedName name="DPA_8442" localSheetId="9">'10.060'!#REF!</definedName>
    <definedName name="DPA_8443" localSheetId="9">'10.060'!#REF!</definedName>
    <definedName name="DPA_8444" localSheetId="9">'10.060'!#REF!</definedName>
    <definedName name="DPA_8445" localSheetId="9">'10.060'!#REF!</definedName>
    <definedName name="DPA_8448" localSheetId="9">'10.060'!#REF!</definedName>
    <definedName name="DPA_8449" localSheetId="9">'10.060'!#REF!</definedName>
    <definedName name="DPA_8450" localSheetId="9">'10.060'!#REF!</definedName>
    <definedName name="DPA_8451" localSheetId="9">'10.060'!#REF!</definedName>
    <definedName name="DPA_8452" localSheetId="9">'10.060'!$R$15</definedName>
    <definedName name="DPA_8453" localSheetId="9">'10.060'!$R$9</definedName>
    <definedName name="DPA_8454" localSheetId="9">'10.060'!$R$12</definedName>
    <definedName name="DPA_8455" localSheetId="9">'10.060'!$R$38</definedName>
    <definedName name="DPA_8457" localSheetId="9">'10.060'!$R$30</definedName>
    <definedName name="DPA_8458" localSheetId="9">'10.060'!$R$28</definedName>
    <definedName name="DPA_8459" localSheetId="9">'10.060'!$R$42</definedName>
    <definedName name="DPA_8460" localSheetId="9">'10.060'!#REF!</definedName>
    <definedName name="DPA_8461" localSheetId="9">'10.060'!#REF!</definedName>
    <definedName name="DPA_8462" localSheetId="9">'10.060'!#REF!</definedName>
    <definedName name="DPA_8463" localSheetId="9">'10.060'!#REF!</definedName>
    <definedName name="DPA_8464" localSheetId="9">'10.060'!#REF!</definedName>
    <definedName name="DPA_8465" localSheetId="9">'10.060'!#REF!</definedName>
    <definedName name="DPA_8466" localSheetId="9">'10.060'!#REF!</definedName>
    <definedName name="DPA_8467" localSheetId="9">'10.060'!#REF!</definedName>
    <definedName name="DPA_8470" localSheetId="9">'10.060'!#REF!</definedName>
    <definedName name="DPA_8471" localSheetId="9">'10.060'!#REF!</definedName>
    <definedName name="DPA_8472" localSheetId="9">'10.060'!#REF!</definedName>
    <definedName name="DPA_8473" localSheetId="9">'10.060'!#REF!</definedName>
    <definedName name="DPA_8474" localSheetId="9">'10.060'!$S$15</definedName>
    <definedName name="DPA_8475" localSheetId="9">'10.060'!$S$9</definedName>
    <definedName name="DPA_8476" localSheetId="9">'10.060'!$S$12</definedName>
    <definedName name="DPA_8477" localSheetId="9">'10.060'!$S$38</definedName>
    <definedName name="DPA_8479" localSheetId="9">'10.060'!$S$30</definedName>
    <definedName name="DPA_8480" localSheetId="9">'10.060'!$S$28</definedName>
    <definedName name="DPA_8481" localSheetId="9">'10.060'!$S$42</definedName>
    <definedName name="DPA_8482" localSheetId="9">'10.060'!#REF!</definedName>
    <definedName name="DPA_8483" localSheetId="9">'10.060'!#REF!</definedName>
    <definedName name="DPA_8484" localSheetId="9">'10.060'!#REF!</definedName>
    <definedName name="DPA_8485" localSheetId="9">'10.060'!#REF!</definedName>
    <definedName name="DPA_8486" localSheetId="9">'10.060'!#REF!</definedName>
    <definedName name="DPA_8487" localSheetId="9">'10.060'!#REF!</definedName>
    <definedName name="DPA_8488" localSheetId="9">'10.060'!#REF!</definedName>
    <definedName name="DPA_8489" localSheetId="9">'10.060'!#REF!</definedName>
    <definedName name="DPA_8490" localSheetId="9">'10.060'!#REF!</definedName>
    <definedName name="DPA_8491" localSheetId="9">'10.060'!#REF!</definedName>
    <definedName name="DPA_8492" localSheetId="9">'10.060'!#REF!</definedName>
    <definedName name="DPA_8493" localSheetId="9">'10.060'!#REF!</definedName>
    <definedName name="DPA_8496" localSheetId="9">'10.060'!#REF!</definedName>
    <definedName name="DPA_8497" localSheetId="9">'10.060'!#REF!</definedName>
    <definedName name="DPA_8498" localSheetId="9">'10.060'!#REF!</definedName>
    <definedName name="DPA_8499" localSheetId="9">'10.060'!#REF!</definedName>
    <definedName name="DPA_8501" localSheetId="9">'10.060'!$B$15</definedName>
    <definedName name="DPA_8504" localSheetId="9">'10.060'!$B$12</definedName>
    <definedName name="DPA_8505" localSheetId="9">'10.060'!$B$38</definedName>
    <definedName name="DPA_8506" localSheetId="9">'10.060'!$B$30</definedName>
    <definedName name="DPA_8507" localSheetId="9">'10.060'!$B$28</definedName>
    <definedName name="DPA_8508" localSheetId="9">'10.060'!$B$42</definedName>
    <definedName name="DPA_8512" localSheetId="9">'10.060'!#REF!</definedName>
    <definedName name="DPA_8513" localSheetId="9">'10.060'!#REF!</definedName>
    <definedName name="DPA_8514" localSheetId="9">'10.060'!#REF!</definedName>
    <definedName name="DPA_8515" localSheetId="9">'10.060'!#REF!</definedName>
    <definedName name="DPA_8516" localSheetId="9">'10.060'!#REF!</definedName>
    <definedName name="DPA_8517" localSheetId="9">'10.060'!#REF!</definedName>
    <definedName name="DPA_8518" localSheetId="9">'10.060'!#REF!</definedName>
    <definedName name="DPA_8519" localSheetId="9">'10.060'!#REF!</definedName>
    <definedName name="DPA_8520" localSheetId="9">'10.060'!#REF!</definedName>
    <definedName name="DPA_8521" localSheetId="9">'10.060'!#REF!</definedName>
    <definedName name="DPA_8522" localSheetId="9">'10.060'!#REF!</definedName>
    <definedName name="DPA_8523" localSheetId="9">'10.060'!#REF!</definedName>
    <definedName name="DPA_8524" localSheetId="9">'10.060'!#REF!</definedName>
    <definedName name="DPA_8525" localSheetId="9">'10.060'!#REF!</definedName>
    <definedName name="DPA_8526" localSheetId="9">'10.060'!#REF!</definedName>
    <definedName name="DPA_8527" localSheetId="9">'10.060'!#REF!</definedName>
    <definedName name="DPA_8529" localSheetId="9">'10.060'!#REF!</definedName>
    <definedName name="DPA_8531" localSheetId="9">'10.060'!$D$15</definedName>
    <definedName name="DPA_8533" localSheetId="9">'10.060'!$D$9</definedName>
    <definedName name="DPA_8534" localSheetId="9">'10.060'!$D$12</definedName>
    <definedName name="DPA_8535" localSheetId="9">'10.060'!$D$38</definedName>
    <definedName name="DPA_8536" localSheetId="9">'10.060'!$D$30</definedName>
    <definedName name="DPA_8537" localSheetId="9">'10.060'!$D$28</definedName>
    <definedName name="DPA_8538" localSheetId="9">'10.060'!$D$42</definedName>
    <definedName name="DPA_8542" localSheetId="9">'10.060'!#REF!</definedName>
    <definedName name="DPA_8543" localSheetId="9">'10.060'!#REF!</definedName>
    <definedName name="DPA_8544" localSheetId="9">'10.060'!#REF!</definedName>
    <definedName name="DPA_8545" localSheetId="9">'10.060'!#REF!</definedName>
    <definedName name="DPA_8546" localSheetId="9">'10.060'!#REF!</definedName>
    <definedName name="DPA_8547" localSheetId="9">'10.060'!#REF!</definedName>
    <definedName name="DPA_8548" localSheetId="9">'10.060'!#REF!</definedName>
    <definedName name="DPA_8549" localSheetId="9">'10.060'!#REF!</definedName>
    <definedName name="DPA_8550" localSheetId="9">'10.060'!#REF!</definedName>
    <definedName name="DPA_8551" localSheetId="9">'10.060'!#REF!</definedName>
    <definedName name="DPA_8552" localSheetId="9">'10.060'!#REF!</definedName>
    <definedName name="DPA_8553" localSheetId="9">'10.060'!#REF!</definedName>
    <definedName name="DPA_8554" localSheetId="9">'10.060'!#REF!</definedName>
    <definedName name="DPA_8555" localSheetId="9">'10.060'!#REF!</definedName>
    <definedName name="DPA_8556" localSheetId="9">'10.060'!#REF!</definedName>
    <definedName name="DPA_8557" localSheetId="9">'10.060'!#REF!</definedName>
    <definedName name="DPA_8559" localSheetId="9">'10.060'!#REF!</definedName>
    <definedName name="DPA_8572" localSheetId="9">'10.060'!#REF!</definedName>
    <definedName name="DPA_8574" localSheetId="9">'10.060'!#REF!</definedName>
    <definedName name="DPA_8576" localSheetId="9">'10.060'!#REF!</definedName>
    <definedName name="DPA_8578" localSheetId="9">'10.060'!#REF!</definedName>
    <definedName name="DPA_8580" localSheetId="9">'10.060'!#REF!</definedName>
    <definedName name="DPA_8581" localSheetId="9">'10.060'!#REF!</definedName>
    <definedName name="DPA_8582" localSheetId="9">'10.060'!#REF!</definedName>
    <definedName name="DPA_8583" localSheetId="9">'10.060'!#REF!</definedName>
    <definedName name="DPA_8584" localSheetId="9">'10.060'!#REF!</definedName>
    <definedName name="DPA_8585" localSheetId="9">'10.060'!#REF!</definedName>
    <definedName name="DPA_8586" localSheetId="9">'10.060'!#REF!</definedName>
    <definedName name="DPA_8587" localSheetId="9">'10.060'!#REF!</definedName>
    <definedName name="DPA_8589" localSheetId="9">'10.060'!#REF!</definedName>
    <definedName name="DPA_8591" localSheetId="9">'10.060'!$F$15</definedName>
    <definedName name="DPA_8593" localSheetId="9">'10.060'!$F$9</definedName>
    <definedName name="DPA_8594" localSheetId="9">'10.060'!$F$12</definedName>
    <definedName name="DPA_8595" localSheetId="9">'10.060'!$F$38</definedName>
    <definedName name="DPA_8596" localSheetId="9">'10.060'!$F$30</definedName>
    <definedName name="DPA_8597" localSheetId="9">'10.060'!$F$28</definedName>
    <definedName name="DPA_8598" localSheetId="9">'10.060'!$F$42</definedName>
    <definedName name="DPA_8602" localSheetId="9">'10.060'!#REF!</definedName>
    <definedName name="DPA_8604" localSheetId="9">'10.060'!#REF!</definedName>
    <definedName name="DPA_8606" localSheetId="9">'10.060'!#REF!</definedName>
    <definedName name="DPA_8608" localSheetId="9">'10.060'!#REF!</definedName>
    <definedName name="DPA_8610" localSheetId="9">'10.060'!#REF!</definedName>
    <definedName name="DPA_8611" localSheetId="9">'10.060'!#REF!</definedName>
    <definedName name="DPA_8612" localSheetId="9">'10.060'!#REF!</definedName>
    <definedName name="DPA_8613" localSheetId="9">'10.060'!#REF!</definedName>
    <definedName name="DPA_8614" localSheetId="9">'10.060'!#REF!</definedName>
    <definedName name="DPA_8615" localSheetId="9">'10.060'!#REF!</definedName>
    <definedName name="DPA_8616" localSheetId="9">'10.060'!#REF!</definedName>
    <definedName name="DPA_8617" localSheetId="9">'10.060'!#REF!</definedName>
    <definedName name="DPA_8619" localSheetId="9">'10.060'!#REF!</definedName>
    <definedName name="DPA_8621" localSheetId="9">'10.060'!$G$15</definedName>
    <definedName name="DPA_8623" localSheetId="9">'10.060'!$G$9</definedName>
    <definedName name="DPA_8624" localSheetId="9">'10.060'!$G$12</definedName>
    <definedName name="DPA_8625" localSheetId="9">'10.060'!$G$38</definedName>
    <definedName name="DPA_8626" localSheetId="9">'10.060'!$G$30</definedName>
    <definedName name="DPA_8627" localSheetId="9">'10.060'!$G$28</definedName>
    <definedName name="DPA_8628" localSheetId="9">'10.060'!$G$42</definedName>
    <definedName name="DPA_8632" localSheetId="9">'10.060'!#REF!</definedName>
    <definedName name="DPA_8633" localSheetId="9">'10.060'!#REF!</definedName>
    <definedName name="DPA_8634" localSheetId="9">'10.060'!#REF!</definedName>
    <definedName name="DPA_8635" localSheetId="9">'10.060'!#REF!</definedName>
    <definedName name="DPA_8636" localSheetId="9">'10.060'!#REF!</definedName>
    <definedName name="DPA_8637" localSheetId="9">'10.060'!#REF!</definedName>
    <definedName name="DPA_8638" localSheetId="9">'10.060'!#REF!</definedName>
    <definedName name="DPA_8639" localSheetId="9">'10.060'!#REF!</definedName>
    <definedName name="DPA_8640" localSheetId="9">'10.060'!#REF!</definedName>
    <definedName name="DPA_8641" localSheetId="9">'10.060'!#REF!</definedName>
    <definedName name="DPA_8642" localSheetId="9">'10.060'!#REF!</definedName>
    <definedName name="DPA_8643" localSheetId="9">'10.060'!#REF!</definedName>
    <definedName name="DPA_8644" localSheetId="9">'10.060'!#REF!</definedName>
    <definedName name="DPA_8645" localSheetId="9">'10.060'!#REF!</definedName>
    <definedName name="DPA_8646" localSheetId="9">'10.060'!#REF!</definedName>
    <definedName name="DPA_8647" localSheetId="9">'10.060'!#REF!</definedName>
    <definedName name="DPA_8649" localSheetId="9">'10.060'!#REF!</definedName>
    <definedName name="DPA_8651" localSheetId="9">'10.060'!$M$15</definedName>
    <definedName name="DPA_8653" localSheetId="9">'10.060'!$M$9</definedName>
    <definedName name="DPA_8654" localSheetId="9">'10.060'!$M$12</definedName>
    <definedName name="DPA_8655" localSheetId="9">'10.060'!$M$38</definedName>
    <definedName name="DPA_8656" localSheetId="9">'10.060'!$M$30</definedName>
    <definedName name="DPA_8657" localSheetId="9">'10.060'!$M$28</definedName>
    <definedName name="DPA_8658" localSheetId="9">'10.060'!$M$42</definedName>
    <definedName name="DPA_8662" localSheetId="9">'10.060'!#REF!</definedName>
    <definedName name="DPA_8664" localSheetId="9">'10.060'!#REF!</definedName>
    <definedName name="DPA_8666" localSheetId="9">'10.060'!#REF!</definedName>
    <definedName name="DPA_8668" localSheetId="9">'10.060'!#REF!</definedName>
    <definedName name="DPA_8670" localSheetId="9">'10.060'!#REF!</definedName>
    <definedName name="DPA_8671" localSheetId="9">'10.060'!#REF!</definedName>
    <definedName name="DPA_8672" localSheetId="9">'10.060'!#REF!</definedName>
    <definedName name="DPA_8673" localSheetId="9">'10.060'!#REF!</definedName>
    <definedName name="DPA_8674" localSheetId="9">'10.060'!#REF!</definedName>
    <definedName name="DPA_8675" localSheetId="9">'10.060'!#REF!</definedName>
    <definedName name="DPA_8676" localSheetId="9">'10.060'!#REF!</definedName>
    <definedName name="DPA_8677" localSheetId="9">'10.060'!#REF!</definedName>
    <definedName name="DPA_8679" localSheetId="9">'10.060'!#REF!</definedName>
    <definedName name="DPA_8680">'10.060'!$Z$15</definedName>
    <definedName name="DPA_8681">'10.060'!$Z$9</definedName>
    <definedName name="DPA_8682">'10.060'!$Z$12</definedName>
    <definedName name="DPA_8683">'10.060'!$Z$38</definedName>
    <definedName name="DPA_8684">'10.060'!$Z$30</definedName>
    <definedName name="DPA_8685">'10.060'!$Z$28</definedName>
    <definedName name="DPA_8686">'10.060'!$Z$42</definedName>
    <definedName name="DPA_8687" localSheetId="45">'10.060'!#REF!</definedName>
    <definedName name="DPA_8687" localSheetId="47">'10.060'!#REF!</definedName>
    <definedName name="DPA_8687" localSheetId="80">'10.060'!#REF!</definedName>
    <definedName name="DPA_8687" localSheetId="0">#REF!</definedName>
    <definedName name="DPA_8687">'10.060'!#REF!</definedName>
    <definedName name="DPA_8688" localSheetId="45">'10.060'!#REF!</definedName>
    <definedName name="DPA_8688" localSheetId="47">'10.060'!#REF!</definedName>
    <definedName name="DPA_8688" localSheetId="80">'10.060'!#REF!</definedName>
    <definedName name="DPA_8688" localSheetId="0">#REF!</definedName>
    <definedName name="DPA_8688">'10.060'!#REF!</definedName>
    <definedName name="DPA_8689" localSheetId="45">'10.060'!#REF!</definedName>
    <definedName name="DPA_8689" localSheetId="47">'10.060'!#REF!</definedName>
    <definedName name="DPA_8689" localSheetId="80">'10.060'!#REF!</definedName>
    <definedName name="DPA_8689" localSheetId="0">#REF!</definedName>
    <definedName name="DPA_8689">'10.060'!#REF!</definedName>
    <definedName name="DPA_8690" localSheetId="45">'10.060'!#REF!</definedName>
    <definedName name="DPA_8690" localSheetId="47">'10.060'!#REF!</definedName>
    <definedName name="DPA_8690" localSheetId="80">'10.060'!#REF!</definedName>
    <definedName name="DPA_8690" localSheetId="0">#REF!</definedName>
    <definedName name="DPA_8690">'10.060'!#REF!</definedName>
    <definedName name="DPA_8691" localSheetId="0">#REF!</definedName>
    <definedName name="DPA_8691">'10.060'!#REF!</definedName>
    <definedName name="DPA_8692" localSheetId="0">#REF!</definedName>
    <definedName name="DPA_8692">'10.060'!#REF!</definedName>
    <definedName name="DPA_8693" localSheetId="45">'10.060'!#REF!</definedName>
    <definedName name="DPA_8693" localSheetId="47">'10.060'!#REF!</definedName>
    <definedName name="DPA_8693" localSheetId="80">'10.060'!#REF!</definedName>
    <definedName name="DPA_8693" localSheetId="0">#REF!</definedName>
    <definedName name="DPA_8693">'10.060'!#REF!</definedName>
    <definedName name="DPA_8694" localSheetId="45">'10.060'!#REF!</definedName>
    <definedName name="DPA_8694" localSheetId="47">'10.060'!#REF!</definedName>
    <definedName name="DPA_8694" localSheetId="80">'10.060'!#REF!</definedName>
    <definedName name="DPA_8694" localSheetId="0">#REF!</definedName>
    <definedName name="DPA_8694">'10.060'!#REF!</definedName>
    <definedName name="DPA_8695" localSheetId="45">'10.060'!#REF!</definedName>
    <definedName name="DPA_8695" localSheetId="47">'10.060'!#REF!</definedName>
    <definedName name="DPA_8695" localSheetId="80">'10.060'!#REF!</definedName>
    <definedName name="DPA_8695" localSheetId="0">#REF!</definedName>
    <definedName name="DPA_8695">'10.060'!#REF!</definedName>
    <definedName name="DPA_8696" localSheetId="45">'10.060'!#REF!</definedName>
    <definedName name="DPA_8696" localSheetId="47">'10.060'!#REF!</definedName>
    <definedName name="DPA_8696" localSheetId="80">'10.060'!#REF!</definedName>
    <definedName name="DPA_8696" localSheetId="0">#REF!</definedName>
    <definedName name="DPA_8696">'10.060'!#REF!</definedName>
    <definedName name="DPA_8697" localSheetId="44">'10.060'!#REF!</definedName>
    <definedName name="DPA_8697" localSheetId="45">'10.060'!#REF!</definedName>
    <definedName name="DPA_8697" localSheetId="47">'10.060'!#REF!</definedName>
    <definedName name="DPA_8697" localSheetId="78">'10.060'!#REF!</definedName>
    <definedName name="DPA_8697" localSheetId="79">'10.060'!#REF!</definedName>
    <definedName name="DPA_8697" localSheetId="80">'10.060'!#REF!</definedName>
    <definedName name="DPA_8697" localSheetId="0">#REF!</definedName>
    <definedName name="DPA_8697">'10.060'!#REF!</definedName>
    <definedName name="DPA_8698" localSheetId="45">'10.060'!#REF!</definedName>
    <definedName name="DPA_8698" localSheetId="47">'10.060'!#REF!</definedName>
    <definedName name="DPA_8698" localSheetId="80">'10.060'!#REF!</definedName>
    <definedName name="DPA_8698" localSheetId="0">#REF!</definedName>
    <definedName name="DPA_8698">'10.060'!#REF!</definedName>
    <definedName name="DPA_8699" localSheetId="45">'10.060'!#REF!</definedName>
    <definedName name="DPA_8699" localSheetId="47">'10.060'!#REF!</definedName>
    <definedName name="DPA_8699" localSheetId="80">'10.060'!#REF!</definedName>
    <definedName name="DPA_8699" localSheetId="0">#REF!</definedName>
    <definedName name="DPA_8699">'10.060'!#REF!</definedName>
    <definedName name="DPA_8701" localSheetId="10">'10.070'!$E$8</definedName>
    <definedName name="DPA_8702" localSheetId="10">'10.070'!$E$9</definedName>
    <definedName name="DPA_8703" localSheetId="10">'10.070'!#REF!</definedName>
    <definedName name="DPA_8704" localSheetId="10">'10.070'!$E$10</definedName>
    <definedName name="DPA_8705" localSheetId="10">'10.070'!$E$11</definedName>
    <definedName name="DPA_8706" localSheetId="10">'10.070'!$E$12</definedName>
    <definedName name="DPA_8707" localSheetId="10">'10.070'!$E$13</definedName>
    <definedName name="DPA_8708" localSheetId="10">'10.070'!$E$14</definedName>
    <definedName name="DPA_8709" localSheetId="10">'10.070'!$E$15</definedName>
    <definedName name="DPA_8711" localSheetId="10">'10.070'!$E$17</definedName>
    <definedName name="DPA_8714" localSheetId="10">'10.070'!$E$20</definedName>
    <definedName name="DPA_8715" localSheetId="10">'10.070'!$E$21</definedName>
    <definedName name="DPA_8716" localSheetId="10">'10.070'!$E$22</definedName>
    <definedName name="DPA_8717" localSheetId="10">'10.070'!$E$23</definedName>
    <definedName name="DPA_8718" localSheetId="10">'10.070'!$E$24</definedName>
    <definedName name="DPA_8719" localSheetId="10">'10.070'!$E$25</definedName>
    <definedName name="DPA_8724" localSheetId="10">'10.070'!$E$32</definedName>
    <definedName name="DPA_8751" localSheetId="10">'10.070'!$F$8</definedName>
    <definedName name="DPA_8752" localSheetId="10">'10.070'!$F$9</definedName>
    <definedName name="DPA_8753" localSheetId="10">'10.070'!#REF!</definedName>
    <definedName name="DPA_8755" localSheetId="10">'10.070'!$F$11</definedName>
    <definedName name="DPA_8759" localSheetId="10">'10.070'!$F$15</definedName>
    <definedName name="DPA_8760" localSheetId="10">'10.070'!$F$16</definedName>
    <definedName name="DPA_8761" localSheetId="10">'10.070'!$F$17</definedName>
    <definedName name="DPA_8765" localSheetId="10">'10.070'!$F$21</definedName>
    <definedName name="DPA_8766" localSheetId="10">'10.070'!$F$22</definedName>
    <definedName name="DPA_8767" localSheetId="10">'10.070'!$F$23</definedName>
    <definedName name="DPA_8769" localSheetId="10">'10.070'!$F$25</definedName>
    <definedName name="DPA_8772" localSheetId="10">'10.070'!$F$28</definedName>
    <definedName name="DPA_8773" localSheetId="10">'10.070'!$F$14</definedName>
    <definedName name="DPA_8774" localSheetId="10">'10.070'!$F$32</definedName>
    <definedName name="DPA_8775" localSheetId="10">'10.070'!$E$30</definedName>
    <definedName name="DPA_8776" localSheetId="10">'10.070'!$G$30</definedName>
    <definedName name="DPA_8777" localSheetId="10">'10.070'!$I$30</definedName>
    <definedName name="DPA_8801" localSheetId="10">'10.070'!$G$8</definedName>
    <definedName name="DPA_8802" localSheetId="10">'10.070'!$G$9</definedName>
    <definedName name="DPA_8803" localSheetId="10">'10.070'!#REF!</definedName>
    <definedName name="DPA_8804" localSheetId="10">'10.070'!$G$10</definedName>
    <definedName name="DPA_8805" localSheetId="10">'10.070'!$G$11</definedName>
    <definedName name="DPA_8806" localSheetId="10">'10.070'!$G$12</definedName>
    <definedName name="DPA_8807" localSheetId="10">'10.070'!$G$13</definedName>
    <definedName name="DPA_8808" localSheetId="10">'10.070'!$G$14</definedName>
    <definedName name="DPA_8809" localSheetId="10">'10.070'!$G$15</definedName>
    <definedName name="DPA_8810" localSheetId="10">'10.070'!$G$16</definedName>
    <definedName name="DPA_8811" localSheetId="10">'10.070'!$G$17</definedName>
    <definedName name="DPA_8814" localSheetId="10">'10.070'!$G$20</definedName>
    <definedName name="DPA_8815" localSheetId="10">'10.070'!$G$21</definedName>
    <definedName name="DPA_8816" localSheetId="10">'10.070'!$G$22</definedName>
    <definedName name="DPA_8817" localSheetId="10">'10.070'!$G$23</definedName>
    <definedName name="DPA_8818" localSheetId="10">'10.070'!$G$24</definedName>
    <definedName name="DPA_8819" localSheetId="10">'10.070'!$G$25</definedName>
    <definedName name="DPA_8822" localSheetId="10">'10.070'!$G$28</definedName>
    <definedName name="DPA_8824" localSheetId="10">'10.070'!$G$32</definedName>
    <definedName name="DPA_8851" localSheetId="10">'10.070'!$H$8</definedName>
    <definedName name="DPA_8852" localSheetId="10">'10.070'!$H$9</definedName>
    <definedName name="DPA_8853" localSheetId="10">'10.070'!#REF!</definedName>
    <definedName name="DPA_8854" localSheetId="10">'10.070'!$H$10</definedName>
    <definedName name="DPA_8855" localSheetId="10">'10.070'!$H$11</definedName>
    <definedName name="DPA_8856" localSheetId="10">'10.070'!$H$12</definedName>
    <definedName name="DPA_8857" localSheetId="10">'10.070'!$H$13</definedName>
    <definedName name="DPA_8859" localSheetId="10">'10.070'!$H$15</definedName>
    <definedName name="DPA_8861" localSheetId="10">'10.070'!$H$17</definedName>
    <definedName name="DPA_8874" localSheetId="10">'10.070'!$H$32</definedName>
    <definedName name="DPA_8875" localSheetId="10">'10.070'!$H$46</definedName>
    <definedName name="DPA_8876" localSheetId="10">'10.070'!$H$47</definedName>
    <definedName name="DPA_8877" localSheetId="10">'10.070'!$H$48</definedName>
    <definedName name="DPA_8901" localSheetId="10">'10.070'!$I$8</definedName>
    <definedName name="DPA_8902" localSheetId="10">'10.070'!$I$9</definedName>
    <definedName name="DPA_8903" localSheetId="10">'10.070'!#REF!</definedName>
    <definedName name="DPA_8904" localSheetId="10">'10.070'!$I$10</definedName>
    <definedName name="DPA_8905" localSheetId="10">'10.070'!$I$11</definedName>
    <definedName name="DPA_8906" localSheetId="10">'10.070'!$I$12</definedName>
    <definedName name="DPA_8907" localSheetId="10">'10.070'!$I$13</definedName>
    <definedName name="DPA_8908" localSheetId="10">'10.070'!$I$14</definedName>
    <definedName name="DPA_8909" localSheetId="10">'10.070'!$I$15</definedName>
    <definedName name="DPA_8910" localSheetId="10">'10.070'!$I$16</definedName>
    <definedName name="DPA_8911" localSheetId="10">'10.070'!$I$17</definedName>
    <definedName name="DPA_8914" localSheetId="10">'10.070'!$I$20</definedName>
    <definedName name="DPA_8915" localSheetId="10">'10.070'!$I$21</definedName>
    <definedName name="DPA_8916" localSheetId="10">'10.070'!$I$22</definedName>
    <definedName name="DPA_8917" localSheetId="10">'10.070'!$I$23</definedName>
    <definedName name="DPA_8918" localSheetId="10">'10.070'!$I$24</definedName>
    <definedName name="DPA_8919" localSheetId="10">'10.070'!$I$25</definedName>
    <definedName name="DPA_8922" localSheetId="10">'10.070'!$I$28</definedName>
    <definedName name="DPA_8924" localSheetId="10">'10.070'!$I$32</definedName>
    <definedName name="DPA_8927" localSheetId="10">'10.070'!$I$35</definedName>
    <definedName name="DPA_8928" localSheetId="10">'10.070'!$I$37</definedName>
    <definedName name="DPA_8930" localSheetId="10">'10.070'!$I$39</definedName>
    <definedName name="DPA_8931" localSheetId="10">'10.070'!$I$40</definedName>
    <definedName name="DPA_8934" localSheetId="10">'10.070'!$I$49</definedName>
    <definedName name="DPA_8936" localSheetId="10">'10.070'!$I$51</definedName>
    <definedName name="DPA_8942" localSheetId="10">'10.070'!$I$41</definedName>
    <definedName name="DPA_8943" localSheetId="10">'10.070'!$I$42</definedName>
    <definedName name="DPA_8946" localSheetId="10">'10.070'!$I$50</definedName>
    <definedName name="DPA_8949" localSheetId="10">'10.070'!$I$53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#REF!</definedName>
    <definedName name="LYTB">#REF!</definedName>
    <definedName name="Message_Type">#REF!</definedName>
    <definedName name="MODEL">#REF!</definedName>
    <definedName name="morb_index" localSheetId="0">MATCH(Attestation!morb_req_comp,#REF!,1)</definedName>
    <definedName name="morb_index">MATCH(#REF!,#REF!,1)</definedName>
    <definedName name="morb_req_comp" localSheetId="0">#REF!</definedName>
    <definedName name="morb_req_comp">#REF!</definedName>
    <definedName name="mort_index" localSheetId="0">MATCH(Attestation!mort_req_comp,#REF!,1)</definedName>
    <definedName name="mort_index">MATCH(#REF!,#REF!,1)</definedName>
    <definedName name="mort_req_comp" localSheetId="0">#REF!+#REF!</definedName>
    <definedName name="mort_req_comp">#REF!+#REF!</definedName>
    <definedName name="MortalityNP">#REF!</definedName>
    <definedName name="nancy" localSheetId="0">MATCH(Attestation!mort_req_comp,#REF!,1)</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'10.010'!$A$1:$G$38</definedName>
    <definedName name="_xlnm.Print_Area" localSheetId="3">'10.011'!$A$1:$D$37</definedName>
    <definedName name="_xlnm.Print_Area" localSheetId="4">'10.020'!$A$1:$P$70</definedName>
    <definedName name="_xlnm.Print_Area" localSheetId="5">'10.030 '!$A$1:$H$103</definedName>
    <definedName name="_xlnm.Print_Area" localSheetId="6">'10.040'!$A$1:$H$48</definedName>
    <definedName name="_xlnm.Print_Area" localSheetId="7">'10.041'!$A$1:$H$44</definedName>
    <definedName name="_xlnm.Print_Area" localSheetId="8">'10.050'!$A$1:$N$40</definedName>
    <definedName name="_xlnm.Print_Area" localSheetId="9">'10.060'!$A$1:$Z$87</definedName>
    <definedName name="_xlnm.Print_Area" localSheetId="10">'10.070'!$A$1:$J$59</definedName>
    <definedName name="_xlnm.Print_Area" localSheetId="14">'20.020'!$A$1:$Q$89</definedName>
    <definedName name="_xlnm.Print_Area" localSheetId="16">'30.010'!$A$1:$Y$120</definedName>
    <definedName name="_xlnm.Print_Area" localSheetId="17">'40.010'!$A$1:$L$69</definedName>
    <definedName name="_xlnm.Print_Area" localSheetId="18">'40.020'!$A$1:$L$67</definedName>
    <definedName name="_xlnm.Print_Area" localSheetId="19">'40.030'!$A$1:$L$72</definedName>
    <definedName name="_xlnm.Print_Area" localSheetId="20">'40.040'!$A$1:$L$128</definedName>
    <definedName name="_xlnm.Print_Area" localSheetId="21">'40.050'!$A$1:$L$65</definedName>
    <definedName name="_xlnm.Print_Area" localSheetId="22">'40.060'!$A$1:$L$127</definedName>
    <definedName name="_xlnm.Print_Area" localSheetId="23">'40.070'!$A$1:$L$105</definedName>
    <definedName name="_xlnm.Print_Area" localSheetId="24">'40.080'!$A$1:$L$97</definedName>
    <definedName name="_xlnm.Print_Area" localSheetId="25">'40.090'!$A$1:$L$87</definedName>
    <definedName name="_xlnm.Print_Area" localSheetId="26">'40.100'!$A$1:$L$102</definedName>
    <definedName name="_xlnm.Print_Area" localSheetId="27">'40.110'!$A$1:$L$88</definedName>
    <definedName name="_xlnm.Print_Area" localSheetId="28">'40.120'!$A$1:$H$73</definedName>
    <definedName name="_xlnm.Print_Area" localSheetId="29">'40.130'!$A$1:$L$32</definedName>
    <definedName name="_xlnm.Print_Area" localSheetId="30">'40.140'!$A$1:$L$36</definedName>
    <definedName name="_xlnm.Print_Area" localSheetId="31">'40.150'!$A$1:$L$29</definedName>
    <definedName name="_xlnm.Print_Area" localSheetId="32">'40.160'!$A$1:$L$44</definedName>
    <definedName name="_xlnm.Print_Area" localSheetId="33">'40.170'!$A$1:$L$30</definedName>
    <definedName name="_xlnm.Print_Area" localSheetId="34">'40.180'!$A$1:$L$35</definedName>
    <definedName name="_xlnm.Print_Area" localSheetId="35">'40.190'!$A$1:$M$81</definedName>
    <definedName name="_xlnm.Print_Area" localSheetId="36">'40.200'!$A$1:$L$83</definedName>
    <definedName name="_xlnm.Print_Area" localSheetId="37">'40.210'!$A$1:$M$70</definedName>
    <definedName name="_xlnm.Print_Area" localSheetId="38">'40.220'!$A$1:$L$71</definedName>
    <definedName name="_xlnm.Print_Area" localSheetId="41">'40.230'!$A$1:$L$79</definedName>
    <definedName name="_xlnm.Print_Area" localSheetId="42">'40.240'!$A$1:$L$40</definedName>
    <definedName name="_xlnm.Print_Area" localSheetId="43">'40.250'!$A$1:$L$51</definedName>
    <definedName name="_xlnm.Print_Area" localSheetId="44">'40.260'!$A$1:$L$38</definedName>
    <definedName name="_xlnm.Print_Area" localSheetId="45">'40.270'!$A$1:$L$83</definedName>
    <definedName name="_xlnm.Print_Area" localSheetId="46">'40.280'!$A$1:$K$66</definedName>
    <definedName name="_xlnm.Print_Area" localSheetId="47">'40.290'!$A$1:$H$92</definedName>
    <definedName name="_xlnm.Print_Area" localSheetId="50">'50.010'!$A$1:$AA$165</definedName>
    <definedName name="_xlnm.Print_Area" localSheetId="51">'50.020'!$A$1:$Y$162</definedName>
    <definedName name="_xlnm.Print_Area" localSheetId="52">'50.030'!$A$1:$X$161</definedName>
    <definedName name="_xlnm.Print_Area" localSheetId="53">'50.040'!$A$1:$T$164</definedName>
    <definedName name="_xlnm.Print_Area" localSheetId="54">'50.050'!$A$1:$X$104</definedName>
    <definedName name="_xlnm.Print_Area" localSheetId="55">'50.060'!$A$1:$AQ$163</definedName>
    <definedName name="_xlnm.Print_Area" localSheetId="56">'50.070'!$A$1:$AA$169</definedName>
    <definedName name="_xlnm.Print_Area" localSheetId="57">'50.080'!$A$1:$Y$167</definedName>
    <definedName name="_xlnm.Print_Area" localSheetId="58">'50.090'!$A$1:$AA$174</definedName>
    <definedName name="_xlnm.Print_Area" localSheetId="59">'50.100'!$A$1:$X$166</definedName>
    <definedName name="_xlnm.Print_Area" localSheetId="60">'50.110'!$A$1:$X$109</definedName>
    <definedName name="_xlnm.Print_Area" localSheetId="61">'50.120'!$A$1:$X$109</definedName>
    <definedName name="_xlnm.Print_Area" localSheetId="62">'50.130'!$A$1:$X$109</definedName>
    <definedName name="_xlnm.Print_Area" localSheetId="63">'50.140'!$A$1:$X$109</definedName>
    <definedName name="_xlnm.Print_Area" localSheetId="64">'50.150'!$A$1:$AN$43</definedName>
    <definedName name="_xlnm.Print_Area" localSheetId="65">'50.160'!$A$1:$O$106</definedName>
    <definedName name="_xlnm.Print_Area" localSheetId="66">'50.170'!$A$1:$T$106</definedName>
    <definedName name="_xlnm.Print_Area" localSheetId="67">'50.180'!$A$1:$W$109</definedName>
    <definedName name="_xlnm.Print_Area" localSheetId="68">'50.190'!$A$1:$AJ$169</definedName>
    <definedName name="_xlnm.Print_Area" localSheetId="69">'50.200'!$A$1:$T$106</definedName>
    <definedName name="_xlnm.Print_Area" localSheetId="70">'50.210'!$A$1:$Y$169</definedName>
    <definedName name="_xlnm.Print_Area" localSheetId="71">'50.220'!$A$1:$AW$108</definedName>
    <definedName name="_xlnm.Print_Area" localSheetId="72">'50.230'!$A$1:$AW$108</definedName>
    <definedName name="_xlnm.Print_Area" localSheetId="73">'50.240'!$A$1:$AV$107</definedName>
    <definedName name="_xlnm.Print_Area" localSheetId="74">'50.250'!$A$1:$AV$106</definedName>
    <definedName name="_xlnm.Print_Area" localSheetId="77">'50.260'!$A$1:$T$5</definedName>
    <definedName name="_xlnm.Print_Area" localSheetId="78">'50.270'!$A$1:$T$106</definedName>
    <definedName name="_xlnm.Print_Area" localSheetId="79">'50.280'!$A$1:$T$107</definedName>
    <definedName name="_xlnm.Print_Area" localSheetId="80">'50.290'!$A$1:$F$26</definedName>
    <definedName name="_xlnm.Print_Area" localSheetId="48">'60.010'!$A$1:$M$114</definedName>
    <definedName name="_xlnm.Print_Area" localSheetId="82">'60.030'!$A$1:$M$66</definedName>
    <definedName name="_xlnm.Print_Area" localSheetId="49">'70.010'!$A$1:$K$61</definedName>
    <definedName name="_xlnm.Print_Area" localSheetId="83">'70.020'!$A$1:$W$78</definedName>
    <definedName name="_xlnm.Print_Area" localSheetId="84">'70.030'!$A$1:$V$248</definedName>
    <definedName name="_xlnm.Print_Area" localSheetId="85">'70.040'!$A$1:$F$46</definedName>
    <definedName name="_xlnm.Print_Area" localSheetId="86">'80.010'!$A$1:$E$5</definedName>
    <definedName name="_xlnm.Print_Area" localSheetId="87">'90.010'!$A$1:$L$197</definedName>
    <definedName name="_xlnm.Print_Titles" localSheetId="6">'10.040'!$1:$9</definedName>
    <definedName name="_xlnm.Print_Titles" localSheetId="47">'40.290'!$1:$3</definedName>
    <definedName name="_xlnm.Print_Titles" localSheetId="50">'50.010'!$6:$9</definedName>
    <definedName name="_xlnm.Print_Titles" localSheetId="51">'50.020'!$6:$9</definedName>
    <definedName name="_xlnm.Print_Titles" localSheetId="52">'50.030'!$5:$8</definedName>
    <definedName name="_xlnm.Print_Titles" localSheetId="53">'50.040'!$5:$8</definedName>
    <definedName name="_xlnm.Print_Titles" localSheetId="54">'50.050'!$6:$9</definedName>
    <definedName name="_xlnm.Print_Titles" localSheetId="55">'50.060'!$7:$10</definedName>
    <definedName name="_xlnm.Print_Titles" localSheetId="56">'50.070'!$6:$9</definedName>
    <definedName name="_xlnm.Print_Titles" localSheetId="57">'50.080'!$7:$10</definedName>
    <definedName name="_xlnm.Print_Titles" localSheetId="58">'50.090'!$6:$9</definedName>
    <definedName name="_xlnm.Print_Titles" localSheetId="59">'50.100'!$6:$9</definedName>
    <definedName name="_xlnm.Print_Titles" localSheetId="60">'50.110'!$6:$9</definedName>
    <definedName name="_xlnm.Print_Titles" localSheetId="61">'50.120'!$7:$10</definedName>
    <definedName name="_xlnm.Print_Titles" localSheetId="62">'50.130'!$7:$10</definedName>
    <definedName name="_xlnm.Print_Titles" localSheetId="63">'50.140'!$6:$9</definedName>
    <definedName name="_xlnm.Print_Titles" localSheetId="65">'50.160'!$6:$8</definedName>
    <definedName name="_xlnm.Print_Titles" localSheetId="66">'50.170'!$6:$8</definedName>
    <definedName name="_xlnm.Print_Titles" localSheetId="67">'50.180'!$6:$9</definedName>
    <definedName name="_xlnm.Print_Titles" localSheetId="68">'50.190'!$6:$9</definedName>
    <definedName name="_xlnm.Print_Titles" localSheetId="69">'50.200'!$6:$8</definedName>
    <definedName name="_xlnm.Print_Titles" localSheetId="70">'50.210'!$6:$9</definedName>
    <definedName name="_xlnm.Print_Titles" localSheetId="71">'50.220'!$6:$8</definedName>
    <definedName name="_xlnm.Print_Titles" localSheetId="72">'50.230'!$6:$8</definedName>
    <definedName name="_xlnm.Print_Titles" localSheetId="73">'50.240'!$7:$9</definedName>
    <definedName name="_xlnm.Print_Titles" localSheetId="74">'50.250'!$6:$8</definedName>
    <definedName name="_xlnm.Print_Titles" localSheetId="77">'50.260'!#REF!</definedName>
    <definedName name="_xlnm.Print_Titles" localSheetId="78">'50.270'!$6:$8</definedName>
    <definedName name="_xlnm.Print_Titles" localSheetId="79">'50.280'!$7:$9</definedName>
    <definedName name="_xlnm.Print_Titles" localSheetId="83">'70.020'!$6:$9</definedName>
    <definedName name="_xlnm.Print_Titles" localSheetId="85">'70.040'!$1:$3</definedName>
    <definedName name="_xlnm.Print_Titles" localSheetId="86">'80.010'!$1:$3</definedName>
    <definedName name="_xlnm.Print_Titles" localSheetId="1">'Schedule Listing '!$1:$11</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chedule_1A___Output_floor">'10.030 '!$A$1</definedName>
    <definedName name="sdas">#REF!</definedName>
    <definedName name="sds">#REF!</definedName>
    <definedName name="SFF" localSheetId="0">#REF!</definedName>
    <definedName name="SFF">#REF!</definedName>
    <definedName name="SourceRange">#REF!</definedName>
    <definedName name="SourceSheet">#REF!</definedName>
    <definedName name="TemplateLayout" localSheetId="2">'10.010'!$A$38</definedName>
    <definedName name="TemplateLayout" localSheetId="4">'10.020'!$A$70</definedName>
    <definedName name="TemplateLayout" localSheetId="8">'10.050'!$A$40</definedName>
    <definedName name="TemplateLayout" localSheetId="9">'10.060'!$A$89</definedName>
    <definedName name="TemplateLayout" localSheetId="10">'10.070'!$A$59</definedName>
    <definedName name="TemplateLayout" localSheetId="13">'20.010'!$A$315</definedName>
    <definedName name="TemplateLayout" localSheetId="14">'20.020'!$A$89</definedName>
    <definedName name="TemplateLayout" localSheetId="15">'20.030'!$A$151</definedName>
    <definedName name="TemplateLayout" localSheetId="17">'40.010'!$A$69</definedName>
    <definedName name="TemplateLayout" localSheetId="18">'40.020'!$A$70</definedName>
    <definedName name="TemplateLayout" localSheetId="19">'40.030'!#REF!</definedName>
    <definedName name="TemplateLayout" localSheetId="20">'40.040'!$A$129</definedName>
    <definedName name="TemplateLayout" localSheetId="21">'40.050'!$A$68</definedName>
    <definedName name="TemplateLayout" localSheetId="22">'40.060'!$A$130</definedName>
    <definedName name="TemplateLayout" localSheetId="23">'40.070'!$A$105</definedName>
    <definedName name="TemplateLayout" localSheetId="24">'40.080'!$A$100</definedName>
    <definedName name="TemplateLayout" localSheetId="25">'40.090'!$A$90</definedName>
    <definedName name="TemplateLayout" localSheetId="26">'40.100'!$A$105</definedName>
    <definedName name="TemplateLayout" localSheetId="27">'40.110'!$A$91</definedName>
    <definedName name="TemplateLayout" localSheetId="28">'40.120'!#REF!</definedName>
    <definedName name="TemplateLayout" localSheetId="29">'40.130'!$A$35</definedName>
    <definedName name="TemplateLayout" localSheetId="30">'40.140'!$A$39</definedName>
    <definedName name="TemplateLayout" localSheetId="31">'40.150'!$A$32</definedName>
    <definedName name="TemplateLayout" localSheetId="32">'40.160'!$A$44</definedName>
    <definedName name="TemplateLayout" localSheetId="33">'40.170'!$A$33</definedName>
    <definedName name="TemplateLayout" localSheetId="34">'40.180'!$A$38</definedName>
    <definedName name="TemplateLayout" localSheetId="35">'40.190'!#REF!</definedName>
    <definedName name="TemplateLayout" localSheetId="36">'40.200'!#REF!</definedName>
    <definedName name="TemplateLayout" localSheetId="37">'40.210'!$A$74</definedName>
    <definedName name="TemplateLayout" localSheetId="38">'40.220'!#REF!</definedName>
    <definedName name="TemplateLayout" localSheetId="41">'40.230'!#REF!</definedName>
    <definedName name="TemplateLayout" localSheetId="42">'40.240'!#REF!</definedName>
    <definedName name="TemplateLayout" localSheetId="43">'40.250'!#REF!</definedName>
    <definedName name="TemplateLayout" localSheetId="44">'40.260'!$A$40</definedName>
    <definedName name="TemplateLayout" localSheetId="45">'40.270'!#REF!</definedName>
    <definedName name="TemplateLayout" localSheetId="46">'40.280'!#REF!</definedName>
    <definedName name="TemplateLayout" localSheetId="47">'40.290'!#REF!</definedName>
    <definedName name="TemplateLayout" localSheetId="50">'50.010'!$B$165</definedName>
    <definedName name="TemplateLayout" localSheetId="51">'50.020'!#REF!</definedName>
    <definedName name="TemplateLayout" localSheetId="52">'50.030'!$B$164</definedName>
    <definedName name="TemplateLayout" localSheetId="53">'50.040'!$B$164</definedName>
    <definedName name="TemplateLayout" localSheetId="54">'50.050'!$B$107</definedName>
    <definedName name="TemplateLayout" localSheetId="55">'50.060'!$B$166</definedName>
    <definedName name="TemplateLayout" localSheetId="56">'50.070'!$B$169</definedName>
    <definedName name="TemplateLayout" localSheetId="57">'50.080'!$B$170</definedName>
    <definedName name="TemplateLayout" localSheetId="58">'50.090'!$B$174</definedName>
    <definedName name="TemplateLayout" localSheetId="59">'50.100'!$B$169</definedName>
    <definedName name="TemplateLayout" localSheetId="60">'50.110'!$B$112</definedName>
    <definedName name="TemplateLayout" localSheetId="61">'50.120'!$B$112</definedName>
    <definedName name="TemplateLayout" localSheetId="62">'50.130'!$B$112</definedName>
    <definedName name="TemplateLayout" localSheetId="63">'50.140'!$B$110</definedName>
    <definedName name="TemplateLayout" localSheetId="64">'50.150'!$A$44</definedName>
    <definedName name="TemplateLayout" localSheetId="65">'50.160'!$B$108</definedName>
    <definedName name="TemplateLayout" localSheetId="66">'50.170'!$B$108</definedName>
    <definedName name="TemplateLayout" localSheetId="67">'50.180'!$B$111</definedName>
    <definedName name="TemplateLayout" localSheetId="68">'50.190'!$B$169</definedName>
    <definedName name="TemplateLayout" localSheetId="69">'50.200'!$B$108</definedName>
    <definedName name="TemplateLayout" localSheetId="70">'50.210'!$B$169</definedName>
    <definedName name="TemplateLayout" localSheetId="71">'50.220'!$B$108</definedName>
    <definedName name="TemplateLayout" localSheetId="72">'50.230'!$B$108</definedName>
    <definedName name="TemplateLayout" localSheetId="73">'50.240'!$B$109</definedName>
    <definedName name="TemplateLayout" localSheetId="74">'50.250'!$B$108</definedName>
    <definedName name="TemplateLayout" localSheetId="77">'50.260'!$B$50</definedName>
    <definedName name="TemplateLayout" localSheetId="78">'50.270'!$B$108</definedName>
    <definedName name="TemplateLayout" localSheetId="79">'50.280'!$B$169</definedName>
    <definedName name="TemplateLayout" localSheetId="80">'50.290'!#REF!</definedName>
    <definedName name="TemplateLayout" localSheetId="48">'60.010'!$A$114</definedName>
    <definedName name="TemplateLayout" localSheetId="81">'60.020'!$B$140</definedName>
    <definedName name="TemplateLayout" localSheetId="82">'60.030'!$A$66</definedName>
    <definedName name="TemplateLayout" localSheetId="49">'70.010'!$A$61</definedName>
    <definedName name="TemplateLayout" localSheetId="83">'70.020'!$B$78</definedName>
    <definedName name="TemplateLayout" localSheetId="85">'70.040'!$A$46</definedName>
    <definedName name="TemplateLayout" localSheetId="86">'80.010'!#REF!</definedName>
    <definedName name="TemplateLayout" localSheetId="87">'90.010'!$A$197</definedName>
    <definedName name="TemplateLayout" localSheetId="1">'Schedule Listing '!$A$125</definedName>
    <definedName name="Termination">#REF!</definedName>
    <definedName name="TerminationNP">#REF!</definedName>
    <definedName name="test">#REF!</definedName>
    <definedName name="TimePeriod">#REF!</definedName>
    <definedName name="US_FX">#REF!</definedName>
    <definedName name="Validation" localSheetId="0">#REF!</definedName>
    <definedName name="Validation">#REF!</definedName>
    <definedName name="Version">#REF!</definedName>
    <definedName name="ww">#REF!</definedName>
    <definedName name="Year">#REF!</definedName>
    <definedName name="Z_322AC775_AF01_45AA_8A10_37DBB67FD782_.wvu.Cols" localSheetId="16" hidden="1">'30.010'!$AA:$XFD</definedName>
    <definedName name="Z_322AC775_AF01_45AA_8A10_37DBB67FD782_.wvu.PrintArea" localSheetId="2" hidden="1">'10.010'!$A$1:$G$38</definedName>
    <definedName name="Z_322AC775_AF01_45AA_8A10_37DBB67FD782_.wvu.PrintArea" localSheetId="3" hidden="1">'10.011'!$A$1:$D$37</definedName>
    <definedName name="Z_322AC775_AF01_45AA_8A10_37DBB67FD782_.wvu.PrintArea" localSheetId="4" hidden="1">'10.020'!$A$1:$P$70</definedName>
    <definedName name="Z_322AC775_AF01_45AA_8A10_37DBB67FD782_.wvu.PrintArea" localSheetId="5" hidden="1">'10.030 '!$A$1:$H$103</definedName>
    <definedName name="Z_322AC775_AF01_45AA_8A10_37DBB67FD782_.wvu.PrintArea" localSheetId="6" hidden="1">'10.040'!$A$1:$H$48</definedName>
    <definedName name="Z_322AC775_AF01_45AA_8A10_37DBB67FD782_.wvu.PrintArea" localSheetId="7" hidden="1">'10.041'!$A$1:$H$44</definedName>
    <definedName name="Z_322AC775_AF01_45AA_8A10_37DBB67FD782_.wvu.PrintArea" localSheetId="8" hidden="1">'10.050'!$A$1:$N$40</definedName>
    <definedName name="Z_322AC775_AF01_45AA_8A10_37DBB67FD782_.wvu.PrintArea" localSheetId="9" hidden="1">'10.060'!$A$1:$Z$87</definedName>
    <definedName name="Z_322AC775_AF01_45AA_8A10_37DBB67FD782_.wvu.PrintArea" localSheetId="10" hidden="1">'10.070'!$A$1:$J$59</definedName>
    <definedName name="Z_322AC775_AF01_45AA_8A10_37DBB67FD782_.wvu.PrintArea" localSheetId="14" hidden="1">'20.020'!$A$1:$Q$89</definedName>
    <definedName name="Z_322AC775_AF01_45AA_8A10_37DBB67FD782_.wvu.PrintArea" localSheetId="16" hidden="1">'30.010'!$A$1:$Y$120</definedName>
    <definedName name="Z_322AC775_AF01_45AA_8A10_37DBB67FD782_.wvu.PrintArea" localSheetId="17" hidden="1">'40.010'!$A$1:$L$69</definedName>
    <definedName name="Z_322AC775_AF01_45AA_8A10_37DBB67FD782_.wvu.PrintArea" localSheetId="18" hidden="1">'40.020'!$A$1:$L$67</definedName>
    <definedName name="Z_322AC775_AF01_45AA_8A10_37DBB67FD782_.wvu.PrintArea" localSheetId="19" hidden="1">'40.030'!$A$1:$L$72</definedName>
    <definedName name="Z_322AC775_AF01_45AA_8A10_37DBB67FD782_.wvu.PrintArea" localSheetId="20" hidden="1">'40.040'!$A$1:$L$128</definedName>
    <definedName name="Z_322AC775_AF01_45AA_8A10_37DBB67FD782_.wvu.PrintArea" localSheetId="21" hidden="1">'40.050'!$A$1:$L$65</definedName>
    <definedName name="Z_322AC775_AF01_45AA_8A10_37DBB67FD782_.wvu.PrintArea" localSheetId="22" hidden="1">'40.060'!$A$1:$L$127</definedName>
    <definedName name="Z_322AC775_AF01_45AA_8A10_37DBB67FD782_.wvu.PrintArea" localSheetId="23" hidden="1">'40.070'!$A$1:$L$105</definedName>
    <definedName name="Z_322AC775_AF01_45AA_8A10_37DBB67FD782_.wvu.PrintArea" localSheetId="24" hidden="1">'40.080'!$A$1:$L$97</definedName>
    <definedName name="Z_322AC775_AF01_45AA_8A10_37DBB67FD782_.wvu.PrintArea" localSheetId="25" hidden="1">'40.090'!$A$1:$L$87</definedName>
    <definedName name="Z_322AC775_AF01_45AA_8A10_37DBB67FD782_.wvu.PrintArea" localSheetId="26" hidden="1">'40.100'!$A$1:$L$102</definedName>
    <definedName name="Z_322AC775_AF01_45AA_8A10_37DBB67FD782_.wvu.PrintArea" localSheetId="27" hidden="1">'40.110'!$A$1:$L$88</definedName>
    <definedName name="Z_322AC775_AF01_45AA_8A10_37DBB67FD782_.wvu.PrintArea" localSheetId="28" hidden="1">'40.120'!$A$1:$H$73</definedName>
    <definedName name="Z_322AC775_AF01_45AA_8A10_37DBB67FD782_.wvu.PrintArea" localSheetId="29" hidden="1">'40.130'!$A$1:$L$32</definedName>
    <definedName name="Z_322AC775_AF01_45AA_8A10_37DBB67FD782_.wvu.PrintArea" localSheetId="30" hidden="1">'40.140'!$A$1:$L$36</definedName>
    <definedName name="Z_322AC775_AF01_45AA_8A10_37DBB67FD782_.wvu.PrintArea" localSheetId="31" hidden="1">'40.150'!$A$1:$L$29</definedName>
    <definedName name="Z_322AC775_AF01_45AA_8A10_37DBB67FD782_.wvu.PrintArea" localSheetId="32" hidden="1">'40.160'!$A$1:$L$44</definedName>
    <definedName name="Z_322AC775_AF01_45AA_8A10_37DBB67FD782_.wvu.PrintArea" localSheetId="33" hidden="1">'40.170'!$A$1:$L$30</definedName>
    <definedName name="Z_322AC775_AF01_45AA_8A10_37DBB67FD782_.wvu.PrintArea" localSheetId="34" hidden="1">'40.180'!$A$1:$L$35</definedName>
    <definedName name="Z_322AC775_AF01_45AA_8A10_37DBB67FD782_.wvu.PrintArea" localSheetId="35" hidden="1">'40.190'!$A$1:$M$81</definedName>
    <definedName name="Z_322AC775_AF01_45AA_8A10_37DBB67FD782_.wvu.PrintArea" localSheetId="36" hidden="1">'40.200'!$A$1:$L$83</definedName>
    <definedName name="Z_322AC775_AF01_45AA_8A10_37DBB67FD782_.wvu.PrintArea" localSheetId="37" hidden="1">'40.210'!$A$1:$M$70</definedName>
    <definedName name="Z_322AC775_AF01_45AA_8A10_37DBB67FD782_.wvu.PrintArea" localSheetId="38" hidden="1">'40.220'!$A$1:$L$71</definedName>
    <definedName name="Z_322AC775_AF01_45AA_8A10_37DBB67FD782_.wvu.PrintArea" localSheetId="41" hidden="1">'40.230'!$A$1:$L$79</definedName>
    <definedName name="Z_322AC775_AF01_45AA_8A10_37DBB67FD782_.wvu.PrintArea" localSheetId="42" hidden="1">'40.240'!$A$1:$L$40</definedName>
    <definedName name="Z_322AC775_AF01_45AA_8A10_37DBB67FD782_.wvu.PrintArea" localSheetId="43" hidden="1">'40.250'!$A$1:$L$51</definedName>
    <definedName name="Z_322AC775_AF01_45AA_8A10_37DBB67FD782_.wvu.PrintArea" localSheetId="44" hidden="1">'40.260'!$A$1:$L$38</definedName>
    <definedName name="Z_322AC775_AF01_45AA_8A10_37DBB67FD782_.wvu.PrintArea" localSheetId="45" hidden="1">'40.270'!$A$1:$L$83</definedName>
    <definedName name="Z_322AC775_AF01_45AA_8A10_37DBB67FD782_.wvu.PrintArea" localSheetId="46" hidden="1">'40.280'!$A$1:$K$66</definedName>
    <definedName name="Z_322AC775_AF01_45AA_8A10_37DBB67FD782_.wvu.PrintArea" localSheetId="47" hidden="1">'40.290'!$A$1:$H$92</definedName>
    <definedName name="Z_322AC775_AF01_45AA_8A10_37DBB67FD782_.wvu.PrintArea" localSheetId="50" hidden="1">'50.010'!$A$1:$AA$165</definedName>
    <definedName name="Z_322AC775_AF01_45AA_8A10_37DBB67FD782_.wvu.PrintArea" localSheetId="51" hidden="1">'50.020'!$A$1:$Y$162</definedName>
    <definedName name="Z_322AC775_AF01_45AA_8A10_37DBB67FD782_.wvu.PrintArea" localSheetId="52" hidden="1">'50.030'!$A$1:$X$161</definedName>
    <definedName name="Z_322AC775_AF01_45AA_8A10_37DBB67FD782_.wvu.PrintArea" localSheetId="53" hidden="1">'50.040'!$A$1:$T$164</definedName>
    <definedName name="Z_322AC775_AF01_45AA_8A10_37DBB67FD782_.wvu.PrintArea" localSheetId="54" hidden="1">'50.050'!$A$1:$X$104</definedName>
    <definedName name="Z_322AC775_AF01_45AA_8A10_37DBB67FD782_.wvu.PrintArea" localSheetId="55" hidden="1">'50.060'!$A$1:$AQ$163</definedName>
    <definedName name="Z_322AC775_AF01_45AA_8A10_37DBB67FD782_.wvu.PrintArea" localSheetId="56" hidden="1">'50.070'!$A$1:$AA$169</definedName>
    <definedName name="Z_322AC775_AF01_45AA_8A10_37DBB67FD782_.wvu.PrintArea" localSheetId="57" hidden="1">'50.080'!$A$1:$Y$167</definedName>
    <definedName name="Z_322AC775_AF01_45AA_8A10_37DBB67FD782_.wvu.PrintArea" localSheetId="58" hidden="1">'50.090'!$A$1:$AA$174</definedName>
    <definedName name="Z_322AC775_AF01_45AA_8A10_37DBB67FD782_.wvu.PrintArea" localSheetId="59" hidden="1">'50.100'!$A$1:$X$166</definedName>
    <definedName name="Z_322AC775_AF01_45AA_8A10_37DBB67FD782_.wvu.PrintArea" localSheetId="60" hidden="1">'50.110'!$A$1:$X$109</definedName>
    <definedName name="Z_322AC775_AF01_45AA_8A10_37DBB67FD782_.wvu.PrintArea" localSheetId="61" hidden="1">'50.120'!$A$1:$X$109</definedName>
    <definedName name="Z_322AC775_AF01_45AA_8A10_37DBB67FD782_.wvu.PrintArea" localSheetId="62" hidden="1">'50.130'!$A$1:$X$109</definedName>
    <definedName name="Z_322AC775_AF01_45AA_8A10_37DBB67FD782_.wvu.PrintArea" localSheetId="63" hidden="1">'50.140'!$A$1:$X$109</definedName>
    <definedName name="Z_322AC775_AF01_45AA_8A10_37DBB67FD782_.wvu.PrintArea" localSheetId="64" hidden="1">'50.150'!$A$1:$AN$43</definedName>
    <definedName name="Z_322AC775_AF01_45AA_8A10_37DBB67FD782_.wvu.PrintArea" localSheetId="65" hidden="1">'50.160'!$A$1:$O$106</definedName>
    <definedName name="Z_322AC775_AF01_45AA_8A10_37DBB67FD782_.wvu.PrintArea" localSheetId="66" hidden="1">'50.170'!$A$1:$T$106</definedName>
    <definedName name="Z_322AC775_AF01_45AA_8A10_37DBB67FD782_.wvu.PrintArea" localSheetId="67" hidden="1">'50.180'!$A$1:$W$109</definedName>
    <definedName name="Z_322AC775_AF01_45AA_8A10_37DBB67FD782_.wvu.PrintArea" localSheetId="68" hidden="1">'50.190'!$A$1:$AJ$169</definedName>
    <definedName name="Z_322AC775_AF01_45AA_8A10_37DBB67FD782_.wvu.PrintArea" localSheetId="69" hidden="1">'50.200'!$A$1:$T$106</definedName>
    <definedName name="Z_322AC775_AF01_45AA_8A10_37DBB67FD782_.wvu.PrintArea" localSheetId="70" hidden="1">'50.210'!$A$1:$Y$169</definedName>
    <definedName name="Z_322AC775_AF01_45AA_8A10_37DBB67FD782_.wvu.PrintArea" localSheetId="71" hidden="1">'50.220'!$A$1:$AW$108</definedName>
    <definedName name="Z_322AC775_AF01_45AA_8A10_37DBB67FD782_.wvu.PrintArea" localSheetId="72" hidden="1">'50.230'!$A$1:$AW$108</definedName>
    <definedName name="Z_322AC775_AF01_45AA_8A10_37DBB67FD782_.wvu.PrintArea" localSheetId="73" hidden="1">'50.240'!$A$1:$AV$107</definedName>
    <definedName name="Z_322AC775_AF01_45AA_8A10_37DBB67FD782_.wvu.PrintArea" localSheetId="74" hidden="1">'50.250'!$A$1:$AV$106</definedName>
    <definedName name="Z_322AC775_AF01_45AA_8A10_37DBB67FD782_.wvu.PrintArea" localSheetId="77" hidden="1">'50.260'!$A$1:$T$5</definedName>
    <definedName name="Z_322AC775_AF01_45AA_8A10_37DBB67FD782_.wvu.PrintArea" localSheetId="78" hidden="1">'50.270'!$A$1:$T$106</definedName>
    <definedName name="Z_322AC775_AF01_45AA_8A10_37DBB67FD782_.wvu.PrintArea" localSheetId="79" hidden="1">'50.280'!$A$1:$T$107</definedName>
    <definedName name="Z_322AC775_AF01_45AA_8A10_37DBB67FD782_.wvu.PrintArea" localSheetId="80" hidden="1">'50.290'!$A$1:$F$26</definedName>
    <definedName name="Z_322AC775_AF01_45AA_8A10_37DBB67FD782_.wvu.PrintArea" localSheetId="48" hidden="1">'60.010'!$A$1:$M$114</definedName>
    <definedName name="Z_322AC775_AF01_45AA_8A10_37DBB67FD782_.wvu.PrintArea" localSheetId="82" hidden="1">'60.030'!$A$1:$M$66</definedName>
    <definedName name="Z_322AC775_AF01_45AA_8A10_37DBB67FD782_.wvu.PrintArea" localSheetId="49" hidden="1">'70.010'!$A$1:$K$61</definedName>
    <definedName name="Z_322AC775_AF01_45AA_8A10_37DBB67FD782_.wvu.PrintArea" localSheetId="83" hidden="1">'70.020'!$A$1:$W$78</definedName>
    <definedName name="Z_322AC775_AF01_45AA_8A10_37DBB67FD782_.wvu.PrintArea" localSheetId="84" hidden="1">'70.030'!$A$1:$V$248</definedName>
    <definedName name="Z_322AC775_AF01_45AA_8A10_37DBB67FD782_.wvu.PrintArea" localSheetId="85" hidden="1">'70.040'!$A$1:$F$46</definedName>
    <definedName name="Z_322AC775_AF01_45AA_8A10_37DBB67FD782_.wvu.PrintArea" localSheetId="86" hidden="1">'80.010'!$A$1:$E$5</definedName>
    <definedName name="Z_322AC775_AF01_45AA_8A10_37DBB67FD782_.wvu.PrintArea" localSheetId="87" hidden="1">'90.010'!$A$1:$L$197</definedName>
    <definedName name="Z_322AC775_AF01_45AA_8A10_37DBB67FD782_.wvu.PrintArea" localSheetId="1" hidden="1">'Schedule Listing '!$A$1:$G$125</definedName>
    <definedName name="Z_322AC775_AF01_45AA_8A10_37DBB67FD782_.wvu.PrintTitles" localSheetId="6" hidden="1">'10.040'!$1:$9</definedName>
    <definedName name="Z_322AC775_AF01_45AA_8A10_37DBB67FD782_.wvu.PrintTitles" localSheetId="47" hidden="1">'40.290'!$1:$3</definedName>
    <definedName name="Z_322AC775_AF01_45AA_8A10_37DBB67FD782_.wvu.PrintTitles" localSheetId="50" hidden="1">'50.010'!$6:$9</definedName>
    <definedName name="Z_322AC775_AF01_45AA_8A10_37DBB67FD782_.wvu.PrintTitles" localSheetId="51" hidden="1">'50.020'!$6:$9</definedName>
    <definedName name="Z_322AC775_AF01_45AA_8A10_37DBB67FD782_.wvu.PrintTitles" localSheetId="52" hidden="1">'50.030'!$5:$8</definedName>
    <definedName name="Z_322AC775_AF01_45AA_8A10_37DBB67FD782_.wvu.PrintTitles" localSheetId="53" hidden="1">'50.040'!$5:$8</definedName>
    <definedName name="Z_322AC775_AF01_45AA_8A10_37DBB67FD782_.wvu.PrintTitles" localSheetId="54" hidden="1">'50.050'!$6:$9</definedName>
    <definedName name="Z_322AC775_AF01_45AA_8A10_37DBB67FD782_.wvu.PrintTitles" localSheetId="55" hidden="1">'50.060'!$7:$10</definedName>
    <definedName name="Z_322AC775_AF01_45AA_8A10_37DBB67FD782_.wvu.PrintTitles" localSheetId="56" hidden="1">'50.070'!$6:$9</definedName>
    <definedName name="Z_322AC775_AF01_45AA_8A10_37DBB67FD782_.wvu.PrintTitles" localSheetId="57" hidden="1">'50.080'!$7:$10</definedName>
    <definedName name="Z_322AC775_AF01_45AA_8A10_37DBB67FD782_.wvu.PrintTitles" localSheetId="58" hidden="1">'50.090'!$6:$9</definedName>
    <definedName name="Z_322AC775_AF01_45AA_8A10_37DBB67FD782_.wvu.PrintTitles" localSheetId="59" hidden="1">'50.100'!$6:$9</definedName>
    <definedName name="Z_322AC775_AF01_45AA_8A10_37DBB67FD782_.wvu.PrintTitles" localSheetId="60" hidden="1">'50.110'!$6:$9</definedName>
    <definedName name="Z_322AC775_AF01_45AA_8A10_37DBB67FD782_.wvu.PrintTitles" localSheetId="61" hidden="1">'50.120'!$7:$10</definedName>
    <definedName name="Z_322AC775_AF01_45AA_8A10_37DBB67FD782_.wvu.PrintTitles" localSheetId="62" hidden="1">'50.130'!$7:$10</definedName>
    <definedName name="Z_322AC775_AF01_45AA_8A10_37DBB67FD782_.wvu.PrintTitles" localSheetId="63" hidden="1">'50.140'!$6:$9</definedName>
    <definedName name="Z_322AC775_AF01_45AA_8A10_37DBB67FD782_.wvu.PrintTitles" localSheetId="65" hidden="1">'50.160'!$6:$8</definedName>
    <definedName name="Z_322AC775_AF01_45AA_8A10_37DBB67FD782_.wvu.PrintTitles" localSheetId="66" hidden="1">'50.170'!$6:$8</definedName>
    <definedName name="Z_322AC775_AF01_45AA_8A10_37DBB67FD782_.wvu.PrintTitles" localSheetId="67" hidden="1">'50.180'!$6:$9</definedName>
    <definedName name="Z_322AC775_AF01_45AA_8A10_37DBB67FD782_.wvu.PrintTitles" localSheetId="68" hidden="1">'50.190'!$6:$9</definedName>
    <definedName name="Z_322AC775_AF01_45AA_8A10_37DBB67FD782_.wvu.PrintTitles" localSheetId="69" hidden="1">'50.200'!$6:$8</definedName>
    <definedName name="Z_322AC775_AF01_45AA_8A10_37DBB67FD782_.wvu.PrintTitles" localSheetId="70" hidden="1">'50.210'!$6:$9</definedName>
    <definedName name="Z_322AC775_AF01_45AA_8A10_37DBB67FD782_.wvu.PrintTitles" localSheetId="71" hidden="1">'50.220'!$6:$8</definedName>
    <definedName name="Z_322AC775_AF01_45AA_8A10_37DBB67FD782_.wvu.PrintTitles" localSheetId="72" hidden="1">'50.230'!$6:$8</definedName>
    <definedName name="Z_322AC775_AF01_45AA_8A10_37DBB67FD782_.wvu.PrintTitles" localSheetId="73" hidden="1">'50.240'!$7:$9</definedName>
    <definedName name="Z_322AC775_AF01_45AA_8A10_37DBB67FD782_.wvu.PrintTitles" localSheetId="74" hidden="1">'50.250'!$6:$8</definedName>
    <definedName name="Z_322AC775_AF01_45AA_8A10_37DBB67FD782_.wvu.PrintTitles" localSheetId="77" hidden="1">'50.260'!#REF!</definedName>
    <definedName name="Z_322AC775_AF01_45AA_8A10_37DBB67FD782_.wvu.PrintTitles" localSheetId="78" hidden="1">'50.270'!$6:$8</definedName>
    <definedName name="Z_322AC775_AF01_45AA_8A10_37DBB67FD782_.wvu.PrintTitles" localSheetId="79" hidden="1">'50.280'!$7:$9</definedName>
    <definedName name="Z_322AC775_AF01_45AA_8A10_37DBB67FD782_.wvu.PrintTitles" localSheetId="83" hidden="1">'70.020'!$6:$9</definedName>
    <definedName name="Z_322AC775_AF01_45AA_8A10_37DBB67FD782_.wvu.PrintTitles" localSheetId="85" hidden="1">'70.040'!$1:$3</definedName>
    <definedName name="Z_322AC775_AF01_45AA_8A10_37DBB67FD782_.wvu.PrintTitles" localSheetId="86" hidden="1">'80.010'!$1:$3</definedName>
    <definedName name="Z_322AC775_AF01_45AA_8A10_37DBB67FD782_.wvu.PrintTitles" localSheetId="1" hidden="1">'Schedule Listing '!$1:$11</definedName>
    <definedName name="Z_322AC775_AF01_45AA_8A10_37DBB67FD782_.wvu.Rows" localSheetId="16" hidden="1">'30.010'!$121:$1048576,'30.010'!$116:$118</definedName>
    <definedName name="Z_322AC775_AF01_45AA_8A10_37DBB67FD782_.wvu.Rows" localSheetId="50" hidden="1">'50.010'!$14:$34,'50.010'!$43:$63,'50.010'!$72:$92,'50.010'!$101:$121,'50.010'!$130:$150</definedName>
    <definedName name="Z_322AC775_AF01_45AA_8A10_37DBB67FD782_.wvu.Rows" localSheetId="51" hidden="1">'50.020'!$14:$34,'50.020'!$42:$65,'50.020'!$72:$92,'50.020'!$101:$121,'50.020'!$130:$150</definedName>
    <definedName name="Z_322AC775_AF01_45AA_8A10_37DBB67FD782_.wvu.Rows" localSheetId="52" hidden="1">'50.030'!$13:$33,'50.030'!$42:$62,'50.030'!$71:$91,'50.030'!$100:$120,'50.030'!$129:$149</definedName>
    <definedName name="Z_322AC775_AF01_45AA_8A10_37DBB67FD782_.wvu.Rows" localSheetId="53" hidden="1">'50.040'!$13:$33,'50.040'!$42:$62,'50.040'!$71:$91,'50.040'!$100:$120,'50.040'!$129:$149</definedName>
    <definedName name="Z_322AC775_AF01_45AA_8A10_37DBB67FD782_.wvu.Rows" localSheetId="54" hidden="1">'50.050'!$14:$34,'50.050'!$43:$63,'50.050'!$72:$92</definedName>
    <definedName name="Z_322AC775_AF01_45AA_8A10_37DBB67FD782_.wvu.Rows" localSheetId="55" hidden="1">'50.060'!$15:$35,'50.060'!$44:$64,'50.060'!$73:$93,'50.060'!$102:$122,'50.060'!$131:$151</definedName>
    <definedName name="Z_322AC775_AF01_45AA_8A10_37DBB67FD782_.wvu.Rows" localSheetId="56" hidden="1">'50.070'!$14:$34,'50.070'!$43:$63,'50.070'!$72:$92,'50.070'!$101:$121,'50.070'!$130:$150</definedName>
    <definedName name="Z_322AC775_AF01_45AA_8A10_37DBB67FD782_.wvu.Rows" localSheetId="57" hidden="1">'50.080'!$15:$35,'50.080'!$44:$64,'50.080'!$73:$93,'50.080'!$102:$122,'50.080'!$131:$151</definedName>
    <definedName name="Z_322AC775_AF01_45AA_8A10_37DBB67FD782_.wvu.Rows" localSheetId="58" hidden="1">'50.090'!$14:$34,'50.090'!$43:$63,'50.090'!$72:$92,'50.090'!$101:$121,'50.090'!$130:$150</definedName>
    <definedName name="Z_322AC775_AF01_45AA_8A10_37DBB67FD782_.wvu.Rows" localSheetId="59" hidden="1">'50.100'!$14:$34,'50.100'!$43:$63,'50.100'!$72:$92,'50.100'!$101:$121,'50.100'!$130:$150</definedName>
    <definedName name="Z_322AC775_AF01_45AA_8A10_37DBB67FD782_.wvu.Rows" localSheetId="60" hidden="1">'50.110'!$15:$35,'50.110'!$44:$64,'50.110'!$73:$93</definedName>
    <definedName name="Z_322AC775_AF01_45AA_8A10_37DBB67FD782_.wvu.Rows" localSheetId="61" hidden="1">'50.120'!$15:$35,'50.120'!$44:$64,'50.120'!$73:$93</definedName>
    <definedName name="Z_322AC775_AF01_45AA_8A10_37DBB67FD782_.wvu.Rows" localSheetId="62" hidden="1">'50.130'!$15:$35,'50.130'!$44:$64,'50.130'!$73:$93</definedName>
    <definedName name="Z_322AC775_AF01_45AA_8A10_37DBB67FD782_.wvu.Rows" localSheetId="63" hidden="1">'50.140'!$14:$34,'50.140'!$43:$63,'50.140'!#REF!,'50.140'!$72:$92</definedName>
    <definedName name="Z_322AC775_AF01_45AA_8A10_37DBB67FD782_.wvu.Rows" localSheetId="65" hidden="1">'50.160'!$13:$33,'50.160'!$42:$62,'50.160'!$71:$91</definedName>
    <definedName name="Z_322AC775_AF01_45AA_8A10_37DBB67FD782_.wvu.Rows" localSheetId="66" hidden="1">'50.170'!$13:$33,'50.170'!$42:$62,'50.170'!$71:$91</definedName>
    <definedName name="Z_322AC775_AF01_45AA_8A10_37DBB67FD782_.wvu.Rows" localSheetId="67" hidden="1">'50.180'!$14:$34,'50.180'!$43:$63,'50.180'!$72:$92</definedName>
    <definedName name="Z_322AC775_AF01_45AA_8A10_37DBB67FD782_.wvu.Rows" localSheetId="68" hidden="1">'50.190'!$14:$34,'50.190'!$43:$63,'50.190'!$72:$92,'50.190'!$101:$121,'50.190'!$130:$150</definedName>
    <definedName name="Z_322AC775_AF01_45AA_8A10_37DBB67FD782_.wvu.Rows" localSheetId="69" hidden="1">'50.200'!$13:$33,'50.200'!$42:$62,'50.200'!$71:$91</definedName>
    <definedName name="Z_322AC775_AF01_45AA_8A10_37DBB67FD782_.wvu.Rows" localSheetId="70" hidden="1">'50.210'!$14:$34,'50.210'!$43:$63,'50.210'!$72:$92,'50.210'!$101:$121,'50.210'!$130:$150</definedName>
    <definedName name="Z_322AC775_AF01_45AA_8A10_37DBB67FD782_.wvu.Rows" localSheetId="71" hidden="1">'50.220'!$13:$33,'50.220'!$42:$62,'50.220'!$71:$91</definedName>
    <definedName name="Z_322AC775_AF01_45AA_8A10_37DBB67FD782_.wvu.Rows" localSheetId="72" hidden="1">'50.230'!$13:$33,'50.230'!$42:$62,'50.230'!$71:$91</definedName>
    <definedName name="Z_322AC775_AF01_45AA_8A10_37DBB67FD782_.wvu.Rows" localSheetId="73" hidden="1">'50.240'!$14:$34,'50.240'!$43:$63,'50.240'!$72:$92</definedName>
    <definedName name="Z_322AC775_AF01_45AA_8A10_37DBB67FD782_.wvu.Rows" localSheetId="74" hidden="1">'50.250'!$13:$33,'50.250'!$42:$62,'50.250'!$71:$91</definedName>
    <definedName name="Z_322AC775_AF01_45AA_8A10_37DBB67FD782_.wvu.Rows" localSheetId="77" hidden="1">'50.260'!#REF!,'50.260'!#REF!,'50.260'!#REF!</definedName>
    <definedName name="Z_322AC775_AF01_45AA_8A10_37DBB67FD782_.wvu.Rows" localSheetId="78" hidden="1">'50.270'!$13:$33,'50.270'!$42:$62,'50.270'!$71:$91</definedName>
    <definedName name="Z_322AC775_AF01_45AA_8A10_37DBB67FD782_.wvu.Rows" localSheetId="79" hidden="1">'50.280'!$14:$34,'50.280'!$43:$63,'50.280'!$72:$92</definedName>
    <definedName name="Z_322AC775_AF01_45AA_8A10_37DBB67FD782_.wvu.Rows" localSheetId="83" hidden="1">'70.020'!$14:$34,'70.020'!$43:$63</definedName>
    <definedName name="Z_322AC775_AF01_45AA_8A10_37DBB67FD782_.wvu.Rows" localSheetId="1" hidden="1">'Schedule Listing '!$85:$94</definedName>
    <definedName name="Zone_impres_MI">#REF!</definedName>
  </definedNames>
  <calcPr calcId="191028"/>
  <customWorkbookViews>
    <customWorkbookView name="Khan, Osman - Personal View" guid="{322AC775-AF01-45AA-8A10-37DBB67FD782}" mergeInterval="0" personalView="1" maximized="1" xWindow="-11" yWindow="-11" windowWidth="2902" windowHeight="1582" tabRatio="849"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 i="13" l="1"/>
  <c r="G45" i="4"/>
  <c r="G43" i="4"/>
  <c r="G44" i="4"/>
  <c r="U158" i="49"/>
  <c r="I55" i="83"/>
  <c r="H26" i="83"/>
  <c r="H16" i="83"/>
  <c r="F54" i="4"/>
  <c r="AM154" i="53" l="1"/>
  <c r="Z154" i="53"/>
  <c r="AM125" i="53"/>
  <c r="Z125" i="53"/>
  <c r="AM96" i="53"/>
  <c r="Z96" i="53"/>
  <c r="AM67" i="53"/>
  <c r="Z67" i="53"/>
  <c r="AN153" i="53"/>
  <c r="AN152" i="53"/>
  <c r="AN151" i="53"/>
  <c r="AN150" i="53"/>
  <c r="AN149" i="53"/>
  <c r="AN148" i="53"/>
  <c r="AN147" i="53"/>
  <c r="AN146" i="53"/>
  <c r="AN145" i="53"/>
  <c r="AN144" i="53"/>
  <c r="AN143" i="53"/>
  <c r="AN142" i="53"/>
  <c r="AN141" i="53"/>
  <c r="AN140" i="53"/>
  <c r="AN139" i="53"/>
  <c r="AN138" i="53"/>
  <c r="AN137" i="53"/>
  <c r="AN136" i="53"/>
  <c r="AN135" i="53"/>
  <c r="AN134" i="53"/>
  <c r="AN133" i="53"/>
  <c r="AN132" i="53"/>
  <c r="AN131" i="53"/>
  <c r="AN130" i="53"/>
  <c r="AN129" i="53"/>
  <c r="AN128" i="53"/>
  <c r="AA153" i="53"/>
  <c r="AA131" i="53"/>
  <c r="AA132" i="53"/>
  <c r="AA133" i="53"/>
  <c r="AA134" i="53"/>
  <c r="AA135" i="53"/>
  <c r="AA136" i="53"/>
  <c r="AA137" i="53"/>
  <c r="AA138" i="53"/>
  <c r="AA139" i="53"/>
  <c r="AA140" i="53"/>
  <c r="AA141" i="53"/>
  <c r="AA142" i="53"/>
  <c r="AA143" i="53"/>
  <c r="AA144" i="53"/>
  <c r="AA145" i="53"/>
  <c r="AA146" i="53"/>
  <c r="AA147" i="53"/>
  <c r="AA148" i="53"/>
  <c r="AA149" i="53"/>
  <c r="AA150" i="53"/>
  <c r="AA151" i="53"/>
  <c r="AA152" i="53"/>
  <c r="AN124" i="53"/>
  <c r="AN123" i="53"/>
  <c r="AN122" i="53"/>
  <c r="AN121" i="53"/>
  <c r="AN120" i="53"/>
  <c r="AN119" i="53"/>
  <c r="AN118" i="53"/>
  <c r="AN117" i="53"/>
  <c r="AN116" i="53"/>
  <c r="AN115" i="53"/>
  <c r="AN114" i="53"/>
  <c r="AN113" i="53"/>
  <c r="AN112" i="53"/>
  <c r="AN111" i="53"/>
  <c r="AN110" i="53"/>
  <c r="AN109" i="53"/>
  <c r="AN108" i="53"/>
  <c r="AN107" i="53"/>
  <c r="AN106" i="53"/>
  <c r="AN105" i="53"/>
  <c r="AN104" i="53"/>
  <c r="AN103" i="53"/>
  <c r="AN102" i="53"/>
  <c r="AN101" i="53"/>
  <c r="AN100" i="53"/>
  <c r="AN99" i="53"/>
  <c r="AA124" i="53"/>
  <c r="AA102" i="53"/>
  <c r="AA103" i="53"/>
  <c r="AA104" i="53"/>
  <c r="AA105" i="53"/>
  <c r="AA106" i="53"/>
  <c r="AA107" i="53"/>
  <c r="AA108" i="53"/>
  <c r="AA109" i="53"/>
  <c r="AA110" i="53"/>
  <c r="AA111" i="53"/>
  <c r="AA112" i="53"/>
  <c r="AA113" i="53"/>
  <c r="AA114" i="53"/>
  <c r="AA115" i="53"/>
  <c r="AA116" i="53"/>
  <c r="AA117" i="53"/>
  <c r="AA118" i="53"/>
  <c r="AA119" i="53"/>
  <c r="AA120" i="53"/>
  <c r="AA121" i="53"/>
  <c r="AA122" i="53"/>
  <c r="AA123" i="53"/>
  <c r="AN95" i="53"/>
  <c r="AN94" i="53"/>
  <c r="AN93" i="53"/>
  <c r="AN92" i="53"/>
  <c r="AN91" i="53"/>
  <c r="AN90" i="53"/>
  <c r="AN89" i="53"/>
  <c r="AN88" i="53"/>
  <c r="AN87" i="53"/>
  <c r="AN86" i="53"/>
  <c r="AN85" i="53"/>
  <c r="AN84" i="53"/>
  <c r="AN83" i="53"/>
  <c r="AN82" i="53"/>
  <c r="AN81" i="53"/>
  <c r="AN80" i="53"/>
  <c r="AN79" i="53"/>
  <c r="AN78" i="53"/>
  <c r="AN77" i="53"/>
  <c r="AN76" i="53"/>
  <c r="AN75" i="53"/>
  <c r="AN74" i="53"/>
  <c r="AN73" i="53"/>
  <c r="AN72" i="53"/>
  <c r="AN71" i="53"/>
  <c r="AN70" i="53"/>
  <c r="AA73" i="53"/>
  <c r="AA74" i="53"/>
  <c r="AA75" i="53"/>
  <c r="AA76" i="53"/>
  <c r="AA77" i="53"/>
  <c r="AA78" i="53"/>
  <c r="AA79" i="53"/>
  <c r="AA80" i="53"/>
  <c r="AA81" i="53"/>
  <c r="AA82" i="53"/>
  <c r="AA83" i="53"/>
  <c r="AA84" i="53"/>
  <c r="AA85" i="53"/>
  <c r="AA86" i="53"/>
  <c r="AA87" i="53"/>
  <c r="AA88" i="53"/>
  <c r="AA89" i="53"/>
  <c r="AA90" i="53"/>
  <c r="AA91" i="53"/>
  <c r="AA92" i="53"/>
  <c r="AA93" i="53"/>
  <c r="AA94" i="53"/>
  <c r="AN66" i="53"/>
  <c r="AN65" i="53"/>
  <c r="AN64" i="53"/>
  <c r="AN63" i="53"/>
  <c r="AN62" i="53"/>
  <c r="AN61" i="53"/>
  <c r="AN60" i="53"/>
  <c r="AN59" i="53"/>
  <c r="AN58" i="53"/>
  <c r="AN57" i="53"/>
  <c r="AN56" i="53"/>
  <c r="AN55" i="53"/>
  <c r="AN54" i="53"/>
  <c r="AN53" i="53"/>
  <c r="AN52" i="53"/>
  <c r="AN51" i="53"/>
  <c r="AN50" i="53"/>
  <c r="AN49" i="53"/>
  <c r="AN48" i="53"/>
  <c r="AN47" i="53"/>
  <c r="AN46" i="53"/>
  <c r="AN45" i="53"/>
  <c r="AN44" i="53"/>
  <c r="AN43" i="53"/>
  <c r="AN42" i="53"/>
  <c r="AN41" i="53"/>
  <c r="AM38" i="53"/>
  <c r="AN37" i="53"/>
  <c r="AN36" i="53"/>
  <c r="AN35" i="53"/>
  <c r="AN34" i="53"/>
  <c r="AN33" i="53"/>
  <c r="AN32" i="53"/>
  <c r="AN31" i="53"/>
  <c r="AN30" i="53"/>
  <c r="AN29" i="53"/>
  <c r="AN28" i="53"/>
  <c r="AN27" i="53"/>
  <c r="AN26" i="53"/>
  <c r="AN25" i="53"/>
  <c r="AN24" i="53"/>
  <c r="AN23" i="53"/>
  <c r="AN22" i="53"/>
  <c r="AN21" i="53"/>
  <c r="AN20" i="53"/>
  <c r="AN19" i="53"/>
  <c r="AN18" i="53"/>
  <c r="AN17" i="53"/>
  <c r="AN16" i="53"/>
  <c r="AN15" i="53"/>
  <c r="AN14" i="53"/>
  <c r="AN13" i="53"/>
  <c r="AN12" i="53"/>
  <c r="Z38" i="53"/>
  <c r="T38" i="53"/>
  <c r="T37" i="53"/>
  <c r="AA15" i="53"/>
  <c r="AA16" i="53"/>
  <c r="AA17" i="53"/>
  <c r="AA18" i="53"/>
  <c r="AA19" i="53"/>
  <c r="AA20" i="53"/>
  <c r="AA21" i="53"/>
  <c r="AA22" i="53"/>
  <c r="AA23" i="53"/>
  <c r="AA24" i="53"/>
  <c r="AA25" i="53"/>
  <c r="AA26" i="53"/>
  <c r="AA27" i="53"/>
  <c r="AA28" i="53"/>
  <c r="AA29" i="53"/>
  <c r="AA30" i="53"/>
  <c r="AA31" i="53"/>
  <c r="AA32" i="53"/>
  <c r="AA33" i="53"/>
  <c r="AA34" i="53"/>
  <c r="AA35" i="53"/>
  <c r="AA36" i="53"/>
  <c r="AA65" i="53"/>
  <c r="AA44" i="53"/>
  <c r="AA45" i="53"/>
  <c r="AA46" i="53"/>
  <c r="AA47" i="53"/>
  <c r="AA48" i="53"/>
  <c r="AA49" i="53"/>
  <c r="AA50" i="53"/>
  <c r="AA51" i="53"/>
  <c r="AA52" i="53"/>
  <c r="AA53" i="53"/>
  <c r="AA54" i="53"/>
  <c r="AA55" i="53"/>
  <c r="AA56" i="53"/>
  <c r="AA57" i="53"/>
  <c r="AA58" i="53"/>
  <c r="AA59" i="53"/>
  <c r="AA60" i="53"/>
  <c r="AA61" i="53"/>
  <c r="AA62" i="53"/>
  <c r="AA63" i="53"/>
  <c r="AA64" i="53"/>
  <c r="AA66" i="53"/>
  <c r="AA95" i="53"/>
  <c r="AA37" i="53"/>
  <c r="I213" i="13" l="1"/>
  <c r="J232" i="13"/>
  <c r="B70" i="12" l="1"/>
  <c r="B35" i="12"/>
  <c r="B16" i="12"/>
  <c r="B24" i="12"/>
  <c r="B46" i="12"/>
  <c r="AP158" i="49"/>
  <c r="AC158" i="49"/>
  <c r="AO153" i="49"/>
  <c r="AC153" i="49"/>
  <c r="AB153" i="49"/>
  <c r="AO152" i="49"/>
  <c r="AC152" i="49"/>
  <c r="AB152" i="49"/>
  <c r="AO151" i="49"/>
  <c r="AC151" i="49"/>
  <c r="AB151" i="49"/>
  <c r="AP150" i="49"/>
  <c r="AO150" i="49"/>
  <c r="AC150" i="49"/>
  <c r="AB150" i="49"/>
  <c r="AP149" i="49"/>
  <c r="AO149" i="49"/>
  <c r="AC149" i="49"/>
  <c r="AB149" i="49"/>
  <c r="AP148" i="49"/>
  <c r="AO148" i="49"/>
  <c r="AC148" i="49"/>
  <c r="AB148" i="49"/>
  <c r="AP147" i="49"/>
  <c r="AO147" i="49"/>
  <c r="AC147" i="49"/>
  <c r="AB147" i="49"/>
  <c r="AP146" i="49"/>
  <c r="AO146" i="49"/>
  <c r="AC146" i="49"/>
  <c r="AB146" i="49"/>
  <c r="AP145" i="49"/>
  <c r="AO145" i="49"/>
  <c r="AC145" i="49"/>
  <c r="AB145" i="49"/>
  <c r="AP144" i="49"/>
  <c r="AO144" i="49"/>
  <c r="AC144" i="49"/>
  <c r="AB144" i="49"/>
  <c r="AP143" i="49"/>
  <c r="AO143" i="49"/>
  <c r="AC143" i="49"/>
  <c r="AB143" i="49"/>
  <c r="AP142" i="49"/>
  <c r="AO142" i="49"/>
  <c r="AC142" i="49"/>
  <c r="AB142" i="49"/>
  <c r="AP141" i="49"/>
  <c r="AO141" i="49"/>
  <c r="AC141" i="49"/>
  <c r="AB141" i="49"/>
  <c r="AP140" i="49"/>
  <c r="AO140" i="49"/>
  <c r="AC140" i="49"/>
  <c r="AB140" i="49"/>
  <c r="AP139" i="49"/>
  <c r="AO139" i="49"/>
  <c r="AC139" i="49"/>
  <c r="AB139" i="49"/>
  <c r="AP138" i="49"/>
  <c r="AO138" i="49"/>
  <c r="AC138" i="49"/>
  <c r="AB138" i="49"/>
  <c r="AP137" i="49"/>
  <c r="AO137" i="49"/>
  <c r="AC137" i="49"/>
  <c r="AB137" i="49"/>
  <c r="AP136" i="49"/>
  <c r="AO136" i="49"/>
  <c r="AC136" i="49"/>
  <c r="AB136" i="49"/>
  <c r="AP135" i="49"/>
  <c r="AO135" i="49"/>
  <c r="AC135" i="49"/>
  <c r="AB135" i="49"/>
  <c r="AP134" i="49"/>
  <c r="AO134" i="49"/>
  <c r="AC134" i="49"/>
  <c r="AB134" i="49"/>
  <c r="AP133" i="49"/>
  <c r="AO133" i="49"/>
  <c r="AC133" i="49"/>
  <c r="AB133" i="49"/>
  <c r="AP132" i="49"/>
  <c r="AO132" i="49"/>
  <c r="AC132" i="49"/>
  <c r="AB132" i="49"/>
  <c r="AP131" i="49"/>
  <c r="AO131" i="49"/>
  <c r="AC131" i="49"/>
  <c r="AB131" i="49"/>
  <c r="AP130" i="49"/>
  <c r="AO130" i="49"/>
  <c r="AC130" i="49"/>
  <c r="AB130" i="49"/>
  <c r="AP129" i="49"/>
  <c r="AO129" i="49"/>
  <c r="AC129" i="49"/>
  <c r="AB129" i="49"/>
  <c r="AP128" i="49"/>
  <c r="AO128" i="49"/>
  <c r="AC128" i="49"/>
  <c r="AB128" i="49"/>
  <c r="AP127" i="49"/>
  <c r="AO127" i="49"/>
  <c r="AC127" i="49"/>
  <c r="AB127" i="49"/>
  <c r="AP126" i="49"/>
  <c r="AC126" i="49"/>
  <c r="AP124" i="49"/>
  <c r="AO124" i="49"/>
  <c r="AC124" i="49"/>
  <c r="AB124" i="49"/>
  <c r="AP123" i="49"/>
  <c r="AO123" i="49"/>
  <c r="AC123" i="49"/>
  <c r="AB123" i="49"/>
  <c r="AO122" i="49"/>
  <c r="AC122" i="49"/>
  <c r="AB122" i="49"/>
  <c r="AP121" i="49"/>
  <c r="AO121" i="49"/>
  <c r="AC121" i="49"/>
  <c r="AB121" i="49"/>
  <c r="AP120" i="49"/>
  <c r="AO120" i="49"/>
  <c r="AC120" i="49"/>
  <c r="AB120" i="49"/>
  <c r="AP119" i="49"/>
  <c r="AO119" i="49"/>
  <c r="AC119" i="49"/>
  <c r="AB119" i="49"/>
  <c r="AP118" i="49"/>
  <c r="AO118" i="49"/>
  <c r="AC118" i="49"/>
  <c r="AB118" i="49"/>
  <c r="AP117" i="49"/>
  <c r="AO117" i="49"/>
  <c r="AC117" i="49"/>
  <c r="AB117" i="49"/>
  <c r="AP116" i="49"/>
  <c r="AO116" i="49"/>
  <c r="AC116" i="49"/>
  <c r="AB116" i="49"/>
  <c r="AP115" i="49"/>
  <c r="AO115" i="49"/>
  <c r="AC115" i="49"/>
  <c r="AB115" i="49"/>
  <c r="AP114" i="49"/>
  <c r="AO114" i="49"/>
  <c r="AC114" i="49"/>
  <c r="AB114" i="49"/>
  <c r="AP113" i="49"/>
  <c r="AO113" i="49"/>
  <c r="AC113" i="49"/>
  <c r="AB113" i="49"/>
  <c r="AP112" i="49"/>
  <c r="AO112" i="49"/>
  <c r="AC112" i="49"/>
  <c r="AB112" i="49"/>
  <c r="AP111" i="49"/>
  <c r="AO111" i="49"/>
  <c r="AC111" i="49"/>
  <c r="AB111" i="49"/>
  <c r="AP110" i="49"/>
  <c r="AO110" i="49"/>
  <c r="AC110" i="49"/>
  <c r="AB110" i="49"/>
  <c r="AP109" i="49"/>
  <c r="AO109" i="49"/>
  <c r="AC109" i="49"/>
  <c r="AB109" i="49"/>
  <c r="AP108" i="49"/>
  <c r="AO108" i="49"/>
  <c r="AC108" i="49"/>
  <c r="AB108" i="49"/>
  <c r="AP107" i="49"/>
  <c r="AO107" i="49"/>
  <c r="AC107" i="49"/>
  <c r="AB107" i="49"/>
  <c r="AP106" i="49"/>
  <c r="AO106" i="49"/>
  <c r="AC106" i="49"/>
  <c r="AB106" i="49"/>
  <c r="AP105" i="49"/>
  <c r="AO105" i="49"/>
  <c r="AC105" i="49"/>
  <c r="AB105" i="49"/>
  <c r="AP104" i="49"/>
  <c r="AO104" i="49"/>
  <c r="AC104" i="49"/>
  <c r="AB104" i="49"/>
  <c r="AP103" i="49"/>
  <c r="AO103" i="49"/>
  <c r="AC103" i="49"/>
  <c r="AB103" i="49"/>
  <c r="AP102" i="49"/>
  <c r="AO102" i="49"/>
  <c r="AC102" i="49"/>
  <c r="AB102" i="49"/>
  <c r="AP101" i="49"/>
  <c r="AO101" i="49"/>
  <c r="AC101" i="49"/>
  <c r="AB101" i="49"/>
  <c r="AP100" i="49"/>
  <c r="AO100" i="49"/>
  <c r="AC100" i="49"/>
  <c r="AB100" i="49"/>
  <c r="AP99" i="49"/>
  <c r="AO99" i="49"/>
  <c r="AC99" i="49"/>
  <c r="AB99" i="49"/>
  <c r="AP98" i="49"/>
  <c r="AO98" i="49"/>
  <c r="AC98" i="49"/>
  <c r="AB98" i="49"/>
  <c r="AP97" i="49"/>
  <c r="AC97" i="49"/>
  <c r="AP95" i="49"/>
  <c r="AO95" i="49"/>
  <c r="AC95" i="49"/>
  <c r="AB95" i="49"/>
  <c r="AP94" i="49"/>
  <c r="AO94" i="49"/>
  <c r="AC94" i="49"/>
  <c r="AB94" i="49"/>
  <c r="AO93" i="49"/>
  <c r="AC93" i="49"/>
  <c r="AB93" i="49"/>
  <c r="AP92" i="49"/>
  <c r="AO92" i="49"/>
  <c r="AC92" i="49"/>
  <c r="AB92" i="49"/>
  <c r="AP91" i="49"/>
  <c r="AO91" i="49"/>
  <c r="AC91" i="49"/>
  <c r="AB91" i="49"/>
  <c r="AP90" i="49"/>
  <c r="AO90" i="49"/>
  <c r="AC90" i="49"/>
  <c r="AB90" i="49"/>
  <c r="AP89" i="49"/>
  <c r="AO89" i="49"/>
  <c r="AC89" i="49"/>
  <c r="AB89" i="49"/>
  <c r="AP88" i="49"/>
  <c r="AO88" i="49"/>
  <c r="AC88" i="49"/>
  <c r="AB88" i="49"/>
  <c r="AP87" i="49"/>
  <c r="AO87" i="49"/>
  <c r="AC87" i="49"/>
  <c r="AB87" i="49"/>
  <c r="AP86" i="49"/>
  <c r="AO86" i="49"/>
  <c r="AC86" i="49"/>
  <c r="AB86" i="49"/>
  <c r="AP85" i="49"/>
  <c r="AO85" i="49"/>
  <c r="AC85" i="49"/>
  <c r="AB85" i="49"/>
  <c r="AP84" i="49"/>
  <c r="AO84" i="49"/>
  <c r="AC84" i="49"/>
  <c r="AB84" i="49"/>
  <c r="AP83" i="49"/>
  <c r="AO83" i="49"/>
  <c r="AC83" i="49"/>
  <c r="AB83" i="49"/>
  <c r="AP82" i="49"/>
  <c r="AO82" i="49"/>
  <c r="AC82" i="49"/>
  <c r="AB82" i="49"/>
  <c r="AP81" i="49"/>
  <c r="AO81" i="49"/>
  <c r="AC81" i="49"/>
  <c r="AB81" i="49"/>
  <c r="AP80" i="49"/>
  <c r="AO80" i="49"/>
  <c r="AC80" i="49"/>
  <c r="AB80" i="49"/>
  <c r="AP79" i="49"/>
  <c r="AO79" i="49"/>
  <c r="AC79" i="49"/>
  <c r="AB79" i="49"/>
  <c r="AP78" i="49"/>
  <c r="AO78" i="49"/>
  <c r="AC78" i="49"/>
  <c r="AB78" i="49"/>
  <c r="AP77" i="49"/>
  <c r="AO77" i="49"/>
  <c r="AC77" i="49"/>
  <c r="AB77" i="49"/>
  <c r="AP76" i="49"/>
  <c r="AO76" i="49"/>
  <c r="AC76" i="49"/>
  <c r="AB76" i="49"/>
  <c r="AP75" i="49"/>
  <c r="AO75" i="49"/>
  <c r="AC75" i="49"/>
  <c r="AB75" i="49"/>
  <c r="AP74" i="49"/>
  <c r="AO74" i="49"/>
  <c r="AC74" i="49"/>
  <c r="AB74" i="49"/>
  <c r="AP73" i="49"/>
  <c r="AO73" i="49"/>
  <c r="AC73" i="49"/>
  <c r="AB73" i="49"/>
  <c r="AP72" i="49"/>
  <c r="AO72" i="49"/>
  <c r="AC72" i="49"/>
  <c r="AB72" i="49"/>
  <c r="AP71" i="49"/>
  <c r="AO71" i="49"/>
  <c r="AC71" i="49"/>
  <c r="AB71" i="49"/>
  <c r="AP70" i="49"/>
  <c r="AO70" i="49"/>
  <c r="AC70" i="49"/>
  <c r="AB70" i="49"/>
  <c r="AP69" i="49"/>
  <c r="AO69" i="49"/>
  <c r="AC69" i="49"/>
  <c r="AB69" i="49"/>
  <c r="AP68" i="49"/>
  <c r="AC68" i="49"/>
  <c r="AP66" i="49"/>
  <c r="AO66" i="49"/>
  <c r="AC66" i="49"/>
  <c r="AB66" i="49"/>
  <c r="AP65" i="49"/>
  <c r="AO65" i="49"/>
  <c r="AC65" i="49"/>
  <c r="AB65" i="49"/>
  <c r="AO64" i="49"/>
  <c r="AC64" i="49"/>
  <c r="AB64" i="49"/>
  <c r="AP63" i="49"/>
  <c r="AO63" i="49"/>
  <c r="AC63" i="49"/>
  <c r="AB63" i="49"/>
  <c r="AP62" i="49"/>
  <c r="AO62" i="49"/>
  <c r="AC62" i="49"/>
  <c r="AB62" i="49"/>
  <c r="AP61" i="49"/>
  <c r="AO61" i="49"/>
  <c r="AC61" i="49"/>
  <c r="AB61" i="49"/>
  <c r="AP60" i="49"/>
  <c r="AO60" i="49"/>
  <c r="AC60" i="49"/>
  <c r="AB60" i="49"/>
  <c r="AP59" i="49"/>
  <c r="AO59" i="49"/>
  <c r="AC59" i="49"/>
  <c r="AB59" i="49"/>
  <c r="AP58" i="49"/>
  <c r="AO58" i="49"/>
  <c r="AC58" i="49"/>
  <c r="AB58" i="49"/>
  <c r="AP57" i="49"/>
  <c r="AO57" i="49"/>
  <c r="AC57" i="49"/>
  <c r="AB57" i="49"/>
  <c r="AP56" i="49"/>
  <c r="AO56" i="49"/>
  <c r="AC56" i="49"/>
  <c r="AB56" i="49"/>
  <c r="AP55" i="49"/>
  <c r="AO55" i="49"/>
  <c r="AC55" i="49"/>
  <c r="AB55" i="49"/>
  <c r="AP54" i="49"/>
  <c r="AO54" i="49"/>
  <c r="AC54" i="49"/>
  <c r="AB54" i="49"/>
  <c r="AP53" i="49"/>
  <c r="AO53" i="49"/>
  <c r="AC53" i="49"/>
  <c r="AB53" i="49"/>
  <c r="AP52" i="49"/>
  <c r="AO52" i="49"/>
  <c r="AC52" i="49"/>
  <c r="AB52" i="49"/>
  <c r="AP51" i="49"/>
  <c r="AO51" i="49"/>
  <c r="AC51" i="49"/>
  <c r="AB51" i="49"/>
  <c r="AP50" i="49"/>
  <c r="AO50" i="49"/>
  <c r="AC50" i="49"/>
  <c r="AB50" i="49"/>
  <c r="AP49" i="49"/>
  <c r="AO49" i="49"/>
  <c r="AC49" i="49"/>
  <c r="AB49" i="49"/>
  <c r="AP48" i="49"/>
  <c r="AO48" i="49"/>
  <c r="AC48" i="49"/>
  <c r="AB48" i="49"/>
  <c r="AP47" i="49"/>
  <c r="AO47" i="49"/>
  <c r="AC47" i="49"/>
  <c r="AB47" i="49"/>
  <c r="AP46" i="49"/>
  <c r="AO46" i="49"/>
  <c r="AC46" i="49"/>
  <c r="AB46" i="49"/>
  <c r="AP45" i="49"/>
  <c r="AO45" i="49"/>
  <c r="AC45" i="49"/>
  <c r="AB45" i="49"/>
  <c r="AP44" i="49"/>
  <c r="AO44" i="49"/>
  <c r="AC44" i="49"/>
  <c r="AB44" i="49"/>
  <c r="AP43" i="49"/>
  <c r="AO43" i="49"/>
  <c r="AC43" i="49"/>
  <c r="AB43" i="49"/>
  <c r="AP42" i="49"/>
  <c r="AO42" i="49"/>
  <c r="AC42" i="49"/>
  <c r="AB42" i="49"/>
  <c r="AP41" i="49"/>
  <c r="AO41" i="49"/>
  <c r="AC41" i="49"/>
  <c r="AB41" i="49"/>
  <c r="AP40" i="49"/>
  <c r="AO40" i="49"/>
  <c r="AC40" i="49"/>
  <c r="AB40" i="49"/>
  <c r="AP39" i="49"/>
  <c r="AC39" i="49"/>
  <c r="AP37" i="49"/>
  <c r="AO37" i="49"/>
  <c r="AC37" i="49"/>
  <c r="AB37" i="49"/>
  <c r="AP36" i="49"/>
  <c r="AO36" i="49"/>
  <c r="AC36" i="49"/>
  <c r="AB36" i="49"/>
  <c r="AO35" i="49"/>
  <c r="AC35" i="49"/>
  <c r="AB35" i="49"/>
  <c r="AP34" i="49"/>
  <c r="AO34" i="49"/>
  <c r="AC34" i="49"/>
  <c r="AB34" i="49"/>
  <c r="AP33" i="49"/>
  <c r="AO33" i="49"/>
  <c r="AC33" i="49"/>
  <c r="AB33" i="49"/>
  <c r="AP32" i="49"/>
  <c r="AO32" i="49"/>
  <c r="AC32" i="49"/>
  <c r="AB32" i="49"/>
  <c r="AP31" i="49"/>
  <c r="AO31" i="49"/>
  <c r="AC31" i="49"/>
  <c r="AB31" i="49"/>
  <c r="AP30" i="49"/>
  <c r="AO30" i="49"/>
  <c r="AC30" i="49"/>
  <c r="AB30" i="49"/>
  <c r="AP29" i="49"/>
  <c r="AO29" i="49"/>
  <c r="AC29" i="49"/>
  <c r="AB29" i="49"/>
  <c r="AP28" i="49"/>
  <c r="AO28" i="49"/>
  <c r="AC28" i="49"/>
  <c r="AB28" i="49"/>
  <c r="AP27" i="49"/>
  <c r="AO27" i="49"/>
  <c r="AC27" i="49"/>
  <c r="AB27" i="49"/>
  <c r="AP26" i="49"/>
  <c r="AO26" i="49"/>
  <c r="AC26" i="49"/>
  <c r="AB26" i="49"/>
  <c r="AP25" i="49"/>
  <c r="AO25" i="49"/>
  <c r="AC25" i="49"/>
  <c r="AB25" i="49"/>
  <c r="AP24" i="49"/>
  <c r="AO24" i="49"/>
  <c r="AC24" i="49"/>
  <c r="AB24" i="49"/>
  <c r="AP23" i="49"/>
  <c r="AO23" i="49"/>
  <c r="AC23" i="49"/>
  <c r="AB23" i="49"/>
  <c r="AP22" i="49"/>
  <c r="AO22" i="49"/>
  <c r="AC22" i="49"/>
  <c r="AB22" i="49"/>
  <c r="AP21" i="49"/>
  <c r="AO21" i="49"/>
  <c r="AC21" i="49"/>
  <c r="AB21" i="49"/>
  <c r="AP20" i="49"/>
  <c r="AO20" i="49"/>
  <c r="AC20" i="49"/>
  <c r="AB20" i="49"/>
  <c r="AP19" i="49"/>
  <c r="AO19" i="49"/>
  <c r="AC19" i="49"/>
  <c r="AB19" i="49"/>
  <c r="AP18" i="49"/>
  <c r="AO18" i="49"/>
  <c r="AC18" i="49"/>
  <c r="AB18" i="49"/>
  <c r="AP17" i="49"/>
  <c r="AO17" i="49"/>
  <c r="AC17" i="49"/>
  <c r="AB17" i="49"/>
  <c r="AP16" i="49"/>
  <c r="AO16" i="49"/>
  <c r="AC16" i="49"/>
  <c r="AB16" i="49"/>
  <c r="AP15" i="49"/>
  <c r="AO15" i="49"/>
  <c r="AC15" i="49"/>
  <c r="AB15" i="49"/>
  <c r="AP14" i="49"/>
  <c r="AO14" i="49"/>
  <c r="AC14" i="49"/>
  <c r="AB14" i="49"/>
  <c r="AP13" i="49"/>
  <c r="AO13" i="49"/>
  <c r="AC13" i="49"/>
  <c r="AB13" i="49"/>
  <c r="AP12" i="49"/>
  <c r="AO12" i="49"/>
  <c r="AC12" i="49"/>
  <c r="AB12" i="49"/>
  <c r="AP11" i="49"/>
  <c r="AO11" i="49"/>
  <c r="AC11" i="49"/>
  <c r="AB11" i="49"/>
  <c r="AP10" i="49"/>
  <c r="AC10" i="49"/>
  <c r="AP9" i="49"/>
  <c r="AP8" i="49"/>
  <c r="AO8" i="49"/>
  <c r="AC8" i="49"/>
  <c r="AB8" i="49"/>
  <c r="AO5" i="49"/>
  <c r="AB5" i="49"/>
  <c r="AO1" i="49"/>
  <c r="AB1" i="49"/>
  <c r="B74" i="12"/>
  <c r="B63" i="12" l="1"/>
  <c r="B39" i="12"/>
  <c r="B28" i="12"/>
  <c r="I58" i="13" l="1"/>
  <c r="I48" i="13"/>
  <c r="T4" i="74" l="1"/>
  <c r="AR1" i="70"/>
  <c r="AF1" i="70"/>
  <c r="V1" i="70"/>
  <c r="P1" i="70"/>
  <c r="AN127" i="53"/>
  <c r="AN98" i="53"/>
  <c r="AN69" i="53"/>
  <c r="AN40" i="53"/>
  <c r="AN11" i="53"/>
  <c r="AA127" i="53"/>
  <c r="AA98" i="53"/>
  <c r="AA69" i="53"/>
  <c r="AA11" i="53"/>
  <c r="AA40" i="53"/>
  <c r="B73" i="12" l="1"/>
  <c r="B62" i="12"/>
  <c r="B52" i="12"/>
  <c r="B38" i="12"/>
  <c r="B27" i="12"/>
  <c r="B17" i="12"/>
  <c r="B72" i="12"/>
  <c r="B71" i="12"/>
  <c r="B69" i="12"/>
  <c r="B68" i="12"/>
  <c r="B67" i="12"/>
  <c r="B37" i="12"/>
  <c r="B36" i="12"/>
  <c r="B34" i="12"/>
  <c r="B33" i="12"/>
  <c r="B32" i="12"/>
  <c r="I108" i="15" l="1"/>
  <c r="J107" i="13" l="1"/>
  <c r="U159" i="75" l="1"/>
  <c r="U154" i="75"/>
  <c r="T154" i="75"/>
  <c r="U153" i="75"/>
  <c r="T153" i="75"/>
  <c r="U152" i="75"/>
  <c r="T152" i="75"/>
  <c r="U151" i="75"/>
  <c r="T151" i="75"/>
  <c r="U150" i="75"/>
  <c r="T150" i="75"/>
  <c r="U149" i="75"/>
  <c r="T149" i="75"/>
  <c r="U148" i="75"/>
  <c r="T148" i="75"/>
  <c r="U147" i="75"/>
  <c r="T147" i="75"/>
  <c r="U146" i="75"/>
  <c r="T146" i="75"/>
  <c r="U145" i="75"/>
  <c r="T145" i="75"/>
  <c r="U144" i="75"/>
  <c r="T144" i="75"/>
  <c r="U143" i="75"/>
  <c r="T143" i="75"/>
  <c r="U142" i="75"/>
  <c r="T142" i="75"/>
  <c r="U141" i="75"/>
  <c r="T141" i="75"/>
  <c r="U140" i="75"/>
  <c r="T140" i="75"/>
  <c r="U139" i="75"/>
  <c r="T139" i="75"/>
  <c r="U138" i="75"/>
  <c r="T138" i="75"/>
  <c r="U137" i="75"/>
  <c r="T137" i="75"/>
  <c r="U136" i="75"/>
  <c r="T136" i="75"/>
  <c r="U135" i="75"/>
  <c r="T135" i="75"/>
  <c r="U134" i="75"/>
  <c r="T134" i="75"/>
  <c r="U133" i="75"/>
  <c r="T133" i="75"/>
  <c r="U132" i="75"/>
  <c r="T132" i="75"/>
  <c r="U131" i="75"/>
  <c r="T131" i="75"/>
  <c r="U130" i="75"/>
  <c r="T130" i="75"/>
  <c r="U129" i="75"/>
  <c r="T129" i="75"/>
  <c r="U128" i="75"/>
  <c r="T128" i="75"/>
  <c r="U127" i="75"/>
  <c r="U125" i="75"/>
  <c r="T125" i="75"/>
  <c r="U124" i="75"/>
  <c r="T124" i="75"/>
  <c r="U123" i="75"/>
  <c r="T123" i="75"/>
  <c r="U122" i="75"/>
  <c r="T122" i="75"/>
  <c r="U121" i="75"/>
  <c r="T121" i="75"/>
  <c r="U120" i="75"/>
  <c r="T120" i="75"/>
  <c r="U119" i="75"/>
  <c r="T119" i="75"/>
  <c r="U118" i="75"/>
  <c r="T118" i="75"/>
  <c r="U117" i="75"/>
  <c r="T117" i="75"/>
  <c r="U116" i="75"/>
  <c r="T116" i="75"/>
  <c r="U115" i="75"/>
  <c r="T115" i="75"/>
  <c r="U114" i="75"/>
  <c r="T114" i="75"/>
  <c r="U113" i="75"/>
  <c r="T113" i="75"/>
  <c r="U112" i="75"/>
  <c r="T112" i="75"/>
  <c r="U111" i="75"/>
  <c r="T111" i="75"/>
  <c r="U110" i="75"/>
  <c r="T110" i="75"/>
  <c r="U109" i="75"/>
  <c r="T109" i="75"/>
  <c r="U108" i="75"/>
  <c r="T108" i="75"/>
  <c r="U107" i="75"/>
  <c r="T107" i="75"/>
  <c r="U106" i="75"/>
  <c r="T106" i="75"/>
  <c r="U105" i="75"/>
  <c r="T105" i="75"/>
  <c r="U104" i="75"/>
  <c r="T104" i="75"/>
  <c r="U103" i="75"/>
  <c r="T103" i="75"/>
  <c r="U102" i="75"/>
  <c r="T102" i="75"/>
  <c r="U101" i="75"/>
  <c r="T101" i="75"/>
  <c r="U100" i="75"/>
  <c r="T100" i="75"/>
  <c r="U99" i="75"/>
  <c r="T99" i="75"/>
  <c r="U98" i="75"/>
  <c r="U96" i="75"/>
  <c r="T96" i="75"/>
  <c r="U95" i="75"/>
  <c r="T95" i="75"/>
  <c r="U94" i="75"/>
  <c r="T94" i="75"/>
  <c r="U93" i="75"/>
  <c r="T93" i="75"/>
  <c r="U92" i="75"/>
  <c r="T92" i="75"/>
  <c r="U91" i="75"/>
  <c r="T91" i="75"/>
  <c r="U90" i="75"/>
  <c r="T90" i="75"/>
  <c r="U89" i="75"/>
  <c r="T89" i="75"/>
  <c r="U88" i="75"/>
  <c r="T88" i="75"/>
  <c r="U87" i="75"/>
  <c r="T87" i="75"/>
  <c r="U86" i="75"/>
  <c r="T86" i="75"/>
  <c r="U85" i="75"/>
  <c r="T85" i="75"/>
  <c r="U84" i="75"/>
  <c r="T84" i="75"/>
  <c r="U83" i="75"/>
  <c r="T83" i="75"/>
  <c r="U82" i="75"/>
  <c r="T82" i="75"/>
  <c r="U81" i="75"/>
  <c r="T81" i="75"/>
  <c r="U80" i="75"/>
  <c r="T80" i="75"/>
  <c r="U79" i="75"/>
  <c r="T79" i="75"/>
  <c r="U78" i="75"/>
  <c r="T78" i="75"/>
  <c r="U77" i="75"/>
  <c r="T77" i="75"/>
  <c r="U76" i="75"/>
  <c r="T76" i="75"/>
  <c r="U75" i="75"/>
  <c r="T75" i="75"/>
  <c r="U74" i="75"/>
  <c r="T74" i="75"/>
  <c r="U73" i="75"/>
  <c r="T73" i="75"/>
  <c r="U72" i="75"/>
  <c r="T72" i="75"/>
  <c r="U71" i="75"/>
  <c r="T71" i="75"/>
  <c r="U70" i="75"/>
  <c r="T70" i="75"/>
  <c r="U69" i="75"/>
  <c r="U67" i="75"/>
  <c r="T67" i="75"/>
  <c r="U66" i="75"/>
  <c r="T66" i="75"/>
  <c r="U65" i="75"/>
  <c r="T65" i="75"/>
  <c r="U64" i="75"/>
  <c r="T64" i="75"/>
  <c r="U63" i="75"/>
  <c r="T63" i="75"/>
  <c r="U62" i="75"/>
  <c r="T62" i="75"/>
  <c r="U61" i="75"/>
  <c r="T61" i="75"/>
  <c r="U60" i="75"/>
  <c r="T60" i="75"/>
  <c r="U59" i="75"/>
  <c r="T59" i="75"/>
  <c r="U58" i="75"/>
  <c r="T58" i="75"/>
  <c r="U57" i="75"/>
  <c r="T57" i="75"/>
  <c r="U56" i="75"/>
  <c r="T56" i="75"/>
  <c r="U55" i="75"/>
  <c r="T55" i="75"/>
  <c r="U54" i="75"/>
  <c r="T54" i="75"/>
  <c r="U53" i="75"/>
  <c r="T53" i="75"/>
  <c r="U52" i="75"/>
  <c r="T52" i="75"/>
  <c r="U51" i="75"/>
  <c r="T51" i="75"/>
  <c r="U50" i="75"/>
  <c r="T50" i="75"/>
  <c r="U49" i="75"/>
  <c r="T49" i="75"/>
  <c r="U48" i="75"/>
  <c r="T48" i="75"/>
  <c r="U47" i="75"/>
  <c r="T47" i="75"/>
  <c r="U46" i="75"/>
  <c r="T46" i="75"/>
  <c r="U45" i="75"/>
  <c r="T45" i="75"/>
  <c r="U44" i="75"/>
  <c r="T44" i="75"/>
  <c r="U43" i="75"/>
  <c r="T43" i="75"/>
  <c r="U42" i="75"/>
  <c r="T42" i="75"/>
  <c r="U41" i="75"/>
  <c r="T41" i="75"/>
  <c r="U40" i="75"/>
  <c r="U38" i="75"/>
  <c r="T38" i="75"/>
  <c r="U37" i="75"/>
  <c r="T37" i="75"/>
  <c r="U36" i="75"/>
  <c r="T36" i="75"/>
  <c r="U35" i="75"/>
  <c r="T35" i="75"/>
  <c r="U34" i="75"/>
  <c r="T34" i="75"/>
  <c r="U33" i="75"/>
  <c r="T33" i="75"/>
  <c r="U32" i="75"/>
  <c r="T32" i="75"/>
  <c r="U31" i="75"/>
  <c r="T31" i="75"/>
  <c r="U30" i="75"/>
  <c r="T30" i="75"/>
  <c r="U29" i="75"/>
  <c r="T29" i="75"/>
  <c r="U28" i="75"/>
  <c r="T28" i="75"/>
  <c r="U27" i="75"/>
  <c r="T27" i="75"/>
  <c r="U26" i="75"/>
  <c r="T26" i="75"/>
  <c r="U25" i="75"/>
  <c r="T25" i="75"/>
  <c r="U24" i="75"/>
  <c r="T24" i="75"/>
  <c r="U23" i="75"/>
  <c r="T23" i="75"/>
  <c r="U22" i="75"/>
  <c r="T22" i="75"/>
  <c r="U21" i="75"/>
  <c r="T21" i="75"/>
  <c r="U20" i="75"/>
  <c r="T20" i="75"/>
  <c r="U19" i="75"/>
  <c r="T19" i="75"/>
  <c r="U18" i="75"/>
  <c r="T18" i="75"/>
  <c r="U17" i="75"/>
  <c r="T17" i="75"/>
  <c r="U16" i="75"/>
  <c r="T16" i="75"/>
  <c r="U15" i="75"/>
  <c r="T15" i="75"/>
  <c r="U14" i="75"/>
  <c r="T14" i="75"/>
  <c r="U13" i="75"/>
  <c r="T13" i="75"/>
  <c r="U12" i="75"/>
  <c r="T12" i="75"/>
  <c r="U11" i="75"/>
  <c r="U9" i="75"/>
  <c r="T9" i="75"/>
  <c r="T6" i="75"/>
  <c r="U158" i="74"/>
  <c r="U153" i="74"/>
  <c r="T153" i="74"/>
  <c r="U152" i="74"/>
  <c r="T152" i="74"/>
  <c r="U151" i="74"/>
  <c r="T151" i="74"/>
  <c r="U150" i="74"/>
  <c r="T150" i="74"/>
  <c r="U149" i="74"/>
  <c r="T149" i="74"/>
  <c r="U148" i="74"/>
  <c r="T148" i="74"/>
  <c r="U147" i="74"/>
  <c r="T147" i="74"/>
  <c r="U146" i="74"/>
  <c r="T146" i="74"/>
  <c r="U145" i="74"/>
  <c r="T145" i="74"/>
  <c r="U144" i="74"/>
  <c r="T144" i="74"/>
  <c r="U143" i="74"/>
  <c r="T143" i="74"/>
  <c r="U142" i="74"/>
  <c r="T142" i="74"/>
  <c r="U141" i="74"/>
  <c r="T141" i="74"/>
  <c r="U140" i="74"/>
  <c r="T140" i="74"/>
  <c r="U139" i="74"/>
  <c r="T139" i="74"/>
  <c r="U138" i="74"/>
  <c r="T138" i="74"/>
  <c r="U137" i="74"/>
  <c r="T137" i="74"/>
  <c r="U136" i="74"/>
  <c r="T136" i="74"/>
  <c r="U135" i="74"/>
  <c r="T135" i="74"/>
  <c r="U134" i="74"/>
  <c r="T134" i="74"/>
  <c r="U133" i="74"/>
  <c r="T133" i="74"/>
  <c r="U132" i="74"/>
  <c r="T132" i="74"/>
  <c r="U131" i="74"/>
  <c r="T131" i="74"/>
  <c r="U130" i="74"/>
  <c r="T130" i="74"/>
  <c r="U129" i="74"/>
  <c r="T129" i="74"/>
  <c r="U128" i="74"/>
  <c r="T128" i="74"/>
  <c r="U127" i="74"/>
  <c r="T127" i="74"/>
  <c r="U126" i="74"/>
  <c r="U124" i="74"/>
  <c r="T124" i="74"/>
  <c r="U123" i="74"/>
  <c r="T123" i="74"/>
  <c r="U122" i="74"/>
  <c r="T122" i="74"/>
  <c r="U121" i="74"/>
  <c r="T121" i="74"/>
  <c r="U120" i="74"/>
  <c r="T120" i="74"/>
  <c r="U119" i="74"/>
  <c r="T119" i="74"/>
  <c r="U118" i="74"/>
  <c r="T118" i="74"/>
  <c r="U117" i="74"/>
  <c r="T117" i="74"/>
  <c r="U116" i="74"/>
  <c r="T116" i="74"/>
  <c r="U115" i="74"/>
  <c r="T115" i="74"/>
  <c r="U114" i="74"/>
  <c r="T114" i="74"/>
  <c r="U113" i="74"/>
  <c r="T113" i="74"/>
  <c r="U112" i="74"/>
  <c r="T112" i="74"/>
  <c r="U111" i="74"/>
  <c r="T111" i="74"/>
  <c r="U110" i="74"/>
  <c r="T110" i="74"/>
  <c r="U109" i="74"/>
  <c r="T109" i="74"/>
  <c r="U108" i="74"/>
  <c r="T108" i="74"/>
  <c r="U107" i="74"/>
  <c r="T107" i="74"/>
  <c r="U106" i="74"/>
  <c r="T106" i="74"/>
  <c r="U105" i="74"/>
  <c r="T105" i="74"/>
  <c r="U104" i="74"/>
  <c r="T104" i="74"/>
  <c r="U103" i="74"/>
  <c r="T103" i="74"/>
  <c r="U102" i="74"/>
  <c r="T102" i="74"/>
  <c r="U101" i="74"/>
  <c r="T101" i="74"/>
  <c r="U100" i="74"/>
  <c r="T100" i="74"/>
  <c r="U99" i="74"/>
  <c r="T99" i="74"/>
  <c r="U98" i="74"/>
  <c r="T98" i="74"/>
  <c r="U97" i="74"/>
  <c r="U95" i="74"/>
  <c r="T95" i="74"/>
  <c r="U94" i="74"/>
  <c r="T94" i="74"/>
  <c r="U93" i="74"/>
  <c r="T93" i="74"/>
  <c r="U92" i="74"/>
  <c r="T92" i="74"/>
  <c r="U91" i="74"/>
  <c r="T91" i="74"/>
  <c r="U90" i="74"/>
  <c r="T90" i="74"/>
  <c r="U89" i="74"/>
  <c r="T89" i="74"/>
  <c r="U88" i="74"/>
  <c r="T88" i="74"/>
  <c r="U87" i="74"/>
  <c r="T87" i="74"/>
  <c r="U86" i="74"/>
  <c r="T86" i="74"/>
  <c r="U85" i="74"/>
  <c r="T85" i="74"/>
  <c r="U84" i="74"/>
  <c r="T84" i="74"/>
  <c r="U83" i="74"/>
  <c r="T83" i="74"/>
  <c r="U82" i="74"/>
  <c r="T82" i="74"/>
  <c r="U81" i="74"/>
  <c r="T81" i="74"/>
  <c r="U80" i="74"/>
  <c r="T80" i="74"/>
  <c r="U79" i="74"/>
  <c r="T79" i="74"/>
  <c r="U78" i="74"/>
  <c r="T78" i="74"/>
  <c r="U77" i="74"/>
  <c r="T77" i="74"/>
  <c r="U76" i="74"/>
  <c r="T76" i="74"/>
  <c r="U75" i="74"/>
  <c r="T75" i="74"/>
  <c r="U74" i="74"/>
  <c r="T74" i="74"/>
  <c r="U73" i="74"/>
  <c r="T73" i="74"/>
  <c r="U72" i="74"/>
  <c r="T72" i="74"/>
  <c r="U71" i="74"/>
  <c r="T71" i="74"/>
  <c r="U70" i="74"/>
  <c r="T70" i="74"/>
  <c r="U69" i="74"/>
  <c r="T69" i="74"/>
  <c r="U68" i="74"/>
  <c r="U66" i="74"/>
  <c r="T66" i="74"/>
  <c r="U65" i="74"/>
  <c r="T65" i="74"/>
  <c r="U64" i="74"/>
  <c r="T64" i="74"/>
  <c r="U63" i="74"/>
  <c r="T63" i="74"/>
  <c r="U62" i="74"/>
  <c r="T62" i="74"/>
  <c r="U61" i="74"/>
  <c r="T61" i="74"/>
  <c r="U60" i="74"/>
  <c r="T60" i="74"/>
  <c r="U59" i="74"/>
  <c r="T59" i="74"/>
  <c r="U58" i="74"/>
  <c r="T58" i="74"/>
  <c r="U57" i="74"/>
  <c r="T57" i="74"/>
  <c r="U56" i="74"/>
  <c r="T56" i="74"/>
  <c r="U55" i="74"/>
  <c r="T55" i="74"/>
  <c r="U54" i="74"/>
  <c r="T54" i="74"/>
  <c r="U53" i="74"/>
  <c r="T53" i="74"/>
  <c r="U52" i="74"/>
  <c r="T52" i="74"/>
  <c r="U51" i="74"/>
  <c r="T51" i="74"/>
  <c r="U50" i="74"/>
  <c r="T50" i="74"/>
  <c r="U49" i="74"/>
  <c r="T49" i="74"/>
  <c r="U48" i="74"/>
  <c r="T48" i="74"/>
  <c r="U47" i="74"/>
  <c r="T47" i="74"/>
  <c r="U46" i="74"/>
  <c r="T46" i="74"/>
  <c r="U45" i="74"/>
  <c r="T45" i="74"/>
  <c r="U44" i="74"/>
  <c r="T44" i="74"/>
  <c r="U43" i="74"/>
  <c r="T43" i="74"/>
  <c r="U42" i="74"/>
  <c r="T42" i="74"/>
  <c r="U41" i="74"/>
  <c r="T41" i="74"/>
  <c r="U40" i="74"/>
  <c r="T40" i="74"/>
  <c r="U39" i="74"/>
  <c r="U37" i="74"/>
  <c r="T37" i="74"/>
  <c r="U36" i="74"/>
  <c r="T36" i="74"/>
  <c r="U35" i="74"/>
  <c r="T35" i="74"/>
  <c r="U34" i="74"/>
  <c r="T34" i="74"/>
  <c r="U33" i="74"/>
  <c r="T33" i="74"/>
  <c r="U32" i="74"/>
  <c r="T32" i="74"/>
  <c r="U31" i="74"/>
  <c r="T31" i="74"/>
  <c r="U30" i="74"/>
  <c r="T30" i="74"/>
  <c r="U29" i="74"/>
  <c r="T29" i="74"/>
  <c r="U28" i="74"/>
  <c r="T28" i="74"/>
  <c r="U27" i="74"/>
  <c r="T27" i="74"/>
  <c r="U26" i="74"/>
  <c r="T26" i="74"/>
  <c r="U25" i="74"/>
  <c r="T25" i="74"/>
  <c r="U24" i="74"/>
  <c r="T24" i="74"/>
  <c r="U23" i="74"/>
  <c r="T23" i="74"/>
  <c r="U22" i="74"/>
  <c r="T22" i="74"/>
  <c r="U21" i="74"/>
  <c r="T21" i="74"/>
  <c r="U20" i="74"/>
  <c r="T20" i="74"/>
  <c r="U19" i="74"/>
  <c r="T19" i="74"/>
  <c r="U18" i="74"/>
  <c r="T18" i="74"/>
  <c r="U17" i="74"/>
  <c r="T17" i="74"/>
  <c r="U16" i="74"/>
  <c r="T16" i="74"/>
  <c r="U15" i="74"/>
  <c r="T15" i="74"/>
  <c r="U14" i="74"/>
  <c r="T14" i="74"/>
  <c r="U13" i="74"/>
  <c r="T13" i="74"/>
  <c r="U12" i="74"/>
  <c r="T12" i="74"/>
  <c r="U11" i="74"/>
  <c r="T11" i="74"/>
  <c r="U10" i="74"/>
  <c r="U8" i="74"/>
  <c r="T8" i="74"/>
  <c r="T5" i="74"/>
  <c r="U159" i="73"/>
  <c r="U154" i="73"/>
  <c r="T154" i="73"/>
  <c r="U153" i="73"/>
  <c r="T153" i="73"/>
  <c r="U152" i="73"/>
  <c r="T152" i="73"/>
  <c r="U151" i="73"/>
  <c r="T151" i="73"/>
  <c r="U150" i="73"/>
  <c r="T150" i="73"/>
  <c r="U149" i="73"/>
  <c r="T149" i="73"/>
  <c r="U148" i="73"/>
  <c r="T148" i="73"/>
  <c r="U147" i="73"/>
  <c r="T147" i="73"/>
  <c r="U146" i="73"/>
  <c r="T146" i="73"/>
  <c r="U145" i="73"/>
  <c r="T145" i="73"/>
  <c r="U144" i="73"/>
  <c r="T144" i="73"/>
  <c r="U143" i="73"/>
  <c r="T143" i="73"/>
  <c r="U142" i="73"/>
  <c r="T142" i="73"/>
  <c r="U141" i="73"/>
  <c r="T141" i="73"/>
  <c r="U140" i="73"/>
  <c r="T140" i="73"/>
  <c r="U139" i="73"/>
  <c r="T139" i="73"/>
  <c r="U138" i="73"/>
  <c r="T138" i="73"/>
  <c r="U137" i="73"/>
  <c r="T137" i="73"/>
  <c r="U136" i="73"/>
  <c r="T136" i="73"/>
  <c r="U135" i="73"/>
  <c r="T135" i="73"/>
  <c r="U134" i="73"/>
  <c r="T134" i="73"/>
  <c r="U133" i="73"/>
  <c r="T133" i="73"/>
  <c r="U132" i="73"/>
  <c r="T132" i="73"/>
  <c r="U131" i="73"/>
  <c r="T131" i="73"/>
  <c r="U130" i="73"/>
  <c r="T130" i="73"/>
  <c r="U129" i="73"/>
  <c r="T129" i="73"/>
  <c r="U128" i="73"/>
  <c r="T128" i="73"/>
  <c r="U127" i="73"/>
  <c r="U125" i="73"/>
  <c r="T125" i="73"/>
  <c r="U124" i="73"/>
  <c r="T124" i="73"/>
  <c r="U123" i="73"/>
  <c r="T123" i="73"/>
  <c r="U122" i="73"/>
  <c r="T122" i="73"/>
  <c r="U121" i="73"/>
  <c r="T121" i="73"/>
  <c r="U120" i="73"/>
  <c r="T120" i="73"/>
  <c r="U119" i="73"/>
  <c r="T119" i="73"/>
  <c r="U118" i="73"/>
  <c r="T118" i="73"/>
  <c r="U117" i="73"/>
  <c r="T117" i="73"/>
  <c r="U116" i="73"/>
  <c r="T116" i="73"/>
  <c r="U115" i="73"/>
  <c r="T115" i="73"/>
  <c r="U114" i="73"/>
  <c r="T114" i="73"/>
  <c r="U113" i="73"/>
  <c r="T113" i="73"/>
  <c r="U112" i="73"/>
  <c r="T112" i="73"/>
  <c r="U111" i="73"/>
  <c r="T111" i="73"/>
  <c r="U110" i="73"/>
  <c r="T110" i="73"/>
  <c r="U109" i="73"/>
  <c r="T109" i="73"/>
  <c r="U108" i="73"/>
  <c r="T108" i="73"/>
  <c r="U107" i="73"/>
  <c r="T107" i="73"/>
  <c r="U106" i="73"/>
  <c r="T106" i="73"/>
  <c r="U105" i="73"/>
  <c r="T105" i="73"/>
  <c r="U104" i="73"/>
  <c r="T104" i="73"/>
  <c r="U103" i="73"/>
  <c r="T103" i="73"/>
  <c r="U102" i="73"/>
  <c r="T102" i="73"/>
  <c r="U101" i="73"/>
  <c r="T101" i="73"/>
  <c r="U100" i="73"/>
  <c r="T100" i="73"/>
  <c r="U99" i="73"/>
  <c r="T99" i="73"/>
  <c r="U98" i="73"/>
  <c r="U96" i="73"/>
  <c r="T96" i="73"/>
  <c r="U95" i="73"/>
  <c r="T95" i="73"/>
  <c r="U94" i="73"/>
  <c r="T94" i="73"/>
  <c r="U93" i="73"/>
  <c r="T93" i="73"/>
  <c r="U92" i="73"/>
  <c r="T92" i="73"/>
  <c r="U91" i="73"/>
  <c r="T91" i="73"/>
  <c r="U90" i="73"/>
  <c r="T90" i="73"/>
  <c r="U89" i="73"/>
  <c r="T89" i="73"/>
  <c r="U88" i="73"/>
  <c r="T88" i="73"/>
  <c r="U87" i="73"/>
  <c r="T87" i="73"/>
  <c r="U86" i="73"/>
  <c r="T86" i="73"/>
  <c r="U85" i="73"/>
  <c r="T85" i="73"/>
  <c r="U84" i="73"/>
  <c r="T84" i="73"/>
  <c r="U83" i="73"/>
  <c r="T83" i="73"/>
  <c r="U82" i="73"/>
  <c r="T82" i="73"/>
  <c r="U81" i="73"/>
  <c r="T81" i="73"/>
  <c r="U80" i="73"/>
  <c r="T80" i="73"/>
  <c r="U79" i="73"/>
  <c r="T79" i="73"/>
  <c r="U78" i="73"/>
  <c r="T78" i="73"/>
  <c r="U77" i="73"/>
  <c r="T77" i="73"/>
  <c r="U76" i="73"/>
  <c r="T76" i="73"/>
  <c r="U75" i="73"/>
  <c r="T75" i="73"/>
  <c r="U74" i="73"/>
  <c r="T74" i="73"/>
  <c r="U73" i="73"/>
  <c r="T73" i="73"/>
  <c r="U72" i="73"/>
  <c r="T72" i="73"/>
  <c r="U71" i="73"/>
  <c r="T71" i="73"/>
  <c r="U70" i="73"/>
  <c r="T70" i="73"/>
  <c r="U69" i="73"/>
  <c r="U67" i="73"/>
  <c r="T67" i="73"/>
  <c r="U66" i="73"/>
  <c r="T66" i="73"/>
  <c r="U65" i="73"/>
  <c r="T65" i="73"/>
  <c r="U64" i="73"/>
  <c r="T64" i="73"/>
  <c r="U63" i="73"/>
  <c r="T63" i="73"/>
  <c r="U62" i="73"/>
  <c r="T62" i="73"/>
  <c r="U61" i="73"/>
  <c r="T61" i="73"/>
  <c r="U60" i="73"/>
  <c r="T60" i="73"/>
  <c r="U59" i="73"/>
  <c r="T59" i="73"/>
  <c r="U58" i="73"/>
  <c r="T58" i="73"/>
  <c r="U57" i="73"/>
  <c r="T57" i="73"/>
  <c r="U56" i="73"/>
  <c r="T56" i="73"/>
  <c r="U55" i="73"/>
  <c r="T55" i="73"/>
  <c r="U54" i="73"/>
  <c r="T54" i="73"/>
  <c r="U53" i="73"/>
  <c r="T53" i="73"/>
  <c r="U52" i="73"/>
  <c r="T52" i="73"/>
  <c r="U51" i="73"/>
  <c r="T51" i="73"/>
  <c r="U50" i="73"/>
  <c r="T50" i="73"/>
  <c r="U49" i="73"/>
  <c r="T49" i="73"/>
  <c r="U48" i="73"/>
  <c r="T48" i="73"/>
  <c r="U47" i="73"/>
  <c r="T47" i="73"/>
  <c r="U46" i="73"/>
  <c r="T46" i="73"/>
  <c r="U45" i="73"/>
  <c r="T45" i="73"/>
  <c r="U44" i="73"/>
  <c r="T44" i="73"/>
  <c r="U43" i="73"/>
  <c r="T43" i="73"/>
  <c r="U42" i="73"/>
  <c r="T42" i="73"/>
  <c r="U41" i="73"/>
  <c r="T41" i="73"/>
  <c r="U40" i="73"/>
  <c r="U38" i="73"/>
  <c r="T38" i="73"/>
  <c r="U37" i="73"/>
  <c r="T37" i="73"/>
  <c r="U36" i="73"/>
  <c r="T36" i="73"/>
  <c r="U35" i="73"/>
  <c r="T35" i="73"/>
  <c r="U34" i="73"/>
  <c r="T34" i="73"/>
  <c r="U33" i="73"/>
  <c r="T33" i="73"/>
  <c r="U32" i="73"/>
  <c r="T32" i="73"/>
  <c r="U31" i="73"/>
  <c r="T31" i="73"/>
  <c r="U30" i="73"/>
  <c r="T30" i="73"/>
  <c r="U29" i="73"/>
  <c r="T29" i="73"/>
  <c r="U28" i="73"/>
  <c r="T28" i="73"/>
  <c r="U27" i="73"/>
  <c r="T27" i="73"/>
  <c r="U26" i="73"/>
  <c r="T26" i="73"/>
  <c r="U25" i="73"/>
  <c r="T25" i="73"/>
  <c r="U24" i="73"/>
  <c r="T24" i="73"/>
  <c r="U23" i="73"/>
  <c r="T23" i="73"/>
  <c r="U22" i="73"/>
  <c r="T22" i="73"/>
  <c r="U21" i="73"/>
  <c r="T21" i="73"/>
  <c r="U20" i="73"/>
  <c r="T20" i="73"/>
  <c r="U19" i="73"/>
  <c r="T19" i="73"/>
  <c r="U18" i="73"/>
  <c r="T18" i="73"/>
  <c r="U17" i="73"/>
  <c r="T17" i="73"/>
  <c r="U16" i="73"/>
  <c r="T16" i="73"/>
  <c r="U15" i="73"/>
  <c r="T15" i="73"/>
  <c r="U14" i="73"/>
  <c r="T14" i="73"/>
  <c r="U13" i="73"/>
  <c r="T13" i="73"/>
  <c r="U12" i="73"/>
  <c r="T12" i="73"/>
  <c r="U11" i="73"/>
  <c r="U9" i="73"/>
  <c r="T9" i="73"/>
  <c r="T6" i="73"/>
  <c r="T4" i="73"/>
  <c r="AS99" i="86" l="1"/>
  <c r="AM99" i="86"/>
  <c r="W99" i="86"/>
  <c r="Q99" i="86"/>
  <c r="AS94" i="86"/>
  <c r="AM94" i="86"/>
  <c r="W94" i="86"/>
  <c r="Q94" i="86"/>
  <c r="AS93" i="86"/>
  <c r="AM93" i="86"/>
  <c r="W93" i="86"/>
  <c r="Q93" i="86"/>
  <c r="AS92" i="86"/>
  <c r="AR92" i="86"/>
  <c r="AM92" i="86"/>
  <c r="AL92" i="86"/>
  <c r="AC92" i="86"/>
  <c r="W92" i="86"/>
  <c r="V92" i="86"/>
  <c r="Q92" i="86"/>
  <c r="P92" i="86"/>
  <c r="AS91" i="86"/>
  <c r="AR91" i="86"/>
  <c r="AM91" i="86"/>
  <c r="AL91" i="86"/>
  <c r="AC91" i="86"/>
  <c r="W91" i="86"/>
  <c r="V91" i="86"/>
  <c r="Q91" i="86"/>
  <c r="P91" i="86"/>
  <c r="AS90" i="86"/>
  <c r="AR90" i="86"/>
  <c r="AM90" i="86"/>
  <c r="AL90" i="86"/>
  <c r="AC90" i="86"/>
  <c r="W90" i="86"/>
  <c r="V90" i="86"/>
  <c r="Q90" i="86"/>
  <c r="P90" i="86"/>
  <c r="AS89" i="86"/>
  <c r="AR89" i="86"/>
  <c r="AM89" i="86"/>
  <c r="AL89" i="86"/>
  <c r="AC89" i="86"/>
  <c r="W89" i="86"/>
  <c r="V89" i="86"/>
  <c r="Q89" i="86"/>
  <c r="P89" i="86"/>
  <c r="AS88" i="86"/>
  <c r="AR88" i="86"/>
  <c r="AM88" i="86"/>
  <c r="AL88" i="86"/>
  <c r="AC88" i="86"/>
  <c r="W88" i="86"/>
  <c r="V88" i="86"/>
  <c r="Q88" i="86"/>
  <c r="P88" i="86"/>
  <c r="AS87" i="86"/>
  <c r="AR87" i="86"/>
  <c r="AM87" i="86"/>
  <c r="AL87" i="86"/>
  <c r="AC87" i="86"/>
  <c r="W87" i="86"/>
  <c r="V87" i="86"/>
  <c r="Q87" i="86"/>
  <c r="P87" i="86"/>
  <c r="AS86" i="86"/>
  <c r="AR86" i="86"/>
  <c r="AM86" i="86"/>
  <c r="AL86" i="86"/>
  <c r="AC86" i="86"/>
  <c r="W86" i="86"/>
  <c r="V86" i="86"/>
  <c r="Q86" i="86"/>
  <c r="P86" i="86"/>
  <c r="AS85" i="86"/>
  <c r="AR85" i="86"/>
  <c r="AM85" i="86"/>
  <c r="AL85" i="86"/>
  <c r="AC85" i="86"/>
  <c r="W85" i="86"/>
  <c r="V85" i="86"/>
  <c r="Q85" i="86"/>
  <c r="P85" i="86"/>
  <c r="AS84" i="86"/>
  <c r="AR84" i="86"/>
  <c r="AM84" i="86"/>
  <c r="AL84" i="86"/>
  <c r="AC84" i="86"/>
  <c r="W84" i="86"/>
  <c r="V84" i="86"/>
  <c r="Q84" i="86"/>
  <c r="P84" i="86"/>
  <c r="AS83" i="86"/>
  <c r="AR83" i="86"/>
  <c r="AM83" i="86"/>
  <c r="AL83" i="86"/>
  <c r="AC83" i="86"/>
  <c r="W83" i="86"/>
  <c r="V83" i="86"/>
  <c r="Q83" i="86"/>
  <c r="P83" i="86"/>
  <c r="AS82" i="86"/>
  <c r="AR82" i="86"/>
  <c r="AM82" i="86"/>
  <c r="AL82" i="86"/>
  <c r="AC82" i="86"/>
  <c r="W82" i="86"/>
  <c r="V82" i="86"/>
  <c r="Q82" i="86"/>
  <c r="P82" i="86"/>
  <c r="AS81" i="86"/>
  <c r="AR81" i="86"/>
  <c r="AM81" i="86"/>
  <c r="AL81" i="86"/>
  <c r="AC81" i="86"/>
  <c r="W81" i="86"/>
  <c r="V81" i="86"/>
  <c r="Q81" i="86"/>
  <c r="P81" i="86"/>
  <c r="AS80" i="86"/>
  <c r="AR80" i="86"/>
  <c r="AM80" i="86"/>
  <c r="AL80" i="86"/>
  <c r="AC80" i="86"/>
  <c r="W80" i="86"/>
  <c r="V80" i="86"/>
  <c r="Q80" i="86"/>
  <c r="P80" i="86"/>
  <c r="AS79" i="86"/>
  <c r="AR79" i="86"/>
  <c r="AM79" i="86"/>
  <c r="AL79" i="86"/>
  <c r="AC79" i="86"/>
  <c r="W79" i="86"/>
  <c r="V79" i="86"/>
  <c r="Q79" i="86"/>
  <c r="P79" i="86"/>
  <c r="AS78" i="86"/>
  <c r="AR78" i="86"/>
  <c r="AM78" i="86"/>
  <c r="AL78" i="86"/>
  <c r="AC78" i="86"/>
  <c r="W78" i="86"/>
  <c r="V78" i="86"/>
  <c r="Q78" i="86"/>
  <c r="P78" i="86"/>
  <c r="AS77" i="86"/>
  <c r="AR77" i="86"/>
  <c r="AM77" i="86"/>
  <c r="AL77" i="86"/>
  <c r="AC77" i="86"/>
  <c r="W77" i="86"/>
  <c r="V77" i="86"/>
  <c r="Q77" i="86"/>
  <c r="P77" i="86"/>
  <c r="AS76" i="86"/>
  <c r="AR76" i="86"/>
  <c r="AM76" i="86"/>
  <c r="AL76" i="86"/>
  <c r="AC76" i="86"/>
  <c r="W76" i="86"/>
  <c r="V76" i="86"/>
  <c r="Q76" i="86"/>
  <c r="P76" i="86"/>
  <c r="AS75" i="86"/>
  <c r="AR75" i="86"/>
  <c r="AM75" i="86"/>
  <c r="AL75" i="86"/>
  <c r="AC75" i="86"/>
  <c r="W75" i="86"/>
  <c r="V75" i="86"/>
  <c r="Q75" i="86"/>
  <c r="P75" i="86"/>
  <c r="AS74" i="86"/>
  <c r="AR74" i="86"/>
  <c r="AM74" i="86"/>
  <c r="AL74" i="86"/>
  <c r="AC74" i="86"/>
  <c r="W74" i="86"/>
  <c r="V74" i="86"/>
  <c r="Q74" i="86"/>
  <c r="P74" i="86"/>
  <c r="AS73" i="86"/>
  <c r="AR73" i="86"/>
  <c r="AM73" i="86"/>
  <c r="AL73" i="86"/>
  <c r="AC73" i="86"/>
  <c r="W73" i="86"/>
  <c r="V73" i="86"/>
  <c r="Q73" i="86"/>
  <c r="P73" i="86"/>
  <c r="AS72" i="86"/>
  <c r="AR72" i="86"/>
  <c r="AM72" i="86"/>
  <c r="AL72" i="86"/>
  <c r="AC72" i="86"/>
  <c r="W72" i="86"/>
  <c r="V72" i="86"/>
  <c r="Q72" i="86"/>
  <c r="P72" i="86"/>
  <c r="AS71" i="86"/>
  <c r="AR71" i="86"/>
  <c r="AM71" i="86"/>
  <c r="AL71" i="86"/>
  <c r="AC71" i="86"/>
  <c r="W71" i="86"/>
  <c r="V71" i="86"/>
  <c r="Q71" i="86"/>
  <c r="P71" i="86"/>
  <c r="AS70" i="86"/>
  <c r="AR70" i="86"/>
  <c r="AM70" i="86"/>
  <c r="AL70" i="86"/>
  <c r="AC70" i="86"/>
  <c r="W70" i="86"/>
  <c r="V70" i="86"/>
  <c r="Q70" i="86"/>
  <c r="P70" i="86"/>
  <c r="AS69" i="86"/>
  <c r="AR69" i="86"/>
  <c r="AM69" i="86"/>
  <c r="AL69" i="86"/>
  <c r="AC69" i="86"/>
  <c r="W69" i="86"/>
  <c r="V69" i="86"/>
  <c r="Q69" i="86"/>
  <c r="P69" i="86"/>
  <c r="AS68" i="86"/>
  <c r="AR68" i="86"/>
  <c r="AM68" i="86"/>
  <c r="AL68" i="86"/>
  <c r="AC68" i="86"/>
  <c r="W68" i="86"/>
  <c r="V68" i="86"/>
  <c r="Q68" i="86"/>
  <c r="P68" i="86"/>
  <c r="AS67" i="86"/>
  <c r="AM67" i="86"/>
  <c r="W67" i="86"/>
  <c r="Q67" i="86"/>
  <c r="AS65" i="86"/>
  <c r="AM65" i="86"/>
  <c r="W65" i="86"/>
  <c r="Q65" i="86"/>
  <c r="AS64" i="86"/>
  <c r="AM64" i="86"/>
  <c r="W64" i="86"/>
  <c r="Q64" i="86"/>
  <c r="AS63" i="86"/>
  <c r="AR63" i="86"/>
  <c r="AM63" i="86"/>
  <c r="AL63" i="86"/>
  <c r="AC63" i="86"/>
  <c r="W63" i="86"/>
  <c r="V63" i="86"/>
  <c r="Q63" i="86"/>
  <c r="P63" i="86"/>
  <c r="AS62" i="86"/>
  <c r="AR62" i="86"/>
  <c r="AM62" i="86"/>
  <c r="AL62" i="86"/>
  <c r="AC62" i="86"/>
  <c r="W62" i="86"/>
  <c r="V62" i="86"/>
  <c r="Q62" i="86"/>
  <c r="P62" i="86"/>
  <c r="AS61" i="86"/>
  <c r="AR61" i="86"/>
  <c r="AM61" i="86"/>
  <c r="AL61" i="86"/>
  <c r="AC61" i="86"/>
  <c r="W61" i="86"/>
  <c r="V61" i="86"/>
  <c r="Q61" i="86"/>
  <c r="P61" i="86"/>
  <c r="AS60" i="86"/>
  <c r="AR60" i="86"/>
  <c r="AM60" i="86"/>
  <c r="AL60" i="86"/>
  <c r="AC60" i="86"/>
  <c r="W60" i="86"/>
  <c r="V60" i="86"/>
  <c r="Q60" i="86"/>
  <c r="P60" i="86"/>
  <c r="AS59" i="86"/>
  <c r="AR59" i="86"/>
  <c r="AM59" i="86"/>
  <c r="AL59" i="86"/>
  <c r="AC59" i="86"/>
  <c r="W59" i="86"/>
  <c r="V59" i="86"/>
  <c r="Q59" i="86"/>
  <c r="P59" i="86"/>
  <c r="AS58" i="86"/>
  <c r="AR58" i="86"/>
  <c r="AM58" i="86"/>
  <c r="AL58" i="86"/>
  <c r="AC58" i="86"/>
  <c r="W58" i="86"/>
  <c r="V58" i="86"/>
  <c r="Q58" i="86"/>
  <c r="P58" i="86"/>
  <c r="AS57" i="86"/>
  <c r="AR57" i="86"/>
  <c r="AM57" i="86"/>
  <c r="AL57" i="86"/>
  <c r="AC57" i="86"/>
  <c r="W57" i="86"/>
  <c r="V57" i="86"/>
  <c r="Q57" i="86"/>
  <c r="P57" i="86"/>
  <c r="AS56" i="86"/>
  <c r="AR56" i="86"/>
  <c r="AM56" i="86"/>
  <c r="AL56" i="86"/>
  <c r="AC56" i="86"/>
  <c r="W56" i="86"/>
  <c r="V56" i="86"/>
  <c r="Q56" i="86"/>
  <c r="P56" i="86"/>
  <c r="AS55" i="86"/>
  <c r="AR55" i="86"/>
  <c r="AM55" i="86"/>
  <c r="AL55" i="86"/>
  <c r="AC55" i="86"/>
  <c r="W55" i="86"/>
  <c r="V55" i="86"/>
  <c r="Q55" i="86"/>
  <c r="P55" i="86"/>
  <c r="AS54" i="86"/>
  <c r="AR54" i="86"/>
  <c r="AM54" i="86"/>
  <c r="AL54" i="86"/>
  <c r="AC54" i="86"/>
  <c r="W54" i="86"/>
  <c r="V54" i="86"/>
  <c r="Q54" i="86"/>
  <c r="P54" i="86"/>
  <c r="AS53" i="86"/>
  <c r="AR53" i="86"/>
  <c r="AM53" i="86"/>
  <c r="AL53" i="86"/>
  <c r="AC53" i="86"/>
  <c r="W53" i="86"/>
  <c r="V53" i="86"/>
  <c r="Q53" i="86"/>
  <c r="P53" i="86"/>
  <c r="AS52" i="86"/>
  <c r="AR52" i="86"/>
  <c r="AM52" i="86"/>
  <c r="AL52" i="86"/>
  <c r="AC52" i="86"/>
  <c r="W52" i="86"/>
  <c r="V52" i="86"/>
  <c r="Q52" i="86"/>
  <c r="P52" i="86"/>
  <c r="AS51" i="86"/>
  <c r="AR51" i="86"/>
  <c r="AM51" i="86"/>
  <c r="AL51" i="86"/>
  <c r="AC51" i="86"/>
  <c r="W51" i="86"/>
  <c r="V51" i="86"/>
  <c r="Q51" i="86"/>
  <c r="P51" i="86"/>
  <c r="AS50" i="86"/>
  <c r="AR50" i="86"/>
  <c r="AM50" i="86"/>
  <c r="AL50" i="86"/>
  <c r="AC50" i="86"/>
  <c r="W50" i="86"/>
  <c r="V50" i="86"/>
  <c r="Q50" i="86"/>
  <c r="P50" i="86"/>
  <c r="AS49" i="86"/>
  <c r="AR49" i="86"/>
  <c r="AM49" i="86"/>
  <c r="AL49" i="86"/>
  <c r="AC49" i="86"/>
  <c r="W49" i="86"/>
  <c r="V49" i="86"/>
  <c r="Q49" i="86"/>
  <c r="P49" i="86"/>
  <c r="AS48" i="86"/>
  <c r="AR48" i="86"/>
  <c r="AM48" i="86"/>
  <c r="AL48" i="86"/>
  <c r="AC48" i="86"/>
  <c r="W48" i="86"/>
  <c r="V48" i="86"/>
  <c r="Q48" i="86"/>
  <c r="P48" i="86"/>
  <c r="AS47" i="86"/>
  <c r="AR47" i="86"/>
  <c r="AM47" i="86"/>
  <c r="AL47" i="86"/>
  <c r="AC47" i="86"/>
  <c r="W47" i="86"/>
  <c r="V47" i="86"/>
  <c r="Q47" i="86"/>
  <c r="P47" i="86"/>
  <c r="AS46" i="86"/>
  <c r="AR46" i="86"/>
  <c r="AM46" i="86"/>
  <c r="AL46" i="86"/>
  <c r="AC46" i="86"/>
  <c r="W46" i="86"/>
  <c r="V46" i="86"/>
  <c r="Q46" i="86"/>
  <c r="P46" i="86"/>
  <c r="AS45" i="86"/>
  <c r="AR45" i="86"/>
  <c r="AM45" i="86"/>
  <c r="AL45" i="86"/>
  <c r="AC45" i="86"/>
  <c r="W45" i="86"/>
  <c r="V45" i="86"/>
  <c r="Q45" i="86"/>
  <c r="P45" i="86"/>
  <c r="AS44" i="86"/>
  <c r="AR44" i="86"/>
  <c r="AM44" i="86"/>
  <c r="AL44" i="86"/>
  <c r="AC44" i="86"/>
  <c r="W44" i="86"/>
  <c r="V44" i="86"/>
  <c r="Q44" i="86"/>
  <c r="P44" i="86"/>
  <c r="AS43" i="86"/>
  <c r="AR43" i="86"/>
  <c r="AM43" i="86"/>
  <c r="AL43" i="86"/>
  <c r="AC43" i="86"/>
  <c r="W43" i="86"/>
  <c r="V43" i="86"/>
  <c r="Q43" i="86"/>
  <c r="P43" i="86"/>
  <c r="AS42" i="86"/>
  <c r="AR42" i="86"/>
  <c r="AM42" i="86"/>
  <c r="AL42" i="86"/>
  <c r="AC42" i="86"/>
  <c r="W42" i="86"/>
  <c r="V42" i="86"/>
  <c r="Q42" i="86"/>
  <c r="P42" i="86"/>
  <c r="AS41" i="86"/>
  <c r="AR41" i="86"/>
  <c r="AM41" i="86"/>
  <c r="AL41" i="86"/>
  <c r="AC41" i="86"/>
  <c r="W41" i="86"/>
  <c r="V41" i="86"/>
  <c r="Q41" i="86"/>
  <c r="P41" i="86"/>
  <c r="AS40" i="86"/>
  <c r="AR40" i="86"/>
  <c r="AM40" i="86"/>
  <c r="AL40" i="86"/>
  <c r="AC40" i="86"/>
  <c r="W40" i="86"/>
  <c r="V40" i="86"/>
  <c r="Q40" i="86"/>
  <c r="P40" i="86"/>
  <c r="AS39" i="86"/>
  <c r="AR39" i="86"/>
  <c r="AM39" i="86"/>
  <c r="AL39" i="86"/>
  <c r="AC39" i="86"/>
  <c r="W39" i="86"/>
  <c r="V39" i="86"/>
  <c r="Q39" i="86"/>
  <c r="P39" i="86"/>
  <c r="AS38" i="86"/>
  <c r="AM38" i="86"/>
  <c r="W38" i="86"/>
  <c r="Q38" i="86"/>
  <c r="AS36" i="86"/>
  <c r="AM36" i="86"/>
  <c r="W36" i="86"/>
  <c r="Q36" i="86"/>
  <c r="AS35" i="86"/>
  <c r="AM35" i="86"/>
  <c r="W35" i="86"/>
  <c r="Q35" i="86"/>
  <c r="AS34" i="86"/>
  <c r="AR34" i="86"/>
  <c r="AM34" i="86"/>
  <c r="AL34" i="86"/>
  <c r="AC34" i="86"/>
  <c r="W34" i="86"/>
  <c r="V34" i="86"/>
  <c r="Q34" i="86"/>
  <c r="P34" i="86"/>
  <c r="AS33" i="86"/>
  <c r="AR33" i="86"/>
  <c r="AM33" i="86"/>
  <c r="AL33" i="86"/>
  <c r="AC33" i="86"/>
  <c r="W33" i="86"/>
  <c r="V33" i="86"/>
  <c r="Q33" i="86"/>
  <c r="P33" i="86"/>
  <c r="AS32" i="86"/>
  <c r="AR32" i="86"/>
  <c r="AM32" i="86"/>
  <c r="AL32" i="86"/>
  <c r="AC32" i="86"/>
  <c r="W32" i="86"/>
  <c r="V32" i="86"/>
  <c r="Q32" i="86"/>
  <c r="P32" i="86"/>
  <c r="AS31" i="86"/>
  <c r="AR31" i="86"/>
  <c r="AM31" i="86"/>
  <c r="AL31" i="86"/>
  <c r="AC31" i="86"/>
  <c r="W31" i="86"/>
  <c r="V31" i="86"/>
  <c r="Q31" i="86"/>
  <c r="P31" i="86"/>
  <c r="AS30" i="86"/>
  <c r="AR30" i="86"/>
  <c r="AM30" i="86"/>
  <c r="AL30" i="86"/>
  <c r="AC30" i="86"/>
  <c r="W30" i="86"/>
  <c r="V30" i="86"/>
  <c r="Q30" i="86"/>
  <c r="P30" i="86"/>
  <c r="AS29" i="86"/>
  <c r="AR29" i="86"/>
  <c r="AM29" i="86"/>
  <c r="AL29" i="86"/>
  <c r="AC29" i="86"/>
  <c r="W29" i="86"/>
  <c r="V29" i="86"/>
  <c r="Q29" i="86"/>
  <c r="P29" i="86"/>
  <c r="AS28" i="86"/>
  <c r="AR28" i="86"/>
  <c r="AM28" i="86"/>
  <c r="AL28" i="86"/>
  <c r="AC28" i="86"/>
  <c r="W28" i="86"/>
  <c r="V28" i="86"/>
  <c r="Q28" i="86"/>
  <c r="P28" i="86"/>
  <c r="AS27" i="86"/>
  <c r="AR27" i="86"/>
  <c r="AM27" i="86"/>
  <c r="AL27" i="86"/>
  <c r="AC27" i="86"/>
  <c r="W27" i="86"/>
  <c r="V27" i="86"/>
  <c r="Q27" i="86"/>
  <c r="P27" i="86"/>
  <c r="AS26" i="86"/>
  <c r="AR26" i="86"/>
  <c r="AM26" i="86"/>
  <c r="AL26" i="86"/>
  <c r="AC26" i="86"/>
  <c r="W26" i="86"/>
  <c r="V26" i="86"/>
  <c r="Q26" i="86"/>
  <c r="P26" i="86"/>
  <c r="AS25" i="86"/>
  <c r="AR25" i="86"/>
  <c r="AM25" i="86"/>
  <c r="AL25" i="86"/>
  <c r="AC25" i="86"/>
  <c r="W25" i="86"/>
  <c r="V25" i="86"/>
  <c r="Q25" i="86"/>
  <c r="P25" i="86"/>
  <c r="AS24" i="86"/>
  <c r="AR24" i="86"/>
  <c r="AM24" i="86"/>
  <c r="AL24" i="86"/>
  <c r="AC24" i="86"/>
  <c r="W24" i="86"/>
  <c r="V24" i="86"/>
  <c r="Q24" i="86"/>
  <c r="P24" i="86"/>
  <c r="AS23" i="86"/>
  <c r="AR23" i="86"/>
  <c r="AM23" i="86"/>
  <c r="AL23" i="86"/>
  <c r="AC23" i="86"/>
  <c r="W23" i="86"/>
  <c r="V23" i="86"/>
  <c r="Q23" i="86"/>
  <c r="P23" i="86"/>
  <c r="AS22" i="86"/>
  <c r="AR22" i="86"/>
  <c r="AM22" i="86"/>
  <c r="AL22" i="86"/>
  <c r="AC22" i="86"/>
  <c r="W22" i="86"/>
  <c r="V22" i="86"/>
  <c r="Q22" i="86"/>
  <c r="P22" i="86"/>
  <c r="AS21" i="86"/>
  <c r="AR21" i="86"/>
  <c r="AM21" i="86"/>
  <c r="AL21" i="86"/>
  <c r="AC21" i="86"/>
  <c r="W21" i="86"/>
  <c r="V21" i="86"/>
  <c r="Q21" i="86"/>
  <c r="P21" i="86"/>
  <c r="AS20" i="86"/>
  <c r="AR20" i="86"/>
  <c r="AM20" i="86"/>
  <c r="AL20" i="86"/>
  <c r="AC20" i="86"/>
  <c r="W20" i="86"/>
  <c r="V20" i="86"/>
  <c r="Q20" i="86"/>
  <c r="P20" i="86"/>
  <c r="AS19" i="86"/>
  <c r="AR19" i="86"/>
  <c r="AM19" i="86"/>
  <c r="AL19" i="86"/>
  <c r="AC19" i="86"/>
  <c r="W19" i="86"/>
  <c r="V19" i="86"/>
  <c r="Q19" i="86"/>
  <c r="P19" i="86"/>
  <c r="AS18" i="86"/>
  <c r="AR18" i="86"/>
  <c r="AM18" i="86"/>
  <c r="AL18" i="86"/>
  <c r="AC18" i="86"/>
  <c r="W18" i="86"/>
  <c r="V18" i="86"/>
  <c r="Q18" i="86"/>
  <c r="P18" i="86"/>
  <c r="AS17" i="86"/>
  <c r="AR17" i="86"/>
  <c r="AM17" i="86"/>
  <c r="AL17" i="86"/>
  <c r="AC17" i="86"/>
  <c r="W17" i="86"/>
  <c r="V17" i="86"/>
  <c r="Q17" i="86"/>
  <c r="P17" i="86"/>
  <c r="AS16" i="86"/>
  <c r="AR16" i="86"/>
  <c r="AM16" i="86"/>
  <c r="AL16" i="86"/>
  <c r="AC16" i="86"/>
  <c r="W16" i="86"/>
  <c r="V16" i="86"/>
  <c r="Q16" i="86"/>
  <c r="P16" i="86"/>
  <c r="AS15" i="86"/>
  <c r="AR15" i="86"/>
  <c r="AM15" i="86"/>
  <c r="AL15" i="86"/>
  <c r="AC15" i="86"/>
  <c r="W15" i="86"/>
  <c r="V15" i="86"/>
  <c r="Q15" i="86"/>
  <c r="P15" i="86"/>
  <c r="AS14" i="86"/>
  <c r="AR14" i="86"/>
  <c r="AM14" i="86"/>
  <c r="AL14" i="86"/>
  <c r="AC14" i="86"/>
  <c r="W14" i="86"/>
  <c r="V14" i="86"/>
  <c r="Q14" i="86"/>
  <c r="P14" i="86"/>
  <c r="AS13" i="86"/>
  <c r="AR13" i="86"/>
  <c r="AM13" i="86"/>
  <c r="AL13" i="86"/>
  <c r="AC13" i="86"/>
  <c r="W13" i="86"/>
  <c r="V13" i="86"/>
  <c r="Q13" i="86"/>
  <c r="P13" i="86"/>
  <c r="AS12" i="86"/>
  <c r="AR12" i="86"/>
  <c r="AM12" i="86"/>
  <c r="AL12" i="86"/>
  <c r="AC12" i="86"/>
  <c r="W12" i="86"/>
  <c r="V12" i="86"/>
  <c r="Q12" i="86"/>
  <c r="P12" i="86"/>
  <c r="AS11" i="86"/>
  <c r="AR11" i="86"/>
  <c r="AM11" i="86"/>
  <c r="AL11" i="86"/>
  <c r="AC11" i="86"/>
  <c r="W11" i="86"/>
  <c r="V11" i="86"/>
  <c r="Q11" i="86"/>
  <c r="P11" i="86"/>
  <c r="AS10" i="86"/>
  <c r="AR10" i="86"/>
  <c r="AM10" i="86"/>
  <c r="AL10" i="86"/>
  <c r="AC10" i="86"/>
  <c r="W10" i="86"/>
  <c r="V10" i="86"/>
  <c r="Q10" i="86"/>
  <c r="P10" i="86"/>
  <c r="AS9" i="86"/>
  <c r="AM9" i="86"/>
  <c r="W9" i="86"/>
  <c r="Q9" i="86"/>
  <c r="AS7" i="86"/>
  <c r="AR7" i="86"/>
  <c r="AM7" i="86"/>
  <c r="AL7" i="86"/>
  <c r="W7" i="86"/>
  <c r="V7" i="86"/>
  <c r="Q7" i="86"/>
  <c r="P7" i="86"/>
  <c r="AR5" i="86"/>
  <c r="AL5" i="86"/>
  <c r="AB5" i="86"/>
  <c r="V5" i="86"/>
  <c r="P5" i="86"/>
  <c r="AR4" i="86"/>
  <c r="AL4" i="86"/>
  <c r="V4" i="86"/>
  <c r="AB4" i="86" s="1"/>
  <c r="P4" i="86"/>
  <c r="AS99" i="87"/>
  <c r="AM99" i="87"/>
  <c r="W99" i="87"/>
  <c r="Q99" i="87"/>
  <c r="AS94" i="87"/>
  <c r="AM94" i="87"/>
  <c r="W94" i="87"/>
  <c r="Q94" i="87"/>
  <c r="AS93" i="87"/>
  <c r="AM93" i="87"/>
  <c r="W93" i="87"/>
  <c r="Q93" i="87"/>
  <c r="AS92" i="87"/>
  <c r="AR92" i="87"/>
  <c r="AM92" i="87"/>
  <c r="AL92" i="87"/>
  <c r="AC92" i="87"/>
  <c r="W92" i="87"/>
  <c r="V92" i="87"/>
  <c r="Q92" i="87"/>
  <c r="P92" i="87"/>
  <c r="AS91" i="87"/>
  <c r="AR91" i="87"/>
  <c r="AM91" i="87"/>
  <c r="AL91" i="87"/>
  <c r="AC91" i="87"/>
  <c r="W91" i="87"/>
  <c r="V91" i="87"/>
  <c r="Q91" i="87"/>
  <c r="P91" i="87"/>
  <c r="AS90" i="87"/>
  <c r="AR90" i="87"/>
  <c r="AM90" i="87"/>
  <c r="AL90" i="87"/>
  <c r="AC90" i="87"/>
  <c r="W90" i="87"/>
  <c r="V90" i="87"/>
  <c r="Q90" i="87"/>
  <c r="P90" i="87"/>
  <c r="AS89" i="87"/>
  <c r="AR89" i="87"/>
  <c r="AM89" i="87"/>
  <c r="AL89" i="87"/>
  <c r="AC89" i="87"/>
  <c r="W89" i="87"/>
  <c r="V89" i="87"/>
  <c r="Q89" i="87"/>
  <c r="P89" i="87"/>
  <c r="AS88" i="87"/>
  <c r="AR88" i="87"/>
  <c r="AM88" i="87"/>
  <c r="AL88" i="87"/>
  <c r="AC88" i="87"/>
  <c r="W88" i="87"/>
  <c r="V88" i="87"/>
  <c r="Q88" i="87"/>
  <c r="P88" i="87"/>
  <c r="AS87" i="87"/>
  <c r="AR87" i="87"/>
  <c r="AM87" i="87"/>
  <c r="AL87" i="87"/>
  <c r="AC87" i="87"/>
  <c r="W87" i="87"/>
  <c r="V87" i="87"/>
  <c r="Q87" i="87"/>
  <c r="P87" i="87"/>
  <c r="AS86" i="87"/>
  <c r="AR86" i="87"/>
  <c r="AM86" i="87"/>
  <c r="AL86" i="87"/>
  <c r="AC86" i="87"/>
  <c r="W86" i="87"/>
  <c r="V86" i="87"/>
  <c r="Q86" i="87"/>
  <c r="P86" i="87"/>
  <c r="AS85" i="87"/>
  <c r="AR85" i="87"/>
  <c r="AM85" i="87"/>
  <c r="AL85" i="87"/>
  <c r="AC85" i="87"/>
  <c r="W85" i="87"/>
  <c r="V85" i="87"/>
  <c r="Q85" i="87"/>
  <c r="P85" i="87"/>
  <c r="AS84" i="87"/>
  <c r="AR84" i="87"/>
  <c r="AM84" i="87"/>
  <c r="AL84" i="87"/>
  <c r="AC84" i="87"/>
  <c r="W84" i="87"/>
  <c r="V84" i="87"/>
  <c r="Q84" i="87"/>
  <c r="P84" i="87"/>
  <c r="AS83" i="87"/>
  <c r="AR83" i="87"/>
  <c r="AM83" i="87"/>
  <c r="AL83" i="87"/>
  <c r="AC83" i="87"/>
  <c r="W83" i="87"/>
  <c r="V83" i="87"/>
  <c r="Q83" i="87"/>
  <c r="P83" i="87"/>
  <c r="AS82" i="87"/>
  <c r="AR82" i="87"/>
  <c r="AM82" i="87"/>
  <c r="AL82" i="87"/>
  <c r="AC82" i="87"/>
  <c r="W82" i="87"/>
  <c r="V82" i="87"/>
  <c r="Q82" i="87"/>
  <c r="P82" i="87"/>
  <c r="AS81" i="87"/>
  <c r="AR81" i="87"/>
  <c r="AM81" i="87"/>
  <c r="AL81" i="87"/>
  <c r="AC81" i="87"/>
  <c r="W81" i="87"/>
  <c r="V81" i="87"/>
  <c r="Q81" i="87"/>
  <c r="P81" i="87"/>
  <c r="AS80" i="87"/>
  <c r="AR80" i="87"/>
  <c r="AM80" i="87"/>
  <c r="AL80" i="87"/>
  <c r="AC80" i="87"/>
  <c r="W80" i="87"/>
  <c r="V80" i="87"/>
  <c r="Q80" i="87"/>
  <c r="P80" i="87"/>
  <c r="AS79" i="87"/>
  <c r="AR79" i="87"/>
  <c r="AM79" i="87"/>
  <c r="AL79" i="87"/>
  <c r="AC79" i="87"/>
  <c r="W79" i="87"/>
  <c r="V79" i="87"/>
  <c r="Q79" i="87"/>
  <c r="P79" i="87"/>
  <c r="AS78" i="87"/>
  <c r="AR78" i="87"/>
  <c r="AM78" i="87"/>
  <c r="AL78" i="87"/>
  <c r="AC78" i="87"/>
  <c r="W78" i="87"/>
  <c r="V78" i="87"/>
  <c r="Q78" i="87"/>
  <c r="P78" i="87"/>
  <c r="AS77" i="87"/>
  <c r="AR77" i="87"/>
  <c r="AM77" i="87"/>
  <c r="AL77" i="87"/>
  <c r="AC77" i="87"/>
  <c r="W77" i="87"/>
  <c r="V77" i="87"/>
  <c r="Q77" i="87"/>
  <c r="P77" i="87"/>
  <c r="AS76" i="87"/>
  <c r="AR76" i="87"/>
  <c r="AM76" i="87"/>
  <c r="AL76" i="87"/>
  <c r="AC76" i="87"/>
  <c r="W76" i="87"/>
  <c r="V76" i="87"/>
  <c r="Q76" i="87"/>
  <c r="P76" i="87"/>
  <c r="AS75" i="87"/>
  <c r="AR75" i="87"/>
  <c r="AM75" i="87"/>
  <c r="AL75" i="87"/>
  <c r="AC75" i="87"/>
  <c r="W75" i="87"/>
  <c r="V75" i="87"/>
  <c r="Q75" i="87"/>
  <c r="P75" i="87"/>
  <c r="AS74" i="87"/>
  <c r="AR74" i="87"/>
  <c r="AM74" i="87"/>
  <c r="AL74" i="87"/>
  <c r="AC74" i="87"/>
  <c r="W74" i="87"/>
  <c r="V74" i="87"/>
  <c r="Q74" i="87"/>
  <c r="P74" i="87"/>
  <c r="AS73" i="87"/>
  <c r="AR73" i="87"/>
  <c r="AM73" i="87"/>
  <c r="AL73" i="87"/>
  <c r="AC73" i="87"/>
  <c r="W73" i="87"/>
  <c r="V73" i="87"/>
  <c r="Q73" i="87"/>
  <c r="P73" i="87"/>
  <c r="AS72" i="87"/>
  <c r="AR72" i="87"/>
  <c r="AM72" i="87"/>
  <c r="AL72" i="87"/>
  <c r="AC72" i="87"/>
  <c r="W72" i="87"/>
  <c r="V72" i="87"/>
  <c r="Q72" i="87"/>
  <c r="P72" i="87"/>
  <c r="AS71" i="87"/>
  <c r="AR71" i="87"/>
  <c r="AM71" i="87"/>
  <c r="AL71" i="87"/>
  <c r="AC71" i="87"/>
  <c r="W71" i="87"/>
  <c r="V71" i="87"/>
  <c r="Q71" i="87"/>
  <c r="P71" i="87"/>
  <c r="AS70" i="87"/>
  <c r="AR70" i="87"/>
  <c r="AM70" i="87"/>
  <c r="AL70" i="87"/>
  <c r="AC70" i="87"/>
  <c r="W70" i="87"/>
  <c r="V70" i="87"/>
  <c r="Q70" i="87"/>
  <c r="P70" i="87"/>
  <c r="AS69" i="87"/>
  <c r="AR69" i="87"/>
  <c r="AM69" i="87"/>
  <c r="AL69" i="87"/>
  <c r="AC69" i="87"/>
  <c r="W69" i="87"/>
  <c r="V69" i="87"/>
  <c r="Q69" i="87"/>
  <c r="P69" i="87"/>
  <c r="AS68" i="87"/>
  <c r="AR68" i="87"/>
  <c r="AM68" i="87"/>
  <c r="AL68" i="87"/>
  <c r="AC68" i="87"/>
  <c r="W68" i="87"/>
  <c r="V68" i="87"/>
  <c r="Q68" i="87"/>
  <c r="P68" i="87"/>
  <c r="AS67" i="87"/>
  <c r="AM67" i="87"/>
  <c r="W67" i="87"/>
  <c r="Q67" i="87"/>
  <c r="AS65" i="87"/>
  <c r="AM65" i="87"/>
  <c r="W65" i="87"/>
  <c r="Q65" i="87"/>
  <c r="AS64" i="87"/>
  <c r="AM64" i="87"/>
  <c r="W64" i="87"/>
  <c r="Q64" i="87"/>
  <c r="AS63" i="87"/>
  <c r="AR63" i="87"/>
  <c r="AM63" i="87"/>
  <c r="AL63" i="87"/>
  <c r="AC63" i="87"/>
  <c r="W63" i="87"/>
  <c r="V63" i="87"/>
  <c r="Q63" i="87"/>
  <c r="P63" i="87"/>
  <c r="AS62" i="87"/>
  <c r="AR62" i="87"/>
  <c r="AM62" i="87"/>
  <c r="AL62" i="87"/>
  <c r="AC62" i="87"/>
  <c r="W62" i="87"/>
  <c r="V62" i="87"/>
  <c r="Q62" i="87"/>
  <c r="P62" i="87"/>
  <c r="AS61" i="87"/>
  <c r="AR61" i="87"/>
  <c r="AM61" i="87"/>
  <c r="AL61" i="87"/>
  <c r="AC61" i="87"/>
  <c r="W61" i="87"/>
  <c r="V61" i="87"/>
  <c r="Q61" i="87"/>
  <c r="P61" i="87"/>
  <c r="AS60" i="87"/>
  <c r="AR60" i="87"/>
  <c r="AM60" i="87"/>
  <c r="AL60" i="87"/>
  <c r="AC60" i="87"/>
  <c r="W60" i="87"/>
  <c r="V60" i="87"/>
  <c r="Q60" i="87"/>
  <c r="P60" i="87"/>
  <c r="AS59" i="87"/>
  <c r="AR59" i="87"/>
  <c r="AM59" i="87"/>
  <c r="AL59" i="87"/>
  <c r="AC59" i="87"/>
  <c r="W59" i="87"/>
  <c r="V59" i="87"/>
  <c r="Q59" i="87"/>
  <c r="P59" i="87"/>
  <c r="AS58" i="87"/>
  <c r="AR58" i="87"/>
  <c r="AM58" i="87"/>
  <c r="AL58" i="87"/>
  <c r="AC58" i="87"/>
  <c r="W58" i="87"/>
  <c r="V58" i="87"/>
  <c r="Q58" i="87"/>
  <c r="P58" i="87"/>
  <c r="AS57" i="87"/>
  <c r="AR57" i="87"/>
  <c r="AM57" i="87"/>
  <c r="AL57" i="87"/>
  <c r="AC57" i="87"/>
  <c r="W57" i="87"/>
  <c r="V57" i="87"/>
  <c r="Q57" i="87"/>
  <c r="P57" i="87"/>
  <c r="AS56" i="87"/>
  <c r="AR56" i="87"/>
  <c r="AM56" i="87"/>
  <c r="AL56" i="87"/>
  <c r="AC56" i="87"/>
  <c r="W56" i="87"/>
  <c r="V56" i="87"/>
  <c r="Q56" i="87"/>
  <c r="P56" i="87"/>
  <c r="AS55" i="87"/>
  <c r="AR55" i="87"/>
  <c r="AM55" i="87"/>
  <c r="AL55" i="87"/>
  <c r="AC55" i="87"/>
  <c r="W55" i="87"/>
  <c r="V55" i="87"/>
  <c r="Q55" i="87"/>
  <c r="P55" i="87"/>
  <c r="AS54" i="87"/>
  <c r="AR54" i="87"/>
  <c r="AM54" i="87"/>
  <c r="AL54" i="87"/>
  <c r="AC54" i="87"/>
  <c r="W54" i="87"/>
  <c r="V54" i="87"/>
  <c r="Q54" i="87"/>
  <c r="P54" i="87"/>
  <c r="AS53" i="87"/>
  <c r="AR53" i="87"/>
  <c r="AM53" i="87"/>
  <c r="AL53" i="87"/>
  <c r="AC53" i="87"/>
  <c r="W53" i="87"/>
  <c r="V53" i="87"/>
  <c r="Q53" i="87"/>
  <c r="P53" i="87"/>
  <c r="AS52" i="87"/>
  <c r="AR52" i="87"/>
  <c r="AM52" i="87"/>
  <c r="AL52" i="87"/>
  <c r="AC52" i="87"/>
  <c r="W52" i="87"/>
  <c r="V52" i="87"/>
  <c r="Q52" i="87"/>
  <c r="P52" i="87"/>
  <c r="AS51" i="87"/>
  <c r="AR51" i="87"/>
  <c r="AM51" i="87"/>
  <c r="AL51" i="87"/>
  <c r="AC51" i="87"/>
  <c r="W51" i="87"/>
  <c r="V51" i="87"/>
  <c r="Q51" i="87"/>
  <c r="P51" i="87"/>
  <c r="AS50" i="87"/>
  <c r="AR50" i="87"/>
  <c r="AM50" i="87"/>
  <c r="AL50" i="87"/>
  <c r="AC50" i="87"/>
  <c r="W50" i="87"/>
  <c r="V50" i="87"/>
  <c r="Q50" i="87"/>
  <c r="P50" i="87"/>
  <c r="AS49" i="87"/>
  <c r="AR49" i="87"/>
  <c r="AM49" i="87"/>
  <c r="AL49" i="87"/>
  <c r="AC49" i="87"/>
  <c r="W49" i="87"/>
  <c r="V49" i="87"/>
  <c r="Q49" i="87"/>
  <c r="P49" i="87"/>
  <c r="AS48" i="87"/>
  <c r="AR48" i="87"/>
  <c r="AM48" i="87"/>
  <c r="AL48" i="87"/>
  <c r="AC48" i="87"/>
  <c r="W48" i="87"/>
  <c r="V48" i="87"/>
  <c r="Q48" i="87"/>
  <c r="P48" i="87"/>
  <c r="AS47" i="87"/>
  <c r="AR47" i="87"/>
  <c r="AM47" i="87"/>
  <c r="AL47" i="87"/>
  <c r="AC47" i="87"/>
  <c r="W47" i="87"/>
  <c r="V47" i="87"/>
  <c r="Q47" i="87"/>
  <c r="P47" i="87"/>
  <c r="AS46" i="87"/>
  <c r="AR46" i="87"/>
  <c r="AM46" i="87"/>
  <c r="AL46" i="87"/>
  <c r="AC46" i="87"/>
  <c r="W46" i="87"/>
  <c r="V46" i="87"/>
  <c r="Q46" i="87"/>
  <c r="P46" i="87"/>
  <c r="AS45" i="87"/>
  <c r="AR45" i="87"/>
  <c r="AM45" i="87"/>
  <c r="AL45" i="87"/>
  <c r="AC45" i="87"/>
  <c r="W45" i="87"/>
  <c r="V45" i="87"/>
  <c r="Q45" i="87"/>
  <c r="P45" i="87"/>
  <c r="AS44" i="87"/>
  <c r="AR44" i="87"/>
  <c r="AM44" i="87"/>
  <c r="AL44" i="87"/>
  <c r="AC44" i="87"/>
  <c r="W44" i="87"/>
  <c r="V44" i="87"/>
  <c r="Q44" i="87"/>
  <c r="P44" i="87"/>
  <c r="AS43" i="87"/>
  <c r="AR43" i="87"/>
  <c r="AM43" i="87"/>
  <c r="AL43" i="87"/>
  <c r="AC43" i="87"/>
  <c r="W43" i="87"/>
  <c r="V43" i="87"/>
  <c r="Q43" i="87"/>
  <c r="P43" i="87"/>
  <c r="AS42" i="87"/>
  <c r="AR42" i="87"/>
  <c r="AM42" i="87"/>
  <c r="AL42" i="87"/>
  <c r="AC42" i="87"/>
  <c r="W42" i="87"/>
  <c r="V42" i="87"/>
  <c r="Q42" i="87"/>
  <c r="P42" i="87"/>
  <c r="AS41" i="87"/>
  <c r="AR41" i="87"/>
  <c r="AM41" i="87"/>
  <c r="AL41" i="87"/>
  <c r="AC41" i="87"/>
  <c r="W41" i="87"/>
  <c r="V41" i="87"/>
  <c r="Q41" i="87"/>
  <c r="P41" i="87"/>
  <c r="AS40" i="87"/>
  <c r="AR40" i="87"/>
  <c r="AM40" i="87"/>
  <c r="AL40" i="87"/>
  <c r="AC40" i="87"/>
  <c r="W40" i="87"/>
  <c r="V40" i="87"/>
  <c r="Q40" i="87"/>
  <c r="P40" i="87"/>
  <c r="AS39" i="87"/>
  <c r="AR39" i="87"/>
  <c r="AM39" i="87"/>
  <c r="AL39" i="87"/>
  <c r="AC39" i="87"/>
  <c r="W39" i="87"/>
  <c r="V39" i="87"/>
  <c r="Q39" i="87"/>
  <c r="P39" i="87"/>
  <c r="AS38" i="87"/>
  <c r="AM38" i="87"/>
  <c r="W38" i="87"/>
  <c r="Q38" i="87"/>
  <c r="AS36" i="87"/>
  <c r="AM36" i="87"/>
  <c r="W36" i="87"/>
  <c r="Q36" i="87"/>
  <c r="AS35" i="87"/>
  <c r="AM35" i="87"/>
  <c r="W35" i="87"/>
  <c r="Q35" i="87"/>
  <c r="AS34" i="87"/>
  <c r="AR34" i="87"/>
  <c r="AM34" i="87"/>
  <c r="AL34" i="87"/>
  <c r="AC34" i="87"/>
  <c r="W34" i="87"/>
  <c r="V34" i="87"/>
  <c r="Q34" i="87"/>
  <c r="P34" i="87"/>
  <c r="AS33" i="87"/>
  <c r="AR33" i="87"/>
  <c r="AM33" i="87"/>
  <c r="AL33" i="87"/>
  <c r="AC33" i="87"/>
  <c r="W33" i="87"/>
  <c r="V33" i="87"/>
  <c r="Q33" i="87"/>
  <c r="P33" i="87"/>
  <c r="AS32" i="87"/>
  <c r="AR32" i="87"/>
  <c r="AM32" i="87"/>
  <c r="AL32" i="87"/>
  <c r="AC32" i="87"/>
  <c r="W32" i="87"/>
  <c r="V32" i="87"/>
  <c r="Q32" i="87"/>
  <c r="P32" i="87"/>
  <c r="AS31" i="87"/>
  <c r="AR31" i="87"/>
  <c r="AM31" i="87"/>
  <c r="AL31" i="87"/>
  <c r="AC31" i="87"/>
  <c r="W31" i="87"/>
  <c r="V31" i="87"/>
  <c r="Q31" i="87"/>
  <c r="P31" i="87"/>
  <c r="AS30" i="87"/>
  <c r="AR30" i="87"/>
  <c r="AM30" i="87"/>
  <c r="AL30" i="87"/>
  <c r="AC30" i="87"/>
  <c r="W30" i="87"/>
  <c r="V30" i="87"/>
  <c r="Q30" i="87"/>
  <c r="P30" i="87"/>
  <c r="AS29" i="87"/>
  <c r="AR29" i="87"/>
  <c r="AM29" i="87"/>
  <c r="AL29" i="87"/>
  <c r="AC29" i="87"/>
  <c r="W29" i="87"/>
  <c r="V29" i="87"/>
  <c r="Q29" i="87"/>
  <c r="P29" i="87"/>
  <c r="AS28" i="87"/>
  <c r="AR28" i="87"/>
  <c r="AM28" i="87"/>
  <c r="AL28" i="87"/>
  <c r="AC28" i="87"/>
  <c r="W28" i="87"/>
  <c r="V28" i="87"/>
  <c r="Q28" i="87"/>
  <c r="P28" i="87"/>
  <c r="AS27" i="87"/>
  <c r="AR27" i="87"/>
  <c r="AM27" i="87"/>
  <c r="AL27" i="87"/>
  <c r="AC27" i="87"/>
  <c r="W27" i="87"/>
  <c r="V27" i="87"/>
  <c r="Q27" i="87"/>
  <c r="P27" i="87"/>
  <c r="AS26" i="87"/>
  <c r="AR26" i="87"/>
  <c r="AM26" i="87"/>
  <c r="AL26" i="87"/>
  <c r="AC26" i="87"/>
  <c r="W26" i="87"/>
  <c r="V26" i="87"/>
  <c r="Q26" i="87"/>
  <c r="P26" i="87"/>
  <c r="AS25" i="87"/>
  <c r="AR25" i="87"/>
  <c r="AM25" i="87"/>
  <c r="AL25" i="87"/>
  <c r="AC25" i="87"/>
  <c r="W25" i="87"/>
  <c r="V25" i="87"/>
  <c r="Q25" i="87"/>
  <c r="P25" i="87"/>
  <c r="AS24" i="87"/>
  <c r="AR24" i="87"/>
  <c r="AM24" i="87"/>
  <c r="AL24" i="87"/>
  <c r="AC24" i="87"/>
  <c r="W24" i="87"/>
  <c r="V24" i="87"/>
  <c r="Q24" i="87"/>
  <c r="P24" i="87"/>
  <c r="AS23" i="87"/>
  <c r="AR23" i="87"/>
  <c r="AM23" i="87"/>
  <c r="AL23" i="87"/>
  <c r="AC23" i="87"/>
  <c r="W23" i="87"/>
  <c r="V23" i="87"/>
  <c r="Q23" i="87"/>
  <c r="P23" i="87"/>
  <c r="AS22" i="87"/>
  <c r="AR22" i="87"/>
  <c r="AM22" i="87"/>
  <c r="AL22" i="87"/>
  <c r="AC22" i="87"/>
  <c r="W22" i="87"/>
  <c r="V22" i="87"/>
  <c r="Q22" i="87"/>
  <c r="P22" i="87"/>
  <c r="AS21" i="87"/>
  <c r="AR21" i="87"/>
  <c r="AM21" i="87"/>
  <c r="AL21" i="87"/>
  <c r="AC21" i="87"/>
  <c r="W21" i="87"/>
  <c r="V21" i="87"/>
  <c r="Q21" i="87"/>
  <c r="P21" i="87"/>
  <c r="AS20" i="87"/>
  <c r="AR20" i="87"/>
  <c r="AM20" i="87"/>
  <c r="AL20" i="87"/>
  <c r="AC20" i="87"/>
  <c r="W20" i="87"/>
  <c r="V20" i="87"/>
  <c r="Q20" i="87"/>
  <c r="P20" i="87"/>
  <c r="AS19" i="87"/>
  <c r="AR19" i="87"/>
  <c r="AM19" i="87"/>
  <c r="AL19" i="87"/>
  <c r="AC19" i="87"/>
  <c r="W19" i="87"/>
  <c r="V19" i="87"/>
  <c r="Q19" i="87"/>
  <c r="P19" i="87"/>
  <c r="AS18" i="87"/>
  <c r="AR18" i="87"/>
  <c r="AM18" i="87"/>
  <c r="AL18" i="87"/>
  <c r="AC18" i="87"/>
  <c r="W18" i="87"/>
  <c r="V18" i="87"/>
  <c r="Q18" i="87"/>
  <c r="P18" i="87"/>
  <c r="AS17" i="87"/>
  <c r="AR17" i="87"/>
  <c r="AM17" i="87"/>
  <c r="AL17" i="87"/>
  <c r="AC17" i="87"/>
  <c r="W17" i="87"/>
  <c r="V17" i="87"/>
  <c r="Q17" i="87"/>
  <c r="P17" i="87"/>
  <c r="AS16" i="87"/>
  <c r="AR16" i="87"/>
  <c r="AM16" i="87"/>
  <c r="AL16" i="87"/>
  <c r="AC16" i="87"/>
  <c r="W16" i="87"/>
  <c r="V16" i="87"/>
  <c r="Q16" i="87"/>
  <c r="P16" i="87"/>
  <c r="AS15" i="87"/>
  <c r="AR15" i="87"/>
  <c r="AM15" i="87"/>
  <c r="AL15" i="87"/>
  <c r="AC15" i="87"/>
  <c r="W15" i="87"/>
  <c r="V15" i="87"/>
  <c r="Q15" i="87"/>
  <c r="P15" i="87"/>
  <c r="AS14" i="87"/>
  <c r="AR14" i="87"/>
  <c r="AM14" i="87"/>
  <c r="AL14" i="87"/>
  <c r="AC14" i="87"/>
  <c r="W14" i="87"/>
  <c r="V14" i="87"/>
  <c r="Q14" i="87"/>
  <c r="P14" i="87"/>
  <c r="AS13" i="87"/>
  <c r="AR13" i="87"/>
  <c r="AM13" i="87"/>
  <c r="AL13" i="87"/>
  <c r="AC13" i="87"/>
  <c r="W13" i="87"/>
  <c r="V13" i="87"/>
  <c r="Q13" i="87"/>
  <c r="P13" i="87"/>
  <c r="AS12" i="87"/>
  <c r="AR12" i="87"/>
  <c r="AM12" i="87"/>
  <c r="AL12" i="87"/>
  <c r="AC12" i="87"/>
  <c r="W12" i="87"/>
  <c r="V12" i="87"/>
  <c r="Q12" i="87"/>
  <c r="P12" i="87"/>
  <c r="AS11" i="87"/>
  <c r="AR11" i="87"/>
  <c r="AM11" i="87"/>
  <c r="AL11" i="87"/>
  <c r="AC11" i="87"/>
  <c r="W11" i="87"/>
  <c r="V11" i="87"/>
  <c r="Q11" i="87"/>
  <c r="P11" i="87"/>
  <c r="AS10" i="87"/>
  <c r="AR10" i="87"/>
  <c r="AM10" i="87"/>
  <c r="AL10" i="87"/>
  <c r="AC10" i="87"/>
  <c r="W10" i="87"/>
  <c r="V10" i="87"/>
  <c r="Q10" i="87"/>
  <c r="P10" i="87"/>
  <c r="AS9" i="87"/>
  <c r="AM9" i="87"/>
  <c r="W9" i="87"/>
  <c r="Q9" i="87"/>
  <c r="AS7" i="87"/>
  <c r="AR7" i="87"/>
  <c r="AM7" i="87"/>
  <c r="AL7" i="87"/>
  <c r="W7" i="87"/>
  <c r="V7" i="87"/>
  <c r="Q7" i="87"/>
  <c r="P7" i="87"/>
  <c r="AR5" i="87"/>
  <c r="AL5" i="87"/>
  <c r="AB5" i="87"/>
  <c r="V5" i="87"/>
  <c r="P5" i="87"/>
  <c r="AR4" i="87"/>
  <c r="AL4" i="87"/>
  <c r="V4" i="87"/>
  <c r="P4" i="87"/>
  <c r="D42" i="81" l="1"/>
  <c r="E14" i="2" l="1"/>
  <c r="E13" i="2"/>
  <c r="E12" i="2"/>
  <c r="E11" i="2"/>
  <c r="I157" i="15" l="1"/>
  <c r="I150" i="15"/>
  <c r="V158" i="48"/>
  <c r="T36" i="65" l="1"/>
  <c r="S40" i="65"/>
  <c r="S41" i="65"/>
  <c r="F60" i="44" l="1"/>
  <c r="F61" i="44" s="1"/>
  <c r="F62" i="44" s="1"/>
  <c r="F63" i="44" s="1"/>
  <c r="F64" i="44" s="1"/>
  <c r="E60" i="44"/>
  <c r="E61" i="44" s="1"/>
  <c r="E62" i="44" s="1"/>
  <c r="E63" i="44" s="1"/>
  <c r="E64" i="44" s="1"/>
  <c r="D31" i="45" l="1"/>
  <c r="D30" i="45"/>
  <c r="D26" i="45"/>
  <c r="D25" i="45"/>
  <c r="AM153" i="53" l="1"/>
  <c r="Z153" i="53"/>
  <c r="AM152" i="53"/>
  <c r="Z152" i="53"/>
  <c r="AM151" i="53"/>
  <c r="Z151" i="53"/>
  <c r="AM150" i="53"/>
  <c r="Z150" i="53"/>
  <c r="AM149" i="53"/>
  <c r="Z149" i="53"/>
  <c r="AM148" i="53"/>
  <c r="Z148" i="53"/>
  <c r="AM147" i="53"/>
  <c r="Z147" i="53"/>
  <c r="AM146" i="53"/>
  <c r="Z146" i="53"/>
  <c r="AM145" i="53"/>
  <c r="Z145" i="53"/>
  <c r="AM144" i="53"/>
  <c r="Z144" i="53"/>
  <c r="AM143" i="53"/>
  <c r="Z143" i="53"/>
  <c r="AM142" i="53"/>
  <c r="Z142" i="53"/>
  <c r="AM141" i="53"/>
  <c r="Z141" i="53"/>
  <c r="AM140" i="53"/>
  <c r="Z140" i="53"/>
  <c r="AM139" i="53"/>
  <c r="Z139" i="53"/>
  <c r="AM138" i="53"/>
  <c r="Z138" i="53"/>
  <c r="AM137" i="53"/>
  <c r="Z137" i="53"/>
  <c r="AM136" i="53"/>
  <c r="Z136" i="53"/>
  <c r="AM135" i="53"/>
  <c r="Z135" i="53"/>
  <c r="AM134" i="53"/>
  <c r="Z134" i="53"/>
  <c r="AM133" i="53"/>
  <c r="Z133" i="53"/>
  <c r="AM132" i="53"/>
  <c r="Z132" i="53"/>
  <c r="AM131" i="53"/>
  <c r="Z131" i="53"/>
  <c r="AM130" i="53"/>
  <c r="AA130" i="53"/>
  <c r="Z130" i="53"/>
  <c r="AM129" i="53"/>
  <c r="AA129" i="53"/>
  <c r="Z129" i="53"/>
  <c r="AM128" i="53"/>
  <c r="AA128" i="53"/>
  <c r="Z128" i="53"/>
  <c r="AM124" i="53"/>
  <c r="Z124" i="53"/>
  <c r="AM123" i="53"/>
  <c r="Z123" i="53"/>
  <c r="AM122" i="53"/>
  <c r="Z122" i="53"/>
  <c r="AM121" i="53"/>
  <c r="Z121" i="53"/>
  <c r="AM120" i="53"/>
  <c r="Z120" i="53"/>
  <c r="AM119" i="53"/>
  <c r="Z119" i="53"/>
  <c r="AM118" i="53"/>
  <c r="Z118" i="53"/>
  <c r="AM117" i="53"/>
  <c r="Z117" i="53"/>
  <c r="AM116" i="53"/>
  <c r="Z116" i="53"/>
  <c r="AM115" i="53"/>
  <c r="Z115" i="53"/>
  <c r="AM114" i="53"/>
  <c r="Z114" i="53"/>
  <c r="AM113" i="53"/>
  <c r="Z113" i="53"/>
  <c r="AM112" i="53"/>
  <c r="Z112" i="53"/>
  <c r="AM111" i="53"/>
  <c r="Z111" i="53"/>
  <c r="AM110" i="53"/>
  <c r="Z110" i="53"/>
  <c r="AM109" i="53"/>
  <c r="Z109" i="53"/>
  <c r="AM108" i="53"/>
  <c r="Z108" i="53"/>
  <c r="AM107" i="53"/>
  <c r="Z107" i="53"/>
  <c r="AM106" i="53"/>
  <c r="Z106" i="53"/>
  <c r="AM105" i="53"/>
  <c r="Z105" i="53"/>
  <c r="AM104" i="53"/>
  <c r="Z104" i="53"/>
  <c r="AM103" i="53"/>
  <c r="Z103" i="53"/>
  <c r="AM102" i="53"/>
  <c r="Z102" i="53"/>
  <c r="AM101" i="53"/>
  <c r="AA101" i="53"/>
  <c r="Z101" i="53"/>
  <c r="AM100" i="53"/>
  <c r="AA100" i="53"/>
  <c r="Z100" i="53"/>
  <c r="AM99" i="53"/>
  <c r="AA99" i="53"/>
  <c r="Z99" i="53"/>
  <c r="AM95" i="53"/>
  <c r="Z95" i="53"/>
  <c r="AM94" i="53"/>
  <c r="Z94" i="53"/>
  <c r="AM93" i="53"/>
  <c r="Z93" i="53"/>
  <c r="AM92" i="53"/>
  <c r="Z92" i="53"/>
  <c r="AM91" i="53"/>
  <c r="Z91" i="53"/>
  <c r="AM90" i="53"/>
  <c r="Z90" i="53"/>
  <c r="AM89" i="53"/>
  <c r="Z89" i="53"/>
  <c r="AM88" i="53"/>
  <c r="Z88" i="53"/>
  <c r="AM87" i="53"/>
  <c r="Z87" i="53"/>
  <c r="AM86" i="53"/>
  <c r="Z86" i="53"/>
  <c r="AM85" i="53"/>
  <c r="Z85" i="53"/>
  <c r="AM84" i="53"/>
  <c r="Z84" i="53"/>
  <c r="AM83" i="53"/>
  <c r="Z83" i="53"/>
  <c r="AM82" i="53"/>
  <c r="Z82" i="53"/>
  <c r="AM81" i="53"/>
  <c r="Z81" i="53"/>
  <c r="AM80" i="53"/>
  <c r="Z80" i="53"/>
  <c r="AM79" i="53"/>
  <c r="Z79" i="53"/>
  <c r="AM78" i="53"/>
  <c r="Z78" i="53"/>
  <c r="AM77" i="53"/>
  <c r="Z77" i="53"/>
  <c r="AM76" i="53"/>
  <c r="Z76" i="53"/>
  <c r="AM75" i="53"/>
  <c r="Z75" i="53"/>
  <c r="AM74" i="53"/>
  <c r="Z74" i="53"/>
  <c r="AM73" i="53"/>
  <c r="Z73" i="53"/>
  <c r="AM72" i="53"/>
  <c r="AA72" i="53"/>
  <c r="Z72" i="53"/>
  <c r="AM71" i="53"/>
  <c r="AA71" i="53"/>
  <c r="Z71" i="53"/>
  <c r="AM70" i="53"/>
  <c r="AA70" i="53"/>
  <c r="Z70" i="53"/>
  <c r="AM66" i="53"/>
  <c r="Z66" i="53"/>
  <c r="AM65" i="53"/>
  <c r="Z65" i="53"/>
  <c r="AM64" i="53"/>
  <c r="Z64" i="53"/>
  <c r="AM63" i="53"/>
  <c r="Z63" i="53"/>
  <c r="AM62" i="53"/>
  <c r="Z62" i="53"/>
  <c r="AM61" i="53"/>
  <c r="Z61" i="53"/>
  <c r="AM60" i="53"/>
  <c r="Z60" i="53"/>
  <c r="AM59" i="53"/>
  <c r="Z59" i="53"/>
  <c r="AM58" i="53"/>
  <c r="Z58" i="53"/>
  <c r="AM57" i="53"/>
  <c r="Z57" i="53"/>
  <c r="AM56" i="53"/>
  <c r="Z56" i="53"/>
  <c r="AM55" i="53"/>
  <c r="Z55" i="53"/>
  <c r="AM54" i="53"/>
  <c r="Z54" i="53"/>
  <c r="AM53" i="53"/>
  <c r="Z53" i="53"/>
  <c r="AM52" i="53"/>
  <c r="Z52" i="53"/>
  <c r="AM51" i="53"/>
  <c r="Z51" i="53"/>
  <c r="AM50" i="53"/>
  <c r="Z50" i="53"/>
  <c r="AM49" i="53"/>
  <c r="Z49" i="53"/>
  <c r="AM48" i="53"/>
  <c r="Z48" i="53"/>
  <c r="AM47" i="53"/>
  <c r="Z47" i="53"/>
  <c r="AM46" i="53"/>
  <c r="Z46" i="53"/>
  <c r="AM45" i="53"/>
  <c r="Z45" i="53"/>
  <c r="AM44" i="53"/>
  <c r="Z44" i="53"/>
  <c r="AM43" i="53"/>
  <c r="AA43" i="53"/>
  <c r="Z43" i="53"/>
  <c r="AM42" i="53"/>
  <c r="AA42" i="53"/>
  <c r="Z42" i="53"/>
  <c r="AM41" i="53"/>
  <c r="AA41" i="53"/>
  <c r="Z41" i="53"/>
  <c r="AM37" i="53"/>
  <c r="Z37" i="53"/>
  <c r="AM36" i="53"/>
  <c r="Z36" i="53"/>
  <c r="AM35" i="53"/>
  <c r="Z35" i="53"/>
  <c r="AM34" i="53"/>
  <c r="Z34" i="53"/>
  <c r="AM33" i="53"/>
  <c r="Z33" i="53"/>
  <c r="AM32" i="53"/>
  <c r="Z32" i="53"/>
  <c r="AM31" i="53"/>
  <c r="Z31" i="53"/>
  <c r="AM30" i="53"/>
  <c r="Z30" i="53"/>
  <c r="AM29" i="53"/>
  <c r="Z29" i="53"/>
  <c r="AM28" i="53"/>
  <c r="Z28" i="53"/>
  <c r="AM27" i="53"/>
  <c r="Z27" i="53"/>
  <c r="AM26" i="53"/>
  <c r="Z26" i="53"/>
  <c r="AM25" i="53"/>
  <c r="Z25" i="53"/>
  <c r="AM24" i="53"/>
  <c r="Z24" i="53"/>
  <c r="AM23" i="53"/>
  <c r="Z23" i="53"/>
  <c r="AM22" i="53"/>
  <c r="Z22" i="53"/>
  <c r="AM21" i="53"/>
  <c r="Z21" i="53"/>
  <c r="AM20" i="53"/>
  <c r="Z20" i="53"/>
  <c r="AM19" i="53"/>
  <c r="Z19" i="53"/>
  <c r="AM18" i="53"/>
  <c r="Z18" i="53"/>
  <c r="AM17" i="53"/>
  <c r="Z17" i="53"/>
  <c r="AM16" i="53"/>
  <c r="Z16" i="53"/>
  <c r="AM15" i="53"/>
  <c r="Z15" i="53"/>
  <c r="AM14" i="53"/>
  <c r="AA14" i="53"/>
  <c r="Z14" i="53"/>
  <c r="AM13" i="53"/>
  <c r="AA13" i="53"/>
  <c r="Z13" i="53"/>
  <c r="AM12" i="53"/>
  <c r="AA12" i="53"/>
  <c r="Z12" i="53"/>
  <c r="AN9" i="53"/>
  <c r="AM9" i="53"/>
  <c r="AA9" i="53"/>
  <c r="Z9" i="53"/>
  <c r="AM6" i="53"/>
  <c r="Z6" i="53"/>
  <c r="AM4" i="53"/>
  <c r="Z4" i="53"/>
  <c r="AC92" i="72" l="1"/>
  <c r="AC91" i="72"/>
  <c r="AC90" i="72"/>
  <c r="AC89" i="72"/>
  <c r="AC88" i="72"/>
  <c r="AC87" i="72"/>
  <c r="AC86" i="72"/>
  <c r="AC85" i="72"/>
  <c r="AC84" i="72"/>
  <c r="AC83" i="72"/>
  <c r="AC82" i="72"/>
  <c r="AC81" i="72"/>
  <c r="AC80" i="72"/>
  <c r="AC79" i="72"/>
  <c r="AC78" i="72"/>
  <c r="AC77" i="72"/>
  <c r="AC76" i="72"/>
  <c r="AC75" i="72"/>
  <c r="AC74" i="72"/>
  <c r="AC73" i="72"/>
  <c r="AC72" i="72"/>
  <c r="AC71" i="72"/>
  <c r="AC70" i="72"/>
  <c r="AC69" i="72"/>
  <c r="AC68" i="72"/>
  <c r="AC63" i="72"/>
  <c r="AC62" i="72"/>
  <c r="AC61" i="72"/>
  <c r="AC60" i="72"/>
  <c r="AC59" i="72"/>
  <c r="AC58" i="72"/>
  <c r="AC57" i="72"/>
  <c r="AC56" i="72"/>
  <c r="AC55" i="72"/>
  <c r="AC54" i="72"/>
  <c r="AC53" i="72"/>
  <c r="AC52" i="72"/>
  <c r="AC51" i="72"/>
  <c r="AC50" i="72"/>
  <c r="AC49" i="72"/>
  <c r="AC48" i="72"/>
  <c r="AC47" i="72"/>
  <c r="AC46" i="72"/>
  <c r="AC45" i="72"/>
  <c r="AC44" i="72"/>
  <c r="AC43" i="72"/>
  <c r="AC42" i="72"/>
  <c r="AC41" i="72"/>
  <c r="AC40" i="72"/>
  <c r="AC39" i="72"/>
  <c r="AC34" i="72"/>
  <c r="AC33" i="72"/>
  <c r="AC32" i="72"/>
  <c r="AC31" i="72"/>
  <c r="AC30" i="72"/>
  <c r="AC29" i="72"/>
  <c r="AC28" i="72"/>
  <c r="AC27" i="72"/>
  <c r="AC26" i="72"/>
  <c r="AC25" i="72"/>
  <c r="AC24" i="72"/>
  <c r="AC23" i="72"/>
  <c r="AC22" i="72"/>
  <c r="AC21" i="72"/>
  <c r="AC20" i="72"/>
  <c r="AC19" i="72"/>
  <c r="AC18" i="72"/>
  <c r="AC17" i="72"/>
  <c r="AC16" i="72"/>
  <c r="AC15" i="72"/>
  <c r="AC14" i="72"/>
  <c r="AC13" i="72"/>
  <c r="AC12" i="72"/>
  <c r="AC11" i="72"/>
  <c r="AC10" i="72"/>
  <c r="AB5" i="72"/>
  <c r="W93" i="70"/>
  <c r="W92" i="70"/>
  <c r="W91" i="70"/>
  <c r="W90" i="70"/>
  <c r="W89" i="70"/>
  <c r="W88" i="70"/>
  <c r="W87" i="70"/>
  <c r="W86" i="70"/>
  <c r="W85" i="70"/>
  <c r="W84" i="70"/>
  <c r="W83" i="70"/>
  <c r="W82" i="70"/>
  <c r="W81" i="70"/>
  <c r="W80" i="70"/>
  <c r="W79" i="70"/>
  <c r="W78" i="70"/>
  <c r="W77" i="70"/>
  <c r="W76" i="70"/>
  <c r="W75" i="70"/>
  <c r="W74" i="70"/>
  <c r="W73" i="70"/>
  <c r="W72" i="70"/>
  <c r="W71" i="70"/>
  <c r="W70" i="70"/>
  <c r="W69" i="70"/>
  <c r="W64" i="70"/>
  <c r="W63" i="70"/>
  <c r="W62" i="70"/>
  <c r="W61" i="70"/>
  <c r="W60" i="70"/>
  <c r="W59" i="70"/>
  <c r="W58" i="70"/>
  <c r="W57" i="70"/>
  <c r="W56" i="70"/>
  <c r="W55" i="70"/>
  <c r="W54" i="70"/>
  <c r="W53" i="70"/>
  <c r="W52" i="70"/>
  <c r="W51" i="70"/>
  <c r="W50" i="70"/>
  <c r="W49" i="70"/>
  <c r="W48" i="70"/>
  <c r="W47" i="70"/>
  <c r="W46" i="70"/>
  <c r="W45" i="70"/>
  <c r="W44" i="70"/>
  <c r="W43" i="70"/>
  <c r="W42" i="70"/>
  <c r="W41" i="70"/>
  <c r="W40" i="70"/>
  <c r="W35" i="70"/>
  <c r="W34" i="70"/>
  <c r="W33" i="70"/>
  <c r="W32" i="70"/>
  <c r="W31" i="70"/>
  <c r="W30" i="70"/>
  <c r="W29" i="70"/>
  <c r="W28" i="70"/>
  <c r="W27" i="70"/>
  <c r="W26" i="70"/>
  <c r="W25" i="70"/>
  <c r="W24" i="70"/>
  <c r="W23" i="70"/>
  <c r="W22" i="70"/>
  <c r="W21" i="70"/>
  <c r="W20" i="70"/>
  <c r="W19" i="70"/>
  <c r="W18" i="70"/>
  <c r="W17" i="70"/>
  <c r="W16" i="70"/>
  <c r="W15" i="70"/>
  <c r="W14" i="70"/>
  <c r="W13" i="70"/>
  <c r="W12" i="70"/>
  <c r="W11" i="70"/>
  <c r="V5" i="70"/>
  <c r="V4" i="70"/>
  <c r="D9" i="11"/>
  <c r="D10" i="11" s="1"/>
  <c r="D11" i="11" s="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l="1"/>
  <c r="C31" i="11" s="1"/>
  <c r="C32" i="11" s="1"/>
  <c r="C39" i="11" s="1"/>
  <c r="D19" i="11" s="1"/>
  <c r="D20" i="11" s="1"/>
  <c r="D21" i="11" s="1"/>
  <c r="D22" i="11" s="1"/>
  <c r="D23" i="11" s="1"/>
  <c r="D24" i="11" s="1"/>
  <c r="D25" i="11" s="1"/>
  <c r="D26" i="11" s="1"/>
  <c r="D27" i="11" s="1"/>
  <c r="D28" i="11" s="1"/>
  <c r="F60" i="4"/>
  <c r="F59" i="4"/>
  <c r="D29" i="11" l="1"/>
  <c r="D30" i="11" s="1"/>
  <c r="D31" i="11" s="1"/>
  <c r="D32" i="11" s="1"/>
  <c r="D39" i="11" s="1"/>
  <c r="F19" i="11" l="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F92" i="45"/>
  <c r="I29" i="11" l="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F66" i="28"/>
  <c r="M19" i="11" l="1"/>
  <c r="M20" i="11" s="1"/>
  <c r="M21" i="11" s="1"/>
  <c r="M22" i="11" s="1"/>
  <c r="M23" i="11" s="1"/>
  <c r="M24" i="11" s="1"/>
  <c r="M39" i="11" s="1"/>
  <c r="I50" i="13"/>
  <c r="B50" i="11" l="1"/>
  <c r="C50" i="11" s="1"/>
  <c r="D50" i="11" s="1"/>
  <c r="C63" i="28"/>
  <c r="J59" i="13"/>
  <c r="I42" i="13"/>
  <c r="J32" i="13"/>
  <c r="E50" i="11" l="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R109" i="16"/>
  <c r="P109" i="16"/>
  <c r="I41" i="13" l="1"/>
  <c r="I40" i="13"/>
  <c r="I43" i="13"/>
  <c r="B57" i="12" l="1"/>
  <c r="B58" i="12"/>
  <c r="B59" i="12"/>
  <c r="B60" i="12"/>
  <c r="B61" i="12"/>
  <c r="B43" i="12"/>
  <c r="B44" i="12"/>
  <c r="B45" i="12"/>
  <c r="B47" i="12"/>
  <c r="B49" i="12"/>
  <c r="B50" i="12"/>
  <c r="B51" i="12"/>
  <c r="B26" i="12"/>
  <c r="B25" i="12"/>
  <c r="B23" i="12"/>
  <c r="B22" i="12"/>
  <c r="B21" i="12"/>
  <c r="B56" i="12" l="1"/>
  <c r="B48" i="12"/>
  <c r="B9" i="12"/>
  <c r="B10" i="12"/>
  <c r="B11" i="12"/>
  <c r="B12" i="12"/>
  <c r="B13" i="12"/>
  <c r="B14" i="12"/>
  <c r="B15" i="12"/>
  <c r="B8" i="12"/>
  <c r="B71" i="45" l="1"/>
  <c r="T70" i="53" l="1"/>
  <c r="T71" i="53"/>
  <c r="J108" i="13" l="1"/>
  <c r="J105" i="13"/>
  <c r="J81" i="13"/>
  <c r="A249" i="13"/>
  <c r="A208" i="13"/>
  <c r="A135" i="13"/>
  <c r="A74" i="13"/>
  <c r="E29" i="2" l="1"/>
  <c r="E17" i="2"/>
  <c r="E16" i="2"/>
  <c r="J260" i="13" l="1"/>
  <c r="J258" i="13"/>
  <c r="D23" i="45" l="1"/>
  <c r="I39" i="13" s="1"/>
  <c r="D22" i="45"/>
  <c r="I38" i="13" s="1"/>
  <c r="D21" i="45"/>
  <c r="I37" i="13" s="1"/>
  <c r="AS99" i="72" l="1"/>
  <c r="AS94" i="72"/>
  <c r="AS93" i="72"/>
  <c r="AS92" i="72"/>
  <c r="AR92" i="72"/>
  <c r="AS91" i="72"/>
  <c r="AR91" i="72"/>
  <c r="AS90" i="72"/>
  <c r="AR90" i="72"/>
  <c r="AS89" i="72"/>
  <c r="AR89" i="72"/>
  <c r="AS88" i="72"/>
  <c r="AR88" i="72"/>
  <c r="AS87" i="72"/>
  <c r="AR87" i="72"/>
  <c r="AS86" i="72"/>
  <c r="AR86" i="72"/>
  <c r="AS85" i="72"/>
  <c r="AR85" i="72"/>
  <c r="AS84" i="72"/>
  <c r="AR84" i="72"/>
  <c r="AS83" i="72"/>
  <c r="AR83" i="72"/>
  <c r="AS82" i="72"/>
  <c r="AR82" i="72"/>
  <c r="AS81" i="72"/>
  <c r="AR81" i="72"/>
  <c r="AS80" i="72"/>
  <c r="AR80" i="72"/>
  <c r="AS79" i="72"/>
  <c r="AR79" i="72"/>
  <c r="AS78" i="72"/>
  <c r="AR78" i="72"/>
  <c r="AS77" i="72"/>
  <c r="AR77" i="72"/>
  <c r="AS76" i="72"/>
  <c r="AR76" i="72"/>
  <c r="AS75" i="72"/>
  <c r="AR75" i="72"/>
  <c r="AS74" i="72"/>
  <c r="AR74" i="72"/>
  <c r="AS73" i="72"/>
  <c r="AR73" i="72"/>
  <c r="AS72" i="72"/>
  <c r="AR72" i="72"/>
  <c r="AS71" i="72"/>
  <c r="AR71" i="72"/>
  <c r="AS70" i="72"/>
  <c r="AR70" i="72"/>
  <c r="AS69" i="72"/>
  <c r="AR69" i="72"/>
  <c r="AS68" i="72"/>
  <c r="AR68" i="72"/>
  <c r="AS67" i="72"/>
  <c r="AS65" i="72"/>
  <c r="AS64" i="72"/>
  <c r="AS63" i="72"/>
  <c r="AR63" i="72"/>
  <c r="AS62" i="72"/>
  <c r="AR62" i="72"/>
  <c r="AS61" i="72"/>
  <c r="AR61" i="72"/>
  <c r="AS60" i="72"/>
  <c r="AR60" i="72"/>
  <c r="AS59" i="72"/>
  <c r="AR59" i="72"/>
  <c r="AS58" i="72"/>
  <c r="AR58" i="72"/>
  <c r="AS57" i="72"/>
  <c r="AR57" i="72"/>
  <c r="AS56" i="72"/>
  <c r="AR56" i="72"/>
  <c r="AS55" i="72"/>
  <c r="AR55" i="72"/>
  <c r="AS54" i="72"/>
  <c r="AR54" i="72"/>
  <c r="AS53" i="72"/>
  <c r="AR53" i="72"/>
  <c r="AS52" i="72"/>
  <c r="AR52" i="72"/>
  <c r="AS51" i="72"/>
  <c r="AR51" i="72"/>
  <c r="AS50" i="72"/>
  <c r="AR50" i="72"/>
  <c r="AS49" i="72"/>
  <c r="AR49" i="72"/>
  <c r="AS48" i="72"/>
  <c r="AR48" i="72"/>
  <c r="AS47" i="72"/>
  <c r="AR47" i="72"/>
  <c r="AS46" i="72"/>
  <c r="AR46" i="72"/>
  <c r="AS45" i="72"/>
  <c r="AR45" i="72"/>
  <c r="AS44" i="72"/>
  <c r="AR44" i="72"/>
  <c r="AS43" i="72"/>
  <c r="AR43" i="72"/>
  <c r="AS42" i="72"/>
  <c r="AR42" i="72"/>
  <c r="AS41" i="72"/>
  <c r="AR41" i="72"/>
  <c r="AS40" i="72"/>
  <c r="AR40" i="72"/>
  <c r="AS39" i="72"/>
  <c r="AR39" i="72"/>
  <c r="AS38" i="72"/>
  <c r="AS36" i="72"/>
  <c r="AS35" i="72"/>
  <c r="AS34" i="72"/>
  <c r="AR34" i="72"/>
  <c r="AS33" i="72"/>
  <c r="AR33" i="72"/>
  <c r="AS32" i="72"/>
  <c r="AR32" i="72"/>
  <c r="AS31" i="72"/>
  <c r="AR31" i="72"/>
  <c r="AS30" i="72"/>
  <c r="AR30" i="72"/>
  <c r="AS29" i="72"/>
  <c r="AR29" i="72"/>
  <c r="AS28" i="72"/>
  <c r="AR28" i="72"/>
  <c r="AS27" i="72"/>
  <c r="AR27" i="72"/>
  <c r="AS26" i="72"/>
  <c r="AR26" i="72"/>
  <c r="AS25" i="72"/>
  <c r="AR25" i="72"/>
  <c r="AS24" i="72"/>
  <c r="AR24" i="72"/>
  <c r="AS23" i="72"/>
  <c r="AR23" i="72"/>
  <c r="AS22" i="72"/>
  <c r="AR22" i="72"/>
  <c r="AS21" i="72"/>
  <c r="AR21" i="72"/>
  <c r="AS20" i="72"/>
  <c r="AR20" i="72"/>
  <c r="AS19" i="72"/>
  <c r="AR19" i="72"/>
  <c r="AS18" i="72"/>
  <c r="AR18" i="72"/>
  <c r="AS17" i="72"/>
  <c r="AR17" i="72"/>
  <c r="AS16" i="72"/>
  <c r="AR16" i="72"/>
  <c r="AS15" i="72"/>
  <c r="AR15" i="72"/>
  <c r="AS14" i="72"/>
  <c r="AR14" i="72"/>
  <c r="AS13" i="72"/>
  <c r="AR13" i="72"/>
  <c r="AS12" i="72"/>
  <c r="AR12" i="72"/>
  <c r="AS11" i="72"/>
  <c r="AR11" i="72"/>
  <c r="AS10" i="72"/>
  <c r="AR10" i="72"/>
  <c r="AS9" i="72"/>
  <c r="AS7" i="72"/>
  <c r="AR7" i="72"/>
  <c r="AR5" i="72"/>
  <c r="AR4" i="72"/>
  <c r="AM99" i="72"/>
  <c r="AM94" i="72"/>
  <c r="AM93" i="72"/>
  <c r="AM92" i="72"/>
  <c r="AL92" i="72"/>
  <c r="AM91" i="72"/>
  <c r="AL91" i="72"/>
  <c r="AM90" i="72"/>
  <c r="AL90" i="72"/>
  <c r="AM89" i="72"/>
  <c r="AL89" i="72"/>
  <c r="AM88" i="72"/>
  <c r="AL88" i="72"/>
  <c r="AM87" i="72"/>
  <c r="AL87" i="72"/>
  <c r="AM86" i="72"/>
  <c r="AL86" i="72"/>
  <c r="AM85" i="72"/>
  <c r="AL85" i="72"/>
  <c r="AM84" i="72"/>
  <c r="AL84" i="72"/>
  <c r="AM83" i="72"/>
  <c r="AL83" i="72"/>
  <c r="AM82" i="72"/>
  <c r="AL82" i="72"/>
  <c r="AM81" i="72"/>
  <c r="AL81" i="72"/>
  <c r="AM80" i="72"/>
  <c r="AL80" i="72"/>
  <c r="AM79" i="72"/>
  <c r="AL79" i="72"/>
  <c r="AM78" i="72"/>
  <c r="AL78" i="72"/>
  <c r="AM77" i="72"/>
  <c r="AL77" i="72"/>
  <c r="AM76" i="72"/>
  <c r="AL76" i="72"/>
  <c r="AM75" i="72"/>
  <c r="AL75" i="72"/>
  <c r="AM74" i="72"/>
  <c r="AL74" i="72"/>
  <c r="AM73" i="72"/>
  <c r="AL73" i="72"/>
  <c r="AM72" i="72"/>
  <c r="AL72" i="72"/>
  <c r="AM71" i="72"/>
  <c r="AL71" i="72"/>
  <c r="AM70" i="72"/>
  <c r="AL70" i="72"/>
  <c r="AM69" i="72"/>
  <c r="AL69" i="72"/>
  <c r="AM68" i="72"/>
  <c r="AL68" i="72"/>
  <c r="AM67" i="72"/>
  <c r="AM65" i="72"/>
  <c r="AM64" i="72"/>
  <c r="AM63" i="72"/>
  <c r="AL63" i="72"/>
  <c r="AM62" i="72"/>
  <c r="AL62" i="72"/>
  <c r="AM61" i="72"/>
  <c r="AL61" i="72"/>
  <c r="AM60" i="72"/>
  <c r="AL60" i="72"/>
  <c r="AM59" i="72"/>
  <c r="AL59" i="72"/>
  <c r="AM58" i="72"/>
  <c r="AL58" i="72"/>
  <c r="AM57" i="72"/>
  <c r="AL57" i="72"/>
  <c r="AM56" i="72"/>
  <c r="AL56" i="72"/>
  <c r="AM55" i="72"/>
  <c r="AL55" i="72"/>
  <c r="AM54" i="72"/>
  <c r="AL54" i="72"/>
  <c r="AM53" i="72"/>
  <c r="AL53" i="72"/>
  <c r="AM52" i="72"/>
  <c r="AL52" i="72"/>
  <c r="AM51" i="72"/>
  <c r="AL51" i="72"/>
  <c r="AM50" i="72"/>
  <c r="AL50" i="72"/>
  <c r="AM49" i="72"/>
  <c r="AL49" i="72"/>
  <c r="AM48" i="72"/>
  <c r="AL48" i="72"/>
  <c r="AM47" i="72"/>
  <c r="AL47" i="72"/>
  <c r="AM46" i="72"/>
  <c r="AL46" i="72"/>
  <c r="AM45" i="72"/>
  <c r="AL45" i="72"/>
  <c r="AM44" i="72"/>
  <c r="AL44" i="72"/>
  <c r="AM43" i="72"/>
  <c r="AL43" i="72"/>
  <c r="AM42" i="72"/>
  <c r="AL42" i="72"/>
  <c r="AM41" i="72"/>
  <c r="AL41" i="72"/>
  <c r="AM40" i="72"/>
  <c r="AL40" i="72"/>
  <c r="AM39" i="72"/>
  <c r="AL39" i="72"/>
  <c r="AM38" i="72"/>
  <c r="AM36" i="72"/>
  <c r="AM35" i="72"/>
  <c r="AM34" i="72"/>
  <c r="AL34" i="72"/>
  <c r="AM33" i="72"/>
  <c r="AL33" i="72"/>
  <c r="AM32" i="72"/>
  <c r="AL32" i="72"/>
  <c r="AM31" i="72"/>
  <c r="AL31" i="72"/>
  <c r="AM30" i="72"/>
  <c r="AL30" i="72"/>
  <c r="AM29" i="72"/>
  <c r="AL29" i="72"/>
  <c r="AM28" i="72"/>
  <c r="AL28" i="72"/>
  <c r="AM27" i="72"/>
  <c r="AL27" i="72"/>
  <c r="AM26" i="72"/>
  <c r="AL26" i="72"/>
  <c r="AM25" i="72"/>
  <c r="AL25" i="72"/>
  <c r="AM24" i="72"/>
  <c r="AL24" i="72"/>
  <c r="AM23" i="72"/>
  <c r="AL23" i="72"/>
  <c r="AM22" i="72"/>
  <c r="AL22" i="72"/>
  <c r="AM21" i="72"/>
  <c r="AL21" i="72"/>
  <c r="AM20" i="72"/>
  <c r="AL20" i="72"/>
  <c r="AM19" i="72"/>
  <c r="AL19" i="72"/>
  <c r="AM18" i="72"/>
  <c r="AL18" i="72"/>
  <c r="AM17" i="72"/>
  <c r="AL17" i="72"/>
  <c r="AM16" i="72"/>
  <c r="AL16" i="72"/>
  <c r="AM15" i="72"/>
  <c r="AL15" i="72"/>
  <c r="AM14" i="72"/>
  <c r="AL14" i="72"/>
  <c r="AM13" i="72"/>
  <c r="AL13" i="72"/>
  <c r="AM12" i="72"/>
  <c r="AL12" i="72"/>
  <c r="AM11" i="72"/>
  <c r="AL11" i="72"/>
  <c r="AM10" i="72"/>
  <c r="AL10" i="72"/>
  <c r="AM9" i="72"/>
  <c r="AM7" i="72"/>
  <c r="AL7" i="72"/>
  <c r="AL5" i="72"/>
  <c r="AL4" i="72"/>
  <c r="AT99" i="71"/>
  <c r="AT94" i="71"/>
  <c r="AT93" i="71"/>
  <c r="AT92" i="71"/>
  <c r="AS92" i="71"/>
  <c r="AT91" i="71"/>
  <c r="AS91" i="71"/>
  <c r="AT90" i="71"/>
  <c r="AS90" i="71"/>
  <c r="AT89" i="71"/>
  <c r="AS89" i="71"/>
  <c r="AT88" i="71"/>
  <c r="AS88" i="71"/>
  <c r="AT87" i="71"/>
  <c r="AS87" i="71"/>
  <c r="AT86" i="71"/>
  <c r="AS86" i="71"/>
  <c r="AT85" i="71"/>
  <c r="AS85" i="71"/>
  <c r="AT84" i="71"/>
  <c r="AS84" i="71"/>
  <c r="AT83" i="71"/>
  <c r="AS83" i="71"/>
  <c r="AT82" i="71"/>
  <c r="AS82" i="71"/>
  <c r="AT81" i="71"/>
  <c r="AS81" i="71"/>
  <c r="AT80" i="71"/>
  <c r="AS80" i="71"/>
  <c r="AT79" i="71"/>
  <c r="AS79" i="71"/>
  <c r="AT78" i="71"/>
  <c r="AS78" i="71"/>
  <c r="AT77" i="71"/>
  <c r="AS77" i="71"/>
  <c r="AT76" i="71"/>
  <c r="AS76" i="71"/>
  <c r="AT75" i="71"/>
  <c r="AS75" i="71"/>
  <c r="AT74" i="71"/>
  <c r="AS74" i="71"/>
  <c r="AT73" i="71"/>
  <c r="AS73" i="71"/>
  <c r="AT72" i="71"/>
  <c r="AS72" i="71"/>
  <c r="AT71" i="71"/>
  <c r="AS71" i="71"/>
  <c r="AT70" i="71"/>
  <c r="AS70" i="71"/>
  <c r="AT69" i="71"/>
  <c r="AS69" i="71"/>
  <c r="AT68" i="71"/>
  <c r="AS68" i="71"/>
  <c r="AT67" i="71"/>
  <c r="AT65" i="71"/>
  <c r="AT64" i="71"/>
  <c r="AT63" i="71"/>
  <c r="AS63" i="71"/>
  <c r="AT62" i="71"/>
  <c r="AS62" i="71"/>
  <c r="AT61" i="71"/>
  <c r="AS61" i="71"/>
  <c r="AT60" i="71"/>
  <c r="AS60" i="71"/>
  <c r="AT59" i="71"/>
  <c r="AS59" i="71"/>
  <c r="AT58" i="71"/>
  <c r="AS58" i="71"/>
  <c r="AT57" i="71"/>
  <c r="AS57" i="71"/>
  <c r="AT56" i="71"/>
  <c r="AS56" i="71"/>
  <c r="AT55" i="71"/>
  <c r="AS55" i="71"/>
  <c r="AT54" i="71"/>
  <c r="AS54" i="71"/>
  <c r="AT53" i="71"/>
  <c r="AS53" i="71"/>
  <c r="AT52" i="71"/>
  <c r="AS52" i="71"/>
  <c r="AT51" i="71"/>
  <c r="AS51" i="71"/>
  <c r="AT50" i="71"/>
  <c r="AS50" i="71"/>
  <c r="AT49" i="71"/>
  <c r="AS49" i="71"/>
  <c r="AT48" i="71"/>
  <c r="AS48" i="71"/>
  <c r="AT47" i="71"/>
  <c r="AS47" i="71"/>
  <c r="AT46" i="71"/>
  <c r="AS46" i="71"/>
  <c r="AT45" i="71"/>
  <c r="AS45" i="71"/>
  <c r="AT44" i="71"/>
  <c r="AS44" i="71"/>
  <c r="AT43" i="71"/>
  <c r="AS43" i="71"/>
  <c r="AT42" i="71"/>
  <c r="AS42" i="71"/>
  <c r="AT41" i="71"/>
  <c r="AS41" i="71"/>
  <c r="AT40" i="71"/>
  <c r="AS40" i="71"/>
  <c r="AT39" i="71"/>
  <c r="AS39" i="71"/>
  <c r="AT38" i="71"/>
  <c r="AT36" i="71"/>
  <c r="AT35" i="71"/>
  <c r="AT34" i="71"/>
  <c r="AS34" i="71"/>
  <c r="AT33" i="71"/>
  <c r="AS33" i="71"/>
  <c r="AT32" i="71"/>
  <c r="AS32" i="71"/>
  <c r="AT31" i="71"/>
  <c r="AS31" i="71"/>
  <c r="AT30" i="71"/>
  <c r="AS30" i="71"/>
  <c r="AT29" i="71"/>
  <c r="AS29" i="71"/>
  <c r="AT28" i="71"/>
  <c r="AS28" i="71"/>
  <c r="AT27" i="71"/>
  <c r="AS27" i="71"/>
  <c r="AT26" i="71"/>
  <c r="AS26" i="71"/>
  <c r="AT25" i="71"/>
  <c r="AS25" i="71"/>
  <c r="AT24" i="71"/>
  <c r="AS24" i="71"/>
  <c r="AT23" i="71"/>
  <c r="AS23" i="71"/>
  <c r="AT22" i="71"/>
  <c r="AS22" i="71"/>
  <c r="AT21" i="71"/>
  <c r="AS21" i="71"/>
  <c r="AT20" i="71"/>
  <c r="AS20" i="71"/>
  <c r="AT19" i="71"/>
  <c r="AS19" i="71"/>
  <c r="AT18" i="71"/>
  <c r="AS18" i="71"/>
  <c r="AT17" i="71"/>
  <c r="AS17" i="71"/>
  <c r="AT16" i="71"/>
  <c r="AS16" i="71"/>
  <c r="AT15" i="71"/>
  <c r="AS15" i="71"/>
  <c r="AT14" i="71"/>
  <c r="AS14" i="71"/>
  <c r="AT13" i="71"/>
  <c r="AS13" i="71"/>
  <c r="AT12" i="71"/>
  <c r="AS12" i="71"/>
  <c r="AT11" i="71"/>
  <c r="AS11" i="71"/>
  <c r="AT10" i="71"/>
  <c r="AS10" i="71"/>
  <c r="AT9" i="71"/>
  <c r="AT7" i="71"/>
  <c r="AS7" i="71"/>
  <c r="AS5" i="71"/>
  <c r="AS4" i="71"/>
  <c r="AS1" i="71"/>
  <c r="AN99" i="71"/>
  <c r="AN94" i="71"/>
  <c r="AN93" i="71"/>
  <c r="AN92" i="71"/>
  <c r="AM92" i="71"/>
  <c r="AN91" i="71"/>
  <c r="AM91" i="71"/>
  <c r="AN90" i="71"/>
  <c r="AM90" i="71"/>
  <c r="AN89" i="71"/>
  <c r="AM89" i="71"/>
  <c r="AN88" i="71"/>
  <c r="AM88" i="71"/>
  <c r="AN87" i="71"/>
  <c r="AM87" i="71"/>
  <c r="AN86" i="71"/>
  <c r="AM86" i="71"/>
  <c r="AN85" i="71"/>
  <c r="AM85" i="71"/>
  <c r="AN84" i="71"/>
  <c r="AM84" i="71"/>
  <c r="AN83" i="71"/>
  <c r="AM83" i="71"/>
  <c r="AN82" i="71"/>
  <c r="AM82" i="71"/>
  <c r="AN81" i="71"/>
  <c r="AM81" i="71"/>
  <c r="AN80" i="71"/>
  <c r="AM80" i="71"/>
  <c r="AN79" i="71"/>
  <c r="AM79" i="71"/>
  <c r="AN78" i="71"/>
  <c r="AM78" i="71"/>
  <c r="AN77" i="71"/>
  <c r="AM77" i="71"/>
  <c r="AN76" i="71"/>
  <c r="AM76" i="71"/>
  <c r="AN75" i="71"/>
  <c r="AM75" i="71"/>
  <c r="AN74" i="71"/>
  <c r="AM74" i="71"/>
  <c r="AN73" i="71"/>
  <c r="AM73" i="71"/>
  <c r="AN72" i="71"/>
  <c r="AM72" i="71"/>
  <c r="AN71" i="71"/>
  <c r="AM71" i="71"/>
  <c r="AN70" i="71"/>
  <c r="AM70" i="71"/>
  <c r="AN69" i="71"/>
  <c r="AM69" i="71"/>
  <c r="AN68" i="71"/>
  <c r="AM68" i="71"/>
  <c r="AN67" i="71"/>
  <c r="AN65" i="71"/>
  <c r="AN64" i="71"/>
  <c r="AN63" i="71"/>
  <c r="AM63" i="71"/>
  <c r="AN62" i="71"/>
  <c r="AM62" i="71"/>
  <c r="AN61" i="71"/>
  <c r="AM61" i="71"/>
  <c r="AN60" i="71"/>
  <c r="AM60" i="71"/>
  <c r="AN59" i="71"/>
  <c r="AM59" i="71"/>
  <c r="AN58" i="71"/>
  <c r="AM58" i="71"/>
  <c r="AN57" i="71"/>
  <c r="AM57" i="71"/>
  <c r="AN56" i="71"/>
  <c r="AM56" i="71"/>
  <c r="AN55" i="71"/>
  <c r="AM55" i="71"/>
  <c r="AN54" i="71"/>
  <c r="AM54" i="71"/>
  <c r="AN53" i="71"/>
  <c r="AM53" i="71"/>
  <c r="AN52" i="71"/>
  <c r="AM52" i="71"/>
  <c r="AN51" i="71"/>
  <c r="AM51" i="71"/>
  <c r="AN50" i="71"/>
  <c r="AM50" i="71"/>
  <c r="AN49" i="71"/>
  <c r="AM49" i="71"/>
  <c r="AN48" i="71"/>
  <c r="AM48" i="71"/>
  <c r="AN47" i="71"/>
  <c r="AM47" i="71"/>
  <c r="AN46" i="71"/>
  <c r="AM46" i="71"/>
  <c r="AN45" i="71"/>
  <c r="AM45" i="71"/>
  <c r="AN44" i="71"/>
  <c r="AM44" i="71"/>
  <c r="AN43" i="71"/>
  <c r="AM43" i="71"/>
  <c r="AN42" i="71"/>
  <c r="AM42" i="71"/>
  <c r="AN41" i="71"/>
  <c r="AM41" i="71"/>
  <c r="AN40" i="71"/>
  <c r="AM40" i="71"/>
  <c r="AN39" i="71"/>
  <c r="AM39" i="71"/>
  <c r="AN38" i="71"/>
  <c r="AN36" i="71"/>
  <c r="AN35" i="71"/>
  <c r="AN34" i="71"/>
  <c r="AM34" i="71"/>
  <c r="AN33" i="71"/>
  <c r="AM33" i="71"/>
  <c r="AN32" i="71"/>
  <c r="AM32" i="71"/>
  <c r="AN31" i="71"/>
  <c r="AM31" i="71"/>
  <c r="AN30" i="71"/>
  <c r="AM30" i="71"/>
  <c r="AN29" i="71"/>
  <c r="AM29" i="71"/>
  <c r="AN28" i="71"/>
  <c r="AM28" i="71"/>
  <c r="AN27" i="71"/>
  <c r="AM27" i="71"/>
  <c r="AN26" i="71"/>
  <c r="AM26" i="71"/>
  <c r="AN25" i="71"/>
  <c r="AM25" i="71"/>
  <c r="AN24" i="71"/>
  <c r="AM24" i="71"/>
  <c r="AN23" i="71"/>
  <c r="AM23" i="71"/>
  <c r="AN22" i="71"/>
  <c r="AM22" i="71"/>
  <c r="AN21" i="71"/>
  <c r="AM21" i="71"/>
  <c r="AN20" i="71"/>
  <c r="AM20" i="71"/>
  <c r="AN19" i="71"/>
  <c r="AM19" i="71"/>
  <c r="AN18" i="71"/>
  <c r="AM18" i="71"/>
  <c r="AN17" i="71"/>
  <c r="AM17" i="71"/>
  <c r="AN16" i="71"/>
  <c r="AM16" i="71"/>
  <c r="AN15" i="71"/>
  <c r="AM15" i="71"/>
  <c r="AN14" i="71"/>
  <c r="AM14" i="71"/>
  <c r="AN13" i="71"/>
  <c r="AM13" i="71"/>
  <c r="AN12" i="71"/>
  <c r="AM12" i="71"/>
  <c r="AN11" i="71"/>
  <c r="AM11" i="71"/>
  <c r="AN10" i="71"/>
  <c r="AM10" i="71"/>
  <c r="AN9" i="71"/>
  <c r="AN7" i="71"/>
  <c r="AM7" i="71"/>
  <c r="AM5" i="71"/>
  <c r="AM4" i="71"/>
  <c r="AM1" i="71"/>
  <c r="G62" i="4" l="1"/>
  <c r="F61" i="4"/>
  <c r="AS93" i="70" l="1"/>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S11" i="70"/>
  <c r="AR5" i="70"/>
  <c r="AR4" i="70"/>
  <c r="AT92" i="69"/>
  <c r="AT91" i="69"/>
  <c r="AT90" i="69"/>
  <c r="AT89" i="69"/>
  <c r="AT88" i="69"/>
  <c r="AT87" i="69"/>
  <c r="AT86" i="69"/>
  <c r="AT85" i="69"/>
  <c r="AT84" i="69"/>
  <c r="AT83" i="69"/>
  <c r="AT82" i="69"/>
  <c r="AT81" i="69"/>
  <c r="AT80" i="69"/>
  <c r="AT79" i="69"/>
  <c r="AT78" i="69"/>
  <c r="AT77" i="69"/>
  <c r="AT76" i="69"/>
  <c r="AT75" i="69"/>
  <c r="AT74" i="69"/>
  <c r="AT73" i="69"/>
  <c r="AT72" i="69"/>
  <c r="AT71" i="69"/>
  <c r="AT70" i="69"/>
  <c r="AT69" i="69"/>
  <c r="AT68" i="69"/>
  <c r="AT63" i="69"/>
  <c r="AT62" i="69"/>
  <c r="AT61" i="69"/>
  <c r="AT60" i="69"/>
  <c r="AT59" i="69"/>
  <c r="AT58" i="69"/>
  <c r="AT57" i="69"/>
  <c r="AT56" i="69"/>
  <c r="AT55" i="69"/>
  <c r="AT54" i="69"/>
  <c r="AT53" i="69"/>
  <c r="AT52" i="69"/>
  <c r="AT51" i="69"/>
  <c r="AT50" i="69"/>
  <c r="AT49" i="69"/>
  <c r="AT48" i="69"/>
  <c r="AT47" i="69"/>
  <c r="AT46" i="69"/>
  <c r="AT45" i="69"/>
  <c r="AT44" i="69"/>
  <c r="AT43" i="69"/>
  <c r="AT42" i="69"/>
  <c r="AT41" i="69"/>
  <c r="AT40" i="69"/>
  <c r="AT39" i="69"/>
  <c r="AT34" i="69"/>
  <c r="AT33" i="69"/>
  <c r="AT32" i="69"/>
  <c r="AT31" i="69"/>
  <c r="AT30" i="69"/>
  <c r="AT29" i="69"/>
  <c r="AT28" i="69"/>
  <c r="AT27" i="69"/>
  <c r="AT26" i="69"/>
  <c r="AT25" i="69"/>
  <c r="AT24" i="69"/>
  <c r="AT23" i="69"/>
  <c r="AT22" i="69"/>
  <c r="AT21" i="69"/>
  <c r="AT20" i="69"/>
  <c r="AT19" i="69"/>
  <c r="AT18" i="69"/>
  <c r="AT17" i="69"/>
  <c r="AT16" i="69"/>
  <c r="AT15" i="69"/>
  <c r="AT14" i="69"/>
  <c r="AT13" i="69"/>
  <c r="AT12" i="69"/>
  <c r="AT11" i="69"/>
  <c r="AT10" i="69"/>
  <c r="AS5" i="69"/>
  <c r="AS4" i="69"/>
  <c r="AS1" i="69"/>
  <c r="T4" i="75" l="1"/>
  <c r="T100" i="65" l="1"/>
  <c r="T95" i="65"/>
  <c r="T94" i="65"/>
  <c r="T93" i="65"/>
  <c r="S93" i="65"/>
  <c r="T92" i="65"/>
  <c r="S92" i="65"/>
  <c r="T91" i="65"/>
  <c r="S91" i="65"/>
  <c r="T90" i="65"/>
  <c r="S90" i="65"/>
  <c r="T89" i="65"/>
  <c r="S89" i="65"/>
  <c r="T88" i="65"/>
  <c r="S88" i="65"/>
  <c r="T87" i="65"/>
  <c r="S87" i="65"/>
  <c r="T86" i="65"/>
  <c r="S86" i="65"/>
  <c r="T85" i="65"/>
  <c r="S85" i="65"/>
  <c r="T84" i="65"/>
  <c r="S84" i="65"/>
  <c r="T83" i="65"/>
  <c r="S83" i="65"/>
  <c r="T82" i="65"/>
  <c r="S82" i="65"/>
  <c r="T81" i="65"/>
  <c r="S81" i="65"/>
  <c r="T80" i="65"/>
  <c r="S80" i="65"/>
  <c r="T79" i="65"/>
  <c r="S79" i="65"/>
  <c r="T78" i="65"/>
  <c r="S78" i="65"/>
  <c r="T77" i="65"/>
  <c r="S77" i="65"/>
  <c r="T76" i="65"/>
  <c r="S76" i="65"/>
  <c r="T75" i="65"/>
  <c r="S75" i="65"/>
  <c r="T74" i="65"/>
  <c r="S74" i="65"/>
  <c r="T73" i="65"/>
  <c r="S73" i="65"/>
  <c r="T72" i="65"/>
  <c r="S72" i="65"/>
  <c r="T71" i="65"/>
  <c r="S71" i="65"/>
  <c r="T70" i="65"/>
  <c r="S70" i="65"/>
  <c r="T69" i="65"/>
  <c r="S69" i="65"/>
  <c r="T68" i="65"/>
  <c r="T66" i="65"/>
  <c r="T65" i="65"/>
  <c r="T64" i="65"/>
  <c r="S64" i="65"/>
  <c r="T63" i="65"/>
  <c r="S63" i="65"/>
  <c r="T62" i="65"/>
  <c r="S62" i="65"/>
  <c r="T61" i="65"/>
  <c r="S61" i="65"/>
  <c r="T60" i="65"/>
  <c r="S60" i="65"/>
  <c r="T59" i="65"/>
  <c r="S59" i="65"/>
  <c r="T58" i="65"/>
  <c r="S58" i="65"/>
  <c r="T57" i="65"/>
  <c r="S57" i="65"/>
  <c r="T56" i="65"/>
  <c r="S56" i="65"/>
  <c r="T55" i="65"/>
  <c r="S55" i="65"/>
  <c r="T54" i="65"/>
  <c r="S54" i="65"/>
  <c r="T53" i="65"/>
  <c r="S53" i="65"/>
  <c r="T52" i="65"/>
  <c r="S52" i="65"/>
  <c r="T51" i="65"/>
  <c r="S51" i="65"/>
  <c r="T50" i="65"/>
  <c r="S50" i="65"/>
  <c r="T49" i="65"/>
  <c r="S49" i="65"/>
  <c r="T48" i="65"/>
  <c r="S48" i="65"/>
  <c r="T47" i="65"/>
  <c r="S47" i="65"/>
  <c r="T46" i="65"/>
  <c r="S46" i="65"/>
  <c r="T45" i="65"/>
  <c r="S45" i="65"/>
  <c r="T44" i="65"/>
  <c r="S44" i="65"/>
  <c r="T43" i="65"/>
  <c r="S43" i="65"/>
  <c r="T42" i="65"/>
  <c r="S42" i="65"/>
  <c r="T41" i="65"/>
  <c r="T40" i="65"/>
  <c r="T39" i="65"/>
  <c r="T37" i="65"/>
  <c r="T35" i="65"/>
  <c r="S35" i="65"/>
  <c r="T34" i="65"/>
  <c r="S34" i="65"/>
  <c r="T33" i="65"/>
  <c r="S33" i="65"/>
  <c r="T32" i="65"/>
  <c r="S32" i="65"/>
  <c r="T31" i="65"/>
  <c r="S31" i="65"/>
  <c r="T30" i="65"/>
  <c r="S30" i="65"/>
  <c r="T29" i="65"/>
  <c r="S29" i="65"/>
  <c r="T28" i="65"/>
  <c r="S28" i="65"/>
  <c r="T27" i="65"/>
  <c r="S27" i="65"/>
  <c r="T26" i="65"/>
  <c r="S26" i="65"/>
  <c r="T25" i="65"/>
  <c r="S25" i="65"/>
  <c r="T24" i="65"/>
  <c r="S24" i="65"/>
  <c r="T23" i="65"/>
  <c r="S23" i="65"/>
  <c r="T22" i="65"/>
  <c r="S22" i="65"/>
  <c r="T21" i="65"/>
  <c r="S21" i="65"/>
  <c r="T20" i="65"/>
  <c r="S20" i="65"/>
  <c r="T19" i="65"/>
  <c r="S19" i="65"/>
  <c r="T18" i="65"/>
  <c r="S18" i="65"/>
  <c r="T17" i="65"/>
  <c r="S17" i="65"/>
  <c r="T16" i="65"/>
  <c r="S16" i="65"/>
  <c r="T15" i="65"/>
  <c r="S15" i="65"/>
  <c r="T14" i="65"/>
  <c r="S14" i="65"/>
  <c r="T13" i="65"/>
  <c r="S13" i="65"/>
  <c r="T12" i="65"/>
  <c r="S12" i="65"/>
  <c r="T11" i="65"/>
  <c r="S11" i="65"/>
  <c r="T10" i="65"/>
  <c r="T8" i="65"/>
  <c r="S8" i="65"/>
  <c r="S5" i="65"/>
  <c r="S4" i="65"/>
  <c r="U159" i="53" l="1"/>
  <c r="U154" i="53"/>
  <c r="U153" i="53"/>
  <c r="U152" i="53"/>
  <c r="T152" i="53"/>
  <c r="U151" i="53"/>
  <c r="T151" i="53"/>
  <c r="U150" i="53"/>
  <c r="T150" i="53"/>
  <c r="U149" i="53"/>
  <c r="T149" i="53"/>
  <c r="U148" i="53"/>
  <c r="T148" i="53"/>
  <c r="U147" i="53"/>
  <c r="T147" i="53"/>
  <c r="U146" i="53"/>
  <c r="T146" i="53"/>
  <c r="U145" i="53"/>
  <c r="T145" i="53"/>
  <c r="U144" i="53"/>
  <c r="T144" i="53"/>
  <c r="U143" i="53"/>
  <c r="T143" i="53"/>
  <c r="U142" i="53"/>
  <c r="T142" i="53"/>
  <c r="U141" i="53"/>
  <c r="T141" i="53"/>
  <c r="U140" i="53"/>
  <c r="T140" i="53"/>
  <c r="U139" i="53"/>
  <c r="T139" i="53"/>
  <c r="U138" i="53"/>
  <c r="T138" i="53"/>
  <c r="U137" i="53"/>
  <c r="T137" i="53"/>
  <c r="U136" i="53"/>
  <c r="T136" i="53"/>
  <c r="U135" i="53"/>
  <c r="T135" i="53"/>
  <c r="U134" i="53"/>
  <c r="T134" i="53"/>
  <c r="U133" i="53"/>
  <c r="T133" i="53"/>
  <c r="U132" i="53"/>
  <c r="T132" i="53"/>
  <c r="U131" i="53"/>
  <c r="T131" i="53"/>
  <c r="U130" i="53"/>
  <c r="T130" i="53"/>
  <c r="U129" i="53"/>
  <c r="T129" i="53"/>
  <c r="U128" i="53"/>
  <c r="T128" i="53"/>
  <c r="U127" i="53"/>
  <c r="U125" i="53"/>
  <c r="U124" i="53"/>
  <c r="U123" i="53"/>
  <c r="T123" i="53"/>
  <c r="U122" i="53"/>
  <c r="T122" i="53"/>
  <c r="U121" i="53"/>
  <c r="T121" i="53"/>
  <c r="U120" i="53"/>
  <c r="T120" i="53"/>
  <c r="U119" i="53"/>
  <c r="T119" i="53"/>
  <c r="U118" i="53"/>
  <c r="T118" i="53"/>
  <c r="U117" i="53"/>
  <c r="T117" i="53"/>
  <c r="U116" i="53"/>
  <c r="T116" i="53"/>
  <c r="U115" i="53"/>
  <c r="T115" i="53"/>
  <c r="U114" i="53"/>
  <c r="T114" i="53"/>
  <c r="U113" i="53"/>
  <c r="T113" i="53"/>
  <c r="U112" i="53"/>
  <c r="T112" i="53"/>
  <c r="U111" i="53"/>
  <c r="T111" i="53"/>
  <c r="U110" i="53"/>
  <c r="T110" i="53"/>
  <c r="U109" i="53"/>
  <c r="T109" i="53"/>
  <c r="U108" i="53"/>
  <c r="T108" i="53"/>
  <c r="U107" i="53"/>
  <c r="T107" i="53"/>
  <c r="U106" i="53"/>
  <c r="T106" i="53"/>
  <c r="U105" i="53"/>
  <c r="T105" i="53"/>
  <c r="U104" i="53"/>
  <c r="T104" i="53"/>
  <c r="U103" i="53"/>
  <c r="T103" i="53"/>
  <c r="U102" i="53"/>
  <c r="T102" i="53"/>
  <c r="U101" i="53"/>
  <c r="T101" i="53"/>
  <c r="U100" i="53"/>
  <c r="T100" i="53"/>
  <c r="U99" i="53"/>
  <c r="T99" i="53"/>
  <c r="U98" i="53"/>
  <c r="U96" i="53"/>
  <c r="U95" i="53"/>
  <c r="U94" i="53"/>
  <c r="T94" i="53"/>
  <c r="U93" i="53"/>
  <c r="T93" i="53"/>
  <c r="U92" i="53"/>
  <c r="T92" i="53"/>
  <c r="U91" i="53"/>
  <c r="T91" i="53"/>
  <c r="U90" i="53"/>
  <c r="T90" i="53"/>
  <c r="U89" i="53"/>
  <c r="T89" i="53"/>
  <c r="U88" i="53"/>
  <c r="T88" i="53"/>
  <c r="U87" i="53"/>
  <c r="T87" i="53"/>
  <c r="U86" i="53"/>
  <c r="T86" i="53"/>
  <c r="U85" i="53"/>
  <c r="T85" i="53"/>
  <c r="U84" i="53"/>
  <c r="T84" i="53"/>
  <c r="U83" i="53"/>
  <c r="T83" i="53"/>
  <c r="U82" i="53"/>
  <c r="T82" i="53"/>
  <c r="U81" i="53"/>
  <c r="T81" i="53"/>
  <c r="U80" i="53"/>
  <c r="T80" i="53"/>
  <c r="U79" i="53"/>
  <c r="T79" i="53"/>
  <c r="U78" i="53"/>
  <c r="T78" i="53"/>
  <c r="U77" i="53"/>
  <c r="T77" i="53"/>
  <c r="U76" i="53"/>
  <c r="T76" i="53"/>
  <c r="U75" i="53"/>
  <c r="T75" i="53"/>
  <c r="U74" i="53"/>
  <c r="T74" i="53"/>
  <c r="U73" i="53"/>
  <c r="T73" i="53"/>
  <c r="U72" i="53"/>
  <c r="T72" i="53"/>
  <c r="U71" i="53"/>
  <c r="U70" i="53"/>
  <c r="U69" i="53"/>
  <c r="U67" i="53"/>
  <c r="U66" i="53"/>
  <c r="U65" i="53"/>
  <c r="T65" i="53"/>
  <c r="U64" i="53"/>
  <c r="T64" i="53"/>
  <c r="U63" i="53"/>
  <c r="T63" i="53"/>
  <c r="U62" i="53"/>
  <c r="T62" i="53"/>
  <c r="U61" i="53"/>
  <c r="T61" i="53"/>
  <c r="U60" i="53"/>
  <c r="T60" i="53"/>
  <c r="U59" i="53"/>
  <c r="T59" i="53"/>
  <c r="U58" i="53"/>
  <c r="T58" i="53"/>
  <c r="U57" i="53"/>
  <c r="T57" i="53"/>
  <c r="U56" i="53"/>
  <c r="T56" i="53"/>
  <c r="U55" i="53"/>
  <c r="T55" i="53"/>
  <c r="U54" i="53"/>
  <c r="T54" i="53"/>
  <c r="U53" i="53"/>
  <c r="T53" i="53"/>
  <c r="U52" i="53"/>
  <c r="T52" i="53"/>
  <c r="U51" i="53"/>
  <c r="T51" i="53"/>
  <c r="U50" i="53"/>
  <c r="T50" i="53"/>
  <c r="U49" i="53"/>
  <c r="T49" i="53"/>
  <c r="U48" i="53"/>
  <c r="T48" i="53"/>
  <c r="U47" i="53"/>
  <c r="T47" i="53"/>
  <c r="U46" i="53"/>
  <c r="T46" i="53"/>
  <c r="U45" i="53"/>
  <c r="T45" i="53"/>
  <c r="U44" i="53"/>
  <c r="T44" i="53"/>
  <c r="U43" i="53"/>
  <c r="T43" i="53"/>
  <c r="U42" i="53"/>
  <c r="T42" i="53"/>
  <c r="U41" i="53"/>
  <c r="T41" i="53"/>
  <c r="U40" i="53"/>
  <c r="U38" i="53"/>
  <c r="U37" i="53"/>
  <c r="U36" i="53"/>
  <c r="T36" i="53"/>
  <c r="U35" i="53"/>
  <c r="T35" i="53"/>
  <c r="U34" i="53"/>
  <c r="T34" i="53"/>
  <c r="U33" i="53"/>
  <c r="T33" i="53"/>
  <c r="U32" i="53"/>
  <c r="T32" i="53"/>
  <c r="U31" i="53"/>
  <c r="T31" i="53"/>
  <c r="U30" i="53"/>
  <c r="T30" i="53"/>
  <c r="U29" i="53"/>
  <c r="T29" i="53"/>
  <c r="U28" i="53"/>
  <c r="T28" i="53"/>
  <c r="U27" i="53"/>
  <c r="T27" i="53"/>
  <c r="U26" i="53"/>
  <c r="T26" i="53"/>
  <c r="U25" i="53"/>
  <c r="T25" i="53"/>
  <c r="U24" i="53"/>
  <c r="T24" i="53"/>
  <c r="U23" i="53"/>
  <c r="T23" i="53"/>
  <c r="U22" i="53"/>
  <c r="T22" i="53"/>
  <c r="U21" i="53"/>
  <c r="T21" i="53"/>
  <c r="U20" i="53"/>
  <c r="T20" i="53"/>
  <c r="U19" i="53"/>
  <c r="T19" i="53"/>
  <c r="U18" i="53"/>
  <c r="T18" i="53"/>
  <c r="U17" i="53"/>
  <c r="T17" i="53"/>
  <c r="U16" i="53"/>
  <c r="T16" i="53"/>
  <c r="U15" i="53"/>
  <c r="T15" i="53"/>
  <c r="U14" i="53"/>
  <c r="T14" i="53"/>
  <c r="U13" i="53"/>
  <c r="T13" i="53"/>
  <c r="U12" i="53"/>
  <c r="T12" i="53"/>
  <c r="U11" i="53"/>
  <c r="U9" i="53"/>
  <c r="T9" i="53"/>
  <c r="T6" i="53"/>
  <c r="T4" i="53"/>
  <c r="Q99" i="67" l="1"/>
  <c r="Q94" i="67"/>
  <c r="Q93" i="67"/>
  <c r="Q92" i="67"/>
  <c r="Q91" i="67"/>
  <c r="Q90" i="67"/>
  <c r="Q89" i="67"/>
  <c r="Q88" i="67"/>
  <c r="Q87" i="67"/>
  <c r="Q86" i="67"/>
  <c r="Q85" i="67"/>
  <c r="Q84" i="67"/>
  <c r="Q83" i="67"/>
  <c r="Q82" i="67"/>
  <c r="Q81" i="67"/>
  <c r="Q80" i="67"/>
  <c r="Q79" i="67"/>
  <c r="Q78" i="67"/>
  <c r="Q77" i="67"/>
  <c r="Q76" i="67"/>
  <c r="Q75" i="67"/>
  <c r="Q74" i="67"/>
  <c r="Q73" i="67"/>
  <c r="Q72" i="67"/>
  <c r="Q71" i="67"/>
  <c r="Q70" i="67"/>
  <c r="Q69" i="67"/>
  <c r="Q68" i="67"/>
  <c r="Q67" i="67"/>
  <c r="Q65" i="67"/>
  <c r="Q64" i="67"/>
  <c r="Q63" i="67"/>
  <c r="Q41" i="67"/>
  <c r="Q40" i="67"/>
  <c r="Q39" i="67"/>
  <c r="Q38" i="67"/>
  <c r="Q36" i="67"/>
  <c r="Q35" i="67"/>
  <c r="Q34" i="67"/>
  <c r="Q33" i="67"/>
  <c r="Q32" i="67"/>
  <c r="Q31" i="67"/>
  <c r="Q30" i="67"/>
  <c r="Q29" i="67"/>
  <c r="Q28" i="67"/>
  <c r="Q27" i="67"/>
  <c r="Q26" i="67"/>
  <c r="Q25" i="67"/>
  <c r="Q24" i="67"/>
  <c r="Q23" i="67"/>
  <c r="Q22" i="67"/>
  <c r="Q21" i="67"/>
  <c r="Q20" i="67"/>
  <c r="Q19" i="67"/>
  <c r="Q18" i="67"/>
  <c r="Q17" i="67"/>
  <c r="Q16" i="67"/>
  <c r="Q15" i="67"/>
  <c r="Q14" i="67"/>
  <c r="Q13" i="67"/>
  <c r="Q12" i="67"/>
  <c r="Q11" i="67"/>
  <c r="Q10" i="67"/>
  <c r="Q9" i="67"/>
  <c r="Q7" i="67"/>
  <c r="P5" i="67"/>
  <c r="P4" i="67"/>
  <c r="W99" i="72"/>
  <c r="Q99" i="72"/>
  <c r="W94" i="72"/>
  <c r="Q94" i="72"/>
  <c r="W93" i="72"/>
  <c r="Q93" i="72"/>
  <c r="W92" i="72"/>
  <c r="V92" i="72"/>
  <c r="Q92" i="72"/>
  <c r="P92" i="72"/>
  <c r="W91" i="72"/>
  <c r="V91" i="72"/>
  <c r="Q91" i="72"/>
  <c r="P91" i="72"/>
  <c r="W90" i="72"/>
  <c r="V90" i="72"/>
  <c r="Q90" i="72"/>
  <c r="P90" i="72"/>
  <c r="W89" i="72"/>
  <c r="V89" i="72"/>
  <c r="Q89" i="72"/>
  <c r="P89" i="72"/>
  <c r="W88" i="72"/>
  <c r="V88" i="72"/>
  <c r="Q88" i="72"/>
  <c r="P88" i="72"/>
  <c r="W87" i="72"/>
  <c r="V87" i="72"/>
  <c r="Q87" i="72"/>
  <c r="P87" i="72"/>
  <c r="W86" i="72"/>
  <c r="V86" i="72"/>
  <c r="Q86" i="72"/>
  <c r="P86" i="72"/>
  <c r="W85" i="72"/>
  <c r="V85" i="72"/>
  <c r="Q85" i="72"/>
  <c r="P85" i="72"/>
  <c r="W84" i="72"/>
  <c r="V84" i="72"/>
  <c r="Q84" i="72"/>
  <c r="P84" i="72"/>
  <c r="W83" i="72"/>
  <c r="V83" i="72"/>
  <c r="Q83" i="72"/>
  <c r="P83" i="72"/>
  <c r="W82" i="72"/>
  <c r="V82" i="72"/>
  <c r="Q82" i="72"/>
  <c r="P82" i="72"/>
  <c r="W81" i="72"/>
  <c r="V81" i="72"/>
  <c r="Q81" i="72"/>
  <c r="P81" i="72"/>
  <c r="W80" i="72"/>
  <c r="V80" i="72"/>
  <c r="Q80" i="72"/>
  <c r="P80" i="72"/>
  <c r="W79" i="72"/>
  <c r="V79" i="72"/>
  <c r="Q79" i="72"/>
  <c r="P79" i="72"/>
  <c r="W78" i="72"/>
  <c r="V78" i="72"/>
  <c r="Q78" i="72"/>
  <c r="P78" i="72"/>
  <c r="W77" i="72"/>
  <c r="V77" i="72"/>
  <c r="Q77" i="72"/>
  <c r="P77" i="72"/>
  <c r="W76" i="72"/>
  <c r="V76" i="72"/>
  <c r="Q76" i="72"/>
  <c r="P76" i="72"/>
  <c r="W75" i="72"/>
  <c r="V75" i="72"/>
  <c r="Q75" i="72"/>
  <c r="P75" i="72"/>
  <c r="W74" i="72"/>
  <c r="V74" i="72"/>
  <c r="Q74" i="72"/>
  <c r="P74" i="72"/>
  <c r="W73" i="72"/>
  <c r="V73" i="72"/>
  <c r="Q73" i="72"/>
  <c r="P73" i="72"/>
  <c r="W72" i="72"/>
  <c r="V72" i="72"/>
  <c r="Q72" i="72"/>
  <c r="P72" i="72"/>
  <c r="W71" i="72"/>
  <c r="V71" i="72"/>
  <c r="Q71" i="72"/>
  <c r="P71" i="72"/>
  <c r="W70" i="72"/>
  <c r="V70" i="72"/>
  <c r="Q70" i="72"/>
  <c r="P70" i="72"/>
  <c r="W69" i="72"/>
  <c r="V69" i="72"/>
  <c r="Q69" i="72"/>
  <c r="P69" i="72"/>
  <c r="W68" i="72"/>
  <c r="V68" i="72"/>
  <c r="Q68" i="72"/>
  <c r="P68" i="72"/>
  <c r="W67" i="72"/>
  <c r="Q67" i="72"/>
  <c r="W65" i="72"/>
  <c r="Q65" i="72"/>
  <c r="W64" i="72"/>
  <c r="Q64" i="72"/>
  <c r="W63" i="72"/>
  <c r="V63" i="72"/>
  <c r="Q63" i="72"/>
  <c r="P63" i="72"/>
  <c r="W62" i="72"/>
  <c r="V62" i="72"/>
  <c r="Q62" i="72"/>
  <c r="P62" i="72"/>
  <c r="W61" i="72"/>
  <c r="V61" i="72"/>
  <c r="Q61" i="72"/>
  <c r="P61" i="72"/>
  <c r="W60" i="72"/>
  <c r="V60" i="72"/>
  <c r="Q60" i="72"/>
  <c r="P60" i="72"/>
  <c r="W59" i="72"/>
  <c r="V59" i="72"/>
  <c r="Q59" i="72"/>
  <c r="P59" i="72"/>
  <c r="W58" i="72"/>
  <c r="V58" i="72"/>
  <c r="Q58" i="72"/>
  <c r="P58" i="72"/>
  <c r="W57" i="72"/>
  <c r="V57" i="72"/>
  <c r="Q57" i="72"/>
  <c r="P57" i="72"/>
  <c r="W56" i="72"/>
  <c r="V56" i="72"/>
  <c r="Q56" i="72"/>
  <c r="P56" i="72"/>
  <c r="W55" i="72"/>
  <c r="V55" i="72"/>
  <c r="Q55" i="72"/>
  <c r="P55" i="72"/>
  <c r="W54" i="72"/>
  <c r="V54" i="72"/>
  <c r="Q54" i="72"/>
  <c r="P54" i="72"/>
  <c r="W53" i="72"/>
  <c r="V53" i="72"/>
  <c r="Q53" i="72"/>
  <c r="P53" i="72"/>
  <c r="W52" i="72"/>
  <c r="V52" i="72"/>
  <c r="Q52" i="72"/>
  <c r="P52" i="72"/>
  <c r="W51" i="72"/>
  <c r="V51" i="72"/>
  <c r="Q51" i="72"/>
  <c r="P51" i="72"/>
  <c r="W50" i="72"/>
  <c r="V50" i="72"/>
  <c r="Q50" i="72"/>
  <c r="P50" i="72"/>
  <c r="W49" i="72"/>
  <c r="V49" i="72"/>
  <c r="Q49" i="72"/>
  <c r="P49" i="72"/>
  <c r="W48" i="72"/>
  <c r="V48" i="72"/>
  <c r="Q48" i="72"/>
  <c r="P48" i="72"/>
  <c r="W47" i="72"/>
  <c r="V47" i="72"/>
  <c r="Q47" i="72"/>
  <c r="P47" i="72"/>
  <c r="W46" i="72"/>
  <c r="V46" i="72"/>
  <c r="Q46" i="72"/>
  <c r="P46" i="72"/>
  <c r="W45" i="72"/>
  <c r="V45" i="72"/>
  <c r="Q45" i="72"/>
  <c r="P45" i="72"/>
  <c r="W44" i="72"/>
  <c r="V44" i="72"/>
  <c r="Q44" i="72"/>
  <c r="P44" i="72"/>
  <c r="W43" i="72"/>
  <c r="V43" i="72"/>
  <c r="Q43" i="72"/>
  <c r="P43" i="72"/>
  <c r="W42" i="72"/>
  <c r="V42" i="72"/>
  <c r="Q42" i="72"/>
  <c r="P42" i="72"/>
  <c r="W41" i="72"/>
  <c r="V41" i="72"/>
  <c r="Q41" i="72"/>
  <c r="P41" i="72"/>
  <c r="W40" i="72"/>
  <c r="V40" i="72"/>
  <c r="Q40" i="72"/>
  <c r="P40" i="72"/>
  <c r="W39" i="72"/>
  <c r="V39" i="72"/>
  <c r="Q39" i="72"/>
  <c r="P39" i="72"/>
  <c r="W38" i="72"/>
  <c r="Q38" i="72"/>
  <c r="W36" i="72"/>
  <c r="Q36" i="72"/>
  <c r="W35" i="72"/>
  <c r="Q35" i="72"/>
  <c r="W34" i="72"/>
  <c r="V34" i="72"/>
  <c r="Q34" i="72"/>
  <c r="P34" i="72"/>
  <c r="W33" i="72"/>
  <c r="V33" i="72"/>
  <c r="Q33" i="72"/>
  <c r="P33" i="72"/>
  <c r="W32" i="72"/>
  <c r="V32" i="72"/>
  <c r="Q32" i="72"/>
  <c r="P32" i="72"/>
  <c r="W31" i="72"/>
  <c r="V31" i="72"/>
  <c r="Q31" i="72"/>
  <c r="P31" i="72"/>
  <c r="W30" i="72"/>
  <c r="V30" i="72"/>
  <c r="Q30" i="72"/>
  <c r="P30" i="72"/>
  <c r="W29" i="72"/>
  <c r="V29" i="72"/>
  <c r="Q29" i="72"/>
  <c r="P29" i="72"/>
  <c r="W28" i="72"/>
  <c r="V28" i="72"/>
  <c r="Q28" i="72"/>
  <c r="P28" i="72"/>
  <c r="W27" i="72"/>
  <c r="V27" i="72"/>
  <c r="Q27" i="72"/>
  <c r="P27" i="72"/>
  <c r="W26" i="72"/>
  <c r="V26" i="72"/>
  <c r="Q26" i="72"/>
  <c r="P26" i="72"/>
  <c r="W25" i="72"/>
  <c r="V25" i="72"/>
  <c r="Q25" i="72"/>
  <c r="P25" i="72"/>
  <c r="W24" i="72"/>
  <c r="V24" i="72"/>
  <c r="Q24" i="72"/>
  <c r="P24" i="72"/>
  <c r="W23" i="72"/>
  <c r="V23" i="72"/>
  <c r="Q23" i="72"/>
  <c r="P23" i="72"/>
  <c r="W22" i="72"/>
  <c r="V22" i="72"/>
  <c r="Q22" i="72"/>
  <c r="P22" i="72"/>
  <c r="W21" i="72"/>
  <c r="V21" i="72"/>
  <c r="Q21" i="72"/>
  <c r="P21" i="72"/>
  <c r="W20" i="72"/>
  <c r="V20" i="72"/>
  <c r="Q20" i="72"/>
  <c r="P20" i="72"/>
  <c r="W19" i="72"/>
  <c r="V19" i="72"/>
  <c r="Q19" i="72"/>
  <c r="P19" i="72"/>
  <c r="W18" i="72"/>
  <c r="V18" i="72"/>
  <c r="Q18" i="72"/>
  <c r="P18" i="72"/>
  <c r="W17" i="72"/>
  <c r="V17" i="72"/>
  <c r="Q17" i="72"/>
  <c r="P17" i="72"/>
  <c r="W16" i="72"/>
  <c r="V16" i="72"/>
  <c r="Q16" i="72"/>
  <c r="P16" i="72"/>
  <c r="W15" i="72"/>
  <c r="V15" i="72"/>
  <c r="Q15" i="72"/>
  <c r="P15" i="72"/>
  <c r="W14" i="72"/>
  <c r="V14" i="72"/>
  <c r="Q14" i="72"/>
  <c r="P14" i="72"/>
  <c r="W13" i="72"/>
  <c r="V13" i="72"/>
  <c r="Q13" i="72"/>
  <c r="P13" i="72"/>
  <c r="W12" i="72"/>
  <c r="V12" i="72"/>
  <c r="Q12" i="72"/>
  <c r="P12" i="72"/>
  <c r="W11" i="72"/>
  <c r="V11" i="72"/>
  <c r="Q11" i="72"/>
  <c r="P11" i="72"/>
  <c r="W10" i="72"/>
  <c r="V10" i="72"/>
  <c r="Q10" i="72"/>
  <c r="P10" i="72"/>
  <c r="W9" i="72"/>
  <c r="Q9" i="72"/>
  <c r="W7" i="72"/>
  <c r="V7" i="72"/>
  <c r="Q7" i="72"/>
  <c r="P7" i="72"/>
  <c r="V5" i="72"/>
  <c r="P5" i="72"/>
  <c r="V4" i="72"/>
  <c r="P4" i="72"/>
  <c r="U157" i="50"/>
  <c r="U152" i="50"/>
  <c r="U151" i="50"/>
  <c r="U150" i="50"/>
  <c r="T150" i="50"/>
  <c r="U149" i="50"/>
  <c r="T149" i="50"/>
  <c r="U148" i="50"/>
  <c r="T148" i="50"/>
  <c r="U147" i="50"/>
  <c r="T147" i="50"/>
  <c r="U146" i="50"/>
  <c r="T146" i="50"/>
  <c r="U145" i="50"/>
  <c r="T145" i="50"/>
  <c r="U144" i="50"/>
  <c r="T144" i="50"/>
  <c r="U143" i="50"/>
  <c r="T143" i="50"/>
  <c r="U142" i="50"/>
  <c r="T142" i="50"/>
  <c r="U141" i="50"/>
  <c r="T141" i="50"/>
  <c r="U140" i="50"/>
  <c r="T140" i="50"/>
  <c r="U139" i="50"/>
  <c r="T139" i="50"/>
  <c r="U138" i="50"/>
  <c r="T138" i="50"/>
  <c r="U137" i="50"/>
  <c r="T137" i="50"/>
  <c r="U136" i="50"/>
  <c r="T136" i="50"/>
  <c r="U135" i="50"/>
  <c r="T135" i="50"/>
  <c r="U134" i="50"/>
  <c r="T134" i="50"/>
  <c r="U133" i="50"/>
  <c r="T133" i="50"/>
  <c r="U132" i="50"/>
  <c r="T132" i="50"/>
  <c r="U131" i="50"/>
  <c r="T131" i="50"/>
  <c r="U130" i="50"/>
  <c r="T130" i="50"/>
  <c r="U129" i="50"/>
  <c r="T129" i="50"/>
  <c r="U128" i="50"/>
  <c r="T128" i="50"/>
  <c r="U127" i="50"/>
  <c r="T127" i="50"/>
  <c r="U126" i="50"/>
  <c r="T126" i="50"/>
  <c r="U125" i="50"/>
  <c r="U123" i="50"/>
  <c r="U122" i="50"/>
  <c r="U121" i="50"/>
  <c r="T121" i="50"/>
  <c r="U120" i="50"/>
  <c r="T120" i="50"/>
  <c r="U119" i="50"/>
  <c r="T119" i="50"/>
  <c r="U118" i="50"/>
  <c r="T118" i="50"/>
  <c r="U117" i="50"/>
  <c r="T117" i="50"/>
  <c r="U116" i="50"/>
  <c r="T116" i="50"/>
  <c r="U115" i="50"/>
  <c r="T115" i="50"/>
  <c r="U114" i="50"/>
  <c r="T114" i="50"/>
  <c r="U113" i="50"/>
  <c r="T113" i="50"/>
  <c r="U112" i="50"/>
  <c r="T112" i="50"/>
  <c r="U111" i="50"/>
  <c r="T111" i="50"/>
  <c r="U110" i="50"/>
  <c r="T110" i="50"/>
  <c r="U109" i="50"/>
  <c r="T109" i="50"/>
  <c r="U108" i="50"/>
  <c r="T108" i="50"/>
  <c r="U107" i="50"/>
  <c r="T107" i="50"/>
  <c r="U106" i="50"/>
  <c r="T106" i="50"/>
  <c r="U105" i="50"/>
  <c r="T105" i="50"/>
  <c r="U104" i="50"/>
  <c r="T104" i="50"/>
  <c r="U103" i="50"/>
  <c r="T103" i="50"/>
  <c r="U102" i="50"/>
  <c r="T102" i="50"/>
  <c r="U101" i="50"/>
  <c r="T101" i="50"/>
  <c r="U100" i="50"/>
  <c r="T100" i="50"/>
  <c r="U99" i="50"/>
  <c r="T99" i="50"/>
  <c r="U98" i="50"/>
  <c r="T98" i="50"/>
  <c r="U97" i="50"/>
  <c r="T97" i="50"/>
  <c r="U96" i="50"/>
  <c r="U94" i="50"/>
  <c r="U93" i="50"/>
  <c r="U92" i="50"/>
  <c r="T92" i="50"/>
  <c r="U91" i="50"/>
  <c r="T91" i="50"/>
  <c r="U90" i="50"/>
  <c r="T90" i="50"/>
  <c r="U89" i="50"/>
  <c r="T89" i="50"/>
  <c r="U88" i="50"/>
  <c r="T88" i="50"/>
  <c r="U87" i="50"/>
  <c r="T87" i="50"/>
  <c r="U86" i="50"/>
  <c r="T86" i="50"/>
  <c r="U85" i="50"/>
  <c r="T85" i="50"/>
  <c r="U84" i="50"/>
  <c r="T84" i="50"/>
  <c r="U83" i="50"/>
  <c r="T83" i="50"/>
  <c r="U82" i="50"/>
  <c r="T82" i="50"/>
  <c r="U81" i="50"/>
  <c r="T81" i="50"/>
  <c r="U80" i="50"/>
  <c r="T80" i="50"/>
  <c r="U79" i="50"/>
  <c r="T79" i="50"/>
  <c r="U78" i="50"/>
  <c r="T78" i="50"/>
  <c r="U77" i="50"/>
  <c r="T77" i="50"/>
  <c r="U76" i="50"/>
  <c r="T76" i="50"/>
  <c r="U75" i="50"/>
  <c r="T75" i="50"/>
  <c r="U74" i="50"/>
  <c r="T74" i="50"/>
  <c r="U73" i="50"/>
  <c r="T73" i="50"/>
  <c r="U72" i="50"/>
  <c r="T72" i="50"/>
  <c r="U71" i="50"/>
  <c r="T71" i="50"/>
  <c r="U70" i="50"/>
  <c r="T70" i="50"/>
  <c r="U69" i="50"/>
  <c r="T69" i="50"/>
  <c r="U68" i="50"/>
  <c r="T68" i="50"/>
  <c r="U67" i="50"/>
  <c r="U65" i="50"/>
  <c r="U64" i="50"/>
  <c r="U63" i="50"/>
  <c r="T63" i="50"/>
  <c r="U62" i="50"/>
  <c r="T62" i="50"/>
  <c r="U61" i="50"/>
  <c r="T61" i="50"/>
  <c r="U60" i="50"/>
  <c r="T60" i="50"/>
  <c r="U59" i="50"/>
  <c r="T59" i="50"/>
  <c r="U58" i="50"/>
  <c r="T58" i="50"/>
  <c r="U57" i="50"/>
  <c r="T57" i="50"/>
  <c r="U56" i="50"/>
  <c r="T56" i="50"/>
  <c r="U55" i="50"/>
  <c r="T55" i="50"/>
  <c r="U54" i="50"/>
  <c r="T54" i="50"/>
  <c r="U53" i="50"/>
  <c r="T53" i="50"/>
  <c r="U52" i="50"/>
  <c r="T52" i="50"/>
  <c r="U51" i="50"/>
  <c r="T51" i="50"/>
  <c r="U50" i="50"/>
  <c r="T50" i="50"/>
  <c r="U49" i="50"/>
  <c r="T49" i="50"/>
  <c r="U48" i="50"/>
  <c r="T48" i="50"/>
  <c r="U47" i="50"/>
  <c r="T47" i="50"/>
  <c r="U46" i="50"/>
  <c r="T46" i="50"/>
  <c r="U45" i="50"/>
  <c r="T45" i="50"/>
  <c r="U44" i="50"/>
  <c r="T44" i="50"/>
  <c r="U43" i="50"/>
  <c r="T43" i="50"/>
  <c r="U42" i="50"/>
  <c r="T42" i="50"/>
  <c r="U41" i="50"/>
  <c r="T41" i="50"/>
  <c r="U40" i="50"/>
  <c r="T40" i="50"/>
  <c r="U39" i="50"/>
  <c r="T39" i="50"/>
  <c r="U38" i="50"/>
  <c r="U36" i="50"/>
  <c r="U35" i="50"/>
  <c r="U34" i="50"/>
  <c r="T34" i="50"/>
  <c r="U33" i="50"/>
  <c r="T33" i="50"/>
  <c r="U32" i="50"/>
  <c r="T32" i="50"/>
  <c r="U31" i="50"/>
  <c r="T31" i="50"/>
  <c r="U30" i="50"/>
  <c r="T30" i="50"/>
  <c r="U29" i="50"/>
  <c r="T29" i="50"/>
  <c r="U28" i="50"/>
  <c r="T28" i="50"/>
  <c r="U27" i="50"/>
  <c r="T27" i="50"/>
  <c r="U26" i="50"/>
  <c r="T26" i="50"/>
  <c r="U25" i="50"/>
  <c r="T25" i="50"/>
  <c r="U24" i="50"/>
  <c r="T24" i="50"/>
  <c r="U23" i="50"/>
  <c r="T23" i="50"/>
  <c r="U22" i="50"/>
  <c r="T22" i="50"/>
  <c r="U21" i="50"/>
  <c r="T21" i="50"/>
  <c r="U20" i="50"/>
  <c r="T20" i="50"/>
  <c r="U19" i="50"/>
  <c r="T19" i="50"/>
  <c r="U18" i="50"/>
  <c r="T18" i="50"/>
  <c r="U17" i="50"/>
  <c r="T17" i="50"/>
  <c r="U16" i="50"/>
  <c r="T16" i="50"/>
  <c r="U15" i="50"/>
  <c r="T15" i="50"/>
  <c r="U14" i="50"/>
  <c r="T14" i="50"/>
  <c r="U13" i="50"/>
  <c r="T13" i="50"/>
  <c r="U12" i="50"/>
  <c r="T12" i="50"/>
  <c r="U11" i="50"/>
  <c r="T11" i="50"/>
  <c r="U10" i="50"/>
  <c r="T10" i="50"/>
  <c r="U9" i="50"/>
  <c r="U7" i="50"/>
  <c r="T7" i="50"/>
  <c r="T4" i="50"/>
  <c r="T3" i="50"/>
  <c r="U153" i="49"/>
  <c r="U152" i="49"/>
  <c r="U151" i="49"/>
  <c r="T151" i="49"/>
  <c r="U150" i="49"/>
  <c r="T150" i="49"/>
  <c r="U149" i="49"/>
  <c r="T149" i="49"/>
  <c r="U148" i="49"/>
  <c r="T148" i="49"/>
  <c r="U147" i="49"/>
  <c r="T147" i="49"/>
  <c r="U146" i="49"/>
  <c r="T146" i="49"/>
  <c r="U145" i="49"/>
  <c r="T145" i="49"/>
  <c r="U144" i="49"/>
  <c r="T144" i="49"/>
  <c r="U143" i="49"/>
  <c r="T143" i="49"/>
  <c r="U142" i="49"/>
  <c r="T142" i="49"/>
  <c r="U141" i="49"/>
  <c r="T141" i="49"/>
  <c r="U140" i="49"/>
  <c r="T140" i="49"/>
  <c r="U139" i="49"/>
  <c r="T139" i="49"/>
  <c r="U138" i="49"/>
  <c r="T138" i="49"/>
  <c r="U137" i="49"/>
  <c r="T137" i="49"/>
  <c r="U136" i="49"/>
  <c r="T136" i="49"/>
  <c r="U135" i="49"/>
  <c r="T135" i="49"/>
  <c r="U134" i="49"/>
  <c r="T134" i="49"/>
  <c r="U133" i="49"/>
  <c r="T133" i="49"/>
  <c r="U132" i="49"/>
  <c r="T132" i="49"/>
  <c r="U131" i="49"/>
  <c r="T131" i="49"/>
  <c r="U130" i="49"/>
  <c r="T130" i="49"/>
  <c r="U129" i="49"/>
  <c r="T129" i="49"/>
  <c r="U128" i="49"/>
  <c r="T128" i="49"/>
  <c r="U127" i="49"/>
  <c r="T127" i="49"/>
  <c r="U126" i="49"/>
  <c r="U124" i="49"/>
  <c r="U123" i="49"/>
  <c r="U122" i="49"/>
  <c r="T122" i="49"/>
  <c r="U121" i="49"/>
  <c r="T121" i="49"/>
  <c r="U120" i="49"/>
  <c r="T120" i="49"/>
  <c r="U119" i="49"/>
  <c r="T119" i="49"/>
  <c r="U118" i="49"/>
  <c r="T118" i="49"/>
  <c r="U117" i="49"/>
  <c r="T117" i="49"/>
  <c r="U116" i="49"/>
  <c r="T116" i="49"/>
  <c r="U115" i="49"/>
  <c r="T115" i="49"/>
  <c r="U114" i="49"/>
  <c r="T114" i="49"/>
  <c r="U113" i="49"/>
  <c r="T113" i="49"/>
  <c r="U112" i="49"/>
  <c r="T112" i="49"/>
  <c r="U111" i="49"/>
  <c r="T111" i="49"/>
  <c r="U110" i="49"/>
  <c r="T110" i="49"/>
  <c r="U109" i="49"/>
  <c r="T109" i="49"/>
  <c r="U108" i="49"/>
  <c r="T108" i="49"/>
  <c r="U107" i="49"/>
  <c r="T107" i="49"/>
  <c r="U106" i="49"/>
  <c r="T106" i="49"/>
  <c r="U105" i="49"/>
  <c r="T105" i="49"/>
  <c r="U104" i="49"/>
  <c r="T104" i="49"/>
  <c r="U103" i="49"/>
  <c r="T103" i="49"/>
  <c r="U102" i="49"/>
  <c r="T102" i="49"/>
  <c r="U101" i="49"/>
  <c r="T101" i="49"/>
  <c r="U100" i="49"/>
  <c r="T100" i="49"/>
  <c r="U99" i="49"/>
  <c r="T99" i="49"/>
  <c r="U98" i="49"/>
  <c r="T98" i="49"/>
  <c r="U97" i="49"/>
  <c r="U95" i="49"/>
  <c r="U94" i="49"/>
  <c r="U93" i="49"/>
  <c r="T93" i="49"/>
  <c r="U92" i="49"/>
  <c r="T92" i="49"/>
  <c r="U91" i="49"/>
  <c r="T91" i="49"/>
  <c r="U90" i="49"/>
  <c r="T90" i="49"/>
  <c r="U89" i="49"/>
  <c r="T89" i="49"/>
  <c r="U88" i="49"/>
  <c r="T88" i="49"/>
  <c r="U87" i="49"/>
  <c r="T87" i="49"/>
  <c r="U86" i="49"/>
  <c r="T86" i="49"/>
  <c r="U85" i="49"/>
  <c r="T85" i="49"/>
  <c r="U84" i="49"/>
  <c r="T84" i="49"/>
  <c r="U83" i="49"/>
  <c r="T83" i="49"/>
  <c r="U82" i="49"/>
  <c r="T82" i="49"/>
  <c r="U81" i="49"/>
  <c r="T81" i="49"/>
  <c r="U80" i="49"/>
  <c r="T80" i="49"/>
  <c r="U79" i="49"/>
  <c r="T79" i="49"/>
  <c r="U78" i="49"/>
  <c r="T78" i="49"/>
  <c r="U77" i="49"/>
  <c r="T77" i="49"/>
  <c r="U76" i="49"/>
  <c r="T76" i="49"/>
  <c r="U75" i="49"/>
  <c r="T75" i="49"/>
  <c r="U74" i="49"/>
  <c r="T74" i="49"/>
  <c r="U73" i="49"/>
  <c r="T73" i="49"/>
  <c r="U72" i="49"/>
  <c r="T72" i="49"/>
  <c r="U71" i="49"/>
  <c r="T71" i="49"/>
  <c r="U70" i="49"/>
  <c r="T70" i="49"/>
  <c r="U69" i="49"/>
  <c r="T69" i="49"/>
  <c r="U68" i="49"/>
  <c r="U66" i="49"/>
  <c r="U65" i="49"/>
  <c r="U64" i="49"/>
  <c r="T64" i="49"/>
  <c r="U63" i="49"/>
  <c r="T63" i="49"/>
  <c r="U62" i="49"/>
  <c r="T62" i="49"/>
  <c r="U61" i="49"/>
  <c r="T61" i="49"/>
  <c r="U60" i="49"/>
  <c r="T60" i="49"/>
  <c r="U59" i="49"/>
  <c r="T59" i="49"/>
  <c r="U58" i="49"/>
  <c r="T58" i="49"/>
  <c r="U57" i="49"/>
  <c r="T57" i="49"/>
  <c r="U56" i="49"/>
  <c r="T56" i="49"/>
  <c r="U55" i="49"/>
  <c r="T55" i="49"/>
  <c r="U54" i="49"/>
  <c r="T54" i="49"/>
  <c r="U53" i="49"/>
  <c r="T53" i="49"/>
  <c r="U52" i="49"/>
  <c r="T52" i="49"/>
  <c r="U51" i="49"/>
  <c r="T51" i="49"/>
  <c r="U50" i="49"/>
  <c r="T50" i="49"/>
  <c r="U49" i="49"/>
  <c r="T49" i="49"/>
  <c r="U48" i="49"/>
  <c r="T48" i="49"/>
  <c r="U47" i="49"/>
  <c r="T47" i="49"/>
  <c r="U46" i="49"/>
  <c r="T46" i="49"/>
  <c r="U45" i="49"/>
  <c r="T45" i="49"/>
  <c r="U44" i="49"/>
  <c r="T44" i="49"/>
  <c r="U43" i="49"/>
  <c r="T43" i="49"/>
  <c r="U42" i="49"/>
  <c r="T42" i="49"/>
  <c r="U41" i="49"/>
  <c r="T41" i="49"/>
  <c r="U40" i="49"/>
  <c r="T40" i="49"/>
  <c r="U39" i="49"/>
  <c r="U37" i="49"/>
  <c r="U36" i="49"/>
  <c r="U35" i="49"/>
  <c r="T35" i="49"/>
  <c r="U34" i="49"/>
  <c r="T34" i="49"/>
  <c r="U33" i="49"/>
  <c r="T33" i="49"/>
  <c r="U32" i="49"/>
  <c r="T32" i="49"/>
  <c r="U31" i="49"/>
  <c r="T31" i="49"/>
  <c r="U30" i="49"/>
  <c r="T30" i="49"/>
  <c r="U29" i="49"/>
  <c r="T29" i="49"/>
  <c r="U28" i="49"/>
  <c r="T28" i="49"/>
  <c r="U27" i="49"/>
  <c r="T27" i="49"/>
  <c r="U26" i="49"/>
  <c r="T26" i="49"/>
  <c r="U25" i="49"/>
  <c r="T25" i="49"/>
  <c r="U24" i="49"/>
  <c r="T24" i="49"/>
  <c r="U23" i="49"/>
  <c r="T23" i="49"/>
  <c r="U22" i="49"/>
  <c r="T22" i="49"/>
  <c r="U21" i="49"/>
  <c r="T21" i="49"/>
  <c r="U20" i="49"/>
  <c r="T20" i="49"/>
  <c r="U19" i="49"/>
  <c r="T19" i="49"/>
  <c r="U18" i="49"/>
  <c r="T18" i="49"/>
  <c r="U17" i="49"/>
  <c r="T17" i="49"/>
  <c r="U16" i="49"/>
  <c r="T16" i="49"/>
  <c r="U15" i="49"/>
  <c r="T15" i="49"/>
  <c r="U14" i="49"/>
  <c r="T14" i="49"/>
  <c r="U13" i="49"/>
  <c r="T13" i="49"/>
  <c r="U12" i="49"/>
  <c r="T12" i="49"/>
  <c r="U11" i="49"/>
  <c r="T11" i="49"/>
  <c r="U10" i="49"/>
  <c r="U8" i="49"/>
  <c r="T8" i="49"/>
  <c r="T5" i="49"/>
  <c r="T3" i="49"/>
  <c r="U101" i="60"/>
  <c r="U96" i="60"/>
  <c r="T96" i="60"/>
  <c r="U95" i="60"/>
  <c r="T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T67" i="60"/>
  <c r="U66" i="60"/>
  <c r="T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T38" i="60"/>
  <c r="U37" i="60"/>
  <c r="T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9" i="60"/>
  <c r="T9" i="60"/>
  <c r="T6" i="60"/>
  <c r="T4" i="60"/>
  <c r="U101" i="59"/>
  <c r="U96" i="59"/>
  <c r="T96" i="59"/>
  <c r="U95" i="59"/>
  <c r="T95" i="59"/>
  <c r="U94" i="59"/>
  <c r="T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U67" i="59"/>
  <c r="T67" i="59"/>
  <c r="U66" i="59"/>
  <c r="T66" i="59"/>
  <c r="U65" i="59"/>
  <c r="T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U38" i="59"/>
  <c r="T38" i="59"/>
  <c r="U37" i="59"/>
  <c r="T37" i="59"/>
  <c r="U36" i="59"/>
  <c r="T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U9" i="59"/>
  <c r="T9" i="59"/>
  <c r="T6" i="59"/>
  <c r="T4" i="59"/>
  <c r="U101" i="58"/>
  <c r="U96" i="58"/>
  <c r="T96" i="58"/>
  <c r="U95" i="58"/>
  <c r="T95" i="58"/>
  <c r="U94" i="58"/>
  <c r="T94" i="58"/>
  <c r="U93" i="58"/>
  <c r="T93" i="58"/>
  <c r="U92" i="58"/>
  <c r="T92" i="58"/>
  <c r="U91" i="58"/>
  <c r="T91" i="58"/>
  <c r="U90" i="58"/>
  <c r="T90" i="58"/>
  <c r="U89" i="58"/>
  <c r="T89" i="58"/>
  <c r="U88" i="58"/>
  <c r="T88" i="58"/>
  <c r="U87" i="58"/>
  <c r="T87" i="58"/>
  <c r="U86" i="58"/>
  <c r="T86" i="58"/>
  <c r="U85" i="58"/>
  <c r="T85" i="58"/>
  <c r="U84" i="58"/>
  <c r="T84" i="58"/>
  <c r="U83" i="58"/>
  <c r="T83" i="58"/>
  <c r="U82" i="58"/>
  <c r="T82" i="58"/>
  <c r="U81" i="58"/>
  <c r="T81" i="58"/>
  <c r="U80" i="58"/>
  <c r="T80" i="58"/>
  <c r="U79" i="58"/>
  <c r="T79" i="58"/>
  <c r="U78" i="58"/>
  <c r="T78" i="58"/>
  <c r="U77" i="58"/>
  <c r="T77" i="58"/>
  <c r="U76" i="58"/>
  <c r="T76" i="58"/>
  <c r="U75" i="58"/>
  <c r="T75" i="58"/>
  <c r="U74" i="58"/>
  <c r="T74" i="58"/>
  <c r="U73" i="58"/>
  <c r="T73" i="58"/>
  <c r="U72" i="58"/>
  <c r="T72" i="58"/>
  <c r="U71" i="58"/>
  <c r="T71" i="58"/>
  <c r="U70" i="58"/>
  <c r="T70" i="58"/>
  <c r="U69" i="58"/>
  <c r="U67" i="58"/>
  <c r="T67" i="58"/>
  <c r="U66" i="58"/>
  <c r="T66" i="58"/>
  <c r="U65" i="58"/>
  <c r="T65" i="58"/>
  <c r="U64" i="58"/>
  <c r="T64" i="58"/>
  <c r="U63" i="58"/>
  <c r="T63" i="58"/>
  <c r="U62" i="58"/>
  <c r="T62" i="58"/>
  <c r="U61" i="58"/>
  <c r="T61" i="58"/>
  <c r="U60" i="58"/>
  <c r="T60" i="58"/>
  <c r="U59" i="58"/>
  <c r="T59" i="58"/>
  <c r="U58" i="58"/>
  <c r="T58" i="58"/>
  <c r="U57" i="58"/>
  <c r="T57" i="58"/>
  <c r="U56" i="58"/>
  <c r="T56" i="58"/>
  <c r="U55" i="58"/>
  <c r="T55" i="58"/>
  <c r="U54" i="58"/>
  <c r="T54" i="58"/>
  <c r="U53" i="58"/>
  <c r="T53" i="58"/>
  <c r="U52" i="58"/>
  <c r="T52" i="58"/>
  <c r="U51" i="58"/>
  <c r="T51" i="58"/>
  <c r="U50" i="58"/>
  <c r="T50" i="58"/>
  <c r="U49" i="58"/>
  <c r="T49" i="58"/>
  <c r="U48" i="58"/>
  <c r="T48" i="58"/>
  <c r="U47" i="58"/>
  <c r="T47" i="58"/>
  <c r="U46" i="58"/>
  <c r="T46" i="58"/>
  <c r="U45" i="58"/>
  <c r="T45" i="58"/>
  <c r="U44" i="58"/>
  <c r="T44" i="58"/>
  <c r="U43" i="58"/>
  <c r="T43" i="58"/>
  <c r="U42" i="58"/>
  <c r="T42" i="58"/>
  <c r="U41" i="58"/>
  <c r="T41" i="58"/>
  <c r="U40" i="58"/>
  <c r="U38" i="58"/>
  <c r="T38" i="58"/>
  <c r="U37" i="58"/>
  <c r="T37" i="58"/>
  <c r="U36" i="58"/>
  <c r="T36" i="58"/>
  <c r="U35" i="58"/>
  <c r="T35" i="58"/>
  <c r="U34" i="58"/>
  <c r="T34" i="58"/>
  <c r="U33" i="58"/>
  <c r="T33" i="58"/>
  <c r="U32" i="58"/>
  <c r="T32" i="58"/>
  <c r="U31" i="58"/>
  <c r="T31" i="58"/>
  <c r="U30" i="58"/>
  <c r="T30" i="58"/>
  <c r="U29" i="58"/>
  <c r="T29" i="58"/>
  <c r="U28" i="58"/>
  <c r="T28" i="58"/>
  <c r="U27" i="58"/>
  <c r="T27" i="58"/>
  <c r="U26" i="58"/>
  <c r="T26" i="58"/>
  <c r="U25" i="58"/>
  <c r="T25" i="58"/>
  <c r="U24" i="58"/>
  <c r="T24" i="58"/>
  <c r="U23" i="58"/>
  <c r="T23" i="58"/>
  <c r="U22" i="58"/>
  <c r="T22" i="58"/>
  <c r="U21" i="58"/>
  <c r="T21" i="58"/>
  <c r="U20" i="58"/>
  <c r="T20" i="58"/>
  <c r="U19" i="58"/>
  <c r="T19" i="58"/>
  <c r="U18" i="58"/>
  <c r="T18" i="58"/>
  <c r="U17" i="58"/>
  <c r="T17" i="58"/>
  <c r="U16" i="58"/>
  <c r="T16" i="58"/>
  <c r="U15" i="58"/>
  <c r="T15" i="58"/>
  <c r="U14" i="58"/>
  <c r="T14" i="58"/>
  <c r="U13" i="58"/>
  <c r="T13" i="58"/>
  <c r="U12" i="58"/>
  <c r="T12" i="58"/>
  <c r="U11" i="58"/>
  <c r="U8" i="58"/>
  <c r="T8" i="58"/>
  <c r="T5" i="58"/>
  <c r="T4" i="58"/>
  <c r="U158"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T127" i="57"/>
  <c r="U126"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T98" i="57"/>
  <c r="U97"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T69" i="57"/>
  <c r="U68"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T40" i="57"/>
  <c r="U39"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T11" i="57"/>
  <c r="U10" i="57"/>
  <c r="U8" i="57"/>
  <c r="T8" i="57"/>
  <c r="T5" i="57"/>
  <c r="T4" i="57"/>
  <c r="T1" i="57"/>
  <c r="U159" i="55"/>
  <c r="U154" i="55"/>
  <c r="T154" i="55"/>
  <c r="U153" i="55"/>
  <c r="T153" i="55"/>
  <c r="U152" i="55"/>
  <c r="T152" i="55"/>
  <c r="U151" i="55"/>
  <c r="T151" i="55"/>
  <c r="U150" i="55"/>
  <c r="T150" i="55"/>
  <c r="U149" i="55"/>
  <c r="T149" i="55"/>
  <c r="U148" i="55"/>
  <c r="T148" i="55"/>
  <c r="U147" i="55"/>
  <c r="T147" i="55"/>
  <c r="U146" i="55"/>
  <c r="T146" i="55"/>
  <c r="U145" i="55"/>
  <c r="T145" i="55"/>
  <c r="U144" i="55"/>
  <c r="T144" i="55"/>
  <c r="U143" i="55"/>
  <c r="T143" i="55"/>
  <c r="U142" i="55"/>
  <c r="T142" i="55"/>
  <c r="U141" i="55"/>
  <c r="T141" i="55"/>
  <c r="U140" i="55"/>
  <c r="T140" i="55"/>
  <c r="U139" i="55"/>
  <c r="T139" i="55"/>
  <c r="U138" i="55"/>
  <c r="T138" i="55"/>
  <c r="U137" i="55"/>
  <c r="T137" i="55"/>
  <c r="U136" i="55"/>
  <c r="T136" i="55"/>
  <c r="U135" i="55"/>
  <c r="T135" i="55"/>
  <c r="U134" i="55"/>
  <c r="T134" i="55"/>
  <c r="U133" i="55"/>
  <c r="T133" i="55"/>
  <c r="U132" i="55"/>
  <c r="T132" i="55"/>
  <c r="U131" i="55"/>
  <c r="T131" i="55"/>
  <c r="U130" i="55"/>
  <c r="T130" i="55"/>
  <c r="U129" i="55"/>
  <c r="T129" i="55"/>
  <c r="U128" i="55"/>
  <c r="T128" i="55"/>
  <c r="U127" i="55"/>
  <c r="U125" i="55"/>
  <c r="T125" i="55"/>
  <c r="U124" i="55"/>
  <c r="T124" i="55"/>
  <c r="U123" i="55"/>
  <c r="T123" i="55"/>
  <c r="U122" i="55"/>
  <c r="T122" i="55"/>
  <c r="U121" i="55"/>
  <c r="T121" i="55"/>
  <c r="U120" i="55"/>
  <c r="T120" i="55"/>
  <c r="U119" i="55"/>
  <c r="T119" i="55"/>
  <c r="U118" i="55"/>
  <c r="T118" i="55"/>
  <c r="U117" i="55"/>
  <c r="T117" i="55"/>
  <c r="U116" i="55"/>
  <c r="T116" i="55"/>
  <c r="U115" i="55"/>
  <c r="T115" i="55"/>
  <c r="U114" i="55"/>
  <c r="T114" i="55"/>
  <c r="U113" i="55"/>
  <c r="T113" i="55"/>
  <c r="U112" i="55"/>
  <c r="T112" i="55"/>
  <c r="U111" i="55"/>
  <c r="T111" i="55"/>
  <c r="U110" i="55"/>
  <c r="T110" i="55"/>
  <c r="U109" i="55"/>
  <c r="T109" i="55"/>
  <c r="U108" i="55"/>
  <c r="T108" i="55"/>
  <c r="U107" i="55"/>
  <c r="T107" i="55"/>
  <c r="U106" i="55"/>
  <c r="T106" i="55"/>
  <c r="U105" i="55"/>
  <c r="T105" i="55"/>
  <c r="U104" i="55"/>
  <c r="T104" i="55"/>
  <c r="U103" i="55"/>
  <c r="T103" i="55"/>
  <c r="U102" i="55"/>
  <c r="T102" i="55"/>
  <c r="U101" i="55"/>
  <c r="T101" i="55"/>
  <c r="U100" i="55"/>
  <c r="T100" i="55"/>
  <c r="U99" i="55"/>
  <c r="T99" i="55"/>
  <c r="U98" i="55"/>
  <c r="U96" i="55"/>
  <c r="T96" i="55"/>
  <c r="U95" i="55"/>
  <c r="T95" i="55"/>
  <c r="U94" i="55"/>
  <c r="T94" i="55"/>
  <c r="U93" i="55"/>
  <c r="T93" i="55"/>
  <c r="U92" i="55"/>
  <c r="T92" i="55"/>
  <c r="U91" i="55"/>
  <c r="T91" i="55"/>
  <c r="U90" i="55"/>
  <c r="T90" i="55"/>
  <c r="U89" i="55"/>
  <c r="T89" i="55"/>
  <c r="U88" i="55"/>
  <c r="T88" i="55"/>
  <c r="U87" i="55"/>
  <c r="T87" i="55"/>
  <c r="U86" i="55"/>
  <c r="T86" i="55"/>
  <c r="U85" i="55"/>
  <c r="T85" i="55"/>
  <c r="U84" i="55"/>
  <c r="T84" i="55"/>
  <c r="U83" i="55"/>
  <c r="T83" i="55"/>
  <c r="U82" i="55"/>
  <c r="T82" i="55"/>
  <c r="U81" i="55"/>
  <c r="T81" i="55"/>
  <c r="U80" i="55"/>
  <c r="T80" i="55"/>
  <c r="U79" i="55"/>
  <c r="T79" i="55"/>
  <c r="U78" i="55"/>
  <c r="T78" i="55"/>
  <c r="U77" i="55"/>
  <c r="T77" i="55"/>
  <c r="U76" i="55"/>
  <c r="T76" i="55"/>
  <c r="U75" i="55"/>
  <c r="T75" i="55"/>
  <c r="U74" i="55"/>
  <c r="T74" i="55"/>
  <c r="U73" i="55"/>
  <c r="T73" i="55"/>
  <c r="U72" i="55"/>
  <c r="T72" i="55"/>
  <c r="U71" i="55"/>
  <c r="T71" i="55"/>
  <c r="U70" i="55"/>
  <c r="T70" i="55"/>
  <c r="U69" i="55"/>
  <c r="U67" i="55"/>
  <c r="T67" i="55"/>
  <c r="U66" i="55"/>
  <c r="T66" i="55"/>
  <c r="U65" i="55"/>
  <c r="T65" i="55"/>
  <c r="U64" i="55"/>
  <c r="T64" i="55"/>
  <c r="U63" i="55"/>
  <c r="T63" i="55"/>
  <c r="U62" i="55"/>
  <c r="T62" i="55"/>
  <c r="U61" i="55"/>
  <c r="T61" i="55"/>
  <c r="U60" i="55"/>
  <c r="T60" i="55"/>
  <c r="U59" i="55"/>
  <c r="T59" i="55"/>
  <c r="U58" i="55"/>
  <c r="T58" i="55"/>
  <c r="U57" i="55"/>
  <c r="T57" i="55"/>
  <c r="U56" i="55"/>
  <c r="T56" i="55"/>
  <c r="U55" i="55"/>
  <c r="T55" i="55"/>
  <c r="U54" i="55"/>
  <c r="T54" i="55"/>
  <c r="U53" i="55"/>
  <c r="T53" i="55"/>
  <c r="U52" i="55"/>
  <c r="T52" i="55"/>
  <c r="U51" i="55"/>
  <c r="T51" i="55"/>
  <c r="U50" i="55"/>
  <c r="T50" i="55"/>
  <c r="U49" i="55"/>
  <c r="T49" i="55"/>
  <c r="U48" i="55"/>
  <c r="T48" i="55"/>
  <c r="U47" i="55"/>
  <c r="T47" i="55"/>
  <c r="U46" i="55"/>
  <c r="T46" i="55"/>
  <c r="U45" i="55"/>
  <c r="T45" i="55"/>
  <c r="U44" i="55"/>
  <c r="T44" i="55"/>
  <c r="U43" i="55"/>
  <c r="T43" i="55"/>
  <c r="U42" i="55"/>
  <c r="T42" i="55"/>
  <c r="U41" i="55"/>
  <c r="T41" i="55"/>
  <c r="U40" i="55"/>
  <c r="U38" i="55"/>
  <c r="T38" i="55"/>
  <c r="U37" i="55"/>
  <c r="T37" i="55"/>
  <c r="U36" i="55"/>
  <c r="T36" i="55"/>
  <c r="U35" i="55"/>
  <c r="T35" i="55"/>
  <c r="U34" i="55"/>
  <c r="T34" i="55"/>
  <c r="U33" i="55"/>
  <c r="T33" i="55"/>
  <c r="U32" i="55"/>
  <c r="T32" i="55"/>
  <c r="U31" i="55"/>
  <c r="T31" i="55"/>
  <c r="U30" i="55"/>
  <c r="T30" i="55"/>
  <c r="U29" i="55"/>
  <c r="T29" i="55"/>
  <c r="U28" i="55"/>
  <c r="T28" i="55"/>
  <c r="U27" i="55"/>
  <c r="T27" i="55"/>
  <c r="U26" i="55"/>
  <c r="T26" i="55"/>
  <c r="U25" i="55"/>
  <c r="T25" i="55"/>
  <c r="U24" i="55"/>
  <c r="T24" i="55"/>
  <c r="U23" i="55"/>
  <c r="T23" i="55"/>
  <c r="U22" i="55"/>
  <c r="T22" i="55"/>
  <c r="U21" i="55"/>
  <c r="T21" i="55"/>
  <c r="U20" i="55"/>
  <c r="T20" i="55"/>
  <c r="U19" i="55"/>
  <c r="T19" i="55"/>
  <c r="U18" i="55"/>
  <c r="T18" i="55"/>
  <c r="U17" i="55"/>
  <c r="T17" i="55"/>
  <c r="U16" i="55"/>
  <c r="T16" i="55"/>
  <c r="U15" i="55"/>
  <c r="T15" i="55"/>
  <c r="U14" i="55"/>
  <c r="T14" i="55"/>
  <c r="U13" i="55"/>
  <c r="T13" i="55"/>
  <c r="U12" i="55"/>
  <c r="T12" i="55"/>
  <c r="U11" i="55"/>
  <c r="U9" i="55"/>
  <c r="T9" i="55"/>
  <c r="T6" i="55"/>
  <c r="T4" i="55"/>
  <c r="Q99" i="64" l="1"/>
  <c r="Q94" i="64"/>
  <c r="Q93" i="64"/>
  <c r="Q92" i="64"/>
  <c r="Q91" i="64"/>
  <c r="Q90" i="64"/>
  <c r="Q89" i="64"/>
  <c r="Q88" i="64"/>
  <c r="Q87" i="64"/>
  <c r="Q86" i="64"/>
  <c r="Q85" i="64"/>
  <c r="Q84" i="64"/>
  <c r="Q83" i="64"/>
  <c r="Q82" i="64"/>
  <c r="Q81" i="64"/>
  <c r="Q80" i="64"/>
  <c r="Q79" i="64"/>
  <c r="Q78" i="64"/>
  <c r="Q77" i="64"/>
  <c r="Q76" i="64"/>
  <c r="Q75" i="64"/>
  <c r="Q74" i="64"/>
  <c r="Q73" i="64"/>
  <c r="Q72" i="64"/>
  <c r="Q71" i="64"/>
  <c r="Q70" i="64"/>
  <c r="Q69" i="64"/>
  <c r="Q68" i="64"/>
  <c r="Q67" i="64"/>
  <c r="Q65" i="64"/>
  <c r="Q64" i="64"/>
  <c r="Q63" i="64"/>
  <c r="Q41" i="64"/>
  <c r="Q40" i="64"/>
  <c r="Q39" i="64"/>
  <c r="Q38" i="64"/>
  <c r="Q36" i="64"/>
  <c r="Q35" i="64"/>
  <c r="Q34" i="64"/>
  <c r="Q33" i="64"/>
  <c r="Q32" i="64"/>
  <c r="Q31" i="64"/>
  <c r="Q30" i="64"/>
  <c r="Q29" i="64"/>
  <c r="Q28" i="64"/>
  <c r="Q27" i="64"/>
  <c r="Q26" i="64"/>
  <c r="Q25" i="64"/>
  <c r="Q24" i="64"/>
  <c r="Q23" i="64"/>
  <c r="Q22" i="64"/>
  <c r="Q21" i="64"/>
  <c r="Q20" i="64"/>
  <c r="Q19" i="64"/>
  <c r="Q18" i="64"/>
  <c r="Q17" i="64"/>
  <c r="Q16" i="64"/>
  <c r="Q15" i="64"/>
  <c r="Q14" i="64"/>
  <c r="Q13" i="64"/>
  <c r="Q12" i="64"/>
  <c r="Q11" i="64"/>
  <c r="Q10" i="64"/>
  <c r="Q9" i="64"/>
  <c r="Q7" i="64"/>
  <c r="P5" i="64"/>
  <c r="P4" i="64"/>
  <c r="U100" i="52"/>
  <c r="U95" i="52"/>
  <c r="U94" i="52"/>
  <c r="U93" i="52"/>
  <c r="T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U66" i="52"/>
  <c r="U65" i="52"/>
  <c r="U64" i="52"/>
  <c r="T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U37" i="52"/>
  <c r="U36" i="52"/>
  <c r="U35" i="52"/>
  <c r="T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U8" i="52"/>
  <c r="T8" i="52"/>
  <c r="T5" i="52"/>
  <c r="T3" i="52"/>
  <c r="AG100" i="70"/>
  <c r="Q100" i="70"/>
  <c r="AG95" i="70"/>
  <c r="Q95" i="70"/>
  <c r="AG94" i="70"/>
  <c r="Q94" i="70"/>
  <c r="AM93" i="70"/>
  <c r="AG93" i="70"/>
  <c r="AF93" i="70"/>
  <c r="Q93" i="70"/>
  <c r="P93" i="70"/>
  <c r="AM92" i="70"/>
  <c r="AG92" i="70"/>
  <c r="AF92" i="70"/>
  <c r="Q92" i="70"/>
  <c r="P92" i="70"/>
  <c r="AM91" i="70"/>
  <c r="AG91" i="70"/>
  <c r="AF91" i="70"/>
  <c r="Q91" i="70"/>
  <c r="P91" i="70"/>
  <c r="AM90" i="70"/>
  <c r="AG90" i="70"/>
  <c r="AF90" i="70"/>
  <c r="Q90" i="70"/>
  <c r="P90" i="70"/>
  <c r="AM89" i="70"/>
  <c r="AG89" i="70"/>
  <c r="AF89" i="70"/>
  <c r="Q89" i="70"/>
  <c r="P89" i="70"/>
  <c r="AM88" i="70"/>
  <c r="AG88" i="70"/>
  <c r="AF88" i="70"/>
  <c r="Q88" i="70"/>
  <c r="P88" i="70"/>
  <c r="AM87" i="70"/>
  <c r="AG87" i="70"/>
  <c r="AF87" i="70"/>
  <c r="Q87" i="70"/>
  <c r="P87" i="70"/>
  <c r="AM86" i="70"/>
  <c r="AG86" i="70"/>
  <c r="AF86" i="70"/>
  <c r="Q86" i="70"/>
  <c r="P86" i="70"/>
  <c r="AM85" i="70"/>
  <c r="AG85" i="70"/>
  <c r="AF85" i="70"/>
  <c r="Q85" i="70"/>
  <c r="P85" i="70"/>
  <c r="AM84" i="70"/>
  <c r="AG84" i="70"/>
  <c r="AF84" i="70"/>
  <c r="Q84" i="70"/>
  <c r="P84" i="70"/>
  <c r="AM83" i="70"/>
  <c r="AG83" i="70"/>
  <c r="AF83" i="70"/>
  <c r="Q83" i="70"/>
  <c r="P83" i="70"/>
  <c r="AM82" i="70"/>
  <c r="AG82" i="70"/>
  <c r="AF82" i="70"/>
  <c r="Q82" i="70"/>
  <c r="P82" i="70"/>
  <c r="AM81" i="70"/>
  <c r="AG81" i="70"/>
  <c r="AF81" i="70"/>
  <c r="Q81" i="70"/>
  <c r="P81" i="70"/>
  <c r="AM80" i="70"/>
  <c r="AG80" i="70"/>
  <c r="AF80" i="70"/>
  <c r="Q80" i="70"/>
  <c r="P80" i="70"/>
  <c r="AM79" i="70"/>
  <c r="AG79" i="70"/>
  <c r="AF79" i="70"/>
  <c r="Q79" i="70"/>
  <c r="P79" i="70"/>
  <c r="AM78" i="70"/>
  <c r="AG78" i="70"/>
  <c r="AF78" i="70"/>
  <c r="Q78" i="70"/>
  <c r="P78" i="70"/>
  <c r="AM77" i="70"/>
  <c r="AG77" i="70"/>
  <c r="AF77" i="70"/>
  <c r="Q77" i="70"/>
  <c r="P77" i="70"/>
  <c r="AM76" i="70"/>
  <c r="AG76" i="70"/>
  <c r="AF76" i="70"/>
  <c r="Q76" i="70"/>
  <c r="P76" i="70"/>
  <c r="AM75" i="70"/>
  <c r="AG75" i="70"/>
  <c r="AF75" i="70"/>
  <c r="Q75" i="70"/>
  <c r="P75" i="70"/>
  <c r="AM74" i="70"/>
  <c r="AG74" i="70"/>
  <c r="AF74" i="70"/>
  <c r="Q74" i="70"/>
  <c r="P74" i="70"/>
  <c r="AM73" i="70"/>
  <c r="AG73" i="70"/>
  <c r="AF73" i="70"/>
  <c r="Q73" i="70"/>
  <c r="P73" i="70"/>
  <c r="AM72" i="70"/>
  <c r="AG72" i="70"/>
  <c r="AF72" i="70"/>
  <c r="Q72" i="70"/>
  <c r="P72" i="70"/>
  <c r="AM71" i="70"/>
  <c r="AG71" i="70"/>
  <c r="AF71" i="70"/>
  <c r="Q71" i="70"/>
  <c r="P71" i="70"/>
  <c r="AM70" i="70"/>
  <c r="AG70" i="70"/>
  <c r="AF70" i="70"/>
  <c r="Q70" i="70"/>
  <c r="P70" i="70"/>
  <c r="AM69" i="70"/>
  <c r="AG69" i="70"/>
  <c r="AF69" i="70"/>
  <c r="Q69" i="70"/>
  <c r="P69" i="70"/>
  <c r="AG68" i="70"/>
  <c r="Q68" i="70"/>
  <c r="AG66" i="70"/>
  <c r="Q66" i="70"/>
  <c r="AG65" i="70"/>
  <c r="Q65" i="70"/>
  <c r="AM64" i="70"/>
  <c r="AG64" i="70"/>
  <c r="AF64" i="70"/>
  <c r="Q64" i="70"/>
  <c r="P64" i="70"/>
  <c r="AM63" i="70"/>
  <c r="AG63" i="70"/>
  <c r="AF63" i="70"/>
  <c r="Q63" i="70"/>
  <c r="P63" i="70"/>
  <c r="AM62" i="70"/>
  <c r="AG62" i="70"/>
  <c r="AF62" i="70"/>
  <c r="Q62" i="70"/>
  <c r="P62" i="70"/>
  <c r="AM61" i="70"/>
  <c r="AG61" i="70"/>
  <c r="AF61" i="70"/>
  <c r="Q61" i="70"/>
  <c r="P61" i="70"/>
  <c r="AM60" i="70"/>
  <c r="AG60" i="70"/>
  <c r="AF60" i="70"/>
  <c r="Q60" i="70"/>
  <c r="P60" i="70"/>
  <c r="AM59" i="70"/>
  <c r="AG59" i="70"/>
  <c r="AF59" i="70"/>
  <c r="Q59" i="70"/>
  <c r="P59" i="70"/>
  <c r="AM58" i="70"/>
  <c r="AG58" i="70"/>
  <c r="AF58" i="70"/>
  <c r="Q58" i="70"/>
  <c r="P58" i="70"/>
  <c r="AM57" i="70"/>
  <c r="AG57" i="70"/>
  <c r="AF57" i="70"/>
  <c r="Q57" i="70"/>
  <c r="P57" i="70"/>
  <c r="AM56" i="70"/>
  <c r="AG56" i="70"/>
  <c r="AF56" i="70"/>
  <c r="Q56" i="70"/>
  <c r="P56" i="70"/>
  <c r="AM55" i="70"/>
  <c r="AG55" i="70"/>
  <c r="AF55" i="70"/>
  <c r="Q55" i="70"/>
  <c r="P55" i="70"/>
  <c r="AM54" i="70"/>
  <c r="AG54" i="70"/>
  <c r="AF54" i="70"/>
  <c r="Q54" i="70"/>
  <c r="P54" i="70"/>
  <c r="AM53" i="70"/>
  <c r="AG53" i="70"/>
  <c r="AF53" i="70"/>
  <c r="Q53" i="70"/>
  <c r="P53" i="70"/>
  <c r="AM52" i="70"/>
  <c r="AG52" i="70"/>
  <c r="AF52" i="70"/>
  <c r="Q52" i="70"/>
  <c r="P52" i="70"/>
  <c r="AM51" i="70"/>
  <c r="AG51" i="70"/>
  <c r="AF51" i="70"/>
  <c r="Q51" i="70"/>
  <c r="P51" i="70"/>
  <c r="AM50" i="70"/>
  <c r="AG50" i="70"/>
  <c r="AF50" i="70"/>
  <c r="Q50" i="70"/>
  <c r="P50" i="70"/>
  <c r="AM49" i="70"/>
  <c r="AG49" i="70"/>
  <c r="AF49" i="70"/>
  <c r="Q49" i="70"/>
  <c r="P49" i="70"/>
  <c r="AM48" i="70"/>
  <c r="AG48" i="70"/>
  <c r="AF48" i="70"/>
  <c r="Q48" i="70"/>
  <c r="P48" i="70"/>
  <c r="AM47" i="70"/>
  <c r="AG47" i="70"/>
  <c r="AF47" i="70"/>
  <c r="Q47" i="70"/>
  <c r="P47" i="70"/>
  <c r="AM46" i="70"/>
  <c r="AG46" i="70"/>
  <c r="AF46" i="70"/>
  <c r="Q46" i="70"/>
  <c r="P46" i="70"/>
  <c r="AM45" i="70"/>
  <c r="AG45" i="70"/>
  <c r="AF45" i="70"/>
  <c r="Q45" i="70"/>
  <c r="P45" i="70"/>
  <c r="AM44" i="70"/>
  <c r="AG44" i="70"/>
  <c r="AF44" i="70"/>
  <c r="Q44" i="70"/>
  <c r="P44" i="70"/>
  <c r="AM43" i="70"/>
  <c r="AG43" i="70"/>
  <c r="AF43" i="70"/>
  <c r="Q43" i="70"/>
  <c r="P43" i="70"/>
  <c r="AM42" i="70"/>
  <c r="AG42" i="70"/>
  <c r="AF42" i="70"/>
  <c r="Q42" i="70"/>
  <c r="P42" i="70"/>
  <c r="AM41" i="70"/>
  <c r="AG41" i="70"/>
  <c r="AF41" i="70"/>
  <c r="Q41" i="70"/>
  <c r="P41" i="70"/>
  <c r="AM40" i="70"/>
  <c r="AG40" i="70"/>
  <c r="AF40" i="70"/>
  <c r="Q40" i="70"/>
  <c r="P40" i="70"/>
  <c r="AG39" i="70"/>
  <c r="Q39" i="70"/>
  <c r="AG37" i="70"/>
  <c r="Q37" i="70"/>
  <c r="AG36" i="70"/>
  <c r="Q36" i="70"/>
  <c r="AM35" i="70"/>
  <c r="AG35" i="70"/>
  <c r="AF35" i="70"/>
  <c r="Q35" i="70"/>
  <c r="P35" i="70"/>
  <c r="AM34" i="70"/>
  <c r="AG34" i="70"/>
  <c r="AF34" i="70"/>
  <c r="Q34" i="70"/>
  <c r="P34" i="70"/>
  <c r="AM33" i="70"/>
  <c r="AG33" i="70"/>
  <c r="AF33" i="70"/>
  <c r="Q33" i="70"/>
  <c r="P33" i="70"/>
  <c r="AM32" i="70"/>
  <c r="AG32" i="70"/>
  <c r="AF32" i="70"/>
  <c r="Q32" i="70"/>
  <c r="P32" i="70"/>
  <c r="AM31" i="70"/>
  <c r="AG31" i="70"/>
  <c r="AF31" i="70"/>
  <c r="Q31" i="70"/>
  <c r="P31" i="70"/>
  <c r="AM30" i="70"/>
  <c r="AG30" i="70"/>
  <c r="AF30" i="70"/>
  <c r="Q30" i="70"/>
  <c r="P30" i="70"/>
  <c r="AM29" i="70"/>
  <c r="AG29" i="70"/>
  <c r="AF29" i="70"/>
  <c r="Q29" i="70"/>
  <c r="P29" i="70"/>
  <c r="AM28" i="70"/>
  <c r="AG28" i="70"/>
  <c r="AF28" i="70"/>
  <c r="Q28" i="70"/>
  <c r="P28" i="70"/>
  <c r="AM27" i="70"/>
  <c r="AG27" i="70"/>
  <c r="AF27" i="70"/>
  <c r="Q27" i="70"/>
  <c r="P27" i="70"/>
  <c r="AM26" i="70"/>
  <c r="AG26" i="70"/>
  <c r="AF26" i="70"/>
  <c r="Q26" i="70"/>
  <c r="P26" i="70"/>
  <c r="AM25" i="70"/>
  <c r="AG25" i="70"/>
  <c r="AF25" i="70"/>
  <c r="Q25" i="70"/>
  <c r="P25" i="70"/>
  <c r="AM24" i="70"/>
  <c r="AG24" i="70"/>
  <c r="AF24" i="70"/>
  <c r="Q24" i="70"/>
  <c r="P24" i="70"/>
  <c r="AM23" i="70"/>
  <c r="AG23" i="70"/>
  <c r="AF23" i="70"/>
  <c r="Q23" i="70"/>
  <c r="P23" i="70"/>
  <c r="AM22" i="70"/>
  <c r="AG22" i="70"/>
  <c r="AF22" i="70"/>
  <c r="Q22" i="70"/>
  <c r="P22" i="70"/>
  <c r="AM21" i="70"/>
  <c r="AG21" i="70"/>
  <c r="AF21" i="70"/>
  <c r="Q21" i="70"/>
  <c r="P21" i="70"/>
  <c r="AM20" i="70"/>
  <c r="AG20" i="70"/>
  <c r="AF20" i="70"/>
  <c r="Q20" i="70"/>
  <c r="P20" i="70"/>
  <c r="AM19" i="70"/>
  <c r="AG19" i="70"/>
  <c r="AF19" i="70"/>
  <c r="Q19" i="70"/>
  <c r="P19" i="70"/>
  <c r="AM18" i="70"/>
  <c r="AG18" i="70"/>
  <c r="AF18" i="70"/>
  <c r="Q18" i="70"/>
  <c r="P18" i="70"/>
  <c r="AM17" i="70"/>
  <c r="AG17" i="70"/>
  <c r="AF17" i="70"/>
  <c r="Q17" i="70"/>
  <c r="P17" i="70"/>
  <c r="AM16" i="70"/>
  <c r="AG16" i="70"/>
  <c r="AF16" i="70"/>
  <c r="Q16" i="70"/>
  <c r="P16" i="70"/>
  <c r="AM15" i="70"/>
  <c r="AG15" i="70"/>
  <c r="AF15" i="70"/>
  <c r="Q15" i="70"/>
  <c r="P15" i="70"/>
  <c r="AM14" i="70"/>
  <c r="AG14" i="70"/>
  <c r="AF14" i="70"/>
  <c r="Q14" i="70"/>
  <c r="P14" i="70"/>
  <c r="AM13" i="70"/>
  <c r="AG13" i="70"/>
  <c r="AF13" i="70"/>
  <c r="Q13" i="70"/>
  <c r="P13" i="70"/>
  <c r="AM12" i="70"/>
  <c r="AG12" i="70"/>
  <c r="AF12" i="70"/>
  <c r="Q12" i="70"/>
  <c r="P12" i="70"/>
  <c r="AM11" i="70"/>
  <c r="AG11" i="70"/>
  <c r="AF11" i="70"/>
  <c r="Q11" i="70"/>
  <c r="P11" i="70"/>
  <c r="AG10" i="70"/>
  <c r="Q10" i="70"/>
  <c r="AG8" i="70"/>
  <c r="AF8" i="70"/>
  <c r="Q8" i="70"/>
  <c r="P8" i="70"/>
  <c r="AL5" i="70"/>
  <c r="AF5" i="70"/>
  <c r="P5" i="70"/>
  <c r="AL4" i="70"/>
  <c r="AF4" i="70"/>
  <c r="P4" i="70"/>
  <c r="D33" i="81"/>
  <c r="S237" i="80" l="1"/>
  <c r="S228" i="80"/>
  <c r="S215" i="80"/>
  <c r="S201" i="80"/>
  <c r="E23" i="2" l="1"/>
  <c r="E22" i="2"/>
  <c r="E21" i="2"/>
  <c r="E20" i="2"/>
  <c r="E9" i="2"/>
  <c r="E8" i="2"/>
  <c r="E7" i="2"/>
  <c r="E6" i="2"/>
  <c r="S240" i="80" l="1"/>
  <c r="S236" i="80"/>
  <c r="S235" i="80"/>
  <c r="S203" i="80" l="1"/>
  <c r="S205" i="80"/>
  <c r="S217" i="80"/>
  <c r="S230" i="80"/>
  <c r="S239" i="80"/>
  <c r="S241" i="80"/>
  <c r="J130" i="13" l="1"/>
  <c r="J233" i="13" l="1"/>
  <c r="J242" i="13" l="1"/>
  <c r="J236" i="13"/>
  <c r="J202" i="13"/>
  <c r="J272" i="13"/>
  <c r="J266" i="13"/>
  <c r="J227" i="13"/>
  <c r="J172" i="13"/>
  <c r="J165" i="13"/>
  <c r="J96" i="13"/>
  <c r="AG158" i="66" l="1"/>
  <c r="AA158" i="66"/>
  <c r="AG153" i="66"/>
  <c r="AF153" i="66"/>
  <c r="AA153" i="66"/>
  <c r="Z153" i="66"/>
  <c r="AG152" i="66"/>
  <c r="AF152" i="66"/>
  <c r="AA152" i="66"/>
  <c r="Z152" i="66"/>
  <c r="AG151" i="66"/>
  <c r="AF151" i="66"/>
  <c r="AA151" i="66"/>
  <c r="Z151" i="66"/>
  <c r="AG150" i="66"/>
  <c r="AF150" i="66"/>
  <c r="AA150" i="66"/>
  <c r="Z150" i="66"/>
  <c r="AG149" i="66"/>
  <c r="AF149" i="66"/>
  <c r="AA149" i="66"/>
  <c r="Z149" i="66"/>
  <c r="AG148" i="66"/>
  <c r="AF148" i="66"/>
  <c r="AA148" i="66"/>
  <c r="Z148" i="66"/>
  <c r="AG147" i="66"/>
  <c r="AF147" i="66"/>
  <c r="AA147" i="66"/>
  <c r="Z147" i="66"/>
  <c r="AG146" i="66"/>
  <c r="AF146" i="66"/>
  <c r="AA146" i="66"/>
  <c r="Z146" i="66"/>
  <c r="AG145" i="66"/>
  <c r="AF145" i="66"/>
  <c r="AA145" i="66"/>
  <c r="Z145" i="66"/>
  <c r="AG144" i="66"/>
  <c r="AF144" i="66"/>
  <c r="AA144" i="66"/>
  <c r="Z144" i="66"/>
  <c r="AG143" i="66"/>
  <c r="AF143" i="66"/>
  <c r="AA143" i="66"/>
  <c r="Z143" i="66"/>
  <c r="AG142" i="66"/>
  <c r="AF142" i="66"/>
  <c r="AA142" i="66"/>
  <c r="Z142" i="66"/>
  <c r="AG141" i="66"/>
  <c r="AF141" i="66"/>
  <c r="AA141" i="66"/>
  <c r="Z141" i="66"/>
  <c r="AG140" i="66"/>
  <c r="AF140" i="66"/>
  <c r="AA140" i="66"/>
  <c r="Z140" i="66"/>
  <c r="AG139" i="66"/>
  <c r="AF139" i="66"/>
  <c r="AA139" i="66"/>
  <c r="Z139" i="66"/>
  <c r="AG138" i="66"/>
  <c r="AF138" i="66"/>
  <c r="AA138" i="66"/>
  <c r="Z138" i="66"/>
  <c r="AG137" i="66"/>
  <c r="AF137" i="66"/>
  <c r="AA137" i="66"/>
  <c r="Z137" i="66"/>
  <c r="AG136" i="66"/>
  <c r="AF136" i="66"/>
  <c r="AA136" i="66"/>
  <c r="Z136" i="66"/>
  <c r="AG135" i="66"/>
  <c r="AF135" i="66"/>
  <c r="AA135" i="66"/>
  <c r="Z135" i="66"/>
  <c r="AG134" i="66"/>
  <c r="AF134" i="66"/>
  <c r="AA134" i="66"/>
  <c r="Z134" i="66"/>
  <c r="AG133" i="66"/>
  <c r="AF133" i="66"/>
  <c r="AA133" i="66"/>
  <c r="Z133" i="66"/>
  <c r="AG132" i="66"/>
  <c r="AF132" i="66"/>
  <c r="AA132" i="66"/>
  <c r="Z132" i="66"/>
  <c r="AG131" i="66"/>
  <c r="AF131" i="66"/>
  <c r="AA131" i="66"/>
  <c r="Z131" i="66"/>
  <c r="AG130" i="66"/>
  <c r="AF130" i="66"/>
  <c r="AA130" i="66"/>
  <c r="Z130" i="66"/>
  <c r="AG129" i="66"/>
  <c r="AF129" i="66"/>
  <c r="AA129" i="66"/>
  <c r="Z129" i="66"/>
  <c r="AG128" i="66"/>
  <c r="AF128" i="66"/>
  <c r="AA128" i="66"/>
  <c r="Z128" i="66"/>
  <c r="AG127" i="66"/>
  <c r="AF127" i="66"/>
  <c r="AA127" i="66"/>
  <c r="Z127" i="66"/>
  <c r="AG126" i="66"/>
  <c r="AA126" i="66"/>
  <c r="AG124" i="66"/>
  <c r="AF124" i="66"/>
  <c r="AA124" i="66"/>
  <c r="Z124" i="66"/>
  <c r="AG123" i="66"/>
  <c r="AF123" i="66"/>
  <c r="AA123" i="66"/>
  <c r="Z123" i="66"/>
  <c r="AG122" i="66"/>
  <c r="AF122" i="66"/>
  <c r="AA122" i="66"/>
  <c r="Z122" i="66"/>
  <c r="AG121" i="66"/>
  <c r="AF121" i="66"/>
  <c r="AA121" i="66"/>
  <c r="Z121" i="66"/>
  <c r="AG120" i="66"/>
  <c r="AF120" i="66"/>
  <c r="AA120" i="66"/>
  <c r="Z120" i="66"/>
  <c r="AG119" i="66"/>
  <c r="AF119" i="66"/>
  <c r="AA119" i="66"/>
  <c r="Z119" i="66"/>
  <c r="AG118" i="66"/>
  <c r="AF118" i="66"/>
  <c r="AA118" i="66"/>
  <c r="Z118" i="66"/>
  <c r="AG117" i="66"/>
  <c r="AF117" i="66"/>
  <c r="AA117" i="66"/>
  <c r="Z117" i="66"/>
  <c r="AG116" i="66"/>
  <c r="AF116" i="66"/>
  <c r="AA116" i="66"/>
  <c r="Z116" i="66"/>
  <c r="AG115" i="66"/>
  <c r="AF115" i="66"/>
  <c r="AA115" i="66"/>
  <c r="Z115" i="66"/>
  <c r="AG114" i="66"/>
  <c r="AF114" i="66"/>
  <c r="AA114" i="66"/>
  <c r="Z114" i="66"/>
  <c r="AG113" i="66"/>
  <c r="AF113" i="66"/>
  <c r="AA113" i="66"/>
  <c r="Z113" i="66"/>
  <c r="AG112" i="66"/>
  <c r="AF112" i="66"/>
  <c r="AA112" i="66"/>
  <c r="Z112" i="66"/>
  <c r="AG111" i="66"/>
  <c r="AF111" i="66"/>
  <c r="AA111" i="66"/>
  <c r="Z111" i="66"/>
  <c r="AG110" i="66"/>
  <c r="AF110" i="66"/>
  <c r="AA110" i="66"/>
  <c r="Z110" i="66"/>
  <c r="AG109" i="66"/>
  <c r="AF109" i="66"/>
  <c r="AA109" i="66"/>
  <c r="Z109" i="66"/>
  <c r="AG108" i="66"/>
  <c r="AF108" i="66"/>
  <c r="AA108" i="66"/>
  <c r="Z108" i="66"/>
  <c r="AG107" i="66"/>
  <c r="AF107" i="66"/>
  <c r="AA107" i="66"/>
  <c r="Z107" i="66"/>
  <c r="AG106" i="66"/>
  <c r="AF106" i="66"/>
  <c r="AA106" i="66"/>
  <c r="Z106" i="66"/>
  <c r="AG105" i="66"/>
  <c r="AF105" i="66"/>
  <c r="AA105" i="66"/>
  <c r="Z105" i="66"/>
  <c r="AG104" i="66"/>
  <c r="AF104" i="66"/>
  <c r="AA104" i="66"/>
  <c r="Z104" i="66"/>
  <c r="AG103" i="66"/>
  <c r="AF103" i="66"/>
  <c r="AA103" i="66"/>
  <c r="Z103" i="66"/>
  <c r="AG102" i="66"/>
  <c r="AF102" i="66"/>
  <c r="AA102" i="66"/>
  <c r="Z102" i="66"/>
  <c r="AG101" i="66"/>
  <c r="AF101" i="66"/>
  <c r="AA101" i="66"/>
  <c r="Z101" i="66"/>
  <c r="AG100" i="66"/>
  <c r="AF100" i="66"/>
  <c r="AA100" i="66"/>
  <c r="Z100" i="66"/>
  <c r="AG99" i="66"/>
  <c r="AF99" i="66"/>
  <c r="AA99" i="66"/>
  <c r="Z99" i="66"/>
  <c r="AG98" i="66"/>
  <c r="AF98" i="66"/>
  <c r="AA98" i="66"/>
  <c r="Z98" i="66"/>
  <c r="AG97" i="66"/>
  <c r="AA97" i="66"/>
  <c r="AG95" i="66"/>
  <c r="AF95" i="66"/>
  <c r="AA95" i="66"/>
  <c r="Z95" i="66"/>
  <c r="AG94" i="66"/>
  <c r="AF94" i="66"/>
  <c r="AA94" i="66"/>
  <c r="Z94" i="66"/>
  <c r="AG93" i="66"/>
  <c r="AF93" i="66"/>
  <c r="AA93" i="66"/>
  <c r="Z93" i="66"/>
  <c r="AG92" i="66"/>
  <c r="AF92" i="66"/>
  <c r="AA92" i="66"/>
  <c r="Z92" i="66"/>
  <c r="AG91" i="66"/>
  <c r="AF91" i="66"/>
  <c r="AA91" i="66"/>
  <c r="Z91" i="66"/>
  <c r="AG90" i="66"/>
  <c r="AF90" i="66"/>
  <c r="AA90" i="66"/>
  <c r="Z90" i="66"/>
  <c r="AG89" i="66"/>
  <c r="AF89" i="66"/>
  <c r="AA89" i="66"/>
  <c r="Z89" i="66"/>
  <c r="AG88" i="66"/>
  <c r="AF88" i="66"/>
  <c r="AA88" i="66"/>
  <c r="Z88" i="66"/>
  <c r="AG87" i="66"/>
  <c r="AF87" i="66"/>
  <c r="AA87" i="66"/>
  <c r="Z87" i="66"/>
  <c r="AG86" i="66"/>
  <c r="AF86" i="66"/>
  <c r="AA86" i="66"/>
  <c r="Z86" i="66"/>
  <c r="AG85" i="66"/>
  <c r="AF85" i="66"/>
  <c r="AA85" i="66"/>
  <c r="Z85" i="66"/>
  <c r="AG84" i="66"/>
  <c r="AF84" i="66"/>
  <c r="AA84" i="66"/>
  <c r="Z84" i="66"/>
  <c r="AG83" i="66"/>
  <c r="AF83" i="66"/>
  <c r="AA83" i="66"/>
  <c r="Z83" i="66"/>
  <c r="AG82" i="66"/>
  <c r="AF82" i="66"/>
  <c r="AA82" i="66"/>
  <c r="Z82" i="66"/>
  <c r="AG81" i="66"/>
  <c r="AF81" i="66"/>
  <c r="AA81" i="66"/>
  <c r="Z81" i="66"/>
  <c r="AG80" i="66"/>
  <c r="AF80" i="66"/>
  <c r="AA80" i="66"/>
  <c r="Z80" i="66"/>
  <c r="AG79" i="66"/>
  <c r="AF79" i="66"/>
  <c r="AA79" i="66"/>
  <c r="Z79" i="66"/>
  <c r="AG78" i="66"/>
  <c r="AF78" i="66"/>
  <c r="AA78" i="66"/>
  <c r="Z78" i="66"/>
  <c r="AG77" i="66"/>
  <c r="AF77" i="66"/>
  <c r="AA77" i="66"/>
  <c r="Z77" i="66"/>
  <c r="AG76" i="66"/>
  <c r="AF76" i="66"/>
  <c r="AA76" i="66"/>
  <c r="Z76" i="66"/>
  <c r="AG75" i="66"/>
  <c r="AF75" i="66"/>
  <c r="AA75" i="66"/>
  <c r="Z75" i="66"/>
  <c r="AG74" i="66"/>
  <c r="AF74" i="66"/>
  <c r="AA74" i="66"/>
  <c r="Z74" i="66"/>
  <c r="AG73" i="66"/>
  <c r="AF73" i="66"/>
  <c r="AA73" i="66"/>
  <c r="Z73" i="66"/>
  <c r="AG72" i="66"/>
  <c r="AF72" i="66"/>
  <c r="AA72" i="66"/>
  <c r="Z72" i="66"/>
  <c r="AG71" i="66"/>
  <c r="AF71" i="66"/>
  <c r="AA71" i="66"/>
  <c r="Z71" i="66"/>
  <c r="AG70" i="66"/>
  <c r="AF70" i="66"/>
  <c r="AA70" i="66"/>
  <c r="Z70" i="66"/>
  <c r="AG69" i="66"/>
  <c r="AF69" i="66"/>
  <c r="AA69" i="66"/>
  <c r="Z69" i="66"/>
  <c r="AG68" i="66"/>
  <c r="AA68" i="66"/>
  <c r="AG66" i="66"/>
  <c r="AA66" i="66"/>
  <c r="AG65" i="66"/>
  <c r="AA65" i="66"/>
  <c r="AG64" i="66"/>
  <c r="AF64" i="66"/>
  <c r="AA64" i="66"/>
  <c r="Z64" i="66"/>
  <c r="AG63" i="66"/>
  <c r="AF63" i="66"/>
  <c r="AA63" i="66"/>
  <c r="Z63" i="66"/>
  <c r="AG62" i="66"/>
  <c r="AF62" i="66"/>
  <c r="AA62" i="66"/>
  <c r="Z62" i="66"/>
  <c r="AG61" i="66"/>
  <c r="AF61" i="66"/>
  <c r="AA61" i="66"/>
  <c r="Z61" i="66"/>
  <c r="AG60" i="66"/>
  <c r="AF60" i="66"/>
  <c r="AA60" i="66"/>
  <c r="Z60" i="66"/>
  <c r="AG59" i="66"/>
  <c r="AF59" i="66"/>
  <c r="AA59" i="66"/>
  <c r="Z59" i="66"/>
  <c r="AG58" i="66"/>
  <c r="AF58" i="66"/>
  <c r="AA58" i="66"/>
  <c r="Z58" i="66"/>
  <c r="AG57" i="66"/>
  <c r="AF57" i="66"/>
  <c r="AA57" i="66"/>
  <c r="Z57" i="66"/>
  <c r="AG56" i="66"/>
  <c r="AF56" i="66"/>
  <c r="AA56" i="66"/>
  <c r="Z56" i="66"/>
  <c r="AG55" i="66"/>
  <c r="AF55" i="66"/>
  <c r="AA55" i="66"/>
  <c r="Z55" i="66"/>
  <c r="AG54" i="66"/>
  <c r="AF54" i="66"/>
  <c r="AA54" i="66"/>
  <c r="Z54" i="66"/>
  <c r="AG53" i="66"/>
  <c r="AF53" i="66"/>
  <c r="AA53" i="66"/>
  <c r="Z53" i="66"/>
  <c r="AG52" i="66"/>
  <c r="AF52" i="66"/>
  <c r="AA52" i="66"/>
  <c r="Z52" i="66"/>
  <c r="AG51" i="66"/>
  <c r="AF51" i="66"/>
  <c r="AA51" i="66"/>
  <c r="Z51" i="66"/>
  <c r="AG50" i="66"/>
  <c r="AF50" i="66"/>
  <c r="AA50" i="66"/>
  <c r="Z50" i="66"/>
  <c r="AG49" i="66"/>
  <c r="AF49" i="66"/>
  <c r="AA49" i="66"/>
  <c r="Z49" i="66"/>
  <c r="AG48" i="66"/>
  <c r="AF48" i="66"/>
  <c r="AA48" i="66"/>
  <c r="Z48" i="66"/>
  <c r="AG47" i="66"/>
  <c r="AF47" i="66"/>
  <c r="AA47" i="66"/>
  <c r="Z47" i="66"/>
  <c r="AG46" i="66"/>
  <c r="AF46" i="66"/>
  <c r="AA46" i="66"/>
  <c r="Z46" i="66"/>
  <c r="AG45" i="66"/>
  <c r="AF45" i="66"/>
  <c r="AA45" i="66"/>
  <c r="Z45" i="66"/>
  <c r="AG44" i="66"/>
  <c r="AF44" i="66"/>
  <c r="AA44" i="66"/>
  <c r="Z44" i="66"/>
  <c r="AG43" i="66"/>
  <c r="AF43" i="66"/>
  <c r="AA43" i="66"/>
  <c r="Z43" i="66"/>
  <c r="AG42" i="66"/>
  <c r="AF42" i="66"/>
  <c r="AA42" i="66"/>
  <c r="Z42" i="66"/>
  <c r="AG41" i="66"/>
  <c r="AF41" i="66"/>
  <c r="AA41" i="66"/>
  <c r="Z41" i="66"/>
  <c r="AG40" i="66"/>
  <c r="AF40" i="66"/>
  <c r="AA40" i="66"/>
  <c r="Z40" i="66"/>
  <c r="AG39" i="66"/>
  <c r="AA39" i="66"/>
  <c r="AG37" i="66"/>
  <c r="AA37" i="66"/>
  <c r="AG36" i="66"/>
  <c r="AA36" i="66"/>
  <c r="AG35" i="66"/>
  <c r="AF35" i="66"/>
  <c r="AA35" i="66"/>
  <c r="Z35" i="66"/>
  <c r="AG34" i="66"/>
  <c r="AF34" i="66"/>
  <c r="AA34" i="66"/>
  <c r="Z34" i="66"/>
  <c r="AG33" i="66"/>
  <c r="AF33" i="66"/>
  <c r="AA33" i="66"/>
  <c r="Z33" i="66"/>
  <c r="AG32" i="66"/>
  <c r="AF32" i="66"/>
  <c r="AA32" i="66"/>
  <c r="Z32" i="66"/>
  <c r="AG31" i="66"/>
  <c r="AF31" i="66"/>
  <c r="AA31" i="66"/>
  <c r="Z31" i="66"/>
  <c r="AG30" i="66"/>
  <c r="AF30" i="66"/>
  <c r="AA30" i="66"/>
  <c r="Z30" i="66"/>
  <c r="AG29" i="66"/>
  <c r="AF29" i="66"/>
  <c r="AA29" i="66"/>
  <c r="Z29" i="66"/>
  <c r="AG28" i="66"/>
  <c r="AF28" i="66"/>
  <c r="AA28" i="66"/>
  <c r="Z28" i="66"/>
  <c r="AG27" i="66"/>
  <c r="AF27" i="66"/>
  <c r="AA27" i="66"/>
  <c r="Z27" i="66"/>
  <c r="AG26" i="66"/>
  <c r="AF26" i="66"/>
  <c r="AA26" i="66"/>
  <c r="Z26" i="66"/>
  <c r="AG25" i="66"/>
  <c r="AF25" i="66"/>
  <c r="AA25" i="66"/>
  <c r="Z25" i="66"/>
  <c r="AG24" i="66"/>
  <c r="AF24" i="66"/>
  <c r="AA24" i="66"/>
  <c r="Z24" i="66"/>
  <c r="AG23" i="66"/>
  <c r="AF23" i="66"/>
  <c r="AA23" i="66"/>
  <c r="Z23" i="66"/>
  <c r="AG22" i="66"/>
  <c r="AF22" i="66"/>
  <c r="AA22" i="66"/>
  <c r="Z22" i="66"/>
  <c r="AG21" i="66"/>
  <c r="AF21" i="66"/>
  <c r="AA21" i="66"/>
  <c r="Z21" i="66"/>
  <c r="AG20" i="66"/>
  <c r="AF20" i="66"/>
  <c r="AA20" i="66"/>
  <c r="Z20" i="66"/>
  <c r="AG19" i="66"/>
  <c r="AF19" i="66"/>
  <c r="AA19" i="66"/>
  <c r="Z19" i="66"/>
  <c r="AG18" i="66"/>
  <c r="AF18" i="66"/>
  <c r="AA18" i="66"/>
  <c r="Z18" i="66"/>
  <c r="AG17" i="66"/>
  <c r="AF17" i="66"/>
  <c r="AA17" i="66"/>
  <c r="Z17" i="66"/>
  <c r="AG16" i="66"/>
  <c r="AF16" i="66"/>
  <c r="AA16" i="66"/>
  <c r="Z16" i="66"/>
  <c r="AG15" i="66"/>
  <c r="AF15" i="66"/>
  <c r="AA15" i="66"/>
  <c r="Z15" i="66"/>
  <c r="AG14" i="66"/>
  <c r="AF14" i="66"/>
  <c r="AA14" i="66"/>
  <c r="Z14" i="66"/>
  <c r="AG13" i="66"/>
  <c r="AF13" i="66"/>
  <c r="AA13" i="66"/>
  <c r="Z13" i="66"/>
  <c r="AG12" i="66"/>
  <c r="AF12" i="66"/>
  <c r="AA12" i="66"/>
  <c r="Z12" i="66"/>
  <c r="AG11" i="66"/>
  <c r="AF11" i="66"/>
  <c r="AA11" i="66"/>
  <c r="Z11" i="66"/>
  <c r="AG10" i="66"/>
  <c r="AA10" i="66"/>
  <c r="AG8" i="66"/>
  <c r="AF8" i="66"/>
  <c r="AA8" i="66"/>
  <c r="Z8" i="66"/>
  <c r="AF5" i="66"/>
  <c r="Z5" i="66"/>
  <c r="AF4" i="66"/>
  <c r="Z4" i="66"/>
  <c r="AF1" i="66"/>
  <c r="Z1" i="66"/>
  <c r="AD92" i="71"/>
  <c r="AD91" i="71"/>
  <c r="AD90" i="71"/>
  <c r="AD89" i="71"/>
  <c r="AD88" i="71"/>
  <c r="AD87" i="71"/>
  <c r="AD86" i="71"/>
  <c r="AD85" i="71"/>
  <c r="AD84" i="71"/>
  <c r="AD83" i="71"/>
  <c r="AD82" i="71"/>
  <c r="AD81" i="71"/>
  <c r="AD80" i="71"/>
  <c r="AD79" i="71"/>
  <c r="AD78" i="71"/>
  <c r="AD77" i="71"/>
  <c r="AD76" i="71"/>
  <c r="AD75" i="71"/>
  <c r="AD74" i="71"/>
  <c r="AD73" i="71"/>
  <c r="AD72" i="71"/>
  <c r="AD71" i="71"/>
  <c r="AD70" i="71"/>
  <c r="AD69" i="71"/>
  <c r="AD68" i="71"/>
  <c r="AD63" i="71"/>
  <c r="AD62" i="71"/>
  <c r="AD61" i="71"/>
  <c r="AD60" i="71"/>
  <c r="AD59" i="71"/>
  <c r="AD58" i="71"/>
  <c r="AD57" i="71"/>
  <c r="AD56" i="71"/>
  <c r="AD55" i="71"/>
  <c r="AD54" i="71"/>
  <c r="AD53" i="71"/>
  <c r="AD52" i="71"/>
  <c r="AD51" i="71"/>
  <c r="AD50" i="71"/>
  <c r="AD49" i="71"/>
  <c r="AD48" i="71"/>
  <c r="AD47" i="71"/>
  <c r="AD46" i="71"/>
  <c r="AD45" i="71"/>
  <c r="AD44" i="71"/>
  <c r="AD43" i="71"/>
  <c r="AD42" i="71"/>
  <c r="AD41" i="71"/>
  <c r="AD40" i="71"/>
  <c r="AD39" i="71"/>
  <c r="AD34" i="71"/>
  <c r="AD33" i="71"/>
  <c r="AD32" i="71"/>
  <c r="AD31" i="71"/>
  <c r="AD30" i="71"/>
  <c r="AD29" i="71"/>
  <c r="AD28" i="71"/>
  <c r="AD27" i="71"/>
  <c r="AD26" i="71"/>
  <c r="AD25" i="71"/>
  <c r="AD24" i="71"/>
  <c r="AD23" i="71"/>
  <c r="AD22" i="71"/>
  <c r="AD21" i="71"/>
  <c r="AD20" i="71"/>
  <c r="AD19" i="71"/>
  <c r="AD18" i="71"/>
  <c r="AD17" i="71"/>
  <c r="AD16" i="71"/>
  <c r="AD15" i="71"/>
  <c r="AD14" i="71"/>
  <c r="AD13" i="71"/>
  <c r="AD12" i="71"/>
  <c r="AD11" i="71"/>
  <c r="AD10" i="71"/>
  <c r="AC5" i="71"/>
  <c r="AC1" i="71"/>
  <c r="AC1" i="69"/>
  <c r="AM1" i="69"/>
  <c r="AC4" i="69"/>
  <c r="AM4" i="69"/>
  <c r="AC5" i="69"/>
  <c r="AM5" i="69"/>
  <c r="AN92" i="69"/>
  <c r="AD92" i="69"/>
  <c r="AN91" i="69"/>
  <c r="AD91" i="69"/>
  <c r="AN90" i="69"/>
  <c r="AD90" i="69"/>
  <c r="AN89" i="69"/>
  <c r="AD89" i="69"/>
  <c r="AN88" i="69"/>
  <c r="AD88" i="69"/>
  <c r="AN87" i="69"/>
  <c r="AD87" i="69"/>
  <c r="AN86" i="69"/>
  <c r="AD86" i="69"/>
  <c r="AN85" i="69"/>
  <c r="AD85" i="69"/>
  <c r="AN84" i="69"/>
  <c r="AD84" i="69"/>
  <c r="AN83" i="69"/>
  <c r="AD83" i="69"/>
  <c r="AN82" i="69"/>
  <c r="AD82" i="69"/>
  <c r="AN81" i="69"/>
  <c r="AD81" i="69"/>
  <c r="AN80" i="69"/>
  <c r="AD80" i="69"/>
  <c r="AN79" i="69"/>
  <c r="AD79" i="69"/>
  <c r="AN78" i="69"/>
  <c r="AD78" i="69"/>
  <c r="AN77" i="69"/>
  <c r="AD77" i="69"/>
  <c r="AN76" i="69"/>
  <c r="AD76" i="69"/>
  <c r="AN75" i="69"/>
  <c r="AD75" i="69"/>
  <c r="AN74" i="69"/>
  <c r="AD74" i="69"/>
  <c r="AN73" i="69"/>
  <c r="AD73" i="69"/>
  <c r="AN72" i="69"/>
  <c r="AD72" i="69"/>
  <c r="AN71" i="69"/>
  <c r="AD71" i="69"/>
  <c r="AN70" i="69"/>
  <c r="AD70" i="69"/>
  <c r="AN69" i="69"/>
  <c r="AD69" i="69"/>
  <c r="AN68" i="69"/>
  <c r="AD68" i="69"/>
  <c r="AN63" i="69"/>
  <c r="AD63" i="69"/>
  <c r="AN62" i="69"/>
  <c r="AD62" i="69"/>
  <c r="AN61" i="69"/>
  <c r="AD61" i="69"/>
  <c r="AN60" i="69"/>
  <c r="AD60" i="69"/>
  <c r="AN59" i="69"/>
  <c r="AD59" i="69"/>
  <c r="AN58" i="69"/>
  <c r="AD58" i="69"/>
  <c r="AN57" i="69"/>
  <c r="AD57" i="69"/>
  <c r="AN56" i="69"/>
  <c r="AD56" i="69"/>
  <c r="AN55" i="69"/>
  <c r="AD55" i="69"/>
  <c r="AN54" i="69"/>
  <c r="AD54" i="69"/>
  <c r="AN53" i="69"/>
  <c r="AD53" i="69"/>
  <c r="AN52" i="69"/>
  <c r="AD52" i="69"/>
  <c r="AN51" i="69"/>
  <c r="AD51" i="69"/>
  <c r="AN50" i="69"/>
  <c r="AD50" i="69"/>
  <c r="AN49" i="69"/>
  <c r="AD49" i="69"/>
  <c r="AN48" i="69"/>
  <c r="AD48" i="69"/>
  <c r="AN47" i="69"/>
  <c r="AD47" i="69"/>
  <c r="AN46" i="69"/>
  <c r="AD46" i="69"/>
  <c r="AN45" i="69"/>
  <c r="AD45" i="69"/>
  <c r="AN44" i="69"/>
  <c r="AD44" i="69"/>
  <c r="AN43" i="69"/>
  <c r="AD43" i="69"/>
  <c r="AN42" i="69"/>
  <c r="AD42" i="69"/>
  <c r="AN41" i="69"/>
  <c r="AD41" i="69"/>
  <c r="AN40" i="69"/>
  <c r="AD40" i="69"/>
  <c r="AN39" i="69"/>
  <c r="AD39" i="69"/>
  <c r="AN34" i="69"/>
  <c r="AD34" i="69"/>
  <c r="AN33" i="69"/>
  <c r="AD33" i="69"/>
  <c r="AN32" i="69"/>
  <c r="AD32" i="69"/>
  <c r="AN31" i="69"/>
  <c r="AD31" i="69"/>
  <c r="AN30" i="69"/>
  <c r="AD30" i="69"/>
  <c r="AN29" i="69"/>
  <c r="AD29" i="69"/>
  <c r="AN28" i="69"/>
  <c r="AD28" i="69"/>
  <c r="AN27" i="69"/>
  <c r="AD27" i="69"/>
  <c r="AN26" i="69"/>
  <c r="AD26" i="69"/>
  <c r="AN25" i="69"/>
  <c r="AD25" i="69"/>
  <c r="AN24" i="69"/>
  <c r="AD24" i="69"/>
  <c r="AN23" i="69"/>
  <c r="AD23" i="69"/>
  <c r="AN22" i="69"/>
  <c r="AD22" i="69"/>
  <c r="AN21" i="69"/>
  <c r="AD21" i="69"/>
  <c r="AN20" i="69"/>
  <c r="AD20" i="69"/>
  <c r="AN19" i="69"/>
  <c r="AD19" i="69"/>
  <c r="AN18" i="69"/>
  <c r="AD18" i="69"/>
  <c r="AN17" i="69"/>
  <c r="AD17" i="69"/>
  <c r="AN16" i="69"/>
  <c r="AD16" i="69"/>
  <c r="AN15" i="69"/>
  <c r="AD15" i="69"/>
  <c r="AN14" i="69"/>
  <c r="AD14" i="69"/>
  <c r="AN13" i="69"/>
  <c r="AD13" i="69"/>
  <c r="AN12" i="69"/>
  <c r="AD12" i="69"/>
  <c r="AN11" i="69"/>
  <c r="AD11" i="69"/>
  <c r="AN10" i="69"/>
  <c r="AD10" i="69"/>
  <c r="I206" i="13" l="1"/>
  <c r="J200" i="13"/>
  <c r="I197" i="13"/>
  <c r="I193" i="13"/>
  <c r="J171" i="13"/>
  <c r="J170" i="13"/>
  <c r="J150" i="13"/>
  <c r="J143" i="13"/>
  <c r="I118" i="13"/>
  <c r="I117" i="13"/>
  <c r="I116" i="13"/>
  <c r="T158" i="66" l="1"/>
  <c r="T153" i="66"/>
  <c r="T152" i="66"/>
  <c r="T151" i="66"/>
  <c r="S151" i="66"/>
  <c r="T150" i="66"/>
  <c r="S150" i="66"/>
  <c r="T149" i="66"/>
  <c r="S149" i="66"/>
  <c r="T148" i="66"/>
  <c r="S148" i="66"/>
  <c r="T147" i="66"/>
  <c r="S147" i="66"/>
  <c r="T146" i="66"/>
  <c r="S146" i="66"/>
  <c r="T145" i="66"/>
  <c r="S145" i="66"/>
  <c r="T144" i="66"/>
  <c r="S144" i="66"/>
  <c r="T143" i="66"/>
  <c r="S143" i="66"/>
  <c r="T142" i="66"/>
  <c r="S142" i="66"/>
  <c r="T141" i="66"/>
  <c r="S141" i="66"/>
  <c r="T140" i="66"/>
  <c r="S140" i="66"/>
  <c r="T139" i="66"/>
  <c r="S139" i="66"/>
  <c r="T138" i="66"/>
  <c r="S138" i="66"/>
  <c r="T137" i="66"/>
  <c r="S137" i="66"/>
  <c r="T136" i="66"/>
  <c r="S136" i="66"/>
  <c r="T135" i="66"/>
  <c r="S135" i="66"/>
  <c r="T134" i="66"/>
  <c r="S134" i="66"/>
  <c r="T133" i="66"/>
  <c r="S133" i="66"/>
  <c r="T132" i="66"/>
  <c r="S132" i="66"/>
  <c r="T131" i="66"/>
  <c r="S131" i="66"/>
  <c r="T130" i="66"/>
  <c r="S130" i="66"/>
  <c r="T129" i="66"/>
  <c r="S129" i="66"/>
  <c r="T128" i="66"/>
  <c r="S128" i="66"/>
  <c r="T127" i="66"/>
  <c r="S127" i="66"/>
  <c r="T126" i="66"/>
  <c r="T124" i="66"/>
  <c r="T123" i="66"/>
  <c r="T122" i="66"/>
  <c r="S122" i="66"/>
  <c r="T121" i="66"/>
  <c r="S121" i="66"/>
  <c r="T120" i="66"/>
  <c r="S120" i="66"/>
  <c r="T119" i="66"/>
  <c r="S119" i="66"/>
  <c r="T118" i="66"/>
  <c r="S118" i="66"/>
  <c r="T117" i="66"/>
  <c r="S117" i="66"/>
  <c r="T116" i="66"/>
  <c r="S116" i="66"/>
  <c r="T115" i="66"/>
  <c r="S115" i="66"/>
  <c r="T114" i="66"/>
  <c r="S114" i="66"/>
  <c r="T113" i="66"/>
  <c r="S113" i="66"/>
  <c r="T112" i="66"/>
  <c r="S112" i="66"/>
  <c r="T111" i="66"/>
  <c r="S111" i="66"/>
  <c r="T110" i="66"/>
  <c r="S110" i="66"/>
  <c r="T109" i="66"/>
  <c r="S109" i="66"/>
  <c r="T108" i="66"/>
  <c r="S108" i="66"/>
  <c r="T107" i="66"/>
  <c r="S107" i="66"/>
  <c r="T106" i="66"/>
  <c r="S106" i="66"/>
  <c r="T105" i="66"/>
  <c r="S105" i="66"/>
  <c r="T104" i="66"/>
  <c r="S104" i="66"/>
  <c r="T103" i="66"/>
  <c r="S103" i="66"/>
  <c r="T102" i="66"/>
  <c r="S102" i="66"/>
  <c r="T101" i="66"/>
  <c r="S101" i="66"/>
  <c r="T100" i="66"/>
  <c r="S100" i="66"/>
  <c r="T99" i="66"/>
  <c r="S99" i="66"/>
  <c r="T98" i="66"/>
  <c r="S98" i="66"/>
  <c r="T97" i="66"/>
  <c r="T95" i="66"/>
  <c r="T94" i="66"/>
  <c r="T93" i="66"/>
  <c r="S93" i="66"/>
  <c r="T92" i="66"/>
  <c r="S92" i="66"/>
  <c r="T91" i="66"/>
  <c r="S91" i="66"/>
  <c r="T90" i="66"/>
  <c r="S90" i="66"/>
  <c r="T89" i="66"/>
  <c r="S89" i="66"/>
  <c r="T88" i="66"/>
  <c r="S88" i="66"/>
  <c r="T87" i="66"/>
  <c r="S87" i="66"/>
  <c r="T86" i="66"/>
  <c r="S86" i="66"/>
  <c r="T85" i="66"/>
  <c r="S85" i="66"/>
  <c r="T84" i="66"/>
  <c r="S84" i="66"/>
  <c r="T83" i="66"/>
  <c r="S83" i="66"/>
  <c r="T82" i="66"/>
  <c r="S82" i="66"/>
  <c r="T81" i="66"/>
  <c r="S81" i="66"/>
  <c r="T80" i="66"/>
  <c r="S80" i="66"/>
  <c r="T79" i="66"/>
  <c r="S79" i="66"/>
  <c r="T78" i="66"/>
  <c r="S78" i="66"/>
  <c r="T77" i="66"/>
  <c r="S77" i="66"/>
  <c r="T76" i="66"/>
  <c r="S76" i="66"/>
  <c r="T75" i="66"/>
  <c r="S75" i="66"/>
  <c r="T74" i="66"/>
  <c r="S74" i="66"/>
  <c r="T73" i="66"/>
  <c r="S73" i="66"/>
  <c r="T72" i="66"/>
  <c r="S72" i="66"/>
  <c r="T71" i="66"/>
  <c r="S71" i="66"/>
  <c r="T70" i="66"/>
  <c r="S70" i="66"/>
  <c r="T69" i="66"/>
  <c r="S69" i="66"/>
  <c r="T68" i="66"/>
  <c r="T66" i="66"/>
  <c r="T65" i="66"/>
  <c r="T64" i="66"/>
  <c r="S64" i="66"/>
  <c r="T63" i="66"/>
  <c r="S63" i="66"/>
  <c r="T62" i="66"/>
  <c r="S62" i="66"/>
  <c r="T61" i="66"/>
  <c r="S61" i="66"/>
  <c r="T60" i="66"/>
  <c r="S60" i="66"/>
  <c r="T59" i="66"/>
  <c r="S59" i="66"/>
  <c r="T58" i="66"/>
  <c r="S58" i="66"/>
  <c r="T57" i="66"/>
  <c r="S57" i="66"/>
  <c r="T56" i="66"/>
  <c r="S56" i="66"/>
  <c r="T55" i="66"/>
  <c r="S55" i="66"/>
  <c r="T54" i="66"/>
  <c r="S54" i="66"/>
  <c r="T53" i="66"/>
  <c r="S53" i="66"/>
  <c r="T52" i="66"/>
  <c r="S52" i="66"/>
  <c r="T51" i="66"/>
  <c r="S51" i="66"/>
  <c r="T50" i="66"/>
  <c r="S50" i="66"/>
  <c r="T49" i="66"/>
  <c r="S49" i="66"/>
  <c r="T48" i="66"/>
  <c r="S48" i="66"/>
  <c r="T47" i="66"/>
  <c r="S47" i="66"/>
  <c r="T46" i="66"/>
  <c r="S46" i="66"/>
  <c r="T45" i="66"/>
  <c r="S45" i="66"/>
  <c r="T44" i="66"/>
  <c r="S44" i="66"/>
  <c r="T43" i="66"/>
  <c r="S43" i="66"/>
  <c r="T42" i="66"/>
  <c r="S42" i="66"/>
  <c r="T41" i="66"/>
  <c r="S41" i="66"/>
  <c r="T40" i="66"/>
  <c r="S40" i="66"/>
  <c r="T39" i="66"/>
  <c r="T37" i="66"/>
  <c r="T36" i="66"/>
  <c r="T35" i="66"/>
  <c r="S35" i="66"/>
  <c r="T34" i="66"/>
  <c r="S34" i="66"/>
  <c r="T33" i="66"/>
  <c r="S33" i="66"/>
  <c r="T32" i="66"/>
  <c r="S32" i="66"/>
  <c r="T31" i="66"/>
  <c r="S31" i="66"/>
  <c r="T30" i="66"/>
  <c r="S30" i="66"/>
  <c r="T29" i="66"/>
  <c r="S29" i="66"/>
  <c r="T28" i="66"/>
  <c r="S28" i="66"/>
  <c r="T27" i="66"/>
  <c r="S27" i="66"/>
  <c r="T26" i="66"/>
  <c r="S26" i="66"/>
  <c r="T25" i="66"/>
  <c r="S25" i="66"/>
  <c r="T24" i="66"/>
  <c r="S24" i="66"/>
  <c r="T23" i="66"/>
  <c r="S23" i="66"/>
  <c r="T22" i="66"/>
  <c r="S22" i="66"/>
  <c r="T21" i="66"/>
  <c r="S21" i="66"/>
  <c r="T20" i="66"/>
  <c r="S20" i="66"/>
  <c r="T19" i="66"/>
  <c r="S19" i="66"/>
  <c r="T18" i="66"/>
  <c r="S18" i="66"/>
  <c r="T17" i="66"/>
  <c r="S17" i="66"/>
  <c r="T16" i="66"/>
  <c r="S16" i="66"/>
  <c r="T15" i="66"/>
  <c r="S15" i="66"/>
  <c r="T14" i="66"/>
  <c r="S14" i="66"/>
  <c r="T13" i="66"/>
  <c r="S13" i="66"/>
  <c r="T12" i="66"/>
  <c r="S12" i="66"/>
  <c r="T11" i="66"/>
  <c r="S11" i="66"/>
  <c r="T10" i="66"/>
  <c r="T8" i="66"/>
  <c r="S8" i="66"/>
  <c r="S5" i="66"/>
  <c r="S4" i="66"/>
  <c r="S1" i="66"/>
  <c r="T158" i="68"/>
  <c r="T153" i="68"/>
  <c r="T152" i="68"/>
  <c r="T151" i="68"/>
  <c r="S151" i="68"/>
  <c r="T150" i="68"/>
  <c r="S150" i="68"/>
  <c r="T149" i="68"/>
  <c r="S149" i="68"/>
  <c r="T148" i="68"/>
  <c r="S148" i="68"/>
  <c r="T147" i="68"/>
  <c r="S147" i="68"/>
  <c r="T146" i="68"/>
  <c r="S146" i="68"/>
  <c r="T145" i="68"/>
  <c r="S145" i="68"/>
  <c r="T144" i="68"/>
  <c r="S144" i="68"/>
  <c r="T143" i="68"/>
  <c r="S143" i="68"/>
  <c r="T142" i="68"/>
  <c r="S142" i="68"/>
  <c r="T141" i="68"/>
  <c r="S141" i="68"/>
  <c r="T140" i="68"/>
  <c r="S140" i="68"/>
  <c r="T139" i="68"/>
  <c r="S139" i="68"/>
  <c r="T138" i="68"/>
  <c r="S138" i="68"/>
  <c r="T137" i="68"/>
  <c r="S137" i="68"/>
  <c r="T136" i="68"/>
  <c r="S136" i="68"/>
  <c r="T135" i="68"/>
  <c r="S135" i="68"/>
  <c r="T134" i="68"/>
  <c r="S134" i="68"/>
  <c r="T133" i="68"/>
  <c r="S133" i="68"/>
  <c r="T132" i="68"/>
  <c r="S132" i="68"/>
  <c r="T131" i="68"/>
  <c r="S131" i="68"/>
  <c r="T130" i="68"/>
  <c r="S130" i="68"/>
  <c r="T129" i="68"/>
  <c r="S129" i="68"/>
  <c r="T128" i="68"/>
  <c r="S128" i="68"/>
  <c r="T127" i="68"/>
  <c r="S127" i="68"/>
  <c r="T126" i="68"/>
  <c r="T124" i="68"/>
  <c r="T123" i="68"/>
  <c r="T122" i="68"/>
  <c r="S122" i="68"/>
  <c r="T121" i="68"/>
  <c r="S121" i="68"/>
  <c r="T120" i="68"/>
  <c r="S120" i="68"/>
  <c r="T119" i="68"/>
  <c r="S119" i="68"/>
  <c r="T118" i="68"/>
  <c r="S118" i="68"/>
  <c r="T117" i="68"/>
  <c r="S117" i="68"/>
  <c r="T116" i="68"/>
  <c r="S116" i="68"/>
  <c r="T115" i="68"/>
  <c r="S115" i="68"/>
  <c r="T114" i="68"/>
  <c r="S114" i="68"/>
  <c r="T113" i="68"/>
  <c r="S113" i="68"/>
  <c r="T112" i="68"/>
  <c r="S112" i="68"/>
  <c r="T111" i="68"/>
  <c r="S111" i="68"/>
  <c r="T110" i="68"/>
  <c r="S110" i="68"/>
  <c r="T109" i="68"/>
  <c r="S109" i="68"/>
  <c r="T108" i="68"/>
  <c r="S108" i="68"/>
  <c r="T107" i="68"/>
  <c r="S107" i="68"/>
  <c r="T106" i="68"/>
  <c r="S106" i="68"/>
  <c r="T105" i="68"/>
  <c r="S105" i="68"/>
  <c r="T104" i="68"/>
  <c r="S104" i="68"/>
  <c r="T103" i="68"/>
  <c r="S103" i="68"/>
  <c r="T102" i="68"/>
  <c r="S102" i="68"/>
  <c r="T101" i="68"/>
  <c r="S101" i="68"/>
  <c r="T100" i="68"/>
  <c r="S100" i="68"/>
  <c r="T99" i="68"/>
  <c r="S99" i="68"/>
  <c r="T98" i="68"/>
  <c r="S98" i="68"/>
  <c r="T97" i="68"/>
  <c r="T95" i="68"/>
  <c r="T94" i="68"/>
  <c r="T93" i="68"/>
  <c r="S93" i="68"/>
  <c r="T92" i="68"/>
  <c r="S92" i="68"/>
  <c r="T91" i="68"/>
  <c r="S91" i="68"/>
  <c r="T90" i="68"/>
  <c r="S90" i="68"/>
  <c r="T89" i="68"/>
  <c r="S89" i="68"/>
  <c r="T88" i="68"/>
  <c r="S88" i="68"/>
  <c r="T87" i="68"/>
  <c r="S87" i="68"/>
  <c r="T86" i="68"/>
  <c r="S86" i="68"/>
  <c r="T85" i="68"/>
  <c r="S85" i="68"/>
  <c r="T84" i="68"/>
  <c r="S84" i="68"/>
  <c r="T83" i="68"/>
  <c r="S83" i="68"/>
  <c r="T82" i="68"/>
  <c r="S82" i="68"/>
  <c r="T81" i="68"/>
  <c r="S81" i="68"/>
  <c r="T80" i="68"/>
  <c r="S80" i="68"/>
  <c r="T79" i="68"/>
  <c r="S79" i="68"/>
  <c r="T78" i="68"/>
  <c r="S78" i="68"/>
  <c r="T77" i="68"/>
  <c r="S77" i="68"/>
  <c r="T76" i="68"/>
  <c r="S76" i="68"/>
  <c r="T75" i="68"/>
  <c r="S75" i="68"/>
  <c r="T74" i="68"/>
  <c r="S74" i="68"/>
  <c r="T73" i="68"/>
  <c r="S73" i="68"/>
  <c r="T72" i="68"/>
  <c r="S72" i="68"/>
  <c r="T71" i="68"/>
  <c r="S71" i="68"/>
  <c r="T70" i="68"/>
  <c r="S70" i="68"/>
  <c r="T69" i="68"/>
  <c r="S69" i="68"/>
  <c r="T68" i="68"/>
  <c r="T66" i="68"/>
  <c r="T65" i="68"/>
  <c r="T64" i="68"/>
  <c r="S64" i="68"/>
  <c r="T63" i="68"/>
  <c r="S63" i="68"/>
  <c r="T62" i="68"/>
  <c r="S62" i="68"/>
  <c r="T61" i="68"/>
  <c r="S61" i="68"/>
  <c r="T60" i="68"/>
  <c r="S60" i="68"/>
  <c r="T59" i="68"/>
  <c r="S59" i="68"/>
  <c r="T58" i="68"/>
  <c r="S58" i="68"/>
  <c r="T57" i="68"/>
  <c r="S57" i="68"/>
  <c r="T56" i="68"/>
  <c r="S56" i="68"/>
  <c r="T55" i="68"/>
  <c r="S55" i="68"/>
  <c r="T54" i="68"/>
  <c r="S54" i="68"/>
  <c r="T53" i="68"/>
  <c r="S53" i="68"/>
  <c r="T52" i="68"/>
  <c r="S52" i="68"/>
  <c r="T51" i="68"/>
  <c r="S51" i="68"/>
  <c r="T50" i="68"/>
  <c r="S50" i="68"/>
  <c r="T49" i="68"/>
  <c r="S49" i="68"/>
  <c r="T48" i="68"/>
  <c r="S48" i="68"/>
  <c r="T47" i="68"/>
  <c r="S47" i="68"/>
  <c r="T46" i="68"/>
  <c r="S46" i="68"/>
  <c r="T45" i="68"/>
  <c r="S45" i="68"/>
  <c r="T44" i="68"/>
  <c r="S44" i="68"/>
  <c r="T43" i="68"/>
  <c r="S43" i="68"/>
  <c r="T42" i="68"/>
  <c r="S42" i="68"/>
  <c r="T41" i="68"/>
  <c r="S41" i="68"/>
  <c r="T40" i="68"/>
  <c r="S40" i="68"/>
  <c r="T39" i="68"/>
  <c r="T37" i="68"/>
  <c r="T36" i="68"/>
  <c r="T35" i="68"/>
  <c r="S35" i="68"/>
  <c r="T34" i="68"/>
  <c r="S34" i="68"/>
  <c r="T33" i="68"/>
  <c r="S33" i="68"/>
  <c r="T32" i="68"/>
  <c r="S32" i="68"/>
  <c r="T31" i="68"/>
  <c r="S31" i="68"/>
  <c r="T30" i="68"/>
  <c r="S30" i="68"/>
  <c r="T29" i="68"/>
  <c r="S29" i="68"/>
  <c r="T28" i="68"/>
  <c r="S28" i="68"/>
  <c r="T27" i="68"/>
  <c r="S27" i="68"/>
  <c r="T26" i="68"/>
  <c r="S26" i="68"/>
  <c r="T25" i="68"/>
  <c r="S25" i="68"/>
  <c r="T24" i="68"/>
  <c r="S24" i="68"/>
  <c r="T23" i="68"/>
  <c r="S23" i="68"/>
  <c r="T22" i="68"/>
  <c r="S22" i="68"/>
  <c r="T21" i="68"/>
  <c r="S21" i="68"/>
  <c r="T20" i="68"/>
  <c r="S20" i="68"/>
  <c r="T19" i="68"/>
  <c r="S19" i="68"/>
  <c r="T18" i="68"/>
  <c r="S18" i="68"/>
  <c r="T17" i="68"/>
  <c r="S17" i="68"/>
  <c r="T16" i="68"/>
  <c r="S16" i="68"/>
  <c r="T15" i="68"/>
  <c r="S15" i="68"/>
  <c r="T14" i="68"/>
  <c r="S14" i="68"/>
  <c r="T13" i="68"/>
  <c r="S13" i="68"/>
  <c r="T12" i="68"/>
  <c r="S12" i="68"/>
  <c r="T11" i="68"/>
  <c r="S11" i="68"/>
  <c r="T10" i="68"/>
  <c r="T8" i="68"/>
  <c r="S8" i="68"/>
  <c r="S5" i="68"/>
  <c r="S4" i="68"/>
  <c r="S1" i="68"/>
  <c r="X99" i="71"/>
  <c r="Q99" i="71"/>
  <c r="X94" i="71"/>
  <c r="Q94" i="71"/>
  <c r="X93" i="71"/>
  <c r="Q93" i="71"/>
  <c r="X92" i="71"/>
  <c r="W92" i="71"/>
  <c r="Q92" i="71"/>
  <c r="P92" i="71"/>
  <c r="X91" i="71"/>
  <c r="W91" i="71"/>
  <c r="Q91" i="71"/>
  <c r="P91" i="71"/>
  <c r="X90" i="71"/>
  <c r="W90" i="71"/>
  <c r="Q90" i="71"/>
  <c r="P90" i="71"/>
  <c r="X89" i="71"/>
  <c r="W89" i="71"/>
  <c r="Q89" i="71"/>
  <c r="P89" i="71"/>
  <c r="X88" i="71"/>
  <c r="W88" i="71"/>
  <c r="Q88" i="71"/>
  <c r="P88" i="71"/>
  <c r="X87" i="71"/>
  <c r="W87" i="71"/>
  <c r="Q87" i="71"/>
  <c r="P87" i="71"/>
  <c r="X86" i="71"/>
  <c r="W86" i="71"/>
  <c r="Q86" i="71"/>
  <c r="P86" i="71"/>
  <c r="X85" i="71"/>
  <c r="W85" i="71"/>
  <c r="Q85" i="71"/>
  <c r="P85" i="71"/>
  <c r="X84" i="71"/>
  <c r="W84" i="71"/>
  <c r="Q84" i="71"/>
  <c r="P84" i="71"/>
  <c r="X83" i="71"/>
  <c r="W83" i="71"/>
  <c r="Q83" i="71"/>
  <c r="P83" i="71"/>
  <c r="X82" i="71"/>
  <c r="W82" i="71"/>
  <c r="Q82" i="71"/>
  <c r="P82" i="71"/>
  <c r="X81" i="71"/>
  <c r="W81" i="71"/>
  <c r="Q81" i="71"/>
  <c r="P81" i="71"/>
  <c r="X80" i="71"/>
  <c r="W80" i="71"/>
  <c r="Q80" i="71"/>
  <c r="P80" i="71"/>
  <c r="X79" i="71"/>
  <c r="W79" i="71"/>
  <c r="Q79" i="71"/>
  <c r="P79" i="71"/>
  <c r="X78" i="71"/>
  <c r="W78" i="71"/>
  <c r="Q78" i="71"/>
  <c r="P78" i="71"/>
  <c r="X77" i="71"/>
  <c r="W77" i="71"/>
  <c r="Q77" i="71"/>
  <c r="P77" i="71"/>
  <c r="X76" i="71"/>
  <c r="W76" i="71"/>
  <c r="Q76" i="71"/>
  <c r="P76" i="71"/>
  <c r="X75" i="71"/>
  <c r="W75" i="71"/>
  <c r="Q75" i="71"/>
  <c r="P75" i="71"/>
  <c r="X74" i="71"/>
  <c r="W74" i="71"/>
  <c r="Q74" i="71"/>
  <c r="P74" i="71"/>
  <c r="X73" i="71"/>
  <c r="W73" i="71"/>
  <c r="Q73" i="71"/>
  <c r="P73" i="71"/>
  <c r="X72" i="71"/>
  <c r="W72" i="71"/>
  <c r="Q72" i="71"/>
  <c r="P72" i="71"/>
  <c r="X71" i="71"/>
  <c r="W71" i="71"/>
  <c r="Q71" i="71"/>
  <c r="P71" i="71"/>
  <c r="X70" i="71"/>
  <c r="W70" i="71"/>
  <c r="Q70" i="71"/>
  <c r="P70" i="71"/>
  <c r="X69" i="71"/>
  <c r="W69" i="71"/>
  <c r="Q69" i="71"/>
  <c r="P69" i="71"/>
  <c r="X68" i="71"/>
  <c r="W68" i="71"/>
  <c r="Q68" i="71"/>
  <c r="P68" i="71"/>
  <c r="X67" i="71"/>
  <c r="Q67" i="71"/>
  <c r="X65" i="71"/>
  <c r="Q65" i="71"/>
  <c r="X64" i="71"/>
  <c r="Q64" i="71"/>
  <c r="X63" i="71"/>
  <c r="W63" i="71"/>
  <c r="Q63" i="71"/>
  <c r="P63" i="71"/>
  <c r="X62" i="71"/>
  <c r="W62" i="71"/>
  <c r="Q62" i="71"/>
  <c r="P62" i="71"/>
  <c r="X61" i="71"/>
  <c r="W61" i="71"/>
  <c r="Q61" i="71"/>
  <c r="P61" i="71"/>
  <c r="X60" i="71"/>
  <c r="W60" i="71"/>
  <c r="Q60" i="71"/>
  <c r="P60" i="71"/>
  <c r="X59" i="71"/>
  <c r="W59" i="71"/>
  <c r="Q59" i="71"/>
  <c r="P59" i="71"/>
  <c r="X58" i="71"/>
  <c r="W58" i="71"/>
  <c r="Q58" i="71"/>
  <c r="P58" i="71"/>
  <c r="X57" i="71"/>
  <c r="W57" i="71"/>
  <c r="Q57" i="71"/>
  <c r="P57" i="71"/>
  <c r="X56" i="71"/>
  <c r="W56" i="71"/>
  <c r="Q56" i="71"/>
  <c r="P56" i="71"/>
  <c r="X55" i="71"/>
  <c r="W55" i="71"/>
  <c r="Q55" i="71"/>
  <c r="P55" i="71"/>
  <c r="X54" i="71"/>
  <c r="W54" i="71"/>
  <c r="Q54" i="71"/>
  <c r="P54" i="71"/>
  <c r="X53" i="71"/>
  <c r="W53" i="71"/>
  <c r="Q53" i="71"/>
  <c r="P53" i="71"/>
  <c r="X52" i="71"/>
  <c r="W52" i="71"/>
  <c r="Q52" i="71"/>
  <c r="P52" i="71"/>
  <c r="X51" i="71"/>
  <c r="W51" i="71"/>
  <c r="Q51" i="71"/>
  <c r="P51" i="71"/>
  <c r="X50" i="71"/>
  <c r="W50" i="71"/>
  <c r="Q50" i="71"/>
  <c r="P50" i="71"/>
  <c r="X49" i="71"/>
  <c r="W49" i="71"/>
  <c r="Q49" i="71"/>
  <c r="P49" i="71"/>
  <c r="X48" i="71"/>
  <c r="W48" i="71"/>
  <c r="Q48" i="71"/>
  <c r="P48" i="71"/>
  <c r="X47" i="71"/>
  <c r="W47" i="71"/>
  <c r="Q47" i="71"/>
  <c r="P47" i="71"/>
  <c r="X46" i="71"/>
  <c r="W46" i="71"/>
  <c r="Q46" i="71"/>
  <c r="P46" i="71"/>
  <c r="X45" i="71"/>
  <c r="W45" i="71"/>
  <c r="Q45" i="71"/>
  <c r="P45" i="71"/>
  <c r="X44" i="71"/>
  <c r="W44" i="71"/>
  <c r="Q44" i="71"/>
  <c r="P44" i="71"/>
  <c r="X43" i="71"/>
  <c r="W43" i="71"/>
  <c r="Q43" i="71"/>
  <c r="P43" i="71"/>
  <c r="X42" i="71"/>
  <c r="W42" i="71"/>
  <c r="Q42" i="71"/>
  <c r="P42" i="71"/>
  <c r="X41" i="71"/>
  <c r="W41" i="71"/>
  <c r="Q41" i="71"/>
  <c r="P41" i="71"/>
  <c r="X40" i="71"/>
  <c r="W40" i="71"/>
  <c r="Q40" i="71"/>
  <c r="P40" i="71"/>
  <c r="X39" i="71"/>
  <c r="W39" i="71"/>
  <c r="Q39" i="71"/>
  <c r="P39" i="71"/>
  <c r="X38" i="71"/>
  <c r="Q38" i="71"/>
  <c r="X36" i="71"/>
  <c r="Q36" i="71"/>
  <c r="X35" i="71"/>
  <c r="Q35" i="71"/>
  <c r="X34" i="71"/>
  <c r="W34" i="71"/>
  <c r="Q34" i="71"/>
  <c r="P34" i="71"/>
  <c r="X33" i="71"/>
  <c r="W33" i="71"/>
  <c r="Q33" i="71"/>
  <c r="P33" i="71"/>
  <c r="X32" i="71"/>
  <c r="W32" i="71"/>
  <c r="Q32" i="71"/>
  <c r="P32" i="71"/>
  <c r="X31" i="71"/>
  <c r="W31" i="71"/>
  <c r="Q31" i="71"/>
  <c r="P31" i="71"/>
  <c r="X30" i="71"/>
  <c r="W30" i="71"/>
  <c r="Q30" i="71"/>
  <c r="P30" i="71"/>
  <c r="X29" i="71"/>
  <c r="W29" i="71"/>
  <c r="Q29" i="71"/>
  <c r="P29" i="71"/>
  <c r="X28" i="71"/>
  <c r="W28" i="71"/>
  <c r="Q28" i="71"/>
  <c r="P28" i="71"/>
  <c r="X27" i="71"/>
  <c r="W27" i="71"/>
  <c r="Q27" i="71"/>
  <c r="P27" i="71"/>
  <c r="X26" i="71"/>
  <c r="W26" i="71"/>
  <c r="Q26" i="71"/>
  <c r="P26" i="71"/>
  <c r="X25" i="71"/>
  <c r="W25" i="71"/>
  <c r="Q25" i="71"/>
  <c r="P25" i="71"/>
  <c r="X24" i="71"/>
  <c r="W24" i="71"/>
  <c r="Q24" i="71"/>
  <c r="P24" i="71"/>
  <c r="X23" i="71"/>
  <c r="W23" i="71"/>
  <c r="Q23" i="71"/>
  <c r="P23" i="71"/>
  <c r="X22" i="71"/>
  <c r="W22" i="71"/>
  <c r="Q22" i="71"/>
  <c r="P22" i="71"/>
  <c r="X21" i="71"/>
  <c r="W21" i="71"/>
  <c r="Q21" i="71"/>
  <c r="P21" i="71"/>
  <c r="X20" i="71"/>
  <c r="W20" i="71"/>
  <c r="Q20" i="71"/>
  <c r="P20" i="71"/>
  <c r="X19" i="71"/>
  <c r="W19" i="71"/>
  <c r="Q19" i="71"/>
  <c r="P19" i="71"/>
  <c r="X18" i="71"/>
  <c r="W18" i="71"/>
  <c r="Q18" i="71"/>
  <c r="P18" i="71"/>
  <c r="X17" i="71"/>
  <c r="W17" i="71"/>
  <c r="Q17" i="71"/>
  <c r="P17" i="71"/>
  <c r="X16" i="71"/>
  <c r="W16" i="71"/>
  <c r="Q16" i="71"/>
  <c r="P16" i="71"/>
  <c r="X15" i="71"/>
  <c r="W15" i="71"/>
  <c r="Q15" i="71"/>
  <c r="P15" i="71"/>
  <c r="X14" i="71"/>
  <c r="W14" i="71"/>
  <c r="Q14" i="71"/>
  <c r="P14" i="71"/>
  <c r="X13" i="71"/>
  <c r="W13" i="71"/>
  <c r="Q13" i="71"/>
  <c r="P13" i="71"/>
  <c r="X12" i="71"/>
  <c r="W12" i="71"/>
  <c r="Q12" i="71"/>
  <c r="P12" i="71"/>
  <c r="X11" i="71"/>
  <c r="W11" i="71"/>
  <c r="Q11" i="71"/>
  <c r="P11" i="71"/>
  <c r="X10" i="71"/>
  <c r="W10" i="71"/>
  <c r="Q10" i="71"/>
  <c r="P10" i="71"/>
  <c r="X9" i="71"/>
  <c r="Q9" i="71"/>
  <c r="X7" i="71"/>
  <c r="W7" i="71"/>
  <c r="Q7" i="71"/>
  <c r="P7" i="71"/>
  <c r="W5" i="71"/>
  <c r="P5" i="71"/>
  <c r="W4" i="71"/>
  <c r="P4" i="71"/>
  <c r="W1" i="71"/>
  <c r="P1" i="71"/>
  <c r="X99" i="69"/>
  <c r="Q99" i="69"/>
  <c r="X94" i="69"/>
  <c r="Q94" i="69"/>
  <c r="X93" i="69"/>
  <c r="Q93" i="69"/>
  <c r="X92" i="69"/>
  <c r="W92" i="69"/>
  <c r="Q92" i="69"/>
  <c r="P92" i="69"/>
  <c r="X91" i="69"/>
  <c r="W91" i="69"/>
  <c r="Q91" i="69"/>
  <c r="P91" i="69"/>
  <c r="X90" i="69"/>
  <c r="W90" i="69"/>
  <c r="Q90" i="69"/>
  <c r="P90" i="69"/>
  <c r="X89" i="69"/>
  <c r="W89" i="69"/>
  <c r="Q89" i="69"/>
  <c r="P89" i="69"/>
  <c r="X88" i="69"/>
  <c r="W88" i="69"/>
  <c r="Q88" i="69"/>
  <c r="P88" i="69"/>
  <c r="X87" i="69"/>
  <c r="W87" i="69"/>
  <c r="Q87" i="69"/>
  <c r="P87" i="69"/>
  <c r="X86" i="69"/>
  <c r="W86" i="69"/>
  <c r="Q86" i="69"/>
  <c r="P86" i="69"/>
  <c r="X85" i="69"/>
  <c r="W85" i="69"/>
  <c r="Q85" i="69"/>
  <c r="P85" i="69"/>
  <c r="X84" i="69"/>
  <c r="W84" i="69"/>
  <c r="Q84" i="69"/>
  <c r="P84" i="69"/>
  <c r="X83" i="69"/>
  <c r="W83" i="69"/>
  <c r="Q83" i="69"/>
  <c r="P83" i="69"/>
  <c r="X82" i="69"/>
  <c r="W82" i="69"/>
  <c r="Q82" i="69"/>
  <c r="P82" i="69"/>
  <c r="X81" i="69"/>
  <c r="W81" i="69"/>
  <c r="Q81" i="69"/>
  <c r="P81" i="69"/>
  <c r="X80" i="69"/>
  <c r="W80" i="69"/>
  <c r="Q80" i="69"/>
  <c r="P80" i="69"/>
  <c r="X79" i="69"/>
  <c r="W79" i="69"/>
  <c r="Q79" i="69"/>
  <c r="P79" i="69"/>
  <c r="X78" i="69"/>
  <c r="W78" i="69"/>
  <c r="Q78" i="69"/>
  <c r="P78" i="69"/>
  <c r="X77" i="69"/>
  <c r="W77" i="69"/>
  <c r="Q77" i="69"/>
  <c r="P77" i="69"/>
  <c r="X76" i="69"/>
  <c r="W76" i="69"/>
  <c r="Q76" i="69"/>
  <c r="P76" i="69"/>
  <c r="X75" i="69"/>
  <c r="W75" i="69"/>
  <c r="Q75" i="69"/>
  <c r="P75" i="69"/>
  <c r="X74" i="69"/>
  <c r="W74" i="69"/>
  <c r="Q74" i="69"/>
  <c r="P74" i="69"/>
  <c r="X73" i="69"/>
  <c r="W73" i="69"/>
  <c r="Q73" i="69"/>
  <c r="P73" i="69"/>
  <c r="X72" i="69"/>
  <c r="W72" i="69"/>
  <c r="Q72" i="69"/>
  <c r="P72" i="69"/>
  <c r="X71" i="69"/>
  <c r="W71" i="69"/>
  <c r="Q71" i="69"/>
  <c r="P71" i="69"/>
  <c r="X70" i="69"/>
  <c r="W70" i="69"/>
  <c r="Q70" i="69"/>
  <c r="P70" i="69"/>
  <c r="X69" i="69"/>
  <c r="W69" i="69"/>
  <c r="Q69" i="69"/>
  <c r="P69" i="69"/>
  <c r="X68" i="69"/>
  <c r="W68" i="69"/>
  <c r="Q68" i="69"/>
  <c r="P68" i="69"/>
  <c r="X67" i="69"/>
  <c r="Q67" i="69"/>
  <c r="X65" i="69"/>
  <c r="Q65" i="69"/>
  <c r="X64" i="69"/>
  <c r="Q64" i="69"/>
  <c r="X63" i="69"/>
  <c r="W63" i="69"/>
  <c r="Q63" i="69"/>
  <c r="P63" i="69"/>
  <c r="X62" i="69"/>
  <c r="W62" i="69"/>
  <c r="Q62" i="69"/>
  <c r="P62" i="69"/>
  <c r="X61" i="69"/>
  <c r="W61" i="69"/>
  <c r="Q61" i="69"/>
  <c r="P61" i="69"/>
  <c r="X60" i="69"/>
  <c r="W60" i="69"/>
  <c r="Q60" i="69"/>
  <c r="P60" i="69"/>
  <c r="X59" i="69"/>
  <c r="W59" i="69"/>
  <c r="Q59" i="69"/>
  <c r="P59" i="69"/>
  <c r="X58" i="69"/>
  <c r="W58" i="69"/>
  <c r="Q58" i="69"/>
  <c r="P58" i="69"/>
  <c r="X57" i="69"/>
  <c r="W57" i="69"/>
  <c r="Q57" i="69"/>
  <c r="P57" i="69"/>
  <c r="X56" i="69"/>
  <c r="W56" i="69"/>
  <c r="Q56" i="69"/>
  <c r="P56" i="69"/>
  <c r="X55" i="69"/>
  <c r="W55" i="69"/>
  <c r="Q55" i="69"/>
  <c r="P55" i="69"/>
  <c r="X54" i="69"/>
  <c r="W54" i="69"/>
  <c r="Q54" i="69"/>
  <c r="P54" i="69"/>
  <c r="X53" i="69"/>
  <c r="W53" i="69"/>
  <c r="Q53" i="69"/>
  <c r="P53" i="69"/>
  <c r="X52" i="69"/>
  <c r="W52" i="69"/>
  <c r="Q52" i="69"/>
  <c r="P52" i="69"/>
  <c r="X51" i="69"/>
  <c r="W51" i="69"/>
  <c r="Q51" i="69"/>
  <c r="P51" i="69"/>
  <c r="X50" i="69"/>
  <c r="W50" i="69"/>
  <c r="Q50" i="69"/>
  <c r="P50" i="69"/>
  <c r="X49" i="69"/>
  <c r="W49" i="69"/>
  <c r="Q49" i="69"/>
  <c r="P49" i="69"/>
  <c r="X48" i="69"/>
  <c r="W48" i="69"/>
  <c r="Q48" i="69"/>
  <c r="P48" i="69"/>
  <c r="X47" i="69"/>
  <c r="W47" i="69"/>
  <c r="Q47" i="69"/>
  <c r="P47" i="69"/>
  <c r="X46" i="69"/>
  <c r="W46" i="69"/>
  <c r="Q46" i="69"/>
  <c r="P46" i="69"/>
  <c r="X45" i="69"/>
  <c r="W45" i="69"/>
  <c r="Q45" i="69"/>
  <c r="P45" i="69"/>
  <c r="X44" i="69"/>
  <c r="W44" i="69"/>
  <c r="Q44" i="69"/>
  <c r="P44" i="69"/>
  <c r="X43" i="69"/>
  <c r="W43" i="69"/>
  <c r="Q43" i="69"/>
  <c r="P43" i="69"/>
  <c r="X42" i="69"/>
  <c r="W42" i="69"/>
  <c r="Q42" i="69"/>
  <c r="P42" i="69"/>
  <c r="X41" i="69"/>
  <c r="W41" i="69"/>
  <c r="Q41" i="69"/>
  <c r="P41" i="69"/>
  <c r="X40" i="69"/>
  <c r="W40" i="69"/>
  <c r="Q40" i="69"/>
  <c r="P40" i="69"/>
  <c r="X39" i="69"/>
  <c r="W39" i="69"/>
  <c r="Q39" i="69"/>
  <c r="P39" i="69"/>
  <c r="X38" i="69"/>
  <c r="Q38" i="69"/>
  <c r="X36" i="69"/>
  <c r="Q36" i="69"/>
  <c r="X35" i="69"/>
  <c r="Q35" i="69"/>
  <c r="X34" i="69"/>
  <c r="W34" i="69"/>
  <c r="Q34" i="69"/>
  <c r="P34" i="69"/>
  <c r="X33" i="69"/>
  <c r="W33" i="69"/>
  <c r="Q33" i="69"/>
  <c r="P33" i="69"/>
  <c r="X32" i="69"/>
  <c r="W32" i="69"/>
  <c r="Q32" i="69"/>
  <c r="P32" i="69"/>
  <c r="X31" i="69"/>
  <c r="W31" i="69"/>
  <c r="Q31" i="69"/>
  <c r="P31" i="69"/>
  <c r="X30" i="69"/>
  <c r="W30" i="69"/>
  <c r="Q30" i="69"/>
  <c r="P30" i="69"/>
  <c r="X29" i="69"/>
  <c r="W29" i="69"/>
  <c r="Q29" i="69"/>
  <c r="P29" i="69"/>
  <c r="X28" i="69"/>
  <c r="W28" i="69"/>
  <c r="Q28" i="69"/>
  <c r="P28" i="69"/>
  <c r="X27" i="69"/>
  <c r="W27" i="69"/>
  <c r="Q27" i="69"/>
  <c r="P27" i="69"/>
  <c r="X26" i="69"/>
  <c r="W26" i="69"/>
  <c r="Q26" i="69"/>
  <c r="P26" i="69"/>
  <c r="X25" i="69"/>
  <c r="W25" i="69"/>
  <c r="Q25" i="69"/>
  <c r="P25" i="69"/>
  <c r="X24" i="69"/>
  <c r="W24" i="69"/>
  <c r="Q24" i="69"/>
  <c r="P24" i="69"/>
  <c r="X23" i="69"/>
  <c r="W23" i="69"/>
  <c r="Q23" i="69"/>
  <c r="P23" i="69"/>
  <c r="X22" i="69"/>
  <c r="W22" i="69"/>
  <c r="Q22" i="69"/>
  <c r="P22" i="69"/>
  <c r="X21" i="69"/>
  <c r="W21" i="69"/>
  <c r="Q21" i="69"/>
  <c r="P21" i="69"/>
  <c r="X20" i="69"/>
  <c r="W20" i="69"/>
  <c r="Q20" i="69"/>
  <c r="P20" i="69"/>
  <c r="X19" i="69"/>
  <c r="W19" i="69"/>
  <c r="Q19" i="69"/>
  <c r="P19" i="69"/>
  <c r="X18" i="69"/>
  <c r="W18" i="69"/>
  <c r="Q18" i="69"/>
  <c r="P18" i="69"/>
  <c r="X17" i="69"/>
  <c r="W17" i="69"/>
  <c r="Q17" i="69"/>
  <c r="P17" i="69"/>
  <c r="X16" i="69"/>
  <c r="W16" i="69"/>
  <c r="Q16" i="69"/>
  <c r="P16" i="69"/>
  <c r="X15" i="69"/>
  <c r="W15" i="69"/>
  <c r="Q15" i="69"/>
  <c r="P15" i="69"/>
  <c r="X14" i="69"/>
  <c r="W14" i="69"/>
  <c r="Q14" i="69"/>
  <c r="P14" i="69"/>
  <c r="X13" i="69"/>
  <c r="W13" i="69"/>
  <c r="Q13" i="69"/>
  <c r="P13" i="69"/>
  <c r="X12" i="69"/>
  <c r="W12" i="69"/>
  <c r="Q12" i="69"/>
  <c r="P12" i="69"/>
  <c r="X11" i="69"/>
  <c r="W11" i="69"/>
  <c r="Q11" i="69"/>
  <c r="P11" i="69"/>
  <c r="X10" i="69"/>
  <c r="W10" i="69"/>
  <c r="Q10" i="69"/>
  <c r="P10" i="69"/>
  <c r="X9" i="69"/>
  <c r="Q9" i="69"/>
  <c r="X7" i="69"/>
  <c r="W7" i="69"/>
  <c r="Q7" i="69"/>
  <c r="P7" i="69"/>
  <c r="W5" i="69"/>
  <c r="P5" i="69"/>
  <c r="W4" i="69"/>
  <c r="P4" i="69"/>
  <c r="W1" i="69"/>
  <c r="P1" i="69"/>
  <c r="S71" i="79"/>
  <c r="S66" i="79"/>
  <c r="S65" i="79"/>
  <c r="S64" i="79"/>
  <c r="R64" i="79"/>
  <c r="S63" i="79"/>
  <c r="R63" i="79"/>
  <c r="S62" i="79"/>
  <c r="R62" i="79"/>
  <c r="S61" i="79"/>
  <c r="R61" i="79"/>
  <c r="S60" i="79"/>
  <c r="R60" i="79"/>
  <c r="S59" i="79"/>
  <c r="R59" i="79"/>
  <c r="S58" i="79"/>
  <c r="R58" i="79"/>
  <c r="S57" i="79"/>
  <c r="R57" i="79"/>
  <c r="S56" i="79"/>
  <c r="R56" i="79"/>
  <c r="S55" i="79"/>
  <c r="R55" i="79"/>
  <c r="S54" i="79"/>
  <c r="R54" i="79"/>
  <c r="S53" i="79"/>
  <c r="R53" i="79"/>
  <c r="S52" i="79"/>
  <c r="R52" i="79"/>
  <c r="S51" i="79"/>
  <c r="R51" i="79"/>
  <c r="S50" i="79"/>
  <c r="R50" i="79"/>
  <c r="S49" i="79"/>
  <c r="R49" i="79"/>
  <c r="S48" i="79"/>
  <c r="R48" i="79"/>
  <c r="S47" i="79"/>
  <c r="R47" i="79"/>
  <c r="S46" i="79"/>
  <c r="R46" i="79"/>
  <c r="S45" i="79"/>
  <c r="R45" i="79"/>
  <c r="S44" i="79"/>
  <c r="R44" i="79"/>
  <c r="S43" i="79"/>
  <c r="R43" i="79"/>
  <c r="S42" i="79"/>
  <c r="R42" i="79"/>
  <c r="S41" i="79"/>
  <c r="R41" i="79"/>
  <c r="S40" i="79"/>
  <c r="R40" i="79"/>
  <c r="S39" i="79"/>
  <c r="S37" i="79"/>
  <c r="S36" i="79"/>
  <c r="S35" i="79"/>
  <c r="R35" i="79"/>
  <c r="S34" i="79"/>
  <c r="R34" i="79"/>
  <c r="S33" i="79"/>
  <c r="R33" i="79"/>
  <c r="S32" i="79"/>
  <c r="R32" i="79"/>
  <c r="S31" i="79"/>
  <c r="R31" i="79"/>
  <c r="S30" i="79"/>
  <c r="R30" i="79"/>
  <c r="S29" i="79"/>
  <c r="R29" i="79"/>
  <c r="S28" i="79"/>
  <c r="R28" i="79"/>
  <c r="S27" i="79"/>
  <c r="R27" i="79"/>
  <c r="S26" i="79"/>
  <c r="R26" i="79"/>
  <c r="S25" i="79"/>
  <c r="R25" i="79"/>
  <c r="S24" i="79"/>
  <c r="R24" i="79"/>
  <c r="S23" i="79"/>
  <c r="R23" i="79"/>
  <c r="S22" i="79"/>
  <c r="R22" i="79"/>
  <c r="S21" i="79"/>
  <c r="R21" i="79"/>
  <c r="S20" i="79"/>
  <c r="R20" i="79"/>
  <c r="S19" i="79"/>
  <c r="R19" i="79"/>
  <c r="S18" i="79"/>
  <c r="R18" i="79"/>
  <c r="S17" i="79"/>
  <c r="R17" i="79"/>
  <c r="S16" i="79"/>
  <c r="R16" i="79"/>
  <c r="S15" i="79"/>
  <c r="R15" i="79"/>
  <c r="S14" i="79"/>
  <c r="R14" i="79"/>
  <c r="S13" i="79"/>
  <c r="R13" i="79"/>
  <c r="S12" i="79"/>
  <c r="R12" i="79"/>
  <c r="S11" i="79"/>
  <c r="R11" i="79"/>
  <c r="S10" i="79"/>
  <c r="S8" i="79"/>
  <c r="R8" i="79"/>
  <c r="R5" i="79"/>
  <c r="R4" i="79"/>
  <c r="R1" i="79"/>
  <c r="V153" i="48"/>
  <c r="V152" i="48"/>
  <c r="V151" i="48"/>
  <c r="U151" i="48"/>
  <c r="V150" i="48"/>
  <c r="U150" i="48"/>
  <c r="V149" i="48"/>
  <c r="U149" i="48"/>
  <c r="V148" i="48"/>
  <c r="U148" i="48"/>
  <c r="V147" i="48"/>
  <c r="U147" i="48"/>
  <c r="V146" i="48"/>
  <c r="U146" i="48"/>
  <c r="V145" i="48"/>
  <c r="U145" i="48"/>
  <c r="V144" i="48"/>
  <c r="U144" i="48"/>
  <c r="V143" i="48"/>
  <c r="U143" i="48"/>
  <c r="V142" i="48"/>
  <c r="U142" i="48"/>
  <c r="V141" i="48"/>
  <c r="U141" i="48"/>
  <c r="V140" i="48"/>
  <c r="U140" i="48"/>
  <c r="V139" i="48"/>
  <c r="U139" i="48"/>
  <c r="V138" i="48"/>
  <c r="U138" i="48"/>
  <c r="V137" i="48"/>
  <c r="U137" i="48"/>
  <c r="V136" i="48"/>
  <c r="U136" i="48"/>
  <c r="V135" i="48"/>
  <c r="U135" i="48"/>
  <c r="V134" i="48"/>
  <c r="U134" i="48"/>
  <c r="V133" i="48"/>
  <c r="U133" i="48"/>
  <c r="V132" i="48"/>
  <c r="U132" i="48"/>
  <c r="V131" i="48"/>
  <c r="U131" i="48"/>
  <c r="V130" i="48"/>
  <c r="U130" i="48"/>
  <c r="V129" i="48"/>
  <c r="U129" i="48"/>
  <c r="V128" i="48"/>
  <c r="U128" i="48"/>
  <c r="V127" i="48"/>
  <c r="U127" i="48"/>
  <c r="V126" i="48"/>
  <c r="V124" i="48"/>
  <c r="V123" i="48"/>
  <c r="V122" i="48"/>
  <c r="U122" i="48"/>
  <c r="V121" i="48"/>
  <c r="U121" i="48"/>
  <c r="V120" i="48"/>
  <c r="U120" i="48"/>
  <c r="V119" i="48"/>
  <c r="U119" i="48"/>
  <c r="V118" i="48"/>
  <c r="U118" i="48"/>
  <c r="V117" i="48"/>
  <c r="U117" i="48"/>
  <c r="V116" i="48"/>
  <c r="U116" i="48"/>
  <c r="V115" i="48"/>
  <c r="U115" i="48"/>
  <c r="V114" i="48"/>
  <c r="U114" i="48"/>
  <c r="V113" i="48"/>
  <c r="U113" i="48"/>
  <c r="V112" i="48"/>
  <c r="U112" i="48"/>
  <c r="V111" i="48"/>
  <c r="U111" i="48"/>
  <c r="V110" i="48"/>
  <c r="U110" i="48"/>
  <c r="V109" i="48"/>
  <c r="U109" i="48"/>
  <c r="V108" i="48"/>
  <c r="U108" i="48"/>
  <c r="V107" i="48"/>
  <c r="U107" i="48"/>
  <c r="V106" i="48"/>
  <c r="U106" i="48"/>
  <c r="V105" i="48"/>
  <c r="U105" i="48"/>
  <c r="V104" i="48"/>
  <c r="U104" i="48"/>
  <c r="V103" i="48"/>
  <c r="U103" i="48"/>
  <c r="V102" i="48"/>
  <c r="U102" i="48"/>
  <c r="V101" i="48"/>
  <c r="U101" i="48"/>
  <c r="V100" i="48"/>
  <c r="U100" i="48"/>
  <c r="V99" i="48"/>
  <c r="U99" i="48"/>
  <c r="V98" i="48"/>
  <c r="U98" i="48"/>
  <c r="V97" i="48"/>
  <c r="V95" i="48"/>
  <c r="V94" i="48"/>
  <c r="V93" i="48"/>
  <c r="U93" i="48"/>
  <c r="V92" i="48"/>
  <c r="U92" i="48"/>
  <c r="V91" i="48"/>
  <c r="U91" i="48"/>
  <c r="V90" i="48"/>
  <c r="U90" i="48"/>
  <c r="V89" i="48"/>
  <c r="U89" i="48"/>
  <c r="V88" i="48"/>
  <c r="U88" i="48"/>
  <c r="V87" i="48"/>
  <c r="U87" i="48"/>
  <c r="V86" i="48"/>
  <c r="U86" i="48"/>
  <c r="V85" i="48"/>
  <c r="U85" i="48"/>
  <c r="V84" i="48"/>
  <c r="U84" i="48"/>
  <c r="V83" i="48"/>
  <c r="U83" i="48"/>
  <c r="V82" i="48"/>
  <c r="U82" i="48"/>
  <c r="V81" i="48"/>
  <c r="U81" i="48"/>
  <c r="V80" i="48"/>
  <c r="U80" i="48"/>
  <c r="V79" i="48"/>
  <c r="U79" i="48"/>
  <c r="V78" i="48"/>
  <c r="U78" i="48"/>
  <c r="V77" i="48"/>
  <c r="U77" i="48"/>
  <c r="V76" i="48"/>
  <c r="U76" i="48"/>
  <c r="V75" i="48"/>
  <c r="U75" i="48"/>
  <c r="V74" i="48"/>
  <c r="U74" i="48"/>
  <c r="V73" i="48"/>
  <c r="U73" i="48"/>
  <c r="V72" i="48"/>
  <c r="U72" i="48"/>
  <c r="V71" i="48"/>
  <c r="U71" i="48"/>
  <c r="V70" i="48"/>
  <c r="U70" i="48"/>
  <c r="V69" i="48"/>
  <c r="U69" i="48"/>
  <c r="V68" i="48"/>
  <c r="V66" i="48"/>
  <c r="V65" i="48"/>
  <c r="V64" i="48"/>
  <c r="U64" i="48"/>
  <c r="V63" i="48"/>
  <c r="U63" i="48"/>
  <c r="V62" i="48"/>
  <c r="U62" i="48"/>
  <c r="V61" i="48"/>
  <c r="U61" i="48"/>
  <c r="V60" i="48"/>
  <c r="U60" i="48"/>
  <c r="V59" i="48"/>
  <c r="U59" i="48"/>
  <c r="V58" i="48"/>
  <c r="U58" i="48"/>
  <c r="V57" i="48"/>
  <c r="U57" i="48"/>
  <c r="V56" i="48"/>
  <c r="U56" i="48"/>
  <c r="V55" i="48"/>
  <c r="U55" i="48"/>
  <c r="V54" i="48"/>
  <c r="U54" i="48"/>
  <c r="V53" i="48"/>
  <c r="U53" i="48"/>
  <c r="V52" i="48"/>
  <c r="U52" i="48"/>
  <c r="V51" i="48"/>
  <c r="U51" i="48"/>
  <c r="V50" i="48"/>
  <c r="U50" i="48"/>
  <c r="V49" i="48"/>
  <c r="U49" i="48"/>
  <c r="V48" i="48"/>
  <c r="U48" i="48"/>
  <c r="V47" i="48"/>
  <c r="U47" i="48"/>
  <c r="V46" i="48"/>
  <c r="U46" i="48"/>
  <c r="V45" i="48"/>
  <c r="U45" i="48"/>
  <c r="V44" i="48"/>
  <c r="U44" i="48"/>
  <c r="V43" i="48"/>
  <c r="U43" i="48"/>
  <c r="V42" i="48"/>
  <c r="U42" i="48"/>
  <c r="V41" i="48"/>
  <c r="U41" i="48"/>
  <c r="V40" i="48"/>
  <c r="U40" i="48"/>
  <c r="V39" i="48"/>
  <c r="V37" i="48"/>
  <c r="V36" i="48"/>
  <c r="V35" i="48"/>
  <c r="U35" i="48"/>
  <c r="V34" i="48"/>
  <c r="U34" i="48"/>
  <c r="V33" i="48"/>
  <c r="U33" i="48"/>
  <c r="V32" i="48"/>
  <c r="U32" i="48"/>
  <c r="V31" i="48"/>
  <c r="U31" i="48"/>
  <c r="V30" i="48"/>
  <c r="U30" i="48"/>
  <c r="V29" i="48"/>
  <c r="U29" i="48"/>
  <c r="V28" i="48"/>
  <c r="U28" i="48"/>
  <c r="V27" i="48"/>
  <c r="U27" i="48"/>
  <c r="V26" i="48"/>
  <c r="U26" i="48"/>
  <c r="V25" i="48"/>
  <c r="U25" i="48"/>
  <c r="V24" i="48"/>
  <c r="U24" i="48"/>
  <c r="V23" i="48"/>
  <c r="U23" i="48"/>
  <c r="V22" i="48"/>
  <c r="U22" i="48"/>
  <c r="V21" i="48"/>
  <c r="U21" i="48"/>
  <c r="V20" i="48"/>
  <c r="U20" i="48"/>
  <c r="V19" i="48"/>
  <c r="U19" i="48"/>
  <c r="V18" i="48"/>
  <c r="U18" i="48"/>
  <c r="V17" i="48"/>
  <c r="U17" i="48"/>
  <c r="V16" i="48"/>
  <c r="U16" i="48"/>
  <c r="V15" i="48"/>
  <c r="U15" i="48"/>
  <c r="V14" i="48"/>
  <c r="U14" i="48"/>
  <c r="V13" i="48"/>
  <c r="U13" i="48"/>
  <c r="V12" i="48"/>
  <c r="U12" i="48"/>
  <c r="V11" i="48"/>
  <c r="U11" i="48"/>
  <c r="V10" i="48"/>
  <c r="V8" i="48"/>
  <c r="U8" i="48"/>
  <c r="U5" i="48"/>
  <c r="U4" i="48"/>
  <c r="U1" i="48"/>
  <c r="W158" i="56"/>
  <c r="W153" i="56"/>
  <c r="W152" i="56"/>
  <c r="W151" i="56"/>
  <c r="V151" i="56"/>
  <c r="W150" i="56"/>
  <c r="V150" i="56"/>
  <c r="W149" i="56"/>
  <c r="V149" i="56"/>
  <c r="W148" i="56"/>
  <c r="V148" i="56"/>
  <c r="W147" i="56"/>
  <c r="V147" i="56"/>
  <c r="W146" i="56"/>
  <c r="V146" i="56"/>
  <c r="W145" i="56"/>
  <c r="V145" i="56"/>
  <c r="W144" i="56"/>
  <c r="V144" i="56"/>
  <c r="W143" i="56"/>
  <c r="V143" i="56"/>
  <c r="W142" i="56"/>
  <c r="V142" i="56"/>
  <c r="W141" i="56"/>
  <c r="V141" i="56"/>
  <c r="W140" i="56"/>
  <c r="V140" i="56"/>
  <c r="W139" i="56"/>
  <c r="V139" i="56"/>
  <c r="W138" i="56"/>
  <c r="V138" i="56"/>
  <c r="W137" i="56"/>
  <c r="V137" i="56"/>
  <c r="W136" i="56"/>
  <c r="V136" i="56"/>
  <c r="W135" i="56"/>
  <c r="V135" i="56"/>
  <c r="W134" i="56"/>
  <c r="V134" i="56"/>
  <c r="W133" i="56"/>
  <c r="V133" i="56"/>
  <c r="W132" i="56"/>
  <c r="V132" i="56"/>
  <c r="W131" i="56"/>
  <c r="V131" i="56"/>
  <c r="W130" i="56"/>
  <c r="V130" i="56"/>
  <c r="W129" i="56"/>
  <c r="V129" i="56"/>
  <c r="W128" i="56"/>
  <c r="V128" i="56"/>
  <c r="W127" i="56"/>
  <c r="V127" i="56"/>
  <c r="W126" i="56"/>
  <c r="W124" i="56"/>
  <c r="W123" i="56"/>
  <c r="W122" i="56"/>
  <c r="V122" i="56"/>
  <c r="W121" i="56"/>
  <c r="V121" i="56"/>
  <c r="W120" i="56"/>
  <c r="V120" i="56"/>
  <c r="W119" i="56"/>
  <c r="V119" i="56"/>
  <c r="W118" i="56"/>
  <c r="V118" i="56"/>
  <c r="W117" i="56"/>
  <c r="V117" i="56"/>
  <c r="W116" i="56"/>
  <c r="V116" i="56"/>
  <c r="W115" i="56"/>
  <c r="V115" i="56"/>
  <c r="W114" i="56"/>
  <c r="V114" i="56"/>
  <c r="W113" i="56"/>
  <c r="V113" i="56"/>
  <c r="W112" i="56"/>
  <c r="V112" i="56"/>
  <c r="W111" i="56"/>
  <c r="V111" i="56"/>
  <c r="W110" i="56"/>
  <c r="V110" i="56"/>
  <c r="W109" i="56"/>
  <c r="V109" i="56"/>
  <c r="W108" i="56"/>
  <c r="V108" i="56"/>
  <c r="W107" i="56"/>
  <c r="V107" i="56"/>
  <c r="W106" i="56"/>
  <c r="V106" i="56"/>
  <c r="W105" i="56"/>
  <c r="V105" i="56"/>
  <c r="W104" i="56"/>
  <c r="V104" i="56"/>
  <c r="W103" i="56"/>
  <c r="V103" i="56"/>
  <c r="W102" i="56"/>
  <c r="V102" i="56"/>
  <c r="W101" i="56"/>
  <c r="V101" i="56"/>
  <c r="W100" i="56"/>
  <c r="V100" i="56"/>
  <c r="W99" i="56"/>
  <c r="V99" i="56"/>
  <c r="W98" i="56"/>
  <c r="V98" i="56"/>
  <c r="W97" i="56"/>
  <c r="W95" i="56"/>
  <c r="W94" i="56"/>
  <c r="W93" i="56"/>
  <c r="V93" i="56"/>
  <c r="W92" i="56"/>
  <c r="V92" i="56"/>
  <c r="W91" i="56"/>
  <c r="V91" i="56"/>
  <c r="W90" i="56"/>
  <c r="V90" i="56"/>
  <c r="W89" i="56"/>
  <c r="V89" i="56"/>
  <c r="W88" i="56"/>
  <c r="V88" i="56"/>
  <c r="W87" i="56"/>
  <c r="V87" i="56"/>
  <c r="W86" i="56"/>
  <c r="V86" i="56"/>
  <c r="W85" i="56"/>
  <c r="V85" i="56"/>
  <c r="W84" i="56"/>
  <c r="V84" i="56"/>
  <c r="W83" i="56"/>
  <c r="V83" i="56"/>
  <c r="W82" i="56"/>
  <c r="V82" i="56"/>
  <c r="W81" i="56"/>
  <c r="V81" i="56"/>
  <c r="W80" i="56"/>
  <c r="V80" i="56"/>
  <c r="W79" i="56"/>
  <c r="V79" i="56"/>
  <c r="W78" i="56"/>
  <c r="V78" i="56"/>
  <c r="W77" i="56"/>
  <c r="V77" i="56"/>
  <c r="W76" i="56"/>
  <c r="V76" i="56"/>
  <c r="W75" i="56"/>
  <c r="V75" i="56"/>
  <c r="W74" i="56"/>
  <c r="V74" i="56"/>
  <c r="W73" i="56"/>
  <c r="V73" i="56"/>
  <c r="W72" i="56"/>
  <c r="V72" i="56"/>
  <c r="W71" i="56"/>
  <c r="V71" i="56"/>
  <c r="W70" i="56"/>
  <c r="V70" i="56"/>
  <c r="W69" i="56"/>
  <c r="V69" i="56"/>
  <c r="W68" i="56"/>
  <c r="W66" i="56"/>
  <c r="W65" i="56"/>
  <c r="W64" i="56"/>
  <c r="V64" i="56"/>
  <c r="W63" i="56"/>
  <c r="V63" i="56"/>
  <c r="W62" i="56"/>
  <c r="V62" i="56"/>
  <c r="W61" i="56"/>
  <c r="V61" i="56"/>
  <c r="W60" i="56"/>
  <c r="V60" i="56"/>
  <c r="W59" i="56"/>
  <c r="V59" i="56"/>
  <c r="W58" i="56"/>
  <c r="V58" i="56"/>
  <c r="W57" i="56"/>
  <c r="V57" i="56"/>
  <c r="W56" i="56"/>
  <c r="V56" i="56"/>
  <c r="W55" i="56"/>
  <c r="V55" i="56"/>
  <c r="W54" i="56"/>
  <c r="V54" i="56"/>
  <c r="W53" i="56"/>
  <c r="V53" i="56"/>
  <c r="W52" i="56"/>
  <c r="V52" i="56"/>
  <c r="W51" i="56"/>
  <c r="V51" i="56"/>
  <c r="W50" i="56"/>
  <c r="V50" i="56"/>
  <c r="W49" i="56"/>
  <c r="V49" i="56"/>
  <c r="W48" i="56"/>
  <c r="V48" i="56"/>
  <c r="W47" i="56"/>
  <c r="V47" i="56"/>
  <c r="W46" i="56"/>
  <c r="V46" i="56"/>
  <c r="W45" i="56"/>
  <c r="V45" i="56"/>
  <c r="W44" i="56"/>
  <c r="V44" i="56"/>
  <c r="W43" i="56"/>
  <c r="V43" i="56"/>
  <c r="W42" i="56"/>
  <c r="V42" i="56"/>
  <c r="W41" i="56"/>
  <c r="V41" i="56"/>
  <c r="W40" i="56"/>
  <c r="V40" i="56"/>
  <c r="W39" i="56"/>
  <c r="W37" i="56"/>
  <c r="W36" i="56"/>
  <c r="W35" i="56"/>
  <c r="V35" i="56"/>
  <c r="W34" i="56"/>
  <c r="V34" i="56"/>
  <c r="W33" i="56"/>
  <c r="V33" i="56"/>
  <c r="W32" i="56"/>
  <c r="V32" i="56"/>
  <c r="W31" i="56"/>
  <c r="V31" i="56"/>
  <c r="W30" i="56"/>
  <c r="V30" i="56"/>
  <c r="W29" i="56"/>
  <c r="V29" i="56"/>
  <c r="W28" i="56"/>
  <c r="V28" i="56"/>
  <c r="W27" i="56"/>
  <c r="V27" i="56"/>
  <c r="W26" i="56"/>
  <c r="V26" i="56"/>
  <c r="W25" i="56"/>
  <c r="V25" i="56"/>
  <c r="W24" i="56"/>
  <c r="V24" i="56"/>
  <c r="W23" i="56"/>
  <c r="V23" i="56"/>
  <c r="W22" i="56"/>
  <c r="V22" i="56"/>
  <c r="W21" i="56"/>
  <c r="V21" i="56"/>
  <c r="W20" i="56"/>
  <c r="V20" i="56"/>
  <c r="W19" i="56"/>
  <c r="V19" i="56"/>
  <c r="W18" i="56"/>
  <c r="V18" i="56"/>
  <c r="W17" i="56"/>
  <c r="V17" i="56"/>
  <c r="W16" i="56"/>
  <c r="V16" i="56"/>
  <c r="W15" i="56"/>
  <c r="V15" i="56"/>
  <c r="W14" i="56"/>
  <c r="V14" i="56"/>
  <c r="W13" i="56"/>
  <c r="V13" i="56"/>
  <c r="W12" i="56"/>
  <c r="V12" i="56"/>
  <c r="W11" i="56"/>
  <c r="V11" i="56"/>
  <c r="W10" i="56"/>
  <c r="W8" i="56"/>
  <c r="V8" i="56"/>
  <c r="V5" i="56"/>
  <c r="V4" i="56"/>
  <c r="V1" i="56"/>
  <c r="T100" i="61"/>
  <c r="T95" i="61"/>
  <c r="S95" i="61"/>
  <c r="T94" i="61"/>
  <c r="S94" i="61"/>
  <c r="T93" i="61"/>
  <c r="S93" i="61"/>
  <c r="T92" i="61"/>
  <c r="S92" i="61"/>
  <c r="T91" i="61"/>
  <c r="S91" i="61"/>
  <c r="T90" i="61"/>
  <c r="S90" i="61"/>
  <c r="T89" i="61"/>
  <c r="S89" i="61"/>
  <c r="T88" i="61"/>
  <c r="S88" i="61"/>
  <c r="T87" i="61"/>
  <c r="S87" i="61"/>
  <c r="T86" i="61"/>
  <c r="S86" i="61"/>
  <c r="T85" i="61"/>
  <c r="S85" i="61"/>
  <c r="T84" i="61"/>
  <c r="S84" i="61"/>
  <c r="T83" i="61"/>
  <c r="S83" i="61"/>
  <c r="T82" i="61"/>
  <c r="S82" i="61"/>
  <c r="T81" i="61"/>
  <c r="S81" i="61"/>
  <c r="T80" i="61"/>
  <c r="S80" i="61"/>
  <c r="T79" i="61"/>
  <c r="S79" i="61"/>
  <c r="T78" i="61"/>
  <c r="S78" i="61"/>
  <c r="T77" i="61"/>
  <c r="S77" i="61"/>
  <c r="T76" i="61"/>
  <c r="S76" i="61"/>
  <c r="T75" i="61"/>
  <c r="S75" i="61"/>
  <c r="T74" i="61"/>
  <c r="S74" i="61"/>
  <c r="T73" i="61"/>
  <c r="S73" i="61"/>
  <c r="T72" i="61"/>
  <c r="S72" i="61"/>
  <c r="T71" i="61"/>
  <c r="S71" i="61"/>
  <c r="T70" i="61"/>
  <c r="S70" i="61"/>
  <c r="T69" i="61"/>
  <c r="S69" i="61"/>
  <c r="T68" i="61"/>
  <c r="T66" i="61"/>
  <c r="S66" i="61"/>
  <c r="T65" i="61"/>
  <c r="S65" i="61"/>
  <c r="T64" i="61"/>
  <c r="S64" i="61"/>
  <c r="T63" i="61"/>
  <c r="S63" i="61"/>
  <c r="T62" i="61"/>
  <c r="S62" i="61"/>
  <c r="T61" i="61"/>
  <c r="S61" i="61"/>
  <c r="T60" i="61"/>
  <c r="S60" i="61"/>
  <c r="T59" i="61"/>
  <c r="S59" i="61"/>
  <c r="T58" i="61"/>
  <c r="S58" i="61"/>
  <c r="T57" i="61"/>
  <c r="S57" i="61"/>
  <c r="T56" i="61"/>
  <c r="S56" i="61"/>
  <c r="T55" i="61"/>
  <c r="S55" i="61"/>
  <c r="T54" i="61"/>
  <c r="S54" i="61"/>
  <c r="T53" i="61"/>
  <c r="S53" i="61"/>
  <c r="T52" i="61"/>
  <c r="S52" i="61"/>
  <c r="T51" i="61"/>
  <c r="S51" i="61"/>
  <c r="T50" i="61"/>
  <c r="S50" i="61"/>
  <c r="T49" i="61"/>
  <c r="S49" i="61"/>
  <c r="T48" i="61"/>
  <c r="S48" i="61"/>
  <c r="T47" i="61"/>
  <c r="S47" i="61"/>
  <c r="T46" i="61"/>
  <c r="S46" i="61"/>
  <c r="T45" i="61"/>
  <c r="S45" i="61"/>
  <c r="T44" i="61"/>
  <c r="S44" i="61"/>
  <c r="T43" i="61"/>
  <c r="S43" i="61"/>
  <c r="T42" i="61"/>
  <c r="S42" i="61"/>
  <c r="T41" i="61"/>
  <c r="S41" i="61"/>
  <c r="T40" i="61"/>
  <c r="S40" i="61"/>
  <c r="T39" i="61"/>
  <c r="T37" i="61"/>
  <c r="S37" i="61"/>
  <c r="T36" i="61"/>
  <c r="S36" i="61"/>
  <c r="T35" i="61"/>
  <c r="S35" i="61"/>
  <c r="T34" i="61"/>
  <c r="S34" i="61"/>
  <c r="T33" i="61"/>
  <c r="S33" i="61"/>
  <c r="T32" i="61"/>
  <c r="S32" i="61"/>
  <c r="T31" i="61"/>
  <c r="S31" i="61"/>
  <c r="T30" i="61"/>
  <c r="S30" i="61"/>
  <c r="T29" i="61"/>
  <c r="S29" i="61"/>
  <c r="T28" i="61"/>
  <c r="S28" i="61"/>
  <c r="T27" i="61"/>
  <c r="S27" i="61"/>
  <c r="T26" i="61"/>
  <c r="S26" i="61"/>
  <c r="T25" i="61"/>
  <c r="S25" i="61"/>
  <c r="T24" i="61"/>
  <c r="S24" i="61"/>
  <c r="T23" i="61"/>
  <c r="S23" i="61"/>
  <c r="T22" i="61"/>
  <c r="S22" i="61"/>
  <c r="T21" i="61"/>
  <c r="S21" i="61"/>
  <c r="T20" i="61"/>
  <c r="S20" i="61"/>
  <c r="T19" i="61"/>
  <c r="S19" i="61"/>
  <c r="T18" i="61"/>
  <c r="S18" i="61"/>
  <c r="T17" i="61"/>
  <c r="S17" i="61"/>
  <c r="T16" i="61"/>
  <c r="S16" i="61"/>
  <c r="T15" i="61"/>
  <c r="S15" i="61"/>
  <c r="T14" i="61"/>
  <c r="S14" i="61"/>
  <c r="T13" i="61"/>
  <c r="S13" i="61"/>
  <c r="T12" i="61"/>
  <c r="S12" i="61"/>
  <c r="T11" i="61"/>
  <c r="S11" i="61"/>
  <c r="T10" i="61"/>
  <c r="T8" i="61"/>
  <c r="S8" i="61"/>
  <c r="S5" i="61"/>
  <c r="S4" i="61"/>
  <c r="V158" i="54"/>
  <c r="V153" i="54"/>
  <c r="U153" i="54"/>
  <c r="V152" i="54"/>
  <c r="U152" i="54"/>
  <c r="V151" i="54"/>
  <c r="U151" i="54"/>
  <c r="V150" i="54"/>
  <c r="U150" i="54"/>
  <c r="V149" i="54"/>
  <c r="U149" i="54"/>
  <c r="V148" i="54"/>
  <c r="U148" i="54"/>
  <c r="V147" i="54"/>
  <c r="U147" i="54"/>
  <c r="V146" i="54"/>
  <c r="U146" i="54"/>
  <c r="V145" i="54"/>
  <c r="U145" i="54"/>
  <c r="V144" i="54"/>
  <c r="U144" i="54"/>
  <c r="V143" i="54"/>
  <c r="U143" i="54"/>
  <c r="V142" i="54"/>
  <c r="U142" i="54"/>
  <c r="V141" i="54"/>
  <c r="U141" i="54"/>
  <c r="V140" i="54"/>
  <c r="U140" i="54"/>
  <c r="V139" i="54"/>
  <c r="U139" i="54"/>
  <c r="V138" i="54"/>
  <c r="U138" i="54"/>
  <c r="V137" i="54"/>
  <c r="U137" i="54"/>
  <c r="V136" i="54"/>
  <c r="U136" i="54"/>
  <c r="V135" i="54"/>
  <c r="U135" i="54"/>
  <c r="V134" i="54"/>
  <c r="U134" i="54"/>
  <c r="V133" i="54"/>
  <c r="U133" i="54"/>
  <c r="V132" i="54"/>
  <c r="U132" i="54"/>
  <c r="V131" i="54"/>
  <c r="U131" i="54"/>
  <c r="V130" i="54"/>
  <c r="U130" i="54"/>
  <c r="V129" i="54"/>
  <c r="U129" i="54"/>
  <c r="V128" i="54"/>
  <c r="U128" i="54"/>
  <c r="V127" i="54"/>
  <c r="U127" i="54"/>
  <c r="V126" i="54"/>
  <c r="V124" i="54"/>
  <c r="U124" i="54"/>
  <c r="V123" i="54"/>
  <c r="U123" i="54"/>
  <c r="V122" i="54"/>
  <c r="U122" i="54"/>
  <c r="V121" i="54"/>
  <c r="U121" i="54"/>
  <c r="V120" i="54"/>
  <c r="U120" i="54"/>
  <c r="V119" i="54"/>
  <c r="U119" i="54"/>
  <c r="V118" i="54"/>
  <c r="U118" i="54"/>
  <c r="V117" i="54"/>
  <c r="U117" i="54"/>
  <c r="V116" i="54"/>
  <c r="U116" i="54"/>
  <c r="V115" i="54"/>
  <c r="U115" i="54"/>
  <c r="V114" i="54"/>
  <c r="U114" i="54"/>
  <c r="V113" i="54"/>
  <c r="U113" i="54"/>
  <c r="V112" i="54"/>
  <c r="U112" i="54"/>
  <c r="V111" i="54"/>
  <c r="U111" i="54"/>
  <c r="V110" i="54"/>
  <c r="U110" i="54"/>
  <c r="V109" i="54"/>
  <c r="U109" i="54"/>
  <c r="V108" i="54"/>
  <c r="U108" i="54"/>
  <c r="V107" i="54"/>
  <c r="U107" i="54"/>
  <c r="V106" i="54"/>
  <c r="U106" i="54"/>
  <c r="V105" i="54"/>
  <c r="U105" i="54"/>
  <c r="V104" i="54"/>
  <c r="U104" i="54"/>
  <c r="V103" i="54"/>
  <c r="U103" i="54"/>
  <c r="V102" i="54"/>
  <c r="U102" i="54"/>
  <c r="V101" i="54"/>
  <c r="U101" i="54"/>
  <c r="V100" i="54"/>
  <c r="U100" i="54"/>
  <c r="V99" i="54"/>
  <c r="U99" i="54"/>
  <c r="V98" i="54"/>
  <c r="U98" i="54"/>
  <c r="V97" i="54"/>
  <c r="V95" i="54"/>
  <c r="U95" i="54"/>
  <c r="V94" i="54"/>
  <c r="U94" i="54"/>
  <c r="V93" i="54"/>
  <c r="U93" i="54"/>
  <c r="V92" i="54"/>
  <c r="U92" i="54"/>
  <c r="V91" i="54"/>
  <c r="U91" i="54"/>
  <c r="V90" i="54"/>
  <c r="U90" i="54"/>
  <c r="V89" i="54"/>
  <c r="U89" i="54"/>
  <c r="V88" i="54"/>
  <c r="U88" i="54"/>
  <c r="V87" i="54"/>
  <c r="U87" i="54"/>
  <c r="V86" i="54"/>
  <c r="U86" i="54"/>
  <c r="V85" i="54"/>
  <c r="U85" i="54"/>
  <c r="V84" i="54"/>
  <c r="U84" i="54"/>
  <c r="V83" i="54"/>
  <c r="U83" i="54"/>
  <c r="V82" i="54"/>
  <c r="U82" i="54"/>
  <c r="V81" i="54"/>
  <c r="U81" i="54"/>
  <c r="V80" i="54"/>
  <c r="U80" i="54"/>
  <c r="V79" i="54"/>
  <c r="U79" i="54"/>
  <c r="V78" i="54"/>
  <c r="U78" i="54"/>
  <c r="V77" i="54"/>
  <c r="U77" i="54"/>
  <c r="V76" i="54"/>
  <c r="U76" i="54"/>
  <c r="V75" i="54"/>
  <c r="U75" i="54"/>
  <c r="V74" i="54"/>
  <c r="U74" i="54"/>
  <c r="V73" i="54"/>
  <c r="U73" i="54"/>
  <c r="V72" i="54"/>
  <c r="U72" i="54"/>
  <c r="V71" i="54"/>
  <c r="U71" i="54"/>
  <c r="V70" i="54"/>
  <c r="U70" i="54"/>
  <c r="V69" i="54"/>
  <c r="U69" i="54"/>
  <c r="V68" i="54"/>
  <c r="V66" i="54"/>
  <c r="U66" i="54"/>
  <c r="V65" i="54"/>
  <c r="U65" i="54"/>
  <c r="V64" i="54"/>
  <c r="U64" i="54"/>
  <c r="V63" i="54"/>
  <c r="U63" i="54"/>
  <c r="V62" i="54"/>
  <c r="U62" i="54"/>
  <c r="V61" i="54"/>
  <c r="U61" i="54"/>
  <c r="V60" i="54"/>
  <c r="U60" i="54"/>
  <c r="V59" i="54"/>
  <c r="U59" i="54"/>
  <c r="V58" i="54"/>
  <c r="U58" i="54"/>
  <c r="V57" i="54"/>
  <c r="U57" i="54"/>
  <c r="V56" i="54"/>
  <c r="U56" i="54"/>
  <c r="V55" i="54"/>
  <c r="U55" i="54"/>
  <c r="V54" i="54"/>
  <c r="U54" i="54"/>
  <c r="V53" i="54"/>
  <c r="U53" i="54"/>
  <c r="V52" i="54"/>
  <c r="U52" i="54"/>
  <c r="V51" i="54"/>
  <c r="U51" i="54"/>
  <c r="V50" i="54"/>
  <c r="U50" i="54"/>
  <c r="V49" i="54"/>
  <c r="U49" i="54"/>
  <c r="V48" i="54"/>
  <c r="U48" i="54"/>
  <c r="V47" i="54"/>
  <c r="U47" i="54"/>
  <c r="V46" i="54"/>
  <c r="U46" i="54"/>
  <c r="V45" i="54"/>
  <c r="U45" i="54"/>
  <c r="V44" i="54"/>
  <c r="U44" i="54"/>
  <c r="V43" i="54"/>
  <c r="U43" i="54"/>
  <c r="V42" i="54"/>
  <c r="U42" i="54"/>
  <c r="V41" i="54"/>
  <c r="U41" i="54"/>
  <c r="V40" i="54"/>
  <c r="U40" i="54"/>
  <c r="V39" i="54"/>
  <c r="V37" i="54"/>
  <c r="U37" i="54"/>
  <c r="V36" i="54"/>
  <c r="U36" i="54"/>
  <c r="V35" i="54"/>
  <c r="U35" i="54"/>
  <c r="V34" i="54"/>
  <c r="U34" i="54"/>
  <c r="V33" i="54"/>
  <c r="U33" i="54"/>
  <c r="V32" i="54"/>
  <c r="U32" i="54"/>
  <c r="V31" i="54"/>
  <c r="U31" i="54"/>
  <c r="V30" i="54"/>
  <c r="U30" i="54"/>
  <c r="V29" i="54"/>
  <c r="U29" i="54"/>
  <c r="V28" i="54"/>
  <c r="U28" i="54"/>
  <c r="V27" i="54"/>
  <c r="U27" i="54"/>
  <c r="V26" i="54"/>
  <c r="U26" i="54"/>
  <c r="V25" i="54"/>
  <c r="U25" i="54"/>
  <c r="V24" i="54"/>
  <c r="U24" i="54"/>
  <c r="V23" i="54"/>
  <c r="U23" i="54"/>
  <c r="V22" i="54"/>
  <c r="U22" i="54"/>
  <c r="V21" i="54"/>
  <c r="U21" i="54"/>
  <c r="V20" i="54"/>
  <c r="U20" i="54"/>
  <c r="V19" i="54"/>
  <c r="U19" i="54"/>
  <c r="V18" i="54"/>
  <c r="U18" i="54"/>
  <c r="V17" i="54"/>
  <c r="U17" i="54"/>
  <c r="V16" i="54"/>
  <c r="U16" i="54"/>
  <c r="V15" i="54"/>
  <c r="U15" i="54"/>
  <c r="V14" i="54"/>
  <c r="U14" i="54"/>
  <c r="V13" i="54"/>
  <c r="U13" i="54"/>
  <c r="V12" i="54"/>
  <c r="U12" i="54"/>
  <c r="V11" i="54"/>
  <c r="U11" i="54"/>
  <c r="V10" i="54"/>
  <c r="V8" i="54"/>
  <c r="U8" i="54"/>
  <c r="U5" i="54"/>
  <c r="U4" i="54"/>
  <c r="U1" i="54"/>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70" i="13"/>
  <c r="J264" i="13"/>
  <c r="I247" i="13"/>
  <c r="I246" i="13"/>
  <c r="I245" i="13"/>
  <c r="I244" i="13"/>
  <c r="J241" i="13"/>
  <c r="J240" i="13"/>
  <c r="J239" i="13"/>
  <c r="J238" i="13"/>
  <c r="I230" i="13"/>
  <c r="I229" i="13"/>
  <c r="J226" i="13"/>
  <c r="I222" i="13"/>
  <c r="I216" i="13"/>
  <c r="I205" i="13"/>
  <c r="I204" i="13"/>
  <c r="I189" i="13"/>
  <c r="I185" i="13"/>
  <c r="I181" i="13"/>
  <c r="J133" i="13"/>
  <c r="J131" i="13"/>
  <c r="J106" i="13"/>
  <c r="J99" i="13"/>
  <c r="J97" i="13"/>
  <c r="I93" i="13"/>
  <c r="I89" i="13"/>
  <c r="J82" i="13"/>
  <c r="J70" i="13"/>
  <c r="I68" i="13"/>
  <c r="I67" i="13"/>
  <c r="J65" i="13"/>
  <c r="I63" i="13"/>
  <c r="I62" i="13"/>
  <c r="I61" i="13"/>
  <c r="J57" i="13"/>
  <c r="J55" i="13"/>
  <c r="G55" i="4" l="1"/>
  <c r="G66" i="4"/>
</calcChain>
</file>

<file path=xl/sharedStrings.xml><?xml version="1.0" encoding="utf-8"?>
<sst xmlns="http://schemas.openxmlformats.org/spreadsheetml/2006/main" count="14205" uniqueCount="4368">
  <si>
    <r>
      <t xml:space="preserve">Protected B                                               </t>
    </r>
    <r>
      <rPr>
        <sz val="10"/>
        <rFont val="Arial"/>
        <family val="2"/>
      </rPr>
      <t>when completed</t>
    </r>
  </si>
  <si>
    <t>Basel Capital Adequacy Reporting</t>
  </si>
  <si>
    <t>Quarterly Return (Assurance Attestation)</t>
  </si>
  <si>
    <t>Identification</t>
  </si>
  <si>
    <t>Financial Institution Name:</t>
  </si>
  <si>
    <t>OSFI Identification Code:</t>
  </si>
  <si>
    <t>Period Ending Date:</t>
  </si>
  <si>
    <t/>
  </si>
  <si>
    <t>Contact person</t>
  </si>
  <si>
    <t xml:space="preserve">Name: </t>
  </si>
  <si>
    <t>Title:</t>
  </si>
  <si>
    <t xml:space="preserve">Telephone: </t>
  </si>
  <si>
    <t xml:space="preserve">Email: </t>
  </si>
  <si>
    <t>Explanation if (ii) is selected:</t>
  </si>
  <si>
    <t>Name (Please Print)</t>
  </si>
  <si>
    <t>Signature</t>
  </si>
  <si>
    <t xml:space="preserve">Attestation for: </t>
  </si>
  <si>
    <t>Schedule Page</t>
  </si>
  <si>
    <t>Line</t>
  </si>
  <si>
    <t>Attestation Requirement</t>
  </si>
  <si>
    <t>Common Equity Tier 1 (CET1) Capital Ratio</t>
  </si>
  <si>
    <t>&lt;10.010&gt;</t>
  </si>
  <si>
    <t>ALL except CAT III</t>
  </si>
  <si>
    <t>Tier 1 Capital Ratio</t>
  </si>
  <si>
    <t>Total Capital Ratio</t>
  </si>
  <si>
    <t>TLAC Ratio</t>
  </si>
  <si>
    <t>D-SIBs</t>
  </si>
  <si>
    <t>CET1 Simplified Risk-based Capital Ratio Ratio</t>
  </si>
  <si>
    <t>&lt;10.011&gt;</t>
  </si>
  <si>
    <t>CAT III</t>
  </si>
  <si>
    <t>Tier 1 Simplified Risk-based Capital Ratio</t>
  </si>
  <si>
    <t>Total Simplified Risk-based Capital Ratio</t>
  </si>
  <si>
    <t>i) operating as designed and are effective in ensuring the completeness and accuracy of the report.</t>
  </si>
  <si>
    <t>ii) not operating as designed and/or are not effective in ensuring the completeness and accuracy of the report.</t>
  </si>
  <si>
    <t xml:space="preserve">This form serves as a Basel Capital Adequacy Reporting return for all federally regulated deposit-taking institutions.  </t>
  </si>
  <si>
    <t>For more information see www.osfi-bsif.gc.ca or the Capital Adequacy Requirements guideline, Total Loss Absorbing Capacity guideline, and BCAR reporting manual.</t>
  </si>
  <si>
    <t>Submit the completed return to OSFI via the Regulatory Reporting System Secure Site.</t>
  </si>
  <si>
    <t>Basel III Capital Adequacy Reporting - Credit, Market, and Operational Risk</t>
  </si>
  <si>
    <t>Institution Code</t>
  </si>
  <si>
    <t>Return Date (yyyy-mm-dd)</t>
  </si>
  <si>
    <t>Transaction Code</t>
  </si>
  <si>
    <t>(Use links below to open schedules)</t>
  </si>
  <si>
    <t>Schedule Number</t>
  </si>
  <si>
    <t>Schedule Number in BCAR 2020</t>
  </si>
  <si>
    <t>Ratio Calculations</t>
  </si>
  <si>
    <t>Simplified Risk-Based Capital Ratio Calculations for Category III SMSBs</t>
  </si>
  <si>
    <t>Summary of Risk-weighted Assets (RWA)s and Exposures at Default (EAD)</t>
  </si>
  <si>
    <t>2A</t>
  </si>
  <si>
    <t>Summary of Capital Floor Risk-Weighted Assets</t>
  </si>
  <si>
    <t>Counter-Cyclical Capital Buffer (CCyB)</t>
  </si>
  <si>
    <t>Counter-Cyclical Capital Buffer (CCyB) for Category III SMSBs</t>
  </si>
  <si>
    <t>Off-balance Sheet Exposures Excluding Derivatives and Securitization Exposures</t>
  </si>
  <si>
    <t>Gross Exposures by Original Obligor and by Ultimate Guarantor</t>
  </si>
  <si>
    <t>Balance Sheet Coverage by Risk Type and Reconciliation to Consolidated Balance Sheet</t>
  </si>
  <si>
    <t>New Schedule</t>
  </si>
  <si>
    <t>Summary of All Insured Canadian Mortgages and HELOCs</t>
  </si>
  <si>
    <t>Summary of All Standardized Approach Exposures Subject to Currency Mismatch Multiplier</t>
  </si>
  <si>
    <t>Capital and Total Loss Absorbing Capacity (TLAC) Elements</t>
  </si>
  <si>
    <t>3A</t>
  </si>
  <si>
    <t>Qualifying Capital Issued Out of Subsidiaries</t>
  </si>
  <si>
    <t>Allowance for Impairment: Capital Treatment</t>
  </si>
  <si>
    <t>Minimum Capital Required for Operational Risk</t>
  </si>
  <si>
    <t>Credit Risk:</t>
  </si>
  <si>
    <t>Standardized Approach:</t>
  </si>
  <si>
    <t>Banking Book Excluding Securitization -</t>
  </si>
  <si>
    <t>Sovereign</t>
  </si>
  <si>
    <t>Public Sector Entities (PSEs)</t>
  </si>
  <si>
    <t xml:space="preserve">Multilateral Development Banks (MDBs) </t>
  </si>
  <si>
    <t>Bank (excluding Covered Bonds)</t>
  </si>
  <si>
    <t>Covered bonds</t>
  </si>
  <si>
    <t>Securities Firms and Other Financial Insititutions Treated as Bank</t>
  </si>
  <si>
    <t>Large Corporate</t>
  </si>
  <si>
    <t>Mid-sized Corporate</t>
  </si>
  <si>
    <t>Small and Medium-Sized Entities (SMEs) Treated as Corporate</t>
  </si>
  <si>
    <t>Securities Firms and Other Financial Instititutions Treated as Corporate</t>
  </si>
  <si>
    <t>Specialized Lending</t>
  </si>
  <si>
    <t>Subordinated Debt, Equity and Other Capital Instruments</t>
  </si>
  <si>
    <t>Regulatory Retail - Transactors</t>
  </si>
  <si>
    <t>Regulatory Retail - Revolvers</t>
  </si>
  <si>
    <t>Regulatory Retail - Indirect Auto</t>
  </si>
  <si>
    <t>Small Business Entities (SBE) treated as Regulatory retail</t>
  </si>
  <si>
    <t>Regulatory Retail - All Other Exposures</t>
  </si>
  <si>
    <t>Non-regulatory Retail</t>
  </si>
  <si>
    <t>General Residential Real Estate excl. HELOCs</t>
  </si>
  <si>
    <t>General HELOCs</t>
  </si>
  <si>
    <t>Income-Producing Residential Real Estate excl. HELOCs</t>
  </si>
  <si>
    <t>Income-Producing HELOCs</t>
  </si>
  <si>
    <t>40.220a</t>
  </si>
  <si>
    <t>Residential Real Estate Exposures that do not meet expectations related to B-20 (Mortgages)</t>
  </si>
  <si>
    <t>40.220b</t>
  </si>
  <si>
    <t>Residential Real Estate Exposures that do not meet expectations related to B-20 (HELOCs)</t>
  </si>
  <si>
    <t>General Commercial Real Estate (CRE)</t>
  </si>
  <si>
    <t>Income-Producing CRE</t>
  </si>
  <si>
    <t>Land Acquisition, Development and Construction (ADC) excluding HVCRE</t>
  </si>
  <si>
    <t>Reverse Mortgages</t>
  </si>
  <si>
    <t>Mortgage-Backed Securities (MBS)</t>
  </si>
  <si>
    <t>12 and 35</t>
  </si>
  <si>
    <t>Equity Investments in Funds</t>
  </si>
  <si>
    <t>Other credit risk-weighted assets</t>
  </si>
  <si>
    <t>Securitization exposures subject to the standardized approach or the external ratings based approach</t>
  </si>
  <si>
    <t xml:space="preserve">Counterparty Credit Risk of Trading Book Exposures </t>
  </si>
  <si>
    <t>Internal Ratings-Based (IRB) Approach:</t>
  </si>
  <si>
    <t>PSEs</t>
  </si>
  <si>
    <t xml:space="preserve">MDBs </t>
  </si>
  <si>
    <t>Covered Bonds</t>
  </si>
  <si>
    <t>Securities Firms and Other Financial Institutions Treated as Bank</t>
  </si>
  <si>
    <t>22A</t>
  </si>
  <si>
    <t>25A</t>
  </si>
  <si>
    <t>SMEs treated as Corporate</t>
  </si>
  <si>
    <t>Securities Firms and Other Financial Institutions Treated as Corporate</t>
  </si>
  <si>
    <t>23A</t>
  </si>
  <si>
    <t>Specialized Lending - Project Financing</t>
  </si>
  <si>
    <t>Specialized Lending - Object Financing</t>
  </si>
  <si>
    <t>Specialized Lending - Commodity Financing</t>
  </si>
  <si>
    <t>Specialized Lending - HVCRE including ADC</t>
  </si>
  <si>
    <t>Specialized Lending - Slotting Approach</t>
  </si>
  <si>
    <t>A</t>
  </si>
  <si>
    <t>Not Subject to Double Default Framework</t>
  </si>
  <si>
    <t>B</t>
  </si>
  <si>
    <t>Subject to Double Default Framework</t>
  </si>
  <si>
    <t>Specialized Lending HVCRE</t>
  </si>
  <si>
    <t>Specialized Lending Non-HVCRE</t>
  </si>
  <si>
    <t>SBEs treated as Regulatory Retail</t>
  </si>
  <si>
    <t xml:space="preserve">Regulatory Retail - All Other Exposures </t>
  </si>
  <si>
    <t>50.250a</t>
  </si>
  <si>
    <t>50.250b</t>
  </si>
  <si>
    <t>General CRE</t>
  </si>
  <si>
    <t>Land ADC excluding HVCRE</t>
  </si>
  <si>
    <t>Equity Investment in Funds</t>
  </si>
  <si>
    <t>Securitization exposures subject to IRB approval</t>
  </si>
  <si>
    <t>Summary of Banking Book Securitization Exposures</t>
  </si>
  <si>
    <t>Derivative Contracts</t>
  </si>
  <si>
    <t>Central Counterparty (CCP) credit RWAs</t>
  </si>
  <si>
    <t>Credit Valuation Adjustments (CVA) RWA</t>
  </si>
  <si>
    <t>Minimum Capital Required for Market Risk*</t>
  </si>
  <si>
    <t>* if subject to the market risk framework</t>
  </si>
  <si>
    <t>Schedule 10.010 - Ratio Calculations</t>
  </si>
  <si>
    <t>Return to Schedule Listing</t>
  </si>
  <si>
    <t>Dollars in thousands</t>
  </si>
  <si>
    <t>A  Ratio Calculations</t>
  </si>
  <si>
    <t>Common Equity Tier 1 (CET1) capital ratio (%)</t>
  </si>
  <si>
    <t>1000</t>
  </si>
  <si>
    <t>Tier 1 capital ratio (%)</t>
  </si>
  <si>
    <t>1001</t>
  </si>
  <si>
    <t>Total capital ratio (%)</t>
  </si>
  <si>
    <t>1002</t>
  </si>
  <si>
    <t>TLAC ratio (%)</t>
  </si>
  <si>
    <t>1189</t>
  </si>
  <si>
    <t>Net CET1 capital</t>
  </si>
  <si>
    <t>1017</t>
  </si>
  <si>
    <t>Net Tier 1 capital</t>
  </si>
  <si>
    <t>1003</t>
  </si>
  <si>
    <t>Total capital</t>
  </si>
  <si>
    <t>1004</t>
  </si>
  <si>
    <t>C</t>
  </si>
  <si>
    <t>Total Loss Absorbing Capacity (TLAC) available</t>
  </si>
  <si>
    <t>1195</t>
  </si>
  <si>
    <t>D</t>
  </si>
  <si>
    <t>Risk-weighted assets (before floor)</t>
  </si>
  <si>
    <t>E</t>
  </si>
  <si>
    <t>Adjustment for floor</t>
  </si>
  <si>
    <t>Adjusted risk-weighted assets</t>
  </si>
  <si>
    <t>F</t>
  </si>
  <si>
    <t>CET1 capital ratio (%) - before floor</t>
  </si>
  <si>
    <t>1018</t>
  </si>
  <si>
    <t>Tier 1 capital ratio (%) - before floor</t>
  </si>
  <si>
    <t>1008</t>
  </si>
  <si>
    <t>Total capital ratio (%) - before floor</t>
  </si>
  <si>
    <t>1009</t>
  </si>
  <si>
    <t>TLAC ratio (%) - before floor</t>
  </si>
  <si>
    <t>1196</t>
  </si>
  <si>
    <t>OSFI Target CET1 capital  ratio (%)</t>
  </si>
  <si>
    <t>1019</t>
  </si>
  <si>
    <t>OSFI Target Tier 1 capital ratio (%)</t>
  </si>
  <si>
    <t>1178</t>
  </si>
  <si>
    <t>OSFI Target total capital ratio (%)</t>
  </si>
  <si>
    <t>1179</t>
  </si>
  <si>
    <t>OSFI Target TLAC ratio (%)</t>
  </si>
  <si>
    <t>1197</t>
  </si>
  <si>
    <t>Countercyclical buffer (%)</t>
  </si>
  <si>
    <t>1190</t>
  </si>
  <si>
    <t>Institution's own internal capital and TLAC targets (To be completed by all institutions)</t>
  </si>
  <si>
    <t>Institution's own internal CET1 capital target (%)</t>
  </si>
  <si>
    <t>Institution's own internal Tier 1 capital target (%)</t>
  </si>
  <si>
    <t>Institution's own internal Total capital target (%)</t>
  </si>
  <si>
    <t>Institution's own internal TLAC target (%)</t>
  </si>
  <si>
    <t>1194</t>
  </si>
  <si>
    <t>Schedule 10.011 - Simplified Risk-Based Capital Ratio Calculations for Category III SMSBs</t>
  </si>
  <si>
    <t>Common Equity Tier 1 (CET1) simplified risk-based capital ratio ratio (%)</t>
  </si>
  <si>
    <t>A / (H + K) x 100</t>
  </si>
  <si>
    <t>Tier 1 simplified risk-based capital ratio (%)</t>
  </si>
  <si>
    <t>B / (I + K) x 100</t>
  </si>
  <si>
    <t>Total simplified risk-based capital ratio (%)</t>
  </si>
  <si>
    <t>C / (J + K) x 100</t>
  </si>
  <si>
    <t>B  Capital</t>
  </si>
  <si>
    <t>S from Schedule 20.010</t>
  </si>
  <si>
    <t>AC from Schedule 20.010</t>
  </si>
  <si>
    <t>AP from Schedule 20.010</t>
  </si>
  <si>
    <t>C  Adjusted Total Assets and Operational Risk RWA</t>
  </si>
  <si>
    <t>Total Assets</t>
  </si>
  <si>
    <t xml:space="preserve"> </t>
  </si>
  <si>
    <t>CET1 capital deductions</t>
  </si>
  <si>
    <t>(A - S) from Schedule 20.010</t>
  </si>
  <si>
    <t>Additional Tier 1 capital deductions</t>
  </si>
  <si>
    <t>AA from Schedule 20.010</t>
  </si>
  <si>
    <t>Tier 2 capital deductions</t>
  </si>
  <si>
    <t>AN from Schedule 20.010</t>
  </si>
  <si>
    <t>G</t>
  </si>
  <si>
    <t>Adjusted Total Assets (CET1)</t>
  </si>
  <si>
    <t>D - E</t>
  </si>
  <si>
    <t>H</t>
  </si>
  <si>
    <t>Adjusted Total Assets (Tier 1)</t>
  </si>
  <si>
    <t>D - E - F</t>
  </si>
  <si>
    <t>I</t>
  </si>
  <si>
    <t>Adjusted Total Assets (Total Capital)</t>
  </si>
  <si>
    <t>D - E - F - G</t>
  </si>
  <si>
    <t>J</t>
  </si>
  <si>
    <t>Operational Risk RWA</t>
  </si>
  <si>
    <t>(N from Schedule 30.010) x 12.5</t>
  </si>
  <si>
    <t>K</t>
  </si>
  <si>
    <t>D  OSFI Target SRBCR</t>
  </si>
  <si>
    <t>OSFI Target CET1 SRBCR (%)</t>
  </si>
  <si>
    <t>OSFI Target Tier 1 SRBCR (%)</t>
  </si>
  <si>
    <t>OSFI Target Total SRBCR (%)</t>
  </si>
  <si>
    <t>A from Schedule 10.041</t>
  </si>
  <si>
    <t>E  Institution's Own Internal Capital Target SRBCR</t>
  </si>
  <si>
    <t>Institution's own target CET1 SRBCR (%)</t>
  </si>
  <si>
    <t>Institution's own target Tier 1 SRBCR (%)</t>
  </si>
  <si>
    <t>Institution's own target Total SRBCR (%)</t>
  </si>
  <si>
    <t>Memo Items</t>
  </si>
  <si>
    <t>Derivatives</t>
  </si>
  <si>
    <t>Notional Amount of Interest Rate and Foreign Exchange Derivatives</t>
  </si>
  <si>
    <t>As a % of Total Capital</t>
  </si>
  <si>
    <t>16021/16005</t>
  </si>
  <si>
    <t>Notional Amount of Other Derivatives</t>
  </si>
  <si>
    <t>Other Off Balance Sheet Exposures</t>
  </si>
  <si>
    <t>Notional Amount</t>
  </si>
  <si>
    <t>Credit Conversion Factor (CCF)</t>
  </si>
  <si>
    <t>Exposure after CCF</t>
  </si>
  <si>
    <t>Unconditionally cancellable commitments - 10% CCF</t>
  </si>
  <si>
    <t>16024*.10</t>
  </si>
  <si>
    <t xml:space="preserve">Commitments (regardless of the maturity of the underlying facility) 40% CCF </t>
  </si>
  <si>
    <t>16025*.40</t>
  </si>
  <si>
    <t>Eligible servicer cash advances or facilities - 10% CCF</t>
  </si>
  <si>
    <t>16026*10</t>
  </si>
  <si>
    <t xml:space="preserve">Securitization liquidity facilities (externally rated) - 100% CCF </t>
  </si>
  <si>
    <t>16027*1</t>
  </si>
  <si>
    <t>Undrawn securitization commitments to fund acquisition of assets - 40% CCF</t>
  </si>
  <si>
    <t>16028*.4</t>
  </si>
  <si>
    <t>Other off balance sheet securitization exposures - 100% CCF</t>
  </si>
  <si>
    <t>16029*1</t>
  </si>
  <si>
    <t>Direct credit substitutes - 100% CCF</t>
  </si>
  <si>
    <t>16030*1</t>
  </si>
  <si>
    <t>Forward asset purchases - 100% CCF</t>
  </si>
  <si>
    <t>16031*1</t>
  </si>
  <si>
    <t>Forward forward deposits - 100% CCF</t>
  </si>
  <si>
    <t>16032*1</t>
  </si>
  <si>
    <t>Partly paid shares and securities - 100% CCF</t>
  </si>
  <si>
    <t>16033*1</t>
  </si>
  <si>
    <t>Transaction-related contingent items - 50% CCF</t>
  </si>
  <si>
    <t>16034*.5</t>
  </si>
  <si>
    <t>Note issuance facilities and revolving underwriting facilities - 50% CCF</t>
  </si>
  <si>
    <t>16035*.5</t>
  </si>
  <si>
    <t>Short-term self-liquidating trade letters of credit - 20% CCF</t>
  </si>
  <si>
    <t>16036*.20</t>
  </si>
  <si>
    <t>Unsettled financial asset purchases</t>
  </si>
  <si>
    <t>16037*1</t>
  </si>
  <si>
    <t>Total Off Balance Sheet exposures</t>
  </si>
  <si>
    <t>SUM(16040:16053)</t>
  </si>
  <si>
    <t>16054/16005</t>
  </si>
  <si>
    <t>Securities Financing Transactions</t>
  </si>
  <si>
    <t>SFT agent transactions – Notional Amount</t>
  </si>
  <si>
    <t>All other SFTs (after adjusting for sale accounting transactions) – Gross Value</t>
  </si>
  <si>
    <t>Schedule 10.020 - Summary of RWAs and EAD</t>
  </si>
  <si>
    <t>RWA</t>
  </si>
  <si>
    <t>EAD</t>
  </si>
  <si>
    <t>Standard'd</t>
  </si>
  <si>
    <t>FIRB</t>
  </si>
  <si>
    <t>AIRB</t>
  </si>
  <si>
    <t>Total IRB</t>
  </si>
  <si>
    <t>Total</t>
  </si>
  <si>
    <t>Credit Risk</t>
  </si>
  <si>
    <t>(a)</t>
  </si>
  <si>
    <t>(b)</t>
  </si>
  <si>
    <t>(c)</t>
  </si>
  <si>
    <t>(d = b+c)*</t>
  </si>
  <si>
    <t>(e = a+d)</t>
  </si>
  <si>
    <t>(f)</t>
  </si>
  <si>
    <t>(g)</t>
  </si>
  <si>
    <t>(h)</t>
  </si>
  <si>
    <t>(i = g+h)*</t>
  </si>
  <si>
    <t>(j = f+i)</t>
  </si>
  <si>
    <t>Risk-weighted assets for:</t>
  </si>
  <si>
    <t>Banking Book (excl. securitizations)</t>
  </si>
  <si>
    <t>MDBs</t>
  </si>
  <si>
    <t>Bank excluding covered bonds</t>
  </si>
  <si>
    <t xml:space="preserve">SMEs treated as Corporate </t>
  </si>
  <si>
    <t>Specialized Lending - Project financing</t>
  </si>
  <si>
    <t>Specialized Lending - Object financing</t>
  </si>
  <si>
    <t>Specialized Lending - Commodity financing</t>
  </si>
  <si>
    <t xml:space="preserve">Regulatory Retail - Transactors </t>
  </si>
  <si>
    <t xml:space="preserve">Regulatory Retail - Revolvers </t>
  </si>
  <si>
    <t xml:space="preserve">Regulatory Retail - Indirect Auto </t>
  </si>
  <si>
    <t xml:space="preserve">SBEs treated as Regulatory Retail </t>
  </si>
  <si>
    <t>General Residential real estate excl. HELOCs **</t>
  </si>
  <si>
    <t>General HELOCs **</t>
  </si>
  <si>
    <t>Income-Producing Residential Real Estate excl. HELOCs **</t>
  </si>
  <si>
    <t>Income-Producing HELOCs **</t>
  </si>
  <si>
    <t>Residential Real Estate Exposures that do not meet expectations related to B-20 (Mortgages) **</t>
  </si>
  <si>
    <t>Residential Real Estate Exposures that do not meet expectations related to B-20 (HELOCs) **</t>
  </si>
  <si>
    <t>Land ADC</t>
  </si>
  <si>
    <t>MBS</t>
  </si>
  <si>
    <t>Subordinated debt, equity and other financial instruments</t>
  </si>
  <si>
    <t>CCP</t>
  </si>
  <si>
    <t>CVA</t>
  </si>
  <si>
    <t>Securitizations</t>
  </si>
  <si>
    <t>Subtotal</t>
  </si>
  <si>
    <t>Total adjusted risk-weighted assets for credit risk</t>
  </si>
  <si>
    <t>1392</t>
  </si>
  <si>
    <t>Market Risk</t>
  </si>
  <si>
    <t>Capital charge</t>
  </si>
  <si>
    <t>1449</t>
  </si>
  <si>
    <t>Risk-weighted assets for market risk</t>
  </si>
  <si>
    <t>1462</t>
  </si>
  <si>
    <t>Operational Risk</t>
  </si>
  <si>
    <t>Capital charge for</t>
  </si>
  <si>
    <t>- standardized approach</t>
  </si>
  <si>
    <t>1455</t>
  </si>
  <si>
    <t>- simplified standardized approach</t>
  </si>
  <si>
    <t>1457</t>
  </si>
  <si>
    <t>Risk-weighted assets for operational risk</t>
  </si>
  <si>
    <t>1470</t>
  </si>
  <si>
    <t>Less: Credit or market risk-weighted assets calculated on the deducted portion of non-significant investments in financials (if included above)</t>
  </si>
  <si>
    <t>1465</t>
  </si>
  <si>
    <t>L</t>
  </si>
  <si>
    <t>Total Risk-Weighted Assets</t>
  </si>
  <si>
    <t>1472</t>
  </si>
  <si>
    <t>M</t>
  </si>
  <si>
    <t>* Formula applies only to those classes for which both an FIRB and AIRB approach exist.</t>
  </si>
  <si>
    <t>** Standardised RWA amount includes the incremental RWAs related to the 1.5 currency mismatch multiplier (from Schedule 10.090) as well as the RWAs from the respective SA schedule</t>
  </si>
  <si>
    <t>Schedule 10.030 - Summary of Capital Floor Risk-weighted Assets</t>
  </si>
  <si>
    <t>Capital Floor Summary</t>
  </si>
  <si>
    <t>Floor adjustment Factor</t>
  </si>
  <si>
    <t>Adjusted capital floor RWA less before floor RWA</t>
  </si>
  <si>
    <t>A * (F-12.5*G ) - (I-12.5*H)</t>
  </si>
  <si>
    <t>RWA Floor Adjustment</t>
  </si>
  <si>
    <t>Greater of 0 and B</t>
  </si>
  <si>
    <t>Output Capital Floor risk-weighted assets for:</t>
  </si>
  <si>
    <t>Net Exposure (After CRM)</t>
  </si>
  <si>
    <t>Credit Risk (by original obligor, after CRM)</t>
  </si>
  <si>
    <t xml:space="preserve">10305 </t>
  </si>
  <si>
    <t>10306</t>
  </si>
  <si>
    <t>Securities Firms and Other Financial Institutions treated as Bank</t>
  </si>
  <si>
    <t>SMEs Treated as Corporate</t>
  </si>
  <si>
    <t>Securities Firms and Other Financial Institutions treated as Corporate</t>
  </si>
  <si>
    <t>Other Credit Risk-Weighted Assets</t>
  </si>
  <si>
    <t>J from Schedule 40.290</t>
  </si>
  <si>
    <t>Total capital floor risk-weighted assets</t>
  </si>
  <si>
    <t>1012</t>
  </si>
  <si>
    <t>Other Inputs to the floor calculation</t>
  </si>
  <si>
    <t>Allowances eligible for inclusion in Tier 2 Capital under the floor</t>
  </si>
  <si>
    <t>Lesser of (A from Schedule 20.030) and (0.0125 * (F - D - E))</t>
  </si>
  <si>
    <t>1016</t>
  </si>
  <si>
    <t xml:space="preserve">G </t>
  </si>
  <si>
    <t>Before-floor allowances in Capital net of EL-shortfall deduction</t>
  </si>
  <si>
    <t>(D + L - M) from Schedule 20.030</t>
  </si>
  <si>
    <t>Before-floor RWA</t>
  </si>
  <si>
    <t>M from Schedule 10.020</t>
  </si>
  <si>
    <t>Memo: Capital floor credit risk-weighted assets by ultimate guarantor</t>
  </si>
  <si>
    <t>Credit Risk (by ultimate guarantor, after CRM)</t>
  </si>
  <si>
    <t>General Commercial Real Estate</t>
  </si>
  <si>
    <t>Schedule 10.040 Countercyclical Buffer (CCyB) Requirement</t>
  </si>
  <si>
    <t>Dollars in thousands, Record Type 050</t>
  </si>
  <si>
    <t>Individual Country Exposures and Buffers</t>
  </si>
  <si>
    <t>Country</t>
  </si>
  <si>
    <t>RWA for Private Sector Credit Exposures  (M44)</t>
  </si>
  <si>
    <t>Geographic Weight for jurisdiction (%) (M45)</t>
  </si>
  <si>
    <t>CCyB add-on rate (%) (M46)</t>
  </si>
  <si>
    <t>Weighted buffer add-on (%) (M47)</t>
  </si>
  <si>
    <t>(c = a* b/100)</t>
  </si>
  <si>
    <t>A)</t>
  </si>
  <si>
    <t>Countries with add-on rate</t>
  </si>
  <si>
    <t>Argentina (AR)</t>
  </si>
  <si>
    <t>Australia (AU)</t>
  </si>
  <si>
    <t>Belgium (BE)</t>
  </si>
  <si>
    <t>Brazil (BR)</t>
  </si>
  <si>
    <t>Canada (CA)</t>
  </si>
  <si>
    <t>China (CN)</t>
  </si>
  <si>
    <t>France (FR)</t>
  </si>
  <si>
    <t>Germany (DE)</t>
  </si>
  <si>
    <t>Hong Kong SAR (HK)</t>
  </si>
  <si>
    <t>India (IN)</t>
  </si>
  <si>
    <t>Indonesia (ID)</t>
  </si>
  <si>
    <t>Italy (IT)</t>
  </si>
  <si>
    <t>Japan (JP)</t>
  </si>
  <si>
    <t>South Korea (KR)</t>
  </si>
  <si>
    <t>Luxembourg (LU)</t>
  </si>
  <si>
    <t>Mexico (MX)</t>
  </si>
  <si>
    <t>Netherlands (NL)</t>
  </si>
  <si>
    <t>Saudi Arabia (SA)</t>
  </si>
  <si>
    <t>Singapore (SG)</t>
  </si>
  <si>
    <t>South Africa (ZA)</t>
  </si>
  <si>
    <t>Spain (ES)</t>
  </si>
  <si>
    <t>Sweden (SE)</t>
  </si>
  <si>
    <t>Switzerland (CH)</t>
  </si>
  <si>
    <t>Turkey (TR)</t>
  </si>
  <si>
    <t>United Kingdom (GB)</t>
  </si>
  <si>
    <t>USA (US)</t>
  </si>
  <si>
    <t>Norway (NO)</t>
  </si>
  <si>
    <t>B)</t>
  </si>
  <si>
    <t>Other countries (98)</t>
  </si>
  <si>
    <t>C)</t>
  </si>
  <si>
    <t>Total for all countries/jurisdictions (97)</t>
  </si>
  <si>
    <t>Schedule 10.041 Countercyclical Buffer (CCyB) Requirement for Category III SMSBs</t>
  </si>
  <si>
    <t>Dollars in thousands, Record Type 055</t>
  </si>
  <si>
    <t>Private Sector Credit Exposures (M44a)</t>
  </si>
  <si>
    <t>Weighted buffer add-on (%) (M47a)</t>
  </si>
  <si>
    <t>Schedule 10.050 - Off-balance Sheet Exposures Excluding Derivatives and Securitization Exposures</t>
  </si>
  <si>
    <t>Notional Principal Amount</t>
  </si>
  <si>
    <t>Credit Conversion Factor [1] (%)</t>
  </si>
  <si>
    <t>Credit Equivalent Amount</t>
  </si>
  <si>
    <t>Exposure at Default</t>
  </si>
  <si>
    <t>(c=axb/100)</t>
  </si>
  <si>
    <t>(d)</t>
  </si>
  <si>
    <t>(e)</t>
  </si>
  <si>
    <t>(f=dxe/100)</t>
  </si>
  <si>
    <t>(i=gxh/100)</t>
  </si>
  <si>
    <t>Undrawn commitments - excl. securitization exposures</t>
  </si>
  <si>
    <t>(i) Retail (incl. SBEs treated as Regulatory Retail)</t>
  </si>
  <si>
    <t>Included in the Standardized Approach</t>
  </si>
  <si>
    <t>Included in the IRB Approach</t>
  </si>
  <si>
    <t>Unconditionally cancellable at any time</t>
  </si>
  <si>
    <t>5601</t>
  </si>
  <si>
    <t>5785</t>
  </si>
  <si>
    <t>5808</t>
  </si>
  <si>
    <t>5831</t>
  </si>
  <si>
    <t>Undrawn balances of credit cards and charge cards</t>
  </si>
  <si>
    <t>All Other Commitments</t>
  </si>
  <si>
    <t>Commitments to provide certain off-balance sheet items [2]</t>
  </si>
  <si>
    <t>5605</t>
  </si>
  <si>
    <t>5630</t>
  </si>
  <si>
    <t>5651</t>
  </si>
  <si>
    <t>5604</t>
  </si>
  <si>
    <t>5650</t>
  </si>
  <si>
    <t>5788</t>
  </si>
  <si>
    <t>5834</t>
  </si>
  <si>
    <t>(ii) Non-retail (incl. SMEs treated as Corporate)</t>
  </si>
  <si>
    <t>Included in the Foundation IRB Approach</t>
  </si>
  <si>
    <t>Included in the Advanced IRB Approach</t>
  </si>
  <si>
    <t>5608</t>
  </si>
  <si>
    <t>5700</t>
  </si>
  <si>
    <t>5792</t>
  </si>
  <si>
    <t>5815</t>
  </si>
  <si>
    <t>5838</t>
  </si>
  <si>
    <t>5612</t>
  </si>
  <si>
    <t>5631</t>
  </si>
  <si>
    <t>5658</t>
  </si>
  <si>
    <t>5705</t>
  </si>
  <si>
    <t>5720</t>
  </si>
  <si>
    <t>5750</t>
  </si>
  <si>
    <t>5611</t>
  </si>
  <si>
    <t>5657</t>
  </si>
  <si>
    <t>5703</t>
  </si>
  <si>
    <t>5749</t>
  </si>
  <si>
    <t>5795</t>
  </si>
  <si>
    <t>5841</t>
  </si>
  <si>
    <t>Other off-balance sheet - excluding securitization exposures</t>
  </si>
  <si>
    <t>Direct credit substitutes  -- excluding credit derivatives</t>
  </si>
  <si>
    <t>5614</t>
  </si>
  <si>
    <t>5660</t>
  </si>
  <si>
    <t>5706</t>
  </si>
  <si>
    <t>5752</t>
  </si>
  <si>
    <t>5798</t>
  </si>
  <si>
    <t>5844</t>
  </si>
  <si>
    <t>Direct credit substitutes -- credit derivatives</t>
  </si>
  <si>
    <t>5615</t>
  </si>
  <si>
    <t>5661</t>
  </si>
  <si>
    <t>5707</t>
  </si>
  <si>
    <t>5753</t>
  </si>
  <si>
    <t>5799</t>
  </si>
  <si>
    <t>5845</t>
  </si>
  <si>
    <t>Transaction-related contingencies</t>
  </si>
  <si>
    <t>5616</t>
  </si>
  <si>
    <t>5662</t>
  </si>
  <si>
    <t>5708</t>
  </si>
  <si>
    <t>5754</t>
  </si>
  <si>
    <t>5800</t>
  </si>
  <si>
    <t>5823</t>
  </si>
  <si>
    <t>5846</t>
  </si>
  <si>
    <t>Short-term self-liquidating trade-related contingencies</t>
  </si>
  <si>
    <t>5617</t>
  </si>
  <si>
    <t>5663</t>
  </si>
  <si>
    <t>5709</t>
  </si>
  <si>
    <t>5755</t>
  </si>
  <si>
    <t>N</t>
  </si>
  <si>
    <t>5801</t>
  </si>
  <si>
    <t>5824</t>
  </si>
  <si>
    <t>5847</t>
  </si>
  <si>
    <t>Sale &amp; repurchase agreements</t>
  </si>
  <si>
    <t>5618</t>
  </si>
  <si>
    <t>5664</t>
  </si>
  <si>
    <t>5710</t>
  </si>
  <si>
    <t>5756</t>
  </si>
  <si>
    <t>O</t>
  </si>
  <si>
    <t>5802</t>
  </si>
  <si>
    <t>5848</t>
  </si>
  <si>
    <t>Forward asset purchases</t>
  </si>
  <si>
    <t>5619</t>
  </si>
  <si>
    <t>5665</t>
  </si>
  <si>
    <t>5711</t>
  </si>
  <si>
    <t>5757</t>
  </si>
  <si>
    <t>5803</t>
  </si>
  <si>
    <t>5849</t>
  </si>
  <si>
    <t>Forward forward deposits</t>
  </si>
  <si>
    <t>5620</t>
  </si>
  <si>
    <t>5666</t>
  </si>
  <si>
    <t>5712</t>
  </si>
  <si>
    <t>5758</t>
  </si>
  <si>
    <t>5804</t>
  </si>
  <si>
    <t>5850</t>
  </si>
  <si>
    <t>Partly paid shares and securities</t>
  </si>
  <si>
    <t>5621</t>
  </si>
  <si>
    <t>5667</t>
  </si>
  <si>
    <t>5713</t>
  </si>
  <si>
    <t>5759</t>
  </si>
  <si>
    <t>5805</t>
  </si>
  <si>
    <t>5851</t>
  </si>
  <si>
    <t>Note Issuance Facility (NIF)s &amp; Revolving Underwriting Facility (RUF)s</t>
  </si>
  <si>
    <t>5622</t>
  </si>
  <si>
    <t>5668</t>
  </si>
  <si>
    <t>5714</t>
  </si>
  <si>
    <t>5760</t>
  </si>
  <si>
    <t>5806</t>
  </si>
  <si>
    <t>5829</t>
  </si>
  <si>
    <t>5852</t>
  </si>
  <si>
    <t>5623</t>
  </si>
  <si>
    <t>5669</t>
  </si>
  <si>
    <t>5715</t>
  </si>
  <si>
    <t>5761</t>
  </si>
  <si>
    <t>5807</t>
  </si>
  <si>
    <t>5853</t>
  </si>
  <si>
    <t>Weighted average for institution-provided factors.</t>
  </si>
  <si>
    <t>Commitments where the off-balance sheet item attracts a lower credit conversion factor than the commitment.</t>
  </si>
  <si>
    <t>Schedule 10.060 Gross* Exposures** by Original Obligor and by Ultimate Guarantor and Collateral Provider</t>
  </si>
  <si>
    <t>Guaranteed Exposure, by Ultimate Guarantor</t>
  </si>
  <si>
    <t>Collateralized Exposure under the Simple Approach, by Collateral Provider (Not Applicable under IRB Approach)</t>
  </si>
  <si>
    <t>Exposure Not Guaranteed nor Collateralized (exposure to original obligor)</t>
  </si>
  <si>
    <t>RWA for Pre-CRM Exposure by Original Obligor</t>
  </si>
  <si>
    <t>RWA for Guaranteed Exposure, by Ultimate Guarantor</t>
  </si>
  <si>
    <t>RWA for collateralized Exposure under the Simple Approach, by Collateral Provider (Not Applicable under IRB Approach)</t>
  </si>
  <si>
    <t>RWA for Exposure Not Guaranteed nor Collateralized (RWA associated with exposure to original obligor)</t>
  </si>
  <si>
    <t>Pre-CRM Exposure by Original Obligor</t>
  </si>
  <si>
    <t>Corporates (Large, Mid, SME, Financials)</t>
  </si>
  <si>
    <t>Sovereign including PSE/MDB</t>
  </si>
  <si>
    <t>All Banks including covered bonds/Financials treated as Bank)</t>
  </si>
  <si>
    <t>All Corporates (Large, Mid, SME, Financials)</t>
  </si>
  <si>
    <t>Sovereign Including PSE/MDB</t>
  </si>
  <si>
    <t>All Banks including covered bonds/Financials)</t>
  </si>
  <si>
    <t>Standardized</t>
  </si>
  <si>
    <t>Banking Book</t>
  </si>
  <si>
    <t>Land acquisition, development and construction</t>
  </si>
  <si>
    <t>Standardized total</t>
  </si>
  <si>
    <t>IRB</t>
  </si>
  <si>
    <t>IRB total</t>
  </si>
  <si>
    <t>Total**</t>
  </si>
  <si>
    <t>*  Gross of all allowances for credit loss.  In the case of IRB exposures, also gross of partial write-offs.</t>
  </si>
  <si>
    <t>**  Exposures subject to credit risk, excluding equity and securitization-related exposures.</t>
  </si>
  <si>
    <t>Schedule 10.070 - Balance Sheet Coverage by Risk Type and Reconciliation to Consolidated Balance Sheet</t>
  </si>
  <si>
    <t>Gross Exposure [1] before CRM</t>
  </si>
  <si>
    <t>Stage 3 Allowance [2]</t>
  </si>
  <si>
    <t>Exposure before CRM, net of Stage 3 allowance and partial write-offs</t>
  </si>
  <si>
    <t>Balance Sheet Items Falling Under:</t>
  </si>
  <si>
    <t>Drawn</t>
  </si>
  <si>
    <t>Repo-style Transactions</t>
  </si>
  <si>
    <t>(c = a + b)</t>
  </si>
  <si>
    <t>(e = c - d)</t>
  </si>
  <si>
    <t>Standardized (incl. securitization-related assets)</t>
  </si>
  <si>
    <t>8701</t>
  </si>
  <si>
    <t>8751</t>
  </si>
  <si>
    <t>8801</t>
  </si>
  <si>
    <t>8851</t>
  </si>
  <si>
    <t>8901</t>
  </si>
  <si>
    <t>IRB (excl. SL slotting, retail, equity and securitizations)</t>
  </si>
  <si>
    <t>8702</t>
  </si>
  <si>
    <t>8752</t>
  </si>
  <si>
    <t>8802</t>
  </si>
  <si>
    <t>8852</t>
  </si>
  <si>
    <t>8902</t>
  </si>
  <si>
    <t>IRB Specialized lending, slotting approach</t>
  </si>
  <si>
    <t>8704</t>
  </si>
  <si>
    <t>8804</t>
  </si>
  <si>
    <t>8854</t>
  </si>
  <si>
    <t>8904</t>
  </si>
  <si>
    <t>IRB Retail</t>
  </si>
  <si>
    <t>8705</t>
  </si>
  <si>
    <t>8755</t>
  </si>
  <si>
    <t>8805</t>
  </si>
  <si>
    <t>8855</t>
  </si>
  <si>
    <t>8905</t>
  </si>
  <si>
    <t>IRB Equity investment in funds</t>
  </si>
  <si>
    <t>IRB Securitization-related assets</t>
  </si>
  <si>
    <t>8707</t>
  </si>
  <si>
    <t>8807</t>
  </si>
  <si>
    <t>8857</t>
  </si>
  <si>
    <t>8907</t>
  </si>
  <si>
    <t>Other Assets (not included in Standardized or IRB)</t>
  </si>
  <si>
    <t>8708</t>
  </si>
  <si>
    <t>8773</t>
  </si>
  <si>
    <t>8808</t>
  </si>
  <si>
    <t>8908</t>
  </si>
  <si>
    <t>8709</t>
  </si>
  <si>
    <t>8759</t>
  </si>
  <si>
    <t>8809</t>
  </si>
  <si>
    <t>8859</t>
  </si>
  <si>
    <t>8909</t>
  </si>
  <si>
    <t>Less: exposures related to liabilities and non-cash repo-style transactions included above</t>
  </si>
  <si>
    <t>8760</t>
  </si>
  <si>
    <t>8810</t>
  </si>
  <si>
    <t>8910</t>
  </si>
  <si>
    <t>Total assets subject to credit risk</t>
  </si>
  <si>
    <t>8711</t>
  </si>
  <si>
    <t>8761</t>
  </si>
  <si>
    <t>8811</t>
  </si>
  <si>
    <t>8861</t>
  </si>
  <si>
    <t>8911</t>
  </si>
  <si>
    <t>Market risk - balance sheet assets subject to specific risk</t>
  </si>
  <si>
    <t>Deposits with regulated financial institutions</t>
  </si>
  <si>
    <t>8714</t>
  </si>
  <si>
    <t>8814</t>
  </si>
  <si>
    <t>8914</t>
  </si>
  <si>
    <t>Debt securities</t>
  </si>
  <si>
    <t>8715</t>
  </si>
  <si>
    <t>8765</t>
  </si>
  <si>
    <t>8815</t>
  </si>
  <si>
    <t>8915</t>
  </si>
  <si>
    <t>Equity securities</t>
  </si>
  <si>
    <t>8716</t>
  </si>
  <si>
    <t>8766</t>
  </si>
  <si>
    <t>8816</t>
  </si>
  <si>
    <t>8916</t>
  </si>
  <si>
    <t>Non-mortgage loans</t>
  </si>
  <si>
    <t>8717</t>
  </si>
  <si>
    <t>8767</t>
  </si>
  <si>
    <t>8817</t>
  </si>
  <si>
    <t>8917</t>
  </si>
  <si>
    <t>Other assets subject to specific market risk</t>
  </si>
  <si>
    <t>8718</t>
  </si>
  <si>
    <t>8818</t>
  </si>
  <si>
    <t>8918</t>
  </si>
  <si>
    <t>Total assets subject to specific market risk</t>
  </si>
  <si>
    <t>8719</t>
  </si>
  <si>
    <t>8769</t>
  </si>
  <si>
    <t>8819</t>
  </si>
  <si>
    <t>8919</t>
  </si>
  <si>
    <t>Less balance sheet assets included in both credit and specific market risk:</t>
  </si>
  <si>
    <t>Trading book repo-style transactions (assets)</t>
  </si>
  <si>
    <t>8772</t>
  </si>
  <si>
    <t>8822</t>
  </si>
  <si>
    <t>8922</t>
  </si>
  <si>
    <t>Less:</t>
  </si>
  <si>
    <t>Deducted portion of non-significant investments in financials (if double-counted above)</t>
  </si>
  <si>
    <t>8775</t>
  </si>
  <si>
    <t>8776</t>
  </si>
  <si>
    <t>8777</t>
  </si>
  <si>
    <t>Total ''on-balance sheet'' assets for purposes of capital ratios</t>
  </si>
  <si>
    <t>8724</t>
  </si>
  <si>
    <t>8774</t>
  </si>
  <si>
    <t>8824</t>
  </si>
  <si>
    <t>8874</t>
  </si>
  <si>
    <t>8924</t>
  </si>
  <si>
    <t>Stage 1 and Stage 2 allowance on balance sheet assets for capital purposes</t>
  </si>
  <si>
    <t>8927</t>
  </si>
  <si>
    <t>Allowance on assets capitalized under the securitization framework not recognized for capital purposes</t>
  </si>
  <si>
    <t>8929</t>
  </si>
  <si>
    <t>'On-balance sheet'' securitization exposures recognized for capital ratio but not for consolidated balance sheet purposes</t>
  </si>
  <si>
    <t>8928</t>
  </si>
  <si>
    <t>Adjustments to reflect differences in balance sheet exposure amounts resulting from:</t>
  </si>
  <si>
    <t>- measurement bases used for accounting purposes (fair values)</t>
  </si>
  <si>
    <t>8930</t>
  </si>
  <si>
    <t>- recognition bases used for accounting purposes (settlement / trade date) [3]</t>
  </si>
  <si>
    <t>8931</t>
  </si>
  <si>
    <t>Investments in deconsolidated subsidiaries (equity method excluding goodwill and intangibles)</t>
  </si>
  <si>
    <t>8942</t>
  </si>
  <si>
    <t>Balances due to/from deconsolidated subsidiaries</t>
  </si>
  <si>
    <t>8943</t>
  </si>
  <si>
    <t>Plus:</t>
  </si>
  <si>
    <t>Securitization-related assets not recognized for capital ratio calculations but consolidated for balance sheet purposes</t>
  </si>
  <si>
    <t>Non-derecognized securitized assets (own assets)</t>
  </si>
  <si>
    <t>8875</t>
  </si>
  <si>
    <t>Consolidated securitization assets (e.g. third party assets)</t>
  </si>
  <si>
    <t>8876</t>
  </si>
  <si>
    <t>Other</t>
  </si>
  <si>
    <t>8877</t>
  </si>
  <si>
    <t>8934</t>
  </si>
  <si>
    <t>Deconsolidated subsidiaries' total balance sheet assets, excluding subsidiaries' goodwill and intangible assets</t>
  </si>
  <si>
    <t>8946</t>
  </si>
  <si>
    <t>8936</t>
  </si>
  <si>
    <t>Total assets per consolidated balance sheet</t>
  </si>
  <si>
    <t>8949</t>
  </si>
  <si>
    <t>Gross of allowances.  In the case of exposures reported under the FIRB, AIRB, or IRB approaches, gross also of partial write-offs.</t>
  </si>
  <si>
    <t>In the case of exposures reported under the FIRB, AIRB, or IRB approaches, also includes partial write-offs.</t>
  </si>
  <si>
    <t>For institutions subject to the market risk framework, this line item is restricted to transactions recorded in the banking book.</t>
  </si>
  <si>
    <t>Schedule 10.080 - Summary of All Insured Canadian Mortgages and HELOCs</t>
  </si>
  <si>
    <t>Summary</t>
  </si>
  <si>
    <t>Capital treatment</t>
  </si>
  <si>
    <t>Insured by CMHC</t>
  </si>
  <si>
    <t>Insured by PMI</t>
  </si>
  <si>
    <t>Total insured mortgage</t>
  </si>
  <si>
    <t>RWA of original loan (Pre-CRM)</t>
  </si>
  <si>
    <t>Post-insurance RWA</t>
  </si>
  <si>
    <t>Standardized Approach</t>
  </si>
  <si>
    <t>IRB Approach</t>
  </si>
  <si>
    <t>LGD adjustment</t>
  </si>
  <si>
    <t>PD substitution</t>
  </si>
  <si>
    <t>IRB subtotal</t>
  </si>
  <si>
    <t>Original Loan and Guarantee Treated under the Standardized Approach (SA)</t>
  </si>
  <si>
    <t>Insured by Private Mortgage Insurer (PMI)</t>
  </si>
  <si>
    <t>Original Loan (Pre-CRM)</t>
  </si>
  <si>
    <t xml:space="preserve"> Insured by PMI</t>
  </si>
  <si>
    <t>Standardized 
Risk weight</t>
  </si>
  <si>
    <t>Pre-CRM net exposure (credit-equiv. amount for off B/S) (M11)*</t>
  </si>
  <si>
    <t>Pre-CRM RWA</t>
  </si>
  <si>
    <t>Post-CRM net exposure (M17)*</t>
  </si>
  <si>
    <t>Risk-Weighted Assets (M7)*</t>
  </si>
  <si>
    <t xml:space="preserve">Insurance not recognized </t>
  </si>
  <si>
    <t>44% PMI Backstop (795)</t>
  </si>
  <si>
    <t>55% PMI Backstop (811)</t>
  </si>
  <si>
    <t>66% PMI Backstop (798)</t>
  </si>
  <si>
    <t>77% PMI Backstop (812)</t>
  </si>
  <si>
    <t>88% PMI Backstop (813)</t>
  </si>
  <si>
    <t>99% PMI Backstop (814)</t>
  </si>
  <si>
    <t>110% PMI Backstop (807)</t>
  </si>
  <si>
    <t>132% PMI Backstop (815)</t>
  </si>
  <si>
    <t>154% PMI Backstop (816)</t>
  </si>
  <si>
    <t>165% PMI Backstop (817)</t>
  </si>
  <si>
    <t>187% PMI Backstop (818)</t>
  </si>
  <si>
    <t>220% PMI Backstop (787)</t>
  </si>
  <si>
    <t>231% PMI Backstop (819)</t>
  </si>
  <si>
    <t>330% PMI Backstop (791)</t>
  </si>
  <si>
    <t>* M11, M17, and M7 are the same measures in SA Schedules 40.190-40.210</t>
  </si>
  <si>
    <t>Original Loan and Guarantee Treated under the IRB Approach: LGD adjustment</t>
  </si>
  <si>
    <t>Original Loan</t>
  </si>
  <si>
    <t>PMI</t>
  </si>
  <si>
    <t>Exposure (at PD of original obligor) (M48)**</t>
  </si>
  <si>
    <t xml:space="preserve">Weighted Ave. LGD (Pre-CRM)(%) </t>
  </si>
  <si>
    <t>Weighted Ave. LGD (adjusted for CRM after application of floor)(%) (M50)**</t>
  </si>
  <si>
    <t>Risk-weighted Assets (M52)**</t>
  </si>
  <si>
    <t>Weighted Ave. LGD (Pre-CRM)(%)</t>
  </si>
  <si>
    <t>Genworth</t>
  </si>
  <si>
    <t>Canada Guaranty</t>
  </si>
  <si>
    <t>** M48, M50 and M52 are the same measures in IRB Schedules 50.220-50.250</t>
  </si>
  <si>
    <t>Original Loan and Guarantee Treated under the IRB Approach: PD substitution</t>
  </si>
  <si>
    <t>Exposure (at PD of original obligor) (M48)***</t>
  </si>
  <si>
    <t xml:space="preserve">Weighted Ave. PD (Pre-CRM)(%) </t>
  </si>
  <si>
    <t>PD of CMHC (%)</t>
  </si>
  <si>
    <t>Risk-weighted Assets (M52)***</t>
  </si>
  <si>
    <t>PD of PMI (%)</t>
  </si>
  <si>
    <t>*** M48 and M52 are the same measures in IRB schedules 50.020 &amp; 50.060</t>
  </si>
  <si>
    <t>Schedule 10.090 - Summary of All Standardized Approach Exposures Subject to Currency Mismatch Multiplier</t>
  </si>
  <si>
    <t>Memo Item</t>
  </si>
  <si>
    <t>Risk Weight (Original)</t>
  </si>
  <si>
    <t>Incremental Risk Weight of Multiplier for Currency Mismatch (i.e. the additional 0.5 in the 1.5 multiplier)</t>
  </si>
  <si>
    <t>Net Exposure after CRM for exposures  subject to currency mismatch multiplier</t>
  </si>
  <si>
    <t>Incremental Risk-weighted Assets related to the 1.5 multiplier</t>
  </si>
  <si>
    <t>Total Risk-weighted Assets for exposures subject to currency mismatch multiplier</t>
  </si>
  <si>
    <t xml:space="preserve">(d = b x c) </t>
  </si>
  <si>
    <t>(d) + ((a) (c))</t>
  </si>
  <si>
    <t>General Residential Real Estate, excl. HELOCs</t>
  </si>
  <si>
    <t>Total (700)</t>
  </si>
  <si>
    <t>Income-Producing Residential Real Estate, excl. HELOCs</t>
  </si>
  <si>
    <t>Residential Real Estate Exposures that do not meet expectations related to B-20, excl. HELOCs</t>
  </si>
  <si>
    <t>HELOC Exposures that do not meet expectations related to B-20</t>
  </si>
  <si>
    <t>Total (500)</t>
  </si>
  <si>
    <t>Schedule 20.010 - Capital and TLAC Elements</t>
  </si>
  <si>
    <t>DSIB</t>
  </si>
  <si>
    <t>Non-DSIB</t>
  </si>
  <si>
    <t>DSIB/non-DSIB indicator</t>
  </si>
  <si>
    <t>1500</t>
  </si>
  <si>
    <t>1510</t>
  </si>
  <si>
    <t>(report a ''1'', as applicable)</t>
  </si>
  <si>
    <t>FCU</t>
  </si>
  <si>
    <t>Federal credit union (FCU) indicator</t>
  </si>
  <si>
    <t>1501</t>
  </si>
  <si>
    <t>Calculation of Total Capital and TLAC Available</t>
  </si>
  <si>
    <t>Common Equity Tier 1 Capital</t>
  </si>
  <si>
    <t>Common shares</t>
  </si>
  <si>
    <t>1514</t>
  </si>
  <si>
    <t>Membership shares (Federal credit unions only)</t>
  </si>
  <si>
    <t>1813</t>
  </si>
  <si>
    <t>Other qualifying CET1 instruments (Federal credit unions only)</t>
  </si>
  <si>
    <t>1814</t>
  </si>
  <si>
    <t>Non-qualifying CET1 instruments (Federal credit unions only)</t>
  </si>
  <si>
    <t>Contributed Surplus as per M4 balance sheet</t>
  </si>
  <si>
    <t>1580</t>
  </si>
  <si>
    <t>Contributed Surplus amounts not related to premium on common shares or other CET1 instruments</t>
  </si>
  <si>
    <t>1706</t>
  </si>
  <si>
    <t>Stock surplus (share premium) relating to common shares</t>
  </si>
  <si>
    <t>1707</t>
  </si>
  <si>
    <t>Retained earnings for accounting purposes</t>
  </si>
  <si>
    <t>1518</t>
  </si>
  <si>
    <t>Accumulated net after-tax fair value gain/(loss) in retained earnings arising from changes in institution's own credit risk including DVA and FVA on derivatives</t>
  </si>
  <si>
    <t>1519</t>
  </si>
  <si>
    <t>Retained earnings for capital purposes</t>
  </si>
  <si>
    <t>1583</t>
  </si>
  <si>
    <t>Accumulated other comprehensive income and other disclosed reserves for accounting purposes</t>
  </si>
  <si>
    <t>1516</t>
  </si>
  <si>
    <t>Cash flow hedge reserves requiring derecognition</t>
  </si>
  <si>
    <t>1517</t>
  </si>
  <si>
    <t>Accumulated net after-tax fair value gain/(loss) in AOCI arising from changes in institution's own credit risk including DVA and FVA on derivatives</t>
  </si>
  <si>
    <t>1708</t>
  </si>
  <si>
    <t>Accumulated other comprehensive income for capital purposes</t>
  </si>
  <si>
    <t>1525</t>
  </si>
  <si>
    <t>Common equity issued by consolidated bank subsidiaries to third parties (portion recognized as CET1 of the parent)</t>
  </si>
  <si>
    <t>1590</t>
  </si>
  <si>
    <t>Contractual Service Margins (CSM)</t>
  </si>
  <si>
    <t>1586</t>
  </si>
  <si>
    <t>Placeholder</t>
  </si>
  <si>
    <t>16462</t>
  </si>
  <si>
    <t>Gross Common Equity Tier 1 Capital</t>
  </si>
  <si>
    <t>1526</t>
  </si>
  <si>
    <t>Deduct:</t>
  </si>
  <si>
    <t>Goodwill (net of eligible deferred tax liability)</t>
  </si>
  <si>
    <t>1535</t>
  </si>
  <si>
    <t>Intangible assets excluding computer software intangibles and mortgage servicing rights (net of eligible deferred tax liability)</t>
  </si>
  <si>
    <t>1536</t>
  </si>
  <si>
    <t>Computer software intangibles (net of deferred tax liability)</t>
  </si>
  <si>
    <t>1527</t>
  </si>
  <si>
    <t>Deferred tax assets excluding those arising from temporary differences (net of eligible deferred tax liability)</t>
  </si>
  <si>
    <t>1528</t>
  </si>
  <si>
    <t>Shortfall in allowance</t>
  </si>
  <si>
    <t>1694</t>
  </si>
  <si>
    <t>Gains on sale recorded upon securitization (e.g. capitalized future margin income)</t>
  </si>
  <si>
    <t>1539</t>
  </si>
  <si>
    <t>Defined benefit pension fund assets after permitted offset (net of eligible deferred tax liability)</t>
  </si>
  <si>
    <t>1529</t>
  </si>
  <si>
    <t>Investments in own shares not derecognized for accounting purposes (net of eligible short positions)</t>
  </si>
  <si>
    <t>1530</t>
  </si>
  <si>
    <t>Reciprocal cross holdings in common equity</t>
  </si>
  <si>
    <t>1531</t>
  </si>
  <si>
    <t>Valuation adjustments related to less liquid positions</t>
  </si>
  <si>
    <t>1709</t>
  </si>
  <si>
    <t>Portion of reverse mortgage exposures with current loan-to-value greater than 80%</t>
  </si>
  <si>
    <t>1542</t>
  </si>
  <si>
    <t>Non-payment and non-delivery on non-delivery vs. payment (DvP) transactions [1,2]</t>
  </si>
  <si>
    <t>Portion of exposure below materiality threshold for credit protection</t>
  </si>
  <si>
    <t>Exposures to non-qualifying CCPs</t>
  </si>
  <si>
    <t>Prepaid portfolio mortgage insurance subject to deduction (non-conforming to OSFI's amortization expectations)</t>
  </si>
  <si>
    <t>A1 from Schedule 40.290</t>
  </si>
  <si>
    <t>Equity investments in funds subject to the fall-back approach</t>
  </si>
  <si>
    <t>A from Schedule 40.280</t>
  </si>
  <si>
    <t>1532</t>
  </si>
  <si>
    <t>Total deduction from gross common equity tier 1 capital</t>
  </si>
  <si>
    <t>1533</t>
  </si>
  <si>
    <t>Adjusted Common Equity Tier 1 Capital</t>
  </si>
  <si>
    <t>1534</t>
  </si>
  <si>
    <t>Non-significant investments in financials: CET1 allocation</t>
  </si>
  <si>
    <t>1537</t>
  </si>
  <si>
    <t>Significant investments in commercial entities above 10% of CET1 capital</t>
  </si>
  <si>
    <t>N1</t>
  </si>
  <si>
    <t>Adjusted Common Equity Tier 1 Capital after Allocated Threshold Deduction</t>
  </si>
  <si>
    <t>1538</t>
  </si>
  <si>
    <t>Significant investments in the common equity of financials (amount above 10% threshold)</t>
  </si>
  <si>
    <t>1543</t>
  </si>
  <si>
    <t>Mortgage servicing rights (amount above 10% threshold)</t>
  </si>
  <si>
    <t>1544</t>
  </si>
  <si>
    <t>Deferred tax assets arising from temporary differences, excluding those realizable through loss carryback (amount above 10% threshold)</t>
  </si>
  <si>
    <t>1545</t>
  </si>
  <si>
    <t>Total deduction from adjusted common equity tier 1 capital after allocated threshold deduction</t>
  </si>
  <si>
    <t>1546</t>
  </si>
  <si>
    <t>P</t>
  </si>
  <si>
    <t>Adjusted Common Equity Tier 1 Capital after Allocated and Individual Threshold Deductions</t>
  </si>
  <si>
    <t>1547</t>
  </si>
  <si>
    <t>Q</t>
  </si>
  <si>
    <t>Basket amount exceeding the 15% threshold</t>
  </si>
  <si>
    <t>1548</t>
  </si>
  <si>
    <t>Adjustment for Additional Tier 1 deductions for which there is insufficient Additional Tier 1 capital</t>
  </si>
  <si>
    <t>1549</t>
  </si>
  <si>
    <t>Total deduction from adjusted common equity tier 1 capital after allocated and individual threshold deductions</t>
  </si>
  <si>
    <t>1550</t>
  </si>
  <si>
    <t>R</t>
  </si>
  <si>
    <t>Net Common Equity Tier 1 Capital (CET1 after all deductions)</t>
  </si>
  <si>
    <t>1551</t>
  </si>
  <si>
    <t>S</t>
  </si>
  <si>
    <t>1 Includes banking and trading book unsettled non-DvP transactions</t>
  </si>
  <si>
    <t>2 Includes transactions where payment is made and receivable is more than 5 days late, or deliverable is received and payment is more than 5 days late</t>
  </si>
  <si>
    <t>Calculation of Total Capital (cont'd)</t>
  </si>
  <si>
    <t>Additional Tier 1 Capital</t>
  </si>
  <si>
    <t>Non-cumulative perpetual preferred shares</t>
  </si>
  <si>
    <t>1552</t>
  </si>
  <si>
    <t>Other qualifying Additional tier 1 instruments</t>
  </si>
  <si>
    <t>1553</t>
  </si>
  <si>
    <t>Tier 1 capital issued by consolidated subsidiaries to third parties (portion recognized as Additional Tier 1 capital of the parent)</t>
  </si>
  <si>
    <t>1554</t>
  </si>
  <si>
    <t>Non-qualifying Tier 1 capital instruments (Federal Credit Union only)</t>
  </si>
  <si>
    <t>1712</t>
  </si>
  <si>
    <t>Stock Surplus (share premium) relating to additional tier 1 instruments</t>
  </si>
  <si>
    <t>1710</t>
  </si>
  <si>
    <t>1958</t>
  </si>
  <si>
    <t>Gross Additional Tier 1 Capital</t>
  </si>
  <si>
    <t>1558</t>
  </si>
  <si>
    <t>T</t>
  </si>
  <si>
    <t>Investments in own Additional Tier 1 capital instruments not derecognized for accounting purposes (net of eligible short positions)</t>
  </si>
  <si>
    <t>1559</t>
  </si>
  <si>
    <t>U</t>
  </si>
  <si>
    <t>Reciprocal cross holdings in Additional Tier 1 capital</t>
  </si>
  <si>
    <t>1540</t>
  </si>
  <si>
    <t>V</t>
  </si>
  <si>
    <t xml:space="preserve">Non-significant investments in financials: Additional Tier 1 allocation </t>
  </si>
  <si>
    <t>1560</t>
  </si>
  <si>
    <t>Significant investments in financials: Additional Tier 1 capital</t>
  </si>
  <si>
    <t>Deconsolidated subsidiaries (net of eligible short positions)</t>
  </si>
  <si>
    <t>1561</t>
  </si>
  <si>
    <t>W</t>
  </si>
  <si>
    <t>Other significant investments and joint ventures (net of eligible short positions)</t>
  </si>
  <si>
    <t>1562</t>
  </si>
  <si>
    <t>X</t>
  </si>
  <si>
    <t>Adjustment for Tier 2 deductions for which there is insufficient Tier 2 capital</t>
  </si>
  <si>
    <t>1563</t>
  </si>
  <si>
    <t>1713</t>
  </si>
  <si>
    <t>Total items eligible for deduction from Additional Tier 1 capital</t>
  </si>
  <si>
    <t>1564</t>
  </si>
  <si>
    <t>Z</t>
  </si>
  <si>
    <t>Total deduction from Additional Tier 1 capital</t>
  </si>
  <si>
    <t>1565</t>
  </si>
  <si>
    <t>AA</t>
  </si>
  <si>
    <t>Net Additional Tier 1 Capital</t>
  </si>
  <si>
    <t>1566</t>
  </si>
  <si>
    <t>AB</t>
  </si>
  <si>
    <t>Net Tier 1 Capital</t>
  </si>
  <si>
    <t>1606</t>
  </si>
  <si>
    <t>AC</t>
  </si>
  <si>
    <t>Tier 2 Capital</t>
  </si>
  <si>
    <t>Preferred shares</t>
  </si>
  <si>
    <t>1622</t>
  </si>
  <si>
    <t>Subordinated debt</t>
  </si>
  <si>
    <t>1623</t>
  </si>
  <si>
    <t>Less:  Accumulated amortization for capital adequacy purposes</t>
  </si>
  <si>
    <t>1625</t>
  </si>
  <si>
    <t>Capital issued by consolidated subsidiaries to third parties (portion recognized as Tier 2 capital of the parent)</t>
  </si>
  <si>
    <t>1624</t>
  </si>
  <si>
    <t>Non-qualifying Tier 2 capital instruments (Federal Credit Union only)</t>
  </si>
  <si>
    <t>1714</t>
  </si>
  <si>
    <t>Eligible Stage 1 and Stage 2 allowance (re standardized approach)</t>
  </si>
  <si>
    <t>1612</t>
  </si>
  <si>
    <t>Excess allowance (re IRB approach)</t>
  </si>
  <si>
    <t>1613</t>
  </si>
  <si>
    <t>Stock Surplus (share premium) relating to tier 2 instruments</t>
  </si>
  <si>
    <t>1716</t>
  </si>
  <si>
    <t>1616</t>
  </si>
  <si>
    <t>Gross Tier 2 Capital</t>
  </si>
  <si>
    <t>1628</t>
  </si>
  <si>
    <t>AD</t>
  </si>
  <si>
    <t>Investments in own Tier 2 capital instruments not derecognized for accounting purposes (net of eligible short positions)</t>
  </si>
  <si>
    <t>1573</t>
  </si>
  <si>
    <t>AE</t>
  </si>
  <si>
    <t>Reciprocal cross holdings in Tier 2 capital</t>
  </si>
  <si>
    <t>1567</t>
  </si>
  <si>
    <t>AF</t>
  </si>
  <si>
    <t>Reciprocal cross holdings in other TLAC instruments</t>
  </si>
  <si>
    <t>1718</t>
  </si>
  <si>
    <t>Non-significant investments in capital and other TLAC instruments: Tier 2 allocation (amount above 10% threshold)</t>
  </si>
  <si>
    <t>1719</t>
  </si>
  <si>
    <t>Non-significant investments in other TLAC instruments (DSIBs only): Holdings no longer meeting market-making exemption conditions</t>
  </si>
  <si>
    <t>1720</t>
  </si>
  <si>
    <t>Non-significant investments in other TLAC instruments of G-SIBs and D-SIBs (DSIBs only): Holdings above 5% market-making threshold</t>
  </si>
  <si>
    <t>1721</t>
  </si>
  <si>
    <t>Significant investments in financials: Tier 2 capital</t>
  </si>
  <si>
    <t>1575</t>
  </si>
  <si>
    <t>AG</t>
  </si>
  <si>
    <t>1576</t>
  </si>
  <si>
    <t>AH</t>
  </si>
  <si>
    <t>Significant investments in financials: Other TLAC instruments issued by G-SIBs</t>
  </si>
  <si>
    <t>1722</t>
  </si>
  <si>
    <t>AI</t>
  </si>
  <si>
    <t>1723</t>
  </si>
  <si>
    <t>AJ</t>
  </si>
  <si>
    <t>Significant investments in financials: Other TLAC instruments issued by D-SIBs</t>
  </si>
  <si>
    <t>1724</t>
  </si>
  <si>
    <t>AK</t>
  </si>
  <si>
    <t>1725</t>
  </si>
  <si>
    <t>AL</t>
  </si>
  <si>
    <t>1569</t>
  </si>
  <si>
    <t>Total items eligible for deduction from Tier 2 capital</t>
  </si>
  <si>
    <t>1577</t>
  </si>
  <si>
    <t>AM</t>
  </si>
  <si>
    <t>Total deduction from Tier 2 capital</t>
  </si>
  <si>
    <t>1632</t>
  </si>
  <si>
    <t>AN</t>
  </si>
  <si>
    <t>Net Tier 2 Capital</t>
  </si>
  <si>
    <t>1633</t>
  </si>
  <si>
    <t>AO</t>
  </si>
  <si>
    <t>Total Capital</t>
  </si>
  <si>
    <t>1639</t>
  </si>
  <si>
    <t>AP</t>
  </si>
  <si>
    <t>TLAC available (D-SIBs only)</t>
  </si>
  <si>
    <t>Other TLAC instruments issued directly by the bank</t>
  </si>
  <si>
    <t>1726</t>
  </si>
  <si>
    <t>Amortised portion of Tier 2 instruments where remaining maturity &gt; 1 year</t>
  </si>
  <si>
    <t>1727</t>
  </si>
  <si>
    <t>Total Other TLAC instruments</t>
  </si>
  <si>
    <t>1728</t>
  </si>
  <si>
    <t>AQ</t>
  </si>
  <si>
    <t>Total TLAC before deductions (DSIBs only)</t>
  </si>
  <si>
    <t>1729</t>
  </si>
  <si>
    <t>AR</t>
  </si>
  <si>
    <t>AT1 instruments ineligible as TLAC as issued out of subsidiaries to third parties</t>
  </si>
  <si>
    <t>1731</t>
  </si>
  <si>
    <t>T2 instruments ineligible as TLAC as issued out of subsidiaries to third parties</t>
  </si>
  <si>
    <t>1732</t>
  </si>
  <si>
    <t>Investments in own Other TLAC instruments</t>
  </si>
  <si>
    <t>1733</t>
  </si>
  <si>
    <t>Total deduction from TLAC available</t>
  </si>
  <si>
    <t>1734</t>
  </si>
  <si>
    <t>AS</t>
  </si>
  <si>
    <t>TLAC available</t>
  </si>
  <si>
    <t>1735</t>
  </si>
  <si>
    <t>AT</t>
  </si>
  <si>
    <t>Supporting Calculations</t>
  </si>
  <si>
    <t>Calculation of deduction for investments in the capital of banking, financial and insurance entities</t>
  </si>
  <si>
    <t>where the reporting FI does not have a significant investment in the entity</t>
  </si>
  <si>
    <t>B1</t>
  </si>
  <si>
    <t xml:space="preserve">Deduction for investments in the other TLAC instruments of G-SIBs and D-SIBs where the reporting </t>
  </si>
  <si>
    <t>FI does not have a significant investment in the entity (new 5% threshold). Market-making exemption</t>
  </si>
  <si>
    <t>for D-SIBs holdings of other TLAC instruments issued by G-SIBs and D-SIBs subject to conditions.</t>
  </si>
  <si>
    <t>Gross long holdings of Other TLAC instruments issued by G-SIBs</t>
  </si>
  <si>
    <t>1736</t>
  </si>
  <si>
    <t>Gross long holdings of Other TLAC instruments issued by D-SIBs</t>
  </si>
  <si>
    <t>1737</t>
  </si>
  <si>
    <t>Total holdings</t>
  </si>
  <si>
    <t>1738</t>
  </si>
  <si>
    <t>AU</t>
  </si>
  <si>
    <t>Non-D-SIBs: Amount by which total holdings exceeds 5% of Adjusted CET1</t>
  </si>
  <si>
    <t>1739</t>
  </si>
  <si>
    <t>AV</t>
  </si>
  <si>
    <t>D-SIBs: Deduction from Tier 2 capital</t>
  </si>
  <si>
    <t>Holdings of Other TLAC instruments no longer held in the Trading Book</t>
  </si>
  <si>
    <t>1740</t>
  </si>
  <si>
    <t>AW</t>
  </si>
  <si>
    <t>Holdings of Other TLAC instruments not sold within 30 business days</t>
  </si>
  <si>
    <t>1741</t>
  </si>
  <si>
    <t>AX</t>
  </si>
  <si>
    <t>Total holdings no longer meeting conditions of the market-making exemption</t>
  </si>
  <si>
    <t>1742</t>
  </si>
  <si>
    <t>AY</t>
  </si>
  <si>
    <t>Net holdings meeting conditions of the market-making exemption</t>
  </si>
  <si>
    <t>1743</t>
  </si>
  <si>
    <t>AZ</t>
  </si>
  <si>
    <t>Deduction: Amount by which remaining holdings of Other TLAC instruments exceeds 5% of Adjusted CET1</t>
  </si>
  <si>
    <t>1744</t>
  </si>
  <si>
    <t>BA</t>
  </si>
  <si>
    <t>B2</t>
  </si>
  <si>
    <t xml:space="preserve">Deduction for investments in the capital and Other TLAC instruments of banking, financial, and </t>
  </si>
  <si>
    <t xml:space="preserve">insurance entities where the reporting FI does not have a significant investment in the entity  </t>
  </si>
  <si>
    <t>(10% threshold). Amounts not covered by the 5% threshold for non-D-SIBs. D-SIBs must include</t>
  </si>
  <si>
    <t xml:space="preserve">all holdings of Other TLAC instruments in this calculation where such holdings have not been </t>
  </si>
  <si>
    <t>designated under the market-making exemption.</t>
  </si>
  <si>
    <t>Gross holdings of the common equity of banking, financial, and insurance entities</t>
  </si>
  <si>
    <t>1578</t>
  </si>
  <si>
    <t>Less: Permitted offsetting short positions (common equity)</t>
  </si>
  <si>
    <t>1581</t>
  </si>
  <si>
    <t>Net holdings of common equity</t>
  </si>
  <si>
    <t>1582</t>
  </si>
  <si>
    <t>BB</t>
  </si>
  <si>
    <t>Gross holdings of Additional Tier 1 capital of banking, financial, and insurance entities</t>
  </si>
  <si>
    <t>1589</t>
  </si>
  <si>
    <t>Less: Permitted offsetting short positions (Additional Tier 1 capital)</t>
  </si>
  <si>
    <t>1592</t>
  </si>
  <si>
    <t>Net holdings of Additional Tier 1 capital</t>
  </si>
  <si>
    <t>1597</t>
  </si>
  <si>
    <t>BC</t>
  </si>
  <si>
    <t>Gross holdings of Tier 2 capital of banking, financial, and insurance entities</t>
  </si>
  <si>
    <t>1598</t>
  </si>
  <si>
    <t>Less: Permitted offsetting short positions (Tier 2 capital)</t>
  </si>
  <si>
    <t>1599</t>
  </si>
  <si>
    <t>Net holdings of Tier 2 capital</t>
  </si>
  <si>
    <t>1601</t>
  </si>
  <si>
    <t>BD</t>
  </si>
  <si>
    <t>Gross holdings of Other TLAC instruments issued by G-SIBs not covered by the 5% threshold</t>
  </si>
  <si>
    <t>1745</t>
  </si>
  <si>
    <t>Less: Permitted offsetting short positions</t>
  </si>
  <si>
    <t>1746</t>
  </si>
  <si>
    <t>Net holdings of Other TLAC instruments issued by G-SIBs</t>
  </si>
  <si>
    <t>1747</t>
  </si>
  <si>
    <t>BE</t>
  </si>
  <si>
    <t>Gross holdings of Other TLAC instruments issued by D-SIBs not covered by the 5% threshold</t>
  </si>
  <si>
    <t>1748</t>
  </si>
  <si>
    <t>1749</t>
  </si>
  <si>
    <t>Net holdings of Other TLAC instruments issued by D-SIBs</t>
  </si>
  <si>
    <t>1750</t>
  </si>
  <si>
    <t>BF</t>
  </si>
  <si>
    <t>Total net holdings</t>
  </si>
  <si>
    <t>1602</t>
  </si>
  <si>
    <t>BG</t>
  </si>
  <si>
    <t>Deduction: amount by which total net holdings exceeds 10% of Adjusted CET1</t>
  </si>
  <si>
    <t>1603</t>
  </si>
  <si>
    <t>BH</t>
  </si>
  <si>
    <t>Allocated as deduction to:</t>
  </si>
  <si>
    <t>Common Equity Tier 1 capital</t>
  </si>
  <si>
    <t>1604</t>
  </si>
  <si>
    <t>BI</t>
  </si>
  <si>
    <t>Additional Tier 1 capital</t>
  </si>
  <si>
    <t>1607</t>
  </si>
  <si>
    <t>BJ</t>
  </si>
  <si>
    <t>Tier 2 capital</t>
  </si>
  <si>
    <t>1608</t>
  </si>
  <si>
    <t>BK</t>
  </si>
  <si>
    <t>Calculation of deductions for significant investments in common equity of financials; mortgage servicing rights; and deferred tax assets arising from temporary differences; and mortgage servicing rights</t>
  </si>
  <si>
    <t>(i)</t>
  </si>
  <si>
    <t>Significant investments in common equity of banking, financial, and insurance entities</t>
  </si>
  <si>
    <t>Common equity investments in deconsolidated subsidiaries (equity method, excl. goodwill and intangibles)</t>
  </si>
  <si>
    <t>1692</t>
  </si>
  <si>
    <t>BL</t>
  </si>
  <si>
    <t>Amount of investments in deconsolidated subsidiaries related to retained earnings and AOCI items ineligible for capital purposes</t>
  </si>
  <si>
    <t>1645</t>
  </si>
  <si>
    <t>Permitted offsetting short positions in deconsolidated subsidiaries</t>
  </si>
  <si>
    <t>1618</t>
  </si>
  <si>
    <t>Net common equity investments in deconsolidated subsidiaries</t>
  </si>
  <si>
    <t>1646</t>
  </si>
  <si>
    <t>BM</t>
  </si>
  <si>
    <t>Other significant investments in common equity of financials and interests in joint ventures</t>
  </si>
  <si>
    <t>1693</t>
  </si>
  <si>
    <t>BN</t>
  </si>
  <si>
    <t>Amount of other significant investments in financials and interests in joint ventures related to retained earnings and AOCI items ineligible for capital purposes</t>
  </si>
  <si>
    <t>1649</t>
  </si>
  <si>
    <t>Permitted offsetting short positions in other significant investments in financials and joint ventures</t>
  </si>
  <si>
    <t>1619</t>
  </si>
  <si>
    <t>Goodwill in other significant investments in financials and joint ventures</t>
  </si>
  <si>
    <t>1717</t>
  </si>
  <si>
    <t>BO</t>
  </si>
  <si>
    <t>Net other significant investments in common equity of financials and joint ventures</t>
  </si>
  <si>
    <t>1650</t>
  </si>
  <si>
    <t>BP</t>
  </si>
  <si>
    <t>Total net significant investments in common equity of financials</t>
  </si>
  <si>
    <t>1627</t>
  </si>
  <si>
    <t>BQ</t>
  </si>
  <si>
    <t>Deduction: amount by which total net significant investments in common equity of financials exceed 10% of Adjusted CET1 after Allocated Threshold Deduction</t>
  </si>
  <si>
    <t>1629</t>
  </si>
  <si>
    <t>BR</t>
  </si>
  <si>
    <t>Pro-rated to:</t>
  </si>
  <si>
    <t>Investment in common equity of deconsolidated subsidiaries</t>
  </si>
  <si>
    <t>1630</t>
  </si>
  <si>
    <t>BS</t>
  </si>
  <si>
    <t>1631</t>
  </si>
  <si>
    <t>BT</t>
  </si>
  <si>
    <t>(ii)</t>
  </si>
  <si>
    <t>Mortgage servicing rights (net of eligible deferred tax liability)</t>
  </si>
  <si>
    <t>1634</t>
  </si>
  <si>
    <t>BU</t>
  </si>
  <si>
    <t>Deduction: amount by which net mortgage servicing rights exceed 10% of Adjusted CET1 after Allocated Threshold Deduction</t>
  </si>
  <si>
    <t>1636</t>
  </si>
  <si>
    <t>BV</t>
  </si>
  <si>
    <t>(iii)</t>
  </si>
  <si>
    <t>Deferred tax assets arising from temporary differences, excluding those realizable through loss carryback (net of eligible deferred tax liability)</t>
  </si>
  <si>
    <t>1638</t>
  </si>
  <si>
    <t>BW</t>
  </si>
  <si>
    <t>Deduction: amount by which net deferred tax assets exceed 10% of Adjusted CET1 after Allocated Threshold Deduction</t>
  </si>
  <si>
    <t>1641</t>
  </si>
  <si>
    <t>BX</t>
  </si>
  <si>
    <t>(iv)</t>
  </si>
  <si>
    <t>Net significant investments in common equity of financials not deducted as part of the 10% individual threshold</t>
  </si>
  <si>
    <t>1643</t>
  </si>
  <si>
    <t>BY</t>
  </si>
  <si>
    <t>Net mortgage servicing rights not deducted as part of the 10% individual threshold</t>
  </si>
  <si>
    <t>1644</t>
  </si>
  <si>
    <t>BZ</t>
  </si>
  <si>
    <t>Net deferred tax assets arising from temporary differences not deducted as part of the 10% individual threshold</t>
  </si>
  <si>
    <t>1647</t>
  </si>
  <si>
    <t>CA</t>
  </si>
  <si>
    <t>Basket of items not deducted as part of the 10% individual thresholds</t>
  </si>
  <si>
    <t>1648</t>
  </si>
  <si>
    <t>CB</t>
  </si>
  <si>
    <t>Deduction: Amount by which basket items not already deducted exceeds 15% of Net CET1 (after all deductions)</t>
  </si>
  <si>
    <t>1651</t>
  </si>
  <si>
    <t>CC</t>
  </si>
  <si>
    <t>1652</t>
  </si>
  <si>
    <t>CD</t>
  </si>
  <si>
    <t>1653</t>
  </si>
  <si>
    <t>CE</t>
  </si>
  <si>
    <t>1654</t>
  </si>
  <si>
    <t>CF</t>
  </si>
  <si>
    <t>1655</t>
  </si>
  <si>
    <t>CG</t>
  </si>
  <si>
    <t xml:space="preserve"> Phase-out of non-qualifying capital instruments (Federal Credit Unions only)</t>
  </si>
  <si>
    <t>Cap percentage for non-qualifying capital instruments recognized in capital during transition reporting period</t>
  </si>
  <si>
    <t>1656</t>
  </si>
  <si>
    <t>CH</t>
  </si>
  <si>
    <t>(expressed as %; e.g.''80'' means 80%)</t>
  </si>
  <si>
    <t>Phase out of non-qualifying Common Equity Tier 1 instruments</t>
  </si>
  <si>
    <t>Total non-qualifying Common Equity Tier 1 instruments outstanding at the date of continuance</t>
  </si>
  <si>
    <t>CH1</t>
  </si>
  <si>
    <t>Maximum amount of Common Equity non-qualifying Tier 1 instruments that can be included in capital</t>
  </si>
  <si>
    <t>CH2</t>
  </si>
  <si>
    <t>Actual amount of non-qualifying Common Equity Tier 1 instruments outstanding on reporting date</t>
  </si>
  <si>
    <t>CH3</t>
  </si>
  <si>
    <t>Non-qualifying Common Equity Tier 1 instruments included in capital</t>
  </si>
  <si>
    <t>CH4</t>
  </si>
  <si>
    <t>Phase out of non-qualifying Additional Tier 1 instruments</t>
  </si>
  <si>
    <t>Total non-qualifying Additional Tier 1 instruments outstanding at the date of continuance</t>
  </si>
  <si>
    <t>1660</t>
  </si>
  <si>
    <t>CI</t>
  </si>
  <si>
    <t>Maximum amount of Additional non-qualifying Tier 1 instruments that can be included in capital</t>
  </si>
  <si>
    <t>1661</t>
  </si>
  <si>
    <t>CJ</t>
  </si>
  <si>
    <t>Actual amount of Additional non-qualifying Tier 1 instruments outstanding on reporting date</t>
  </si>
  <si>
    <t>1662</t>
  </si>
  <si>
    <t>CK</t>
  </si>
  <si>
    <t>Non-qualifying Additional Tier 1 instruments included in capital</t>
  </si>
  <si>
    <t>1663</t>
  </si>
  <si>
    <t>CL</t>
  </si>
  <si>
    <t>Phase out of non-qualifying Tier 2 instruments</t>
  </si>
  <si>
    <t xml:space="preserve">Total non-qualifying Tier 2 instruments outstanding at the date of continuance </t>
  </si>
  <si>
    <t>1673</t>
  </si>
  <si>
    <t>CM</t>
  </si>
  <si>
    <t>Maximum amount of non-qualifying Tier 2 instruments that can be included in capital</t>
  </si>
  <si>
    <t>1674</t>
  </si>
  <si>
    <t>CN</t>
  </si>
  <si>
    <t>Actual amount of non-qualifying Tier 2 instruments outstanding on reporting date**</t>
  </si>
  <si>
    <t>1675</t>
  </si>
  <si>
    <t>CO</t>
  </si>
  <si>
    <t>Non-qualifying Tier 2 instruments included in capital</t>
  </si>
  <si>
    <t>1676</t>
  </si>
  <si>
    <t>CP</t>
  </si>
  <si>
    <t>* after amortization, as applicable, up to the date of continuance</t>
  </si>
  <si>
    <t>** after amortization, as applicable, up to reporting date</t>
  </si>
  <si>
    <t>Deferred tax liabilities related to (used to offset associated gross amounts):</t>
  </si>
  <si>
    <t>Goodwill</t>
  </si>
  <si>
    <t>1677</t>
  </si>
  <si>
    <t>CQ</t>
  </si>
  <si>
    <t>Intangible assets (excluding computer software intangibles and mortgage servicing rights)</t>
  </si>
  <si>
    <t>1678</t>
  </si>
  <si>
    <t>CR</t>
  </si>
  <si>
    <t>Computer software intangibles</t>
  </si>
  <si>
    <t>1679</t>
  </si>
  <si>
    <t>CS</t>
  </si>
  <si>
    <t>Deferred tax assets excluding those arising from temporary differences</t>
  </si>
  <si>
    <t>1680</t>
  </si>
  <si>
    <t>CT</t>
  </si>
  <si>
    <t>Defined benefit pension fund assets</t>
  </si>
  <si>
    <t>1681</t>
  </si>
  <si>
    <t>CU</t>
  </si>
  <si>
    <t>Mortgage servicing rights</t>
  </si>
  <si>
    <t>1682</t>
  </si>
  <si>
    <t>CV</t>
  </si>
  <si>
    <t>Deferred tax assets arising from temporary differences, excluding those realizable through loss carryback</t>
  </si>
  <si>
    <t>1683</t>
  </si>
  <si>
    <t>CW</t>
  </si>
  <si>
    <t>Permitted short positions in (used to offset the associated gross long positions):</t>
  </si>
  <si>
    <t>Investments in own shares not derecognized for accounting purposes</t>
  </si>
  <si>
    <t>1684</t>
  </si>
  <si>
    <t>CX</t>
  </si>
  <si>
    <t>Investments in own Additional Tier 1 capital instruments not derecognized for accounting purposes</t>
  </si>
  <si>
    <t>1685</t>
  </si>
  <si>
    <t>CY</t>
  </si>
  <si>
    <t>Investments in own Tier 2 capital instruments not derecognized for accounting purposes</t>
  </si>
  <si>
    <t>1686</t>
  </si>
  <si>
    <t>CZ</t>
  </si>
  <si>
    <t>Investments in common equity of financials</t>
  </si>
  <si>
    <t>Deconsolidated subsidiaries</t>
  </si>
  <si>
    <t>1704</t>
  </si>
  <si>
    <t>DA</t>
  </si>
  <si>
    <t>Other significant investments and joint ventures</t>
  </si>
  <si>
    <t>1705</t>
  </si>
  <si>
    <t>DB</t>
  </si>
  <si>
    <t>Non-significant investments</t>
  </si>
  <si>
    <t>1687</t>
  </si>
  <si>
    <t>DC</t>
  </si>
  <si>
    <t>Investments in Additional Tier 1 capital of financials</t>
  </si>
  <si>
    <t>1688</t>
  </si>
  <si>
    <t>DD</t>
  </si>
  <si>
    <t>1699</t>
  </si>
  <si>
    <t>DE</t>
  </si>
  <si>
    <t>1700</t>
  </si>
  <si>
    <t>DF</t>
  </si>
  <si>
    <t>Investments in Tier 2 capital of financials</t>
  </si>
  <si>
    <t>1701</t>
  </si>
  <si>
    <t>DG</t>
  </si>
  <si>
    <t>1702</t>
  </si>
  <si>
    <t>DH</t>
  </si>
  <si>
    <t>1703</t>
  </si>
  <si>
    <t>DI</t>
  </si>
  <si>
    <t>Investments in  Other TLAC Instruments issued by G-SIBs not covered by the 5% threshold</t>
  </si>
  <si>
    <t>1753</t>
  </si>
  <si>
    <t>DJ</t>
  </si>
  <si>
    <t>1754</t>
  </si>
  <si>
    <t>DK</t>
  </si>
  <si>
    <t>1755</t>
  </si>
  <si>
    <t>DL</t>
  </si>
  <si>
    <t>Investments in Other TLAC Instruments issued by D-SIBs not covered by the 5% threshold</t>
  </si>
  <si>
    <t>1756</t>
  </si>
  <si>
    <t>DM</t>
  </si>
  <si>
    <t>1757</t>
  </si>
  <si>
    <t>DN</t>
  </si>
  <si>
    <t>1758</t>
  </si>
  <si>
    <t>DO</t>
  </si>
  <si>
    <t>Permitted offset in respect of defined benefit pension fund assets</t>
  </si>
  <si>
    <t>1715</t>
  </si>
  <si>
    <t>Schedule 20.020 - Qualifying Capital Issued Out of Subsidiaries</t>
  </si>
  <si>
    <t>Sub. 1</t>
  </si>
  <si>
    <t>Sub. 2</t>
  </si>
  <si>
    <t>Sub. 3</t>
  </si>
  <si>
    <t>Sub. 4</t>
  </si>
  <si>
    <t>Sub. 5</t>
  </si>
  <si>
    <t>Sub. 6</t>
  </si>
  <si>
    <t>Sub. 7</t>
  </si>
  <si>
    <t>Sub. 8</t>
  </si>
  <si>
    <t>Qualifying capital issued out of subsidiaries that are banks</t>
  </si>
  <si>
    <t>Total Common Equity Tier 1 of the subsidary, net of deductions</t>
  </si>
  <si>
    <t>1984</t>
  </si>
  <si>
    <t>1985</t>
  </si>
  <si>
    <t>1989</t>
  </si>
  <si>
    <t>1990</t>
  </si>
  <si>
    <t>1991</t>
  </si>
  <si>
    <t>1992</t>
  </si>
  <si>
    <t>1993</t>
  </si>
  <si>
    <t>1994</t>
  </si>
  <si>
    <t>Total paid-in CET1 plus related reserves/retained earnings, gross of all deductions, of which:</t>
  </si>
  <si>
    <t>1996</t>
  </si>
  <si>
    <t>1997</t>
  </si>
  <si>
    <t>1999</t>
  </si>
  <si>
    <t>2000</t>
  </si>
  <si>
    <t>2077</t>
  </si>
  <si>
    <t>2078</t>
  </si>
  <si>
    <t>2079</t>
  </si>
  <si>
    <t>2080</t>
  </si>
  <si>
    <t>Paid-in CET1 plus related reserves/retained earnings owned by third parties, gross of all deductions</t>
  </si>
  <si>
    <t>2081</t>
  </si>
  <si>
    <t>2082</t>
  </si>
  <si>
    <t>2083</t>
  </si>
  <si>
    <t>2084</t>
  </si>
  <si>
    <t>2085</t>
  </si>
  <si>
    <t>2086</t>
  </si>
  <si>
    <t>2087</t>
  </si>
  <si>
    <t>2088</t>
  </si>
  <si>
    <t>Total Tier 1 (CET1 + Additional Tier 1) of the subsidary, net of deductions</t>
  </si>
  <si>
    <t>2089</t>
  </si>
  <si>
    <t>2090</t>
  </si>
  <si>
    <t>2091</t>
  </si>
  <si>
    <t>2092</t>
  </si>
  <si>
    <t>2093</t>
  </si>
  <si>
    <t>2094</t>
  </si>
  <si>
    <t>2095</t>
  </si>
  <si>
    <t>2096</t>
  </si>
  <si>
    <t>Total paid-in Tier 1 plus related reserves/retained earnings, gross of all deductions, of which:</t>
  </si>
  <si>
    <t>2097</t>
  </si>
  <si>
    <t>2098</t>
  </si>
  <si>
    <t>2099</t>
  </si>
  <si>
    <t>2100</t>
  </si>
  <si>
    <t>2101</t>
  </si>
  <si>
    <t>2102</t>
  </si>
  <si>
    <t>2103</t>
  </si>
  <si>
    <t>2104</t>
  </si>
  <si>
    <t>Paid-in Tier 1 plus related reserves/retained earnings owned by third parties, gross of all deductions</t>
  </si>
  <si>
    <t>2105</t>
  </si>
  <si>
    <t>2106</t>
  </si>
  <si>
    <t>2126</t>
  </si>
  <si>
    <t>2127</t>
  </si>
  <si>
    <t>2128</t>
  </si>
  <si>
    <t>2129</t>
  </si>
  <si>
    <t>2130</t>
  </si>
  <si>
    <t>2131</t>
  </si>
  <si>
    <t>Total Capital (CET1 + Additional Tier 1 + Tier 2*) of the subsidary, net of deductions</t>
  </si>
  <si>
    <t>2132</t>
  </si>
  <si>
    <t>2133</t>
  </si>
  <si>
    <t>2134</t>
  </si>
  <si>
    <t>2135</t>
  </si>
  <si>
    <t>2136</t>
  </si>
  <si>
    <t>2137</t>
  </si>
  <si>
    <t>2138</t>
  </si>
  <si>
    <t>2158</t>
  </si>
  <si>
    <t>Total paid-in Total Capital* plus related reserves/retained earnings, gross of all deductions, of which:</t>
  </si>
  <si>
    <t>2159</t>
  </si>
  <si>
    <t>2160</t>
  </si>
  <si>
    <t>2161</t>
  </si>
  <si>
    <t>2162</t>
  </si>
  <si>
    <t>2163</t>
  </si>
  <si>
    <t>2164</t>
  </si>
  <si>
    <t>2165</t>
  </si>
  <si>
    <t>2166</t>
  </si>
  <si>
    <t>Paid-in Total Capital* plus related reserves/retained earnings owned by third parties, gross of all deductions</t>
  </si>
  <si>
    <t>2167</t>
  </si>
  <si>
    <t>2168</t>
  </si>
  <si>
    <t>2169</t>
  </si>
  <si>
    <t>2170</t>
  </si>
  <si>
    <t>2173</t>
  </si>
  <si>
    <t>2174</t>
  </si>
  <si>
    <t>2175</t>
  </si>
  <si>
    <t>2176</t>
  </si>
  <si>
    <t>* net of amortization of Tier 2 instruments</t>
  </si>
  <si>
    <t>Total risk-weighted assets of the subsidiary</t>
  </si>
  <si>
    <t>2177</t>
  </si>
  <si>
    <t>2178</t>
  </si>
  <si>
    <t>2185</t>
  </si>
  <si>
    <t>2186</t>
  </si>
  <si>
    <t>2188</t>
  </si>
  <si>
    <t>2190</t>
  </si>
  <si>
    <t>2191</t>
  </si>
  <si>
    <t>2192</t>
  </si>
  <si>
    <t>Risk-weighted assets of the consolidated group that relate to the subsidiary (ie risk-weighted assets of the subsidiary excluding intra-group transactions)</t>
  </si>
  <si>
    <t>2193</t>
  </si>
  <si>
    <t>2194</t>
  </si>
  <si>
    <t>2195</t>
  </si>
  <si>
    <t>2196</t>
  </si>
  <si>
    <t>2197</t>
  </si>
  <si>
    <t>2198</t>
  </si>
  <si>
    <t>2199</t>
  </si>
  <si>
    <t>2200</t>
  </si>
  <si>
    <t>Amounts to be included in group Common Equity Tier 1 capital</t>
  </si>
  <si>
    <t xml:space="preserve">(i)
</t>
  </si>
  <si>
    <t>Minimum Common Equity Tier 1 requirement of the subsidiary plus the capital 
conservation buffer</t>
  </si>
  <si>
    <t>2201</t>
  </si>
  <si>
    <t>2202</t>
  </si>
  <si>
    <t>2217</t>
  </si>
  <si>
    <t>2218</t>
  </si>
  <si>
    <t>2220</t>
  </si>
  <si>
    <t>2222</t>
  </si>
  <si>
    <t>2223</t>
  </si>
  <si>
    <t>2224</t>
  </si>
  <si>
    <t xml:space="preserve">(ii)
</t>
  </si>
  <si>
    <t>The portion of the consolidated minimum Common Equity Tier 1 requirement plus the capital conservation buffer that relates to the subsidiary</t>
  </si>
  <si>
    <t>2225</t>
  </si>
  <si>
    <t>2226</t>
  </si>
  <si>
    <t>2227</t>
  </si>
  <si>
    <t>2228</t>
  </si>
  <si>
    <t>2230</t>
  </si>
  <si>
    <t>2231</t>
  </si>
  <si>
    <t>2232</t>
  </si>
  <si>
    <t>2233</t>
  </si>
  <si>
    <t>Surplus Common Equity Tier 1 of the subsidiary = Common Equity Tier 1 of the subsidiary less lower of (i) and (ii)</t>
  </si>
  <si>
    <t>2234</t>
  </si>
  <si>
    <t>2254</t>
  </si>
  <si>
    <t>2255</t>
  </si>
  <si>
    <t>2256</t>
  </si>
  <si>
    <t>2257</t>
  </si>
  <si>
    <t>2258</t>
  </si>
  <si>
    <t>2259</t>
  </si>
  <si>
    <t>2260</t>
  </si>
  <si>
    <t>Surplus Common Equity Tier 1 of the subsidiary that is attributable to third party investors</t>
  </si>
  <si>
    <t>2261</t>
  </si>
  <si>
    <t>2262</t>
  </si>
  <si>
    <t>2263</t>
  </si>
  <si>
    <t>2265</t>
  </si>
  <si>
    <t>2266</t>
  </si>
  <si>
    <t>2286</t>
  </si>
  <si>
    <t>2287</t>
  </si>
  <si>
    <t>2288</t>
  </si>
  <si>
    <t>2830</t>
  </si>
  <si>
    <t>Amount of capital issued to third parties recognized in Common Equity Tier 1</t>
  </si>
  <si>
    <t>2289</t>
  </si>
  <si>
    <t>2291</t>
  </si>
  <si>
    <t>2293</t>
  </si>
  <si>
    <t>2294</t>
  </si>
  <si>
    <t>2295</t>
  </si>
  <si>
    <t>2296</t>
  </si>
  <si>
    <t>2297</t>
  </si>
  <si>
    <t>2298</t>
  </si>
  <si>
    <t>2299</t>
  </si>
  <si>
    <t>Amounts to be included in group Additional Tier 1 capital</t>
  </si>
  <si>
    <t xml:space="preserve">(iii)
</t>
  </si>
  <si>
    <t>Minimum Tier 1 requirement of the subsidiary plus the capital 
conservation buffer</t>
  </si>
  <si>
    <t>2300</t>
  </si>
  <si>
    <t>2320</t>
  </si>
  <si>
    <t>2321</t>
  </si>
  <si>
    <t>2322</t>
  </si>
  <si>
    <t>2323</t>
  </si>
  <si>
    <t>2324</t>
  </si>
  <si>
    <t>2325</t>
  </si>
  <si>
    <t>2326</t>
  </si>
  <si>
    <t xml:space="preserve">(iv)
</t>
  </si>
  <si>
    <t>The portion of the consolidated minimum Tier 1 requirement plus the capital conservation buffer that relates to the subsidiary</t>
  </si>
  <si>
    <t>2327</t>
  </si>
  <si>
    <t>2328</t>
  </si>
  <si>
    <t>2329</t>
  </si>
  <si>
    <t>2330</t>
  </si>
  <si>
    <t>2331</t>
  </si>
  <si>
    <t>2332</t>
  </si>
  <si>
    <t>2333</t>
  </si>
  <si>
    <t>2334</t>
  </si>
  <si>
    <t>Surplus Tier 1 of the subsidiary = Tier 1 of the subsidiary less lower of (iii) and (iv)</t>
  </si>
  <si>
    <t>2354</t>
  </si>
  <si>
    <t>2355</t>
  </si>
  <si>
    <t>2356</t>
  </si>
  <si>
    <t>2357</t>
  </si>
  <si>
    <t>2358</t>
  </si>
  <si>
    <t>2359</t>
  </si>
  <si>
    <t>2360</t>
  </si>
  <si>
    <t>2361</t>
  </si>
  <si>
    <t>Surplus Tier 1 of the subsidiary that is attributable to third party investors</t>
  </si>
  <si>
    <t>2362</t>
  </si>
  <si>
    <t>2363</t>
  </si>
  <si>
    <t>2364</t>
  </si>
  <si>
    <t>2365</t>
  </si>
  <si>
    <t>2366</t>
  </si>
  <si>
    <t>2367</t>
  </si>
  <si>
    <t>2368</t>
  </si>
  <si>
    <t>2371</t>
  </si>
  <si>
    <t>2835</t>
  </si>
  <si>
    <t>Amount of capital issued to third parties recognized in Tier 1</t>
  </si>
  <si>
    <t>2372</t>
  </si>
  <si>
    <t>2373</t>
  </si>
  <si>
    <t>2374</t>
  </si>
  <si>
    <t>2375</t>
  </si>
  <si>
    <t>2376</t>
  </si>
  <si>
    <t>2383</t>
  </si>
  <si>
    <t>2384</t>
  </si>
  <si>
    <t>2386</t>
  </si>
  <si>
    <t>Amount of capital issued to third parties recognized in Additional Tier 1</t>
  </si>
  <si>
    <t>Y</t>
  </si>
  <si>
    <t>2388</t>
  </si>
  <si>
    <t>2391</t>
  </si>
  <si>
    <t>2392</t>
  </si>
  <si>
    <t>2393</t>
  </si>
  <si>
    <t>2394</t>
  </si>
  <si>
    <t>2395</t>
  </si>
  <si>
    <t>2396</t>
  </si>
  <si>
    <t>2397</t>
  </si>
  <si>
    <t>2398</t>
  </si>
  <si>
    <t>Amounts to be included in group Tier 2 capital</t>
  </si>
  <si>
    <t xml:space="preserve">(v)
</t>
  </si>
  <si>
    <t>Minimum Total capital requirements of the subsidiary plus the capital 
conservation buffer</t>
  </si>
  <si>
    <t>2399</t>
  </si>
  <si>
    <t>2400</t>
  </si>
  <si>
    <t>2401</t>
  </si>
  <si>
    <t>2402</t>
  </si>
  <si>
    <t>2417</t>
  </si>
  <si>
    <t>2418</t>
  </si>
  <si>
    <t>2420</t>
  </si>
  <si>
    <t>2422</t>
  </si>
  <si>
    <t xml:space="preserve">(vi)
</t>
  </si>
  <si>
    <t>The portion of the consolidated minimum Total capital requirement plus the capital conservation buffer that relates to the subsidiary</t>
  </si>
  <si>
    <t>2425</t>
  </si>
  <si>
    <t>2426</t>
  </si>
  <si>
    <t>2427</t>
  </si>
  <si>
    <t>2428</t>
  </si>
  <si>
    <t>2429</t>
  </si>
  <si>
    <t>2430</t>
  </si>
  <si>
    <t>2431</t>
  </si>
  <si>
    <t>2432</t>
  </si>
  <si>
    <t>Surplus Total Capital of the subsidiary = Total capital of the subsidiary less lower of (v) and (vi)</t>
  </si>
  <si>
    <t>2433</t>
  </si>
  <si>
    <t>2434</t>
  </si>
  <si>
    <t>2435</t>
  </si>
  <si>
    <t>2436</t>
  </si>
  <si>
    <t>2456</t>
  </si>
  <si>
    <t>2457</t>
  </si>
  <si>
    <t>2458</t>
  </si>
  <si>
    <t>2459</t>
  </si>
  <si>
    <t>Surplus Total capital of the subsidiary that is attributable to third party investors</t>
  </si>
  <si>
    <t>2460</t>
  </si>
  <si>
    <t>2461</t>
  </si>
  <si>
    <t>2462</t>
  </si>
  <si>
    <t>2463</t>
  </si>
  <si>
    <t>2464</t>
  </si>
  <si>
    <t>2465</t>
  </si>
  <si>
    <t>2466</t>
  </si>
  <si>
    <t>2467</t>
  </si>
  <si>
    <t>2836</t>
  </si>
  <si>
    <t>Amount of capital issued to third parties recognized in Total Capital</t>
  </si>
  <si>
    <t>2468</t>
  </si>
  <si>
    <t>2469</t>
  </si>
  <si>
    <t>2470</t>
  </si>
  <si>
    <t>2490</t>
  </si>
  <si>
    <t>2493</t>
  </si>
  <si>
    <t>2495</t>
  </si>
  <si>
    <t>2497</t>
  </si>
  <si>
    <t>2498</t>
  </si>
  <si>
    <t>Amount of capital issued to third parties recognized in Tier 2</t>
  </si>
  <si>
    <t>2499</t>
  </si>
  <si>
    <t>2501</t>
  </si>
  <si>
    <t>2502</t>
  </si>
  <si>
    <t>2504</t>
  </si>
  <si>
    <t>2505</t>
  </si>
  <si>
    <t>2506</t>
  </si>
  <si>
    <t>2507</t>
  </si>
  <si>
    <t>2508</t>
  </si>
  <si>
    <t>2509</t>
  </si>
  <si>
    <t>Qualifying capital issued out of subsidiaries that are not banks</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</si>
  <si>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</si>
  <si>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</si>
  <si>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</si>
  <si>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</si>
  <si>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</si>
  <si>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</si>
  <si>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</si>
  <si>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</si>
  <si>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</si>
  <si>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</si>
  <si>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</si>
  <si>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</si>
  <si>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</si>
  <si>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</si>
  <si>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</si>
  <si>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</si>
  <si>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</si>
  <si>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</si>
  <si>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</si>
  <si>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</si>
  <si>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</si>
  <si>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</si>
  <si>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</si>
  <si>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</si>
  <si>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</si>
  <si>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</si>
  <si>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</si>
  <si>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</si>
  <si>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</si>
  <si>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</si>
  <si>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</si>
  <si>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</si>
  <si>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</si>
  <si>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</si>
  <si>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</si>
  <si>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</si>
  <si>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</si>
  <si>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</si>
  <si>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</si>
  <si>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</si>
  <si>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</si>
  <si>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</si>
  <si>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</si>
  <si>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</si>
  <si>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</si>
  <si>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</si>
  <si>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</si>
  <si>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</si>
  <si>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</si>
  <si>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</si>
  <si>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</si>
  <si>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</si>
  <si>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</si>
  <si>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</si>
  <si>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</si>
  <si>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</si>
  <si>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</si>
  <si>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</si>
  <si>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</si>
  <si>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</si>
  <si>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</si>
  <si>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</si>
  <si>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</si>
  <si>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</si>
  <si>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</si>
  <si>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</si>
  <si>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</si>
  <si>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</si>
  <si>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</si>
  <si>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</si>
  <si>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</si>
  <si>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</si>
  <si>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</si>
  <si>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</si>
  <si>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</si>
  <si>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</si>
  <si>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</si>
  <si>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</si>
  <si>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</si>
  <si>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</si>
  <si>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</si>
  <si>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</si>
  <si>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</si>
  <si>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</si>
  <si>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2598</t>
  </si>
  <si>
    <t>2599</t>
  </si>
  <si>
    <t>2594</t>
  </si>
  <si>
    <t>2595</t>
  </si>
  <si>
    <t>1 Includes banking and trading book unsettled non-DvP trades.</t>
  </si>
  <si>
    <t>2 Unsettled non-DvP trades where second leg is 5 days late or more.</t>
  </si>
  <si>
    <t xml:space="preserve">(vii)
</t>
  </si>
  <si>
    <t>2596</t>
  </si>
  <si>
    <t>2597</t>
  </si>
  <si>
    <t>1815</t>
  </si>
  <si>
    <t>1816</t>
  </si>
  <si>
    <t>1817</t>
  </si>
  <si>
    <t>1818</t>
  </si>
  <si>
    <t>1819</t>
  </si>
  <si>
    <t>1820</t>
  </si>
  <si>
    <t xml:space="preserve">(viii)
</t>
  </si>
  <si>
    <t>1821</t>
  </si>
  <si>
    <t>1822</t>
  </si>
  <si>
    <t>1823</t>
  </si>
  <si>
    <t>1824</t>
  </si>
  <si>
    <t>1825</t>
  </si>
  <si>
    <t>1826</t>
  </si>
  <si>
    <t>1827</t>
  </si>
  <si>
    <t>1828</t>
  </si>
  <si>
    <t>Surplus Tier 1 of the subsidiary = Tier 1 of the subsidiary less lower of (vii) and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</si>
  <si>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</si>
  <si>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</si>
  <si>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</si>
  <si>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</si>
  <si>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</si>
  <si>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</si>
  <si>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</si>
  <si>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</si>
  <si>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</si>
  <si>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</si>
  <si>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</si>
  <si>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</si>
  <si>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</si>
  <si>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</si>
  <si>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</si>
  <si>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</si>
  <si>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</si>
  <si>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</si>
  <si>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</si>
  <si>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</si>
  <si>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</si>
  <si>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</si>
  <si>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</si>
  <si>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</si>
  <si>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</si>
  <si>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</si>
  <si>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 xml:space="preserve">(ix)
</t>
  </si>
  <si>
    <t>1854</t>
  </si>
  <si>
    <t>1855</t>
  </si>
  <si>
    <t>1856</t>
  </si>
  <si>
    <t>1857</t>
  </si>
  <si>
    <t>1858</t>
  </si>
  <si>
    <t>1859</t>
  </si>
  <si>
    <t>1860</t>
  </si>
  <si>
    <t>1861</t>
  </si>
  <si>
    <t xml:space="preserve">(x)
</t>
  </si>
  <si>
    <t>1862</t>
  </si>
  <si>
    <t>1863</t>
  </si>
  <si>
    <t>1864</t>
  </si>
  <si>
    <t>1865</t>
  </si>
  <si>
    <t>1866</t>
  </si>
  <si>
    <t>1867</t>
  </si>
  <si>
    <t>1868</t>
  </si>
  <si>
    <t>1869</t>
  </si>
  <si>
    <t>Surplus Total Capital of the subsidiary = Total capital of the subsidiary less lower of (ix) and (x)</t>
  </si>
  <si>
    <t>1870</t>
  </si>
  <si>
    <t>1871</t>
  </si>
  <si>
    <t>1872</t>
  </si>
  <si>
    <t>1873</t>
  </si>
  <si>
    <t>1874</t>
  </si>
  <si>
    <t>1875</t>
  </si>
  <si>
    <t>1876</t>
  </si>
  <si>
    <t>1953</t>
  </si>
  <si>
    <t>1954</t>
  </si>
  <si>
    <t>1959</t>
  </si>
  <si>
    <t>1960</t>
  </si>
  <si>
    <t>1961</t>
  </si>
  <si>
    <t>1962</t>
  </si>
  <si>
    <t>1963</t>
  </si>
  <si>
    <t>1964</t>
  </si>
  <si>
    <t>1965</t>
  </si>
  <si>
    <t>2839</t>
  </si>
  <si>
    <t>1966</t>
  </si>
  <si>
    <t>1967</t>
  </si>
  <si>
    <t>1968</t>
  </si>
  <si>
    <t>1969</t>
  </si>
  <si>
    <t>1970</t>
  </si>
  <si>
    <t>1971</t>
  </si>
  <si>
    <t>1972</t>
  </si>
  <si>
    <t>1973</t>
  </si>
  <si>
    <t>1974</t>
  </si>
  <si>
    <t>1976</t>
  </si>
  <si>
    <t>1977</t>
  </si>
  <si>
    <t>1978</t>
  </si>
  <si>
    <t>1979</t>
  </si>
  <si>
    <t>1980</t>
  </si>
  <si>
    <t>1981</t>
  </si>
  <si>
    <t>1982</t>
  </si>
  <si>
    <t>1983</t>
  </si>
  <si>
    <t>Schedule 20.030 - Allowance for Impairment: Capital Treatment</t>
  </si>
  <si>
    <t>Stage 1 and Stage 2 allowance - total consolidated</t>
  </si>
  <si>
    <t>1986</t>
  </si>
  <si>
    <t>Less: amount in respect of subsidiaries deconsolidated for capital purposes</t>
  </si>
  <si>
    <t>1987</t>
  </si>
  <si>
    <t>Less: amount in respect of on-balance sheet assets underlying exposures treated under the securitization framework</t>
  </si>
  <si>
    <t>Less: amount in respect of other adjustments</t>
  </si>
  <si>
    <t xml:space="preserve">Net Stage 1 and Stage 2 allowance </t>
  </si>
  <si>
    <t>1988</t>
  </si>
  <si>
    <t>Stage 3 allowance</t>
  </si>
  <si>
    <t>2602</t>
  </si>
  <si>
    <t>2603</t>
  </si>
  <si>
    <t>Net allowance held against identified deterioration of particular assets or known liabilities</t>
  </si>
  <si>
    <t>2604</t>
  </si>
  <si>
    <t>Standardized Methodology</t>
  </si>
  <si>
    <t>Net Stage 1 and Stage 2 allowance allocated to standardized portfolios</t>
  </si>
  <si>
    <t>1995</t>
  </si>
  <si>
    <t>Eligible Stage 1 and Stage 2 allowance* for inclusion in Tier 2 capital :</t>
  </si>
  <si>
    <t>Lesser of C and 1.25% x [A from Schedule 10.020 - J from Schedule 40.290 + (J from Schedule 40.290 x (A from Schedule 10.020 - J from schedule 40.290) / (C from Schedule 10.020 - J from schedule 40.290))]</t>
  </si>
  <si>
    <t>1998</t>
  </si>
  <si>
    <t>IRB Methodology</t>
  </si>
  <si>
    <t>Eligible Allowance (including partial write-offs)</t>
  </si>
  <si>
    <t>Net Stage 1 and Stage 2 allowance allocated to IRB portfolios</t>
  </si>
  <si>
    <t>A-C</t>
  </si>
  <si>
    <t>2264</t>
  </si>
  <si>
    <t>Memo: Internal allocation of Stage 1 and Stage 2 allowance (in respect of IRB portfolios):</t>
  </si>
  <si>
    <t>Drawn (501)</t>
  </si>
  <si>
    <t>Undrawn Commitments (502)</t>
  </si>
  <si>
    <t>Repo-style Transactions (503)</t>
  </si>
  <si>
    <t>OTC Derivatives (504)</t>
  </si>
  <si>
    <t>Other off-balance sheet (505)</t>
  </si>
  <si>
    <t>Total Allocated</t>
  </si>
  <si>
    <t>12304</t>
  </si>
  <si>
    <t>12305</t>
  </si>
  <si>
    <t>12306</t>
  </si>
  <si>
    <t>12307</t>
  </si>
  <si>
    <t>12308</t>
  </si>
  <si>
    <t>12309</t>
  </si>
  <si>
    <t>12310</t>
  </si>
  <si>
    <t>12311</t>
  </si>
  <si>
    <t>12312</t>
  </si>
  <si>
    <t>12313</t>
  </si>
  <si>
    <t>12314</t>
  </si>
  <si>
    <t>12315</t>
  </si>
  <si>
    <t>12316</t>
  </si>
  <si>
    <t>12317</t>
  </si>
  <si>
    <t>12318</t>
  </si>
  <si>
    <t>12319</t>
  </si>
  <si>
    <t>Securities Firms and Other Financials Treated as Bank</t>
  </si>
  <si>
    <t>12320</t>
  </si>
  <si>
    <t>12321</t>
  </si>
  <si>
    <t>12322</t>
  </si>
  <si>
    <t>12323</t>
  </si>
  <si>
    <t>12324</t>
  </si>
  <si>
    <t>12325</t>
  </si>
  <si>
    <t>12326</t>
  </si>
  <si>
    <t>12327</t>
  </si>
  <si>
    <t>12328</t>
  </si>
  <si>
    <t>12329</t>
  </si>
  <si>
    <t>12330</t>
  </si>
  <si>
    <t>12331</t>
  </si>
  <si>
    <t>Securities Firms and Other Financials Treated as Corporate</t>
  </si>
  <si>
    <t>12432</t>
  </si>
  <si>
    <t>12433</t>
  </si>
  <si>
    <t>12607</t>
  </si>
  <si>
    <t>12434</t>
  </si>
  <si>
    <t>12435</t>
  </si>
  <si>
    <t>12436</t>
  </si>
  <si>
    <t>12437</t>
  </si>
  <si>
    <t>12438</t>
  </si>
  <si>
    <t>12440</t>
  </si>
  <si>
    <t>12441</t>
  </si>
  <si>
    <t>12442</t>
  </si>
  <si>
    <t>12443</t>
  </si>
  <si>
    <t>12445</t>
  </si>
  <si>
    <t>12446</t>
  </si>
  <si>
    <t>12447</t>
  </si>
  <si>
    <t>12448</t>
  </si>
  <si>
    <t>12450</t>
  </si>
  <si>
    <t>12451</t>
  </si>
  <si>
    <t>12332</t>
  </si>
  <si>
    <t>12333</t>
  </si>
  <si>
    <t>12335</t>
  </si>
  <si>
    <t>12336</t>
  </si>
  <si>
    <t>12337</t>
  </si>
  <si>
    <t>12338</t>
  </si>
  <si>
    <t>12340</t>
  </si>
  <si>
    <t>12341</t>
  </si>
  <si>
    <t>12342</t>
  </si>
  <si>
    <t>12343</t>
  </si>
  <si>
    <t>12344</t>
  </si>
  <si>
    <t>12345</t>
  </si>
  <si>
    <t>12346</t>
  </si>
  <si>
    <t>12347</t>
  </si>
  <si>
    <t>12348</t>
  </si>
  <si>
    <t>12349</t>
  </si>
  <si>
    <t>7081</t>
  </si>
  <si>
    <t>12350</t>
  </si>
  <si>
    <t>12351</t>
  </si>
  <si>
    <t>12352</t>
  </si>
  <si>
    <t>12353</t>
  </si>
  <si>
    <t>12354</t>
  </si>
  <si>
    <t>12355</t>
  </si>
  <si>
    <t>Income-Producing Residential Real Estate</t>
  </si>
  <si>
    <t>12356</t>
  </si>
  <si>
    <t>12357</t>
  </si>
  <si>
    <t>12360</t>
  </si>
  <si>
    <t>12361</t>
  </si>
  <si>
    <t>12396</t>
  </si>
  <si>
    <t>12397</t>
  </si>
  <si>
    <t>12400</t>
  </si>
  <si>
    <t>12401</t>
  </si>
  <si>
    <t>12362</t>
  </si>
  <si>
    <t>12363</t>
  </si>
  <si>
    <t>12366</t>
  </si>
  <si>
    <t>12367</t>
  </si>
  <si>
    <t>12402</t>
  </si>
  <si>
    <t>12403</t>
  </si>
  <si>
    <t>12406</t>
  </si>
  <si>
    <t>12407</t>
  </si>
  <si>
    <t>Land Acquisition, Development and Construction</t>
  </si>
  <si>
    <t>12368</t>
  </si>
  <si>
    <t>12369</t>
  </si>
  <si>
    <t>12370</t>
  </si>
  <si>
    <t>12371</t>
  </si>
  <si>
    <t>12372</t>
  </si>
  <si>
    <t>12373</t>
  </si>
  <si>
    <t>12374</t>
  </si>
  <si>
    <t>12375</t>
  </si>
  <si>
    <t>12376</t>
  </si>
  <si>
    <t>12377</t>
  </si>
  <si>
    <t>12378</t>
  </si>
  <si>
    <t>12379</t>
  </si>
  <si>
    <t>Income Producing CRE</t>
  </si>
  <si>
    <t>12380</t>
  </si>
  <si>
    <t>12381</t>
  </si>
  <si>
    <t>12382</t>
  </si>
  <si>
    <t>12383</t>
  </si>
  <si>
    <t>12384</t>
  </si>
  <si>
    <t>12385</t>
  </si>
  <si>
    <t>Counterparty Credit Risk of Trading Book Exposures</t>
  </si>
  <si>
    <t>Securitizations, excluding allowances on underlying securitized assets (Memo item)</t>
  </si>
  <si>
    <t>12392</t>
  </si>
  <si>
    <t>12393</t>
  </si>
  <si>
    <t>12394</t>
  </si>
  <si>
    <t>12395</t>
  </si>
  <si>
    <t>Equity Investment in Funds (Memo item)</t>
  </si>
  <si>
    <t>12386</t>
  </si>
  <si>
    <t>12387</t>
  </si>
  <si>
    <t>12388</t>
  </si>
  <si>
    <t>12389</t>
  </si>
  <si>
    <t>12390</t>
  </si>
  <si>
    <t>12391</t>
  </si>
  <si>
    <t>Total internal allocation of Stage 1 and Stage 2 allowance in respect of IRB portfolio</t>
  </si>
  <si>
    <t>IRB Methodology (cont'd)</t>
  </si>
  <si>
    <t>Stage 3 allowance and partial write-offs
(in respect of IRB portfolios):</t>
  </si>
  <si>
    <t>Total Eligible</t>
  </si>
  <si>
    <t>2117</t>
  </si>
  <si>
    <t>2149</t>
  </si>
  <si>
    <t>2181</t>
  </si>
  <si>
    <t>2213</t>
  </si>
  <si>
    <t>2245</t>
  </si>
  <si>
    <t>2277</t>
  </si>
  <si>
    <t>12500</t>
  </si>
  <si>
    <t>12501</t>
  </si>
  <si>
    <t>12502</t>
  </si>
  <si>
    <t>12503</t>
  </si>
  <si>
    <t>12504</t>
  </si>
  <si>
    <t>12505</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</si>
  <si>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</si>
  <si>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</si>
  <si>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</si>
  <si>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</si>
  <si>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</si>
  <si>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</si>
  <si>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</si>
  <si>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</si>
  <si>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</si>
  <si>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</si>
  <si>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</si>
  <si>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</si>
  <si>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</si>
  <si>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</si>
  <si>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</si>
  <si>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</si>
  <si>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</si>
  <si>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</si>
  <si>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</si>
  <si>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</si>
  <si>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</si>
  <si>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</si>
  <si>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</si>
  <si>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</si>
  <si>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</si>
  <si>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</si>
  <si>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</si>
  <si>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</si>
  <si>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</si>
  <si>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</si>
  <si>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</si>
  <si>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</si>
  <si>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</si>
  <si>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</si>
  <si>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</si>
  <si>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</si>
  <si>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</si>
  <si>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</si>
  <si>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</si>
  <si>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</si>
  <si>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</si>
  <si>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</si>
  <si>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</si>
  <si>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</si>
  <si>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</si>
  <si>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</si>
  <si>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</si>
  <si>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</si>
  <si>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</si>
  <si>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</si>
  <si>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</si>
  <si>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</si>
  <si>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</si>
  <si>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</si>
  <si>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</si>
  <si>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</si>
  <si>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</si>
  <si>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</si>
  <si>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12545</t>
  </si>
  <si>
    <t>12546</t>
  </si>
  <si>
    <t>12548</t>
  </si>
  <si>
    <t>12549</t>
  </si>
  <si>
    <t>12550</t>
  </si>
  <si>
    <t>12551</t>
  </si>
  <si>
    <t>12553</t>
  </si>
  <si>
    <t>12554</t>
  </si>
  <si>
    <t>2124</t>
  </si>
  <si>
    <t>2156</t>
  </si>
  <si>
    <t>2252</t>
  </si>
  <si>
    <t>2284</t>
  </si>
  <si>
    <t>12555</t>
  </si>
  <si>
    <t>12556</t>
  </si>
  <si>
    <t>12558</t>
  </si>
  <si>
    <t>12559</t>
  </si>
  <si>
    <t>12560</t>
  </si>
  <si>
    <t>12561</t>
  </si>
  <si>
    <t>12563</t>
  </si>
  <si>
    <t>12564</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</si>
  <si>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</si>
  <si>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</si>
  <si>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</si>
  <si>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</si>
  <si>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</si>
  <si>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</si>
  <si>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</si>
  <si>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</si>
  <si>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</si>
  <si>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</si>
  <si>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</si>
  <si>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</si>
  <si>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</si>
  <si>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</si>
  <si>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</si>
  <si>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</si>
  <si>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</si>
  <si>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</si>
  <si>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</si>
  <si>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</si>
  <si>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</si>
  <si>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</si>
  <si>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</si>
  <si>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</si>
  <si>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</si>
  <si>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</si>
  <si>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</si>
  <si>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</si>
  <si>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</si>
  <si>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</si>
  <si>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</si>
  <si>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</si>
  <si>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</si>
  <si>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</si>
  <si>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</si>
  <si>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</si>
  <si>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</si>
  <si>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</si>
  <si>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</si>
  <si>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</si>
  <si>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</si>
  <si>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</si>
  <si>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</si>
  <si>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</si>
  <si>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</si>
  <si>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</si>
  <si>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</si>
  <si>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</si>
  <si>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</si>
  <si>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</si>
  <si>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</si>
  <si>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</si>
  <si>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</si>
  <si>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</si>
  <si>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</si>
  <si>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</si>
  <si>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</si>
  <si>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</si>
  <si>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</si>
  <si>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</si>
  <si>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</si>
  <si>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</si>
  <si>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</si>
  <si>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</si>
  <si>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</si>
  <si>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</si>
  <si>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Total Stage 3 allowance in respect of IRB portfolio</t>
  </si>
  <si>
    <t>2290</t>
  </si>
  <si>
    <t>Total net allowance (including partial write-offs) eligible for excess/shortfall calculation</t>
  </si>
  <si>
    <t>2292</t>
  </si>
  <si>
    <t>Expected Loss Amount</t>
  </si>
  <si>
    <t>Expected loss amounts (in respect of IRB portfolios):</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</si>
  <si>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</si>
  <si>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</si>
  <si>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</si>
  <si>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</si>
  <si>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</si>
  <si>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</si>
  <si>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</si>
  <si>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</si>
  <si>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</si>
  <si>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</si>
  <si>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</si>
  <si>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</si>
  <si>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</si>
  <si>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</si>
  <si>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</si>
  <si>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</si>
  <si>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</si>
  <si>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</si>
  <si>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</si>
  <si>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</si>
  <si>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</si>
  <si>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</si>
  <si>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</si>
  <si>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</si>
  <si>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</si>
  <si>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</si>
  <si>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</si>
  <si>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</si>
  <si>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</si>
  <si>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</si>
  <si>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</si>
  <si>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</si>
  <si>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</si>
  <si>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</si>
  <si>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</si>
  <si>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</si>
  <si>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</si>
  <si>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</si>
  <si>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</si>
  <si>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</si>
  <si>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</si>
  <si>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</si>
  <si>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</si>
  <si>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</si>
  <si>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</si>
  <si>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</si>
  <si>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</si>
  <si>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</si>
  <si>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</si>
  <si>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</si>
  <si>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</si>
  <si>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</si>
  <si>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</si>
  <si>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</si>
  <si>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</si>
  <si>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</si>
  <si>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</si>
  <si>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</si>
  <si>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</si>
  <si>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</si>
  <si>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</si>
  <si>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</si>
  <si>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</si>
  <si>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</si>
  <si>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</si>
  <si>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</si>
  <si>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</si>
  <si>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</si>
  <si>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</si>
  <si>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</si>
  <si>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</si>
  <si>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</si>
  <si>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</si>
  <si>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</si>
  <si>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</si>
  <si>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</si>
  <si>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</si>
  <si>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</si>
  <si>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</si>
  <si>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</si>
  <si>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</si>
  <si>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</si>
  <si>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</si>
  <si>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</si>
  <si>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</si>
  <si>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</si>
  <si>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</si>
  <si>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</si>
  <si>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</si>
  <si>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</si>
  <si>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</si>
  <si>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</si>
  <si>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</si>
  <si>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</si>
  <si>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</si>
  <si>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</si>
  <si>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</si>
  <si>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</si>
  <si>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</si>
  <si>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</si>
  <si>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</si>
  <si>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</si>
  <si>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</si>
  <si>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</si>
  <si>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</si>
  <si>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</si>
  <si>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</si>
  <si>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</si>
  <si>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</si>
  <si>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</si>
  <si>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</si>
  <si>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</si>
  <si>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</si>
  <si>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</si>
  <si>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</si>
  <si>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</si>
  <si>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</si>
  <si>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</si>
  <si>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</si>
  <si>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</si>
  <si>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</si>
  <si>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</si>
  <si>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</si>
  <si>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</si>
  <si>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</si>
  <si>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</si>
  <si>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</si>
  <si>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</si>
  <si>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</si>
  <si>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</si>
  <si>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</si>
  <si>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</si>
  <si>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</si>
  <si>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</si>
  <si>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</si>
  <si>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</si>
  <si>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</si>
  <si>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</si>
  <si>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</si>
  <si>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</si>
  <si>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</si>
  <si>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</si>
  <si>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</si>
  <si>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</si>
  <si>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</si>
  <si>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</si>
  <si>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</si>
  <si>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</si>
  <si>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</si>
  <si>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</si>
  <si>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Total expected loss amount for excess/shortfall calculation</t>
  </si>
  <si>
    <t>2494</t>
  </si>
  <si>
    <t>Total net allowance less expected loss amount</t>
  </si>
  <si>
    <t>2496</t>
  </si>
  <si>
    <t>If K is positive -</t>
  </si>
  <si>
    <t>Excess allowance for inclusion in Tier 2 capital:</t>
  </si>
  <si>
    <t>Minimum of G, K and 0.6% IRB RWA</t>
  </si>
  <si>
    <t>2500</t>
  </si>
  <si>
    <t>If K is negative -</t>
  </si>
  <si>
    <t>Shortfall in allowance (for deduction from gross common equity tier 1 capital)</t>
  </si>
  <si>
    <t>2503</t>
  </si>
  <si>
    <t>Schedule 30.010 - Minimum Capital Required for Operational Risk</t>
  </si>
  <si>
    <t>A  Simplified Standardized Approach</t>
  </si>
  <si>
    <t>Latest 4 Quarters</t>
  </si>
  <si>
    <t>Year A*</t>
  </si>
  <si>
    <t>Year B*</t>
  </si>
  <si>
    <t>Year C*</t>
  </si>
  <si>
    <t xml:space="preserve">Total Interest Earning Assets </t>
  </si>
  <si>
    <t>2.25% of Interest Earning Assets</t>
  </si>
  <si>
    <t>Absolute Value of Net Interest Income (excluding dividends)</t>
  </si>
  <si>
    <t>Min [2.25% of Interest Earning Assets , Absolute Value of NII (excluding dividends)]</t>
  </si>
  <si>
    <t>D = Min (B,C)</t>
  </si>
  <si>
    <t>Dividend Income</t>
  </si>
  <si>
    <t>Absolute Value of Fee and Commission Income</t>
  </si>
  <si>
    <t>Absolute Value of  Other Income</t>
  </si>
  <si>
    <t>Absolute Value of Net Profit/Loss (Trading Book)</t>
  </si>
  <si>
    <t>Absolute Value of Net Profit/Loss (Banking Book)</t>
  </si>
  <si>
    <t>Adjusted Gross Income (pre-M&amp;A Adjustment)</t>
  </si>
  <si>
    <t>J =  (D + E + F + G + H + I)</t>
  </si>
  <si>
    <t>Adjustment for Mergers, Acquisitions and Divestitures</t>
  </si>
  <si>
    <t>Adjusted Gross Income (after M&amp;A Adjustment)</t>
  </si>
  <si>
    <t>L = (J + K)</t>
  </si>
  <si>
    <t>Three-Year Average</t>
  </si>
  <si>
    <t>M = three year average of L</t>
  </si>
  <si>
    <t>Capital Charge (Simplified Standardized Approach)</t>
  </si>
  <si>
    <t>M x 15%</t>
  </si>
  <si>
    <t>B  Standardized Approach</t>
  </si>
  <si>
    <t>B(i) Business Indicator Component</t>
  </si>
  <si>
    <t>Latest 4 quarters</t>
  </si>
  <si>
    <t>3-Year</t>
  </si>
  <si>
    <t>Year 1*</t>
  </si>
  <si>
    <t>Year 2*</t>
  </si>
  <si>
    <t>Year 3*</t>
  </si>
  <si>
    <t>Year 4*</t>
  </si>
  <si>
    <t>Year 5*</t>
  </si>
  <si>
    <t>Year 6*</t>
  </si>
  <si>
    <t>Year 7*</t>
  </si>
  <si>
    <t>Year 8*</t>
  </si>
  <si>
    <t>Year 9*</t>
  </si>
  <si>
    <t>Year 10*</t>
  </si>
  <si>
    <t>Average</t>
  </si>
  <si>
    <t>Interest-earning assets</t>
  </si>
  <si>
    <t>2.25% of 3-year average interest-earning assets</t>
  </si>
  <si>
    <t>P = 2.25% of O</t>
  </si>
  <si>
    <t>Interest income</t>
  </si>
  <si>
    <t>Interest expenses</t>
  </si>
  <si>
    <t>Absolute value of net interest income</t>
  </si>
  <si>
    <t>Dividend income</t>
  </si>
  <si>
    <t>Interest, leases and dividend component (ILDC)</t>
  </si>
  <si>
    <t>(Minimum of P and Q) + R</t>
  </si>
  <si>
    <t>Gross fee and commission income</t>
  </si>
  <si>
    <t>Fee and commission expenses</t>
  </si>
  <si>
    <t>Other operating income</t>
  </si>
  <si>
    <t>Other operating expenses</t>
  </si>
  <si>
    <t>Services Component (SC)</t>
  </si>
  <si>
    <t>(Maximum of T and U) + (Maximum of V and W)</t>
  </si>
  <si>
    <t>Absolute Value of Net Profit (Loss) on the Trading Book</t>
  </si>
  <si>
    <t>Absolute Value of Net Profit (Loss) on the Banking Book</t>
  </si>
  <si>
    <t>Financial Component (FC)</t>
  </si>
  <si>
    <t>Y + Z</t>
  </si>
  <si>
    <t>Business Indicator (BI) (before adjustments)</t>
  </si>
  <si>
    <t>S + X + AA</t>
  </si>
  <si>
    <t>Adjustment to BI for Mergers and Acquisitions</t>
  </si>
  <si>
    <t>Adjustment to BI for Divestitures</t>
  </si>
  <si>
    <t>BI (after adjustments)</t>
  </si>
  <si>
    <t>AB + AC - AD</t>
  </si>
  <si>
    <t>BI Component (BIC)</t>
  </si>
  <si>
    <t xml:space="preserve">B(ii) Operational Loss Events </t>
  </si>
  <si>
    <t>10-Year</t>
  </si>
  <si>
    <t>Total amount of gross losses (before adjustments)</t>
  </si>
  <si>
    <t>Total amount of loss recoveries (before adjustments)</t>
  </si>
  <si>
    <t>Total amount of net losses (before adjustments)</t>
  </si>
  <si>
    <t>Total amount of net losses of merged or acquired businesses before acquisition (actual)</t>
  </si>
  <si>
    <t>Total amount of net losses of merged or acquired businesses before acquisition (estimated)</t>
  </si>
  <si>
    <t>Total amount of other estimated net losses</t>
  </si>
  <si>
    <t>Total amount of net losses qualifying for exclusion</t>
  </si>
  <si>
    <t>Total net losses (after adjustments)</t>
  </si>
  <si>
    <t>Loss Component (LC)</t>
  </si>
  <si>
    <t>AG x 15</t>
  </si>
  <si>
    <t>Number of loss events contributing to total amount of gross losses (before adjustments)</t>
  </si>
  <si>
    <t>Number of loss events contributing to total amount of net losses of merged or acquired businesses before acquisition (actual)</t>
  </si>
  <si>
    <t xml:space="preserve">Number of loss events qualifying for exclusion </t>
  </si>
  <si>
    <t>Number of loss events contributing to total gross losses  (after adjustments)</t>
  </si>
  <si>
    <t>AL = AI + AJ - AK</t>
  </si>
  <si>
    <t xml:space="preserve">Total amount of estimated net losses over the ten-year period </t>
  </si>
  <si>
    <t>Sum(13129:13148)</t>
  </si>
  <si>
    <t xml:space="preserve">            As a % of total net losses (after adjustments)</t>
  </si>
  <si>
    <t>AM / (AG x 10) x 100</t>
  </si>
  <si>
    <t>B(iii) - Calculation of the Capital Charge (SA)</t>
  </si>
  <si>
    <t xml:space="preserve">Internal Loss Multiplier (ILM) </t>
  </si>
  <si>
    <t>Capital Charge (Standardized Approach)</t>
  </si>
  <si>
    <t>AF x AO</t>
  </si>
  <si>
    <t>C  Total minimum capital required for operational risk</t>
  </si>
  <si>
    <t>N (if using SSA) or AL (if using the SA)</t>
  </si>
  <si>
    <t>8381</t>
  </si>
  <si>
    <t>* Rolling four quarters. Year C or Year 10 captures the most recent rolling four quarters ending with the current quarter (except for operational loss data in Section B(ii) which is subject to a one-quarter lag.</t>
  </si>
  <si>
    <t>Schedule 40.010 - Standardized Approach - credit risk-weighted assets</t>
  </si>
  <si>
    <t>For Banking Book - Sovereign (106)</t>
  </si>
  <si>
    <t>Dollars in thousands, Record Type 005</t>
  </si>
  <si>
    <t>Before CRM</t>
  </si>
  <si>
    <t xml:space="preserve">
CRM Adjustments to Net Exposure</t>
  </si>
  <si>
    <t>Risk weight</t>
  </si>
  <si>
    <t>Notional Principal Amount (M12)</t>
  </si>
  <si>
    <t>Gross* exposure (credit-equiv. amount for off B/S) (M13)</t>
  </si>
  <si>
    <t>Net* exposure (credit-equiv. amount for off B/S) (M11)</t>
  </si>
  <si>
    <t xml:space="preserve"> Guarantees &amp; credit derivatives (M14)</t>
  </si>
  <si>
    <r>
      <rPr>
        <strike/>
        <sz val="7"/>
        <color theme="1"/>
        <rFont val="Arial"/>
        <family val="2"/>
      </rPr>
      <t xml:space="preserve"> </t>
    </r>
    <r>
      <rPr>
        <sz val="7"/>
        <color theme="1"/>
        <rFont val="Arial"/>
        <family val="2"/>
      </rPr>
      <t>Collateral (simple approach) (M15)</t>
    </r>
  </si>
  <si>
    <t xml:space="preserve"> Collateral (comprehensive approach) (M16)</t>
  </si>
  <si>
    <t>Net exposure after CRM (M17)</t>
  </si>
  <si>
    <t>Risk-weighted Assets (M7)</t>
  </si>
  <si>
    <t>(f = b+c+d+e)</t>
  </si>
  <si>
    <t>(g = a x f)</t>
  </si>
  <si>
    <t>0% Rated (801)</t>
  </si>
  <si>
    <t>20% Rated (804)</t>
  </si>
  <si>
    <t xml:space="preserve">50% Rated (797) </t>
  </si>
  <si>
    <t xml:space="preserve">100% Rated (780) </t>
  </si>
  <si>
    <t>150% Rated (806)</t>
  </si>
  <si>
    <t>100% Unrated (760)</t>
  </si>
  <si>
    <t>100% Defaulted (772)</t>
  </si>
  <si>
    <t>150% Defaulted (773)</t>
  </si>
  <si>
    <r>
      <t xml:space="preserve">Total </t>
    </r>
    <r>
      <rPr>
        <sz val="8"/>
        <rFont val="Arial"/>
        <family val="2"/>
      </rPr>
      <t>(700)</t>
    </r>
  </si>
  <si>
    <t xml:space="preserve">10% Rated (803) </t>
  </si>
  <si>
    <t>* Gross means gross of all allowances for credit loss.  Net is gross less Stage 3 allowances.</t>
  </si>
  <si>
    <t>Schedule 40.020 - Standardized Approach - credit risk-weighted assets</t>
  </si>
  <si>
    <t>For Banking Book - Public Sector Entities (PSEs) (120)</t>
  </si>
  <si>
    <t>CRM Adjustments to Net Exposure</t>
  </si>
  <si>
    <t>Guarantees &amp; credit derivatives (M14)</t>
  </si>
  <si>
    <t>Collateral (simple approach) (M15)</t>
  </si>
  <si>
    <t>Collateral (comprehensive approach) (M16)</t>
  </si>
  <si>
    <r>
      <t xml:space="preserve">Total </t>
    </r>
    <r>
      <rPr>
        <sz val="8"/>
        <color theme="1"/>
        <rFont val="Arial"/>
        <family val="2"/>
      </rPr>
      <t>(700)</t>
    </r>
  </si>
  <si>
    <t>Schedule 40.030 - Standardized Approach - credit risk-weighted assets</t>
  </si>
  <si>
    <t>For Banking Book - Multilateral Development Banks (MDBs) (121)</t>
  </si>
  <si>
    <t>30% Rated (733)</t>
  </si>
  <si>
    <t>50% Unrated (754)</t>
  </si>
  <si>
    <t>Schedule 40.040 - Standardized Approach - credit risk-weighted assets</t>
  </si>
  <si>
    <t>For Banking Book - Bank (excluding Covered Bonds) (107)</t>
  </si>
  <si>
    <t>20% Base rated (786)</t>
  </si>
  <si>
    <t>30% Base rated (789)</t>
  </si>
  <si>
    <t>50% Base rated (796)</t>
  </si>
  <si>
    <t>100% Base rated (745)</t>
  </si>
  <si>
    <t>150% Base rated (784)</t>
  </si>
  <si>
    <t>30% Base unrated (790)</t>
  </si>
  <si>
    <t>40% Base unrated (752)</t>
  </si>
  <si>
    <t>50% Base unrated (822)</t>
  </si>
  <si>
    <t>40% Simplified (753)</t>
  </si>
  <si>
    <t>75% Base unrated (756)</t>
  </si>
  <si>
    <t>100% Base unrated (781)</t>
  </si>
  <si>
    <t>150% Base unrated (765)</t>
  </si>
  <si>
    <t>20% Short-term rated (766)</t>
  </si>
  <si>
    <t>50% Short-term rated (767)</t>
  </si>
  <si>
    <t>150% Short-term rated (768)</t>
  </si>
  <si>
    <t>20% Short-term unrated (769)</t>
  </si>
  <si>
    <t>50% Short-term unrated (770)</t>
  </si>
  <si>
    <t>150% Short-term unrated (771)</t>
  </si>
  <si>
    <t>.</t>
  </si>
  <si>
    <t>10% Base rated (802)</t>
  </si>
  <si>
    <t>Schedule 40.050 - Standardized Approach - credit risk-weighted assets</t>
  </si>
  <si>
    <t>For Banking Book - Covered Bonds (122)</t>
  </si>
  <si>
    <t>20% Simplified (731)</t>
  </si>
  <si>
    <t>20% Unrated (750)</t>
  </si>
  <si>
    <t>30% Unrated (751)</t>
  </si>
  <si>
    <t>40% Unrated (794)</t>
  </si>
  <si>
    <t>75% Unrated (800)</t>
  </si>
  <si>
    <t>150% Unrated (785)</t>
  </si>
  <si>
    <t>Schedule 40.060 - Standardized Approach - credit risk-weighted assets</t>
  </si>
  <si>
    <t>For Banking Book - Securities Firms and Other Financial Institutions treated as Bank (123)</t>
  </si>
  <si>
    <t>Schedule 40.070 - Standardized Approach - credit risk-weighted assets</t>
  </si>
  <si>
    <t>For Banking Book - Large Corporate (101)</t>
  </si>
  <si>
    <t>50% Rated (797)</t>
  </si>
  <si>
    <t>75% Rated (808)</t>
  </si>
  <si>
    <t>100% Rated (780)</t>
  </si>
  <si>
    <t>100% Simplified (744)</t>
  </si>
  <si>
    <t>65% Unrated (755)</t>
  </si>
  <si>
    <t>100% Short-term rated (824)</t>
  </si>
  <si>
    <t>10% Rated (803)</t>
  </si>
  <si>
    <t>Schedule 40.080 - Standardized Approach - credit risk-weighted assets</t>
  </si>
  <si>
    <t>For Banking Book - Mid-sized Corporate (124)</t>
  </si>
  <si>
    <t>Schedule 40.090 - Standardized Approach - credit risk-weighted assets</t>
  </si>
  <si>
    <t>For Banking Book - SMEs Treated as Corporate (105)</t>
  </si>
  <si>
    <t>85% Unrated (759)</t>
  </si>
  <si>
    <t>Schedule 40.100 - Standardized Approach - credit risk-weighted assets</t>
  </si>
  <si>
    <t>For Banking Book - Securities Firms and Other Financial Institutions treated as Corporate (126)</t>
  </si>
  <si>
    <t>Schedule 40.110 - Standardized Approach - credit risk-weighted assets</t>
  </si>
  <si>
    <t>For Banking Book - Specialized Lending (127)</t>
  </si>
  <si>
    <t>80% Unrated, Project finance (758)</t>
  </si>
  <si>
    <t>100% Unrated, Project finance (761)</t>
  </si>
  <si>
    <t>100% Unrated, Object finance (762)</t>
  </si>
  <si>
    <t>100% Unrated, Commodities finance (763)</t>
  </si>
  <si>
    <t>130% Unrated, Project finance (764)</t>
  </si>
  <si>
    <t>Schedule 40.120 - Standardized Approach - credit risk-weighted assets</t>
  </si>
  <si>
    <t xml:space="preserve">For Banking Book - Subordinated Debt, Equity and Other Capital Instruments </t>
  </si>
  <si>
    <t>A  Equity</t>
  </si>
  <si>
    <t>Exposure type</t>
  </si>
  <si>
    <t>Notional</t>
  </si>
  <si>
    <t>Gross* exposure (credit-equiv. amount for off B/S)</t>
  </si>
  <si>
    <t>Net* exposure (credit-equiv. amount for off B/S)</t>
  </si>
  <si>
    <t>(c) = (a) x (b)</t>
  </si>
  <si>
    <t>Federal Reserve Bank</t>
  </si>
  <si>
    <t>13986</t>
  </si>
  <si>
    <t>Undrawn</t>
  </si>
  <si>
    <t>13988</t>
  </si>
  <si>
    <t>Federal Home Loan Bank</t>
  </si>
  <si>
    <t>13992</t>
  </si>
  <si>
    <t>13993</t>
  </si>
  <si>
    <t>13984</t>
  </si>
  <si>
    <t>13995</t>
  </si>
  <si>
    <t>13996</t>
  </si>
  <si>
    <t>13998</t>
  </si>
  <si>
    <t>13999</t>
  </si>
  <si>
    <t>National legislated program</t>
  </si>
  <si>
    <t>All other equity</t>
  </si>
  <si>
    <t>Speculative unlisted equity</t>
  </si>
  <si>
    <t>B Subordinated Debt</t>
  </si>
  <si>
    <t>C  Other TLAC instruments</t>
  </si>
  <si>
    <t>D  Total</t>
  </si>
  <si>
    <t>E  Risk Weights for Significant investments</t>
  </si>
  <si>
    <t>Balance</t>
  </si>
  <si>
    <t>Risk Weight</t>
  </si>
  <si>
    <t>(c = a x b)</t>
  </si>
  <si>
    <t>Investments in own capital instruments (if not derecognized for accounting purposes) [1]</t>
  </si>
  <si>
    <t>(H + U + AE + CX + CY + CZ ) from Schedule 20.010</t>
  </si>
  <si>
    <t>5418</t>
  </si>
  <si>
    <t>Investment in common equity of deconsolidated subs. (equity method excl. goodwill and intangibles)</t>
  </si>
  <si>
    <t>Deducted portion, adjustments, and offsetting short positions recognized for capital purposes</t>
  </si>
  <si>
    <t>(BL - BM + BS + CD ) from Schedule 20.010</t>
  </si>
  <si>
    <t>5428</t>
  </si>
  <si>
    <t>Net amount not deducted from capital</t>
  </si>
  <si>
    <t>(BM - BS - CD ) from Schedule 20.010</t>
  </si>
  <si>
    <t>5429</t>
  </si>
  <si>
    <t>5557</t>
  </si>
  <si>
    <t>Investment in other instruments of deconsolidated subs. [1]</t>
  </si>
  <si>
    <t>(W + AG + DD + DG + AI + AK + DJ + DM ) from Schedule 20.010</t>
  </si>
  <si>
    <t>5558</t>
  </si>
  <si>
    <t>Other significant investments in financials and interests in joint ventures: common equity</t>
  </si>
  <si>
    <t>(BN - BO - BP + BT + CE ) from Schedule 20.010</t>
  </si>
  <si>
    <t>5430</t>
  </si>
  <si>
    <t>(BP - BT - CE ) from Schedule 20.010</t>
  </si>
  <si>
    <t>5437</t>
  </si>
  <si>
    <t>5438</t>
  </si>
  <si>
    <t>Other significant investments in financials and interests in joint ventures: other than common equity [1]</t>
  </si>
  <si>
    <t>(X + AH + DE + DH + AJ + AL + DK + DN ) from Schedule 20.010</t>
  </si>
  <si>
    <t>5439</t>
  </si>
  <si>
    <t>Non-significant investments in financials [2]</t>
  </si>
  <si>
    <t>Deducted portion and offsetting short positions recognized for capital purposes</t>
  </si>
  <si>
    <t>(BH + DC + DF + DI + DL + DO + BA ) from Schedule 20.010</t>
  </si>
  <si>
    <t>5440</t>
  </si>
  <si>
    <t>Significant investments in commercial entities</t>
  </si>
  <si>
    <t>Deducted portion: over 10% of CET1 capital for capital purposes</t>
  </si>
  <si>
    <t>Total reciprocal cross holdings in capital instruments [1]</t>
  </si>
  <si>
    <t>5407</t>
  </si>
  <si>
    <t>Note:  Exposures reported on this schedule exclude reciprocal cross holdings and other non securitization-related investments that are reported on Schedule 10.020</t>
  </si>
  <si>
    <r>
      <rPr>
        <vertAlign val="superscript"/>
        <sz val="8"/>
        <color theme="1"/>
        <rFont val="Arial"/>
        <family val="2"/>
      </rPr>
      <t xml:space="preserve">1 </t>
    </r>
    <r>
      <rPr>
        <sz val="8"/>
        <color theme="1"/>
        <rFont val="Arial"/>
        <family val="2"/>
      </rPr>
      <t>Item is treated as a deduction from capital (deduction is net of eligible short positions, or deferred tax liabilities, as applicable).</t>
    </r>
  </si>
  <si>
    <r>
      <rPr>
        <vertAlign val="superscript"/>
        <sz val="8"/>
        <color theme="1"/>
        <rFont val="Arial"/>
        <family val="2"/>
      </rPr>
      <t>2</t>
    </r>
    <r>
      <rPr>
        <sz val="8"/>
        <color theme="1"/>
        <rFont val="Arial"/>
        <family val="2"/>
      </rPr>
      <t xml:space="preserve"> Including accrued receivables reflected in the derivative exposures reported on Schedule 70.030 Derivative Contracts.</t>
    </r>
  </si>
  <si>
    <t>Schedule 40.130  - Standardized Approach - credit risk-weighted assets</t>
  </si>
  <si>
    <t>For Banking Book - Regulatory Retail - Transactors (for qualifying revolving retail) (129)</t>
  </si>
  <si>
    <t>15% (799)</t>
  </si>
  <si>
    <t>75% Simplified (757)</t>
  </si>
  <si>
    <t>Schedule 40.140  - Standardized Approach - credit risk-weighted assets</t>
  </si>
  <si>
    <t>For Banking Book - Regulatory Retail - Revolvers (130)</t>
  </si>
  <si>
    <t>75% (708)</t>
  </si>
  <si>
    <t>100% (712)</t>
  </si>
  <si>
    <t>Schedule 40.150 - Standardized Approach - credit risk-weighted assets</t>
  </si>
  <si>
    <t>For Banking Book - Regulatory Retail - Indirect Auto (131)</t>
  </si>
  <si>
    <t>Schedule 40.160 - Standardized Approach - credit risk-weighted assets</t>
  </si>
  <si>
    <t>For Banking Book - SBEs treated as Regulatory Retail (114)</t>
  </si>
  <si>
    <t xml:space="preserve">                                         </t>
  </si>
  <si>
    <t>60% (736)</t>
  </si>
  <si>
    <t>70% (738)</t>
  </si>
  <si>
    <t>90% (743)</t>
  </si>
  <si>
    <t>110% (747)</t>
  </si>
  <si>
    <t>Schedule 40.170  - Standardized Approach - credit risk-weighted assets</t>
  </si>
  <si>
    <t>For Banking Book - Regulatory Retail - All Other Exposures (132)</t>
  </si>
  <si>
    <t>Schedule 40.180  - Standardized Approach - credit risk-weighted assets</t>
  </si>
  <si>
    <t>For Banking Book - Non-regulatory Retail (112)</t>
  </si>
  <si>
    <t>Schedule 40.190 - Standardized Approach - credit risk-weighted assets</t>
  </si>
  <si>
    <t>For Banking Book - General Residential Real Estate excl. HELOCs (108)</t>
  </si>
  <si>
    <t>20% (703)</t>
  </si>
  <si>
    <t>25% (732)</t>
  </si>
  <si>
    <t>30% (788)</t>
  </si>
  <si>
    <t>35% (704)</t>
  </si>
  <si>
    <t>35% Simplified  (793)</t>
  </si>
  <si>
    <t>40% (734)</t>
  </si>
  <si>
    <t>50% (705)</t>
  </si>
  <si>
    <t>75% (Requirements not met) (739)</t>
  </si>
  <si>
    <t>85% (Requirements not met) (741)</t>
  </si>
  <si>
    <t>Others (Requirements not met) (742)</t>
  </si>
  <si>
    <t>Junior Liens 1.25 Multiplier (820)</t>
  </si>
  <si>
    <t xml:space="preserve">77% PMI Backstop (812) </t>
  </si>
  <si>
    <t xml:space="preserve">88% PMI Backstop (813) </t>
  </si>
  <si>
    <t xml:space="preserve">154% PMI Backstop (816) </t>
  </si>
  <si>
    <t xml:space="preserve">187% PMI Backstop (818) </t>
  </si>
  <si>
    <t xml:space="preserve">Junior Liens 1.25 Multiplier(820) </t>
  </si>
  <si>
    <t>Schedule 40.200 - Standardized Approach - credit risk-weighted assets</t>
  </si>
  <si>
    <t>For Banking Book - General HELOCs (110)</t>
  </si>
  <si>
    <t xml:space="preserve">55% PMI Backstop (811) </t>
  </si>
  <si>
    <t xml:space="preserve">165% PMI Backstop(817) </t>
  </si>
  <si>
    <t xml:space="preserve">Junior Liens 1.25 Multiplier (820) </t>
  </si>
  <si>
    <t xml:space="preserve">165% PMI Backstop (817) </t>
  </si>
  <si>
    <t>Schedule 40.210 - Standardized Approach - credit risk-weighted assets</t>
  </si>
  <si>
    <t>For Banking Book - Income-Producing Residential Real Estate excl. HELOCs (135)</t>
  </si>
  <si>
    <t>45% (735)</t>
  </si>
  <si>
    <t>105% (746)</t>
  </si>
  <si>
    <t>150% (requirements not met) (748)</t>
  </si>
  <si>
    <t xml:space="preserve">99% PMI Backstop (814) </t>
  </si>
  <si>
    <t xml:space="preserve">132% PMI Backstop (815) </t>
  </si>
  <si>
    <t xml:space="preserve">231% PMI Backstop (819) </t>
  </si>
  <si>
    <t xml:space="preserve">Total (700) </t>
  </si>
  <si>
    <t>Schedule 40.220 - Standardized Approach - credit risk-weighted assets</t>
  </si>
  <si>
    <t>For Banking Book - Income-Producing HELOCs (136)</t>
  </si>
  <si>
    <t>Schedule 40.220a - Standardized Approach - credit risk-weighted assets</t>
  </si>
  <si>
    <t>For Banking Book - Residential Real Estate Exposures that do not meet expectations related to B-20 (Mortgages) (133)</t>
  </si>
  <si>
    <t xml:space="preserve">Junior Liens 1.25 Multiplier (820)  </t>
  </si>
  <si>
    <t>Schedule 40.220b - Standardized Approach - credit risk-weighted assets</t>
  </si>
  <si>
    <t>For Banking Book - Residential Real Estate Exposures that do not meet expectations related to B-20 (HELOCs) (134)</t>
  </si>
  <si>
    <t>Schedule 40.230 - Standardized Approach - credit risk-weighted assets</t>
  </si>
  <si>
    <t>For Banking Book - General Commercial Real Estate (137)</t>
  </si>
  <si>
    <t>65% (737)</t>
  </si>
  <si>
    <t>85% (740)</t>
  </si>
  <si>
    <t>150% (716)</t>
  </si>
  <si>
    <t>Schedule 40.240 - Standardized Approach - credit risk-weighted assets</t>
  </si>
  <si>
    <t>For Banking Book - Income-Producing CRE (138)</t>
  </si>
  <si>
    <t>Schedule 40.250 - Standardized Approach - credit risk-weighted assets</t>
  </si>
  <si>
    <t>For Banking Book - Land Acquisition, Development and Construction (ADC) excluding HVCRE (139)</t>
  </si>
  <si>
    <t xml:space="preserve">300% (821) </t>
  </si>
  <si>
    <t>Schedule 40.260 - Standardized Approach - credit risk-weighted assets</t>
  </si>
  <si>
    <t>For Banking Book - Reverse Mortgages (128)</t>
  </si>
  <si>
    <t>Dollars in thousands, Record Type 040</t>
  </si>
  <si>
    <t>100% (712)**</t>
  </si>
  <si>
    <t>150% Non-qualifying (749)***</t>
  </si>
  <si>
    <t>Reverse Mortgages Deducted From Capital: (Record Type 045)</t>
  </si>
  <si>
    <t>(reported as a deduction to CET1 capital on Schedule  20.010 and included in 0% risk-weighted Other assets on Schedule 40.290)</t>
  </si>
  <si>
    <t>** The portion of the reverse mortgage exposure that does not exceed 80% LTV and is risk-weighted at 100%.  The portion exceeding 80% LTV is deducted from CET1 on Sch. 20.010</t>
  </si>
  <si>
    <t>*** The portion of the reverse mortgage exposure that does not exceed 80% LTV and is risk-weighted at 150%.  The portion exceeding 80% LTV is deducted from CET1 on Sch. 20.010</t>
  </si>
  <si>
    <t>Schedule 40.270 - Standardized Approach - credit risk-weighted assets</t>
  </si>
  <si>
    <t>For Banking Book - Morthage-Backed Securities (125)</t>
  </si>
  <si>
    <t>Schedule 40.280 - Standardized Approach - credit risk-weighted assets</t>
  </si>
  <si>
    <t>For Banking Book - Equity Investments in Funds</t>
  </si>
  <si>
    <t>Note:  Exposures reported on this schedule exclude reciprocal cross holdings and other non securitization-related investments that are reported on 40.120</t>
  </si>
  <si>
    <t>A  Equity Exposures</t>
  </si>
  <si>
    <t>Exposure</t>
  </si>
  <si>
    <t>Equity Exposures (excluding equity investments in funds)</t>
  </si>
  <si>
    <t>3205</t>
  </si>
  <si>
    <t>Undrawn commitments</t>
  </si>
  <si>
    <t>3202</t>
  </si>
  <si>
    <t>3206</t>
  </si>
  <si>
    <t>3203</t>
  </si>
  <si>
    <t>3207</t>
  </si>
  <si>
    <t>Equity investments in funds</t>
  </si>
  <si>
    <t>3210</t>
  </si>
  <si>
    <t>3200</t>
  </si>
  <si>
    <t>3211</t>
  </si>
  <si>
    <t>3201</t>
  </si>
  <si>
    <t>3212</t>
  </si>
  <si>
    <t>3213</t>
  </si>
  <si>
    <t>3204</t>
  </si>
  <si>
    <t>3214</t>
  </si>
  <si>
    <t>3209</t>
  </si>
  <si>
    <t>3215</t>
  </si>
  <si>
    <t xml:space="preserve">Memo: </t>
  </si>
  <si>
    <t>Decrease (increase) to Drawn exposure amount to arrive at asset balance of equity exposures</t>
  </si>
  <si>
    <t>3208</t>
  </si>
  <si>
    <t>B    Equity investments in funds</t>
  </si>
  <si>
    <t>Look-through approach</t>
  </si>
  <si>
    <t>Publicly traded</t>
  </si>
  <si>
    <t>Private equity funds / companies</t>
  </si>
  <si>
    <t>Hedge funds</t>
  </si>
  <si>
    <t>Real estate funds / REITs</t>
  </si>
  <si>
    <t>Other funds</t>
  </si>
  <si>
    <t>Mandate-based Approach</t>
  </si>
  <si>
    <t>Fall-Back Approach</t>
  </si>
  <si>
    <t>For Fall-Back Approach refer to Sch 20.010</t>
  </si>
  <si>
    <t>Schedule 40.290 - Other Credit Risk-Weighted Assets</t>
  </si>
  <si>
    <t>A Standardized Approach Other Assets</t>
  </si>
  <si>
    <t>Risk-weighted Assets</t>
  </si>
  <si>
    <t>Cash, Gold coin and gold bullion held in own vaults or in trust</t>
  </si>
  <si>
    <t>5401</t>
  </si>
  <si>
    <t>Unrealized gains and accrued receivables on FX and interest-rated related balance sheet transactions</t>
  </si>
  <si>
    <t>Cheques and other items in transit</t>
  </si>
  <si>
    <t>5404</t>
  </si>
  <si>
    <t>5478</t>
  </si>
  <si>
    <t>Other gold and precious metals</t>
  </si>
  <si>
    <t>5402</t>
  </si>
  <si>
    <t>5476</t>
  </si>
  <si>
    <t>Property, Premises, plant and equipment, and other fixed assets less accumulated depreciation</t>
  </si>
  <si>
    <t>5409</t>
  </si>
  <si>
    <t>5483</t>
  </si>
  <si>
    <t xml:space="preserve">Real estate and other investments </t>
  </si>
  <si>
    <t>5435</t>
  </si>
  <si>
    <t>5484</t>
  </si>
  <si>
    <t xml:space="preserve">   Prepaid expenses, excluding intangibles</t>
  </si>
  <si>
    <t>Prepaid portfolio mortgage insurance conforming to OSFI's 5 year amortization requirements</t>
  </si>
  <si>
    <t xml:space="preserve">   Deferred charges, excluding intangibles</t>
  </si>
  <si>
    <t>Right of use asset</t>
  </si>
  <si>
    <t>Corporate and retail receivables with unidentified counterparties</t>
  </si>
  <si>
    <t>Present value of future spread income subject to prepayment risk, such as non-credit enhancing interest-only strips and deferred mortgage placement fees receivable</t>
  </si>
  <si>
    <t>Prepaid portfolio mortgage insurance subject to deduction (non-conforming to OSFI's amortization expectations) [1]</t>
  </si>
  <si>
    <t>A1</t>
  </si>
  <si>
    <t>Goodwill [1]</t>
  </si>
  <si>
    <t>5410</t>
  </si>
  <si>
    <t>Intangible assets excluding computer software intangibles and mortgage servicing rights [1]</t>
  </si>
  <si>
    <t>5443</t>
  </si>
  <si>
    <t>Computer software intangibles [1]</t>
  </si>
  <si>
    <t>5436</t>
  </si>
  <si>
    <t>Deducted portion and offsetting deferred tax liabilities recognized for capital purposes</t>
  </si>
  <si>
    <t>5444</t>
  </si>
  <si>
    <t>5445</t>
  </si>
  <si>
    <t>5446</t>
  </si>
  <si>
    <t>Unrealized gains on derivatives [2]</t>
  </si>
  <si>
    <t>5413</t>
  </si>
  <si>
    <t>Deferred tax assets excluding those arising from temporary differences [1]</t>
  </si>
  <si>
    <t>5447</t>
  </si>
  <si>
    <t>5448</t>
  </si>
  <si>
    <t>5449</t>
  </si>
  <si>
    <t>5450</t>
  </si>
  <si>
    <t>Deferred tax assets realizable through loss carryback (arising from temporary differences)</t>
  </si>
  <si>
    <t>Offsetting deferred tax liabilities recognized for capital purposes</t>
  </si>
  <si>
    <t>5451</t>
  </si>
  <si>
    <t>Net amount for capital adequacy purposes</t>
  </si>
  <si>
    <t>5452</t>
  </si>
  <si>
    <t>5453</t>
  </si>
  <si>
    <t>Defined benefit pension fund assets after permitted offset [1]</t>
  </si>
  <si>
    <t>5454</t>
  </si>
  <si>
    <t>Unsettled non-DvP trades less than 5 days late [3, 4]</t>
  </si>
  <si>
    <t>5415</t>
  </si>
  <si>
    <t>5489</t>
  </si>
  <si>
    <t>Unsettled non-DvP trades 5 days late or more [3, 5]</t>
  </si>
  <si>
    <t>E1</t>
  </si>
  <si>
    <t>5416</t>
  </si>
  <si>
    <t>Unallocated accrued interest</t>
  </si>
  <si>
    <t>5417</t>
  </si>
  <si>
    <t>5491</t>
  </si>
  <si>
    <t>Intercompany transactions not reported elsewhere [6]</t>
  </si>
  <si>
    <t>- eligible DTIs or securities firms</t>
  </si>
  <si>
    <t>5419</t>
  </si>
  <si>
    <t>5493</t>
  </si>
  <si>
    <t>- other</t>
  </si>
  <si>
    <t>5420</t>
  </si>
  <si>
    <t>5494</t>
  </si>
  <si>
    <r>
      <t xml:space="preserve">Other assets not included in standardized </t>
    </r>
    <r>
      <rPr>
        <sz val="8"/>
        <color theme="1"/>
        <rFont val="Arial"/>
        <family val="2"/>
      </rPr>
      <t>approach</t>
    </r>
  </si>
  <si>
    <t xml:space="preserve">   - portion of reverse mortgages receiving deduction treatment,</t>
  </si>
  <si>
    <t xml:space="preserve">   - cash posted to qualifying CCPs as initial margin or as pre-funded default fund contributions,</t>
  </si>
  <si>
    <t xml:space="preserve">   - cash posted to non-qualifying CCPs as pre-funded default fund contributions, or</t>
  </si>
  <si>
    <t xml:space="preserve">   - receivables in respect of DvP trades.</t>
  </si>
  <si>
    <t xml:space="preserve">   - collateral posted that is captured in the SACCR calculation</t>
  </si>
  <si>
    <t>5422</t>
  </si>
  <si>
    <t>5496</t>
  </si>
  <si>
    <t>5423</t>
  </si>
  <si>
    <t>5497</t>
  </si>
  <si>
    <t>Total before adjustment to reflect balance sheet assets</t>
  </si>
  <si>
    <t>5424</t>
  </si>
  <si>
    <t>5498</t>
  </si>
  <si>
    <t>Less: Adjustments to gross balances reported above, to reflect balance sheet assets</t>
  </si>
  <si>
    <t>Netting between deferred tax assets and deferred tax liabilities recognized for accounting purposes (if not recognized above)</t>
  </si>
  <si>
    <t>5559</t>
  </si>
  <si>
    <t>Synthetic positions included above, in respect of:</t>
  </si>
  <si>
    <t>- investments in own shares</t>
  </si>
  <si>
    <t>5560</t>
  </si>
  <si>
    <t>- investments in deconsolidated subsidiaries</t>
  </si>
  <si>
    <t>5561</t>
  </si>
  <si>
    <t>- other significant investments in financials and joint ventures</t>
  </si>
  <si>
    <t>5562</t>
  </si>
  <si>
    <t>- non-significant investments in financials</t>
  </si>
  <si>
    <t>5563</t>
  </si>
  <si>
    <t>- prepaid mortgage default insurance recorded as an asset net of asset deferred tax liabilities</t>
  </si>
  <si>
    <t>Adjusted Total</t>
  </si>
  <si>
    <t>5564</t>
  </si>
  <si>
    <t>1 Item is treated as a deduction from capital (deduction is net of eligible short positions, or deferred tax liabilities, as applicable).</t>
  </si>
  <si>
    <t>2 Including accrued receivables reflected in the derivative exposures reported on Schedule 40 Derivative Contracts.</t>
  </si>
  <si>
    <t>3 Includes banking and trading book unsettled non-DvP trades.</t>
  </si>
  <si>
    <r>
      <t>4 Unsettled non-DvP trades where second leg is less than 5 days late (if not captured within the standardized approach</t>
    </r>
    <r>
      <rPr>
        <strike/>
        <sz val="8"/>
        <color theme="1"/>
        <rFont val="Arial"/>
        <family val="2"/>
      </rPr>
      <t>e</t>
    </r>
    <r>
      <rPr>
        <sz val="8"/>
        <color theme="1"/>
        <rFont val="Arial"/>
        <family val="2"/>
      </rPr>
      <t>).</t>
    </r>
  </si>
  <si>
    <t>5 Unsettled non-DvP trades where second leg is 5 days late or more.</t>
  </si>
  <si>
    <t>6 Only institutions that complete "BCAR Short Form" may report figures in these line items.</t>
  </si>
  <si>
    <t>Significant investments *</t>
  </si>
  <si>
    <t>Incomplete acquisitions and dispositions ***</t>
  </si>
  <si>
    <t>Consolidated Entity**</t>
  </si>
  <si>
    <t>Deconsolidated Subsidiaries</t>
  </si>
  <si>
    <t>5566</t>
  </si>
  <si>
    <t>5641</t>
  </si>
  <si>
    <t>5426</t>
  </si>
  <si>
    <t>5463</t>
  </si>
  <si>
    <t>5500</t>
  </si>
  <si>
    <t>Intangible assets excluding computer software intangibles and mortgage servicing rights</t>
  </si>
  <si>
    <t>5456</t>
  </si>
  <si>
    <t>5457</t>
  </si>
  <si>
    <t>5458</t>
  </si>
  <si>
    <t>5459</t>
  </si>
  <si>
    <t>5460</t>
  </si>
  <si>
    <t>5461</t>
  </si>
  <si>
    <t>5462</t>
  </si>
  <si>
    <t>5467</t>
  </si>
  <si>
    <t>5468</t>
  </si>
  <si>
    <t>5465</t>
  </si>
  <si>
    <t>Total investment in common shares of deconsolidated subsidiaries (equity method)</t>
  </si>
  <si>
    <t>5466</t>
  </si>
  <si>
    <t>* unconsolidated per scope of accounting framework</t>
  </si>
  <si>
    <t>** per scope of capital adequacy framework</t>
  </si>
  <si>
    <t>*** embeded in 'other assets' or 'discontinued operations' for accounting purposes</t>
  </si>
  <si>
    <t>B  Failed DvP Trades (banking and trading book)</t>
  </si>
  <si>
    <t>Positive Current Exposure</t>
  </si>
  <si>
    <t>Risk multiplier</t>
  </si>
  <si>
    <t>(c = a x b x 12.5)</t>
  </si>
  <si>
    <t>Number of working days after the agreed settlement date:</t>
  </si>
  <si>
    <t>From 5 to 15</t>
  </si>
  <si>
    <t>5431</t>
  </si>
  <si>
    <t>5505</t>
  </si>
  <si>
    <t>From 16 to 30</t>
  </si>
  <si>
    <t>5432</t>
  </si>
  <si>
    <t>5506</t>
  </si>
  <si>
    <t>From 31 to 45</t>
  </si>
  <si>
    <t>5433</t>
  </si>
  <si>
    <t>5507</t>
  </si>
  <si>
    <t>46 or more</t>
  </si>
  <si>
    <t>5434</t>
  </si>
  <si>
    <t>5508</t>
  </si>
  <si>
    <t>Total risk-weighted assets for failed DvP trades</t>
  </si>
  <si>
    <t>5509</t>
  </si>
  <si>
    <t>C  Total other credit risk-weighted assets</t>
  </si>
  <si>
    <t>Schedule 60.010 - Standardized and Externally Rated Securitization - credit risk treatment</t>
  </si>
  <si>
    <t>For Banking Book - Securitization exposures subject to the standardized approach or the external ratings based approach</t>
  </si>
  <si>
    <t>Total exposures net of Stage 3 allowances</t>
  </si>
  <si>
    <t>A + B from Schedule 60.030</t>
  </si>
  <si>
    <t>2625</t>
  </si>
  <si>
    <t>Of which:</t>
  </si>
  <si>
    <t>A Select originator securitization exposures</t>
  </si>
  <si>
    <t>Common Equity Tier 1 Deduction</t>
  </si>
  <si>
    <t>Gain on sale</t>
  </si>
  <si>
    <t>2607</t>
  </si>
  <si>
    <t>2698</t>
  </si>
  <si>
    <t>Credit-enhancing interest-only strips,
net of gain on sale</t>
  </si>
  <si>
    <t>2616</t>
  </si>
  <si>
    <t>2704</t>
  </si>
  <si>
    <t>After CRM</t>
  </si>
  <si>
    <t>B SEC-ERBA exposures</t>
  </si>
  <si>
    <t xml:space="preserve"> Guarantees and credit derivatives </t>
  </si>
  <si>
    <t>Collateral (simple approach)</t>
  </si>
  <si>
    <t xml:space="preserve"> Collateral (comprehensive approach) </t>
  </si>
  <si>
    <t>Net exposure</t>
  </si>
  <si>
    <t>Weighted Average Maturity</t>
  </si>
  <si>
    <t>* Gross of all allow.; Net of Stage 3 allow.</t>
  </si>
  <si>
    <t>Senior STC Transactions</t>
  </si>
  <si>
    <t>AAA to AA- or A1 / P1</t>
  </si>
  <si>
    <t>10% - 25%</t>
  </si>
  <si>
    <t xml:space="preserve">A+ to A- or A2 / P2 </t>
  </si>
  <si>
    <t>20% - 40%</t>
  </si>
  <si>
    <t>BBB+ to BBB- or A3/ P3</t>
  </si>
  <si>
    <t>45% - 85%</t>
  </si>
  <si>
    <t>BB+ to BB-</t>
  </si>
  <si>
    <t>120% - 195%</t>
  </si>
  <si>
    <t>Rated below BB-</t>
  </si>
  <si>
    <t>225% - 1250%</t>
  </si>
  <si>
    <t>Subtotal - Senior STC</t>
  </si>
  <si>
    <t>Non-Senior STC Transactions</t>
  </si>
  <si>
    <t>AAA to AA-</t>
  </si>
  <si>
    <t>15% - 80%</t>
  </si>
  <si>
    <t>A+ to A-</t>
  </si>
  <si>
    <t>17.5% - 170%</t>
  </si>
  <si>
    <t>BBB+ to BBB-</t>
  </si>
  <si>
    <t>75% - 345%</t>
  </si>
  <si>
    <t>202.5% - 740%</t>
  </si>
  <si>
    <t>405% - 1250%</t>
  </si>
  <si>
    <t>Subtotal - Non-Senior STC</t>
  </si>
  <si>
    <t>Senior Non-STC Transactions</t>
  </si>
  <si>
    <t>15% - 45%</t>
  </si>
  <si>
    <t>40% - 70&amp;</t>
  </si>
  <si>
    <t>75% - 140%</t>
  </si>
  <si>
    <t>140% - 225%</t>
  </si>
  <si>
    <t>250% - 1250%</t>
  </si>
  <si>
    <t>Subtotal - Senior non-STC</t>
  </si>
  <si>
    <t>Non-Senior Non-STC Transactions</t>
  </si>
  <si>
    <t>15% - 140%</t>
  </si>
  <si>
    <t>30% - 210%</t>
  </si>
  <si>
    <t>85% - 420%</t>
  </si>
  <si>
    <t>235% - 860%</t>
  </si>
  <si>
    <t>450% - 1250%</t>
  </si>
  <si>
    <t>Subtotal - Non-Senior non-STC</t>
  </si>
  <si>
    <t>Total rated exposures</t>
  </si>
  <si>
    <t>2662</t>
  </si>
  <si>
    <t>2674</t>
  </si>
  <si>
    <t>2710</t>
  </si>
  <si>
    <t>2722</t>
  </si>
  <si>
    <t>2734</t>
  </si>
  <si>
    <t xml:space="preserve">
CRM Adjustments to Net Exposure </t>
  </si>
  <si>
    <t>C Unrated exposures and resecuritizations</t>
  </si>
  <si>
    <t>C (i) Unrated exposures measured under SEC-SA</t>
  </si>
  <si>
    <t>STC Transactions (p = 0.5)</t>
  </si>
  <si>
    <t>10.01%-25%</t>
  </si>
  <si>
    <t>25.01%-50%</t>
  </si>
  <si>
    <t>50.01%-100%</t>
  </si>
  <si>
    <t>100.01%-250%</t>
  </si>
  <si>
    <t>250.01%-425%</t>
  </si>
  <si>
    <t>425.01%-650%</t>
  </si>
  <si>
    <t>650.01%-1249.99%</t>
  </si>
  <si>
    <t>Subtotal - STC</t>
  </si>
  <si>
    <t>Non-STC Transactions (p = 1.0)</t>
  </si>
  <si>
    <t>15.01%-25%</t>
  </si>
  <si>
    <t>Subtotal - non-STC</t>
  </si>
  <si>
    <t>Resecuritization Transactions (p = 1.5)</t>
  </si>
  <si>
    <t>Subtotal - resecuritization</t>
  </si>
  <si>
    <t>C (ii) Other Unrated exposures</t>
  </si>
  <si>
    <t>Other unrated exposures</t>
  </si>
  <si>
    <t>Total unrated exposures</t>
  </si>
  <si>
    <t>2816</t>
  </si>
  <si>
    <t>2834</t>
  </si>
  <si>
    <t>2888</t>
  </si>
  <si>
    <t>2906</t>
  </si>
  <si>
    <t>2924</t>
  </si>
  <si>
    <t>D All exposures subject to caps based on KSA or a standardized risk weight</t>
  </si>
  <si>
    <t>Senior exposures measured under the look-through approach</t>
  </si>
  <si>
    <r>
      <t>Exposures measured under the overall cap (using K</t>
    </r>
    <r>
      <rPr>
        <vertAlign val="subscript"/>
        <sz val="8"/>
        <rFont val="Arial"/>
        <family val="2"/>
      </rPr>
      <t>SA</t>
    </r>
    <r>
      <rPr>
        <sz val="8"/>
        <rFont val="Arial"/>
        <family val="2"/>
      </rPr>
      <t>)</t>
    </r>
  </si>
  <si>
    <t>Total  exposures subject to risk weight caps</t>
  </si>
  <si>
    <t>E Summary of credit-risk treatment of securitization exposures, standardized approach</t>
  </si>
  <si>
    <t>3107</t>
  </si>
  <si>
    <t>CEIO strips</t>
  </si>
  <si>
    <t>2770</t>
  </si>
  <si>
    <t>Rated positions</t>
  </si>
  <si>
    <t>3103</t>
  </si>
  <si>
    <t>Unrated positions</t>
  </si>
  <si>
    <t>3104</t>
  </si>
  <si>
    <t>Positions subject to caps</t>
  </si>
  <si>
    <t>3316</t>
  </si>
  <si>
    <t>3106</t>
  </si>
  <si>
    <t>3112</t>
  </si>
  <si>
    <t>F Memo Items</t>
  </si>
  <si>
    <r>
      <t>Amount excluded from capital requirements for exceeding maximum K</t>
    </r>
    <r>
      <rPr>
        <vertAlign val="subscript"/>
        <sz val="8"/>
        <rFont val="Arial"/>
        <family val="2"/>
      </rPr>
      <t>SA</t>
    </r>
    <r>
      <rPr>
        <sz val="8"/>
        <rFont val="Arial"/>
        <family val="2"/>
      </rPr>
      <t xml:space="preserve"> cap, expresssed as RWA</t>
    </r>
  </si>
  <si>
    <t>Risk-weighted assets in sections A, B, and C that reflect application of a 1250% risk weight</t>
  </si>
  <si>
    <t>Schedule 70.010- Standardized Approach - credit risk-weighted assets</t>
  </si>
  <si>
    <t>For the Counterparty Credit Risk for Trading Book Exposures (116)</t>
  </si>
  <si>
    <t>Net Exposure (credit-equiv. amount for off B/S) (M11)</t>
  </si>
  <si>
    <r>
      <rPr>
        <strike/>
        <sz val="7"/>
        <rFont val="Arial"/>
        <family val="2"/>
      </rPr>
      <t xml:space="preserve"> </t>
    </r>
    <r>
      <rPr>
        <sz val="7"/>
        <rFont val="Arial"/>
        <family val="2"/>
      </rPr>
      <t>Collateral (simple approach) (M15)</t>
    </r>
  </si>
  <si>
    <t>Schedule 50.010 - IRB Approach - credit risk-weighted assets</t>
  </si>
  <si>
    <t>Memo Item for IRB Institutions Using LGD Adjustment to Reflect Guarantees</t>
  </si>
  <si>
    <t>For Banking Book - Sovereign 106</t>
  </si>
  <si>
    <t>Dollars in thousands, Record Type 010</t>
  </si>
  <si>
    <t>After credit risk mitigation (CRM)</t>
  </si>
  <si>
    <t>For print layout purposes only (not for data input)</t>
  </si>
  <si>
    <t>Adjusted EAD, where:</t>
  </si>
  <si>
    <t xml:space="preserve">Weighted Ave. LGD (%) </t>
  </si>
  <si>
    <t>Weighted Ave. Maturity (years) (M6)</t>
  </si>
  <si>
    <t>PD Band</t>
  </si>
  <si>
    <t>Estimated PD (%) (M3)</t>
  </si>
  <si>
    <t>Gross exposure (Exposure at Default) before CRM[1] (M9)</t>
  </si>
  <si>
    <t>Guarantees and credit derivatives (M14)</t>
  </si>
  <si>
    <r>
      <rPr>
        <sz val="7"/>
        <color theme="1"/>
        <rFont val="Arial"/>
        <family val="2"/>
      </rPr>
      <t>R</t>
    </r>
    <r>
      <rPr>
        <sz val="7"/>
        <rFont val="Arial"/>
        <family val="2"/>
      </rPr>
      <t>epo-style transaction exposure[2] (M18)</t>
    </r>
  </si>
  <si>
    <t>Collateral is reflected in EAD[3] (M1)</t>
  </si>
  <si>
    <t>Collateral is not reflected in EAD (M2)</t>
  </si>
  <si>
    <t>Adjusted for CRM excl. collateral (collateral is reflected in EAD)[4, 5] (M4)</t>
  </si>
  <si>
    <t>Adjusted for CRM (collateral is not reflected in EAD)[5, 6] (M5)</t>
  </si>
  <si>
    <t>Expected Loss Amount (M19)</t>
  </si>
  <si>
    <t>Guaranteed exposures (incl. in col. e+f), to which LGD adjustment was applied (M30)</t>
  </si>
  <si>
    <t>LGD on guaranteed exposures, before recognition of guarantees (%) (M31)</t>
  </si>
  <si>
    <t>LGD on guaranteed exposures, after recognition of guarantees (%) (M32)</t>
  </si>
  <si>
    <t xml:space="preserve">(d) </t>
  </si>
  <si>
    <t>(= a)</t>
  </si>
  <si>
    <t>(e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</si>
  <si>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</si>
  <si>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</si>
  <si>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</si>
  <si>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</si>
  <si>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</si>
  <si>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</si>
  <si>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</si>
  <si>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</si>
  <si>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</si>
  <si>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</si>
  <si>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</si>
  <si>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</si>
  <si>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</si>
  <si>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</si>
  <si>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</si>
  <si>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</si>
  <si>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</si>
  <si>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</si>
  <si>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</si>
  <si>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</si>
  <si>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</si>
  <si>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</si>
  <si>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</si>
  <si>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</si>
  <si>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</si>
  <si>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</si>
  <si>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</si>
  <si>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Overall</t>
  </si>
  <si>
    <t>Unsettled non-DvP trades 5 days late or more [1, 2]</t>
  </si>
  <si>
    <t>Materiality threshold for credit protection</t>
  </si>
  <si>
    <t>Model risk add-on RWA (506)</t>
  </si>
  <si>
    <t>If modelled, EAD of OTC derivatives may already recognize collateral.</t>
  </si>
  <si>
    <t>LGD is not adjusted for collateral in the case of repo-style transactions and OTC derivatives if EAD already recognizes collateral.</t>
  </si>
  <si>
    <t>Adjustment to repo-style transactions for which EAD is modelled, or those with master netting agreements subject to the comprehensive approach for collateral.</t>
  </si>
  <si>
    <t>Under certain conditions, LGD may also reflect adjust. for guarantees.</t>
  </si>
  <si>
    <t>EAD of repo-style transactions adjusted per note 2; modelled EAD of OTC derivatives where the model recognizes collateral, if any.</t>
  </si>
  <si>
    <t>LGD reflects adjustments for collateral, if any.</t>
  </si>
  <si>
    <t>Schedule 50.020 - IRB Approach - credit risk-weighted assets</t>
  </si>
  <si>
    <t>Memo Item for AIRB Institutions Using PD substitution for Insured mortgages</t>
  </si>
  <si>
    <t>Memo Item for AIRB Institutions Using PD substitution for Insured mortgages - DLGD floor</t>
  </si>
  <si>
    <t>For Banking Book - PSEs (120)</t>
  </si>
  <si>
    <t xml:space="preserve">For Banking Book - PSEs (120) </t>
  </si>
  <si>
    <t>Weighted Ave. Maturity (years) 
(M51)</t>
  </si>
  <si>
    <t>Repo-style transaction exposure[2] (M18)</t>
  </si>
  <si>
    <t>Exposure (at PD of original obligor) 
(M48)</t>
  </si>
  <si>
    <t>Redistribution of insured mortgage exposures (M49)</t>
  </si>
  <si>
    <t>After CRM Adjusted Exposure (EAD) (M59)</t>
  </si>
  <si>
    <t>Weighted Ave. LGD (adjusted for CRM after application of floor)(%) 
(M50)</t>
  </si>
  <si>
    <t>Risk-weighted Assets 
(M52)</t>
  </si>
  <si>
    <t>Expected Loss Amount 
(M53)</t>
  </si>
  <si>
    <t>Insured exposures  bound by LGD floor 
(M61)</t>
  </si>
  <si>
    <t>LGD on insured exposures bound by LGD floor, before LGD floor (%) 
(M62)</t>
  </si>
  <si>
    <t>LGD on insured exposures bound by LGD floor, after LGD floor (%) 
(M63)</t>
  </si>
  <si>
    <t>Schedule 50.030 - IRB Approach - credit risk-weighted assets</t>
  </si>
  <si>
    <t>Schedule 50.030 - IRB Approach (204) - credit risk-weighted assets</t>
  </si>
  <si>
    <t>For Banking Book - MDB  (121)</t>
  </si>
  <si>
    <t>Schedule 50.040 - IRB Approach - credit risk-weighted assets</t>
  </si>
  <si>
    <r>
      <rPr>
        <sz val="7"/>
        <color theme="1"/>
        <rFont val="Arial"/>
        <family val="2"/>
      </rPr>
      <t>Guarantees</t>
    </r>
    <r>
      <rPr>
        <strike/>
        <sz val="7"/>
        <color theme="1"/>
        <rFont val="Arial"/>
        <family val="2"/>
      </rPr>
      <t>,</t>
    </r>
    <r>
      <rPr>
        <sz val="7"/>
        <color theme="1"/>
        <rFont val="Arial"/>
        <family val="2"/>
      </rPr>
      <t xml:space="preserve"> and credit derivatives (M14)</t>
    </r>
  </si>
  <si>
    <t>Schedule 50.050 - IRB Approach - credit risk-weighted assets</t>
  </si>
  <si>
    <t>Schedule 50.060 - IRB Approach - credit risk-weighted assets</t>
  </si>
  <si>
    <t>Memo Item for IRB Institutions Using PD substitution for Insured mortgages</t>
  </si>
  <si>
    <t>Memo Item for IRB Institutions Using PD substitution for Insured mortgages - DLGD floor</t>
  </si>
  <si>
    <t>For Banking Book - Securities Firms and Other Financial Institutions Treated as Bank (123)</t>
  </si>
  <si>
    <t>Exposure (at PD of original obligor (M48))</t>
  </si>
  <si>
    <t>Schedule 50.070 - IRB Approach - credit risk-weighted assets</t>
  </si>
  <si>
    <t xml:space="preserve">
(e + f = b + c + d)</t>
  </si>
  <si>
    <t>Included above for purchased receivables: (Record Type 030 / 035)</t>
  </si>
  <si>
    <t>Default Risk (1101)</t>
  </si>
  <si>
    <t>Dilution Risk (1102)</t>
  </si>
  <si>
    <t>Undrawn (502)</t>
  </si>
  <si>
    <t>Schedule  50.080 - IRB Approach - credit risk-weighted assets</t>
  </si>
  <si>
    <t>Schedule  50.080 - IRB Approach (204) - credit risk-weighted assets</t>
  </si>
  <si>
    <t>For Banking Book - Mid-Sized Corporate (124)</t>
  </si>
  <si>
    <t>Schedule 50.090 - IRB Approach - credit risk-weighted assets</t>
  </si>
  <si>
    <t>For Banking Book - SMEs treated as Corporate (105)</t>
  </si>
  <si>
    <t>Weighted Ave. Firm Size (M20)</t>
  </si>
  <si>
    <r>
      <rPr>
        <strike/>
        <sz val="7"/>
        <color theme="1"/>
        <rFont val="Arial"/>
        <family val="2"/>
      </rPr>
      <t xml:space="preserve"> </t>
    </r>
    <r>
      <rPr>
        <sz val="7"/>
        <color theme="1"/>
        <rFont val="Arial"/>
        <family val="2"/>
      </rPr>
      <t>Repo-style transaction exposure[2] (M18)</t>
    </r>
  </si>
  <si>
    <t>Weighted Ave. Firm Size</t>
  </si>
  <si>
    <t>EAD of repo-style transactions adjusted per note 3; modelled EAD of OTC derivatives where the model recognizes collateral, if any.</t>
  </si>
  <si>
    <t>For guarantees and credit derivatives provided by a guarantor in a different exposure class.  Decreases in exposure are accompanied by an increase in the exposure to the class (corporate, sovereign, or bank) providing the credit risk mitigation.</t>
  </si>
  <si>
    <t>Schedule 50.100 - IRB Approach - credit risk-weighted assets</t>
  </si>
  <si>
    <t>Schedule 50.110 - IRB Approach - credit risk-weighted assets</t>
  </si>
  <si>
    <t>For Banking Book - Specialized Lending - Project Financing (145)</t>
  </si>
  <si>
    <t>Schedule 50.120 - IRB Approach - credit risk-weighted assets</t>
  </si>
  <si>
    <t>For Banking Book - Specialized Lending - Object Financing (146)</t>
  </si>
  <si>
    <t>Schedule 50.130 - IRB Approach - credit risk-weighted assets</t>
  </si>
  <si>
    <t>Schedule 50.130 - IRB Approach (204) - credit risk-weighted assets</t>
  </si>
  <si>
    <t>For Banking Book - Specialized Lending - Commodities Financing (147)</t>
  </si>
  <si>
    <t>Schedule 50.140 - IRB Approach - credit risk-weighted assets</t>
  </si>
  <si>
    <t>Memo Item for AIRB Institutions Using LGD Adjustment to Reflect Guarantees</t>
  </si>
  <si>
    <t>For Banking Book - Specialized Lending - High-Volatility Commercial Real Estate (HVCRE)(103)</t>
  </si>
  <si>
    <r>
      <t xml:space="preserve"> </t>
    </r>
    <r>
      <rPr>
        <sz val="7"/>
        <color theme="1"/>
        <rFont val="Arial"/>
        <family val="2"/>
      </rPr>
      <t>Guarantees</t>
    </r>
    <r>
      <rPr>
        <strike/>
        <sz val="7"/>
        <color theme="1"/>
        <rFont val="Arial"/>
        <family val="2"/>
      </rPr>
      <t>,</t>
    </r>
    <r>
      <rPr>
        <sz val="7"/>
        <color theme="1"/>
        <rFont val="Arial"/>
        <family val="2"/>
      </rPr>
      <t xml:space="preserve"> and credit derivatives (M14)</t>
    </r>
  </si>
  <si>
    <t>Collateral is reflected in EAD[2] (M1)</t>
  </si>
  <si>
    <t>Adjusted for CRM excl. collateral (collateral is reflected in EAD)[3, 4] (M4)</t>
  </si>
  <si>
    <t>Adjusted for CRM (collateral is not reflected in EAD)[4, 5] (M5)</t>
  </si>
  <si>
    <t>Guaranteed exposures (incl. in col. d+e), to which LGD adjustment was applied (M30)</t>
  </si>
  <si>
    <t>(d + e = b + c)</t>
  </si>
  <si>
    <t>LGD is not adjusted for collateral in the case of OTC derivatives if EAD already recognizes collateral.</t>
  </si>
  <si>
    <t>Modelled EAD of OTC derivatives where the model recognizes collateral, if any.</t>
  </si>
  <si>
    <t>Schedule 50.150 - IRB Slotting Approach  - credit risk-weighted assets</t>
  </si>
  <si>
    <t xml:space="preserve">For Banking Book - Specialized Lending - Slotting approach </t>
  </si>
  <si>
    <t>Dollars in thousands, Record Type 015</t>
  </si>
  <si>
    <r>
      <t xml:space="preserve">Specialized Lending: HVCRE </t>
    </r>
    <r>
      <rPr>
        <sz val="7"/>
        <rFont val="Arial"/>
        <family val="2"/>
      </rPr>
      <t xml:space="preserve"> (103)</t>
    </r>
  </si>
  <si>
    <t>Specialized Lending: Project Finance</t>
  </si>
  <si>
    <t>Specialized Lending: Object Finance</t>
  </si>
  <si>
    <t>Specialized Lending: Commodities Finance</t>
  </si>
  <si>
    <t>Specialized Lending: Income-Producing Real Estate</t>
  </si>
  <si>
    <t>Gross exposure (Exposure at Default) (M9)</t>
  </si>
  <si>
    <t>Risk weight (for unexpected loss)</t>
  </si>
  <si>
    <t>Factor for expected loss</t>
  </si>
  <si>
    <t>(e = a x d x 8%)</t>
  </si>
  <si>
    <t>(h = f x g)</t>
  </si>
  <si>
    <t>(j = f x i x 8%)</t>
  </si>
  <si>
    <t>Strong *</t>
  </si>
  <si>
    <t>70% (706)</t>
  </si>
  <si>
    <t>50% (809)</t>
  </si>
  <si>
    <t>Strong</t>
  </si>
  <si>
    <t>95% (710)</t>
  </si>
  <si>
    <t>70% (707)</t>
  </si>
  <si>
    <t>Good *</t>
  </si>
  <si>
    <t>95% (711)</t>
  </si>
  <si>
    <t>70% (810)</t>
  </si>
  <si>
    <t>Good</t>
  </si>
  <si>
    <t>120% (714)</t>
  </si>
  <si>
    <t>90% (709)</t>
  </si>
  <si>
    <t>Satisfactory</t>
  </si>
  <si>
    <t>140% (715)</t>
  </si>
  <si>
    <t>115% (713)</t>
  </si>
  <si>
    <t>Weak</t>
  </si>
  <si>
    <t>250% (717)</t>
  </si>
  <si>
    <t>Default</t>
  </si>
  <si>
    <t>0% (718)</t>
  </si>
  <si>
    <t>* These preferential risk weights for HVCRE are only available for exposures that meet the criteria for preferential treatment and in whose jurisdiction of origin the supervisor has exercised the discretion to make them available.</t>
  </si>
  <si>
    <t>Schedule 50.160 - IRB Approach - credit risk-weighted assets</t>
  </si>
  <si>
    <t>Gross exposure (Exposure at Default) before CRM (M9)</t>
  </si>
  <si>
    <t>Guarantees and credit derivatives[1] (M14)</t>
  </si>
  <si>
    <t>Adjusted exposure (EAD) (M2)</t>
  </si>
  <si>
    <t>Weighted Ave. LGD (adjusted for CRM)(%) [2] (M5)</t>
  </si>
  <si>
    <t>(d = b + c)</t>
  </si>
  <si>
    <t>Decreases in exposure for guarantees and credit derivatives are accompanied by an increase in the exposure to the class (corporate, sovereign, or bank) providing the credit risk mitigation.</t>
  </si>
  <si>
    <t>LGD reflects adjustments for collateral, if any.  Under certain conditions, LGD may also reflect adjustment for guarantees.</t>
  </si>
  <si>
    <t>Schedule 50.170 - IRB Approach - credit risk-weighted assets</t>
  </si>
  <si>
    <t>Guarantees and credit derivatives [1] (M14)</t>
  </si>
  <si>
    <t>Guaranteed exposures (incl. in col. d), to which LGD adjustment was applied (M30)</t>
  </si>
  <si>
    <t>Schedule 50.180 - IRB Approach - credit risk-weighted assets</t>
  </si>
  <si>
    <t>Schedule 50.180 - IRB Approach (202) - credit risk-weighted assets</t>
  </si>
  <si>
    <t>Adjustment to repo-style transaction exposure[3] (M18)</t>
  </si>
  <si>
    <t>Collateral is reflected in EAD[4] (M1)</t>
  </si>
  <si>
    <t>Adjusted for CRM excl. collateral (collateral is reflected in EAD)[5, 6] (M4)</t>
  </si>
  <si>
    <t>Adjusted for CRM (collateral is not reflected in EAD)[6, 7] (M5)</t>
  </si>
  <si>
    <t>EAD of repo-style transactions adjusted per note 3; modelled EAD of OTC deriv. where the model recognizes collateral, if any.</t>
  </si>
  <si>
    <t>LGD is not adjusted for collateral in the case of repo-style trans'ns and OTC deriv. if EAD already recognizes collateral.</t>
  </si>
  <si>
    <t>Schedule 50.190 - IRB Approach - credit risk-weighted assets</t>
  </si>
  <si>
    <t>Memo Item for DLGD floor for IRB Uninsured SBE Regulated Other Retail Secured by Residential Real Estate</t>
  </si>
  <si>
    <t>Memo Item for DLGD Floor for IRB Insured SBE Regulated Other Retail Secured by Residential Real Estate</t>
  </si>
  <si>
    <t xml:space="preserve"> Guarantees and credit derivatives[1] (M14)</t>
  </si>
  <si>
    <t>Uninsured exposures bound by LGD floor
(M41)</t>
  </si>
  <si>
    <t>LGD on uninsured exposures bound by LGD floor, before LGD floor (%) 
(M42)</t>
  </si>
  <si>
    <t>LGD on uninsured exposures bound by LGD floor, after LGD floor (%) 
(M43)</t>
  </si>
  <si>
    <t>Schedule 50.200 - IRB Approach - credit risk-weighted assets</t>
  </si>
  <si>
    <t xml:space="preserve">For Banking Book - Regulatory Retail - All Other Exposures  (132) </t>
  </si>
  <si>
    <t>Schedule 50.210 - IRB Approach - credit risk-weighted assets</t>
  </si>
  <si>
    <t>BCAR External (condensed PD bands) - BA</t>
  </si>
  <si>
    <t>Schedule 50.220 - IRB Approach - credit risk-weighted assets</t>
  </si>
  <si>
    <t>Memo Item for IRB Uninsured mortgage DLGD floor</t>
  </si>
  <si>
    <t>Memo Item for IRB Insured Mortgage (including LGD Adjustment)</t>
  </si>
  <si>
    <t>Memo Item for IRB Mortgages Insured by CMHC DLGD Floor</t>
  </si>
  <si>
    <t>Memo Item for IRB Mortgages Insured by PMI DLGD Floor</t>
  </si>
  <si>
    <t>Weighted Ave. LGD (adjusted for CRM after application of floor)(%) [2] (M5)</t>
  </si>
  <si>
    <t>Uninsured exposures (incl. in col. d) bound by LGD floor (M41)</t>
  </si>
  <si>
    <t>LGD on uninsured exposures bound by LGD floor, before LGD floor (%) (M42)</t>
  </si>
  <si>
    <t>LGD on uninsured exposures bound by LGD floor, after LGD floor (%) (M43)</t>
  </si>
  <si>
    <t>Weighted Ave. LGD (adjusted for CRM after application of floor)(%) (M50)</t>
  </si>
  <si>
    <t>Insured exposures (incl. in col. d) bound by LGD floor 
(M61)</t>
  </si>
  <si>
    <t>Insured exposures (incl. in col. d) bound by LGD floor 
(M61a)</t>
  </si>
  <si>
    <t>LGD on insured exposures bound by LGD floor, before LGD floor (%) 
(M62a)</t>
  </si>
  <si>
    <t>LGD on insured exposures bound by LGD floor, after LGD floor (%) 
(M63a)</t>
  </si>
  <si>
    <t>Schedule 50.230 - IRB Approach - credit risk-weighted assets</t>
  </si>
  <si>
    <t>Memo Item for IRB Uninsured HELOC DLGD floor</t>
  </si>
  <si>
    <t>Memo Item for IRB Insured HELOCs ( including LGD adjustment)</t>
  </si>
  <si>
    <t>Memo Item for IRB Insured by CMHC HELOC DLGD floor</t>
  </si>
  <si>
    <t>Memo Item for IRB Insured by PMI HELOC DLGD floor</t>
  </si>
  <si>
    <t>For Banking Book - HELOCs (110)</t>
  </si>
  <si>
    <t>Exposure (at PD of original obligor) (M48)</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</si>
  <si>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</si>
  <si>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</si>
  <si>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</si>
  <si>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</si>
  <si>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</si>
  <si>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</si>
  <si>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Schedule 50.240 - IRB Approach - credit risk-weighted assets</t>
  </si>
  <si>
    <t>Schedule 50.250 - IRB Approach - credit risk-weighted assets</t>
  </si>
  <si>
    <t>Memo Item for IRB Insured Income-Producing HELOCs  including LGD adjustment</t>
  </si>
  <si>
    <t>Uninsured exposures (incl. in col. d) bound by LGD floor (M41b)</t>
  </si>
  <si>
    <t>Schedule 50.250a - IRB Approach - credit risk-weighted assets</t>
  </si>
  <si>
    <t xml:space="preserve">For Banking Book - Income-Producing HELOCs </t>
  </si>
  <si>
    <t>Schedule 50.250b - IRB Approach - credit risk-weighted assets</t>
  </si>
  <si>
    <t>Schedule 50.250b - IRB Approach (202) - credit risk-weighted assets</t>
  </si>
  <si>
    <t>Memo Item for IRB Insured HELOCs including LGD adjustment)</t>
  </si>
  <si>
    <t>Schedule 50.260 - IRB Approach - credit risk-weighted assets</t>
  </si>
  <si>
    <t>Schedule 50.270 - IRB Approach - credit risk-weighted assets</t>
  </si>
  <si>
    <t>Schedule 50.280 - IRB Approach - credit risk-weighted assets</t>
  </si>
  <si>
    <t>For Banking Book - Land Acquisition, Development and Construction excluding HVCRE (139)</t>
  </si>
  <si>
    <t>Schedule 50.290 - IRB Approach - credit risk-weighted assets</t>
  </si>
  <si>
    <t xml:space="preserve">For Banking Book - Equity Investments in Funds </t>
  </si>
  <si>
    <t>Note:  Exposures reported on this schedule exclude reciprocal cross holdings and other non securitization-related investments that   are reported on Schedule 40.120.</t>
  </si>
  <si>
    <t>A  Exposures</t>
  </si>
  <si>
    <t>Schedule 60.020 - IRB Securitization - credit risk treatment</t>
  </si>
  <si>
    <t>For Banking Book - Securitization exposures subject to IRB approval</t>
  </si>
  <si>
    <t>C + D from Schedule 60.030</t>
  </si>
  <si>
    <t>3704</t>
  </si>
  <si>
    <t>A. Select originator securitization exposures</t>
  </si>
  <si>
    <t>3702</t>
  </si>
  <si>
    <t>4423</t>
  </si>
  <si>
    <t>Credit-enhancing interest-only strips, net of gain on sale</t>
  </si>
  <si>
    <t>3706</t>
  </si>
  <si>
    <t>4426</t>
  </si>
  <si>
    <t>B. SEC-IRBA exposures</t>
  </si>
  <si>
    <t xml:space="preserve"> Exposures for which able to use SEC-IRBA</t>
  </si>
  <si>
    <r>
      <t>Guarantees and</t>
    </r>
    <r>
      <rPr>
        <strike/>
        <sz val="7"/>
        <color theme="1"/>
        <rFont val="Arial"/>
        <family val="2"/>
      </rPr>
      <t xml:space="preserve"> </t>
    </r>
    <r>
      <rPr>
        <sz val="7"/>
        <color theme="1"/>
        <rFont val="Arial"/>
        <family val="2"/>
      </rPr>
      <t>credit derivatives</t>
    </r>
  </si>
  <si>
    <t>Collateral (comprehensive approach)</t>
  </si>
  <si>
    <t>Senior STC transactions:</t>
  </si>
  <si>
    <t>Subtotal - Senior STC transactions</t>
  </si>
  <si>
    <t>Non-Senior STC transactions:</t>
  </si>
  <si>
    <t>Subtotal - Non-Senior STC transactions</t>
  </si>
  <si>
    <t>B. SEC-IRBA exposures cond'd</t>
  </si>
  <si>
    <t>Senior Non-STC transactions:</t>
  </si>
  <si>
    <t>Subtotal - Senior Non-STC transactions</t>
  </si>
  <si>
    <t>Non-Senior Non-STC transactions:</t>
  </si>
  <si>
    <t>Subtotal - Non-Senior Non-STC transactions</t>
  </si>
  <si>
    <t>Model risk add-on RWA</t>
  </si>
  <si>
    <t>Subtotal - SEC-IRBA exposures</t>
  </si>
  <si>
    <t>C. Securitization exposures subject to internal assessment approach (IAA)</t>
  </si>
  <si>
    <t>40% - 70%</t>
  </si>
  <si>
    <t>C. Securitization exposures subject to IAA cont'd</t>
  </si>
  <si>
    <t>Subtotal - IAA exposures</t>
  </si>
  <si>
    <r>
      <t>D. Exposures subject to caps based on K</t>
    </r>
    <r>
      <rPr>
        <b/>
        <vertAlign val="subscript"/>
        <sz val="10"/>
        <rFont val="Arial"/>
        <family val="2"/>
      </rPr>
      <t xml:space="preserve">IRB </t>
    </r>
    <r>
      <rPr>
        <b/>
        <sz val="10"/>
        <rFont val="Arial"/>
        <family val="2"/>
      </rPr>
      <t>or an IRB EL-adjusted risk weight</t>
    </r>
  </si>
  <si>
    <t>(f = b)</t>
  </si>
  <si>
    <t>Senior exposures to IRB pools measured under the look-through approach</t>
  </si>
  <si>
    <r>
      <t>Exposures subject to the K</t>
    </r>
    <r>
      <rPr>
        <vertAlign val="subscript"/>
        <sz val="8"/>
        <rFont val="Arial"/>
        <family val="2"/>
      </rPr>
      <t>IRB</t>
    </r>
    <r>
      <rPr>
        <sz val="8"/>
        <rFont val="Arial"/>
        <family val="2"/>
      </rPr>
      <t xml:space="preserve"> cap</t>
    </r>
  </si>
  <si>
    <t>E. Summary of credit-risk treatment of securitization exposures, approaches requiring IRB approval</t>
  </si>
  <si>
    <t>4779</t>
  </si>
  <si>
    <t>4757</t>
  </si>
  <si>
    <t>Exposures subject to IAA</t>
  </si>
  <si>
    <t>4773</t>
  </si>
  <si>
    <t>SEC-IRBA exposures</t>
  </si>
  <si>
    <t>4774</t>
  </si>
  <si>
    <t>Exposures subject to caps</t>
  </si>
  <si>
    <t>4778</t>
  </si>
  <si>
    <t>F. Memo Items</t>
  </si>
  <si>
    <r>
      <t>Amount excluded from capital requirements for exceeding maximum K</t>
    </r>
    <r>
      <rPr>
        <vertAlign val="subscript"/>
        <sz val="8"/>
        <rFont val="Arial"/>
        <family val="2"/>
      </rPr>
      <t>IRB</t>
    </r>
    <r>
      <rPr>
        <sz val="8"/>
        <rFont val="Arial"/>
        <family val="2"/>
      </rPr>
      <t xml:space="preserve"> cap, expresssed as RWA</t>
    </r>
  </si>
  <si>
    <t>4871</t>
  </si>
  <si>
    <t>4872</t>
  </si>
  <si>
    <t>Schedule 60.030 - Summary of Banking Book Securitization Exposures</t>
  </si>
  <si>
    <t>Credit conversion factor</t>
  </si>
  <si>
    <t>Originator</t>
  </si>
  <si>
    <t>Investor</t>
  </si>
  <si>
    <t>Exposure (cred-equiv amt for off B/S)</t>
  </si>
  <si>
    <t>Measured under the Standardized or External Ratings Based Approach</t>
  </si>
  <si>
    <t>(f = c + e)</t>
  </si>
  <si>
    <t>On-balance sheet (gross of allowances)</t>
  </si>
  <si>
    <t>Traditional</t>
  </si>
  <si>
    <t>7541</t>
  </si>
  <si>
    <t>7621</t>
  </si>
  <si>
    <t>7661</t>
  </si>
  <si>
    <t>Synthetic</t>
  </si>
  <si>
    <t>7542</t>
  </si>
  <si>
    <t>7622</t>
  </si>
  <si>
    <t>7662</t>
  </si>
  <si>
    <t>Less: Stage 3 allowances</t>
  </si>
  <si>
    <t>7543</t>
  </si>
  <si>
    <t>7623</t>
  </si>
  <si>
    <t>7663</t>
  </si>
  <si>
    <t>Total, net of Stage 3 allowances</t>
  </si>
  <si>
    <t>7544</t>
  </si>
  <si>
    <t>7624</t>
  </si>
  <si>
    <t>7664</t>
  </si>
  <si>
    <t>Simple, transparent and comparable (STC)</t>
  </si>
  <si>
    <t>Non-STC non-resecuritization</t>
  </si>
  <si>
    <t>Resecuritization</t>
  </si>
  <si>
    <t>Off-balance sheet (gross of allowances)</t>
  </si>
  <si>
    <t>(e = a x d)</t>
  </si>
  <si>
    <t>Liquidity facilities</t>
  </si>
  <si>
    <t>7510</t>
  </si>
  <si>
    <t>7550</t>
  </si>
  <si>
    <t>7590</t>
  </si>
  <si>
    <t>7630</t>
  </si>
  <si>
    <t>7670</t>
  </si>
  <si>
    <t>Securitization lending facilities</t>
  </si>
  <si>
    <t>Undrawn portion of ABCP backstop facilities</t>
  </si>
  <si>
    <t>Eligible servicer cash advances or facilities</t>
  </si>
  <si>
    <t>7512</t>
  </si>
  <si>
    <t>7592</t>
  </si>
  <si>
    <t>7514</t>
  </si>
  <si>
    <t>7554</t>
  </si>
  <si>
    <t>7594</t>
  </si>
  <si>
    <t>7634</t>
  </si>
  <si>
    <t>7674</t>
  </si>
  <si>
    <t>Other externally rated exposures</t>
  </si>
  <si>
    <t>7515</t>
  </si>
  <si>
    <t>7555</t>
  </si>
  <si>
    <t>7595</t>
  </si>
  <si>
    <t>7635</t>
  </si>
  <si>
    <t>7675</t>
  </si>
  <si>
    <t>Unrated exposures</t>
  </si>
  <si>
    <t>7516</t>
  </si>
  <si>
    <t>7556</t>
  </si>
  <si>
    <t>7596</t>
  </si>
  <si>
    <t>7636</t>
  </si>
  <si>
    <t>7676</t>
  </si>
  <si>
    <t>Externally rated exposures</t>
  </si>
  <si>
    <t>7517</t>
  </si>
  <si>
    <t>7559</t>
  </si>
  <si>
    <t>7597</t>
  </si>
  <si>
    <t>7639</t>
  </si>
  <si>
    <t>7679</t>
  </si>
  <si>
    <t>7557</t>
  </si>
  <si>
    <t>7637</t>
  </si>
  <si>
    <t>7677</t>
  </si>
  <si>
    <t>7558</t>
  </si>
  <si>
    <t>7638</t>
  </si>
  <si>
    <t>7678</t>
  </si>
  <si>
    <t>STC</t>
  </si>
  <si>
    <t>Measured under Securitisation – Internal Assessment Approach (SEC-IAA) and Securitisation – Internal Ratings-Based Approach (SEC-IRBA)</t>
  </si>
  <si>
    <t>On-balance sheet (gross of allowances and partial write-offs)</t>
  </si>
  <si>
    <t>7562</t>
  </si>
  <si>
    <t>7642</t>
  </si>
  <si>
    <t>7682</t>
  </si>
  <si>
    <t>7563</t>
  </si>
  <si>
    <t>7643</t>
  </si>
  <si>
    <t>7683</t>
  </si>
  <si>
    <t>Less: Stage 3 allowances and partial write-offs</t>
  </si>
  <si>
    <t>7565</t>
  </si>
  <si>
    <t>7645</t>
  </si>
  <si>
    <t>7685</t>
  </si>
  <si>
    <t>Total, net of allowances and partial write-offs</t>
  </si>
  <si>
    <t>7564</t>
  </si>
  <si>
    <t>7644</t>
  </si>
  <si>
    <t>7684</t>
  </si>
  <si>
    <t>Non-STC</t>
  </si>
  <si>
    <t>Off-balance sheet (gross of allowances and partial write-offs)</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</si>
  <si>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</si>
  <si>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</si>
  <si>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</si>
  <si>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</si>
  <si>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</si>
  <si>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</si>
  <si>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</si>
  <si>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</si>
  <si>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</si>
  <si>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</si>
  <si>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</si>
  <si>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</si>
  <si>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</si>
  <si>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</si>
  <si>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</si>
  <si>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</si>
  <si>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</si>
  <si>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</si>
  <si>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</si>
  <si>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</si>
  <si>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</si>
  <si>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</si>
  <si>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</si>
  <si>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</si>
  <si>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</si>
  <si>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</si>
  <si>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</si>
  <si>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7579</t>
  </si>
  <si>
    <t>7659</t>
  </si>
  <si>
    <t>7699</t>
  </si>
  <si>
    <t>7578</t>
  </si>
  <si>
    <t>7658</t>
  </si>
  <si>
    <t>7698</t>
  </si>
  <si>
    <t>Schedule 70.020 - IRB Approach - credit risk-weighted assets</t>
  </si>
  <si>
    <r>
      <t>Counterparty Credit Risk For</t>
    </r>
    <r>
      <rPr>
        <b/>
        <i/>
        <strike/>
        <sz val="12"/>
        <color theme="1"/>
        <rFont val="Arial"/>
        <family val="2"/>
      </rPr>
      <t xml:space="preserve"> </t>
    </r>
    <r>
      <rPr>
        <b/>
        <i/>
        <sz val="12"/>
        <color theme="1"/>
        <rFont val="Arial"/>
        <family val="2"/>
      </rPr>
      <t>Trading Book Exposures (116)</t>
    </r>
  </si>
  <si>
    <r>
      <t xml:space="preserve">
</t>
    </r>
    <r>
      <rPr>
        <sz val="7"/>
        <color theme="1"/>
        <rFont val="Arial"/>
        <family val="2"/>
      </rPr>
      <t>CRM Adjustments to Net Exposure</t>
    </r>
  </si>
  <si>
    <t>Exposure (Exposure at Default) before CRM[1] (M9)</t>
  </si>
  <si>
    <t>Adjustment to repo-style transaction exposure[2] (M18)</t>
  </si>
  <si>
    <t>Schedule 70.030 - Derivative Contracts</t>
  </si>
  <si>
    <r>
      <t>Notional Amount and Counterparty Credit Risk Exposure (</t>
    </r>
    <r>
      <rPr>
        <b/>
        <sz val="8"/>
        <rFont val="Arial"/>
        <family val="2"/>
      </rPr>
      <t>Standardized Approach and Internal Model Methods)</t>
    </r>
  </si>
  <si>
    <t>Credit Derivative Contracts</t>
  </si>
  <si>
    <t>Interest Rate Contracts</t>
  </si>
  <si>
    <t>Foreign Exchange</t>
  </si>
  <si>
    <t>Equity-linked Contracts</t>
  </si>
  <si>
    <t>Commodity Contracts</t>
  </si>
  <si>
    <t>Other Contracts</t>
  </si>
  <si>
    <t>Total Contracts</t>
  </si>
  <si>
    <t>Guarantor</t>
  </si>
  <si>
    <t>Beneficiary</t>
  </si>
  <si>
    <t>All Derivatives - Notional Principal Amount</t>
  </si>
  <si>
    <t>One year or less remaining term to maturity</t>
  </si>
  <si>
    <t>Bilateral OTC</t>
  </si>
  <si>
    <t>Forwards</t>
  </si>
  <si>
    <t>6093</t>
  </si>
  <si>
    <t>6237</t>
  </si>
  <si>
    <t>6381</t>
  </si>
  <si>
    <t>5900</t>
  </si>
  <si>
    <t>6813</t>
  </si>
  <si>
    <t>Swaps</t>
  </si>
  <si>
    <t>5902</t>
  </si>
  <si>
    <t>5998</t>
  </si>
  <si>
    <t>6094</t>
  </si>
  <si>
    <t>6238</t>
  </si>
  <si>
    <t>6382</t>
  </si>
  <si>
    <t>5901</t>
  </si>
  <si>
    <t>6814</t>
  </si>
  <si>
    <t>Purchased Options</t>
  </si>
  <si>
    <t>5999</t>
  </si>
  <si>
    <t>6095</t>
  </si>
  <si>
    <t>6239</t>
  </si>
  <si>
    <t>6383</t>
  </si>
  <si>
    <t>5903</t>
  </si>
  <si>
    <t>6815</t>
  </si>
  <si>
    <t>Written Options</t>
  </si>
  <si>
    <t>5904</t>
  </si>
  <si>
    <t>6096</t>
  </si>
  <si>
    <t>6240</t>
  </si>
  <si>
    <t>6384</t>
  </si>
  <si>
    <t>5906</t>
  </si>
  <si>
    <t>6816</t>
  </si>
  <si>
    <t>5905</t>
  </si>
  <si>
    <t>6001</t>
  </si>
  <si>
    <t>6097</t>
  </si>
  <si>
    <t>6241</t>
  </si>
  <si>
    <t>6385</t>
  </si>
  <si>
    <t>5907</t>
  </si>
  <si>
    <t>6817</t>
  </si>
  <si>
    <t>Qualifying CCPs</t>
  </si>
  <si>
    <t>Exch-traded</t>
  </si>
  <si>
    <t>Futures - Long Positions</t>
  </si>
  <si>
    <t>6098</t>
  </si>
  <si>
    <t>6242</t>
  </si>
  <si>
    <t>6386</t>
  </si>
  <si>
    <t>5908</t>
  </si>
  <si>
    <t>6818</t>
  </si>
  <si>
    <t>Futures - Short Positions</t>
  </si>
  <si>
    <t>6099</t>
  </si>
  <si>
    <t>6243</t>
  </si>
  <si>
    <t>6387</t>
  </si>
  <si>
    <t>5909</t>
  </si>
  <si>
    <t>6819</t>
  </si>
  <si>
    <t>6100</t>
  </si>
  <si>
    <t>6244</t>
  </si>
  <si>
    <t>6388</t>
  </si>
  <si>
    <t>5910</t>
  </si>
  <si>
    <t>6820</t>
  </si>
  <si>
    <t>6101</t>
  </si>
  <si>
    <t>6245</t>
  </si>
  <si>
    <t>6389</t>
  </si>
  <si>
    <t>5912</t>
  </si>
  <si>
    <t>6821</t>
  </si>
  <si>
    <t>6102</t>
  </si>
  <si>
    <t>6246</t>
  </si>
  <si>
    <t>6390</t>
  </si>
  <si>
    <t>5913</t>
  </si>
  <si>
    <t>6822</t>
  </si>
  <si>
    <t>OTC</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</si>
  <si>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</si>
  <si>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</si>
  <si>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</si>
  <si>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</si>
  <si>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</si>
  <si>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</si>
  <si>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</si>
  <si>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</si>
  <si>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</si>
  <si>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</si>
  <si>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</si>
  <si>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</si>
  <si>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</si>
  <si>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</si>
  <si>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</si>
  <si>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</si>
  <si>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</si>
  <si>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</si>
  <si>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</si>
  <si>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</si>
  <si>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</si>
  <si>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</si>
  <si>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</si>
  <si>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</si>
  <si>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</si>
  <si>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</si>
  <si>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</si>
  <si>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</si>
  <si>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</si>
  <si>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</si>
  <si>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</si>
  <si>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</si>
  <si>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</si>
  <si>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</si>
  <si>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</si>
  <si>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</si>
  <si>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</si>
  <si>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</si>
  <si>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Over one year to five years remaining term to maturity</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</si>
  <si>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</si>
  <si>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</si>
  <si>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</si>
  <si>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</si>
  <si>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</si>
  <si>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</si>
  <si>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</si>
  <si>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</si>
  <si>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</si>
  <si>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</si>
  <si>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</si>
  <si>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</si>
  <si>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</si>
  <si>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</si>
  <si>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</si>
  <si>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</si>
  <si>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</si>
  <si>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</si>
  <si>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</si>
  <si>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</si>
  <si>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</si>
  <si>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</si>
  <si>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</si>
  <si>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</si>
  <si>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</si>
  <si>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</si>
  <si>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</si>
  <si>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</si>
  <si>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</si>
  <si>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</si>
  <si>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</si>
  <si>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</si>
  <si>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</si>
  <si>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</si>
  <si>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</si>
  <si>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</si>
  <si>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</si>
  <si>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</si>
  <si>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</si>
  <si>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</si>
  <si>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</si>
  <si>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</si>
  <si>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</si>
  <si>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</si>
  <si>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</si>
  <si>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</si>
  <si>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</si>
  <si>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</si>
  <si>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</si>
  <si>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</si>
  <si>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</si>
  <si>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</si>
  <si>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</si>
  <si>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</si>
  <si>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</si>
  <si>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</si>
  <si>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</si>
  <si>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</si>
  <si>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</si>
  <si>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</si>
  <si>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</si>
  <si>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</si>
  <si>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</si>
  <si>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</si>
  <si>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</si>
  <si>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</si>
  <si>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</si>
  <si>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</si>
  <si>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</si>
  <si>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</si>
  <si>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</si>
  <si>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</si>
  <si>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</si>
  <si>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</si>
  <si>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</si>
  <si>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</si>
  <si>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</si>
  <si>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</si>
  <si>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</si>
  <si>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</si>
  <si>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</si>
  <si>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</si>
  <si>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</si>
  <si>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</si>
  <si>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</si>
  <si>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</si>
  <si>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</si>
  <si>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</si>
  <si>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</si>
  <si>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</si>
  <si>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</si>
  <si>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</si>
  <si>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</si>
  <si>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</si>
  <si>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Over five years remaining term to maturity</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</si>
  <si>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</si>
  <si>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</si>
  <si>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</si>
  <si>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</si>
  <si>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</si>
  <si>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</si>
  <si>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</si>
  <si>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</si>
  <si>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</si>
  <si>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</si>
  <si>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</si>
  <si>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</si>
  <si>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</si>
  <si>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</si>
  <si>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</si>
  <si>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</si>
  <si>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</si>
  <si>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</si>
  <si>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</si>
  <si>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</si>
  <si>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</si>
  <si>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</si>
  <si>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</si>
  <si>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</si>
  <si>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</si>
  <si>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</si>
  <si>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</si>
  <si>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</si>
  <si>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</si>
  <si>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</si>
  <si>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</si>
  <si>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</si>
  <si>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</si>
  <si>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</si>
  <si>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</si>
  <si>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</si>
  <si>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</si>
  <si>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</si>
  <si>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</si>
  <si>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</si>
  <si>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</si>
  <si>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</si>
  <si>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</si>
  <si>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</si>
  <si>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</si>
  <si>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</si>
  <si>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</si>
  <si>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</si>
  <si>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</si>
  <si>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</si>
  <si>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</si>
  <si>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</si>
  <si>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</si>
  <si>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</si>
  <si>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</si>
  <si>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</si>
  <si>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</si>
  <si>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</si>
  <si>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</si>
  <si>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</si>
  <si>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</si>
  <si>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</si>
  <si>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</si>
  <si>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</si>
  <si>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</si>
  <si>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</si>
  <si>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</si>
  <si>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</si>
  <si>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</si>
  <si>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</si>
  <si>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</si>
  <si>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</si>
  <si>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</si>
  <si>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</si>
  <si>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</si>
  <si>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</si>
  <si>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</si>
  <si>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</si>
  <si>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</si>
  <si>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</si>
  <si>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</si>
  <si>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</si>
  <si>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</si>
  <si>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</si>
  <si>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</si>
  <si>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</si>
  <si>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</si>
  <si>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</si>
  <si>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</si>
  <si>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</si>
  <si>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</si>
  <si>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</si>
  <si>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</si>
  <si>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</si>
  <si>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all derivatives - notional principal amount</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</si>
  <si>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</si>
  <si>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</si>
  <si>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</si>
  <si>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</si>
  <si>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</si>
  <si>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</si>
  <si>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</si>
  <si>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</si>
  <si>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</si>
  <si>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</si>
  <si>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</si>
  <si>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</si>
  <si>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</si>
  <si>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</si>
  <si>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</si>
  <si>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</si>
  <si>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</si>
  <si>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</si>
  <si>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</si>
  <si>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</si>
  <si>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</si>
  <si>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</si>
  <si>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</si>
  <si>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</si>
  <si>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</si>
  <si>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</si>
  <si>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</si>
  <si>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</si>
  <si>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</si>
  <si>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</si>
  <si>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</si>
  <si>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</si>
  <si>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</si>
  <si>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</si>
  <si>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</si>
  <si>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</si>
  <si>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</si>
  <si>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</si>
  <si>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</si>
  <si>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</si>
  <si>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</si>
  <si>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</si>
  <si>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</si>
  <si>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</si>
  <si>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</si>
  <si>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</si>
  <si>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</si>
  <si>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</si>
  <si>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</si>
  <si>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</si>
  <si>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</si>
  <si>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</si>
  <si>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</si>
  <si>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</si>
  <si>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</si>
  <si>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</si>
  <si>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</si>
  <si>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</si>
  <si>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</si>
  <si>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</si>
  <si>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</si>
  <si>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</si>
  <si>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</si>
  <si>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</si>
  <si>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</si>
  <si>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</si>
  <si>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</si>
  <si>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</si>
  <si>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</si>
  <si>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</si>
  <si>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</si>
  <si>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</si>
  <si>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</si>
  <si>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</si>
  <si>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</si>
  <si>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</si>
  <si>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</si>
  <si>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</si>
  <si>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</si>
  <si>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</si>
  <si>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</si>
  <si>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</si>
  <si>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</si>
  <si>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</si>
  <si>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</si>
  <si>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</si>
  <si>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</si>
  <si>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</si>
  <si>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</si>
  <si>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t>In respect of which:</t>
  </si>
  <si>
    <t>Counterparty Credit Risk Exposure for Default Risk Capital Requirements</t>
  </si>
  <si>
    <t>B(i)</t>
  </si>
  <si>
    <t>Derivatives - 
Standardized Approach</t>
  </si>
  <si>
    <t>Foreign Exchange Contracts</t>
  </si>
  <si>
    <t>Effective Notional amount</t>
  </si>
  <si>
    <t>Margined contracts</t>
  </si>
  <si>
    <t>Contracts subject to permissible netting</t>
  </si>
  <si>
    <t>4880</t>
  </si>
  <si>
    <t>4881</t>
  </si>
  <si>
    <t>4882</t>
  </si>
  <si>
    <t>4883</t>
  </si>
  <si>
    <t>4885</t>
  </si>
  <si>
    <t>4806</t>
  </si>
  <si>
    <t>4886</t>
  </si>
  <si>
    <t>Contracts not subject to permissible netting</t>
  </si>
  <si>
    <t>4887</t>
  </si>
  <si>
    <t>4888</t>
  </si>
  <si>
    <t>4889</t>
  </si>
  <si>
    <t>4890</t>
  </si>
  <si>
    <t>4892</t>
  </si>
  <si>
    <t>4807</t>
  </si>
  <si>
    <t>4893</t>
  </si>
  <si>
    <t>Unmargined contracts</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</si>
  <si>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</si>
  <si>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</si>
  <si>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</si>
  <si>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</si>
  <si>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</si>
  <si>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</si>
  <si>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</si>
  <si>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</si>
  <si>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</si>
  <si>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</si>
  <si>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</si>
  <si>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</si>
  <si>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</si>
  <si>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</si>
  <si>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</si>
  <si>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</si>
  <si>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</si>
  <si>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</si>
  <si>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</si>
  <si>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</si>
  <si>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</si>
  <si>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Replacement Cost (RC) for capital adequacy purposes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</si>
  <si>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</si>
  <si>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</si>
  <si>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</si>
  <si>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</si>
  <si>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</si>
  <si>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</si>
  <si>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</si>
  <si>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</si>
  <si>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</si>
  <si>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</si>
  <si>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</si>
  <si>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</si>
  <si>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</si>
  <si>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</si>
  <si>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</si>
  <si>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</si>
  <si>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</si>
  <si>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</si>
  <si>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</si>
  <si>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</si>
  <si>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</si>
  <si>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</si>
  <si>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</si>
  <si>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</si>
  <si>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</si>
  <si>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</si>
  <si>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</si>
  <si>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</si>
  <si>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</si>
  <si>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</si>
  <si>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</si>
  <si>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</si>
  <si>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</si>
  <si>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</si>
  <si>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</si>
  <si>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Potential Future Credit Exposure (PFE)</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</si>
  <si>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</si>
  <si>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</si>
  <si>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</si>
  <si>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</si>
  <si>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</si>
  <si>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</si>
  <si>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</si>
  <si>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</si>
  <si>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</si>
  <si>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</si>
  <si>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</si>
  <si>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</si>
  <si>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</si>
  <si>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</si>
  <si>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</si>
  <si>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</si>
  <si>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</si>
  <si>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</si>
  <si>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</si>
  <si>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</si>
  <si>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</si>
  <si>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</si>
  <si>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</si>
  <si>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</si>
  <si>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</si>
  <si>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</si>
  <si>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</si>
  <si>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</si>
  <si>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</si>
  <si>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</si>
  <si>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</si>
  <si>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</si>
  <si>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</si>
  <si>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</si>
  <si>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</si>
  <si>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Exposure at Default (EAD) (1.4 *( RC + PFE))</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</si>
  <si>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</si>
  <si>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</si>
  <si>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</si>
  <si>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</si>
  <si>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</si>
  <si>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</si>
  <si>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</si>
  <si>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</si>
  <si>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</si>
  <si>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</si>
  <si>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</si>
  <si>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</si>
  <si>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</si>
  <si>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</si>
  <si>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</si>
  <si>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</si>
  <si>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</si>
  <si>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</si>
  <si>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</si>
  <si>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</si>
  <si>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</si>
  <si>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</si>
  <si>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</si>
  <si>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</si>
  <si>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</si>
  <si>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</si>
  <si>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</si>
  <si>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</si>
  <si>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</si>
  <si>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</si>
  <si>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</si>
  <si>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</si>
  <si>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</si>
  <si>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</si>
  <si>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</si>
  <si>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Credit Equivalent Amount (Exposure at Default) after reduction for client cleared trades - Gross of stage 3 allowances</t>
  </si>
  <si>
    <t>4802</t>
  </si>
  <si>
    <t>Reduction in EAD for Incurred Credit Valuation Adjustment (Losses)</t>
  </si>
  <si>
    <t>4803</t>
  </si>
  <si>
    <t>Outstanding Credit Equivalent Amount (Exposure at Default) - Gross of stage 3 allowances</t>
  </si>
  <si>
    <t>4804</t>
  </si>
  <si>
    <t>Outstanding Credit Equivalent Amount (Exposure at Default) - Net of stage 3 allowances</t>
  </si>
  <si>
    <t>4805</t>
  </si>
  <si>
    <t>Derivatives - 
Standardized Approach (cont'd)</t>
  </si>
  <si>
    <t>Qualifying Central Counterparties - Exchange-traded</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</si>
  <si>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</si>
  <si>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</si>
  <si>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</si>
  <si>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</si>
  <si>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</si>
  <si>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</si>
  <si>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</si>
  <si>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</si>
  <si>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</si>
  <si>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</si>
  <si>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</si>
  <si>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</si>
  <si>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</si>
  <si>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</si>
  <si>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</si>
  <si>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</si>
  <si>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</si>
  <si>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</si>
  <si>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</si>
  <si>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</si>
  <si>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</si>
  <si>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</si>
  <si>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</si>
  <si>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</si>
  <si>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</si>
  <si>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</si>
  <si>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</si>
  <si>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</si>
  <si>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</si>
  <si>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</si>
  <si>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</si>
  <si>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</si>
  <si>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</si>
  <si>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</si>
  <si>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</si>
  <si>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</si>
  <si>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</si>
  <si>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</si>
  <si>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</si>
  <si>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</si>
  <si>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</si>
  <si>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</si>
  <si>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</si>
  <si>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</si>
  <si>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</si>
  <si>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</si>
  <si>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</si>
  <si>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</si>
  <si>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</si>
  <si>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</si>
  <si>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</si>
  <si>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</si>
  <si>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</si>
  <si>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</si>
  <si>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</si>
  <si>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</si>
  <si>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</si>
  <si>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</si>
  <si>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</si>
  <si>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</si>
  <si>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</si>
  <si>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</si>
  <si>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</si>
  <si>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</si>
  <si>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</si>
  <si>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</si>
  <si>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</si>
  <si>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</si>
  <si>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</si>
  <si>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</si>
  <si>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</si>
  <si>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</si>
  <si>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</si>
  <si>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</si>
  <si>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</si>
  <si>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</si>
  <si>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</si>
  <si>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</si>
  <si>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</si>
  <si>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</si>
  <si>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</si>
  <si>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</si>
  <si>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</si>
  <si>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</si>
  <si>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</si>
  <si>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</si>
  <si>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</si>
  <si>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</si>
  <si>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</si>
  <si>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</si>
  <si>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</si>
  <si>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</si>
  <si>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</si>
  <si>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</si>
  <si>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</si>
  <si>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</si>
  <si>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</si>
  <si>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</si>
  <si>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</si>
  <si>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</si>
  <si>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</si>
  <si>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</si>
  <si>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</si>
  <si>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</si>
  <si>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</si>
  <si>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</si>
  <si>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</si>
  <si>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</si>
  <si>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</si>
  <si>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</si>
  <si>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</si>
  <si>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</si>
  <si>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</si>
  <si>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</si>
  <si>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</si>
  <si>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</si>
  <si>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</si>
  <si>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</si>
  <si>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</si>
  <si>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</si>
  <si>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Qualifying Central Counterparties - OTC</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</si>
  <si>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</si>
  <si>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</si>
  <si>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</si>
  <si>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</si>
  <si>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</si>
  <si>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</si>
  <si>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</si>
  <si>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</si>
  <si>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</si>
  <si>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</si>
  <si>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</si>
  <si>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</si>
  <si>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</si>
  <si>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</si>
  <si>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</si>
  <si>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</si>
  <si>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</si>
  <si>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</si>
  <si>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</si>
  <si>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</si>
  <si>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</si>
  <si>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</si>
  <si>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</si>
  <si>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</si>
  <si>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</si>
  <si>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</si>
  <si>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</si>
  <si>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</si>
  <si>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</si>
  <si>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</si>
  <si>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</si>
  <si>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</si>
  <si>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</si>
  <si>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</si>
  <si>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</si>
  <si>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</si>
  <si>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</si>
  <si>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</si>
  <si>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</si>
  <si>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</si>
  <si>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</si>
  <si>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</si>
  <si>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</si>
  <si>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</si>
  <si>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</si>
  <si>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</si>
  <si>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</si>
  <si>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</si>
  <si>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</si>
  <si>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</si>
  <si>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</si>
  <si>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</si>
  <si>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</si>
  <si>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</si>
  <si>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</si>
  <si>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</si>
  <si>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</si>
  <si>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</si>
  <si>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</si>
  <si>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</si>
  <si>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</si>
  <si>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</si>
  <si>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</si>
  <si>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</si>
  <si>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</si>
  <si>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</si>
  <si>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</si>
  <si>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</si>
  <si>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</si>
  <si>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</si>
  <si>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</si>
  <si>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</si>
  <si>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</si>
  <si>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</si>
  <si>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</si>
  <si>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</si>
  <si>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</si>
  <si>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</si>
  <si>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</si>
  <si>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</si>
  <si>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</si>
  <si>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</si>
  <si>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</si>
  <si>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</si>
  <si>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</si>
  <si>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</si>
  <si>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</si>
  <si>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</si>
  <si>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</si>
  <si>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</si>
  <si>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</si>
  <si>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</si>
  <si>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</si>
  <si>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</si>
  <si>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</si>
  <si>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</si>
  <si>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</si>
  <si>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</si>
  <si>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</si>
  <si>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</si>
  <si>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</si>
  <si>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</si>
  <si>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</si>
  <si>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</si>
  <si>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</si>
  <si>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</si>
  <si>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</si>
  <si>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</si>
  <si>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</si>
  <si>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</si>
  <si>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</si>
  <si>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</si>
  <si>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</si>
  <si>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</si>
  <si>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</si>
  <si>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</si>
  <si>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</si>
  <si>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</si>
  <si>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</si>
  <si>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</si>
  <si>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</si>
  <si>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</si>
  <si>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</si>
  <si>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</si>
  <si>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</si>
  <si>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</si>
  <si>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</si>
  <si>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</si>
  <si>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</si>
  <si>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</si>
  <si>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</si>
  <si>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</si>
  <si>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</si>
  <si>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</si>
  <si>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</si>
  <si>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</si>
  <si>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</si>
  <si>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</si>
  <si>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</si>
  <si>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</si>
  <si>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</si>
  <si>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Derivatives - 
Internal Model Method</t>
  </si>
  <si>
    <t>Repo-style Transactions [1]</t>
  </si>
  <si>
    <t>Notional amount</t>
  </si>
  <si>
    <t>5280</t>
  </si>
  <si>
    <t>5281</t>
  </si>
  <si>
    <t>5282</t>
  </si>
  <si>
    <t>5283</t>
  </si>
  <si>
    <t>5285</t>
  </si>
  <si>
    <t>4866</t>
  </si>
  <si>
    <t>For future use</t>
  </si>
  <si>
    <t>5286</t>
  </si>
  <si>
    <t>5287</t>
  </si>
  <si>
    <t>5288</t>
  </si>
  <si>
    <t>5289</t>
  </si>
  <si>
    <t>5291</t>
  </si>
  <si>
    <t>4867</t>
  </si>
  <si>
    <t>5292</t>
  </si>
  <si>
    <t>Effective EPE</t>
  </si>
  <si>
    <t>using current parameter calibrations</t>
  </si>
  <si>
    <t>5363</t>
  </si>
  <si>
    <t>using stressed parameter calibrations</t>
  </si>
  <si>
    <t>5364</t>
  </si>
  <si>
    <t>Effective EPE for default risk capital charge</t>
  </si>
  <si>
    <t>5365</t>
  </si>
  <si>
    <t>Alpha</t>
  </si>
  <si>
    <t>5366</t>
  </si>
  <si>
    <t>Exposure at Default (Effective EPE x Alpha)</t>
  </si>
  <si>
    <t>5367</t>
  </si>
  <si>
    <t>5368</t>
  </si>
  <si>
    <t>Outstanding Exposure at Default</t>
  </si>
  <si>
    <t>5369</t>
  </si>
  <si>
    <t>5306</t>
  </si>
  <si>
    <t>5307</t>
  </si>
  <si>
    <t>5308</t>
  </si>
  <si>
    <t>5310</t>
  </si>
  <si>
    <t>4870</t>
  </si>
  <si>
    <t>5311</t>
  </si>
  <si>
    <t>5312</t>
  </si>
  <si>
    <t>5313</t>
  </si>
  <si>
    <t>5314</t>
  </si>
  <si>
    <t>5316</t>
  </si>
  <si>
    <t>4873</t>
  </si>
  <si>
    <t>5317</t>
  </si>
  <si>
    <t>5377</t>
  </si>
  <si>
    <t>5378</t>
  </si>
  <si>
    <t>5379</t>
  </si>
  <si>
    <t>5380</t>
  </si>
  <si>
    <t>5381</t>
  </si>
  <si>
    <t>OTC Derivatives - 
Internal Model Method (cont'd)</t>
  </si>
  <si>
    <t>5330</t>
  </si>
  <si>
    <t>5331</t>
  </si>
  <si>
    <t>5332</t>
  </si>
  <si>
    <t>5333</t>
  </si>
  <si>
    <t>5335</t>
  </si>
  <si>
    <t>4876</t>
  </si>
  <si>
    <t>5336</t>
  </si>
  <si>
    <t>5337</t>
  </si>
  <si>
    <t>5338</t>
  </si>
  <si>
    <t>5339</t>
  </si>
  <si>
    <t>5341</t>
  </si>
  <si>
    <t>4877</t>
  </si>
  <si>
    <t>5342</t>
  </si>
  <si>
    <t>5387</t>
  </si>
  <si>
    <t>5388</t>
  </si>
  <si>
    <t>5389</t>
  </si>
  <si>
    <t>5390</t>
  </si>
  <si>
    <t>5391</t>
  </si>
  <si>
    <t>6073</t>
  </si>
  <si>
    <t>6074</t>
  </si>
  <si>
    <t>6075</t>
  </si>
  <si>
    <t>6076</t>
  </si>
  <si>
    <t>6077</t>
  </si>
  <si>
    <t>6078</t>
  </si>
  <si>
    <t>6079</t>
  </si>
  <si>
    <t>Limited to modelled repo-style transactions with cross-product master netting agreements involving OTC derivatives.  The gross exposures of these repo-style transactions (i.e. before collateral and netting) must be included with the notional amount of OTC derivatives in the exposure class schedules.</t>
  </si>
  <si>
    <t>Effective EPE for default risk capital charge should be based on the same method for the total Effective EPE for default risk capital charge in (d) Total (AE).</t>
  </si>
  <si>
    <t>Schedule 70.040 - Central counterparty (CCP) credit risk-weighted assets</t>
  </si>
  <si>
    <t>A Exposures to Qualifying Central Counterparties</t>
  </si>
  <si>
    <t>Exposure 
(net of collateral)</t>
  </si>
  <si>
    <t>Trade Exposures (Default Risk)  - Where RWA cap is not binding</t>
  </si>
  <si>
    <t>Exchange-traded derivatives</t>
  </si>
  <si>
    <t>Clearing member and eligible client trade exposures</t>
  </si>
  <si>
    <t>5481</t>
  </si>
  <si>
    <t>5482</t>
  </si>
  <si>
    <t>Other client trade exposures</t>
  </si>
  <si>
    <t>5490</t>
  </si>
  <si>
    <t>5492</t>
  </si>
  <si>
    <t>OTC derivatives</t>
  </si>
  <si>
    <t>5499</t>
  </si>
  <si>
    <t>5502</t>
  </si>
  <si>
    <t>5504</t>
  </si>
  <si>
    <t>5510</t>
  </si>
  <si>
    <t>Securities financing transactions</t>
  </si>
  <si>
    <t>5513</t>
  </si>
  <si>
    <t>5514</t>
  </si>
  <si>
    <t>5516</t>
  </si>
  <si>
    <t>5517</t>
  </si>
  <si>
    <t>Segregated initial margin</t>
  </si>
  <si>
    <t>5519</t>
  </si>
  <si>
    <t>Non-segregated initial margin</t>
  </si>
  <si>
    <t>5521</t>
  </si>
  <si>
    <t>5524</t>
  </si>
  <si>
    <t>Total trade exposures</t>
  </si>
  <si>
    <t>5527</t>
  </si>
  <si>
    <t>5528</t>
  </si>
  <si>
    <t>Default Fund - Where RWA cap is no binding</t>
  </si>
  <si>
    <t>Unfunded default fund contributions</t>
  </si>
  <si>
    <t>5529</t>
  </si>
  <si>
    <t>Pre-funded default fund contributions</t>
  </si>
  <si>
    <t>5530</t>
  </si>
  <si>
    <t>5531</t>
  </si>
  <si>
    <t>Total default fund contributions</t>
  </si>
  <si>
    <t>5532</t>
  </si>
  <si>
    <t>5533</t>
  </si>
  <si>
    <t>Trade Exposure and Default Fund - Where RWA cap is binding</t>
  </si>
  <si>
    <t>Trade exposure</t>
  </si>
  <si>
    <t>5635</t>
  </si>
  <si>
    <t>5636</t>
  </si>
  <si>
    <t>5637</t>
  </si>
  <si>
    <t>Default fund contributions *</t>
  </si>
  <si>
    <t>5638</t>
  </si>
  <si>
    <t>5640</t>
  </si>
  <si>
    <t>Total risk-weighted assets for exposures to qualifying CCPs</t>
  </si>
  <si>
    <t>5550</t>
  </si>
  <si>
    <t>** If modelled, EAD of derivatives may already recognize collateral.</t>
  </si>
  <si>
    <t>B  Default Fund Contributions to Non-Qualifying Central Counterparties</t>
  </si>
  <si>
    <t>Unfunded default fund contributions *</t>
  </si>
  <si>
    <t>5551</t>
  </si>
  <si>
    <t>Pre-funded default fund contributions *</t>
  </si>
  <si>
    <t>5553</t>
  </si>
  <si>
    <t>5555</t>
  </si>
  <si>
    <t>C  Total central CCP credit risk-weighted assets</t>
  </si>
  <si>
    <t>5511</t>
  </si>
  <si>
    <t>* These exposures are deducted from CET1 capital in schedule 20.010.</t>
  </si>
  <si>
    <t xml:space="preserve">   Exposures deducted from CET1 capital (DPA 5638+5551+5553)</t>
  </si>
  <si>
    <t>Schedule 80.010 - Credit Valuation Adjustments (CVA) RWA</t>
  </si>
  <si>
    <t>Credit Valuation Adjustments on Bilateral OTC Derivatives</t>
  </si>
  <si>
    <t>Capital requirement under the reduced BA-CVA approach</t>
  </si>
  <si>
    <t>K_Reduced (assuming hedges are not recognised)</t>
  </si>
  <si>
    <t>Capital requirement under the full BA-CVA approach</t>
  </si>
  <si>
    <t>K_Hedged (assuming recognition of all eligible hedges)</t>
  </si>
  <si>
    <t>K_Full</t>
  </si>
  <si>
    <t>0.25*B+0.75*C</t>
  </si>
  <si>
    <t>Capital requiremement under the SA-CVA approach</t>
  </si>
  <si>
    <t>Capital requirement for netting sets under SA-CVA approach</t>
  </si>
  <si>
    <t>Delta</t>
  </si>
  <si>
    <t>Vega</t>
  </si>
  <si>
    <t>Interest rates</t>
  </si>
  <si>
    <t>Foreign exchange</t>
  </si>
  <si>
    <t>Counterparty credit spread</t>
  </si>
  <si>
    <t>Reference credit spread</t>
  </si>
  <si>
    <t>Equity</t>
  </si>
  <si>
    <t>Commodity</t>
  </si>
  <si>
    <t>Capital requirements for netting sets carved out that use reduced BA-CVA</t>
  </si>
  <si>
    <t>Capital requirements for netting sets carved out that use full BA-CVA</t>
  </si>
  <si>
    <t>0.25*F+0.75*G or L</t>
  </si>
  <si>
    <r>
      <t>Capital requirement for Institutions with non-material CVA exposures</t>
    </r>
    <r>
      <rPr>
        <sz val="8"/>
        <color theme="1"/>
        <rFont val="Arial"/>
        <family val="2"/>
      </rPr>
      <t xml:space="preserve"> using the alternative treatment</t>
    </r>
  </si>
  <si>
    <t>Aggregate notional amount of non-centrally cleared derivatives</t>
  </si>
  <si>
    <t>Overall capital requirement for CVA</t>
  </si>
  <si>
    <t>either 0.65*A+0.65*D+E+0.65*H or I</t>
  </si>
  <si>
    <t>Total risk-weighted assets for CVA risk</t>
  </si>
  <si>
    <t>J x 12.5</t>
  </si>
  <si>
    <t>5479</t>
  </si>
  <si>
    <t>Schedule 90.010 - Minimum Capital Required for Market Risk</t>
  </si>
  <si>
    <t>A  Internal Model Requirements</t>
  </si>
  <si>
    <t>Expected Shortfall Risk Component for modellable risk factors</t>
  </si>
  <si>
    <t>Consolidated Expected Shortfall amount for modellable risk factors at the 97.5% confidence level\:</t>
  </si>
  <si>
    <t>At reporting date:</t>
  </si>
  <si>
    <t>Total expected shortfall (with full diversification benefit)</t>
  </si>
  <si>
    <t>Modelled expected shortfall at interest rate risk class level</t>
  </si>
  <si>
    <t>Modelled expected shortfall at credit spread risk class level</t>
  </si>
  <si>
    <t>Modelled expected shortfall at equity risk class level</t>
  </si>
  <si>
    <t>Modelled expected shortfall at foreign-exchange risk class level</t>
  </si>
  <si>
    <t>Modelled expected shortfall at commodity risk class level</t>
  </si>
  <si>
    <t xml:space="preserve">Total Expected Shortfall at reporting date </t>
  </si>
  <si>
    <t>60-day average:</t>
  </si>
  <si>
    <t xml:space="preserve">Total 60 day average Expected Shortfall </t>
  </si>
  <si>
    <t>Stressed Expected Shortfall Risk Component for non-modellable risk factors</t>
  </si>
  <si>
    <t>Consolidated Stressed Expected Shortfall amount for non-modellable risk factors at the 97.5% confidence level equivalents:</t>
  </si>
  <si>
    <t>Total stressed expected shortfall (with prescribed diversification benefit)</t>
  </si>
  <si>
    <t>Modelled stressed expected shortfall at the idiosyncratic credit spread risk class level</t>
  </si>
  <si>
    <t>Modelled stressed expected shortfall at the idiosyncratic equity risk class level</t>
  </si>
  <si>
    <t>Modelled stressed expected shortfall at the non-idiosyncratic risk class level</t>
  </si>
  <si>
    <t>Modelled stressed expected shortfall at idiosyncratic credit spread risk class level</t>
  </si>
  <si>
    <t>Modelled stressed expected shortfall at idiosyncratic equity risk class level</t>
  </si>
  <si>
    <t>Modelled stressed expected shortfall at non-idiosyncratic risk class level</t>
  </si>
  <si>
    <t>Multiplier level for modellable risk factors (base of 1.5)</t>
  </si>
  <si>
    <t>Multiplier level for non-modellable risk factors (base of 1)</t>
  </si>
  <si>
    <t>Modellable and non-modellable risk factor requirement</t>
  </si>
  <si>
    <t>Greater of (A+O) and (Q x N+RxP)</t>
  </si>
  <si>
    <t>Modelled default risk capital (DRC)</t>
  </si>
  <si>
    <t>Capital Surcharge for desks in the amber zone</t>
  </si>
  <si>
    <t>Summation of Standardized capital requirements for all desks in the amber or green zone</t>
  </si>
  <si>
    <t>Summation of Standardized capital requirements for all desks in the amber zone</t>
  </si>
  <si>
    <t>Standardized capital requirements for all desks in the amber and green zone with diversification</t>
  </si>
  <si>
    <r>
      <t>Multiplier for capital surcharge (</t>
    </r>
    <r>
      <rPr>
        <i/>
        <sz val="8"/>
        <rFont val="Arial"/>
        <family val="2"/>
      </rPr>
      <t>k</t>
    </r>
    <r>
      <rPr>
        <sz val="8"/>
        <rFont val="Arial"/>
        <family val="2"/>
      </rPr>
      <t>)</t>
    </r>
  </si>
  <si>
    <t>0.5xV/U</t>
  </si>
  <si>
    <t>Capital Surcharge for Desks in the amber zone</t>
  </si>
  <si>
    <t>Greater of zero and X x (W-S-T)</t>
  </si>
  <si>
    <t>Aggregate Internal Models Capital Charge</t>
  </si>
  <si>
    <t>Internal Models Coverage Threshold</t>
  </si>
  <si>
    <t>AR/AQ</t>
  </si>
  <si>
    <t xml:space="preserve">B  Requirements for desks under the Standardized Approach </t>
  </si>
  <si>
    <t>B(i) Sensitivities-Based Method</t>
  </si>
  <si>
    <t>Capital Charge:</t>
  </si>
  <si>
    <t>Curvature</t>
  </si>
  <si>
    <t>High Correlation Scenario</t>
  </si>
  <si>
    <t>General interest rate risk (GIRR): non-IRT</t>
  </si>
  <si>
    <t>Credit spread risk (CSR): non-securitizations</t>
  </si>
  <si>
    <t>CSR: securitizations (non-CTP)</t>
  </si>
  <si>
    <t>CSR: securitizations (CTP)</t>
  </si>
  <si>
    <t>Equity risk</t>
  </si>
  <si>
    <t>Commodity risk</t>
  </si>
  <si>
    <t>Foreign exchange risk</t>
  </si>
  <si>
    <t>Medium Correlation Scenario</t>
  </si>
  <si>
    <t>Low Correlation Scenario</t>
  </si>
  <si>
    <t>General interest rate risk (GIRR): IRT</t>
  </si>
  <si>
    <t>Capital Charge for applicable scenario</t>
  </si>
  <si>
    <t>max(AB,AC,AD)+max(AT,AU,AV)</t>
  </si>
  <si>
    <t>B(ii) Default Risk Capital Requirement</t>
  </si>
  <si>
    <t>Default risk capital requirement</t>
  </si>
  <si>
    <t>Default risk for non-securitizations</t>
  </si>
  <si>
    <t>Corporates</t>
  </si>
  <si>
    <t>Sovereigns</t>
  </si>
  <si>
    <t>Local governments and municipalities</t>
  </si>
  <si>
    <t>Default risk for securitizations (CTP)</t>
  </si>
  <si>
    <t>Default risk for securitizations (non-CTP)</t>
  </si>
  <si>
    <t>B(iii) Residual Risk Add-On</t>
  </si>
  <si>
    <t>Residual risk for prepayment</t>
  </si>
  <si>
    <t>Residual risk add-on (excluding prepayment)</t>
  </si>
  <si>
    <t>Risk from an exotic underlying</t>
  </si>
  <si>
    <t>Aggregate Capital Charge for Desks under the Standardized Approach</t>
  </si>
  <si>
    <t>AE+AF+AG+AH</t>
  </si>
  <si>
    <t>C - Standardized Capital Requirements for Market Risk</t>
  </si>
  <si>
    <t>C(i) Sensitivities-Based Method</t>
  </si>
  <si>
    <t>max(AJ,AK,AL)+max(AW,AX,AY)</t>
  </si>
  <si>
    <t>C(ii) Default Risk Capital Requirements</t>
  </si>
  <si>
    <t>C(iii) Residual Risk Add-On</t>
  </si>
  <si>
    <t>Aggregate Capital Charge under the Standardized Approach</t>
  </si>
  <si>
    <t>AM+AN+AO+AP</t>
  </si>
  <si>
    <t>Aggregate Capital Charge under the standardized approach for all in-scope desks</t>
  </si>
  <si>
    <t>D Market Risk Hedges of permitted Valuation Adjustments Carve Outs</t>
  </si>
  <si>
    <t>SA capital charge for intruments hedging Credit Valuation Adjustments</t>
  </si>
  <si>
    <t>SA capital charge for intruments hedging Funding Valuation Adjustments</t>
  </si>
  <si>
    <t>SA capital charge for intruments hedging Collateral Valuation Adjustments</t>
  </si>
  <si>
    <t>E Total Minimum Capital Charge for Market Risk (not including deductions)</t>
  </si>
  <si>
    <t>min(Z+AI,AQ)+max(0,S+T-U) + AS</t>
  </si>
  <si>
    <t>F Valuation Adjustments for Less Liquid Positions</t>
  </si>
  <si>
    <t>Deduction from Common Equity Tier 1 capital on valuation adjustments for less liquid positions</t>
  </si>
  <si>
    <t>G Capital Charge for Switches Between Regulatory Books</t>
  </si>
  <si>
    <t>Capital charge for movements between the trading book and banking book</t>
  </si>
  <si>
    <t>Armenia (AM)</t>
  </si>
  <si>
    <t>Chile (CL)</t>
  </si>
  <si>
    <t>Czech Republic (CZ)</t>
  </si>
  <si>
    <t>Denmark (DK)</t>
  </si>
  <si>
    <t>Philippines (PH)</t>
  </si>
  <si>
    <t>Senior Management Attestation (OSFI997)</t>
  </si>
  <si>
    <t>I hereby confirm that I have read and understand the the Capital Adequacy Requirements (CAR) Guideline, and, if applicable, the Total Loss Absorbing Capacity (TLAC) Guideline, and the related instructions issued by the Office of the Superintendent of Financial Institutions.  I confirm that this report together with the applicable ratios in the table below are:</t>
  </si>
  <si>
    <t>iii) as indicated above, and submitted to OSFI including an attachment (for example, signature, summary of unadjusted errors).</t>
  </si>
  <si>
    <t>iii) as indicated above, and submitted to OSFI including an attachment (for example, signature, auditor's report).</t>
  </si>
  <si>
    <t>Opinion of External Auditor (OSFI1025)</t>
  </si>
  <si>
    <t>i) prepared, in all material respects, in accordance with applicable criteria.</t>
  </si>
  <si>
    <t>ii) not prepared, in all material respects, in accordance with applicable criteria.</t>
  </si>
  <si>
    <t xml:space="preserve">i) accurate and complete, and have been prepared in accordance with OSFI's CAR Guideline and, if applicable, OSFI's TLAC Guideline. </t>
  </si>
  <si>
    <t xml:space="preserve">ii) submitted to OSFI but I am unable to attest that they are prepared in accordance with OSFI's CAR Guideline and, if applicable, OSFI's TLAC Guideline. </t>
  </si>
  <si>
    <r>
      <t>Opinion of Internal Auditor</t>
    </r>
    <r>
      <rPr>
        <sz val="8"/>
        <rFont val="Arial"/>
        <family val="2"/>
      </rPr>
      <t xml:space="preserve"> </t>
    </r>
    <r>
      <rPr>
        <sz val="10"/>
        <rFont val="Arial"/>
        <family val="2"/>
      </rPr>
      <t>(to be signed at a minimum once every thre</t>
    </r>
    <r>
      <rPr>
        <sz val="10"/>
        <color theme="1"/>
        <rFont val="Arial"/>
        <family val="2"/>
      </rPr>
      <t>e years)</t>
    </r>
    <r>
      <rPr>
        <b/>
        <sz val="12"/>
        <color theme="1"/>
        <rFont val="Arial"/>
        <family val="2"/>
      </rPr>
      <t xml:space="preserve"> (OSFI1009)</t>
    </r>
  </si>
  <si>
    <t>Internal Audit or their delegate have reviewed the effectiveness of the processes and internal controls in place for the Basel Capital Adequacy Report including the related systems and models. Based on that review, the processes and internal controls as at ________________ are:</t>
  </si>
  <si>
    <r>
      <t>(Please insert an 'X' in the cell to the left of the statement(s) you are attesting below. Select either (i) or (ii), and (iii).)</t>
    </r>
    <r>
      <rPr>
        <i/>
        <strike/>
        <sz val="9"/>
        <color theme="1"/>
        <rFont val="Arial"/>
        <family val="2"/>
      </rPr>
      <t xml:space="preserve"> </t>
    </r>
  </si>
  <si>
    <t>(Please insert an 'X' in the cell to the left of the statement(s) you are attesting below. Select either (i) or (ii), and (iii).)</t>
  </si>
  <si>
    <r>
      <t xml:space="preserve">Reasonable assurance was obtained as to whether the subject matter information is free from material misstatement. In the external auditor's opinion, the subject matter information as at _____ is:
</t>
    </r>
    <r>
      <rPr>
        <i/>
        <sz val="10"/>
        <color theme="1"/>
        <rFont val="Arial"/>
        <family val="2"/>
      </rPr>
      <t xml:space="preserve">
</t>
    </r>
    <r>
      <rPr>
        <i/>
        <sz val="9"/>
        <color theme="1"/>
        <rFont val="Arial"/>
        <family val="2"/>
      </rPr>
      <t>(Please insert an 'X' in the cell to the left of the statement(s) you are attesting below. Select either (i) or (ii), and (iii))</t>
    </r>
    <r>
      <rPr>
        <i/>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</si>
</sst>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quot;$&quot;* #,##0.00_-;_-&quot;$&quot;* &quot;-&quot;??_-;_-@_-"/>
    <numFmt numFmtId="165" formatCode="_-* #,##0.00_-;\-* #,##0.00_-;_-* &quot;-&quot;??_-;_-@_-"/>
    <numFmt numFmtId="166" formatCode="yyyy\-mm\-dd;@"/>
    <numFmt numFmtId="167" formatCode="#,##0.0_);\(#,##0.0\)"/>
    <numFmt numFmtId="168" formatCode="0.00_);\(0.00\)"/>
    <numFmt numFmtId="169" formatCode="0.0000_);\(0.0000\)"/>
    <numFmt numFmtId="170" formatCode="#,##0.0000_);\(#,##0.0000\)"/>
    <numFmt numFmtId="171" formatCode="#,##0.00%_);\(#,##0.00%\)"/>
    <numFmt numFmtId="172" formatCode=";;;"/>
    <numFmt numFmtId="173" formatCode="0.0000\ &quot;CF&quot;"/>
    <numFmt numFmtId="174" formatCode="##."/>
    <numFmt numFmtId="175" formatCode="0.000"/>
    <numFmt numFmtId="176" formatCode="0%&quot;***&quot;"/>
    <numFmt numFmtId="177" formatCode="0.0000"/>
    <numFmt numFmtId="178" formatCode="_-* #,##0_-;\-* #,##0_-;_-* &quot;-&quot;??_-;_-@_-"/>
    <numFmt numFmtId="179" formatCode="&quot;Def. &quot;#&quot;%&quot;"/>
    <numFmt numFmtId="180" formatCode="#,##0%_);\(#,##0%\)"/>
    <numFmt numFmtId="181" formatCode="00000000"/>
    <numFmt numFmtId="182" formatCode="0000"/>
    <numFmt numFmtId="183" formatCode="_-[$€-2]* #,##0.00_-;\-[$€-2]* #,##0.00_-;_-[$€-2]* &quot;-&quot;??_-"/>
    <numFmt numFmtId="184" formatCode="0_ ;\-0\ "/>
    <numFmt numFmtId="185" formatCode="0.0%"/>
    <numFmt numFmtId="186" formatCode="_-* #,##0.0_-;\-* #,##0.0_-;_-* &quot;-&quot;??_-;_-@_-"/>
  </numFmts>
  <fonts count="162">
    <font>
      <sz val="11"/>
      <color theme="1"/>
      <name val="Calibri"/>
      <family val="2"/>
      <scheme val="minor"/>
    </font>
    <font>
      <sz val="11"/>
      <color theme="1"/>
      <name val="Calibri"/>
      <family val="2"/>
      <scheme val="minor"/>
    </font>
    <font>
      <sz val="10"/>
      <name val="Arial"/>
      <family val="2"/>
    </font>
    <font>
      <i/>
      <sz val="14"/>
      <name val="Arial"/>
      <family val="2"/>
    </font>
    <font>
      <b/>
      <u/>
      <sz val="12"/>
      <name val="Arial"/>
      <family val="2"/>
    </font>
    <font>
      <b/>
      <u/>
      <sz val="14"/>
      <name val="Arial"/>
      <family val="2"/>
    </font>
    <font>
      <b/>
      <i/>
      <u/>
      <sz val="14"/>
      <name val="Arial"/>
      <family val="2"/>
    </font>
    <font>
      <b/>
      <i/>
      <sz val="10"/>
      <name val="Arial"/>
      <family val="2"/>
    </font>
    <font>
      <b/>
      <sz val="10"/>
      <name val="Arial"/>
      <family val="2"/>
    </font>
    <font>
      <b/>
      <sz val="12"/>
      <name val="Arial"/>
      <family val="2"/>
    </font>
    <font>
      <i/>
      <sz val="10"/>
      <name val="Arial"/>
      <family val="2"/>
    </font>
    <font>
      <sz val="8"/>
      <name val="Arial"/>
      <family val="2"/>
    </font>
    <font>
      <sz val="9"/>
      <name val="Arial"/>
      <family val="2"/>
    </font>
    <font>
      <sz val="10"/>
      <color indexed="12"/>
      <name val="Arial"/>
      <family val="2"/>
    </font>
    <font>
      <sz val="10"/>
      <name val="Arial"/>
      <family val="2"/>
    </font>
    <font>
      <strike/>
      <sz val="8"/>
      <name val="Arial"/>
      <family val="2"/>
    </font>
    <font>
      <strike/>
      <sz val="10"/>
      <name val="Arial"/>
      <family val="2"/>
    </font>
    <font>
      <i/>
      <sz val="8"/>
      <name val="Arial"/>
      <family val="2"/>
    </font>
    <font>
      <sz val="7"/>
      <name val="Arial"/>
      <family val="2"/>
    </font>
    <font>
      <u/>
      <sz val="8"/>
      <name val="Arial"/>
      <family val="2"/>
    </font>
    <font>
      <b/>
      <i/>
      <sz val="12"/>
      <color indexed="10"/>
      <name val="Arial"/>
      <family val="2"/>
    </font>
    <font>
      <b/>
      <sz val="8"/>
      <name val="Arial"/>
      <family val="2"/>
    </font>
    <font>
      <b/>
      <i/>
      <sz val="8"/>
      <name val="Arial"/>
      <family val="2"/>
    </font>
    <font>
      <b/>
      <i/>
      <sz val="12"/>
      <name val="Arial"/>
      <family val="2"/>
    </font>
    <font>
      <b/>
      <u/>
      <sz val="7"/>
      <name val="Arial"/>
      <family val="2"/>
    </font>
    <font>
      <strike/>
      <sz val="7"/>
      <name val="Arial"/>
      <family val="2"/>
    </font>
    <font>
      <b/>
      <i/>
      <sz val="7"/>
      <name val="Arial"/>
      <family val="2"/>
    </font>
    <font>
      <vertAlign val="superscript"/>
      <sz val="8"/>
      <name val="Arial"/>
      <family val="2"/>
    </font>
    <font>
      <vertAlign val="superscript"/>
      <sz val="10"/>
      <name val="Arial"/>
      <family val="2"/>
    </font>
    <font>
      <b/>
      <sz val="7"/>
      <name val="Arial"/>
      <family val="2"/>
    </font>
    <font>
      <b/>
      <sz val="8"/>
      <color indexed="12"/>
      <name val="Arial"/>
      <family val="2"/>
    </font>
    <font>
      <b/>
      <i/>
      <u/>
      <sz val="8"/>
      <name val="Arial"/>
      <family val="2"/>
    </font>
    <font>
      <b/>
      <i/>
      <u/>
      <sz val="12"/>
      <name val="Arial"/>
      <family val="2"/>
    </font>
    <font>
      <sz val="8"/>
      <color indexed="12"/>
      <name val="Arial"/>
      <family val="2"/>
    </font>
    <font>
      <i/>
      <sz val="8"/>
      <color indexed="10"/>
      <name val="Arial"/>
      <family val="2"/>
    </font>
    <font>
      <b/>
      <sz val="9"/>
      <name val="Arial"/>
      <family val="2"/>
    </font>
    <font>
      <sz val="10"/>
      <color rgb="FFFF0000"/>
      <name val="Arial"/>
      <family val="2"/>
    </font>
    <font>
      <b/>
      <sz val="13"/>
      <color theme="3"/>
      <name val="Calibri"/>
      <family val="2"/>
      <scheme val="minor"/>
    </font>
    <font>
      <b/>
      <sz val="11"/>
      <color theme="1"/>
      <name val="Calibri"/>
      <family val="2"/>
      <scheme val="minor"/>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4"/>
      <name val="Frutiger 87ExtraBlackCn"/>
      <family val="2"/>
    </font>
    <font>
      <sz val="11"/>
      <color indexed="60"/>
      <name val="Calibri"/>
      <family val="2"/>
    </font>
    <font>
      <sz val="10"/>
      <color theme="1"/>
      <name val="Calibri"/>
      <family val="2"/>
    </font>
    <font>
      <sz val="11"/>
      <color rgb="FF000000"/>
      <name val="Calibri"/>
      <family val="2"/>
    </font>
    <font>
      <sz val="10"/>
      <name val="Times New Roman"/>
      <family val="1"/>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scheme val="minor"/>
    </font>
    <font>
      <b/>
      <strike/>
      <sz val="10"/>
      <name val="Arial"/>
      <family val="2"/>
    </font>
    <font>
      <strike/>
      <sz val="8"/>
      <name val="Cambria"/>
      <family val="1"/>
    </font>
    <font>
      <strike/>
      <sz val="8"/>
      <color rgb="FFFF0000"/>
      <name val="Arial"/>
      <family val="2"/>
    </font>
    <font>
      <b/>
      <vertAlign val="subscript"/>
      <sz val="10"/>
      <name val="Arial"/>
      <family val="2"/>
    </font>
    <font>
      <vertAlign val="subscript"/>
      <sz val="8"/>
      <name val="Arial"/>
      <family val="2"/>
    </font>
    <font>
      <sz val="8"/>
      <color rgb="FFFF0000"/>
      <name val="Arial"/>
      <family val="2"/>
    </font>
    <font>
      <sz val="7"/>
      <color rgb="FFFF0000"/>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b/>
      <i/>
      <sz val="12"/>
      <color rgb="FFFF0000"/>
      <name val="Arial"/>
      <family val="2"/>
    </font>
    <font>
      <strike/>
      <sz val="10"/>
      <color rgb="FFFF0000"/>
      <name val="Arial"/>
      <family val="2"/>
    </font>
    <font>
      <strike/>
      <sz val="7"/>
      <color rgb="FFFF0000"/>
      <name val="Arial"/>
      <family val="2"/>
    </font>
    <font>
      <b/>
      <sz val="10"/>
      <color rgb="FFFF0000"/>
      <name val="Arial"/>
      <family val="2"/>
    </font>
    <font>
      <b/>
      <u/>
      <sz val="12"/>
      <color rgb="FFFF0000"/>
      <name val="Arial"/>
      <family val="2"/>
    </font>
    <font>
      <b/>
      <i/>
      <strike/>
      <sz val="10"/>
      <color rgb="FFFF0000"/>
      <name val="Arial"/>
      <family val="2"/>
    </font>
    <font>
      <b/>
      <strike/>
      <sz val="12"/>
      <color rgb="FFFF0000"/>
      <name val="Arial"/>
      <family val="2"/>
    </font>
    <font>
      <strike/>
      <sz val="11"/>
      <color theme="1"/>
      <name val="Calibri"/>
      <family val="2"/>
      <scheme val="minor"/>
    </font>
    <font>
      <strike/>
      <sz val="7"/>
      <color theme="1"/>
      <name val="Arial"/>
      <family val="2"/>
    </font>
    <font>
      <b/>
      <u/>
      <sz val="12"/>
      <color theme="1"/>
      <name val="Arial"/>
      <family val="2"/>
    </font>
    <font>
      <sz val="8"/>
      <color theme="1"/>
      <name val="Arial"/>
      <family val="2"/>
    </font>
    <font>
      <sz val="7"/>
      <color theme="1"/>
      <name val="Arial"/>
      <family val="2"/>
    </font>
    <font>
      <sz val="10"/>
      <color theme="1"/>
      <name val="Arial"/>
      <family val="2"/>
    </font>
    <font>
      <i/>
      <sz val="8"/>
      <color rgb="FFFF0000"/>
      <name val="Arial"/>
      <family val="2"/>
    </font>
    <font>
      <strike/>
      <vertAlign val="superscript"/>
      <sz val="10"/>
      <color rgb="FFFF0000"/>
      <name val="Arial"/>
      <family val="2"/>
    </font>
    <font>
      <b/>
      <sz val="8"/>
      <color rgb="FFFF0000"/>
      <name val="Arial"/>
      <family val="2"/>
    </font>
    <font>
      <b/>
      <i/>
      <sz val="12"/>
      <color theme="1"/>
      <name val="Arial"/>
      <family val="2"/>
    </font>
    <font>
      <sz val="8"/>
      <color rgb="FF00B050"/>
      <name val="Arial"/>
      <family val="2"/>
    </font>
    <font>
      <strike/>
      <sz val="8"/>
      <color rgb="FF00B050"/>
      <name val="Arial"/>
      <family val="2"/>
    </font>
    <font>
      <sz val="7"/>
      <color rgb="FF00B050"/>
      <name val="Arial"/>
      <family val="2"/>
    </font>
    <font>
      <i/>
      <sz val="8"/>
      <color rgb="FF000000"/>
      <name val="Arial"/>
      <family val="2"/>
    </font>
    <font>
      <i/>
      <sz val="8"/>
      <color rgb="FF00B050"/>
      <name val="Arial"/>
      <family val="2"/>
    </font>
    <font>
      <b/>
      <i/>
      <sz val="12"/>
      <color rgb="FF00B050"/>
      <name val="Arial"/>
      <family val="2"/>
    </font>
    <font>
      <sz val="10"/>
      <color rgb="FF00B050"/>
      <name val="Arial"/>
      <family val="2"/>
    </font>
    <font>
      <sz val="11"/>
      <color rgb="FF00B050"/>
      <name val="Calibri"/>
      <family val="2"/>
      <scheme val="minor"/>
    </font>
    <font>
      <sz val="10"/>
      <color rgb="FF427F6D"/>
      <name val="Segoe UI"/>
      <family val="2"/>
    </font>
    <font>
      <sz val="8"/>
      <color rgb="FFFF0000"/>
      <name val="Calibri"/>
      <family val="2"/>
      <scheme val="minor"/>
    </font>
    <font>
      <b/>
      <i/>
      <sz val="10"/>
      <color rgb="FFFF0000"/>
      <name val="Arial"/>
      <family val="2"/>
    </font>
    <font>
      <b/>
      <i/>
      <sz val="8"/>
      <color indexed="10"/>
      <name val="Arial"/>
      <family val="2"/>
    </font>
    <font>
      <sz val="8"/>
      <color indexed="10"/>
      <name val="Arial"/>
      <family val="2"/>
    </font>
    <font>
      <b/>
      <i/>
      <sz val="8"/>
      <name val="Arial Narrow"/>
      <family val="2"/>
    </font>
    <font>
      <b/>
      <i/>
      <sz val="8"/>
      <color rgb="FFFF0000"/>
      <name val="Arial"/>
      <family val="2"/>
    </font>
    <font>
      <b/>
      <u/>
      <sz val="8"/>
      <color rgb="FFFF0000"/>
      <name val="Arial"/>
      <family val="2"/>
    </font>
    <font>
      <sz val="7"/>
      <color rgb="FFFF0000"/>
      <name val="Calibri"/>
      <family val="2"/>
      <scheme val="minor"/>
    </font>
    <font>
      <strike/>
      <sz val="10"/>
      <color theme="6" tint="-0.249977111117893"/>
      <name val="Arial"/>
      <family val="2"/>
    </font>
    <font>
      <sz val="10"/>
      <color theme="6" tint="-0.249977111117893"/>
      <name val="Arial"/>
      <family val="2"/>
    </font>
    <font>
      <sz val="8"/>
      <color theme="6" tint="-0.249977111117893"/>
      <name val="Arial"/>
      <family val="2"/>
    </font>
    <font>
      <i/>
      <sz val="8"/>
      <color theme="1"/>
      <name val="Arial"/>
      <family val="2"/>
    </font>
    <font>
      <i/>
      <strike/>
      <sz val="8"/>
      <color theme="1"/>
      <name val="Arial"/>
      <family val="2"/>
    </font>
    <font>
      <b/>
      <sz val="10"/>
      <color theme="1"/>
      <name val="Arial"/>
      <family val="2"/>
    </font>
    <font>
      <sz val="8"/>
      <name val="Calibri"/>
      <family val="2"/>
      <scheme val="minor"/>
    </font>
    <font>
      <b/>
      <i/>
      <sz val="8"/>
      <color theme="1"/>
      <name val="Arial"/>
      <family val="2"/>
    </font>
    <font>
      <strike/>
      <sz val="8"/>
      <color theme="1"/>
      <name val="Arial"/>
      <family val="2"/>
    </font>
    <font>
      <b/>
      <sz val="8"/>
      <color theme="1"/>
      <name val="Arial"/>
      <family val="2"/>
    </font>
    <font>
      <u/>
      <sz val="8"/>
      <color theme="1"/>
      <name val="Arial"/>
      <family val="2"/>
    </font>
    <font>
      <strike/>
      <sz val="10"/>
      <color theme="1"/>
      <name val="Arial"/>
      <family val="2"/>
    </font>
    <font>
      <b/>
      <sz val="12"/>
      <color theme="1"/>
      <name val="Arial"/>
      <family val="2"/>
    </font>
    <font>
      <sz val="7"/>
      <color theme="1"/>
      <name val="Calibri"/>
      <family val="2"/>
      <scheme val="minor"/>
    </font>
    <font>
      <b/>
      <u/>
      <sz val="8"/>
      <color theme="1"/>
      <name val="Arial"/>
      <family val="2"/>
    </font>
    <font>
      <sz val="8"/>
      <color theme="1"/>
      <name val="Calibri"/>
      <family val="2"/>
      <scheme val="minor"/>
    </font>
    <font>
      <i/>
      <sz val="7"/>
      <color theme="1"/>
      <name val="Arial"/>
      <family val="2"/>
    </font>
    <font>
      <sz val="10"/>
      <color theme="1"/>
      <name val="Calibri"/>
      <family val="2"/>
      <scheme val="minor"/>
    </font>
    <font>
      <b/>
      <sz val="8"/>
      <color theme="1"/>
      <name val="Calibri"/>
      <family val="2"/>
      <scheme val="minor"/>
    </font>
    <font>
      <b/>
      <u/>
      <sz val="7"/>
      <color theme="1"/>
      <name val="Arial"/>
      <family val="2"/>
    </font>
    <font>
      <b/>
      <i/>
      <sz val="10"/>
      <color theme="1"/>
      <name val="Arial"/>
      <family val="2"/>
    </font>
    <font>
      <vertAlign val="superscript"/>
      <sz val="8"/>
      <color theme="1"/>
      <name val="Arial"/>
      <family val="2"/>
    </font>
    <font>
      <b/>
      <i/>
      <strike/>
      <sz val="12"/>
      <color theme="1"/>
      <name val="Arial"/>
      <family val="2"/>
    </font>
    <font>
      <b/>
      <i/>
      <strike/>
      <sz val="10"/>
      <color theme="1"/>
      <name val="Arial"/>
      <family val="2"/>
    </font>
    <font>
      <vertAlign val="superscript"/>
      <sz val="10"/>
      <color theme="1"/>
      <name val="Arial"/>
      <family val="2"/>
    </font>
    <font>
      <b/>
      <strike/>
      <sz val="8"/>
      <name val="Arial"/>
      <family val="2"/>
    </font>
    <font>
      <sz val="10"/>
      <name val="Helv"/>
    </font>
    <font>
      <b/>
      <sz val="18"/>
      <name val="Arial"/>
      <family val="2"/>
    </font>
    <font>
      <sz val="12"/>
      <name val="Arial"/>
      <family val="2"/>
    </font>
    <font>
      <u/>
      <sz val="11"/>
      <color theme="10"/>
      <name val="Calibri"/>
      <family val="2"/>
      <scheme val="minor"/>
    </font>
    <font>
      <b/>
      <sz val="11"/>
      <color rgb="FF000000"/>
      <name val="Calibri"/>
      <family val="2"/>
      <scheme val="minor"/>
    </font>
    <font>
      <b/>
      <i/>
      <sz val="10"/>
      <color rgb="FF000000"/>
      <name val="Calibri"/>
      <family val="2"/>
      <scheme val="minor"/>
    </font>
    <font>
      <i/>
      <sz val="9"/>
      <color theme="1"/>
      <name val="Arial"/>
      <family val="2"/>
    </font>
    <font>
      <i/>
      <strike/>
      <sz val="9"/>
      <color theme="1"/>
      <name val="Arial"/>
      <family val="2"/>
    </font>
    <font>
      <i/>
      <sz val="10"/>
      <color theme="1"/>
      <name val="Arial"/>
      <family val="2"/>
    </font>
  </fonts>
  <fills count="71">
    <fill>
      <patternFill patternType="none"/>
    </fill>
    <fill>
      <patternFill patternType="gray125"/>
    </fill>
    <fill>
      <patternFill patternType="solid">
        <fgColor indexed="41"/>
        <bgColor indexed="64"/>
      </patternFill>
    </fill>
    <fill>
      <patternFill patternType="solid">
        <fgColor indexed="45"/>
        <bgColor indexed="64"/>
      </patternFill>
    </fill>
    <fill>
      <patternFill patternType="solid">
        <fgColor indexed="5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0" tint="-0.499984740745262"/>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theme="0" tint="-0.34998626667073579"/>
        <bgColor indexed="64"/>
      </patternFill>
    </fill>
    <fill>
      <patternFill patternType="solid">
        <fgColor rgb="FF969696"/>
        <bgColor indexed="64"/>
      </patternFill>
    </fill>
    <fill>
      <patternFill patternType="solid">
        <fgColor theme="0" tint="-0.34998626667073579"/>
        <bgColor indexed="22"/>
      </patternFill>
    </fill>
    <fill>
      <patternFill patternType="solid">
        <fgColor theme="1" tint="0.499984740745262"/>
        <bgColor indexed="64"/>
      </patternFill>
    </fill>
    <fill>
      <patternFill patternType="solid">
        <fgColor rgb="FFFFFFFF"/>
        <bgColor rgb="FF000000"/>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rgb="FF000000"/>
      </bottom>
      <diagonal/>
    </border>
    <border>
      <left/>
      <right/>
      <top style="thin">
        <color rgb="FF000000"/>
      </top>
      <bottom/>
      <diagonal/>
    </border>
  </borders>
  <cellStyleXfs count="38568">
    <xf numFmtId="0" fontId="0" fillId="0" borderId="0"/>
    <xf numFmtId="0" fontId="2" fillId="0" borderId="0"/>
    <xf numFmtId="0" fontId="13" fillId="0" borderId="0" applyNumberFormat="0" applyFill="0" applyBorder="0" applyAlignment="0" applyProtection="0">
      <alignment vertical="top"/>
      <protection locked="0"/>
    </xf>
    <xf numFmtId="37" fontId="14" fillId="0" borderId="0" applyFont="0" applyFill="0" applyBorder="0" applyAlignment="0" applyProtection="0"/>
    <xf numFmtId="37" fontId="14" fillId="0" borderId="0" applyFont="0" applyFill="0" applyBorder="0" applyAlignment="0" applyProtection="0"/>
    <xf numFmtId="37" fontId="18" fillId="2" borderId="2">
      <alignment horizontal="right"/>
    </xf>
    <xf numFmtId="37" fontId="18" fillId="2" borderId="2">
      <alignment horizontal="right"/>
    </xf>
    <xf numFmtId="3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37" fontId="18" fillId="3" borderId="2">
      <alignment horizontal="right"/>
    </xf>
    <xf numFmtId="37" fontId="18" fillId="3" borderId="2">
      <alignment horizontal="right"/>
    </xf>
    <xf numFmtId="37" fontId="18" fillId="3" borderId="2">
      <alignment horizontal="right"/>
    </xf>
    <xf numFmtId="37" fontId="18" fillId="0" borderId="2">
      <alignment horizontal="right"/>
      <protection locked="0"/>
    </xf>
    <xf numFmtId="167" fontId="18" fillId="0" borderId="2">
      <alignment horizontal="right"/>
      <protection locked="0"/>
    </xf>
    <xf numFmtId="39" fontId="18" fillId="0" borderId="2">
      <alignment horizontal="right"/>
      <protection locked="0"/>
    </xf>
    <xf numFmtId="170" fontId="18" fillId="0" borderId="2">
      <alignment horizontal="right"/>
      <protection locked="0"/>
    </xf>
    <xf numFmtId="0" fontId="14" fillId="0" borderId="0"/>
    <xf numFmtId="0" fontId="14" fillId="0" borderId="0"/>
    <xf numFmtId="0" fontId="14" fillId="0" borderId="0"/>
    <xf numFmtId="0" fontId="1"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3" fillId="0" borderId="0" applyNumberFormat="0" applyFill="0" applyBorder="0" applyAlignment="0">
      <protection locked="0"/>
    </xf>
    <xf numFmtId="0" fontId="2" fillId="0" borderId="0" applyNumberFormat="0" applyFont="0" applyBorder="0">
      <alignment horizontal="right"/>
      <protection locked="0"/>
    </xf>
    <xf numFmtId="0" fontId="14" fillId="0" borderId="0" applyNumberFormat="0" applyFont="0" applyBorder="0">
      <alignment horizontal="right"/>
      <protection locked="0"/>
    </xf>
    <xf numFmtId="0" fontId="14" fillId="0" borderId="0" applyNumberFormat="0" applyFont="0" applyBorder="0">
      <alignment horizontal="right"/>
      <protection locked="0"/>
    </xf>
    <xf numFmtId="0" fontId="14" fillId="0" borderId="0"/>
    <xf numFmtId="37" fontId="2" fillId="0" borderId="0" applyFont="0" applyFill="0" applyBorder="0" applyAlignment="0" applyProtection="0"/>
    <xf numFmtId="171" fontId="2" fillId="0" borderId="0" applyFont="0" applyFill="0" applyBorder="0" applyAlignment="0" applyProtection="0"/>
    <xf numFmtId="0" fontId="9" fillId="0" borderId="0" applyNumberFormat="0" applyFill="0" applyBorder="0" applyAlignment="0" applyProtection="0"/>
    <xf numFmtId="0" fontId="39"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9" fillId="1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9" fillId="2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9"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9"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9"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2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0" fillId="28"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1" fillId="0" borderId="2">
      <alignment horizontal="center"/>
    </xf>
    <xf numFmtId="0" fontId="42" fillId="0" borderId="1">
      <alignment horizontal="left" wrapText="1" indent="2"/>
    </xf>
    <xf numFmtId="0" fontId="43" fillId="19" borderId="0" applyNumberFormat="0" applyBorder="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4" fillId="36" borderId="13" applyNumberFormat="0" applyAlignment="0" applyProtection="0"/>
    <xf numFmtId="0" fontId="45" fillId="0" borderId="0">
      <alignment wrapText="1"/>
    </xf>
    <xf numFmtId="0" fontId="46" fillId="37" borderId="14"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37" fontId="14"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37" fontId="14" fillId="0" borderId="0" applyFont="0" applyFill="0" applyBorder="0" applyAlignment="0" applyProtection="0"/>
    <xf numFmtId="165" fontId="47" fillId="0" borderId="0" applyFont="0" applyFill="0" applyBorder="0" applyAlignment="0" applyProtection="0"/>
    <xf numFmtId="37" fontId="14" fillId="0" borderId="0" applyFont="0" applyFill="0" applyBorder="0" applyAlignment="0" applyProtection="0"/>
    <xf numFmtId="37" fontId="14" fillId="0" borderId="0" applyFont="0" applyFill="0" applyBorder="0" applyAlignment="0" applyProtection="0"/>
    <xf numFmtId="37"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83" fontId="14" fillId="0" borderId="0" applyFont="0" applyFill="0" applyBorder="0" applyAlignment="0" applyProtection="0"/>
    <xf numFmtId="0" fontId="48" fillId="0" borderId="0" applyNumberFormat="0" applyFill="0" applyBorder="0" applyAlignment="0" applyProtection="0"/>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3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7"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8"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169" fontId="18" fillId="2"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37" fontId="18" fillId="3" borderId="2">
      <alignment horizontal="right"/>
    </xf>
    <xf numFmtId="0" fontId="49" fillId="20" borderId="0" applyNumberFormat="0" applyBorder="0" applyAlignment="0" applyProtection="0"/>
    <xf numFmtId="0" fontId="50" fillId="0" borderId="15" applyNumberFormat="0" applyFill="0" applyAlignment="0" applyProtection="0"/>
    <xf numFmtId="0" fontId="9" fillId="0" borderId="0" applyNumberFormat="0" applyFill="0" applyBorder="0" applyAlignment="0" applyProtection="0"/>
    <xf numFmtId="0" fontId="51" fillId="0" borderId="16" applyNumberFormat="0" applyFill="0" applyAlignment="0" applyProtection="0"/>
    <xf numFmtId="0" fontId="37" fillId="0" borderId="11" applyNumberFormat="0" applyFill="0" applyAlignment="0" applyProtection="0"/>
    <xf numFmtId="0" fontId="52" fillId="0" borderId="17"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0" fontId="54" fillId="23" borderId="13" applyNumberFormat="0" applyAlignment="0" applyProtection="0"/>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0" fontId="55" fillId="0" borderId="19" applyNumberFormat="0" applyFill="0" applyAlignment="0" applyProtection="0"/>
    <xf numFmtId="0" fontId="56" fillId="0" borderId="0"/>
    <xf numFmtId="0" fontId="57" fillId="38" borderId="0" applyNumberFormat="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47" fillId="0" borderId="0"/>
    <xf numFmtId="0" fontId="14" fillId="0" borderId="0"/>
    <xf numFmtId="0" fontId="60" fillId="0" borderId="0"/>
    <xf numFmtId="0" fontId="14" fillId="0" borderId="0"/>
    <xf numFmtId="0" fontId="14" fillId="0" borderId="0"/>
    <xf numFmtId="0" fontId="14" fillId="0" borderId="0"/>
    <xf numFmtId="0" fontId="14" fillId="0" borderId="0"/>
    <xf numFmtId="0" fontId="14"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14" fillId="0" borderId="0"/>
    <xf numFmtId="0" fontId="14" fillId="0" borderId="0"/>
    <xf numFmtId="0" fontId="14" fillId="0" borderId="0"/>
    <xf numFmtId="0" fontId="14" fillId="0" borderId="0"/>
    <xf numFmtId="0" fontId="58" fillId="0" borderId="0"/>
    <xf numFmtId="0" fontId="14"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4" fillId="0" borderId="0"/>
    <xf numFmtId="0" fontId="14"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61" fillId="39" borderId="20" applyNumberFormat="0" applyFont="0" applyAlignment="0" applyProtection="0"/>
    <xf numFmtId="0" fontId="1" fillId="5" borderId="12" applyNumberFormat="0" applyFont="0" applyAlignment="0" applyProtection="0"/>
    <xf numFmtId="0" fontId="1" fillId="5" borderId="12" applyNumberFormat="0" applyFont="0" applyAlignment="0" applyProtection="0"/>
    <xf numFmtId="0" fontId="1" fillId="5" borderId="12" applyNumberFormat="0" applyFont="0" applyAlignment="0" applyProtection="0"/>
    <xf numFmtId="0" fontId="1" fillId="5" borderId="12" applyNumberFormat="0" applyFont="0" applyAlignment="0" applyProtection="0"/>
    <xf numFmtId="0" fontId="1" fillId="5" borderId="12" applyNumberFormat="0" applyFont="0" applyAlignment="0" applyProtection="0"/>
    <xf numFmtId="0" fontId="1" fillId="5" borderId="12" applyNumberFormat="0" applyFont="0" applyAlignment="0" applyProtection="0"/>
    <xf numFmtId="0" fontId="62" fillId="0" borderId="21">
      <alignment horizontal="left" wrapText="1" indent="1"/>
    </xf>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0" fontId="63" fillId="36" borderId="22" applyNumberFormat="0" applyAlignment="0" applyProtection="0"/>
    <xf numFmtId="9" fontId="39"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171" fontId="14" fillId="0" borderId="0" applyFont="0" applyFill="0" applyBorder="0" applyAlignment="0" applyProtection="0"/>
    <xf numFmtId="9" fontId="47" fillId="0" borderId="0" applyFont="0" applyFill="0" applyBorder="0" applyAlignment="0" applyProtection="0"/>
    <xf numFmtId="0" fontId="38" fillId="40" borderId="23" applyNumberFormat="0" applyFill="0" applyAlignment="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24">
      <alignment vertical="center" wrapText="1"/>
    </xf>
    <xf numFmtId="0" fontId="66" fillId="0" borderId="0" applyNumberFormat="0" applyFill="0" applyBorder="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8" fillId="0" borderId="26">
      <alignment horizontal="center"/>
    </xf>
    <xf numFmtId="0" fontId="14" fillId="0" borderId="0" applyNumberFormat="0" applyFont="0" applyBorder="0">
      <alignment horizontal="right"/>
      <protection locked="0"/>
    </xf>
    <xf numFmtId="0" fontId="14" fillId="0" borderId="0" applyNumberFormat="0" applyFont="0" applyBorder="0">
      <alignment horizontal="right"/>
      <protection locked="0"/>
    </xf>
    <xf numFmtId="0" fontId="14" fillId="0" borderId="0" applyNumberFormat="0" applyFont="0" applyBorder="0">
      <alignment horizontal="right"/>
      <protection locked="0"/>
    </xf>
    <xf numFmtId="0" fontId="69" fillId="0" borderId="0" applyNumberFormat="0" applyFill="0" applyBorder="0" applyAlignment="0" applyProtection="0"/>
    <xf numFmtId="0" fontId="1" fillId="0" borderId="0"/>
    <xf numFmtId="0" fontId="78" fillId="0" borderId="0" applyNumberFormat="0" applyFill="0" applyBorder="0" applyAlignment="0" applyProtection="0"/>
    <xf numFmtId="0" fontId="79" fillId="0" borderId="30" applyNumberFormat="0" applyFill="0" applyAlignment="0" applyProtection="0"/>
    <xf numFmtId="0" fontId="37" fillId="0" borderId="11" applyNumberFormat="0" applyFill="0" applyAlignment="0" applyProtection="0"/>
    <xf numFmtId="0" fontId="80" fillId="0" borderId="31" applyNumberFormat="0" applyFill="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42" borderId="0" applyNumberFormat="0" applyBorder="0" applyAlignment="0" applyProtection="0"/>
    <xf numFmtId="0" fontId="83" fillId="43" borderId="0" applyNumberFormat="0" applyBorder="0" applyAlignment="0" applyProtection="0"/>
    <xf numFmtId="0" fontId="84" fillId="44" borderId="32" applyNumberFormat="0" applyAlignment="0" applyProtection="0"/>
    <xf numFmtId="0" fontId="85" fillId="45" borderId="33" applyNumberFormat="0" applyAlignment="0" applyProtection="0"/>
    <xf numFmtId="0" fontId="86" fillId="45" borderId="32" applyNumberFormat="0" applyAlignment="0" applyProtection="0"/>
    <xf numFmtId="0" fontId="87" fillId="0" borderId="34" applyNumberFormat="0" applyFill="0" applyAlignment="0" applyProtection="0"/>
    <xf numFmtId="0" fontId="88" fillId="46" borderId="35" applyNumberFormat="0" applyAlignment="0" applyProtection="0"/>
    <xf numFmtId="0" fontId="89" fillId="0" borderId="0" applyNumberFormat="0" applyFill="0" applyBorder="0" applyAlignment="0" applyProtection="0"/>
    <xf numFmtId="0" fontId="1" fillId="5" borderId="12" applyNumberFormat="0" applyFont="0" applyAlignment="0" applyProtection="0"/>
    <xf numFmtId="0" fontId="90" fillId="0" borderId="0" applyNumberFormat="0" applyFill="0" applyBorder="0" applyAlignment="0" applyProtection="0"/>
    <xf numFmtId="0" fontId="38" fillId="0" borderId="36" applyNumberFormat="0" applyFill="0" applyAlignment="0" applyProtection="0"/>
    <xf numFmtId="0" fontId="91" fillId="4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1" fillId="50" borderId="0" applyNumberFormat="0" applyBorder="0" applyAlignment="0" applyProtection="0"/>
    <xf numFmtId="0" fontId="91" fillId="5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1" fillId="54" borderId="0" applyNumberFormat="0" applyBorder="0" applyAlignment="0" applyProtection="0"/>
    <xf numFmtId="0" fontId="91" fillId="5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1" fillId="56" borderId="0" applyNumberFormat="0" applyBorder="0" applyAlignment="0" applyProtection="0"/>
    <xf numFmtId="0" fontId="91" fillId="5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1" fillId="58" borderId="0" applyNumberFormat="0" applyBorder="0" applyAlignment="0" applyProtection="0"/>
    <xf numFmtId="0" fontId="13" fillId="0" borderId="0" applyNumberFormat="0" applyFill="0" applyBorder="0" applyAlignment="0" applyProtection="0">
      <alignment vertical="top"/>
      <protection locked="0"/>
    </xf>
    <xf numFmtId="37" fontId="2" fillId="0" borderId="0" applyFont="0" applyFill="0" applyBorder="0" applyAlignment="0" applyProtection="0"/>
    <xf numFmtId="37" fontId="2" fillId="0" borderId="0" applyFont="0" applyFill="0" applyBorder="0" applyAlignment="0" applyProtection="0"/>
    <xf numFmtId="37" fontId="18" fillId="2" borderId="18">
      <alignment horizontal="right"/>
    </xf>
    <xf numFmtId="37" fontId="18" fillId="2" borderId="18">
      <alignment horizontal="right"/>
    </xf>
    <xf numFmtId="3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37" fontId="18" fillId="3" borderId="18">
      <alignment horizontal="right"/>
    </xf>
    <xf numFmtId="37" fontId="18" fillId="3" borderId="18">
      <alignment horizontal="right"/>
    </xf>
    <xf numFmtId="37" fontId="18" fillId="3" borderId="18">
      <alignment horizontal="right"/>
    </xf>
    <xf numFmtId="0" fontId="2" fillId="0" borderId="0"/>
    <xf numFmtId="0" fontId="2" fillId="0" borderId="0"/>
    <xf numFmtId="0" fontId="2" fillId="0" borderId="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applyNumberFormat="0" applyFont="0" applyBorder="0">
      <alignment horizontal="right"/>
      <protection locked="0"/>
    </xf>
    <xf numFmtId="0" fontId="2" fillId="0" borderId="0" applyNumberFormat="0" applyFont="0" applyBorder="0">
      <alignment horizontal="right"/>
      <protection locked="0"/>
    </xf>
    <xf numFmtId="0" fontId="2" fillId="0" borderId="0"/>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0" fontId="41" fillId="0" borderId="18">
      <alignment horizontal="center"/>
    </xf>
    <xf numFmtId="165" fontId="2" fillId="0" borderId="0" applyFont="0" applyFill="0" applyBorder="0" applyAlignment="0" applyProtection="0"/>
    <xf numFmtId="165" fontId="2" fillId="0" borderId="0" applyFont="0" applyFill="0" applyBorder="0" applyAlignment="0" applyProtection="0"/>
    <xf numFmtId="37" fontId="2" fillId="0" borderId="0" applyFont="0" applyFill="0" applyBorder="0" applyAlignment="0" applyProtection="0"/>
    <xf numFmtId="37" fontId="2" fillId="0" borderId="0" applyFont="0" applyFill="0" applyBorder="0" applyAlignment="0" applyProtection="0"/>
    <xf numFmtId="37" fontId="2" fillId="0" borderId="0" applyFont="0" applyFill="0" applyBorder="0" applyAlignment="0" applyProtection="0"/>
    <xf numFmtId="37" fontId="2" fillId="0" borderId="0" applyFont="0" applyFill="0" applyBorder="0" applyAlignment="0" applyProtection="0"/>
    <xf numFmtId="37" fontId="2" fillId="0" borderId="0" applyFont="0" applyFill="0" applyBorder="0" applyAlignment="0" applyProtection="0"/>
    <xf numFmtId="164" fontId="2" fillId="0" borderId="0" applyFont="0" applyFill="0" applyBorder="0" applyAlignment="0" applyProtection="0"/>
    <xf numFmtId="183" fontId="2" fillId="0" borderId="0" applyFont="0" applyFill="0" applyBorder="0" applyAlignment="0" applyProtection="0"/>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3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7"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8"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169" fontId="18" fillId="2"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37" fontId="18" fillId="3" borderId="18">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applyNumberFormat="0" applyFont="0" applyBorder="0">
      <alignment horizontal="right"/>
      <protection locked="0"/>
    </xf>
    <xf numFmtId="0" fontId="2" fillId="0" borderId="0" applyNumberFormat="0" applyFont="0" applyBorder="0">
      <alignment horizontal="right"/>
      <protection locked="0"/>
    </xf>
    <xf numFmtId="0" fontId="2" fillId="0" borderId="0" applyNumberFormat="0" applyFont="0" applyBorder="0">
      <alignment horizontal="right"/>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37" fontId="18" fillId="0" borderId="18">
      <alignment horizontal="right" vertical="center"/>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167"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39"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170" fontId="18" fillId="0" borderId="18">
      <alignment horizontal="right"/>
      <protection locked="0"/>
    </xf>
    <xf numFmtId="9" fontId="1" fillId="0" borderId="0" applyFont="0" applyFill="0" applyBorder="0" applyAlignment="0" applyProtection="0"/>
    <xf numFmtId="37" fontId="18" fillId="0" borderId="2">
      <alignment horizontal="right"/>
      <protection locked="0"/>
    </xf>
    <xf numFmtId="167" fontId="18" fillId="0" borderId="2">
      <alignment horizontal="right"/>
      <protection locked="0"/>
    </xf>
    <xf numFmtId="39" fontId="18" fillId="0" borderId="2">
      <alignment horizontal="right"/>
      <protection locked="0"/>
    </xf>
    <xf numFmtId="165" fontId="1" fillId="0" borderId="0" applyFont="0" applyFill="0" applyBorder="0" applyAlignment="0" applyProtection="0"/>
    <xf numFmtId="3" fontId="2" fillId="62" borderId="39" applyFont="0">
      <alignment horizontal="right" vertical="center"/>
      <protection locked="0"/>
    </xf>
    <xf numFmtId="0" fontId="2" fillId="63" borderId="2" applyNumberFormat="0" applyFont="0" applyBorder="0">
      <alignment horizontal="center" vertical="center"/>
    </xf>
    <xf numFmtId="3" fontId="2" fillId="64" borderId="39" applyFont="0">
      <alignment horizontal="right" vertical="center"/>
      <protection locked="0"/>
    </xf>
    <xf numFmtId="0" fontId="118" fillId="65" borderId="2" applyBorder="0">
      <alignment horizontal="center" vertical="center"/>
    </xf>
    <xf numFmtId="3" fontId="2" fillId="60" borderId="2" applyFont="0">
      <alignment horizontal="right" vertical="center"/>
    </xf>
    <xf numFmtId="0" fontId="153" fillId="0" borderId="0"/>
    <xf numFmtId="0" fontId="156" fillId="0" borderId="0" applyNumberFormat="0" applyFill="0" applyBorder="0" applyAlignment="0" applyProtection="0"/>
  </cellStyleXfs>
  <cellXfs count="1854">
    <xf numFmtId="0" fontId="0" fillId="0" borderId="0" xfId="0"/>
    <xf numFmtId="0" fontId="2" fillId="0" borderId="0" xfId="1" applyProtection="1">
      <protection hidden="1"/>
    </xf>
    <xf numFmtId="0" fontId="2" fillId="0" borderId="0" xfId="1" applyAlignment="1" applyProtection="1">
      <alignment horizontal="right"/>
      <protection hidden="1"/>
    </xf>
    <xf numFmtId="0" fontId="11" fillId="0" borderId="0" xfId="1" applyFont="1" applyAlignment="1" applyProtection="1">
      <alignment horizontal="right" wrapText="1"/>
      <protection hidden="1"/>
    </xf>
    <xf numFmtId="0" fontId="11" fillId="0" borderId="0" xfId="1" applyFont="1" applyAlignment="1" applyProtection="1">
      <alignment horizontal="right"/>
      <protection hidden="1"/>
    </xf>
    <xf numFmtId="0" fontId="16" fillId="0" borderId="0" xfId="1" applyFont="1" applyProtection="1">
      <protection hidden="1"/>
    </xf>
    <xf numFmtId="0" fontId="17" fillId="0" borderId="0" xfId="1" applyFont="1" applyProtection="1">
      <protection hidden="1"/>
    </xf>
    <xf numFmtId="0" fontId="11" fillId="0" borderId="0" xfId="1" applyFont="1" applyProtection="1">
      <protection hidden="1"/>
    </xf>
    <xf numFmtId="0" fontId="11" fillId="0" borderId="0" xfId="1" quotePrefix="1" applyFont="1" applyProtection="1">
      <protection hidden="1"/>
    </xf>
    <xf numFmtId="0" fontId="2" fillId="0" borderId="0" xfId="1" quotePrefix="1" applyProtection="1">
      <protection hidden="1"/>
    </xf>
    <xf numFmtId="0" fontId="11" fillId="0" borderId="0" xfId="1" applyFont="1" applyAlignment="1" applyProtection="1">
      <alignment horizontal="left"/>
      <protection hidden="1"/>
    </xf>
    <xf numFmtId="37" fontId="18" fillId="0" borderId="2" xfId="32" quotePrefix="1" applyNumberFormat="1" applyFont="1" applyBorder="1">
      <alignment horizontal="right"/>
      <protection locked="0"/>
    </xf>
    <xf numFmtId="0" fontId="11" fillId="0" borderId="0" xfId="1" applyFont="1" applyAlignment="1" applyProtection="1">
      <alignment horizontal="left" indent="1"/>
      <protection hidden="1"/>
    </xf>
    <xf numFmtId="0" fontId="2" fillId="0" borderId="0" xfId="1"/>
    <xf numFmtId="0" fontId="19" fillId="0" borderId="0" xfId="1" applyFont="1" applyProtection="1">
      <protection hidden="1"/>
    </xf>
    <xf numFmtId="0" fontId="14" fillId="0" borderId="0" xfId="1" applyFont="1" applyProtection="1">
      <protection hidden="1"/>
    </xf>
    <xf numFmtId="0" fontId="11" fillId="0" borderId="0" xfId="1" applyFont="1" applyAlignment="1" applyProtection="1">
      <alignment horizontal="left" indent="2"/>
      <protection hidden="1"/>
    </xf>
    <xf numFmtId="0" fontId="8" fillId="0" borderId="0" xfId="1" applyFont="1" applyProtection="1">
      <protection hidden="1"/>
    </xf>
    <xf numFmtId="0" fontId="11" fillId="0" borderId="0" xfId="2" applyFont="1" applyFill="1" applyBorder="1" applyAlignment="1" applyProtection="1">
      <alignment horizontal="left"/>
      <protection hidden="1"/>
    </xf>
    <xf numFmtId="0" fontId="17" fillId="0" borderId="0" xfId="2" applyFont="1" applyFill="1" applyBorder="1" applyAlignment="1" applyProtection="1">
      <alignment horizontal="left"/>
      <protection hidden="1"/>
    </xf>
    <xf numFmtId="0" fontId="20" fillId="0" borderId="0" xfId="1" applyFont="1" applyProtection="1">
      <protection hidden="1"/>
    </xf>
    <xf numFmtId="172" fontId="11" fillId="0" borderId="0" xfId="1" applyNumberFormat="1" applyFont="1" applyProtection="1">
      <protection hidden="1"/>
    </xf>
    <xf numFmtId="0" fontId="11" fillId="0" borderId="0" xfId="1" applyFont="1" applyAlignment="1" applyProtection="1">
      <alignment horizontal="center"/>
      <protection hidden="1"/>
    </xf>
    <xf numFmtId="0" fontId="21" fillId="0" borderId="0" xfId="1" applyFont="1" applyProtection="1">
      <protection hidden="1"/>
    </xf>
    <xf numFmtId="0" fontId="11" fillId="0" borderId="0" xfId="1" applyFont="1" applyAlignment="1" applyProtection="1">
      <alignment horizontal="left" wrapText="1"/>
      <protection hidden="1"/>
    </xf>
    <xf numFmtId="0" fontId="18" fillId="4" borderId="2" xfId="1" applyFont="1" applyFill="1" applyBorder="1" applyAlignment="1" applyProtection="1">
      <alignment horizontal="right"/>
      <protection hidden="1"/>
    </xf>
    <xf numFmtId="173" fontId="11" fillId="0" borderId="0" xfId="1" applyNumberFormat="1" applyFont="1" applyAlignment="1" applyProtection="1">
      <alignment horizontal="center"/>
      <protection hidden="1"/>
    </xf>
    <xf numFmtId="0" fontId="18" fillId="0" borderId="0" xfId="1" applyFont="1" applyAlignment="1" applyProtection="1">
      <alignment horizontal="right"/>
      <protection hidden="1"/>
    </xf>
    <xf numFmtId="0" fontId="2" fillId="4" borderId="2" xfId="1" applyFill="1" applyBorder="1" applyAlignment="1" applyProtection="1">
      <alignment horizontal="right"/>
      <protection hidden="1"/>
    </xf>
    <xf numFmtId="0" fontId="11" fillId="0" borderId="0" xfId="1" applyFont="1" applyAlignment="1" applyProtection="1">
      <alignment wrapText="1"/>
      <protection hidden="1"/>
    </xf>
    <xf numFmtId="0" fontId="2" fillId="4" borderId="2" xfId="1" applyFill="1" applyBorder="1" applyProtection="1">
      <protection hidden="1"/>
    </xf>
    <xf numFmtId="0" fontId="11" fillId="4" borderId="2" xfId="1" applyFont="1" applyFill="1" applyBorder="1" applyAlignment="1" applyProtection="1">
      <alignment horizontal="center"/>
      <protection hidden="1"/>
    </xf>
    <xf numFmtId="0" fontId="11" fillId="0" borderId="0" xfId="1" applyFont="1" applyAlignment="1" applyProtection="1">
      <alignment horizontal="left" indent="3"/>
      <protection hidden="1"/>
    </xf>
    <xf numFmtId="0" fontId="11" fillId="0" borderId="0" xfId="1" quotePrefix="1" applyFont="1" applyAlignment="1" applyProtection="1">
      <alignment horizontal="right"/>
      <protection hidden="1"/>
    </xf>
    <xf numFmtId="0" fontId="11" fillId="0" borderId="0" xfId="1" quotePrefix="1" applyFont="1" applyAlignment="1" applyProtection="1">
      <alignment horizontal="center"/>
      <protection hidden="1"/>
    </xf>
    <xf numFmtId="0" fontId="11" fillId="0" borderId="2" xfId="1" applyFont="1" applyBorder="1" applyAlignment="1" applyProtection="1">
      <alignment horizontal="center"/>
      <protection hidden="1"/>
    </xf>
    <xf numFmtId="0" fontId="22" fillId="0" borderId="0" xfId="1" applyFont="1" applyProtection="1">
      <protection hidden="1"/>
    </xf>
    <xf numFmtId="0" fontId="4" fillId="0" borderId="0" xfId="1" applyFont="1" applyProtection="1">
      <protection hidden="1"/>
    </xf>
    <xf numFmtId="3" fontId="11" fillId="0" borderId="0" xfId="1" applyNumberFormat="1" applyFont="1" applyAlignment="1" applyProtection="1">
      <alignment horizontal="center"/>
      <protection hidden="1"/>
    </xf>
    <xf numFmtId="0" fontId="21" fillId="0" borderId="0" xfId="1" applyFont="1" applyAlignment="1" applyProtection="1">
      <alignment horizontal="left"/>
      <protection hidden="1"/>
    </xf>
    <xf numFmtId="174" fontId="8" fillId="0" borderId="0" xfId="1" applyNumberFormat="1" applyFont="1" applyAlignment="1" applyProtection="1">
      <alignment horizontal="left"/>
      <protection hidden="1"/>
    </xf>
    <xf numFmtId="174" fontId="21" fillId="0" borderId="0" xfId="1" applyNumberFormat="1" applyFont="1" applyAlignment="1" applyProtection="1">
      <alignment horizontal="left"/>
      <protection hidden="1"/>
    </xf>
    <xf numFmtId="174" fontId="11" fillId="0" borderId="0" xfId="1" applyNumberFormat="1" applyFont="1" applyAlignment="1" applyProtection="1">
      <alignment horizontal="left"/>
      <protection hidden="1"/>
    </xf>
    <xf numFmtId="0" fontId="2" fillId="0" borderId="5" xfId="1" applyBorder="1" applyAlignment="1">
      <alignment horizontal="left" indent="1"/>
    </xf>
    <xf numFmtId="3" fontId="11" fillId="0" borderId="0" xfId="1" applyNumberFormat="1" applyFont="1" applyAlignment="1" applyProtection="1">
      <alignment horizontal="right"/>
      <protection hidden="1"/>
    </xf>
    <xf numFmtId="174" fontId="4" fillId="0" borderId="0" xfId="1" applyNumberFormat="1" applyFont="1" applyAlignment="1" applyProtection="1">
      <alignment horizontal="left"/>
      <protection hidden="1"/>
    </xf>
    <xf numFmtId="0" fontId="11" fillId="0" borderId="0" xfId="1" quotePrefix="1" applyFont="1" applyAlignment="1" applyProtection="1">
      <alignment horizontal="left"/>
      <protection hidden="1"/>
    </xf>
    <xf numFmtId="0" fontId="15" fillId="0" borderId="0" xfId="1" applyFont="1" applyProtection="1">
      <protection hidden="1"/>
    </xf>
    <xf numFmtId="0" fontId="15" fillId="0" borderId="0" xfId="1" applyFont="1" applyAlignment="1" applyProtection="1">
      <alignment horizontal="center"/>
      <protection hidden="1"/>
    </xf>
    <xf numFmtId="3" fontId="11" fillId="0" borderId="0" xfId="1" applyNumberFormat="1" applyFont="1" applyProtection="1">
      <protection hidden="1"/>
    </xf>
    <xf numFmtId="0" fontId="8" fillId="0" borderId="0" xfId="1" applyFont="1" applyAlignment="1" applyProtection="1">
      <alignment vertical="top"/>
      <protection hidden="1"/>
    </xf>
    <xf numFmtId="0" fontId="11" fillId="0" borderId="5" xfId="1" applyFont="1" applyBorder="1" applyAlignment="1" applyProtection="1">
      <alignment horizontal="left" wrapText="1"/>
      <protection hidden="1"/>
    </xf>
    <xf numFmtId="174" fontId="4" fillId="0" borderId="0" xfId="35" applyNumberFormat="1" applyFont="1" applyAlignment="1" applyProtection="1">
      <alignment horizontal="left"/>
      <protection hidden="1"/>
    </xf>
    <xf numFmtId="0" fontId="11" fillId="0" borderId="0" xfId="35" applyFont="1" applyProtection="1">
      <protection hidden="1"/>
    </xf>
    <xf numFmtId="0" fontId="11" fillId="0" borderId="0" xfId="35" applyFont="1" applyAlignment="1" applyProtection="1">
      <alignment horizontal="left"/>
      <protection hidden="1"/>
    </xf>
    <xf numFmtId="0" fontId="11" fillId="0" borderId="0" xfId="35" applyFont="1" applyAlignment="1" applyProtection="1">
      <alignment horizontal="center"/>
      <protection hidden="1"/>
    </xf>
    <xf numFmtId="0" fontId="11" fillId="0" borderId="0" xfId="35" applyFont="1" applyAlignment="1" applyProtection="1">
      <alignment horizontal="right"/>
      <protection hidden="1"/>
    </xf>
    <xf numFmtId="0" fontId="11" fillId="0" borderId="0" xfId="1" applyFont="1" applyAlignment="1" applyProtection="1">
      <alignment horizontal="right" vertical="top"/>
      <protection hidden="1"/>
    </xf>
    <xf numFmtId="0" fontId="11" fillId="0" borderId="2" xfId="1" applyFont="1" applyBorder="1" applyAlignment="1" applyProtection="1">
      <alignment horizontal="right"/>
      <protection hidden="1"/>
    </xf>
    <xf numFmtId="0" fontId="23" fillId="0" borderId="0" xfId="1" applyFont="1" applyProtection="1">
      <protection hidden="1"/>
    </xf>
    <xf numFmtId="0" fontId="11" fillId="0" borderId="2" xfId="1" applyFont="1" applyBorder="1" applyAlignment="1" applyProtection="1">
      <alignment horizontal="center" wrapText="1"/>
      <protection hidden="1"/>
    </xf>
    <xf numFmtId="175" fontId="11" fillId="4" borderId="2" xfId="1" applyNumberFormat="1" applyFont="1" applyFill="1" applyBorder="1" applyAlignment="1" applyProtection="1">
      <alignment horizontal="center"/>
      <protection hidden="1"/>
    </xf>
    <xf numFmtId="0" fontId="11" fillId="4" borderId="2" xfId="1" applyFont="1" applyFill="1" applyBorder="1" applyAlignment="1" applyProtection="1">
      <alignment horizontal="left" indent="1"/>
      <protection hidden="1"/>
    </xf>
    <xf numFmtId="0" fontId="11" fillId="4" borderId="2" xfId="1" applyFont="1" applyFill="1" applyBorder="1" applyAlignment="1" applyProtection="1">
      <alignment horizontal="left"/>
      <protection hidden="1"/>
    </xf>
    <xf numFmtId="0" fontId="2" fillId="0" borderId="8" xfId="1" applyBorder="1" applyProtection="1">
      <protection hidden="1"/>
    </xf>
    <xf numFmtId="0" fontId="10" fillId="0" borderId="0" xfId="1" applyFont="1" applyProtection="1">
      <protection hidden="1"/>
    </xf>
    <xf numFmtId="0" fontId="2" fillId="0" borderId="0" xfId="1" applyAlignment="1">
      <alignment wrapText="1"/>
    </xf>
    <xf numFmtId="0" fontId="24" fillId="0" borderId="0" xfId="1" applyFont="1" applyProtection="1">
      <protection hidden="1"/>
    </xf>
    <xf numFmtId="0" fontId="18" fillId="0" borderId="0" xfId="1" applyFont="1" applyProtection="1">
      <protection hidden="1"/>
    </xf>
    <xf numFmtId="0" fontId="18" fillId="0" borderId="2" xfId="1" applyFont="1" applyBorder="1" applyAlignment="1" applyProtection="1">
      <alignment horizontal="center" wrapText="1"/>
      <protection hidden="1"/>
    </xf>
    <xf numFmtId="0" fontId="18" fillId="0" borderId="9" xfId="1" applyFont="1" applyBorder="1" applyAlignment="1" applyProtection="1">
      <alignment horizontal="center" wrapText="1"/>
      <protection hidden="1"/>
    </xf>
    <xf numFmtId="0" fontId="18" fillId="0" borderId="4" xfId="1" applyFont="1" applyBorder="1" applyAlignment="1" applyProtection="1">
      <alignment horizontal="center" wrapText="1"/>
      <protection hidden="1"/>
    </xf>
    <xf numFmtId="0" fontId="18" fillId="0" borderId="0" xfId="1" applyFont="1" applyAlignment="1" applyProtection="1">
      <alignment horizontal="right" wrapText="1"/>
      <protection hidden="1"/>
    </xf>
    <xf numFmtId="0" fontId="11" fillId="0" borderId="0" xfId="1" applyFont="1" applyAlignment="1" applyProtection="1">
      <alignment horizontal="center" wrapText="1"/>
      <protection hidden="1"/>
    </xf>
    <xf numFmtId="9" fontId="11" fillId="0" borderId="2" xfId="1" applyNumberFormat="1" applyFont="1" applyBorder="1" applyProtection="1">
      <protection hidden="1"/>
    </xf>
    <xf numFmtId="37" fontId="11" fillId="0" borderId="4" xfId="36" applyFont="1" applyBorder="1" applyProtection="1">
      <protection hidden="1"/>
    </xf>
    <xf numFmtId="37" fontId="18" fillId="0" borderId="2" xfId="20">
      <alignment horizontal="right"/>
      <protection locked="0"/>
    </xf>
    <xf numFmtId="37" fontId="11" fillId="0" borderId="0" xfId="36" applyFont="1" applyProtection="1">
      <protection hidden="1"/>
    </xf>
    <xf numFmtId="37" fontId="11" fillId="4" borderId="2" xfId="36" applyFont="1" applyFill="1" applyBorder="1" applyProtection="1">
      <protection hidden="1"/>
    </xf>
    <xf numFmtId="37" fontId="2" fillId="0" borderId="0" xfId="36" applyBorder="1" applyProtection="1">
      <protection hidden="1"/>
    </xf>
    <xf numFmtId="37" fontId="11" fillId="4" borderId="2" xfId="36" applyFont="1" applyFill="1" applyBorder="1" applyAlignment="1" applyProtection="1">
      <alignment horizontal="center"/>
      <protection hidden="1"/>
    </xf>
    <xf numFmtId="173" fontId="11" fillId="0" borderId="0" xfId="36" applyNumberFormat="1" applyFont="1" applyFill="1" applyBorder="1" applyAlignment="1" applyProtection="1">
      <alignment horizontal="center"/>
      <protection hidden="1"/>
    </xf>
    <xf numFmtId="37" fontId="2" fillId="0" borderId="0" xfId="36" applyFill="1" applyBorder="1" applyProtection="1">
      <protection hidden="1"/>
    </xf>
    <xf numFmtId="37" fontId="11" fillId="0" borderId="0" xfId="36" applyFont="1" applyFill="1" applyBorder="1" applyAlignment="1" applyProtection="1">
      <alignment horizontal="center"/>
      <protection hidden="1"/>
    </xf>
    <xf numFmtId="37" fontId="2" fillId="0" borderId="0" xfId="36" applyFill="1" applyProtection="1">
      <protection hidden="1"/>
    </xf>
    <xf numFmtId="0" fontId="8" fillId="0" borderId="0" xfId="1" applyFont="1" applyAlignment="1" applyProtection="1">
      <alignment horizontal="left"/>
      <protection hidden="1"/>
    </xf>
    <xf numFmtId="37" fontId="11" fillId="0" borderId="0" xfId="36" applyFont="1" applyFill="1" applyAlignment="1" applyProtection="1">
      <alignment horizontal="right"/>
      <protection hidden="1"/>
    </xf>
    <xf numFmtId="9" fontId="11" fillId="4" borderId="2" xfId="1" applyNumberFormat="1" applyFont="1" applyFill="1" applyBorder="1" applyProtection="1">
      <protection hidden="1"/>
    </xf>
    <xf numFmtId="37" fontId="0" fillId="0" borderId="0" xfId="36" applyFont="1" applyBorder="1" applyProtection="1">
      <protection hidden="1"/>
    </xf>
    <xf numFmtId="37" fontId="0" fillId="0" borderId="0" xfId="36" applyFont="1" applyProtection="1">
      <protection hidden="1"/>
    </xf>
    <xf numFmtId="37" fontId="0" fillId="0" borderId="0" xfId="36" applyFont="1" applyFill="1" applyBorder="1" applyProtection="1">
      <protection hidden="1"/>
    </xf>
    <xf numFmtId="37" fontId="0" fillId="0" borderId="0" xfId="36" applyFont="1" applyFill="1" applyProtection="1">
      <protection hidden="1"/>
    </xf>
    <xf numFmtId="0" fontId="18" fillId="0" borderId="6" xfId="1" applyFont="1" applyBorder="1" applyAlignment="1" applyProtection="1">
      <alignment horizontal="center" wrapText="1"/>
      <protection hidden="1"/>
    </xf>
    <xf numFmtId="37" fontId="11" fillId="0" borderId="0" xfId="36" applyFont="1" applyBorder="1" applyProtection="1">
      <protection hidden="1"/>
    </xf>
    <xf numFmtId="37" fontId="11" fillId="0" borderId="0" xfId="36" applyFont="1" applyFill="1" applyBorder="1" applyAlignment="1" applyProtection="1">
      <alignment horizontal="right"/>
      <protection hidden="1"/>
    </xf>
    <xf numFmtId="177" fontId="11" fillId="4" borderId="2" xfId="1" applyNumberFormat="1" applyFont="1" applyFill="1" applyBorder="1" applyAlignment="1" applyProtection="1">
      <alignment horizontal="center"/>
      <protection hidden="1"/>
    </xf>
    <xf numFmtId="37" fontId="11" fillId="0" borderId="0" xfId="36" applyFont="1" applyFill="1" applyBorder="1" applyProtection="1">
      <protection hidden="1"/>
    </xf>
    <xf numFmtId="37" fontId="11" fillId="0" borderId="0" xfId="36" applyFont="1" applyAlignment="1" applyProtection="1">
      <alignment horizontal="right"/>
      <protection hidden="1"/>
    </xf>
    <xf numFmtId="0" fontId="26" fillId="0" borderId="0" xfId="1" applyFont="1" applyProtection="1">
      <protection hidden="1"/>
    </xf>
    <xf numFmtId="9" fontId="11" fillId="0" borderId="0" xfId="1" applyNumberFormat="1" applyFont="1" applyProtection="1">
      <protection hidden="1"/>
    </xf>
    <xf numFmtId="37" fontId="11" fillId="0" borderId="0" xfId="36" applyFont="1" applyFill="1" applyProtection="1">
      <protection hidden="1"/>
    </xf>
    <xf numFmtId="9" fontId="11" fillId="0" borderId="0" xfId="1" applyNumberFormat="1" applyFont="1" applyAlignment="1" applyProtection="1">
      <alignment horizontal="left" indent="2"/>
      <protection hidden="1"/>
    </xf>
    <xf numFmtId="0" fontId="29" fillId="0" borderId="0" xfId="1" applyFont="1" applyProtection="1">
      <protection hidden="1"/>
    </xf>
    <xf numFmtId="0" fontId="7" fillId="0" borderId="0" xfId="1" applyFont="1" applyProtection="1">
      <protection hidden="1"/>
    </xf>
    <xf numFmtId="0" fontId="30" fillId="0" borderId="0" xfId="1" applyFont="1" applyAlignment="1" applyProtection="1">
      <alignment horizontal="left"/>
      <protection hidden="1"/>
    </xf>
    <xf numFmtId="0" fontId="8" fillId="0" borderId="0" xfId="1" applyFont="1" applyAlignment="1" applyProtection="1">
      <alignment horizontal="left" vertical="top"/>
      <protection hidden="1"/>
    </xf>
    <xf numFmtId="9" fontId="11" fillId="0" borderId="2" xfId="1" applyNumberFormat="1" applyFont="1" applyBorder="1" applyAlignment="1" applyProtection="1">
      <alignment horizontal="right"/>
      <protection hidden="1"/>
    </xf>
    <xf numFmtId="9" fontId="11" fillId="0" borderId="0" xfId="1" applyNumberFormat="1" applyFont="1" applyAlignment="1" applyProtection="1">
      <alignment horizontal="right"/>
      <protection hidden="1"/>
    </xf>
    <xf numFmtId="178" fontId="21" fillId="0" borderId="0" xfId="1" applyNumberFormat="1" applyFont="1" applyProtection="1">
      <protection hidden="1"/>
    </xf>
    <xf numFmtId="0" fontId="11" fillId="0" borderId="0" xfId="1" applyFont="1" applyAlignment="1" applyProtection="1">
      <alignment horizontal="center" vertical="top"/>
      <protection hidden="1"/>
    </xf>
    <xf numFmtId="0" fontId="2" fillId="0" borderId="0" xfId="1" applyAlignment="1">
      <alignment horizontal="center" wrapText="1"/>
    </xf>
    <xf numFmtId="0" fontId="18" fillId="0" borderId="0" xfId="1" applyFont="1" applyAlignment="1" applyProtection="1">
      <alignment horizontal="center"/>
      <protection hidden="1"/>
    </xf>
    <xf numFmtId="0" fontId="2" fillId="0" borderId="0" xfId="1" applyAlignment="1" applyProtection="1">
      <alignment horizontal="center"/>
      <protection hidden="1"/>
    </xf>
    <xf numFmtId="0" fontId="2" fillId="0" borderId="0" xfId="1" applyAlignment="1" applyProtection="1">
      <alignment wrapText="1"/>
      <protection hidden="1"/>
    </xf>
    <xf numFmtId="0" fontId="18" fillId="0" borderId="9" xfId="1" applyFont="1" applyBorder="1" applyAlignment="1" applyProtection="1">
      <alignment horizontal="center"/>
      <protection hidden="1"/>
    </xf>
    <xf numFmtId="0" fontId="18" fillId="0" borderId="1" xfId="1" applyFont="1" applyBorder="1" applyAlignment="1" applyProtection="1">
      <alignment horizontal="center"/>
      <protection hidden="1"/>
    </xf>
    <xf numFmtId="0" fontId="18" fillId="0" borderId="10" xfId="1" applyFont="1" applyBorder="1" applyAlignment="1" applyProtection="1">
      <alignment horizontal="center"/>
      <protection hidden="1"/>
    </xf>
    <xf numFmtId="0" fontId="18" fillId="0" borderId="3" xfId="1" applyFont="1" applyBorder="1" applyAlignment="1" applyProtection="1">
      <alignment horizontal="center" wrapText="1"/>
      <protection hidden="1"/>
    </xf>
    <xf numFmtId="0" fontId="18" fillId="4" borderId="2" xfId="1" applyFont="1" applyFill="1" applyBorder="1" applyAlignment="1" applyProtection="1">
      <alignment horizontal="center" wrapText="1"/>
      <protection hidden="1"/>
    </xf>
    <xf numFmtId="0" fontId="18" fillId="0" borderId="0" xfId="1" applyFont="1" applyAlignment="1" applyProtection="1">
      <alignment horizontal="center" wrapText="1"/>
      <protection hidden="1"/>
    </xf>
    <xf numFmtId="0" fontId="2" fillId="4" borderId="0" xfId="1" applyFill="1" applyAlignment="1" applyProtection="1">
      <alignment horizontal="center"/>
      <protection hidden="1"/>
    </xf>
    <xf numFmtId="0" fontId="11" fillId="4" borderId="0" xfId="1" quotePrefix="1" applyFont="1" applyFill="1" applyAlignment="1" applyProtection="1">
      <alignment horizontal="center" wrapText="1"/>
      <protection hidden="1"/>
    </xf>
    <xf numFmtId="0" fontId="2" fillId="4" borderId="0" xfId="1" applyFill="1" applyProtection="1">
      <protection hidden="1"/>
    </xf>
    <xf numFmtId="0" fontId="8" fillId="4" borderId="0" xfId="1" applyFont="1" applyFill="1" applyProtection="1">
      <protection hidden="1"/>
    </xf>
    <xf numFmtId="170" fontId="18" fillId="0" borderId="2" xfId="23">
      <alignment horizontal="right"/>
      <protection locked="0"/>
    </xf>
    <xf numFmtId="171" fontId="11" fillId="4" borderId="2" xfId="37" applyFont="1" applyFill="1" applyBorder="1" applyProtection="1">
      <protection hidden="1"/>
    </xf>
    <xf numFmtId="37" fontId="11" fillId="0" borderId="3" xfId="36" applyFont="1" applyFill="1" applyBorder="1" applyProtection="1">
      <protection hidden="1"/>
    </xf>
    <xf numFmtId="173" fontId="11" fillId="4" borderId="2" xfId="37" applyNumberFormat="1" applyFont="1" applyFill="1" applyBorder="1" applyAlignment="1" applyProtection="1">
      <alignment horizontal="center"/>
      <protection hidden="1"/>
    </xf>
    <xf numFmtId="167" fontId="18" fillId="0" borderId="2" xfId="21">
      <alignment horizontal="right"/>
      <protection locked="0"/>
    </xf>
    <xf numFmtId="39" fontId="18" fillId="0" borderId="2" xfId="22">
      <alignment horizontal="right"/>
      <protection locked="0"/>
    </xf>
    <xf numFmtId="0" fontId="11" fillId="4" borderId="0" xfId="1" applyFont="1" applyFill="1" applyProtection="1">
      <protection hidden="1"/>
    </xf>
    <xf numFmtId="169" fontId="18" fillId="4" borderId="2" xfId="1" applyNumberFormat="1" applyFont="1" applyFill="1" applyBorder="1" applyAlignment="1">
      <alignment horizontal="right"/>
    </xf>
    <xf numFmtId="167" fontId="18" fillId="0" borderId="2" xfId="21" quotePrefix="1">
      <alignment horizontal="right"/>
      <protection locked="0"/>
    </xf>
    <xf numFmtId="37" fontId="18" fillId="0" borderId="2" xfId="20" quotePrefix="1">
      <alignment horizontal="right"/>
      <protection locked="0"/>
    </xf>
    <xf numFmtId="179" fontId="18" fillId="0" borderId="2" xfId="1" applyNumberFormat="1" applyFont="1" applyBorder="1" applyAlignment="1" applyProtection="1">
      <alignment horizontal="right"/>
      <protection hidden="1"/>
    </xf>
    <xf numFmtId="0" fontId="11" fillId="4" borderId="2" xfId="1" applyFont="1" applyFill="1" applyBorder="1" applyProtection="1">
      <protection hidden="1"/>
    </xf>
    <xf numFmtId="0" fontId="11" fillId="0" borderId="3" xfId="1" applyFont="1" applyBorder="1" applyProtection="1">
      <protection hidden="1"/>
    </xf>
    <xf numFmtId="0" fontId="11" fillId="4" borderId="0" xfId="1" applyFont="1" applyFill="1" applyAlignment="1" applyProtection="1">
      <alignment horizontal="right"/>
      <protection hidden="1"/>
    </xf>
    <xf numFmtId="179" fontId="18" fillId="4" borderId="2" xfId="1" applyNumberFormat="1" applyFont="1" applyFill="1" applyBorder="1" applyAlignment="1" applyProtection="1">
      <alignment horizontal="right"/>
      <protection hidden="1"/>
    </xf>
    <xf numFmtId="0" fontId="2" fillId="0" borderId="2" xfId="1" applyBorder="1" applyAlignment="1" applyProtection="1">
      <alignment horizontal="right"/>
      <protection hidden="1"/>
    </xf>
    <xf numFmtId="37" fontId="11" fillId="4" borderId="2" xfId="1" applyNumberFormat="1" applyFont="1" applyFill="1" applyBorder="1" applyAlignment="1" applyProtection="1">
      <alignment horizontal="center"/>
      <protection hidden="1"/>
    </xf>
    <xf numFmtId="37" fontId="11" fillId="0" borderId="3" xfId="1" applyNumberFormat="1" applyFont="1" applyBorder="1" applyAlignment="1" applyProtection="1">
      <alignment horizontal="center"/>
      <protection hidden="1"/>
    </xf>
    <xf numFmtId="177" fontId="11" fillId="0" borderId="3" xfId="37" applyNumberFormat="1" applyFont="1" applyFill="1" applyBorder="1" applyAlignment="1" applyProtection="1">
      <alignment horizontal="center"/>
      <protection hidden="1"/>
    </xf>
    <xf numFmtId="173" fontId="11" fillId="0" borderId="3" xfId="37" applyNumberFormat="1" applyFont="1" applyFill="1" applyBorder="1" applyAlignment="1" applyProtection="1">
      <alignment horizontal="center"/>
      <protection hidden="1"/>
    </xf>
    <xf numFmtId="173" fontId="11" fillId="0" borderId="0" xfId="37" applyNumberFormat="1" applyFont="1" applyFill="1" applyBorder="1" applyAlignment="1" applyProtection="1">
      <alignment horizontal="center"/>
      <protection hidden="1"/>
    </xf>
    <xf numFmtId="37" fontId="11" fillId="0" borderId="0" xfId="1" applyNumberFormat="1" applyFont="1" applyAlignment="1" applyProtection="1">
      <alignment horizontal="center"/>
      <protection hidden="1"/>
    </xf>
    <xf numFmtId="173" fontId="18" fillId="0" borderId="0" xfId="37" applyNumberFormat="1" applyFont="1" applyFill="1" applyBorder="1" applyAlignment="1" applyProtection="1">
      <alignment horizontal="center"/>
      <protection hidden="1"/>
    </xf>
    <xf numFmtId="173" fontId="11" fillId="4" borderId="0" xfId="36" applyNumberFormat="1" applyFont="1" applyFill="1" applyBorder="1" applyAlignment="1" applyProtection="1">
      <alignment horizontal="center"/>
      <protection hidden="1"/>
    </xf>
    <xf numFmtId="37" fontId="18" fillId="4" borderId="0" xfId="5" applyFill="1" applyBorder="1" applyProtection="1">
      <alignment horizontal="right"/>
      <protection hidden="1"/>
    </xf>
    <xf numFmtId="37" fontId="18" fillId="0" borderId="0" xfId="5" applyFill="1" applyBorder="1">
      <alignment horizontal="right"/>
    </xf>
    <xf numFmtId="37" fontId="11" fillId="0" borderId="0" xfId="1" applyNumberFormat="1" applyFont="1" applyProtection="1">
      <protection hidden="1"/>
    </xf>
    <xf numFmtId="180" fontId="11" fillId="0" borderId="0" xfId="37" applyNumberFormat="1" applyFont="1" applyBorder="1" applyProtection="1">
      <protection hidden="1"/>
    </xf>
    <xf numFmtId="0" fontId="18" fillId="0" borderId="0" xfId="1" applyFont="1" applyAlignment="1" applyProtection="1">
      <alignment textRotation="90"/>
      <protection hidden="1"/>
    </xf>
    <xf numFmtId="177" fontId="11" fillId="4" borderId="2" xfId="37" applyNumberFormat="1" applyFont="1" applyFill="1" applyBorder="1" applyAlignment="1" applyProtection="1">
      <alignment horizontal="center"/>
      <protection hidden="1"/>
    </xf>
    <xf numFmtId="0" fontId="28" fillId="0" borderId="0" xfId="1" applyFont="1" applyAlignment="1" applyProtection="1">
      <alignment horizontal="right" vertical="top"/>
      <protection hidden="1"/>
    </xf>
    <xf numFmtId="0" fontId="2" fillId="0" borderId="0" xfId="1" applyAlignment="1" applyProtection="1">
      <alignment vertical="top"/>
      <protection hidden="1"/>
    </xf>
    <xf numFmtId="0" fontId="28" fillId="0" borderId="0" xfId="1" applyFont="1" applyAlignment="1" applyProtection="1">
      <alignment horizontal="right"/>
      <protection hidden="1"/>
    </xf>
    <xf numFmtId="0" fontId="11" fillId="0" borderId="9" xfId="1" applyFont="1" applyBorder="1" applyAlignment="1" applyProtection="1">
      <alignment horizontal="center"/>
      <protection hidden="1"/>
    </xf>
    <xf numFmtId="0" fontId="11" fillId="0" borderId="1" xfId="1" applyFont="1" applyBorder="1" applyAlignment="1" applyProtection="1">
      <alignment horizontal="center"/>
      <protection hidden="1"/>
    </xf>
    <xf numFmtId="0" fontId="11" fillId="0" borderId="10" xfId="1" applyFont="1" applyBorder="1" applyAlignment="1" applyProtection="1">
      <alignment horizontal="center"/>
      <protection hidden="1"/>
    </xf>
    <xf numFmtId="169" fontId="18" fillId="0" borderId="0" xfId="14" applyFill="1" applyBorder="1">
      <alignment horizontal="right"/>
    </xf>
    <xf numFmtId="37" fontId="18" fillId="0" borderId="0" xfId="5" quotePrefix="1" applyFill="1" applyBorder="1">
      <alignment horizontal="right"/>
    </xf>
    <xf numFmtId="167" fontId="18" fillId="0" borderId="0" xfId="21" quotePrefix="1" applyBorder="1">
      <alignment horizontal="right"/>
      <protection locked="0"/>
    </xf>
    <xf numFmtId="0" fontId="2" fillId="0" borderId="0" xfId="1" applyAlignment="1">
      <alignment vertical="top" wrapText="1"/>
    </xf>
    <xf numFmtId="0" fontId="27" fillId="0" borderId="0" xfId="1" applyFont="1" applyAlignment="1" applyProtection="1">
      <alignment horizontal="right"/>
      <protection hidden="1"/>
    </xf>
    <xf numFmtId="0" fontId="11" fillId="0" borderId="0" xfId="1" applyFont="1" applyAlignment="1" applyProtection="1">
      <alignment vertical="top" wrapText="1"/>
      <protection hidden="1"/>
    </xf>
    <xf numFmtId="179" fontId="18" fillId="0" borderId="0" xfId="1" applyNumberFormat="1" applyFont="1" applyAlignment="1" applyProtection="1">
      <alignment horizontal="right"/>
      <protection hidden="1"/>
    </xf>
    <xf numFmtId="167" fontId="18" fillId="0" borderId="0" xfId="8" quotePrefix="1" applyFill="1" applyBorder="1">
      <alignment horizontal="right"/>
    </xf>
    <xf numFmtId="0" fontId="28" fillId="0" borderId="0" xfId="1" applyFont="1" applyAlignment="1" applyProtection="1">
      <alignment vertical="top"/>
      <protection hidden="1"/>
    </xf>
    <xf numFmtId="0" fontId="11" fillId="0" borderId="0" xfId="1" applyFont="1" applyAlignment="1">
      <alignment vertical="top" wrapText="1"/>
    </xf>
    <xf numFmtId="0" fontId="11" fillId="0" borderId="0" xfId="1" applyFont="1"/>
    <xf numFmtId="0" fontId="11" fillId="0" borderId="0" xfId="1" applyFont="1" applyAlignment="1" applyProtection="1">
      <alignment vertical="top"/>
      <protection hidden="1"/>
    </xf>
    <xf numFmtId="181" fontId="18" fillId="0" borderId="0" xfId="37" applyNumberFormat="1" applyFont="1" applyFill="1" applyBorder="1" applyAlignment="1" applyProtection="1">
      <alignment horizontal="center"/>
      <protection hidden="1"/>
    </xf>
    <xf numFmtId="0" fontId="8" fillId="0" borderId="0" xfId="1" applyFont="1" applyAlignment="1" applyProtection="1">
      <alignment wrapText="1"/>
      <protection hidden="1"/>
    </xf>
    <xf numFmtId="37" fontId="11" fillId="0" borderId="0" xfId="36" applyFont="1" applyBorder="1" applyAlignment="1" applyProtection="1">
      <protection hidden="1"/>
    </xf>
    <xf numFmtId="0" fontId="14" fillId="0" borderId="0" xfId="26" applyProtection="1">
      <protection hidden="1"/>
    </xf>
    <xf numFmtId="0" fontId="18" fillId="0" borderId="3" xfId="1" applyFont="1" applyBorder="1" applyAlignment="1" applyProtection="1">
      <alignment horizontal="center"/>
      <protection hidden="1"/>
    </xf>
    <xf numFmtId="0" fontId="14" fillId="0" borderId="0" xfId="26" applyAlignment="1" applyProtection="1">
      <alignment horizontal="center"/>
      <protection hidden="1"/>
    </xf>
    <xf numFmtId="0" fontId="14" fillId="0" borderId="0" xfId="26" applyAlignment="1" applyProtection="1">
      <alignment horizontal="center" wrapText="1"/>
      <protection hidden="1"/>
    </xf>
    <xf numFmtId="0" fontId="18" fillId="0" borderId="0" xfId="26" applyFont="1" applyAlignment="1" applyProtection="1">
      <alignment horizontal="center" wrapText="1"/>
      <protection hidden="1"/>
    </xf>
    <xf numFmtId="0" fontId="11" fillId="0" borderId="0" xfId="26" applyFont="1" applyAlignment="1" applyProtection="1">
      <alignment horizontal="center" wrapText="1"/>
      <protection hidden="1"/>
    </xf>
    <xf numFmtId="0" fontId="14" fillId="0" borderId="0" xfId="26"/>
    <xf numFmtId="173" fontId="11" fillId="0" borderId="0" xfId="3" applyNumberFormat="1" applyFont="1" applyFill="1" applyBorder="1" applyAlignment="1" applyProtection="1">
      <alignment horizontal="center"/>
      <protection hidden="1"/>
    </xf>
    <xf numFmtId="9" fontId="11" fillId="0" borderId="0" xfId="1" applyNumberFormat="1" applyFont="1" applyAlignment="1" applyProtection="1">
      <alignment horizontal="left" indent="3"/>
      <protection hidden="1"/>
    </xf>
    <xf numFmtId="182" fontId="11" fillId="0" borderId="0" xfId="1" applyNumberFormat="1" applyFont="1" applyAlignment="1" applyProtection="1">
      <alignment horizontal="center"/>
      <protection locked="0"/>
    </xf>
    <xf numFmtId="0" fontId="11" fillId="0" borderId="5" xfId="1" applyFont="1" applyBorder="1" applyProtection="1">
      <protection hidden="1"/>
    </xf>
    <xf numFmtId="0" fontId="11" fillId="0" borderId="1" xfId="1" applyFont="1" applyBorder="1" applyProtection="1">
      <protection hidden="1"/>
    </xf>
    <xf numFmtId="177" fontId="11" fillId="0" borderId="0" xfId="1" applyNumberFormat="1" applyFont="1" applyAlignment="1" applyProtection="1">
      <alignment horizontal="center"/>
      <protection hidden="1"/>
    </xf>
    <xf numFmtId="0" fontId="18" fillId="0" borderId="2" xfId="1" applyFont="1" applyBorder="1" applyAlignment="1" applyProtection="1">
      <alignment horizontal="center"/>
      <protection hidden="1"/>
    </xf>
    <xf numFmtId="0" fontId="11" fillId="0" borderId="1" xfId="1" applyFont="1" applyBorder="1" applyAlignment="1" applyProtection="1">
      <alignment horizontal="right" wrapText="1"/>
      <protection hidden="1"/>
    </xf>
    <xf numFmtId="0" fontId="11" fillId="0" borderId="5" xfId="1" applyFont="1" applyBorder="1" applyAlignment="1" applyProtection="1">
      <alignment horizontal="right"/>
      <protection hidden="1"/>
    </xf>
    <xf numFmtId="0" fontId="11" fillId="0" borderId="5" xfId="1" applyFont="1" applyBorder="1" applyAlignment="1" applyProtection="1">
      <alignment horizontal="right" wrapText="1"/>
      <protection hidden="1"/>
    </xf>
    <xf numFmtId="0" fontId="11" fillId="0" borderId="0" xfId="1" quotePrefix="1" applyFont="1" applyAlignment="1" applyProtection="1">
      <alignment horizontal="left" indent="2"/>
      <protection hidden="1"/>
    </xf>
    <xf numFmtId="0" fontId="11" fillId="0" borderId="0" xfId="1" applyFont="1" applyAlignment="1" applyProtection="1">
      <alignment horizontal="left" indent="5"/>
      <protection hidden="1"/>
    </xf>
    <xf numFmtId="0" fontId="11" fillId="0" borderId="0" xfId="1" applyFont="1" applyAlignment="1" applyProtection="1">
      <alignment horizontal="left" wrapText="1" indent="3"/>
      <protection hidden="1"/>
    </xf>
    <xf numFmtId="0" fontId="11" fillId="0" borderId="0" xfId="1" applyFont="1" applyAlignment="1" applyProtection="1">
      <alignment horizontal="left" indent="6"/>
      <protection hidden="1"/>
    </xf>
    <xf numFmtId="0" fontId="7" fillId="0" borderId="0" xfId="1" applyFont="1" applyAlignment="1" applyProtection="1">
      <alignment horizontal="left" indent="1"/>
      <protection hidden="1"/>
    </xf>
    <xf numFmtId="0" fontId="8" fillId="0" borderId="0" xfId="1" applyFont="1" applyAlignment="1" applyProtection="1">
      <alignment horizontal="left" indent="1"/>
      <protection hidden="1"/>
    </xf>
    <xf numFmtId="0" fontId="21" fillId="0" borderId="0" xfId="1" applyFont="1" applyAlignment="1" applyProtection="1">
      <alignment horizontal="left" indent="1"/>
      <protection hidden="1"/>
    </xf>
    <xf numFmtId="37" fontId="18" fillId="0" borderId="2" xfId="34" quotePrefix="1" applyNumberFormat="1" applyFont="1" applyBorder="1">
      <alignment horizontal="right"/>
      <protection locked="0"/>
    </xf>
    <xf numFmtId="0" fontId="17" fillId="0" borderId="0" xfId="2" applyFont="1" applyFill="1" applyBorder="1" applyAlignment="1" applyProtection="1">
      <alignment horizontal="left" vertical="top"/>
      <protection hidden="1"/>
    </xf>
    <xf numFmtId="0" fontId="11" fillId="0" borderId="7" xfId="1" applyFont="1" applyBorder="1" applyProtection="1">
      <protection hidden="1"/>
    </xf>
    <xf numFmtId="0" fontId="11" fillId="0" borderId="8" xfId="1" applyFont="1" applyBorder="1" applyProtection="1">
      <protection hidden="1"/>
    </xf>
    <xf numFmtId="0" fontId="32" fillId="0" borderId="0" xfId="1" applyFont="1" applyProtection="1">
      <protection hidden="1"/>
    </xf>
    <xf numFmtId="0" fontId="8" fillId="0" borderId="0" xfId="1" applyFont="1" applyAlignment="1" applyProtection="1">
      <alignment horizontal="right"/>
      <protection hidden="1"/>
    </xf>
    <xf numFmtId="0" fontId="23" fillId="0" borderId="5" xfId="38" applyFont="1" applyFill="1" applyBorder="1" applyAlignment="1" applyProtection="1">
      <alignment horizontal="left" wrapText="1"/>
      <protection hidden="1"/>
    </xf>
    <xf numFmtId="0" fontId="18" fillId="0" borderId="3" xfId="1" applyFont="1" applyBorder="1" applyAlignment="1" applyProtection="1">
      <alignment horizontal="right" wrapText="1"/>
      <protection hidden="1"/>
    </xf>
    <xf numFmtId="0" fontId="11" fillId="0" borderId="1" xfId="1" applyFont="1" applyBorder="1" applyAlignment="1" applyProtection="1">
      <alignment horizontal="right"/>
      <protection hidden="1"/>
    </xf>
    <xf numFmtId="0" fontId="11" fillId="0" borderId="3" xfId="1" applyFont="1" applyBorder="1" applyAlignment="1" applyProtection="1">
      <alignment horizontal="right"/>
      <protection hidden="1"/>
    </xf>
    <xf numFmtId="0" fontId="11" fillId="0" borderId="3" xfId="1" applyFont="1" applyBorder="1" applyAlignment="1" applyProtection="1">
      <alignment horizontal="center"/>
      <protection hidden="1"/>
    </xf>
    <xf numFmtId="0" fontId="33" fillId="0" borderId="0" xfId="1" applyFont="1" applyProtection="1">
      <protection hidden="1"/>
    </xf>
    <xf numFmtId="0" fontId="21" fillId="0" borderId="0" xfId="1" applyFont="1" applyAlignment="1" applyProtection="1">
      <alignment horizontal="right"/>
      <protection hidden="1"/>
    </xf>
    <xf numFmtId="182" fontId="11" fillId="0" borderId="0" xfId="1" applyNumberFormat="1" applyFont="1" applyAlignment="1" applyProtection="1">
      <alignment horizontal="center"/>
      <protection hidden="1"/>
    </xf>
    <xf numFmtId="0" fontId="11" fillId="0" borderId="0" xfId="1" applyFont="1" applyAlignment="1" applyProtection="1">
      <alignment vertical="center"/>
      <protection hidden="1"/>
    </xf>
    <xf numFmtId="0" fontId="34" fillId="0" borderId="0" xfId="1" applyFont="1" applyAlignment="1" applyProtection="1">
      <alignment vertical="center"/>
      <protection hidden="1"/>
    </xf>
    <xf numFmtId="0" fontId="21" fillId="0" borderId="0" xfId="1" applyFont="1" applyAlignment="1" applyProtection="1">
      <alignment horizontal="center" vertical="center"/>
      <protection hidden="1"/>
    </xf>
    <xf numFmtId="37" fontId="2" fillId="0" borderId="0" xfId="1" applyNumberFormat="1" applyProtection="1">
      <protection hidden="1"/>
    </xf>
    <xf numFmtId="0" fontId="21" fillId="0" borderId="0" xfId="1" applyFont="1" applyAlignment="1" applyProtection="1">
      <alignment horizontal="center" wrapText="1"/>
      <protection hidden="1"/>
    </xf>
    <xf numFmtId="0" fontId="11" fillId="0" borderId="4" xfId="1" applyFont="1" applyBorder="1" applyProtection="1">
      <protection hidden="1"/>
    </xf>
    <xf numFmtId="0" fontId="11" fillId="0" borderId="4" xfId="1" applyFont="1" applyBorder="1" applyAlignment="1" applyProtection="1">
      <alignment wrapText="1"/>
      <protection hidden="1"/>
    </xf>
    <xf numFmtId="173" fontId="11" fillId="4" borderId="2" xfId="1" applyNumberFormat="1" applyFont="1" applyFill="1" applyBorder="1" applyAlignment="1" applyProtection="1">
      <alignment horizontal="center" wrapText="1"/>
      <protection hidden="1"/>
    </xf>
    <xf numFmtId="0" fontId="11" fillId="0" borderId="0" xfId="1" quotePrefix="1" applyFont="1" applyAlignment="1" applyProtection="1">
      <alignment horizontal="left" indent="1"/>
      <protection hidden="1"/>
    </xf>
    <xf numFmtId="0" fontId="28" fillId="0" borderId="0" xfId="1" applyFont="1" applyAlignment="1" applyProtection="1">
      <alignment vertical="top" wrapText="1"/>
      <protection hidden="1"/>
    </xf>
    <xf numFmtId="0" fontId="28" fillId="0" borderId="0" xfId="1" applyFont="1" applyProtection="1">
      <protection hidden="1"/>
    </xf>
    <xf numFmtId="0" fontId="14" fillId="0" borderId="0" xfId="35"/>
    <xf numFmtId="0" fontId="36" fillId="0" borderId="0" xfId="35" applyFont="1"/>
    <xf numFmtId="0" fontId="4" fillId="0" borderId="0" xfId="35" applyFont="1" applyProtection="1">
      <protection hidden="1"/>
    </xf>
    <xf numFmtId="39" fontId="18" fillId="0" borderId="2" xfId="32" quotePrefix="1" applyNumberFormat="1" applyFont="1" applyBorder="1">
      <alignment horizontal="right"/>
      <protection locked="0"/>
    </xf>
    <xf numFmtId="0" fontId="18" fillId="0" borderId="2" xfId="32" applyFont="1" applyBorder="1">
      <alignment horizontal="right"/>
      <protection locked="0"/>
    </xf>
    <xf numFmtId="0" fontId="18" fillId="0" borderId="2" xfId="32" quotePrefix="1" applyNumberFormat="1" applyFont="1" applyBorder="1">
      <alignment horizontal="right"/>
      <protection locked="0"/>
    </xf>
    <xf numFmtId="37" fontId="18" fillId="0" borderId="0" xfId="33" quotePrefix="1" applyNumberFormat="1" applyFont="1" applyBorder="1">
      <alignment horizontal="right"/>
      <protection locked="0"/>
    </xf>
    <xf numFmtId="0" fontId="18" fillId="0" borderId="2" xfId="26" applyFont="1" applyBorder="1" applyAlignment="1" applyProtection="1">
      <alignment horizontal="center" wrapText="1"/>
      <protection hidden="1"/>
    </xf>
    <xf numFmtId="37" fontId="18" fillId="0" borderId="2" xfId="33" quotePrefix="1" applyNumberFormat="1" applyFont="1" applyBorder="1">
      <alignment horizontal="right"/>
      <protection locked="0"/>
    </xf>
    <xf numFmtId="167" fontId="18" fillId="0" borderId="2" xfId="33" quotePrefix="1" applyNumberFormat="1" applyFont="1" applyBorder="1">
      <alignment horizontal="right"/>
      <protection locked="0"/>
    </xf>
    <xf numFmtId="9" fontId="8" fillId="0" borderId="0" xfId="1" applyNumberFormat="1" applyFont="1" applyAlignment="1" applyProtection="1">
      <alignment horizontal="left"/>
      <protection hidden="1"/>
    </xf>
    <xf numFmtId="0" fontId="8" fillId="0" borderId="0" xfId="35" applyFont="1"/>
    <xf numFmtId="0" fontId="21" fillId="0" borderId="3" xfId="35" applyFont="1" applyBorder="1"/>
    <xf numFmtId="0" fontId="11" fillId="0" borderId="3" xfId="35" applyFont="1" applyBorder="1"/>
    <xf numFmtId="0" fontId="14" fillId="0" borderId="3" xfId="35" applyBorder="1"/>
    <xf numFmtId="0" fontId="11" fillId="0" borderId="6" xfId="35" applyFont="1" applyBorder="1"/>
    <xf numFmtId="0" fontId="21" fillId="0" borderId="9" xfId="35" applyFont="1" applyBorder="1"/>
    <xf numFmtId="0" fontId="11" fillId="0" borderId="0" xfId="35" quotePrefix="1" applyFont="1" applyAlignment="1">
      <alignment vertical="top"/>
    </xf>
    <xf numFmtId="0" fontId="11" fillId="0" borderId="0" xfId="35" applyFont="1" applyAlignment="1">
      <alignment horizontal="left"/>
    </xf>
    <xf numFmtId="0" fontId="11" fillId="0" borderId="0" xfId="35" applyFont="1"/>
    <xf numFmtId="0" fontId="11" fillId="0" borderId="0" xfId="0" applyFont="1" applyProtection="1">
      <protection hidden="1"/>
    </xf>
    <xf numFmtId="0" fontId="0" fillId="0" borderId="0" xfId="0" applyProtection="1">
      <protection hidden="1"/>
    </xf>
    <xf numFmtId="0" fontId="23" fillId="0" borderId="0" xfId="1" applyFont="1" applyAlignment="1" applyProtection="1">
      <alignment wrapText="1"/>
      <protection hidden="1"/>
    </xf>
    <xf numFmtId="0" fontId="14" fillId="0" borderId="0" xfId="24" applyProtection="1">
      <protection hidden="1"/>
    </xf>
    <xf numFmtId="0" fontId="14" fillId="0" borderId="0" xfId="24"/>
    <xf numFmtId="0" fontId="18" fillId="0" borderId="2" xfId="32" quotePrefix="1" applyFont="1" applyBorder="1">
      <alignment horizontal="right"/>
      <protection locked="0"/>
    </xf>
    <xf numFmtId="3" fontId="11" fillId="0" borderId="2" xfId="1" applyNumberFormat="1" applyFont="1" applyBorder="1" applyAlignment="1" applyProtection="1">
      <alignment horizontal="center"/>
      <protection hidden="1"/>
    </xf>
    <xf numFmtId="0" fontId="18" fillId="0" borderId="2" xfId="1" quotePrefix="1" applyFont="1" applyBorder="1" applyAlignment="1" applyProtection="1">
      <alignment horizontal="right"/>
      <protection hidden="1"/>
    </xf>
    <xf numFmtId="3" fontId="18" fillId="0" borderId="2" xfId="1" quotePrefix="1" applyNumberFormat="1" applyFont="1" applyBorder="1" applyAlignment="1" applyProtection="1">
      <alignment horizontal="right"/>
      <protection hidden="1"/>
    </xf>
    <xf numFmtId="37" fontId="18" fillId="0" borderId="0" xfId="32" quotePrefix="1" applyNumberFormat="1" applyFont="1" applyBorder="1">
      <alignment horizontal="right"/>
      <protection locked="0"/>
    </xf>
    <xf numFmtId="0" fontId="11" fillId="0" borderId="0" xfId="0" applyFont="1" applyAlignment="1" applyProtection="1">
      <alignment horizontal="left" indent="1"/>
      <protection hidden="1"/>
    </xf>
    <xf numFmtId="0" fontId="11" fillId="0" borderId="0" xfId="0" applyFont="1" applyAlignment="1" applyProtection="1">
      <alignment horizontal="center"/>
      <protection hidden="1"/>
    </xf>
    <xf numFmtId="37" fontId="18" fillId="0" borderId="6" xfId="32" quotePrefix="1" applyNumberFormat="1" applyFont="1" applyBorder="1">
      <alignment horizontal="right"/>
      <protection locked="0"/>
    </xf>
    <xf numFmtId="174" fontId="21" fillId="0" borderId="0" xfId="0" applyNumberFormat="1" applyFont="1" applyAlignment="1" applyProtection="1">
      <alignment horizontal="left"/>
      <protection hidden="1"/>
    </xf>
    <xf numFmtId="0" fontId="11" fillId="0" borderId="0" xfId="0" applyFont="1" applyAlignment="1" applyProtection="1">
      <alignment horizontal="right"/>
      <protection hidden="1"/>
    </xf>
    <xf numFmtId="3" fontId="11" fillId="0" borderId="0" xfId="0" applyNumberFormat="1" applyFont="1" applyProtection="1">
      <protection hidden="1"/>
    </xf>
    <xf numFmtId="174" fontId="4" fillId="0" borderId="0" xfId="0" applyNumberFormat="1" applyFont="1" applyAlignment="1" applyProtection="1">
      <alignment horizontal="left"/>
      <protection hidden="1"/>
    </xf>
    <xf numFmtId="174" fontId="8" fillId="0" borderId="0" xfId="0" applyNumberFormat="1" applyFont="1" applyProtection="1">
      <protection hidden="1"/>
    </xf>
    <xf numFmtId="174" fontId="8" fillId="0" borderId="0" xfId="0" applyNumberFormat="1" applyFont="1" applyAlignment="1" applyProtection="1">
      <alignment horizontal="center"/>
      <protection hidden="1"/>
    </xf>
    <xf numFmtId="0" fontId="21" fillId="0" borderId="0" xfId="0" applyFont="1" applyProtection="1">
      <protection hidden="1"/>
    </xf>
    <xf numFmtId="3" fontId="11" fillId="0" borderId="0" xfId="0" applyNumberFormat="1" applyFont="1" applyAlignment="1" applyProtection="1">
      <alignment horizontal="right"/>
      <protection hidden="1"/>
    </xf>
    <xf numFmtId="0" fontId="11" fillId="0" borderId="0" xfId="17938" applyFont="1" applyProtection="1">
      <protection hidden="1"/>
    </xf>
    <xf numFmtId="0" fontId="14" fillId="0" borderId="0" xfId="17938" applyProtection="1">
      <protection hidden="1"/>
    </xf>
    <xf numFmtId="0" fontId="11" fillId="0" borderId="0" xfId="17938" applyFont="1" applyAlignment="1" applyProtection="1">
      <alignment horizontal="right"/>
      <protection hidden="1"/>
    </xf>
    <xf numFmtId="0" fontId="4" fillId="0" borderId="0" xfId="17938" applyFont="1" applyProtection="1">
      <protection hidden="1"/>
    </xf>
    <xf numFmtId="0" fontId="11" fillId="0" borderId="0" xfId="17938" applyFont="1" applyAlignment="1" applyProtection="1">
      <alignment horizontal="center" wrapText="1"/>
      <protection hidden="1"/>
    </xf>
    <xf numFmtId="0" fontId="14" fillId="0" borderId="0" xfId="17938" applyAlignment="1" applyProtection="1">
      <alignment horizontal="center"/>
      <protection hidden="1"/>
    </xf>
    <xf numFmtId="0" fontId="18" fillId="0" borderId="0" xfId="17938" applyFont="1" applyAlignment="1" applyProtection="1">
      <alignment horizontal="center" wrapText="1"/>
      <protection hidden="1"/>
    </xf>
    <xf numFmtId="0" fontId="0" fillId="4" borderId="0" xfId="0" applyFill="1" applyAlignment="1" applyProtection="1">
      <alignment horizontal="center"/>
      <protection hidden="1"/>
    </xf>
    <xf numFmtId="0" fontId="11" fillId="4" borderId="0" xfId="0" quotePrefix="1" applyFont="1" applyFill="1" applyAlignment="1" applyProtection="1">
      <alignment horizontal="center" wrapText="1"/>
      <protection hidden="1"/>
    </xf>
    <xf numFmtId="0" fontId="0" fillId="4" borderId="0" xfId="0" applyFill="1" applyProtection="1">
      <protection hidden="1"/>
    </xf>
    <xf numFmtId="0" fontId="8" fillId="4" borderId="0" xfId="0" applyFont="1" applyFill="1" applyProtection="1">
      <protection hidden="1"/>
    </xf>
    <xf numFmtId="0" fontId="11" fillId="4" borderId="0" xfId="0" applyFont="1" applyFill="1" applyProtection="1">
      <protection hidden="1"/>
    </xf>
    <xf numFmtId="173" fontId="11" fillId="4" borderId="0" xfId="3" applyNumberFormat="1" applyFont="1" applyFill="1" applyBorder="1" applyAlignment="1" applyProtection="1">
      <alignment horizontal="center"/>
      <protection hidden="1"/>
    </xf>
    <xf numFmtId="0" fontId="23" fillId="0" borderId="0" xfId="17938" applyFont="1" applyAlignment="1" applyProtection="1">
      <alignment wrapText="1"/>
      <protection hidden="1"/>
    </xf>
    <xf numFmtId="0" fontId="14" fillId="0" borderId="0" xfId="17938" applyAlignment="1">
      <alignment wrapText="1"/>
    </xf>
    <xf numFmtId="37" fontId="18" fillId="0" borderId="18" xfId="14334" quotePrefix="1">
      <alignment horizontal="right"/>
      <protection locked="0"/>
    </xf>
    <xf numFmtId="173" fontId="11" fillId="0" borderId="0" xfId="5664" applyNumberFormat="1" applyFont="1" applyFill="1" applyBorder="1" applyAlignment="1" applyProtection="1">
      <alignment horizontal="center"/>
      <protection hidden="1"/>
    </xf>
    <xf numFmtId="9" fontId="11" fillId="0" borderId="0" xfId="0" applyNumberFormat="1" applyFont="1" applyAlignment="1" applyProtection="1">
      <alignment horizontal="left" indent="3"/>
      <protection hidden="1"/>
    </xf>
    <xf numFmtId="0" fontId="11" fillId="0" borderId="0" xfId="0" applyFont="1" applyAlignment="1" applyProtection="1">
      <alignment horizontal="center" wrapText="1"/>
      <protection hidden="1"/>
    </xf>
    <xf numFmtId="37" fontId="18" fillId="0" borderId="2" xfId="5" applyFill="1" applyProtection="1">
      <alignment horizontal="right"/>
      <protection locked="0"/>
    </xf>
    <xf numFmtId="37" fontId="18" fillId="0" borderId="2" xfId="5" quotePrefix="1" applyFill="1" applyProtection="1">
      <alignment horizontal="right"/>
      <protection locked="0"/>
    </xf>
    <xf numFmtId="167" fontId="18" fillId="0" borderId="2" xfId="8" applyFill="1" applyProtection="1">
      <alignment horizontal="right"/>
      <protection locked="0"/>
    </xf>
    <xf numFmtId="168" fontId="18" fillId="0" borderId="2" xfId="11" applyFill="1" applyProtection="1">
      <alignment horizontal="right"/>
      <protection locked="0"/>
    </xf>
    <xf numFmtId="37" fontId="18" fillId="0" borderId="2" xfId="17" applyFill="1" applyProtection="1">
      <alignment horizontal="right"/>
      <protection locked="0"/>
    </xf>
    <xf numFmtId="167" fontId="18" fillId="0" borderId="2" xfId="8" quotePrefix="1" applyFill="1" applyProtection="1">
      <alignment horizontal="right"/>
      <protection locked="0"/>
    </xf>
    <xf numFmtId="0" fontId="2" fillId="0" borderId="0" xfId="1" applyProtection="1">
      <protection locked="0"/>
    </xf>
    <xf numFmtId="37" fontId="18" fillId="0" borderId="0" xfId="5" applyFill="1" applyBorder="1" applyProtection="1">
      <alignment horizontal="right"/>
      <protection locked="0"/>
    </xf>
    <xf numFmtId="173" fontId="11" fillId="4" borderId="2" xfId="37" applyNumberFormat="1" applyFont="1" applyFill="1" applyBorder="1" applyAlignment="1" applyProtection="1">
      <alignment horizontal="center"/>
      <protection locked="0" hidden="1"/>
    </xf>
    <xf numFmtId="171" fontId="11" fillId="4" borderId="2" xfId="37" applyFont="1" applyFill="1" applyBorder="1" applyProtection="1">
      <protection locked="0" hidden="1"/>
    </xf>
    <xf numFmtId="0" fontId="2" fillId="0" borderId="2" xfId="1" applyBorder="1" applyAlignment="1" applyProtection="1">
      <alignment horizontal="right"/>
      <protection locked="0" hidden="1"/>
    </xf>
    <xf numFmtId="0" fontId="2" fillId="4" borderId="2" xfId="1" applyFill="1" applyBorder="1" applyAlignment="1" applyProtection="1">
      <alignment horizontal="right"/>
      <protection locked="0" hidden="1"/>
    </xf>
    <xf numFmtId="0" fontId="2" fillId="0" borderId="0" xfId="1" applyProtection="1">
      <protection locked="0" hidden="1"/>
    </xf>
    <xf numFmtId="0" fontId="8" fillId="0" borderId="0" xfId="1" applyFont="1" applyProtection="1">
      <protection locked="0" hidden="1"/>
    </xf>
    <xf numFmtId="0" fontId="11" fillId="0" borderId="0" xfId="1" applyFont="1" applyProtection="1">
      <protection locked="0" hidden="1"/>
    </xf>
    <xf numFmtId="179" fontId="18" fillId="0" borderId="2" xfId="1" applyNumberFormat="1" applyFont="1" applyBorder="1" applyAlignment="1" applyProtection="1">
      <alignment horizontal="right"/>
      <protection locked="0" hidden="1"/>
    </xf>
    <xf numFmtId="0" fontId="18" fillId="4" borderId="2" xfId="1" applyFont="1" applyFill="1" applyBorder="1" applyAlignment="1" applyProtection="1">
      <alignment horizontal="right"/>
      <protection locked="0" hidden="1"/>
    </xf>
    <xf numFmtId="37" fontId="11" fillId="4" borderId="2" xfId="36" applyFont="1" applyFill="1" applyBorder="1" applyProtection="1">
      <protection locked="0" hidden="1"/>
    </xf>
    <xf numFmtId="0" fontId="11" fillId="4" borderId="2" xfId="1" applyFont="1" applyFill="1" applyBorder="1" applyProtection="1">
      <protection locked="0" hidden="1"/>
    </xf>
    <xf numFmtId="37" fontId="11" fillId="4" borderId="2" xfId="1" applyNumberFormat="1" applyFont="1" applyFill="1" applyBorder="1" applyAlignment="1" applyProtection="1">
      <alignment horizontal="center"/>
      <protection locked="0" hidden="1"/>
    </xf>
    <xf numFmtId="37" fontId="11" fillId="0" borderId="3" xfId="36" applyFont="1" applyFill="1" applyBorder="1" applyProtection="1">
      <protection locked="0" hidden="1"/>
    </xf>
    <xf numFmtId="0" fontId="11" fillId="0" borderId="3" xfId="1" applyFont="1" applyBorder="1" applyProtection="1">
      <protection locked="0" hidden="1"/>
    </xf>
    <xf numFmtId="37" fontId="11" fillId="0" borderId="3" xfId="1" applyNumberFormat="1" applyFont="1" applyBorder="1" applyAlignment="1" applyProtection="1">
      <alignment horizontal="center"/>
      <protection locked="0" hidden="1"/>
    </xf>
    <xf numFmtId="177" fontId="11" fillId="0" borderId="3" xfId="37" applyNumberFormat="1" applyFont="1" applyFill="1" applyBorder="1" applyAlignment="1" applyProtection="1">
      <alignment horizontal="center"/>
      <protection locked="0" hidden="1"/>
    </xf>
    <xf numFmtId="173" fontId="11" fillId="0" borderId="3" xfId="37" applyNumberFormat="1" applyFont="1" applyFill="1" applyBorder="1" applyAlignment="1" applyProtection="1">
      <alignment horizontal="center"/>
      <protection locked="0" hidden="1"/>
    </xf>
    <xf numFmtId="0" fontId="14" fillId="0" borderId="2" xfId="35" applyBorder="1" applyAlignment="1" applyProtection="1">
      <alignment horizontal="center"/>
      <protection locked="0"/>
    </xf>
    <xf numFmtId="0" fontId="70" fillId="0" borderId="0" xfId="0" applyFont="1" applyAlignment="1">
      <alignment vertical="center"/>
    </xf>
    <xf numFmtId="0" fontId="71" fillId="0" borderId="0" xfId="1" applyFont="1" applyProtection="1">
      <protection hidden="1"/>
    </xf>
    <xf numFmtId="0" fontId="23" fillId="0" borderId="0" xfId="38" applyFont="1" applyFill="1" applyBorder="1" applyAlignment="1" applyProtection="1">
      <alignment horizontal="left" wrapText="1"/>
      <protection hidden="1"/>
    </xf>
    <xf numFmtId="0" fontId="2" fillId="0" borderId="0" xfId="1" applyAlignment="1" applyProtection="1">
      <alignment horizontal="left"/>
      <protection hidden="1"/>
    </xf>
    <xf numFmtId="0" fontId="11" fillId="4" borderId="0" xfId="1" applyFont="1" applyFill="1" applyAlignment="1" applyProtection="1">
      <alignment horizontal="center"/>
      <protection hidden="1"/>
    </xf>
    <xf numFmtId="173" fontId="11" fillId="0" borderId="0" xfId="1" applyNumberFormat="1" applyFont="1" applyAlignment="1" applyProtection="1">
      <alignment horizontal="center"/>
      <protection locked="0"/>
    </xf>
    <xf numFmtId="0" fontId="18" fillId="0" borderId="0" xfId="32" quotePrefix="1" applyNumberFormat="1" applyFont="1" applyBorder="1">
      <alignment horizontal="right"/>
      <protection locked="0"/>
    </xf>
    <xf numFmtId="0" fontId="76" fillId="0" borderId="0" xfId="1" applyFont="1" applyAlignment="1" applyProtection="1">
      <alignment horizontal="right"/>
      <protection hidden="1"/>
    </xf>
    <xf numFmtId="0" fontId="76" fillId="0" borderId="0" xfId="1" applyFont="1" applyProtection="1">
      <protection hidden="1"/>
    </xf>
    <xf numFmtId="0" fontId="36" fillId="0" borderId="0" xfId="1" applyFont="1" applyProtection="1">
      <protection hidden="1"/>
    </xf>
    <xf numFmtId="0" fontId="77" fillId="0" borderId="0" xfId="32" quotePrefix="1" applyNumberFormat="1" applyFont="1" applyBorder="1">
      <alignment horizontal="right"/>
      <protection locked="0"/>
    </xf>
    <xf numFmtId="0" fontId="76" fillId="0" borderId="0" xfId="1" applyFont="1" applyAlignment="1" applyProtection="1">
      <alignment horizontal="center"/>
      <protection hidden="1"/>
    </xf>
    <xf numFmtId="0" fontId="73" fillId="0" borderId="0" xfId="0" applyFont="1" applyAlignment="1" applyProtection="1">
      <alignment horizontal="center"/>
      <protection hidden="1"/>
    </xf>
    <xf numFmtId="0" fontId="73" fillId="0" borderId="0" xfId="0" applyFont="1" applyAlignment="1" applyProtection="1">
      <alignment horizontal="right"/>
      <protection hidden="1"/>
    </xf>
    <xf numFmtId="0" fontId="11" fillId="0" borderId="1" xfId="1" applyFont="1" applyBorder="1" applyAlignment="1" applyProtection="1">
      <alignment horizontal="center" wrapText="1"/>
      <protection hidden="1"/>
    </xf>
    <xf numFmtId="184" fontId="18" fillId="0" borderId="2" xfId="32" quotePrefix="1" applyNumberFormat="1" applyFont="1" applyBorder="1">
      <alignment horizontal="right"/>
      <protection locked="0"/>
    </xf>
    <xf numFmtId="168" fontId="18" fillId="0" borderId="2" xfId="32" quotePrefix="1" applyNumberFormat="1" applyFont="1" applyBorder="1">
      <alignment horizontal="right"/>
      <protection locked="0"/>
    </xf>
    <xf numFmtId="0" fontId="92" fillId="0" borderId="0" xfId="0" applyFont="1"/>
    <xf numFmtId="37" fontId="11" fillId="0" borderId="4" xfId="36" applyFont="1" applyFill="1" applyBorder="1" applyProtection="1">
      <protection hidden="1"/>
    </xf>
    <xf numFmtId="0" fontId="71" fillId="0" borderId="0" xfId="1" applyFont="1" applyAlignment="1" applyProtection="1">
      <alignment horizontal="left" indent="1"/>
      <protection hidden="1"/>
    </xf>
    <xf numFmtId="0" fontId="11" fillId="0" borderId="37" xfId="1" applyFont="1" applyBorder="1" applyAlignment="1" applyProtection="1">
      <alignment horizontal="center" wrapText="1"/>
      <protection hidden="1"/>
    </xf>
    <xf numFmtId="0" fontId="11" fillId="0" borderId="38" xfId="1" applyFont="1" applyBorder="1" applyAlignment="1" applyProtection="1">
      <alignment horizontal="center" wrapText="1"/>
      <protection hidden="1"/>
    </xf>
    <xf numFmtId="0" fontId="15" fillId="0" borderId="0" xfId="1" applyFont="1" applyAlignment="1" applyProtection="1">
      <alignment horizontal="center" wrapText="1"/>
      <protection hidden="1"/>
    </xf>
    <xf numFmtId="0" fontId="18" fillId="0" borderId="0" xfId="1" applyFont="1" applyAlignment="1" applyProtection="1">
      <alignment horizontal="center" vertical="top" wrapText="1"/>
      <protection hidden="1"/>
    </xf>
    <xf numFmtId="0" fontId="71" fillId="0" borderId="0" xfId="1" applyFont="1" applyAlignment="1" applyProtection="1">
      <alignment horizontal="left" vertical="top"/>
      <protection hidden="1"/>
    </xf>
    <xf numFmtId="0" fontId="21" fillId="0" borderId="0" xfId="1" applyFont="1" applyAlignment="1" applyProtection="1">
      <alignment horizontal="left" vertical="top"/>
      <protection hidden="1"/>
    </xf>
    <xf numFmtId="37" fontId="77" fillId="0" borderId="0" xfId="32" quotePrefix="1" applyNumberFormat="1" applyFont="1" applyBorder="1">
      <alignment horizontal="right"/>
      <protection locked="0"/>
    </xf>
    <xf numFmtId="0" fontId="21" fillId="0" borderId="0" xfId="1" applyFont="1" applyAlignment="1">
      <alignment vertical="top" wrapText="1"/>
    </xf>
    <xf numFmtId="0" fontId="21" fillId="0" borderId="0" xfId="1" applyFont="1" applyAlignment="1">
      <alignment vertical="top"/>
    </xf>
    <xf numFmtId="0" fontId="18" fillId="0" borderId="28" xfId="1" applyFont="1" applyBorder="1" applyAlignment="1" applyProtection="1">
      <alignment horizontal="center" wrapText="1"/>
      <protection hidden="1"/>
    </xf>
    <xf numFmtId="0" fontId="76" fillId="0" borderId="1" xfId="1" applyFont="1" applyBorder="1" applyAlignment="1" applyProtection="1">
      <alignment horizontal="center" wrapText="1"/>
      <protection hidden="1"/>
    </xf>
    <xf numFmtId="0" fontId="72" fillId="0" borderId="0" xfId="1" applyFont="1" applyProtection="1">
      <protection hidden="1"/>
    </xf>
    <xf numFmtId="0" fontId="11" fillId="0" borderId="2" xfId="1" applyFont="1" applyBorder="1" applyAlignment="1" applyProtection="1">
      <alignment horizontal="right"/>
      <protection locked="0"/>
    </xf>
    <xf numFmtId="0" fontId="15" fillId="0" borderId="0" xfId="24" applyFont="1" applyProtection="1">
      <protection hidden="1"/>
    </xf>
    <xf numFmtId="0" fontId="11" fillId="0" borderId="0" xfId="24" applyFont="1" applyProtection="1">
      <protection hidden="1"/>
    </xf>
    <xf numFmtId="0" fontId="21" fillId="0" borderId="0" xfId="24" applyFont="1" applyAlignment="1" applyProtection="1">
      <alignment vertical="center"/>
      <protection hidden="1"/>
    </xf>
    <xf numFmtId="0" fontId="22" fillId="0" borderId="0" xfId="24" applyFont="1" applyProtection="1">
      <protection hidden="1"/>
    </xf>
    <xf numFmtId="0" fontId="22" fillId="0" borderId="0" xfId="24" applyFont="1" applyAlignment="1" applyProtection="1">
      <alignment horizontal="left"/>
      <protection hidden="1"/>
    </xf>
    <xf numFmtId="0" fontId="8" fillId="0" borderId="0" xfId="24" applyFont="1" applyAlignment="1" applyProtection="1">
      <alignment horizontal="left" wrapText="1"/>
      <protection hidden="1"/>
    </xf>
    <xf numFmtId="177" fontId="11" fillId="0" borderId="0" xfId="24" applyNumberFormat="1" applyFont="1" applyAlignment="1" applyProtection="1">
      <alignment horizontal="center"/>
      <protection hidden="1"/>
    </xf>
    <xf numFmtId="173" fontId="11" fillId="0" borderId="0" xfId="24" applyNumberFormat="1" applyFont="1" applyAlignment="1" applyProtection="1">
      <alignment horizontal="center"/>
      <protection hidden="1"/>
    </xf>
    <xf numFmtId="0" fontId="11" fillId="0" borderId="0" xfId="24" applyFont="1" applyAlignment="1" applyProtection="1">
      <alignment horizontal="right"/>
      <protection hidden="1"/>
    </xf>
    <xf numFmtId="0" fontId="14" fillId="0" borderId="0" xfId="24" applyAlignment="1">
      <alignment horizontal="right"/>
    </xf>
    <xf numFmtId="0" fontId="11" fillId="0" borderId="0" xfId="24" applyFont="1" applyAlignment="1">
      <alignment horizontal="right"/>
    </xf>
    <xf numFmtId="0" fontId="11" fillId="0" borderId="0" xfId="24" applyFont="1"/>
    <xf numFmtId="0" fontId="14" fillId="0" borderId="0" xfId="24" applyAlignment="1" applyProtection="1">
      <alignment horizontal="right"/>
      <protection hidden="1"/>
    </xf>
    <xf numFmtId="177" fontId="11" fillId="0" borderId="0" xfId="24" applyNumberFormat="1" applyFont="1" applyAlignment="1" applyProtection="1">
      <alignment horizontal="right"/>
      <protection hidden="1"/>
    </xf>
    <xf numFmtId="0" fontId="21" fillId="0" borderId="0" xfId="24" applyFont="1" applyAlignment="1" applyProtection="1">
      <alignment horizontal="left" vertical="center"/>
      <protection hidden="1"/>
    </xf>
    <xf numFmtId="37" fontId="18" fillId="0" borderId="0" xfId="33" applyNumberFormat="1" applyFont="1" applyBorder="1">
      <alignment horizontal="right"/>
      <protection locked="0"/>
    </xf>
    <xf numFmtId="0" fontId="11" fillId="0" borderId="0" xfId="24" applyFont="1" applyAlignment="1" applyProtection="1">
      <alignment horizontal="center" wrapText="1"/>
      <protection hidden="1"/>
    </xf>
    <xf numFmtId="0" fontId="8" fillId="0" borderId="0" xfId="35" applyFont="1" applyAlignment="1" applyProtection="1">
      <alignment horizontal="left" wrapText="1"/>
      <protection hidden="1"/>
    </xf>
    <xf numFmtId="0" fontId="11" fillId="0" borderId="0" xfId="35" applyFont="1" applyAlignment="1" applyProtection="1">
      <alignment horizontal="center" wrapText="1"/>
      <protection hidden="1"/>
    </xf>
    <xf numFmtId="0" fontId="14" fillId="0" borderId="0" xfId="35" applyProtection="1">
      <protection hidden="1"/>
    </xf>
    <xf numFmtId="37" fontId="18" fillId="0" borderId="0" xfId="35" applyNumberFormat="1" applyFont="1" applyProtection="1">
      <protection hidden="1"/>
    </xf>
    <xf numFmtId="0" fontId="14" fillId="0" borderId="0" xfId="35" applyAlignment="1" applyProtection="1">
      <alignment horizontal="right"/>
      <protection hidden="1"/>
    </xf>
    <xf numFmtId="173" fontId="14" fillId="0" borderId="0" xfId="35" applyNumberFormat="1" applyProtection="1">
      <protection hidden="1"/>
    </xf>
    <xf numFmtId="0" fontId="21" fillId="0" borderId="0" xfId="24" applyFont="1" applyAlignment="1" applyProtection="1">
      <alignment vertical="center" wrapText="1"/>
      <protection hidden="1"/>
    </xf>
    <xf numFmtId="0" fontId="2" fillId="0" borderId="29" xfId="1" applyBorder="1" applyProtection="1">
      <protection hidden="1"/>
    </xf>
    <xf numFmtId="0" fontId="2" fillId="0" borderId="38" xfId="1" applyBorder="1" applyProtection="1">
      <protection hidden="1"/>
    </xf>
    <xf numFmtId="49" fontId="18" fillId="0" borderId="2" xfId="32" quotePrefix="1" applyNumberFormat="1" applyFont="1" applyBorder="1">
      <alignment horizontal="right"/>
      <protection locked="0"/>
    </xf>
    <xf numFmtId="0" fontId="2" fillId="0" borderId="28" xfId="1" applyBorder="1" applyProtection="1">
      <protection hidden="1"/>
    </xf>
    <xf numFmtId="9" fontId="11" fillId="4" borderId="29" xfId="1" applyNumberFormat="1" applyFont="1" applyFill="1" applyBorder="1" applyProtection="1">
      <protection hidden="1"/>
    </xf>
    <xf numFmtId="0" fontId="73" fillId="4" borderId="2" xfId="1" applyFont="1" applyFill="1" applyBorder="1" applyAlignment="1" applyProtection="1">
      <alignment horizontal="center"/>
      <protection hidden="1"/>
    </xf>
    <xf numFmtId="0" fontId="94" fillId="0" borderId="0" xfId="1" applyFont="1" applyProtection="1">
      <protection hidden="1"/>
    </xf>
    <xf numFmtId="0" fontId="73" fillId="0" borderId="0" xfId="1" applyFont="1" applyAlignment="1" applyProtection="1">
      <alignment horizontal="right"/>
      <protection hidden="1"/>
    </xf>
    <xf numFmtId="0" fontId="73" fillId="0" borderId="0" xfId="1" applyFont="1" applyProtection="1">
      <protection hidden="1"/>
    </xf>
    <xf numFmtId="0" fontId="73" fillId="0" borderId="0" xfId="1" applyFont="1" applyAlignment="1" applyProtection="1">
      <alignment horizontal="center" wrapText="1"/>
      <protection hidden="1"/>
    </xf>
    <xf numFmtId="0" fontId="2" fillId="0" borderId="5" xfId="1" applyBorder="1" applyAlignment="1">
      <alignment wrapText="1"/>
    </xf>
    <xf numFmtId="0" fontId="98" fillId="0" borderId="0" xfId="1" quotePrefix="1" applyFont="1" applyProtection="1">
      <protection hidden="1"/>
    </xf>
    <xf numFmtId="0" fontId="93" fillId="0" borderId="0" xfId="1" applyFont="1" applyProtection="1">
      <protection hidden="1"/>
    </xf>
    <xf numFmtId="0" fontId="99" fillId="0" borderId="0" xfId="1" applyFont="1" applyProtection="1">
      <protection hidden="1"/>
    </xf>
    <xf numFmtId="37" fontId="73" fillId="4" borderId="2" xfId="36" applyFont="1" applyFill="1" applyBorder="1" applyAlignment="1" applyProtection="1">
      <alignment horizontal="center"/>
      <protection hidden="1"/>
    </xf>
    <xf numFmtId="173" fontId="73" fillId="0" borderId="0" xfId="36" applyNumberFormat="1" applyFont="1" applyFill="1" applyBorder="1" applyAlignment="1" applyProtection="1">
      <alignment horizontal="center"/>
      <protection hidden="1"/>
    </xf>
    <xf numFmtId="37" fontId="94" fillId="0" borderId="0" xfId="36" applyFont="1" applyFill="1" applyBorder="1" applyProtection="1">
      <protection hidden="1"/>
    </xf>
    <xf numFmtId="37" fontId="73" fillId="0" borderId="0" xfId="36" applyFont="1" applyFill="1" applyBorder="1" applyAlignment="1" applyProtection="1">
      <alignment horizontal="center"/>
      <protection hidden="1"/>
    </xf>
    <xf numFmtId="37" fontId="73" fillId="0" borderId="0" xfId="36" applyFont="1" applyFill="1" applyBorder="1" applyProtection="1">
      <protection hidden="1"/>
    </xf>
    <xf numFmtId="37" fontId="94" fillId="0" borderId="0" xfId="36" applyFont="1" applyFill="1" applyProtection="1">
      <protection hidden="1"/>
    </xf>
    <xf numFmtId="0" fontId="94" fillId="0" borderId="0" xfId="1" applyFont="1" applyAlignment="1" applyProtection="1">
      <alignment horizontal="right"/>
      <protection hidden="1"/>
    </xf>
    <xf numFmtId="0" fontId="73" fillId="0" borderId="0" xfId="1" applyFont="1" applyAlignment="1" applyProtection="1">
      <alignment horizontal="left"/>
      <protection hidden="1"/>
    </xf>
    <xf numFmtId="0" fontId="11" fillId="4" borderId="2" xfId="0" applyFont="1" applyFill="1" applyBorder="1" applyProtection="1">
      <protection hidden="1"/>
    </xf>
    <xf numFmtId="37" fontId="18" fillId="0" borderId="2" xfId="38557" quotePrefix="1">
      <alignment horizontal="right"/>
      <protection locked="0"/>
    </xf>
    <xf numFmtId="0" fontId="11" fillId="0" borderId="0" xfId="33844" applyFont="1" applyProtection="1">
      <protection hidden="1"/>
    </xf>
    <xf numFmtId="0" fontId="8" fillId="0" borderId="0" xfId="33844" applyFont="1" applyAlignment="1" applyProtection="1">
      <alignment wrapText="1"/>
      <protection hidden="1"/>
    </xf>
    <xf numFmtId="0" fontId="2" fillId="0" borderId="0" xfId="33844" applyAlignment="1">
      <alignment wrapText="1"/>
    </xf>
    <xf numFmtId="0" fontId="21" fillId="0" borderId="0" xfId="33844" applyFont="1" applyProtection="1">
      <protection hidden="1"/>
    </xf>
    <xf numFmtId="0" fontId="11" fillId="0" borderId="0" xfId="33844" applyFont="1" applyAlignment="1" applyProtection="1">
      <alignment horizontal="right"/>
      <protection hidden="1"/>
    </xf>
    <xf numFmtId="174" fontId="76" fillId="0" borderId="0" xfId="1" applyNumberFormat="1" applyFont="1" applyAlignment="1" applyProtection="1">
      <alignment horizontal="left"/>
      <protection hidden="1"/>
    </xf>
    <xf numFmtId="9" fontId="11" fillId="0" borderId="27" xfId="1" applyNumberFormat="1" applyFont="1" applyBorder="1" applyAlignment="1" applyProtection="1">
      <alignment horizontal="right"/>
      <protection hidden="1"/>
    </xf>
    <xf numFmtId="0" fontId="12" fillId="0" borderId="0" xfId="1" applyFont="1" applyProtection="1">
      <protection hidden="1"/>
    </xf>
    <xf numFmtId="0" fontId="2" fillId="0" borderId="0" xfId="1" applyAlignment="1" applyProtection="1">
      <alignment horizontal="left" indent="2"/>
      <protection hidden="1"/>
    </xf>
    <xf numFmtId="0" fontId="89" fillId="0" borderId="0" xfId="0" applyFont="1"/>
    <xf numFmtId="0" fontId="100" fillId="0" borderId="0" xfId="0" applyFont="1"/>
    <xf numFmtId="9" fontId="15" fillId="4" borderId="2" xfId="1" applyNumberFormat="1" applyFont="1" applyFill="1" applyBorder="1" applyProtection="1">
      <protection hidden="1"/>
    </xf>
    <xf numFmtId="37" fontId="25" fillId="0" borderId="2" xfId="20" applyFont="1">
      <alignment horizontal="right"/>
      <protection locked="0"/>
    </xf>
    <xf numFmtId="37" fontId="15" fillId="0" borderId="0" xfId="36" applyFont="1" applyFill="1" applyBorder="1" applyProtection="1">
      <protection hidden="1"/>
    </xf>
    <xf numFmtId="37" fontId="15" fillId="0" borderId="0" xfId="36" applyFont="1" applyFill="1" applyProtection="1">
      <protection hidden="1"/>
    </xf>
    <xf numFmtId="37" fontId="15" fillId="0" borderId="4" xfId="36" applyFont="1" applyFill="1" applyBorder="1" applyProtection="1">
      <protection hidden="1"/>
    </xf>
    <xf numFmtId="37" fontId="25" fillId="0" borderId="2" xfId="5" applyFont="1" applyFill="1" applyProtection="1">
      <alignment horizontal="right"/>
      <protection locked="0"/>
    </xf>
    <xf numFmtId="37" fontId="76" fillId="0" borderId="4" xfId="36" applyFont="1" applyBorder="1" applyProtection="1">
      <protection hidden="1"/>
    </xf>
    <xf numFmtId="37" fontId="77" fillId="0" borderId="2" xfId="20" applyFont="1">
      <alignment horizontal="right"/>
      <protection locked="0"/>
    </xf>
    <xf numFmtId="37" fontId="76" fillId="0" borderId="0" xfId="36" applyFont="1" applyProtection="1">
      <protection hidden="1"/>
    </xf>
    <xf numFmtId="37" fontId="77" fillId="0" borderId="2" xfId="5" applyFont="1" applyFill="1" applyProtection="1">
      <alignment horizontal="right"/>
      <protection locked="0"/>
    </xf>
    <xf numFmtId="0" fontId="76" fillId="0" borderId="5" xfId="1" applyFont="1" applyBorder="1" applyAlignment="1" applyProtection="1">
      <alignment horizontal="right"/>
      <protection hidden="1"/>
    </xf>
    <xf numFmtId="0" fontId="76" fillId="0" borderId="0" xfId="1" applyFont="1" applyAlignment="1" applyProtection="1">
      <alignment horizontal="left" indent="1"/>
      <protection hidden="1"/>
    </xf>
    <xf numFmtId="0" fontId="94" fillId="0" borderId="0" xfId="17938" applyFont="1" applyProtection="1">
      <protection hidden="1"/>
    </xf>
    <xf numFmtId="0" fontId="73" fillId="0" borderId="0" xfId="1" applyFont="1" applyAlignment="1" applyProtection="1">
      <alignment horizontal="center"/>
      <protection hidden="1"/>
    </xf>
    <xf numFmtId="0" fontId="36" fillId="4" borderId="2" xfId="1" applyFont="1" applyFill="1" applyBorder="1" applyProtection="1">
      <protection hidden="1"/>
    </xf>
    <xf numFmtId="37" fontId="77" fillId="0" borderId="2" xfId="20" quotePrefix="1" applyFont="1">
      <alignment horizontal="right"/>
      <protection locked="0"/>
    </xf>
    <xf numFmtId="37" fontId="77" fillId="0" borderId="2" xfId="5" quotePrefix="1" applyFont="1" applyFill="1" applyProtection="1">
      <alignment horizontal="right"/>
      <protection locked="0"/>
    </xf>
    <xf numFmtId="0" fontId="77" fillId="0" borderId="0" xfId="1" applyFont="1" applyProtection="1">
      <protection hidden="1"/>
    </xf>
    <xf numFmtId="9" fontId="76" fillId="4" borderId="2" xfId="1" applyNumberFormat="1" applyFont="1" applyFill="1" applyBorder="1" applyProtection="1">
      <protection hidden="1"/>
    </xf>
    <xf numFmtId="0" fontId="2" fillId="0" borderId="37" xfId="1" applyBorder="1" applyProtection="1">
      <protection hidden="1"/>
    </xf>
    <xf numFmtId="37" fontId="15" fillId="4" borderId="2" xfId="1" applyNumberFormat="1" applyFont="1" applyFill="1" applyBorder="1" applyAlignment="1" applyProtection="1">
      <alignment horizontal="center"/>
      <protection locked="0" hidden="1"/>
    </xf>
    <xf numFmtId="0" fontId="73" fillId="0" borderId="0" xfId="1" applyFont="1" applyAlignment="1">
      <alignment vertical="top" wrapText="1"/>
    </xf>
    <xf numFmtId="173" fontId="73" fillId="4" borderId="0" xfId="5664" applyNumberFormat="1" applyFont="1" applyFill="1" applyBorder="1" applyAlignment="1" applyProtection="1">
      <alignment horizontal="center"/>
      <protection hidden="1"/>
    </xf>
    <xf numFmtId="173" fontId="95" fillId="0" borderId="0" xfId="23884" applyNumberFormat="1" applyFont="1" applyFill="1" applyBorder="1" applyAlignment="1" applyProtection="1">
      <alignment horizontal="center"/>
      <protection hidden="1"/>
    </xf>
    <xf numFmtId="0" fontId="94" fillId="0" borderId="0" xfId="1" applyFont="1" applyAlignment="1" applyProtection="1">
      <alignment horizontal="right" vertical="top"/>
      <protection hidden="1"/>
    </xf>
    <xf numFmtId="0" fontId="73" fillId="0" borderId="0" xfId="1" applyFont="1" applyAlignment="1" applyProtection="1">
      <alignment vertical="top"/>
      <protection hidden="1"/>
    </xf>
    <xf numFmtId="0" fontId="94" fillId="0" borderId="0" xfId="35" applyFont="1"/>
    <xf numFmtId="0" fontId="96" fillId="0" borderId="0" xfId="1" applyFont="1" applyAlignment="1" applyProtection="1">
      <alignment horizontal="left"/>
      <protection hidden="1"/>
    </xf>
    <xf numFmtId="0" fontId="76" fillId="0" borderId="2" xfId="1" applyFont="1" applyBorder="1" applyAlignment="1" applyProtection="1">
      <alignment horizontal="center" wrapText="1"/>
      <protection hidden="1"/>
    </xf>
    <xf numFmtId="0" fontId="36" fillId="0" borderId="0" xfId="1" applyFont="1" applyAlignment="1" applyProtection="1">
      <alignment horizontal="right"/>
      <protection hidden="1"/>
    </xf>
    <xf numFmtId="37" fontId="77" fillId="0" borderId="0" xfId="5" applyFont="1" applyFill="1" applyBorder="1" applyProtection="1">
      <alignment horizontal="right"/>
      <protection locked="0"/>
    </xf>
    <xf numFmtId="37" fontId="76" fillId="0" borderId="0" xfId="36" applyFont="1" applyFill="1" applyBorder="1" applyAlignment="1" applyProtection="1">
      <alignment horizontal="center"/>
      <protection hidden="1"/>
    </xf>
    <xf numFmtId="37" fontId="11" fillId="4" borderId="29" xfId="36" applyFont="1" applyFill="1" applyBorder="1" applyAlignment="1" applyProtection="1">
      <alignment horizontal="center"/>
      <protection hidden="1"/>
    </xf>
    <xf numFmtId="37" fontId="73" fillId="0" borderId="2" xfId="36" applyFont="1" applyFill="1" applyBorder="1" applyAlignment="1" applyProtection="1">
      <alignment horizontal="center"/>
      <protection hidden="1"/>
    </xf>
    <xf numFmtId="0" fontId="106" fillId="0" borderId="0" xfId="2" applyFont="1" applyFill="1" applyBorder="1" applyAlignment="1" applyProtection="1">
      <alignment horizontal="left"/>
      <protection hidden="1"/>
    </xf>
    <xf numFmtId="37" fontId="18" fillId="0" borderId="27" xfId="20" applyBorder="1">
      <alignment horizontal="right"/>
      <protection locked="0"/>
    </xf>
    <xf numFmtId="37" fontId="11" fillId="4" borderId="7" xfId="36" applyFont="1" applyFill="1" applyBorder="1" applyAlignment="1" applyProtection="1">
      <alignment horizontal="center"/>
      <protection hidden="1"/>
    </xf>
    <xf numFmtId="37" fontId="18" fillId="0" borderId="27" xfId="5" applyFill="1" applyBorder="1" applyProtection="1">
      <alignment horizontal="right"/>
      <protection locked="0"/>
    </xf>
    <xf numFmtId="37" fontId="18" fillId="0" borderId="6" xfId="5" applyFill="1" applyBorder="1" applyProtection="1">
      <alignment horizontal="right"/>
      <protection locked="0"/>
    </xf>
    <xf numFmtId="37" fontId="73" fillId="0" borderId="2" xfId="36" applyFont="1" applyFill="1" applyBorder="1" applyAlignment="1" applyProtection="1">
      <alignment horizontal="center"/>
      <protection locked="0" hidden="1"/>
    </xf>
    <xf numFmtId="49" fontId="94" fillId="0" borderId="0" xfId="1" applyNumberFormat="1" applyFont="1" applyAlignment="1" applyProtection="1">
      <alignment horizontal="right"/>
      <protection hidden="1"/>
    </xf>
    <xf numFmtId="49" fontId="73" fillId="0" borderId="0" xfId="1" applyNumberFormat="1" applyFont="1" applyProtection="1">
      <protection hidden="1"/>
    </xf>
    <xf numFmtId="0" fontId="107" fillId="0" borderId="0" xfId="1" applyFont="1" applyAlignment="1" applyProtection="1">
      <alignment horizontal="right" vertical="top"/>
      <protection hidden="1"/>
    </xf>
    <xf numFmtId="0" fontId="97" fillId="0" borderId="0" xfId="1" applyFont="1" applyProtection="1">
      <protection hidden="1"/>
    </xf>
    <xf numFmtId="0" fontId="73" fillId="0" borderId="0" xfId="1" quotePrefix="1" applyFont="1" applyAlignment="1" applyProtection="1">
      <alignment horizontal="right"/>
      <protection hidden="1"/>
    </xf>
    <xf numFmtId="0" fontId="95" fillId="0" borderId="0" xfId="1" applyFont="1" applyAlignment="1" applyProtection="1">
      <alignment horizontal="right"/>
      <protection hidden="1"/>
    </xf>
    <xf numFmtId="37" fontId="73" fillId="0" borderId="4" xfId="36" applyFont="1" applyFill="1" applyBorder="1" applyProtection="1">
      <protection hidden="1"/>
    </xf>
    <xf numFmtId="37" fontId="36" fillId="0" borderId="0" xfId="36" applyFont="1" applyFill="1" applyBorder="1" applyProtection="1">
      <protection hidden="1"/>
    </xf>
    <xf numFmtId="37" fontId="95" fillId="0" borderId="2" xfId="20" applyFont="1">
      <alignment horizontal="right"/>
      <protection locked="0"/>
    </xf>
    <xf numFmtId="37" fontId="73" fillId="0" borderId="0" xfId="36" applyFont="1" applyFill="1" applyProtection="1">
      <protection hidden="1"/>
    </xf>
    <xf numFmtId="37" fontId="11" fillId="0" borderId="6" xfId="36" applyFont="1" applyFill="1" applyBorder="1" applyProtection="1">
      <protection hidden="1"/>
    </xf>
    <xf numFmtId="0" fontId="103" fillId="0" borderId="0" xfId="1" applyFont="1" applyProtection="1">
      <protection hidden="1"/>
    </xf>
    <xf numFmtId="172" fontId="103" fillId="0" borderId="0" xfId="1" applyNumberFormat="1" applyFont="1" applyProtection="1">
      <protection hidden="1"/>
    </xf>
    <xf numFmtId="0" fontId="18" fillId="0" borderId="2" xfId="35" applyFont="1" applyBorder="1" applyAlignment="1">
      <alignment horizontal="center" vertical="center" wrapText="1"/>
    </xf>
    <xf numFmtId="0" fontId="11" fillId="0" borderId="0" xfId="35" applyFont="1" applyAlignment="1">
      <alignment horizontal="center" vertical="center"/>
    </xf>
    <xf numFmtId="0" fontId="103" fillId="0" borderId="0" xfId="1" applyFont="1" applyAlignment="1" applyProtection="1">
      <alignment horizontal="left" indent="2"/>
      <protection hidden="1"/>
    </xf>
    <xf numFmtId="37" fontId="104" fillId="0" borderId="2" xfId="32" quotePrefix="1" applyNumberFormat="1" applyFont="1" applyBorder="1">
      <alignment horizontal="right"/>
      <protection locked="0"/>
    </xf>
    <xf numFmtId="0" fontId="103" fillId="0" borderId="3" xfId="1" applyFont="1" applyBorder="1" applyAlignment="1" applyProtection="1">
      <alignment horizontal="right"/>
      <protection hidden="1"/>
    </xf>
    <xf numFmtId="0" fontId="103" fillId="0" borderId="0" xfId="1" applyFont="1" applyAlignment="1" applyProtection="1">
      <alignment horizontal="left" indent="1"/>
      <protection hidden="1"/>
    </xf>
    <xf numFmtId="0" fontId="103" fillId="0" borderId="0" xfId="1" applyFont="1" applyAlignment="1" applyProtection="1">
      <alignment horizontal="left"/>
      <protection hidden="1"/>
    </xf>
    <xf numFmtId="0" fontId="8" fillId="0" borderId="1" xfId="1" applyFont="1" applyBorder="1" applyAlignment="1" applyProtection="1">
      <alignment wrapText="1"/>
      <protection hidden="1"/>
    </xf>
    <xf numFmtId="0" fontId="11" fillId="0" borderId="29" xfId="1" applyFont="1" applyBorder="1" applyAlignment="1" applyProtection="1">
      <alignment horizontal="left" indent="1"/>
      <protection hidden="1"/>
    </xf>
    <xf numFmtId="0" fontId="2" fillId="0" borderId="28" xfId="1" applyBorder="1" applyAlignment="1">
      <alignment horizontal="left" indent="1"/>
    </xf>
    <xf numFmtId="0" fontId="93" fillId="0" borderId="0" xfId="33830" applyFont="1" applyProtection="1">
      <protection hidden="1"/>
    </xf>
    <xf numFmtId="0" fontId="97" fillId="0" borderId="0" xfId="17938" applyFont="1" applyProtection="1">
      <protection hidden="1"/>
    </xf>
    <xf numFmtId="0" fontId="36" fillId="0" borderId="0" xfId="17938" applyFont="1" applyProtection="1">
      <protection hidden="1"/>
    </xf>
    <xf numFmtId="0" fontId="36" fillId="0" borderId="0" xfId="17938" applyFont="1" applyAlignment="1" applyProtection="1">
      <alignment horizontal="center"/>
      <protection hidden="1"/>
    </xf>
    <xf numFmtId="37" fontId="77" fillId="4" borderId="0" xfId="5" applyFont="1" applyFill="1" applyBorder="1" applyProtection="1">
      <alignment horizontal="right"/>
      <protection hidden="1"/>
    </xf>
    <xf numFmtId="0" fontId="36" fillId="0" borderId="0" xfId="26" applyFont="1" applyProtection="1">
      <protection hidden="1"/>
    </xf>
    <xf numFmtId="37" fontId="95" fillId="0" borderId="0" xfId="5" applyFont="1" applyFill="1" applyBorder="1" applyProtection="1">
      <alignment horizontal="right"/>
      <protection locked="0"/>
    </xf>
    <xf numFmtId="0" fontId="17" fillId="0" borderId="0" xfId="2" applyFont="1" applyFill="1" applyBorder="1" applyAlignment="1" applyProtection="1">
      <alignment horizontal="left" indent="1"/>
      <protection hidden="1"/>
    </xf>
    <xf numFmtId="0" fontId="2" fillId="0" borderId="0" xfId="1" applyAlignment="1" applyProtection="1">
      <alignment horizontal="left" indent="1"/>
      <protection hidden="1"/>
    </xf>
    <xf numFmtId="0" fontId="94" fillId="0" borderId="0" xfId="1" applyFont="1" applyAlignment="1" applyProtection="1">
      <alignment horizontal="left" indent="1"/>
      <protection hidden="1"/>
    </xf>
    <xf numFmtId="0" fontId="105" fillId="0" borderId="0" xfId="1" applyFont="1" applyAlignment="1" applyProtection="1">
      <alignment horizontal="right"/>
      <protection hidden="1"/>
    </xf>
    <xf numFmtId="0" fontId="76" fillId="0" borderId="0" xfId="1" applyFont="1" applyAlignment="1" applyProtection="1">
      <alignment horizontal="left"/>
      <protection hidden="1"/>
    </xf>
    <xf numFmtId="0" fontId="105" fillId="0" borderId="0" xfId="1" applyFont="1" applyProtection="1">
      <protection hidden="1"/>
    </xf>
    <xf numFmtId="0" fontId="103" fillId="0" borderId="0" xfId="1" applyFont="1" applyAlignment="1" applyProtection="1">
      <alignment horizontal="right"/>
      <protection hidden="1"/>
    </xf>
    <xf numFmtId="0" fontId="11" fillId="0" borderId="37" xfId="1" applyFont="1" applyBorder="1" applyAlignment="1" applyProtection="1">
      <alignment horizontal="center"/>
      <protection hidden="1"/>
    </xf>
    <xf numFmtId="0" fontId="11" fillId="0" borderId="6" xfId="1" applyFont="1" applyBorder="1" applyAlignment="1" applyProtection="1">
      <alignment horizontal="center"/>
      <protection hidden="1"/>
    </xf>
    <xf numFmtId="0" fontId="103" fillId="0" borderId="6" xfId="1" applyFont="1" applyBorder="1" applyAlignment="1" applyProtection="1">
      <alignment horizontal="center"/>
      <protection hidden="1"/>
    </xf>
    <xf numFmtId="0" fontId="97" fillId="0" borderId="0" xfId="33830" applyFont="1" applyProtection="1">
      <protection hidden="1"/>
    </xf>
    <xf numFmtId="0" fontId="36" fillId="0" borderId="0" xfId="33830" applyFont="1" applyProtection="1">
      <protection hidden="1"/>
    </xf>
    <xf numFmtId="0" fontId="77" fillId="0" borderId="0" xfId="0" applyFont="1"/>
    <xf numFmtId="0" fontId="76" fillId="0" borderId="0" xfId="0" applyFont="1"/>
    <xf numFmtId="0" fontId="36" fillId="4" borderId="0" xfId="1" applyFont="1" applyFill="1" applyAlignment="1" applyProtection="1">
      <alignment horizontal="center"/>
      <protection hidden="1"/>
    </xf>
    <xf numFmtId="0" fontId="76" fillId="0" borderId="0" xfId="26" applyFont="1" applyAlignment="1" applyProtection="1">
      <alignment horizontal="center" wrapText="1"/>
      <protection hidden="1"/>
    </xf>
    <xf numFmtId="0" fontId="36" fillId="4" borderId="0" xfId="1" applyFont="1" applyFill="1" applyProtection="1">
      <protection hidden="1"/>
    </xf>
    <xf numFmtId="37" fontId="77" fillId="0" borderId="2" xfId="33" quotePrefix="1" applyNumberFormat="1" applyFont="1" applyBorder="1">
      <alignment horizontal="right"/>
      <protection locked="0"/>
    </xf>
    <xf numFmtId="167" fontId="77" fillId="0" borderId="2" xfId="33" quotePrefix="1" applyNumberFormat="1" applyFont="1" applyBorder="1">
      <alignment horizontal="right"/>
      <protection locked="0"/>
    </xf>
    <xf numFmtId="0" fontId="36" fillId="4" borderId="2" xfId="1" applyFont="1" applyFill="1" applyBorder="1" applyAlignment="1" applyProtection="1">
      <alignment horizontal="right"/>
      <protection hidden="1"/>
    </xf>
    <xf numFmtId="173" fontId="76" fillId="4" borderId="0" xfId="36" applyNumberFormat="1" applyFont="1" applyFill="1" applyBorder="1" applyAlignment="1" applyProtection="1">
      <alignment horizontal="center"/>
      <protection hidden="1"/>
    </xf>
    <xf numFmtId="173" fontId="76" fillId="0" borderId="0" xfId="3" applyNumberFormat="1" applyFont="1" applyFill="1" applyBorder="1" applyAlignment="1" applyProtection="1">
      <alignment horizontal="center"/>
      <protection hidden="1"/>
    </xf>
    <xf numFmtId="37" fontId="77" fillId="0" borderId="0" xfId="5" applyFont="1" applyFill="1" applyBorder="1">
      <alignment horizontal="right"/>
    </xf>
    <xf numFmtId="0" fontId="11" fillId="0" borderId="0" xfId="1" applyFont="1" applyAlignment="1" applyProtection="1">
      <alignment horizontal="left" wrapText="1" indent="2"/>
      <protection hidden="1"/>
    </xf>
    <xf numFmtId="0" fontId="11" fillId="0" borderId="0" xfId="1" applyFont="1" applyAlignment="1" applyProtection="1">
      <alignment horizontal="left" wrapText="1" indent="1"/>
      <protection hidden="1"/>
    </xf>
    <xf numFmtId="0" fontId="11" fillId="0" borderId="5" xfId="1" applyFont="1" applyBorder="1" applyAlignment="1" applyProtection="1">
      <alignment wrapText="1"/>
      <protection hidden="1"/>
    </xf>
    <xf numFmtId="0" fontId="105" fillId="0" borderId="0" xfId="1" applyFont="1" applyAlignment="1" applyProtection="1">
      <alignment horizontal="left" indent="1"/>
      <protection hidden="1"/>
    </xf>
    <xf numFmtId="0" fontId="96" fillId="0" borderId="0" xfId="1" applyFont="1" applyProtection="1">
      <protection hidden="1"/>
    </xf>
    <xf numFmtId="172" fontId="76" fillId="0" borderId="0" xfId="1" applyNumberFormat="1" applyFont="1" applyProtection="1">
      <protection hidden="1"/>
    </xf>
    <xf numFmtId="0" fontId="76" fillId="0" borderId="0" xfId="1" applyFont="1" applyAlignment="1" applyProtection="1">
      <alignment horizontal="center" wrapText="1"/>
      <protection hidden="1"/>
    </xf>
    <xf numFmtId="0" fontId="76" fillId="0" borderId="0" xfId="1" applyFont="1" applyAlignment="1" applyProtection="1">
      <alignment horizontal="right" wrapText="1"/>
      <protection hidden="1"/>
    </xf>
    <xf numFmtId="37" fontId="76" fillId="0" borderId="0" xfId="36" applyFont="1" applyFill="1" applyBorder="1" applyProtection="1">
      <protection hidden="1"/>
    </xf>
    <xf numFmtId="37" fontId="36" fillId="0" borderId="0" xfId="36" applyFont="1" applyProtection="1">
      <protection hidden="1"/>
    </xf>
    <xf numFmtId="173" fontId="76" fillId="0" borderId="0" xfId="36" applyNumberFormat="1" applyFont="1" applyBorder="1" applyAlignment="1" applyProtection="1">
      <alignment horizontal="center"/>
      <protection hidden="1"/>
    </xf>
    <xf numFmtId="37" fontId="76" fillId="0" borderId="0" xfId="36" applyFont="1" applyFill="1" applyProtection="1">
      <protection hidden="1"/>
    </xf>
    <xf numFmtId="0" fontId="76" fillId="0" borderId="0" xfId="1" applyFont="1" applyAlignment="1" applyProtection="1">
      <alignment vertical="top"/>
      <protection hidden="1"/>
    </xf>
    <xf numFmtId="37" fontId="95" fillId="0" borderId="2" xfId="5" applyFont="1" applyFill="1" applyProtection="1">
      <alignment horizontal="right"/>
      <protection locked="0"/>
    </xf>
    <xf numFmtId="37" fontId="76" fillId="0" borderId="4" xfId="36" applyFont="1" applyFill="1" applyBorder="1" applyProtection="1">
      <protection hidden="1"/>
    </xf>
    <xf numFmtId="37" fontId="11" fillId="0" borderId="2" xfId="36" applyFont="1" applyFill="1" applyBorder="1" applyProtection="1">
      <protection hidden="1"/>
    </xf>
    <xf numFmtId="9" fontId="11" fillId="0" borderId="29" xfId="1" applyNumberFormat="1" applyFont="1" applyBorder="1" applyProtection="1">
      <protection hidden="1"/>
    </xf>
    <xf numFmtId="9" fontId="76" fillId="0" borderId="29" xfId="1" applyNumberFormat="1" applyFont="1" applyBorder="1" applyProtection="1">
      <protection hidden="1"/>
    </xf>
    <xf numFmtId="37" fontId="77" fillId="60" borderId="2" xfId="20" applyFont="1" applyFill="1">
      <alignment horizontal="right"/>
      <protection locked="0"/>
    </xf>
    <xf numFmtId="37" fontId="76" fillId="60" borderId="4" xfId="36" applyFont="1" applyFill="1" applyBorder="1" applyProtection="1">
      <protection hidden="1"/>
    </xf>
    <xf numFmtId="37" fontId="76" fillId="60" borderId="0" xfId="36" applyFont="1" applyFill="1" applyProtection="1">
      <protection hidden="1"/>
    </xf>
    <xf numFmtId="37" fontId="77" fillId="60" borderId="2" xfId="5" applyFont="1" applyFill="1" applyProtection="1">
      <alignment horizontal="right"/>
      <protection locked="0"/>
    </xf>
    <xf numFmtId="37" fontId="73" fillId="60" borderId="2" xfId="36" applyFont="1" applyFill="1" applyBorder="1" applyAlignment="1" applyProtection="1">
      <alignment horizontal="center"/>
      <protection hidden="1"/>
    </xf>
    <xf numFmtId="37" fontId="73" fillId="0" borderId="29" xfId="36" applyFont="1" applyFill="1" applyBorder="1" applyProtection="1">
      <protection hidden="1"/>
    </xf>
    <xf numFmtId="37" fontId="76" fillId="60" borderId="0" xfId="36" applyFont="1" applyFill="1" applyBorder="1" applyProtection="1">
      <protection hidden="1"/>
    </xf>
    <xf numFmtId="37" fontId="76" fillId="0" borderId="29" xfId="36" applyFont="1" applyFill="1" applyBorder="1" applyProtection="1">
      <protection hidden="1"/>
    </xf>
    <xf numFmtId="0" fontId="2" fillId="0" borderId="2" xfId="1" applyBorder="1" applyProtection="1">
      <protection hidden="1"/>
    </xf>
    <xf numFmtId="0" fontId="17" fillId="0" borderId="0" xfId="1" applyFont="1" applyAlignment="1" applyProtection="1">
      <alignment horizontal="right"/>
      <protection hidden="1"/>
    </xf>
    <xf numFmtId="0" fontId="17" fillId="0" borderId="0" xfId="1" applyFont="1" applyAlignment="1" applyProtection="1">
      <alignment horizontal="right" wrapText="1"/>
      <protection hidden="1"/>
    </xf>
    <xf numFmtId="0" fontId="10" fillId="0" borderId="0" xfId="1" applyFont="1" applyAlignment="1" applyProtection="1">
      <alignment horizontal="right"/>
      <protection hidden="1"/>
    </xf>
    <xf numFmtId="0" fontId="109" fillId="0" borderId="0" xfId="1" applyFont="1" applyProtection="1">
      <protection hidden="1"/>
    </xf>
    <xf numFmtId="0" fontId="2" fillId="0" borderId="5" xfId="1" applyBorder="1" applyAlignment="1">
      <alignment horizontal="left"/>
    </xf>
    <xf numFmtId="0" fontId="11" fillId="0" borderId="2" xfId="1" applyFont="1" applyBorder="1" applyProtection="1">
      <protection hidden="1"/>
    </xf>
    <xf numFmtId="37" fontId="11" fillId="0" borderId="2" xfId="1" applyNumberFormat="1" applyFont="1" applyBorder="1" applyAlignment="1" applyProtection="1">
      <alignment horizontal="center"/>
      <protection hidden="1"/>
    </xf>
    <xf numFmtId="0" fontId="111" fillId="0" borderId="0" xfId="1" applyFont="1" applyAlignment="1" applyProtection="1">
      <alignment horizontal="center"/>
      <protection hidden="1"/>
    </xf>
    <xf numFmtId="0" fontId="2" fillId="4" borderId="29" xfId="1" applyFill="1" applyBorder="1" applyAlignment="1" applyProtection="1">
      <alignment horizontal="right"/>
      <protection hidden="1"/>
    </xf>
    <xf numFmtId="0" fontId="116" fillId="0" borderId="0" xfId="1" applyFont="1" applyProtection="1">
      <protection hidden="1"/>
    </xf>
    <xf numFmtId="9" fontId="11" fillId="0" borderId="2" xfId="1" applyNumberFormat="1" applyFont="1" applyBorder="1" applyAlignment="1" applyProtection="1">
      <alignment horizontal="left"/>
      <protection hidden="1"/>
    </xf>
    <xf numFmtId="0" fontId="11" fillId="0" borderId="29" xfId="1" applyFont="1" applyBorder="1" applyProtection="1">
      <protection hidden="1"/>
    </xf>
    <xf numFmtId="0" fontId="114" fillId="0" borderId="0" xfId="1" applyFont="1" applyProtection="1">
      <protection hidden="1"/>
    </xf>
    <xf numFmtId="37" fontId="76" fillId="0" borderId="4" xfId="30693" applyFont="1" applyFill="1" applyBorder="1" applyProtection="1">
      <protection hidden="1"/>
    </xf>
    <xf numFmtId="37" fontId="76" fillId="0" borderId="0" xfId="30693" applyFont="1" applyFill="1" applyProtection="1">
      <protection hidden="1"/>
    </xf>
    <xf numFmtId="37" fontId="76" fillId="0" borderId="0" xfId="30693" applyFont="1" applyFill="1" applyBorder="1" applyProtection="1">
      <protection hidden="1"/>
    </xf>
    <xf numFmtId="9" fontId="76" fillId="0" borderId="2" xfId="1" applyNumberFormat="1" applyFont="1" applyBorder="1" applyProtection="1">
      <protection hidden="1"/>
    </xf>
    <xf numFmtId="0" fontId="116" fillId="0" borderId="0" xfId="33830" applyFont="1" applyProtection="1">
      <protection hidden="1"/>
    </xf>
    <xf numFmtId="0" fontId="115" fillId="0" borderId="0" xfId="33830" applyFont="1" applyProtection="1">
      <protection hidden="1"/>
    </xf>
    <xf numFmtId="0" fontId="117" fillId="0" borderId="0" xfId="0" applyFont="1"/>
    <xf numFmtId="0" fontId="112" fillId="0" borderId="0" xfId="0" applyFont="1"/>
    <xf numFmtId="0" fontId="36" fillId="0" borderId="0" xfId="2" applyFont="1" applyFill="1" applyBorder="1" applyAlignment="1" applyProtection="1">
      <alignment horizontal="center"/>
      <protection hidden="1"/>
    </xf>
    <xf numFmtId="0" fontId="108" fillId="0" borderId="0" xfId="1" applyFont="1" applyProtection="1">
      <protection hidden="1"/>
    </xf>
    <xf numFmtId="0" fontId="36" fillId="0" borderId="0" xfId="1" applyFont="1"/>
    <xf numFmtId="0" fontId="36" fillId="0" borderId="1" xfId="1" applyFont="1" applyBorder="1" applyProtection="1">
      <protection hidden="1"/>
    </xf>
    <xf numFmtId="0" fontId="106" fillId="0" borderId="0" xfId="1" applyFont="1" applyAlignment="1" applyProtection="1">
      <alignment horizontal="center"/>
      <protection hidden="1"/>
    </xf>
    <xf numFmtId="3" fontId="76" fillId="0" borderId="0" xfId="38562" applyNumberFormat="1" applyFont="1" applyFill="1" applyBorder="1">
      <alignment horizontal="center" vertical="center"/>
    </xf>
    <xf numFmtId="0" fontId="76" fillId="0" borderId="0" xfId="0" applyFont="1" applyAlignment="1">
      <alignment vertical="center"/>
    </xf>
    <xf numFmtId="0" fontId="76" fillId="0" borderId="9" xfId="0" applyFont="1" applyBorder="1" applyAlignment="1">
      <alignment vertical="center"/>
    </xf>
    <xf numFmtId="3" fontId="76" fillId="0" borderId="1" xfId="38562" applyNumberFormat="1" applyFont="1" applyFill="1" applyBorder="1">
      <alignment horizontal="center" vertical="center"/>
    </xf>
    <xf numFmtId="0" fontId="76" fillId="0" borderId="1" xfId="1" applyFont="1" applyBorder="1" applyProtection="1">
      <protection hidden="1"/>
    </xf>
    <xf numFmtId="0" fontId="76" fillId="0" borderId="1" xfId="0" applyFont="1" applyBorder="1" applyAlignment="1">
      <alignment vertical="center"/>
    </xf>
    <xf numFmtId="0" fontId="73" fillId="4" borderId="2" xfId="1" applyFont="1" applyFill="1" applyBorder="1" applyAlignment="1" applyProtection="1">
      <alignment horizontal="right"/>
      <protection hidden="1"/>
    </xf>
    <xf numFmtId="37" fontId="89" fillId="0" borderId="0" xfId="36" applyFont="1" applyFill="1" applyBorder="1" applyProtection="1">
      <protection hidden="1"/>
    </xf>
    <xf numFmtId="37" fontId="89" fillId="0" borderId="0" xfId="36" applyFont="1" applyFill="1" applyProtection="1">
      <protection hidden="1"/>
    </xf>
    <xf numFmtId="173" fontId="76" fillId="0" borderId="0" xfId="36" applyNumberFormat="1" applyFont="1" applyFill="1" applyBorder="1" applyAlignment="1" applyProtection="1">
      <alignment horizontal="center"/>
      <protection hidden="1"/>
    </xf>
    <xf numFmtId="37" fontId="76" fillId="0" borderId="0" xfId="36" applyFont="1" applyFill="1" applyAlignment="1" applyProtection="1">
      <alignment horizontal="right"/>
      <protection hidden="1"/>
    </xf>
    <xf numFmtId="0" fontId="77" fillId="0" borderId="0" xfId="1" applyFont="1" applyAlignment="1" applyProtection="1">
      <alignment horizontal="center"/>
      <protection hidden="1"/>
    </xf>
    <xf numFmtId="0" fontId="36" fillId="0" borderId="2" xfId="1" applyFont="1" applyBorder="1" applyAlignment="1" applyProtection="1">
      <alignment horizontal="right"/>
      <protection hidden="1"/>
    </xf>
    <xf numFmtId="37" fontId="36" fillId="60" borderId="0" xfId="36" applyFont="1" applyFill="1" applyBorder="1" applyProtection="1">
      <protection hidden="1"/>
    </xf>
    <xf numFmtId="37" fontId="36" fillId="60" borderId="0" xfId="36" applyFont="1" applyFill="1" applyProtection="1">
      <protection hidden="1"/>
    </xf>
    <xf numFmtId="37" fontId="36" fillId="0" borderId="0" xfId="36" applyFont="1" applyFill="1" applyProtection="1">
      <protection hidden="1"/>
    </xf>
    <xf numFmtId="37" fontId="36" fillId="0" borderId="0" xfId="36" applyFont="1" applyBorder="1" applyProtection="1">
      <protection hidden="1"/>
    </xf>
    <xf numFmtId="0" fontId="120" fillId="0" borderId="0" xfId="1" applyFont="1" applyProtection="1">
      <protection hidden="1"/>
    </xf>
    <xf numFmtId="0" fontId="96" fillId="0" borderId="1" xfId="1" applyFont="1" applyBorder="1" applyProtection="1">
      <protection hidden="1"/>
    </xf>
    <xf numFmtId="0" fontId="36" fillId="0" borderId="0" xfId="1" applyFont="1" applyAlignment="1">
      <alignment wrapText="1"/>
    </xf>
    <xf numFmtId="0" fontId="36" fillId="60" borderId="0" xfId="1" applyFont="1" applyFill="1" applyProtection="1">
      <protection hidden="1"/>
    </xf>
    <xf numFmtId="0" fontId="96" fillId="60" borderId="0" xfId="1" applyFont="1" applyFill="1" applyProtection="1">
      <protection hidden="1"/>
    </xf>
    <xf numFmtId="37" fontId="73" fillId="61" borderId="2" xfId="36" applyFont="1" applyFill="1" applyBorder="1" applyAlignment="1" applyProtection="1">
      <alignment horizontal="center"/>
      <protection hidden="1"/>
    </xf>
    <xf numFmtId="0" fontId="36" fillId="0" borderId="0" xfId="1" applyFont="1" applyAlignment="1" applyProtection="1">
      <alignment horizontal="center"/>
      <protection hidden="1"/>
    </xf>
    <xf numFmtId="37" fontId="76" fillId="0" borderId="0" xfId="36" applyFont="1" applyBorder="1" applyProtection="1">
      <protection hidden="1"/>
    </xf>
    <xf numFmtId="37" fontId="76" fillId="0" borderId="0" xfId="36" applyFont="1" applyFill="1" applyBorder="1" applyAlignment="1" applyProtection="1">
      <alignment horizontal="right"/>
      <protection hidden="1"/>
    </xf>
    <xf numFmtId="173" fontId="76" fillId="0" borderId="0" xfId="1" applyNumberFormat="1" applyFont="1" applyAlignment="1" applyProtection="1">
      <alignment horizontal="center"/>
      <protection hidden="1"/>
    </xf>
    <xf numFmtId="37" fontId="76" fillId="0" borderId="0" xfId="36" applyFont="1" applyAlignment="1" applyProtection="1">
      <alignment horizontal="right"/>
      <protection hidden="1"/>
    </xf>
    <xf numFmtId="37" fontId="77" fillId="66" borderId="2" xfId="20" applyFont="1" applyFill="1">
      <alignment horizontal="right"/>
      <protection locked="0"/>
    </xf>
    <xf numFmtId="37" fontId="77" fillId="66" borderId="2" xfId="5" applyFont="1" applyFill="1" applyProtection="1">
      <alignment horizontal="right"/>
      <protection locked="0"/>
    </xf>
    <xf numFmtId="0" fontId="36" fillId="0" borderId="1" xfId="1" applyFont="1" applyBorder="1" applyAlignment="1" applyProtection="1">
      <alignment horizontal="right"/>
      <protection hidden="1"/>
    </xf>
    <xf numFmtId="0" fontId="77" fillId="0" borderId="0" xfId="1" quotePrefix="1" applyFont="1" applyAlignment="1" applyProtection="1">
      <alignment horizontal="right"/>
      <protection hidden="1"/>
    </xf>
    <xf numFmtId="0" fontId="36" fillId="0" borderId="0" xfId="1" applyFont="1" applyAlignment="1" applyProtection="1">
      <alignment horizontal="center" wrapText="1"/>
      <protection hidden="1"/>
    </xf>
    <xf numFmtId="0" fontId="77" fillId="0" borderId="0" xfId="1" applyFont="1" applyAlignment="1" applyProtection="1">
      <alignment horizontal="center" wrapText="1"/>
      <protection hidden="1"/>
    </xf>
    <xf numFmtId="0" fontId="36" fillId="0" borderId="0" xfId="1" applyFont="1" applyProtection="1">
      <protection locked="0"/>
    </xf>
    <xf numFmtId="167" fontId="77" fillId="0" borderId="2" xfId="8" quotePrefix="1" applyFont="1" applyFill="1" applyProtection="1">
      <alignment horizontal="right"/>
      <protection locked="0"/>
    </xf>
    <xf numFmtId="0" fontId="36" fillId="0" borderId="0" xfId="1" applyFont="1" applyProtection="1">
      <protection locked="0" hidden="1"/>
    </xf>
    <xf numFmtId="0" fontId="96" fillId="0" borderId="0" xfId="1" applyFont="1" applyProtection="1">
      <protection locked="0" hidden="1"/>
    </xf>
    <xf numFmtId="173" fontId="76" fillId="0" borderId="0" xfId="37" applyNumberFormat="1" applyFont="1" applyFill="1" applyBorder="1" applyAlignment="1" applyProtection="1">
      <alignment horizontal="center"/>
      <protection hidden="1"/>
    </xf>
    <xf numFmtId="167" fontId="77" fillId="0" borderId="2" xfId="21" quotePrefix="1" applyFont="1">
      <alignment horizontal="right"/>
      <protection locked="0"/>
    </xf>
    <xf numFmtId="0" fontId="76" fillId="0" borderId="2" xfId="1" applyFont="1" applyBorder="1" applyAlignment="1" applyProtection="1">
      <alignment wrapText="1"/>
      <protection hidden="1"/>
    </xf>
    <xf numFmtId="0" fontId="36" fillId="0" borderId="3" xfId="1" applyFont="1" applyBorder="1" applyProtection="1">
      <protection hidden="1"/>
    </xf>
    <xf numFmtId="177" fontId="76" fillId="4" borderId="2" xfId="37" applyNumberFormat="1" applyFont="1" applyFill="1" applyBorder="1" applyAlignment="1" applyProtection="1">
      <alignment horizontal="center"/>
      <protection hidden="1"/>
    </xf>
    <xf numFmtId="0" fontId="76" fillId="0" borderId="2" xfId="1" applyFont="1" applyBorder="1" applyAlignment="1" applyProtection="1">
      <alignment horizontal="left" wrapText="1"/>
      <protection hidden="1"/>
    </xf>
    <xf numFmtId="0" fontId="89" fillId="0" borderId="0" xfId="0" applyFont="1" applyProtection="1">
      <protection hidden="1"/>
    </xf>
    <xf numFmtId="0" fontId="36" fillId="0" borderId="0" xfId="26" applyFont="1" applyAlignment="1" applyProtection="1">
      <alignment horizontal="center" wrapText="1"/>
      <protection hidden="1"/>
    </xf>
    <xf numFmtId="0" fontId="77" fillId="0" borderId="0" xfId="26" applyFont="1" applyAlignment="1" applyProtection="1">
      <alignment horizontal="center" wrapText="1"/>
      <protection hidden="1"/>
    </xf>
    <xf numFmtId="0" fontId="36" fillId="0" borderId="0" xfId="26" applyFont="1"/>
    <xf numFmtId="1" fontId="103" fillId="0" borderId="3" xfId="1" applyNumberFormat="1" applyFont="1" applyBorder="1" applyAlignment="1" applyProtection="1">
      <alignment horizontal="right"/>
      <protection hidden="1"/>
    </xf>
    <xf numFmtId="1" fontId="2" fillId="0" borderId="0" xfId="1" applyNumberFormat="1" applyAlignment="1" applyProtection="1">
      <alignment horizontal="right"/>
      <protection hidden="1"/>
    </xf>
    <xf numFmtId="1" fontId="11" fillId="0" borderId="0" xfId="1" applyNumberFormat="1" applyFont="1" applyAlignment="1" applyProtection="1">
      <alignment horizontal="right"/>
      <protection hidden="1"/>
    </xf>
    <xf numFmtId="1" fontId="2" fillId="4" borderId="2" xfId="1" applyNumberFormat="1" applyFill="1" applyBorder="1" applyProtection="1">
      <protection hidden="1"/>
    </xf>
    <xf numFmtId="1" fontId="94" fillId="4" borderId="2" xfId="1" applyNumberFormat="1" applyFont="1" applyFill="1" applyBorder="1" applyProtection="1">
      <protection hidden="1"/>
    </xf>
    <xf numFmtId="184" fontId="104" fillId="0" borderId="2" xfId="32" quotePrefix="1" applyNumberFormat="1" applyFont="1" applyBorder="1">
      <alignment horizontal="right"/>
      <protection locked="0"/>
    </xf>
    <xf numFmtId="1" fontId="104" fillId="0" borderId="2" xfId="32" quotePrefix="1" applyNumberFormat="1" applyFont="1" applyBorder="1">
      <alignment horizontal="right"/>
      <protection locked="0"/>
    </xf>
    <xf numFmtId="1" fontId="11" fillId="0" borderId="3" xfId="1" applyNumberFormat="1" applyFont="1" applyBorder="1" applyAlignment="1" applyProtection="1">
      <alignment horizontal="right"/>
      <protection hidden="1"/>
    </xf>
    <xf numFmtId="1" fontId="94" fillId="0" borderId="4" xfId="1" applyNumberFormat="1" applyFont="1" applyBorder="1" applyAlignment="1" applyProtection="1">
      <alignment horizontal="right"/>
      <protection hidden="1"/>
    </xf>
    <xf numFmtId="1" fontId="73" fillId="0" borderId="3" xfId="1" applyNumberFormat="1" applyFont="1" applyBorder="1" applyAlignment="1" applyProtection="1">
      <alignment horizontal="right"/>
      <protection hidden="1"/>
    </xf>
    <xf numFmtId="1" fontId="94" fillId="61" borderId="2" xfId="1" applyNumberFormat="1" applyFont="1" applyFill="1" applyBorder="1" applyProtection="1">
      <protection hidden="1"/>
    </xf>
    <xf numFmtId="1" fontId="95" fillId="61" borderId="2" xfId="32" quotePrefix="1" applyNumberFormat="1" applyFont="1" applyFill="1" applyBorder="1">
      <alignment horizontal="right"/>
      <protection locked="0"/>
    </xf>
    <xf numFmtId="1" fontId="2" fillId="0" borderId="0" xfId="1" applyNumberFormat="1" applyAlignment="1" applyProtection="1">
      <alignment horizontal="left" indent="1"/>
      <protection hidden="1"/>
    </xf>
    <xf numFmtId="1" fontId="2" fillId="0" borderId="3" xfId="1" applyNumberFormat="1" applyBorder="1" applyAlignment="1" applyProtection="1">
      <alignment horizontal="right"/>
      <protection hidden="1"/>
    </xf>
    <xf numFmtId="1" fontId="2" fillId="0" borderId="0" xfId="1" applyNumberFormat="1" applyProtection="1">
      <protection hidden="1"/>
    </xf>
    <xf numFmtId="0" fontId="11" fillId="0" borderId="9" xfId="1" applyFont="1" applyBorder="1" applyAlignment="1" applyProtection="1">
      <alignment horizontal="left" indent="1"/>
      <protection hidden="1"/>
    </xf>
    <xf numFmtId="0" fontId="2" fillId="0" borderId="10" xfId="1" applyBorder="1" applyAlignment="1">
      <alignment horizontal="left" indent="1"/>
    </xf>
    <xf numFmtId="0" fontId="11" fillId="0" borderId="10" xfId="1" applyFont="1" applyBorder="1" applyProtection="1">
      <protection hidden="1"/>
    </xf>
    <xf numFmtId="0" fontId="103" fillId="0" borderId="4" xfId="0" applyFont="1" applyBorder="1" applyAlignment="1">
      <alignment vertical="center" wrapText="1"/>
    </xf>
    <xf numFmtId="3" fontId="103" fillId="0" borderId="0" xfId="38561" applyFont="1" applyFill="1" applyBorder="1">
      <alignment horizontal="right" vertical="center"/>
      <protection locked="0"/>
    </xf>
    <xf numFmtId="0" fontId="2" fillId="0" borderId="0" xfId="1" applyAlignment="1" applyProtection="1">
      <alignment horizontal="center" vertical="center"/>
      <protection hidden="1"/>
    </xf>
    <xf numFmtId="0" fontId="36" fillId="0" borderId="0" xfId="1" applyFont="1" applyAlignment="1" applyProtection="1">
      <alignment horizontal="left" indent="1"/>
      <protection hidden="1"/>
    </xf>
    <xf numFmtId="0" fontId="122" fillId="0" borderId="0" xfId="1" applyFont="1" applyAlignment="1" applyProtection="1">
      <alignment vertical="center"/>
      <protection hidden="1"/>
    </xf>
    <xf numFmtId="0" fontId="123" fillId="0" borderId="0" xfId="1" applyFont="1" applyAlignment="1" applyProtection="1">
      <alignment vertical="center"/>
      <protection hidden="1"/>
    </xf>
    <xf numFmtId="0" fontId="33" fillId="0" borderId="0" xfId="2" applyFont="1" applyFill="1" applyAlignment="1" applyProtection="1">
      <alignment horizontal="left" indent="2"/>
      <protection hidden="1"/>
    </xf>
    <xf numFmtId="0" fontId="76" fillId="0" borderId="0" xfId="2" applyFont="1" applyFill="1" applyAlignment="1" applyProtection="1">
      <alignment horizontal="left" wrapText="1" indent="3"/>
      <protection hidden="1"/>
    </xf>
    <xf numFmtId="0" fontId="76" fillId="0" borderId="0" xfId="2" applyFont="1" applyFill="1" applyAlignment="1" applyProtection="1">
      <alignment horizontal="left"/>
      <protection hidden="1"/>
    </xf>
    <xf numFmtId="0" fontId="11" fillId="0" borderId="2" xfId="1" applyFont="1" applyBorder="1" applyAlignment="1" applyProtection="1">
      <alignment horizontal="center" vertical="center" wrapText="1"/>
      <protection hidden="1"/>
    </xf>
    <xf numFmtId="0" fontId="11" fillId="0" borderId="0" xfId="1" applyFont="1" applyAlignment="1" applyProtection="1">
      <alignment horizontal="center" vertical="center" wrapText="1"/>
      <protection hidden="1"/>
    </xf>
    <xf numFmtId="0" fontId="11" fillId="0" borderId="0" xfId="1" applyFont="1" applyAlignment="1" applyProtection="1">
      <alignment horizontal="center" vertical="center"/>
      <protection hidden="1"/>
    </xf>
    <xf numFmtId="0" fontId="125" fillId="0" borderId="0" xfId="33830" applyFont="1" applyProtection="1">
      <protection hidden="1"/>
    </xf>
    <xf numFmtId="0" fontId="76" fillId="0" borderId="0" xfId="33830" applyFont="1" applyProtection="1">
      <protection hidden="1"/>
    </xf>
    <xf numFmtId="0" fontId="119" fillId="0" borderId="0" xfId="0" applyFont="1"/>
    <xf numFmtId="0" fontId="76" fillId="0" borderId="0" xfId="0" quotePrefix="1" applyFont="1"/>
    <xf numFmtId="0" fontId="21" fillId="0" borderId="2" xfId="1" applyFont="1" applyBorder="1" applyAlignment="1" applyProtection="1">
      <alignment horizontal="center"/>
      <protection hidden="1"/>
    </xf>
    <xf numFmtId="37" fontId="76" fillId="0" borderId="0" xfId="32" quotePrefix="1" applyNumberFormat="1" applyFont="1" applyBorder="1">
      <alignment horizontal="right"/>
      <protection locked="0"/>
    </xf>
    <xf numFmtId="0" fontId="108" fillId="0" borderId="0" xfId="1" applyFont="1" applyAlignment="1" applyProtection="1">
      <alignment horizontal="left"/>
      <protection hidden="1"/>
    </xf>
    <xf numFmtId="37" fontId="76" fillId="0" borderId="0" xfId="5" applyFont="1" applyFill="1" applyBorder="1" applyProtection="1">
      <alignment horizontal="right"/>
      <protection locked="0"/>
    </xf>
    <xf numFmtId="0" fontId="2" fillId="0" borderId="0" xfId="33831"/>
    <xf numFmtId="0" fontId="36" fillId="0" borderId="0" xfId="33831" applyFont="1"/>
    <xf numFmtId="0" fontId="11" fillId="0" borderId="0" xfId="33831" quotePrefix="1" applyFont="1" applyAlignment="1">
      <alignment vertical="top"/>
    </xf>
    <xf numFmtId="0" fontId="11" fillId="0" borderId="0" xfId="33831" applyFont="1" applyAlignment="1">
      <alignment horizontal="left"/>
    </xf>
    <xf numFmtId="0" fontId="11" fillId="0" borderId="0" xfId="33831" applyFont="1"/>
    <xf numFmtId="0" fontId="94" fillId="0" borderId="0" xfId="33831" applyFont="1"/>
    <xf numFmtId="1" fontId="77" fillId="0" borderId="0" xfId="1" applyNumberFormat="1" applyFont="1" applyProtection="1">
      <protection hidden="1"/>
    </xf>
    <xf numFmtId="1" fontId="77" fillId="0" borderId="0" xfId="32" quotePrefix="1" applyNumberFormat="1" applyFont="1" applyBorder="1">
      <alignment horizontal="right"/>
      <protection locked="0"/>
    </xf>
    <xf numFmtId="1" fontId="77" fillId="0" borderId="0" xfId="1" applyNumberFormat="1" applyFont="1" applyAlignment="1" applyProtection="1">
      <alignment horizontal="center"/>
      <protection hidden="1"/>
    </xf>
    <xf numFmtId="1" fontId="126" fillId="0" borderId="0" xfId="0" applyNumberFormat="1" applyFont="1" applyProtection="1">
      <protection hidden="1"/>
    </xf>
    <xf numFmtId="0" fontId="13" fillId="66" borderId="2" xfId="2" applyFill="1" applyBorder="1" applyAlignment="1" applyProtection="1">
      <alignment horizontal="center"/>
      <protection hidden="1"/>
    </xf>
    <xf numFmtId="0" fontId="76" fillId="0" borderId="0" xfId="0" applyFont="1" applyAlignment="1">
      <alignment horizontal="center"/>
    </xf>
    <xf numFmtId="0" fontId="23" fillId="0" borderId="0" xfId="17938" applyFont="1" applyAlignment="1" applyProtection="1">
      <alignment horizontal="left" wrapText="1"/>
      <protection hidden="1"/>
    </xf>
    <xf numFmtId="0" fontId="124" fillId="0" borderId="0" xfId="33830" applyFont="1" applyAlignment="1" applyProtection="1">
      <alignment horizontal="left"/>
      <protection hidden="1"/>
    </xf>
    <xf numFmtId="0" fontId="119" fillId="0" borderId="0" xfId="0" applyFont="1" applyAlignment="1">
      <alignment vertical="center"/>
    </xf>
    <xf numFmtId="0" fontId="77" fillId="0" borderId="0" xfId="0" applyFont="1" applyAlignment="1">
      <alignment vertical="center"/>
    </xf>
    <xf numFmtId="0" fontId="89" fillId="0" borderId="0" xfId="0" applyFont="1" applyAlignment="1">
      <alignment vertical="center"/>
    </xf>
    <xf numFmtId="0" fontId="119" fillId="0" borderId="0" xfId="0" applyFont="1" applyAlignment="1">
      <alignment horizontal="center" vertical="center"/>
    </xf>
    <xf numFmtId="0" fontId="77" fillId="0" borderId="0" xfId="0" applyFont="1" applyAlignment="1">
      <alignment horizontal="center" vertical="center"/>
    </xf>
    <xf numFmtId="0" fontId="89" fillId="0" borderId="0" xfId="0" applyFont="1" applyAlignment="1">
      <alignment horizontal="center" vertical="center"/>
    </xf>
    <xf numFmtId="0" fontId="2" fillId="0" borderId="0" xfId="17938" applyFont="1" applyProtection="1">
      <protection hidden="1"/>
    </xf>
    <xf numFmtId="0" fontId="2" fillId="0" borderId="0" xfId="17938" applyFont="1" applyAlignment="1" applyProtection="1">
      <alignment horizontal="center"/>
      <protection hidden="1"/>
    </xf>
    <xf numFmtId="0" fontId="18" fillId="0" borderId="0" xfId="17938" applyFont="1" applyProtection="1">
      <protection hidden="1"/>
    </xf>
    <xf numFmtId="0" fontId="2" fillId="0" borderId="0" xfId="26" applyFont="1" applyAlignment="1" applyProtection="1">
      <alignment horizontal="center"/>
      <protection hidden="1"/>
    </xf>
    <xf numFmtId="0" fontId="2" fillId="4" borderId="0" xfId="17938" applyFont="1" applyFill="1" applyAlignment="1" applyProtection="1">
      <alignment horizontal="center"/>
      <protection hidden="1"/>
    </xf>
    <xf numFmtId="0" fontId="11" fillId="4" borderId="0" xfId="17938" quotePrefix="1" applyFont="1" applyFill="1" applyAlignment="1" applyProtection="1">
      <alignment horizontal="center" wrapText="1"/>
      <protection hidden="1"/>
    </xf>
    <xf numFmtId="0" fontId="2" fillId="4" borderId="0" xfId="17938" applyFont="1" applyFill="1" applyProtection="1">
      <protection hidden="1"/>
    </xf>
    <xf numFmtId="0" fontId="8" fillId="4" borderId="0" xfId="17938" applyFont="1" applyFill="1" applyProtection="1">
      <protection hidden="1"/>
    </xf>
    <xf numFmtId="0" fontId="11" fillId="4" borderId="0" xfId="17938" applyFont="1" applyFill="1" applyProtection="1">
      <protection hidden="1"/>
    </xf>
    <xf numFmtId="167" fontId="18" fillId="0" borderId="18" xfId="15589">
      <alignment horizontal="right"/>
      <protection locked="0"/>
    </xf>
    <xf numFmtId="0" fontId="11" fillId="4" borderId="0" xfId="17938" applyFont="1" applyFill="1" applyAlignment="1" applyProtection="1">
      <alignment horizontal="right"/>
      <protection hidden="1"/>
    </xf>
    <xf numFmtId="173" fontId="11" fillId="4" borderId="0" xfId="5664" applyNumberFormat="1" applyFont="1" applyFill="1" applyBorder="1" applyAlignment="1" applyProtection="1">
      <alignment horizontal="center"/>
      <protection hidden="1"/>
    </xf>
    <xf numFmtId="173" fontId="18" fillId="0" borderId="0" xfId="23884" applyNumberFormat="1" applyFont="1" applyFill="1" applyBorder="1" applyAlignment="1" applyProtection="1">
      <alignment horizontal="center"/>
      <protection hidden="1"/>
    </xf>
    <xf numFmtId="0" fontId="92" fillId="0" borderId="0" xfId="0" applyFont="1" applyProtection="1">
      <protection hidden="1"/>
    </xf>
    <xf numFmtId="0" fontId="2" fillId="0" borderId="0" xfId="26" applyFont="1" applyProtection="1">
      <protection hidden="1"/>
    </xf>
    <xf numFmtId="0" fontId="18" fillId="0" borderId="0" xfId="26" applyFont="1" applyAlignment="1" applyProtection="1">
      <alignment wrapText="1"/>
      <protection hidden="1"/>
    </xf>
    <xf numFmtId="0" fontId="18" fillId="0" borderId="0" xfId="0" applyFont="1" applyAlignment="1" applyProtection="1">
      <alignment horizontal="right" wrapText="1"/>
      <protection hidden="1"/>
    </xf>
    <xf numFmtId="0" fontId="92" fillId="4" borderId="0" xfId="0" applyFont="1" applyFill="1" applyAlignment="1" applyProtection="1">
      <alignment horizontal="center"/>
      <protection hidden="1"/>
    </xf>
    <xf numFmtId="0" fontId="92" fillId="4" borderId="0" xfId="0" applyFont="1" applyFill="1" applyProtection="1">
      <protection hidden="1"/>
    </xf>
    <xf numFmtId="0" fontId="23" fillId="0" borderId="0" xfId="0" applyFont="1" applyAlignment="1" applyProtection="1">
      <alignment horizontal="left" wrapText="1"/>
      <protection hidden="1"/>
    </xf>
    <xf numFmtId="0" fontId="18" fillId="0" borderId="28" xfId="0" applyFont="1" applyBorder="1" applyAlignment="1" applyProtection="1">
      <alignment horizontal="center" wrapText="1"/>
      <protection hidden="1"/>
    </xf>
    <xf numFmtId="37" fontId="18" fillId="0" borderId="18" xfId="14334">
      <alignment horizontal="right"/>
      <protection locked="0"/>
    </xf>
    <xf numFmtId="0" fontId="2" fillId="0" borderId="0" xfId="26" applyFont="1" applyAlignment="1" applyProtection="1">
      <alignment wrapText="1"/>
      <protection hidden="1"/>
    </xf>
    <xf numFmtId="0" fontId="2" fillId="0" borderId="0" xfId="17938" applyFont="1" applyAlignment="1">
      <alignment wrapText="1"/>
    </xf>
    <xf numFmtId="0" fontId="92" fillId="0" borderId="0" xfId="0" applyFont="1" applyAlignment="1" applyProtection="1">
      <alignment horizontal="center"/>
      <protection hidden="1"/>
    </xf>
    <xf numFmtId="185" fontId="76" fillId="66" borderId="2" xfId="1" applyNumberFormat="1" applyFont="1" applyFill="1" applyBorder="1" applyProtection="1">
      <protection hidden="1"/>
    </xf>
    <xf numFmtId="1" fontId="127" fillId="0" borderId="0" xfId="1" applyNumberFormat="1" applyFont="1" applyAlignment="1" applyProtection="1">
      <alignment horizontal="right"/>
      <protection hidden="1"/>
    </xf>
    <xf numFmtId="1" fontId="128" fillId="4" borderId="2" xfId="1" applyNumberFormat="1" applyFont="1" applyFill="1" applyBorder="1" applyProtection="1">
      <protection hidden="1"/>
    </xf>
    <xf numFmtId="1" fontId="129" fillId="0" borderId="0" xfId="1" applyNumberFormat="1" applyFont="1" applyAlignment="1" applyProtection="1">
      <alignment horizontal="right"/>
      <protection hidden="1"/>
    </xf>
    <xf numFmtId="0" fontId="33" fillId="0" borderId="0" xfId="2" applyFont="1" applyFill="1" applyAlignment="1" applyProtection="1">
      <protection hidden="1"/>
    </xf>
    <xf numFmtId="0" fontId="33" fillId="0" borderId="0" xfId="2" applyFont="1" applyFill="1" applyAlignment="1" applyProtection="1">
      <alignment horizontal="left"/>
      <protection hidden="1"/>
    </xf>
    <xf numFmtId="0" fontId="5" fillId="0" borderId="0" xfId="1" applyFont="1" applyAlignment="1" applyProtection="1">
      <alignment horizontal="center"/>
      <protection hidden="1"/>
    </xf>
    <xf numFmtId="0" fontId="121" fillId="0" borderId="0" xfId="1" applyFont="1" applyProtection="1">
      <protection hidden="1"/>
    </xf>
    <xf numFmtId="0" fontId="130" fillId="0" borderId="0" xfId="1" applyFont="1" applyAlignment="1" applyProtection="1">
      <alignment horizontal="right"/>
      <protection hidden="1"/>
    </xf>
    <xf numFmtId="0" fontId="131" fillId="0" borderId="0" xfId="1" applyFont="1" applyAlignment="1" applyProtection="1">
      <alignment horizontal="right"/>
      <protection hidden="1"/>
    </xf>
    <xf numFmtId="0" fontId="130" fillId="0" borderId="0" xfId="1" applyFont="1" applyProtection="1">
      <protection hidden="1"/>
    </xf>
    <xf numFmtId="0" fontId="9" fillId="0" borderId="0" xfId="1" applyFont="1" applyProtection="1">
      <protection hidden="1"/>
    </xf>
    <xf numFmtId="0" fontId="11" fillId="0" borderId="1" xfId="1" applyFont="1" applyBorder="1" applyAlignment="1" applyProtection="1">
      <alignment horizontal="left"/>
      <protection hidden="1"/>
    </xf>
    <xf numFmtId="0" fontId="4" fillId="0" borderId="0" xfId="33831" applyFont="1" applyProtection="1">
      <protection hidden="1"/>
    </xf>
    <xf numFmtId="0" fontId="11" fillId="0" borderId="5" xfId="1" applyFont="1" applyBorder="1" applyAlignment="1" applyProtection="1">
      <alignment horizontal="center" wrapText="1"/>
      <protection hidden="1"/>
    </xf>
    <xf numFmtId="175" fontId="11" fillId="0" borderId="0" xfId="1" applyNumberFormat="1" applyFont="1" applyAlignment="1" applyProtection="1">
      <alignment horizontal="center"/>
      <protection hidden="1"/>
    </xf>
    <xf numFmtId="174" fontId="11" fillId="0" borderId="0" xfId="1" applyNumberFormat="1" applyFont="1" applyAlignment="1" applyProtection="1">
      <alignment horizontal="left" wrapText="1"/>
      <protection hidden="1"/>
    </xf>
    <xf numFmtId="1" fontId="11" fillId="0" borderId="2" xfId="1" applyNumberFormat="1" applyFont="1" applyBorder="1" applyAlignment="1" applyProtection="1">
      <alignment horizontal="right"/>
      <protection hidden="1"/>
    </xf>
    <xf numFmtId="0" fontId="11" fillId="0" borderId="5" xfId="1" applyFont="1" applyBorder="1" applyAlignment="1" applyProtection="1">
      <alignment horizontal="center"/>
      <protection hidden="1"/>
    </xf>
    <xf numFmtId="0" fontId="31" fillId="0" borderId="0" xfId="1" applyFont="1" applyProtection="1">
      <protection hidden="1"/>
    </xf>
    <xf numFmtId="173" fontId="103" fillId="0" borderId="0" xfId="1" applyNumberFormat="1" applyFont="1" applyAlignment="1" applyProtection="1">
      <alignment horizontal="center"/>
      <protection hidden="1"/>
    </xf>
    <xf numFmtId="174" fontId="132" fillId="0" borderId="0" xfId="1" applyNumberFormat="1" applyFont="1" applyAlignment="1" applyProtection="1">
      <alignment horizontal="left"/>
      <protection hidden="1"/>
    </xf>
    <xf numFmtId="0" fontId="110" fillId="0" borderId="0" xfId="1" applyFont="1" applyAlignment="1" applyProtection="1">
      <alignment horizontal="center"/>
      <protection hidden="1"/>
    </xf>
    <xf numFmtId="174" fontId="108" fillId="0" borderId="0" xfId="1" applyNumberFormat="1" applyFont="1" applyAlignment="1" applyProtection="1">
      <alignment wrapText="1"/>
      <protection hidden="1"/>
    </xf>
    <xf numFmtId="0" fontId="36" fillId="0" borderId="28" xfId="1" applyFont="1" applyBorder="1" applyAlignment="1">
      <alignment horizontal="left" indent="1"/>
    </xf>
    <xf numFmtId="0" fontId="76" fillId="0" borderId="28" xfId="1" applyFont="1" applyBorder="1" applyAlignment="1" applyProtection="1">
      <alignment horizontal="left" indent="1"/>
      <protection hidden="1"/>
    </xf>
    <xf numFmtId="0" fontId="11" fillId="0" borderId="28" xfId="1" applyFont="1" applyBorder="1" applyAlignment="1" applyProtection="1">
      <alignment horizontal="left" indent="1"/>
      <protection hidden="1"/>
    </xf>
    <xf numFmtId="0" fontId="11" fillId="0" borderId="28" xfId="1" applyFont="1" applyBorder="1" applyAlignment="1" applyProtection="1">
      <alignment horizontal="left" wrapText="1" indent="1"/>
      <protection hidden="1"/>
    </xf>
    <xf numFmtId="0" fontId="11" fillId="0" borderId="28" xfId="1" applyFont="1" applyBorder="1" applyProtection="1">
      <protection hidden="1"/>
    </xf>
    <xf numFmtId="0" fontId="76" fillId="0" borderId="28" xfId="1" applyFont="1" applyBorder="1" applyProtection="1">
      <protection hidden="1"/>
    </xf>
    <xf numFmtId="0" fontId="97" fillId="0" borderId="0" xfId="1" applyFont="1" applyAlignment="1" applyProtection="1">
      <alignment horizontal="left" vertical="center"/>
      <protection hidden="1"/>
    </xf>
    <xf numFmtId="180" fontId="76" fillId="0" borderId="0" xfId="37" applyNumberFormat="1" applyFont="1" applyFill="1" applyBorder="1" applyProtection="1">
      <protection hidden="1"/>
    </xf>
    <xf numFmtId="0" fontId="76" fillId="0" borderId="0" xfId="1" applyFont="1"/>
    <xf numFmtId="0" fontId="76" fillId="0" borderId="10" xfId="1" applyFont="1" applyBorder="1" applyProtection="1">
      <protection hidden="1"/>
    </xf>
    <xf numFmtId="9" fontId="132" fillId="0" borderId="0" xfId="1" applyNumberFormat="1" applyFont="1" applyAlignment="1" applyProtection="1">
      <alignment horizontal="left"/>
      <protection hidden="1"/>
    </xf>
    <xf numFmtId="0" fontId="2" fillId="60" borderId="0" xfId="1" applyFill="1" applyProtection="1">
      <protection hidden="1"/>
    </xf>
    <xf numFmtId="0" fontId="4" fillId="60" borderId="0" xfId="1" applyFont="1" applyFill="1" applyProtection="1">
      <protection hidden="1"/>
    </xf>
    <xf numFmtId="0" fontId="18" fillId="60" borderId="0" xfId="1" applyFont="1" applyFill="1" applyAlignment="1" applyProtection="1">
      <alignment horizontal="center"/>
      <protection hidden="1"/>
    </xf>
    <xf numFmtId="0" fontId="18" fillId="60" borderId="9" xfId="1" applyFont="1" applyFill="1" applyBorder="1" applyAlignment="1" applyProtection="1">
      <alignment horizontal="center"/>
      <protection hidden="1"/>
    </xf>
    <xf numFmtId="0" fontId="18" fillId="60" borderId="1" xfId="1" applyFont="1" applyFill="1" applyBorder="1" applyAlignment="1" applyProtection="1">
      <alignment horizontal="center"/>
      <protection hidden="1"/>
    </xf>
    <xf numFmtId="0" fontId="18" fillId="60" borderId="10" xfId="1" applyFont="1" applyFill="1" applyBorder="1" applyAlignment="1" applyProtection="1">
      <alignment horizontal="center"/>
      <protection hidden="1"/>
    </xf>
    <xf numFmtId="0" fontId="95" fillId="60" borderId="2" xfId="1" applyFont="1" applyFill="1" applyBorder="1" applyAlignment="1" applyProtection="1">
      <alignment horizontal="center" wrapText="1"/>
      <protection hidden="1"/>
    </xf>
    <xf numFmtId="0" fontId="18" fillId="60" borderId="2" xfId="1" applyFont="1" applyFill="1" applyBorder="1" applyAlignment="1" applyProtection="1">
      <alignment horizontal="center" wrapText="1"/>
      <protection hidden="1"/>
    </xf>
    <xf numFmtId="0" fontId="18" fillId="60" borderId="3" xfId="1" applyFont="1" applyFill="1" applyBorder="1" applyAlignment="1" applyProtection="1">
      <alignment horizontal="center" wrapText="1"/>
      <protection hidden="1"/>
    </xf>
    <xf numFmtId="0" fontId="73" fillId="60" borderId="0" xfId="1" applyFont="1" applyFill="1" applyAlignment="1" applyProtection="1">
      <alignment horizontal="center" wrapText="1"/>
      <protection hidden="1"/>
    </xf>
    <xf numFmtId="0" fontId="11" fillId="60" borderId="0" xfId="1" applyFont="1" applyFill="1" applyAlignment="1" applyProtection="1">
      <alignment horizontal="center" wrapText="1"/>
      <protection hidden="1"/>
    </xf>
    <xf numFmtId="0" fontId="11" fillId="60" borderId="0" xfId="1" applyFont="1" applyFill="1" applyAlignment="1" applyProtection="1">
      <alignment horizontal="right" wrapText="1"/>
      <protection hidden="1"/>
    </xf>
    <xf numFmtId="0" fontId="36" fillId="0" borderId="2" xfId="1" applyFont="1" applyBorder="1" applyAlignment="1" applyProtection="1">
      <alignment horizontal="right"/>
      <protection locked="0" hidden="1"/>
    </xf>
    <xf numFmtId="167" fontId="77" fillId="0" borderId="2" xfId="21" applyFont="1">
      <alignment horizontal="right"/>
      <protection locked="0"/>
    </xf>
    <xf numFmtId="180" fontId="11" fillId="0" borderId="0" xfId="37" applyNumberFormat="1" applyFont="1" applyFill="1" applyBorder="1" applyProtection="1">
      <protection hidden="1"/>
    </xf>
    <xf numFmtId="0" fontId="102" fillId="0" borderId="0" xfId="1" applyFont="1" applyProtection="1">
      <protection hidden="1"/>
    </xf>
    <xf numFmtId="0" fontId="21" fillId="0" borderId="4" xfId="35" applyFont="1" applyBorder="1"/>
    <xf numFmtId="0" fontId="14" fillId="0" borderId="5" xfId="35" applyBorder="1" applyAlignment="1">
      <alignment horizontal="center"/>
    </xf>
    <xf numFmtId="0" fontId="13" fillId="68" borderId="2" xfId="2" applyFill="1" applyBorder="1" applyAlignment="1" applyProtection="1">
      <alignment horizontal="center"/>
      <protection hidden="1"/>
    </xf>
    <xf numFmtId="0" fontId="36" fillId="0" borderId="4" xfId="1" applyFont="1" applyBorder="1"/>
    <xf numFmtId="0" fontId="13" fillId="0" borderId="0" xfId="2" applyFill="1" applyBorder="1" applyAlignment="1" applyProtection="1"/>
    <xf numFmtId="173" fontId="73" fillId="0" borderId="0" xfId="5664" applyNumberFormat="1" applyFont="1" applyFill="1" applyBorder="1" applyAlignment="1" applyProtection="1">
      <alignment horizontal="center"/>
      <protection hidden="1"/>
    </xf>
    <xf numFmtId="0" fontId="13" fillId="0" borderId="0" xfId="2" applyFill="1" applyBorder="1" applyAlignment="1">
      <alignment horizontal="center"/>
      <protection locked="0"/>
    </xf>
    <xf numFmtId="0" fontId="13" fillId="67" borderId="2" xfId="2" applyFill="1" applyBorder="1" applyAlignment="1">
      <alignment horizontal="center"/>
      <protection locked="0"/>
    </xf>
    <xf numFmtId="0" fontId="25" fillId="0" borderId="8" xfId="1" applyFont="1" applyBorder="1" applyProtection="1">
      <protection hidden="1"/>
    </xf>
    <xf numFmtId="0" fontId="18" fillId="0" borderId="5" xfId="1" applyFont="1" applyBorder="1" applyAlignment="1" applyProtection="1">
      <alignment horizontal="center" wrapText="1"/>
      <protection hidden="1"/>
    </xf>
    <xf numFmtId="37" fontId="18" fillId="69" borderId="2" xfId="20" applyFill="1">
      <alignment horizontal="right"/>
      <protection locked="0"/>
    </xf>
    <xf numFmtId="37" fontId="18" fillId="69" borderId="2" xfId="5" applyFill="1" applyProtection="1">
      <alignment horizontal="right"/>
      <protection locked="0"/>
    </xf>
    <xf numFmtId="9" fontId="76" fillId="4" borderId="29" xfId="1" applyNumberFormat="1" applyFont="1" applyFill="1" applyBorder="1" applyProtection="1">
      <protection hidden="1"/>
    </xf>
    <xf numFmtId="0" fontId="36" fillId="4" borderId="0" xfId="1" applyFont="1" applyFill="1" applyAlignment="1" applyProtection="1">
      <alignment horizontal="right"/>
      <protection hidden="1"/>
    </xf>
    <xf numFmtId="0" fontId="113" fillId="0" borderId="0" xfId="0" applyFont="1" applyAlignment="1">
      <alignment vertical="center" wrapText="1"/>
    </xf>
    <xf numFmtId="0" fontId="2" fillId="69" borderId="2" xfId="1" applyFill="1" applyBorder="1"/>
    <xf numFmtId="0" fontId="11" fillId="0" borderId="0" xfId="35" applyFont="1" applyAlignment="1">
      <alignment vertical="top" wrapText="1"/>
    </xf>
    <xf numFmtId="37" fontId="11" fillId="0" borderId="29" xfId="36" applyFont="1" applyFill="1" applyBorder="1" applyProtection="1">
      <protection hidden="1"/>
    </xf>
    <xf numFmtId="0" fontId="134" fillId="0" borderId="0" xfId="1" applyFont="1" applyProtection="1">
      <protection hidden="1"/>
    </xf>
    <xf numFmtId="0" fontId="121" fillId="0" borderId="0" xfId="1" applyFont="1" applyAlignment="1" applyProtection="1">
      <alignment horizontal="right"/>
      <protection hidden="1"/>
    </xf>
    <xf numFmtId="175" fontId="103" fillId="0" borderId="0" xfId="1" applyNumberFormat="1" applyFont="1" applyAlignment="1" applyProtection="1">
      <alignment horizontal="right"/>
      <protection hidden="1"/>
    </xf>
    <xf numFmtId="175" fontId="135" fillId="0" borderId="0" xfId="1" applyNumberFormat="1" applyFont="1" applyAlignment="1" applyProtection="1">
      <alignment horizontal="right"/>
      <protection hidden="1"/>
    </xf>
    <xf numFmtId="0" fontId="1" fillId="0" borderId="0" xfId="0" applyFont="1" applyProtection="1">
      <protection hidden="1"/>
    </xf>
    <xf numFmtId="0" fontId="103" fillId="0" borderId="0" xfId="0" applyFont="1" applyAlignment="1" applyProtection="1">
      <alignment horizontal="right"/>
      <protection hidden="1"/>
    </xf>
    <xf numFmtId="0" fontId="130" fillId="0" borderId="0" xfId="2" applyFont="1" applyFill="1" applyBorder="1" applyAlignment="1" applyProtection="1">
      <alignment horizontal="left"/>
      <protection hidden="1"/>
    </xf>
    <xf numFmtId="0" fontId="103" fillId="0" borderId="0" xfId="2" applyFont="1" applyFill="1" applyBorder="1" applyAlignment="1" applyProtection="1">
      <alignment horizontal="left"/>
      <protection hidden="1"/>
    </xf>
    <xf numFmtId="0" fontId="136" fillId="0" borderId="0" xfId="1" applyFont="1" applyProtection="1">
      <protection hidden="1"/>
    </xf>
    <xf numFmtId="1" fontId="103" fillId="0" borderId="2" xfId="32" quotePrefix="1" applyNumberFormat="1" applyFont="1" applyBorder="1">
      <alignment horizontal="right"/>
      <protection locked="0"/>
    </xf>
    <xf numFmtId="0" fontId="137" fillId="0" borderId="0" xfId="1" applyFont="1" applyProtection="1">
      <protection hidden="1"/>
    </xf>
    <xf numFmtId="1" fontId="103" fillId="0" borderId="0" xfId="1" applyNumberFormat="1" applyFont="1" applyAlignment="1" applyProtection="1">
      <alignment horizontal="right"/>
      <protection hidden="1"/>
    </xf>
    <xf numFmtId="1" fontId="103" fillId="0" borderId="0" xfId="1" applyNumberFormat="1" applyFont="1" applyAlignment="1" applyProtection="1">
      <alignment horizontal="center"/>
      <protection hidden="1"/>
    </xf>
    <xf numFmtId="1" fontId="103" fillId="0" borderId="1" xfId="1" applyNumberFormat="1" applyFont="1" applyBorder="1" applyAlignment="1" applyProtection="1">
      <alignment horizontal="center"/>
      <protection hidden="1"/>
    </xf>
    <xf numFmtId="0" fontId="103" fillId="0" borderId="0" xfId="0" applyFont="1" applyAlignment="1" applyProtection="1">
      <alignment horizontal="left" indent="1"/>
      <protection hidden="1"/>
    </xf>
    <xf numFmtId="1" fontId="103" fillId="0" borderId="38" xfId="1" applyNumberFormat="1" applyFont="1" applyBorder="1" applyAlignment="1" applyProtection="1">
      <alignment horizontal="center"/>
      <protection hidden="1"/>
    </xf>
    <xf numFmtId="0" fontId="103" fillId="0" borderId="0" xfId="1" applyFont="1" applyAlignment="1" applyProtection="1">
      <alignment horizontal="left" wrapText="1" indent="1"/>
      <protection hidden="1"/>
    </xf>
    <xf numFmtId="1" fontId="103" fillId="0" borderId="2" xfId="1" applyNumberFormat="1" applyFont="1" applyBorder="1" applyAlignment="1" applyProtection="1">
      <alignment horizontal="right"/>
      <protection hidden="1"/>
    </xf>
    <xf numFmtId="1" fontId="103" fillId="0" borderId="38" xfId="1" applyNumberFormat="1" applyFont="1" applyBorder="1" applyAlignment="1" applyProtection="1">
      <alignment horizontal="right"/>
      <protection hidden="1"/>
    </xf>
    <xf numFmtId="1" fontId="103" fillId="0" borderId="0" xfId="1" applyNumberFormat="1" applyFont="1" applyProtection="1">
      <protection hidden="1"/>
    </xf>
    <xf numFmtId="0" fontId="105" fillId="0" borderId="0" xfId="1" quotePrefix="1" applyFont="1" applyProtection="1">
      <protection hidden="1"/>
    </xf>
    <xf numFmtId="0" fontId="103" fillId="0" borderId="0" xfId="1" quotePrefix="1" applyFont="1" applyProtection="1">
      <protection hidden="1"/>
    </xf>
    <xf numFmtId="1" fontId="103" fillId="0" borderId="2" xfId="32" applyNumberFormat="1" applyFont="1" applyBorder="1">
      <alignment horizontal="right"/>
      <protection locked="0"/>
    </xf>
    <xf numFmtId="0" fontId="130" fillId="0" borderId="0" xfId="1" applyFont="1"/>
    <xf numFmtId="0" fontId="103" fillId="0" borderId="2" xfId="1" applyFont="1" applyBorder="1" applyProtection="1">
      <protection hidden="1"/>
    </xf>
    <xf numFmtId="0" fontId="103" fillId="0" borderId="0" xfId="1" applyFont="1" applyAlignment="1" applyProtection="1">
      <alignment horizontal="left" indent="3"/>
      <protection hidden="1"/>
    </xf>
    <xf numFmtId="0" fontId="136" fillId="0" borderId="0" xfId="0" applyFont="1" applyAlignment="1">
      <alignment vertical="center"/>
    </xf>
    <xf numFmtId="0" fontId="103" fillId="0" borderId="27" xfId="1" quotePrefix="1" applyFont="1" applyBorder="1" applyAlignment="1" applyProtection="1">
      <alignment horizontal="center" wrapText="1"/>
      <protection hidden="1"/>
    </xf>
    <xf numFmtId="0" fontId="103" fillId="0" borderId="0" xfId="1" applyFont="1" applyAlignment="1" applyProtection="1">
      <alignment horizontal="center" wrapText="1"/>
      <protection hidden="1"/>
    </xf>
    <xf numFmtId="0" fontId="103" fillId="0" borderId="27" xfId="1" applyFont="1" applyBorder="1" applyAlignment="1" applyProtection="1">
      <alignment horizontal="center" wrapText="1"/>
      <protection hidden="1"/>
    </xf>
    <xf numFmtId="0" fontId="103" fillId="0" borderId="7" xfId="1" applyFont="1" applyBorder="1" applyProtection="1">
      <protection hidden="1"/>
    </xf>
    <xf numFmtId="0" fontId="103" fillId="0" borderId="37" xfId="1" applyFont="1" applyBorder="1" applyProtection="1">
      <protection hidden="1"/>
    </xf>
    <xf numFmtId="0" fontId="103" fillId="0" borderId="2" xfId="1" quotePrefix="1" applyFont="1" applyBorder="1" applyProtection="1">
      <protection hidden="1"/>
    </xf>
    <xf numFmtId="0" fontId="103" fillId="0" borderId="27" xfId="1" applyFont="1" applyBorder="1" applyAlignment="1" applyProtection="1">
      <alignment horizontal="center"/>
      <protection hidden="1"/>
    </xf>
    <xf numFmtId="0" fontId="103" fillId="0" borderId="4" xfId="1" applyFont="1" applyBorder="1" applyProtection="1">
      <protection hidden="1"/>
    </xf>
    <xf numFmtId="0" fontId="103" fillId="0" borderId="3" xfId="1" applyFont="1" applyBorder="1" applyAlignment="1" applyProtection="1">
      <alignment horizontal="center"/>
      <protection hidden="1"/>
    </xf>
    <xf numFmtId="0" fontId="103" fillId="0" borderId="9" xfId="1" applyFont="1" applyBorder="1" applyProtection="1">
      <protection hidden="1"/>
    </xf>
    <xf numFmtId="0" fontId="103" fillId="0" borderId="1" xfId="1" applyFont="1" applyBorder="1" applyProtection="1">
      <protection hidden="1"/>
    </xf>
    <xf numFmtId="0" fontId="103" fillId="0" borderId="0" xfId="0" applyFont="1" applyAlignment="1" applyProtection="1">
      <alignment horizontal="left" indent="2"/>
      <protection hidden="1"/>
    </xf>
    <xf numFmtId="0" fontId="105" fillId="0" borderId="0" xfId="0" applyFont="1" applyProtection="1">
      <protection hidden="1"/>
    </xf>
    <xf numFmtId="0" fontId="1" fillId="0" borderId="0" xfId="0" quotePrefix="1" applyFont="1" applyProtection="1">
      <protection hidden="1"/>
    </xf>
    <xf numFmtId="0" fontId="103" fillId="0" borderId="0" xfId="1" applyFont="1" applyAlignment="1" applyProtection="1">
      <alignment horizontal="left" wrapText="1" indent="2"/>
      <protection hidden="1"/>
    </xf>
    <xf numFmtId="1" fontId="138" fillId="0" borderId="0" xfId="1" applyNumberFormat="1" applyFont="1" applyAlignment="1" applyProtection="1">
      <alignment horizontal="right"/>
      <protection hidden="1"/>
    </xf>
    <xf numFmtId="1" fontId="103" fillId="4" borderId="2" xfId="1" applyNumberFormat="1" applyFont="1" applyFill="1" applyBorder="1" applyAlignment="1" applyProtection="1">
      <alignment horizontal="center"/>
      <protection hidden="1"/>
    </xf>
    <xf numFmtId="1" fontId="135" fillId="4" borderId="2" xfId="1" applyNumberFormat="1" applyFont="1" applyFill="1" applyBorder="1" applyAlignment="1" applyProtection="1">
      <alignment horizontal="right"/>
      <protection hidden="1"/>
    </xf>
    <xf numFmtId="1" fontId="105" fillId="0" borderId="0" xfId="1" applyNumberFormat="1" applyFont="1" applyAlignment="1" applyProtection="1">
      <alignment horizontal="right"/>
      <protection hidden="1"/>
    </xf>
    <xf numFmtId="1" fontId="103" fillId="0" borderId="0" xfId="1" quotePrefix="1" applyNumberFormat="1" applyFont="1" applyAlignment="1" applyProtection="1">
      <alignment horizontal="right"/>
      <protection hidden="1"/>
    </xf>
    <xf numFmtId="1" fontId="105" fillId="4" borderId="2" xfId="1" applyNumberFormat="1" applyFont="1" applyFill="1" applyBorder="1" applyProtection="1">
      <protection hidden="1"/>
    </xf>
    <xf numFmtId="0" fontId="103" fillId="0" borderId="0" xfId="1" quotePrefix="1" applyFont="1" applyAlignment="1" applyProtection="1">
      <alignment horizontal="right"/>
      <protection hidden="1"/>
    </xf>
    <xf numFmtId="1" fontId="138" fillId="4" borderId="2" xfId="1" applyNumberFormat="1" applyFont="1" applyFill="1" applyBorder="1" applyProtection="1">
      <protection hidden="1"/>
    </xf>
    <xf numFmtId="1" fontId="135" fillId="4" borderId="2" xfId="1" applyNumberFormat="1" applyFont="1" applyFill="1" applyBorder="1" applyAlignment="1" applyProtection="1">
      <alignment horizontal="center"/>
      <protection hidden="1"/>
    </xf>
    <xf numFmtId="1" fontId="105" fillId="0" borderId="3" xfId="1" applyNumberFormat="1" applyFont="1" applyBorder="1" applyAlignment="1" applyProtection="1">
      <alignment horizontal="right"/>
      <protection hidden="1"/>
    </xf>
    <xf numFmtId="1" fontId="105" fillId="0" borderId="4" xfId="1" applyNumberFormat="1" applyFont="1" applyBorder="1" applyAlignment="1" applyProtection="1">
      <alignment horizontal="right"/>
      <protection hidden="1"/>
    </xf>
    <xf numFmtId="1" fontId="138" fillId="0" borderId="4" xfId="1" applyNumberFormat="1" applyFont="1" applyBorder="1" applyAlignment="1" applyProtection="1">
      <alignment horizontal="right"/>
      <protection hidden="1"/>
    </xf>
    <xf numFmtId="37" fontId="101" fillId="0" borderId="2" xfId="32" quotePrefix="1" applyNumberFormat="1" applyFont="1" applyBorder="1">
      <alignment horizontal="right"/>
      <protection locked="0"/>
    </xf>
    <xf numFmtId="0" fontId="103" fillId="0" borderId="0" xfId="1" applyFont="1" applyAlignment="1" applyProtection="1">
      <alignment horizontal="right" indent="1"/>
      <protection hidden="1"/>
    </xf>
    <xf numFmtId="1" fontId="104" fillId="0" borderId="4" xfId="1" applyNumberFormat="1" applyFont="1" applyBorder="1" applyAlignment="1" applyProtection="1">
      <alignment horizontal="left"/>
      <protection hidden="1"/>
    </xf>
    <xf numFmtId="1" fontId="104" fillId="0" borderId="3" xfId="1" applyNumberFormat="1" applyFont="1" applyBorder="1" applyAlignment="1" applyProtection="1">
      <alignment horizontal="left"/>
      <protection hidden="1"/>
    </xf>
    <xf numFmtId="0" fontId="104" fillId="0" borderId="2" xfId="32" quotePrefix="1" applyNumberFormat="1" applyFont="1" applyBorder="1">
      <alignment horizontal="right"/>
      <protection locked="0"/>
    </xf>
    <xf numFmtId="0" fontId="103" fillId="0" borderId="0" xfId="1" quotePrefix="1" applyFont="1" applyAlignment="1" applyProtection="1">
      <alignment horizontal="left" indent="1"/>
      <protection hidden="1"/>
    </xf>
    <xf numFmtId="0" fontId="103" fillId="0" borderId="0" xfId="1" quotePrefix="1" applyFont="1" applyAlignment="1" applyProtection="1">
      <alignment horizontal="center"/>
      <protection hidden="1"/>
    </xf>
    <xf numFmtId="0" fontId="103" fillId="0" borderId="37" xfId="1" applyFont="1" applyBorder="1" applyAlignment="1" applyProtection="1">
      <alignment horizontal="center"/>
      <protection hidden="1"/>
    </xf>
    <xf numFmtId="0" fontId="103" fillId="0" borderId="0" xfId="1" applyFont="1" applyAlignment="1" applyProtection="1">
      <alignment horizontal="center"/>
      <protection hidden="1"/>
    </xf>
    <xf numFmtId="0" fontId="1" fillId="0" borderId="0" xfId="0" applyFont="1"/>
    <xf numFmtId="0" fontId="103" fillId="0" borderId="0" xfId="1" applyFont="1" applyAlignment="1" applyProtection="1">
      <alignment horizontal="left" wrapText="1" indent="3"/>
      <protection hidden="1"/>
    </xf>
    <xf numFmtId="0" fontId="132" fillId="0" borderId="0" xfId="1" applyFont="1" applyProtection="1">
      <protection hidden="1"/>
    </xf>
    <xf numFmtId="0" fontId="105" fillId="0" borderId="0" xfId="33831" applyFont="1"/>
    <xf numFmtId="0" fontId="132" fillId="0" borderId="0" xfId="33831" applyFont="1"/>
    <xf numFmtId="0" fontId="104" fillId="0" borderId="29" xfId="33831" applyFont="1" applyBorder="1" applyAlignment="1">
      <alignment horizontal="center" vertical="center" wrapText="1"/>
    </xf>
    <xf numFmtId="0" fontId="104" fillId="0" borderId="2" xfId="33831" applyFont="1" applyBorder="1" applyAlignment="1">
      <alignment horizontal="center" vertical="center" wrapText="1"/>
    </xf>
    <xf numFmtId="0" fontId="103" fillId="0" borderId="0" xfId="33831" applyFont="1" applyAlignment="1">
      <alignment horizontal="center" vertical="center"/>
    </xf>
    <xf numFmtId="0" fontId="136" fillId="0" borderId="27" xfId="33831" applyFont="1" applyBorder="1"/>
    <xf numFmtId="0" fontId="136" fillId="0" borderId="38" xfId="33831" applyFont="1" applyBorder="1"/>
    <xf numFmtId="0" fontId="105" fillId="0" borderId="38" xfId="33831" applyFont="1" applyBorder="1" applyAlignment="1">
      <alignment horizontal="center"/>
    </xf>
    <xf numFmtId="0" fontId="105" fillId="0" borderId="28" xfId="33831" applyFont="1" applyBorder="1" applyAlignment="1">
      <alignment horizontal="center"/>
    </xf>
    <xf numFmtId="0" fontId="136" fillId="0" borderId="3" xfId="33831" applyFont="1" applyBorder="1"/>
    <xf numFmtId="0" fontId="103" fillId="0" borderId="28" xfId="1" applyFont="1" applyBorder="1" applyAlignment="1">
      <alignment vertical="center"/>
    </xf>
    <xf numFmtId="0" fontId="103" fillId="0" borderId="2" xfId="33831" applyFont="1" applyBorder="1" applyAlignment="1" applyProtection="1">
      <alignment horizontal="center"/>
      <protection locked="0"/>
    </xf>
    <xf numFmtId="0" fontId="103" fillId="0" borderId="3" xfId="33831" applyFont="1" applyBorder="1"/>
    <xf numFmtId="0" fontId="105" fillId="0" borderId="3" xfId="33831" applyFont="1" applyBorder="1"/>
    <xf numFmtId="0" fontId="103" fillId="0" borderId="6" xfId="33831" applyFont="1" applyBorder="1"/>
    <xf numFmtId="0" fontId="136" fillId="0" borderId="4" xfId="33831" applyFont="1" applyBorder="1"/>
    <xf numFmtId="0" fontId="136" fillId="0" borderId="7" xfId="33831" applyFont="1" applyBorder="1"/>
    <xf numFmtId="0" fontId="136" fillId="0" borderId="2" xfId="33831" applyFont="1" applyBorder="1"/>
    <xf numFmtId="0" fontId="103" fillId="0" borderId="8" xfId="1" applyFont="1" applyBorder="1" applyProtection="1">
      <protection hidden="1"/>
    </xf>
    <xf numFmtId="0" fontId="136" fillId="0" borderId="0" xfId="1" applyFont="1" applyAlignment="1" applyProtection="1">
      <alignment horizontal="right"/>
      <protection hidden="1"/>
    </xf>
    <xf numFmtId="9" fontId="103" fillId="0" borderId="0" xfId="1" applyNumberFormat="1" applyFont="1" applyAlignment="1" applyProtection="1">
      <alignment horizontal="right"/>
      <protection hidden="1"/>
    </xf>
    <xf numFmtId="174" fontId="103" fillId="0" borderId="0" xfId="1" applyNumberFormat="1" applyFont="1" applyAlignment="1" applyProtection="1">
      <alignment horizontal="left"/>
      <protection hidden="1"/>
    </xf>
    <xf numFmtId="0" fontId="103" fillId="0" borderId="5" xfId="1" applyFont="1" applyBorder="1" applyAlignment="1" applyProtection="1">
      <alignment horizontal="left"/>
      <protection hidden="1"/>
    </xf>
    <xf numFmtId="1" fontId="104" fillId="0" borderId="2" xfId="1" applyNumberFormat="1" applyFont="1" applyBorder="1" applyAlignment="1" applyProtection="1">
      <alignment horizontal="right"/>
      <protection hidden="1"/>
    </xf>
    <xf numFmtId="175" fontId="103" fillId="0" borderId="0" xfId="1" applyNumberFormat="1" applyFont="1" applyAlignment="1" applyProtection="1">
      <alignment horizontal="center"/>
      <protection hidden="1"/>
    </xf>
    <xf numFmtId="0" fontId="103" fillId="0" borderId="5" xfId="1" applyFont="1" applyBorder="1" applyAlignment="1" applyProtection="1">
      <alignment horizontal="right"/>
      <protection hidden="1"/>
    </xf>
    <xf numFmtId="39" fontId="104" fillId="0" borderId="2" xfId="32" quotePrefix="1" applyNumberFormat="1" applyFont="1" applyBorder="1">
      <alignment horizontal="right"/>
      <protection locked="0"/>
    </xf>
    <xf numFmtId="174" fontId="103" fillId="0" borderId="0" xfId="1" applyNumberFormat="1" applyFont="1" applyAlignment="1" applyProtection="1">
      <alignment horizontal="left" wrapText="1"/>
      <protection hidden="1"/>
    </xf>
    <xf numFmtId="0" fontId="103" fillId="0" borderId="2" xfId="1" applyFont="1" applyBorder="1" applyAlignment="1" applyProtection="1">
      <alignment horizontal="center" vertical="center" wrapText="1"/>
      <protection hidden="1"/>
    </xf>
    <xf numFmtId="0" fontId="103" fillId="0" borderId="2" xfId="1" applyFont="1" applyBorder="1" applyAlignment="1" applyProtection="1">
      <alignment horizontal="center" vertical="center"/>
      <protection hidden="1"/>
    </xf>
    <xf numFmtId="0" fontId="102" fillId="0" borderId="0" xfId="1" applyFont="1" applyAlignment="1" applyProtection="1">
      <alignment horizontal="left" indent="1"/>
      <protection hidden="1"/>
    </xf>
    <xf numFmtId="0" fontId="138" fillId="0" borderId="0" xfId="1" applyFont="1" applyProtection="1">
      <protection hidden="1"/>
    </xf>
    <xf numFmtId="1" fontId="104" fillId="0" borderId="0" xfId="1" applyNumberFormat="1" applyFont="1" applyProtection="1">
      <protection hidden="1"/>
    </xf>
    <xf numFmtId="177" fontId="135" fillId="4" borderId="2" xfId="0" applyNumberFormat="1" applyFont="1" applyFill="1" applyBorder="1" applyAlignment="1" applyProtection="1">
      <alignment horizontal="center"/>
      <protection hidden="1"/>
    </xf>
    <xf numFmtId="1" fontId="104" fillId="0" borderId="2" xfId="1" applyNumberFormat="1" applyFont="1" applyBorder="1" applyProtection="1">
      <protection hidden="1"/>
    </xf>
    <xf numFmtId="1" fontId="104" fillId="0" borderId="18" xfId="14334" quotePrefix="1" applyNumberFormat="1" applyFont="1">
      <alignment horizontal="right"/>
      <protection locked="0"/>
    </xf>
    <xf numFmtId="1" fontId="101" fillId="0" borderId="0" xfId="1" applyNumberFormat="1" applyFont="1" applyProtection="1">
      <protection hidden="1"/>
    </xf>
    <xf numFmtId="1" fontId="140" fillId="0" borderId="0" xfId="0" applyNumberFormat="1" applyFont="1" applyProtection="1">
      <protection hidden="1"/>
    </xf>
    <xf numFmtId="0" fontId="102" fillId="0" borderId="0" xfId="33830" applyFont="1" applyProtection="1">
      <protection hidden="1"/>
    </xf>
    <xf numFmtId="0" fontId="134" fillId="0" borderId="0" xfId="33830" applyFont="1" applyProtection="1">
      <protection hidden="1"/>
    </xf>
    <xf numFmtId="0" fontId="141" fillId="0" borderId="0" xfId="33830" applyFont="1" applyProtection="1">
      <protection hidden="1"/>
    </xf>
    <xf numFmtId="0" fontId="103" fillId="0" borderId="0" xfId="33830" applyFont="1" applyProtection="1">
      <protection hidden="1"/>
    </xf>
    <xf numFmtId="0" fontId="105" fillId="0" borderId="0" xfId="33830" applyFont="1" applyProtection="1">
      <protection hidden="1"/>
    </xf>
    <xf numFmtId="0" fontId="103" fillId="0" borderId="2" xfId="33830" applyFont="1" applyBorder="1" applyAlignment="1" applyProtection="1">
      <alignment horizontal="center" wrapText="1"/>
      <protection hidden="1"/>
    </xf>
    <xf numFmtId="0" fontId="103" fillId="0" borderId="2" xfId="33830" applyFont="1" applyBorder="1" applyProtection="1">
      <protection hidden="1"/>
    </xf>
    <xf numFmtId="0" fontId="103" fillId="0" borderId="0" xfId="0" applyFont="1"/>
    <xf numFmtId="0" fontId="130" fillId="0" borderId="0" xfId="0" quotePrefix="1" applyFont="1"/>
    <xf numFmtId="0" fontId="136" fillId="0" borderId="0" xfId="0" applyFont="1"/>
    <xf numFmtId="0" fontId="142" fillId="0" borderId="0" xfId="0" applyFont="1"/>
    <xf numFmtId="0" fontId="103" fillId="0" borderId="2" xfId="0" applyFont="1" applyBorder="1" applyAlignment="1">
      <alignment horizontal="center" vertical="center" wrapText="1"/>
    </xf>
    <xf numFmtId="9" fontId="103" fillId="0" borderId="2" xfId="0" applyNumberFormat="1" applyFont="1" applyBorder="1" applyAlignment="1">
      <alignment horizontal="center" vertical="center"/>
    </xf>
    <xf numFmtId="9" fontId="103" fillId="0" borderId="2" xfId="0" applyNumberFormat="1" applyFont="1" applyBorder="1" applyAlignment="1">
      <alignment horizontal="center"/>
    </xf>
    <xf numFmtId="9" fontId="103" fillId="67" borderId="2" xfId="0" applyNumberFormat="1" applyFont="1" applyFill="1" applyBorder="1"/>
    <xf numFmtId="0" fontId="103" fillId="67" borderId="2" xfId="0" applyFont="1" applyFill="1" applyBorder="1"/>
    <xf numFmtId="0" fontId="103" fillId="67" borderId="29" xfId="0" applyFont="1" applyFill="1" applyBorder="1"/>
    <xf numFmtId="9" fontId="103" fillId="0" borderId="2" xfId="0" applyNumberFormat="1" applyFont="1" applyBorder="1" applyAlignment="1">
      <alignment wrapText="1"/>
    </xf>
    <xf numFmtId="0" fontId="142" fillId="0" borderId="0" xfId="0" applyFont="1" applyAlignment="1">
      <alignment horizontal="center" vertical="center"/>
    </xf>
    <xf numFmtId="0" fontId="103" fillId="0" borderId="2" xfId="0" applyFont="1" applyBorder="1"/>
    <xf numFmtId="0" fontId="103" fillId="0" borderId="0" xfId="0" applyFont="1" applyAlignment="1">
      <alignment horizontal="center" wrapText="1"/>
    </xf>
    <xf numFmtId="0" fontId="103" fillId="0" borderId="0" xfId="0" applyFont="1" applyAlignment="1">
      <alignment horizontal="center"/>
    </xf>
    <xf numFmtId="0" fontId="142" fillId="0" borderId="0" xfId="0" applyFont="1" applyAlignment="1">
      <alignment vertical="center"/>
    </xf>
    <xf numFmtId="0" fontId="109" fillId="0" borderId="0" xfId="33830" applyFont="1" applyProtection="1">
      <protection hidden="1"/>
    </xf>
    <xf numFmtId="0" fontId="109" fillId="0" borderId="0" xfId="0" applyFont="1"/>
    <xf numFmtId="0" fontId="103" fillId="0" borderId="2" xfId="0" applyFont="1" applyBorder="1" applyAlignment="1">
      <alignment horizontal="center" wrapText="1"/>
    </xf>
    <xf numFmtId="0" fontId="136" fillId="0" borderId="1" xfId="1" applyFont="1" applyBorder="1" applyProtection="1">
      <protection hidden="1"/>
    </xf>
    <xf numFmtId="0" fontId="103" fillId="0" borderId="1" xfId="1" applyFont="1" applyBorder="1"/>
    <xf numFmtId="9" fontId="103" fillId="0" borderId="2" xfId="1" applyNumberFormat="1" applyFont="1" applyBorder="1" applyProtection="1">
      <protection hidden="1"/>
    </xf>
    <xf numFmtId="185" fontId="103" fillId="0" borderId="2" xfId="1" applyNumberFormat="1" applyFont="1" applyBorder="1" applyProtection="1">
      <protection hidden="1"/>
    </xf>
    <xf numFmtId="0" fontId="142" fillId="0" borderId="2" xfId="0" applyFont="1" applyBorder="1"/>
    <xf numFmtId="0" fontId="103" fillId="0" borderId="2" xfId="1" applyFont="1" applyBorder="1" applyAlignment="1" applyProtection="1">
      <alignment horizontal="right"/>
      <protection hidden="1"/>
    </xf>
    <xf numFmtId="185" fontId="103" fillId="66" borderId="2" xfId="1" applyNumberFormat="1" applyFont="1" applyFill="1" applyBorder="1" applyProtection="1">
      <protection hidden="1"/>
    </xf>
    <xf numFmtId="185" fontId="103" fillId="0" borderId="0" xfId="1" applyNumberFormat="1" applyFont="1" applyProtection="1">
      <protection hidden="1"/>
    </xf>
    <xf numFmtId="0" fontId="142" fillId="0" borderId="1" xfId="0" applyFont="1" applyBorder="1"/>
    <xf numFmtId="0" fontId="136" fillId="0" borderId="0" xfId="1" applyFont="1" applyAlignment="1" applyProtection="1">
      <alignment horizontal="left"/>
      <protection hidden="1"/>
    </xf>
    <xf numFmtId="173" fontId="103" fillId="0" borderId="0" xfId="36" applyNumberFormat="1" applyFont="1" applyFill="1" applyBorder="1" applyAlignment="1" applyProtection="1">
      <alignment horizontal="center"/>
      <protection hidden="1"/>
    </xf>
    <xf numFmtId="37" fontId="103" fillId="0" borderId="0" xfId="5" applyFont="1" applyFill="1" applyBorder="1" applyProtection="1">
      <alignment horizontal="right"/>
      <protection locked="0"/>
    </xf>
    <xf numFmtId="174" fontId="102" fillId="0" borderId="0" xfId="1" applyNumberFormat="1" applyFont="1" applyProtection="1">
      <protection hidden="1"/>
    </xf>
    <xf numFmtId="0" fontId="135" fillId="0" borderId="0" xfId="1" applyFont="1" applyAlignment="1" applyProtection="1">
      <alignment horizontal="right"/>
      <protection hidden="1"/>
    </xf>
    <xf numFmtId="3" fontId="103" fillId="0" borderId="0" xfId="1" applyNumberFormat="1" applyFont="1" applyAlignment="1" applyProtection="1">
      <alignment horizontal="right"/>
      <protection hidden="1"/>
    </xf>
    <xf numFmtId="0" fontId="135" fillId="0" borderId="0" xfId="1" applyFont="1" applyProtection="1">
      <protection hidden="1"/>
    </xf>
    <xf numFmtId="0" fontId="103" fillId="0" borderId="0" xfId="1" applyFont="1" applyAlignment="1" applyProtection="1">
      <alignment wrapText="1"/>
      <protection hidden="1"/>
    </xf>
    <xf numFmtId="0" fontId="103" fillId="0" borderId="0" xfId="1" applyFont="1" applyAlignment="1" applyProtection="1">
      <alignment vertical="top"/>
      <protection hidden="1"/>
    </xf>
    <xf numFmtId="3" fontId="103" fillId="0" borderId="0" xfId="1" applyNumberFormat="1" applyFont="1" applyProtection="1">
      <protection hidden="1"/>
    </xf>
    <xf numFmtId="174" fontId="130" fillId="0" borderId="0" xfId="1" applyNumberFormat="1" applyFont="1" applyAlignment="1" applyProtection="1">
      <alignment horizontal="left"/>
      <protection hidden="1"/>
    </xf>
    <xf numFmtId="0" fontId="130" fillId="0" borderId="0" xfId="1" applyFont="1" applyAlignment="1" applyProtection="1">
      <alignment horizontal="center"/>
      <protection hidden="1"/>
    </xf>
    <xf numFmtId="37" fontId="143" fillId="0" borderId="0" xfId="32" quotePrefix="1" applyNumberFormat="1" applyFont="1" applyBorder="1">
      <alignment horizontal="right"/>
      <protection locked="0"/>
    </xf>
    <xf numFmtId="0" fontId="102" fillId="0" borderId="0" xfId="1" applyFont="1" applyAlignment="1" applyProtection="1">
      <alignment horizontal="left" vertical="center"/>
      <protection hidden="1"/>
    </xf>
    <xf numFmtId="186" fontId="144" fillId="0" borderId="0" xfId="38560" applyNumberFormat="1" applyFont="1" applyFill="1"/>
    <xf numFmtId="0" fontId="136" fillId="0" borderId="7" xfId="1" applyFont="1" applyBorder="1" applyProtection="1">
      <protection hidden="1"/>
    </xf>
    <xf numFmtId="0" fontId="130" fillId="0" borderId="37" xfId="1" applyFont="1" applyBorder="1" applyAlignment="1" applyProtection="1">
      <alignment horizontal="center"/>
      <protection hidden="1"/>
    </xf>
    <xf numFmtId="186" fontId="142" fillId="0" borderId="37" xfId="38560" applyNumberFormat="1" applyFont="1" applyFill="1" applyBorder="1" applyAlignment="1">
      <alignment horizontal="center"/>
    </xf>
    <xf numFmtId="0" fontId="136" fillId="0" borderId="37" xfId="1" applyFont="1" applyBorder="1" applyProtection="1">
      <protection hidden="1"/>
    </xf>
    <xf numFmtId="0" fontId="136" fillId="0" borderId="8" xfId="1" applyFont="1" applyBorder="1" applyProtection="1">
      <protection hidden="1"/>
    </xf>
    <xf numFmtId="0" fontId="103" fillId="0" borderId="2" xfId="1" applyFont="1" applyBorder="1" applyAlignment="1" applyProtection="1">
      <alignment horizontal="center"/>
      <protection hidden="1"/>
    </xf>
    <xf numFmtId="186" fontId="142" fillId="0" borderId="0" xfId="38560" applyNumberFormat="1" applyFont="1" applyFill="1" applyBorder="1" applyAlignment="1">
      <alignment horizontal="center"/>
    </xf>
    <xf numFmtId="0" fontId="103" fillId="0" borderId="5" xfId="1" applyFont="1" applyBorder="1" applyProtection="1">
      <protection hidden="1"/>
    </xf>
    <xf numFmtId="186" fontId="103" fillId="0" borderId="4" xfId="38560" applyNumberFormat="1" applyFont="1" applyFill="1" applyBorder="1"/>
    <xf numFmtId="1" fontId="103" fillId="0" borderId="2" xfId="38561" applyNumberFormat="1" applyFont="1" applyFill="1" applyBorder="1">
      <alignment horizontal="right" vertical="center"/>
      <protection locked="0"/>
    </xf>
    <xf numFmtId="186" fontId="142" fillId="0" borderId="0" xfId="38560" applyNumberFormat="1" applyFont="1" applyFill="1" applyBorder="1"/>
    <xf numFmtId="186" fontId="103" fillId="0" borderId="0" xfId="38560" applyNumberFormat="1" applyFont="1" applyFill="1" applyBorder="1" applyAlignment="1">
      <alignment horizontal="center"/>
    </xf>
    <xf numFmtId="0" fontId="103" fillId="0" borderId="5" xfId="1" applyFont="1" applyBorder="1" applyAlignment="1" applyProtection="1">
      <alignment horizontal="left" indent="1"/>
      <protection hidden="1"/>
    </xf>
    <xf numFmtId="186" fontId="103" fillId="0" borderId="0" xfId="38560" applyNumberFormat="1" applyFont="1" applyFill="1" applyBorder="1"/>
    <xf numFmtId="0" fontId="103" fillId="0" borderId="4" xfId="0" applyFont="1" applyBorder="1"/>
    <xf numFmtId="0" fontId="136" fillId="0" borderId="5" xfId="1" applyFont="1" applyBorder="1" applyProtection="1">
      <protection hidden="1"/>
    </xf>
    <xf numFmtId="186" fontId="145" fillId="0" borderId="0" xfId="38560" applyNumberFormat="1" applyFont="1" applyFill="1" applyBorder="1"/>
    <xf numFmtId="186" fontId="103" fillId="0" borderId="0" xfId="38560" applyNumberFormat="1" applyFont="1" applyFill="1" applyBorder="1" applyAlignment="1">
      <alignment horizontal="left"/>
    </xf>
    <xf numFmtId="37" fontId="103" fillId="0" borderId="0" xfId="32" quotePrefix="1" applyNumberFormat="1" applyFont="1" applyBorder="1">
      <alignment horizontal="right"/>
      <protection locked="0"/>
    </xf>
    <xf numFmtId="0" fontId="103" fillId="0" borderId="5" xfId="1" applyFont="1" applyBorder="1" applyAlignment="1" applyProtection="1">
      <alignment horizontal="left" indent="2"/>
      <protection hidden="1"/>
    </xf>
    <xf numFmtId="186" fontId="142" fillId="0" borderId="0" xfId="38560" applyNumberFormat="1" applyFont="1" applyFill="1" applyBorder="1" applyAlignment="1">
      <alignment horizontal="right"/>
    </xf>
    <xf numFmtId="0" fontId="103" fillId="0" borderId="9" xfId="0" applyFont="1" applyBorder="1"/>
    <xf numFmtId="186" fontId="142" fillId="0" borderId="1" xfId="38560" applyNumberFormat="1" applyFont="1" applyFill="1" applyBorder="1"/>
    <xf numFmtId="0" fontId="103" fillId="0" borderId="10" xfId="1" applyFont="1" applyBorder="1" applyProtection="1">
      <protection hidden="1"/>
    </xf>
    <xf numFmtId="0" fontId="136" fillId="0" borderId="0" xfId="0" applyFont="1" applyAlignment="1">
      <alignment horizontal="center" wrapText="1"/>
    </xf>
    <xf numFmtId="0" fontId="136" fillId="0" borderId="0" xfId="0" applyFont="1" applyAlignment="1">
      <alignment horizontal="left" wrapText="1"/>
    </xf>
    <xf numFmtId="0" fontId="103" fillId="0" borderId="7" xfId="0" applyFont="1" applyBorder="1" applyAlignment="1">
      <alignment horizontal="left" vertical="center"/>
    </xf>
    <xf numFmtId="3" fontId="103" fillId="0" borderId="37" xfId="38562" applyNumberFormat="1" applyFont="1" applyFill="1" applyBorder="1">
      <alignment horizontal="center" vertical="center"/>
    </xf>
    <xf numFmtId="3" fontId="103" fillId="0" borderId="37" xfId="38563" applyFont="1" applyFill="1" applyBorder="1">
      <alignment horizontal="right" vertical="center"/>
      <protection locked="0"/>
    </xf>
    <xf numFmtId="3" fontId="103" fillId="0" borderId="37" xfId="38561" applyFont="1" applyFill="1" applyBorder="1">
      <alignment horizontal="right" vertical="center"/>
      <protection locked="0"/>
    </xf>
    <xf numFmtId="0" fontId="103" fillId="0" borderId="4" xfId="0" applyFont="1" applyBorder="1" applyAlignment="1">
      <alignment horizontal="left" vertical="center"/>
    </xf>
    <xf numFmtId="0" fontId="103" fillId="0" borderId="6" xfId="1" applyFont="1" applyBorder="1" applyAlignment="1" applyProtection="1">
      <alignment horizontal="right"/>
      <protection hidden="1"/>
    </xf>
    <xf numFmtId="3" fontId="103" fillId="0" borderId="0" xfId="38562" applyNumberFormat="1" applyFont="1" applyFill="1" applyBorder="1">
      <alignment horizontal="center" vertical="center"/>
    </xf>
    <xf numFmtId="3" fontId="103" fillId="0" borderId="0" xfId="38563" applyFont="1" applyFill="1" applyBorder="1">
      <alignment horizontal="right" vertical="center"/>
      <protection locked="0"/>
    </xf>
    <xf numFmtId="3" fontId="103" fillId="0" borderId="38" xfId="38561" applyFont="1" applyFill="1" applyBorder="1">
      <alignment horizontal="right" vertical="center"/>
      <protection locked="0"/>
    </xf>
    <xf numFmtId="0" fontId="103" fillId="0" borderId="0" xfId="38564" applyFont="1" applyFill="1" applyBorder="1">
      <alignment horizontal="center" vertical="center"/>
    </xf>
    <xf numFmtId="3" fontId="103" fillId="0" borderId="0" xfId="38561" applyFont="1" applyFill="1" applyBorder="1" applyAlignment="1">
      <alignment horizontal="left" vertical="center"/>
      <protection locked="0"/>
    </xf>
    <xf numFmtId="3" fontId="103" fillId="0" borderId="0" xfId="38565" applyFont="1" applyFill="1" applyBorder="1">
      <alignment horizontal="right" vertical="center"/>
    </xf>
    <xf numFmtId="0" fontId="103" fillId="0" borderId="4" xfId="0" applyFont="1" applyBorder="1" applyAlignment="1">
      <alignment vertical="center"/>
    </xf>
    <xf numFmtId="3" fontId="103" fillId="0" borderId="0" xfId="0" applyNumberFormat="1" applyFont="1" applyAlignment="1">
      <alignment vertical="center"/>
    </xf>
    <xf numFmtId="0" fontId="142" fillId="0" borderId="4" xfId="0" applyFont="1" applyBorder="1"/>
    <xf numFmtId="0" fontId="103" fillId="0" borderId="0" xfId="0" applyFont="1" applyAlignment="1">
      <alignment vertical="center"/>
    </xf>
    <xf numFmtId="3" fontId="103" fillId="0" borderId="5" xfId="38561" applyFont="1" applyFill="1" applyBorder="1">
      <alignment horizontal="right" vertical="center"/>
      <protection locked="0"/>
    </xf>
    <xf numFmtId="0" fontId="103" fillId="0" borderId="4" xfId="1" applyFont="1" applyBorder="1" applyAlignment="1" applyProtection="1">
      <alignment horizontal="left"/>
      <protection hidden="1"/>
    </xf>
    <xf numFmtId="3" fontId="103" fillId="0" borderId="38" xfId="0" applyNumberFormat="1" applyFont="1" applyBorder="1" applyAlignment="1">
      <alignment vertical="center"/>
    </xf>
    <xf numFmtId="0" fontId="103" fillId="0" borderId="9" xfId="0" applyFont="1" applyBorder="1" applyAlignment="1">
      <alignment vertical="center"/>
    </xf>
    <xf numFmtId="3" fontId="103" fillId="0" borderId="1" xfId="38562" applyNumberFormat="1" applyFont="1" applyFill="1" applyBorder="1">
      <alignment horizontal="center" vertical="center"/>
    </xf>
    <xf numFmtId="0" fontId="103" fillId="0" borderId="1" xfId="0" applyFont="1" applyBorder="1" applyAlignment="1">
      <alignment vertical="center"/>
    </xf>
    <xf numFmtId="0" fontId="136" fillId="0" borderId="7" xfId="0" applyFont="1" applyBorder="1" applyAlignment="1">
      <alignment vertical="center"/>
    </xf>
    <xf numFmtId="0" fontId="136" fillId="0" borderId="4" xfId="0" applyFont="1" applyBorder="1" applyAlignment="1">
      <alignment vertical="center"/>
    </xf>
    <xf numFmtId="3" fontId="103" fillId="0" borderId="1" xfId="38565" applyFont="1" applyFill="1" applyBorder="1">
      <alignment horizontal="right" vertical="center"/>
    </xf>
    <xf numFmtId="0" fontId="130" fillId="0" borderId="4" xfId="0" applyFont="1" applyBorder="1" applyAlignment="1">
      <alignment vertical="center" wrapText="1"/>
    </xf>
    <xf numFmtId="3" fontId="103" fillId="0" borderId="0" xfId="38565" applyFont="1" applyFill="1" applyBorder="1" applyAlignment="1">
      <alignment horizontal="left" vertical="center"/>
    </xf>
    <xf numFmtId="3" fontId="103" fillId="0" borderId="0" xfId="38561" applyFont="1" applyFill="1" applyBorder="1" applyAlignment="1">
      <alignment horizontal="center" vertical="center"/>
      <protection locked="0"/>
    </xf>
    <xf numFmtId="0" fontId="103" fillId="0" borderId="7" xfId="0" applyFont="1" applyBorder="1" applyAlignment="1">
      <alignment vertical="center"/>
    </xf>
    <xf numFmtId="0" fontId="103" fillId="0" borderId="37" xfId="0" applyFont="1" applyBorder="1" applyAlignment="1">
      <alignment vertical="center"/>
    </xf>
    <xf numFmtId="177" fontId="103" fillId="0" borderId="0" xfId="1" applyNumberFormat="1" applyFont="1" applyAlignment="1" applyProtection="1">
      <alignment horizontal="center"/>
      <protection hidden="1"/>
    </xf>
    <xf numFmtId="37" fontId="104" fillId="0" borderId="0" xfId="5" quotePrefix="1" applyFont="1" applyFill="1" applyBorder="1">
      <alignment horizontal="right"/>
    </xf>
    <xf numFmtId="49" fontId="104" fillId="0" borderId="2" xfId="32" quotePrefix="1" applyNumberFormat="1" applyFont="1" applyBorder="1">
      <alignment horizontal="right"/>
      <protection locked="0"/>
    </xf>
    <xf numFmtId="0" fontId="103" fillId="0" borderId="28" xfId="1" applyFont="1" applyBorder="1" applyAlignment="1" applyProtection="1">
      <alignment horizontal="left" indent="1"/>
      <protection hidden="1"/>
    </xf>
    <xf numFmtId="0" fontId="103" fillId="0" borderId="29" xfId="1" applyFont="1" applyBorder="1" applyAlignment="1" applyProtection="1">
      <alignment horizontal="left" indent="1"/>
      <protection hidden="1"/>
    </xf>
    <xf numFmtId="0" fontId="103" fillId="4" borderId="2" xfId="1" applyFont="1" applyFill="1" applyBorder="1" applyAlignment="1" applyProtection="1">
      <alignment horizontal="center"/>
      <protection hidden="1"/>
    </xf>
    <xf numFmtId="0" fontId="135" fillId="0" borderId="28" xfId="1" applyFont="1" applyBorder="1" applyAlignment="1" applyProtection="1">
      <alignment horizontal="left" indent="1"/>
      <protection hidden="1"/>
    </xf>
    <xf numFmtId="49" fontId="104" fillId="60" borderId="2" xfId="32" quotePrefix="1" applyNumberFormat="1" applyFont="1" applyFill="1" applyBorder="1">
      <alignment horizontal="right"/>
      <protection locked="0"/>
    </xf>
    <xf numFmtId="0" fontId="11" fillId="0" borderId="28" xfId="1" applyFont="1" applyBorder="1" applyAlignment="1" applyProtection="1">
      <alignment horizontal="left"/>
      <protection hidden="1"/>
    </xf>
    <xf numFmtId="0" fontId="11" fillId="0" borderId="38" xfId="1" applyFont="1" applyBorder="1" applyProtection="1">
      <protection hidden="1"/>
    </xf>
    <xf numFmtId="0" fontId="103" fillId="0" borderId="7" xfId="1" applyFont="1" applyBorder="1" applyAlignment="1" applyProtection="1">
      <alignment horizontal="left" indent="1"/>
      <protection hidden="1"/>
    </xf>
    <xf numFmtId="0" fontId="135" fillId="0" borderId="8" xfId="1" applyFont="1" applyBorder="1" applyAlignment="1" applyProtection="1">
      <alignment horizontal="left" indent="1"/>
      <protection hidden="1"/>
    </xf>
    <xf numFmtId="0" fontId="103" fillId="0" borderId="28" xfId="1" applyFont="1" applyBorder="1" applyAlignment="1" applyProtection="1">
      <alignment horizontal="left" wrapText="1" indent="1"/>
      <protection hidden="1"/>
    </xf>
    <xf numFmtId="0" fontId="103" fillId="0" borderId="8" xfId="1" applyFont="1" applyBorder="1" applyAlignment="1" applyProtection="1">
      <alignment horizontal="left" indent="1"/>
      <protection hidden="1"/>
    </xf>
    <xf numFmtId="49" fontId="104" fillId="0" borderId="27" xfId="32" quotePrefix="1" applyNumberFormat="1" applyFont="1" applyBorder="1">
      <alignment horizontal="right"/>
      <protection locked="0"/>
    </xf>
    <xf numFmtId="0" fontId="103" fillId="0" borderId="28" xfId="1" applyFont="1" applyBorder="1" applyProtection="1">
      <protection hidden="1"/>
    </xf>
    <xf numFmtId="0" fontId="103" fillId="4" borderId="2" xfId="1" applyFont="1" applyFill="1" applyBorder="1" applyAlignment="1" applyProtection="1">
      <alignment horizontal="left" indent="1"/>
      <protection hidden="1"/>
    </xf>
    <xf numFmtId="0" fontId="105" fillId="4" borderId="2" xfId="1" applyFont="1" applyFill="1" applyBorder="1" applyProtection="1">
      <protection hidden="1"/>
    </xf>
    <xf numFmtId="0" fontId="103" fillId="0" borderId="28" xfId="1" applyFont="1" applyBorder="1" applyAlignment="1" applyProtection="1">
      <alignment horizontal="left"/>
      <protection hidden="1"/>
    </xf>
    <xf numFmtId="0" fontId="103" fillId="0" borderId="28" xfId="1" applyFont="1" applyBorder="1" applyAlignment="1" applyProtection="1">
      <alignment horizontal="center" wrapText="1"/>
      <protection hidden="1"/>
    </xf>
    <xf numFmtId="0" fontId="105" fillId="0" borderId="28" xfId="1" applyFont="1" applyBorder="1" applyAlignment="1">
      <alignment horizontal="left" indent="1"/>
    </xf>
    <xf numFmtId="0" fontId="103" fillId="60" borderId="29" xfId="1" applyFont="1" applyFill="1" applyBorder="1" applyAlignment="1" applyProtection="1">
      <alignment horizontal="left" indent="1"/>
      <protection hidden="1"/>
    </xf>
    <xf numFmtId="0" fontId="103" fillId="0" borderId="9" xfId="1" applyFont="1" applyBorder="1" applyAlignment="1" applyProtection="1">
      <alignment horizontal="left" indent="1"/>
      <protection hidden="1"/>
    </xf>
    <xf numFmtId="0" fontId="104" fillId="0" borderId="9" xfId="1" applyFont="1" applyBorder="1" applyAlignment="1" applyProtection="1">
      <alignment horizontal="center" wrapText="1"/>
      <protection hidden="1"/>
    </xf>
    <xf numFmtId="0" fontId="104" fillId="0" borderId="6" xfId="1" applyFont="1" applyBorder="1" applyAlignment="1" applyProtection="1">
      <alignment horizontal="center" wrapText="1"/>
      <protection hidden="1"/>
    </xf>
    <xf numFmtId="9" fontId="11" fillId="0" borderId="2" xfId="1" applyNumberFormat="1" applyFont="1" applyBorder="1" applyAlignment="1" applyProtection="1">
      <alignment horizontal="center"/>
      <protection hidden="1"/>
    </xf>
    <xf numFmtId="0" fontId="104" fillId="0" borderId="2" xfId="1" applyFont="1" applyBorder="1" applyAlignment="1" applyProtection="1">
      <alignment horizontal="center" wrapText="1"/>
      <protection hidden="1"/>
    </xf>
    <xf numFmtId="0" fontId="104" fillId="0" borderId="0" xfId="1" applyFont="1" applyProtection="1">
      <protection hidden="1"/>
    </xf>
    <xf numFmtId="0" fontId="104" fillId="0" borderId="0" xfId="1" applyFont="1" applyAlignment="1" applyProtection="1">
      <alignment horizontal="right" wrapText="1"/>
      <protection hidden="1"/>
    </xf>
    <xf numFmtId="0" fontId="146" fillId="0" borderId="0" xfId="1" applyFont="1" applyProtection="1">
      <protection hidden="1"/>
    </xf>
    <xf numFmtId="0" fontId="104" fillId="0" borderId="0" xfId="1" applyFont="1" applyAlignment="1" applyProtection="1">
      <alignment horizontal="center"/>
      <protection hidden="1"/>
    </xf>
    <xf numFmtId="0" fontId="101" fillId="0" borderId="2" xfId="1" applyFont="1" applyBorder="1" applyAlignment="1" applyProtection="1">
      <alignment horizontal="center"/>
      <protection hidden="1"/>
    </xf>
    <xf numFmtId="0" fontId="104" fillId="0" borderId="4" xfId="1" applyFont="1" applyBorder="1" applyAlignment="1" applyProtection="1">
      <alignment horizontal="center" wrapText="1"/>
      <protection hidden="1"/>
    </xf>
    <xf numFmtId="0" fontId="104" fillId="0" borderId="0" xfId="1" applyFont="1" applyAlignment="1" applyProtection="1">
      <alignment horizontal="center" wrapText="1"/>
      <protection hidden="1"/>
    </xf>
    <xf numFmtId="0" fontId="103" fillId="0" borderId="0" xfId="1" applyFont="1" applyAlignment="1" applyProtection="1">
      <alignment horizontal="right" wrapText="1"/>
      <protection hidden="1"/>
    </xf>
    <xf numFmtId="9" fontId="103" fillId="4" borderId="2" xfId="1" applyNumberFormat="1" applyFont="1" applyFill="1" applyBorder="1" applyProtection="1">
      <protection hidden="1"/>
    </xf>
    <xf numFmtId="37" fontId="104" fillId="0" borderId="2" xfId="20" applyFont="1">
      <alignment horizontal="right"/>
      <protection locked="0"/>
    </xf>
    <xf numFmtId="37" fontId="103" fillId="0" borderId="4" xfId="36" applyFont="1" applyBorder="1" applyProtection="1">
      <protection hidden="1"/>
    </xf>
    <xf numFmtId="37" fontId="103" fillId="0" borderId="0" xfId="36" applyFont="1" applyProtection="1">
      <protection hidden="1"/>
    </xf>
    <xf numFmtId="37" fontId="104" fillId="0" borderId="2" xfId="5" applyFont="1" applyFill="1" applyProtection="1">
      <alignment horizontal="right"/>
      <protection locked="0"/>
    </xf>
    <xf numFmtId="37" fontId="103" fillId="4" borderId="2" xfId="36" applyFont="1" applyFill="1" applyBorder="1" applyProtection="1">
      <protection hidden="1"/>
    </xf>
    <xf numFmtId="37" fontId="103" fillId="0" borderId="4" xfId="36" applyFont="1" applyFill="1" applyBorder="1" applyProtection="1">
      <protection hidden="1"/>
    </xf>
    <xf numFmtId="37" fontId="103" fillId="0" borderId="0" xfId="36" applyFont="1" applyFill="1" applyProtection="1">
      <protection hidden="1"/>
    </xf>
    <xf numFmtId="37" fontId="103" fillId="0" borderId="0" xfId="36" applyFont="1" applyFill="1" applyBorder="1" applyProtection="1">
      <protection hidden="1"/>
    </xf>
    <xf numFmtId="0" fontId="105" fillId="0" borderId="2" xfId="1" applyFont="1" applyBorder="1" applyAlignment="1" applyProtection="1">
      <alignment horizontal="right"/>
      <protection hidden="1"/>
    </xf>
    <xf numFmtId="0" fontId="105" fillId="4" borderId="2" xfId="1" applyFont="1" applyFill="1" applyBorder="1" applyAlignment="1" applyProtection="1">
      <alignment horizontal="right"/>
      <protection hidden="1"/>
    </xf>
    <xf numFmtId="37" fontId="1" fillId="0" borderId="0" xfId="36" applyFont="1" applyFill="1" applyBorder="1" applyProtection="1">
      <protection hidden="1"/>
    </xf>
    <xf numFmtId="37" fontId="135" fillId="0" borderId="2" xfId="36" applyFont="1" applyFill="1" applyBorder="1" applyAlignment="1" applyProtection="1">
      <alignment horizontal="center"/>
      <protection hidden="1"/>
    </xf>
    <xf numFmtId="37" fontId="1" fillId="0" borderId="0" xfId="36" applyFont="1" applyFill="1" applyProtection="1">
      <protection hidden="1"/>
    </xf>
    <xf numFmtId="37" fontId="103" fillId="0" borderId="2" xfId="36" applyFont="1" applyFill="1" applyBorder="1" applyProtection="1">
      <protection hidden="1"/>
    </xf>
    <xf numFmtId="37" fontId="1" fillId="0" borderId="0" xfId="36" applyFont="1" applyBorder="1" applyProtection="1">
      <protection hidden="1"/>
    </xf>
    <xf numFmtId="37" fontId="1" fillId="0" borderId="0" xfId="36" applyFont="1" applyProtection="1">
      <protection hidden="1"/>
    </xf>
    <xf numFmtId="37" fontId="103" fillId="0" borderId="0" xfId="36" applyFont="1" applyFill="1" applyBorder="1" applyAlignment="1" applyProtection="1">
      <alignment horizontal="center"/>
      <protection hidden="1"/>
    </xf>
    <xf numFmtId="0" fontId="132" fillId="0" borderId="0" xfId="1" applyFont="1" applyAlignment="1" applyProtection="1">
      <alignment horizontal="left"/>
      <protection hidden="1"/>
    </xf>
    <xf numFmtId="37" fontId="103" fillId="0" borderId="0" xfId="36" applyFont="1" applyFill="1" applyAlignment="1" applyProtection="1">
      <alignment horizontal="right"/>
      <protection hidden="1"/>
    </xf>
    <xf numFmtId="0" fontId="109" fillId="0" borderId="0" xfId="1" applyFont="1" applyAlignment="1" applyProtection="1">
      <alignment vertical="top"/>
      <protection hidden="1"/>
    </xf>
    <xf numFmtId="9" fontId="103" fillId="0" borderId="29" xfId="1" applyNumberFormat="1" applyFont="1" applyBorder="1" applyProtection="1">
      <protection hidden="1"/>
    </xf>
    <xf numFmtId="37" fontId="135" fillId="0" borderId="29" xfId="36" applyFont="1" applyFill="1" applyBorder="1" applyAlignment="1" applyProtection="1">
      <protection hidden="1"/>
    </xf>
    <xf numFmtId="0" fontId="132" fillId="0" borderId="1" xfId="1" applyFont="1" applyBorder="1" applyProtection="1">
      <protection hidden="1"/>
    </xf>
    <xf numFmtId="0" fontId="105" fillId="0" borderId="0" xfId="1" applyFont="1" applyAlignment="1">
      <alignment wrapText="1"/>
    </xf>
    <xf numFmtId="37" fontId="104" fillId="60" borderId="2" xfId="20" applyFont="1" applyFill="1">
      <alignment horizontal="right"/>
      <protection locked="0"/>
    </xf>
    <xf numFmtId="0" fontId="147" fillId="0" borderId="0" xfId="1" applyFont="1" applyProtection="1">
      <protection hidden="1"/>
    </xf>
    <xf numFmtId="37" fontId="105" fillId="0" borderId="0" xfId="36" applyFont="1" applyFill="1" applyBorder="1" applyProtection="1">
      <protection hidden="1"/>
    </xf>
    <xf numFmtId="37" fontId="105" fillId="0" borderId="0" xfId="36" applyFont="1" applyFill="1" applyProtection="1">
      <protection hidden="1"/>
    </xf>
    <xf numFmtId="0" fontId="131" fillId="0" borderId="0" xfId="2" applyFont="1" applyFill="1" applyBorder="1" applyAlignment="1" applyProtection="1">
      <alignment horizontal="left"/>
      <protection hidden="1"/>
    </xf>
    <xf numFmtId="0" fontId="141" fillId="0" borderId="0" xfId="1" applyFont="1" applyProtection="1">
      <protection hidden="1"/>
    </xf>
    <xf numFmtId="37" fontId="103" fillId="0" borderId="1" xfId="32" quotePrefix="1" applyNumberFormat="1" applyFont="1" applyBorder="1">
      <alignment horizontal="right"/>
      <protection locked="0"/>
    </xf>
    <xf numFmtId="9" fontId="103" fillId="0" borderId="1" xfId="1" applyNumberFormat="1" applyFont="1" applyBorder="1" applyAlignment="1" applyProtection="1">
      <alignment horizontal="right"/>
      <protection hidden="1"/>
    </xf>
    <xf numFmtId="0" fontId="104" fillId="0" borderId="2" xfId="1" applyFont="1" applyBorder="1" applyProtection="1">
      <protection hidden="1"/>
    </xf>
    <xf numFmtId="37" fontId="104" fillId="0" borderId="2" xfId="5" applyFont="1" applyFill="1" applyAlignment="1" applyProtection="1">
      <alignment horizontal="center" vertical="center" wrapText="1"/>
      <protection locked="0"/>
    </xf>
    <xf numFmtId="37" fontId="104" fillId="0" borderId="2" xfId="5" applyFont="1" applyFill="1" applyAlignment="1" applyProtection="1">
      <alignment horizontal="center" wrapText="1"/>
      <protection locked="0"/>
    </xf>
    <xf numFmtId="37" fontId="103" fillId="0" borderId="2" xfId="5" applyFont="1" applyFill="1" applyAlignment="1" applyProtection="1">
      <alignment horizontal="center" vertical="center" wrapText="1"/>
      <protection locked="0"/>
    </xf>
    <xf numFmtId="37" fontId="103" fillId="0" borderId="2" xfId="5" applyFont="1" applyFill="1" applyAlignment="1" applyProtection="1">
      <alignment horizontal="center" wrapText="1"/>
      <protection locked="0"/>
    </xf>
    <xf numFmtId="37" fontId="135" fillId="4" borderId="2" xfId="36" applyFont="1" applyFill="1" applyBorder="1" applyAlignment="1" applyProtection="1">
      <alignment horizontal="center"/>
      <protection hidden="1"/>
    </xf>
    <xf numFmtId="49" fontId="103" fillId="0" borderId="2" xfId="36" applyNumberFormat="1" applyFont="1" applyFill="1" applyBorder="1" applyAlignment="1" applyProtection="1">
      <alignment horizontal="center"/>
      <protection hidden="1"/>
    </xf>
    <xf numFmtId="49" fontId="103" fillId="0" borderId="2" xfId="5" applyNumberFormat="1" applyFont="1" applyFill="1" applyAlignment="1" applyProtection="1">
      <alignment horizontal="center" wrapText="1"/>
      <protection locked="0"/>
    </xf>
    <xf numFmtId="9" fontId="103" fillId="0" borderId="2" xfId="38556" applyFont="1" applyFill="1" applyBorder="1" applyAlignment="1" applyProtection="1">
      <alignment horizontal="center" vertical="center" wrapText="1"/>
      <protection locked="0"/>
    </xf>
    <xf numFmtId="49" fontId="103" fillId="0" borderId="0" xfId="1" applyNumberFormat="1" applyFont="1" applyAlignment="1" applyProtection="1">
      <alignment horizontal="center"/>
      <protection hidden="1"/>
    </xf>
    <xf numFmtId="49" fontId="103" fillId="0" borderId="2" xfId="5" applyNumberFormat="1" applyFont="1" applyFill="1" applyAlignment="1" applyProtection="1">
      <alignment horizontal="center" vertical="center" wrapText="1"/>
      <protection locked="0"/>
    </xf>
    <xf numFmtId="184" fontId="103" fillId="0" borderId="2" xfId="5" applyNumberFormat="1" applyFont="1" applyFill="1" applyAlignment="1" applyProtection="1">
      <alignment horizontal="center"/>
      <protection locked="0"/>
    </xf>
    <xf numFmtId="37" fontId="135" fillId="61" borderId="2" xfId="36" applyFont="1" applyFill="1" applyBorder="1" applyAlignment="1" applyProtection="1">
      <alignment horizontal="center"/>
      <protection hidden="1"/>
    </xf>
    <xf numFmtId="37" fontId="103" fillId="0" borderId="0" xfId="5" applyFont="1" applyFill="1" applyBorder="1" applyAlignment="1" applyProtection="1">
      <alignment horizontal="center" vertical="center" wrapText="1"/>
      <protection locked="0"/>
    </xf>
    <xf numFmtId="9" fontId="103" fillId="0" borderId="0" xfId="38556" applyFont="1" applyFill="1" applyBorder="1" applyAlignment="1" applyProtection="1">
      <alignment horizontal="center" vertical="center" wrapText="1"/>
      <protection locked="0"/>
    </xf>
    <xf numFmtId="49" fontId="103" fillId="0" borderId="2" xfId="5" applyNumberFormat="1" applyFont="1" applyFill="1" applyAlignment="1" applyProtection="1">
      <alignment horizontal="center"/>
      <protection locked="0"/>
    </xf>
    <xf numFmtId="37" fontId="135" fillId="66" borderId="2" xfId="36" applyFont="1" applyFill="1" applyBorder="1" applyAlignment="1" applyProtection="1">
      <alignment horizontal="center"/>
      <protection hidden="1"/>
    </xf>
    <xf numFmtId="37" fontId="103" fillId="0" borderId="0" xfId="36" applyFont="1" applyFill="1" applyBorder="1" applyAlignment="1" applyProtection="1">
      <alignment horizontal="left"/>
      <protection hidden="1"/>
    </xf>
    <xf numFmtId="0" fontId="103" fillId="0" borderId="37" xfId="1" applyFont="1" applyBorder="1" applyAlignment="1" applyProtection="1">
      <alignment horizontal="center" wrapText="1"/>
      <protection hidden="1"/>
    </xf>
    <xf numFmtId="37" fontId="103" fillId="0" borderId="2" xfId="32" quotePrefix="1" applyNumberFormat="1" applyFont="1" applyBorder="1">
      <alignment horizontal="right"/>
      <protection locked="0"/>
    </xf>
    <xf numFmtId="9" fontId="103" fillId="0" borderId="2" xfId="1" applyNumberFormat="1" applyFont="1" applyBorder="1" applyAlignment="1" applyProtection="1">
      <alignment horizontal="right"/>
      <protection hidden="1"/>
    </xf>
    <xf numFmtId="0" fontId="103" fillId="4" borderId="2" xfId="1" applyFont="1" applyFill="1" applyBorder="1" applyProtection="1">
      <protection hidden="1"/>
    </xf>
    <xf numFmtId="0" fontId="103" fillId="0" borderId="0" xfId="1" applyFont="1" applyAlignment="1" applyProtection="1">
      <alignment horizontal="left" vertical="center" wrapText="1"/>
      <protection hidden="1"/>
    </xf>
    <xf numFmtId="0" fontId="103" fillId="0" borderId="0" xfId="1" applyFont="1" applyAlignment="1" applyProtection="1">
      <alignment horizontal="right" vertical="center"/>
      <protection hidden="1"/>
    </xf>
    <xf numFmtId="0" fontId="103" fillId="0" borderId="5" xfId="1" applyFont="1" applyBorder="1" applyAlignment="1" applyProtection="1">
      <alignment horizontal="right" vertical="center"/>
      <protection hidden="1"/>
    </xf>
    <xf numFmtId="184" fontId="103" fillId="0" borderId="2" xfId="32" quotePrefix="1" applyNumberFormat="1" applyFont="1" applyBorder="1">
      <alignment horizontal="right"/>
      <protection locked="0"/>
    </xf>
    <xf numFmtId="0" fontId="103" fillId="0" borderId="27" xfId="1" applyFont="1" applyBorder="1" applyProtection="1">
      <protection hidden="1"/>
    </xf>
    <xf numFmtId="37" fontId="103" fillId="0" borderId="37" xfId="32" quotePrefix="1" applyNumberFormat="1" applyFont="1" applyBorder="1">
      <alignment horizontal="right"/>
      <protection locked="0"/>
    </xf>
    <xf numFmtId="9" fontId="103" fillId="0" borderId="0" xfId="1" applyNumberFormat="1" applyFont="1" applyProtection="1">
      <protection hidden="1"/>
    </xf>
    <xf numFmtId="9" fontId="103" fillId="0" borderId="0" xfId="1" applyNumberFormat="1" applyFont="1" applyAlignment="1" applyProtection="1">
      <alignment horizontal="left" indent="2"/>
      <protection hidden="1"/>
    </xf>
    <xf numFmtId="9" fontId="103" fillId="0" borderId="0" xfId="1" applyNumberFormat="1" applyFont="1" applyAlignment="1" applyProtection="1">
      <alignment horizontal="left" indent="3"/>
      <protection hidden="1"/>
    </xf>
    <xf numFmtId="0" fontId="109" fillId="0" borderId="0" xfId="1" applyFont="1" applyAlignment="1" applyProtection="1">
      <alignment wrapText="1"/>
      <protection hidden="1"/>
    </xf>
    <xf numFmtId="9" fontId="135" fillId="4" borderId="2" xfId="1" applyNumberFormat="1" applyFont="1" applyFill="1" applyBorder="1" applyProtection="1">
      <protection hidden="1"/>
    </xf>
    <xf numFmtId="37" fontId="103" fillId="0" borderId="0" xfId="36" applyFont="1" applyBorder="1" applyProtection="1">
      <protection hidden="1"/>
    </xf>
    <xf numFmtId="0" fontId="103" fillId="0" borderId="1" xfId="1" applyFont="1" applyBorder="1" applyAlignment="1" applyProtection="1">
      <alignment wrapText="1"/>
      <protection hidden="1"/>
    </xf>
    <xf numFmtId="0" fontId="103" fillId="0" borderId="28" xfId="1" applyFont="1" applyBorder="1" applyAlignment="1" applyProtection="1">
      <alignment wrapText="1"/>
      <protection hidden="1"/>
    </xf>
    <xf numFmtId="37" fontId="103" fillId="0" borderId="0" xfId="36" applyFont="1" applyFill="1" applyBorder="1" applyAlignment="1" applyProtection="1">
      <alignment horizontal="right"/>
      <protection hidden="1"/>
    </xf>
    <xf numFmtId="37" fontId="105" fillId="0" borderId="0" xfId="36" applyFont="1" applyBorder="1" applyProtection="1">
      <protection hidden="1"/>
    </xf>
    <xf numFmtId="37" fontId="103" fillId="0" borderId="0" xfId="36" applyFont="1" applyAlignment="1" applyProtection="1">
      <alignment horizontal="right"/>
      <protection hidden="1"/>
    </xf>
    <xf numFmtId="0" fontId="103" fillId="0" borderId="2" xfId="1" applyFont="1" applyBorder="1" applyAlignment="1" applyProtection="1">
      <alignment wrapText="1"/>
      <protection hidden="1"/>
    </xf>
    <xf numFmtId="9" fontId="103" fillId="0" borderId="2" xfId="1" applyNumberFormat="1" applyFont="1" applyBorder="1" applyAlignment="1" applyProtection="1">
      <alignment horizontal="left" wrapText="1"/>
      <protection hidden="1"/>
    </xf>
    <xf numFmtId="37" fontId="104" fillId="0" borderId="2" xfId="20" quotePrefix="1" applyFont="1">
      <alignment horizontal="right"/>
      <protection locked="0"/>
    </xf>
    <xf numFmtId="0" fontId="132" fillId="0" borderId="1" xfId="1" applyFont="1" applyBorder="1" applyAlignment="1" applyProtection="1">
      <alignment wrapText="1"/>
      <protection hidden="1"/>
    </xf>
    <xf numFmtId="0" fontId="105" fillId="0" borderId="1" xfId="1" applyFont="1" applyBorder="1" applyAlignment="1">
      <alignment wrapText="1"/>
    </xf>
    <xf numFmtId="0" fontId="132" fillId="0" borderId="5" xfId="1" applyFont="1" applyBorder="1" applyProtection="1">
      <protection hidden="1"/>
    </xf>
    <xf numFmtId="0" fontId="104" fillId="0" borderId="3" xfId="1" quotePrefix="1" applyFont="1" applyBorder="1" applyAlignment="1" applyProtection="1">
      <alignment horizontal="right"/>
      <protection hidden="1"/>
    </xf>
    <xf numFmtId="0" fontId="104" fillId="0" borderId="0" xfId="1" quotePrefix="1" applyFont="1" applyAlignment="1" applyProtection="1">
      <alignment horizontal="right"/>
      <protection hidden="1"/>
    </xf>
    <xf numFmtId="176" fontId="103" fillId="0" borderId="2" xfId="1" applyNumberFormat="1" applyFont="1" applyBorder="1" applyProtection="1">
      <protection hidden="1"/>
    </xf>
    <xf numFmtId="0" fontId="103" fillId="0" borderId="0" xfId="33844" applyFont="1" applyProtection="1">
      <protection hidden="1"/>
    </xf>
    <xf numFmtId="0" fontId="105" fillId="0" borderId="0" xfId="33844" applyFont="1" applyProtection="1">
      <protection hidden="1"/>
    </xf>
    <xf numFmtId="0" fontId="103" fillId="0" borderId="2" xfId="33844" applyFont="1" applyBorder="1" applyAlignment="1" applyProtection="1">
      <alignment horizontal="center" wrapText="1"/>
      <protection hidden="1"/>
    </xf>
    <xf numFmtId="0" fontId="103" fillId="0" borderId="0" xfId="33844" applyFont="1" applyAlignment="1" applyProtection="1">
      <alignment horizontal="left"/>
      <protection hidden="1"/>
    </xf>
    <xf numFmtId="37" fontId="104" fillId="0" borderId="0" xfId="33859" quotePrefix="1" applyNumberFormat="1" applyFont="1" applyBorder="1">
      <alignment horizontal="right"/>
      <protection locked="0"/>
    </xf>
    <xf numFmtId="0" fontId="135" fillId="0" borderId="0" xfId="33844" applyFont="1" applyProtection="1">
      <protection hidden="1"/>
    </xf>
    <xf numFmtId="0" fontId="138" fillId="0" borderId="0" xfId="33844" applyFont="1" applyProtection="1">
      <protection hidden="1"/>
    </xf>
    <xf numFmtId="0" fontId="136" fillId="0" borderId="0" xfId="33844" applyFont="1" applyProtection="1">
      <protection hidden="1"/>
    </xf>
    <xf numFmtId="37" fontId="104" fillId="61" borderId="2" xfId="32" quotePrefix="1" applyNumberFormat="1" applyFont="1" applyFill="1" applyBorder="1">
      <alignment horizontal="right"/>
      <protection locked="0"/>
    </xf>
    <xf numFmtId="37" fontId="101" fillId="0" borderId="0" xfId="32" quotePrefix="1" applyNumberFormat="1" applyFont="1" applyBorder="1">
      <alignment horizontal="right"/>
      <protection locked="0"/>
    </xf>
    <xf numFmtId="0" fontId="136" fillId="0" borderId="0" xfId="0" applyFont="1" applyProtection="1">
      <protection hidden="1"/>
    </xf>
    <xf numFmtId="0" fontId="135" fillId="0" borderId="0" xfId="0" applyFont="1" applyProtection="1">
      <protection hidden="1"/>
    </xf>
    <xf numFmtId="0" fontId="103" fillId="0" borderId="0" xfId="0" applyFont="1" applyProtection="1">
      <protection hidden="1"/>
    </xf>
    <xf numFmtId="0" fontId="135" fillId="0" borderId="0" xfId="1" applyFont="1" applyAlignment="1" applyProtection="1">
      <alignment horizontal="center"/>
      <protection hidden="1"/>
    </xf>
    <xf numFmtId="0" fontId="135" fillId="0" borderId="0" xfId="1" applyFont="1" applyAlignment="1" applyProtection="1">
      <alignment horizontal="left" wrapText="1" indent="1"/>
      <protection hidden="1"/>
    </xf>
    <xf numFmtId="0" fontId="135" fillId="0" borderId="5" xfId="1" applyFont="1" applyBorder="1" applyProtection="1">
      <protection hidden="1"/>
    </xf>
    <xf numFmtId="0" fontId="103" fillId="0" borderId="5" xfId="1" applyFont="1" applyBorder="1" applyAlignment="1" applyProtection="1">
      <alignment horizontal="left" wrapText="1" indent="1"/>
      <protection hidden="1"/>
    </xf>
    <xf numFmtId="0" fontId="73" fillId="0" borderId="0" xfId="1" applyFont="1" applyAlignment="1" applyProtection="1">
      <alignment horizontal="right" wrapText="1" indent="1"/>
      <protection hidden="1"/>
    </xf>
    <xf numFmtId="0" fontId="103" fillId="0" borderId="5" xfId="1" applyFont="1" applyBorder="1" applyAlignment="1" applyProtection="1">
      <alignment wrapText="1"/>
      <protection hidden="1"/>
    </xf>
    <xf numFmtId="0" fontId="103" fillId="0" borderId="5" xfId="1" applyFont="1" applyBorder="1" applyAlignment="1" applyProtection="1">
      <alignment horizontal="right" wrapText="1"/>
      <protection hidden="1"/>
    </xf>
    <xf numFmtId="0" fontId="73" fillId="0" borderId="0" xfId="1" applyFont="1" applyAlignment="1" applyProtection="1">
      <alignment horizontal="right" wrapText="1"/>
      <protection hidden="1"/>
    </xf>
    <xf numFmtId="0" fontId="103" fillId="0" borderId="0" xfId="1" quotePrefix="1" applyFont="1" applyAlignment="1" applyProtection="1">
      <alignment horizontal="left" vertical="top" indent="1"/>
      <protection hidden="1"/>
    </xf>
    <xf numFmtId="0" fontId="103" fillId="0" borderId="0" xfId="1" quotePrefix="1" applyFont="1" applyAlignment="1" applyProtection="1">
      <alignment horizontal="left" indent="6"/>
      <protection hidden="1"/>
    </xf>
    <xf numFmtId="0" fontId="105" fillId="0" borderId="0" xfId="1" applyFont="1"/>
    <xf numFmtId="0" fontId="93" fillId="0" borderId="0" xfId="1" applyFont="1" applyAlignment="1" applyProtection="1">
      <alignment wrapText="1"/>
      <protection hidden="1"/>
    </xf>
    <xf numFmtId="0" fontId="103" fillId="0" borderId="2" xfId="1" applyFont="1" applyBorder="1" applyAlignment="1" applyProtection="1">
      <alignment horizontal="center" wrapText="1"/>
      <protection hidden="1"/>
    </xf>
    <xf numFmtId="37" fontId="101" fillId="61" borderId="2" xfId="32" quotePrefix="1" applyNumberFormat="1" applyFont="1" applyFill="1" applyBorder="1">
      <alignment horizontal="right"/>
      <protection locked="0"/>
    </xf>
    <xf numFmtId="0" fontId="132" fillId="0" borderId="0" xfId="1" applyFont="1" applyAlignment="1" applyProtection="1">
      <alignment vertical="top"/>
      <protection hidden="1"/>
    </xf>
    <xf numFmtId="37" fontId="104" fillId="0" borderId="0" xfId="32" quotePrefix="1" applyNumberFormat="1" applyFont="1" applyBorder="1">
      <alignment horizontal="right"/>
      <protection locked="0"/>
    </xf>
    <xf numFmtId="0" fontId="102" fillId="0" borderId="0" xfId="1" applyFont="1" applyAlignment="1" applyProtection="1">
      <alignment horizontal="left"/>
      <protection hidden="1"/>
    </xf>
    <xf numFmtId="0" fontId="132" fillId="0" borderId="0" xfId="1" applyFont="1" applyProtection="1">
      <protection locked="0" hidden="1"/>
    </xf>
    <xf numFmtId="37" fontId="103" fillId="0" borderId="0" xfId="1" applyNumberFormat="1" applyFont="1" applyProtection="1">
      <protection hidden="1"/>
    </xf>
    <xf numFmtId="37" fontId="103" fillId="4" borderId="2" xfId="1" applyNumberFormat="1" applyFont="1" applyFill="1" applyBorder="1" applyAlignment="1" applyProtection="1">
      <alignment horizontal="center"/>
      <protection hidden="1"/>
    </xf>
    <xf numFmtId="1" fontId="103" fillId="0" borderId="3" xfId="1" applyNumberFormat="1" applyFont="1" applyBorder="1" applyAlignment="1" applyProtection="1">
      <alignment horizontal="center"/>
      <protection hidden="1"/>
    </xf>
    <xf numFmtId="0" fontId="104" fillId="0" borderId="0" xfId="32" quotePrefix="1" applyNumberFormat="1" applyFont="1" applyBorder="1">
      <alignment horizontal="right"/>
      <protection locked="0"/>
    </xf>
    <xf numFmtId="9" fontId="103" fillId="0" borderId="0" xfId="0" applyNumberFormat="1" applyFont="1" applyAlignment="1" applyProtection="1">
      <alignment horizontal="left" indent="3"/>
      <protection hidden="1"/>
    </xf>
    <xf numFmtId="0" fontId="103" fillId="0" borderId="0" xfId="0" applyFont="1" applyAlignment="1" applyProtection="1">
      <alignment horizontal="center"/>
      <protection hidden="1"/>
    </xf>
    <xf numFmtId="0" fontId="103" fillId="0" borderId="0" xfId="0" applyFont="1" applyAlignment="1" applyProtection="1">
      <alignment horizontal="center" wrapText="1"/>
      <protection hidden="1"/>
    </xf>
    <xf numFmtId="0" fontId="103" fillId="4" borderId="2" xfId="0" applyFont="1" applyFill="1" applyBorder="1" applyProtection="1">
      <protection hidden="1"/>
    </xf>
    <xf numFmtId="182" fontId="103" fillId="0" borderId="0" xfId="1" applyNumberFormat="1" applyFont="1" applyAlignment="1" applyProtection="1">
      <alignment horizontal="center"/>
      <protection locked="0"/>
    </xf>
    <xf numFmtId="0" fontId="105" fillId="0" borderId="5" xfId="1" applyFont="1" applyBorder="1" applyAlignment="1">
      <alignment wrapText="1"/>
    </xf>
    <xf numFmtId="0" fontId="103" fillId="0" borderId="0" xfId="1" applyFont="1" applyAlignment="1" applyProtection="1">
      <alignment horizontal="left" wrapText="1"/>
      <protection hidden="1"/>
    </xf>
    <xf numFmtId="0" fontId="132" fillId="0" borderId="0" xfId="33844" applyFont="1" applyAlignment="1" applyProtection="1">
      <alignment wrapText="1"/>
      <protection hidden="1"/>
    </xf>
    <xf numFmtId="0" fontId="105" fillId="0" borderId="0" xfId="33844" applyFont="1" applyAlignment="1">
      <alignment wrapText="1"/>
    </xf>
    <xf numFmtId="0" fontId="102" fillId="60" borderId="0" xfId="1" applyFont="1" applyFill="1" applyProtection="1">
      <protection hidden="1"/>
    </xf>
    <xf numFmtId="173" fontId="103" fillId="0" borderId="0" xfId="37" applyNumberFormat="1" applyFont="1" applyFill="1" applyBorder="1" applyAlignment="1" applyProtection="1">
      <alignment horizontal="center"/>
      <protection hidden="1"/>
    </xf>
    <xf numFmtId="37" fontId="103" fillId="0" borderId="0" xfId="1" applyNumberFormat="1" applyFont="1" applyAlignment="1" applyProtection="1">
      <alignment horizontal="center"/>
      <protection hidden="1"/>
    </xf>
    <xf numFmtId="0" fontId="105" fillId="60" borderId="2" xfId="1" applyFont="1" applyFill="1" applyBorder="1" applyAlignment="1" applyProtection="1">
      <alignment horizontal="right"/>
      <protection locked="0" hidden="1"/>
    </xf>
    <xf numFmtId="0" fontId="103" fillId="4" borderId="2" xfId="1" applyFont="1" applyFill="1" applyBorder="1" applyProtection="1">
      <protection locked="0" hidden="1"/>
    </xf>
    <xf numFmtId="0" fontId="103" fillId="0" borderId="0" xfId="1" applyFont="1" applyProtection="1">
      <protection locked="0" hidden="1"/>
    </xf>
    <xf numFmtId="37" fontId="103" fillId="4" borderId="2" xfId="36" applyFont="1" applyFill="1" applyBorder="1" applyProtection="1">
      <protection locked="0" hidden="1"/>
    </xf>
    <xf numFmtId="0" fontId="104" fillId="60" borderId="2" xfId="1" applyFont="1" applyFill="1" applyBorder="1" applyAlignment="1" applyProtection="1">
      <alignment horizontal="center" wrapText="1"/>
      <protection hidden="1"/>
    </xf>
    <xf numFmtId="0" fontId="103" fillId="60" borderId="0" xfId="1" applyFont="1" applyFill="1" applyAlignment="1" applyProtection="1">
      <alignment horizontal="center" wrapText="1"/>
      <protection hidden="1"/>
    </xf>
    <xf numFmtId="0" fontId="135" fillId="60" borderId="0" xfId="1" applyFont="1" applyFill="1" applyAlignment="1" applyProtection="1">
      <alignment horizontal="center" wrapText="1"/>
      <protection hidden="1"/>
    </xf>
    <xf numFmtId="0" fontId="150" fillId="0" borderId="0" xfId="1" quotePrefix="1" applyFont="1" applyProtection="1">
      <protection hidden="1"/>
    </xf>
    <xf numFmtId="0" fontId="147" fillId="0" borderId="0" xfId="1" quotePrefix="1" applyFont="1" applyProtection="1">
      <protection hidden="1"/>
    </xf>
    <xf numFmtId="0" fontId="105" fillId="0" borderId="0" xfId="1" applyFont="1" applyAlignment="1">
      <alignment horizontal="center" wrapText="1"/>
    </xf>
    <xf numFmtId="0" fontId="105" fillId="0" borderId="0" xfId="1" applyFont="1" applyAlignment="1" applyProtection="1">
      <alignment horizontal="center"/>
      <protection hidden="1"/>
    </xf>
    <xf numFmtId="0" fontId="105" fillId="0" borderId="0" xfId="1" applyFont="1" applyAlignment="1" applyProtection="1">
      <alignment wrapText="1"/>
      <protection hidden="1"/>
    </xf>
    <xf numFmtId="0" fontId="105" fillId="0" borderId="0" xfId="1" applyFont="1" applyAlignment="1" applyProtection="1">
      <alignment horizontal="center" wrapText="1"/>
      <protection hidden="1"/>
    </xf>
    <xf numFmtId="0" fontId="104" fillId="0" borderId="9" xfId="1" applyFont="1" applyBorder="1" applyAlignment="1" applyProtection="1">
      <alignment horizontal="center"/>
      <protection hidden="1"/>
    </xf>
    <xf numFmtId="0" fontId="104" fillId="0" borderId="1" xfId="1" applyFont="1" applyBorder="1" applyAlignment="1" applyProtection="1">
      <alignment horizontal="center"/>
      <protection hidden="1"/>
    </xf>
    <xf numFmtId="0" fontId="104" fillId="0" borderId="10" xfId="1" applyFont="1" applyBorder="1" applyAlignment="1" applyProtection="1">
      <alignment horizontal="center"/>
      <protection hidden="1"/>
    </xf>
    <xf numFmtId="0" fontId="104" fillId="0" borderId="3" xfId="1" applyFont="1" applyBorder="1" applyAlignment="1" applyProtection="1">
      <alignment horizontal="center" wrapText="1"/>
      <protection hidden="1"/>
    </xf>
    <xf numFmtId="0" fontId="104" fillId="4" borderId="2" xfId="1" applyFont="1" applyFill="1" applyBorder="1" applyAlignment="1" applyProtection="1">
      <alignment horizontal="center" wrapText="1"/>
      <protection hidden="1"/>
    </xf>
    <xf numFmtId="0" fontId="135" fillId="0" borderId="0" xfId="1" applyFont="1" applyAlignment="1" applyProtection="1">
      <alignment horizontal="center" wrapText="1"/>
      <protection hidden="1"/>
    </xf>
    <xf numFmtId="0" fontId="105" fillId="4" borderId="0" xfId="1" applyFont="1" applyFill="1" applyAlignment="1" applyProtection="1">
      <alignment horizontal="center"/>
      <protection hidden="1"/>
    </xf>
    <xf numFmtId="0" fontId="103" fillId="4" borderId="0" xfId="1" quotePrefix="1" applyFont="1" applyFill="1" applyAlignment="1" applyProtection="1">
      <alignment horizontal="center" wrapText="1"/>
      <protection hidden="1"/>
    </xf>
    <xf numFmtId="0" fontId="105" fillId="4" borderId="0" xfId="1" applyFont="1" applyFill="1" applyProtection="1">
      <protection hidden="1"/>
    </xf>
    <xf numFmtId="0" fontId="132" fillId="4" borderId="0" xfId="1" applyFont="1" applyFill="1" applyProtection="1">
      <protection hidden="1"/>
    </xf>
    <xf numFmtId="170" fontId="104" fillId="0" borderId="2" xfId="23" applyFont="1">
      <alignment horizontal="right"/>
      <protection locked="0"/>
    </xf>
    <xf numFmtId="171" fontId="103" fillId="4" borderId="2" xfId="37" applyFont="1" applyFill="1" applyBorder="1" applyProtection="1">
      <protection locked="0" hidden="1"/>
    </xf>
    <xf numFmtId="37" fontId="103" fillId="0" borderId="3" xfId="36" applyFont="1" applyFill="1" applyBorder="1" applyProtection="1">
      <protection locked="0" hidden="1"/>
    </xf>
    <xf numFmtId="173" fontId="103" fillId="4" borderId="2" xfId="37" applyNumberFormat="1" applyFont="1" applyFill="1" applyBorder="1" applyAlignment="1" applyProtection="1">
      <alignment horizontal="center"/>
      <protection locked="0" hidden="1"/>
    </xf>
    <xf numFmtId="167" fontId="104" fillId="0" borderId="2" xfId="21" applyFont="1">
      <alignment horizontal="right"/>
      <protection locked="0"/>
    </xf>
    <xf numFmtId="39" fontId="104" fillId="0" borderId="2" xfId="22" applyFont="1">
      <alignment horizontal="right"/>
      <protection locked="0"/>
    </xf>
    <xf numFmtId="37" fontId="104" fillId="0" borderId="2" xfId="17" applyFont="1" applyFill="1" applyProtection="1">
      <alignment horizontal="right"/>
      <protection locked="0"/>
    </xf>
    <xf numFmtId="0" fontId="103" fillId="4" borderId="0" xfId="1" applyFont="1" applyFill="1" applyProtection="1">
      <protection hidden="1"/>
    </xf>
    <xf numFmtId="169" fontId="104" fillId="4" borderId="2" xfId="1" applyNumberFormat="1" applyFont="1" applyFill="1" applyBorder="1" applyAlignment="1">
      <alignment horizontal="right"/>
    </xf>
    <xf numFmtId="37" fontId="104" fillId="0" borderId="2" xfId="5" quotePrefix="1" applyFont="1" applyFill="1" applyProtection="1">
      <alignment horizontal="right"/>
      <protection locked="0"/>
    </xf>
    <xf numFmtId="167" fontId="104" fillId="0" borderId="2" xfId="21" quotePrefix="1" applyFont="1">
      <alignment horizontal="right"/>
      <protection locked="0"/>
    </xf>
    <xf numFmtId="0" fontId="105" fillId="0" borderId="0" xfId="1" applyFont="1" applyProtection="1">
      <protection locked="0"/>
    </xf>
    <xf numFmtId="179" fontId="104" fillId="0" borderId="2" xfId="1" applyNumberFormat="1" applyFont="1" applyBorder="1" applyAlignment="1" applyProtection="1">
      <alignment horizontal="right"/>
      <protection locked="0" hidden="1"/>
    </xf>
    <xf numFmtId="0" fontId="104" fillId="4" borderId="2" xfId="1" applyFont="1" applyFill="1" applyBorder="1" applyAlignment="1" applyProtection="1">
      <alignment horizontal="right"/>
      <protection locked="0" hidden="1"/>
    </xf>
    <xf numFmtId="0" fontId="103" fillId="0" borderId="3" xfId="1" applyFont="1" applyBorder="1" applyProtection="1">
      <protection locked="0" hidden="1"/>
    </xf>
    <xf numFmtId="179" fontId="104" fillId="4" borderId="2" xfId="1" applyNumberFormat="1" applyFont="1" applyFill="1" applyBorder="1" applyAlignment="1" applyProtection="1">
      <alignment horizontal="right"/>
      <protection hidden="1"/>
    </xf>
    <xf numFmtId="0" fontId="105" fillId="0" borderId="2" xfId="1" applyFont="1" applyBorder="1" applyAlignment="1" applyProtection="1">
      <alignment horizontal="right"/>
      <protection locked="0" hidden="1"/>
    </xf>
    <xf numFmtId="0" fontId="105" fillId="4" borderId="2" xfId="1" applyFont="1" applyFill="1" applyBorder="1" applyAlignment="1" applyProtection="1">
      <alignment horizontal="right"/>
      <protection locked="0" hidden="1"/>
    </xf>
    <xf numFmtId="0" fontId="105" fillId="0" borderId="0" xfId="1" applyFont="1" applyProtection="1">
      <protection locked="0" hidden="1"/>
    </xf>
    <xf numFmtId="37" fontId="135" fillId="0" borderId="2" xfId="36" applyFont="1" applyFill="1" applyBorder="1" applyAlignment="1" applyProtection="1">
      <alignment horizontal="center"/>
      <protection locked="0" hidden="1"/>
    </xf>
    <xf numFmtId="37" fontId="135" fillId="4" borderId="2" xfId="1" applyNumberFormat="1" applyFont="1" applyFill="1" applyBorder="1" applyAlignment="1" applyProtection="1">
      <alignment horizontal="center"/>
      <protection locked="0" hidden="1"/>
    </xf>
    <xf numFmtId="37" fontId="103" fillId="0" borderId="3" xfId="1" applyNumberFormat="1" applyFont="1" applyBorder="1" applyAlignment="1" applyProtection="1">
      <alignment horizontal="center"/>
      <protection locked="0" hidden="1"/>
    </xf>
    <xf numFmtId="167" fontId="104" fillId="0" borderId="2" xfId="8" applyFont="1" applyFill="1" applyProtection="1">
      <alignment horizontal="right"/>
      <protection locked="0"/>
    </xf>
    <xf numFmtId="168" fontId="104" fillId="0" borderId="2" xfId="11" applyFont="1" applyFill="1" applyProtection="1">
      <alignment horizontal="right"/>
      <protection locked="0"/>
    </xf>
    <xf numFmtId="167" fontId="104" fillId="0" borderId="2" xfId="8" quotePrefix="1" applyFont="1" applyFill="1" applyProtection="1">
      <alignment horizontal="right"/>
      <protection locked="0"/>
    </xf>
    <xf numFmtId="37" fontId="103" fillId="4" borderId="2" xfId="1" applyNumberFormat="1" applyFont="1" applyFill="1" applyBorder="1" applyAlignment="1" applyProtection="1">
      <alignment horizontal="center"/>
      <protection locked="0" hidden="1"/>
    </xf>
    <xf numFmtId="177" fontId="103" fillId="0" borderId="3" xfId="37" applyNumberFormat="1" applyFont="1" applyFill="1" applyBorder="1" applyAlignment="1" applyProtection="1">
      <alignment horizontal="center"/>
      <protection locked="0" hidden="1"/>
    </xf>
    <xf numFmtId="173" fontId="103" fillId="0" borderId="3" xfId="37" applyNumberFormat="1" applyFont="1" applyFill="1" applyBorder="1" applyAlignment="1" applyProtection="1">
      <alignment horizontal="center"/>
      <protection locked="0" hidden="1"/>
    </xf>
    <xf numFmtId="37" fontId="103" fillId="0" borderId="2" xfId="1" applyNumberFormat="1" applyFont="1" applyBorder="1" applyAlignment="1" applyProtection="1">
      <alignment horizontal="center"/>
      <protection hidden="1"/>
    </xf>
    <xf numFmtId="173" fontId="104" fillId="0" borderId="0" xfId="37" applyNumberFormat="1" applyFont="1" applyFill="1" applyBorder="1" applyAlignment="1" applyProtection="1">
      <alignment horizontal="center"/>
      <protection hidden="1"/>
    </xf>
    <xf numFmtId="0" fontId="105" fillId="0" borderId="0" xfId="1" applyFont="1" applyAlignment="1">
      <alignment vertical="top" wrapText="1"/>
    </xf>
    <xf numFmtId="0" fontId="151" fillId="0" borderId="0" xfId="1" applyFont="1" applyAlignment="1" applyProtection="1">
      <alignment vertical="top"/>
      <protection hidden="1"/>
    </xf>
    <xf numFmtId="0" fontId="151" fillId="0" borderId="0" xfId="1" applyFont="1" applyAlignment="1" applyProtection="1">
      <alignment horizontal="right" vertical="top"/>
      <protection hidden="1"/>
    </xf>
    <xf numFmtId="173" fontId="103" fillId="4" borderId="0" xfId="36" applyNumberFormat="1" applyFont="1" applyFill="1" applyBorder="1" applyAlignment="1" applyProtection="1">
      <alignment horizontal="center"/>
      <protection hidden="1"/>
    </xf>
    <xf numFmtId="37" fontId="104" fillId="4" borderId="0" xfId="5" applyFont="1" applyFill="1" applyBorder="1" applyProtection="1">
      <alignment horizontal="right"/>
      <protection hidden="1"/>
    </xf>
    <xf numFmtId="37" fontId="104" fillId="0" borderId="0" xfId="5" applyFont="1" applyFill="1" applyBorder="1">
      <alignment horizontal="right"/>
    </xf>
    <xf numFmtId="0" fontId="101" fillId="60" borderId="2" xfId="1" applyFont="1" applyFill="1" applyBorder="1" applyAlignment="1" applyProtection="1">
      <alignment horizontal="center" wrapText="1"/>
      <protection hidden="1"/>
    </xf>
    <xf numFmtId="180" fontId="103" fillId="0" borderId="0" xfId="37" applyNumberFormat="1" applyFont="1" applyBorder="1" applyProtection="1">
      <protection hidden="1"/>
    </xf>
    <xf numFmtId="0" fontId="105" fillId="0" borderId="0" xfId="1" applyFont="1" applyAlignment="1" applyProtection="1">
      <alignment vertical="top"/>
      <protection hidden="1"/>
    </xf>
    <xf numFmtId="0" fontId="105" fillId="0" borderId="0" xfId="17938" applyFont="1" applyProtection="1">
      <protection hidden="1"/>
    </xf>
    <xf numFmtId="0" fontId="147" fillId="0" borderId="0" xfId="17938" quotePrefix="1" applyFont="1" applyProtection="1">
      <protection hidden="1"/>
    </xf>
    <xf numFmtId="0" fontId="105" fillId="0" borderId="0" xfId="17938" applyFont="1" applyAlignment="1">
      <alignment horizontal="center" wrapText="1"/>
    </xf>
    <xf numFmtId="0" fontId="104" fillId="0" borderId="0" xfId="17938" applyFont="1" applyAlignment="1" applyProtection="1">
      <alignment horizontal="center" wrapText="1"/>
      <protection hidden="1"/>
    </xf>
    <xf numFmtId="0" fontId="104" fillId="0" borderId="0" xfId="17938" applyFont="1" applyProtection="1">
      <protection hidden="1"/>
    </xf>
    <xf numFmtId="0" fontId="105" fillId="0" borderId="0" xfId="26" applyFont="1" applyAlignment="1" applyProtection="1">
      <alignment horizontal="center"/>
      <protection hidden="1"/>
    </xf>
    <xf numFmtId="0" fontId="105" fillId="4" borderId="0" xfId="17938" applyFont="1" applyFill="1" applyAlignment="1" applyProtection="1">
      <alignment horizontal="center"/>
      <protection hidden="1"/>
    </xf>
    <xf numFmtId="0" fontId="103" fillId="4" borderId="0" xfId="17938" quotePrefix="1" applyFont="1" applyFill="1" applyAlignment="1" applyProtection="1">
      <alignment horizontal="center" wrapText="1"/>
      <protection hidden="1"/>
    </xf>
    <xf numFmtId="0" fontId="105" fillId="0" borderId="0" xfId="17938" applyFont="1" applyAlignment="1" applyProtection="1">
      <alignment horizontal="center"/>
      <protection hidden="1"/>
    </xf>
    <xf numFmtId="0" fontId="103" fillId="0" borderId="0" xfId="17938" applyFont="1" applyAlignment="1" applyProtection="1">
      <alignment horizontal="center" wrapText="1"/>
      <protection hidden="1"/>
    </xf>
    <xf numFmtId="0" fontId="103" fillId="4" borderId="0" xfId="17938" applyFont="1" applyFill="1" applyProtection="1">
      <protection hidden="1"/>
    </xf>
    <xf numFmtId="167" fontId="104" fillId="0" borderId="18" xfId="15589" applyFont="1">
      <alignment horizontal="right"/>
      <protection locked="0"/>
    </xf>
    <xf numFmtId="39" fontId="104" fillId="0" borderId="18" xfId="15903" applyFont="1">
      <alignment horizontal="right"/>
      <protection locked="0"/>
    </xf>
    <xf numFmtId="0" fontId="103" fillId="4" borderId="0" xfId="17938" applyFont="1" applyFill="1" applyAlignment="1" applyProtection="1">
      <alignment horizontal="right"/>
      <protection hidden="1"/>
    </xf>
    <xf numFmtId="0" fontId="132" fillId="4" borderId="0" xfId="17938" applyFont="1" applyFill="1" applyProtection="1">
      <protection hidden="1"/>
    </xf>
    <xf numFmtId="167" fontId="104" fillId="0" borderId="0" xfId="15589" applyFont="1" applyBorder="1">
      <alignment horizontal="right"/>
      <protection locked="0"/>
    </xf>
    <xf numFmtId="173" fontId="103" fillId="4" borderId="0" xfId="5664" applyNumberFormat="1" applyFont="1" applyFill="1" applyBorder="1" applyAlignment="1" applyProtection="1">
      <alignment horizontal="center"/>
      <protection hidden="1"/>
    </xf>
    <xf numFmtId="173" fontId="104" fillId="0" borderId="0" xfId="23884" applyNumberFormat="1" applyFont="1" applyFill="1" applyBorder="1" applyAlignment="1" applyProtection="1">
      <alignment horizontal="center"/>
      <protection hidden="1"/>
    </xf>
    <xf numFmtId="0" fontId="104" fillId="0" borderId="0" xfId="1" applyFont="1" applyAlignment="1" applyProtection="1">
      <alignment textRotation="90"/>
      <protection hidden="1"/>
    </xf>
    <xf numFmtId="0" fontId="105" fillId="0" borderId="3" xfId="1" applyFont="1" applyBorder="1" applyProtection="1">
      <protection hidden="1"/>
    </xf>
    <xf numFmtId="177" fontId="103" fillId="4" borderId="2" xfId="37" applyNumberFormat="1" applyFont="1" applyFill="1" applyBorder="1" applyAlignment="1" applyProtection="1">
      <alignment horizontal="center"/>
      <protection hidden="1"/>
    </xf>
    <xf numFmtId="0" fontId="103" fillId="0" borderId="2" xfId="1" applyFont="1" applyBorder="1" applyAlignment="1" applyProtection="1">
      <alignment horizontal="left" wrapText="1"/>
      <protection hidden="1"/>
    </xf>
    <xf numFmtId="0" fontId="103" fillId="4" borderId="0" xfId="1" applyFont="1" applyFill="1" applyAlignment="1" applyProtection="1">
      <alignment horizontal="right"/>
      <protection hidden="1"/>
    </xf>
    <xf numFmtId="37" fontId="104" fillId="0" borderId="0" xfId="5" applyFont="1" applyFill="1" applyBorder="1" applyProtection="1">
      <alignment horizontal="right"/>
      <protection locked="0"/>
    </xf>
    <xf numFmtId="171" fontId="103" fillId="4" borderId="2" xfId="37" applyFont="1" applyFill="1" applyBorder="1" applyProtection="1">
      <protection hidden="1"/>
    </xf>
    <xf numFmtId="179" fontId="104" fillId="0" borderId="2" xfId="1" applyNumberFormat="1" applyFont="1" applyBorder="1" applyAlignment="1" applyProtection="1">
      <alignment horizontal="right"/>
      <protection hidden="1"/>
    </xf>
    <xf numFmtId="0" fontId="104" fillId="4" borderId="2" xfId="1" applyFont="1" applyFill="1" applyBorder="1" applyAlignment="1" applyProtection="1">
      <alignment horizontal="right"/>
      <protection hidden="1"/>
    </xf>
    <xf numFmtId="0" fontId="151" fillId="0" borderId="0" xfId="1" applyFont="1" applyAlignment="1" applyProtection="1">
      <alignment horizontal="right"/>
      <protection hidden="1"/>
    </xf>
    <xf numFmtId="0" fontId="148" fillId="0" borderId="0" xfId="1" applyFont="1" applyAlignment="1" applyProtection="1">
      <alignment horizontal="right"/>
      <protection hidden="1"/>
    </xf>
    <xf numFmtId="173" fontId="103" fillId="4" borderId="29" xfId="37" applyNumberFormat="1" applyFont="1" applyFill="1" applyBorder="1" applyAlignment="1" applyProtection="1">
      <alignment horizontal="center"/>
      <protection locked="0" hidden="1"/>
    </xf>
    <xf numFmtId="37" fontId="104" fillId="0" borderId="0" xfId="17" applyFont="1" applyFill="1" applyBorder="1" applyAlignment="1" applyProtection="1">
      <protection locked="0"/>
    </xf>
    <xf numFmtId="0" fontId="105" fillId="0" borderId="0" xfId="2" applyFont="1" applyFill="1" applyBorder="1" applyAlignment="1" applyProtection="1">
      <alignment horizontal="center"/>
      <protection hidden="1"/>
    </xf>
    <xf numFmtId="0" fontId="101" fillId="0" borderId="2" xfId="1" applyFont="1" applyBorder="1" applyAlignment="1" applyProtection="1">
      <alignment horizontal="center" wrapText="1"/>
      <protection hidden="1"/>
    </xf>
    <xf numFmtId="173" fontId="103" fillId="4" borderId="2" xfId="37" applyNumberFormat="1" applyFont="1" applyFill="1" applyBorder="1" applyAlignment="1" applyProtection="1">
      <alignment horizontal="center"/>
      <protection hidden="1"/>
    </xf>
    <xf numFmtId="177" fontId="103" fillId="4" borderId="2" xfId="1" applyNumberFormat="1" applyFont="1" applyFill="1" applyBorder="1" applyAlignment="1" applyProtection="1">
      <alignment horizontal="center"/>
      <protection hidden="1"/>
    </xf>
    <xf numFmtId="180" fontId="103" fillId="0" borderId="2" xfId="37" applyNumberFormat="1" applyFont="1" applyBorder="1" applyProtection="1">
      <protection hidden="1"/>
    </xf>
    <xf numFmtId="37" fontId="103" fillId="0" borderId="4" xfId="36" applyFont="1" applyFill="1" applyBorder="1" applyAlignment="1" applyProtection="1">
      <protection hidden="1"/>
    </xf>
    <xf numFmtId="180" fontId="103" fillId="0" borderId="2" xfId="37" applyNumberFormat="1" applyFont="1" applyFill="1" applyBorder="1" applyProtection="1">
      <protection hidden="1"/>
    </xf>
    <xf numFmtId="37" fontId="104" fillId="69" borderId="2" xfId="5" applyFont="1" applyFill="1" applyProtection="1">
      <alignment horizontal="right"/>
      <protection locked="0"/>
    </xf>
    <xf numFmtId="37" fontId="103" fillId="0" borderId="4" xfId="36" applyFont="1" applyBorder="1" applyAlignment="1" applyProtection="1">
      <protection hidden="1"/>
    </xf>
    <xf numFmtId="37" fontId="103" fillId="0" borderId="0" xfId="36" applyFont="1" applyBorder="1" applyAlignment="1" applyProtection="1">
      <protection hidden="1"/>
    </xf>
    <xf numFmtId="0" fontId="105" fillId="69" borderId="0" xfId="1" applyFont="1" applyFill="1" applyProtection="1">
      <protection hidden="1"/>
    </xf>
    <xf numFmtId="0" fontId="104" fillId="0" borderId="3" xfId="1" applyFont="1" applyBorder="1" applyAlignment="1" applyProtection="1">
      <alignment horizontal="center"/>
      <protection hidden="1"/>
    </xf>
    <xf numFmtId="177" fontId="103" fillId="0" borderId="3" xfId="37" applyNumberFormat="1" applyFont="1" applyFill="1" applyBorder="1" applyAlignment="1" applyProtection="1">
      <alignment horizontal="center"/>
      <protection hidden="1"/>
    </xf>
    <xf numFmtId="173" fontId="103" fillId="0" borderId="3" xfId="37" applyNumberFormat="1" applyFont="1" applyFill="1" applyBorder="1" applyAlignment="1" applyProtection="1">
      <alignment horizontal="center"/>
      <protection hidden="1"/>
    </xf>
    <xf numFmtId="170" fontId="104" fillId="0" borderId="2" xfId="32" quotePrefix="1" applyNumberFormat="1" applyFont="1" applyBorder="1">
      <alignment horizontal="right"/>
      <protection locked="0"/>
    </xf>
    <xf numFmtId="167" fontId="104" fillId="0" borderId="2" xfId="32" quotePrefix="1" applyNumberFormat="1" applyFont="1" applyBorder="1">
      <alignment horizontal="right"/>
      <protection locked="0"/>
    </xf>
    <xf numFmtId="37" fontId="104" fillId="61" borderId="2" xfId="5" applyFont="1" applyFill="1" applyProtection="1">
      <alignment horizontal="right"/>
      <protection locked="0"/>
    </xf>
    <xf numFmtId="167" fontId="104" fillId="61" borderId="2" xfId="8" applyFont="1" applyFill="1" applyProtection="1">
      <alignment horizontal="right"/>
      <protection locked="0"/>
    </xf>
    <xf numFmtId="169" fontId="104" fillId="4" borderId="2" xfId="0" applyNumberFormat="1" applyFont="1" applyFill="1" applyBorder="1" applyAlignment="1">
      <alignment horizontal="right"/>
    </xf>
    <xf numFmtId="0" fontId="135" fillId="4" borderId="0" xfId="1" applyFont="1" applyFill="1" applyAlignment="1" applyProtection="1">
      <alignment horizontal="right"/>
      <protection hidden="1"/>
    </xf>
    <xf numFmtId="0" fontId="138" fillId="0" borderId="0" xfId="17938" applyFont="1" applyProtection="1">
      <protection hidden="1"/>
    </xf>
    <xf numFmtId="173" fontId="135" fillId="0" borderId="0" xfId="5664" applyNumberFormat="1" applyFont="1" applyFill="1" applyBorder="1" applyAlignment="1" applyProtection="1">
      <alignment horizontal="center"/>
      <protection hidden="1"/>
    </xf>
    <xf numFmtId="37" fontId="104" fillId="0" borderId="0" xfId="5" applyFont="1" applyFill="1" applyBorder="1" applyProtection="1">
      <alignment horizontal="right"/>
      <protection hidden="1"/>
    </xf>
    <xf numFmtId="0" fontId="23" fillId="0" borderId="0" xfId="1" applyFont="1" applyAlignment="1" applyProtection="1">
      <alignment vertical="center"/>
      <protection hidden="1"/>
    </xf>
    <xf numFmtId="0" fontId="2" fillId="0" borderId="0" xfId="1" applyAlignment="1">
      <alignment vertical="center"/>
    </xf>
    <xf numFmtId="0" fontId="102" fillId="0" borderId="0" xfId="17938" applyFont="1" applyProtection="1">
      <protection hidden="1"/>
    </xf>
    <xf numFmtId="0" fontId="109" fillId="0" borderId="0" xfId="17938" applyFont="1" applyAlignment="1" applyProtection="1">
      <alignment wrapText="1"/>
      <protection hidden="1"/>
    </xf>
    <xf numFmtId="0" fontId="105" fillId="0" borderId="0" xfId="26" applyFont="1" applyProtection="1">
      <protection hidden="1"/>
    </xf>
    <xf numFmtId="0" fontId="1" fillId="4" borderId="0" xfId="0" applyFont="1" applyFill="1" applyAlignment="1" applyProtection="1">
      <alignment horizontal="center"/>
      <protection hidden="1"/>
    </xf>
    <xf numFmtId="0" fontId="103" fillId="4" borderId="0" xfId="0" quotePrefix="1" applyFont="1" applyFill="1" applyAlignment="1" applyProtection="1">
      <alignment horizontal="center" wrapText="1"/>
      <protection hidden="1"/>
    </xf>
    <xf numFmtId="0" fontId="1" fillId="4" borderId="0" xfId="0" applyFont="1" applyFill="1" applyProtection="1">
      <protection hidden="1"/>
    </xf>
    <xf numFmtId="0" fontId="132" fillId="4" borderId="0" xfId="0" applyFont="1" applyFill="1" applyProtection="1">
      <protection hidden="1"/>
    </xf>
    <xf numFmtId="0" fontId="103" fillId="4" borderId="0" xfId="0" applyFont="1" applyFill="1" applyProtection="1">
      <protection hidden="1"/>
    </xf>
    <xf numFmtId="37" fontId="104" fillId="0" borderId="18" xfId="14334" quotePrefix="1" applyFont="1">
      <alignment horizontal="right"/>
      <protection locked="0"/>
    </xf>
    <xf numFmtId="173" fontId="103" fillId="4" borderId="0" xfId="3" applyNumberFormat="1" applyFont="1" applyFill="1" applyBorder="1" applyAlignment="1" applyProtection="1">
      <alignment horizontal="center"/>
      <protection hidden="1"/>
    </xf>
    <xf numFmtId="173" fontId="103" fillId="0" borderId="0" xfId="5664" applyNumberFormat="1" applyFont="1" applyFill="1" applyBorder="1" applyAlignment="1" applyProtection="1">
      <alignment horizontal="center"/>
      <protection hidden="1"/>
    </xf>
    <xf numFmtId="0" fontId="105" fillId="0" borderId="0" xfId="26" applyFont="1" applyAlignment="1" applyProtection="1">
      <alignment wrapText="1"/>
      <protection hidden="1"/>
    </xf>
    <xf numFmtId="0" fontId="105" fillId="0" borderId="0" xfId="26" applyFont="1" applyAlignment="1" applyProtection="1">
      <alignment horizontal="center" wrapText="1"/>
      <protection hidden="1"/>
    </xf>
    <xf numFmtId="0" fontId="104" fillId="0" borderId="2" xfId="26" applyFont="1" applyBorder="1" applyAlignment="1" applyProtection="1">
      <alignment horizontal="center" wrapText="1"/>
      <protection hidden="1"/>
    </xf>
    <xf numFmtId="0" fontId="104" fillId="0" borderId="0" xfId="26" applyFont="1" applyAlignment="1" applyProtection="1">
      <alignment horizontal="center" wrapText="1"/>
      <protection hidden="1"/>
    </xf>
    <xf numFmtId="0" fontId="103" fillId="0" borderId="0" xfId="26" applyFont="1" applyAlignment="1" applyProtection="1">
      <alignment horizontal="center" wrapText="1"/>
      <protection hidden="1"/>
    </xf>
    <xf numFmtId="37" fontId="104" fillId="0" borderId="2" xfId="33" quotePrefix="1" applyNumberFormat="1" applyFont="1" applyBorder="1">
      <alignment horizontal="right"/>
      <protection locked="0"/>
    </xf>
    <xf numFmtId="167" fontId="104" fillId="0" borderId="2" xfId="33" quotePrefix="1" applyNumberFormat="1" applyFont="1" applyBorder="1">
      <alignment horizontal="right"/>
      <protection locked="0"/>
    </xf>
    <xf numFmtId="0" fontId="105" fillId="0" borderId="0" xfId="26" applyFont="1"/>
    <xf numFmtId="173" fontId="103" fillId="67" borderId="0" xfId="36" applyNumberFormat="1" applyFont="1" applyFill="1" applyBorder="1" applyAlignment="1" applyProtection="1">
      <alignment horizontal="center"/>
      <protection hidden="1"/>
    </xf>
    <xf numFmtId="37" fontId="104" fillId="67" borderId="0" xfId="17" applyFont="1" applyFill="1" applyBorder="1" applyProtection="1">
      <alignment horizontal="right"/>
      <protection locked="0"/>
    </xf>
    <xf numFmtId="173" fontId="103" fillId="0" borderId="0" xfId="3" applyNumberFormat="1" applyFont="1" applyFill="1" applyBorder="1" applyAlignment="1" applyProtection="1">
      <alignment horizontal="center"/>
      <protection hidden="1"/>
    </xf>
    <xf numFmtId="0" fontId="104" fillId="0" borderId="0" xfId="26" applyFont="1" applyAlignment="1" applyProtection="1">
      <alignment wrapText="1"/>
      <protection hidden="1"/>
    </xf>
    <xf numFmtId="0" fontId="104" fillId="0" borderId="0" xfId="0" applyFont="1" applyAlignment="1" applyProtection="1">
      <alignment horizontal="right" wrapText="1"/>
      <protection hidden="1"/>
    </xf>
    <xf numFmtId="0" fontId="109" fillId="0" borderId="0" xfId="17938" applyFont="1" applyAlignment="1" applyProtection="1">
      <alignment horizontal="left" wrapText="1"/>
      <protection hidden="1"/>
    </xf>
    <xf numFmtId="0" fontId="109" fillId="0" borderId="0" xfId="0" applyFont="1" applyAlignment="1" applyProtection="1">
      <alignment horizontal="left" wrapText="1"/>
      <protection hidden="1"/>
    </xf>
    <xf numFmtId="0" fontId="104" fillId="0" borderId="28" xfId="0" applyFont="1" applyBorder="1" applyAlignment="1" applyProtection="1">
      <alignment horizontal="center" wrapText="1"/>
      <protection hidden="1"/>
    </xf>
    <xf numFmtId="37" fontId="104" fillId="0" borderId="18" xfId="14334" applyFont="1">
      <alignment horizontal="right"/>
      <protection locked="0"/>
    </xf>
    <xf numFmtId="0" fontId="130" fillId="0" borderId="0" xfId="8811" applyFont="1" applyFill="1" applyBorder="1" applyAlignment="1" applyProtection="1">
      <alignment horizontal="left"/>
      <protection hidden="1"/>
    </xf>
    <xf numFmtId="0" fontId="139" fillId="0" borderId="0" xfId="1" applyFont="1" applyProtection="1">
      <protection hidden="1"/>
    </xf>
    <xf numFmtId="1" fontId="11" fillId="0" borderId="0" xfId="1" applyNumberFormat="1" applyFont="1" applyProtection="1">
      <protection hidden="1"/>
    </xf>
    <xf numFmtId="0" fontId="21" fillId="0" borderId="0" xfId="1" applyFont="1" applyAlignment="1" applyProtection="1">
      <alignment horizontal="center"/>
      <protection hidden="1"/>
    </xf>
    <xf numFmtId="0" fontId="76" fillId="59" borderId="0" xfId="1" applyFont="1" applyFill="1" applyProtection="1">
      <protection hidden="1"/>
    </xf>
    <xf numFmtId="9" fontId="2" fillId="0" borderId="0" xfId="38556" applyFont="1" applyProtection="1">
      <protection hidden="1"/>
    </xf>
    <xf numFmtId="9" fontId="103" fillId="4" borderId="29" xfId="1" applyNumberFormat="1" applyFont="1" applyFill="1" applyBorder="1" applyProtection="1">
      <protection hidden="1"/>
    </xf>
    <xf numFmtId="0" fontId="105" fillId="4" borderId="0" xfId="17938" applyFont="1" applyFill="1" applyAlignment="1" applyProtection="1">
      <alignment horizontal="right"/>
      <protection hidden="1"/>
    </xf>
    <xf numFmtId="0" fontId="105" fillId="4" borderId="0" xfId="1" applyFont="1" applyFill="1" applyAlignment="1" applyProtection="1">
      <alignment horizontal="right"/>
      <protection hidden="1"/>
    </xf>
    <xf numFmtId="173" fontId="103" fillId="4" borderId="0" xfId="5664" applyNumberFormat="1" applyFont="1" applyFill="1" applyBorder="1" applyAlignment="1" applyProtection="1">
      <alignment horizontal="right"/>
      <protection hidden="1"/>
    </xf>
    <xf numFmtId="177" fontId="135" fillId="0" borderId="2" xfId="0" applyNumberFormat="1" applyFont="1" applyBorder="1" applyAlignment="1" applyProtection="1">
      <alignment horizontal="center"/>
      <protection hidden="1"/>
    </xf>
    <xf numFmtId="0" fontId="103" fillId="0" borderId="29" xfId="1" applyFont="1" applyBorder="1" applyAlignment="1" applyProtection="1">
      <alignment horizontal="left" wrapText="1" indent="1"/>
      <protection hidden="1"/>
    </xf>
    <xf numFmtId="37" fontId="18" fillId="0" borderId="3" xfId="20" applyBorder="1">
      <alignment horizontal="right"/>
      <protection locked="0"/>
    </xf>
    <xf numFmtId="37" fontId="18" fillId="0" borderId="3" xfId="5" applyFill="1" applyBorder="1" applyProtection="1">
      <alignment horizontal="right"/>
      <protection locked="0"/>
    </xf>
    <xf numFmtId="0" fontId="2" fillId="0" borderId="0" xfId="17938" applyFont="1" applyAlignment="1">
      <alignment horizontal="center" wrapText="1"/>
    </xf>
    <xf numFmtId="0" fontId="11" fillId="0" borderId="0" xfId="17938" applyFont="1" applyAlignment="1" applyProtection="1">
      <alignment horizontal="right" wrapText="1"/>
      <protection hidden="1"/>
    </xf>
    <xf numFmtId="39" fontId="18" fillId="0" borderId="18" xfId="15903">
      <alignment horizontal="right"/>
      <protection locked="0"/>
    </xf>
    <xf numFmtId="167" fontId="18" fillId="0" borderId="0" xfId="15589" applyBorder="1">
      <alignment horizontal="right"/>
      <protection locked="0"/>
    </xf>
    <xf numFmtId="0" fontId="105" fillId="0" borderId="2" xfId="17938" applyFont="1" applyBorder="1" applyProtection="1">
      <protection hidden="1"/>
    </xf>
    <xf numFmtId="0" fontId="11" fillId="61" borderId="2" xfId="1" applyFont="1" applyFill="1" applyBorder="1" applyAlignment="1" applyProtection="1">
      <alignment horizontal="center"/>
      <protection hidden="1"/>
    </xf>
    <xf numFmtId="0" fontId="2" fillId="0" borderId="0" xfId="38566" applyFont="1"/>
    <xf numFmtId="0" fontId="2" fillId="0" borderId="0" xfId="0" applyFont="1" applyAlignment="1">
      <alignment wrapText="1"/>
    </xf>
    <xf numFmtId="0" fontId="2" fillId="0" borderId="0" xfId="0" applyFont="1" applyAlignment="1">
      <alignment horizontal="left" wrapText="1"/>
    </xf>
    <xf numFmtId="0" fontId="2" fillId="0" borderId="2" xfId="0" applyFont="1" applyBorder="1" applyAlignment="1">
      <alignment horizontal="left" wrapText="1"/>
    </xf>
    <xf numFmtId="0" fontId="11" fillId="0" borderId="0" xfId="38566" applyFont="1"/>
    <xf numFmtId="0" fontId="11" fillId="0" borderId="2" xfId="32" quotePrefix="1" applyNumberFormat="1" applyFont="1" applyBorder="1">
      <alignment horizontal="right"/>
      <protection locked="0"/>
    </xf>
    <xf numFmtId="37" fontId="11" fillId="0" borderId="0" xfId="32" quotePrefix="1" applyNumberFormat="1" applyFont="1" applyBorder="1">
      <alignment horizontal="right"/>
      <protection locked="0"/>
    </xf>
    <xf numFmtId="3" fontId="11" fillId="0" borderId="1" xfId="1" quotePrefix="1" applyNumberFormat="1" applyFont="1" applyBorder="1" applyProtection="1">
      <protection hidden="1"/>
    </xf>
    <xf numFmtId="3" fontId="15" fillId="0" borderId="0" xfId="1" quotePrefix="1" applyNumberFormat="1" applyFont="1" applyProtection="1">
      <protection hidden="1"/>
    </xf>
    <xf numFmtId="37" fontId="25" fillId="0" borderId="0" xfId="32" quotePrefix="1" applyNumberFormat="1" applyFont="1" applyBorder="1">
      <alignment horizontal="right"/>
      <protection locked="0"/>
    </xf>
    <xf numFmtId="0" fontId="152" fillId="0" borderId="0" xfId="1" applyFont="1" applyAlignment="1" applyProtection="1">
      <alignment horizontal="center"/>
      <protection hidden="1"/>
    </xf>
    <xf numFmtId="167" fontId="18" fillId="0" borderId="0" xfId="32" quotePrefix="1" applyNumberFormat="1" applyFont="1" applyBorder="1">
      <alignment horizontal="right"/>
      <protection locked="0"/>
    </xf>
    <xf numFmtId="0" fontId="11" fillId="0" borderId="0" xfId="32" quotePrefix="1" applyNumberFormat="1" applyFont="1" applyBorder="1">
      <alignment horizontal="right"/>
      <protection locked="0"/>
    </xf>
    <xf numFmtId="0" fontId="8" fillId="0" borderId="0" xfId="1" applyFont="1"/>
    <xf numFmtId="3" fontId="11" fillId="0" borderId="0" xfId="1" quotePrefix="1" applyNumberFormat="1" applyFont="1" applyProtection="1">
      <protection hidden="1"/>
    </xf>
    <xf numFmtId="0" fontId="103" fillId="0" borderId="2" xfId="32" quotePrefix="1" applyNumberFormat="1" applyFont="1" applyBorder="1">
      <alignment horizontal="right"/>
      <protection locked="0"/>
    </xf>
    <xf numFmtId="0" fontId="11" fillId="0" borderId="0" xfId="1" applyFont="1" applyAlignment="1" applyProtection="1">
      <alignment horizontal="centerContinuous"/>
      <protection hidden="1"/>
    </xf>
    <xf numFmtId="0" fontId="36" fillId="0" borderId="2" xfId="1" applyFont="1" applyBorder="1" applyProtection="1">
      <protection hidden="1"/>
    </xf>
    <xf numFmtId="0" fontId="18" fillId="0" borderId="28" xfId="1" applyFont="1" applyBorder="1" applyAlignment="1" applyProtection="1">
      <alignment horizontal="center"/>
      <protection hidden="1"/>
    </xf>
    <xf numFmtId="0" fontId="11" fillId="0" borderId="38" xfId="1" applyFont="1" applyBorder="1" applyAlignment="1" applyProtection="1">
      <alignment horizontal="center"/>
      <protection hidden="1"/>
    </xf>
    <xf numFmtId="0" fontId="11" fillId="0" borderId="37" xfId="1" quotePrefix="1" applyFont="1" applyBorder="1" applyAlignment="1" applyProtection="1">
      <alignment horizontal="center"/>
      <protection hidden="1"/>
    </xf>
    <xf numFmtId="0" fontId="103" fillId="0" borderId="37" xfId="1" quotePrefix="1" applyFont="1" applyBorder="1" applyAlignment="1" applyProtection="1">
      <alignment horizontal="center"/>
      <protection hidden="1"/>
    </xf>
    <xf numFmtId="1" fontId="11" fillId="0" borderId="38" xfId="1" applyNumberFormat="1" applyFont="1" applyBorder="1" applyAlignment="1" applyProtection="1">
      <alignment horizontal="center"/>
      <protection hidden="1"/>
    </xf>
    <xf numFmtId="1" fontId="94" fillId="0" borderId="38" xfId="1" applyNumberFormat="1" applyFont="1" applyBorder="1" applyProtection="1">
      <protection hidden="1"/>
    </xf>
    <xf numFmtId="168" fontId="104" fillId="0" borderId="2" xfId="32" quotePrefix="1" applyNumberFormat="1" applyFont="1" applyBorder="1">
      <alignment horizontal="right"/>
      <protection locked="0"/>
    </xf>
    <xf numFmtId="0" fontId="18" fillId="0" borderId="29" xfId="35" applyFont="1" applyBorder="1" applyAlignment="1">
      <alignment horizontal="center" vertical="center" wrapText="1"/>
    </xf>
    <xf numFmtId="0" fontId="21" fillId="0" borderId="27" xfId="35" applyFont="1" applyBorder="1"/>
    <xf numFmtId="0" fontId="21" fillId="0" borderId="38" xfId="35" applyFont="1" applyBorder="1"/>
    <xf numFmtId="0" fontId="14" fillId="0" borderId="38" xfId="35" applyBorder="1" applyAlignment="1">
      <alignment horizontal="center"/>
    </xf>
    <xf numFmtId="0" fontId="14" fillId="0" borderId="28" xfId="35" applyBorder="1" applyAlignment="1">
      <alignment horizontal="center"/>
    </xf>
    <xf numFmtId="0" fontId="11" fillId="0" borderId="28" xfId="1" applyFont="1" applyBorder="1" applyAlignment="1">
      <alignment vertical="center"/>
    </xf>
    <xf numFmtId="0" fontId="21" fillId="0" borderId="29" xfId="35" applyFont="1" applyBorder="1"/>
    <xf numFmtId="0" fontId="11" fillId="4" borderId="27" xfId="1" applyFont="1" applyFill="1" applyBorder="1" applyProtection="1">
      <protection hidden="1"/>
    </xf>
    <xf numFmtId="0" fontId="103" fillId="4" borderId="27" xfId="1" applyFont="1" applyFill="1" applyBorder="1" applyProtection="1">
      <protection hidden="1"/>
    </xf>
    <xf numFmtId="0" fontId="2" fillId="0" borderId="0" xfId="1" applyFont="1" applyProtection="1">
      <protection hidden="1"/>
    </xf>
    <xf numFmtId="0" fontId="11" fillId="0" borderId="37" xfId="1" applyFont="1" applyBorder="1" applyProtection="1">
      <protection hidden="1"/>
    </xf>
    <xf numFmtId="177" fontId="11" fillId="0" borderId="38" xfId="1" applyNumberFormat="1" applyFont="1" applyBorder="1" applyAlignment="1" applyProtection="1">
      <alignment horizontal="center"/>
      <protection hidden="1"/>
    </xf>
    <xf numFmtId="37" fontId="103" fillId="61" borderId="29" xfId="36" applyFont="1" applyFill="1" applyBorder="1" applyAlignment="1" applyProtection="1">
      <protection hidden="1"/>
    </xf>
    <xf numFmtId="37" fontId="11" fillId="69" borderId="29" xfId="36" applyFont="1" applyFill="1" applyBorder="1" applyAlignment="1" applyProtection="1">
      <protection hidden="1"/>
    </xf>
    <xf numFmtId="0" fontId="2" fillId="0" borderId="2" xfId="1" applyFont="1" applyBorder="1" applyAlignment="1" applyProtection="1">
      <alignment horizontal="right"/>
      <protection hidden="1"/>
    </xf>
    <xf numFmtId="0" fontId="36" fillId="4" borderId="29" xfId="1" applyFont="1" applyFill="1" applyBorder="1" applyAlignment="1" applyProtection="1">
      <alignment horizontal="right"/>
      <protection hidden="1"/>
    </xf>
    <xf numFmtId="0" fontId="105" fillId="0" borderId="29" xfId="1" applyFont="1" applyBorder="1" applyAlignment="1" applyProtection="1">
      <alignment horizontal="right"/>
      <protection hidden="1"/>
    </xf>
    <xf numFmtId="0" fontId="2" fillId="0" borderId="0" xfId="1" applyFont="1" applyAlignment="1" applyProtection="1">
      <alignment horizontal="right"/>
      <protection hidden="1"/>
    </xf>
    <xf numFmtId="9" fontId="76" fillId="60" borderId="29" xfId="1" applyNumberFormat="1" applyFont="1" applyFill="1" applyBorder="1" applyProtection="1">
      <protection hidden="1"/>
    </xf>
    <xf numFmtId="0" fontId="105" fillId="4" borderId="29" xfId="1" applyFont="1" applyFill="1" applyBorder="1" applyAlignment="1" applyProtection="1">
      <alignment horizontal="right"/>
      <protection hidden="1"/>
    </xf>
    <xf numFmtId="0" fontId="36" fillId="0" borderId="37" xfId="1" applyFont="1" applyBorder="1" applyProtection="1">
      <protection hidden="1"/>
    </xf>
    <xf numFmtId="9" fontId="11" fillId="0" borderId="38" xfId="1" applyNumberFormat="1" applyFont="1" applyBorder="1" applyAlignment="1" applyProtection="1">
      <alignment horizontal="right"/>
      <protection hidden="1"/>
    </xf>
    <xf numFmtId="173" fontId="11" fillId="0" borderId="38" xfId="1" applyNumberFormat="1" applyFont="1" applyBorder="1" applyAlignment="1" applyProtection="1">
      <alignment horizontal="center"/>
      <protection hidden="1"/>
    </xf>
    <xf numFmtId="0" fontId="11" fillId="0" borderId="27" xfId="1" applyFont="1" applyBorder="1" applyProtection="1">
      <protection hidden="1"/>
    </xf>
    <xf numFmtId="0" fontId="2" fillId="0" borderId="0" xfId="1" applyFont="1"/>
    <xf numFmtId="0" fontId="18" fillId="0" borderId="29" xfId="1" applyFont="1" applyBorder="1" applyAlignment="1" applyProtection="1">
      <alignment horizontal="center" wrapText="1"/>
      <protection hidden="1"/>
    </xf>
    <xf numFmtId="0" fontId="2" fillId="0" borderId="0" xfId="1" applyFont="1" applyAlignment="1" applyProtection="1">
      <alignment horizontal="center"/>
      <protection hidden="1"/>
    </xf>
    <xf numFmtId="0" fontId="2" fillId="0" borderId="0" xfId="1" applyFont="1" applyAlignment="1" applyProtection="1">
      <alignment horizontal="left"/>
      <protection hidden="1"/>
    </xf>
    <xf numFmtId="175" fontId="2" fillId="4" borderId="2" xfId="1" applyNumberFormat="1" applyFont="1" applyFill="1" applyBorder="1" applyAlignment="1" applyProtection="1">
      <alignment horizontal="right"/>
      <protection hidden="1"/>
    </xf>
    <xf numFmtId="175" fontId="2" fillId="4" borderId="2" xfId="1" applyNumberFormat="1" applyFont="1" applyFill="1" applyBorder="1" applyProtection="1">
      <protection hidden="1"/>
    </xf>
    <xf numFmtId="175" fontId="2" fillId="4" borderId="2" xfId="1" applyNumberFormat="1" applyFill="1" applyBorder="1" applyAlignment="1" applyProtection="1">
      <alignment horizontal="right"/>
      <protection hidden="1"/>
    </xf>
    <xf numFmtId="178" fontId="2" fillId="0" borderId="0" xfId="1" applyNumberFormat="1" applyFont="1" applyProtection="1">
      <protection hidden="1"/>
    </xf>
    <xf numFmtId="178" fontId="2" fillId="0" borderId="0" xfId="1" applyNumberFormat="1" applyFont="1" applyAlignment="1" applyProtection="1">
      <alignment horizontal="center"/>
      <protection hidden="1"/>
    </xf>
    <xf numFmtId="0" fontId="2" fillId="0" borderId="6" xfId="1" applyFont="1" applyBorder="1" applyAlignment="1" applyProtection="1">
      <alignment horizontal="right"/>
      <protection hidden="1"/>
    </xf>
    <xf numFmtId="0" fontId="2" fillId="0" borderId="0" xfId="2" applyFont="1" applyFill="1" applyBorder="1" applyAlignment="1" applyProtection="1">
      <alignment horizontal="center"/>
      <protection hidden="1"/>
    </xf>
    <xf numFmtId="0" fontId="2" fillId="0" borderId="0" xfId="1" applyFont="1" applyAlignment="1" applyProtection="1">
      <alignment horizontal="center" wrapText="1"/>
      <protection hidden="1"/>
    </xf>
    <xf numFmtId="0" fontId="11" fillId="4" borderId="28" xfId="1" applyFont="1" applyFill="1" applyBorder="1" applyProtection="1">
      <protection locked="0" hidden="1"/>
    </xf>
    <xf numFmtId="0" fontId="18" fillId="0" borderId="29" xfId="17938" applyFont="1" applyBorder="1" applyAlignment="1" applyProtection="1">
      <alignment horizontal="center" wrapText="1"/>
      <protection hidden="1"/>
    </xf>
    <xf numFmtId="0" fontId="18" fillId="0" borderId="28" xfId="26" applyFont="1" applyBorder="1" applyAlignment="1" applyProtection="1">
      <alignment wrapText="1"/>
      <protection hidden="1"/>
    </xf>
    <xf numFmtId="0" fontId="18" fillId="4" borderId="2" xfId="17938" applyFont="1" applyFill="1" applyBorder="1" applyAlignment="1" applyProtection="1">
      <alignment horizontal="center" wrapText="1"/>
      <protection hidden="1"/>
    </xf>
    <xf numFmtId="0" fontId="18" fillId="0" borderId="2" xfId="17938" applyFont="1" applyBorder="1" applyAlignment="1" applyProtection="1">
      <alignment horizontal="center" wrapText="1"/>
      <protection hidden="1"/>
    </xf>
    <xf numFmtId="0" fontId="18" fillId="4" borderId="2" xfId="17938" applyFont="1" applyFill="1" applyBorder="1" applyAlignment="1" applyProtection="1">
      <alignment wrapText="1"/>
      <protection hidden="1"/>
    </xf>
    <xf numFmtId="0" fontId="18" fillId="0" borderId="28" xfId="26" applyFont="1" applyBorder="1" applyAlignment="1" applyProtection="1">
      <alignment horizontal="center" wrapText="1"/>
      <protection hidden="1"/>
    </xf>
    <xf numFmtId="169" fontId="18" fillId="4" borderId="2" xfId="17938" applyNumberFormat="1" applyFont="1" applyFill="1" applyBorder="1" applyAlignment="1">
      <alignment horizontal="right"/>
    </xf>
    <xf numFmtId="0" fontId="103" fillId="4" borderId="28" xfId="1" applyFont="1" applyFill="1" applyBorder="1" applyProtection="1">
      <protection locked="0" hidden="1"/>
    </xf>
    <xf numFmtId="179" fontId="18" fillId="4" borderId="2" xfId="17938" applyNumberFormat="1" applyFont="1" applyFill="1" applyBorder="1" applyAlignment="1" applyProtection="1">
      <alignment horizontal="right"/>
      <protection hidden="1"/>
    </xf>
    <xf numFmtId="0" fontId="11" fillId="4" borderId="28" xfId="17938" applyFont="1" applyFill="1" applyBorder="1" applyProtection="1">
      <protection hidden="1"/>
    </xf>
    <xf numFmtId="0" fontId="2" fillId="4" borderId="2" xfId="17938" applyFont="1" applyFill="1" applyBorder="1" applyAlignment="1" applyProtection="1">
      <alignment horizontal="right"/>
      <protection hidden="1"/>
    </xf>
    <xf numFmtId="37" fontId="11" fillId="4" borderId="2" xfId="3" applyFont="1" applyFill="1" applyBorder="1" applyAlignment="1" applyProtection="1">
      <alignment horizontal="center"/>
      <protection hidden="1"/>
    </xf>
    <xf numFmtId="179" fontId="2" fillId="4" borderId="2" xfId="17938" applyNumberFormat="1" applyFont="1" applyFill="1" applyBorder="1" applyAlignment="1" applyProtection="1">
      <alignment horizontal="right"/>
      <protection hidden="1"/>
    </xf>
    <xf numFmtId="0" fontId="104" fillId="0" borderId="29" xfId="17938" applyFont="1" applyBorder="1" applyAlignment="1" applyProtection="1">
      <alignment horizontal="center" wrapText="1"/>
      <protection hidden="1"/>
    </xf>
    <xf numFmtId="0" fontId="104" fillId="0" borderId="28" xfId="26" applyFont="1" applyBorder="1" applyAlignment="1" applyProtection="1">
      <alignment wrapText="1"/>
      <protection hidden="1"/>
    </xf>
    <xf numFmtId="0" fontId="104" fillId="4" borderId="2" xfId="17938" applyFont="1" applyFill="1" applyBorder="1" applyAlignment="1" applyProtection="1">
      <alignment horizontal="center" wrapText="1"/>
      <protection hidden="1"/>
    </xf>
    <xf numFmtId="0" fontId="104" fillId="0" borderId="2" xfId="17938" applyFont="1" applyBorder="1" applyAlignment="1" applyProtection="1">
      <alignment horizontal="center" wrapText="1"/>
      <protection hidden="1"/>
    </xf>
    <xf numFmtId="0" fontId="104" fillId="4" borderId="2" xfId="17938" applyFont="1" applyFill="1" applyBorder="1" applyAlignment="1" applyProtection="1">
      <alignment wrapText="1"/>
      <protection hidden="1"/>
    </xf>
    <xf numFmtId="0" fontId="104" fillId="0" borderId="28" xfId="26" applyFont="1" applyBorder="1" applyAlignment="1" applyProtection="1">
      <alignment horizontal="center" wrapText="1"/>
      <protection hidden="1"/>
    </xf>
    <xf numFmtId="169" fontId="104" fillId="4" borderId="2" xfId="17938" applyNumberFormat="1" applyFont="1" applyFill="1" applyBorder="1" applyAlignment="1">
      <alignment horizontal="right"/>
    </xf>
    <xf numFmtId="179" fontId="105" fillId="4" borderId="2" xfId="17938" applyNumberFormat="1" applyFont="1" applyFill="1" applyBorder="1" applyAlignment="1" applyProtection="1">
      <alignment horizontal="right"/>
      <protection hidden="1"/>
    </xf>
    <xf numFmtId="37" fontId="103" fillId="0" borderId="2" xfId="3" applyFont="1" applyFill="1" applyBorder="1" applyAlignment="1" applyProtection="1">
      <alignment horizontal="center"/>
      <protection hidden="1"/>
    </xf>
    <xf numFmtId="0" fontId="103" fillId="4" borderId="28" xfId="17938" applyFont="1" applyFill="1" applyBorder="1" applyProtection="1">
      <protection hidden="1"/>
    </xf>
    <xf numFmtId="37" fontId="103" fillId="4" borderId="2" xfId="3" applyFont="1" applyFill="1" applyBorder="1" applyAlignment="1" applyProtection="1">
      <alignment horizontal="center"/>
      <protection hidden="1"/>
    </xf>
    <xf numFmtId="0" fontId="11" fillId="4" borderId="28" xfId="1" applyFont="1" applyFill="1" applyBorder="1" applyProtection="1">
      <protection hidden="1"/>
    </xf>
    <xf numFmtId="37" fontId="103" fillId="4" borderId="29" xfId="36" applyFont="1" applyFill="1" applyBorder="1" applyAlignment="1" applyProtection="1">
      <protection hidden="1"/>
    </xf>
    <xf numFmtId="0" fontId="104" fillId="0" borderId="27" xfId="1" applyFont="1" applyBorder="1" applyAlignment="1" applyProtection="1">
      <alignment horizontal="center" wrapText="1"/>
      <protection hidden="1"/>
    </xf>
    <xf numFmtId="0" fontId="18" fillId="4" borderId="2" xfId="0" applyFont="1" applyFill="1" applyBorder="1" applyAlignment="1" applyProtection="1">
      <alignment horizontal="center" wrapText="1"/>
      <protection hidden="1"/>
    </xf>
    <xf numFmtId="0" fontId="104" fillId="4" borderId="2" xfId="0" applyFont="1" applyFill="1" applyBorder="1" applyAlignment="1" applyProtection="1">
      <alignment horizontal="center" wrapText="1"/>
      <protection hidden="1"/>
    </xf>
    <xf numFmtId="169" fontId="18" fillId="4" borderId="2" xfId="0" applyNumberFormat="1" applyFont="1" applyFill="1" applyBorder="1" applyAlignment="1">
      <alignment horizontal="right"/>
    </xf>
    <xf numFmtId="179" fontId="18" fillId="4" borderId="2" xfId="0" applyNumberFormat="1" applyFont="1" applyFill="1" applyBorder="1" applyAlignment="1" applyProtection="1">
      <alignment horizontal="right"/>
      <protection hidden="1"/>
    </xf>
    <xf numFmtId="179" fontId="104" fillId="4" borderId="2" xfId="0" applyNumberFormat="1" applyFont="1" applyFill="1" applyBorder="1" applyAlignment="1" applyProtection="1">
      <alignment horizontal="right"/>
      <protection hidden="1"/>
    </xf>
    <xf numFmtId="0" fontId="92" fillId="4" borderId="2" xfId="0" applyFont="1" applyFill="1" applyBorder="1" applyAlignment="1" applyProtection="1">
      <alignment horizontal="right"/>
      <protection hidden="1"/>
    </xf>
    <xf numFmtId="0" fontId="0" fillId="4" borderId="2" xfId="0" applyFill="1" applyBorder="1" applyAlignment="1" applyProtection="1">
      <alignment horizontal="right"/>
      <protection hidden="1"/>
    </xf>
    <xf numFmtId="0" fontId="1" fillId="4" borderId="2" xfId="0" applyFont="1" applyFill="1" applyBorder="1" applyAlignment="1" applyProtection="1">
      <alignment horizontal="right"/>
      <protection hidden="1"/>
    </xf>
    <xf numFmtId="0" fontId="11" fillId="0" borderId="2" xfId="1" applyFont="1" applyBorder="1" applyAlignment="1" applyProtection="1">
      <alignment horizontal="left"/>
      <protection hidden="1"/>
    </xf>
    <xf numFmtId="0" fontId="36" fillId="0" borderId="38" xfId="1" applyFont="1" applyBorder="1" applyProtection="1">
      <protection hidden="1"/>
    </xf>
    <xf numFmtId="0" fontId="2" fillId="0" borderId="1" xfId="1" applyFont="1" applyBorder="1" applyProtection="1">
      <protection hidden="1"/>
    </xf>
    <xf numFmtId="0" fontId="76" fillId="4" borderId="2" xfId="1" applyFont="1" applyFill="1" applyBorder="1" applyAlignment="1" applyProtection="1">
      <alignment horizontal="center"/>
      <protection hidden="1"/>
    </xf>
    <xf numFmtId="0" fontId="11" fillId="4" borderId="2" xfId="1" applyFont="1" applyFill="1" applyBorder="1" applyAlignment="1" applyProtection="1">
      <alignment horizontal="right"/>
      <protection hidden="1"/>
    </xf>
    <xf numFmtId="0" fontId="11" fillId="0" borderId="38" xfId="1" applyFont="1" applyBorder="1" applyAlignment="1" applyProtection="1">
      <alignment horizontal="right"/>
      <protection hidden="1"/>
    </xf>
    <xf numFmtId="37" fontId="18" fillId="0" borderId="38" xfId="14334" applyBorder="1">
      <alignment horizontal="right"/>
      <protection locked="0"/>
    </xf>
    <xf numFmtId="0" fontId="2" fillId="0" borderId="0" xfId="0" applyFont="1" applyAlignment="1">
      <alignment horizontal="left" vertical="top" wrapText="1"/>
    </xf>
    <xf numFmtId="0" fontId="9" fillId="0" borderId="0" xfId="0" applyFont="1" applyAlignment="1">
      <alignment horizontal="left"/>
    </xf>
    <xf numFmtId="0" fontId="2" fillId="0" borderId="0" xfId="0" applyFont="1"/>
    <xf numFmtId="0" fontId="9" fillId="0" borderId="0" xfId="0" applyFont="1"/>
    <xf numFmtId="0" fontId="8" fillId="0" borderId="0" xfId="0" applyFont="1" applyAlignment="1">
      <alignment horizontal="right" vertical="center" wrapText="1"/>
    </xf>
    <xf numFmtId="0" fontId="155" fillId="0" borderId="0" xfId="0" applyFont="1"/>
    <xf numFmtId="0" fontId="8" fillId="0" borderId="0" xfId="0" applyFont="1"/>
    <xf numFmtId="0" fontId="11" fillId="0" borderId="0" xfId="0" applyFont="1"/>
    <xf numFmtId="0" fontId="70" fillId="0" borderId="2" xfId="0" applyFont="1" applyBorder="1" applyAlignment="1">
      <alignment horizontal="center" vertical="center" wrapText="1"/>
    </xf>
    <xf numFmtId="0" fontId="70" fillId="70" borderId="29" xfId="0" applyFont="1" applyFill="1" applyBorder="1" applyAlignment="1">
      <alignment horizontal="center" vertical="center" wrapText="1"/>
    </xf>
    <xf numFmtId="0" fontId="70" fillId="0" borderId="48" xfId="0" applyFont="1" applyBorder="1" applyAlignment="1">
      <alignment horizontal="center" vertical="center" wrapText="1"/>
    </xf>
    <xf numFmtId="0" fontId="70" fillId="0" borderId="51" xfId="0" applyFont="1" applyBorder="1" applyAlignment="1">
      <alignment horizontal="center" vertical="center" wrapText="1"/>
    </xf>
    <xf numFmtId="0" fontId="70" fillId="70" borderId="52" xfId="0" applyFont="1" applyFill="1" applyBorder="1" applyAlignment="1">
      <alignment horizontal="center" vertical="center" wrapText="1"/>
    </xf>
    <xf numFmtId="0" fontId="70" fillId="0" borderId="53" xfId="0" applyFont="1" applyBorder="1" applyAlignment="1">
      <alignment horizontal="center" vertical="center" wrapText="1"/>
    </xf>
    <xf numFmtId="0" fontId="36" fillId="0" borderId="0" xfId="0" applyFont="1" applyAlignment="1">
      <alignment horizontal="left" vertical="top" wrapText="1"/>
    </xf>
    <xf numFmtId="0" fontId="11" fillId="0" borderId="0" xfId="0" applyFont="1" applyAlignment="1">
      <alignment horizontal="left"/>
    </xf>
    <xf numFmtId="0" fontId="2" fillId="0" borderId="0" xfId="0" applyFont="1" applyAlignment="1">
      <alignment horizontal="left"/>
    </xf>
    <xf numFmtId="0" fontId="11" fillId="0" borderId="0" xfId="0" applyFont="1" applyAlignment="1">
      <alignment horizontal="right"/>
    </xf>
    <xf numFmtId="0" fontId="0" fillId="0" borderId="0" xfId="0" applyFont="1" applyAlignment="1">
      <alignment wrapText="1"/>
    </xf>
    <xf numFmtId="0" fontId="0" fillId="0" borderId="0" xfId="0" applyFont="1" applyAlignment="1">
      <alignment vertical="top" wrapText="1"/>
    </xf>
    <xf numFmtId="0" fontId="105" fillId="0" borderId="0" xfId="0" applyFont="1" applyAlignment="1">
      <alignment horizontal="left" vertical="top" wrapText="1"/>
    </xf>
    <xf numFmtId="0" fontId="105" fillId="0" borderId="0" xfId="0" applyFont="1" applyAlignment="1">
      <alignment vertical="top" wrapText="1"/>
    </xf>
    <xf numFmtId="0" fontId="36" fillId="0" borderId="0" xfId="0" applyFont="1" applyAlignment="1">
      <alignment vertical="top" wrapText="1"/>
    </xf>
    <xf numFmtId="0" fontId="0" fillId="0" borderId="0" xfId="0" applyFont="1"/>
    <xf numFmtId="0" fontId="105" fillId="0" borderId="0" xfId="38566" applyFont="1" applyAlignment="1">
      <alignment horizontal="left" wrapText="1"/>
    </xf>
    <xf numFmtId="0" fontId="105" fillId="0" borderId="0" xfId="0" applyFont="1" applyAlignment="1">
      <alignment wrapText="1"/>
    </xf>
    <xf numFmtId="0" fontId="105" fillId="0" borderId="2" xfId="0" applyFont="1" applyBorder="1" applyAlignment="1">
      <alignment horizontal="left" wrapText="1"/>
    </xf>
    <xf numFmtId="0" fontId="105" fillId="0" borderId="0" xfId="38566" applyFont="1"/>
    <xf numFmtId="0" fontId="132" fillId="0" borderId="0" xfId="38566" applyFont="1"/>
    <xf numFmtId="0" fontId="132" fillId="0" borderId="0" xfId="0" applyFont="1"/>
    <xf numFmtId="0" fontId="2" fillId="0" borderId="7" xfId="0" applyFont="1" applyBorder="1" applyAlignment="1">
      <alignment horizontal="left" wrapText="1"/>
    </xf>
    <xf numFmtId="0" fontId="2" fillId="0" borderId="37" xfId="0" applyFont="1" applyBorder="1" applyAlignment="1">
      <alignment horizontal="left" wrapText="1"/>
    </xf>
    <xf numFmtId="0" fontId="2" fillId="0" borderId="8" xfId="0" applyFont="1" applyBorder="1" applyAlignment="1">
      <alignment horizontal="left" wrapText="1"/>
    </xf>
    <xf numFmtId="0" fontId="2" fillId="0" borderId="4" xfId="0" applyFont="1" applyBorder="1" applyAlignment="1">
      <alignment horizontal="left" wrapText="1"/>
    </xf>
    <xf numFmtId="0" fontId="2" fillId="0" borderId="0" xfId="0" applyFont="1" applyAlignment="1">
      <alignment horizontal="left" wrapText="1"/>
    </xf>
    <xf numFmtId="0" fontId="2" fillId="0" borderId="5" xfId="0" applyFont="1" applyBorder="1" applyAlignment="1">
      <alignment horizontal="left" wrapText="1"/>
    </xf>
    <xf numFmtId="0" fontId="2" fillId="0" borderId="9" xfId="0" applyFont="1" applyBorder="1" applyAlignment="1">
      <alignment horizontal="left" wrapText="1"/>
    </xf>
    <xf numFmtId="0" fontId="2" fillId="0" borderId="1" xfId="0" applyFont="1" applyBorder="1" applyAlignment="1">
      <alignment horizontal="left" wrapText="1"/>
    </xf>
    <xf numFmtId="0" fontId="2" fillId="0" borderId="10" xfId="0" applyFont="1" applyBorder="1" applyAlignment="1">
      <alignment horizontal="left" wrapText="1"/>
    </xf>
    <xf numFmtId="0" fontId="105" fillId="0" borderId="4" xfId="0" applyFont="1" applyBorder="1" applyAlignment="1">
      <alignment horizontal="left" vertical="top" wrapText="1"/>
    </xf>
    <xf numFmtId="0" fontId="105" fillId="0" borderId="0" xfId="0" applyFont="1" applyBorder="1" applyAlignment="1">
      <alignment horizontal="left" vertical="top" wrapText="1"/>
    </xf>
    <xf numFmtId="0" fontId="105" fillId="0" borderId="1" xfId="38566" applyFont="1" applyBorder="1" applyAlignment="1">
      <alignment horizontal="center"/>
    </xf>
    <xf numFmtId="0" fontId="103" fillId="0" borderId="40" xfId="38566" applyFont="1" applyBorder="1" applyAlignment="1">
      <alignment horizontal="center"/>
    </xf>
    <xf numFmtId="0" fontId="103" fillId="0" borderId="37" xfId="38566" applyFont="1" applyBorder="1" applyAlignment="1">
      <alignment horizontal="center"/>
    </xf>
    <xf numFmtId="0" fontId="105" fillId="0" borderId="0" xfId="38566" applyFont="1" applyAlignment="1">
      <alignment horizontal="left" vertical="top" wrapText="1"/>
    </xf>
    <xf numFmtId="0" fontId="105" fillId="0" borderId="0" xfId="0" applyFont="1" applyAlignment="1">
      <alignment horizontal="left" vertical="top" wrapText="1"/>
    </xf>
    <xf numFmtId="0" fontId="161" fillId="0" borderId="0" xfId="0" applyFont="1" applyAlignment="1">
      <alignment horizontal="left" vertical="top"/>
    </xf>
    <xf numFmtId="0" fontId="105" fillId="0" borderId="1" xfId="0" applyFont="1" applyBorder="1" applyAlignment="1">
      <alignment horizontal="left" vertical="top" wrapText="1"/>
    </xf>
    <xf numFmtId="0" fontId="2" fillId="0" borderId="54" xfId="0" applyFont="1" applyBorder="1" applyAlignment="1">
      <alignment horizontal="center"/>
    </xf>
    <xf numFmtId="0" fontId="139" fillId="0" borderId="0" xfId="0" applyFont="1" applyAlignment="1">
      <alignment horizontal="left"/>
    </xf>
    <xf numFmtId="0" fontId="2" fillId="0" borderId="0" xfId="0" applyFont="1"/>
    <xf numFmtId="0" fontId="0" fillId="0" borderId="0" xfId="0" applyAlignment="1">
      <alignment horizontal="left" vertical="top" wrapText="1"/>
    </xf>
    <xf numFmtId="0" fontId="159" fillId="0" borderId="0" xfId="0" quotePrefix="1" applyFont="1" applyAlignment="1">
      <alignment horizontal="left" vertical="top" wrapText="1"/>
    </xf>
    <xf numFmtId="0" fontId="159" fillId="0" borderId="0" xfId="0" applyFont="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10" fillId="0" borderId="0" xfId="0" applyFont="1" applyAlignment="1">
      <alignment horizontal="left" vertical="top"/>
    </xf>
    <xf numFmtId="0" fontId="2" fillId="0" borderId="1" xfId="0" applyFont="1" applyBorder="1" applyAlignment="1">
      <alignment horizontal="left" vertical="top" wrapText="1"/>
    </xf>
    <xf numFmtId="0" fontId="9" fillId="0" borderId="0" xfId="0" applyFont="1" applyAlignment="1">
      <alignment horizontal="left"/>
    </xf>
    <xf numFmtId="0" fontId="92" fillId="0" borderId="0" xfId="0" applyFont="1"/>
    <xf numFmtId="0" fontId="2" fillId="0" borderId="1" xfId="0" applyFont="1" applyBorder="1" applyAlignment="1">
      <alignment horizontal="center"/>
    </xf>
    <xf numFmtId="0" fontId="11" fillId="0" borderId="55" xfId="0" applyFont="1" applyBorder="1" applyAlignment="1">
      <alignment horizontal="center"/>
    </xf>
    <xf numFmtId="0" fontId="11" fillId="0" borderId="37" xfId="0" applyFont="1" applyBorder="1" applyAlignment="1">
      <alignment horizontal="center"/>
    </xf>
    <xf numFmtId="0" fontId="70" fillId="0" borderId="47"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50" xfId="0" applyFont="1" applyBorder="1" applyAlignment="1">
      <alignment horizontal="center" vertical="center" wrapText="1"/>
    </xf>
    <xf numFmtId="0" fontId="154" fillId="0" borderId="0" xfId="0" applyFont="1" applyAlignment="1">
      <alignment horizontal="center"/>
    </xf>
    <xf numFmtId="0" fontId="2" fillId="0" borderId="0" xfId="0" applyFont="1" applyAlignment="1">
      <alignment horizontal="left"/>
    </xf>
    <xf numFmtId="0" fontId="2" fillId="0" borderId="38" xfId="0" applyFont="1" applyBorder="1" applyAlignment="1">
      <alignment horizontal="center"/>
    </xf>
    <xf numFmtId="0" fontId="2" fillId="0" borderId="0" xfId="0" applyFont="1" applyAlignment="1">
      <alignment wrapText="1"/>
    </xf>
    <xf numFmtId="0" fontId="157" fillId="0" borderId="41" xfId="0" applyFont="1" applyBorder="1" applyAlignment="1">
      <alignment horizontal="center" vertical="center" wrapText="1"/>
    </xf>
    <xf numFmtId="0" fontId="157" fillId="0" borderId="42" xfId="0" applyFont="1" applyBorder="1" applyAlignment="1">
      <alignment horizontal="center" vertical="center" wrapText="1"/>
    </xf>
    <xf numFmtId="0" fontId="157" fillId="0" borderId="45" xfId="0" applyFont="1" applyBorder="1" applyAlignment="1">
      <alignment horizontal="center" vertical="center" wrapText="1"/>
    </xf>
    <xf numFmtId="0" fontId="157" fillId="0" borderId="10" xfId="0" applyFont="1" applyBorder="1" applyAlignment="1">
      <alignment horizontal="center" vertical="center" wrapText="1"/>
    </xf>
    <xf numFmtId="0" fontId="157" fillId="0" borderId="43" xfId="0" applyFont="1" applyBorder="1" applyAlignment="1">
      <alignment horizontal="center" vertical="center" wrapText="1"/>
    </xf>
    <xf numFmtId="0" fontId="157" fillId="0" borderId="6" xfId="0" applyFont="1" applyBorder="1" applyAlignment="1">
      <alignment horizontal="center" vertical="center" wrapText="1"/>
    </xf>
    <xf numFmtId="0" fontId="157" fillId="70" borderId="43" xfId="0" applyFont="1" applyFill="1" applyBorder="1" applyAlignment="1">
      <alignment horizontal="center" vertical="center" wrapText="1"/>
    </xf>
    <xf numFmtId="0" fontId="157" fillId="70" borderId="6" xfId="0" applyFont="1" applyFill="1" applyBorder="1" applyAlignment="1">
      <alignment horizontal="center" vertical="center" wrapText="1"/>
    </xf>
    <xf numFmtId="0" fontId="158" fillId="0" borderId="44" xfId="0" applyFont="1" applyBorder="1" applyAlignment="1">
      <alignment horizontal="center" vertical="center" wrapText="1"/>
    </xf>
    <xf numFmtId="0" fontId="158" fillId="0" borderId="46" xfId="0" applyFont="1" applyBorder="1" applyAlignment="1">
      <alignment horizontal="center" vertical="center" wrapText="1"/>
    </xf>
    <xf numFmtId="0" fontId="130" fillId="0" borderId="0" xfId="1" applyFont="1" applyAlignment="1" applyProtection="1">
      <alignment horizontal="center" wrapText="1"/>
      <protection hidden="1"/>
    </xf>
    <xf numFmtId="0" fontId="130" fillId="0" borderId="1" xfId="1" applyFont="1" applyBorder="1" applyAlignment="1" applyProtection="1">
      <alignment horizontal="center" wrapText="1"/>
      <protection hidden="1"/>
    </xf>
    <xf numFmtId="0" fontId="33" fillId="0" borderId="0" xfId="2" applyFont="1" applyFill="1" applyAlignment="1" applyProtection="1">
      <alignment horizontal="left" wrapText="1" indent="3"/>
      <protection hidden="1"/>
    </xf>
    <xf numFmtId="0" fontId="22" fillId="0" borderId="0" xfId="1" applyFont="1" applyAlignment="1" applyProtection="1">
      <alignment horizontal="left" wrapText="1"/>
      <protection hidden="1"/>
    </xf>
    <xf numFmtId="0" fontId="21" fillId="0" borderId="0" xfId="1" applyFont="1" applyAlignment="1">
      <alignment horizontal="left"/>
    </xf>
    <xf numFmtId="166" fontId="9" fillId="0" borderId="29" xfId="1" applyNumberFormat="1" applyFont="1" applyFill="1" applyBorder="1" applyAlignment="1" applyProtection="1">
      <alignment horizontal="center"/>
      <protection locked="0"/>
    </xf>
    <xf numFmtId="166" fontId="9" fillId="0" borderId="38" xfId="1" applyNumberFormat="1" applyFont="1" applyFill="1" applyBorder="1" applyAlignment="1" applyProtection="1">
      <alignment horizontal="center"/>
      <protection locked="0"/>
    </xf>
    <xf numFmtId="166" fontId="9" fillId="0" borderId="28" xfId="1" applyNumberFormat="1" applyFont="1" applyFill="1" applyBorder="1" applyAlignment="1" applyProtection="1">
      <alignment horizontal="center"/>
      <protection locked="0"/>
    </xf>
    <xf numFmtId="0" fontId="3" fillId="0" borderId="0" xfId="1" applyFont="1" applyAlignment="1" applyProtection="1">
      <alignment horizontal="center" wrapText="1"/>
      <protection hidden="1"/>
    </xf>
    <xf numFmtId="0" fontId="4" fillId="0" borderId="0" xfId="1" applyFont="1" applyAlignment="1" applyProtection="1">
      <alignment horizontal="center"/>
      <protection hidden="1"/>
    </xf>
    <xf numFmtId="0" fontId="5" fillId="0" borderId="0" xfId="1" applyFont="1" applyAlignment="1" applyProtection="1">
      <alignment horizontal="center"/>
      <protection hidden="1"/>
    </xf>
    <xf numFmtId="0" fontId="6" fillId="0" borderId="0" xfId="1" applyFont="1" applyAlignment="1" applyProtection="1">
      <alignment horizontal="center"/>
      <protection hidden="1"/>
    </xf>
    <xf numFmtId="0" fontId="9" fillId="0" borderId="29" xfId="1" applyFont="1" applyFill="1" applyBorder="1" applyAlignment="1" applyProtection="1">
      <alignment horizontal="center"/>
      <protection locked="0"/>
    </xf>
    <xf numFmtId="0" fontId="9" fillId="0" borderId="38" xfId="1" applyFont="1" applyFill="1" applyBorder="1" applyAlignment="1" applyProtection="1">
      <alignment horizontal="center"/>
      <protection locked="0"/>
    </xf>
    <xf numFmtId="0" fontId="9" fillId="0" borderId="28" xfId="1" applyFont="1" applyFill="1" applyBorder="1" applyAlignment="1" applyProtection="1">
      <alignment horizontal="center"/>
      <protection locked="0"/>
    </xf>
    <xf numFmtId="0" fontId="33" fillId="0" borderId="0" xfId="2" applyFont="1" applyFill="1" applyAlignment="1" applyProtection="1">
      <protection hidden="1"/>
    </xf>
    <xf numFmtId="0" fontId="17" fillId="0" borderId="0" xfId="1" applyFont="1" applyAlignment="1" applyProtection="1">
      <alignment horizontal="center" wrapText="1"/>
      <protection hidden="1"/>
    </xf>
    <xf numFmtId="0" fontId="11" fillId="0" borderId="0" xfId="1" applyFont="1" applyAlignment="1">
      <alignment horizontal="center"/>
    </xf>
    <xf numFmtId="0" fontId="34" fillId="0" borderId="0" xfId="1" applyFont="1" applyAlignment="1" applyProtection="1">
      <alignment vertical="center"/>
      <protection hidden="1"/>
    </xf>
    <xf numFmtId="0" fontId="17" fillId="0" borderId="0" xfId="1" applyFont="1" applyAlignment="1">
      <alignment vertical="center"/>
    </xf>
    <xf numFmtId="0" fontId="33" fillId="0" borderId="0" xfId="2" applyFont="1" applyFill="1" applyAlignment="1" applyProtection="1">
      <alignment horizontal="left"/>
      <protection hidden="1"/>
    </xf>
    <xf numFmtId="0" fontId="11" fillId="0" borderId="0" xfId="1" applyFont="1" applyAlignment="1" applyProtection="1">
      <protection hidden="1"/>
    </xf>
    <xf numFmtId="0" fontId="11" fillId="0" borderId="0" xfId="1" applyFont="1" applyAlignment="1" applyProtection="1">
      <alignment horizontal="left" indent="1"/>
      <protection hidden="1"/>
    </xf>
    <xf numFmtId="0" fontId="11" fillId="0" borderId="0" xfId="1" applyFont="1" applyAlignment="1" applyProtection="1">
      <alignment horizontal="left" indent="2"/>
      <protection hidden="1"/>
    </xf>
    <xf numFmtId="0" fontId="33" fillId="0" borderId="0" xfId="2" applyFont="1" applyFill="1" applyAlignment="1" applyProtection="1">
      <alignment horizontal="left" indent="3"/>
      <protection hidden="1"/>
    </xf>
    <xf numFmtId="0" fontId="103" fillId="0" borderId="0" xfId="1" applyFont="1" applyAlignment="1" applyProtection="1">
      <alignment horizontal="left" indent="1"/>
      <protection hidden="1"/>
    </xf>
    <xf numFmtId="0" fontId="73" fillId="0" borderId="0" xfId="2" applyFont="1" applyFill="1" applyAlignment="1" applyProtection="1">
      <alignment horizontal="left" indent="4"/>
      <protection hidden="1"/>
    </xf>
    <xf numFmtId="0" fontId="73" fillId="0" borderId="0" xfId="2" applyFont="1" applyFill="1" applyAlignment="1" applyProtection="1">
      <alignment horizontal="left" indent="3"/>
      <protection hidden="1"/>
    </xf>
    <xf numFmtId="0" fontId="103" fillId="0" borderId="0" xfId="1" applyFont="1" applyAlignment="1" applyProtection="1">
      <alignment horizontal="left" wrapText="1" indent="1"/>
      <protection hidden="1"/>
    </xf>
    <xf numFmtId="0" fontId="2" fillId="0" borderId="29" xfId="1" applyBorder="1" applyAlignment="1" applyProtection="1">
      <alignment horizontal="center"/>
      <protection hidden="1"/>
    </xf>
    <xf numFmtId="0" fontId="2" fillId="0" borderId="38" xfId="1" applyBorder="1" applyAlignment="1" applyProtection="1">
      <alignment horizontal="center"/>
      <protection hidden="1"/>
    </xf>
    <xf numFmtId="0" fontId="2" fillId="0" borderId="28" xfId="1" applyBorder="1" applyAlignment="1" applyProtection="1">
      <alignment horizontal="center"/>
      <protection hidden="1"/>
    </xf>
    <xf numFmtId="0" fontId="105" fillId="0" borderId="29" xfId="1" applyFont="1" applyBorder="1" applyAlignment="1" applyProtection="1">
      <alignment horizontal="center"/>
      <protection hidden="1"/>
    </xf>
    <xf numFmtId="0" fontId="105" fillId="0" borderId="38" xfId="1" applyFont="1" applyBorder="1" applyAlignment="1" applyProtection="1">
      <alignment horizontal="center"/>
      <protection hidden="1"/>
    </xf>
    <xf numFmtId="0" fontId="105" fillId="0" borderId="28" xfId="1" applyFont="1" applyBorder="1" applyAlignment="1" applyProtection="1">
      <alignment horizontal="center"/>
      <protection hidden="1"/>
    </xf>
    <xf numFmtId="0" fontId="18" fillId="0" borderId="29" xfId="35" applyFont="1" applyBorder="1" applyAlignment="1">
      <alignment horizontal="center" vertical="center"/>
    </xf>
    <xf numFmtId="0" fontId="18" fillId="0" borderId="38" xfId="35" applyFont="1" applyBorder="1" applyAlignment="1">
      <alignment horizontal="center" vertical="center"/>
    </xf>
    <xf numFmtId="0" fontId="13" fillId="66" borderId="29" xfId="2" applyFill="1" applyBorder="1" applyAlignment="1" applyProtection="1">
      <alignment horizontal="center"/>
      <protection hidden="1"/>
    </xf>
    <xf numFmtId="0" fontId="13" fillId="66" borderId="38" xfId="2" applyFill="1" applyBorder="1" applyAlignment="1" applyProtection="1">
      <alignment horizontal="center"/>
      <protection hidden="1"/>
    </xf>
    <xf numFmtId="0" fontId="13" fillId="66" borderId="28" xfId="2" applyFill="1" applyBorder="1" applyAlignment="1" applyProtection="1">
      <alignment horizontal="center"/>
      <protection hidden="1"/>
    </xf>
    <xf numFmtId="0" fontId="104" fillId="0" borderId="29" xfId="33831" applyFont="1" applyBorder="1" applyAlignment="1">
      <alignment horizontal="center" vertical="center"/>
    </xf>
    <xf numFmtId="0" fontId="104" fillId="0" borderId="38" xfId="33831" applyFont="1" applyBorder="1" applyAlignment="1">
      <alignment horizontal="center" vertical="center"/>
    </xf>
    <xf numFmtId="0" fontId="11" fillId="0" borderId="0" xfId="33831" applyFont="1" applyAlignment="1">
      <alignment horizontal="left" vertical="top" wrapText="1"/>
    </xf>
    <xf numFmtId="0" fontId="21" fillId="0" borderId="0" xfId="1" applyFont="1" applyAlignment="1" applyProtection="1">
      <alignment horizontal="center"/>
      <protection hidden="1"/>
    </xf>
    <xf numFmtId="174" fontId="17" fillId="0" borderId="0" xfId="1" applyNumberFormat="1" applyFont="1" applyAlignment="1" applyProtection="1">
      <alignment horizontal="left" wrapText="1"/>
      <protection hidden="1"/>
    </xf>
    <xf numFmtId="0" fontId="2" fillId="0" borderId="0" xfId="1" applyAlignment="1">
      <alignment horizontal="left" wrapText="1"/>
    </xf>
    <xf numFmtId="0" fontId="21" fillId="0" borderId="1" xfId="1" applyFont="1" applyBorder="1" applyAlignment="1" applyProtection="1">
      <alignment horizontal="center" wrapText="1"/>
      <protection hidden="1"/>
    </xf>
    <xf numFmtId="0" fontId="21" fillId="0" borderId="0" xfId="1" applyFont="1" applyAlignment="1" applyProtection="1">
      <alignment horizontal="center" wrapText="1"/>
      <protection hidden="1"/>
    </xf>
    <xf numFmtId="174" fontId="21" fillId="0" borderId="0" xfId="1" applyNumberFormat="1" applyFont="1" applyAlignment="1" applyProtection="1">
      <alignment horizontal="left" wrapText="1"/>
      <protection hidden="1"/>
    </xf>
    <xf numFmtId="0" fontId="2" fillId="0" borderId="0" xfId="1" applyAlignment="1">
      <alignment wrapText="1"/>
    </xf>
    <xf numFmtId="174" fontId="130" fillId="0" borderId="0" xfId="1" applyNumberFormat="1" applyFont="1" applyAlignment="1" applyProtection="1">
      <alignment horizontal="left" wrapText="1"/>
      <protection hidden="1"/>
    </xf>
    <xf numFmtId="0" fontId="105" fillId="0" borderId="0" xfId="1" applyFont="1" applyAlignment="1">
      <alignment horizontal="left" wrapText="1"/>
    </xf>
    <xf numFmtId="0" fontId="136" fillId="0" borderId="1" xfId="1" applyFont="1" applyBorder="1" applyAlignment="1" applyProtection="1">
      <alignment horizontal="center" wrapText="1"/>
      <protection hidden="1"/>
    </xf>
    <xf numFmtId="0" fontId="136" fillId="0" borderId="0" xfId="1" applyFont="1" applyAlignment="1" applyProtection="1">
      <alignment horizontal="center"/>
      <protection hidden="1"/>
    </xf>
    <xf numFmtId="0" fontId="11" fillId="0" borderId="27" xfId="1" applyFont="1" applyBorder="1" applyAlignment="1" applyProtection="1">
      <alignment horizontal="center" wrapText="1"/>
      <protection hidden="1"/>
    </xf>
    <xf numFmtId="0" fontId="11" fillId="0" borderId="6" xfId="1" applyFont="1" applyBorder="1" applyAlignment="1" applyProtection="1">
      <alignment horizontal="center"/>
      <protection hidden="1"/>
    </xf>
    <xf numFmtId="0" fontId="103" fillId="0" borderId="27" xfId="1" applyFont="1" applyBorder="1" applyAlignment="1" applyProtection="1">
      <alignment horizontal="center" wrapText="1"/>
      <protection hidden="1"/>
    </xf>
    <xf numFmtId="0" fontId="103" fillId="0" borderId="6" xfId="1" applyFont="1" applyBorder="1" applyAlignment="1" applyProtection="1">
      <alignment horizontal="center"/>
      <protection hidden="1"/>
    </xf>
    <xf numFmtId="0" fontId="11" fillId="0" borderId="0" xfId="1" applyFont="1" applyAlignment="1" applyProtection="1">
      <alignment wrapText="1"/>
      <protection hidden="1"/>
    </xf>
    <xf numFmtId="0" fontId="136" fillId="0" borderId="2" xfId="1" applyFont="1" applyBorder="1" applyAlignment="1" applyProtection="1">
      <alignment horizontal="center" vertical="center"/>
      <protection hidden="1"/>
    </xf>
    <xf numFmtId="0" fontId="136" fillId="0" borderId="2" xfId="1" applyFont="1" applyBorder="1" applyAlignment="1" applyProtection="1">
      <alignment horizontal="center" vertical="center" wrapText="1"/>
      <protection hidden="1"/>
    </xf>
    <xf numFmtId="0" fontId="136" fillId="0" borderId="2" xfId="1" applyFont="1" applyBorder="1" applyAlignment="1" applyProtection="1">
      <alignment horizontal="center" wrapText="1"/>
      <protection hidden="1"/>
    </xf>
    <xf numFmtId="0" fontId="136" fillId="0" borderId="2" xfId="0" applyFont="1" applyBorder="1" applyAlignment="1" applyProtection="1">
      <alignment horizontal="center" vertical="center" wrapText="1"/>
      <protection hidden="1"/>
    </xf>
    <xf numFmtId="0" fontId="11" fillId="0" borderId="6" xfId="1" applyFont="1" applyBorder="1" applyAlignment="1" applyProtection="1">
      <alignment horizontal="center" wrapText="1"/>
      <protection hidden="1"/>
    </xf>
    <xf numFmtId="0" fontId="13" fillId="68" borderId="29" xfId="2" applyFill="1" applyBorder="1" applyAlignment="1" applyProtection="1">
      <alignment horizontal="center"/>
      <protection hidden="1"/>
    </xf>
    <xf numFmtId="0" fontId="13" fillId="68" borderId="38" xfId="2" applyFill="1" applyBorder="1" applyAlignment="1" applyProtection="1">
      <alignment horizontal="center"/>
      <protection hidden="1"/>
    </xf>
    <xf numFmtId="0" fontId="13" fillId="68" borderId="28" xfId="2" applyFill="1" applyBorder="1" applyAlignment="1" applyProtection="1">
      <alignment horizontal="center"/>
      <protection hidden="1"/>
    </xf>
    <xf numFmtId="0" fontId="11" fillId="0" borderId="0" xfId="1" applyFont="1" applyAlignment="1" applyProtection="1">
      <alignment vertical="top" wrapText="1"/>
      <protection hidden="1"/>
    </xf>
    <xf numFmtId="0" fontId="103" fillId="0" borderId="29" xfId="1" applyFont="1" applyBorder="1" applyAlignment="1" applyProtection="1">
      <alignment horizontal="center" wrapText="1"/>
      <protection hidden="1"/>
    </xf>
    <xf numFmtId="0" fontId="103" fillId="0" borderId="38" xfId="1" applyFont="1" applyBorder="1" applyAlignment="1" applyProtection="1">
      <alignment horizontal="center"/>
      <protection hidden="1"/>
    </xf>
    <xf numFmtId="0" fontId="103" fillId="0" borderId="28" xfId="1" applyFont="1" applyBorder="1" applyAlignment="1" applyProtection="1">
      <alignment horizontal="center"/>
      <protection hidden="1"/>
    </xf>
    <xf numFmtId="0" fontId="11" fillId="0" borderId="6" xfId="1" applyFont="1" applyBorder="1" applyAlignment="1" applyProtection="1">
      <protection hidden="1"/>
    </xf>
    <xf numFmtId="0" fontId="11" fillId="0" borderId="0" xfId="1" applyFont="1" applyAlignment="1" applyProtection="1">
      <alignment horizontal="left" wrapText="1" indent="1"/>
      <protection hidden="1"/>
    </xf>
    <xf numFmtId="0" fontId="2" fillId="0" borderId="0" xfId="1" applyAlignment="1">
      <alignment horizontal="left" wrapText="1" indent="1"/>
    </xf>
    <xf numFmtId="0" fontId="2" fillId="0" borderId="5" xfId="1" applyBorder="1" applyAlignment="1">
      <alignment horizontal="left" wrapText="1" indent="1"/>
    </xf>
    <xf numFmtId="0" fontId="11" fillId="0" borderId="5" xfId="1" applyFont="1" applyBorder="1" applyAlignment="1" applyProtection="1">
      <alignment wrapText="1"/>
      <protection hidden="1"/>
    </xf>
    <xf numFmtId="0" fontId="103" fillId="0" borderId="2" xfId="0" applyFont="1" applyBorder="1" applyAlignment="1">
      <alignment horizontal="center"/>
    </xf>
    <xf numFmtId="0" fontId="103" fillId="0" borderId="27" xfId="0" applyFont="1" applyBorder="1" applyAlignment="1">
      <alignment horizontal="center"/>
    </xf>
    <xf numFmtId="0" fontId="103" fillId="0" borderId="6" xfId="0" applyFont="1" applyBorder="1" applyAlignment="1">
      <alignment horizontal="center"/>
    </xf>
    <xf numFmtId="0" fontId="103" fillId="0" borderId="29" xfId="0" applyFont="1" applyBorder="1" applyAlignment="1">
      <alignment horizontal="center"/>
    </xf>
    <xf numFmtId="0" fontId="103" fillId="0" borderId="38" xfId="0" applyFont="1" applyBorder="1" applyAlignment="1">
      <alignment horizontal="center"/>
    </xf>
    <xf numFmtId="0" fontId="103" fillId="0" borderId="28" xfId="0" applyFont="1" applyBorder="1" applyAlignment="1">
      <alignment horizontal="center"/>
    </xf>
    <xf numFmtId="0" fontId="13" fillId="66" borderId="38" xfId="2" applyFill="1" applyBorder="1" applyAlignment="1" applyProtection="1"/>
    <xf numFmtId="0" fontId="13" fillId="66" borderId="28" xfId="2" applyFill="1" applyBorder="1" applyAlignment="1" applyProtection="1"/>
    <xf numFmtId="0" fontId="103" fillId="0" borderId="2" xfId="33830" applyFont="1" applyBorder="1" applyAlignment="1" applyProtection="1">
      <alignment horizontal="center"/>
      <protection hidden="1"/>
    </xf>
    <xf numFmtId="0" fontId="103" fillId="0" borderId="2" xfId="33830" applyFont="1" applyBorder="1" applyAlignment="1" applyProtection="1">
      <alignment horizontal="center" vertical="center"/>
      <protection hidden="1"/>
    </xf>
    <xf numFmtId="0" fontId="103" fillId="0" borderId="2" xfId="33830" applyFont="1" applyBorder="1" applyAlignment="1" applyProtection="1">
      <alignment horizontal="left"/>
      <protection hidden="1"/>
    </xf>
    <xf numFmtId="0" fontId="102" fillId="0" borderId="0" xfId="33830" applyFont="1" applyAlignment="1" applyProtection="1">
      <alignment horizontal="left" wrapText="1"/>
      <protection hidden="1"/>
    </xf>
    <xf numFmtId="174" fontId="132" fillId="0" borderId="0" xfId="1" applyNumberFormat="1" applyFont="1" applyAlignment="1" applyProtection="1">
      <alignment horizontal="left" wrapText="1"/>
      <protection hidden="1"/>
    </xf>
    <xf numFmtId="0" fontId="103" fillId="0" borderId="0" xfId="1" applyFont="1" applyAlignment="1" applyProtection="1">
      <alignment wrapText="1"/>
      <protection hidden="1"/>
    </xf>
    <xf numFmtId="0" fontId="11" fillId="0" borderId="0" xfId="1" applyFont="1" applyAlignment="1" applyProtection="1">
      <alignment horizontal="left" wrapText="1"/>
      <protection hidden="1"/>
    </xf>
    <xf numFmtId="0" fontId="11" fillId="0" borderId="0" xfId="0" applyFont="1" applyAlignment="1" applyProtection="1">
      <alignment horizontal="left"/>
      <protection hidden="1"/>
    </xf>
    <xf numFmtId="174" fontId="21" fillId="0" borderId="0" xfId="1" applyNumberFormat="1" applyFont="1" applyAlignment="1" applyProtection="1">
      <alignment wrapText="1"/>
      <protection hidden="1"/>
    </xf>
    <xf numFmtId="0" fontId="103" fillId="0" borderId="0" xfId="1" applyFont="1" applyAlignment="1" applyProtection="1">
      <alignment horizontal="left" wrapText="1"/>
      <protection hidden="1"/>
    </xf>
    <xf numFmtId="0" fontId="130" fillId="0" borderId="0" xfId="1" applyFont="1" applyAlignment="1" applyProtection="1">
      <alignment horizontal="left" vertical="top" wrapText="1"/>
      <protection hidden="1"/>
    </xf>
    <xf numFmtId="0" fontId="103" fillId="0" borderId="0" xfId="1" applyFont="1" applyAlignment="1" applyProtection="1">
      <alignment horizontal="left" vertical="top" wrapText="1"/>
      <protection hidden="1"/>
    </xf>
    <xf numFmtId="0" fontId="103" fillId="0" borderId="0" xfId="1" applyFont="1" applyAlignment="1" applyProtection="1">
      <alignment horizontal="left"/>
      <protection hidden="1"/>
    </xf>
    <xf numFmtId="174" fontId="102" fillId="0" borderId="0" xfId="1" applyNumberFormat="1" applyFont="1" applyAlignment="1" applyProtection="1">
      <alignment horizontal="left"/>
      <protection hidden="1"/>
    </xf>
    <xf numFmtId="0" fontId="105" fillId="0" borderId="0" xfId="1" applyFont="1" applyAlignment="1"/>
    <xf numFmtId="0" fontId="1" fillId="0" borderId="0" xfId="0" applyFont="1" applyAlignment="1"/>
    <xf numFmtId="0" fontId="1" fillId="0" borderId="5" xfId="0" applyFont="1" applyBorder="1" applyAlignment="1"/>
    <xf numFmtId="0" fontId="1" fillId="0" borderId="0" xfId="0" applyFont="1" applyAlignment="1">
      <alignment horizontal="left" wrapText="1"/>
    </xf>
    <xf numFmtId="0" fontId="1" fillId="0" borderId="5" xfId="0" applyFont="1" applyBorder="1" applyAlignment="1">
      <alignment horizontal="left" wrapText="1"/>
    </xf>
    <xf numFmtId="0" fontId="103" fillId="0" borderId="5" xfId="1" applyFont="1" applyBorder="1" applyAlignment="1" applyProtection="1">
      <alignment horizontal="left" wrapText="1"/>
      <protection hidden="1"/>
    </xf>
    <xf numFmtId="0" fontId="2" fillId="0" borderId="27" xfId="1" applyBorder="1" applyAlignment="1" applyProtection="1">
      <alignment horizontal="center" vertical="center" textRotation="90"/>
      <protection hidden="1"/>
    </xf>
    <xf numFmtId="0" fontId="2" fillId="0" borderId="3" xfId="1" applyBorder="1" applyAlignment="1" applyProtection="1">
      <alignment horizontal="center" vertical="center" textRotation="90"/>
      <protection hidden="1"/>
    </xf>
    <xf numFmtId="0" fontId="11" fillId="0" borderId="29" xfId="1" applyFont="1" applyBorder="1" applyAlignment="1" applyProtection="1">
      <alignment horizontal="left" wrapText="1"/>
      <protection hidden="1"/>
    </xf>
    <xf numFmtId="0" fontId="11" fillId="0" borderId="38" xfId="1" applyFont="1" applyBorder="1" applyAlignment="1" applyProtection="1">
      <alignment horizontal="left" wrapText="1"/>
      <protection hidden="1"/>
    </xf>
    <xf numFmtId="0" fontId="11" fillId="0" borderId="28" xfId="1" applyFont="1" applyBorder="1" applyAlignment="1" applyProtection="1">
      <alignment horizontal="left" wrapText="1"/>
      <protection hidden="1"/>
    </xf>
    <xf numFmtId="0" fontId="11" fillId="0" borderId="9" xfId="1" applyFont="1" applyBorder="1" applyAlignment="1" applyProtection="1">
      <alignment horizontal="left"/>
      <protection hidden="1"/>
    </xf>
    <xf numFmtId="0" fontId="11" fillId="0" borderId="1" xfId="1" applyFont="1" applyBorder="1" applyAlignment="1" applyProtection="1">
      <alignment horizontal="left"/>
      <protection hidden="1"/>
    </xf>
    <xf numFmtId="0" fontId="11" fillId="0" borderId="10" xfId="1" applyFont="1" applyBorder="1" applyAlignment="1" applyProtection="1">
      <alignment horizontal="left"/>
      <protection hidden="1"/>
    </xf>
    <xf numFmtId="0" fontId="103" fillId="0" borderId="29" xfId="1" applyFont="1" applyBorder="1" applyAlignment="1" applyProtection="1">
      <alignment horizontal="left"/>
      <protection hidden="1"/>
    </xf>
    <xf numFmtId="0" fontId="103" fillId="0" borderId="38" xfId="1" applyFont="1" applyBorder="1" applyAlignment="1" applyProtection="1">
      <alignment horizontal="left"/>
      <protection hidden="1"/>
    </xf>
    <xf numFmtId="0" fontId="103" fillId="0" borderId="28" xfId="1" applyFont="1" applyBorder="1" applyAlignment="1" applyProtection="1">
      <alignment horizontal="left"/>
      <protection hidden="1"/>
    </xf>
    <xf numFmtId="0" fontId="103" fillId="0" borderId="29" xfId="1" applyFont="1" applyBorder="1" applyAlignment="1" applyProtection="1">
      <alignment horizontal="left" wrapText="1"/>
      <protection hidden="1"/>
    </xf>
    <xf numFmtId="0" fontId="103" fillId="0" borderId="38" xfId="1" applyFont="1" applyBorder="1" applyAlignment="1" applyProtection="1">
      <alignment horizontal="left" wrapText="1"/>
      <protection hidden="1"/>
    </xf>
    <xf numFmtId="0" fontId="103" fillId="0" borderId="28" xfId="1" applyFont="1" applyBorder="1" applyAlignment="1" applyProtection="1">
      <alignment horizontal="left" wrapText="1"/>
      <protection hidden="1"/>
    </xf>
    <xf numFmtId="0" fontId="8" fillId="0" borderId="0" xfId="1" applyFont="1" applyAlignment="1" applyProtection="1">
      <alignment horizontal="left" wrapText="1"/>
      <protection hidden="1"/>
    </xf>
    <xf numFmtId="0" fontId="2" fillId="0" borderId="7" xfId="1" applyBorder="1" applyAlignment="1" applyProtection="1">
      <alignment horizontal="center" vertical="center" textRotation="90"/>
      <protection hidden="1"/>
    </xf>
    <xf numFmtId="0" fontId="2" fillId="0" borderId="4" xfId="1" applyBorder="1" applyAlignment="1" applyProtection="1">
      <alignment horizontal="center" vertical="center" textRotation="90"/>
      <protection hidden="1"/>
    </xf>
    <xf numFmtId="0" fontId="18" fillId="0" borderId="2" xfId="1" applyFont="1" applyBorder="1" applyAlignment="1" applyProtection="1">
      <alignment horizontal="center"/>
      <protection hidden="1"/>
    </xf>
    <xf numFmtId="0" fontId="18" fillId="0" borderId="38" xfId="1" applyFont="1" applyBorder="1" applyAlignment="1" applyProtection="1">
      <alignment horizontal="center"/>
      <protection hidden="1"/>
    </xf>
    <xf numFmtId="0" fontId="18" fillId="0" borderId="28" xfId="1" applyFont="1" applyBorder="1" applyAlignment="1" applyProtection="1">
      <alignment horizontal="center"/>
      <protection hidden="1"/>
    </xf>
    <xf numFmtId="0" fontId="104" fillId="0" borderId="2" xfId="1" applyFont="1" applyBorder="1" applyAlignment="1" applyProtection="1">
      <alignment horizontal="center" wrapText="1"/>
      <protection hidden="1"/>
    </xf>
    <xf numFmtId="0" fontId="104" fillId="0" borderId="38" xfId="1" applyFont="1" applyBorder="1" applyAlignment="1" applyProtection="1">
      <alignment horizontal="center"/>
      <protection hidden="1"/>
    </xf>
    <xf numFmtId="0" fontId="104" fillId="0" borderId="28" xfId="1" applyFont="1" applyBorder="1" applyAlignment="1" applyProtection="1">
      <alignment horizontal="center"/>
      <protection hidden="1"/>
    </xf>
    <xf numFmtId="0" fontId="8" fillId="0" borderId="1" xfId="1" applyFont="1" applyBorder="1" applyAlignment="1" applyProtection="1">
      <protection hidden="1"/>
    </xf>
    <xf numFmtId="0" fontId="2" fillId="0" borderId="1" xfId="1" applyBorder="1" applyAlignment="1"/>
    <xf numFmtId="0" fontId="104" fillId="0" borderId="2" xfId="1" applyFont="1" applyBorder="1" applyAlignment="1" applyProtection="1">
      <alignment horizontal="center"/>
      <protection hidden="1"/>
    </xf>
    <xf numFmtId="0" fontId="132" fillId="0" borderId="1" xfId="1" applyFont="1" applyBorder="1" applyAlignment="1" applyProtection="1">
      <protection hidden="1"/>
    </xf>
    <xf numFmtId="0" fontId="105" fillId="0" borderId="1" xfId="1" applyFont="1" applyBorder="1" applyAlignment="1"/>
    <xf numFmtId="0" fontId="104" fillId="0" borderId="29" xfId="1" applyFont="1" applyBorder="1" applyAlignment="1" applyProtection="1">
      <alignment horizontal="center"/>
      <protection hidden="1"/>
    </xf>
    <xf numFmtId="0" fontId="104" fillId="0" borderId="29" xfId="1" applyFont="1" applyBorder="1" applyAlignment="1" applyProtection="1">
      <alignment horizontal="center" wrapText="1"/>
      <protection hidden="1"/>
    </xf>
    <xf numFmtId="0" fontId="104" fillId="0" borderId="38" xfId="1" applyFont="1" applyBorder="1" applyAlignment="1" applyProtection="1">
      <alignment horizontal="center" wrapText="1"/>
      <protection hidden="1"/>
    </xf>
    <xf numFmtId="0" fontId="104" fillId="0" borderId="28" xfId="1" applyFont="1" applyBorder="1" applyAlignment="1" applyProtection="1">
      <alignment horizontal="center" wrapText="1"/>
      <protection hidden="1"/>
    </xf>
    <xf numFmtId="0" fontId="8" fillId="0" borderId="1" xfId="1" applyFont="1" applyBorder="1" applyAlignment="1" applyProtection="1">
      <alignment wrapText="1"/>
      <protection hidden="1"/>
    </xf>
    <xf numFmtId="0" fontId="132" fillId="0" borderId="1" xfId="1" applyFont="1" applyBorder="1" applyAlignment="1" applyProtection="1">
      <alignment wrapText="1"/>
      <protection hidden="1"/>
    </xf>
    <xf numFmtId="0" fontId="109" fillId="0" borderId="0" xfId="1" applyFont="1" applyAlignment="1" applyProtection="1">
      <alignment vertical="top" wrapText="1"/>
      <protection hidden="1"/>
    </xf>
    <xf numFmtId="0" fontId="105" fillId="0" borderId="0" xfId="1" applyFont="1" applyAlignment="1">
      <alignment vertical="top" wrapText="1"/>
    </xf>
    <xf numFmtId="0" fontId="105" fillId="66" borderId="29" xfId="2" applyFont="1" applyFill="1" applyBorder="1" applyAlignment="1" applyProtection="1">
      <alignment horizontal="center"/>
      <protection hidden="1"/>
    </xf>
    <xf numFmtId="0" fontId="105" fillId="66" borderId="38" xfId="2" applyFont="1" applyFill="1" applyBorder="1" applyAlignment="1" applyProtection="1"/>
    <xf numFmtId="0" fontId="105" fillId="66" borderId="28" xfId="2" applyFont="1" applyFill="1" applyBorder="1" applyAlignment="1" applyProtection="1"/>
    <xf numFmtId="0" fontId="103" fillId="0" borderId="37" xfId="0" applyFont="1" applyBorder="1" applyAlignment="1">
      <alignment horizontal="left" vertical="center"/>
    </xf>
    <xf numFmtId="0" fontId="103" fillId="0" borderId="0" xfId="0" applyFont="1" applyAlignment="1">
      <alignment horizontal="left" vertical="center"/>
    </xf>
    <xf numFmtId="0" fontId="103" fillId="0" borderId="1" xfId="0" applyFont="1" applyBorder="1" applyAlignment="1">
      <alignment horizontal="left" vertical="center"/>
    </xf>
    <xf numFmtId="0" fontId="103" fillId="0" borderId="6" xfId="1" applyFont="1" applyBorder="1" applyAlignment="1" applyProtection="1">
      <alignment horizontal="left" vertical="center"/>
      <protection hidden="1"/>
    </xf>
    <xf numFmtId="0" fontId="103" fillId="0" borderId="2" xfId="1" applyFont="1" applyBorder="1" applyAlignment="1" applyProtection="1">
      <alignment horizontal="left" vertical="center"/>
      <protection hidden="1"/>
    </xf>
    <xf numFmtId="0" fontId="103" fillId="0" borderId="0" xfId="1" applyFont="1" applyAlignment="1" applyProtection="1">
      <alignment horizontal="left" wrapText="1" indent="2"/>
      <protection hidden="1"/>
    </xf>
    <xf numFmtId="37" fontId="103" fillId="0" borderId="2" xfId="5" applyFont="1" applyFill="1" applyAlignment="1" applyProtection="1">
      <alignment horizontal="left" vertical="center" wrapText="1"/>
      <protection locked="0"/>
    </xf>
    <xf numFmtId="0" fontId="103" fillId="0" borderId="0" xfId="1" applyFont="1" applyAlignment="1" applyProtection="1">
      <alignment horizontal="right" vertical="center" wrapText="1"/>
      <protection hidden="1"/>
    </xf>
    <xf numFmtId="0" fontId="103" fillId="0" borderId="5" xfId="1" applyFont="1" applyBorder="1" applyAlignment="1" applyProtection="1">
      <alignment horizontal="right" vertical="center" wrapText="1"/>
      <protection hidden="1"/>
    </xf>
    <xf numFmtId="0" fontId="109" fillId="0" borderId="0" xfId="1" applyFont="1" applyAlignment="1" applyProtection="1">
      <alignment wrapText="1"/>
      <protection hidden="1"/>
    </xf>
    <xf numFmtId="0" fontId="105" fillId="0" borderId="1" xfId="1" applyFont="1" applyBorder="1" applyAlignment="1">
      <alignment wrapText="1"/>
    </xf>
    <xf numFmtId="0" fontId="109" fillId="0" borderId="0" xfId="1" applyFont="1" applyAlignment="1" applyProtection="1">
      <alignment horizontal="left"/>
      <protection hidden="1"/>
    </xf>
    <xf numFmtId="0" fontId="2" fillId="0" borderId="1" xfId="1" applyBorder="1" applyAlignment="1">
      <alignment wrapText="1"/>
    </xf>
    <xf numFmtId="0" fontId="130" fillId="0" borderId="5" xfId="1" applyFont="1" applyBorder="1" applyAlignment="1" applyProtection="1">
      <alignment vertical="top" wrapText="1"/>
      <protection hidden="1"/>
    </xf>
    <xf numFmtId="0" fontId="11" fillId="0" borderId="0" xfId="1" applyFont="1" applyAlignment="1" applyProtection="1">
      <alignment horizontal="left" wrapText="1" indent="2"/>
      <protection hidden="1"/>
    </xf>
    <xf numFmtId="0" fontId="11" fillId="0" borderId="0" xfId="1" applyFont="1" applyAlignment="1" applyProtection="1">
      <alignment horizontal="left" wrapText="1" indent="5"/>
      <protection hidden="1"/>
    </xf>
    <xf numFmtId="0" fontId="11" fillId="0" borderId="37" xfId="1" applyFont="1" applyBorder="1" applyAlignment="1" applyProtection="1">
      <alignment horizontal="center" shrinkToFit="1"/>
      <protection hidden="1"/>
    </xf>
    <xf numFmtId="0" fontId="8" fillId="0" borderId="0" xfId="1" applyFont="1" applyAlignment="1" applyProtection="1">
      <alignment horizontal="left" vertical="center" wrapText="1"/>
      <protection hidden="1"/>
    </xf>
    <xf numFmtId="0" fontId="8" fillId="0" borderId="5" xfId="1" applyFont="1" applyBorder="1" applyAlignment="1" applyProtection="1">
      <alignment horizontal="left" vertical="center" wrapText="1"/>
      <protection hidden="1"/>
    </xf>
    <xf numFmtId="0" fontId="2" fillId="0" borderId="5" xfId="1" applyBorder="1" applyAlignment="1"/>
    <xf numFmtId="0" fontId="11" fillId="0" borderId="37" xfId="1" applyFont="1" applyBorder="1" applyAlignment="1" applyProtection="1">
      <alignment horizontal="center" vertical="top" shrinkToFit="1"/>
      <protection hidden="1"/>
    </xf>
    <xf numFmtId="0" fontId="11" fillId="0" borderId="0" xfId="1" applyFont="1" applyAlignment="1" applyProtection="1">
      <alignment horizontal="center" vertical="top" shrinkToFit="1"/>
      <protection hidden="1"/>
    </xf>
    <xf numFmtId="0" fontId="18" fillId="0" borderId="29" xfId="1" applyFont="1" applyBorder="1" applyAlignment="1" applyProtection="1">
      <alignment horizontal="center"/>
      <protection hidden="1"/>
    </xf>
    <xf numFmtId="0" fontId="2" fillId="0" borderId="0" xfId="1" applyAlignment="1">
      <alignment vertical="top" wrapText="1"/>
    </xf>
    <xf numFmtId="37" fontId="18" fillId="0" borderId="2" xfId="5" applyFill="1" applyAlignment="1" applyProtection="1">
      <alignment horizontal="right"/>
      <protection locked="0"/>
    </xf>
    <xf numFmtId="0" fontId="11" fillId="0" borderId="0" xfId="1" applyFont="1" applyAlignment="1">
      <alignment vertical="top" wrapText="1"/>
    </xf>
    <xf numFmtId="37" fontId="18" fillId="0" borderId="2" xfId="17" applyFill="1" applyAlignment="1" applyProtection="1">
      <alignment horizontal="right"/>
      <protection locked="0"/>
    </xf>
    <xf numFmtId="37" fontId="18" fillId="0" borderId="2" xfId="20" applyAlignment="1">
      <alignment horizontal="right"/>
      <protection locked="0"/>
    </xf>
    <xf numFmtId="37" fontId="18" fillId="61" borderId="2" xfId="17" applyFill="1" applyAlignment="1" applyProtection="1">
      <alignment horizontal="right"/>
      <protection locked="0"/>
    </xf>
    <xf numFmtId="0" fontId="103" fillId="60" borderId="1" xfId="1" applyFont="1" applyFill="1" applyBorder="1" applyAlignment="1" applyProtection="1">
      <alignment horizontal="center" wrapText="1"/>
      <protection hidden="1"/>
    </xf>
    <xf numFmtId="0" fontId="18" fillId="60" borderId="27" xfId="1" applyFont="1" applyFill="1" applyBorder="1" applyAlignment="1" applyProtection="1">
      <alignment horizontal="center" wrapText="1"/>
      <protection hidden="1"/>
    </xf>
    <xf numFmtId="0" fontId="18" fillId="60" borderId="6" xfId="1" applyFont="1" applyFill="1" applyBorder="1" applyAlignment="1">
      <alignment horizontal="center"/>
    </xf>
    <xf numFmtId="0" fontId="18" fillId="0" borderId="2" xfId="1" applyFont="1" applyBorder="1" applyAlignment="1" applyProtection="1">
      <alignment horizontal="center" wrapText="1"/>
      <protection hidden="1"/>
    </xf>
    <xf numFmtId="0" fontId="18" fillId="0" borderId="28" xfId="1" applyFont="1" applyBorder="1" applyAlignment="1" applyProtection="1">
      <alignment horizontal="center" wrapText="1"/>
      <protection hidden="1"/>
    </xf>
    <xf numFmtId="0" fontId="18" fillId="0" borderId="29" xfId="1" applyFont="1" applyBorder="1" applyAlignment="1" applyProtection="1">
      <alignment horizontal="center" wrapText="1"/>
      <protection hidden="1"/>
    </xf>
    <xf numFmtId="0" fontId="23" fillId="0" borderId="0" xfId="1" applyFont="1" applyAlignment="1" applyProtection="1">
      <alignment wrapText="1"/>
      <protection hidden="1"/>
    </xf>
    <xf numFmtId="0" fontId="18" fillId="0" borderId="7" xfId="1" applyFont="1" applyBorder="1" applyAlignment="1" applyProtection="1">
      <alignment horizontal="center"/>
      <protection hidden="1"/>
    </xf>
    <xf numFmtId="0" fontId="18" fillId="0" borderId="37" xfId="1" applyFont="1" applyBorder="1" applyAlignment="1" applyProtection="1">
      <alignment horizontal="center"/>
      <protection hidden="1"/>
    </xf>
    <xf numFmtId="0" fontId="18" fillId="0" borderId="8" xfId="1" applyFont="1" applyBorder="1" applyAlignment="1" applyProtection="1">
      <alignment horizontal="center"/>
      <protection hidden="1"/>
    </xf>
    <xf numFmtId="0" fontId="104" fillId="60" borderId="7" xfId="1" applyFont="1" applyFill="1" applyBorder="1" applyAlignment="1" applyProtection="1">
      <alignment horizontal="center" wrapText="1"/>
      <protection hidden="1"/>
    </xf>
    <xf numFmtId="0" fontId="104" fillId="60" borderId="37" xfId="1" applyFont="1" applyFill="1" applyBorder="1" applyAlignment="1" applyProtection="1">
      <alignment horizontal="center"/>
      <protection hidden="1"/>
    </xf>
    <xf numFmtId="0" fontId="104" fillId="60" borderId="8" xfId="1" applyFont="1" applyFill="1" applyBorder="1" applyAlignment="1" applyProtection="1">
      <alignment horizontal="center"/>
      <protection hidden="1"/>
    </xf>
    <xf numFmtId="0" fontId="18" fillId="60" borderId="2" xfId="1" applyFont="1" applyFill="1" applyBorder="1" applyAlignment="1" applyProtection="1">
      <alignment horizontal="center"/>
      <protection hidden="1"/>
    </xf>
    <xf numFmtId="0" fontId="18" fillId="60" borderId="38" xfId="1" applyFont="1" applyFill="1" applyBorder="1" applyAlignment="1" applyProtection="1">
      <alignment horizontal="center"/>
      <protection hidden="1"/>
    </xf>
    <xf numFmtId="0" fontId="18" fillId="60" borderId="28" xfId="1" applyFont="1" applyFill="1" applyBorder="1" applyAlignment="1" applyProtection="1">
      <alignment horizontal="center"/>
      <protection hidden="1"/>
    </xf>
    <xf numFmtId="0" fontId="18" fillId="4" borderId="0" xfId="1" applyFont="1" applyFill="1" applyAlignment="1" applyProtection="1">
      <alignment horizontal="center" wrapText="1"/>
      <protection hidden="1"/>
    </xf>
    <xf numFmtId="0" fontId="18" fillId="4" borderId="1" xfId="1" applyFont="1" applyFill="1" applyBorder="1" applyAlignment="1" applyProtection="1">
      <alignment horizontal="center" wrapText="1"/>
      <protection hidden="1"/>
    </xf>
    <xf numFmtId="0" fontId="18" fillId="60" borderId="10" xfId="1" applyFont="1" applyFill="1" applyBorder="1" applyAlignment="1" applyProtection="1">
      <alignment horizontal="center"/>
      <protection hidden="1"/>
    </xf>
    <xf numFmtId="0" fontId="103" fillId="0" borderId="0" xfId="1" applyFont="1" applyAlignment="1" applyProtection="1">
      <alignment vertical="top" wrapText="1"/>
      <protection hidden="1"/>
    </xf>
    <xf numFmtId="37" fontId="104" fillId="0" borderId="2" xfId="5" applyFont="1" applyFill="1" applyAlignment="1" applyProtection="1">
      <alignment horizontal="right"/>
      <protection locked="0"/>
    </xf>
    <xf numFmtId="37" fontId="104" fillId="0" borderId="2" xfId="17" applyFont="1" applyFill="1" applyAlignment="1" applyProtection="1">
      <alignment horizontal="right"/>
      <protection locked="0"/>
    </xf>
    <xf numFmtId="37" fontId="104" fillId="0" borderId="2" xfId="20" applyFont="1" applyAlignment="1">
      <alignment horizontal="right"/>
      <protection locked="0"/>
    </xf>
    <xf numFmtId="37" fontId="104" fillId="61" borderId="2" xfId="17" applyFont="1" applyFill="1" applyAlignment="1" applyProtection="1">
      <alignment horizontal="right"/>
      <protection locked="0"/>
    </xf>
    <xf numFmtId="0" fontId="103" fillId="0" borderId="0" xfId="1" applyFont="1" applyAlignment="1">
      <alignment vertical="top" wrapText="1"/>
    </xf>
    <xf numFmtId="0" fontId="103" fillId="0" borderId="0" xfId="1" applyFont="1" applyAlignment="1" applyProtection="1">
      <alignment horizontal="center" wrapText="1"/>
      <protection hidden="1"/>
    </xf>
    <xf numFmtId="0" fontId="104" fillId="0" borderId="2" xfId="1" applyFont="1" applyBorder="1" applyAlignment="1" applyProtection="1">
      <alignment horizontal="center" vertical="center" wrapText="1"/>
      <protection hidden="1"/>
    </xf>
    <xf numFmtId="0" fontId="104" fillId="0" borderId="7" xfId="1" applyFont="1" applyBorder="1" applyAlignment="1" applyProtection="1">
      <alignment horizontal="center"/>
      <protection hidden="1"/>
    </xf>
    <xf numFmtId="0" fontId="104" fillId="0" borderId="37" xfId="1" applyFont="1" applyBorder="1" applyAlignment="1" applyProtection="1">
      <alignment horizontal="center"/>
      <protection hidden="1"/>
    </xf>
    <xf numFmtId="0" fontId="104" fillId="0" borderId="8" xfId="1" applyFont="1" applyBorder="1" applyAlignment="1" applyProtection="1">
      <alignment horizontal="center"/>
      <protection hidden="1"/>
    </xf>
    <xf numFmtId="0" fontId="104" fillId="4" borderId="0" xfId="1" applyFont="1" applyFill="1" applyAlignment="1" applyProtection="1">
      <alignment horizontal="center" wrapText="1"/>
      <protection hidden="1"/>
    </xf>
    <xf numFmtId="0" fontId="104" fillId="4" borderId="1" xfId="1" applyFont="1" applyFill="1" applyBorder="1" applyAlignment="1" applyProtection="1">
      <alignment horizontal="center" wrapText="1"/>
      <protection hidden="1"/>
    </xf>
    <xf numFmtId="0" fontId="104" fillId="0" borderId="10" xfId="1" applyFont="1" applyBorder="1" applyAlignment="1" applyProtection="1">
      <alignment horizontal="center"/>
      <protection hidden="1"/>
    </xf>
    <xf numFmtId="0" fontId="104" fillId="0" borderId="27" xfId="1" applyFont="1" applyBorder="1" applyAlignment="1" applyProtection="1">
      <alignment horizontal="center" wrapText="1"/>
      <protection hidden="1"/>
    </xf>
    <xf numFmtId="0" fontId="104" fillId="0" borderId="6" xfId="1" applyFont="1" applyBorder="1" applyAlignment="1">
      <alignment horizontal="center"/>
    </xf>
    <xf numFmtId="0" fontId="23" fillId="0" borderId="0" xfId="17938" applyFont="1" applyAlignment="1" applyProtection="1">
      <alignment horizontal="left" wrapText="1"/>
      <protection hidden="1"/>
    </xf>
    <xf numFmtId="0" fontId="18" fillId="4" borderId="0" xfId="17938" applyFont="1" applyFill="1" applyAlignment="1" applyProtection="1">
      <alignment horizontal="center" wrapText="1"/>
      <protection hidden="1"/>
    </xf>
    <xf numFmtId="0" fontId="18" fillId="4" borderId="1" xfId="17938" applyFont="1" applyFill="1" applyBorder="1" applyAlignment="1" applyProtection="1">
      <alignment horizontal="center" wrapText="1"/>
      <protection hidden="1"/>
    </xf>
    <xf numFmtId="0" fontId="2" fillId="0" borderId="1" xfId="17938" applyFont="1" applyBorder="1" applyAlignment="1" applyProtection="1">
      <alignment horizontal="center"/>
      <protection hidden="1"/>
    </xf>
    <xf numFmtId="0" fontId="18" fillId="0" borderId="27" xfId="17938" applyFont="1" applyBorder="1" applyAlignment="1" applyProtection="1">
      <alignment horizontal="center" wrapText="1"/>
      <protection hidden="1"/>
    </xf>
    <xf numFmtId="0" fontId="18" fillId="0" borderId="6" xfId="17938" applyFont="1" applyBorder="1" applyAlignment="1">
      <alignment horizontal="center"/>
    </xf>
    <xf numFmtId="0" fontId="18" fillId="0" borderId="29" xfId="26" applyFont="1" applyBorder="1" applyAlignment="1" applyProtection="1">
      <alignment horizontal="center" wrapText="1"/>
      <protection hidden="1"/>
    </xf>
    <xf numFmtId="0" fontId="18" fillId="0" borderId="28" xfId="26" applyFont="1" applyBorder="1" applyAlignment="1" applyProtection="1">
      <alignment horizontal="center" wrapText="1"/>
      <protection hidden="1"/>
    </xf>
    <xf numFmtId="0" fontId="18" fillId="0" borderId="29" xfId="17938" applyFont="1" applyBorder="1" applyAlignment="1" applyProtection="1">
      <alignment horizontal="center" wrapText="1"/>
      <protection hidden="1"/>
    </xf>
    <xf numFmtId="0" fontId="18" fillId="0" borderId="28" xfId="17938" applyFont="1" applyBorder="1" applyAlignment="1" applyProtection="1">
      <alignment horizontal="center" wrapText="1"/>
      <protection hidden="1"/>
    </xf>
    <xf numFmtId="37" fontId="18" fillId="0" borderId="18" xfId="14334" applyAlignment="1">
      <alignment horizontal="right"/>
      <protection locked="0"/>
    </xf>
    <xf numFmtId="37" fontId="18" fillId="0" borderId="29" xfId="14334" applyBorder="1" applyAlignment="1">
      <alignment horizontal="right"/>
      <protection locked="0"/>
    </xf>
    <xf numFmtId="37" fontId="18" fillId="0" borderId="28" xfId="14334" applyBorder="1" applyAlignment="1">
      <alignment horizontal="right"/>
      <protection locked="0"/>
    </xf>
    <xf numFmtId="37" fontId="104" fillId="0" borderId="29" xfId="17" applyFont="1" applyFill="1" applyBorder="1" applyAlignment="1" applyProtection="1">
      <alignment horizontal="right"/>
      <protection locked="0"/>
    </xf>
    <xf numFmtId="37" fontId="104" fillId="0" borderId="28" xfId="17" applyFont="1" applyFill="1" applyBorder="1" applyAlignment="1" applyProtection="1">
      <alignment horizontal="right"/>
      <protection locked="0"/>
    </xf>
    <xf numFmtId="37" fontId="104" fillId="61" borderId="29" xfId="17" applyFont="1" applyFill="1" applyBorder="1" applyAlignment="1" applyProtection="1">
      <alignment horizontal="right"/>
      <protection locked="0"/>
    </xf>
    <xf numFmtId="37" fontId="104" fillId="61" borderId="28" xfId="17" applyFont="1" applyFill="1" applyBorder="1" applyAlignment="1" applyProtection="1">
      <alignment horizontal="right"/>
      <protection locked="0"/>
    </xf>
    <xf numFmtId="0" fontId="11" fillId="0" borderId="0" xfId="1" applyFont="1" applyAlignment="1" applyProtection="1">
      <alignment vertical="top"/>
      <protection hidden="1"/>
    </xf>
    <xf numFmtId="0" fontId="2" fillId="0" borderId="0" xfId="1" applyAlignment="1">
      <alignment vertical="top"/>
    </xf>
    <xf numFmtId="0" fontId="103" fillId="0" borderId="1" xfId="1" applyFont="1" applyBorder="1" applyAlignment="1" applyProtection="1">
      <alignment horizontal="center" vertical="top" wrapText="1"/>
      <protection hidden="1"/>
    </xf>
    <xf numFmtId="0" fontId="18" fillId="0" borderId="27" xfId="1" applyFont="1" applyBorder="1" applyAlignment="1" applyProtection="1">
      <alignment horizontal="center" wrapText="1"/>
      <protection hidden="1"/>
    </xf>
    <xf numFmtId="0" fontId="18" fillId="0" borderId="6" xfId="1" applyFont="1" applyBorder="1" applyAlignment="1">
      <alignment horizontal="center"/>
    </xf>
    <xf numFmtId="0" fontId="18" fillId="0" borderId="10" xfId="1" applyFont="1" applyBorder="1" applyAlignment="1" applyProtection="1">
      <alignment horizontal="center"/>
      <protection hidden="1"/>
    </xf>
    <xf numFmtId="0" fontId="18" fillId="0" borderId="7" xfId="1" applyFont="1" applyBorder="1" applyAlignment="1" applyProtection="1">
      <alignment horizontal="center" vertical="center"/>
      <protection hidden="1"/>
    </xf>
    <xf numFmtId="0" fontId="18" fillId="0" borderId="37"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18" fillId="0" borderId="9" xfId="1" applyFont="1" applyBorder="1" applyAlignment="1" applyProtection="1">
      <alignment horizontal="center" vertical="center"/>
      <protection hidden="1"/>
    </xf>
    <xf numFmtId="0" fontId="18" fillId="0" borderId="1" xfId="1" applyFont="1" applyBorder="1" applyAlignment="1" applyProtection="1">
      <alignment horizontal="center" vertical="center"/>
      <protection hidden="1"/>
    </xf>
    <xf numFmtId="0" fontId="18" fillId="0" borderId="10" xfId="1" applyFont="1" applyBorder="1" applyAlignment="1" applyProtection="1">
      <alignment horizontal="center" vertical="center"/>
      <protection hidden="1"/>
    </xf>
    <xf numFmtId="0" fontId="104" fillId="0" borderId="7" xfId="1" applyFont="1" applyBorder="1" applyAlignment="1" applyProtection="1">
      <alignment horizontal="center" vertical="center" wrapText="1"/>
      <protection hidden="1"/>
    </xf>
    <xf numFmtId="0" fontId="104" fillId="0" borderId="37" xfId="1" applyFont="1" applyBorder="1" applyAlignment="1" applyProtection="1">
      <alignment horizontal="center" vertical="center" wrapText="1"/>
      <protection hidden="1"/>
    </xf>
    <xf numFmtId="0" fontId="104" fillId="0" borderId="8" xfId="1" applyFont="1" applyBorder="1" applyAlignment="1" applyProtection="1">
      <alignment horizontal="center" vertical="center" wrapText="1"/>
      <protection hidden="1"/>
    </xf>
    <xf numFmtId="0" fontId="104" fillId="0" borderId="9" xfId="1" applyFont="1" applyBorder="1" applyAlignment="1" applyProtection="1">
      <alignment horizontal="center" vertical="center" wrapText="1"/>
      <protection hidden="1"/>
    </xf>
    <xf numFmtId="0" fontId="104" fillId="0" borderId="1" xfId="1" applyFont="1" applyBorder="1" applyAlignment="1" applyProtection="1">
      <alignment horizontal="center" vertical="center" wrapText="1"/>
      <protection hidden="1"/>
    </xf>
    <xf numFmtId="0" fontId="104" fillId="0" borderId="10" xfId="1" applyFont="1" applyBorder="1" applyAlignment="1" applyProtection="1">
      <alignment horizontal="center" vertical="center" wrapText="1"/>
      <protection hidden="1"/>
    </xf>
    <xf numFmtId="0" fontId="103" fillId="0" borderId="0" xfId="1" applyFont="1" applyAlignment="1" applyProtection="1">
      <alignment vertical="top"/>
      <protection hidden="1"/>
    </xf>
    <xf numFmtId="0" fontId="105" fillId="0" borderId="0" xfId="1" applyFont="1" applyAlignment="1">
      <alignment vertical="top"/>
    </xf>
    <xf numFmtId="0" fontId="105" fillId="0" borderId="0" xfId="1" applyFont="1" applyAlignment="1">
      <alignment wrapText="1"/>
    </xf>
    <xf numFmtId="37" fontId="104" fillId="0" borderId="18" xfId="14334" applyFont="1" applyAlignment="1">
      <alignment horizontal="right"/>
      <protection locked="0"/>
    </xf>
    <xf numFmtId="0" fontId="105" fillId="0" borderId="2" xfId="17938" applyFont="1" applyBorder="1" applyAlignment="1" applyProtection="1">
      <alignment horizontal="center"/>
      <protection hidden="1"/>
    </xf>
    <xf numFmtId="0" fontId="109" fillId="0" borderId="0" xfId="17938" applyFont="1" applyAlignment="1" applyProtection="1">
      <alignment horizontal="left" wrapText="1"/>
      <protection hidden="1"/>
    </xf>
    <xf numFmtId="0" fontId="104" fillId="4" borderId="0" xfId="17938" applyFont="1" applyFill="1" applyAlignment="1" applyProtection="1">
      <alignment horizontal="center" wrapText="1"/>
      <protection hidden="1"/>
    </xf>
    <xf numFmtId="0" fontId="104" fillId="4" borderId="1" xfId="17938" applyFont="1" applyFill="1" applyBorder="1" applyAlignment="1" applyProtection="1">
      <alignment horizontal="center" wrapText="1"/>
      <protection hidden="1"/>
    </xf>
    <xf numFmtId="0" fontId="105" fillId="0" borderId="1" xfId="17938" applyFont="1" applyBorder="1" applyAlignment="1" applyProtection="1">
      <alignment horizontal="center"/>
      <protection hidden="1"/>
    </xf>
    <xf numFmtId="0" fontId="104" fillId="0" borderId="27" xfId="17938" applyFont="1" applyBorder="1" applyAlignment="1" applyProtection="1">
      <alignment horizontal="center" wrapText="1"/>
      <protection hidden="1"/>
    </xf>
    <xf numFmtId="0" fontId="104" fillId="0" borderId="6" xfId="17938" applyFont="1" applyBorder="1" applyAlignment="1">
      <alignment horizontal="center"/>
    </xf>
    <xf numFmtId="0" fontId="104" fillId="0" borderId="29" xfId="26" applyFont="1" applyBorder="1" applyAlignment="1" applyProtection="1">
      <alignment horizontal="center" wrapText="1"/>
      <protection hidden="1"/>
    </xf>
    <xf numFmtId="0" fontId="104" fillId="0" borderId="28" xfId="26" applyFont="1" applyBorder="1" applyAlignment="1" applyProtection="1">
      <alignment horizontal="center" wrapText="1"/>
      <protection hidden="1"/>
    </xf>
    <xf numFmtId="0" fontId="104" fillId="0" borderId="29" xfId="17938" applyFont="1" applyBorder="1" applyAlignment="1" applyProtection="1">
      <alignment horizontal="center" wrapText="1"/>
      <protection hidden="1"/>
    </xf>
    <xf numFmtId="0" fontId="104" fillId="0" borderId="28" xfId="17938" applyFont="1" applyBorder="1" applyAlignment="1" applyProtection="1">
      <alignment horizontal="center" wrapText="1"/>
      <protection hidden="1"/>
    </xf>
    <xf numFmtId="0" fontId="109" fillId="0" borderId="0" xfId="1" applyFont="1" applyAlignment="1" applyProtection="1">
      <alignment horizontal="left" wrapText="1"/>
      <protection hidden="1"/>
    </xf>
    <xf numFmtId="0" fontId="104" fillId="0" borderId="7" xfId="1" applyFont="1" applyBorder="1" applyAlignment="1" applyProtection="1">
      <alignment horizontal="center" vertical="center"/>
      <protection hidden="1"/>
    </xf>
    <xf numFmtId="0" fontId="104" fillId="0" borderId="37" xfId="1" applyFont="1" applyBorder="1" applyAlignment="1" applyProtection="1">
      <alignment horizontal="center" vertical="center"/>
      <protection hidden="1"/>
    </xf>
    <xf numFmtId="0" fontId="104" fillId="0" borderId="8" xfId="1" applyFont="1" applyBorder="1" applyAlignment="1" applyProtection="1">
      <alignment horizontal="center" vertical="center"/>
      <protection hidden="1"/>
    </xf>
    <xf numFmtId="0" fontId="104" fillId="0" borderId="9" xfId="1" applyFont="1" applyBorder="1" applyAlignment="1" applyProtection="1">
      <alignment horizontal="center" vertical="center"/>
      <protection hidden="1"/>
    </xf>
    <xf numFmtId="0" fontId="104" fillId="0" borderId="1" xfId="1" applyFont="1" applyBorder="1" applyAlignment="1" applyProtection="1">
      <alignment horizontal="center" vertical="center"/>
      <protection hidden="1"/>
    </xf>
    <xf numFmtId="0" fontId="104" fillId="0" borderId="10" xfId="1" applyFont="1" applyBorder="1" applyAlignment="1" applyProtection="1">
      <alignment horizontal="center" vertical="center"/>
      <protection hidden="1"/>
    </xf>
    <xf numFmtId="0" fontId="103" fillId="0" borderId="1" xfId="1" applyFont="1" applyBorder="1" applyAlignment="1" applyProtection="1">
      <alignment horizontal="center" wrapText="1"/>
      <protection hidden="1"/>
    </xf>
    <xf numFmtId="0" fontId="23" fillId="0" borderId="0" xfId="1" applyFont="1" applyAlignment="1" applyProtection="1">
      <alignment horizontal="left" wrapText="1"/>
      <protection hidden="1"/>
    </xf>
    <xf numFmtId="37" fontId="103" fillId="0" borderId="29" xfId="1" applyNumberFormat="1" applyFont="1" applyBorder="1" applyAlignment="1" applyProtection="1">
      <alignment horizontal="center"/>
      <protection locked="0" hidden="1"/>
    </xf>
    <xf numFmtId="37" fontId="103" fillId="0" borderId="28" xfId="1" applyNumberFormat="1" applyFont="1" applyBorder="1" applyAlignment="1" applyProtection="1">
      <alignment horizontal="center"/>
      <protection locked="0" hidden="1"/>
    </xf>
    <xf numFmtId="37" fontId="103" fillId="4" borderId="29" xfId="1" applyNumberFormat="1" applyFont="1" applyFill="1" applyBorder="1" applyAlignment="1" applyProtection="1">
      <alignment horizontal="center"/>
      <protection locked="0" hidden="1"/>
    </xf>
    <xf numFmtId="37" fontId="103" fillId="4" borderId="28" xfId="1" applyNumberFormat="1" applyFont="1" applyFill="1" applyBorder="1" applyAlignment="1" applyProtection="1">
      <alignment horizontal="center"/>
      <protection locked="0" hidden="1"/>
    </xf>
    <xf numFmtId="0" fontId="103" fillId="0" borderId="0" xfId="1" applyFont="1" applyAlignment="1" applyProtection="1">
      <protection hidden="1"/>
    </xf>
    <xf numFmtId="37" fontId="104" fillId="61" borderId="2" xfId="5" applyFont="1" applyFill="1" applyAlignment="1" applyProtection="1">
      <alignment horizontal="right"/>
      <protection locked="0"/>
    </xf>
    <xf numFmtId="0" fontId="104" fillId="0" borderId="29" xfId="1" applyFont="1" applyBorder="1" applyAlignment="1" applyProtection="1">
      <alignment horizontal="center" vertical="center" wrapText="1"/>
      <protection hidden="1"/>
    </xf>
    <xf numFmtId="0" fontId="104" fillId="0" borderId="28" xfId="1" applyFont="1" applyBorder="1" applyAlignment="1" applyProtection="1">
      <alignment horizontal="center" vertical="center" wrapText="1"/>
      <protection hidden="1"/>
    </xf>
    <xf numFmtId="0" fontId="2" fillId="0" borderId="0" xfId="1" applyAlignment="1"/>
    <xf numFmtId="0" fontId="11" fillId="0" borderId="10" xfId="1" applyFont="1" applyBorder="1" applyAlignment="1" applyProtection="1">
      <alignment horizontal="center"/>
      <protection hidden="1"/>
    </xf>
    <xf numFmtId="0" fontId="104" fillId="0" borderId="27" xfId="1" applyFont="1" applyBorder="1" applyAlignment="1" applyProtection="1">
      <alignment horizontal="center" vertical="center" wrapText="1"/>
      <protection hidden="1"/>
    </xf>
    <xf numFmtId="0" fontId="104" fillId="0" borderId="6" xfId="1" applyFont="1" applyBorder="1" applyAlignment="1" applyProtection="1">
      <alignment horizontal="center" vertical="center" wrapText="1"/>
      <protection hidden="1"/>
    </xf>
    <xf numFmtId="0" fontId="11" fillId="0" borderId="1" xfId="1" applyFont="1" applyBorder="1" applyAlignment="1" applyProtection="1">
      <alignment horizontal="center" wrapText="1"/>
      <protection hidden="1"/>
    </xf>
    <xf numFmtId="0" fontId="11" fillId="0" borderId="0" xfId="1" applyFont="1" applyAlignment="1" applyProtection="1">
      <alignment horizontal="left" vertical="top" wrapText="1"/>
      <protection hidden="1"/>
    </xf>
    <xf numFmtId="37" fontId="104" fillId="0" borderId="2" xfId="32" quotePrefix="1" applyNumberFormat="1" applyFont="1" applyBorder="1" applyAlignment="1">
      <alignment horizontal="right"/>
      <protection locked="0"/>
    </xf>
    <xf numFmtId="37" fontId="104" fillId="0" borderId="2" xfId="32" applyNumberFormat="1" applyFont="1" applyBorder="1" applyAlignment="1">
      <alignment horizontal="right"/>
      <protection locked="0"/>
    </xf>
    <xf numFmtId="37" fontId="104" fillId="0" borderId="2" xfId="17" applyFont="1" applyFill="1" applyAlignment="1">
      <alignment horizontal="right"/>
    </xf>
    <xf numFmtId="37" fontId="18" fillId="0" borderId="29" xfId="17" applyFill="1" applyBorder="1" applyAlignment="1" applyProtection="1">
      <alignment horizontal="right"/>
      <protection locked="0"/>
    </xf>
    <xf numFmtId="37" fontId="18" fillId="0" borderId="28" xfId="17" applyFill="1" applyBorder="1" applyAlignment="1" applyProtection="1">
      <alignment horizontal="right"/>
      <protection locked="0"/>
    </xf>
    <xf numFmtId="0" fontId="104" fillId="0" borderId="7" xfId="1" applyFont="1" applyBorder="1" applyAlignment="1" applyProtection="1">
      <alignment horizontal="center" wrapText="1"/>
      <protection hidden="1"/>
    </xf>
    <xf numFmtId="0" fontId="13" fillId="67" borderId="29" xfId="2" applyFill="1" applyBorder="1" applyAlignment="1">
      <alignment horizontal="center"/>
      <protection locked="0"/>
    </xf>
    <xf numFmtId="0" fontId="13" fillId="67" borderId="38" xfId="2" applyFill="1" applyBorder="1" applyAlignment="1">
      <alignment horizontal="center"/>
      <protection locked="0"/>
    </xf>
    <xf numFmtId="0" fontId="13" fillId="67" borderId="28" xfId="2" applyFill="1" applyBorder="1" applyAlignment="1">
      <alignment horizontal="center"/>
      <protection locked="0"/>
    </xf>
    <xf numFmtId="37" fontId="18" fillId="61" borderId="2" xfId="5" applyFill="1" applyAlignment="1" applyProtection="1">
      <alignment horizontal="right"/>
      <protection locked="0"/>
    </xf>
    <xf numFmtId="0" fontId="104" fillId="4" borderId="1" xfId="0" applyFont="1" applyFill="1" applyBorder="1" applyAlignment="1" applyProtection="1">
      <alignment horizontal="center" wrapText="1"/>
      <protection hidden="1"/>
    </xf>
    <xf numFmtId="0" fontId="18" fillId="4" borderId="1" xfId="0" applyFont="1" applyFill="1" applyBorder="1" applyAlignment="1" applyProtection="1">
      <alignment horizontal="center" wrapText="1"/>
      <protection hidden="1"/>
    </xf>
    <xf numFmtId="0" fontId="18" fillId="0" borderId="29" xfId="0" applyFont="1" applyBorder="1" applyAlignment="1" applyProtection="1">
      <alignment horizontal="center" wrapText="1"/>
      <protection hidden="1"/>
    </xf>
    <xf numFmtId="0" fontId="18" fillId="0" borderId="28" xfId="0" applyFont="1" applyBorder="1" applyAlignment="1" applyProtection="1">
      <alignment horizontal="center" wrapText="1"/>
      <protection hidden="1"/>
    </xf>
    <xf numFmtId="37" fontId="104" fillId="0" borderId="29" xfId="5" applyFont="1" applyFill="1" applyBorder="1" applyAlignment="1" applyProtection="1">
      <alignment horizontal="right"/>
      <protection locked="0"/>
    </xf>
    <xf numFmtId="37" fontId="104" fillId="0" borderId="28" xfId="5" applyFont="1" applyFill="1" applyBorder="1" applyAlignment="1" applyProtection="1">
      <alignment horizontal="right"/>
      <protection locked="0"/>
    </xf>
    <xf numFmtId="0" fontId="23" fillId="0" borderId="0" xfId="0" applyFont="1" applyAlignment="1" applyProtection="1">
      <alignment horizontal="left" wrapText="1"/>
      <protection hidden="1"/>
    </xf>
    <xf numFmtId="0" fontId="104" fillId="4" borderId="0" xfId="0" applyFont="1" applyFill="1" applyAlignment="1" applyProtection="1">
      <alignment horizontal="center" wrapText="1"/>
      <protection hidden="1"/>
    </xf>
    <xf numFmtId="0" fontId="109" fillId="0" borderId="0" xfId="1" applyFont="1" applyAlignment="1" applyProtection="1">
      <alignment horizontal="left" vertical="top" wrapText="1"/>
      <protection hidden="1"/>
    </xf>
    <xf numFmtId="0" fontId="104" fillId="0" borderId="29" xfId="0" applyFont="1" applyBorder="1" applyAlignment="1" applyProtection="1">
      <alignment horizontal="center" wrapText="1"/>
      <protection hidden="1"/>
    </xf>
    <xf numFmtId="0" fontId="104" fillId="0" borderId="28" xfId="0" applyFont="1" applyBorder="1" applyAlignment="1" applyProtection="1">
      <alignment horizontal="center" wrapText="1"/>
      <protection hidden="1"/>
    </xf>
    <xf numFmtId="0" fontId="109" fillId="0" borderId="0" xfId="0" applyFont="1" applyAlignment="1" applyProtection="1">
      <alignment horizontal="left" wrapText="1"/>
      <protection hidden="1"/>
    </xf>
    <xf numFmtId="0" fontId="13" fillId="0" borderId="29" xfId="2" applyFill="1" applyBorder="1" applyAlignment="1">
      <alignment horizontal="center"/>
      <protection locked="0"/>
    </xf>
    <xf numFmtId="0" fontId="13" fillId="0" borderId="38" xfId="2" applyFill="1" applyBorder="1" applyAlignment="1">
      <alignment horizontal="center"/>
      <protection locked="0"/>
    </xf>
    <xf numFmtId="0" fontId="13" fillId="0" borderId="28" xfId="2" applyFill="1" applyBorder="1" applyAlignment="1">
      <alignment horizontal="center"/>
      <protection locked="0"/>
    </xf>
    <xf numFmtId="0" fontId="109" fillId="0" borderId="0" xfId="17938" applyFont="1" applyAlignment="1" applyProtection="1">
      <alignment horizontal="left" vertical="center" wrapText="1"/>
      <protection hidden="1"/>
    </xf>
    <xf numFmtId="9" fontId="103" fillId="0" borderId="0" xfId="1" applyNumberFormat="1" applyFont="1" applyAlignment="1" applyProtection="1">
      <alignment horizontal="left" wrapText="1"/>
      <protection hidden="1"/>
    </xf>
    <xf numFmtId="0" fontId="11" fillId="0" borderId="5" xfId="1" applyFont="1" applyBorder="1" applyAlignment="1" applyProtection="1">
      <alignment horizontal="left" wrapText="1"/>
      <protection hidden="1"/>
    </xf>
    <xf numFmtId="0" fontId="11" fillId="0" borderId="0" xfId="1" applyFont="1" applyAlignment="1" applyProtection="1">
      <alignment horizontal="right" vertical="top" wrapText="1"/>
      <protection hidden="1"/>
    </xf>
    <xf numFmtId="0" fontId="8" fillId="0" borderId="5" xfId="1" applyFont="1" applyBorder="1" applyAlignment="1" applyProtection="1">
      <alignment horizontal="left" wrapText="1"/>
      <protection hidden="1"/>
    </xf>
    <xf numFmtId="0" fontId="73" fillId="4" borderId="29" xfId="1" applyFont="1" applyFill="1" applyBorder="1" applyAlignment="1" applyProtection="1">
      <alignment horizontal="center"/>
      <protection hidden="1"/>
    </xf>
    <xf numFmtId="0" fontId="73" fillId="4" borderId="28" xfId="1" applyFont="1" applyFill="1" applyBorder="1" applyAlignment="1" applyProtection="1">
      <alignment horizontal="center"/>
      <protection hidden="1"/>
    </xf>
    <xf numFmtId="0" fontId="35" fillId="0" borderId="0" xfId="1" applyFont="1" applyAlignment="1" applyProtection="1">
      <alignment horizontal="left" wrapText="1"/>
      <protection hidden="1"/>
    </xf>
    <xf numFmtId="0" fontId="35" fillId="0" borderId="5" xfId="1" applyFont="1" applyBorder="1" applyAlignment="1" applyProtection="1">
      <alignment horizontal="left" wrapText="1"/>
      <protection hidden="1"/>
    </xf>
    <xf numFmtId="0" fontId="21" fillId="0" borderId="0" xfId="1" applyFont="1" applyAlignment="1" applyProtection="1">
      <alignment horizontal="left" vertical="center" wrapText="1"/>
      <protection hidden="1"/>
    </xf>
    <xf numFmtId="0" fontId="21" fillId="0" borderId="5" xfId="1" applyFont="1" applyBorder="1" applyAlignment="1" applyProtection="1">
      <alignment horizontal="left" vertical="center" wrapText="1"/>
      <protection hidden="1"/>
    </xf>
    <xf numFmtId="0" fontId="18" fillId="0" borderId="6" xfId="1" applyFont="1" applyBorder="1" applyAlignment="1" applyProtection="1">
      <alignment horizontal="center" wrapText="1"/>
      <protection hidden="1"/>
    </xf>
    <xf numFmtId="0" fontId="23" fillId="0" borderId="0" xfId="38" applyFont="1" applyFill="1" applyBorder="1" applyAlignment="1" applyProtection="1">
      <alignment horizontal="left" wrapText="1"/>
      <protection hidden="1"/>
    </xf>
    <xf numFmtId="0" fontId="2" fillId="0" borderId="5" xfId="1" applyBorder="1" applyAlignment="1">
      <alignment horizontal="left" wrapText="1"/>
    </xf>
    <xf numFmtId="0" fontId="1" fillId="0" borderId="0" xfId="0" applyFont="1" applyAlignment="1">
      <alignment wrapText="1"/>
    </xf>
    <xf numFmtId="0" fontId="11" fillId="0" borderId="0" xfId="1" applyFont="1" applyAlignment="1" applyProtection="1">
      <alignment horizontal="center" wrapText="1"/>
      <protection hidden="1"/>
    </xf>
    <xf numFmtId="0" fontId="13" fillId="61" borderId="29" xfId="2" applyFill="1" applyBorder="1" applyAlignment="1">
      <alignment horizontal="center"/>
      <protection locked="0"/>
    </xf>
    <xf numFmtId="0" fontId="13" fillId="61" borderId="38" xfId="2" applyFill="1" applyBorder="1" applyAlignment="1">
      <alignment horizontal="center"/>
      <protection locked="0"/>
    </xf>
    <xf numFmtId="0" fontId="13" fillId="61" borderId="28" xfId="2" applyFill="1" applyBorder="1" applyAlignment="1">
      <alignment horizontal="center"/>
      <protection locked="0"/>
    </xf>
    <xf numFmtId="0" fontId="101" fillId="0" borderId="7" xfId="1" applyFont="1" applyBorder="1" applyAlignment="1" applyProtection="1">
      <alignment horizontal="center" wrapText="1"/>
      <protection hidden="1"/>
    </xf>
    <xf numFmtId="0" fontId="101" fillId="0" borderId="8" xfId="1" applyFont="1" applyBorder="1" applyAlignment="1" applyProtection="1">
      <alignment horizontal="center" wrapText="1"/>
      <protection hidden="1"/>
    </xf>
    <xf numFmtId="0" fontId="11" fillId="0" borderId="38" xfId="1" applyFont="1" applyBorder="1" applyAlignment="1" applyProtection="1">
      <alignment horizontal="center"/>
      <protection hidden="1"/>
    </xf>
    <xf numFmtId="0" fontId="11" fillId="0" borderId="28" xfId="1" applyFont="1" applyBorder="1" applyAlignment="1" applyProtection="1">
      <alignment horizontal="center"/>
      <protection hidden="1"/>
    </xf>
    <xf numFmtId="37" fontId="18" fillId="0" borderId="29" xfId="34" quotePrefix="1" applyNumberFormat="1" applyFont="1" applyBorder="1" applyAlignment="1">
      <alignment horizontal="center"/>
      <protection locked="0"/>
    </xf>
    <xf numFmtId="37" fontId="18" fillId="0" borderId="28" xfId="34" quotePrefix="1" applyNumberFormat="1" applyFont="1" applyBorder="1" applyAlignment="1">
      <alignment horizontal="center"/>
      <protection locked="0"/>
    </xf>
    <xf numFmtId="0" fontId="18" fillId="0" borderId="29" xfId="34" quotePrefix="1" applyNumberFormat="1" applyFont="1" applyBorder="1" applyAlignment="1">
      <alignment horizontal="center"/>
      <protection locked="0"/>
    </xf>
    <xf numFmtId="0" fontId="18" fillId="0" borderId="28" xfId="34" quotePrefix="1" applyNumberFormat="1" applyFont="1" applyBorder="1" applyAlignment="1">
      <alignment horizontal="center"/>
      <protection locked="0"/>
    </xf>
    <xf numFmtId="173" fontId="11" fillId="4" borderId="29" xfId="1" applyNumberFormat="1" applyFont="1" applyFill="1" applyBorder="1" applyAlignment="1" applyProtection="1">
      <alignment horizontal="center"/>
      <protection hidden="1"/>
    </xf>
    <xf numFmtId="173" fontId="11" fillId="4" borderId="28" xfId="1" applyNumberFormat="1" applyFont="1" applyFill="1" applyBorder="1" applyAlignment="1" applyProtection="1">
      <alignment horizontal="center"/>
      <protection hidden="1"/>
    </xf>
    <xf numFmtId="0" fontId="11" fillId="4" borderId="29" xfId="1" applyFont="1" applyFill="1" applyBorder="1" applyAlignment="1" applyProtection="1">
      <alignment horizontal="center"/>
      <protection hidden="1"/>
    </xf>
    <xf numFmtId="0" fontId="11" fillId="4" borderId="28" xfId="1" applyFont="1" applyFill="1" applyBorder="1" applyAlignment="1" applyProtection="1">
      <alignment horizontal="center"/>
      <protection hidden="1"/>
    </xf>
    <xf numFmtId="0" fontId="18" fillId="0" borderId="29" xfId="34" quotePrefix="1" applyNumberFormat="1" applyFont="1" applyBorder="1" applyAlignment="1">
      <alignment horizontal="right"/>
      <protection locked="0"/>
    </xf>
    <xf numFmtId="0" fontId="18" fillId="0" borderId="28" xfId="34" quotePrefix="1" applyNumberFormat="1" applyFont="1" applyBorder="1" applyAlignment="1">
      <alignment horizontal="right"/>
      <protection locked="0"/>
    </xf>
    <xf numFmtId="37" fontId="18" fillId="0" borderId="2" xfId="20" quotePrefix="1" applyAlignment="1">
      <alignment horizontal="right"/>
      <protection locked="0"/>
    </xf>
    <xf numFmtId="0" fontId="11" fillId="0" borderId="29" xfId="1" applyFont="1" applyBorder="1" applyAlignment="1" applyProtection="1">
      <alignment horizontal="center" wrapText="1"/>
      <protection hidden="1"/>
    </xf>
    <xf numFmtId="0" fontId="11" fillId="0" borderId="28" xfId="1" applyFont="1" applyBorder="1" applyAlignment="1" applyProtection="1">
      <alignment horizontal="center" wrapText="1"/>
      <protection hidden="1"/>
    </xf>
    <xf numFmtId="0" fontId="11" fillId="0" borderId="27" xfId="1" applyFont="1" applyBorder="1" applyAlignment="1" applyProtection="1">
      <alignment vertical="center" textRotation="90" wrapText="1"/>
      <protection hidden="1"/>
    </xf>
    <xf numFmtId="0" fontId="11" fillId="0" borderId="3" xfId="1" applyFont="1" applyBorder="1" applyAlignment="1" applyProtection="1">
      <alignment vertical="center" textRotation="90" wrapText="1"/>
      <protection hidden="1"/>
    </xf>
    <xf numFmtId="0" fontId="2" fillId="0" borderId="6" xfId="1" applyBorder="1" applyAlignment="1" applyProtection="1">
      <alignment vertical="center" textRotation="90" wrapText="1"/>
      <protection hidden="1"/>
    </xf>
    <xf numFmtId="0" fontId="11" fillId="0" borderId="29" xfId="17938" applyFont="1" applyBorder="1" applyAlignment="1" applyProtection="1">
      <alignment horizontal="center" wrapText="1"/>
      <protection hidden="1"/>
    </xf>
    <xf numFmtId="0" fontId="11" fillId="0" borderId="28" xfId="17938" applyFont="1" applyBorder="1" applyAlignment="1" applyProtection="1">
      <alignment horizontal="center" wrapText="1"/>
      <protection hidden="1"/>
    </xf>
    <xf numFmtId="37" fontId="18" fillId="0" borderId="2" xfId="5" quotePrefix="1" applyFill="1" applyAlignment="1" applyProtection="1">
      <alignment horizontal="right"/>
      <protection locked="0"/>
    </xf>
    <xf numFmtId="39" fontId="18" fillId="0" borderId="2" xfId="22" quotePrefix="1" applyAlignment="1">
      <alignment horizontal="right"/>
      <protection locked="0"/>
    </xf>
    <xf numFmtId="39" fontId="18" fillId="0" borderId="2" xfId="22" applyAlignment="1">
      <alignment horizontal="right"/>
      <protection locked="0"/>
    </xf>
    <xf numFmtId="0" fontId="11" fillId="0" borderId="27" xfId="1" applyFont="1" applyBorder="1" applyAlignment="1" applyProtection="1">
      <alignment horizontal="center" vertical="center" textRotation="90" wrapText="1"/>
      <protection hidden="1"/>
    </xf>
    <xf numFmtId="0" fontId="11" fillId="0" borderId="3" xfId="1" applyFont="1" applyBorder="1" applyAlignment="1" applyProtection="1">
      <alignment horizontal="center" vertical="center" textRotation="90" wrapText="1"/>
      <protection hidden="1"/>
    </xf>
    <xf numFmtId="0" fontId="11" fillId="0" borderId="6" xfId="1" applyFont="1" applyBorder="1" applyAlignment="1" applyProtection="1">
      <alignment horizontal="center" vertical="center" textRotation="90" wrapText="1"/>
      <protection hidden="1"/>
    </xf>
    <xf numFmtId="37" fontId="18" fillId="0" borderId="2" xfId="34" quotePrefix="1" applyNumberFormat="1" applyFont="1" applyBorder="1" applyAlignment="1">
      <alignment horizontal="right"/>
      <protection locked="0"/>
    </xf>
    <xf numFmtId="37" fontId="18" fillId="0" borderId="2" xfId="34" applyNumberFormat="1" applyFont="1" applyBorder="1" applyAlignment="1">
      <alignment horizontal="right"/>
      <protection locked="0"/>
    </xf>
    <xf numFmtId="0" fontId="11" fillId="0" borderId="6" xfId="1" applyFont="1" applyBorder="1" applyAlignment="1" applyProtection="1">
      <alignment vertical="center" textRotation="90" wrapText="1"/>
      <protection hidden="1"/>
    </xf>
    <xf numFmtId="37" fontId="18" fillId="0" borderId="29" xfId="34" quotePrefix="1" applyNumberFormat="1" applyFont="1" applyBorder="1" applyAlignment="1">
      <alignment horizontal="right"/>
      <protection locked="0"/>
    </xf>
    <xf numFmtId="37" fontId="18" fillId="0" borderId="28" xfId="34" quotePrefix="1" applyNumberFormat="1" applyFont="1" applyBorder="1" applyAlignment="1">
      <alignment horizontal="right"/>
      <protection locked="0"/>
    </xf>
    <xf numFmtId="0" fontId="11" fillId="0" borderId="29" xfId="24" applyFont="1" applyBorder="1" applyAlignment="1" applyProtection="1">
      <alignment horizontal="center" wrapText="1"/>
      <protection hidden="1"/>
    </xf>
    <xf numFmtId="0" fontId="11" fillId="0" borderId="28" xfId="24" applyFont="1" applyBorder="1" applyAlignment="1" applyProtection="1">
      <alignment horizontal="center" wrapText="1"/>
      <protection hidden="1"/>
    </xf>
    <xf numFmtId="37" fontId="18" fillId="0" borderId="2" xfId="33" quotePrefix="1" applyNumberFormat="1" applyFont="1" applyBorder="1" applyAlignment="1">
      <alignment horizontal="right"/>
      <protection locked="0"/>
    </xf>
    <xf numFmtId="37" fontId="18" fillId="0" borderId="2" xfId="33" applyNumberFormat="1" applyFont="1" applyBorder="1" applyAlignment="1">
      <alignment horizontal="right"/>
      <protection locked="0"/>
    </xf>
    <xf numFmtId="37" fontId="18" fillId="0" borderId="29" xfId="33" quotePrefix="1" applyNumberFormat="1" applyFont="1" applyBorder="1" applyAlignment="1">
      <alignment horizontal="right"/>
      <protection locked="0"/>
    </xf>
    <xf numFmtId="37" fontId="18" fillId="0" borderId="28" xfId="33" applyNumberFormat="1" applyFont="1" applyBorder="1" applyAlignment="1">
      <alignment horizontal="right"/>
      <protection locked="0"/>
    </xf>
    <xf numFmtId="37" fontId="18" fillId="0" borderId="29" xfId="33" quotePrefix="1" applyNumberFormat="1" applyFont="1" applyBorder="1" applyAlignment="1">
      <alignment horizontal="center"/>
      <protection locked="0"/>
    </xf>
    <xf numFmtId="37" fontId="18" fillId="0" borderId="28" xfId="33" applyNumberFormat="1" applyFont="1" applyBorder="1" applyAlignment="1">
      <alignment horizontal="center"/>
      <protection locked="0"/>
    </xf>
    <xf numFmtId="0" fontId="21" fillId="0" borderId="0" xfId="24" applyFont="1" applyAlignment="1" applyProtection="1">
      <alignment wrapText="1"/>
      <protection hidden="1"/>
    </xf>
    <xf numFmtId="0" fontId="21" fillId="0" borderId="5" xfId="24" applyFont="1" applyBorder="1" applyAlignment="1" applyProtection="1">
      <alignment wrapText="1"/>
      <protection hidden="1"/>
    </xf>
    <xf numFmtId="0" fontId="18" fillId="0" borderId="29" xfId="24" applyFont="1" applyBorder="1" applyAlignment="1" applyProtection="1">
      <alignment horizontal="center" wrapText="1"/>
      <protection hidden="1"/>
    </xf>
    <xf numFmtId="0" fontId="18" fillId="0" borderId="28" xfId="24" applyFont="1" applyBorder="1" applyAlignment="1" applyProtection="1">
      <alignment horizontal="center" wrapText="1"/>
      <protection hidden="1"/>
    </xf>
    <xf numFmtId="0" fontId="18" fillId="0" borderId="29" xfId="35" applyFont="1" applyBorder="1" applyAlignment="1" applyProtection="1">
      <alignment horizontal="center" wrapText="1"/>
      <protection hidden="1"/>
    </xf>
    <xf numFmtId="0" fontId="18" fillId="0" borderId="28" xfId="35" applyFont="1" applyBorder="1" applyAlignment="1" applyProtection="1">
      <alignment horizontal="center" wrapText="1"/>
      <protection hidden="1"/>
    </xf>
    <xf numFmtId="173" fontId="11" fillId="0" borderId="2" xfId="35" applyNumberFormat="1" applyFont="1" applyBorder="1" applyAlignment="1" applyProtection="1">
      <alignment horizontal="center"/>
      <protection hidden="1"/>
    </xf>
    <xf numFmtId="173" fontId="11" fillId="0" borderId="28" xfId="35" applyNumberFormat="1" applyFont="1" applyBorder="1" applyAlignment="1" applyProtection="1">
      <alignment horizontal="center"/>
      <protection hidden="1"/>
    </xf>
    <xf numFmtId="0" fontId="11" fillId="0" borderId="29" xfId="35" applyFont="1" applyBorder="1" applyAlignment="1" applyProtection="1">
      <alignment horizontal="center" wrapText="1"/>
      <protection hidden="1"/>
    </xf>
    <xf numFmtId="0" fontId="11" fillId="0" borderId="28" xfId="35" applyFont="1" applyBorder="1" applyAlignment="1" applyProtection="1">
      <alignment horizontal="center" wrapText="1"/>
      <protection hidden="1"/>
    </xf>
    <xf numFmtId="177" fontId="11" fillId="0" borderId="0" xfId="35" applyNumberFormat="1" applyFont="1" applyAlignment="1" applyProtection="1">
      <alignment horizontal="center"/>
      <protection hidden="1"/>
    </xf>
    <xf numFmtId="37" fontId="18" fillId="0" borderId="0" xfId="33" quotePrefix="1" applyNumberFormat="1" applyFont="1" applyBorder="1" applyAlignment="1">
      <alignment horizontal="right"/>
      <protection locked="0"/>
    </xf>
    <xf numFmtId="37" fontId="18" fillId="0" borderId="0" xfId="33" applyNumberFormat="1" applyFont="1" applyBorder="1" applyAlignment="1">
      <alignment horizontal="right"/>
      <protection locked="0"/>
    </xf>
    <xf numFmtId="0" fontId="11" fillId="0" borderId="1" xfId="1" applyFont="1" applyBorder="1" applyAlignment="1" applyProtection="1">
      <alignment horizontal="center"/>
      <protection hidden="1"/>
    </xf>
    <xf numFmtId="0" fontId="13" fillId="67" borderId="7" xfId="2" applyFill="1" applyBorder="1" applyAlignment="1">
      <alignment horizontal="center"/>
      <protection locked="0"/>
    </xf>
    <xf numFmtId="0" fontId="13" fillId="67" borderId="37" xfId="2" applyFill="1" applyBorder="1" applyAlignment="1">
      <alignment horizontal="center"/>
      <protection locked="0"/>
    </xf>
    <xf numFmtId="0" fontId="13" fillId="67" borderId="8" xfId="2" applyFill="1" applyBorder="1" applyAlignment="1">
      <alignment horizontal="center"/>
      <protection locked="0"/>
    </xf>
  </cellXfs>
  <cellStyles count="38568">
    <cellStyle name="20% - Accent1" xfId="28135" builtinId="30" customBuiltin="1"/>
    <cellStyle name="20% - Accent1 2" xfId="39" xr:uid="{00000000-0005-0000-0000-000001000000}"/>
    <cellStyle name="20% - Accent1 3" xfId="40" xr:uid="{00000000-0005-0000-0000-000002000000}"/>
    <cellStyle name="20% - Accent1 3 2" xfId="41" xr:uid="{00000000-0005-0000-0000-000003000000}"/>
    <cellStyle name="20% - Accent1 4" xfId="42" xr:uid="{00000000-0005-0000-0000-000004000000}"/>
    <cellStyle name="20% - Accent1 4 2" xfId="43" xr:uid="{00000000-0005-0000-0000-000005000000}"/>
    <cellStyle name="20% - Accent1 5" xfId="44" xr:uid="{00000000-0005-0000-0000-000006000000}"/>
    <cellStyle name="20% - Accent2" xfId="28139" builtinId="34" customBuiltin="1"/>
    <cellStyle name="20% - Accent2 2" xfId="45" xr:uid="{00000000-0005-0000-0000-000008000000}"/>
    <cellStyle name="20% - Accent2 3" xfId="46" xr:uid="{00000000-0005-0000-0000-000009000000}"/>
    <cellStyle name="20% - Accent2 3 2" xfId="47" xr:uid="{00000000-0005-0000-0000-00000A000000}"/>
    <cellStyle name="20% - Accent2 4" xfId="48" xr:uid="{00000000-0005-0000-0000-00000B000000}"/>
    <cellStyle name="20% - Accent2 4 2" xfId="49" xr:uid="{00000000-0005-0000-0000-00000C000000}"/>
    <cellStyle name="20% - Accent2 5" xfId="50" xr:uid="{00000000-0005-0000-0000-00000D000000}"/>
    <cellStyle name="20% - Accent3" xfId="28143" builtinId="38" customBuiltin="1"/>
    <cellStyle name="20% - Accent3 2" xfId="51" xr:uid="{00000000-0005-0000-0000-00000F000000}"/>
    <cellStyle name="20% - Accent3 3" xfId="52" xr:uid="{00000000-0005-0000-0000-000010000000}"/>
    <cellStyle name="20% - Accent3 3 2" xfId="53" xr:uid="{00000000-0005-0000-0000-000011000000}"/>
    <cellStyle name="20% - Accent3 4" xfId="54" xr:uid="{00000000-0005-0000-0000-000012000000}"/>
    <cellStyle name="20% - Accent3 4 2" xfId="55" xr:uid="{00000000-0005-0000-0000-000013000000}"/>
    <cellStyle name="20% - Accent3 5" xfId="56" xr:uid="{00000000-0005-0000-0000-000014000000}"/>
    <cellStyle name="20% - Accent4" xfId="28147" builtinId="42" customBuiltin="1"/>
    <cellStyle name="20% - Accent4 2" xfId="57" xr:uid="{00000000-0005-0000-0000-000016000000}"/>
    <cellStyle name="20% - Accent4 3" xfId="58" xr:uid="{00000000-0005-0000-0000-000017000000}"/>
    <cellStyle name="20% - Accent4 3 2" xfId="59" xr:uid="{00000000-0005-0000-0000-000018000000}"/>
    <cellStyle name="20% - Accent4 4" xfId="60" xr:uid="{00000000-0005-0000-0000-000019000000}"/>
    <cellStyle name="20% - Accent4 4 2" xfId="61" xr:uid="{00000000-0005-0000-0000-00001A000000}"/>
    <cellStyle name="20% - Accent4 5" xfId="62" xr:uid="{00000000-0005-0000-0000-00001B000000}"/>
    <cellStyle name="20% - Accent5" xfId="28151" builtinId="46" customBuiltin="1"/>
    <cellStyle name="20% - Accent5 2" xfId="63" xr:uid="{00000000-0005-0000-0000-00001D000000}"/>
    <cellStyle name="20% - Accent5 3" xfId="64" xr:uid="{00000000-0005-0000-0000-00001E000000}"/>
    <cellStyle name="20% - Accent5 3 2" xfId="65" xr:uid="{00000000-0005-0000-0000-00001F000000}"/>
    <cellStyle name="20% - Accent5 4" xfId="66" xr:uid="{00000000-0005-0000-0000-000020000000}"/>
    <cellStyle name="20% - Accent5 4 2" xfId="67" xr:uid="{00000000-0005-0000-0000-000021000000}"/>
    <cellStyle name="20% - Accent5 5" xfId="68" xr:uid="{00000000-0005-0000-0000-000022000000}"/>
    <cellStyle name="20% - Accent6" xfId="28155" builtinId="50" customBuiltin="1"/>
    <cellStyle name="20% - Accent6 2" xfId="69" xr:uid="{00000000-0005-0000-0000-000024000000}"/>
    <cellStyle name="20% - Accent6 3" xfId="70" xr:uid="{00000000-0005-0000-0000-000025000000}"/>
    <cellStyle name="20% - Accent6 3 2" xfId="71" xr:uid="{00000000-0005-0000-0000-000026000000}"/>
    <cellStyle name="20% - Accent6 4" xfId="72" xr:uid="{00000000-0005-0000-0000-000027000000}"/>
    <cellStyle name="20% - Accent6 4 2" xfId="73" xr:uid="{00000000-0005-0000-0000-000028000000}"/>
    <cellStyle name="20% - Accent6 5" xfId="74" xr:uid="{00000000-0005-0000-0000-000029000000}"/>
    <cellStyle name="40% - Accent1" xfId="28136" builtinId="31" customBuiltin="1"/>
    <cellStyle name="40% - Accent1 2" xfId="75" xr:uid="{00000000-0005-0000-0000-00002B000000}"/>
    <cellStyle name="40% - Accent1 3" xfId="76" xr:uid="{00000000-0005-0000-0000-00002C000000}"/>
    <cellStyle name="40% - Accent1 3 2" xfId="77" xr:uid="{00000000-0005-0000-0000-00002D000000}"/>
    <cellStyle name="40% - Accent1 4" xfId="78" xr:uid="{00000000-0005-0000-0000-00002E000000}"/>
    <cellStyle name="40% - Accent1 4 2" xfId="79" xr:uid="{00000000-0005-0000-0000-00002F000000}"/>
    <cellStyle name="40% - Accent1 5" xfId="80" xr:uid="{00000000-0005-0000-0000-000030000000}"/>
    <cellStyle name="40% - Accent2" xfId="28140" builtinId="35" customBuiltin="1"/>
    <cellStyle name="40% - Accent2 2" xfId="81" xr:uid="{00000000-0005-0000-0000-000032000000}"/>
    <cellStyle name="40% - Accent2 3" xfId="82" xr:uid="{00000000-0005-0000-0000-000033000000}"/>
    <cellStyle name="40% - Accent2 3 2" xfId="83" xr:uid="{00000000-0005-0000-0000-000034000000}"/>
    <cellStyle name="40% - Accent2 4" xfId="84" xr:uid="{00000000-0005-0000-0000-000035000000}"/>
    <cellStyle name="40% - Accent2 4 2" xfId="85" xr:uid="{00000000-0005-0000-0000-000036000000}"/>
    <cellStyle name="40% - Accent2 5" xfId="86" xr:uid="{00000000-0005-0000-0000-000037000000}"/>
    <cellStyle name="40% - Accent3" xfId="28144" builtinId="39" customBuiltin="1"/>
    <cellStyle name="40% - Accent3 2" xfId="87" xr:uid="{00000000-0005-0000-0000-000039000000}"/>
    <cellStyle name="40% - Accent3 3" xfId="88" xr:uid="{00000000-0005-0000-0000-00003A000000}"/>
    <cellStyle name="40% - Accent3 3 2" xfId="89" xr:uid="{00000000-0005-0000-0000-00003B000000}"/>
    <cellStyle name="40% - Accent3 4" xfId="90" xr:uid="{00000000-0005-0000-0000-00003C000000}"/>
    <cellStyle name="40% - Accent3 4 2" xfId="91" xr:uid="{00000000-0005-0000-0000-00003D000000}"/>
    <cellStyle name="40% - Accent3 5" xfId="92" xr:uid="{00000000-0005-0000-0000-00003E000000}"/>
    <cellStyle name="40% - Accent4" xfId="28148" builtinId="43" customBuiltin="1"/>
    <cellStyle name="40% - Accent4 2" xfId="93" xr:uid="{00000000-0005-0000-0000-000040000000}"/>
    <cellStyle name="40% - Accent4 3" xfId="94" xr:uid="{00000000-0005-0000-0000-000041000000}"/>
    <cellStyle name="40% - Accent4 3 2" xfId="95" xr:uid="{00000000-0005-0000-0000-000042000000}"/>
    <cellStyle name="40% - Accent4 4" xfId="96" xr:uid="{00000000-0005-0000-0000-000043000000}"/>
    <cellStyle name="40% - Accent4 4 2" xfId="97" xr:uid="{00000000-0005-0000-0000-000044000000}"/>
    <cellStyle name="40% - Accent4 5" xfId="98" xr:uid="{00000000-0005-0000-0000-000045000000}"/>
    <cellStyle name="40% - Accent5" xfId="28152" builtinId="47" customBuiltin="1"/>
    <cellStyle name="40% - Accent5 2" xfId="99" xr:uid="{00000000-0005-0000-0000-000047000000}"/>
    <cellStyle name="40% - Accent5 3" xfId="100" xr:uid="{00000000-0005-0000-0000-000048000000}"/>
    <cellStyle name="40% - Accent5 3 2" xfId="101" xr:uid="{00000000-0005-0000-0000-000049000000}"/>
    <cellStyle name="40% - Accent5 4" xfId="102" xr:uid="{00000000-0005-0000-0000-00004A000000}"/>
    <cellStyle name="40% - Accent5 4 2" xfId="103" xr:uid="{00000000-0005-0000-0000-00004B000000}"/>
    <cellStyle name="40% - Accent5 5" xfId="104" xr:uid="{00000000-0005-0000-0000-00004C000000}"/>
    <cellStyle name="40% - Accent6" xfId="28156" builtinId="51" customBuiltin="1"/>
    <cellStyle name="40% - Accent6 2" xfId="105" xr:uid="{00000000-0005-0000-0000-00004E000000}"/>
    <cellStyle name="40% - Accent6 3" xfId="106" xr:uid="{00000000-0005-0000-0000-00004F000000}"/>
    <cellStyle name="40% - Accent6 3 2" xfId="107" xr:uid="{00000000-0005-0000-0000-000050000000}"/>
    <cellStyle name="40% - Accent6 4" xfId="108" xr:uid="{00000000-0005-0000-0000-000051000000}"/>
    <cellStyle name="40% - Accent6 4 2" xfId="109" xr:uid="{00000000-0005-0000-0000-000052000000}"/>
    <cellStyle name="40% - Accent6 5" xfId="110" xr:uid="{00000000-0005-0000-0000-000053000000}"/>
    <cellStyle name="60% - Accent1" xfId="28137" builtinId="32" customBuiltin="1"/>
    <cellStyle name="60% - Accent1 2" xfId="111" xr:uid="{00000000-0005-0000-0000-000055000000}"/>
    <cellStyle name="60% - Accent2" xfId="28141" builtinId="36" customBuiltin="1"/>
    <cellStyle name="60% - Accent2 2" xfId="112" xr:uid="{00000000-0005-0000-0000-000057000000}"/>
    <cellStyle name="60% - Accent3" xfId="28145" builtinId="40" customBuiltin="1"/>
    <cellStyle name="60% - Accent3 2" xfId="113" xr:uid="{00000000-0005-0000-0000-000059000000}"/>
    <cellStyle name="60% - Accent4" xfId="28149" builtinId="44" customBuiltin="1"/>
    <cellStyle name="60% - Accent4 2" xfId="114" xr:uid="{00000000-0005-0000-0000-00005B000000}"/>
    <cellStyle name="60% - Accent5" xfId="28153" builtinId="48" customBuiltin="1"/>
    <cellStyle name="60% - Accent5 2" xfId="115" xr:uid="{00000000-0005-0000-0000-00005D000000}"/>
    <cellStyle name="60% - Accent6" xfId="28157" builtinId="52" customBuiltin="1"/>
    <cellStyle name="60% - Accent6 2" xfId="116" xr:uid="{00000000-0005-0000-0000-00005F000000}"/>
    <cellStyle name="Accent1" xfId="28134" builtinId="29" customBuiltin="1"/>
    <cellStyle name="Accent1 2" xfId="117" xr:uid="{00000000-0005-0000-0000-000061000000}"/>
    <cellStyle name="Accent1 3" xfId="118" xr:uid="{00000000-0005-0000-0000-000062000000}"/>
    <cellStyle name="Accent2" xfId="28138" builtinId="33" customBuiltin="1"/>
    <cellStyle name="Accent2 2" xfId="119" xr:uid="{00000000-0005-0000-0000-000064000000}"/>
    <cellStyle name="Accent2 3" xfId="120" xr:uid="{00000000-0005-0000-0000-000065000000}"/>
    <cellStyle name="Accent3" xfId="28142" builtinId="37" customBuiltin="1"/>
    <cellStyle name="Accent3 2" xfId="121" xr:uid="{00000000-0005-0000-0000-000067000000}"/>
    <cellStyle name="Accent3 3" xfId="122" xr:uid="{00000000-0005-0000-0000-000068000000}"/>
    <cellStyle name="Accent4" xfId="28146" builtinId="41" customBuiltin="1"/>
    <cellStyle name="Accent4 2" xfId="123" xr:uid="{00000000-0005-0000-0000-00006A000000}"/>
    <cellStyle name="Accent4 3" xfId="124" xr:uid="{00000000-0005-0000-0000-00006B000000}"/>
    <cellStyle name="Accent5" xfId="28150" builtinId="45" customBuiltin="1"/>
    <cellStyle name="Accent5 2" xfId="125" xr:uid="{00000000-0005-0000-0000-00006D000000}"/>
    <cellStyle name="Accent5 3" xfId="126" xr:uid="{00000000-0005-0000-0000-00006E000000}"/>
    <cellStyle name="Accent6" xfId="28154" builtinId="49" customBuiltin="1"/>
    <cellStyle name="Accent6 2" xfId="127" xr:uid="{00000000-0005-0000-0000-000070000000}"/>
    <cellStyle name="Accent6 3" xfId="128" xr:uid="{00000000-0005-0000-0000-000071000000}"/>
    <cellStyle name="AttribBox" xfId="129" xr:uid="{00000000-0005-0000-0000-000072000000}"/>
    <cellStyle name="AttribBox 2" xfId="130" xr:uid="{00000000-0005-0000-0000-000073000000}"/>
    <cellStyle name="AttribBox 2 10" xfId="131" xr:uid="{00000000-0005-0000-0000-000074000000}"/>
    <cellStyle name="AttribBox 2 10 2" xfId="132" xr:uid="{00000000-0005-0000-0000-000075000000}"/>
    <cellStyle name="AttribBox 2 10 2 2" xfId="133" xr:uid="{00000000-0005-0000-0000-000076000000}"/>
    <cellStyle name="AttribBox 2 10 2 2 2" xfId="134" xr:uid="{00000000-0005-0000-0000-000077000000}"/>
    <cellStyle name="AttribBox 2 10 2 2 2 2" xfId="28190" xr:uid="{00000000-0005-0000-0000-000078000000}"/>
    <cellStyle name="AttribBox 2 10 2 2 3" xfId="28189" xr:uid="{00000000-0005-0000-0000-000079000000}"/>
    <cellStyle name="AttribBox 2 10 2 3" xfId="135" xr:uid="{00000000-0005-0000-0000-00007A000000}"/>
    <cellStyle name="AttribBox 2 10 2 3 2" xfId="136" xr:uid="{00000000-0005-0000-0000-00007B000000}"/>
    <cellStyle name="AttribBox 2 10 2 3 2 2" xfId="28192" xr:uid="{00000000-0005-0000-0000-00007C000000}"/>
    <cellStyle name="AttribBox 2 10 2 3 3" xfId="28191" xr:uid="{00000000-0005-0000-0000-00007D000000}"/>
    <cellStyle name="AttribBox 2 10 2 4" xfId="137" xr:uid="{00000000-0005-0000-0000-00007E000000}"/>
    <cellStyle name="AttribBox 2 10 2 4 2" xfId="28193" xr:uid="{00000000-0005-0000-0000-00007F000000}"/>
    <cellStyle name="AttribBox 2 10 2 5" xfId="138" xr:uid="{00000000-0005-0000-0000-000080000000}"/>
    <cellStyle name="AttribBox 2 10 2 5 2" xfId="28194" xr:uid="{00000000-0005-0000-0000-000081000000}"/>
    <cellStyle name="AttribBox 2 10 2 6" xfId="28188" xr:uid="{00000000-0005-0000-0000-000082000000}"/>
    <cellStyle name="AttribBox 2 10 3" xfId="139" xr:uid="{00000000-0005-0000-0000-000083000000}"/>
    <cellStyle name="AttribBox 2 10 3 2" xfId="140" xr:uid="{00000000-0005-0000-0000-000084000000}"/>
    <cellStyle name="AttribBox 2 10 3 2 2" xfId="141" xr:uid="{00000000-0005-0000-0000-000085000000}"/>
    <cellStyle name="AttribBox 2 10 3 2 2 2" xfId="28197" xr:uid="{00000000-0005-0000-0000-000086000000}"/>
    <cellStyle name="AttribBox 2 10 3 2 3" xfId="28196" xr:uid="{00000000-0005-0000-0000-000087000000}"/>
    <cellStyle name="AttribBox 2 10 3 3" xfId="142" xr:uid="{00000000-0005-0000-0000-000088000000}"/>
    <cellStyle name="AttribBox 2 10 3 3 2" xfId="143" xr:uid="{00000000-0005-0000-0000-000089000000}"/>
    <cellStyle name="AttribBox 2 10 3 3 2 2" xfId="28199" xr:uid="{00000000-0005-0000-0000-00008A000000}"/>
    <cellStyle name="AttribBox 2 10 3 3 3" xfId="28198" xr:uid="{00000000-0005-0000-0000-00008B000000}"/>
    <cellStyle name="AttribBox 2 10 3 4" xfId="144" xr:uid="{00000000-0005-0000-0000-00008C000000}"/>
    <cellStyle name="AttribBox 2 10 3 4 2" xfId="28200" xr:uid="{00000000-0005-0000-0000-00008D000000}"/>
    <cellStyle name="AttribBox 2 10 3 5" xfId="145" xr:uid="{00000000-0005-0000-0000-00008E000000}"/>
    <cellStyle name="AttribBox 2 10 3 5 2" xfId="28201" xr:uid="{00000000-0005-0000-0000-00008F000000}"/>
    <cellStyle name="AttribBox 2 10 3 6" xfId="28195" xr:uid="{00000000-0005-0000-0000-000090000000}"/>
    <cellStyle name="AttribBox 2 10 4" xfId="146" xr:uid="{00000000-0005-0000-0000-000091000000}"/>
    <cellStyle name="AttribBox 2 10 4 2" xfId="147" xr:uid="{00000000-0005-0000-0000-000092000000}"/>
    <cellStyle name="AttribBox 2 10 4 2 2" xfId="28203" xr:uid="{00000000-0005-0000-0000-000093000000}"/>
    <cellStyle name="AttribBox 2 10 4 3" xfId="28202" xr:uid="{00000000-0005-0000-0000-000094000000}"/>
    <cellStyle name="AttribBox 2 10 5" xfId="148" xr:uid="{00000000-0005-0000-0000-000095000000}"/>
    <cellStyle name="AttribBox 2 10 5 2" xfId="149" xr:uid="{00000000-0005-0000-0000-000096000000}"/>
    <cellStyle name="AttribBox 2 10 5 2 2" xfId="28205" xr:uid="{00000000-0005-0000-0000-000097000000}"/>
    <cellStyle name="AttribBox 2 10 5 3" xfId="28204" xr:uid="{00000000-0005-0000-0000-000098000000}"/>
    <cellStyle name="AttribBox 2 10 6" xfId="150" xr:uid="{00000000-0005-0000-0000-000099000000}"/>
    <cellStyle name="AttribBox 2 10 6 2" xfId="151" xr:uid="{00000000-0005-0000-0000-00009A000000}"/>
    <cellStyle name="AttribBox 2 10 6 2 2" xfId="28207" xr:uid="{00000000-0005-0000-0000-00009B000000}"/>
    <cellStyle name="AttribBox 2 10 6 3" xfId="28206" xr:uid="{00000000-0005-0000-0000-00009C000000}"/>
    <cellStyle name="AttribBox 2 10 7" xfId="152" xr:uid="{00000000-0005-0000-0000-00009D000000}"/>
    <cellStyle name="AttribBox 2 10 7 2" xfId="28208" xr:uid="{00000000-0005-0000-0000-00009E000000}"/>
    <cellStyle name="AttribBox 2 10 8" xfId="153" xr:uid="{00000000-0005-0000-0000-00009F000000}"/>
    <cellStyle name="AttribBox 2 10 8 2" xfId="28209" xr:uid="{00000000-0005-0000-0000-0000A0000000}"/>
    <cellStyle name="AttribBox 2 10 9" xfId="28187" xr:uid="{00000000-0005-0000-0000-0000A1000000}"/>
    <cellStyle name="AttribBox 2 11" xfId="154" xr:uid="{00000000-0005-0000-0000-0000A2000000}"/>
    <cellStyle name="AttribBox 2 11 2" xfId="155" xr:uid="{00000000-0005-0000-0000-0000A3000000}"/>
    <cellStyle name="AttribBox 2 11 2 2" xfId="156" xr:uid="{00000000-0005-0000-0000-0000A4000000}"/>
    <cellStyle name="AttribBox 2 11 2 2 2" xfId="157" xr:uid="{00000000-0005-0000-0000-0000A5000000}"/>
    <cellStyle name="AttribBox 2 11 2 2 2 2" xfId="28213" xr:uid="{00000000-0005-0000-0000-0000A6000000}"/>
    <cellStyle name="AttribBox 2 11 2 2 3" xfId="28212" xr:uid="{00000000-0005-0000-0000-0000A7000000}"/>
    <cellStyle name="AttribBox 2 11 2 3" xfId="158" xr:uid="{00000000-0005-0000-0000-0000A8000000}"/>
    <cellStyle name="AttribBox 2 11 2 3 2" xfId="159" xr:uid="{00000000-0005-0000-0000-0000A9000000}"/>
    <cellStyle name="AttribBox 2 11 2 3 2 2" xfId="28215" xr:uid="{00000000-0005-0000-0000-0000AA000000}"/>
    <cellStyle name="AttribBox 2 11 2 3 3" xfId="28214" xr:uid="{00000000-0005-0000-0000-0000AB000000}"/>
    <cellStyle name="AttribBox 2 11 2 4" xfId="160" xr:uid="{00000000-0005-0000-0000-0000AC000000}"/>
    <cellStyle name="AttribBox 2 11 2 4 2" xfId="28216" xr:uid="{00000000-0005-0000-0000-0000AD000000}"/>
    <cellStyle name="AttribBox 2 11 2 5" xfId="161" xr:uid="{00000000-0005-0000-0000-0000AE000000}"/>
    <cellStyle name="AttribBox 2 11 2 5 2" xfId="28217" xr:uid="{00000000-0005-0000-0000-0000AF000000}"/>
    <cellStyle name="AttribBox 2 11 2 6" xfId="28211" xr:uid="{00000000-0005-0000-0000-0000B0000000}"/>
    <cellStyle name="AttribBox 2 11 3" xfId="162" xr:uid="{00000000-0005-0000-0000-0000B1000000}"/>
    <cellStyle name="AttribBox 2 11 3 2" xfId="163" xr:uid="{00000000-0005-0000-0000-0000B2000000}"/>
    <cellStyle name="AttribBox 2 11 3 2 2" xfId="164" xr:uid="{00000000-0005-0000-0000-0000B3000000}"/>
    <cellStyle name="AttribBox 2 11 3 2 2 2" xfId="28220" xr:uid="{00000000-0005-0000-0000-0000B4000000}"/>
    <cellStyle name="AttribBox 2 11 3 2 3" xfId="28219" xr:uid="{00000000-0005-0000-0000-0000B5000000}"/>
    <cellStyle name="AttribBox 2 11 3 3" xfId="165" xr:uid="{00000000-0005-0000-0000-0000B6000000}"/>
    <cellStyle name="AttribBox 2 11 3 3 2" xfId="166" xr:uid="{00000000-0005-0000-0000-0000B7000000}"/>
    <cellStyle name="AttribBox 2 11 3 3 2 2" xfId="28222" xr:uid="{00000000-0005-0000-0000-0000B8000000}"/>
    <cellStyle name="AttribBox 2 11 3 3 3" xfId="28221" xr:uid="{00000000-0005-0000-0000-0000B9000000}"/>
    <cellStyle name="AttribBox 2 11 3 4" xfId="167" xr:uid="{00000000-0005-0000-0000-0000BA000000}"/>
    <cellStyle name="AttribBox 2 11 3 4 2" xfId="28223" xr:uid="{00000000-0005-0000-0000-0000BB000000}"/>
    <cellStyle name="AttribBox 2 11 3 5" xfId="168" xr:uid="{00000000-0005-0000-0000-0000BC000000}"/>
    <cellStyle name="AttribBox 2 11 3 5 2" xfId="28224" xr:uid="{00000000-0005-0000-0000-0000BD000000}"/>
    <cellStyle name="AttribBox 2 11 3 6" xfId="28218" xr:uid="{00000000-0005-0000-0000-0000BE000000}"/>
    <cellStyle name="AttribBox 2 11 4" xfId="169" xr:uid="{00000000-0005-0000-0000-0000BF000000}"/>
    <cellStyle name="AttribBox 2 11 4 2" xfId="170" xr:uid="{00000000-0005-0000-0000-0000C0000000}"/>
    <cellStyle name="AttribBox 2 11 4 2 2" xfId="28226" xr:uid="{00000000-0005-0000-0000-0000C1000000}"/>
    <cellStyle name="AttribBox 2 11 4 3" xfId="28225" xr:uid="{00000000-0005-0000-0000-0000C2000000}"/>
    <cellStyle name="AttribBox 2 11 5" xfId="171" xr:uid="{00000000-0005-0000-0000-0000C3000000}"/>
    <cellStyle name="AttribBox 2 11 5 2" xfId="172" xr:uid="{00000000-0005-0000-0000-0000C4000000}"/>
    <cellStyle name="AttribBox 2 11 5 2 2" xfId="28228" xr:uid="{00000000-0005-0000-0000-0000C5000000}"/>
    <cellStyle name="AttribBox 2 11 5 3" xfId="28227" xr:uid="{00000000-0005-0000-0000-0000C6000000}"/>
    <cellStyle name="AttribBox 2 11 6" xfId="173" xr:uid="{00000000-0005-0000-0000-0000C7000000}"/>
    <cellStyle name="AttribBox 2 11 6 2" xfId="174" xr:uid="{00000000-0005-0000-0000-0000C8000000}"/>
    <cellStyle name="AttribBox 2 11 6 2 2" xfId="28230" xr:uid="{00000000-0005-0000-0000-0000C9000000}"/>
    <cellStyle name="AttribBox 2 11 6 3" xfId="28229" xr:uid="{00000000-0005-0000-0000-0000CA000000}"/>
    <cellStyle name="AttribBox 2 11 7" xfId="175" xr:uid="{00000000-0005-0000-0000-0000CB000000}"/>
    <cellStyle name="AttribBox 2 11 7 2" xfId="28231" xr:uid="{00000000-0005-0000-0000-0000CC000000}"/>
    <cellStyle name="AttribBox 2 11 8" xfId="176" xr:uid="{00000000-0005-0000-0000-0000CD000000}"/>
    <cellStyle name="AttribBox 2 11 8 2" xfId="28232" xr:uid="{00000000-0005-0000-0000-0000CE000000}"/>
    <cellStyle name="AttribBox 2 11 9" xfId="28210" xr:uid="{00000000-0005-0000-0000-0000CF000000}"/>
    <cellStyle name="AttribBox 2 12" xfId="177" xr:uid="{00000000-0005-0000-0000-0000D0000000}"/>
    <cellStyle name="AttribBox 2 12 2" xfId="178" xr:uid="{00000000-0005-0000-0000-0000D1000000}"/>
    <cellStyle name="AttribBox 2 12 2 2" xfId="179" xr:uid="{00000000-0005-0000-0000-0000D2000000}"/>
    <cellStyle name="AttribBox 2 12 2 2 2" xfId="180" xr:uid="{00000000-0005-0000-0000-0000D3000000}"/>
    <cellStyle name="AttribBox 2 12 2 2 2 2" xfId="28236" xr:uid="{00000000-0005-0000-0000-0000D4000000}"/>
    <cellStyle name="AttribBox 2 12 2 2 3" xfId="28235" xr:uid="{00000000-0005-0000-0000-0000D5000000}"/>
    <cellStyle name="AttribBox 2 12 2 3" xfId="181" xr:uid="{00000000-0005-0000-0000-0000D6000000}"/>
    <cellStyle name="AttribBox 2 12 2 3 2" xfId="182" xr:uid="{00000000-0005-0000-0000-0000D7000000}"/>
    <cellStyle name="AttribBox 2 12 2 3 2 2" xfId="28238" xr:uid="{00000000-0005-0000-0000-0000D8000000}"/>
    <cellStyle name="AttribBox 2 12 2 3 3" xfId="28237" xr:uid="{00000000-0005-0000-0000-0000D9000000}"/>
    <cellStyle name="AttribBox 2 12 2 4" xfId="183" xr:uid="{00000000-0005-0000-0000-0000DA000000}"/>
    <cellStyle name="AttribBox 2 12 2 4 2" xfId="28239" xr:uid="{00000000-0005-0000-0000-0000DB000000}"/>
    <cellStyle name="AttribBox 2 12 2 5" xfId="184" xr:uid="{00000000-0005-0000-0000-0000DC000000}"/>
    <cellStyle name="AttribBox 2 12 2 5 2" xfId="28240" xr:uid="{00000000-0005-0000-0000-0000DD000000}"/>
    <cellStyle name="AttribBox 2 12 2 6" xfId="28234" xr:uid="{00000000-0005-0000-0000-0000DE000000}"/>
    <cellStyle name="AttribBox 2 12 3" xfId="185" xr:uid="{00000000-0005-0000-0000-0000DF000000}"/>
    <cellStyle name="AttribBox 2 12 3 2" xfId="186" xr:uid="{00000000-0005-0000-0000-0000E0000000}"/>
    <cellStyle name="AttribBox 2 12 3 2 2" xfId="187" xr:uid="{00000000-0005-0000-0000-0000E1000000}"/>
    <cellStyle name="AttribBox 2 12 3 2 2 2" xfId="28243" xr:uid="{00000000-0005-0000-0000-0000E2000000}"/>
    <cellStyle name="AttribBox 2 12 3 2 3" xfId="28242" xr:uid="{00000000-0005-0000-0000-0000E3000000}"/>
    <cellStyle name="AttribBox 2 12 3 3" xfId="188" xr:uid="{00000000-0005-0000-0000-0000E4000000}"/>
    <cellStyle name="AttribBox 2 12 3 3 2" xfId="189" xr:uid="{00000000-0005-0000-0000-0000E5000000}"/>
    <cellStyle name="AttribBox 2 12 3 3 2 2" xfId="28245" xr:uid="{00000000-0005-0000-0000-0000E6000000}"/>
    <cellStyle name="AttribBox 2 12 3 3 3" xfId="28244" xr:uid="{00000000-0005-0000-0000-0000E7000000}"/>
    <cellStyle name="AttribBox 2 12 3 4" xfId="190" xr:uid="{00000000-0005-0000-0000-0000E8000000}"/>
    <cellStyle name="AttribBox 2 12 3 4 2" xfId="28246" xr:uid="{00000000-0005-0000-0000-0000E9000000}"/>
    <cellStyle name="AttribBox 2 12 3 5" xfId="191" xr:uid="{00000000-0005-0000-0000-0000EA000000}"/>
    <cellStyle name="AttribBox 2 12 3 5 2" xfId="28247" xr:uid="{00000000-0005-0000-0000-0000EB000000}"/>
    <cellStyle name="AttribBox 2 12 3 6" xfId="28241" xr:uid="{00000000-0005-0000-0000-0000EC000000}"/>
    <cellStyle name="AttribBox 2 12 4" xfId="192" xr:uid="{00000000-0005-0000-0000-0000ED000000}"/>
    <cellStyle name="AttribBox 2 12 4 2" xfId="193" xr:uid="{00000000-0005-0000-0000-0000EE000000}"/>
    <cellStyle name="AttribBox 2 12 4 2 2" xfId="28249" xr:uid="{00000000-0005-0000-0000-0000EF000000}"/>
    <cellStyle name="AttribBox 2 12 4 3" xfId="28248" xr:uid="{00000000-0005-0000-0000-0000F0000000}"/>
    <cellStyle name="AttribBox 2 12 5" xfId="194" xr:uid="{00000000-0005-0000-0000-0000F1000000}"/>
    <cellStyle name="AttribBox 2 12 5 2" xfId="195" xr:uid="{00000000-0005-0000-0000-0000F2000000}"/>
    <cellStyle name="AttribBox 2 12 5 2 2" xfId="28251" xr:uid="{00000000-0005-0000-0000-0000F3000000}"/>
    <cellStyle name="AttribBox 2 12 5 3" xfId="28250" xr:uid="{00000000-0005-0000-0000-0000F4000000}"/>
    <cellStyle name="AttribBox 2 12 6" xfId="196" xr:uid="{00000000-0005-0000-0000-0000F5000000}"/>
    <cellStyle name="AttribBox 2 12 6 2" xfId="197" xr:uid="{00000000-0005-0000-0000-0000F6000000}"/>
    <cellStyle name="AttribBox 2 12 6 2 2" xfId="28253" xr:uid="{00000000-0005-0000-0000-0000F7000000}"/>
    <cellStyle name="AttribBox 2 12 6 3" xfId="28252" xr:uid="{00000000-0005-0000-0000-0000F8000000}"/>
    <cellStyle name="AttribBox 2 12 7" xfId="198" xr:uid="{00000000-0005-0000-0000-0000F9000000}"/>
    <cellStyle name="AttribBox 2 12 7 2" xfId="28254" xr:uid="{00000000-0005-0000-0000-0000FA000000}"/>
    <cellStyle name="AttribBox 2 12 8" xfId="199" xr:uid="{00000000-0005-0000-0000-0000FB000000}"/>
    <cellStyle name="AttribBox 2 12 8 2" xfId="28255" xr:uid="{00000000-0005-0000-0000-0000FC000000}"/>
    <cellStyle name="AttribBox 2 12 9" xfId="28233" xr:uid="{00000000-0005-0000-0000-0000FD000000}"/>
    <cellStyle name="AttribBox 2 13" xfId="200" xr:uid="{00000000-0005-0000-0000-0000FE000000}"/>
    <cellStyle name="AttribBox 2 13 2" xfId="201" xr:uid="{00000000-0005-0000-0000-0000FF000000}"/>
    <cellStyle name="AttribBox 2 13 2 2" xfId="202" xr:uid="{00000000-0005-0000-0000-000000010000}"/>
    <cellStyle name="AttribBox 2 13 2 2 2" xfId="203" xr:uid="{00000000-0005-0000-0000-000001010000}"/>
    <cellStyle name="AttribBox 2 13 2 2 2 2" xfId="28259" xr:uid="{00000000-0005-0000-0000-000002010000}"/>
    <cellStyle name="AttribBox 2 13 2 2 3" xfId="28258" xr:uid="{00000000-0005-0000-0000-000003010000}"/>
    <cellStyle name="AttribBox 2 13 2 3" xfId="204" xr:uid="{00000000-0005-0000-0000-000004010000}"/>
    <cellStyle name="AttribBox 2 13 2 3 2" xfId="205" xr:uid="{00000000-0005-0000-0000-000005010000}"/>
    <cellStyle name="AttribBox 2 13 2 3 2 2" xfId="28261" xr:uid="{00000000-0005-0000-0000-000006010000}"/>
    <cellStyle name="AttribBox 2 13 2 3 3" xfId="28260" xr:uid="{00000000-0005-0000-0000-000007010000}"/>
    <cellStyle name="AttribBox 2 13 2 4" xfId="206" xr:uid="{00000000-0005-0000-0000-000008010000}"/>
    <cellStyle name="AttribBox 2 13 2 4 2" xfId="28262" xr:uid="{00000000-0005-0000-0000-000009010000}"/>
    <cellStyle name="AttribBox 2 13 2 5" xfId="207" xr:uid="{00000000-0005-0000-0000-00000A010000}"/>
    <cellStyle name="AttribBox 2 13 2 5 2" xfId="28263" xr:uid="{00000000-0005-0000-0000-00000B010000}"/>
    <cellStyle name="AttribBox 2 13 2 6" xfId="28257" xr:uid="{00000000-0005-0000-0000-00000C010000}"/>
    <cellStyle name="AttribBox 2 13 3" xfId="208" xr:uid="{00000000-0005-0000-0000-00000D010000}"/>
    <cellStyle name="AttribBox 2 13 3 2" xfId="209" xr:uid="{00000000-0005-0000-0000-00000E010000}"/>
    <cellStyle name="AttribBox 2 13 3 2 2" xfId="210" xr:uid="{00000000-0005-0000-0000-00000F010000}"/>
    <cellStyle name="AttribBox 2 13 3 2 2 2" xfId="28266" xr:uid="{00000000-0005-0000-0000-000010010000}"/>
    <cellStyle name="AttribBox 2 13 3 2 3" xfId="28265" xr:uid="{00000000-0005-0000-0000-000011010000}"/>
    <cellStyle name="AttribBox 2 13 3 3" xfId="211" xr:uid="{00000000-0005-0000-0000-000012010000}"/>
    <cellStyle name="AttribBox 2 13 3 3 2" xfId="212" xr:uid="{00000000-0005-0000-0000-000013010000}"/>
    <cellStyle name="AttribBox 2 13 3 3 2 2" xfId="28268" xr:uid="{00000000-0005-0000-0000-000014010000}"/>
    <cellStyle name="AttribBox 2 13 3 3 3" xfId="28267" xr:uid="{00000000-0005-0000-0000-000015010000}"/>
    <cellStyle name="AttribBox 2 13 3 4" xfId="213" xr:uid="{00000000-0005-0000-0000-000016010000}"/>
    <cellStyle name="AttribBox 2 13 3 4 2" xfId="28269" xr:uid="{00000000-0005-0000-0000-000017010000}"/>
    <cellStyle name="AttribBox 2 13 3 5" xfId="214" xr:uid="{00000000-0005-0000-0000-000018010000}"/>
    <cellStyle name="AttribBox 2 13 3 5 2" xfId="28270" xr:uid="{00000000-0005-0000-0000-000019010000}"/>
    <cellStyle name="AttribBox 2 13 3 6" xfId="28264" xr:uid="{00000000-0005-0000-0000-00001A010000}"/>
    <cellStyle name="AttribBox 2 13 4" xfId="215" xr:uid="{00000000-0005-0000-0000-00001B010000}"/>
    <cellStyle name="AttribBox 2 13 4 2" xfId="216" xr:uid="{00000000-0005-0000-0000-00001C010000}"/>
    <cellStyle name="AttribBox 2 13 4 2 2" xfId="28272" xr:uid="{00000000-0005-0000-0000-00001D010000}"/>
    <cellStyle name="AttribBox 2 13 4 3" xfId="28271" xr:uid="{00000000-0005-0000-0000-00001E010000}"/>
    <cellStyle name="AttribBox 2 13 5" xfId="217" xr:uid="{00000000-0005-0000-0000-00001F010000}"/>
    <cellStyle name="AttribBox 2 13 5 2" xfId="218" xr:uid="{00000000-0005-0000-0000-000020010000}"/>
    <cellStyle name="AttribBox 2 13 5 2 2" xfId="28274" xr:uid="{00000000-0005-0000-0000-000021010000}"/>
    <cellStyle name="AttribBox 2 13 5 3" xfId="28273" xr:uid="{00000000-0005-0000-0000-000022010000}"/>
    <cellStyle name="AttribBox 2 13 6" xfId="219" xr:uid="{00000000-0005-0000-0000-000023010000}"/>
    <cellStyle name="AttribBox 2 13 6 2" xfId="220" xr:uid="{00000000-0005-0000-0000-000024010000}"/>
    <cellStyle name="AttribBox 2 13 6 2 2" xfId="28276" xr:uid="{00000000-0005-0000-0000-000025010000}"/>
    <cellStyle name="AttribBox 2 13 6 3" xfId="28275" xr:uid="{00000000-0005-0000-0000-000026010000}"/>
    <cellStyle name="AttribBox 2 13 7" xfId="221" xr:uid="{00000000-0005-0000-0000-000027010000}"/>
    <cellStyle name="AttribBox 2 13 7 2" xfId="28277" xr:uid="{00000000-0005-0000-0000-000028010000}"/>
    <cellStyle name="AttribBox 2 13 8" xfId="222" xr:uid="{00000000-0005-0000-0000-000029010000}"/>
    <cellStyle name="AttribBox 2 13 8 2" xfId="28278" xr:uid="{00000000-0005-0000-0000-00002A010000}"/>
    <cellStyle name="AttribBox 2 13 9" xfId="28256" xr:uid="{00000000-0005-0000-0000-00002B010000}"/>
    <cellStyle name="AttribBox 2 14" xfId="223" xr:uid="{00000000-0005-0000-0000-00002C010000}"/>
    <cellStyle name="AttribBox 2 14 2" xfId="224" xr:uid="{00000000-0005-0000-0000-00002D010000}"/>
    <cellStyle name="AttribBox 2 14 2 2" xfId="225" xr:uid="{00000000-0005-0000-0000-00002E010000}"/>
    <cellStyle name="AttribBox 2 14 2 2 2" xfId="226" xr:uid="{00000000-0005-0000-0000-00002F010000}"/>
    <cellStyle name="AttribBox 2 14 2 2 2 2" xfId="28282" xr:uid="{00000000-0005-0000-0000-000030010000}"/>
    <cellStyle name="AttribBox 2 14 2 2 3" xfId="28281" xr:uid="{00000000-0005-0000-0000-000031010000}"/>
    <cellStyle name="AttribBox 2 14 2 3" xfId="227" xr:uid="{00000000-0005-0000-0000-000032010000}"/>
    <cellStyle name="AttribBox 2 14 2 3 2" xfId="228" xr:uid="{00000000-0005-0000-0000-000033010000}"/>
    <cellStyle name="AttribBox 2 14 2 3 2 2" xfId="28284" xr:uid="{00000000-0005-0000-0000-000034010000}"/>
    <cellStyle name="AttribBox 2 14 2 3 3" xfId="28283" xr:uid="{00000000-0005-0000-0000-000035010000}"/>
    <cellStyle name="AttribBox 2 14 2 4" xfId="229" xr:uid="{00000000-0005-0000-0000-000036010000}"/>
    <cellStyle name="AttribBox 2 14 2 4 2" xfId="28285" xr:uid="{00000000-0005-0000-0000-000037010000}"/>
    <cellStyle name="AttribBox 2 14 2 5" xfId="230" xr:uid="{00000000-0005-0000-0000-000038010000}"/>
    <cellStyle name="AttribBox 2 14 2 5 2" xfId="28286" xr:uid="{00000000-0005-0000-0000-000039010000}"/>
    <cellStyle name="AttribBox 2 14 2 6" xfId="28280" xr:uid="{00000000-0005-0000-0000-00003A010000}"/>
    <cellStyle name="AttribBox 2 14 3" xfId="231" xr:uid="{00000000-0005-0000-0000-00003B010000}"/>
    <cellStyle name="AttribBox 2 14 3 2" xfId="232" xr:uid="{00000000-0005-0000-0000-00003C010000}"/>
    <cellStyle name="AttribBox 2 14 3 2 2" xfId="233" xr:uid="{00000000-0005-0000-0000-00003D010000}"/>
    <cellStyle name="AttribBox 2 14 3 2 2 2" xfId="28289" xr:uid="{00000000-0005-0000-0000-00003E010000}"/>
    <cellStyle name="AttribBox 2 14 3 2 3" xfId="28288" xr:uid="{00000000-0005-0000-0000-00003F010000}"/>
    <cellStyle name="AttribBox 2 14 3 3" xfId="234" xr:uid="{00000000-0005-0000-0000-000040010000}"/>
    <cellStyle name="AttribBox 2 14 3 3 2" xfId="235" xr:uid="{00000000-0005-0000-0000-000041010000}"/>
    <cellStyle name="AttribBox 2 14 3 3 2 2" xfId="28291" xr:uid="{00000000-0005-0000-0000-000042010000}"/>
    <cellStyle name="AttribBox 2 14 3 3 3" xfId="28290" xr:uid="{00000000-0005-0000-0000-000043010000}"/>
    <cellStyle name="AttribBox 2 14 3 4" xfId="236" xr:uid="{00000000-0005-0000-0000-000044010000}"/>
    <cellStyle name="AttribBox 2 14 3 4 2" xfId="28292" xr:uid="{00000000-0005-0000-0000-000045010000}"/>
    <cellStyle name="AttribBox 2 14 3 5" xfId="237" xr:uid="{00000000-0005-0000-0000-000046010000}"/>
    <cellStyle name="AttribBox 2 14 3 5 2" xfId="28293" xr:uid="{00000000-0005-0000-0000-000047010000}"/>
    <cellStyle name="AttribBox 2 14 3 6" xfId="28287" xr:uid="{00000000-0005-0000-0000-000048010000}"/>
    <cellStyle name="AttribBox 2 14 4" xfId="238" xr:uid="{00000000-0005-0000-0000-000049010000}"/>
    <cellStyle name="AttribBox 2 14 4 2" xfId="239" xr:uid="{00000000-0005-0000-0000-00004A010000}"/>
    <cellStyle name="AttribBox 2 14 4 2 2" xfId="28295" xr:uid="{00000000-0005-0000-0000-00004B010000}"/>
    <cellStyle name="AttribBox 2 14 4 3" xfId="28294" xr:uid="{00000000-0005-0000-0000-00004C010000}"/>
    <cellStyle name="AttribBox 2 14 5" xfId="240" xr:uid="{00000000-0005-0000-0000-00004D010000}"/>
    <cellStyle name="AttribBox 2 14 5 2" xfId="241" xr:uid="{00000000-0005-0000-0000-00004E010000}"/>
    <cellStyle name="AttribBox 2 14 5 2 2" xfId="28297" xr:uid="{00000000-0005-0000-0000-00004F010000}"/>
    <cellStyle name="AttribBox 2 14 5 3" xfId="28296" xr:uid="{00000000-0005-0000-0000-000050010000}"/>
    <cellStyle name="AttribBox 2 14 6" xfId="242" xr:uid="{00000000-0005-0000-0000-000051010000}"/>
    <cellStyle name="AttribBox 2 14 6 2" xfId="243" xr:uid="{00000000-0005-0000-0000-000052010000}"/>
    <cellStyle name="AttribBox 2 14 6 2 2" xfId="28299" xr:uid="{00000000-0005-0000-0000-000053010000}"/>
    <cellStyle name="AttribBox 2 14 6 3" xfId="28298" xr:uid="{00000000-0005-0000-0000-000054010000}"/>
    <cellStyle name="AttribBox 2 14 7" xfId="244" xr:uid="{00000000-0005-0000-0000-000055010000}"/>
    <cellStyle name="AttribBox 2 14 7 2" xfId="28300" xr:uid="{00000000-0005-0000-0000-000056010000}"/>
    <cellStyle name="AttribBox 2 14 8" xfId="245" xr:uid="{00000000-0005-0000-0000-000057010000}"/>
    <cellStyle name="AttribBox 2 14 8 2" xfId="28301" xr:uid="{00000000-0005-0000-0000-000058010000}"/>
    <cellStyle name="AttribBox 2 14 9" xfId="28279" xr:uid="{00000000-0005-0000-0000-000059010000}"/>
    <cellStyle name="AttribBox 2 15" xfId="246" xr:uid="{00000000-0005-0000-0000-00005A010000}"/>
    <cellStyle name="AttribBox 2 15 2" xfId="247" xr:uid="{00000000-0005-0000-0000-00005B010000}"/>
    <cellStyle name="AttribBox 2 15 2 2" xfId="248" xr:uid="{00000000-0005-0000-0000-00005C010000}"/>
    <cellStyle name="AttribBox 2 15 2 2 2" xfId="249" xr:uid="{00000000-0005-0000-0000-00005D010000}"/>
    <cellStyle name="AttribBox 2 15 2 2 2 2" xfId="28305" xr:uid="{00000000-0005-0000-0000-00005E010000}"/>
    <cellStyle name="AttribBox 2 15 2 2 3" xfId="28304" xr:uid="{00000000-0005-0000-0000-00005F010000}"/>
    <cellStyle name="AttribBox 2 15 2 3" xfId="250" xr:uid="{00000000-0005-0000-0000-000060010000}"/>
    <cellStyle name="AttribBox 2 15 2 3 2" xfId="251" xr:uid="{00000000-0005-0000-0000-000061010000}"/>
    <cellStyle name="AttribBox 2 15 2 3 2 2" xfId="28307" xr:uid="{00000000-0005-0000-0000-000062010000}"/>
    <cellStyle name="AttribBox 2 15 2 3 3" xfId="28306" xr:uid="{00000000-0005-0000-0000-000063010000}"/>
    <cellStyle name="AttribBox 2 15 2 4" xfId="252" xr:uid="{00000000-0005-0000-0000-000064010000}"/>
    <cellStyle name="AttribBox 2 15 2 4 2" xfId="28308" xr:uid="{00000000-0005-0000-0000-000065010000}"/>
    <cellStyle name="AttribBox 2 15 2 5" xfId="253" xr:uid="{00000000-0005-0000-0000-000066010000}"/>
    <cellStyle name="AttribBox 2 15 2 5 2" xfId="28309" xr:uid="{00000000-0005-0000-0000-000067010000}"/>
    <cellStyle name="AttribBox 2 15 2 6" xfId="28303" xr:uid="{00000000-0005-0000-0000-000068010000}"/>
    <cellStyle name="AttribBox 2 15 3" xfId="254" xr:uid="{00000000-0005-0000-0000-000069010000}"/>
    <cellStyle name="AttribBox 2 15 3 2" xfId="255" xr:uid="{00000000-0005-0000-0000-00006A010000}"/>
    <cellStyle name="AttribBox 2 15 3 2 2" xfId="256" xr:uid="{00000000-0005-0000-0000-00006B010000}"/>
    <cellStyle name="AttribBox 2 15 3 2 2 2" xfId="28312" xr:uid="{00000000-0005-0000-0000-00006C010000}"/>
    <cellStyle name="AttribBox 2 15 3 2 3" xfId="28311" xr:uid="{00000000-0005-0000-0000-00006D010000}"/>
    <cellStyle name="AttribBox 2 15 3 3" xfId="257" xr:uid="{00000000-0005-0000-0000-00006E010000}"/>
    <cellStyle name="AttribBox 2 15 3 3 2" xfId="258" xr:uid="{00000000-0005-0000-0000-00006F010000}"/>
    <cellStyle name="AttribBox 2 15 3 3 2 2" xfId="28314" xr:uid="{00000000-0005-0000-0000-000070010000}"/>
    <cellStyle name="AttribBox 2 15 3 3 3" xfId="28313" xr:uid="{00000000-0005-0000-0000-000071010000}"/>
    <cellStyle name="AttribBox 2 15 3 4" xfId="259" xr:uid="{00000000-0005-0000-0000-000072010000}"/>
    <cellStyle name="AttribBox 2 15 3 4 2" xfId="28315" xr:uid="{00000000-0005-0000-0000-000073010000}"/>
    <cellStyle name="AttribBox 2 15 3 5" xfId="260" xr:uid="{00000000-0005-0000-0000-000074010000}"/>
    <cellStyle name="AttribBox 2 15 3 5 2" xfId="28316" xr:uid="{00000000-0005-0000-0000-000075010000}"/>
    <cellStyle name="AttribBox 2 15 3 6" xfId="28310" xr:uid="{00000000-0005-0000-0000-000076010000}"/>
    <cellStyle name="AttribBox 2 15 4" xfId="261" xr:uid="{00000000-0005-0000-0000-000077010000}"/>
    <cellStyle name="AttribBox 2 15 4 2" xfId="262" xr:uid="{00000000-0005-0000-0000-000078010000}"/>
    <cellStyle name="AttribBox 2 15 4 2 2" xfId="28318" xr:uid="{00000000-0005-0000-0000-000079010000}"/>
    <cellStyle name="AttribBox 2 15 4 3" xfId="28317" xr:uid="{00000000-0005-0000-0000-00007A010000}"/>
    <cellStyle name="AttribBox 2 15 5" xfId="263" xr:uid="{00000000-0005-0000-0000-00007B010000}"/>
    <cellStyle name="AttribBox 2 15 5 2" xfId="264" xr:uid="{00000000-0005-0000-0000-00007C010000}"/>
    <cellStyle name="AttribBox 2 15 5 2 2" xfId="28320" xr:uid="{00000000-0005-0000-0000-00007D010000}"/>
    <cellStyle name="AttribBox 2 15 5 3" xfId="28319" xr:uid="{00000000-0005-0000-0000-00007E010000}"/>
    <cellStyle name="AttribBox 2 15 6" xfId="265" xr:uid="{00000000-0005-0000-0000-00007F010000}"/>
    <cellStyle name="AttribBox 2 15 6 2" xfId="266" xr:uid="{00000000-0005-0000-0000-000080010000}"/>
    <cellStyle name="AttribBox 2 15 6 2 2" xfId="28322" xr:uid="{00000000-0005-0000-0000-000081010000}"/>
    <cellStyle name="AttribBox 2 15 6 3" xfId="28321" xr:uid="{00000000-0005-0000-0000-000082010000}"/>
    <cellStyle name="AttribBox 2 15 7" xfId="267" xr:uid="{00000000-0005-0000-0000-000083010000}"/>
    <cellStyle name="AttribBox 2 15 7 2" xfId="28323" xr:uid="{00000000-0005-0000-0000-000084010000}"/>
    <cellStyle name="AttribBox 2 15 8" xfId="268" xr:uid="{00000000-0005-0000-0000-000085010000}"/>
    <cellStyle name="AttribBox 2 15 8 2" xfId="28324" xr:uid="{00000000-0005-0000-0000-000086010000}"/>
    <cellStyle name="AttribBox 2 15 9" xfId="28302" xr:uid="{00000000-0005-0000-0000-000087010000}"/>
    <cellStyle name="AttribBox 2 16" xfId="269" xr:uid="{00000000-0005-0000-0000-000088010000}"/>
    <cellStyle name="AttribBox 2 16 2" xfId="270" xr:uid="{00000000-0005-0000-0000-000089010000}"/>
    <cellStyle name="AttribBox 2 16 2 2" xfId="271" xr:uid="{00000000-0005-0000-0000-00008A010000}"/>
    <cellStyle name="AttribBox 2 16 2 2 2" xfId="272" xr:uid="{00000000-0005-0000-0000-00008B010000}"/>
    <cellStyle name="AttribBox 2 16 2 2 2 2" xfId="28328" xr:uid="{00000000-0005-0000-0000-00008C010000}"/>
    <cellStyle name="AttribBox 2 16 2 2 3" xfId="28327" xr:uid="{00000000-0005-0000-0000-00008D010000}"/>
    <cellStyle name="AttribBox 2 16 2 3" xfId="273" xr:uid="{00000000-0005-0000-0000-00008E010000}"/>
    <cellStyle name="AttribBox 2 16 2 3 2" xfId="274" xr:uid="{00000000-0005-0000-0000-00008F010000}"/>
    <cellStyle name="AttribBox 2 16 2 3 2 2" xfId="28330" xr:uid="{00000000-0005-0000-0000-000090010000}"/>
    <cellStyle name="AttribBox 2 16 2 3 3" xfId="28329" xr:uid="{00000000-0005-0000-0000-000091010000}"/>
    <cellStyle name="AttribBox 2 16 2 4" xfId="275" xr:uid="{00000000-0005-0000-0000-000092010000}"/>
    <cellStyle name="AttribBox 2 16 2 4 2" xfId="28331" xr:uid="{00000000-0005-0000-0000-000093010000}"/>
    <cellStyle name="AttribBox 2 16 2 5" xfId="276" xr:uid="{00000000-0005-0000-0000-000094010000}"/>
    <cellStyle name="AttribBox 2 16 2 5 2" xfId="28332" xr:uid="{00000000-0005-0000-0000-000095010000}"/>
    <cellStyle name="AttribBox 2 16 2 6" xfId="28326" xr:uid="{00000000-0005-0000-0000-000096010000}"/>
    <cellStyle name="AttribBox 2 16 3" xfId="277" xr:uid="{00000000-0005-0000-0000-000097010000}"/>
    <cellStyle name="AttribBox 2 16 3 2" xfId="278" xr:uid="{00000000-0005-0000-0000-000098010000}"/>
    <cellStyle name="AttribBox 2 16 3 2 2" xfId="279" xr:uid="{00000000-0005-0000-0000-000099010000}"/>
    <cellStyle name="AttribBox 2 16 3 2 2 2" xfId="28335" xr:uid="{00000000-0005-0000-0000-00009A010000}"/>
    <cellStyle name="AttribBox 2 16 3 2 3" xfId="28334" xr:uid="{00000000-0005-0000-0000-00009B010000}"/>
    <cellStyle name="AttribBox 2 16 3 3" xfId="280" xr:uid="{00000000-0005-0000-0000-00009C010000}"/>
    <cellStyle name="AttribBox 2 16 3 3 2" xfId="281" xr:uid="{00000000-0005-0000-0000-00009D010000}"/>
    <cellStyle name="AttribBox 2 16 3 3 2 2" xfId="28337" xr:uid="{00000000-0005-0000-0000-00009E010000}"/>
    <cellStyle name="AttribBox 2 16 3 3 3" xfId="28336" xr:uid="{00000000-0005-0000-0000-00009F010000}"/>
    <cellStyle name="AttribBox 2 16 3 4" xfId="282" xr:uid="{00000000-0005-0000-0000-0000A0010000}"/>
    <cellStyle name="AttribBox 2 16 3 4 2" xfId="28338" xr:uid="{00000000-0005-0000-0000-0000A1010000}"/>
    <cellStyle name="AttribBox 2 16 3 5" xfId="283" xr:uid="{00000000-0005-0000-0000-0000A2010000}"/>
    <cellStyle name="AttribBox 2 16 3 5 2" xfId="28339" xr:uid="{00000000-0005-0000-0000-0000A3010000}"/>
    <cellStyle name="AttribBox 2 16 3 6" xfId="28333" xr:uid="{00000000-0005-0000-0000-0000A4010000}"/>
    <cellStyle name="AttribBox 2 16 4" xfId="284" xr:uid="{00000000-0005-0000-0000-0000A5010000}"/>
    <cellStyle name="AttribBox 2 16 4 2" xfId="285" xr:uid="{00000000-0005-0000-0000-0000A6010000}"/>
    <cellStyle name="AttribBox 2 16 4 2 2" xfId="28341" xr:uid="{00000000-0005-0000-0000-0000A7010000}"/>
    <cellStyle name="AttribBox 2 16 4 3" xfId="28340" xr:uid="{00000000-0005-0000-0000-0000A8010000}"/>
    <cellStyle name="AttribBox 2 16 5" xfId="286" xr:uid="{00000000-0005-0000-0000-0000A9010000}"/>
    <cellStyle name="AttribBox 2 16 5 2" xfId="287" xr:uid="{00000000-0005-0000-0000-0000AA010000}"/>
    <cellStyle name="AttribBox 2 16 5 2 2" xfId="28343" xr:uid="{00000000-0005-0000-0000-0000AB010000}"/>
    <cellStyle name="AttribBox 2 16 5 3" xfId="28342" xr:uid="{00000000-0005-0000-0000-0000AC010000}"/>
    <cellStyle name="AttribBox 2 16 6" xfId="288" xr:uid="{00000000-0005-0000-0000-0000AD010000}"/>
    <cellStyle name="AttribBox 2 16 6 2" xfId="289" xr:uid="{00000000-0005-0000-0000-0000AE010000}"/>
    <cellStyle name="AttribBox 2 16 6 2 2" xfId="28345" xr:uid="{00000000-0005-0000-0000-0000AF010000}"/>
    <cellStyle name="AttribBox 2 16 6 3" xfId="28344" xr:uid="{00000000-0005-0000-0000-0000B0010000}"/>
    <cellStyle name="AttribBox 2 16 7" xfId="290" xr:uid="{00000000-0005-0000-0000-0000B1010000}"/>
    <cellStyle name="AttribBox 2 16 7 2" xfId="28346" xr:uid="{00000000-0005-0000-0000-0000B2010000}"/>
    <cellStyle name="AttribBox 2 16 8" xfId="291" xr:uid="{00000000-0005-0000-0000-0000B3010000}"/>
    <cellStyle name="AttribBox 2 16 8 2" xfId="28347" xr:uid="{00000000-0005-0000-0000-0000B4010000}"/>
    <cellStyle name="AttribBox 2 16 9" xfId="28325" xr:uid="{00000000-0005-0000-0000-0000B5010000}"/>
    <cellStyle name="AttribBox 2 17" xfId="292" xr:uid="{00000000-0005-0000-0000-0000B6010000}"/>
    <cellStyle name="AttribBox 2 17 2" xfId="293" xr:uid="{00000000-0005-0000-0000-0000B7010000}"/>
    <cellStyle name="AttribBox 2 17 2 2" xfId="294" xr:uid="{00000000-0005-0000-0000-0000B8010000}"/>
    <cellStyle name="AttribBox 2 17 2 2 2" xfId="295" xr:uid="{00000000-0005-0000-0000-0000B9010000}"/>
    <cellStyle name="AttribBox 2 17 2 2 2 2" xfId="28351" xr:uid="{00000000-0005-0000-0000-0000BA010000}"/>
    <cellStyle name="AttribBox 2 17 2 2 3" xfId="28350" xr:uid="{00000000-0005-0000-0000-0000BB010000}"/>
    <cellStyle name="AttribBox 2 17 2 3" xfId="296" xr:uid="{00000000-0005-0000-0000-0000BC010000}"/>
    <cellStyle name="AttribBox 2 17 2 3 2" xfId="297" xr:uid="{00000000-0005-0000-0000-0000BD010000}"/>
    <cellStyle name="AttribBox 2 17 2 3 2 2" xfId="28353" xr:uid="{00000000-0005-0000-0000-0000BE010000}"/>
    <cellStyle name="AttribBox 2 17 2 3 3" xfId="28352" xr:uid="{00000000-0005-0000-0000-0000BF010000}"/>
    <cellStyle name="AttribBox 2 17 2 4" xfId="298" xr:uid="{00000000-0005-0000-0000-0000C0010000}"/>
    <cellStyle name="AttribBox 2 17 2 4 2" xfId="28354" xr:uid="{00000000-0005-0000-0000-0000C1010000}"/>
    <cellStyle name="AttribBox 2 17 2 5" xfId="299" xr:uid="{00000000-0005-0000-0000-0000C2010000}"/>
    <cellStyle name="AttribBox 2 17 2 5 2" xfId="28355" xr:uid="{00000000-0005-0000-0000-0000C3010000}"/>
    <cellStyle name="AttribBox 2 17 2 6" xfId="28349" xr:uid="{00000000-0005-0000-0000-0000C4010000}"/>
    <cellStyle name="AttribBox 2 17 3" xfId="300" xr:uid="{00000000-0005-0000-0000-0000C5010000}"/>
    <cellStyle name="AttribBox 2 17 3 2" xfId="301" xr:uid="{00000000-0005-0000-0000-0000C6010000}"/>
    <cellStyle name="AttribBox 2 17 3 2 2" xfId="302" xr:uid="{00000000-0005-0000-0000-0000C7010000}"/>
    <cellStyle name="AttribBox 2 17 3 2 2 2" xfId="28358" xr:uid="{00000000-0005-0000-0000-0000C8010000}"/>
    <cellStyle name="AttribBox 2 17 3 2 3" xfId="28357" xr:uid="{00000000-0005-0000-0000-0000C9010000}"/>
    <cellStyle name="AttribBox 2 17 3 3" xfId="303" xr:uid="{00000000-0005-0000-0000-0000CA010000}"/>
    <cellStyle name="AttribBox 2 17 3 3 2" xfId="304" xr:uid="{00000000-0005-0000-0000-0000CB010000}"/>
    <cellStyle name="AttribBox 2 17 3 3 2 2" xfId="28360" xr:uid="{00000000-0005-0000-0000-0000CC010000}"/>
    <cellStyle name="AttribBox 2 17 3 3 3" xfId="28359" xr:uid="{00000000-0005-0000-0000-0000CD010000}"/>
    <cellStyle name="AttribBox 2 17 3 4" xfId="305" xr:uid="{00000000-0005-0000-0000-0000CE010000}"/>
    <cellStyle name="AttribBox 2 17 3 4 2" xfId="28361" xr:uid="{00000000-0005-0000-0000-0000CF010000}"/>
    <cellStyle name="AttribBox 2 17 3 5" xfId="306" xr:uid="{00000000-0005-0000-0000-0000D0010000}"/>
    <cellStyle name="AttribBox 2 17 3 5 2" xfId="28362" xr:uid="{00000000-0005-0000-0000-0000D1010000}"/>
    <cellStyle name="AttribBox 2 17 3 6" xfId="28356" xr:uid="{00000000-0005-0000-0000-0000D2010000}"/>
    <cellStyle name="AttribBox 2 17 4" xfId="307" xr:uid="{00000000-0005-0000-0000-0000D3010000}"/>
    <cellStyle name="AttribBox 2 17 4 2" xfId="308" xr:uid="{00000000-0005-0000-0000-0000D4010000}"/>
    <cellStyle name="AttribBox 2 17 4 2 2" xfId="28364" xr:uid="{00000000-0005-0000-0000-0000D5010000}"/>
    <cellStyle name="AttribBox 2 17 4 3" xfId="28363" xr:uid="{00000000-0005-0000-0000-0000D6010000}"/>
    <cellStyle name="AttribBox 2 17 5" xfId="309" xr:uid="{00000000-0005-0000-0000-0000D7010000}"/>
    <cellStyle name="AttribBox 2 17 5 2" xfId="310" xr:uid="{00000000-0005-0000-0000-0000D8010000}"/>
    <cellStyle name="AttribBox 2 17 5 2 2" xfId="28366" xr:uid="{00000000-0005-0000-0000-0000D9010000}"/>
    <cellStyle name="AttribBox 2 17 5 3" xfId="28365" xr:uid="{00000000-0005-0000-0000-0000DA010000}"/>
    <cellStyle name="AttribBox 2 17 6" xfId="311" xr:uid="{00000000-0005-0000-0000-0000DB010000}"/>
    <cellStyle name="AttribBox 2 17 6 2" xfId="28367" xr:uid="{00000000-0005-0000-0000-0000DC010000}"/>
    <cellStyle name="AttribBox 2 17 7" xfId="312" xr:uid="{00000000-0005-0000-0000-0000DD010000}"/>
    <cellStyle name="AttribBox 2 17 7 2" xfId="28368" xr:uid="{00000000-0005-0000-0000-0000DE010000}"/>
    <cellStyle name="AttribBox 2 17 8" xfId="28348" xr:uid="{00000000-0005-0000-0000-0000DF010000}"/>
    <cellStyle name="AttribBox 2 18" xfId="313" xr:uid="{00000000-0005-0000-0000-0000E0010000}"/>
    <cellStyle name="AttribBox 2 18 2" xfId="314" xr:uid="{00000000-0005-0000-0000-0000E1010000}"/>
    <cellStyle name="AttribBox 2 18 2 2" xfId="315" xr:uid="{00000000-0005-0000-0000-0000E2010000}"/>
    <cellStyle name="AttribBox 2 18 2 2 2" xfId="28371" xr:uid="{00000000-0005-0000-0000-0000E3010000}"/>
    <cellStyle name="AttribBox 2 18 2 3" xfId="28370" xr:uid="{00000000-0005-0000-0000-0000E4010000}"/>
    <cellStyle name="AttribBox 2 18 3" xfId="316" xr:uid="{00000000-0005-0000-0000-0000E5010000}"/>
    <cellStyle name="AttribBox 2 18 3 2" xfId="317" xr:uid="{00000000-0005-0000-0000-0000E6010000}"/>
    <cellStyle name="AttribBox 2 18 3 2 2" xfId="28373" xr:uid="{00000000-0005-0000-0000-0000E7010000}"/>
    <cellStyle name="AttribBox 2 18 3 3" xfId="28372" xr:uid="{00000000-0005-0000-0000-0000E8010000}"/>
    <cellStyle name="AttribBox 2 18 4" xfId="318" xr:uid="{00000000-0005-0000-0000-0000E9010000}"/>
    <cellStyle name="AttribBox 2 18 4 2" xfId="28374" xr:uid="{00000000-0005-0000-0000-0000EA010000}"/>
    <cellStyle name="AttribBox 2 18 5" xfId="319" xr:uid="{00000000-0005-0000-0000-0000EB010000}"/>
    <cellStyle name="AttribBox 2 18 5 2" xfId="28375" xr:uid="{00000000-0005-0000-0000-0000EC010000}"/>
    <cellStyle name="AttribBox 2 18 6" xfId="28369" xr:uid="{00000000-0005-0000-0000-0000ED010000}"/>
    <cellStyle name="AttribBox 2 19" xfId="320" xr:uid="{00000000-0005-0000-0000-0000EE010000}"/>
    <cellStyle name="AttribBox 2 19 2" xfId="321" xr:uid="{00000000-0005-0000-0000-0000EF010000}"/>
    <cellStyle name="AttribBox 2 19 2 2" xfId="28377" xr:uid="{00000000-0005-0000-0000-0000F0010000}"/>
    <cellStyle name="AttribBox 2 19 3" xfId="28376" xr:uid="{00000000-0005-0000-0000-0000F1010000}"/>
    <cellStyle name="AttribBox 2 2" xfId="322" xr:uid="{00000000-0005-0000-0000-0000F2010000}"/>
    <cellStyle name="AttribBox 2 2 10" xfId="323" xr:uid="{00000000-0005-0000-0000-0000F3010000}"/>
    <cellStyle name="AttribBox 2 2 10 2" xfId="324" xr:uid="{00000000-0005-0000-0000-0000F4010000}"/>
    <cellStyle name="AttribBox 2 2 10 2 2" xfId="325" xr:uid="{00000000-0005-0000-0000-0000F5010000}"/>
    <cellStyle name="AttribBox 2 2 10 2 2 2" xfId="326" xr:uid="{00000000-0005-0000-0000-0000F6010000}"/>
    <cellStyle name="AttribBox 2 2 10 2 2 2 2" xfId="28382" xr:uid="{00000000-0005-0000-0000-0000F7010000}"/>
    <cellStyle name="AttribBox 2 2 10 2 2 3" xfId="28381" xr:uid="{00000000-0005-0000-0000-0000F8010000}"/>
    <cellStyle name="AttribBox 2 2 10 2 3" xfId="327" xr:uid="{00000000-0005-0000-0000-0000F9010000}"/>
    <cellStyle name="AttribBox 2 2 10 2 3 2" xfId="328" xr:uid="{00000000-0005-0000-0000-0000FA010000}"/>
    <cellStyle name="AttribBox 2 2 10 2 3 2 2" xfId="28384" xr:uid="{00000000-0005-0000-0000-0000FB010000}"/>
    <cellStyle name="AttribBox 2 2 10 2 3 3" xfId="28383" xr:uid="{00000000-0005-0000-0000-0000FC010000}"/>
    <cellStyle name="AttribBox 2 2 10 2 4" xfId="329" xr:uid="{00000000-0005-0000-0000-0000FD010000}"/>
    <cellStyle name="AttribBox 2 2 10 2 4 2" xfId="28385" xr:uid="{00000000-0005-0000-0000-0000FE010000}"/>
    <cellStyle name="AttribBox 2 2 10 2 5" xfId="330" xr:uid="{00000000-0005-0000-0000-0000FF010000}"/>
    <cellStyle name="AttribBox 2 2 10 2 5 2" xfId="28386" xr:uid="{00000000-0005-0000-0000-000000020000}"/>
    <cellStyle name="AttribBox 2 2 10 2 6" xfId="28380" xr:uid="{00000000-0005-0000-0000-000001020000}"/>
    <cellStyle name="AttribBox 2 2 10 3" xfId="331" xr:uid="{00000000-0005-0000-0000-000002020000}"/>
    <cellStyle name="AttribBox 2 2 10 3 2" xfId="332" xr:uid="{00000000-0005-0000-0000-000003020000}"/>
    <cellStyle name="AttribBox 2 2 10 3 2 2" xfId="333" xr:uid="{00000000-0005-0000-0000-000004020000}"/>
    <cellStyle name="AttribBox 2 2 10 3 2 2 2" xfId="28389" xr:uid="{00000000-0005-0000-0000-000005020000}"/>
    <cellStyle name="AttribBox 2 2 10 3 2 3" xfId="28388" xr:uid="{00000000-0005-0000-0000-000006020000}"/>
    <cellStyle name="AttribBox 2 2 10 3 3" xfId="334" xr:uid="{00000000-0005-0000-0000-000007020000}"/>
    <cellStyle name="AttribBox 2 2 10 3 3 2" xfId="335" xr:uid="{00000000-0005-0000-0000-000008020000}"/>
    <cellStyle name="AttribBox 2 2 10 3 3 2 2" xfId="28391" xr:uid="{00000000-0005-0000-0000-000009020000}"/>
    <cellStyle name="AttribBox 2 2 10 3 3 3" xfId="28390" xr:uid="{00000000-0005-0000-0000-00000A020000}"/>
    <cellStyle name="AttribBox 2 2 10 3 4" xfId="336" xr:uid="{00000000-0005-0000-0000-00000B020000}"/>
    <cellStyle name="AttribBox 2 2 10 3 4 2" xfId="28392" xr:uid="{00000000-0005-0000-0000-00000C020000}"/>
    <cellStyle name="AttribBox 2 2 10 3 5" xfId="337" xr:uid="{00000000-0005-0000-0000-00000D020000}"/>
    <cellStyle name="AttribBox 2 2 10 3 5 2" xfId="28393" xr:uid="{00000000-0005-0000-0000-00000E020000}"/>
    <cellStyle name="AttribBox 2 2 10 3 6" xfId="28387" xr:uid="{00000000-0005-0000-0000-00000F020000}"/>
    <cellStyle name="AttribBox 2 2 10 4" xfId="338" xr:uid="{00000000-0005-0000-0000-000010020000}"/>
    <cellStyle name="AttribBox 2 2 10 4 2" xfId="339" xr:uid="{00000000-0005-0000-0000-000011020000}"/>
    <cellStyle name="AttribBox 2 2 10 4 2 2" xfId="28395" xr:uid="{00000000-0005-0000-0000-000012020000}"/>
    <cellStyle name="AttribBox 2 2 10 4 3" xfId="28394" xr:uid="{00000000-0005-0000-0000-000013020000}"/>
    <cellStyle name="AttribBox 2 2 10 5" xfId="340" xr:uid="{00000000-0005-0000-0000-000014020000}"/>
    <cellStyle name="AttribBox 2 2 10 5 2" xfId="341" xr:uid="{00000000-0005-0000-0000-000015020000}"/>
    <cellStyle name="AttribBox 2 2 10 5 2 2" xfId="28397" xr:uid="{00000000-0005-0000-0000-000016020000}"/>
    <cellStyle name="AttribBox 2 2 10 5 3" xfId="28396" xr:uid="{00000000-0005-0000-0000-000017020000}"/>
    <cellStyle name="AttribBox 2 2 10 6" xfId="342" xr:uid="{00000000-0005-0000-0000-000018020000}"/>
    <cellStyle name="AttribBox 2 2 10 6 2" xfId="343" xr:uid="{00000000-0005-0000-0000-000019020000}"/>
    <cellStyle name="AttribBox 2 2 10 6 2 2" xfId="28399" xr:uid="{00000000-0005-0000-0000-00001A020000}"/>
    <cellStyle name="AttribBox 2 2 10 6 3" xfId="28398" xr:uid="{00000000-0005-0000-0000-00001B020000}"/>
    <cellStyle name="AttribBox 2 2 10 7" xfId="344" xr:uid="{00000000-0005-0000-0000-00001C020000}"/>
    <cellStyle name="AttribBox 2 2 10 7 2" xfId="28400" xr:uid="{00000000-0005-0000-0000-00001D020000}"/>
    <cellStyle name="AttribBox 2 2 10 8" xfId="345" xr:uid="{00000000-0005-0000-0000-00001E020000}"/>
    <cellStyle name="AttribBox 2 2 10 8 2" xfId="28401" xr:uid="{00000000-0005-0000-0000-00001F020000}"/>
    <cellStyle name="AttribBox 2 2 10 9" xfId="28379" xr:uid="{00000000-0005-0000-0000-000020020000}"/>
    <cellStyle name="AttribBox 2 2 11" xfId="346" xr:uid="{00000000-0005-0000-0000-000021020000}"/>
    <cellStyle name="AttribBox 2 2 11 2" xfId="347" xr:uid="{00000000-0005-0000-0000-000022020000}"/>
    <cellStyle name="AttribBox 2 2 11 2 2" xfId="348" xr:uid="{00000000-0005-0000-0000-000023020000}"/>
    <cellStyle name="AttribBox 2 2 11 2 2 2" xfId="349" xr:uid="{00000000-0005-0000-0000-000024020000}"/>
    <cellStyle name="AttribBox 2 2 11 2 2 2 2" xfId="28405" xr:uid="{00000000-0005-0000-0000-000025020000}"/>
    <cellStyle name="AttribBox 2 2 11 2 2 3" xfId="28404" xr:uid="{00000000-0005-0000-0000-000026020000}"/>
    <cellStyle name="AttribBox 2 2 11 2 3" xfId="350" xr:uid="{00000000-0005-0000-0000-000027020000}"/>
    <cellStyle name="AttribBox 2 2 11 2 3 2" xfId="351" xr:uid="{00000000-0005-0000-0000-000028020000}"/>
    <cellStyle name="AttribBox 2 2 11 2 3 2 2" xfId="28407" xr:uid="{00000000-0005-0000-0000-000029020000}"/>
    <cellStyle name="AttribBox 2 2 11 2 3 3" xfId="28406" xr:uid="{00000000-0005-0000-0000-00002A020000}"/>
    <cellStyle name="AttribBox 2 2 11 2 4" xfId="352" xr:uid="{00000000-0005-0000-0000-00002B020000}"/>
    <cellStyle name="AttribBox 2 2 11 2 4 2" xfId="28408" xr:uid="{00000000-0005-0000-0000-00002C020000}"/>
    <cellStyle name="AttribBox 2 2 11 2 5" xfId="353" xr:uid="{00000000-0005-0000-0000-00002D020000}"/>
    <cellStyle name="AttribBox 2 2 11 2 5 2" xfId="28409" xr:uid="{00000000-0005-0000-0000-00002E020000}"/>
    <cellStyle name="AttribBox 2 2 11 2 6" xfId="28403" xr:uid="{00000000-0005-0000-0000-00002F020000}"/>
    <cellStyle name="AttribBox 2 2 11 3" xfId="354" xr:uid="{00000000-0005-0000-0000-000030020000}"/>
    <cellStyle name="AttribBox 2 2 11 3 2" xfId="355" xr:uid="{00000000-0005-0000-0000-000031020000}"/>
    <cellStyle name="AttribBox 2 2 11 3 2 2" xfId="356" xr:uid="{00000000-0005-0000-0000-000032020000}"/>
    <cellStyle name="AttribBox 2 2 11 3 2 2 2" xfId="28412" xr:uid="{00000000-0005-0000-0000-000033020000}"/>
    <cellStyle name="AttribBox 2 2 11 3 2 3" xfId="28411" xr:uid="{00000000-0005-0000-0000-000034020000}"/>
    <cellStyle name="AttribBox 2 2 11 3 3" xfId="357" xr:uid="{00000000-0005-0000-0000-000035020000}"/>
    <cellStyle name="AttribBox 2 2 11 3 3 2" xfId="358" xr:uid="{00000000-0005-0000-0000-000036020000}"/>
    <cellStyle name="AttribBox 2 2 11 3 3 2 2" xfId="28414" xr:uid="{00000000-0005-0000-0000-000037020000}"/>
    <cellStyle name="AttribBox 2 2 11 3 3 3" xfId="28413" xr:uid="{00000000-0005-0000-0000-000038020000}"/>
    <cellStyle name="AttribBox 2 2 11 3 4" xfId="359" xr:uid="{00000000-0005-0000-0000-000039020000}"/>
    <cellStyle name="AttribBox 2 2 11 3 4 2" xfId="28415" xr:uid="{00000000-0005-0000-0000-00003A020000}"/>
    <cellStyle name="AttribBox 2 2 11 3 5" xfId="360" xr:uid="{00000000-0005-0000-0000-00003B020000}"/>
    <cellStyle name="AttribBox 2 2 11 3 5 2" xfId="28416" xr:uid="{00000000-0005-0000-0000-00003C020000}"/>
    <cellStyle name="AttribBox 2 2 11 3 6" xfId="28410" xr:uid="{00000000-0005-0000-0000-00003D020000}"/>
    <cellStyle name="AttribBox 2 2 11 4" xfId="361" xr:uid="{00000000-0005-0000-0000-00003E020000}"/>
    <cellStyle name="AttribBox 2 2 11 4 2" xfId="362" xr:uid="{00000000-0005-0000-0000-00003F020000}"/>
    <cellStyle name="AttribBox 2 2 11 4 2 2" xfId="28418" xr:uid="{00000000-0005-0000-0000-000040020000}"/>
    <cellStyle name="AttribBox 2 2 11 4 3" xfId="28417" xr:uid="{00000000-0005-0000-0000-000041020000}"/>
    <cellStyle name="AttribBox 2 2 11 5" xfId="363" xr:uid="{00000000-0005-0000-0000-000042020000}"/>
    <cellStyle name="AttribBox 2 2 11 5 2" xfId="364" xr:uid="{00000000-0005-0000-0000-000043020000}"/>
    <cellStyle name="AttribBox 2 2 11 5 2 2" xfId="28420" xr:uid="{00000000-0005-0000-0000-000044020000}"/>
    <cellStyle name="AttribBox 2 2 11 5 3" xfId="28419" xr:uid="{00000000-0005-0000-0000-000045020000}"/>
    <cellStyle name="AttribBox 2 2 11 6" xfId="365" xr:uid="{00000000-0005-0000-0000-000046020000}"/>
    <cellStyle name="AttribBox 2 2 11 6 2" xfId="366" xr:uid="{00000000-0005-0000-0000-000047020000}"/>
    <cellStyle name="AttribBox 2 2 11 6 2 2" xfId="28422" xr:uid="{00000000-0005-0000-0000-000048020000}"/>
    <cellStyle name="AttribBox 2 2 11 6 3" xfId="28421" xr:uid="{00000000-0005-0000-0000-000049020000}"/>
    <cellStyle name="AttribBox 2 2 11 7" xfId="367" xr:uid="{00000000-0005-0000-0000-00004A020000}"/>
    <cellStyle name="AttribBox 2 2 11 7 2" xfId="28423" xr:uid="{00000000-0005-0000-0000-00004B020000}"/>
    <cellStyle name="AttribBox 2 2 11 8" xfId="368" xr:uid="{00000000-0005-0000-0000-00004C020000}"/>
    <cellStyle name="AttribBox 2 2 11 8 2" xfId="28424" xr:uid="{00000000-0005-0000-0000-00004D020000}"/>
    <cellStyle name="AttribBox 2 2 11 9" xfId="28402" xr:uid="{00000000-0005-0000-0000-00004E020000}"/>
    <cellStyle name="AttribBox 2 2 12" xfId="369" xr:uid="{00000000-0005-0000-0000-00004F020000}"/>
    <cellStyle name="AttribBox 2 2 12 2" xfId="370" xr:uid="{00000000-0005-0000-0000-000050020000}"/>
    <cellStyle name="AttribBox 2 2 12 2 2" xfId="371" xr:uid="{00000000-0005-0000-0000-000051020000}"/>
    <cellStyle name="AttribBox 2 2 12 2 2 2" xfId="372" xr:uid="{00000000-0005-0000-0000-000052020000}"/>
    <cellStyle name="AttribBox 2 2 12 2 2 2 2" xfId="28428" xr:uid="{00000000-0005-0000-0000-000053020000}"/>
    <cellStyle name="AttribBox 2 2 12 2 2 3" xfId="28427" xr:uid="{00000000-0005-0000-0000-000054020000}"/>
    <cellStyle name="AttribBox 2 2 12 2 3" xfId="373" xr:uid="{00000000-0005-0000-0000-000055020000}"/>
    <cellStyle name="AttribBox 2 2 12 2 3 2" xfId="374" xr:uid="{00000000-0005-0000-0000-000056020000}"/>
    <cellStyle name="AttribBox 2 2 12 2 3 2 2" xfId="28430" xr:uid="{00000000-0005-0000-0000-000057020000}"/>
    <cellStyle name="AttribBox 2 2 12 2 3 3" xfId="28429" xr:uid="{00000000-0005-0000-0000-000058020000}"/>
    <cellStyle name="AttribBox 2 2 12 2 4" xfId="375" xr:uid="{00000000-0005-0000-0000-000059020000}"/>
    <cellStyle name="AttribBox 2 2 12 2 4 2" xfId="28431" xr:uid="{00000000-0005-0000-0000-00005A020000}"/>
    <cellStyle name="AttribBox 2 2 12 2 5" xfId="376" xr:uid="{00000000-0005-0000-0000-00005B020000}"/>
    <cellStyle name="AttribBox 2 2 12 2 5 2" xfId="28432" xr:uid="{00000000-0005-0000-0000-00005C020000}"/>
    <cellStyle name="AttribBox 2 2 12 2 6" xfId="28426" xr:uid="{00000000-0005-0000-0000-00005D020000}"/>
    <cellStyle name="AttribBox 2 2 12 3" xfId="377" xr:uid="{00000000-0005-0000-0000-00005E020000}"/>
    <cellStyle name="AttribBox 2 2 12 3 2" xfId="378" xr:uid="{00000000-0005-0000-0000-00005F020000}"/>
    <cellStyle name="AttribBox 2 2 12 3 2 2" xfId="379" xr:uid="{00000000-0005-0000-0000-000060020000}"/>
    <cellStyle name="AttribBox 2 2 12 3 2 2 2" xfId="28435" xr:uid="{00000000-0005-0000-0000-000061020000}"/>
    <cellStyle name="AttribBox 2 2 12 3 2 3" xfId="28434" xr:uid="{00000000-0005-0000-0000-000062020000}"/>
    <cellStyle name="AttribBox 2 2 12 3 3" xfId="380" xr:uid="{00000000-0005-0000-0000-000063020000}"/>
    <cellStyle name="AttribBox 2 2 12 3 3 2" xfId="381" xr:uid="{00000000-0005-0000-0000-000064020000}"/>
    <cellStyle name="AttribBox 2 2 12 3 3 2 2" xfId="28437" xr:uid="{00000000-0005-0000-0000-000065020000}"/>
    <cellStyle name="AttribBox 2 2 12 3 3 3" xfId="28436" xr:uid="{00000000-0005-0000-0000-000066020000}"/>
    <cellStyle name="AttribBox 2 2 12 3 4" xfId="382" xr:uid="{00000000-0005-0000-0000-000067020000}"/>
    <cellStyle name="AttribBox 2 2 12 3 4 2" xfId="28438" xr:uid="{00000000-0005-0000-0000-000068020000}"/>
    <cellStyle name="AttribBox 2 2 12 3 5" xfId="383" xr:uid="{00000000-0005-0000-0000-000069020000}"/>
    <cellStyle name="AttribBox 2 2 12 3 5 2" xfId="28439" xr:uid="{00000000-0005-0000-0000-00006A020000}"/>
    <cellStyle name="AttribBox 2 2 12 3 6" xfId="28433" xr:uid="{00000000-0005-0000-0000-00006B020000}"/>
    <cellStyle name="AttribBox 2 2 12 4" xfId="384" xr:uid="{00000000-0005-0000-0000-00006C020000}"/>
    <cellStyle name="AttribBox 2 2 12 4 2" xfId="385" xr:uid="{00000000-0005-0000-0000-00006D020000}"/>
    <cellStyle name="AttribBox 2 2 12 4 2 2" xfId="28441" xr:uid="{00000000-0005-0000-0000-00006E020000}"/>
    <cellStyle name="AttribBox 2 2 12 4 3" xfId="28440" xr:uid="{00000000-0005-0000-0000-00006F020000}"/>
    <cellStyle name="AttribBox 2 2 12 5" xfId="386" xr:uid="{00000000-0005-0000-0000-000070020000}"/>
    <cellStyle name="AttribBox 2 2 12 5 2" xfId="387" xr:uid="{00000000-0005-0000-0000-000071020000}"/>
    <cellStyle name="AttribBox 2 2 12 5 2 2" xfId="28443" xr:uid="{00000000-0005-0000-0000-000072020000}"/>
    <cellStyle name="AttribBox 2 2 12 5 3" xfId="28442" xr:uid="{00000000-0005-0000-0000-000073020000}"/>
    <cellStyle name="AttribBox 2 2 12 6" xfId="388" xr:uid="{00000000-0005-0000-0000-000074020000}"/>
    <cellStyle name="AttribBox 2 2 12 6 2" xfId="389" xr:uid="{00000000-0005-0000-0000-000075020000}"/>
    <cellStyle name="AttribBox 2 2 12 6 2 2" xfId="28445" xr:uid="{00000000-0005-0000-0000-000076020000}"/>
    <cellStyle name="AttribBox 2 2 12 6 3" xfId="28444" xr:uid="{00000000-0005-0000-0000-000077020000}"/>
    <cellStyle name="AttribBox 2 2 12 7" xfId="390" xr:uid="{00000000-0005-0000-0000-000078020000}"/>
    <cellStyle name="AttribBox 2 2 12 7 2" xfId="28446" xr:uid="{00000000-0005-0000-0000-000079020000}"/>
    <cellStyle name="AttribBox 2 2 12 8" xfId="391" xr:uid="{00000000-0005-0000-0000-00007A020000}"/>
    <cellStyle name="AttribBox 2 2 12 8 2" xfId="28447" xr:uid="{00000000-0005-0000-0000-00007B020000}"/>
    <cellStyle name="AttribBox 2 2 12 9" xfId="28425" xr:uid="{00000000-0005-0000-0000-00007C020000}"/>
    <cellStyle name="AttribBox 2 2 13" xfId="392" xr:uid="{00000000-0005-0000-0000-00007D020000}"/>
    <cellStyle name="AttribBox 2 2 13 2" xfId="393" xr:uid="{00000000-0005-0000-0000-00007E020000}"/>
    <cellStyle name="AttribBox 2 2 13 2 2" xfId="394" xr:uid="{00000000-0005-0000-0000-00007F020000}"/>
    <cellStyle name="AttribBox 2 2 13 2 2 2" xfId="395" xr:uid="{00000000-0005-0000-0000-000080020000}"/>
    <cellStyle name="AttribBox 2 2 13 2 2 2 2" xfId="28451" xr:uid="{00000000-0005-0000-0000-000081020000}"/>
    <cellStyle name="AttribBox 2 2 13 2 2 3" xfId="28450" xr:uid="{00000000-0005-0000-0000-000082020000}"/>
    <cellStyle name="AttribBox 2 2 13 2 3" xfId="396" xr:uid="{00000000-0005-0000-0000-000083020000}"/>
    <cellStyle name="AttribBox 2 2 13 2 3 2" xfId="397" xr:uid="{00000000-0005-0000-0000-000084020000}"/>
    <cellStyle name="AttribBox 2 2 13 2 3 2 2" xfId="28453" xr:uid="{00000000-0005-0000-0000-000085020000}"/>
    <cellStyle name="AttribBox 2 2 13 2 3 3" xfId="28452" xr:uid="{00000000-0005-0000-0000-000086020000}"/>
    <cellStyle name="AttribBox 2 2 13 2 4" xfId="398" xr:uid="{00000000-0005-0000-0000-000087020000}"/>
    <cellStyle name="AttribBox 2 2 13 2 4 2" xfId="28454" xr:uid="{00000000-0005-0000-0000-000088020000}"/>
    <cellStyle name="AttribBox 2 2 13 2 5" xfId="399" xr:uid="{00000000-0005-0000-0000-000089020000}"/>
    <cellStyle name="AttribBox 2 2 13 2 5 2" xfId="28455" xr:uid="{00000000-0005-0000-0000-00008A020000}"/>
    <cellStyle name="AttribBox 2 2 13 2 6" xfId="28449" xr:uid="{00000000-0005-0000-0000-00008B020000}"/>
    <cellStyle name="AttribBox 2 2 13 3" xfId="400" xr:uid="{00000000-0005-0000-0000-00008C020000}"/>
    <cellStyle name="AttribBox 2 2 13 3 2" xfId="401" xr:uid="{00000000-0005-0000-0000-00008D020000}"/>
    <cellStyle name="AttribBox 2 2 13 3 2 2" xfId="402" xr:uid="{00000000-0005-0000-0000-00008E020000}"/>
    <cellStyle name="AttribBox 2 2 13 3 2 2 2" xfId="28458" xr:uid="{00000000-0005-0000-0000-00008F020000}"/>
    <cellStyle name="AttribBox 2 2 13 3 2 3" xfId="28457" xr:uid="{00000000-0005-0000-0000-000090020000}"/>
    <cellStyle name="AttribBox 2 2 13 3 3" xfId="403" xr:uid="{00000000-0005-0000-0000-000091020000}"/>
    <cellStyle name="AttribBox 2 2 13 3 3 2" xfId="404" xr:uid="{00000000-0005-0000-0000-000092020000}"/>
    <cellStyle name="AttribBox 2 2 13 3 3 2 2" xfId="28460" xr:uid="{00000000-0005-0000-0000-000093020000}"/>
    <cellStyle name="AttribBox 2 2 13 3 3 3" xfId="28459" xr:uid="{00000000-0005-0000-0000-000094020000}"/>
    <cellStyle name="AttribBox 2 2 13 3 4" xfId="405" xr:uid="{00000000-0005-0000-0000-000095020000}"/>
    <cellStyle name="AttribBox 2 2 13 3 4 2" xfId="28461" xr:uid="{00000000-0005-0000-0000-000096020000}"/>
    <cellStyle name="AttribBox 2 2 13 3 5" xfId="406" xr:uid="{00000000-0005-0000-0000-000097020000}"/>
    <cellStyle name="AttribBox 2 2 13 3 5 2" xfId="28462" xr:uid="{00000000-0005-0000-0000-000098020000}"/>
    <cellStyle name="AttribBox 2 2 13 3 6" xfId="28456" xr:uid="{00000000-0005-0000-0000-000099020000}"/>
    <cellStyle name="AttribBox 2 2 13 4" xfId="407" xr:uid="{00000000-0005-0000-0000-00009A020000}"/>
    <cellStyle name="AttribBox 2 2 13 4 2" xfId="408" xr:uid="{00000000-0005-0000-0000-00009B020000}"/>
    <cellStyle name="AttribBox 2 2 13 4 2 2" xfId="28464" xr:uid="{00000000-0005-0000-0000-00009C020000}"/>
    <cellStyle name="AttribBox 2 2 13 4 3" xfId="28463" xr:uid="{00000000-0005-0000-0000-00009D020000}"/>
    <cellStyle name="AttribBox 2 2 13 5" xfId="409" xr:uid="{00000000-0005-0000-0000-00009E020000}"/>
    <cellStyle name="AttribBox 2 2 13 5 2" xfId="410" xr:uid="{00000000-0005-0000-0000-00009F020000}"/>
    <cellStyle name="AttribBox 2 2 13 5 2 2" xfId="28466" xr:uid="{00000000-0005-0000-0000-0000A0020000}"/>
    <cellStyle name="AttribBox 2 2 13 5 3" xfId="28465" xr:uid="{00000000-0005-0000-0000-0000A1020000}"/>
    <cellStyle name="AttribBox 2 2 13 6" xfId="411" xr:uid="{00000000-0005-0000-0000-0000A2020000}"/>
    <cellStyle name="AttribBox 2 2 13 6 2" xfId="412" xr:uid="{00000000-0005-0000-0000-0000A3020000}"/>
    <cellStyle name="AttribBox 2 2 13 6 2 2" xfId="28468" xr:uid="{00000000-0005-0000-0000-0000A4020000}"/>
    <cellStyle name="AttribBox 2 2 13 6 3" xfId="28467" xr:uid="{00000000-0005-0000-0000-0000A5020000}"/>
    <cellStyle name="AttribBox 2 2 13 7" xfId="413" xr:uid="{00000000-0005-0000-0000-0000A6020000}"/>
    <cellStyle name="AttribBox 2 2 13 7 2" xfId="28469" xr:uid="{00000000-0005-0000-0000-0000A7020000}"/>
    <cellStyle name="AttribBox 2 2 13 8" xfId="414" xr:uid="{00000000-0005-0000-0000-0000A8020000}"/>
    <cellStyle name="AttribBox 2 2 13 8 2" xfId="28470" xr:uid="{00000000-0005-0000-0000-0000A9020000}"/>
    <cellStyle name="AttribBox 2 2 13 9" xfId="28448" xr:uid="{00000000-0005-0000-0000-0000AA020000}"/>
    <cellStyle name="AttribBox 2 2 14" xfId="415" xr:uid="{00000000-0005-0000-0000-0000AB020000}"/>
    <cellStyle name="AttribBox 2 2 14 2" xfId="416" xr:uid="{00000000-0005-0000-0000-0000AC020000}"/>
    <cellStyle name="AttribBox 2 2 14 2 2" xfId="417" xr:uid="{00000000-0005-0000-0000-0000AD020000}"/>
    <cellStyle name="AttribBox 2 2 14 2 2 2" xfId="418" xr:uid="{00000000-0005-0000-0000-0000AE020000}"/>
    <cellStyle name="AttribBox 2 2 14 2 2 2 2" xfId="28474" xr:uid="{00000000-0005-0000-0000-0000AF020000}"/>
    <cellStyle name="AttribBox 2 2 14 2 2 3" xfId="28473" xr:uid="{00000000-0005-0000-0000-0000B0020000}"/>
    <cellStyle name="AttribBox 2 2 14 2 3" xfId="419" xr:uid="{00000000-0005-0000-0000-0000B1020000}"/>
    <cellStyle name="AttribBox 2 2 14 2 3 2" xfId="420" xr:uid="{00000000-0005-0000-0000-0000B2020000}"/>
    <cellStyle name="AttribBox 2 2 14 2 3 2 2" xfId="28476" xr:uid="{00000000-0005-0000-0000-0000B3020000}"/>
    <cellStyle name="AttribBox 2 2 14 2 3 3" xfId="28475" xr:uid="{00000000-0005-0000-0000-0000B4020000}"/>
    <cellStyle name="AttribBox 2 2 14 2 4" xfId="421" xr:uid="{00000000-0005-0000-0000-0000B5020000}"/>
    <cellStyle name="AttribBox 2 2 14 2 4 2" xfId="28477" xr:uid="{00000000-0005-0000-0000-0000B6020000}"/>
    <cellStyle name="AttribBox 2 2 14 2 5" xfId="422" xr:uid="{00000000-0005-0000-0000-0000B7020000}"/>
    <cellStyle name="AttribBox 2 2 14 2 5 2" xfId="28478" xr:uid="{00000000-0005-0000-0000-0000B8020000}"/>
    <cellStyle name="AttribBox 2 2 14 2 6" xfId="28472" xr:uid="{00000000-0005-0000-0000-0000B9020000}"/>
    <cellStyle name="AttribBox 2 2 14 3" xfId="423" xr:uid="{00000000-0005-0000-0000-0000BA020000}"/>
    <cellStyle name="AttribBox 2 2 14 3 2" xfId="424" xr:uid="{00000000-0005-0000-0000-0000BB020000}"/>
    <cellStyle name="AttribBox 2 2 14 3 2 2" xfId="425" xr:uid="{00000000-0005-0000-0000-0000BC020000}"/>
    <cellStyle name="AttribBox 2 2 14 3 2 2 2" xfId="28481" xr:uid="{00000000-0005-0000-0000-0000BD020000}"/>
    <cellStyle name="AttribBox 2 2 14 3 2 3" xfId="28480" xr:uid="{00000000-0005-0000-0000-0000BE020000}"/>
    <cellStyle name="AttribBox 2 2 14 3 3" xfId="426" xr:uid="{00000000-0005-0000-0000-0000BF020000}"/>
    <cellStyle name="AttribBox 2 2 14 3 3 2" xfId="427" xr:uid="{00000000-0005-0000-0000-0000C0020000}"/>
    <cellStyle name="AttribBox 2 2 14 3 3 2 2" xfId="28483" xr:uid="{00000000-0005-0000-0000-0000C1020000}"/>
    <cellStyle name="AttribBox 2 2 14 3 3 3" xfId="28482" xr:uid="{00000000-0005-0000-0000-0000C2020000}"/>
    <cellStyle name="AttribBox 2 2 14 3 4" xfId="428" xr:uid="{00000000-0005-0000-0000-0000C3020000}"/>
    <cellStyle name="AttribBox 2 2 14 3 4 2" xfId="28484" xr:uid="{00000000-0005-0000-0000-0000C4020000}"/>
    <cellStyle name="AttribBox 2 2 14 3 5" xfId="429" xr:uid="{00000000-0005-0000-0000-0000C5020000}"/>
    <cellStyle name="AttribBox 2 2 14 3 5 2" xfId="28485" xr:uid="{00000000-0005-0000-0000-0000C6020000}"/>
    <cellStyle name="AttribBox 2 2 14 3 6" xfId="28479" xr:uid="{00000000-0005-0000-0000-0000C7020000}"/>
    <cellStyle name="AttribBox 2 2 14 4" xfId="430" xr:uid="{00000000-0005-0000-0000-0000C8020000}"/>
    <cellStyle name="AttribBox 2 2 14 4 2" xfId="431" xr:uid="{00000000-0005-0000-0000-0000C9020000}"/>
    <cellStyle name="AttribBox 2 2 14 4 2 2" xfId="28487" xr:uid="{00000000-0005-0000-0000-0000CA020000}"/>
    <cellStyle name="AttribBox 2 2 14 4 3" xfId="28486" xr:uid="{00000000-0005-0000-0000-0000CB020000}"/>
    <cellStyle name="AttribBox 2 2 14 5" xfId="432" xr:uid="{00000000-0005-0000-0000-0000CC020000}"/>
    <cellStyle name="AttribBox 2 2 14 5 2" xfId="433" xr:uid="{00000000-0005-0000-0000-0000CD020000}"/>
    <cellStyle name="AttribBox 2 2 14 5 2 2" xfId="28489" xr:uid="{00000000-0005-0000-0000-0000CE020000}"/>
    <cellStyle name="AttribBox 2 2 14 5 3" xfId="28488" xr:uid="{00000000-0005-0000-0000-0000CF020000}"/>
    <cellStyle name="AttribBox 2 2 14 6" xfId="434" xr:uid="{00000000-0005-0000-0000-0000D0020000}"/>
    <cellStyle name="AttribBox 2 2 14 6 2" xfId="435" xr:uid="{00000000-0005-0000-0000-0000D1020000}"/>
    <cellStyle name="AttribBox 2 2 14 6 2 2" xfId="28491" xr:uid="{00000000-0005-0000-0000-0000D2020000}"/>
    <cellStyle name="AttribBox 2 2 14 6 3" xfId="28490" xr:uid="{00000000-0005-0000-0000-0000D3020000}"/>
    <cellStyle name="AttribBox 2 2 14 7" xfId="436" xr:uid="{00000000-0005-0000-0000-0000D4020000}"/>
    <cellStyle name="AttribBox 2 2 14 7 2" xfId="28492" xr:uid="{00000000-0005-0000-0000-0000D5020000}"/>
    <cellStyle name="AttribBox 2 2 14 8" xfId="437" xr:uid="{00000000-0005-0000-0000-0000D6020000}"/>
    <cellStyle name="AttribBox 2 2 14 8 2" xfId="28493" xr:uid="{00000000-0005-0000-0000-0000D7020000}"/>
    <cellStyle name="AttribBox 2 2 14 9" xfId="28471" xr:uid="{00000000-0005-0000-0000-0000D8020000}"/>
    <cellStyle name="AttribBox 2 2 15" xfId="438" xr:uid="{00000000-0005-0000-0000-0000D9020000}"/>
    <cellStyle name="AttribBox 2 2 15 2" xfId="439" xr:uid="{00000000-0005-0000-0000-0000DA020000}"/>
    <cellStyle name="AttribBox 2 2 15 2 2" xfId="440" xr:uid="{00000000-0005-0000-0000-0000DB020000}"/>
    <cellStyle name="AttribBox 2 2 15 2 2 2" xfId="441" xr:uid="{00000000-0005-0000-0000-0000DC020000}"/>
    <cellStyle name="AttribBox 2 2 15 2 2 2 2" xfId="28497" xr:uid="{00000000-0005-0000-0000-0000DD020000}"/>
    <cellStyle name="AttribBox 2 2 15 2 2 3" xfId="28496" xr:uid="{00000000-0005-0000-0000-0000DE020000}"/>
    <cellStyle name="AttribBox 2 2 15 2 3" xfId="442" xr:uid="{00000000-0005-0000-0000-0000DF020000}"/>
    <cellStyle name="AttribBox 2 2 15 2 3 2" xfId="443" xr:uid="{00000000-0005-0000-0000-0000E0020000}"/>
    <cellStyle name="AttribBox 2 2 15 2 3 2 2" xfId="28499" xr:uid="{00000000-0005-0000-0000-0000E1020000}"/>
    <cellStyle name="AttribBox 2 2 15 2 3 3" xfId="28498" xr:uid="{00000000-0005-0000-0000-0000E2020000}"/>
    <cellStyle name="AttribBox 2 2 15 2 4" xfId="444" xr:uid="{00000000-0005-0000-0000-0000E3020000}"/>
    <cellStyle name="AttribBox 2 2 15 2 4 2" xfId="28500" xr:uid="{00000000-0005-0000-0000-0000E4020000}"/>
    <cellStyle name="AttribBox 2 2 15 2 5" xfId="445" xr:uid="{00000000-0005-0000-0000-0000E5020000}"/>
    <cellStyle name="AttribBox 2 2 15 2 5 2" xfId="28501" xr:uid="{00000000-0005-0000-0000-0000E6020000}"/>
    <cellStyle name="AttribBox 2 2 15 2 6" xfId="28495" xr:uid="{00000000-0005-0000-0000-0000E7020000}"/>
    <cellStyle name="AttribBox 2 2 15 3" xfId="446" xr:uid="{00000000-0005-0000-0000-0000E8020000}"/>
    <cellStyle name="AttribBox 2 2 15 3 2" xfId="447" xr:uid="{00000000-0005-0000-0000-0000E9020000}"/>
    <cellStyle name="AttribBox 2 2 15 3 2 2" xfId="448" xr:uid="{00000000-0005-0000-0000-0000EA020000}"/>
    <cellStyle name="AttribBox 2 2 15 3 2 2 2" xfId="28504" xr:uid="{00000000-0005-0000-0000-0000EB020000}"/>
    <cellStyle name="AttribBox 2 2 15 3 2 3" xfId="28503" xr:uid="{00000000-0005-0000-0000-0000EC020000}"/>
    <cellStyle name="AttribBox 2 2 15 3 3" xfId="449" xr:uid="{00000000-0005-0000-0000-0000ED020000}"/>
    <cellStyle name="AttribBox 2 2 15 3 3 2" xfId="450" xr:uid="{00000000-0005-0000-0000-0000EE020000}"/>
    <cellStyle name="AttribBox 2 2 15 3 3 2 2" xfId="28506" xr:uid="{00000000-0005-0000-0000-0000EF020000}"/>
    <cellStyle name="AttribBox 2 2 15 3 3 3" xfId="28505" xr:uid="{00000000-0005-0000-0000-0000F0020000}"/>
    <cellStyle name="AttribBox 2 2 15 3 4" xfId="451" xr:uid="{00000000-0005-0000-0000-0000F1020000}"/>
    <cellStyle name="AttribBox 2 2 15 3 4 2" xfId="28507" xr:uid="{00000000-0005-0000-0000-0000F2020000}"/>
    <cellStyle name="AttribBox 2 2 15 3 5" xfId="452" xr:uid="{00000000-0005-0000-0000-0000F3020000}"/>
    <cellStyle name="AttribBox 2 2 15 3 5 2" xfId="28508" xr:uid="{00000000-0005-0000-0000-0000F4020000}"/>
    <cellStyle name="AttribBox 2 2 15 3 6" xfId="28502" xr:uid="{00000000-0005-0000-0000-0000F5020000}"/>
    <cellStyle name="AttribBox 2 2 15 4" xfId="453" xr:uid="{00000000-0005-0000-0000-0000F6020000}"/>
    <cellStyle name="AttribBox 2 2 15 4 2" xfId="454" xr:uid="{00000000-0005-0000-0000-0000F7020000}"/>
    <cellStyle name="AttribBox 2 2 15 4 2 2" xfId="28510" xr:uid="{00000000-0005-0000-0000-0000F8020000}"/>
    <cellStyle name="AttribBox 2 2 15 4 3" xfId="28509" xr:uid="{00000000-0005-0000-0000-0000F9020000}"/>
    <cellStyle name="AttribBox 2 2 15 5" xfId="455" xr:uid="{00000000-0005-0000-0000-0000FA020000}"/>
    <cellStyle name="AttribBox 2 2 15 5 2" xfId="456" xr:uid="{00000000-0005-0000-0000-0000FB020000}"/>
    <cellStyle name="AttribBox 2 2 15 5 2 2" xfId="28512" xr:uid="{00000000-0005-0000-0000-0000FC020000}"/>
    <cellStyle name="AttribBox 2 2 15 5 3" xfId="28511" xr:uid="{00000000-0005-0000-0000-0000FD020000}"/>
    <cellStyle name="AttribBox 2 2 15 6" xfId="457" xr:uid="{00000000-0005-0000-0000-0000FE020000}"/>
    <cellStyle name="AttribBox 2 2 15 6 2" xfId="458" xr:uid="{00000000-0005-0000-0000-0000FF020000}"/>
    <cellStyle name="AttribBox 2 2 15 6 2 2" xfId="28514" xr:uid="{00000000-0005-0000-0000-000000030000}"/>
    <cellStyle name="AttribBox 2 2 15 6 3" xfId="28513" xr:uid="{00000000-0005-0000-0000-000001030000}"/>
    <cellStyle name="AttribBox 2 2 15 7" xfId="459" xr:uid="{00000000-0005-0000-0000-000002030000}"/>
    <cellStyle name="AttribBox 2 2 15 7 2" xfId="28515" xr:uid="{00000000-0005-0000-0000-000003030000}"/>
    <cellStyle name="AttribBox 2 2 15 8" xfId="460" xr:uid="{00000000-0005-0000-0000-000004030000}"/>
    <cellStyle name="AttribBox 2 2 15 8 2" xfId="28516" xr:uid="{00000000-0005-0000-0000-000005030000}"/>
    <cellStyle name="AttribBox 2 2 15 9" xfId="28494" xr:uid="{00000000-0005-0000-0000-000006030000}"/>
    <cellStyle name="AttribBox 2 2 16" xfId="461" xr:uid="{00000000-0005-0000-0000-000007030000}"/>
    <cellStyle name="AttribBox 2 2 16 2" xfId="462" xr:uid="{00000000-0005-0000-0000-000008030000}"/>
    <cellStyle name="AttribBox 2 2 16 2 2" xfId="463" xr:uid="{00000000-0005-0000-0000-000009030000}"/>
    <cellStyle name="AttribBox 2 2 16 2 2 2" xfId="464" xr:uid="{00000000-0005-0000-0000-00000A030000}"/>
    <cellStyle name="AttribBox 2 2 16 2 2 2 2" xfId="28520" xr:uid="{00000000-0005-0000-0000-00000B030000}"/>
    <cellStyle name="AttribBox 2 2 16 2 2 3" xfId="28519" xr:uid="{00000000-0005-0000-0000-00000C030000}"/>
    <cellStyle name="AttribBox 2 2 16 2 3" xfId="465" xr:uid="{00000000-0005-0000-0000-00000D030000}"/>
    <cellStyle name="AttribBox 2 2 16 2 3 2" xfId="466" xr:uid="{00000000-0005-0000-0000-00000E030000}"/>
    <cellStyle name="AttribBox 2 2 16 2 3 2 2" xfId="28522" xr:uid="{00000000-0005-0000-0000-00000F030000}"/>
    <cellStyle name="AttribBox 2 2 16 2 3 3" xfId="28521" xr:uid="{00000000-0005-0000-0000-000010030000}"/>
    <cellStyle name="AttribBox 2 2 16 2 4" xfId="467" xr:uid="{00000000-0005-0000-0000-000011030000}"/>
    <cellStyle name="AttribBox 2 2 16 2 4 2" xfId="28523" xr:uid="{00000000-0005-0000-0000-000012030000}"/>
    <cellStyle name="AttribBox 2 2 16 2 5" xfId="468" xr:uid="{00000000-0005-0000-0000-000013030000}"/>
    <cellStyle name="AttribBox 2 2 16 2 5 2" xfId="28524" xr:uid="{00000000-0005-0000-0000-000014030000}"/>
    <cellStyle name="AttribBox 2 2 16 2 6" xfId="28518" xr:uid="{00000000-0005-0000-0000-000015030000}"/>
    <cellStyle name="AttribBox 2 2 16 3" xfId="469" xr:uid="{00000000-0005-0000-0000-000016030000}"/>
    <cellStyle name="AttribBox 2 2 16 3 2" xfId="470" xr:uid="{00000000-0005-0000-0000-000017030000}"/>
    <cellStyle name="AttribBox 2 2 16 3 2 2" xfId="471" xr:uid="{00000000-0005-0000-0000-000018030000}"/>
    <cellStyle name="AttribBox 2 2 16 3 2 2 2" xfId="28527" xr:uid="{00000000-0005-0000-0000-000019030000}"/>
    <cellStyle name="AttribBox 2 2 16 3 2 3" xfId="28526" xr:uid="{00000000-0005-0000-0000-00001A030000}"/>
    <cellStyle name="AttribBox 2 2 16 3 3" xfId="472" xr:uid="{00000000-0005-0000-0000-00001B030000}"/>
    <cellStyle name="AttribBox 2 2 16 3 3 2" xfId="473" xr:uid="{00000000-0005-0000-0000-00001C030000}"/>
    <cellStyle name="AttribBox 2 2 16 3 3 2 2" xfId="28529" xr:uid="{00000000-0005-0000-0000-00001D030000}"/>
    <cellStyle name="AttribBox 2 2 16 3 3 3" xfId="28528" xr:uid="{00000000-0005-0000-0000-00001E030000}"/>
    <cellStyle name="AttribBox 2 2 16 3 4" xfId="474" xr:uid="{00000000-0005-0000-0000-00001F030000}"/>
    <cellStyle name="AttribBox 2 2 16 3 4 2" xfId="28530" xr:uid="{00000000-0005-0000-0000-000020030000}"/>
    <cellStyle name="AttribBox 2 2 16 3 5" xfId="475" xr:uid="{00000000-0005-0000-0000-000021030000}"/>
    <cellStyle name="AttribBox 2 2 16 3 5 2" xfId="28531" xr:uid="{00000000-0005-0000-0000-000022030000}"/>
    <cellStyle name="AttribBox 2 2 16 3 6" xfId="28525" xr:uid="{00000000-0005-0000-0000-000023030000}"/>
    <cellStyle name="AttribBox 2 2 16 4" xfId="476" xr:uid="{00000000-0005-0000-0000-000024030000}"/>
    <cellStyle name="AttribBox 2 2 16 4 2" xfId="477" xr:uid="{00000000-0005-0000-0000-000025030000}"/>
    <cellStyle name="AttribBox 2 2 16 4 2 2" xfId="28533" xr:uid="{00000000-0005-0000-0000-000026030000}"/>
    <cellStyle name="AttribBox 2 2 16 4 3" xfId="28532" xr:uid="{00000000-0005-0000-0000-000027030000}"/>
    <cellStyle name="AttribBox 2 2 16 5" xfId="478" xr:uid="{00000000-0005-0000-0000-000028030000}"/>
    <cellStyle name="AttribBox 2 2 16 5 2" xfId="479" xr:uid="{00000000-0005-0000-0000-000029030000}"/>
    <cellStyle name="AttribBox 2 2 16 5 2 2" xfId="28535" xr:uid="{00000000-0005-0000-0000-00002A030000}"/>
    <cellStyle name="AttribBox 2 2 16 5 3" xfId="28534" xr:uid="{00000000-0005-0000-0000-00002B030000}"/>
    <cellStyle name="AttribBox 2 2 16 6" xfId="480" xr:uid="{00000000-0005-0000-0000-00002C030000}"/>
    <cellStyle name="AttribBox 2 2 16 6 2" xfId="28536" xr:uid="{00000000-0005-0000-0000-00002D030000}"/>
    <cellStyle name="AttribBox 2 2 16 7" xfId="481" xr:uid="{00000000-0005-0000-0000-00002E030000}"/>
    <cellStyle name="AttribBox 2 2 16 7 2" xfId="28537" xr:uid="{00000000-0005-0000-0000-00002F030000}"/>
    <cellStyle name="AttribBox 2 2 16 8" xfId="28517" xr:uid="{00000000-0005-0000-0000-000030030000}"/>
    <cellStyle name="AttribBox 2 2 17" xfId="28378" xr:uid="{00000000-0005-0000-0000-000031030000}"/>
    <cellStyle name="AttribBox 2 2 2" xfId="482" xr:uid="{00000000-0005-0000-0000-000032030000}"/>
    <cellStyle name="AttribBox 2 2 2 10" xfId="483" xr:uid="{00000000-0005-0000-0000-000033030000}"/>
    <cellStyle name="AttribBox 2 2 2 10 2" xfId="484" xr:uid="{00000000-0005-0000-0000-000034030000}"/>
    <cellStyle name="AttribBox 2 2 2 10 2 2" xfId="485" xr:uid="{00000000-0005-0000-0000-000035030000}"/>
    <cellStyle name="AttribBox 2 2 2 10 2 2 2" xfId="486" xr:uid="{00000000-0005-0000-0000-000036030000}"/>
    <cellStyle name="AttribBox 2 2 2 10 2 2 2 2" xfId="28542" xr:uid="{00000000-0005-0000-0000-000037030000}"/>
    <cellStyle name="AttribBox 2 2 2 10 2 2 3" xfId="28541" xr:uid="{00000000-0005-0000-0000-000038030000}"/>
    <cellStyle name="AttribBox 2 2 2 10 2 3" xfId="487" xr:uid="{00000000-0005-0000-0000-000039030000}"/>
    <cellStyle name="AttribBox 2 2 2 10 2 3 2" xfId="488" xr:uid="{00000000-0005-0000-0000-00003A030000}"/>
    <cellStyle name="AttribBox 2 2 2 10 2 3 2 2" xfId="28544" xr:uid="{00000000-0005-0000-0000-00003B030000}"/>
    <cellStyle name="AttribBox 2 2 2 10 2 3 3" xfId="28543" xr:uid="{00000000-0005-0000-0000-00003C030000}"/>
    <cellStyle name="AttribBox 2 2 2 10 2 4" xfId="489" xr:uid="{00000000-0005-0000-0000-00003D030000}"/>
    <cellStyle name="AttribBox 2 2 2 10 2 4 2" xfId="28545" xr:uid="{00000000-0005-0000-0000-00003E030000}"/>
    <cellStyle name="AttribBox 2 2 2 10 2 5" xfId="490" xr:uid="{00000000-0005-0000-0000-00003F030000}"/>
    <cellStyle name="AttribBox 2 2 2 10 2 5 2" xfId="28546" xr:uid="{00000000-0005-0000-0000-000040030000}"/>
    <cellStyle name="AttribBox 2 2 2 10 2 6" xfId="28540" xr:uid="{00000000-0005-0000-0000-000041030000}"/>
    <cellStyle name="AttribBox 2 2 2 10 3" xfId="491" xr:uid="{00000000-0005-0000-0000-000042030000}"/>
    <cellStyle name="AttribBox 2 2 2 10 3 2" xfId="492" xr:uid="{00000000-0005-0000-0000-000043030000}"/>
    <cellStyle name="AttribBox 2 2 2 10 3 2 2" xfId="493" xr:uid="{00000000-0005-0000-0000-000044030000}"/>
    <cellStyle name="AttribBox 2 2 2 10 3 2 2 2" xfId="28549" xr:uid="{00000000-0005-0000-0000-000045030000}"/>
    <cellStyle name="AttribBox 2 2 2 10 3 2 3" xfId="28548" xr:uid="{00000000-0005-0000-0000-000046030000}"/>
    <cellStyle name="AttribBox 2 2 2 10 3 3" xfId="494" xr:uid="{00000000-0005-0000-0000-000047030000}"/>
    <cellStyle name="AttribBox 2 2 2 10 3 3 2" xfId="495" xr:uid="{00000000-0005-0000-0000-000048030000}"/>
    <cellStyle name="AttribBox 2 2 2 10 3 3 2 2" xfId="28551" xr:uid="{00000000-0005-0000-0000-000049030000}"/>
    <cellStyle name="AttribBox 2 2 2 10 3 3 3" xfId="28550" xr:uid="{00000000-0005-0000-0000-00004A030000}"/>
    <cellStyle name="AttribBox 2 2 2 10 3 4" xfId="496" xr:uid="{00000000-0005-0000-0000-00004B030000}"/>
    <cellStyle name="AttribBox 2 2 2 10 3 4 2" xfId="28552" xr:uid="{00000000-0005-0000-0000-00004C030000}"/>
    <cellStyle name="AttribBox 2 2 2 10 3 5" xfId="497" xr:uid="{00000000-0005-0000-0000-00004D030000}"/>
    <cellStyle name="AttribBox 2 2 2 10 3 5 2" xfId="28553" xr:uid="{00000000-0005-0000-0000-00004E030000}"/>
    <cellStyle name="AttribBox 2 2 2 10 3 6" xfId="28547" xr:uid="{00000000-0005-0000-0000-00004F030000}"/>
    <cellStyle name="AttribBox 2 2 2 10 4" xfId="498" xr:uid="{00000000-0005-0000-0000-000050030000}"/>
    <cellStyle name="AttribBox 2 2 2 10 4 2" xfId="499" xr:uid="{00000000-0005-0000-0000-000051030000}"/>
    <cellStyle name="AttribBox 2 2 2 10 4 2 2" xfId="28555" xr:uid="{00000000-0005-0000-0000-000052030000}"/>
    <cellStyle name="AttribBox 2 2 2 10 4 3" xfId="28554" xr:uid="{00000000-0005-0000-0000-000053030000}"/>
    <cellStyle name="AttribBox 2 2 2 10 5" xfId="500" xr:uid="{00000000-0005-0000-0000-000054030000}"/>
    <cellStyle name="AttribBox 2 2 2 10 5 2" xfId="501" xr:uid="{00000000-0005-0000-0000-000055030000}"/>
    <cellStyle name="AttribBox 2 2 2 10 5 2 2" xfId="28557" xr:uid="{00000000-0005-0000-0000-000056030000}"/>
    <cellStyle name="AttribBox 2 2 2 10 5 3" xfId="28556" xr:uid="{00000000-0005-0000-0000-000057030000}"/>
    <cellStyle name="AttribBox 2 2 2 10 6" xfId="502" xr:uid="{00000000-0005-0000-0000-000058030000}"/>
    <cellStyle name="AttribBox 2 2 2 10 6 2" xfId="503" xr:uid="{00000000-0005-0000-0000-000059030000}"/>
    <cellStyle name="AttribBox 2 2 2 10 6 2 2" xfId="28559" xr:uid="{00000000-0005-0000-0000-00005A030000}"/>
    <cellStyle name="AttribBox 2 2 2 10 6 3" xfId="28558" xr:uid="{00000000-0005-0000-0000-00005B030000}"/>
    <cellStyle name="AttribBox 2 2 2 10 7" xfId="504" xr:uid="{00000000-0005-0000-0000-00005C030000}"/>
    <cellStyle name="AttribBox 2 2 2 10 7 2" xfId="28560" xr:uid="{00000000-0005-0000-0000-00005D030000}"/>
    <cellStyle name="AttribBox 2 2 2 10 8" xfId="505" xr:uid="{00000000-0005-0000-0000-00005E030000}"/>
    <cellStyle name="AttribBox 2 2 2 10 8 2" xfId="28561" xr:uid="{00000000-0005-0000-0000-00005F030000}"/>
    <cellStyle name="AttribBox 2 2 2 10 9" xfId="28539" xr:uid="{00000000-0005-0000-0000-000060030000}"/>
    <cellStyle name="AttribBox 2 2 2 11" xfId="506" xr:uid="{00000000-0005-0000-0000-000061030000}"/>
    <cellStyle name="AttribBox 2 2 2 11 2" xfId="507" xr:uid="{00000000-0005-0000-0000-000062030000}"/>
    <cellStyle name="AttribBox 2 2 2 11 2 2" xfId="508" xr:uid="{00000000-0005-0000-0000-000063030000}"/>
    <cellStyle name="AttribBox 2 2 2 11 2 2 2" xfId="509" xr:uid="{00000000-0005-0000-0000-000064030000}"/>
    <cellStyle name="AttribBox 2 2 2 11 2 2 2 2" xfId="28565" xr:uid="{00000000-0005-0000-0000-000065030000}"/>
    <cellStyle name="AttribBox 2 2 2 11 2 2 3" xfId="28564" xr:uid="{00000000-0005-0000-0000-000066030000}"/>
    <cellStyle name="AttribBox 2 2 2 11 2 3" xfId="510" xr:uid="{00000000-0005-0000-0000-000067030000}"/>
    <cellStyle name="AttribBox 2 2 2 11 2 3 2" xfId="511" xr:uid="{00000000-0005-0000-0000-000068030000}"/>
    <cellStyle name="AttribBox 2 2 2 11 2 3 2 2" xfId="28567" xr:uid="{00000000-0005-0000-0000-000069030000}"/>
    <cellStyle name="AttribBox 2 2 2 11 2 3 3" xfId="28566" xr:uid="{00000000-0005-0000-0000-00006A030000}"/>
    <cellStyle name="AttribBox 2 2 2 11 2 4" xfId="512" xr:uid="{00000000-0005-0000-0000-00006B030000}"/>
    <cellStyle name="AttribBox 2 2 2 11 2 4 2" xfId="28568" xr:uid="{00000000-0005-0000-0000-00006C030000}"/>
    <cellStyle name="AttribBox 2 2 2 11 2 5" xfId="513" xr:uid="{00000000-0005-0000-0000-00006D030000}"/>
    <cellStyle name="AttribBox 2 2 2 11 2 5 2" xfId="28569" xr:uid="{00000000-0005-0000-0000-00006E030000}"/>
    <cellStyle name="AttribBox 2 2 2 11 2 6" xfId="28563" xr:uid="{00000000-0005-0000-0000-00006F030000}"/>
    <cellStyle name="AttribBox 2 2 2 11 3" xfId="514" xr:uid="{00000000-0005-0000-0000-000070030000}"/>
    <cellStyle name="AttribBox 2 2 2 11 3 2" xfId="515" xr:uid="{00000000-0005-0000-0000-000071030000}"/>
    <cellStyle name="AttribBox 2 2 2 11 3 2 2" xfId="516" xr:uid="{00000000-0005-0000-0000-000072030000}"/>
    <cellStyle name="AttribBox 2 2 2 11 3 2 2 2" xfId="28572" xr:uid="{00000000-0005-0000-0000-000073030000}"/>
    <cellStyle name="AttribBox 2 2 2 11 3 2 3" xfId="28571" xr:uid="{00000000-0005-0000-0000-000074030000}"/>
    <cellStyle name="AttribBox 2 2 2 11 3 3" xfId="517" xr:uid="{00000000-0005-0000-0000-000075030000}"/>
    <cellStyle name="AttribBox 2 2 2 11 3 3 2" xfId="518" xr:uid="{00000000-0005-0000-0000-000076030000}"/>
    <cellStyle name="AttribBox 2 2 2 11 3 3 2 2" xfId="28574" xr:uid="{00000000-0005-0000-0000-000077030000}"/>
    <cellStyle name="AttribBox 2 2 2 11 3 3 3" xfId="28573" xr:uid="{00000000-0005-0000-0000-000078030000}"/>
    <cellStyle name="AttribBox 2 2 2 11 3 4" xfId="519" xr:uid="{00000000-0005-0000-0000-000079030000}"/>
    <cellStyle name="AttribBox 2 2 2 11 3 4 2" xfId="28575" xr:uid="{00000000-0005-0000-0000-00007A030000}"/>
    <cellStyle name="AttribBox 2 2 2 11 3 5" xfId="520" xr:uid="{00000000-0005-0000-0000-00007B030000}"/>
    <cellStyle name="AttribBox 2 2 2 11 3 5 2" xfId="28576" xr:uid="{00000000-0005-0000-0000-00007C030000}"/>
    <cellStyle name="AttribBox 2 2 2 11 3 6" xfId="28570" xr:uid="{00000000-0005-0000-0000-00007D030000}"/>
    <cellStyle name="AttribBox 2 2 2 11 4" xfId="521" xr:uid="{00000000-0005-0000-0000-00007E030000}"/>
    <cellStyle name="AttribBox 2 2 2 11 4 2" xfId="522" xr:uid="{00000000-0005-0000-0000-00007F030000}"/>
    <cellStyle name="AttribBox 2 2 2 11 4 2 2" xfId="28578" xr:uid="{00000000-0005-0000-0000-000080030000}"/>
    <cellStyle name="AttribBox 2 2 2 11 4 3" xfId="28577" xr:uid="{00000000-0005-0000-0000-000081030000}"/>
    <cellStyle name="AttribBox 2 2 2 11 5" xfId="523" xr:uid="{00000000-0005-0000-0000-000082030000}"/>
    <cellStyle name="AttribBox 2 2 2 11 5 2" xfId="524" xr:uid="{00000000-0005-0000-0000-000083030000}"/>
    <cellStyle name="AttribBox 2 2 2 11 5 2 2" xfId="28580" xr:uid="{00000000-0005-0000-0000-000084030000}"/>
    <cellStyle name="AttribBox 2 2 2 11 5 3" xfId="28579" xr:uid="{00000000-0005-0000-0000-000085030000}"/>
    <cellStyle name="AttribBox 2 2 2 11 6" xfId="525" xr:uid="{00000000-0005-0000-0000-000086030000}"/>
    <cellStyle name="AttribBox 2 2 2 11 6 2" xfId="526" xr:uid="{00000000-0005-0000-0000-000087030000}"/>
    <cellStyle name="AttribBox 2 2 2 11 6 2 2" xfId="28582" xr:uid="{00000000-0005-0000-0000-000088030000}"/>
    <cellStyle name="AttribBox 2 2 2 11 6 3" xfId="28581" xr:uid="{00000000-0005-0000-0000-000089030000}"/>
    <cellStyle name="AttribBox 2 2 2 11 7" xfId="527" xr:uid="{00000000-0005-0000-0000-00008A030000}"/>
    <cellStyle name="AttribBox 2 2 2 11 7 2" xfId="28583" xr:uid="{00000000-0005-0000-0000-00008B030000}"/>
    <cellStyle name="AttribBox 2 2 2 11 8" xfId="528" xr:uid="{00000000-0005-0000-0000-00008C030000}"/>
    <cellStyle name="AttribBox 2 2 2 11 8 2" xfId="28584" xr:uid="{00000000-0005-0000-0000-00008D030000}"/>
    <cellStyle name="AttribBox 2 2 2 11 9" xfId="28562" xr:uid="{00000000-0005-0000-0000-00008E030000}"/>
    <cellStyle name="AttribBox 2 2 2 12" xfId="529" xr:uid="{00000000-0005-0000-0000-00008F030000}"/>
    <cellStyle name="AttribBox 2 2 2 12 2" xfId="530" xr:uid="{00000000-0005-0000-0000-000090030000}"/>
    <cellStyle name="AttribBox 2 2 2 12 2 2" xfId="531" xr:uid="{00000000-0005-0000-0000-000091030000}"/>
    <cellStyle name="AttribBox 2 2 2 12 2 2 2" xfId="532" xr:uid="{00000000-0005-0000-0000-000092030000}"/>
    <cellStyle name="AttribBox 2 2 2 12 2 2 2 2" xfId="28588" xr:uid="{00000000-0005-0000-0000-000093030000}"/>
    <cellStyle name="AttribBox 2 2 2 12 2 2 3" xfId="28587" xr:uid="{00000000-0005-0000-0000-000094030000}"/>
    <cellStyle name="AttribBox 2 2 2 12 2 3" xfId="533" xr:uid="{00000000-0005-0000-0000-000095030000}"/>
    <cellStyle name="AttribBox 2 2 2 12 2 3 2" xfId="534" xr:uid="{00000000-0005-0000-0000-000096030000}"/>
    <cellStyle name="AttribBox 2 2 2 12 2 3 2 2" xfId="28590" xr:uid="{00000000-0005-0000-0000-000097030000}"/>
    <cellStyle name="AttribBox 2 2 2 12 2 3 3" xfId="28589" xr:uid="{00000000-0005-0000-0000-000098030000}"/>
    <cellStyle name="AttribBox 2 2 2 12 2 4" xfId="535" xr:uid="{00000000-0005-0000-0000-000099030000}"/>
    <cellStyle name="AttribBox 2 2 2 12 2 4 2" xfId="28591" xr:uid="{00000000-0005-0000-0000-00009A030000}"/>
    <cellStyle name="AttribBox 2 2 2 12 2 5" xfId="536" xr:uid="{00000000-0005-0000-0000-00009B030000}"/>
    <cellStyle name="AttribBox 2 2 2 12 2 5 2" xfId="28592" xr:uid="{00000000-0005-0000-0000-00009C030000}"/>
    <cellStyle name="AttribBox 2 2 2 12 2 6" xfId="28586" xr:uid="{00000000-0005-0000-0000-00009D030000}"/>
    <cellStyle name="AttribBox 2 2 2 12 3" xfId="537" xr:uid="{00000000-0005-0000-0000-00009E030000}"/>
    <cellStyle name="AttribBox 2 2 2 12 3 2" xfId="538" xr:uid="{00000000-0005-0000-0000-00009F030000}"/>
    <cellStyle name="AttribBox 2 2 2 12 3 2 2" xfId="539" xr:uid="{00000000-0005-0000-0000-0000A0030000}"/>
    <cellStyle name="AttribBox 2 2 2 12 3 2 2 2" xfId="28595" xr:uid="{00000000-0005-0000-0000-0000A1030000}"/>
    <cellStyle name="AttribBox 2 2 2 12 3 2 3" xfId="28594" xr:uid="{00000000-0005-0000-0000-0000A2030000}"/>
    <cellStyle name="AttribBox 2 2 2 12 3 3" xfId="540" xr:uid="{00000000-0005-0000-0000-0000A3030000}"/>
    <cellStyle name="AttribBox 2 2 2 12 3 3 2" xfId="541" xr:uid="{00000000-0005-0000-0000-0000A4030000}"/>
    <cellStyle name="AttribBox 2 2 2 12 3 3 2 2" xfId="28597" xr:uid="{00000000-0005-0000-0000-0000A5030000}"/>
    <cellStyle name="AttribBox 2 2 2 12 3 3 3" xfId="28596" xr:uid="{00000000-0005-0000-0000-0000A6030000}"/>
    <cellStyle name="AttribBox 2 2 2 12 3 4" xfId="542" xr:uid="{00000000-0005-0000-0000-0000A7030000}"/>
    <cellStyle name="AttribBox 2 2 2 12 3 4 2" xfId="28598" xr:uid="{00000000-0005-0000-0000-0000A8030000}"/>
    <cellStyle name="AttribBox 2 2 2 12 3 5" xfId="543" xr:uid="{00000000-0005-0000-0000-0000A9030000}"/>
    <cellStyle name="AttribBox 2 2 2 12 3 5 2" xfId="28599" xr:uid="{00000000-0005-0000-0000-0000AA030000}"/>
    <cellStyle name="AttribBox 2 2 2 12 3 6" xfId="28593" xr:uid="{00000000-0005-0000-0000-0000AB030000}"/>
    <cellStyle name="AttribBox 2 2 2 12 4" xfId="544" xr:uid="{00000000-0005-0000-0000-0000AC030000}"/>
    <cellStyle name="AttribBox 2 2 2 12 4 2" xfId="545" xr:uid="{00000000-0005-0000-0000-0000AD030000}"/>
    <cellStyle name="AttribBox 2 2 2 12 4 2 2" xfId="28601" xr:uid="{00000000-0005-0000-0000-0000AE030000}"/>
    <cellStyle name="AttribBox 2 2 2 12 4 3" xfId="28600" xr:uid="{00000000-0005-0000-0000-0000AF030000}"/>
    <cellStyle name="AttribBox 2 2 2 12 5" xfId="546" xr:uid="{00000000-0005-0000-0000-0000B0030000}"/>
    <cellStyle name="AttribBox 2 2 2 12 5 2" xfId="547" xr:uid="{00000000-0005-0000-0000-0000B1030000}"/>
    <cellStyle name="AttribBox 2 2 2 12 5 2 2" xfId="28603" xr:uid="{00000000-0005-0000-0000-0000B2030000}"/>
    <cellStyle name="AttribBox 2 2 2 12 5 3" xfId="28602" xr:uid="{00000000-0005-0000-0000-0000B3030000}"/>
    <cellStyle name="AttribBox 2 2 2 12 6" xfId="548" xr:uid="{00000000-0005-0000-0000-0000B4030000}"/>
    <cellStyle name="AttribBox 2 2 2 12 6 2" xfId="549" xr:uid="{00000000-0005-0000-0000-0000B5030000}"/>
    <cellStyle name="AttribBox 2 2 2 12 6 2 2" xfId="28605" xr:uid="{00000000-0005-0000-0000-0000B6030000}"/>
    <cellStyle name="AttribBox 2 2 2 12 6 3" xfId="28604" xr:uid="{00000000-0005-0000-0000-0000B7030000}"/>
    <cellStyle name="AttribBox 2 2 2 12 7" xfId="550" xr:uid="{00000000-0005-0000-0000-0000B8030000}"/>
    <cellStyle name="AttribBox 2 2 2 12 7 2" xfId="28606" xr:uid="{00000000-0005-0000-0000-0000B9030000}"/>
    <cellStyle name="AttribBox 2 2 2 12 8" xfId="551" xr:uid="{00000000-0005-0000-0000-0000BA030000}"/>
    <cellStyle name="AttribBox 2 2 2 12 8 2" xfId="28607" xr:uid="{00000000-0005-0000-0000-0000BB030000}"/>
    <cellStyle name="AttribBox 2 2 2 12 9" xfId="28585" xr:uid="{00000000-0005-0000-0000-0000BC030000}"/>
    <cellStyle name="AttribBox 2 2 2 13" xfId="552" xr:uid="{00000000-0005-0000-0000-0000BD030000}"/>
    <cellStyle name="AttribBox 2 2 2 13 2" xfId="553" xr:uid="{00000000-0005-0000-0000-0000BE030000}"/>
    <cellStyle name="AttribBox 2 2 2 13 2 2" xfId="554" xr:uid="{00000000-0005-0000-0000-0000BF030000}"/>
    <cellStyle name="AttribBox 2 2 2 13 2 2 2" xfId="555" xr:uid="{00000000-0005-0000-0000-0000C0030000}"/>
    <cellStyle name="AttribBox 2 2 2 13 2 2 2 2" xfId="28611" xr:uid="{00000000-0005-0000-0000-0000C1030000}"/>
    <cellStyle name="AttribBox 2 2 2 13 2 2 3" xfId="28610" xr:uid="{00000000-0005-0000-0000-0000C2030000}"/>
    <cellStyle name="AttribBox 2 2 2 13 2 3" xfId="556" xr:uid="{00000000-0005-0000-0000-0000C3030000}"/>
    <cellStyle name="AttribBox 2 2 2 13 2 3 2" xfId="557" xr:uid="{00000000-0005-0000-0000-0000C4030000}"/>
    <cellStyle name="AttribBox 2 2 2 13 2 3 2 2" xfId="28613" xr:uid="{00000000-0005-0000-0000-0000C5030000}"/>
    <cellStyle name="AttribBox 2 2 2 13 2 3 3" xfId="28612" xr:uid="{00000000-0005-0000-0000-0000C6030000}"/>
    <cellStyle name="AttribBox 2 2 2 13 2 4" xfId="558" xr:uid="{00000000-0005-0000-0000-0000C7030000}"/>
    <cellStyle name="AttribBox 2 2 2 13 2 4 2" xfId="28614" xr:uid="{00000000-0005-0000-0000-0000C8030000}"/>
    <cellStyle name="AttribBox 2 2 2 13 2 5" xfId="559" xr:uid="{00000000-0005-0000-0000-0000C9030000}"/>
    <cellStyle name="AttribBox 2 2 2 13 2 5 2" xfId="28615" xr:uid="{00000000-0005-0000-0000-0000CA030000}"/>
    <cellStyle name="AttribBox 2 2 2 13 2 6" xfId="28609" xr:uid="{00000000-0005-0000-0000-0000CB030000}"/>
    <cellStyle name="AttribBox 2 2 2 13 3" xfId="560" xr:uid="{00000000-0005-0000-0000-0000CC030000}"/>
    <cellStyle name="AttribBox 2 2 2 13 3 2" xfId="561" xr:uid="{00000000-0005-0000-0000-0000CD030000}"/>
    <cellStyle name="AttribBox 2 2 2 13 3 2 2" xfId="562" xr:uid="{00000000-0005-0000-0000-0000CE030000}"/>
    <cellStyle name="AttribBox 2 2 2 13 3 2 2 2" xfId="28618" xr:uid="{00000000-0005-0000-0000-0000CF030000}"/>
    <cellStyle name="AttribBox 2 2 2 13 3 2 3" xfId="28617" xr:uid="{00000000-0005-0000-0000-0000D0030000}"/>
    <cellStyle name="AttribBox 2 2 2 13 3 3" xfId="563" xr:uid="{00000000-0005-0000-0000-0000D1030000}"/>
    <cellStyle name="AttribBox 2 2 2 13 3 3 2" xfId="564" xr:uid="{00000000-0005-0000-0000-0000D2030000}"/>
    <cellStyle name="AttribBox 2 2 2 13 3 3 2 2" xfId="28620" xr:uid="{00000000-0005-0000-0000-0000D3030000}"/>
    <cellStyle name="AttribBox 2 2 2 13 3 3 3" xfId="28619" xr:uid="{00000000-0005-0000-0000-0000D4030000}"/>
    <cellStyle name="AttribBox 2 2 2 13 3 4" xfId="565" xr:uid="{00000000-0005-0000-0000-0000D5030000}"/>
    <cellStyle name="AttribBox 2 2 2 13 3 4 2" xfId="28621" xr:uid="{00000000-0005-0000-0000-0000D6030000}"/>
    <cellStyle name="AttribBox 2 2 2 13 3 5" xfId="566" xr:uid="{00000000-0005-0000-0000-0000D7030000}"/>
    <cellStyle name="AttribBox 2 2 2 13 3 5 2" xfId="28622" xr:uid="{00000000-0005-0000-0000-0000D8030000}"/>
    <cellStyle name="AttribBox 2 2 2 13 3 6" xfId="28616" xr:uid="{00000000-0005-0000-0000-0000D9030000}"/>
    <cellStyle name="AttribBox 2 2 2 13 4" xfId="567" xr:uid="{00000000-0005-0000-0000-0000DA030000}"/>
    <cellStyle name="AttribBox 2 2 2 13 4 2" xfId="568" xr:uid="{00000000-0005-0000-0000-0000DB030000}"/>
    <cellStyle name="AttribBox 2 2 2 13 4 2 2" xfId="28624" xr:uid="{00000000-0005-0000-0000-0000DC030000}"/>
    <cellStyle name="AttribBox 2 2 2 13 4 3" xfId="28623" xr:uid="{00000000-0005-0000-0000-0000DD030000}"/>
    <cellStyle name="AttribBox 2 2 2 13 5" xfId="569" xr:uid="{00000000-0005-0000-0000-0000DE030000}"/>
    <cellStyle name="AttribBox 2 2 2 13 5 2" xfId="570" xr:uid="{00000000-0005-0000-0000-0000DF030000}"/>
    <cellStyle name="AttribBox 2 2 2 13 5 2 2" xfId="28626" xr:uid="{00000000-0005-0000-0000-0000E0030000}"/>
    <cellStyle name="AttribBox 2 2 2 13 5 3" xfId="28625" xr:uid="{00000000-0005-0000-0000-0000E1030000}"/>
    <cellStyle name="AttribBox 2 2 2 13 6" xfId="571" xr:uid="{00000000-0005-0000-0000-0000E2030000}"/>
    <cellStyle name="AttribBox 2 2 2 13 6 2" xfId="572" xr:uid="{00000000-0005-0000-0000-0000E3030000}"/>
    <cellStyle name="AttribBox 2 2 2 13 6 2 2" xfId="28628" xr:uid="{00000000-0005-0000-0000-0000E4030000}"/>
    <cellStyle name="AttribBox 2 2 2 13 6 3" xfId="28627" xr:uid="{00000000-0005-0000-0000-0000E5030000}"/>
    <cellStyle name="AttribBox 2 2 2 13 7" xfId="573" xr:uid="{00000000-0005-0000-0000-0000E6030000}"/>
    <cellStyle name="AttribBox 2 2 2 13 7 2" xfId="28629" xr:uid="{00000000-0005-0000-0000-0000E7030000}"/>
    <cellStyle name="AttribBox 2 2 2 13 8" xfId="574" xr:uid="{00000000-0005-0000-0000-0000E8030000}"/>
    <cellStyle name="AttribBox 2 2 2 13 8 2" xfId="28630" xr:uid="{00000000-0005-0000-0000-0000E9030000}"/>
    <cellStyle name="AttribBox 2 2 2 13 9" xfId="28608" xr:uid="{00000000-0005-0000-0000-0000EA030000}"/>
    <cellStyle name="AttribBox 2 2 2 14" xfId="575" xr:uid="{00000000-0005-0000-0000-0000EB030000}"/>
    <cellStyle name="AttribBox 2 2 2 14 2" xfId="576" xr:uid="{00000000-0005-0000-0000-0000EC030000}"/>
    <cellStyle name="AttribBox 2 2 2 14 2 2" xfId="577" xr:uid="{00000000-0005-0000-0000-0000ED030000}"/>
    <cellStyle name="AttribBox 2 2 2 14 2 2 2" xfId="578" xr:uid="{00000000-0005-0000-0000-0000EE030000}"/>
    <cellStyle name="AttribBox 2 2 2 14 2 2 2 2" xfId="28634" xr:uid="{00000000-0005-0000-0000-0000EF030000}"/>
    <cellStyle name="AttribBox 2 2 2 14 2 2 3" xfId="28633" xr:uid="{00000000-0005-0000-0000-0000F0030000}"/>
    <cellStyle name="AttribBox 2 2 2 14 2 3" xfId="579" xr:uid="{00000000-0005-0000-0000-0000F1030000}"/>
    <cellStyle name="AttribBox 2 2 2 14 2 3 2" xfId="580" xr:uid="{00000000-0005-0000-0000-0000F2030000}"/>
    <cellStyle name="AttribBox 2 2 2 14 2 3 2 2" xfId="28636" xr:uid="{00000000-0005-0000-0000-0000F3030000}"/>
    <cellStyle name="AttribBox 2 2 2 14 2 3 3" xfId="28635" xr:uid="{00000000-0005-0000-0000-0000F4030000}"/>
    <cellStyle name="AttribBox 2 2 2 14 2 4" xfId="581" xr:uid="{00000000-0005-0000-0000-0000F5030000}"/>
    <cellStyle name="AttribBox 2 2 2 14 2 4 2" xfId="28637" xr:uid="{00000000-0005-0000-0000-0000F6030000}"/>
    <cellStyle name="AttribBox 2 2 2 14 2 5" xfId="582" xr:uid="{00000000-0005-0000-0000-0000F7030000}"/>
    <cellStyle name="AttribBox 2 2 2 14 2 5 2" xfId="28638" xr:uid="{00000000-0005-0000-0000-0000F8030000}"/>
    <cellStyle name="AttribBox 2 2 2 14 2 6" xfId="28632" xr:uid="{00000000-0005-0000-0000-0000F9030000}"/>
    <cellStyle name="AttribBox 2 2 2 14 3" xfId="583" xr:uid="{00000000-0005-0000-0000-0000FA030000}"/>
    <cellStyle name="AttribBox 2 2 2 14 3 2" xfId="584" xr:uid="{00000000-0005-0000-0000-0000FB030000}"/>
    <cellStyle name="AttribBox 2 2 2 14 3 2 2" xfId="585" xr:uid="{00000000-0005-0000-0000-0000FC030000}"/>
    <cellStyle name="AttribBox 2 2 2 14 3 2 2 2" xfId="28641" xr:uid="{00000000-0005-0000-0000-0000FD030000}"/>
    <cellStyle name="AttribBox 2 2 2 14 3 2 3" xfId="28640" xr:uid="{00000000-0005-0000-0000-0000FE030000}"/>
    <cellStyle name="AttribBox 2 2 2 14 3 3" xfId="586" xr:uid="{00000000-0005-0000-0000-0000FF030000}"/>
    <cellStyle name="AttribBox 2 2 2 14 3 3 2" xfId="587" xr:uid="{00000000-0005-0000-0000-000000040000}"/>
    <cellStyle name="AttribBox 2 2 2 14 3 3 2 2" xfId="28643" xr:uid="{00000000-0005-0000-0000-000001040000}"/>
    <cellStyle name="AttribBox 2 2 2 14 3 3 3" xfId="28642" xr:uid="{00000000-0005-0000-0000-000002040000}"/>
    <cellStyle name="AttribBox 2 2 2 14 3 4" xfId="588" xr:uid="{00000000-0005-0000-0000-000003040000}"/>
    <cellStyle name="AttribBox 2 2 2 14 3 4 2" xfId="28644" xr:uid="{00000000-0005-0000-0000-000004040000}"/>
    <cellStyle name="AttribBox 2 2 2 14 3 5" xfId="589" xr:uid="{00000000-0005-0000-0000-000005040000}"/>
    <cellStyle name="AttribBox 2 2 2 14 3 5 2" xfId="28645" xr:uid="{00000000-0005-0000-0000-000006040000}"/>
    <cellStyle name="AttribBox 2 2 2 14 3 6" xfId="28639" xr:uid="{00000000-0005-0000-0000-000007040000}"/>
    <cellStyle name="AttribBox 2 2 2 14 4" xfId="590" xr:uid="{00000000-0005-0000-0000-000008040000}"/>
    <cellStyle name="AttribBox 2 2 2 14 4 2" xfId="591" xr:uid="{00000000-0005-0000-0000-000009040000}"/>
    <cellStyle name="AttribBox 2 2 2 14 4 2 2" xfId="28647" xr:uid="{00000000-0005-0000-0000-00000A040000}"/>
    <cellStyle name="AttribBox 2 2 2 14 4 3" xfId="28646" xr:uid="{00000000-0005-0000-0000-00000B040000}"/>
    <cellStyle name="AttribBox 2 2 2 14 5" xfId="592" xr:uid="{00000000-0005-0000-0000-00000C040000}"/>
    <cellStyle name="AttribBox 2 2 2 14 5 2" xfId="593" xr:uid="{00000000-0005-0000-0000-00000D040000}"/>
    <cellStyle name="AttribBox 2 2 2 14 5 2 2" xfId="28649" xr:uid="{00000000-0005-0000-0000-00000E040000}"/>
    <cellStyle name="AttribBox 2 2 2 14 5 3" xfId="28648" xr:uid="{00000000-0005-0000-0000-00000F040000}"/>
    <cellStyle name="AttribBox 2 2 2 14 6" xfId="594" xr:uid="{00000000-0005-0000-0000-000010040000}"/>
    <cellStyle name="AttribBox 2 2 2 14 6 2" xfId="595" xr:uid="{00000000-0005-0000-0000-000011040000}"/>
    <cellStyle name="AttribBox 2 2 2 14 6 2 2" xfId="28651" xr:uid="{00000000-0005-0000-0000-000012040000}"/>
    <cellStyle name="AttribBox 2 2 2 14 6 3" xfId="28650" xr:uid="{00000000-0005-0000-0000-000013040000}"/>
    <cellStyle name="AttribBox 2 2 2 14 7" xfId="596" xr:uid="{00000000-0005-0000-0000-000014040000}"/>
    <cellStyle name="AttribBox 2 2 2 14 7 2" xfId="28652" xr:uid="{00000000-0005-0000-0000-000015040000}"/>
    <cellStyle name="AttribBox 2 2 2 14 8" xfId="597" xr:uid="{00000000-0005-0000-0000-000016040000}"/>
    <cellStyle name="AttribBox 2 2 2 14 8 2" xfId="28653" xr:uid="{00000000-0005-0000-0000-000017040000}"/>
    <cellStyle name="AttribBox 2 2 2 14 9" xfId="28631" xr:uid="{00000000-0005-0000-0000-000018040000}"/>
    <cellStyle name="AttribBox 2 2 2 15" xfId="598" xr:uid="{00000000-0005-0000-0000-000019040000}"/>
    <cellStyle name="AttribBox 2 2 2 15 2" xfId="599" xr:uid="{00000000-0005-0000-0000-00001A040000}"/>
    <cellStyle name="AttribBox 2 2 2 15 2 2" xfId="600" xr:uid="{00000000-0005-0000-0000-00001B040000}"/>
    <cellStyle name="AttribBox 2 2 2 15 2 2 2" xfId="601" xr:uid="{00000000-0005-0000-0000-00001C040000}"/>
    <cellStyle name="AttribBox 2 2 2 15 2 2 2 2" xfId="28657" xr:uid="{00000000-0005-0000-0000-00001D040000}"/>
    <cellStyle name="AttribBox 2 2 2 15 2 2 3" xfId="28656" xr:uid="{00000000-0005-0000-0000-00001E040000}"/>
    <cellStyle name="AttribBox 2 2 2 15 2 3" xfId="602" xr:uid="{00000000-0005-0000-0000-00001F040000}"/>
    <cellStyle name="AttribBox 2 2 2 15 2 3 2" xfId="603" xr:uid="{00000000-0005-0000-0000-000020040000}"/>
    <cellStyle name="AttribBox 2 2 2 15 2 3 2 2" xfId="28659" xr:uid="{00000000-0005-0000-0000-000021040000}"/>
    <cellStyle name="AttribBox 2 2 2 15 2 3 3" xfId="28658" xr:uid="{00000000-0005-0000-0000-000022040000}"/>
    <cellStyle name="AttribBox 2 2 2 15 2 4" xfId="604" xr:uid="{00000000-0005-0000-0000-000023040000}"/>
    <cellStyle name="AttribBox 2 2 2 15 2 4 2" xfId="28660" xr:uid="{00000000-0005-0000-0000-000024040000}"/>
    <cellStyle name="AttribBox 2 2 2 15 2 5" xfId="605" xr:uid="{00000000-0005-0000-0000-000025040000}"/>
    <cellStyle name="AttribBox 2 2 2 15 2 5 2" xfId="28661" xr:uid="{00000000-0005-0000-0000-000026040000}"/>
    <cellStyle name="AttribBox 2 2 2 15 2 6" xfId="28655" xr:uid="{00000000-0005-0000-0000-000027040000}"/>
    <cellStyle name="AttribBox 2 2 2 15 3" xfId="606" xr:uid="{00000000-0005-0000-0000-000028040000}"/>
    <cellStyle name="AttribBox 2 2 2 15 3 2" xfId="607" xr:uid="{00000000-0005-0000-0000-000029040000}"/>
    <cellStyle name="AttribBox 2 2 2 15 3 2 2" xfId="608" xr:uid="{00000000-0005-0000-0000-00002A040000}"/>
    <cellStyle name="AttribBox 2 2 2 15 3 2 2 2" xfId="28664" xr:uid="{00000000-0005-0000-0000-00002B040000}"/>
    <cellStyle name="AttribBox 2 2 2 15 3 2 3" xfId="28663" xr:uid="{00000000-0005-0000-0000-00002C040000}"/>
    <cellStyle name="AttribBox 2 2 2 15 3 3" xfId="609" xr:uid="{00000000-0005-0000-0000-00002D040000}"/>
    <cellStyle name="AttribBox 2 2 2 15 3 3 2" xfId="610" xr:uid="{00000000-0005-0000-0000-00002E040000}"/>
    <cellStyle name="AttribBox 2 2 2 15 3 3 2 2" xfId="28666" xr:uid="{00000000-0005-0000-0000-00002F040000}"/>
    <cellStyle name="AttribBox 2 2 2 15 3 3 3" xfId="28665" xr:uid="{00000000-0005-0000-0000-000030040000}"/>
    <cellStyle name="AttribBox 2 2 2 15 3 4" xfId="611" xr:uid="{00000000-0005-0000-0000-000031040000}"/>
    <cellStyle name="AttribBox 2 2 2 15 3 4 2" xfId="28667" xr:uid="{00000000-0005-0000-0000-000032040000}"/>
    <cellStyle name="AttribBox 2 2 2 15 3 5" xfId="612" xr:uid="{00000000-0005-0000-0000-000033040000}"/>
    <cellStyle name="AttribBox 2 2 2 15 3 5 2" xfId="28668" xr:uid="{00000000-0005-0000-0000-000034040000}"/>
    <cellStyle name="AttribBox 2 2 2 15 3 6" xfId="28662" xr:uid="{00000000-0005-0000-0000-000035040000}"/>
    <cellStyle name="AttribBox 2 2 2 15 4" xfId="613" xr:uid="{00000000-0005-0000-0000-000036040000}"/>
    <cellStyle name="AttribBox 2 2 2 15 4 2" xfId="614" xr:uid="{00000000-0005-0000-0000-000037040000}"/>
    <cellStyle name="AttribBox 2 2 2 15 4 2 2" xfId="28670" xr:uid="{00000000-0005-0000-0000-000038040000}"/>
    <cellStyle name="AttribBox 2 2 2 15 4 3" xfId="28669" xr:uid="{00000000-0005-0000-0000-000039040000}"/>
    <cellStyle name="AttribBox 2 2 2 15 5" xfId="615" xr:uid="{00000000-0005-0000-0000-00003A040000}"/>
    <cellStyle name="AttribBox 2 2 2 15 5 2" xfId="616" xr:uid="{00000000-0005-0000-0000-00003B040000}"/>
    <cellStyle name="AttribBox 2 2 2 15 5 2 2" xfId="28672" xr:uid="{00000000-0005-0000-0000-00003C040000}"/>
    <cellStyle name="AttribBox 2 2 2 15 5 3" xfId="28671" xr:uid="{00000000-0005-0000-0000-00003D040000}"/>
    <cellStyle name="AttribBox 2 2 2 15 6" xfId="617" xr:uid="{00000000-0005-0000-0000-00003E040000}"/>
    <cellStyle name="AttribBox 2 2 2 15 6 2" xfId="28673" xr:uid="{00000000-0005-0000-0000-00003F040000}"/>
    <cellStyle name="AttribBox 2 2 2 15 7" xfId="618" xr:uid="{00000000-0005-0000-0000-000040040000}"/>
    <cellStyle name="AttribBox 2 2 2 15 7 2" xfId="28674" xr:uid="{00000000-0005-0000-0000-000041040000}"/>
    <cellStyle name="AttribBox 2 2 2 15 8" xfId="28654" xr:uid="{00000000-0005-0000-0000-000042040000}"/>
    <cellStyle name="AttribBox 2 2 2 16" xfId="28538" xr:uid="{00000000-0005-0000-0000-000043040000}"/>
    <cellStyle name="AttribBox 2 2 2 2" xfId="619" xr:uid="{00000000-0005-0000-0000-000044040000}"/>
    <cellStyle name="AttribBox 2 2 2 2 2" xfId="620" xr:uid="{00000000-0005-0000-0000-000045040000}"/>
    <cellStyle name="AttribBox 2 2 2 2 2 2" xfId="621" xr:uid="{00000000-0005-0000-0000-000046040000}"/>
    <cellStyle name="AttribBox 2 2 2 2 2 2 2" xfId="622" xr:uid="{00000000-0005-0000-0000-000047040000}"/>
    <cellStyle name="AttribBox 2 2 2 2 2 2 2 2" xfId="28678" xr:uid="{00000000-0005-0000-0000-000048040000}"/>
    <cellStyle name="AttribBox 2 2 2 2 2 2 3" xfId="28677" xr:uid="{00000000-0005-0000-0000-000049040000}"/>
    <cellStyle name="AttribBox 2 2 2 2 2 3" xfId="623" xr:uid="{00000000-0005-0000-0000-00004A040000}"/>
    <cellStyle name="AttribBox 2 2 2 2 2 3 2" xfId="624" xr:uid="{00000000-0005-0000-0000-00004B040000}"/>
    <cellStyle name="AttribBox 2 2 2 2 2 3 2 2" xfId="28680" xr:uid="{00000000-0005-0000-0000-00004C040000}"/>
    <cellStyle name="AttribBox 2 2 2 2 2 3 3" xfId="28679" xr:uid="{00000000-0005-0000-0000-00004D040000}"/>
    <cellStyle name="AttribBox 2 2 2 2 2 4" xfId="625" xr:uid="{00000000-0005-0000-0000-00004E040000}"/>
    <cellStyle name="AttribBox 2 2 2 2 2 4 2" xfId="28681" xr:uid="{00000000-0005-0000-0000-00004F040000}"/>
    <cellStyle name="AttribBox 2 2 2 2 2 5" xfId="626" xr:uid="{00000000-0005-0000-0000-000050040000}"/>
    <cellStyle name="AttribBox 2 2 2 2 2 5 2" xfId="28682" xr:uid="{00000000-0005-0000-0000-000051040000}"/>
    <cellStyle name="AttribBox 2 2 2 2 2 6" xfId="28676" xr:uid="{00000000-0005-0000-0000-000052040000}"/>
    <cellStyle name="AttribBox 2 2 2 2 3" xfId="627" xr:uid="{00000000-0005-0000-0000-000053040000}"/>
    <cellStyle name="AttribBox 2 2 2 2 3 2" xfId="628" xr:uid="{00000000-0005-0000-0000-000054040000}"/>
    <cellStyle name="AttribBox 2 2 2 2 3 2 2" xfId="629" xr:uid="{00000000-0005-0000-0000-000055040000}"/>
    <cellStyle name="AttribBox 2 2 2 2 3 2 2 2" xfId="28685" xr:uid="{00000000-0005-0000-0000-000056040000}"/>
    <cellStyle name="AttribBox 2 2 2 2 3 2 3" xfId="28684" xr:uid="{00000000-0005-0000-0000-000057040000}"/>
    <cellStyle name="AttribBox 2 2 2 2 3 3" xfId="630" xr:uid="{00000000-0005-0000-0000-000058040000}"/>
    <cellStyle name="AttribBox 2 2 2 2 3 3 2" xfId="631" xr:uid="{00000000-0005-0000-0000-000059040000}"/>
    <cellStyle name="AttribBox 2 2 2 2 3 3 2 2" xfId="28687" xr:uid="{00000000-0005-0000-0000-00005A040000}"/>
    <cellStyle name="AttribBox 2 2 2 2 3 3 3" xfId="28686" xr:uid="{00000000-0005-0000-0000-00005B040000}"/>
    <cellStyle name="AttribBox 2 2 2 2 3 4" xfId="632" xr:uid="{00000000-0005-0000-0000-00005C040000}"/>
    <cellStyle name="AttribBox 2 2 2 2 3 4 2" xfId="28688" xr:uid="{00000000-0005-0000-0000-00005D040000}"/>
    <cellStyle name="AttribBox 2 2 2 2 3 5" xfId="633" xr:uid="{00000000-0005-0000-0000-00005E040000}"/>
    <cellStyle name="AttribBox 2 2 2 2 3 5 2" xfId="28689" xr:uid="{00000000-0005-0000-0000-00005F040000}"/>
    <cellStyle name="AttribBox 2 2 2 2 3 6" xfId="28683" xr:uid="{00000000-0005-0000-0000-000060040000}"/>
    <cellStyle name="AttribBox 2 2 2 2 4" xfId="634" xr:uid="{00000000-0005-0000-0000-000061040000}"/>
    <cellStyle name="AttribBox 2 2 2 2 4 2" xfId="635" xr:uid="{00000000-0005-0000-0000-000062040000}"/>
    <cellStyle name="AttribBox 2 2 2 2 4 2 2" xfId="28691" xr:uid="{00000000-0005-0000-0000-000063040000}"/>
    <cellStyle name="AttribBox 2 2 2 2 4 3" xfId="28690" xr:uid="{00000000-0005-0000-0000-000064040000}"/>
    <cellStyle name="AttribBox 2 2 2 2 5" xfId="636" xr:uid="{00000000-0005-0000-0000-000065040000}"/>
    <cellStyle name="AttribBox 2 2 2 2 5 2" xfId="637" xr:uid="{00000000-0005-0000-0000-000066040000}"/>
    <cellStyle name="AttribBox 2 2 2 2 5 2 2" xfId="28693" xr:uid="{00000000-0005-0000-0000-000067040000}"/>
    <cellStyle name="AttribBox 2 2 2 2 5 3" xfId="28692" xr:uid="{00000000-0005-0000-0000-000068040000}"/>
    <cellStyle name="AttribBox 2 2 2 2 6" xfId="638" xr:uid="{00000000-0005-0000-0000-000069040000}"/>
    <cellStyle name="AttribBox 2 2 2 2 6 2" xfId="639" xr:uid="{00000000-0005-0000-0000-00006A040000}"/>
    <cellStyle name="AttribBox 2 2 2 2 6 2 2" xfId="28695" xr:uid="{00000000-0005-0000-0000-00006B040000}"/>
    <cellStyle name="AttribBox 2 2 2 2 6 3" xfId="28694" xr:uid="{00000000-0005-0000-0000-00006C040000}"/>
    <cellStyle name="AttribBox 2 2 2 2 7" xfId="640" xr:uid="{00000000-0005-0000-0000-00006D040000}"/>
    <cellStyle name="AttribBox 2 2 2 2 7 2" xfId="28696" xr:uid="{00000000-0005-0000-0000-00006E040000}"/>
    <cellStyle name="AttribBox 2 2 2 2 8" xfId="641" xr:uid="{00000000-0005-0000-0000-00006F040000}"/>
    <cellStyle name="AttribBox 2 2 2 2 8 2" xfId="28697" xr:uid="{00000000-0005-0000-0000-000070040000}"/>
    <cellStyle name="AttribBox 2 2 2 2 9" xfId="28675" xr:uid="{00000000-0005-0000-0000-000071040000}"/>
    <cellStyle name="AttribBox 2 2 2 3" xfId="642" xr:uid="{00000000-0005-0000-0000-000072040000}"/>
    <cellStyle name="AttribBox 2 2 2 3 2" xfId="643" xr:uid="{00000000-0005-0000-0000-000073040000}"/>
    <cellStyle name="AttribBox 2 2 2 3 2 2" xfId="644" xr:uid="{00000000-0005-0000-0000-000074040000}"/>
    <cellStyle name="AttribBox 2 2 2 3 2 2 2" xfId="645" xr:uid="{00000000-0005-0000-0000-000075040000}"/>
    <cellStyle name="AttribBox 2 2 2 3 2 2 2 2" xfId="28701" xr:uid="{00000000-0005-0000-0000-000076040000}"/>
    <cellStyle name="AttribBox 2 2 2 3 2 2 3" xfId="28700" xr:uid="{00000000-0005-0000-0000-000077040000}"/>
    <cellStyle name="AttribBox 2 2 2 3 2 3" xfId="646" xr:uid="{00000000-0005-0000-0000-000078040000}"/>
    <cellStyle name="AttribBox 2 2 2 3 2 3 2" xfId="647" xr:uid="{00000000-0005-0000-0000-000079040000}"/>
    <cellStyle name="AttribBox 2 2 2 3 2 3 2 2" xfId="28703" xr:uid="{00000000-0005-0000-0000-00007A040000}"/>
    <cellStyle name="AttribBox 2 2 2 3 2 3 3" xfId="28702" xr:uid="{00000000-0005-0000-0000-00007B040000}"/>
    <cellStyle name="AttribBox 2 2 2 3 2 4" xfId="648" xr:uid="{00000000-0005-0000-0000-00007C040000}"/>
    <cellStyle name="AttribBox 2 2 2 3 2 4 2" xfId="28704" xr:uid="{00000000-0005-0000-0000-00007D040000}"/>
    <cellStyle name="AttribBox 2 2 2 3 2 5" xfId="649" xr:uid="{00000000-0005-0000-0000-00007E040000}"/>
    <cellStyle name="AttribBox 2 2 2 3 2 5 2" xfId="28705" xr:uid="{00000000-0005-0000-0000-00007F040000}"/>
    <cellStyle name="AttribBox 2 2 2 3 2 6" xfId="28699" xr:uid="{00000000-0005-0000-0000-000080040000}"/>
    <cellStyle name="AttribBox 2 2 2 3 3" xfId="650" xr:uid="{00000000-0005-0000-0000-000081040000}"/>
    <cellStyle name="AttribBox 2 2 2 3 3 2" xfId="651" xr:uid="{00000000-0005-0000-0000-000082040000}"/>
    <cellStyle name="AttribBox 2 2 2 3 3 2 2" xfId="652" xr:uid="{00000000-0005-0000-0000-000083040000}"/>
    <cellStyle name="AttribBox 2 2 2 3 3 2 2 2" xfId="28708" xr:uid="{00000000-0005-0000-0000-000084040000}"/>
    <cellStyle name="AttribBox 2 2 2 3 3 2 3" xfId="28707" xr:uid="{00000000-0005-0000-0000-000085040000}"/>
    <cellStyle name="AttribBox 2 2 2 3 3 3" xfId="653" xr:uid="{00000000-0005-0000-0000-000086040000}"/>
    <cellStyle name="AttribBox 2 2 2 3 3 3 2" xfId="654" xr:uid="{00000000-0005-0000-0000-000087040000}"/>
    <cellStyle name="AttribBox 2 2 2 3 3 3 2 2" xfId="28710" xr:uid="{00000000-0005-0000-0000-000088040000}"/>
    <cellStyle name="AttribBox 2 2 2 3 3 3 3" xfId="28709" xr:uid="{00000000-0005-0000-0000-000089040000}"/>
    <cellStyle name="AttribBox 2 2 2 3 3 4" xfId="655" xr:uid="{00000000-0005-0000-0000-00008A040000}"/>
    <cellStyle name="AttribBox 2 2 2 3 3 4 2" xfId="28711" xr:uid="{00000000-0005-0000-0000-00008B040000}"/>
    <cellStyle name="AttribBox 2 2 2 3 3 5" xfId="656" xr:uid="{00000000-0005-0000-0000-00008C040000}"/>
    <cellStyle name="AttribBox 2 2 2 3 3 5 2" xfId="28712" xr:uid="{00000000-0005-0000-0000-00008D040000}"/>
    <cellStyle name="AttribBox 2 2 2 3 3 6" xfId="28706" xr:uid="{00000000-0005-0000-0000-00008E040000}"/>
    <cellStyle name="AttribBox 2 2 2 3 4" xfId="657" xr:uid="{00000000-0005-0000-0000-00008F040000}"/>
    <cellStyle name="AttribBox 2 2 2 3 4 2" xfId="28713" xr:uid="{00000000-0005-0000-0000-000090040000}"/>
    <cellStyle name="AttribBox 2 2 2 3 5" xfId="658" xr:uid="{00000000-0005-0000-0000-000091040000}"/>
    <cellStyle name="AttribBox 2 2 2 3 5 2" xfId="28714" xr:uid="{00000000-0005-0000-0000-000092040000}"/>
    <cellStyle name="AttribBox 2 2 2 3 6" xfId="28698" xr:uid="{00000000-0005-0000-0000-000093040000}"/>
    <cellStyle name="AttribBox 2 2 2 4" xfId="659" xr:uid="{00000000-0005-0000-0000-000094040000}"/>
    <cellStyle name="AttribBox 2 2 2 4 2" xfId="660" xr:uid="{00000000-0005-0000-0000-000095040000}"/>
    <cellStyle name="AttribBox 2 2 2 4 2 2" xfId="661" xr:uid="{00000000-0005-0000-0000-000096040000}"/>
    <cellStyle name="AttribBox 2 2 2 4 2 2 2" xfId="662" xr:uid="{00000000-0005-0000-0000-000097040000}"/>
    <cellStyle name="AttribBox 2 2 2 4 2 2 2 2" xfId="28718" xr:uid="{00000000-0005-0000-0000-000098040000}"/>
    <cellStyle name="AttribBox 2 2 2 4 2 2 3" xfId="28717" xr:uid="{00000000-0005-0000-0000-000099040000}"/>
    <cellStyle name="AttribBox 2 2 2 4 2 3" xfId="663" xr:uid="{00000000-0005-0000-0000-00009A040000}"/>
    <cellStyle name="AttribBox 2 2 2 4 2 3 2" xfId="664" xr:uid="{00000000-0005-0000-0000-00009B040000}"/>
    <cellStyle name="AttribBox 2 2 2 4 2 3 2 2" xfId="28720" xr:uid="{00000000-0005-0000-0000-00009C040000}"/>
    <cellStyle name="AttribBox 2 2 2 4 2 3 3" xfId="28719" xr:uid="{00000000-0005-0000-0000-00009D040000}"/>
    <cellStyle name="AttribBox 2 2 2 4 2 4" xfId="665" xr:uid="{00000000-0005-0000-0000-00009E040000}"/>
    <cellStyle name="AttribBox 2 2 2 4 2 4 2" xfId="28721" xr:uid="{00000000-0005-0000-0000-00009F040000}"/>
    <cellStyle name="AttribBox 2 2 2 4 2 5" xfId="666" xr:uid="{00000000-0005-0000-0000-0000A0040000}"/>
    <cellStyle name="AttribBox 2 2 2 4 2 5 2" xfId="28722" xr:uid="{00000000-0005-0000-0000-0000A1040000}"/>
    <cellStyle name="AttribBox 2 2 2 4 2 6" xfId="28716" xr:uid="{00000000-0005-0000-0000-0000A2040000}"/>
    <cellStyle name="AttribBox 2 2 2 4 3" xfId="667" xr:uid="{00000000-0005-0000-0000-0000A3040000}"/>
    <cellStyle name="AttribBox 2 2 2 4 3 2" xfId="668" xr:uid="{00000000-0005-0000-0000-0000A4040000}"/>
    <cellStyle name="AttribBox 2 2 2 4 3 2 2" xfId="669" xr:uid="{00000000-0005-0000-0000-0000A5040000}"/>
    <cellStyle name="AttribBox 2 2 2 4 3 2 2 2" xfId="28725" xr:uid="{00000000-0005-0000-0000-0000A6040000}"/>
    <cellStyle name="AttribBox 2 2 2 4 3 2 3" xfId="28724" xr:uid="{00000000-0005-0000-0000-0000A7040000}"/>
    <cellStyle name="AttribBox 2 2 2 4 3 3" xfId="670" xr:uid="{00000000-0005-0000-0000-0000A8040000}"/>
    <cellStyle name="AttribBox 2 2 2 4 3 3 2" xfId="671" xr:uid="{00000000-0005-0000-0000-0000A9040000}"/>
    <cellStyle name="AttribBox 2 2 2 4 3 3 2 2" xfId="28727" xr:uid="{00000000-0005-0000-0000-0000AA040000}"/>
    <cellStyle name="AttribBox 2 2 2 4 3 3 3" xfId="28726" xr:uid="{00000000-0005-0000-0000-0000AB040000}"/>
    <cellStyle name="AttribBox 2 2 2 4 3 4" xfId="672" xr:uid="{00000000-0005-0000-0000-0000AC040000}"/>
    <cellStyle name="AttribBox 2 2 2 4 3 4 2" xfId="28728" xr:uid="{00000000-0005-0000-0000-0000AD040000}"/>
    <cellStyle name="AttribBox 2 2 2 4 3 5" xfId="673" xr:uid="{00000000-0005-0000-0000-0000AE040000}"/>
    <cellStyle name="AttribBox 2 2 2 4 3 5 2" xfId="28729" xr:uid="{00000000-0005-0000-0000-0000AF040000}"/>
    <cellStyle name="AttribBox 2 2 2 4 3 6" xfId="28723" xr:uid="{00000000-0005-0000-0000-0000B0040000}"/>
    <cellStyle name="AttribBox 2 2 2 4 4" xfId="674" xr:uid="{00000000-0005-0000-0000-0000B1040000}"/>
    <cellStyle name="AttribBox 2 2 2 4 4 2" xfId="675" xr:uid="{00000000-0005-0000-0000-0000B2040000}"/>
    <cellStyle name="AttribBox 2 2 2 4 4 2 2" xfId="28731" xr:uid="{00000000-0005-0000-0000-0000B3040000}"/>
    <cellStyle name="AttribBox 2 2 2 4 4 3" xfId="28730" xr:uid="{00000000-0005-0000-0000-0000B4040000}"/>
    <cellStyle name="AttribBox 2 2 2 4 5" xfId="676" xr:uid="{00000000-0005-0000-0000-0000B5040000}"/>
    <cellStyle name="AttribBox 2 2 2 4 5 2" xfId="677" xr:uid="{00000000-0005-0000-0000-0000B6040000}"/>
    <cellStyle name="AttribBox 2 2 2 4 5 2 2" xfId="28733" xr:uid="{00000000-0005-0000-0000-0000B7040000}"/>
    <cellStyle name="AttribBox 2 2 2 4 5 3" xfId="28732" xr:uid="{00000000-0005-0000-0000-0000B8040000}"/>
    <cellStyle name="AttribBox 2 2 2 4 6" xfId="678" xr:uid="{00000000-0005-0000-0000-0000B9040000}"/>
    <cellStyle name="AttribBox 2 2 2 4 6 2" xfId="679" xr:uid="{00000000-0005-0000-0000-0000BA040000}"/>
    <cellStyle name="AttribBox 2 2 2 4 6 2 2" xfId="28735" xr:uid="{00000000-0005-0000-0000-0000BB040000}"/>
    <cellStyle name="AttribBox 2 2 2 4 6 3" xfId="28734" xr:uid="{00000000-0005-0000-0000-0000BC040000}"/>
    <cellStyle name="AttribBox 2 2 2 4 7" xfId="680" xr:uid="{00000000-0005-0000-0000-0000BD040000}"/>
    <cellStyle name="AttribBox 2 2 2 4 7 2" xfId="28736" xr:uid="{00000000-0005-0000-0000-0000BE040000}"/>
    <cellStyle name="AttribBox 2 2 2 4 8" xfId="681" xr:uid="{00000000-0005-0000-0000-0000BF040000}"/>
    <cellStyle name="AttribBox 2 2 2 4 8 2" xfId="28737" xr:uid="{00000000-0005-0000-0000-0000C0040000}"/>
    <cellStyle name="AttribBox 2 2 2 4 9" xfId="28715" xr:uid="{00000000-0005-0000-0000-0000C1040000}"/>
    <cellStyle name="AttribBox 2 2 2 5" xfId="682" xr:uid="{00000000-0005-0000-0000-0000C2040000}"/>
    <cellStyle name="AttribBox 2 2 2 5 2" xfId="683" xr:uid="{00000000-0005-0000-0000-0000C3040000}"/>
    <cellStyle name="AttribBox 2 2 2 5 2 2" xfId="684" xr:uid="{00000000-0005-0000-0000-0000C4040000}"/>
    <cellStyle name="AttribBox 2 2 2 5 2 2 2" xfId="685" xr:uid="{00000000-0005-0000-0000-0000C5040000}"/>
    <cellStyle name="AttribBox 2 2 2 5 2 2 2 2" xfId="28741" xr:uid="{00000000-0005-0000-0000-0000C6040000}"/>
    <cellStyle name="AttribBox 2 2 2 5 2 2 3" xfId="28740" xr:uid="{00000000-0005-0000-0000-0000C7040000}"/>
    <cellStyle name="AttribBox 2 2 2 5 2 3" xfId="686" xr:uid="{00000000-0005-0000-0000-0000C8040000}"/>
    <cellStyle name="AttribBox 2 2 2 5 2 3 2" xfId="687" xr:uid="{00000000-0005-0000-0000-0000C9040000}"/>
    <cellStyle name="AttribBox 2 2 2 5 2 3 2 2" xfId="28743" xr:uid="{00000000-0005-0000-0000-0000CA040000}"/>
    <cellStyle name="AttribBox 2 2 2 5 2 3 3" xfId="28742" xr:uid="{00000000-0005-0000-0000-0000CB040000}"/>
    <cellStyle name="AttribBox 2 2 2 5 2 4" xfId="688" xr:uid="{00000000-0005-0000-0000-0000CC040000}"/>
    <cellStyle name="AttribBox 2 2 2 5 2 4 2" xfId="28744" xr:uid="{00000000-0005-0000-0000-0000CD040000}"/>
    <cellStyle name="AttribBox 2 2 2 5 2 5" xfId="689" xr:uid="{00000000-0005-0000-0000-0000CE040000}"/>
    <cellStyle name="AttribBox 2 2 2 5 2 5 2" xfId="28745" xr:uid="{00000000-0005-0000-0000-0000CF040000}"/>
    <cellStyle name="AttribBox 2 2 2 5 2 6" xfId="28739" xr:uid="{00000000-0005-0000-0000-0000D0040000}"/>
    <cellStyle name="AttribBox 2 2 2 5 3" xfId="690" xr:uid="{00000000-0005-0000-0000-0000D1040000}"/>
    <cellStyle name="AttribBox 2 2 2 5 3 2" xfId="691" xr:uid="{00000000-0005-0000-0000-0000D2040000}"/>
    <cellStyle name="AttribBox 2 2 2 5 3 2 2" xfId="692" xr:uid="{00000000-0005-0000-0000-0000D3040000}"/>
    <cellStyle name="AttribBox 2 2 2 5 3 2 2 2" xfId="28748" xr:uid="{00000000-0005-0000-0000-0000D4040000}"/>
    <cellStyle name="AttribBox 2 2 2 5 3 2 3" xfId="28747" xr:uid="{00000000-0005-0000-0000-0000D5040000}"/>
    <cellStyle name="AttribBox 2 2 2 5 3 3" xfId="693" xr:uid="{00000000-0005-0000-0000-0000D6040000}"/>
    <cellStyle name="AttribBox 2 2 2 5 3 3 2" xfId="694" xr:uid="{00000000-0005-0000-0000-0000D7040000}"/>
    <cellStyle name="AttribBox 2 2 2 5 3 3 2 2" xfId="28750" xr:uid="{00000000-0005-0000-0000-0000D8040000}"/>
    <cellStyle name="AttribBox 2 2 2 5 3 3 3" xfId="28749" xr:uid="{00000000-0005-0000-0000-0000D9040000}"/>
    <cellStyle name="AttribBox 2 2 2 5 3 4" xfId="695" xr:uid="{00000000-0005-0000-0000-0000DA040000}"/>
    <cellStyle name="AttribBox 2 2 2 5 3 4 2" xfId="28751" xr:uid="{00000000-0005-0000-0000-0000DB040000}"/>
    <cellStyle name="AttribBox 2 2 2 5 3 5" xfId="696" xr:uid="{00000000-0005-0000-0000-0000DC040000}"/>
    <cellStyle name="AttribBox 2 2 2 5 3 5 2" xfId="28752" xr:uid="{00000000-0005-0000-0000-0000DD040000}"/>
    <cellStyle name="AttribBox 2 2 2 5 3 6" xfId="28746" xr:uid="{00000000-0005-0000-0000-0000DE040000}"/>
    <cellStyle name="AttribBox 2 2 2 5 4" xfId="697" xr:uid="{00000000-0005-0000-0000-0000DF040000}"/>
    <cellStyle name="AttribBox 2 2 2 5 4 2" xfId="698" xr:uid="{00000000-0005-0000-0000-0000E0040000}"/>
    <cellStyle name="AttribBox 2 2 2 5 4 2 2" xfId="28754" xr:uid="{00000000-0005-0000-0000-0000E1040000}"/>
    <cellStyle name="AttribBox 2 2 2 5 4 3" xfId="28753" xr:uid="{00000000-0005-0000-0000-0000E2040000}"/>
    <cellStyle name="AttribBox 2 2 2 5 5" xfId="699" xr:uid="{00000000-0005-0000-0000-0000E3040000}"/>
    <cellStyle name="AttribBox 2 2 2 5 5 2" xfId="700" xr:uid="{00000000-0005-0000-0000-0000E4040000}"/>
    <cellStyle name="AttribBox 2 2 2 5 5 2 2" xfId="28756" xr:uid="{00000000-0005-0000-0000-0000E5040000}"/>
    <cellStyle name="AttribBox 2 2 2 5 5 3" xfId="28755" xr:uid="{00000000-0005-0000-0000-0000E6040000}"/>
    <cellStyle name="AttribBox 2 2 2 5 6" xfId="701" xr:uid="{00000000-0005-0000-0000-0000E7040000}"/>
    <cellStyle name="AttribBox 2 2 2 5 6 2" xfId="702" xr:uid="{00000000-0005-0000-0000-0000E8040000}"/>
    <cellStyle name="AttribBox 2 2 2 5 6 2 2" xfId="28758" xr:uid="{00000000-0005-0000-0000-0000E9040000}"/>
    <cellStyle name="AttribBox 2 2 2 5 6 3" xfId="28757" xr:uid="{00000000-0005-0000-0000-0000EA040000}"/>
    <cellStyle name="AttribBox 2 2 2 5 7" xfId="703" xr:uid="{00000000-0005-0000-0000-0000EB040000}"/>
    <cellStyle name="AttribBox 2 2 2 5 7 2" xfId="28759" xr:uid="{00000000-0005-0000-0000-0000EC040000}"/>
    <cellStyle name="AttribBox 2 2 2 5 8" xfId="704" xr:uid="{00000000-0005-0000-0000-0000ED040000}"/>
    <cellStyle name="AttribBox 2 2 2 5 8 2" xfId="28760" xr:uid="{00000000-0005-0000-0000-0000EE040000}"/>
    <cellStyle name="AttribBox 2 2 2 5 9" xfId="28738" xr:uid="{00000000-0005-0000-0000-0000EF040000}"/>
    <cellStyle name="AttribBox 2 2 2 6" xfId="705" xr:uid="{00000000-0005-0000-0000-0000F0040000}"/>
    <cellStyle name="AttribBox 2 2 2 6 2" xfId="706" xr:uid="{00000000-0005-0000-0000-0000F1040000}"/>
    <cellStyle name="AttribBox 2 2 2 6 2 2" xfId="707" xr:uid="{00000000-0005-0000-0000-0000F2040000}"/>
    <cellStyle name="AttribBox 2 2 2 6 2 2 2" xfId="708" xr:uid="{00000000-0005-0000-0000-0000F3040000}"/>
    <cellStyle name="AttribBox 2 2 2 6 2 2 2 2" xfId="28764" xr:uid="{00000000-0005-0000-0000-0000F4040000}"/>
    <cellStyle name="AttribBox 2 2 2 6 2 2 3" xfId="28763" xr:uid="{00000000-0005-0000-0000-0000F5040000}"/>
    <cellStyle name="AttribBox 2 2 2 6 2 3" xfId="709" xr:uid="{00000000-0005-0000-0000-0000F6040000}"/>
    <cellStyle name="AttribBox 2 2 2 6 2 3 2" xfId="710" xr:uid="{00000000-0005-0000-0000-0000F7040000}"/>
    <cellStyle name="AttribBox 2 2 2 6 2 3 2 2" xfId="28766" xr:uid="{00000000-0005-0000-0000-0000F8040000}"/>
    <cellStyle name="AttribBox 2 2 2 6 2 3 3" xfId="28765" xr:uid="{00000000-0005-0000-0000-0000F9040000}"/>
    <cellStyle name="AttribBox 2 2 2 6 2 4" xfId="711" xr:uid="{00000000-0005-0000-0000-0000FA040000}"/>
    <cellStyle name="AttribBox 2 2 2 6 2 4 2" xfId="28767" xr:uid="{00000000-0005-0000-0000-0000FB040000}"/>
    <cellStyle name="AttribBox 2 2 2 6 2 5" xfId="712" xr:uid="{00000000-0005-0000-0000-0000FC040000}"/>
    <cellStyle name="AttribBox 2 2 2 6 2 5 2" xfId="28768" xr:uid="{00000000-0005-0000-0000-0000FD040000}"/>
    <cellStyle name="AttribBox 2 2 2 6 2 6" xfId="28762" xr:uid="{00000000-0005-0000-0000-0000FE040000}"/>
    <cellStyle name="AttribBox 2 2 2 6 3" xfId="713" xr:uid="{00000000-0005-0000-0000-0000FF040000}"/>
    <cellStyle name="AttribBox 2 2 2 6 3 2" xfId="714" xr:uid="{00000000-0005-0000-0000-000000050000}"/>
    <cellStyle name="AttribBox 2 2 2 6 3 2 2" xfId="715" xr:uid="{00000000-0005-0000-0000-000001050000}"/>
    <cellStyle name="AttribBox 2 2 2 6 3 2 2 2" xfId="28771" xr:uid="{00000000-0005-0000-0000-000002050000}"/>
    <cellStyle name="AttribBox 2 2 2 6 3 2 3" xfId="28770" xr:uid="{00000000-0005-0000-0000-000003050000}"/>
    <cellStyle name="AttribBox 2 2 2 6 3 3" xfId="716" xr:uid="{00000000-0005-0000-0000-000004050000}"/>
    <cellStyle name="AttribBox 2 2 2 6 3 3 2" xfId="717" xr:uid="{00000000-0005-0000-0000-000005050000}"/>
    <cellStyle name="AttribBox 2 2 2 6 3 3 2 2" xfId="28773" xr:uid="{00000000-0005-0000-0000-000006050000}"/>
    <cellStyle name="AttribBox 2 2 2 6 3 3 3" xfId="28772" xr:uid="{00000000-0005-0000-0000-000007050000}"/>
    <cellStyle name="AttribBox 2 2 2 6 3 4" xfId="718" xr:uid="{00000000-0005-0000-0000-000008050000}"/>
    <cellStyle name="AttribBox 2 2 2 6 3 4 2" xfId="28774" xr:uid="{00000000-0005-0000-0000-000009050000}"/>
    <cellStyle name="AttribBox 2 2 2 6 3 5" xfId="719" xr:uid="{00000000-0005-0000-0000-00000A050000}"/>
    <cellStyle name="AttribBox 2 2 2 6 3 5 2" xfId="28775" xr:uid="{00000000-0005-0000-0000-00000B050000}"/>
    <cellStyle name="AttribBox 2 2 2 6 3 6" xfId="28769" xr:uid="{00000000-0005-0000-0000-00000C050000}"/>
    <cellStyle name="AttribBox 2 2 2 6 4" xfId="720" xr:uid="{00000000-0005-0000-0000-00000D050000}"/>
    <cellStyle name="AttribBox 2 2 2 6 4 2" xfId="721" xr:uid="{00000000-0005-0000-0000-00000E050000}"/>
    <cellStyle name="AttribBox 2 2 2 6 4 2 2" xfId="28777" xr:uid="{00000000-0005-0000-0000-00000F050000}"/>
    <cellStyle name="AttribBox 2 2 2 6 4 3" xfId="28776" xr:uid="{00000000-0005-0000-0000-000010050000}"/>
    <cellStyle name="AttribBox 2 2 2 6 5" xfId="722" xr:uid="{00000000-0005-0000-0000-000011050000}"/>
    <cellStyle name="AttribBox 2 2 2 6 5 2" xfId="723" xr:uid="{00000000-0005-0000-0000-000012050000}"/>
    <cellStyle name="AttribBox 2 2 2 6 5 2 2" xfId="28779" xr:uid="{00000000-0005-0000-0000-000013050000}"/>
    <cellStyle name="AttribBox 2 2 2 6 5 3" xfId="28778" xr:uid="{00000000-0005-0000-0000-000014050000}"/>
    <cellStyle name="AttribBox 2 2 2 6 6" xfId="724" xr:uid="{00000000-0005-0000-0000-000015050000}"/>
    <cellStyle name="AttribBox 2 2 2 6 6 2" xfId="725" xr:uid="{00000000-0005-0000-0000-000016050000}"/>
    <cellStyle name="AttribBox 2 2 2 6 6 2 2" xfId="28781" xr:uid="{00000000-0005-0000-0000-000017050000}"/>
    <cellStyle name="AttribBox 2 2 2 6 6 3" xfId="28780" xr:uid="{00000000-0005-0000-0000-000018050000}"/>
    <cellStyle name="AttribBox 2 2 2 6 7" xfId="726" xr:uid="{00000000-0005-0000-0000-000019050000}"/>
    <cellStyle name="AttribBox 2 2 2 6 7 2" xfId="28782" xr:uid="{00000000-0005-0000-0000-00001A050000}"/>
    <cellStyle name="AttribBox 2 2 2 6 8" xfId="727" xr:uid="{00000000-0005-0000-0000-00001B050000}"/>
    <cellStyle name="AttribBox 2 2 2 6 8 2" xfId="28783" xr:uid="{00000000-0005-0000-0000-00001C050000}"/>
    <cellStyle name="AttribBox 2 2 2 6 9" xfId="28761" xr:uid="{00000000-0005-0000-0000-00001D050000}"/>
    <cellStyle name="AttribBox 2 2 2 7" xfId="728" xr:uid="{00000000-0005-0000-0000-00001E050000}"/>
    <cellStyle name="AttribBox 2 2 2 7 2" xfId="729" xr:uid="{00000000-0005-0000-0000-00001F050000}"/>
    <cellStyle name="AttribBox 2 2 2 7 2 2" xfId="730" xr:uid="{00000000-0005-0000-0000-000020050000}"/>
    <cellStyle name="AttribBox 2 2 2 7 2 2 2" xfId="731" xr:uid="{00000000-0005-0000-0000-000021050000}"/>
    <cellStyle name="AttribBox 2 2 2 7 2 2 2 2" xfId="28787" xr:uid="{00000000-0005-0000-0000-000022050000}"/>
    <cellStyle name="AttribBox 2 2 2 7 2 2 3" xfId="28786" xr:uid="{00000000-0005-0000-0000-000023050000}"/>
    <cellStyle name="AttribBox 2 2 2 7 2 3" xfId="732" xr:uid="{00000000-0005-0000-0000-000024050000}"/>
    <cellStyle name="AttribBox 2 2 2 7 2 3 2" xfId="733" xr:uid="{00000000-0005-0000-0000-000025050000}"/>
    <cellStyle name="AttribBox 2 2 2 7 2 3 2 2" xfId="28789" xr:uid="{00000000-0005-0000-0000-000026050000}"/>
    <cellStyle name="AttribBox 2 2 2 7 2 3 3" xfId="28788" xr:uid="{00000000-0005-0000-0000-000027050000}"/>
    <cellStyle name="AttribBox 2 2 2 7 2 4" xfId="734" xr:uid="{00000000-0005-0000-0000-000028050000}"/>
    <cellStyle name="AttribBox 2 2 2 7 2 4 2" xfId="28790" xr:uid="{00000000-0005-0000-0000-000029050000}"/>
    <cellStyle name="AttribBox 2 2 2 7 2 5" xfId="735" xr:uid="{00000000-0005-0000-0000-00002A050000}"/>
    <cellStyle name="AttribBox 2 2 2 7 2 5 2" xfId="28791" xr:uid="{00000000-0005-0000-0000-00002B050000}"/>
    <cellStyle name="AttribBox 2 2 2 7 2 6" xfId="28785" xr:uid="{00000000-0005-0000-0000-00002C050000}"/>
    <cellStyle name="AttribBox 2 2 2 7 3" xfId="736" xr:uid="{00000000-0005-0000-0000-00002D050000}"/>
    <cellStyle name="AttribBox 2 2 2 7 3 2" xfId="737" xr:uid="{00000000-0005-0000-0000-00002E050000}"/>
    <cellStyle name="AttribBox 2 2 2 7 3 2 2" xfId="738" xr:uid="{00000000-0005-0000-0000-00002F050000}"/>
    <cellStyle name="AttribBox 2 2 2 7 3 2 2 2" xfId="28794" xr:uid="{00000000-0005-0000-0000-000030050000}"/>
    <cellStyle name="AttribBox 2 2 2 7 3 2 3" xfId="28793" xr:uid="{00000000-0005-0000-0000-000031050000}"/>
    <cellStyle name="AttribBox 2 2 2 7 3 3" xfId="739" xr:uid="{00000000-0005-0000-0000-000032050000}"/>
    <cellStyle name="AttribBox 2 2 2 7 3 3 2" xfId="740" xr:uid="{00000000-0005-0000-0000-000033050000}"/>
    <cellStyle name="AttribBox 2 2 2 7 3 3 2 2" xfId="28796" xr:uid="{00000000-0005-0000-0000-000034050000}"/>
    <cellStyle name="AttribBox 2 2 2 7 3 3 3" xfId="28795" xr:uid="{00000000-0005-0000-0000-000035050000}"/>
    <cellStyle name="AttribBox 2 2 2 7 3 4" xfId="741" xr:uid="{00000000-0005-0000-0000-000036050000}"/>
    <cellStyle name="AttribBox 2 2 2 7 3 4 2" xfId="28797" xr:uid="{00000000-0005-0000-0000-000037050000}"/>
    <cellStyle name="AttribBox 2 2 2 7 3 5" xfId="742" xr:uid="{00000000-0005-0000-0000-000038050000}"/>
    <cellStyle name="AttribBox 2 2 2 7 3 5 2" xfId="28798" xr:uid="{00000000-0005-0000-0000-000039050000}"/>
    <cellStyle name="AttribBox 2 2 2 7 3 6" xfId="28792" xr:uid="{00000000-0005-0000-0000-00003A050000}"/>
    <cellStyle name="AttribBox 2 2 2 7 4" xfId="743" xr:uid="{00000000-0005-0000-0000-00003B050000}"/>
    <cellStyle name="AttribBox 2 2 2 7 4 2" xfId="744" xr:uid="{00000000-0005-0000-0000-00003C050000}"/>
    <cellStyle name="AttribBox 2 2 2 7 4 2 2" xfId="28800" xr:uid="{00000000-0005-0000-0000-00003D050000}"/>
    <cellStyle name="AttribBox 2 2 2 7 4 3" xfId="28799" xr:uid="{00000000-0005-0000-0000-00003E050000}"/>
    <cellStyle name="AttribBox 2 2 2 7 5" xfId="745" xr:uid="{00000000-0005-0000-0000-00003F050000}"/>
    <cellStyle name="AttribBox 2 2 2 7 5 2" xfId="746" xr:uid="{00000000-0005-0000-0000-000040050000}"/>
    <cellStyle name="AttribBox 2 2 2 7 5 2 2" xfId="28802" xr:uid="{00000000-0005-0000-0000-000041050000}"/>
    <cellStyle name="AttribBox 2 2 2 7 5 3" xfId="28801" xr:uid="{00000000-0005-0000-0000-000042050000}"/>
    <cellStyle name="AttribBox 2 2 2 7 6" xfId="747" xr:uid="{00000000-0005-0000-0000-000043050000}"/>
    <cellStyle name="AttribBox 2 2 2 7 6 2" xfId="748" xr:uid="{00000000-0005-0000-0000-000044050000}"/>
    <cellStyle name="AttribBox 2 2 2 7 6 2 2" xfId="28804" xr:uid="{00000000-0005-0000-0000-000045050000}"/>
    <cellStyle name="AttribBox 2 2 2 7 6 3" xfId="28803" xr:uid="{00000000-0005-0000-0000-000046050000}"/>
    <cellStyle name="AttribBox 2 2 2 7 7" xfId="749" xr:uid="{00000000-0005-0000-0000-000047050000}"/>
    <cellStyle name="AttribBox 2 2 2 7 7 2" xfId="28805" xr:uid="{00000000-0005-0000-0000-000048050000}"/>
    <cellStyle name="AttribBox 2 2 2 7 8" xfId="750" xr:uid="{00000000-0005-0000-0000-000049050000}"/>
    <cellStyle name="AttribBox 2 2 2 7 8 2" xfId="28806" xr:uid="{00000000-0005-0000-0000-00004A050000}"/>
    <cellStyle name="AttribBox 2 2 2 7 9" xfId="28784" xr:uid="{00000000-0005-0000-0000-00004B050000}"/>
    <cellStyle name="AttribBox 2 2 2 8" xfId="751" xr:uid="{00000000-0005-0000-0000-00004C050000}"/>
    <cellStyle name="AttribBox 2 2 2 8 2" xfId="752" xr:uid="{00000000-0005-0000-0000-00004D050000}"/>
    <cellStyle name="AttribBox 2 2 2 8 2 2" xfId="753" xr:uid="{00000000-0005-0000-0000-00004E050000}"/>
    <cellStyle name="AttribBox 2 2 2 8 2 2 2" xfId="754" xr:uid="{00000000-0005-0000-0000-00004F050000}"/>
    <cellStyle name="AttribBox 2 2 2 8 2 2 2 2" xfId="28810" xr:uid="{00000000-0005-0000-0000-000050050000}"/>
    <cellStyle name="AttribBox 2 2 2 8 2 2 3" xfId="28809" xr:uid="{00000000-0005-0000-0000-000051050000}"/>
    <cellStyle name="AttribBox 2 2 2 8 2 3" xfId="755" xr:uid="{00000000-0005-0000-0000-000052050000}"/>
    <cellStyle name="AttribBox 2 2 2 8 2 3 2" xfId="756" xr:uid="{00000000-0005-0000-0000-000053050000}"/>
    <cellStyle name="AttribBox 2 2 2 8 2 3 2 2" xfId="28812" xr:uid="{00000000-0005-0000-0000-000054050000}"/>
    <cellStyle name="AttribBox 2 2 2 8 2 3 3" xfId="28811" xr:uid="{00000000-0005-0000-0000-000055050000}"/>
    <cellStyle name="AttribBox 2 2 2 8 2 4" xfId="757" xr:uid="{00000000-0005-0000-0000-000056050000}"/>
    <cellStyle name="AttribBox 2 2 2 8 2 4 2" xfId="28813" xr:uid="{00000000-0005-0000-0000-000057050000}"/>
    <cellStyle name="AttribBox 2 2 2 8 2 5" xfId="758" xr:uid="{00000000-0005-0000-0000-000058050000}"/>
    <cellStyle name="AttribBox 2 2 2 8 2 5 2" xfId="28814" xr:uid="{00000000-0005-0000-0000-000059050000}"/>
    <cellStyle name="AttribBox 2 2 2 8 2 6" xfId="28808" xr:uid="{00000000-0005-0000-0000-00005A050000}"/>
    <cellStyle name="AttribBox 2 2 2 8 3" xfId="759" xr:uid="{00000000-0005-0000-0000-00005B050000}"/>
    <cellStyle name="AttribBox 2 2 2 8 3 2" xfId="760" xr:uid="{00000000-0005-0000-0000-00005C050000}"/>
    <cellStyle name="AttribBox 2 2 2 8 3 2 2" xfId="761" xr:uid="{00000000-0005-0000-0000-00005D050000}"/>
    <cellStyle name="AttribBox 2 2 2 8 3 2 2 2" xfId="28817" xr:uid="{00000000-0005-0000-0000-00005E050000}"/>
    <cellStyle name="AttribBox 2 2 2 8 3 2 3" xfId="28816" xr:uid="{00000000-0005-0000-0000-00005F050000}"/>
    <cellStyle name="AttribBox 2 2 2 8 3 3" xfId="762" xr:uid="{00000000-0005-0000-0000-000060050000}"/>
    <cellStyle name="AttribBox 2 2 2 8 3 3 2" xfId="763" xr:uid="{00000000-0005-0000-0000-000061050000}"/>
    <cellStyle name="AttribBox 2 2 2 8 3 3 2 2" xfId="28819" xr:uid="{00000000-0005-0000-0000-000062050000}"/>
    <cellStyle name="AttribBox 2 2 2 8 3 3 3" xfId="28818" xr:uid="{00000000-0005-0000-0000-000063050000}"/>
    <cellStyle name="AttribBox 2 2 2 8 3 4" xfId="764" xr:uid="{00000000-0005-0000-0000-000064050000}"/>
    <cellStyle name="AttribBox 2 2 2 8 3 4 2" xfId="28820" xr:uid="{00000000-0005-0000-0000-000065050000}"/>
    <cellStyle name="AttribBox 2 2 2 8 3 5" xfId="765" xr:uid="{00000000-0005-0000-0000-000066050000}"/>
    <cellStyle name="AttribBox 2 2 2 8 3 5 2" xfId="28821" xr:uid="{00000000-0005-0000-0000-000067050000}"/>
    <cellStyle name="AttribBox 2 2 2 8 3 6" xfId="28815" xr:uid="{00000000-0005-0000-0000-000068050000}"/>
    <cellStyle name="AttribBox 2 2 2 8 4" xfId="766" xr:uid="{00000000-0005-0000-0000-000069050000}"/>
    <cellStyle name="AttribBox 2 2 2 8 4 2" xfId="767" xr:uid="{00000000-0005-0000-0000-00006A050000}"/>
    <cellStyle name="AttribBox 2 2 2 8 4 2 2" xfId="28823" xr:uid="{00000000-0005-0000-0000-00006B050000}"/>
    <cellStyle name="AttribBox 2 2 2 8 4 3" xfId="28822" xr:uid="{00000000-0005-0000-0000-00006C050000}"/>
    <cellStyle name="AttribBox 2 2 2 8 5" xfId="768" xr:uid="{00000000-0005-0000-0000-00006D050000}"/>
    <cellStyle name="AttribBox 2 2 2 8 5 2" xfId="769" xr:uid="{00000000-0005-0000-0000-00006E050000}"/>
    <cellStyle name="AttribBox 2 2 2 8 5 2 2" xfId="28825" xr:uid="{00000000-0005-0000-0000-00006F050000}"/>
    <cellStyle name="AttribBox 2 2 2 8 5 3" xfId="28824" xr:uid="{00000000-0005-0000-0000-000070050000}"/>
    <cellStyle name="AttribBox 2 2 2 8 6" xfId="770" xr:uid="{00000000-0005-0000-0000-000071050000}"/>
    <cellStyle name="AttribBox 2 2 2 8 6 2" xfId="771" xr:uid="{00000000-0005-0000-0000-000072050000}"/>
    <cellStyle name="AttribBox 2 2 2 8 6 2 2" xfId="28827" xr:uid="{00000000-0005-0000-0000-000073050000}"/>
    <cellStyle name="AttribBox 2 2 2 8 6 3" xfId="28826" xr:uid="{00000000-0005-0000-0000-000074050000}"/>
    <cellStyle name="AttribBox 2 2 2 8 7" xfId="772" xr:uid="{00000000-0005-0000-0000-000075050000}"/>
    <cellStyle name="AttribBox 2 2 2 8 7 2" xfId="28828" xr:uid="{00000000-0005-0000-0000-000076050000}"/>
    <cellStyle name="AttribBox 2 2 2 8 8" xfId="773" xr:uid="{00000000-0005-0000-0000-000077050000}"/>
    <cellStyle name="AttribBox 2 2 2 8 8 2" xfId="28829" xr:uid="{00000000-0005-0000-0000-000078050000}"/>
    <cellStyle name="AttribBox 2 2 2 8 9" xfId="28807" xr:uid="{00000000-0005-0000-0000-000079050000}"/>
    <cellStyle name="AttribBox 2 2 2 9" xfId="774" xr:uid="{00000000-0005-0000-0000-00007A050000}"/>
    <cellStyle name="AttribBox 2 2 2 9 2" xfId="775" xr:uid="{00000000-0005-0000-0000-00007B050000}"/>
    <cellStyle name="AttribBox 2 2 2 9 2 2" xfId="776" xr:uid="{00000000-0005-0000-0000-00007C050000}"/>
    <cellStyle name="AttribBox 2 2 2 9 2 2 2" xfId="777" xr:uid="{00000000-0005-0000-0000-00007D050000}"/>
    <cellStyle name="AttribBox 2 2 2 9 2 2 2 2" xfId="28833" xr:uid="{00000000-0005-0000-0000-00007E050000}"/>
    <cellStyle name="AttribBox 2 2 2 9 2 2 3" xfId="28832" xr:uid="{00000000-0005-0000-0000-00007F050000}"/>
    <cellStyle name="AttribBox 2 2 2 9 2 3" xfId="778" xr:uid="{00000000-0005-0000-0000-000080050000}"/>
    <cellStyle name="AttribBox 2 2 2 9 2 3 2" xfId="779" xr:uid="{00000000-0005-0000-0000-000081050000}"/>
    <cellStyle name="AttribBox 2 2 2 9 2 3 2 2" xfId="28835" xr:uid="{00000000-0005-0000-0000-000082050000}"/>
    <cellStyle name="AttribBox 2 2 2 9 2 3 3" xfId="28834" xr:uid="{00000000-0005-0000-0000-000083050000}"/>
    <cellStyle name="AttribBox 2 2 2 9 2 4" xfId="780" xr:uid="{00000000-0005-0000-0000-000084050000}"/>
    <cellStyle name="AttribBox 2 2 2 9 2 4 2" xfId="28836" xr:uid="{00000000-0005-0000-0000-000085050000}"/>
    <cellStyle name="AttribBox 2 2 2 9 2 5" xfId="781" xr:uid="{00000000-0005-0000-0000-000086050000}"/>
    <cellStyle name="AttribBox 2 2 2 9 2 5 2" xfId="28837" xr:uid="{00000000-0005-0000-0000-000087050000}"/>
    <cellStyle name="AttribBox 2 2 2 9 2 6" xfId="28831" xr:uid="{00000000-0005-0000-0000-000088050000}"/>
    <cellStyle name="AttribBox 2 2 2 9 3" xfId="782" xr:uid="{00000000-0005-0000-0000-000089050000}"/>
    <cellStyle name="AttribBox 2 2 2 9 3 2" xfId="783" xr:uid="{00000000-0005-0000-0000-00008A050000}"/>
    <cellStyle name="AttribBox 2 2 2 9 3 2 2" xfId="784" xr:uid="{00000000-0005-0000-0000-00008B050000}"/>
    <cellStyle name="AttribBox 2 2 2 9 3 2 2 2" xfId="28840" xr:uid="{00000000-0005-0000-0000-00008C050000}"/>
    <cellStyle name="AttribBox 2 2 2 9 3 2 3" xfId="28839" xr:uid="{00000000-0005-0000-0000-00008D050000}"/>
    <cellStyle name="AttribBox 2 2 2 9 3 3" xfId="785" xr:uid="{00000000-0005-0000-0000-00008E050000}"/>
    <cellStyle name="AttribBox 2 2 2 9 3 3 2" xfId="786" xr:uid="{00000000-0005-0000-0000-00008F050000}"/>
    <cellStyle name="AttribBox 2 2 2 9 3 3 2 2" xfId="28842" xr:uid="{00000000-0005-0000-0000-000090050000}"/>
    <cellStyle name="AttribBox 2 2 2 9 3 3 3" xfId="28841" xr:uid="{00000000-0005-0000-0000-000091050000}"/>
    <cellStyle name="AttribBox 2 2 2 9 3 4" xfId="787" xr:uid="{00000000-0005-0000-0000-000092050000}"/>
    <cellStyle name="AttribBox 2 2 2 9 3 4 2" xfId="28843" xr:uid="{00000000-0005-0000-0000-000093050000}"/>
    <cellStyle name="AttribBox 2 2 2 9 3 5" xfId="788" xr:uid="{00000000-0005-0000-0000-000094050000}"/>
    <cellStyle name="AttribBox 2 2 2 9 3 5 2" xfId="28844" xr:uid="{00000000-0005-0000-0000-000095050000}"/>
    <cellStyle name="AttribBox 2 2 2 9 3 6" xfId="28838" xr:uid="{00000000-0005-0000-0000-000096050000}"/>
    <cellStyle name="AttribBox 2 2 2 9 4" xfId="789" xr:uid="{00000000-0005-0000-0000-000097050000}"/>
    <cellStyle name="AttribBox 2 2 2 9 4 2" xfId="790" xr:uid="{00000000-0005-0000-0000-000098050000}"/>
    <cellStyle name="AttribBox 2 2 2 9 4 2 2" xfId="28846" xr:uid="{00000000-0005-0000-0000-000099050000}"/>
    <cellStyle name="AttribBox 2 2 2 9 4 3" xfId="28845" xr:uid="{00000000-0005-0000-0000-00009A050000}"/>
    <cellStyle name="AttribBox 2 2 2 9 5" xfId="791" xr:uid="{00000000-0005-0000-0000-00009B050000}"/>
    <cellStyle name="AttribBox 2 2 2 9 5 2" xfId="792" xr:uid="{00000000-0005-0000-0000-00009C050000}"/>
    <cellStyle name="AttribBox 2 2 2 9 5 2 2" xfId="28848" xr:uid="{00000000-0005-0000-0000-00009D050000}"/>
    <cellStyle name="AttribBox 2 2 2 9 5 3" xfId="28847" xr:uid="{00000000-0005-0000-0000-00009E050000}"/>
    <cellStyle name="AttribBox 2 2 2 9 6" xfId="793" xr:uid="{00000000-0005-0000-0000-00009F050000}"/>
    <cellStyle name="AttribBox 2 2 2 9 6 2" xfId="794" xr:uid="{00000000-0005-0000-0000-0000A0050000}"/>
    <cellStyle name="AttribBox 2 2 2 9 6 2 2" xfId="28850" xr:uid="{00000000-0005-0000-0000-0000A1050000}"/>
    <cellStyle name="AttribBox 2 2 2 9 6 3" xfId="28849" xr:uid="{00000000-0005-0000-0000-0000A2050000}"/>
    <cellStyle name="AttribBox 2 2 2 9 7" xfId="795" xr:uid="{00000000-0005-0000-0000-0000A3050000}"/>
    <cellStyle name="AttribBox 2 2 2 9 7 2" xfId="28851" xr:uid="{00000000-0005-0000-0000-0000A4050000}"/>
    <cellStyle name="AttribBox 2 2 2 9 8" xfId="796" xr:uid="{00000000-0005-0000-0000-0000A5050000}"/>
    <cellStyle name="AttribBox 2 2 2 9 8 2" xfId="28852" xr:uid="{00000000-0005-0000-0000-0000A6050000}"/>
    <cellStyle name="AttribBox 2 2 2 9 9" xfId="28830" xr:uid="{00000000-0005-0000-0000-0000A7050000}"/>
    <cellStyle name="AttribBox 2 2 3" xfId="797" xr:uid="{00000000-0005-0000-0000-0000A8050000}"/>
    <cellStyle name="AttribBox 2 2 3 2" xfId="798" xr:uid="{00000000-0005-0000-0000-0000A9050000}"/>
    <cellStyle name="AttribBox 2 2 3 2 2" xfId="799" xr:uid="{00000000-0005-0000-0000-0000AA050000}"/>
    <cellStyle name="AttribBox 2 2 3 2 2 2" xfId="800" xr:uid="{00000000-0005-0000-0000-0000AB050000}"/>
    <cellStyle name="AttribBox 2 2 3 2 2 2 2" xfId="28856" xr:uid="{00000000-0005-0000-0000-0000AC050000}"/>
    <cellStyle name="AttribBox 2 2 3 2 2 3" xfId="28855" xr:uid="{00000000-0005-0000-0000-0000AD050000}"/>
    <cellStyle name="AttribBox 2 2 3 2 3" xfId="801" xr:uid="{00000000-0005-0000-0000-0000AE050000}"/>
    <cellStyle name="AttribBox 2 2 3 2 3 2" xfId="802" xr:uid="{00000000-0005-0000-0000-0000AF050000}"/>
    <cellStyle name="AttribBox 2 2 3 2 3 2 2" xfId="28858" xr:uid="{00000000-0005-0000-0000-0000B0050000}"/>
    <cellStyle name="AttribBox 2 2 3 2 3 3" xfId="28857" xr:uid="{00000000-0005-0000-0000-0000B1050000}"/>
    <cellStyle name="AttribBox 2 2 3 2 4" xfId="803" xr:uid="{00000000-0005-0000-0000-0000B2050000}"/>
    <cellStyle name="AttribBox 2 2 3 2 4 2" xfId="28859" xr:uid="{00000000-0005-0000-0000-0000B3050000}"/>
    <cellStyle name="AttribBox 2 2 3 2 5" xfId="804" xr:uid="{00000000-0005-0000-0000-0000B4050000}"/>
    <cellStyle name="AttribBox 2 2 3 2 5 2" xfId="28860" xr:uid="{00000000-0005-0000-0000-0000B5050000}"/>
    <cellStyle name="AttribBox 2 2 3 2 6" xfId="28854" xr:uid="{00000000-0005-0000-0000-0000B6050000}"/>
    <cellStyle name="AttribBox 2 2 3 3" xfId="805" xr:uid="{00000000-0005-0000-0000-0000B7050000}"/>
    <cellStyle name="AttribBox 2 2 3 3 2" xfId="806" xr:uid="{00000000-0005-0000-0000-0000B8050000}"/>
    <cellStyle name="AttribBox 2 2 3 3 2 2" xfId="807" xr:uid="{00000000-0005-0000-0000-0000B9050000}"/>
    <cellStyle name="AttribBox 2 2 3 3 2 2 2" xfId="28863" xr:uid="{00000000-0005-0000-0000-0000BA050000}"/>
    <cellStyle name="AttribBox 2 2 3 3 2 3" xfId="28862" xr:uid="{00000000-0005-0000-0000-0000BB050000}"/>
    <cellStyle name="AttribBox 2 2 3 3 3" xfId="808" xr:uid="{00000000-0005-0000-0000-0000BC050000}"/>
    <cellStyle name="AttribBox 2 2 3 3 3 2" xfId="809" xr:uid="{00000000-0005-0000-0000-0000BD050000}"/>
    <cellStyle name="AttribBox 2 2 3 3 3 2 2" xfId="28865" xr:uid="{00000000-0005-0000-0000-0000BE050000}"/>
    <cellStyle name="AttribBox 2 2 3 3 3 3" xfId="28864" xr:uid="{00000000-0005-0000-0000-0000BF050000}"/>
    <cellStyle name="AttribBox 2 2 3 3 4" xfId="810" xr:uid="{00000000-0005-0000-0000-0000C0050000}"/>
    <cellStyle name="AttribBox 2 2 3 3 4 2" xfId="28866" xr:uid="{00000000-0005-0000-0000-0000C1050000}"/>
    <cellStyle name="AttribBox 2 2 3 3 5" xfId="811" xr:uid="{00000000-0005-0000-0000-0000C2050000}"/>
    <cellStyle name="AttribBox 2 2 3 3 5 2" xfId="28867" xr:uid="{00000000-0005-0000-0000-0000C3050000}"/>
    <cellStyle name="AttribBox 2 2 3 3 6" xfId="28861" xr:uid="{00000000-0005-0000-0000-0000C4050000}"/>
    <cellStyle name="AttribBox 2 2 3 4" xfId="812" xr:uid="{00000000-0005-0000-0000-0000C5050000}"/>
    <cellStyle name="AttribBox 2 2 3 4 2" xfId="813" xr:uid="{00000000-0005-0000-0000-0000C6050000}"/>
    <cellStyle name="AttribBox 2 2 3 4 2 2" xfId="28869" xr:uid="{00000000-0005-0000-0000-0000C7050000}"/>
    <cellStyle name="AttribBox 2 2 3 4 3" xfId="28868" xr:uid="{00000000-0005-0000-0000-0000C8050000}"/>
    <cellStyle name="AttribBox 2 2 3 5" xfId="814" xr:uid="{00000000-0005-0000-0000-0000C9050000}"/>
    <cellStyle name="AttribBox 2 2 3 5 2" xfId="815" xr:uid="{00000000-0005-0000-0000-0000CA050000}"/>
    <cellStyle name="AttribBox 2 2 3 5 2 2" xfId="28871" xr:uid="{00000000-0005-0000-0000-0000CB050000}"/>
    <cellStyle name="AttribBox 2 2 3 5 3" xfId="28870" xr:uid="{00000000-0005-0000-0000-0000CC050000}"/>
    <cellStyle name="AttribBox 2 2 3 6" xfId="816" xr:uid="{00000000-0005-0000-0000-0000CD050000}"/>
    <cellStyle name="AttribBox 2 2 3 6 2" xfId="817" xr:uid="{00000000-0005-0000-0000-0000CE050000}"/>
    <cellStyle name="AttribBox 2 2 3 6 2 2" xfId="28873" xr:uid="{00000000-0005-0000-0000-0000CF050000}"/>
    <cellStyle name="AttribBox 2 2 3 6 3" xfId="28872" xr:uid="{00000000-0005-0000-0000-0000D0050000}"/>
    <cellStyle name="AttribBox 2 2 3 7" xfId="818" xr:uid="{00000000-0005-0000-0000-0000D1050000}"/>
    <cellStyle name="AttribBox 2 2 3 7 2" xfId="28874" xr:uid="{00000000-0005-0000-0000-0000D2050000}"/>
    <cellStyle name="AttribBox 2 2 3 8" xfId="819" xr:uid="{00000000-0005-0000-0000-0000D3050000}"/>
    <cellStyle name="AttribBox 2 2 3 8 2" xfId="28875" xr:uid="{00000000-0005-0000-0000-0000D4050000}"/>
    <cellStyle name="AttribBox 2 2 3 9" xfId="28853" xr:uid="{00000000-0005-0000-0000-0000D5050000}"/>
    <cellStyle name="AttribBox 2 2 4" xfId="820" xr:uid="{00000000-0005-0000-0000-0000D6050000}"/>
    <cellStyle name="AttribBox 2 2 4 2" xfId="821" xr:uid="{00000000-0005-0000-0000-0000D7050000}"/>
    <cellStyle name="AttribBox 2 2 4 2 2" xfId="822" xr:uid="{00000000-0005-0000-0000-0000D8050000}"/>
    <cellStyle name="AttribBox 2 2 4 2 2 2" xfId="823" xr:uid="{00000000-0005-0000-0000-0000D9050000}"/>
    <cellStyle name="AttribBox 2 2 4 2 2 2 2" xfId="28879" xr:uid="{00000000-0005-0000-0000-0000DA050000}"/>
    <cellStyle name="AttribBox 2 2 4 2 2 3" xfId="28878" xr:uid="{00000000-0005-0000-0000-0000DB050000}"/>
    <cellStyle name="AttribBox 2 2 4 2 3" xfId="824" xr:uid="{00000000-0005-0000-0000-0000DC050000}"/>
    <cellStyle name="AttribBox 2 2 4 2 3 2" xfId="825" xr:uid="{00000000-0005-0000-0000-0000DD050000}"/>
    <cellStyle name="AttribBox 2 2 4 2 3 2 2" xfId="28881" xr:uid="{00000000-0005-0000-0000-0000DE050000}"/>
    <cellStyle name="AttribBox 2 2 4 2 3 3" xfId="28880" xr:uid="{00000000-0005-0000-0000-0000DF050000}"/>
    <cellStyle name="AttribBox 2 2 4 2 4" xfId="826" xr:uid="{00000000-0005-0000-0000-0000E0050000}"/>
    <cellStyle name="AttribBox 2 2 4 2 4 2" xfId="28882" xr:uid="{00000000-0005-0000-0000-0000E1050000}"/>
    <cellStyle name="AttribBox 2 2 4 2 5" xfId="827" xr:uid="{00000000-0005-0000-0000-0000E2050000}"/>
    <cellStyle name="AttribBox 2 2 4 2 5 2" xfId="28883" xr:uid="{00000000-0005-0000-0000-0000E3050000}"/>
    <cellStyle name="AttribBox 2 2 4 2 6" xfId="28877" xr:uid="{00000000-0005-0000-0000-0000E4050000}"/>
    <cellStyle name="AttribBox 2 2 4 3" xfId="828" xr:uid="{00000000-0005-0000-0000-0000E5050000}"/>
    <cellStyle name="AttribBox 2 2 4 3 2" xfId="829" xr:uid="{00000000-0005-0000-0000-0000E6050000}"/>
    <cellStyle name="AttribBox 2 2 4 3 2 2" xfId="830" xr:uid="{00000000-0005-0000-0000-0000E7050000}"/>
    <cellStyle name="AttribBox 2 2 4 3 2 2 2" xfId="28886" xr:uid="{00000000-0005-0000-0000-0000E8050000}"/>
    <cellStyle name="AttribBox 2 2 4 3 2 3" xfId="28885" xr:uid="{00000000-0005-0000-0000-0000E9050000}"/>
    <cellStyle name="AttribBox 2 2 4 3 3" xfId="831" xr:uid="{00000000-0005-0000-0000-0000EA050000}"/>
    <cellStyle name="AttribBox 2 2 4 3 3 2" xfId="832" xr:uid="{00000000-0005-0000-0000-0000EB050000}"/>
    <cellStyle name="AttribBox 2 2 4 3 3 2 2" xfId="28888" xr:uid="{00000000-0005-0000-0000-0000EC050000}"/>
    <cellStyle name="AttribBox 2 2 4 3 3 3" xfId="28887" xr:uid="{00000000-0005-0000-0000-0000ED050000}"/>
    <cellStyle name="AttribBox 2 2 4 3 4" xfId="833" xr:uid="{00000000-0005-0000-0000-0000EE050000}"/>
    <cellStyle name="AttribBox 2 2 4 3 4 2" xfId="28889" xr:uid="{00000000-0005-0000-0000-0000EF050000}"/>
    <cellStyle name="AttribBox 2 2 4 3 5" xfId="834" xr:uid="{00000000-0005-0000-0000-0000F0050000}"/>
    <cellStyle name="AttribBox 2 2 4 3 5 2" xfId="28890" xr:uid="{00000000-0005-0000-0000-0000F1050000}"/>
    <cellStyle name="AttribBox 2 2 4 3 6" xfId="28884" xr:uid="{00000000-0005-0000-0000-0000F2050000}"/>
    <cellStyle name="AttribBox 2 2 4 4" xfId="835" xr:uid="{00000000-0005-0000-0000-0000F3050000}"/>
    <cellStyle name="AttribBox 2 2 4 4 2" xfId="28891" xr:uid="{00000000-0005-0000-0000-0000F4050000}"/>
    <cellStyle name="AttribBox 2 2 4 5" xfId="836" xr:uid="{00000000-0005-0000-0000-0000F5050000}"/>
    <cellStyle name="AttribBox 2 2 4 5 2" xfId="28892" xr:uid="{00000000-0005-0000-0000-0000F6050000}"/>
    <cellStyle name="AttribBox 2 2 4 6" xfId="28876" xr:uid="{00000000-0005-0000-0000-0000F7050000}"/>
    <cellStyle name="AttribBox 2 2 5" xfId="837" xr:uid="{00000000-0005-0000-0000-0000F8050000}"/>
    <cellStyle name="AttribBox 2 2 5 2" xfId="838" xr:uid="{00000000-0005-0000-0000-0000F9050000}"/>
    <cellStyle name="AttribBox 2 2 5 2 2" xfId="839" xr:uid="{00000000-0005-0000-0000-0000FA050000}"/>
    <cellStyle name="AttribBox 2 2 5 2 2 2" xfId="840" xr:uid="{00000000-0005-0000-0000-0000FB050000}"/>
    <cellStyle name="AttribBox 2 2 5 2 2 2 2" xfId="28896" xr:uid="{00000000-0005-0000-0000-0000FC050000}"/>
    <cellStyle name="AttribBox 2 2 5 2 2 3" xfId="28895" xr:uid="{00000000-0005-0000-0000-0000FD050000}"/>
    <cellStyle name="AttribBox 2 2 5 2 3" xfId="841" xr:uid="{00000000-0005-0000-0000-0000FE050000}"/>
    <cellStyle name="AttribBox 2 2 5 2 3 2" xfId="842" xr:uid="{00000000-0005-0000-0000-0000FF050000}"/>
    <cellStyle name="AttribBox 2 2 5 2 3 2 2" xfId="28898" xr:uid="{00000000-0005-0000-0000-000000060000}"/>
    <cellStyle name="AttribBox 2 2 5 2 3 3" xfId="28897" xr:uid="{00000000-0005-0000-0000-000001060000}"/>
    <cellStyle name="AttribBox 2 2 5 2 4" xfId="843" xr:uid="{00000000-0005-0000-0000-000002060000}"/>
    <cellStyle name="AttribBox 2 2 5 2 4 2" xfId="28899" xr:uid="{00000000-0005-0000-0000-000003060000}"/>
    <cellStyle name="AttribBox 2 2 5 2 5" xfId="844" xr:uid="{00000000-0005-0000-0000-000004060000}"/>
    <cellStyle name="AttribBox 2 2 5 2 5 2" xfId="28900" xr:uid="{00000000-0005-0000-0000-000005060000}"/>
    <cellStyle name="AttribBox 2 2 5 2 6" xfId="28894" xr:uid="{00000000-0005-0000-0000-000006060000}"/>
    <cellStyle name="AttribBox 2 2 5 3" xfId="845" xr:uid="{00000000-0005-0000-0000-000007060000}"/>
    <cellStyle name="AttribBox 2 2 5 3 2" xfId="846" xr:uid="{00000000-0005-0000-0000-000008060000}"/>
    <cellStyle name="AttribBox 2 2 5 3 2 2" xfId="847" xr:uid="{00000000-0005-0000-0000-000009060000}"/>
    <cellStyle name="AttribBox 2 2 5 3 2 2 2" xfId="28903" xr:uid="{00000000-0005-0000-0000-00000A060000}"/>
    <cellStyle name="AttribBox 2 2 5 3 2 3" xfId="28902" xr:uid="{00000000-0005-0000-0000-00000B060000}"/>
    <cellStyle name="AttribBox 2 2 5 3 3" xfId="848" xr:uid="{00000000-0005-0000-0000-00000C060000}"/>
    <cellStyle name="AttribBox 2 2 5 3 3 2" xfId="849" xr:uid="{00000000-0005-0000-0000-00000D060000}"/>
    <cellStyle name="AttribBox 2 2 5 3 3 2 2" xfId="28905" xr:uid="{00000000-0005-0000-0000-00000E060000}"/>
    <cellStyle name="AttribBox 2 2 5 3 3 3" xfId="28904" xr:uid="{00000000-0005-0000-0000-00000F060000}"/>
    <cellStyle name="AttribBox 2 2 5 3 4" xfId="850" xr:uid="{00000000-0005-0000-0000-000010060000}"/>
    <cellStyle name="AttribBox 2 2 5 3 4 2" xfId="28906" xr:uid="{00000000-0005-0000-0000-000011060000}"/>
    <cellStyle name="AttribBox 2 2 5 3 5" xfId="851" xr:uid="{00000000-0005-0000-0000-000012060000}"/>
    <cellStyle name="AttribBox 2 2 5 3 5 2" xfId="28907" xr:uid="{00000000-0005-0000-0000-000013060000}"/>
    <cellStyle name="AttribBox 2 2 5 3 6" xfId="28901" xr:uid="{00000000-0005-0000-0000-000014060000}"/>
    <cellStyle name="AttribBox 2 2 5 4" xfId="852" xr:uid="{00000000-0005-0000-0000-000015060000}"/>
    <cellStyle name="AttribBox 2 2 5 4 2" xfId="853" xr:uid="{00000000-0005-0000-0000-000016060000}"/>
    <cellStyle name="AttribBox 2 2 5 4 2 2" xfId="28909" xr:uid="{00000000-0005-0000-0000-000017060000}"/>
    <cellStyle name="AttribBox 2 2 5 4 3" xfId="28908" xr:uid="{00000000-0005-0000-0000-000018060000}"/>
    <cellStyle name="AttribBox 2 2 5 5" xfId="854" xr:uid="{00000000-0005-0000-0000-000019060000}"/>
    <cellStyle name="AttribBox 2 2 5 5 2" xfId="855" xr:uid="{00000000-0005-0000-0000-00001A060000}"/>
    <cellStyle name="AttribBox 2 2 5 5 2 2" xfId="28911" xr:uid="{00000000-0005-0000-0000-00001B060000}"/>
    <cellStyle name="AttribBox 2 2 5 5 3" xfId="28910" xr:uid="{00000000-0005-0000-0000-00001C060000}"/>
    <cellStyle name="AttribBox 2 2 5 6" xfId="856" xr:uid="{00000000-0005-0000-0000-00001D060000}"/>
    <cellStyle name="AttribBox 2 2 5 6 2" xfId="857" xr:uid="{00000000-0005-0000-0000-00001E060000}"/>
    <cellStyle name="AttribBox 2 2 5 6 2 2" xfId="28913" xr:uid="{00000000-0005-0000-0000-00001F060000}"/>
    <cellStyle name="AttribBox 2 2 5 6 3" xfId="28912" xr:uid="{00000000-0005-0000-0000-000020060000}"/>
    <cellStyle name="AttribBox 2 2 5 7" xfId="858" xr:uid="{00000000-0005-0000-0000-000021060000}"/>
    <cellStyle name="AttribBox 2 2 5 7 2" xfId="28914" xr:uid="{00000000-0005-0000-0000-000022060000}"/>
    <cellStyle name="AttribBox 2 2 5 8" xfId="859" xr:uid="{00000000-0005-0000-0000-000023060000}"/>
    <cellStyle name="AttribBox 2 2 5 8 2" xfId="28915" xr:uid="{00000000-0005-0000-0000-000024060000}"/>
    <cellStyle name="AttribBox 2 2 5 9" xfId="28893" xr:uid="{00000000-0005-0000-0000-000025060000}"/>
    <cellStyle name="AttribBox 2 2 6" xfId="860" xr:uid="{00000000-0005-0000-0000-000026060000}"/>
    <cellStyle name="AttribBox 2 2 6 2" xfId="861" xr:uid="{00000000-0005-0000-0000-000027060000}"/>
    <cellStyle name="AttribBox 2 2 6 2 2" xfId="862" xr:uid="{00000000-0005-0000-0000-000028060000}"/>
    <cellStyle name="AttribBox 2 2 6 2 2 2" xfId="863" xr:uid="{00000000-0005-0000-0000-000029060000}"/>
    <cellStyle name="AttribBox 2 2 6 2 2 2 2" xfId="28919" xr:uid="{00000000-0005-0000-0000-00002A060000}"/>
    <cellStyle name="AttribBox 2 2 6 2 2 3" xfId="28918" xr:uid="{00000000-0005-0000-0000-00002B060000}"/>
    <cellStyle name="AttribBox 2 2 6 2 3" xfId="864" xr:uid="{00000000-0005-0000-0000-00002C060000}"/>
    <cellStyle name="AttribBox 2 2 6 2 3 2" xfId="865" xr:uid="{00000000-0005-0000-0000-00002D060000}"/>
    <cellStyle name="AttribBox 2 2 6 2 3 2 2" xfId="28921" xr:uid="{00000000-0005-0000-0000-00002E060000}"/>
    <cellStyle name="AttribBox 2 2 6 2 3 3" xfId="28920" xr:uid="{00000000-0005-0000-0000-00002F060000}"/>
    <cellStyle name="AttribBox 2 2 6 2 4" xfId="866" xr:uid="{00000000-0005-0000-0000-000030060000}"/>
    <cellStyle name="AttribBox 2 2 6 2 4 2" xfId="28922" xr:uid="{00000000-0005-0000-0000-000031060000}"/>
    <cellStyle name="AttribBox 2 2 6 2 5" xfId="867" xr:uid="{00000000-0005-0000-0000-000032060000}"/>
    <cellStyle name="AttribBox 2 2 6 2 5 2" xfId="28923" xr:uid="{00000000-0005-0000-0000-000033060000}"/>
    <cellStyle name="AttribBox 2 2 6 2 6" xfId="28917" xr:uid="{00000000-0005-0000-0000-000034060000}"/>
    <cellStyle name="AttribBox 2 2 6 3" xfId="868" xr:uid="{00000000-0005-0000-0000-000035060000}"/>
    <cellStyle name="AttribBox 2 2 6 3 2" xfId="869" xr:uid="{00000000-0005-0000-0000-000036060000}"/>
    <cellStyle name="AttribBox 2 2 6 3 2 2" xfId="870" xr:uid="{00000000-0005-0000-0000-000037060000}"/>
    <cellStyle name="AttribBox 2 2 6 3 2 2 2" xfId="28926" xr:uid="{00000000-0005-0000-0000-000038060000}"/>
    <cellStyle name="AttribBox 2 2 6 3 2 3" xfId="28925" xr:uid="{00000000-0005-0000-0000-000039060000}"/>
    <cellStyle name="AttribBox 2 2 6 3 3" xfId="871" xr:uid="{00000000-0005-0000-0000-00003A060000}"/>
    <cellStyle name="AttribBox 2 2 6 3 3 2" xfId="872" xr:uid="{00000000-0005-0000-0000-00003B060000}"/>
    <cellStyle name="AttribBox 2 2 6 3 3 2 2" xfId="28928" xr:uid="{00000000-0005-0000-0000-00003C060000}"/>
    <cellStyle name="AttribBox 2 2 6 3 3 3" xfId="28927" xr:uid="{00000000-0005-0000-0000-00003D060000}"/>
    <cellStyle name="AttribBox 2 2 6 3 4" xfId="873" xr:uid="{00000000-0005-0000-0000-00003E060000}"/>
    <cellStyle name="AttribBox 2 2 6 3 4 2" xfId="28929" xr:uid="{00000000-0005-0000-0000-00003F060000}"/>
    <cellStyle name="AttribBox 2 2 6 3 5" xfId="874" xr:uid="{00000000-0005-0000-0000-000040060000}"/>
    <cellStyle name="AttribBox 2 2 6 3 5 2" xfId="28930" xr:uid="{00000000-0005-0000-0000-000041060000}"/>
    <cellStyle name="AttribBox 2 2 6 3 6" xfId="28924" xr:uid="{00000000-0005-0000-0000-000042060000}"/>
    <cellStyle name="AttribBox 2 2 6 4" xfId="875" xr:uid="{00000000-0005-0000-0000-000043060000}"/>
    <cellStyle name="AttribBox 2 2 6 4 2" xfId="876" xr:uid="{00000000-0005-0000-0000-000044060000}"/>
    <cellStyle name="AttribBox 2 2 6 4 2 2" xfId="28932" xr:uid="{00000000-0005-0000-0000-000045060000}"/>
    <cellStyle name="AttribBox 2 2 6 4 3" xfId="28931" xr:uid="{00000000-0005-0000-0000-000046060000}"/>
    <cellStyle name="AttribBox 2 2 6 5" xfId="877" xr:uid="{00000000-0005-0000-0000-000047060000}"/>
    <cellStyle name="AttribBox 2 2 6 5 2" xfId="878" xr:uid="{00000000-0005-0000-0000-000048060000}"/>
    <cellStyle name="AttribBox 2 2 6 5 2 2" xfId="28934" xr:uid="{00000000-0005-0000-0000-000049060000}"/>
    <cellStyle name="AttribBox 2 2 6 5 3" xfId="28933" xr:uid="{00000000-0005-0000-0000-00004A060000}"/>
    <cellStyle name="AttribBox 2 2 6 6" xfId="879" xr:uid="{00000000-0005-0000-0000-00004B060000}"/>
    <cellStyle name="AttribBox 2 2 6 6 2" xfId="880" xr:uid="{00000000-0005-0000-0000-00004C060000}"/>
    <cellStyle name="AttribBox 2 2 6 6 2 2" xfId="28936" xr:uid="{00000000-0005-0000-0000-00004D060000}"/>
    <cellStyle name="AttribBox 2 2 6 6 3" xfId="28935" xr:uid="{00000000-0005-0000-0000-00004E060000}"/>
    <cellStyle name="AttribBox 2 2 6 7" xfId="881" xr:uid="{00000000-0005-0000-0000-00004F060000}"/>
    <cellStyle name="AttribBox 2 2 6 7 2" xfId="28937" xr:uid="{00000000-0005-0000-0000-000050060000}"/>
    <cellStyle name="AttribBox 2 2 6 8" xfId="882" xr:uid="{00000000-0005-0000-0000-000051060000}"/>
    <cellStyle name="AttribBox 2 2 6 8 2" xfId="28938" xr:uid="{00000000-0005-0000-0000-000052060000}"/>
    <cellStyle name="AttribBox 2 2 6 9" xfId="28916" xr:uid="{00000000-0005-0000-0000-000053060000}"/>
    <cellStyle name="AttribBox 2 2 7" xfId="883" xr:uid="{00000000-0005-0000-0000-000054060000}"/>
    <cellStyle name="AttribBox 2 2 7 2" xfId="884" xr:uid="{00000000-0005-0000-0000-000055060000}"/>
    <cellStyle name="AttribBox 2 2 7 2 2" xfId="885" xr:uid="{00000000-0005-0000-0000-000056060000}"/>
    <cellStyle name="AttribBox 2 2 7 2 2 2" xfId="886" xr:uid="{00000000-0005-0000-0000-000057060000}"/>
    <cellStyle name="AttribBox 2 2 7 2 2 2 2" xfId="28942" xr:uid="{00000000-0005-0000-0000-000058060000}"/>
    <cellStyle name="AttribBox 2 2 7 2 2 3" xfId="28941" xr:uid="{00000000-0005-0000-0000-000059060000}"/>
    <cellStyle name="AttribBox 2 2 7 2 3" xfId="887" xr:uid="{00000000-0005-0000-0000-00005A060000}"/>
    <cellStyle name="AttribBox 2 2 7 2 3 2" xfId="888" xr:uid="{00000000-0005-0000-0000-00005B060000}"/>
    <cellStyle name="AttribBox 2 2 7 2 3 2 2" xfId="28944" xr:uid="{00000000-0005-0000-0000-00005C060000}"/>
    <cellStyle name="AttribBox 2 2 7 2 3 3" xfId="28943" xr:uid="{00000000-0005-0000-0000-00005D060000}"/>
    <cellStyle name="AttribBox 2 2 7 2 4" xfId="889" xr:uid="{00000000-0005-0000-0000-00005E060000}"/>
    <cellStyle name="AttribBox 2 2 7 2 4 2" xfId="28945" xr:uid="{00000000-0005-0000-0000-00005F060000}"/>
    <cellStyle name="AttribBox 2 2 7 2 5" xfId="890" xr:uid="{00000000-0005-0000-0000-000060060000}"/>
    <cellStyle name="AttribBox 2 2 7 2 5 2" xfId="28946" xr:uid="{00000000-0005-0000-0000-000061060000}"/>
    <cellStyle name="AttribBox 2 2 7 2 6" xfId="28940" xr:uid="{00000000-0005-0000-0000-000062060000}"/>
    <cellStyle name="AttribBox 2 2 7 3" xfId="891" xr:uid="{00000000-0005-0000-0000-000063060000}"/>
    <cellStyle name="AttribBox 2 2 7 3 2" xfId="892" xr:uid="{00000000-0005-0000-0000-000064060000}"/>
    <cellStyle name="AttribBox 2 2 7 3 2 2" xfId="893" xr:uid="{00000000-0005-0000-0000-000065060000}"/>
    <cellStyle name="AttribBox 2 2 7 3 2 2 2" xfId="28949" xr:uid="{00000000-0005-0000-0000-000066060000}"/>
    <cellStyle name="AttribBox 2 2 7 3 2 3" xfId="28948" xr:uid="{00000000-0005-0000-0000-000067060000}"/>
    <cellStyle name="AttribBox 2 2 7 3 3" xfId="894" xr:uid="{00000000-0005-0000-0000-000068060000}"/>
    <cellStyle name="AttribBox 2 2 7 3 3 2" xfId="895" xr:uid="{00000000-0005-0000-0000-000069060000}"/>
    <cellStyle name="AttribBox 2 2 7 3 3 2 2" xfId="28951" xr:uid="{00000000-0005-0000-0000-00006A060000}"/>
    <cellStyle name="AttribBox 2 2 7 3 3 3" xfId="28950" xr:uid="{00000000-0005-0000-0000-00006B060000}"/>
    <cellStyle name="AttribBox 2 2 7 3 4" xfId="896" xr:uid="{00000000-0005-0000-0000-00006C060000}"/>
    <cellStyle name="AttribBox 2 2 7 3 4 2" xfId="28952" xr:uid="{00000000-0005-0000-0000-00006D060000}"/>
    <cellStyle name="AttribBox 2 2 7 3 5" xfId="897" xr:uid="{00000000-0005-0000-0000-00006E060000}"/>
    <cellStyle name="AttribBox 2 2 7 3 5 2" xfId="28953" xr:uid="{00000000-0005-0000-0000-00006F060000}"/>
    <cellStyle name="AttribBox 2 2 7 3 6" xfId="28947" xr:uid="{00000000-0005-0000-0000-000070060000}"/>
    <cellStyle name="AttribBox 2 2 7 4" xfId="898" xr:uid="{00000000-0005-0000-0000-000071060000}"/>
    <cellStyle name="AttribBox 2 2 7 4 2" xfId="899" xr:uid="{00000000-0005-0000-0000-000072060000}"/>
    <cellStyle name="AttribBox 2 2 7 4 2 2" xfId="28955" xr:uid="{00000000-0005-0000-0000-000073060000}"/>
    <cellStyle name="AttribBox 2 2 7 4 3" xfId="28954" xr:uid="{00000000-0005-0000-0000-000074060000}"/>
    <cellStyle name="AttribBox 2 2 7 5" xfId="900" xr:uid="{00000000-0005-0000-0000-000075060000}"/>
    <cellStyle name="AttribBox 2 2 7 5 2" xfId="901" xr:uid="{00000000-0005-0000-0000-000076060000}"/>
    <cellStyle name="AttribBox 2 2 7 5 2 2" xfId="28957" xr:uid="{00000000-0005-0000-0000-000077060000}"/>
    <cellStyle name="AttribBox 2 2 7 5 3" xfId="28956" xr:uid="{00000000-0005-0000-0000-000078060000}"/>
    <cellStyle name="AttribBox 2 2 7 6" xfId="902" xr:uid="{00000000-0005-0000-0000-000079060000}"/>
    <cellStyle name="AttribBox 2 2 7 6 2" xfId="903" xr:uid="{00000000-0005-0000-0000-00007A060000}"/>
    <cellStyle name="AttribBox 2 2 7 6 2 2" xfId="28959" xr:uid="{00000000-0005-0000-0000-00007B060000}"/>
    <cellStyle name="AttribBox 2 2 7 6 3" xfId="28958" xr:uid="{00000000-0005-0000-0000-00007C060000}"/>
    <cellStyle name="AttribBox 2 2 7 7" xfId="904" xr:uid="{00000000-0005-0000-0000-00007D060000}"/>
    <cellStyle name="AttribBox 2 2 7 7 2" xfId="28960" xr:uid="{00000000-0005-0000-0000-00007E060000}"/>
    <cellStyle name="AttribBox 2 2 7 8" xfId="905" xr:uid="{00000000-0005-0000-0000-00007F060000}"/>
    <cellStyle name="AttribBox 2 2 7 8 2" xfId="28961" xr:uid="{00000000-0005-0000-0000-000080060000}"/>
    <cellStyle name="AttribBox 2 2 7 9" xfId="28939" xr:uid="{00000000-0005-0000-0000-000081060000}"/>
    <cellStyle name="AttribBox 2 2 8" xfId="906" xr:uid="{00000000-0005-0000-0000-000082060000}"/>
    <cellStyle name="AttribBox 2 2 8 2" xfId="907" xr:uid="{00000000-0005-0000-0000-000083060000}"/>
    <cellStyle name="AttribBox 2 2 8 2 2" xfId="908" xr:uid="{00000000-0005-0000-0000-000084060000}"/>
    <cellStyle name="AttribBox 2 2 8 2 2 2" xfId="909" xr:uid="{00000000-0005-0000-0000-000085060000}"/>
    <cellStyle name="AttribBox 2 2 8 2 2 2 2" xfId="28965" xr:uid="{00000000-0005-0000-0000-000086060000}"/>
    <cellStyle name="AttribBox 2 2 8 2 2 3" xfId="28964" xr:uid="{00000000-0005-0000-0000-000087060000}"/>
    <cellStyle name="AttribBox 2 2 8 2 3" xfId="910" xr:uid="{00000000-0005-0000-0000-000088060000}"/>
    <cellStyle name="AttribBox 2 2 8 2 3 2" xfId="911" xr:uid="{00000000-0005-0000-0000-000089060000}"/>
    <cellStyle name="AttribBox 2 2 8 2 3 2 2" xfId="28967" xr:uid="{00000000-0005-0000-0000-00008A060000}"/>
    <cellStyle name="AttribBox 2 2 8 2 3 3" xfId="28966" xr:uid="{00000000-0005-0000-0000-00008B060000}"/>
    <cellStyle name="AttribBox 2 2 8 2 4" xfId="912" xr:uid="{00000000-0005-0000-0000-00008C060000}"/>
    <cellStyle name="AttribBox 2 2 8 2 4 2" xfId="28968" xr:uid="{00000000-0005-0000-0000-00008D060000}"/>
    <cellStyle name="AttribBox 2 2 8 2 5" xfId="913" xr:uid="{00000000-0005-0000-0000-00008E060000}"/>
    <cellStyle name="AttribBox 2 2 8 2 5 2" xfId="28969" xr:uid="{00000000-0005-0000-0000-00008F060000}"/>
    <cellStyle name="AttribBox 2 2 8 2 6" xfId="28963" xr:uid="{00000000-0005-0000-0000-000090060000}"/>
    <cellStyle name="AttribBox 2 2 8 3" xfId="914" xr:uid="{00000000-0005-0000-0000-000091060000}"/>
    <cellStyle name="AttribBox 2 2 8 3 2" xfId="915" xr:uid="{00000000-0005-0000-0000-000092060000}"/>
    <cellStyle name="AttribBox 2 2 8 3 2 2" xfId="916" xr:uid="{00000000-0005-0000-0000-000093060000}"/>
    <cellStyle name="AttribBox 2 2 8 3 2 2 2" xfId="28972" xr:uid="{00000000-0005-0000-0000-000094060000}"/>
    <cellStyle name="AttribBox 2 2 8 3 2 3" xfId="28971" xr:uid="{00000000-0005-0000-0000-000095060000}"/>
    <cellStyle name="AttribBox 2 2 8 3 3" xfId="917" xr:uid="{00000000-0005-0000-0000-000096060000}"/>
    <cellStyle name="AttribBox 2 2 8 3 3 2" xfId="918" xr:uid="{00000000-0005-0000-0000-000097060000}"/>
    <cellStyle name="AttribBox 2 2 8 3 3 2 2" xfId="28974" xr:uid="{00000000-0005-0000-0000-000098060000}"/>
    <cellStyle name="AttribBox 2 2 8 3 3 3" xfId="28973" xr:uid="{00000000-0005-0000-0000-000099060000}"/>
    <cellStyle name="AttribBox 2 2 8 3 4" xfId="919" xr:uid="{00000000-0005-0000-0000-00009A060000}"/>
    <cellStyle name="AttribBox 2 2 8 3 4 2" xfId="28975" xr:uid="{00000000-0005-0000-0000-00009B060000}"/>
    <cellStyle name="AttribBox 2 2 8 3 5" xfId="920" xr:uid="{00000000-0005-0000-0000-00009C060000}"/>
    <cellStyle name="AttribBox 2 2 8 3 5 2" xfId="28976" xr:uid="{00000000-0005-0000-0000-00009D060000}"/>
    <cellStyle name="AttribBox 2 2 8 3 6" xfId="28970" xr:uid="{00000000-0005-0000-0000-00009E060000}"/>
    <cellStyle name="AttribBox 2 2 8 4" xfId="921" xr:uid="{00000000-0005-0000-0000-00009F060000}"/>
    <cellStyle name="AttribBox 2 2 8 4 2" xfId="922" xr:uid="{00000000-0005-0000-0000-0000A0060000}"/>
    <cellStyle name="AttribBox 2 2 8 4 2 2" xfId="28978" xr:uid="{00000000-0005-0000-0000-0000A1060000}"/>
    <cellStyle name="AttribBox 2 2 8 4 3" xfId="28977" xr:uid="{00000000-0005-0000-0000-0000A2060000}"/>
    <cellStyle name="AttribBox 2 2 8 5" xfId="923" xr:uid="{00000000-0005-0000-0000-0000A3060000}"/>
    <cellStyle name="AttribBox 2 2 8 5 2" xfId="924" xr:uid="{00000000-0005-0000-0000-0000A4060000}"/>
    <cellStyle name="AttribBox 2 2 8 5 2 2" xfId="28980" xr:uid="{00000000-0005-0000-0000-0000A5060000}"/>
    <cellStyle name="AttribBox 2 2 8 5 3" xfId="28979" xr:uid="{00000000-0005-0000-0000-0000A6060000}"/>
    <cellStyle name="AttribBox 2 2 8 6" xfId="925" xr:uid="{00000000-0005-0000-0000-0000A7060000}"/>
    <cellStyle name="AttribBox 2 2 8 6 2" xfId="926" xr:uid="{00000000-0005-0000-0000-0000A8060000}"/>
    <cellStyle name="AttribBox 2 2 8 6 2 2" xfId="28982" xr:uid="{00000000-0005-0000-0000-0000A9060000}"/>
    <cellStyle name="AttribBox 2 2 8 6 3" xfId="28981" xr:uid="{00000000-0005-0000-0000-0000AA060000}"/>
    <cellStyle name="AttribBox 2 2 8 7" xfId="927" xr:uid="{00000000-0005-0000-0000-0000AB060000}"/>
    <cellStyle name="AttribBox 2 2 8 7 2" xfId="28983" xr:uid="{00000000-0005-0000-0000-0000AC060000}"/>
    <cellStyle name="AttribBox 2 2 8 8" xfId="928" xr:uid="{00000000-0005-0000-0000-0000AD060000}"/>
    <cellStyle name="AttribBox 2 2 8 8 2" xfId="28984" xr:uid="{00000000-0005-0000-0000-0000AE060000}"/>
    <cellStyle name="AttribBox 2 2 8 9" xfId="28962" xr:uid="{00000000-0005-0000-0000-0000AF060000}"/>
    <cellStyle name="AttribBox 2 2 9" xfId="929" xr:uid="{00000000-0005-0000-0000-0000B0060000}"/>
    <cellStyle name="AttribBox 2 2 9 2" xfId="930" xr:uid="{00000000-0005-0000-0000-0000B1060000}"/>
    <cellStyle name="AttribBox 2 2 9 2 2" xfId="931" xr:uid="{00000000-0005-0000-0000-0000B2060000}"/>
    <cellStyle name="AttribBox 2 2 9 2 2 2" xfId="932" xr:uid="{00000000-0005-0000-0000-0000B3060000}"/>
    <cellStyle name="AttribBox 2 2 9 2 2 2 2" xfId="28988" xr:uid="{00000000-0005-0000-0000-0000B4060000}"/>
    <cellStyle name="AttribBox 2 2 9 2 2 3" xfId="28987" xr:uid="{00000000-0005-0000-0000-0000B5060000}"/>
    <cellStyle name="AttribBox 2 2 9 2 3" xfId="933" xr:uid="{00000000-0005-0000-0000-0000B6060000}"/>
    <cellStyle name="AttribBox 2 2 9 2 3 2" xfId="934" xr:uid="{00000000-0005-0000-0000-0000B7060000}"/>
    <cellStyle name="AttribBox 2 2 9 2 3 2 2" xfId="28990" xr:uid="{00000000-0005-0000-0000-0000B8060000}"/>
    <cellStyle name="AttribBox 2 2 9 2 3 3" xfId="28989" xr:uid="{00000000-0005-0000-0000-0000B9060000}"/>
    <cellStyle name="AttribBox 2 2 9 2 4" xfId="935" xr:uid="{00000000-0005-0000-0000-0000BA060000}"/>
    <cellStyle name="AttribBox 2 2 9 2 4 2" xfId="28991" xr:uid="{00000000-0005-0000-0000-0000BB060000}"/>
    <cellStyle name="AttribBox 2 2 9 2 5" xfId="936" xr:uid="{00000000-0005-0000-0000-0000BC060000}"/>
    <cellStyle name="AttribBox 2 2 9 2 5 2" xfId="28992" xr:uid="{00000000-0005-0000-0000-0000BD060000}"/>
    <cellStyle name="AttribBox 2 2 9 2 6" xfId="28986" xr:uid="{00000000-0005-0000-0000-0000BE060000}"/>
    <cellStyle name="AttribBox 2 2 9 3" xfId="937" xr:uid="{00000000-0005-0000-0000-0000BF060000}"/>
    <cellStyle name="AttribBox 2 2 9 3 2" xfId="938" xr:uid="{00000000-0005-0000-0000-0000C0060000}"/>
    <cellStyle name="AttribBox 2 2 9 3 2 2" xfId="939" xr:uid="{00000000-0005-0000-0000-0000C1060000}"/>
    <cellStyle name="AttribBox 2 2 9 3 2 2 2" xfId="28995" xr:uid="{00000000-0005-0000-0000-0000C2060000}"/>
    <cellStyle name="AttribBox 2 2 9 3 2 3" xfId="28994" xr:uid="{00000000-0005-0000-0000-0000C3060000}"/>
    <cellStyle name="AttribBox 2 2 9 3 3" xfId="940" xr:uid="{00000000-0005-0000-0000-0000C4060000}"/>
    <cellStyle name="AttribBox 2 2 9 3 3 2" xfId="941" xr:uid="{00000000-0005-0000-0000-0000C5060000}"/>
    <cellStyle name="AttribBox 2 2 9 3 3 2 2" xfId="28997" xr:uid="{00000000-0005-0000-0000-0000C6060000}"/>
    <cellStyle name="AttribBox 2 2 9 3 3 3" xfId="28996" xr:uid="{00000000-0005-0000-0000-0000C7060000}"/>
    <cellStyle name="AttribBox 2 2 9 3 4" xfId="942" xr:uid="{00000000-0005-0000-0000-0000C8060000}"/>
    <cellStyle name="AttribBox 2 2 9 3 4 2" xfId="28998" xr:uid="{00000000-0005-0000-0000-0000C9060000}"/>
    <cellStyle name="AttribBox 2 2 9 3 5" xfId="943" xr:uid="{00000000-0005-0000-0000-0000CA060000}"/>
    <cellStyle name="AttribBox 2 2 9 3 5 2" xfId="28999" xr:uid="{00000000-0005-0000-0000-0000CB060000}"/>
    <cellStyle name="AttribBox 2 2 9 3 6" xfId="28993" xr:uid="{00000000-0005-0000-0000-0000CC060000}"/>
    <cellStyle name="AttribBox 2 2 9 4" xfId="944" xr:uid="{00000000-0005-0000-0000-0000CD060000}"/>
    <cellStyle name="AttribBox 2 2 9 4 2" xfId="945" xr:uid="{00000000-0005-0000-0000-0000CE060000}"/>
    <cellStyle name="AttribBox 2 2 9 4 2 2" xfId="29001" xr:uid="{00000000-0005-0000-0000-0000CF060000}"/>
    <cellStyle name="AttribBox 2 2 9 4 3" xfId="29000" xr:uid="{00000000-0005-0000-0000-0000D0060000}"/>
    <cellStyle name="AttribBox 2 2 9 5" xfId="946" xr:uid="{00000000-0005-0000-0000-0000D1060000}"/>
    <cellStyle name="AttribBox 2 2 9 5 2" xfId="947" xr:uid="{00000000-0005-0000-0000-0000D2060000}"/>
    <cellStyle name="AttribBox 2 2 9 5 2 2" xfId="29003" xr:uid="{00000000-0005-0000-0000-0000D3060000}"/>
    <cellStyle name="AttribBox 2 2 9 5 3" xfId="29002" xr:uid="{00000000-0005-0000-0000-0000D4060000}"/>
    <cellStyle name="AttribBox 2 2 9 6" xfId="948" xr:uid="{00000000-0005-0000-0000-0000D5060000}"/>
    <cellStyle name="AttribBox 2 2 9 6 2" xfId="949" xr:uid="{00000000-0005-0000-0000-0000D6060000}"/>
    <cellStyle name="AttribBox 2 2 9 6 2 2" xfId="29005" xr:uid="{00000000-0005-0000-0000-0000D7060000}"/>
    <cellStyle name="AttribBox 2 2 9 6 3" xfId="29004" xr:uid="{00000000-0005-0000-0000-0000D8060000}"/>
    <cellStyle name="AttribBox 2 2 9 7" xfId="950" xr:uid="{00000000-0005-0000-0000-0000D9060000}"/>
    <cellStyle name="AttribBox 2 2 9 7 2" xfId="29006" xr:uid="{00000000-0005-0000-0000-0000DA060000}"/>
    <cellStyle name="AttribBox 2 2 9 8" xfId="951" xr:uid="{00000000-0005-0000-0000-0000DB060000}"/>
    <cellStyle name="AttribBox 2 2 9 8 2" xfId="29007" xr:uid="{00000000-0005-0000-0000-0000DC060000}"/>
    <cellStyle name="AttribBox 2 2 9 9" xfId="28985" xr:uid="{00000000-0005-0000-0000-0000DD060000}"/>
    <cellStyle name="AttribBox 2 20" xfId="28186" xr:uid="{00000000-0005-0000-0000-0000DE060000}"/>
    <cellStyle name="AttribBox 2 3" xfId="952" xr:uid="{00000000-0005-0000-0000-0000DF060000}"/>
    <cellStyle name="AttribBox 2 3 10" xfId="953" xr:uid="{00000000-0005-0000-0000-0000E0060000}"/>
    <cellStyle name="AttribBox 2 3 10 2" xfId="954" xr:uid="{00000000-0005-0000-0000-0000E1060000}"/>
    <cellStyle name="AttribBox 2 3 10 2 2" xfId="955" xr:uid="{00000000-0005-0000-0000-0000E2060000}"/>
    <cellStyle name="AttribBox 2 3 10 2 2 2" xfId="956" xr:uid="{00000000-0005-0000-0000-0000E3060000}"/>
    <cellStyle name="AttribBox 2 3 10 2 2 2 2" xfId="29012" xr:uid="{00000000-0005-0000-0000-0000E4060000}"/>
    <cellStyle name="AttribBox 2 3 10 2 2 3" xfId="29011" xr:uid="{00000000-0005-0000-0000-0000E5060000}"/>
    <cellStyle name="AttribBox 2 3 10 2 3" xfId="957" xr:uid="{00000000-0005-0000-0000-0000E6060000}"/>
    <cellStyle name="AttribBox 2 3 10 2 3 2" xfId="958" xr:uid="{00000000-0005-0000-0000-0000E7060000}"/>
    <cellStyle name="AttribBox 2 3 10 2 3 2 2" xfId="29014" xr:uid="{00000000-0005-0000-0000-0000E8060000}"/>
    <cellStyle name="AttribBox 2 3 10 2 3 3" xfId="29013" xr:uid="{00000000-0005-0000-0000-0000E9060000}"/>
    <cellStyle name="AttribBox 2 3 10 2 4" xfId="959" xr:uid="{00000000-0005-0000-0000-0000EA060000}"/>
    <cellStyle name="AttribBox 2 3 10 2 4 2" xfId="29015" xr:uid="{00000000-0005-0000-0000-0000EB060000}"/>
    <cellStyle name="AttribBox 2 3 10 2 5" xfId="960" xr:uid="{00000000-0005-0000-0000-0000EC060000}"/>
    <cellStyle name="AttribBox 2 3 10 2 5 2" xfId="29016" xr:uid="{00000000-0005-0000-0000-0000ED060000}"/>
    <cellStyle name="AttribBox 2 3 10 2 6" xfId="29010" xr:uid="{00000000-0005-0000-0000-0000EE060000}"/>
    <cellStyle name="AttribBox 2 3 10 3" xfId="961" xr:uid="{00000000-0005-0000-0000-0000EF060000}"/>
    <cellStyle name="AttribBox 2 3 10 3 2" xfId="962" xr:uid="{00000000-0005-0000-0000-0000F0060000}"/>
    <cellStyle name="AttribBox 2 3 10 3 2 2" xfId="963" xr:uid="{00000000-0005-0000-0000-0000F1060000}"/>
    <cellStyle name="AttribBox 2 3 10 3 2 2 2" xfId="29019" xr:uid="{00000000-0005-0000-0000-0000F2060000}"/>
    <cellStyle name="AttribBox 2 3 10 3 2 3" xfId="29018" xr:uid="{00000000-0005-0000-0000-0000F3060000}"/>
    <cellStyle name="AttribBox 2 3 10 3 3" xfId="964" xr:uid="{00000000-0005-0000-0000-0000F4060000}"/>
    <cellStyle name="AttribBox 2 3 10 3 3 2" xfId="965" xr:uid="{00000000-0005-0000-0000-0000F5060000}"/>
    <cellStyle name="AttribBox 2 3 10 3 3 2 2" xfId="29021" xr:uid="{00000000-0005-0000-0000-0000F6060000}"/>
    <cellStyle name="AttribBox 2 3 10 3 3 3" xfId="29020" xr:uid="{00000000-0005-0000-0000-0000F7060000}"/>
    <cellStyle name="AttribBox 2 3 10 3 4" xfId="966" xr:uid="{00000000-0005-0000-0000-0000F8060000}"/>
    <cellStyle name="AttribBox 2 3 10 3 4 2" xfId="29022" xr:uid="{00000000-0005-0000-0000-0000F9060000}"/>
    <cellStyle name="AttribBox 2 3 10 3 5" xfId="967" xr:uid="{00000000-0005-0000-0000-0000FA060000}"/>
    <cellStyle name="AttribBox 2 3 10 3 5 2" xfId="29023" xr:uid="{00000000-0005-0000-0000-0000FB060000}"/>
    <cellStyle name="AttribBox 2 3 10 3 6" xfId="29017" xr:uid="{00000000-0005-0000-0000-0000FC060000}"/>
    <cellStyle name="AttribBox 2 3 10 4" xfId="968" xr:uid="{00000000-0005-0000-0000-0000FD060000}"/>
    <cellStyle name="AttribBox 2 3 10 4 2" xfId="969" xr:uid="{00000000-0005-0000-0000-0000FE060000}"/>
    <cellStyle name="AttribBox 2 3 10 4 2 2" xfId="29025" xr:uid="{00000000-0005-0000-0000-0000FF060000}"/>
    <cellStyle name="AttribBox 2 3 10 4 3" xfId="29024" xr:uid="{00000000-0005-0000-0000-000000070000}"/>
    <cellStyle name="AttribBox 2 3 10 5" xfId="970" xr:uid="{00000000-0005-0000-0000-000001070000}"/>
    <cellStyle name="AttribBox 2 3 10 5 2" xfId="971" xr:uid="{00000000-0005-0000-0000-000002070000}"/>
    <cellStyle name="AttribBox 2 3 10 5 2 2" xfId="29027" xr:uid="{00000000-0005-0000-0000-000003070000}"/>
    <cellStyle name="AttribBox 2 3 10 5 3" xfId="29026" xr:uid="{00000000-0005-0000-0000-000004070000}"/>
    <cellStyle name="AttribBox 2 3 10 6" xfId="972" xr:uid="{00000000-0005-0000-0000-000005070000}"/>
    <cellStyle name="AttribBox 2 3 10 6 2" xfId="973" xr:uid="{00000000-0005-0000-0000-000006070000}"/>
    <cellStyle name="AttribBox 2 3 10 6 2 2" xfId="29029" xr:uid="{00000000-0005-0000-0000-000007070000}"/>
    <cellStyle name="AttribBox 2 3 10 6 3" xfId="29028" xr:uid="{00000000-0005-0000-0000-000008070000}"/>
    <cellStyle name="AttribBox 2 3 10 7" xfId="974" xr:uid="{00000000-0005-0000-0000-000009070000}"/>
    <cellStyle name="AttribBox 2 3 10 7 2" xfId="29030" xr:uid="{00000000-0005-0000-0000-00000A070000}"/>
    <cellStyle name="AttribBox 2 3 10 8" xfId="975" xr:uid="{00000000-0005-0000-0000-00000B070000}"/>
    <cellStyle name="AttribBox 2 3 10 8 2" xfId="29031" xr:uid="{00000000-0005-0000-0000-00000C070000}"/>
    <cellStyle name="AttribBox 2 3 10 9" xfId="29009" xr:uid="{00000000-0005-0000-0000-00000D070000}"/>
    <cellStyle name="AttribBox 2 3 11" xfId="976" xr:uid="{00000000-0005-0000-0000-00000E070000}"/>
    <cellStyle name="AttribBox 2 3 11 2" xfId="977" xr:uid="{00000000-0005-0000-0000-00000F070000}"/>
    <cellStyle name="AttribBox 2 3 11 2 2" xfId="978" xr:uid="{00000000-0005-0000-0000-000010070000}"/>
    <cellStyle name="AttribBox 2 3 11 2 2 2" xfId="979" xr:uid="{00000000-0005-0000-0000-000011070000}"/>
    <cellStyle name="AttribBox 2 3 11 2 2 2 2" xfId="29035" xr:uid="{00000000-0005-0000-0000-000012070000}"/>
    <cellStyle name="AttribBox 2 3 11 2 2 3" xfId="29034" xr:uid="{00000000-0005-0000-0000-000013070000}"/>
    <cellStyle name="AttribBox 2 3 11 2 3" xfId="980" xr:uid="{00000000-0005-0000-0000-000014070000}"/>
    <cellStyle name="AttribBox 2 3 11 2 3 2" xfId="981" xr:uid="{00000000-0005-0000-0000-000015070000}"/>
    <cellStyle name="AttribBox 2 3 11 2 3 2 2" xfId="29037" xr:uid="{00000000-0005-0000-0000-000016070000}"/>
    <cellStyle name="AttribBox 2 3 11 2 3 3" xfId="29036" xr:uid="{00000000-0005-0000-0000-000017070000}"/>
    <cellStyle name="AttribBox 2 3 11 2 4" xfId="982" xr:uid="{00000000-0005-0000-0000-000018070000}"/>
    <cellStyle name="AttribBox 2 3 11 2 4 2" xfId="29038" xr:uid="{00000000-0005-0000-0000-000019070000}"/>
    <cellStyle name="AttribBox 2 3 11 2 5" xfId="983" xr:uid="{00000000-0005-0000-0000-00001A070000}"/>
    <cellStyle name="AttribBox 2 3 11 2 5 2" xfId="29039" xr:uid="{00000000-0005-0000-0000-00001B070000}"/>
    <cellStyle name="AttribBox 2 3 11 2 6" xfId="29033" xr:uid="{00000000-0005-0000-0000-00001C070000}"/>
    <cellStyle name="AttribBox 2 3 11 3" xfId="984" xr:uid="{00000000-0005-0000-0000-00001D070000}"/>
    <cellStyle name="AttribBox 2 3 11 3 2" xfId="985" xr:uid="{00000000-0005-0000-0000-00001E070000}"/>
    <cellStyle name="AttribBox 2 3 11 3 2 2" xfId="986" xr:uid="{00000000-0005-0000-0000-00001F070000}"/>
    <cellStyle name="AttribBox 2 3 11 3 2 2 2" xfId="29042" xr:uid="{00000000-0005-0000-0000-000020070000}"/>
    <cellStyle name="AttribBox 2 3 11 3 2 3" xfId="29041" xr:uid="{00000000-0005-0000-0000-000021070000}"/>
    <cellStyle name="AttribBox 2 3 11 3 3" xfId="987" xr:uid="{00000000-0005-0000-0000-000022070000}"/>
    <cellStyle name="AttribBox 2 3 11 3 3 2" xfId="988" xr:uid="{00000000-0005-0000-0000-000023070000}"/>
    <cellStyle name="AttribBox 2 3 11 3 3 2 2" xfId="29044" xr:uid="{00000000-0005-0000-0000-000024070000}"/>
    <cellStyle name="AttribBox 2 3 11 3 3 3" xfId="29043" xr:uid="{00000000-0005-0000-0000-000025070000}"/>
    <cellStyle name="AttribBox 2 3 11 3 4" xfId="989" xr:uid="{00000000-0005-0000-0000-000026070000}"/>
    <cellStyle name="AttribBox 2 3 11 3 4 2" xfId="29045" xr:uid="{00000000-0005-0000-0000-000027070000}"/>
    <cellStyle name="AttribBox 2 3 11 3 5" xfId="990" xr:uid="{00000000-0005-0000-0000-000028070000}"/>
    <cellStyle name="AttribBox 2 3 11 3 5 2" xfId="29046" xr:uid="{00000000-0005-0000-0000-000029070000}"/>
    <cellStyle name="AttribBox 2 3 11 3 6" xfId="29040" xr:uid="{00000000-0005-0000-0000-00002A070000}"/>
    <cellStyle name="AttribBox 2 3 11 4" xfId="991" xr:uid="{00000000-0005-0000-0000-00002B070000}"/>
    <cellStyle name="AttribBox 2 3 11 4 2" xfId="992" xr:uid="{00000000-0005-0000-0000-00002C070000}"/>
    <cellStyle name="AttribBox 2 3 11 4 2 2" xfId="29048" xr:uid="{00000000-0005-0000-0000-00002D070000}"/>
    <cellStyle name="AttribBox 2 3 11 4 3" xfId="29047" xr:uid="{00000000-0005-0000-0000-00002E070000}"/>
    <cellStyle name="AttribBox 2 3 11 5" xfId="993" xr:uid="{00000000-0005-0000-0000-00002F070000}"/>
    <cellStyle name="AttribBox 2 3 11 5 2" xfId="994" xr:uid="{00000000-0005-0000-0000-000030070000}"/>
    <cellStyle name="AttribBox 2 3 11 5 2 2" xfId="29050" xr:uid="{00000000-0005-0000-0000-000031070000}"/>
    <cellStyle name="AttribBox 2 3 11 5 3" xfId="29049" xr:uid="{00000000-0005-0000-0000-000032070000}"/>
    <cellStyle name="AttribBox 2 3 11 6" xfId="995" xr:uid="{00000000-0005-0000-0000-000033070000}"/>
    <cellStyle name="AttribBox 2 3 11 6 2" xfId="996" xr:uid="{00000000-0005-0000-0000-000034070000}"/>
    <cellStyle name="AttribBox 2 3 11 6 2 2" xfId="29052" xr:uid="{00000000-0005-0000-0000-000035070000}"/>
    <cellStyle name="AttribBox 2 3 11 6 3" xfId="29051" xr:uid="{00000000-0005-0000-0000-000036070000}"/>
    <cellStyle name="AttribBox 2 3 11 7" xfId="997" xr:uid="{00000000-0005-0000-0000-000037070000}"/>
    <cellStyle name="AttribBox 2 3 11 7 2" xfId="29053" xr:uid="{00000000-0005-0000-0000-000038070000}"/>
    <cellStyle name="AttribBox 2 3 11 8" xfId="998" xr:uid="{00000000-0005-0000-0000-000039070000}"/>
    <cellStyle name="AttribBox 2 3 11 8 2" xfId="29054" xr:uid="{00000000-0005-0000-0000-00003A070000}"/>
    <cellStyle name="AttribBox 2 3 11 9" xfId="29032" xr:uid="{00000000-0005-0000-0000-00003B070000}"/>
    <cellStyle name="AttribBox 2 3 12" xfId="999" xr:uid="{00000000-0005-0000-0000-00003C070000}"/>
    <cellStyle name="AttribBox 2 3 12 2" xfId="1000" xr:uid="{00000000-0005-0000-0000-00003D070000}"/>
    <cellStyle name="AttribBox 2 3 12 2 2" xfId="1001" xr:uid="{00000000-0005-0000-0000-00003E070000}"/>
    <cellStyle name="AttribBox 2 3 12 2 2 2" xfId="1002" xr:uid="{00000000-0005-0000-0000-00003F070000}"/>
    <cellStyle name="AttribBox 2 3 12 2 2 2 2" xfId="29058" xr:uid="{00000000-0005-0000-0000-000040070000}"/>
    <cellStyle name="AttribBox 2 3 12 2 2 3" xfId="29057" xr:uid="{00000000-0005-0000-0000-000041070000}"/>
    <cellStyle name="AttribBox 2 3 12 2 3" xfId="1003" xr:uid="{00000000-0005-0000-0000-000042070000}"/>
    <cellStyle name="AttribBox 2 3 12 2 3 2" xfId="1004" xr:uid="{00000000-0005-0000-0000-000043070000}"/>
    <cellStyle name="AttribBox 2 3 12 2 3 2 2" xfId="29060" xr:uid="{00000000-0005-0000-0000-000044070000}"/>
    <cellStyle name="AttribBox 2 3 12 2 3 3" xfId="29059" xr:uid="{00000000-0005-0000-0000-000045070000}"/>
    <cellStyle name="AttribBox 2 3 12 2 4" xfId="1005" xr:uid="{00000000-0005-0000-0000-000046070000}"/>
    <cellStyle name="AttribBox 2 3 12 2 4 2" xfId="29061" xr:uid="{00000000-0005-0000-0000-000047070000}"/>
    <cellStyle name="AttribBox 2 3 12 2 5" xfId="1006" xr:uid="{00000000-0005-0000-0000-000048070000}"/>
    <cellStyle name="AttribBox 2 3 12 2 5 2" xfId="29062" xr:uid="{00000000-0005-0000-0000-000049070000}"/>
    <cellStyle name="AttribBox 2 3 12 2 6" xfId="29056" xr:uid="{00000000-0005-0000-0000-00004A070000}"/>
    <cellStyle name="AttribBox 2 3 12 3" xfId="1007" xr:uid="{00000000-0005-0000-0000-00004B070000}"/>
    <cellStyle name="AttribBox 2 3 12 3 2" xfId="1008" xr:uid="{00000000-0005-0000-0000-00004C070000}"/>
    <cellStyle name="AttribBox 2 3 12 3 2 2" xfId="1009" xr:uid="{00000000-0005-0000-0000-00004D070000}"/>
    <cellStyle name="AttribBox 2 3 12 3 2 2 2" xfId="29065" xr:uid="{00000000-0005-0000-0000-00004E070000}"/>
    <cellStyle name="AttribBox 2 3 12 3 2 3" xfId="29064" xr:uid="{00000000-0005-0000-0000-00004F070000}"/>
    <cellStyle name="AttribBox 2 3 12 3 3" xfId="1010" xr:uid="{00000000-0005-0000-0000-000050070000}"/>
    <cellStyle name="AttribBox 2 3 12 3 3 2" xfId="1011" xr:uid="{00000000-0005-0000-0000-000051070000}"/>
    <cellStyle name="AttribBox 2 3 12 3 3 2 2" xfId="29067" xr:uid="{00000000-0005-0000-0000-000052070000}"/>
    <cellStyle name="AttribBox 2 3 12 3 3 3" xfId="29066" xr:uid="{00000000-0005-0000-0000-000053070000}"/>
    <cellStyle name="AttribBox 2 3 12 3 4" xfId="1012" xr:uid="{00000000-0005-0000-0000-000054070000}"/>
    <cellStyle name="AttribBox 2 3 12 3 4 2" xfId="29068" xr:uid="{00000000-0005-0000-0000-000055070000}"/>
    <cellStyle name="AttribBox 2 3 12 3 5" xfId="1013" xr:uid="{00000000-0005-0000-0000-000056070000}"/>
    <cellStyle name="AttribBox 2 3 12 3 5 2" xfId="29069" xr:uid="{00000000-0005-0000-0000-000057070000}"/>
    <cellStyle name="AttribBox 2 3 12 3 6" xfId="29063" xr:uid="{00000000-0005-0000-0000-000058070000}"/>
    <cellStyle name="AttribBox 2 3 12 4" xfId="1014" xr:uid="{00000000-0005-0000-0000-000059070000}"/>
    <cellStyle name="AttribBox 2 3 12 4 2" xfId="1015" xr:uid="{00000000-0005-0000-0000-00005A070000}"/>
    <cellStyle name="AttribBox 2 3 12 4 2 2" xfId="29071" xr:uid="{00000000-0005-0000-0000-00005B070000}"/>
    <cellStyle name="AttribBox 2 3 12 4 3" xfId="29070" xr:uid="{00000000-0005-0000-0000-00005C070000}"/>
    <cellStyle name="AttribBox 2 3 12 5" xfId="1016" xr:uid="{00000000-0005-0000-0000-00005D070000}"/>
    <cellStyle name="AttribBox 2 3 12 5 2" xfId="1017" xr:uid="{00000000-0005-0000-0000-00005E070000}"/>
    <cellStyle name="AttribBox 2 3 12 5 2 2" xfId="29073" xr:uid="{00000000-0005-0000-0000-00005F070000}"/>
    <cellStyle name="AttribBox 2 3 12 5 3" xfId="29072" xr:uid="{00000000-0005-0000-0000-000060070000}"/>
    <cellStyle name="AttribBox 2 3 12 6" xfId="1018" xr:uid="{00000000-0005-0000-0000-000061070000}"/>
    <cellStyle name="AttribBox 2 3 12 6 2" xfId="1019" xr:uid="{00000000-0005-0000-0000-000062070000}"/>
    <cellStyle name="AttribBox 2 3 12 6 2 2" xfId="29075" xr:uid="{00000000-0005-0000-0000-000063070000}"/>
    <cellStyle name="AttribBox 2 3 12 6 3" xfId="29074" xr:uid="{00000000-0005-0000-0000-000064070000}"/>
    <cellStyle name="AttribBox 2 3 12 7" xfId="1020" xr:uid="{00000000-0005-0000-0000-000065070000}"/>
    <cellStyle name="AttribBox 2 3 12 7 2" xfId="29076" xr:uid="{00000000-0005-0000-0000-000066070000}"/>
    <cellStyle name="AttribBox 2 3 12 8" xfId="1021" xr:uid="{00000000-0005-0000-0000-000067070000}"/>
    <cellStyle name="AttribBox 2 3 12 8 2" xfId="29077" xr:uid="{00000000-0005-0000-0000-000068070000}"/>
    <cellStyle name="AttribBox 2 3 12 9" xfId="29055" xr:uid="{00000000-0005-0000-0000-000069070000}"/>
    <cellStyle name="AttribBox 2 3 13" xfId="1022" xr:uid="{00000000-0005-0000-0000-00006A070000}"/>
    <cellStyle name="AttribBox 2 3 13 2" xfId="1023" xr:uid="{00000000-0005-0000-0000-00006B070000}"/>
    <cellStyle name="AttribBox 2 3 13 2 2" xfId="1024" xr:uid="{00000000-0005-0000-0000-00006C070000}"/>
    <cellStyle name="AttribBox 2 3 13 2 2 2" xfId="1025" xr:uid="{00000000-0005-0000-0000-00006D070000}"/>
    <cellStyle name="AttribBox 2 3 13 2 2 2 2" xfId="29081" xr:uid="{00000000-0005-0000-0000-00006E070000}"/>
    <cellStyle name="AttribBox 2 3 13 2 2 3" xfId="29080" xr:uid="{00000000-0005-0000-0000-00006F070000}"/>
    <cellStyle name="AttribBox 2 3 13 2 3" xfId="1026" xr:uid="{00000000-0005-0000-0000-000070070000}"/>
    <cellStyle name="AttribBox 2 3 13 2 3 2" xfId="1027" xr:uid="{00000000-0005-0000-0000-000071070000}"/>
    <cellStyle name="AttribBox 2 3 13 2 3 2 2" xfId="29083" xr:uid="{00000000-0005-0000-0000-000072070000}"/>
    <cellStyle name="AttribBox 2 3 13 2 3 3" xfId="29082" xr:uid="{00000000-0005-0000-0000-000073070000}"/>
    <cellStyle name="AttribBox 2 3 13 2 4" xfId="1028" xr:uid="{00000000-0005-0000-0000-000074070000}"/>
    <cellStyle name="AttribBox 2 3 13 2 4 2" xfId="29084" xr:uid="{00000000-0005-0000-0000-000075070000}"/>
    <cellStyle name="AttribBox 2 3 13 2 5" xfId="1029" xr:uid="{00000000-0005-0000-0000-000076070000}"/>
    <cellStyle name="AttribBox 2 3 13 2 5 2" xfId="29085" xr:uid="{00000000-0005-0000-0000-000077070000}"/>
    <cellStyle name="AttribBox 2 3 13 2 6" xfId="29079" xr:uid="{00000000-0005-0000-0000-000078070000}"/>
    <cellStyle name="AttribBox 2 3 13 3" xfId="1030" xr:uid="{00000000-0005-0000-0000-000079070000}"/>
    <cellStyle name="AttribBox 2 3 13 3 2" xfId="1031" xr:uid="{00000000-0005-0000-0000-00007A070000}"/>
    <cellStyle name="AttribBox 2 3 13 3 2 2" xfId="1032" xr:uid="{00000000-0005-0000-0000-00007B070000}"/>
    <cellStyle name="AttribBox 2 3 13 3 2 2 2" xfId="29088" xr:uid="{00000000-0005-0000-0000-00007C070000}"/>
    <cellStyle name="AttribBox 2 3 13 3 2 3" xfId="29087" xr:uid="{00000000-0005-0000-0000-00007D070000}"/>
    <cellStyle name="AttribBox 2 3 13 3 3" xfId="1033" xr:uid="{00000000-0005-0000-0000-00007E070000}"/>
    <cellStyle name="AttribBox 2 3 13 3 3 2" xfId="1034" xr:uid="{00000000-0005-0000-0000-00007F070000}"/>
    <cellStyle name="AttribBox 2 3 13 3 3 2 2" xfId="29090" xr:uid="{00000000-0005-0000-0000-000080070000}"/>
    <cellStyle name="AttribBox 2 3 13 3 3 3" xfId="29089" xr:uid="{00000000-0005-0000-0000-000081070000}"/>
    <cellStyle name="AttribBox 2 3 13 3 4" xfId="1035" xr:uid="{00000000-0005-0000-0000-000082070000}"/>
    <cellStyle name="AttribBox 2 3 13 3 4 2" xfId="29091" xr:uid="{00000000-0005-0000-0000-000083070000}"/>
    <cellStyle name="AttribBox 2 3 13 3 5" xfId="1036" xr:uid="{00000000-0005-0000-0000-000084070000}"/>
    <cellStyle name="AttribBox 2 3 13 3 5 2" xfId="29092" xr:uid="{00000000-0005-0000-0000-000085070000}"/>
    <cellStyle name="AttribBox 2 3 13 3 6" xfId="29086" xr:uid="{00000000-0005-0000-0000-000086070000}"/>
    <cellStyle name="AttribBox 2 3 13 4" xfId="1037" xr:uid="{00000000-0005-0000-0000-000087070000}"/>
    <cellStyle name="AttribBox 2 3 13 4 2" xfId="1038" xr:uid="{00000000-0005-0000-0000-000088070000}"/>
    <cellStyle name="AttribBox 2 3 13 4 2 2" xfId="29094" xr:uid="{00000000-0005-0000-0000-000089070000}"/>
    <cellStyle name="AttribBox 2 3 13 4 3" xfId="29093" xr:uid="{00000000-0005-0000-0000-00008A070000}"/>
    <cellStyle name="AttribBox 2 3 13 5" xfId="1039" xr:uid="{00000000-0005-0000-0000-00008B070000}"/>
    <cellStyle name="AttribBox 2 3 13 5 2" xfId="1040" xr:uid="{00000000-0005-0000-0000-00008C070000}"/>
    <cellStyle name="AttribBox 2 3 13 5 2 2" xfId="29096" xr:uid="{00000000-0005-0000-0000-00008D070000}"/>
    <cellStyle name="AttribBox 2 3 13 5 3" xfId="29095" xr:uid="{00000000-0005-0000-0000-00008E070000}"/>
    <cellStyle name="AttribBox 2 3 13 6" xfId="1041" xr:uid="{00000000-0005-0000-0000-00008F070000}"/>
    <cellStyle name="AttribBox 2 3 13 6 2" xfId="1042" xr:uid="{00000000-0005-0000-0000-000090070000}"/>
    <cellStyle name="AttribBox 2 3 13 6 2 2" xfId="29098" xr:uid="{00000000-0005-0000-0000-000091070000}"/>
    <cellStyle name="AttribBox 2 3 13 6 3" xfId="29097" xr:uid="{00000000-0005-0000-0000-000092070000}"/>
    <cellStyle name="AttribBox 2 3 13 7" xfId="1043" xr:uid="{00000000-0005-0000-0000-000093070000}"/>
    <cellStyle name="AttribBox 2 3 13 7 2" xfId="29099" xr:uid="{00000000-0005-0000-0000-000094070000}"/>
    <cellStyle name="AttribBox 2 3 13 8" xfId="1044" xr:uid="{00000000-0005-0000-0000-000095070000}"/>
    <cellStyle name="AttribBox 2 3 13 8 2" xfId="29100" xr:uid="{00000000-0005-0000-0000-000096070000}"/>
    <cellStyle name="AttribBox 2 3 13 9" xfId="29078" xr:uid="{00000000-0005-0000-0000-000097070000}"/>
    <cellStyle name="AttribBox 2 3 14" xfId="1045" xr:uid="{00000000-0005-0000-0000-000098070000}"/>
    <cellStyle name="AttribBox 2 3 14 2" xfId="1046" xr:uid="{00000000-0005-0000-0000-000099070000}"/>
    <cellStyle name="AttribBox 2 3 14 2 2" xfId="1047" xr:uid="{00000000-0005-0000-0000-00009A070000}"/>
    <cellStyle name="AttribBox 2 3 14 2 2 2" xfId="1048" xr:uid="{00000000-0005-0000-0000-00009B070000}"/>
    <cellStyle name="AttribBox 2 3 14 2 2 2 2" xfId="29104" xr:uid="{00000000-0005-0000-0000-00009C070000}"/>
    <cellStyle name="AttribBox 2 3 14 2 2 3" xfId="29103" xr:uid="{00000000-0005-0000-0000-00009D070000}"/>
    <cellStyle name="AttribBox 2 3 14 2 3" xfId="1049" xr:uid="{00000000-0005-0000-0000-00009E070000}"/>
    <cellStyle name="AttribBox 2 3 14 2 3 2" xfId="1050" xr:uid="{00000000-0005-0000-0000-00009F070000}"/>
    <cellStyle name="AttribBox 2 3 14 2 3 2 2" xfId="29106" xr:uid="{00000000-0005-0000-0000-0000A0070000}"/>
    <cellStyle name="AttribBox 2 3 14 2 3 3" xfId="29105" xr:uid="{00000000-0005-0000-0000-0000A1070000}"/>
    <cellStyle name="AttribBox 2 3 14 2 4" xfId="1051" xr:uid="{00000000-0005-0000-0000-0000A2070000}"/>
    <cellStyle name="AttribBox 2 3 14 2 4 2" xfId="29107" xr:uid="{00000000-0005-0000-0000-0000A3070000}"/>
    <cellStyle name="AttribBox 2 3 14 2 5" xfId="1052" xr:uid="{00000000-0005-0000-0000-0000A4070000}"/>
    <cellStyle name="AttribBox 2 3 14 2 5 2" xfId="29108" xr:uid="{00000000-0005-0000-0000-0000A5070000}"/>
    <cellStyle name="AttribBox 2 3 14 2 6" xfId="29102" xr:uid="{00000000-0005-0000-0000-0000A6070000}"/>
    <cellStyle name="AttribBox 2 3 14 3" xfId="1053" xr:uid="{00000000-0005-0000-0000-0000A7070000}"/>
    <cellStyle name="AttribBox 2 3 14 3 2" xfId="1054" xr:uid="{00000000-0005-0000-0000-0000A8070000}"/>
    <cellStyle name="AttribBox 2 3 14 3 2 2" xfId="1055" xr:uid="{00000000-0005-0000-0000-0000A9070000}"/>
    <cellStyle name="AttribBox 2 3 14 3 2 2 2" xfId="29111" xr:uid="{00000000-0005-0000-0000-0000AA070000}"/>
    <cellStyle name="AttribBox 2 3 14 3 2 3" xfId="29110" xr:uid="{00000000-0005-0000-0000-0000AB070000}"/>
    <cellStyle name="AttribBox 2 3 14 3 3" xfId="1056" xr:uid="{00000000-0005-0000-0000-0000AC070000}"/>
    <cellStyle name="AttribBox 2 3 14 3 3 2" xfId="1057" xr:uid="{00000000-0005-0000-0000-0000AD070000}"/>
    <cellStyle name="AttribBox 2 3 14 3 3 2 2" xfId="29113" xr:uid="{00000000-0005-0000-0000-0000AE070000}"/>
    <cellStyle name="AttribBox 2 3 14 3 3 3" xfId="29112" xr:uid="{00000000-0005-0000-0000-0000AF070000}"/>
    <cellStyle name="AttribBox 2 3 14 3 4" xfId="1058" xr:uid="{00000000-0005-0000-0000-0000B0070000}"/>
    <cellStyle name="AttribBox 2 3 14 3 4 2" xfId="29114" xr:uid="{00000000-0005-0000-0000-0000B1070000}"/>
    <cellStyle name="AttribBox 2 3 14 3 5" xfId="1059" xr:uid="{00000000-0005-0000-0000-0000B2070000}"/>
    <cellStyle name="AttribBox 2 3 14 3 5 2" xfId="29115" xr:uid="{00000000-0005-0000-0000-0000B3070000}"/>
    <cellStyle name="AttribBox 2 3 14 3 6" xfId="29109" xr:uid="{00000000-0005-0000-0000-0000B4070000}"/>
    <cellStyle name="AttribBox 2 3 14 4" xfId="1060" xr:uid="{00000000-0005-0000-0000-0000B5070000}"/>
    <cellStyle name="AttribBox 2 3 14 4 2" xfId="1061" xr:uid="{00000000-0005-0000-0000-0000B6070000}"/>
    <cellStyle name="AttribBox 2 3 14 4 2 2" xfId="29117" xr:uid="{00000000-0005-0000-0000-0000B7070000}"/>
    <cellStyle name="AttribBox 2 3 14 4 3" xfId="29116" xr:uid="{00000000-0005-0000-0000-0000B8070000}"/>
    <cellStyle name="AttribBox 2 3 14 5" xfId="1062" xr:uid="{00000000-0005-0000-0000-0000B9070000}"/>
    <cellStyle name="AttribBox 2 3 14 5 2" xfId="1063" xr:uid="{00000000-0005-0000-0000-0000BA070000}"/>
    <cellStyle name="AttribBox 2 3 14 5 2 2" xfId="29119" xr:uid="{00000000-0005-0000-0000-0000BB070000}"/>
    <cellStyle name="AttribBox 2 3 14 5 3" xfId="29118" xr:uid="{00000000-0005-0000-0000-0000BC070000}"/>
    <cellStyle name="AttribBox 2 3 14 6" xfId="1064" xr:uid="{00000000-0005-0000-0000-0000BD070000}"/>
    <cellStyle name="AttribBox 2 3 14 6 2" xfId="1065" xr:uid="{00000000-0005-0000-0000-0000BE070000}"/>
    <cellStyle name="AttribBox 2 3 14 6 2 2" xfId="29121" xr:uid="{00000000-0005-0000-0000-0000BF070000}"/>
    <cellStyle name="AttribBox 2 3 14 6 3" xfId="29120" xr:uid="{00000000-0005-0000-0000-0000C0070000}"/>
    <cellStyle name="AttribBox 2 3 14 7" xfId="1066" xr:uid="{00000000-0005-0000-0000-0000C1070000}"/>
    <cellStyle name="AttribBox 2 3 14 7 2" xfId="29122" xr:uid="{00000000-0005-0000-0000-0000C2070000}"/>
    <cellStyle name="AttribBox 2 3 14 8" xfId="1067" xr:uid="{00000000-0005-0000-0000-0000C3070000}"/>
    <cellStyle name="AttribBox 2 3 14 8 2" xfId="29123" xr:uid="{00000000-0005-0000-0000-0000C4070000}"/>
    <cellStyle name="AttribBox 2 3 14 9" xfId="29101" xr:uid="{00000000-0005-0000-0000-0000C5070000}"/>
    <cellStyle name="AttribBox 2 3 15" xfId="1068" xr:uid="{00000000-0005-0000-0000-0000C6070000}"/>
    <cellStyle name="AttribBox 2 3 15 2" xfId="1069" xr:uid="{00000000-0005-0000-0000-0000C7070000}"/>
    <cellStyle name="AttribBox 2 3 15 2 2" xfId="1070" xr:uid="{00000000-0005-0000-0000-0000C8070000}"/>
    <cellStyle name="AttribBox 2 3 15 2 2 2" xfId="1071" xr:uid="{00000000-0005-0000-0000-0000C9070000}"/>
    <cellStyle name="AttribBox 2 3 15 2 2 2 2" xfId="29127" xr:uid="{00000000-0005-0000-0000-0000CA070000}"/>
    <cellStyle name="AttribBox 2 3 15 2 2 3" xfId="29126" xr:uid="{00000000-0005-0000-0000-0000CB070000}"/>
    <cellStyle name="AttribBox 2 3 15 2 3" xfId="1072" xr:uid="{00000000-0005-0000-0000-0000CC070000}"/>
    <cellStyle name="AttribBox 2 3 15 2 3 2" xfId="1073" xr:uid="{00000000-0005-0000-0000-0000CD070000}"/>
    <cellStyle name="AttribBox 2 3 15 2 3 2 2" xfId="29129" xr:uid="{00000000-0005-0000-0000-0000CE070000}"/>
    <cellStyle name="AttribBox 2 3 15 2 3 3" xfId="29128" xr:uid="{00000000-0005-0000-0000-0000CF070000}"/>
    <cellStyle name="AttribBox 2 3 15 2 4" xfId="1074" xr:uid="{00000000-0005-0000-0000-0000D0070000}"/>
    <cellStyle name="AttribBox 2 3 15 2 4 2" xfId="29130" xr:uid="{00000000-0005-0000-0000-0000D1070000}"/>
    <cellStyle name="AttribBox 2 3 15 2 5" xfId="1075" xr:uid="{00000000-0005-0000-0000-0000D2070000}"/>
    <cellStyle name="AttribBox 2 3 15 2 5 2" xfId="29131" xr:uid="{00000000-0005-0000-0000-0000D3070000}"/>
    <cellStyle name="AttribBox 2 3 15 2 6" xfId="29125" xr:uid="{00000000-0005-0000-0000-0000D4070000}"/>
    <cellStyle name="AttribBox 2 3 15 3" xfId="1076" xr:uid="{00000000-0005-0000-0000-0000D5070000}"/>
    <cellStyle name="AttribBox 2 3 15 3 2" xfId="1077" xr:uid="{00000000-0005-0000-0000-0000D6070000}"/>
    <cellStyle name="AttribBox 2 3 15 3 2 2" xfId="1078" xr:uid="{00000000-0005-0000-0000-0000D7070000}"/>
    <cellStyle name="AttribBox 2 3 15 3 2 2 2" xfId="29134" xr:uid="{00000000-0005-0000-0000-0000D8070000}"/>
    <cellStyle name="AttribBox 2 3 15 3 2 3" xfId="29133" xr:uid="{00000000-0005-0000-0000-0000D9070000}"/>
    <cellStyle name="AttribBox 2 3 15 3 3" xfId="1079" xr:uid="{00000000-0005-0000-0000-0000DA070000}"/>
    <cellStyle name="AttribBox 2 3 15 3 3 2" xfId="1080" xr:uid="{00000000-0005-0000-0000-0000DB070000}"/>
    <cellStyle name="AttribBox 2 3 15 3 3 2 2" xfId="29136" xr:uid="{00000000-0005-0000-0000-0000DC070000}"/>
    <cellStyle name="AttribBox 2 3 15 3 3 3" xfId="29135" xr:uid="{00000000-0005-0000-0000-0000DD070000}"/>
    <cellStyle name="AttribBox 2 3 15 3 4" xfId="1081" xr:uid="{00000000-0005-0000-0000-0000DE070000}"/>
    <cellStyle name="AttribBox 2 3 15 3 4 2" xfId="29137" xr:uid="{00000000-0005-0000-0000-0000DF070000}"/>
    <cellStyle name="AttribBox 2 3 15 3 5" xfId="1082" xr:uid="{00000000-0005-0000-0000-0000E0070000}"/>
    <cellStyle name="AttribBox 2 3 15 3 5 2" xfId="29138" xr:uid="{00000000-0005-0000-0000-0000E1070000}"/>
    <cellStyle name="AttribBox 2 3 15 3 6" xfId="29132" xr:uid="{00000000-0005-0000-0000-0000E2070000}"/>
    <cellStyle name="AttribBox 2 3 15 4" xfId="1083" xr:uid="{00000000-0005-0000-0000-0000E3070000}"/>
    <cellStyle name="AttribBox 2 3 15 4 2" xfId="1084" xr:uid="{00000000-0005-0000-0000-0000E4070000}"/>
    <cellStyle name="AttribBox 2 3 15 4 2 2" xfId="29140" xr:uid="{00000000-0005-0000-0000-0000E5070000}"/>
    <cellStyle name="AttribBox 2 3 15 4 3" xfId="29139" xr:uid="{00000000-0005-0000-0000-0000E6070000}"/>
    <cellStyle name="AttribBox 2 3 15 5" xfId="1085" xr:uid="{00000000-0005-0000-0000-0000E7070000}"/>
    <cellStyle name="AttribBox 2 3 15 5 2" xfId="1086" xr:uid="{00000000-0005-0000-0000-0000E8070000}"/>
    <cellStyle name="AttribBox 2 3 15 5 2 2" xfId="29142" xr:uid="{00000000-0005-0000-0000-0000E9070000}"/>
    <cellStyle name="AttribBox 2 3 15 5 3" xfId="29141" xr:uid="{00000000-0005-0000-0000-0000EA070000}"/>
    <cellStyle name="AttribBox 2 3 15 6" xfId="1087" xr:uid="{00000000-0005-0000-0000-0000EB070000}"/>
    <cellStyle name="AttribBox 2 3 15 6 2" xfId="29143" xr:uid="{00000000-0005-0000-0000-0000EC070000}"/>
    <cellStyle name="AttribBox 2 3 15 7" xfId="1088" xr:uid="{00000000-0005-0000-0000-0000ED070000}"/>
    <cellStyle name="AttribBox 2 3 15 7 2" xfId="29144" xr:uid="{00000000-0005-0000-0000-0000EE070000}"/>
    <cellStyle name="AttribBox 2 3 15 8" xfId="29124" xr:uid="{00000000-0005-0000-0000-0000EF070000}"/>
    <cellStyle name="AttribBox 2 3 16" xfId="29008" xr:uid="{00000000-0005-0000-0000-0000F0070000}"/>
    <cellStyle name="AttribBox 2 3 2" xfId="1089" xr:uid="{00000000-0005-0000-0000-0000F1070000}"/>
    <cellStyle name="AttribBox 2 3 2 2" xfId="1090" xr:uid="{00000000-0005-0000-0000-0000F2070000}"/>
    <cellStyle name="AttribBox 2 3 2 2 2" xfId="1091" xr:uid="{00000000-0005-0000-0000-0000F3070000}"/>
    <cellStyle name="AttribBox 2 3 2 2 2 2" xfId="1092" xr:uid="{00000000-0005-0000-0000-0000F4070000}"/>
    <cellStyle name="AttribBox 2 3 2 2 2 2 2" xfId="29148" xr:uid="{00000000-0005-0000-0000-0000F5070000}"/>
    <cellStyle name="AttribBox 2 3 2 2 2 3" xfId="29147" xr:uid="{00000000-0005-0000-0000-0000F6070000}"/>
    <cellStyle name="AttribBox 2 3 2 2 3" xfId="1093" xr:uid="{00000000-0005-0000-0000-0000F7070000}"/>
    <cellStyle name="AttribBox 2 3 2 2 3 2" xfId="1094" xr:uid="{00000000-0005-0000-0000-0000F8070000}"/>
    <cellStyle name="AttribBox 2 3 2 2 3 2 2" xfId="29150" xr:uid="{00000000-0005-0000-0000-0000F9070000}"/>
    <cellStyle name="AttribBox 2 3 2 2 3 3" xfId="29149" xr:uid="{00000000-0005-0000-0000-0000FA070000}"/>
    <cellStyle name="AttribBox 2 3 2 2 4" xfId="1095" xr:uid="{00000000-0005-0000-0000-0000FB070000}"/>
    <cellStyle name="AttribBox 2 3 2 2 4 2" xfId="29151" xr:uid="{00000000-0005-0000-0000-0000FC070000}"/>
    <cellStyle name="AttribBox 2 3 2 2 5" xfId="1096" xr:uid="{00000000-0005-0000-0000-0000FD070000}"/>
    <cellStyle name="AttribBox 2 3 2 2 5 2" xfId="29152" xr:uid="{00000000-0005-0000-0000-0000FE070000}"/>
    <cellStyle name="AttribBox 2 3 2 2 6" xfId="29146" xr:uid="{00000000-0005-0000-0000-0000FF070000}"/>
    <cellStyle name="AttribBox 2 3 2 3" xfId="1097" xr:uid="{00000000-0005-0000-0000-000000080000}"/>
    <cellStyle name="AttribBox 2 3 2 3 2" xfId="1098" xr:uid="{00000000-0005-0000-0000-000001080000}"/>
    <cellStyle name="AttribBox 2 3 2 3 2 2" xfId="1099" xr:uid="{00000000-0005-0000-0000-000002080000}"/>
    <cellStyle name="AttribBox 2 3 2 3 2 2 2" xfId="29155" xr:uid="{00000000-0005-0000-0000-000003080000}"/>
    <cellStyle name="AttribBox 2 3 2 3 2 3" xfId="29154" xr:uid="{00000000-0005-0000-0000-000004080000}"/>
    <cellStyle name="AttribBox 2 3 2 3 3" xfId="1100" xr:uid="{00000000-0005-0000-0000-000005080000}"/>
    <cellStyle name="AttribBox 2 3 2 3 3 2" xfId="1101" xr:uid="{00000000-0005-0000-0000-000006080000}"/>
    <cellStyle name="AttribBox 2 3 2 3 3 2 2" xfId="29157" xr:uid="{00000000-0005-0000-0000-000007080000}"/>
    <cellStyle name="AttribBox 2 3 2 3 3 3" xfId="29156" xr:uid="{00000000-0005-0000-0000-000008080000}"/>
    <cellStyle name="AttribBox 2 3 2 3 4" xfId="1102" xr:uid="{00000000-0005-0000-0000-000009080000}"/>
    <cellStyle name="AttribBox 2 3 2 3 4 2" xfId="29158" xr:uid="{00000000-0005-0000-0000-00000A080000}"/>
    <cellStyle name="AttribBox 2 3 2 3 5" xfId="1103" xr:uid="{00000000-0005-0000-0000-00000B080000}"/>
    <cellStyle name="AttribBox 2 3 2 3 5 2" xfId="29159" xr:uid="{00000000-0005-0000-0000-00000C080000}"/>
    <cellStyle name="AttribBox 2 3 2 3 6" xfId="29153" xr:uid="{00000000-0005-0000-0000-00000D080000}"/>
    <cellStyle name="AttribBox 2 3 2 4" xfId="1104" xr:uid="{00000000-0005-0000-0000-00000E080000}"/>
    <cellStyle name="AttribBox 2 3 2 4 2" xfId="1105" xr:uid="{00000000-0005-0000-0000-00000F080000}"/>
    <cellStyle name="AttribBox 2 3 2 4 2 2" xfId="29161" xr:uid="{00000000-0005-0000-0000-000010080000}"/>
    <cellStyle name="AttribBox 2 3 2 4 3" xfId="29160" xr:uid="{00000000-0005-0000-0000-000011080000}"/>
    <cellStyle name="AttribBox 2 3 2 5" xfId="1106" xr:uid="{00000000-0005-0000-0000-000012080000}"/>
    <cellStyle name="AttribBox 2 3 2 5 2" xfId="1107" xr:uid="{00000000-0005-0000-0000-000013080000}"/>
    <cellStyle name="AttribBox 2 3 2 5 2 2" xfId="29163" xr:uid="{00000000-0005-0000-0000-000014080000}"/>
    <cellStyle name="AttribBox 2 3 2 5 3" xfId="29162" xr:uid="{00000000-0005-0000-0000-000015080000}"/>
    <cellStyle name="AttribBox 2 3 2 6" xfId="1108" xr:uid="{00000000-0005-0000-0000-000016080000}"/>
    <cellStyle name="AttribBox 2 3 2 6 2" xfId="1109" xr:uid="{00000000-0005-0000-0000-000017080000}"/>
    <cellStyle name="AttribBox 2 3 2 6 2 2" xfId="29165" xr:uid="{00000000-0005-0000-0000-000018080000}"/>
    <cellStyle name="AttribBox 2 3 2 6 3" xfId="29164" xr:uid="{00000000-0005-0000-0000-000019080000}"/>
    <cellStyle name="AttribBox 2 3 2 7" xfId="1110" xr:uid="{00000000-0005-0000-0000-00001A080000}"/>
    <cellStyle name="AttribBox 2 3 2 7 2" xfId="29166" xr:uid="{00000000-0005-0000-0000-00001B080000}"/>
    <cellStyle name="AttribBox 2 3 2 8" xfId="1111" xr:uid="{00000000-0005-0000-0000-00001C080000}"/>
    <cellStyle name="AttribBox 2 3 2 8 2" xfId="29167" xr:uid="{00000000-0005-0000-0000-00001D080000}"/>
    <cellStyle name="AttribBox 2 3 2 9" xfId="29145" xr:uid="{00000000-0005-0000-0000-00001E080000}"/>
    <cellStyle name="AttribBox 2 3 3" xfId="1112" xr:uid="{00000000-0005-0000-0000-00001F080000}"/>
    <cellStyle name="AttribBox 2 3 3 2" xfId="1113" xr:uid="{00000000-0005-0000-0000-000020080000}"/>
    <cellStyle name="AttribBox 2 3 3 2 2" xfId="1114" xr:uid="{00000000-0005-0000-0000-000021080000}"/>
    <cellStyle name="AttribBox 2 3 3 2 2 2" xfId="1115" xr:uid="{00000000-0005-0000-0000-000022080000}"/>
    <cellStyle name="AttribBox 2 3 3 2 2 2 2" xfId="29171" xr:uid="{00000000-0005-0000-0000-000023080000}"/>
    <cellStyle name="AttribBox 2 3 3 2 2 3" xfId="29170" xr:uid="{00000000-0005-0000-0000-000024080000}"/>
    <cellStyle name="AttribBox 2 3 3 2 3" xfId="1116" xr:uid="{00000000-0005-0000-0000-000025080000}"/>
    <cellStyle name="AttribBox 2 3 3 2 3 2" xfId="1117" xr:uid="{00000000-0005-0000-0000-000026080000}"/>
    <cellStyle name="AttribBox 2 3 3 2 3 2 2" xfId="29173" xr:uid="{00000000-0005-0000-0000-000027080000}"/>
    <cellStyle name="AttribBox 2 3 3 2 3 3" xfId="29172" xr:uid="{00000000-0005-0000-0000-000028080000}"/>
    <cellStyle name="AttribBox 2 3 3 2 4" xfId="1118" xr:uid="{00000000-0005-0000-0000-000029080000}"/>
    <cellStyle name="AttribBox 2 3 3 2 4 2" xfId="29174" xr:uid="{00000000-0005-0000-0000-00002A080000}"/>
    <cellStyle name="AttribBox 2 3 3 2 5" xfId="1119" xr:uid="{00000000-0005-0000-0000-00002B080000}"/>
    <cellStyle name="AttribBox 2 3 3 2 5 2" xfId="29175" xr:uid="{00000000-0005-0000-0000-00002C080000}"/>
    <cellStyle name="AttribBox 2 3 3 2 6" xfId="29169" xr:uid="{00000000-0005-0000-0000-00002D080000}"/>
    <cellStyle name="AttribBox 2 3 3 3" xfId="1120" xr:uid="{00000000-0005-0000-0000-00002E080000}"/>
    <cellStyle name="AttribBox 2 3 3 3 2" xfId="1121" xr:uid="{00000000-0005-0000-0000-00002F080000}"/>
    <cellStyle name="AttribBox 2 3 3 3 2 2" xfId="1122" xr:uid="{00000000-0005-0000-0000-000030080000}"/>
    <cellStyle name="AttribBox 2 3 3 3 2 2 2" xfId="29178" xr:uid="{00000000-0005-0000-0000-000031080000}"/>
    <cellStyle name="AttribBox 2 3 3 3 2 3" xfId="29177" xr:uid="{00000000-0005-0000-0000-000032080000}"/>
    <cellStyle name="AttribBox 2 3 3 3 3" xfId="1123" xr:uid="{00000000-0005-0000-0000-000033080000}"/>
    <cellStyle name="AttribBox 2 3 3 3 3 2" xfId="1124" xr:uid="{00000000-0005-0000-0000-000034080000}"/>
    <cellStyle name="AttribBox 2 3 3 3 3 2 2" xfId="29180" xr:uid="{00000000-0005-0000-0000-000035080000}"/>
    <cellStyle name="AttribBox 2 3 3 3 3 3" xfId="29179" xr:uid="{00000000-0005-0000-0000-000036080000}"/>
    <cellStyle name="AttribBox 2 3 3 3 4" xfId="1125" xr:uid="{00000000-0005-0000-0000-000037080000}"/>
    <cellStyle name="AttribBox 2 3 3 3 4 2" xfId="29181" xr:uid="{00000000-0005-0000-0000-000038080000}"/>
    <cellStyle name="AttribBox 2 3 3 3 5" xfId="1126" xr:uid="{00000000-0005-0000-0000-000039080000}"/>
    <cellStyle name="AttribBox 2 3 3 3 5 2" xfId="29182" xr:uid="{00000000-0005-0000-0000-00003A080000}"/>
    <cellStyle name="AttribBox 2 3 3 3 6" xfId="29176" xr:uid="{00000000-0005-0000-0000-00003B080000}"/>
    <cellStyle name="AttribBox 2 3 3 4" xfId="1127" xr:uid="{00000000-0005-0000-0000-00003C080000}"/>
    <cellStyle name="AttribBox 2 3 3 4 2" xfId="29183" xr:uid="{00000000-0005-0000-0000-00003D080000}"/>
    <cellStyle name="AttribBox 2 3 3 5" xfId="1128" xr:uid="{00000000-0005-0000-0000-00003E080000}"/>
    <cellStyle name="AttribBox 2 3 3 5 2" xfId="29184" xr:uid="{00000000-0005-0000-0000-00003F080000}"/>
    <cellStyle name="AttribBox 2 3 3 6" xfId="29168" xr:uid="{00000000-0005-0000-0000-000040080000}"/>
    <cellStyle name="AttribBox 2 3 4" xfId="1129" xr:uid="{00000000-0005-0000-0000-000041080000}"/>
    <cellStyle name="AttribBox 2 3 4 2" xfId="1130" xr:uid="{00000000-0005-0000-0000-000042080000}"/>
    <cellStyle name="AttribBox 2 3 4 2 2" xfId="1131" xr:uid="{00000000-0005-0000-0000-000043080000}"/>
    <cellStyle name="AttribBox 2 3 4 2 2 2" xfId="1132" xr:uid="{00000000-0005-0000-0000-000044080000}"/>
    <cellStyle name="AttribBox 2 3 4 2 2 2 2" xfId="29188" xr:uid="{00000000-0005-0000-0000-000045080000}"/>
    <cellStyle name="AttribBox 2 3 4 2 2 3" xfId="29187" xr:uid="{00000000-0005-0000-0000-000046080000}"/>
    <cellStyle name="AttribBox 2 3 4 2 3" xfId="1133" xr:uid="{00000000-0005-0000-0000-000047080000}"/>
    <cellStyle name="AttribBox 2 3 4 2 3 2" xfId="1134" xr:uid="{00000000-0005-0000-0000-000048080000}"/>
    <cellStyle name="AttribBox 2 3 4 2 3 2 2" xfId="29190" xr:uid="{00000000-0005-0000-0000-000049080000}"/>
    <cellStyle name="AttribBox 2 3 4 2 3 3" xfId="29189" xr:uid="{00000000-0005-0000-0000-00004A080000}"/>
    <cellStyle name="AttribBox 2 3 4 2 4" xfId="1135" xr:uid="{00000000-0005-0000-0000-00004B080000}"/>
    <cellStyle name="AttribBox 2 3 4 2 4 2" xfId="29191" xr:uid="{00000000-0005-0000-0000-00004C080000}"/>
    <cellStyle name="AttribBox 2 3 4 2 5" xfId="1136" xr:uid="{00000000-0005-0000-0000-00004D080000}"/>
    <cellStyle name="AttribBox 2 3 4 2 5 2" xfId="29192" xr:uid="{00000000-0005-0000-0000-00004E080000}"/>
    <cellStyle name="AttribBox 2 3 4 2 6" xfId="29186" xr:uid="{00000000-0005-0000-0000-00004F080000}"/>
    <cellStyle name="AttribBox 2 3 4 3" xfId="1137" xr:uid="{00000000-0005-0000-0000-000050080000}"/>
    <cellStyle name="AttribBox 2 3 4 3 2" xfId="1138" xr:uid="{00000000-0005-0000-0000-000051080000}"/>
    <cellStyle name="AttribBox 2 3 4 3 2 2" xfId="1139" xr:uid="{00000000-0005-0000-0000-000052080000}"/>
    <cellStyle name="AttribBox 2 3 4 3 2 2 2" xfId="29195" xr:uid="{00000000-0005-0000-0000-000053080000}"/>
    <cellStyle name="AttribBox 2 3 4 3 2 3" xfId="29194" xr:uid="{00000000-0005-0000-0000-000054080000}"/>
    <cellStyle name="AttribBox 2 3 4 3 3" xfId="1140" xr:uid="{00000000-0005-0000-0000-000055080000}"/>
    <cellStyle name="AttribBox 2 3 4 3 3 2" xfId="1141" xr:uid="{00000000-0005-0000-0000-000056080000}"/>
    <cellStyle name="AttribBox 2 3 4 3 3 2 2" xfId="29197" xr:uid="{00000000-0005-0000-0000-000057080000}"/>
    <cellStyle name="AttribBox 2 3 4 3 3 3" xfId="29196" xr:uid="{00000000-0005-0000-0000-000058080000}"/>
    <cellStyle name="AttribBox 2 3 4 3 4" xfId="1142" xr:uid="{00000000-0005-0000-0000-000059080000}"/>
    <cellStyle name="AttribBox 2 3 4 3 4 2" xfId="29198" xr:uid="{00000000-0005-0000-0000-00005A080000}"/>
    <cellStyle name="AttribBox 2 3 4 3 5" xfId="1143" xr:uid="{00000000-0005-0000-0000-00005B080000}"/>
    <cellStyle name="AttribBox 2 3 4 3 5 2" xfId="29199" xr:uid="{00000000-0005-0000-0000-00005C080000}"/>
    <cellStyle name="AttribBox 2 3 4 3 6" xfId="29193" xr:uid="{00000000-0005-0000-0000-00005D080000}"/>
    <cellStyle name="AttribBox 2 3 4 4" xfId="1144" xr:uid="{00000000-0005-0000-0000-00005E080000}"/>
    <cellStyle name="AttribBox 2 3 4 4 2" xfId="1145" xr:uid="{00000000-0005-0000-0000-00005F080000}"/>
    <cellStyle name="AttribBox 2 3 4 4 2 2" xfId="29201" xr:uid="{00000000-0005-0000-0000-000060080000}"/>
    <cellStyle name="AttribBox 2 3 4 4 3" xfId="29200" xr:uid="{00000000-0005-0000-0000-000061080000}"/>
    <cellStyle name="AttribBox 2 3 4 5" xfId="1146" xr:uid="{00000000-0005-0000-0000-000062080000}"/>
    <cellStyle name="AttribBox 2 3 4 5 2" xfId="1147" xr:uid="{00000000-0005-0000-0000-000063080000}"/>
    <cellStyle name="AttribBox 2 3 4 5 2 2" xfId="29203" xr:uid="{00000000-0005-0000-0000-000064080000}"/>
    <cellStyle name="AttribBox 2 3 4 5 3" xfId="29202" xr:uid="{00000000-0005-0000-0000-000065080000}"/>
    <cellStyle name="AttribBox 2 3 4 6" xfId="1148" xr:uid="{00000000-0005-0000-0000-000066080000}"/>
    <cellStyle name="AttribBox 2 3 4 6 2" xfId="1149" xr:uid="{00000000-0005-0000-0000-000067080000}"/>
    <cellStyle name="AttribBox 2 3 4 6 2 2" xfId="29205" xr:uid="{00000000-0005-0000-0000-000068080000}"/>
    <cellStyle name="AttribBox 2 3 4 6 3" xfId="29204" xr:uid="{00000000-0005-0000-0000-000069080000}"/>
    <cellStyle name="AttribBox 2 3 4 7" xfId="1150" xr:uid="{00000000-0005-0000-0000-00006A080000}"/>
    <cellStyle name="AttribBox 2 3 4 7 2" xfId="29206" xr:uid="{00000000-0005-0000-0000-00006B080000}"/>
    <cellStyle name="AttribBox 2 3 4 8" xfId="1151" xr:uid="{00000000-0005-0000-0000-00006C080000}"/>
    <cellStyle name="AttribBox 2 3 4 8 2" xfId="29207" xr:uid="{00000000-0005-0000-0000-00006D080000}"/>
    <cellStyle name="AttribBox 2 3 4 9" xfId="29185" xr:uid="{00000000-0005-0000-0000-00006E080000}"/>
    <cellStyle name="AttribBox 2 3 5" xfId="1152" xr:uid="{00000000-0005-0000-0000-00006F080000}"/>
    <cellStyle name="AttribBox 2 3 5 2" xfId="1153" xr:uid="{00000000-0005-0000-0000-000070080000}"/>
    <cellStyle name="AttribBox 2 3 5 2 2" xfId="1154" xr:uid="{00000000-0005-0000-0000-000071080000}"/>
    <cellStyle name="AttribBox 2 3 5 2 2 2" xfId="1155" xr:uid="{00000000-0005-0000-0000-000072080000}"/>
    <cellStyle name="AttribBox 2 3 5 2 2 2 2" xfId="29211" xr:uid="{00000000-0005-0000-0000-000073080000}"/>
    <cellStyle name="AttribBox 2 3 5 2 2 3" xfId="29210" xr:uid="{00000000-0005-0000-0000-000074080000}"/>
    <cellStyle name="AttribBox 2 3 5 2 3" xfId="1156" xr:uid="{00000000-0005-0000-0000-000075080000}"/>
    <cellStyle name="AttribBox 2 3 5 2 3 2" xfId="1157" xr:uid="{00000000-0005-0000-0000-000076080000}"/>
    <cellStyle name="AttribBox 2 3 5 2 3 2 2" xfId="29213" xr:uid="{00000000-0005-0000-0000-000077080000}"/>
    <cellStyle name="AttribBox 2 3 5 2 3 3" xfId="29212" xr:uid="{00000000-0005-0000-0000-000078080000}"/>
    <cellStyle name="AttribBox 2 3 5 2 4" xfId="1158" xr:uid="{00000000-0005-0000-0000-000079080000}"/>
    <cellStyle name="AttribBox 2 3 5 2 4 2" xfId="29214" xr:uid="{00000000-0005-0000-0000-00007A080000}"/>
    <cellStyle name="AttribBox 2 3 5 2 5" xfId="1159" xr:uid="{00000000-0005-0000-0000-00007B080000}"/>
    <cellStyle name="AttribBox 2 3 5 2 5 2" xfId="29215" xr:uid="{00000000-0005-0000-0000-00007C080000}"/>
    <cellStyle name="AttribBox 2 3 5 2 6" xfId="29209" xr:uid="{00000000-0005-0000-0000-00007D080000}"/>
    <cellStyle name="AttribBox 2 3 5 3" xfId="1160" xr:uid="{00000000-0005-0000-0000-00007E080000}"/>
    <cellStyle name="AttribBox 2 3 5 3 2" xfId="1161" xr:uid="{00000000-0005-0000-0000-00007F080000}"/>
    <cellStyle name="AttribBox 2 3 5 3 2 2" xfId="1162" xr:uid="{00000000-0005-0000-0000-000080080000}"/>
    <cellStyle name="AttribBox 2 3 5 3 2 2 2" xfId="29218" xr:uid="{00000000-0005-0000-0000-000081080000}"/>
    <cellStyle name="AttribBox 2 3 5 3 2 3" xfId="29217" xr:uid="{00000000-0005-0000-0000-000082080000}"/>
    <cellStyle name="AttribBox 2 3 5 3 3" xfId="1163" xr:uid="{00000000-0005-0000-0000-000083080000}"/>
    <cellStyle name="AttribBox 2 3 5 3 3 2" xfId="1164" xr:uid="{00000000-0005-0000-0000-000084080000}"/>
    <cellStyle name="AttribBox 2 3 5 3 3 2 2" xfId="29220" xr:uid="{00000000-0005-0000-0000-000085080000}"/>
    <cellStyle name="AttribBox 2 3 5 3 3 3" xfId="29219" xr:uid="{00000000-0005-0000-0000-000086080000}"/>
    <cellStyle name="AttribBox 2 3 5 3 4" xfId="1165" xr:uid="{00000000-0005-0000-0000-000087080000}"/>
    <cellStyle name="AttribBox 2 3 5 3 4 2" xfId="29221" xr:uid="{00000000-0005-0000-0000-000088080000}"/>
    <cellStyle name="AttribBox 2 3 5 3 5" xfId="1166" xr:uid="{00000000-0005-0000-0000-000089080000}"/>
    <cellStyle name="AttribBox 2 3 5 3 5 2" xfId="29222" xr:uid="{00000000-0005-0000-0000-00008A080000}"/>
    <cellStyle name="AttribBox 2 3 5 3 6" xfId="29216" xr:uid="{00000000-0005-0000-0000-00008B080000}"/>
    <cellStyle name="AttribBox 2 3 5 4" xfId="1167" xr:uid="{00000000-0005-0000-0000-00008C080000}"/>
    <cellStyle name="AttribBox 2 3 5 4 2" xfId="1168" xr:uid="{00000000-0005-0000-0000-00008D080000}"/>
    <cellStyle name="AttribBox 2 3 5 4 2 2" xfId="29224" xr:uid="{00000000-0005-0000-0000-00008E080000}"/>
    <cellStyle name="AttribBox 2 3 5 4 3" xfId="29223" xr:uid="{00000000-0005-0000-0000-00008F080000}"/>
    <cellStyle name="AttribBox 2 3 5 5" xfId="1169" xr:uid="{00000000-0005-0000-0000-000090080000}"/>
    <cellStyle name="AttribBox 2 3 5 5 2" xfId="1170" xr:uid="{00000000-0005-0000-0000-000091080000}"/>
    <cellStyle name="AttribBox 2 3 5 5 2 2" xfId="29226" xr:uid="{00000000-0005-0000-0000-000092080000}"/>
    <cellStyle name="AttribBox 2 3 5 5 3" xfId="29225" xr:uid="{00000000-0005-0000-0000-000093080000}"/>
    <cellStyle name="AttribBox 2 3 5 6" xfId="1171" xr:uid="{00000000-0005-0000-0000-000094080000}"/>
    <cellStyle name="AttribBox 2 3 5 6 2" xfId="1172" xr:uid="{00000000-0005-0000-0000-000095080000}"/>
    <cellStyle name="AttribBox 2 3 5 6 2 2" xfId="29228" xr:uid="{00000000-0005-0000-0000-000096080000}"/>
    <cellStyle name="AttribBox 2 3 5 6 3" xfId="29227" xr:uid="{00000000-0005-0000-0000-000097080000}"/>
    <cellStyle name="AttribBox 2 3 5 7" xfId="1173" xr:uid="{00000000-0005-0000-0000-000098080000}"/>
    <cellStyle name="AttribBox 2 3 5 7 2" xfId="29229" xr:uid="{00000000-0005-0000-0000-000099080000}"/>
    <cellStyle name="AttribBox 2 3 5 8" xfId="1174" xr:uid="{00000000-0005-0000-0000-00009A080000}"/>
    <cellStyle name="AttribBox 2 3 5 8 2" xfId="29230" xr:uid="{00000000-0005-0000-0000-00009B080000}"/>
    <cellStyle name="AttribBox 2 3 5 9" xfId="29208" xr:uid="{00000000-0005-0000-0000-00009C080000}"/>
    <cellStyle name="AttribBox 2 3 6" xfId="1175" xr:uid="{00000000-0005-0000-0000-00009D080000}"/>
    <cellStyle name="AttribBox 2 3 6 2" xfId="1176" xr:uid="{00000000-0005-0000-0000-00009E080000}"/>
    <cellStyle name="AttribBox 2 3 6 2 2" xfId="1177" xr:uid="{00000000-0005-0000-0000-00009F080000}"/>
    <cellStyle name="AttribBox 2 3 6 2 2 2" xfId="1178" xr:uid="{00000000-0005-0000-0000-0000A0080000}"/>
    <cellStyle name="AttribBox 2 3 6 2 2 2 2" xfId="29234" xr:uid="{00000000-0005-0000-0000-0000A1080000}"/>
    <cellStyle name="AttribBox 2 3 6 2 2 3" xfId="29233" xr:uid="{00000000-0005-0000-0000-0000A2080000}"/>
    <cellStyle name="AttribBox 2 3 6 2 3" xfId="1179" xr:uid="{00000000-0005-0000-0000-0000A3080000}"/>
    <cellStyle name="AttribBox 2 3 6 2 3 2" xfId="1180" xr:uid="{00000000-0005-0000-0000-0000A4080000}"/>
    <cellStyle name="AttribBox 2 3 6 2 3 2 2" xfId="29236" xr:uid="{00000000-0005-0000-0000-0000A5080000}"/>
    <cellStyle name="AttribBox 2 3 6 2 3 3" xfId="29235" xr:uid="{00000000-0005-0000-0000-0000A6080000}"/>
    <cellStyle name="AttribBox 2 3 6 2 4" xfId="1181" xr:uid="{00000000-0005-0000-0000-0000A7080000}"/>
    <cellStyle name="AttribBox 2 3 6 2 4 2" xfId="29237" xr:uid="{00000000-0005-0000-0000-0000A8080000}"/>
    <cellStyle name="AttribBox 2 3 6 2 5" xfId="1182" xr:uid="{00000000-0005-0000-0000-0000A9080000}"/>
    <cellStyle name="AttribBox 2 3 6 2 5 2" xfId="29238" xr:uid="{00000000-0005-0000-0000-0000AA080000}"/>
    <cellStyle name="AttribBox 2 3 6 2 6" xfId="29232" xr:uid="{00000000-0005-0000-0000-0000AB080000}"/>
    <cellStyle name="AttribBox 2 3 6 3" xfId="1183" xr:uid="{00000000-0005-0000-0000-0000AC080000}"/>
    <cellStyle name="AttribBox 2 3 6 3 2" xfId="1184" xr:uid="{00000000-0005-0000-0000-0000AD080000}"/>
    <cellStyle name="AttribBox 2 3 6 3 2 2" xfId="1185" xr:uid="{00000000-0005-0000-0000-0000AE080000}"/>
    <cellStyle name="AttribBox 2 3 6 3 2 2 2" xfId="29241" xr:uid="{00000000-0005-0000-0000-0000AF080000}"/>
    <cellStyle name="AttribBox 2 3 6 3 2 3" xfId="29240" xr:uid="{00000000-0005-0000-0000-0000B0080000}"/>
    <cellStyle name="AttribBox 2 3 6 3 3" xfId="1186" xr:uid="{00000000-0005-0000-0000-0000B1080000}"/>
    <cellStyle name="AttribBox 2 3 6 3 3 2" xfId="1187" xr:uid="{00000000-0005-0000-0000-0000B2080000}"/>
    <cellStyle name="AttribBox 2 3 6 3 3 2 2" xfId="29243" xr:uid="{00000000-0005-0000-0000-0000B3080000}"/>
    <cellStyle name="AttribBox 2 3 6 3 3 3" xfId="29242" xr:uid="{00000000-0005-0000-0000-0000B4080000}"/>
    <cellStyle name="AttribBox 2 3 6 3 4" xfId="1188" xr:uid="{00000000-0005-0000-0000-0000B5080000}"/>
    <cellStyle name="AttribBox 2 3 6 3 4 2" xfId="29244" xr:uid="{00000000-0005-0000-0000-0000B6080000}"/>
    <cellStyle name="AttribBox 2 3 6 3 5" xfId="1189" xr:uid="{00000000-0005-0000-0000-0000B7080000}"/>
    <cellStyle name="AttribBox 2 3 6 3 5 2" xfId="29245" xr:uid="{00000000-0005-0000-0000-0000B8080000}"/>
    <cellStyle name="AttribBox 2 3 6 3 6" xfId="29239" xr:uid="{00000000-0005-0000-0000-0000B9080000}"/>
    <cellStyle name="AttribBox 2 3 6 4" xfId="1190" xr:uid="{00000000-0005-0000-0000-0000BA080000}"/>
    <cellStyle name="AttribBox 2 3 6 4 2" xfId="1191" xr:uid="{00000000-0005-0000-0000-0000BB080000}"/>
    <cellStyle name="AttribBox 2 3 6 4 2 2" xfId="29247" xr:uid="{00000000-0005-0000-0000-0000BC080000}"/>
    <cellStyle name="AttribBox 2 3 6 4 3" xfId="29246" xr:uid="{00000000-0005-0000-0000-0000BD080000}"/>
    <cellStyle name="AttribBox 2 3 6 5" xfId="1192" xr:uid="{00000000-0005-0000-0000-0000BE080000}"/>
    <cellStyle name="AttribBox 2 3 6 5 2" xfId="1193" xr:uid="{00000000-0005-0000-0000-0000BF080000}"/>
    <cellStyle name="AttribBox 2 3 6 5 2 2" xfId="29249" xr:uid="{00000000-0005-0000-0000-0000C0080000}"/>
    <cellStyle name="AttribBox 2 3 6 5 3" xfId="29248" xr:uid="{00000000-0005-0000-0000-0000C1080000}"/>
    <cellStyle name="AttribBox 2 3 6 6" xfId="1194" xr:uid="{00000000-0005-0000-0000-0000C2080000}"/>
    <cellStyle name="AttribBox 2 3 6 6 2" xfId="1195" xr:uid="{00000000-0005-0000-0000-0000C3080000}"/>
    <cellStyle name="AttribBox 2 3 6 6 2 2" xfId="29251" xr:uid="{00000000-0005-0000-0000-0000C4080000}"/>
    <cellStyle name="AttribBox 2 3 6 6 3" xfId="29250" xr:uid="{00000000-0005-0000-0000-0000C5080000}"/>
    <cellStyle name="AttribBox 2 3 6 7" xfId="1196" xr:uid="{00000000-0005-0000-0000-0000C6080000}"/>
    <cellStyle name="AttribBox 2 3 6 7 2" xfId="29252" xr:uid="{00000000-0005-0000-0000-0000C7080000}"/>
    <cellStyle name="AttribBox 2 3 6 8" xfId="1197" xr:uid="{00000000-0005-0000-0000-0000C8080000}"/>
    <cellStyle name="AttribBox 2 3 6 8 2" xfId="29253" xr:uid="{00000000-0005-0000-0000-0000C9080000}"/>
    <cellStyle name="AttribBox 2 3 6 9" xfId="29231" xr:uid="{00000000-0005-0000-0000-0000CA080000}"/>
    <cellStyle name="AttribBox 2 3 7" xfId="1198" xr:uid="{00000000-0005-0000-0000-0000CB080000}"/>
    <cellStyle name="AttribBox 2 3 7 2" xfId="1199" xr:uid="{00000000-0005-0000-0000-0000CC080000}"/>
    <cellStyle name="AttribBox 2 3 7 2 2" xfId="1200" xr:uid="{00000000-0005-0000-0000-0000CD080000}"/>
    <cellStyle name="AttribBox 2 3 7 2 2 2" xfId="1201" xr:uid="{00000000-0005-0000-0000-0000CE080000}"/>
    <cellStyle name="AttribBox 2 3 7 2 2 2 2" xfId="29257" xr:uid="{00000000-0005-0000-0000-0000CF080000}"/>
    <cellStyle name="AttribBox 2 3 7 2 2 3" xfId="29256" xr:uid="{00000000-0005-0000-0000-0000D0080000}"/>
    <cellStyle name="AttribBox 2 3 7 2 3" xfId="1202" xr:uid="{00000000-0005-0000-0000-0000D1080000}"/>
    <cellStyle name="AttribBox 2 3 7 2 3 2" xfId="1203" xr:uid="{00000000-0005-0000-0000-0000D2080000}"/>
    <cellStyle name="AttribBox 2 3 7 2 3 2 2" xfId="29259" xr:uid="{00000000-0005-0000-0000-0000D3080000}"/>
    <cellStyle name="AttribBox 2 3 7 2 3 3" xfId="29258" xr:uid="{00000000-0005-0000-0000-0000D4080000}"/>
    <cellStyle name="AttribBox 2 3 7 2 4" xfId="1204" xr:uid="{00000000-0005-0000-0000-0000D5080000}"/>
    <cellStyle name="AttribBox 2 3 7 2 4 2" xfId="29260" xr:uid="{00000000-0005-0000-0000-0000D6080000}"/>
    <cellStyle name="AttribBox 2 3 7 2 5" xfId="1205" xr:uid="{00000000-0005-0000-0000-0000D7080000}"/>
    <cellStyle name="AttribBox 2 3 7 2 5 2" xfId="29261" xr:uid="{00000000-0005-0000-0000-0000D8080000}"/>
    <cellStyle name="AttribBox 2 3 7 2 6" xfId="29255" xr:uid="{00000000-0005-0000-0000-0000D9080000}"/>
    <cellStyle name="AttribBox 2 3 7 3" xfId="1206" xr:uid="{00000000-0005-0000-0000-0000DA080000}"/>
    <cellStyle name="AttribBox 2 3 7 3 2" xfId="1207" xr:uid="{00000000-0005-0000-0000-0000DB080000}"/>
    <cellStyle name="AttribBox 2 3 7 3 2 2" xfId="1208" xr:uid="{00000000-0005-0000-0000-0000DC080000}"/>
    <cellStyle name="AttribBox 2 3 7 3 2 2 2" xfId="29264" xr:uid="{00000000-0005-0000-0000-0000DD080000}"/>
    <cellStyle name="AttribBox 2 3 7 3 2 3" xfId="29263" xr:uid="{00000000-0005-0000-0000-0000DE080000}"/>
    <cellStyle name="AttribBox 2 3 7 3 3" xfId="1209" xr:uid="{00000000-0005-0000-0000-0000DF080000}"/>
    <cellStyle name="AttribBox 2 3 7 3 3 2" xfId="1210" xr:uid="{00000000-0005-0000-0000-0000E0080000}"/>
    <cellStyle name="AttribBox 2 3 7 3 3 2 2" xfId="29266" xr:uid="{00000000-0005-0000-0000-0000E1080000}"/>
    <cellStyle name="AttribBox 2 3 7 3 3 3" xfId="29265" xr:uid="{00000000-0005-0000-0000-0000E2080000}"/>
    <cellStyle name="AttribBox 2 3 7 3 4" xfId="1211" xr:uid="{00000000-0005-0000-0000-0000E3080000}"/>
    <cellStyle name="AttribBox 2 3 7 3 4 2" xfId="29267" xr:uid="{00000000-0005-0000-0000-0000E4080000}"/>
    <cellStyle name="AttribBox 2 3 7 3 5" xfId="1212" xr:uid="{00000000-0005-0000-0000-0000E5080000}"/>
    <cellStyle name="AttribBox 2 3 7 3 5 2" xfId="29268" xr:uid="{00000000-0005-0000-0000-0000E6080000}"/>
    <cellStyle name="AttribBox 2 3 7 3 6" xfId="29262" xr:uid="{00000000-0005-0000-0000-0000E7080000}"/>
    <cellStyle name="AttribBox 2 3 7 4" xfId="1213" xr:uid="{00000000-0005-0000-0000-0000E8080000}"/>
    <cellStyle name="AttribBox 2 3 7 4 2" xfId="1214" xr:uid="{00000000-0005-0000-0000-0000E9080000}"/>
    <cellStyle name="AttribBox 2 3 7 4 2 2" xfId="29270" xr:uid="{00000000-0005-0000-0000-0000EA080000}"/>
    <cellStyle name="AttribBox 2 3 7 4 3" xfId="29269" xr:uid="{00000000-0005-0000-0000-0000EB080000}"/>
    <cellStyle name="AttribBox 2 3 7 5" xfId="1215" xr:uid="{00000000-0005-0000-0000-0000EC080000}"/>
    <cellStyle name="AttribBox 2 3 7 5 2" xfId="1216" xr:uid="{00000000-0005-0000-0000-0000ED080000}"/>
    <cellStyle name="AttribBox 2 3 7 5 2 2" xfId="29272" xr:uid="{00000000-0005-0000-0000-0000EE080000}"/>
    <cellStyle name="AttribBox 2 3 7 5 3" xfId="29271" xr:uid="{00000000-0005-0000-0000-0000EF080000}"/>
    <cellStyle name="AttribBox 2 3 7 6" xfId="1217" xr:uid="{00000000-0005-0000-0000-0000F0080000}"/>
    <cellStyle name="AttribBox 2 3 7 6 2" xfId="1218" xr:uid="{00000000-0005-0000-0000-0000F1080000}"/>
    <cellStyle name="AttribBox 2 3 7 6 2 2" xfId="29274" xr:uid="{00000000-0005-0000-0000-0000F2080000}"/>
    <cellStyle name="AttribBox 2 3 7 6 3" xfId="29273" xr:uid="{00000000-0005-0000-0000-0000F3080000}"/>
    <cellStyle name="AttribBox 2 3 7 7" xfId="1219" xr:uid="{00000000-0005-0000-0000-0000F4080000}"/>
    <cellStyle name="AttribBox 2 3 7 7 2" xfId="29275" xr:uid="{00000000-0005-0000-0000-0000F5080000}"/>
    <cellStyle name="AttribBox 2 3 7 8" xfId="1220" xr:uid="{00000000-0005-0000-0000-0000F6080000}"/>
    <cellStyle name="AttribBox 2 3 7 8 2" xfId="29276" xr:uid="{00000000-0005-0000-0000-0000F7080000}"/>
    <cellStyle name="AttribBox 2 3 7 9" xfId="29254" xr:uid="{00000000-0005-0000-0000-0000F8080000}"/>
    <cellStyle name="AttribBox 2 3 8" xfId="1221" xr:uid="{00000000-0005-0000-0000-0000F9080000}"/>
    <cellStyle name="AttribBox 2 3 8 2" xfId="1222" xr:uid="{00000000-0005-0000-0000-0000FA080000}"/>
    <cellStyle name="AttribBox 2 3 8 2 2" xfId="1223" xr:uid="{00000000-0005-0000-0000-0000FB080000}"/>
    <cellStyle name="AttribBox 2 3 8 2 2 2" xfId="1224" xr:uid="{00000000-0005-0000-0000-0000FC080000}"/>
    <cellStyle name="AttribBox 2 3 8 2 2 2 2" xfId="29280" xr:uid="{00000000-0005-0000-0000-0000FD080000}"/>
    <cellStyle name="AttribBox 2 3 8 2 2 3" xfId="29279" xr:uid="{00000000-0005-0000-0000-0000FE080000}"/>
    <cellStyle name="AttribBox 2 3 8 2 3" xfId="1225" xr:uid="{00000000-0005-0000-0000-0000FF080000}"/>
    <cellStyle name="AttribBox 2 3 8 2 3 2" xfId="1226" xr:uid="{00000000-0005-0000-0000-000000090000}"/>
    <cellStyle name="AttribBox 2 3 8 2 3 2 2" xfId="29282" xr:uid="{00000000-0005-0000-0000-000001090000}"/>
    <cellStyle name="AttribBox 2 3 8 2 3 3" xfId="29281" xr:uid="{00000000-0005-0000-0000-000002090000}"/>
    <cellStyle name="AttribBox 2 3 8 2 4" xfId="1227" xr:uid="{00000000-0005-0000-0000-000003090000}"/>
    <cellStyle name="AttribBox 2 3 8 2 4 2" xfId="29283" xr:uid="{00000000-0005-0000-0000-000004090000}"/>
    <cellStyle name="AttribBox 2 3 8 2 5" xfId="1228" xr:uid="{00000000-0005-0000-0000-000005090000}"/>
    <cellStyle name="AttribBox 2 3 8 2 5 2" xfId="29284" xr:uid="{00000000-0005-0000-0000-000006090000}"/>
    <cellStyle name="AttribBox 2 3 8 2 6" xfId="29278" xr:uid="{00000000-0005-0000-0000-000007090000}"/>
    <cellStyle name="AttribBox 2 3 8 3" xfId="1229" xr:uid="{00000000-0005-0000-0000-000008090000}"/>
    <cellStyle name="AttribBox 2 3 8 3 2" xfId="1230" xr:uid="{00000000-0005-0000-0000-000009090000}"/>
    <cellStyle name="AttribBox 2 3 8 3 2 2" xfId="1231" xr:uid="{00000000-0005-0000-0000-00000A090000}"/>
    <cellStyle name="AttribBox 2 3 8 3 2 2 2" xfId="29287" xr:uid="{00000000-0005-0000-0000-00000B090000}"/>
    <cellStyle name="AttribBox 2 3 8 3 2 3" xfId="29286" xr:uid="{00000000-0005-0000-0000-00000C090000}"/>
    <cellStyle name="AttribBox 2 3 8 3 3" xfId="1232" xr:uid="{00000000-0005-0000-0000-00000D090000}"/>
    <cellStyle name="AttribBox 2 3 8 3 3 2" xfId="1233" xr:uid="{00000000-0005-0000-0000-00000E090000}"/>
    <cellStyle name="AttribBox 2 3 8 3 3 2 2" xfId="29289" xr:uid="{00000000-0005-0000-0000-00000F090000}"/>
    <cellStyle name="AttribBox 2 3 8 3 3 3" xfId="29288" xr:uid="{00000000-0005-0000-0000-000010090000}"/>
    <cellStyle name="AttribBox 2 3 8 3 4" xfId="1234" xr:uid="{00000000-0005-0000-0000-000011090000}"/>
    <cellStyle name="AttribBox 2 3 8 3 4 2" xfId="29290" xr:uid="{00000000-0005-0000-0000-000012090000}"/>
    <cellStyle name="AttribBox 2 3 8 3 5" xfId="1235" xr:uid="{00000000-0005-0000-0000-000013090000}"/>
    <cellStyle name="AttribBox 2 3 8 3 5 2" xfId="29291" xr:uid="{00000000-0005-0000-0000-000014090000}"/>
    <cellStyle name="AttribBox 2 3 8 3 6" xfId="29285" xr:uid="{00000000-0005-0000-0000-000015090000}"/>
    <cellStyle name="AttribBox 2 3 8 4" xfId="1236" xr:uid="{00000000-0005-0000-0000-000016090000}"/>
    <cellStyle name="AttribBox 2 3 8 4 2" xfId="1237" xr:uid="{00000000-0005-0000-0000-000017090000}"/>
    <cellStyle name="AttribBox 2 3 8 4 2 2" xfId="29293" xr:uid="{00000000-0005-0000-0000-000018090000}"/>
    <cellStyle name="AttribBox 2 3 8 4 3" xfId="29292" xr:uid="{00000000-0005-0000-0000-000019090000}"/>
    <cellStyle name="AttribBox 2 3 8 5" xfId="1238" xr:uid="{00000000-0005-0000-0000-00001A090000}"/>
    <cellStyle name="AttribBox 2 3 8 5 2" xfId="1239" xr:uid="{00000000-0005-0000-0000-00001B090000}"/>
    <cellStyle name="AttribBox 2 3 8 5 2 2" xfId="29295" xr:uid="{00000000-0005-0000-0000-00001C090000}"/>
    <cellStyle name="AttribBox 2 3 8 5 3" xfId="29294" xr:uid="{00000000-0005-0000-0000-00001D090000}"/>
    <cellStyle name="AttribBox 2 3 8 6" xfId="1240" xr:uid="{00000000-0005-0000-0000-00001E090000}"/>
    <cellStyle name="AttribBox 2 3 8 6 2" xfId="1241" xr:uid="{00000000-0005-0000-0000-00001F090000}"/>
    <cellStyle name="AttribBox 2 3 8 6 2 2" xfId="29297" xr:uid="{00000000-0005-0000-0000-000020090000}"/>
    <cellStyle name="AttribBox 2 3 8 6 3" xfId="29296" xr:uid="{00000000-0005-0000-0000-000021090000}"/>
    <cellStyle name="AttribBox 2 3 8 7" xfId="1242" xr:uid="{00000000-0005-0000-0000-000022090000}"/>
    <cellStyle name="AttribBox 2 3 8 7 2" xfId="29298" xr:uid="{00000000-0005-0000-0000-000023090000}"/>
    <cellStyle name="AttribBox 2 3 8 8" xfId="1243" xr:uid="{00000000-0005-0000-0000-000024090000}"/>
    <cellStyle name="AttribBox 2 3 8 8 2" xfId="29299" xr:uid="{00000000-0005-0000-0000-000025090000}"/>
    <cellStyle name="AttribBox 2 3 8 9" xfId="29277" xr:uid="{00000000-0005-0000-0000-000026090000}"/>
    <cellStyle name="AttribBox 2 3 9" xfId="1244" xr:uid="{00000000-0005-0000-0000-000027090000}"/>
    <cellStyle name="AttribBox 2 3 9 2" xfId="1245" xr:uid="{00000000-0005-0000-0000-000028090000}"/>
    <cellStyle name="AttribBox 2 3 9 2 2" xfId="1246" xr:uid="{00000000-0005-0000-0000-000029090000}"/>
    <cellStyle name="AttribBox 2 3 9 2 2 2" xfId="1247" xr:uid="{00000000-0005-0000-0000-00002A090000}"/>
    <cellStyle name="AttribBox 2 3 9 2 2 2 2" xfId="29303" xr:uid="{00000000-0005-0000-0000-00002B090000}"/>
    <cellStyle name="AttribBox 2 3 9 2 2 3" xfId="29302" xr:uid="{00000000-0005-0000-0000-00002C090000}"/>
    <cellStyle name="AttribBox 2 3 9 2 3" xfId="1248" xr:uid="{00000000-0005-0000-0000-00002D090000}"/>
    <cellStyle name="AttribBox 2 3 9 2 3 2" xfId="1249" xr:uid="{00000000-0005-0000-0000-00002E090000}"/>
    <cellStyle name="AttribBox 2 3 9 2 3 2 2" xfId="29305" xr:uid="{00000000-0005-0000-0000-00002F090000}"/>
    <cellStyle name="AttribBox 2 3 9 2 3 3" xfId="29304" xr:uid="{00000000-0005-0000-0000-000030090000}"/>
    <cellStyle name="AttribBox 2 3 9 2 4" xfId="1250" xr:uid="{00000000-0005-0000-0000-000031090000}"/>
    <cellStyle name="AttribBox 2 3 9 2 4 2" xfId="29306" xr:uid="{00000000-0005-0000-0000-000032090000}"/>
    <cellStyle name="AttribBox 2 3 9 2 5" xfId="1251" xr:uid="{00000000-0005-0000-0000-000033090000}"/>
    <cellStyle name="AttribBox 2 3 9 2 5 2" xfId="29307" xr:uid="{00000000-0005-0000-0000-000034090000}"/>
    <cellStyle name="AttribBox 2 3 9 2 6" xfId="29301" xr:uid="{00000000-0005-0000-0000-000035090000}"/>
    <cellStyle name="AttribBox 2 3 9 3" xfId="1252" xr:uid="{00000000-0005-0000-0000-000036090000}"/>
    <cellStyle name="AttribBox 2 3 9 3 2" xfId="1253" xr:uid="{00000000-0005-0000-0000-000037090000}"/>
    <cellStyle name="AttribBox 2 3 9 3 2 2" xfId="1254" xr:uid="{00000000-0005-0000-0000-000038090000}"/>
    <cellStyle name="AttribBox 2 3 9 3 2 2 2" xfId="29310" xr:uid="{00000000-0005-0000-0000-000039090000}"/>
    <cellStyle name="AttribBox 2 3 9 3 2 3" xfId="29309" xr:uid="{00000000-0005-0000-0000-00003A090000}"/>
    <cellStyle name="AttribBox 2 3 9 3 3" xfId="1255" xr:uid="{00000000-0005-0000-0000-00003B090000}"/>
    <cellStyle name="AttribBox 2 3 9 3 3 2" xfId="1256" xr:uid="{00000000-0005-0000-0000-00003C090000}"/>
    <cellStyle name="AttribBox 2 3 9 3 3 2 2" xfId="29312" xr:uid="{00000000-0005-0000-0000-00003D090000}"/>
    <cellStyle name="AttribBox 2 3 9 3 3 3" xfId="29311" xr:uid="{00000000-0005-0000-0000-00003E090000}"/>
    <cellStyle name="AttribBox 2 3 9 3 4" xfId="1257" xr:uid="{00000000-0005-0000-0000-00003F090000}"/>
    <cellStyle name="AttribBox 2 3 9 3 4 2" xfId="29313" xr:uid="{00000000-0005-0000-0000-000040090000}"/>
    <cellStyle name="AttribBox 2 3 9 3 5" xfId="1258" xr:uid="{00000000-0005-0000-0000-000041090000}"/>
    <cellStyle name="AttribBox 2 3 9 3 5 2" xfId="29314" xr:uid="{00000000-0005-0000-0000-000042090000}"/>
    <cellStyle name="AttribBox 2 3 9 3 6" xfId="29308" xr:uid="{00000000-0005-0000-0000-000043090000}"/>
    <cellStyle name="AttribBox 2 3 9 4" xfId="1259" xr:uid="{00000000-0005-0000-0000-000044090000}"/>
    <cellStyle name="AttribBox 2 3 9 4 2" xfId="1260" xr:uid="{00000000-0005-0000-0000-000045090000}"/>
    <cellStyle name="AttribBox 2 3 9 4 2 2" xfId="29316" xr:uid="{00000000-0005-0000-0000-000046090000}"/>
    <cellStyle name="AttribBox 2 3 9 4 3" xfId="29315" xr:uid="{00000000-0005-0000-0000-000047090000}"/>
    <cellStyle name="AttribBox 2 3 9 5" xfId="1261" xr:uid="{00000000-0005-0000-0000-000048090000}"/>
    <cellStyle name="AttribBox 2 3 9 5 2" xfId="1262" xr:uid="{00000000-0005-0000-0000-000049090000}"/>
    <cellStyle name="AttribBox 2 3 9 5 2 2" xfId="29318" xr:uid="{00000000-0005-0000-0000-00004A090000}"/>
    <cellStyle name="AttribBox 2 3 9 5 3" xfId="29317" xr:uid="{00000000-0005-0000-0000-00004B090000}"/>
    <cellStyle name="AttribBox 2 3 9 6" xfId="1263" xr:uid="{00000000-0005-0000-0000-00004C090000}"/>
    <cellStyle name="AttribBox 2 3 9 6 2" xfId="1264" xr:uid="{00000000-0005-0000-0000-00004D090000}"/>
    <cellStyle name="AttribBox 2 3 9 6 2 2" xfId="29320" xr:uid="{00000000-0005-0000-0000-00004E090000}"/>
    <cellStyle name="AttribBox 2 3 9 6 3" xfId="29319" xr:uid="{00000000-0005-0000-0000-00004F090000}"/>
    <cellStyle name="AttribBox 2 3 9 7" xfId="1265" xr:uid="{00000000-0005-0000-0000-000050090000}"/>
    <cellStyle name="AttribBox 2 3 9 7 2" xfId="29321" xr:uid="{00000000-0005-0000-0000-000051090000}"/>
    <cellStyle name="AttribBox 2 3 9 8" xfId="1266" xr:uid="{00000000-0005-0000-0000-000052090000}"/>
    <cellStyle name="AttribBox 2 3 9 8 2" xfId="29322" xr:uid="{00000000-0005-0000-0000-000053090000}"/>
    <cellStyle name="AttribBox 2 3 9 9" xfId="29300" xr:uid="{00000000-0005-0000-0000-000054090000}"/>
    <cellStyle name="AttribBox 2 4" xfId="1267" xr:uid="{00000000-0005-0000-0000-000055090000}"/>
    <cellStyle name="AttribBox 2 4 10" xfId="1268" xr:uid="{00000000-0005-0000-0000-000056090000}"/>
    <cellStyle name="AttribBox 2 4 10 2" xfId="1269" xr:uid="{00000000-0005-0000-0000-000057090000}"/>
    <cellStyle name="AttribBox 2 4 10 2 2" xfId="1270" xr:uid="{00000000-0005-0000-0000-000058090000}"/>
    <cellStyle name="AttribBox 2 4 10 2 2 2" xfId="1271" xr:uid="{00000000-0005-0000-0000-000059090000}"/>
    <cellStyle name="AttribBox 2 4 10 2 2 2 2" xfId="29327" xr:uid="{00000000-0005-0000-0000-00005A090000}"/>
    <cellStyle name="AttribBox 2 4 10 2 2 3" xfId="29326" xr:uid="{00000000-0005-0000-0000-00005B090000}"/>
    <cellStyle name="AttribBox 2 4 10 2 3" xfId="1272" xr:uid="{00000000-0005-0000-0000-00005C090000}"/>
    <cellStyle name="AttribBox 2 4 10 2 3 2" xfId="1273" xr:uid="{00000000-0005-0000-0000-00005D090000}"/>
    <cellStyle name="AttribBox 2 4 10 2 3 2 2" xfId="29329" xr:uid="{00000000-0005-0000-0000-00005E090000}"/>
    <cellStyle name="AttribBox 2 4 10 2 3 3" xfId="29328" xr:uid="{00000000-0005-0000-0000-00005F090000}"/>
    <cellStyle name="AttribBox 2 4 10 2 4" xfId="1274" xr:uid="{00000000-0005-0000-0000-000060090000}"/>
    <cellStyle name="AttribBox 2 4 10 2 4 2" xfId="29330" xr:uid="{00000000-0005-0000-0000-000061090000}"/>
    <cellStyle name="AttribBox 2 4 10 2 5" xfId="1275" xr:uid="{00000000-0005-0000-0000-000062090000}"/>
    <cellStyle name="AttribBox 2 4 10 2 5 2" xfId="29331" xr:uid="{00000000-0005-0000-0000-000063090000}"/>
    <cellStyle name="AttribBox 2 4 10 2 6" xfId="29325" xr:uid="{00000000-0005-0000-0000-000064090000}"/>
    <cellStyle name="AttribBox 2 4 10 3" xfId="1276" xr:uid="{00000000-0005-0000-0000-000065090000}"/>
    <cellStyle name="AttribBox 2 4 10 3 2" xfId="1277" xr:uid="{00000000-0005-0000-0000-000066090000}"/>
    <cellStyle name="AttribBox 2 4 10 3 2 2" xfId="1278" xr:uid="{00000000-0005-0000-0000-000067090000}"/>
    <cellStyle name="AttribBox 2 4 10 3 2 2 2" xfId="29334" xr:uid="{00000000-0005-0000-0000-000068090000}"/>
    <cellStyle name="AttribBox 2 4 10 3 2 3" xfId="29333" xr:uid="{00000000-0005-0000-0000-000069090000}"/>
    <cellStyle name="AttribBox 2 4 10 3 3" xfId="1279" xr:uid="{00000000-0005-0000-0000-00006A090000}"/>
    <cellStyle name="AttribBox 2 4 10 3 3 2" xfId="1280" xr:uid="{00000000-0005-0000-0000-00006B090000}"/>
    <cellStyle name="AttribBox 2 4 10 3 3 2 2" xfId="29336" xr:uid="{00000000-0005-0000-0000-00006C090000}"/>
    <cellStyle name="AttribBox 2 4 10 3 3 3" xfId="29335" xr:uid="{00000000-0005-0000-0000-00006D090000}"/>
    <cellStyle name="AttribBox 2 4 10 3 4" xfId="1281" xr:uid="{00000000-0005-0000-0000-00006E090000}"/>
    <cellStyle name="AttribBox 2 4 10 3 4 2" xfId="29337" xr:uid="{00000000-0005-0000-0000-00006F090000}"/>
    <cellStyle name="AttribBox 2 4 10 3 5" xfId="1282" xr:uid="{00000000-0005-0000-0000-000070090000}"/>
    <cellStyle name="AttribBox 2 4 10 3 5 2" xfId="29338" xr:uid="{00000000-0005-0000-0000-000071090000}"/>
    <cellStyle name="AttribBox 2 4 10 3 6" xfId="29332" xr:uid="{00000000-0005-0000-0000-000072090000}"/>
    <cellStyle name="AttribBox 2 4 10 4" xfId="1283" xr:uid="{00000000-0005-0000-0000-000073090000}"/>
    <cellStyle name="AttribBox 2 4 10 4 2" xfId="1284" xr:uid="{00000000-0005-0000-0000-000074090000}"/>
    <cellStyle name="AttribBox 2 4 10 4 2 2" xfId="29340" xr:uid="{00000000-0005-0000-0000-000075090000}"/>
    <cellStyle name="AttribBox 2 4 10 4 3" xfId="29339" xr:uid="{00000000-0005-0000-0000-000076090000}"/>
    <cellStyle name="AttribBox 2 4 10 5" xfId="1285" xr:uid="{00000000-0005-0000-0000-000077090000}"/>
    <cellStyle name="AttribBox 2 4 10 5 2" xfId="1286" xr:uid="{00000000-0005-0000-0000-000078090000}"/>
    <cellStyle name="AttribBox 2 4 10 5 2 2" xfId="29342" xr:uid="{00000000-0005-0000-0000-000079090000}"/>
    <cellStyle name="AttribBox 2 4 10 5 3" xfId="29341" xr:uid="{00000000-0005-0000-0000-00007A090000}"/>
    <cellStyle name="AttribBox 2 4 10 6" xfId="1287" xr:uid="{00000000-0005-0000-0000-00007B090000}"/>
    <cellStyle name="AttribBox 2 4 10 6 2" xfId="1288" xr:uid="{00000000-0005-0000-0000-00007C090000}"/>
    <cellStyle name="AttribBox 2 4 10 6 2 2" xfId="29344" xr:uid="{00000000-0005-0000-0000-00007D090000}"/>
    <cellStyle name="AttribBox 2 4 10 6 3" xfId="29343" xr:uid="{00000000-0005-0000-0000-00007E090000}"/>
    <cellStyle name="AttribBox 2 4 10 7" xfId="1289" xr:uid="{00000000-0005-0000-0000-00007F090000}"/>
    <cellStyle name="AttribBox 2 4 10 7 2" xfId="29345" xr:uid="{00000000-0005-0000-0000-000080090000}"/>
    <cellStyle name="AttribBox 2 4 10 8" xfId="1290" xr:uid="{00000000-0005-0000-0000-000081090000}"/>
    <cellStyle name="AttribBox 2 4 10 8 2" xfId="29346" xr:uid="{00000000-0005-0000-0000-000082090000}"/>
    <cellStyle name="AttribBox 2 4 10 9" xfId="29324" xr:uid="{00000000-0005-0000-0000-000083090000}"/>
    <cellStyle name="AttribBox 2 4 11" xfId="1291" xr:uid="{00000000-0005-0000-0000-000084090000}"/>
    <cellStyle name="AttribBox 2 4 11 2" xfId="1292" xr:uid="{00000000-0005-0000-0000-000085090000}"/>
    <cellStyle name="AttribBox 2 4 11 2 2" xfId="1293" xr:uid="{00000000-0005-0000-0000-000086090000}"/>
    <cellStyle name="AttribBox 2 4 11 2 2 2" xfId="1294" xr:uid="{00000000-0005-0000-0000-000087090000}"/>
    <cellStyle name="AttribBox 2 4 11 2 2 2 2" xfId="29350" xr:uid="{00000000-0005-0000-0000-000088090000}"/>
    <cellStyle name="AttribBox 2 4 11 2 2 3" xfId="29349" xr:uid="{00000000-0005-0000-0000-000089090000}"/>
    <cellStyle name="AttribBox 2 4 11 2 3" xfId="1295" xr:uid="{00000000-0005-0000-0000-00008A090000}"/>
    <cellStyle name="AttribBox 2 4 11 2 3 2" xfId="1296" xr:uid="{00000000-0005-0000-0000-00008B090000}"/>
    <cellStyle name="AttribBox 2 4 11 2 3 2 2" xfId="29352" xr:uid="{00000000-0005-0000-0000-00008C090000}"/>
    <cellStyle name="AttribBox 2 4 11 2 3 3" xfId="29351" xr:uid="{00000000-0005-0000-0000-00008D090000}"/>
    <cellStyle name="AttribBox 2 4 11 2 4" xfId="1297" xr:uid="{00000000-0005-0000-0000-00008E090000}"/>
    <cellStyle name="AttribBox 2 4 11 2 4 2" xfId="29353" xr:uid="{00000000-0005-0000-0000-00008F090000}"/>
    <cellStyle name="AttribBox 2 4 11 2 5" xfId="1298" xr:uid="{00000000-0005-0000-0000-000090090000}"/>
    <cellStyle name="AttribBox 2 4 11 2 5 2" xfId="29354" xr:uid="{00000000-0005-0000-0000-000091090000}"/>
    <cellStyle name="AttribBox 2 4 11 2 6" xfId="29348" xr:uid="{00000000-0005-0000-0000-000092090000}"/>
    <cellStyle name="AttribBox 2 4 11 3" xfId="1299" xr:uid="{00000000-0005-0000-0000-000093090000}"/>
    <cellStyle name="AttribBox 2 4 11 3 2" xfId="1300" xr:uid="{00000000-0005-0000-0000-000094090000}"/>
    <cellStyle name="AttribBox 2 4 11 3 2 2" xfId="1301" xr:uid="{00000000-0005-0000-0000-000095090000}"/>
    <cellStyle name="AttribBox 2 4 11 3 2 2 2" xfId="29357" xr:uid="{00000000-0005-0000-0000-000096090000}"/>
    <cellStyle name="AttribBox 2 4 11 3 2 3" xfId="29356" xr:uid="{00000000-0005-0000-0000-000097090000}"/>
    <cellStyle name="AttribBox 2 4 11 3 3" xfId="1302" xr:uid="{00000000-0005-0000-0000-000098090000}"/>
    <cellStyle name="AttribBox 2 4 11 3 3 2" xfId="1303" xr:uid="{00000000-0005-0000-0000-000099090000}"/>
    <cellStyle name="AttribBox 2 4 11 3 3 2 2" xfId="29359" xr:uid="{00000000-0005-0000-0000-00009A090000}"/>
    <cellStyle name="AttribBox 2 4 11 3 3 3" xfId="29358" xr:uid="{00000000-0005-0000-0000-00009B090000}"/>
    <cellStyle name="AttribBox 2 4 11 3 4" xfId="1304" xr:uid="{00000000-0005-0000-0000-00009C090000}"/>
    <cellStyle name="AttribBox 2 4 11 3 4 2" xfId="29360" xr:uid="{00000000-0005-0000-0000-00009D090000}"/>
    <cellStyle name="AttribBox 2 4 11 3 5" xfId="1305" xr:uid="{00000000-0005-0000-0000-00009E090000}"/>
    <cellStyle name="AttribBox 2 4 11 3 5 2" xfId="29361" xr:uid="{00000000-0005-0000-0000-00009F090000}"/>
    <cellStyle name="AttribBox 2 4 11 3 6" xfId="29355" xr:uid="{00000000-0005-0000-0000-0000A0090000}"/>
    <cellStyle name="AttribBox 2 4 11 4" xfId="1306" xr:uid="{00000000-0005-0000-0000-0000A1090000}"/>
    <cellStyle name="AttribBox 2 4 11 4 2" xfId="1307" xr:uid="{00000000-0005-0000-0000-0000A2090000}"/>
    <cellStyle name="AttribBox 2 4 11 4 2 2" xfId="29363" xr:uid="{00000000-0005-0000-0000-0000A3090000}"/>
    <cellStyle name="AttribBox 2 4 11 4 3" xfId="29362" xr:uid="{00000000-0005-0000-0000-0000A4090000}"/>
    <cellStyle name="AttribBox 2 4 11 5" xfId="1308" xr:uid="{00000000-0005-0000-0000-0000A5090000}"/>
    <cellStyle name="AttribBox 2 4 11 5 2" xfId="1309" xr:uid="{00000000-0005-0000-0000-0000A6090000}"/>
    <cellStyle name="AttribBox 2 4 11 5 2 2" xfId="29365" xr:uid="{00000000-0005-0000-0000-0000A7090000}"/>
    <cellStyle name="AttribBox 2 4 11 5 3" xfId="29364" xr:uid="{00000000-0005-0000-0000-0000A8090000}"/>
    <cellStyle name="AttribBox 2 4 11 6" xfId="1310" xr:uid="{00000000-0005-0000-0000-0000A9090000}"/>
    <cellStyle name="AttribBox 2 4 11 6 2" xfId="1311" xr:uid="{00000000-0005-0000-0000-0000AA090000}"/>
    <cellStyle name="AttribBox 2 4 11 6 2 2" xfId="29367" xr:uid="{00000000-0005-0000-0000-0000AB090000}"/>
    <cellStyle name="AttribBox 2 4 11 6 3" xfId="29366" xr:uid="{00000000-0005-0000-0000-0000AC090000}"/>
    <cellStyle name="AttribBox 2 4 11 7" xfId="1312" xr:uid="{00000000-0005-0000-0000-0000AD090000}"/>
    <cellStyle name="AttribBox 2 4 11 7 2" xfId="29368" xr:uid="{00000000-0005-0000-0000-0000AE090000}"/>
    <cellStyle name="AttribBox 2 4 11 8" xfId="1313" xr:uid="{00000000-0005-0000-0000-0000AF090000}"/>
    <cellStyle name="AttribBox 2 4 11 8 2" xfId="29369" xr:uid="{00000000-0005-0000-0000-0000B0090000}"/>
    <cellStyle name="AttribBox 2 4 11 9" xfId="29347" xr:uid="{00000000-0005-0000-0000-0000B1090000}"/>
    <cellStyle name="AttribBox 2 4 12" xfId="1314" xr:uid="{00000000-0005-0000-0000-0000B2090000}"/>
    <cellStyle name="AttribBox 2 4 12 2" xfId="1315" xr:uid="{00000000-0005-0000-0000-0000B3090000}"/>
    <cellStyle name="AttribBox 2 4 12 2 2" xfId="1316" xr:uid="{00000000-0005-0000-0000-0000B4090000}"/>
    <cellStyle name="AttribBox 2 4 12 2 2 2" xfId="1317" xr:uid="{00000000-0005-0000-0000-0000B5090000}"/>
    <cellStyle name="AttribBox 2 4 12 2 2 2 2" xfId="29373" xr:uid="{00000000-0005-0000-0000-0000B6090000}"/>
    <cellStyle name="AttribBox 2 4 12 2 2 3" xfId="29372" xr:uid="{00000000-0005-0000-0000-0000B7090000}"/>
    <cellStyle name="AttribBox 2 4 12 2 3" xfId="1318" xr:uid="{00000000-0005-0000-0000-0000B8090000}"/>
    <cellStyle name="AttribBox 2 4 12 2 3 2" xfId="1319" xr:uid="{00000000-0005-0000-0000-0000B9090000}"/>
    <cellStyle name="AttribBox 2 4 12 2 3 2 2" xfId="29375" xr:uid="{00000000-0005-0000-0000-0000BA090000}"/>
    <cellStyle name="AttribBox 2 4 12 2 3 3" xfId="29374" xr:uid="{00000000-0005-0000-0000-0000BB090000}"/>
    <cellStyle name="AttribBox 2 4 12 2 4" xfId="1320" xr:uid="{00000000-0005-0000-0000-0000BC090000}"/>
    <cellStyle name="AttribBox 2 4 12 2 4 2" xfId="29376" xr:uid="{00000000-0005-0000-0000-0000BD090000}"/>
    <cellStyle name="AttribBox 2 4 12 2 5" xfId="1321" xr:uid="{00000000-0005-0000-0000-0000BE090000}"/>
    <cellStyle name="AttribBox 2 4 12 2 5 2" xfId="29377" xr:uid="{00000000-0005-0000-0000-0000BF090000}"/>
    <cellStyle name="AttribBox 2 4 12 2 6" xfId="29371" xr:uid="{00000000-0005-0000-0000-0000C0090000}"/>
    <cellStyle name="AttribBox 2 4 12 3" xfId="1322" xr:uid="{00000000-0005-0000-0000-0000C1090000}"/>
    <cellStyle name="AttribBox 2 4 12 3 2" xfId="1323" xr:uid="{00000000-0005-0000-0000-0000C2090000}"/>
    <cellStyle name="AttribBox 2 4 12 3 2 2" xfId="1324" xr:uid="{00000000-0005-0000-0000-0000C3090000}"/>
    <cellStyle name="AttribBox 2 4 12 3 2 2 2" xfId="29380" xr:uid="{00000000-0005-0000-0000-0000C4090000}"/>
    <cellStyle name="AttribBox 2 4 12 3 2 3" xfId="29379" xr:uid="{00000000-0005-0000-0000-0000C5090000}"/>
    <cellStyle name="AttribBox 2 4 12 3 3" xfId="1325" xr:uid="{00000000-0005-0000-0000-0000C6090000}"/>
    <cellStyle name="AttribBox 2 4 12 3 3 2" xfId="1326" xr:uid="{00000000-0005-0000-0000-0000C7090000}"/>
    <cellStyle name="AttribBox 2 4 12 3 3 2 2" xfId="29382" xr:uid="{00000000-0005-0000-0000-0000C8090000}"/>
    <cellStyle name="AttribBox 2 4 12 3 3 3" xfId="29381" xr:uid="{00000000-0005-0000-0000-0000C9090000}"/>
    <cellStyle name="AttribBox 2 4 12 3 4" xfId="1327" xr:uid="{00000000-0005-0000-0000-0000CA090000}"/>
    <cellStyle name="AttribBox 2 4 12 3 4 2" xfId="29383" xr:uid="{00000000-0005-0000-0000-0000CB090000}"/>
    <cellStyle name="AttribBox 2 4 12 3 5" xfId="1328" xr:uid="{00000000-0005-0000-0000-0000CC090000}"/>
    <cellStyle name="AttribBox 2 4 12 3 5 2" xfId="29384" xr:uid="{00000000-0005-0000-0000-0000CD090000}"/>
    <cellStyle name="AttribBox 2 4 12 3 6" xfId="29378" xr:uid="{00000000-0005-0000-0000-0000CE090000}"/>
    <cellStyle name="AttribBox 2 4 12 4" xfId="1329" xr:uid="{00000000-0005-0000-0000-0000CF090000}"/>
    <cellStyle name="AttribBox 2 4 12 4 2" xfId="1330" xr:uid="{00000000-0005-0000-0000-0000D0090000}"/>
    <cellStyle name="AttribBox 2 4 12 4 2 2" xfId="29386" xr:uid="{00000000-0005-0000-0000-0000D1090000}"/>
    <cellStyle name="AttribBox 2 4 12 4 3" xfId="29385" xr:uid="{00000000-0005-0000-0000-0000D2090000}"/>
    <cellStyle name="AttribBox 2 4 12 5" xfId="1331" xr:uid="{00000000-0005-0000-0000-0000D3090000}"/>
    <cellStyle name="AttribBox 2 4 12 5 2" xfId="1332" xr:uid="{00000000-0005-0000-0000-0000D4090000}"/>
    <cellStyle name="AttribBox 2 4 12 5 2 2" xfId="29388" xr:uid="{00000000-0005-0000-0000-0000D5090000}"/>
    <cellStyle name="AttribBox 2 4 12 5 3" xfId="29387" xr:uid="{00000000-0005-0000-0000-0000D6090000}"/>
    <cellStyle name="AttribBox 2 4 12 6" xfId="1333" xr:uid="{00000000-0005-0000-0000-0000D7090000}"/>
    <cellStyle name="AttribBox 2 4 12 6 2" xfId="1334" xr:uid="{00000000-0005-0000-0000-0000D8090000}"/>
    <cellStyle name="AttribBox 2 4 12 6 2 2" xfId="29390" xr:uid="{00000000-0005-0000-0000-0000D9090000}"/>
    <cellStyle name="AttribBox 2 4 12 6 3" xfId="29389" xr:uid="{00000000-0005-0000-0000-0000DA090000}"/>
    <cellStyle name="AttribBox 2 4 12 7" xfId="1335" xr:uid="{00000000-0005-0000-0000-0000DB090000}"/>
    <cellStyle name="AttribBox 2 4 12 7 2" xfId="29391" xr:uid="{00000000-0005-0000-0000-0000DC090000}"/>
    <cellStyle name="AttribBox 2 4 12 8" xfId="1336" xr:uid="{00000000-0005-0000-0000-0000DD090000}"/>
    <cellStyle name="AttribBox 2 4 12 8 2" xfId="29392" xr:uid="{00000000-0005-0000-0000-0000DE090000}"/>
    <cellStyle name="AttribBox 2 4 12 9" xfId="29370" xr:uid="{00000000-0005-0000-0000-0000DF090000}"/>
    <cellStyle name="AttribBox 2 4 13" xfId="1337" xr:uid="{00000000-0005-0000-0000-0000E0090000}"/>
    <cellStyle name="AttribBox 2 4 13 2" xfId="1338" xr:uid="{00000000-0005-0000-0000-0000E1090000}"/>
    <cellStyle name="AttribBox 2 4 13 2 2" xfId="1339" xr:uid="{00000000-0005-0000-0000-0000E2090000}"/>
    <cellStyle name="AttribBox 2 4 13 2 2 2" xfId="1340" xr:uid="{00000000-0005-0000-0000-0000E3090000}"/>
    <cellStyle name="AttribBox 2 4 13 2 2 2 2" xfId="29396" xr:uid="{00000000-0005-0000-0000-0000E4090000}"/>
    <cellStyle name="AttribBox 2 4 13 2 2 3" xfId="29395" xr:uid="{00000000-0005-0000-0000-0000E5090000}"/>
    <cellStyle name="AttribBox 2 4 13 2 3" xfId="1341" xr:uid="{00000000-0005-0000-0000-0000E6090000}"/>
    <cellStyle name="AttribBox 2 4 13 2 3 2" xfId="1342" xr:uid="{00000000-0005-0000-0000-0000E7090000}"/>
    <cellStyle name="AttribBox 2 4 13 2 3 2 2" xfId="29398" xr:uid="{00000000-0005-0000-0000-0000E8090000}"/>
    <cellStyle name="AttribBox 2 4 13 2 3 3" xfId="29397" xr:uid="{00000000-0005-0000-0000-0000E9090000}"/>
    <cellStyle name="AttribBox 2 4 13 2 4" xfId="1343" xr:uid="{00000000-0005-0000-0000-0000EA090000}"/>
    <cellStyle name="AttribBox 2 4 13 2 4 2" xfId="29399" xr:uid="{00000000-0005-0000-0000-0000EB090000}"/>
    <cellStyle name="AttribBox 2 4 13 2 5" xfId="1344" xr:uid="{00000000-0005-0000-0000-0000EC090000}"/>
    <cellStyle name="AttribBox 2 4 13 2 5 2" xfId="29400" xr:uid="{00000000-0005-0000-0000-0000ED090000}"/>
    <cellStyle name="AttribBox 2 4 13 2 6" xfId="29394" xr:uid="{00000000-0005-0000-0000-0000EE090000}"/>
    <cellStyle name="AttribBox 2 4 13 3" xfId="1345" xr:uid="{00000000-0005-0000-0000-0000EF090000}"/>
    <cellStyle name="AttribBox 2 4 13 3 2" xfId="1346" xr:uid="{00000000-0005-0000-0000-0000F0090000}"/>
    <cellStyle name="AttribBox 2 4 13 3 2 2" xfId="1347" xr:uid="{00000000-0005-0000-0000-0000F1090000}"/>
    <cellStyle name="AttribBox 2 4 13 3 2 2 2" xfId="29403" xr:uid="{00000000-0005-0000-0000-0000F2090000}"/>
    <cellStyle name="AttribBox 2 4 13 3 2 3" xfId="29402" xr:uid="{00000000-0005-0000-0000-0000F3090000}"/>
    <cellStyle name="AttribBox 2 4 13 3 3" xfId="1348" xr:uid="{00000000-0005-0000-0000-0000F4090000}"/>
    <cellStyle name="AttribBox 2 4 13 3 3 2" xfId="1349" xr:uid="{00000000-0005-0000-0000-0000F5090000}"/>
    <cellStyle name="AttribBox 2 4 13 3 3 2 2" xfId="29405" xr:uid="{00000000-0005-0000-0000-0000F6090000}"/>
    <cellStyle name="AttribBox 2 4 13 3 3 3" xfId="29404" xr:uid="{00000000-0005-0000-0000-0000F7090000}"/>
    <cellStyle name="AttribBox 2 4 13 3 4" xfId="1350" xr:uid="{00000000-0005-0000-0000-0000F8090000}"/>
    <cellStyle name="AttribBox 2 4 13 3 4 2" xfId="29406" xr:uid="{00000000-0005-0000-0000-0000F9090000}"/>
    <cellStyle name="AttribBox 2 4 13 3 5" xfId="1351" xr:uid="{00000000-0005-0000-0000-0000FA090000}"/>
    <cellStyle name="AttribBox 2 4 13 3 5 2" xfId="29407" xr:uid="{00000000-0005-0000-0000-0000FB090000}"/>
    <cellStyle name="AttribBox 2 4 13 3 6" xfId="29401" xr:uid="{00000000-0005-0000-0000-0000FC090000}"/>
    <cellStyle name="AttribBox 2 4 13 4" xfId="1352" xr:uid="{00000000-0005-0000-0000-0000FD090000}"/>
    <cellStyle name="AttribBox 2 4 13 4 2" xfId="1353" xr:uid="{00000000-0005-0000-0000-0000FE090000}"/>
    <cellStyle name="AttribBox 2 4 13 4 2 2" xfId="29409" xr:uid="{00000000-0005-0000-0000-0000FF090000}"/>
    <cellStyle name="AttribBox 2 4 13 4 3" xfId="29408" xr:uid="{00000000-0005-0000-0000-0000000A0000}"/>
    <cellStyle name="AttribBox 2 4 13 5" xfId="1354" xr:uid="{00000000-0005-0000-0000-0000010A0000}"/>
    <cellStyle name="AttribBox 2 4 13 5 2" xfId="1355" xr:uid="{00000000-0005-0000-0000-0000020A0000}"/>
    <cellStyle name="AttribBox 2 4 13 5 2 2" xfId="29411" xr:uid="{00000000-0005-0000-0000-0000030A0000}"/>
    <cellStyle name="AttribBox 2 4 13 5 3" xfId="29410" xr:uid="{00000000-0005-0000-0000-0000040A0000}"/>
    <cellStyle name="AttribBox 2 4 13 6" xfId="1356" xr:uid="{00000000-0005-0000-0000-0000050A0000}"/>
    <cellStyle name="AttribBox 2 4 13 6 2" xfId="1357" xr:uid="{00000000-0005-0000-0000-0000060A0000}"/>
    <cellStyle name="AttribBox 2 4 13 6 2 2" xfId="29413" xr:uid="{00000000-0005-0000-0000-0000070A0000}"/>
    <cellStyle name="AttribBox 2 4 13 6 3" xfId="29412" xr:uid="{00000000-0005-0000-0000-0000080A0000}"/>
    <cellStyle name="AttribBox 2 4 13 7" xfId="1358" xr:uid="{00000000-0005-0000-0000-0000090A0000}"/>
    <cellStyle name="AttribBox 2 4 13 7 2" xfId="29414" xr:uid="{00000000-0005-0000-0000-00000A0A0000}"/>
    <cellStyle name="AttribBox 2 4 13 8" xfId="1359" xr:uid="{00000000-0005-0000-0000-00000B0A0000}"/>
    <cellStyle name="AttribBox 2 4 13 8 2" xfId="29415" xr:uid="{00000000-0005-0000-0000-00000C0A0000}"/>
    <cellStyle name="AttribBox 2 4 13 9" xfId="29393" xr:uid="{00000000-0005-0000-0000-00000D0A0000}"/>
    <cellStyle name="AttribBox 2 4 14" xfId="1360" xr:uid="{00000000-0005-0000-0000-00000E0A0000}"/>
    <cellStyle name="AttribBox 2 4 14 2" xfId="1361" xr:uid="{00000000-0005-0000-0000-00000F0A0000}"/>
    <cellStyle name="AttribBox 2 4 14 2 2" xfId="1362" xr:uid="{00000000-0005-0000-0000-0000100A0000}"/>
    <cellStyle name="AttribBox 2 4 14 2 2 2" xfId="1363" xr:uid="{00000000-0005-0000-0000-0000110A0000}"/>
    <cellStyle name="AttribBox 2 4 14 2 2 2 2" xfId="29419" xr:uid="{00000000-0005-0000-0000-0000120A0000}"/>
    <cellStyle name="AttribBox 2 4 14 2 2 3" xfId="29418" xr:uid="{00000000-0005-0000-0000-0000130A0000}"/>
    <cellStyle name="AttribBox 2 4 14 2 3" xfId="1364" xr:uid="{00000000-0005-0000-0000-0000140A0000}"/>
    <cellStyle name="AttribBox 2 4 14 2 3 2" xfId="1365" xr:uid="{00000000-0005-0000-0000-0000150A0000}"/>
    <cellStyle name="AttribBox 2 4 14 2 3 2 2" xfId="29421" xr:uid="{00000000-0005-0000-0000-0000160A0000}"/>
    <cellStyle name="AttribBox 2 4 14 2 3 3" xfId="29420" xr:uid="{00000000-0005-0000-0000-0000170A0000}"/>
    <cellStyle name="AttribBox 2 4 14 2 4" xfId="1366" xr:uid="{00000000-0005-0000-0000-0000180A0000}"/>
    <cellStyle name="AttribBox 2 4 14 2 4 2" xfId="29422" xr:uid="{00000000-0005-0000-0000-0000190A0000}"/>
    <cellStyle name="AttribBox 2 4 14 2 5" xfId="1367" xr:uid="{00000000-0005-0000-0000-00001A0A0000}"/>
    <cellStyle name="AttribBox 2 4 14 2 5 2" xfId="29423" xr:uid="{00000000-0005-0000-0000-00001B0A0000}"/>
    <cellStyle name="AttribBox 2 4 14 2 6" xfId="29417" xr:uid="{00000000-0005-0000-0000-00001C0A0000}"/>
    <cellStyle name="AttribBox 2 4 14 3" xfId="1368" xr:uid="{00000000-0005-0000-0000-00001D0A0000}"/>
    <cellStyle name="AttribBox 2 4 14 3 2" xfId="1369" xr:uid="{00000000-0005-0000-0000-00001E0A0000}"/>
    <cellStyle name="AttribBox 2 4 14 3 2 2" xfId="1370" xr:uid="{00000000-0005-0000-0000-00001F0A0000}"/>
    <cellStyle name="AttribBox 2 4 14 3 2 2 2" xfId="29426" xr:uid="{00000000-0005-0000-0000-0000200A0000}"/>
    <cellStyle name="AttribBox 2 4 14 3 2 3" xfId="29425" xr:uid="{00000000-0005-0000-0000-0000210A0000}"/>
    <cellStyle name="AttribBox 2 4 14 3 3" xfId="1371" xr:uid="{00000000-0005-0000-0000-0000220A0000}"/>
    <cellStyle name="AttribBox 2 4 14 3 3 2" xfId="1372" xr:uid="{00000000-0005-0000-0000-0000230A0000}"/>
    <cellStyle name="AttribBox 2 4 14 3 3 2 2" xfId="29428" xr:uid="{00000000-0005-0000-0000-0000240A0000}"/>
    <cellStyle name="AttribBox 2 4 14 3 3 3" xfId="29427" xr:uid="{00000000-0005-0000-0000-0000250A0000}"/>
    <cellStyle name="AttribBox 2 4 14 3 4" xfId="1373" xr:uid="{00000000-0005-0000-0000-0000260A0000}"/>
    <cellStyle name="AttribBox 2 4 14 3 4 2" xfId="29429" xr:uid="{00000000-0005-0000-0000-0000270A0000}"/>
    <cellStyle name="AttribBox 2 4 14 3 5" xfId="1374" xr:uid="{00000000-0005-0000-0000-0000280A0000}"/>
    <cellStyle name="AttribBox 2 4 14 3 5 2" xfId="29430" xr:uid="{00000000-0005-0000-0000-0000290A0000}"/>
    <cellStyle name="AttribBox 2 4 14 3 6" xfId="29424" xr:uid="{00000000-0005-0000-0000-00002A0A0000}"/>
    <cellStyle name="AttribBox 2 4 14 4" xfId="1375" xr:uid="{00000000-0005-0000-0000-00002B0A0000}"/>
    <cellStyle name="AttribBox 2 4 14 4 2" xfId="1376" xr:uid="{00000000-0005-0000-0000-00002C0A0000}"/>
    <cellStyle name="AttribBox 2 4 14 4 2 2" xfId="29432" xr:uid="{00000000-0005-0000-0000-00002D0A0000}"/>
    <cellStyle name="AttribBox 2 4 14 4 3" xfId="29431" xr:uid="{00000000-0005-0000-0000-00002E0A0000}"/>
    <cellStyle name="AttribBox 2 4 14 5" xfId="1377" xr:uid="{00000000-0005-0000-0000-00002F0A0000}"/>
    <cellStyle name="AttribBox 2 4 14 5 2" xfId="1378" xr:uid="{00000000-0005-0000-0000-0000300A0000}"/>
    <cellStyle name="AttribBox 2 4 14 5 2 2" xfId="29434" xr:uid="{00000000-0005-0000-0000-0000310A0000}"/>
    <cellStyle name="AttribBox 2 4 14 5 3" xfId="29433" xr:uid="{00000000-0005-0000-0000-0000320A0000}"/>
    <cellStyle name="AttribBox 2 4 14 6" xfId="1379" xr:uid="{00000000-0005-0000-0000-0000330A0000}"/>
    <cellStyle name="AttribBox 2 4 14 6 2" xfId="29435" xr:uid="{00000000-0005-0000-0000-0000340A0000}"/>
    <cellStyle name="AttribBox 2 4 14 7" xfId="1380" xr:uid="{00000000-0005-0000-0000-0000350A0000}"/>
    <cellStyle name="AttribBox 2 4 14 7 2" xfId="29436" xr:uid="{00000000-0005-0000-0000-0000360A0000}"/>
    <cellStyle name="AttribBox 2 4 14 8" xfId="29416" xr:uid="{00000000-0005-0000-0000-0000370A0000}"/>
    <cellStyle name="AttribBox 2 4 15" xfId="1381" xr:uid="{00000000-0005-0000-0000-0000380A0000}"/>
    <cellStyle name="AttribBox 2 4 15 2" xfId="1382" xr:uid="{00000000-0005-0000-0000-0000390A0000}"/>
    <cellStyle name="AttribBox 2 4 15 2 2" xfId="1383" xr:uid="{00000000-0005-0000-0000-00003A0A0000}"/>
    <cellStyle name="AttribBox 2 4 15 2 2 2" xfId="29439" xr:uid="{00000000-0005-0000-0000-00003B0A0000}"/>
    <cellStyle name="AttribBox 2 4 15 2 3" xfId="29438" xr:uid="{00000000-0005-0000-0000-00003C0A0000}"/>
    <cellStyle name="AttribBox 2 4 15 3" xfId="1384" xr:uid="{00000000-0005-0000-0000-00003D0A0000}"/>
    <cellStyle name="AttribBox 2 4 15 3 2" xfId="1385" xr:uid="{00000000-0005-0000-0000-00003E0A0000}"/>
    <cellStyle name="AttribBox 2 4 15 3 2 2" xfId="29441" xr:uid="{00000000-0005-0000-0000-00003F0A0000}"/>
    <cellStyle name="AttribBox 2 4 15 3 3" xfId="29440" xr:uid="{00000000-0005-0000-0000-0000400A0000}"/>
    <cellStyle name="AttribBox 2 4 15 4" xfId="1386" xr:uid="{00000000-0005-0000-0000-0000410A0000}"/>
    <cellStyle name="AttribBox 2 4 15 4 2" xfId="29442" xr:uid="{00000000-0005-0000-0000-0000420A0000}"/>
    <cellStyle name="AttribBox 2 4 15 5" xfId="1387" xr:uid="{00000000-0005-0000-0000-0000430A0000}"/>
    <cellStyle name="AttribBox 2 4 15 5 2" xfId="29443" xr:uid="{00000000-0005-0000-0000-0000440A0000}"/>
    <cellStyle name="AttribBox 2 4 15 6" xfId="29437" xr:uid="{00000000-0005-0000-0000-0000450A0000}"/>
    <cellStyle name="AttribBox 2 4 16" xfId="1388" xr:uid="{00000000-0005-0000-0000-0000460A0000}"/>
    <cellStyle name="AttribBox 2 4 16 2" xfId="1389" xr:uid="{00000000-0005-0000-0000-0000470A0000}"/>
    <cellStyle name="AttribBox 2 4 16 2 2" xfId="1390" xr:uid="{00000000-0005-0000-0000-0000480A0000}"/>
    <cellStyle name="AttribBox 2 4 16 2 2 2" xfId="29446" xr:uid="{00000000-0005-0000-0000-0000490A0000}"/>
    <cellStyle name="AttribBox 2 4 16 2 3" xfId="29445" xr:uid="{00000000-0005-0000-0000-00004A0A0000}"/>
    <cellStyle name="AttribBox 2 4 16 3" xfId="1391" xr:uid="{00000000-0005-0000-0000-00004B0A0000}"/>
    <cellStyle name="AttribBox 2 4 16 3 2" xfId="1392" xr:uid="{00000000-0005-0000-0000-00004C0A0000}"/>
    <cellStyle name="AttribBox 2 4 16 3 2 2" xfId="29448" xr:uid="{00000000-0005-0000-0000-00004D0A0000}"/>
    <cellStyle name="AttribBox 2 4 16 3 3" xfId="29447" xr:uid="{00000000-0005-0000-0000-00004E0A0000}"/>
    <cellStyle name="AttribBox 2 4 16 4" xfId="1393" xr:uid="{00000000-0005-0000-0000-00004F0A0000}"/>
    <cellStyle name="AttribBox 2 4 16 4 2" xfId="29449" xr:uid="{00000000-0005-0000-0000-0000500A0000}"/>
    <cellStyle name="AttribBox 2 4 16 5" xfId="1394" xr:uid="{00000000-0005-0000-0000-0000510A0000}"/>
    <cellStyle name="AttribBox 2 4 16 5 2" xfId="29450" xr:uid="{00000000-0005-0000-0000-0000520A0000}"/>
    <cellStyle name="AttribBox 2 4 16 6" xfId="29444" xr:uid="{00000000-0005-0000-0000-0000530A0000}"/>
    <cellStyle name="AttribBox 2 4 17" xfId="1395" xr:uid="{00000000-0005-0000-0000-0000540A0000}"/>
    <cellStyle name="AttribBox 2 4 17 2" xfId="1396" xr:uid="{00000000-0005-0000-0000-0000550A0000}"/>
    <cellStyle name="AttribBox 2 4 17 2 2" xfId="29452" xr:uid="{00000000-0005-0000-0000-0000560A0000}"/>
    <cellStyle name="AttribBox 2 4 17 3" xfId="29451" xr:uid="{00000000-0005-0000-0000-0000570A0000}"/>
    <cellStyle name="AttribBox 2 4 18" xfId="1397" xr:uid="{00000000-0005-0000-0000-0000580A0000}"/>
    <cellStyle name="AttribBox 2 4 18 2" xfId="29453" xr:uid="{00000000-0005-0000-0000-0000590A0000}"/>
    <cellStyle name="AttribBox 2 4 19" xfId="1398" xr:uid="{00000000-0005-0000-0000-00005A0A0000}"/>
    <cellStyle name="AttribBox 2 4 19 2" xfId="29454" xr:uid="{00000000-0005-0000-0000-00005B0A0000}"/>
    <cellStyle name="AttribBox 2 4 2" xfId="1399" xr:uid="{00000000-0005-0000-0000-00005C0A0000}"/>
    <cellStyle name="AttribBox 2 4 2 2" xfId="1400" xr:uid="{00000000-0005-0000-0000-00005D0A0000}"/>
    <cellStyle name="AttribBox 2 4 2 2 2" xfId="1401" xr:uid="{00000000-0005-0000-0000-00005E0A0000}"/>
    <cellStyle name="AttribBox 2 4 2 2 2 2" xfId="1402" xr:uid="{00000000-0005-0000-0000-00005F0A0000}"/>
    <cellStyle name="AttribBox 2 4 2 2 2 2 2" xfId="29458" xr:uid="{00000000-0005-0000-0000-0000600A0000}"/>
    <cellStyle name="AttribBox 2 4 2 2 2 3" xfId="29457" xr:uid="{00000000-0005-0000-0000-0000610A0000}"/>
    <cellStyle name="AttribBox 2 4 2 2 3" xfId="1403" xr:uid="{00000000-0005-0000-0000-0000620A0000}"/>
    <cellStyle name="AttribBox 2 4 2 2 3 2" xfId="1404" xr:uid="{00000000-0005-0000-0000-0000630A0000}"/>
    <cellStyle name="AttribBox 2 4 2 2 3 2 2" xfId="29460" xr:uid="{00000000-0005-0000-0000-0000640A0000}"/>
    <cellStyle name="AttribBox 2 4 2 2 3 3" xfId="29459" xr:uid="{00000000-0005-0000-0000-0000650A0000}"/>
    <cellStyle name="AttribBox 2 4 2 2 4" xfId="1405" xr:uid="{00000000-0005-0000-0000-0000660A0000}"/>
    <cellStyle name="AttribBox 2 4 2 2 4 2" xfId="29461" xr:uid="{00000000-0005-0000-0000-0000670A0000}"/>
    <cellStyle name="AttribBox 2 4 2 2 5" xfId="1406" xr:uid="{00000000-0005-0000-0000-0000680A0000}"/>
    <cellStyle name="AttribBox 2 4 2 2 5 2" xfId="29462" xr:uid="{00000000-0005-0000-0000-0000690A0000}"/>
    <cellStyle name="AttribBox 2 4 2 2 6" xfId="29456" xr:uid="{00000000-0005-0000-0000-00006A0A0000}"/>
    <cellStyle name="AttribBox 2 4 2 3" xfId="1407" xr:uid="{00000000-0005-0000-0000-00006B0A0000}"/>
    <cellStyle name="AttribBox 2 4 2 3 2" xfId="1408" xr:uid="{00000000-0005-0000-0000-00006C0A0000}"/>
    <cellStyle name="AttribBox 2 4 2 3 2 2" xfId="1409" xr:uid="{00000000-0005-0000-0000-00006D0A0000}"/>
    <cellStyle name="AttribBox 2 4 2 3 2 2 2" xfId="29465" xr:uid="{00000000-0005-0000-0000-00006E0A0000}"/>
    <cellStyle name="AttribBox 2 4 2 3 2 3" xfId="29464" xr:uid="{00000000-0005-0000-0000-00006F0A0000}"/>
    <cellStyle name="AttribBox 2 4 2 3 3" xfId="1410" xr:uid="{00000000-0005-0000-0000-0000700A0000}"/>
    <cellStyle name="AttribBox 2 4 2 3 3 2" xfId="1411" xr:uid="{00000000-0005-0000-0000-0000710A0000}"/>
    <cellStyle name="AttribBox 2 4 2 3 3 2 2" xfId="29467" xr:uid="{00000000-0005-0000-0000-0000720A0000}"/>
    <cellStyle name="AttribBox 2 4 2 3 3 3" xfId="29466" xr:uid="{00000000-0005-0000-0000-0000730A0000}"/>
    <cellStyle name="AttribBox 2 4 2 3 4" xfId="1412" xr:uid="{00000000-0005-0000-0000-0000740A0000}"/>
    <cellStyle name="AttribBox 2 4 2 3 4 2" xfId="29468" xr:uid="{00000000-0005-0000-0000-0000750A0000}"/>
    <cellStyle name="AttribBox 2 4 2 3 5" xfId="1413" xr:uid="{00000000-0005-0000-0000-0000760A0000}"/>
    <cellStyle name="AttribBox 2 4 2 3 5 2" xfId="29469" xr:uid="{00000000-0005-0000-0000-0000770A0000}"/>
    <cellStyle name="AttribBox 2 4 2 3 6" xfId="29463" xr:uid="{00000000-0005-0000-0000-0000780A0000}"/>
    <cellStyle name="AttribBox 2 4 2 4" xfId="1414" xr:uid="{00000000-0005-0000-0000-0000790A0000}"/>
    <cellStyle name="AttribBox 2 4 2 4 2" xfId="29470" xr:uid="{00000000-0005-0000-0000-00007A0A0000}"/>
    <cellStyle name="AttribBox 2 4 2 5" xfId="1415" xr:uid="{00000000-0005-0000-0000-00007B0A0000}"/>
    <cellStyle name="AttribBox 2 4 2 5 2" xfId="29471" xr:uid="{00000000-0005-0000-0000-00007C0A0000}"/>
    <cellStyle name="AttribBox 2 4 2 6" xfId="29455" xr:uid="{00000000-0005-0000-0000-00007D0A0000}"/>
    <cellStyle name="AttribBox 2 4 20" xfId="29323" xr:uid="{00000000-0005-0000-0000-00007E0A0000}"/>
    <cellStyle name="AttribBox 2 4 3" xfId="1416" xr:uid="{00000000-0005-0000-0000-00007F0A0000}"/>
    <cellStyle name="AttribBox 2 4 3 2" xfId="1417" xr:uid="{00000000-0005-0000-0000-0000800A0000}"/>
    <cellStyle name="AttribBox 2 4 3 2 2" xfId="1418" xr:uid="{00000000-0005-0000-0000-0000810A0000}"/>
    <cellStyle name="AttribBox 2 4 3 2 2 2" xfId="1419" xr:uid="{00000000-0005-0000-0000-0000820A0000}"/>
    <cellStyle name="AttribBox 2 4 3 2 2 2 2" xfId="29475" xr:uid="{00000000-0005-0000-0000-0000830A0000}"/>
    <cellStyle name="AttribBox 2 4 3 2 2 3" xfId="29474" xr:uid="{00000000-0005-0000-0000-0000840A0000}"/>
    <cellStyle name="AttribBox 2 4 3 2 3" xfId="1420" xr:uid="{00000000-0005-0000-0000-0000850A0000}"/>
    <cellStyle name="AttribBox 2 4 3 2 3 2" xfId="1421" xr:uid="{00000000-0005-0000-0000-0000860A0000}"/>
    <cellStyle name="AttribBox 2 4 3 2 3 2 2" xfId="29477" xr:uid="{00000000-0005-0000-0000-0000870A0000}"/>
    <cellStyle name="AttribBox 2 4 3 2 3 3" xfId="29476" xr:uid="{00000000-0005-0000-0000-0000880A0000}"/>
    <cellStyle name="AttribBox 2 4 3 2 4" xfId="1422" xr:uid="{00000000-0005-0000-0000-0000890A0000}"/>
    <cellStyle name="AttribBox 2 4 3 2 4 2" xfId="29478" xr:uid="{00000000-0005-0000-0000-00008A0A0000}"/>
    <cellStyle name="AttribBox 2 4 3 2 5" xfId="1423" xr:uid="{00000000-0005-0000-0000-00008B0A0000}"/>
    <cellStyle name="AttribBox 2 4 3 2 5 2" xfId="29479" xr:uid="{00000000-0005-0000-0000-00008C0A0000}"/>
    <cellStyle name="AttribBox 2 4 3 2 6" xfId="29473" xr:uid="{00000000-0005-0000-0000-00008D0A0000}"/>
    <cellStyle name="AttribBox 2 4 3 3" xfId="1424" xr:uid="{00000000-0005-0000-0000-00008E0A0000}"/>
    <cellStyle name="AttribBox 2 4 3 3 2" xfId="1425" xr:uid="{00000000-0005-0000-0000-00008F0A0000}"/>
    <cellStyle name="AttribBox 2 4 3 3 2 2" xfId="1426" xr:uid="{00000000-0005-0000-0000-0000900A0000}"/>
    <cellStyle name="AttribBox 2 4 3 3 2 2 2" xfId="29482" xr:uid="{00000000-0005-0000-0000-0000910A0000}"/>
    <cellStyle name="AttribBox 2 4 3 3 2 3" xfId="29481" xr:uid="{00000000-0005-0000-0000-0000920A0000}"/>
    <cellStyle name="AttribBox 2 4 3 3 3" xfId="1427" xr:uid="{00000000-0005-0000-0000-0000930A0000}"/>
    <cellStyle name="AttribBox 2 4 3 3 3 2" xfId="1428" xr:uid="{00000000-0005-0000-0000-0000940A0000}"/>
    <cellStyle name="AttribBox 2 4 3 3 3 2 2" xfId="29484" xr:uid="{00000000-0005-0000-0000-0000950A0000}"/>
    <cellStyle name="AttribBox 2 4 3 3 3 3" xfId="29483" xr:uid="{00000000-0005-0000-0000-0000960A0000}"/>
    <cellStyle name="AttribBox 2 4 3 3 4" xfId="1429" xr:uid="{00000000-0005-0000-0000-0000970A0000}"/>
    <cellStyle name="AttribBox 2 4 3 3 4 2" xfId="29485" xr:uid="{00000000-0005-0000-0000-0000980A0000}"/>
    <cellStyle name="AttribBox 2 4 3 3 5" xfId="1430" xr:uid="{00000000-0005-0000-0000-0000990A0000}"/>
    <cellStyle name="AttribBox 2 4 3 3 5 2" xfId="29486" xr:uid="{00000000-0005-0000-0000-00009A0A0000}"/>
    <cellStyle name="AttribBox 2 4 3 3 6" xfId="29480" xr:uid="{00000000-0005-0000-0000-00009B0A0000}"/>
    <cellStyle name="AttribBox 2 4 3 4" xfId="1431" xr:uid="{00000000-0005-0000-0000-00009C0A0000}"/>
    <cellStyle name="AttribBox 2 4 3 4 2" xfId="1432" xr:uid="{00000000-0005-0000-0000-00009D0A0000}"/>
    <cellStyle name="AttribBox 2 4 3 4 2 2" xfId="29488" xr:uid="{00000000-0005-0000-0000-00009E0A0000}"/>
    <cellStyle name="AttribBox 2 4 3 4 3" xfId="29487" xr:uid="{00000000-0005-0000-0000-00009F0A0000}"/>
    <cellStyle name="AttribBox 2 4 3 5" xfId="1433" xr:uid="{00000000-0005-0000-0000-0000A00A0000}"/>
    <cellStyle name="AttribBox 2 4 3 5 2" xfId="1434" xr:uid="{00000000-0005-0000-0000-0000A10A0000}"/>
    <cellStyle name="AttribBox 2 4 3 5 2 2" xfId="29490" xr:uid="{00000000-0005-0000-0000-0000A20A0000}"/>
    <cellStyle name="AttribBox 2 4 3 5 3" xfId="29489" xr:uid="{00000000-0005-0000-0000-0000A30A0000}"/>
    <cellStyle name="AttribBox 2 4 3 6" xfId="1435" xr:uid="{00000000-0005-0000-0000-0000A40A0000}"/>
    <cellStyle name="AttribBox 2 4 3 6 2" xfId="1436" xr:uid="{00000000-0005-0000-0000-0000A50A0000}"/>
    <cellStyle name="AttribBox 2 4 3 6 2 2" xfId="29492" xr:uid="{00000000-0005-0000-0000-0000A60A0000}"/>
    <cellStyle name="AttribBox 2 4 3 6 3" xfId="29491" xr:uid="{00000000-0005-0000-0000-0000A70A0000}"/>
    <cellStyle name="AttribBox 2 4 3 7" xfId="1437" xr:uid="{00000000-0005-0000-0000-0000A80A0000}"/>
    <cellStyle name="AttribBox 2 4 3 7 2" xfId="29493" xr:uid="{00000000-0005-0000-0000-0000A90A0000}"/>
    <cellStyle name="AttribBox 2 4 3 8" xfId="1438" xr:uid="{00000000-0005-0000-0000-0000AA0A0000}"/>
    <cellStyle name="AttribBox 2 4 3 8 2" xfId="29494" xr:uid="{00000000-0005-0000-0000-0000AB0A0000}"/>
    <cellStyle name="AttribBox 2 4 3 9" xfId="29472" xr:uid="{00000000-0005-0000-0000-0000AC0A0000}"/>
    <cellStyle name="AttribBox 2 4 4" xfId="1439" xr:uid="{00000000-0005-0000-0000-0000AD0A0000}"/>
    <cellStyle name="AttribBox 2 4 4 2" xfId="1440" xr:uid="{00000000-0005-0000-0000-0000AE0A0000}"/>
    <cellStyle name="AttribBox 2 4 4 2 2" xfId="1441" xr:uid="{00000000-0005-0000-0000-0000AF0A0000}"/>
    <cellStyle name="AttribBox 2 4 4 2 2 2" xfId="1442" xr:uid="{00000000-0005-0000-0000-0000B00A0000}"/>
    <cellStyle name="AttribBox 2 4 4 2 2 2 2" xfId="29498" xr:uid="{00000000-0005-0000-0000-0000B10A0000}"/>
    <cellStyle name="AttribBox 2 4 4 2 2 3" xfId="29497" xr:uid="{00000000-0005-0000-0000-0000B20A0000}"/>
    <cellStyle name="AttribBox 2 4 4 2 3" xfId="1443" xr:uid="{00000000-0005-0000-0000-0000B30A0000}"/>
    <cellStyle name="AttribBox 2 4 4 2 3 2" xfId="1444" xr:uid="{00000000-0005-0000-0000-0000B40A0000}"/>
    <cellStyle name="AttribBox 2 4 4 2 3 2 2" xfId="29500" xr:uid="{00000000-0005-0000-0000-0000B50A0000}"/>
    <cellStyle name="AttribBox 2 4 4 2 3 3" xfId="29499" xr:uid="{00000000-0005-0000-0000-0000B60A0000}"/>
    <cellStyle name="AttribBox 2 4 4 2 4" xfId="1445" xr:uid="{00000000-0005-0000-0000-0000B70A0000}"/>
    <cellStyle name="AttribBox 2 4 4 2 4 2" xfId="29501" xr:uid="{00000000-0005-0000-0000-0000B80A0000}"/>
    <cellStyle name="AttribBox 2 4 4 2 5" xfId="1446" xr:uid="{00000000-0005-0000-0000-0000B90A0000}"/>
    <cellStyle name="AttribBox 2 4 4 2 5 2" xfId="29502" xr:uid="{00000000-0005-0000-0000-0000BA0A0000}"/>
    <cellStyle name="AttribBox 2 4 4 2 6" xfId="29496" xr:uid="{00000000-0005-0000-0000-0000BB0A0000}"/>
    <cellStyle name="AttribBox 2 4 4 3" xfId="1447" xr:uid="{00000000-0005-0000-0000-0000BC0A0000}"/>
    <cellStyle name="AttribBox 2 4 4 3 2" xfId="1448" xr:uid="{00000000-0005-0000-0000-0000BD0A0000}"/>
    <cellStyle name="AttribBox 2 4 4 3 2 2" xfId="1449" xr:uid="{00000000-0005-0000-0000-0000BE0A0000}"/>
    <cellStyle name="AttribBox 2 4 4 3 2 2 2" xfId="29505" xr:uid="{00000000-0005-0000-0000-0000BF0A0000}"/>
    <cellStyle name="AttribBox 2 4 4 3 2 3" xfId="29504" xr:uid="{00000000-0005-0000-0000-0000C00A0000}"/>
    <cellStyle name="AttribBox 2 4 4 3 3" xfId="1450" xr:uid="{00000000-0005-0000-0000-0000C10A0000}"/>
    <cellStyle name="AttribBox 2 4 4 3 3 2" xfId="1451" xr:uid="{00000000-0005-0000-0000-0000C20A0000}"/>
    <cellStyle name="AttribBox 2 4 4 3 3 2 2" xfId="29507" xr:uid="{00000000-0005-0000-0000-0000C30A0000}"/>
    <cellStyle name="AttribBox 2 4 4 3 3 3" xfId="29506" xr:uid="{00000000-0005-0000-0000-0000C40A0000}"/>
    <cellStyle name="AttribBox 2 4 4 3 4" xfId="1452" xr:uid="{00000000-0005-0000-0000-0000C50A0000}"/>
    <cellStyle name="AttribBox 2 4 4 3 4 2" xfId="29508" xr:uid="{00000000-0005-0000-0000-0000C60A0000}"/>
    <cellStyle name="AttribBox 2 4 4 3 5" xfId="1453" xr:uid="{00000000-0005-0000-0000-0000C70A0000}"/>
    <cellStyle name="AttribBox 2 4 4 3 5 2" xfId="29509" xr:uid="{00000000-0005-0000-0000-0000C80A0000}"/>
    <cellStyle name="AttribBox 2 4 4 3 6" xfId="29503" xr:uid="{00000000-0005-0000-0000-0000C90A0000}"/>
    <cellStyle name="AttribBox 2 4 4 4" xfId="1454" xr:uid="{00000000-0005-0000-0000-0000CA0A0000}"/>
    <cellStyle name="AttribBox 2 4 4 4 2" xfId="1455" xr:uid="{00000000-0005-0000-0000-0000CB0A0000}"/>
    <cellStyle name="AttribBox 2 4 4 4 2 2" xfId="29511" xr:uid="{00000000-0005-0000-0000-0000CC0A0000}"/>
    <cellStyle name="AttribBox 2 4 4 4 3" xfId="29510" xr:uid="{00000000-0005-0000-0000-0000CD0A0000}"/>
    <cellStyle name="AttribBox 2 4 4 5" xfId="1456" xr:uid="{00000000-0005-0000-0000-0000CE0A0000}"/>
    <cellStyle name="AttribBox 2 4 4 5 2" xfId="1457" xr:uid="{00000000-0005-0000-0000-0000CF0A0000}"/>
    <cellStyle name="AttribBox 2 4 4 5 2 2" xfId="29513" xr:uid="{00000000-0005-0000-0000-0000D00A0000}"/>
    <cellStyle name="AttribBox 2 4 4 5 3" xfId="29512" xr:uid="{00000000-0005-0000-0000-0000D10A0000}"/>
    <cellStyle name="AttribBox 2 4 4 6" xfId="1458" xr:uid="{00000000-0005-0000-0000-0000D20A0000}"/>
    <cellStyle name="AttribBox 2 4 4 6 2" xfId="1459" xr:uid="{00000000-0005-0000-0000-0000D30A0000}"/>
    <cellStyle name="AttribBox 2 4 4 6 2 2" xfId="29515" xr:uid="{00000000-0005-0000-0000-0000D40A0000}"/>
    <cellStyle name="AttribBox 2 4 4 6 3" xfId="29514" xr:uid="{00000000-0005-0000-0000-0000D50A0000}"/>
    <cellStyle name="AttribBox 2 4 4 7" xfId="1460" xr:uid="{00000000-0005-0000-0000-0000D60A0000}"/>
    <cellStyle name="AttribBox 2 4 4 7 2" xfId="29516" xr:uid="{00000000-0005-0000-0000-0000D70A0000}"/>
    <cellStyle name="AttribBox 2 4 4 8" xfId="1461" xr:uid="{00000000-0005-0000-0000-0000D80A0000}"/>
    <cellStyle name="AttribBox 2 4 4 8 2" xfId="29517" xr:uid="{00000000-0005-0000-0000-0000D90A0000}"/>
    <cellStyle name="AttribBox 2 4 4 9" xfId="29495" xr:uid="{00000000-0005-0000-0000-0000DA0A0000}"/>
    <cellStyle name="AttribBox 2 4 5" xfId="1462" xr:uid="{00000000-0005-0000-0000-0000DB0A0000}"/>
    <cellStyle name="AttribBox 2 4 5 2" xfId="1463" xr:uid="{00000000-0005-0000-0000-0000DC0A0000}"/>
    <cellStyle name="AttribBox 2 4 5 2 2" xfId="1464" xr:uid="{00000000-0005-0000-0000-0000DD0A0000}"/>
    <cellStyle name="AttribBox 2 4 5 2 2 2" xfId="1465" xr:uid="{00000000-0005-0000-0000-0000DE0A0000}"/>
    <cellStyle name="AttribBox 2 4 5 2 2 2 2" xfId="29521" xr:uid="{00000000-0005-0000-0000-0000DF0A0000}"/>
    <cellStyle name="AttribBox 2 4 5 2 2 3" xfId="29520" xr:uid="{00000000-0005-0000-0000-0000E00A0000}"/>
    <cellStyle name="AttribBox 2 4 5 2 3" xfId="1466" xr:uid="{00000000-0005-0000-0000-0000E10A0000}"/>
    <cellStyle name="AttribBox 2 4 5 2 3 2" xfId="1467" xr:uid="{00000000-0005-0000-0000-0000E20A0000}"/>
    <cellStyle name="AttribBox 2 4 5 2 3 2 2" xfId="29523" xr:uid="{00000000-0005-0000-0000-0000E30A0000}"/>
    <cellStyle name="AttribBox 2 4 5 2 3 3" xfId="29522" xr:uid="{00000000-0005-0000-0000-0000E40A0000}"/>
    <cellStyle name="AttribBox 2 4 5 2 4" xfId="1468" xr:uid="{00000000-0005-0000-0000-0000E50A0000}"/>
    <cellStyle name="AttribBox 2 4 5 2 4 2" xfId="29524" xr:uid="{00000000-0005-0000-0000-0000E60A0000}"/>
    <cellStyle name="AttribBox 2 4 5 2 5" xfId="1469" xr:uid="{00000000-0005-0000-0000-0000E70A0000}"/>
    <cellStyle name="AttribBox 2 4 5 2 5 2" xfId="29525" xr:uid="{00000000-0005-0000-0000-0000E80A0000}"/>
    <cellStyle name="AttribBox 2 4 5 2 6" xfId="29519" xr:uid="{00000000-0005-0000-0000-0000E90A0000}"/>
    <cellStyle name="AttribBox 2 4 5 3" xfId="1470" xr:uid="{00000000-0005-0000-0000-0000EA0A0000}"/>
    <cellStyle name="AttribBox 2 4 5 3 2" xfId="1471" xr:uid="{00000000-0005-0000-0000-0000EB0A0000}"/>
    <cellStyle name="AttribBox 2 4 5 3 2 2" xfId="1472" xr:uid="{00000000-0005-0000-0000-0000EC0A0000}"/>
    <cellStyle name="AttribBox 2 4 5 3 2 2 2" xfId="29528" xr:uid="{00000000-0005-0000-0000-0000ED0A0000}"/>
    <cellStyle name="AttribBox 2 4 5 3 2 3" xfId="29527" xr:uid="{00000000-0005-0000-0000-0000EE0A0000}"/>
    <cellStyle name="AttribBox 2 4 5 3 3" xfId="1473" xr:uid="{00000000-0005-0000-0000-0000EF0A0000}"/>
    <cellStyle name="AttribBox 2 4 5 3 3 2" xfId="1474" xr:uid="{00000000-0005-0000-0000-0000F00A0000}"/>
    <cellStyle name="AttribBox 2 4 5 3 3 2 2" xfId="29530" xr:uid="{00000000-0005-0000-0000-0000F10A0000}"/>
    <cellStyle name="AttribBox 2 4 5 3 3 3" xfId="29529" xr:uid="{00000000-0005-0000-0000-0000F20A0000}"/>
    <cellStyle name="AttribBox 2 4 5 3 4" xfId="1475" xr:uid="{00000000-0005-0000-0000-0000F30A0000}"/>
    <cellStyle name="AttribBox 2 4 5 3 4 2" xfId="29531" xr:uid="{00000000-0005-0000-0000-0000F40A0000}"/>
    <cellStyle name="AttribBox 2 4 5 3 5" xfId="1476" xr:uid="{00000000-0005-0000-0000-0000F50A0000}"/>
    <cellStyle name="AttribBox 2 4 5 3 5 2" xfId="29532" xr:uid="{00000000-0005-0000-0000-0000F60A0000}"/>
    <cellStyle name="AttribBox 2 4 5 3 6" xfId="29526" xr:uid="{00000000-0005-0000-0000-0000F70A0000}"/>
    <cellStyle name="AttribBox 2 4 5 4" xfId="1477" xr:uid="{00000000-0005-0000-0000-0000F80A0000}"/>
    <cellStyle name="AttribBox 2 4 5 4 2" xfId="1478" xr:uid="{00000000-0005-0000-0000-0000F90A0000}"/>
    <cellStyle name="AttribBox 2 4 5 4 2 2" xfId="29534" xr:uid="{00000000-0005-0000-0000-0000FA0A0000}"/>
    <cellStyle name="AttribBox 2 4 5 4 3" xfId="29533" xr:uid="{00000000-0005-0000-0000-0000FB0A0000}"/>
    <cellStyle name="AttribBox 2 4 5 5" xfId="1479" xr:uid="{00000000-0005-0000-0000-0000FC0A0000}"/>
    <cellStyle name="AttribBox 2 4 5 5 2" xfId="1480" xr:uid="{00000000-0005-0000-0000-0000FD0A0000}"/>
    <cellStyle name="AttribBox 2 4 5 5 2 2" xfId="29536" xr:uid="{00000000-0005-0000-0000-0000FE0A0000}"/>
    <cellStyle name="AttribBox 2 4 5 5 3" xfId="29535" xr:uid="{00000000-0005-0000-0000-0000FF0A0000}"/>
    <cellStyle name="AttribBox 2 4 5 6" xfId="1481" xr:uid="{00000000-0005-0000-0000-0000000B0000}"/>
    <cellStyle name="AttribBox 2 4 5 6 2" xfId="1482" xr:uid="{00000000-0005-0000-0000-0000010B0000}"/>
    <cellStyle name="AttribBox 2 4 5 6 2 2" xfId="29538" xr:uid="{00000000-0005-0000-0000-0000020B0000}"/>
    <cellStyle name="AttribBox 2 4 5 6 3" xfId="29537" xr:uid="{00000000-0005-0000-0000-0000030B0000}"/>
    <cellStyle name="AttribBox 2 4 5 7" xfId="1483" xr:uid="{00000000-0005-0000-0000-0000040B0000}"/>
    <cellStyle name="AttribBox 2 4 5 7 2" xfId="29539" xr:uid="{00000000-0005-0000-0000-0000050B0000}"/>
    <cellStyle name="AttribBox 2 4 5 8" xfId="1484" xr:uid="{00000000-0005-0000-0000-0000060B0000}"/>
    <cellStyle name="AttribBox 2 4 5 8 2" xfId="29540" xr:uid="{00000000-0005-0000-0000-0000070B0000}"/>
    <cellStyle name="AttribBox 2 4 5 9" xfId="29518" xr:uid="{00000000-0005-0000-0000-0000080B0000}"/>
    <cellStyle name="AttribBox 2 4 6" xfId="1485" xr:uid="{00000000-0005-0000-0000-0000090B0000}"/>
    <cellStyle name="AttribBox 2 4 6 2" xfId="1486" xr:uid="{00000000-0005-0000-0000-00000A0B0000}"/>
    <cellStyle name="AttribBox 2 4 6 2 2" xfId="1487" xr:uid="{00000000-0005-0000-0000-00000B0B0000}"/>
    <cellStyle name="AttribBox 2 4 6 2 2 2" xfId="1488" xr:uid="{00000000-0005-0000-0000-00000C0B0000}"/>
    <cellStyle name="AttribBox 2 4 6 2 2 2 2" xfId="29544" xr:uid="{00000000-0005-0000-0000-00000D0B0000}"/>
    <cellStyle name="AttribBox 2 4 6 2 2 3" xfId="29543" xr:uid="{00000000-0005-0000-0000-00000E0B0000}"/>
    <cellStyle name="AttribBox 2 4 6 2 3" xfId="1489" xr:uid="{00000000-0005-0000-0000-00000F0B0000}"/>
    <cellStyle name="AttribBox 2 4 6 2 3 2" xfId="1490" xr:uid="{00000000-0005-0000-0000-0000100B0000}"/>
    <cellStyle name="AttribBox 2 4 6 2 3 2 2" xfId="29546" xr:uid="{00000000-0005-0000-0000-0000110B0000}"/>
    <cellStyle name="AttribBox 2 4 6 2 3 3" xfId="29545" xr:uid="{00000000-0005-0000-0000-0000120B0000}"/>
    <cellStyle name="AttribBox 2 4 6 2 4" xfId="1491" xr:uid="{00000000-0005-0000-0000-0000130B0000}"/>
    <cellStyle name="AttribBox 2 4 6 2 4 2" xfId="29547" xr:uid="{00000000-0005-0000-0000-0000140B0000}"/>
    <cellStyle name="AttribBox 2 4 6 2 5" xfId="1492" xr:uid="{00000000-0005-0000-0000-0000150B0000}"/>
    <cellStyle name="AttribBox 2 4 6 2 5 2" xfId="29548" xr:uid="{00000000-0005-0000-0000-0000160B0000}"/>
    <cellStyle name="AttribBox 2 4 6 2 6" xfId="29542" xr:uid="{00000000-0005-0000-0000-0000170B0000}"/>
    <cellStyle name="AttribBox 2 4 6 3" xfId="1493" xr:uid="{00000000-0005-0000-0000-0000180B0000}"/>
    <cellStyle name="AttribBox 2 4 6 3 2" xfId="1494" xr:uid="{00000000-0005-0000-0000-0000190B0000}"/>
    <cellStyle name="AttribBox 2 4 6 3 2 2" xfId="1495" xr:uid="{00000000-0005-0000-0000-00001A0B0000}"/>
    <cellStyle name="AttribBox 2 4 6 3 2 2 2" xfId="29551" xr:uid="{00000000-0005-0000-0000-00001B0B0000}"/>
    <cellStyle name="AttribBox 2 4 6 3 2 3" xfId="29550" xr:uid="{00000000-0005-0000-0000-00001C0B0000}"/>
    <cellStyle name="AttribBox 2 4 6 3 3" xfId="1496" xr:uid="{00000000-0005-0000-0000-00001D0B0000}"/>
    <cellStyle name="AttribBox 2 4 6 3 3 2" xfId="1497" xr:uid="{00000000-0005-0000-0000-00001E0B0000}"/>
    <cellStyle name="AttribBox 2 4 6 3 3 2 2" xfId="29553" xr:uid="{00000000-0005-0000-0000-00001F0B0000}"/>
    <cellStyle name="AttribBox 2 4 6 3 3 3" xfId="29552" xr:uid="{00000000-0005-0000-0000-0000200B0000}"/>
    <cellStyle name="AttribBox 2 4 6 3 4" xfId="1498" xr:uid="{00000000-0005-0000-0000-0000210B0000}"/>
    <cellStyle name="AttribBox 2 4 6 3 4 2" xfId="29554" xr:uid="{00000000-0005-0000-0000-0000220B0000}"/>
    <cellStyle name="AttribBox 2 4 6 3 5" xfId="1499" xr:uid="{00000000-0005-0000-0000-0000230B0000}"/>
    <cellStyle name="AttribBox 2 4 6 3 5 2" xfId="29555" xr:uid="{00000000-0005-0000-0000-0000240B0000}"/>
    <cellStyle name="AttribBox 2 4 6 3 6" xfId="29549" xr:uid="{00000000-0005-0000-0000-0000250B0000}"/>
    <cellStyle name="AttribBox 2 4 6 4" xfId="1500" xr:uid="{00000000-0005-0000-0000-0000260B0000}"/>
    <cellStyle name="AttribBox 2 4 6 4 2" xfId="1501" xr:uid="{00000000-0005-0000-0000-0000270B0000}"/>
    <cellStyle name="AttribBox 2 4 6 4 2 2" xfId="29557" xr:uid="{00000000-0005-0000-0000-0000280B0000}"/>
    <cellStyle name="AttribBox 2 4 6 4 3" xfId="29556" xr:uid="{00000000-0005-0000-0000-0000290B0000}"/>
    <cellStyle name="AttribBox 2 4 6 5" xfId="1502" xr:uid="{00000000-0005-0000-0000-00002A0B0000}"/>
    <cellStyle name="AttribBox 2 4 6 5 2" xfId="1503" xr:uid="{00000000-0005-0000-0000-00002B0B0000}"/>
    <cellStyle name="AttribBox 2 4 6 5 2 2" xfId="29559" xr:uid="{00000000-0005-0000-0000-00002C0B0000}"/>
    <cellStyle name="AttribBox 2 4 6 5 3" xfId="29558" xr:uid="{00000000-0005-0000-0000-00002D0B0000}"/>
    <cellStyle name="AttribBox 2 4 6 6" xfId="1504" xr:uid="{00000000-0005-0000-0000-00002E0B0000}"/>
    <cellStyle name="AttribBox 2 4 6 6 2" xfId="1505" xr:uid="{00000000-0005-0000-0000-00002F0B0000}"/>
    <cellStyle name="AttribBox 2 4 6 6 2 2" xfId="29561" xr:uid="{00000000-0005-0000-0000-0000300B0000}"/>
    <cellStyle name="AttribBox 2 4 6 6 3" xfId="29560" xr:uid="{00000000-0005-0000-0000-0000310B0000}"/>
    <cellStyle name="AttribBox 2 4 6 7" xfId="1506" xr:uid="{00000000-0005-0000-0000-0000320B0000}"/>
    <cellStyle name="AttribBox 2 4 6 7 2" xfId="29562" xr:uid="{00000000-0005-0000-0000-0000330B0000}"/>
    <cellStyle name="AttribBox 2 4 6 8" xfId="1507" xr:uid="{00000000-0005-0000-0000-0000340B0000}"/>
    <cellStyle name="AttribBox 2 4 6 8 2" xfId="29563" xr:uid="{00000000-0005-0000-0000-0000350B0000}"/>
    <cellStyle name="AttribBox 2 4 6 9" xfId="29541" xr:uid="{00000000-0005-0000-0000-0000360B0000}"/>
    <cellStyle name="AttribBox 2 4 7" xfId="1508" xr:uid="{00000000-0005-0000-0000-0000370B0000}"/>
    <cellStyle name="AttribBox 2 4 7 2" xfId="1509" xr:uid="{00000000-0005-0000-0000-0000380B0000}"/>
    <cellStyle name="AttribBox 2 4 7 2 2" xfId="1510" xr:uid="{00000000-0005-0000-0000-0000390B0000}"/>
    <cellStyle name="AttribBox 2 4 7 2 2 2" xfId="1511" xr:uid="{00000000-0005-0000-0000-00003A0B0000}"/>
    <cellStyle name="AttribBox 2 4 7 2 2 2 2" xfId="29567" xr:uid="{00000000-0005-0000-0000-00003B0B0000}"/>
    <cellStyle name="AttribBox 2 4 7 2 2 3" xfId="29566" xr:uid="{00000000-0005-0000-0000-00003C0B0000}"/>
    <cellStyle name="AttribBox 2 4 7 2 3" xfId="1512" xr:uid="{00000000-0005-0000-0000-00003D0B0000}"/>
    <cellStyle name="AttribBox 2 4 7 2 3 2" xfId="1513" xr:uid="{00000000-0005-0000-0000-00003E0B0000}"/>
    <cellStyle name="AttribBox 2 4 7 2 3 2 2" xfId="29569" xr:uid="{00000000-0005-0000-0000-00003F0B0000}"/>
    <cellStyle name="AttribBox 2 4 7 2 3 3" xfId="29568" xr:uid="{00000000-0005-0000-0000-0000400B0000}"/>
    <cellStyle name="AttribBox 2 4 7 2 4" xfId="1514" xr:uid="{00000000-0005-0000-0000-0000410B0000}"/>
    <cellStyle name="AttribBox 2 4 7 2 4 2" xfId="29570" xr:uid="{00000000-0005-0000-0000-0000420B0000}"/>
    <cellStyle name="AttribBox 2 4 7 2 5" xfId="1515" xr:uid="{00000000-0005-0000-0000-0000430B0000}"/>
    <cellStyle name="AttribBox 2 4 7 2 5 2" xfId="29571" xr:uid="{00000000-0005-0000-0000-0000440B0000}"/>
    <cellStyle name="AttribBox 2 4 7 2 6" xfId="29565" xr:uid="{00000000-0005-0000-0000-0000450B0000}"/>
    <cellStyle name="AttribBox 2 4 7 3" xfId="1516" xr:uid="{00000000-0005-0000-0000-0000460B0000}"/>
    <cellStyle name="AttribBox 2 4 7 3 2" xfId="1517" xr:uid="{00000000-0005-0000-0000-0000470B0000}"/>
    <cellStyle name="AttribBox 2 4 7 3 2 2" xfId="1518" xr:uid="{00000000-0005-0000-0000-0000480B0000}"/>
    <cellStyle name="AttribBox 2 4 7 3 2 2 2" xfId="29574" xr:uid="{00000000-0005-0000-0000-0000490B0000}"/>
    <cellStyle name="AttribBox 2 4 7 3 2 3" xfId="29573" xr:uid="{00000000-0005-0000-0000-00004A0B0000}"/>
    <cellStyle name="AttribBox 2 4 7 3 3" xfId="1519" xr:uid="{00000000-0005-0000-0000-00004B0B0000}"/>
    <cellStyle name="AttribBox 2 4 7 3 3 2" xfId="1520" xr:uid="{00000000-0005-0000-0000-00004C0B0000}"/>
    <cellStyle name="AttribBox 2 4 7 3 3 2 2" xfId="29576" xr:uid="{00000000-0005-0000-0000-00004D0B0000}"/>
    <cellStyle name="AttribBox 2 4 7 3 3 3" xfId="29575" xr:uid="{00000000-0005-0000-0000-00004E0B0000}"/>
    <cellStyle name="AttribBox 2 4 7 3 4" xfId="1521" xr:uid="{00000000-0005-0000-0000-00004F0B0000}"/>
    <cellStyle name="AttribBox 2 4 7 3 4 2" xfId="29577" xr:uid="{00000000-0005-0000-0000-0000500B0000}"/>
    <cellStyle name="AttribBox 2 4 7 3 5" xfId="1522" xr:uid="{00000000-0005-0000-0000-0000510B0000}"/>
    <cellStyle name="AttribBox 2 4 7 3 5 2" xfId="29578" xr:uid="{00000000-0005-0000-0000-0000520B0000}"/>
    <cellStyle name="AttribBox 2 4 7 3 6" xfId="29572" xr:uid="{00000000-0005-0000-0000-0000530B0000}"/>
    <cellStyle name="AttribBox 2 4 7 4" xfId="1523" xr:uid="{00000000-0005-0000-0000-0000540B0000}"/>
    <cellStyle name="AttribBox 2 4 7 4 2" xfId="1524" xr:uid="{00000000-0005-0000-0000-0000550B0000}"/>
    <cellStyle name="AttribBox 2 4 7 4 2 2" xfId="29580" xr:uid="{00000000-0005-0000-0000-0000560B0000}"/>
    <cellStyle name="AttribBox 2 4 7 4 3" xfId="29579" xr:uid="{00000000-0005-0000-0000-0000570B0000}"/>
    <cellStyle name="AttribBox 2 4 7 5" xfId="1525" xr:uid="{00000000-0005-0000-0000-0000580B0000}"/>
    <cellStyle name="AttribBox 2 4 7 5 2" xfId="1526" xr:uid="{00000000-0005-0000-0000-0000590B0000}"/>
    <cellStyle name="AttribBox 2 4 7 5 2 2" xfId="29582" xr:uid="{00000000-0005-0000-0000-00005A0B0000}"/>
    <cellStyle name="AttribBox 2 4 7 5 3" xfId="29581" xr:uid="{00000000-0005-0000-0000-00005B0B0000}"/>
    <cellStyle name="AttribBox 2 4 7 6" xfId="1527" xr:uid="{00000000-0005-0000-0000-00005C0B0000}"/>
    <cellStyle name="AttribBox 2 4 7 6 2" xfId="1528" xr:uid="{00000000-0005-0000-0000-00005D0B0000}"/>
    <cellStyle name="AttribBox 2 4 7 6 2 2" xfId="29584" xr:uid="{00000000-0005-0000-0000-00005E0B0000}"/>
    <cellStyle name="AttribBox 2 4 7 6 3" xfId="29583" xr:uid="{00000000-0005-0000-0000-00005F0B0000}"/>
    <cellStyle name="AttribBox 2 4 7 7" xfId="1529" xr:uid="{00000000-0005-0000-0000-0000600B0000}"/>
    <cellStyle name="AttribBox 2 4 7 7 2" xfId="29585" xr:uid="{00000000-0005-0000-0000-0000610B0000}"/>
    <cellStyle name="AttribBox 2 4 7 8" xfId="1530" xr:uid="{00000000-0005-0000-0000-0000620B0000}"/>
    <cellStyle name="AttribBox 2 4 7 8 2" xfId="29586" xr:uid="{00000000-0005-0000-0000-0000630B0000}"/>
    <cellStyle name="AttribBox 2 4 7 9" xfId="29564" xr:uid="{00000000-0005-0000-0000-0000640B0000}"/>
    <cellStyle name="AttribBox 2 4 8" xfId="1531" xr:uid="{00000000-0005-0000-0000-0000650B0000}"/>
    <cellStyle name="AttribBox 2 4 8 2" xfId="1532" xr:uid="{00000000-0005-0000-0000-0000660B0000}"/>
    <cellStyle name="AttribBox 2 4 8 2 2" xfId="1533" xr:uid="{00000000-0005-0000-0000-0000670B0000}"/>
    <cellStyle name="AttribBox 2 4 8 2 2 2" xfId="1534" xr:uid="{00000000-0005-0000-0000-0000680B0000}"/>
    <cellStyle name="AttribBox 2 4 8 2 2 2 2" xfId="29590" xr:uid="{00000000-0005-0000-0000-0000690B0000}"/>
    <cellStyle name="AttribBox 2 4 8 2 2 3" xfId="29589" xr:uid="{00000000-0005-0000-0000-00006A0B0000}"/>
    <cellStyle name="AttribBox 2 4 8 2 3" xfId="1535" xr:uid="{00000000-0005-0000-0000-00006B0B0000}"/>
    <cellStyle name="AttribBox 2 4 8 2 3 2" xfId="1536" xr:uid="{00000000-0005-0000-0000-00006C0B0000}"/>
    <cellStyle name="AttribBox 2 4 8 2 3 2 2" xfId="29592" xr:uid="{00000000-0005-0000-0000-00006D0B0000}"/>
    <cellStyle name="AttribBox 2 4 8 2 3 3" xfId="29591" xr:uid="{00000000-0005-0000-0000-00006E0B0000}"/>
    <cellStyle name="AttribBox 2 4 8 2 4" xfId="1537" xr:uid="{00000000-0005-0000-0000-00006F0B0000}"/>
    <cellStyle name="AttribBox 2 4 8 2 4 2" xfId="29593" xr:uid="{00000000-0005-0000-0000-0000700B0000}"/>
    <cellStyle name="AttribBox 2 4 8 2 5" xfId="1538" xr:uid="{00000000-0005-0000-0000-0000710B0000}"/>
    <cellStyle name="AttribBox 2 4 8 2 5 2" xfId="29594" xr:uid="{00000000-0005-0000-0000-0000720B0000}"/>
    <cellStyle name="AttribBox 2 4 8 2 6" xfId="29588" xr:uid="{00000000-0005-0000-0000-0000730B0000}"/>
    <cellStyle name="AttribBox 2 4 8 3" xfId="1539" xr:uid="{00000000-0005-0000-0000-0000740B0000}"/>
    <cellStyle name="AttribBox 2 4 8 3 2" xfId="1540" xr:uid="{00000000-0005-0000-0000-0000750B0000}"/>
    <cellStyle name="AttribBox 2 4 8 3 2 2" xfId="1541" xr:uid="{00000000-0005-0000-0000-0000760B0000}"/>
    <cellStyle name="AttribBox 2 4 8 3 2 2 2" xfId="29597" xr:uid="{00000000-0005-0000-0000-0000770B0000}"/>
    <cellStyle name="AttribBox 2 4 8 3 2 3" xfId="29596" xr:uid="{00000000-0005-0000-0000-0000780B0000}"/>
    <cellStyle name="AttribBox 2 4 8 3 3" xfId="1542" xr:uid="{00000000-0005-0000-0000-0000790B0000}"/>
    <cellStyle name="AttribBox 2 4 8 3 3 2" xfId="1543" xr:uid="{00000000-0005-0000-0000-00007A0B0000}"/>
    <cellStyle name="AttribBox 2 4 8 3 3 2 2" xfId="29599" xr:uid="{00000000-0005-0000-0000-00007B0B0000}"/>
    <cellStyle name="AttribBox 2 4 8 3 3 3" xfId="29598" xr:uid="{00000000-0005-0000-0000-00007C0B0000}"/>
    <cellStyle name="AttribBox 2 4 8 3 4" xfId="1544" xr:uid="{00000000-0005-0000-0000-00007D0B0000}"/>
    <cellStyle name="AttribBox 2 4 8 3 4 2" xfId="29600" xr:uid="{00000000-0005-0000-0000-00007E0B0000}"/>
    <cellStyle name="AttribBox 2 4 8 3 5" xfId="1545" xr:uid="{00000000-0005-0000-0000-00007F0B0000}"/>
    <cellStyle name="AttribBox 2 4 8 3 5 2" xfId="29601" xr:uid="{00000000-0005-0000-0000-0000800B0000}"/>
    <cellStyle name="AttribBox 2 4 8 3 6" xfId="29595" xr:uid="{00000000-0005-0000-0000-0000810B0000}"/>
    <cellStyle name="AttribBox 2 4 8 4" xfId="1546" xr:uid="{00000000-0005-0000-0000-0000820B0000}"/>
    <cellStyle name="AttribBox 2 4 8 4 2" xfId="1547" xr:uid="{00000000-0005-0000-0000-0000830B0000}"/>
    <cellStyle name="AttribBox 2 4 8 4 2 2" xfId="29603" xr:uid="{00000000-0005-0000-0000-0000840B0000}"/>
    <cellStyle name="AttribBox 2 4 8 4 3" xfId="29602" xr:uid="{00000000-0005-0000-0000-0000850B0000}"/>
    <cellStyle name="AttribBox 2 4 8 5" xfId="1548" xr:uid="{00000000-0005-0000-0000-0000860B0000}"/>
    <cellStyle name="AttribBox 2 4 8 5 2" xfId="1549" xr:uid="{00000000-0005-0000-0000-0000870B0000}"/>
    <cellStyle name="AttribBox 2 4 8 5 2 2" xfId="29605" xr:uid="{00000000-0005-0000-0000-0000880B0000}"/>
    <cellStyle name="AttribBox 2 4 8 5 3" xfId="29604" xr:uid="{00000000-0005-0000-0000-0000890B0000}"/>
    <cellStyle name="AttribBox 2 4 8 6" xfId="1550" xr:uid="{00000000-0005-0000-0000-00008A0B0000}"/>
    <cellStyle name="AttribBox 2 4 8 6 2" xfId="1551" xr:uid="{00000000-0005-0000-0000-00008B0B0000}"/>
    <cellStyle name="AttribBox 2 4 8 6 2 2" xfId="29607" xr:uid="{00000000-0005-0000-0000-00008C0B0000}"/>
    <cellStyle name="AttribBox 2 4 8 6 3" xfId="29606" xr:uid="{00000000-0005-0000-0000-00008D0B0000}"/>
    <cellStyle name="AttribBox 2 4 8 7" xfId="1552" xr:uid="{00000000-0005-0000-0000-00008E0B0000}"/>
    <cellStyle name="AttribBox 2 4 8 7 2" xfId="29608" xr:uid="{00000000-0005-0000-0000-00008F0B0000}"/>
    <cellStyle name="AttribBox 2 4 8 8" xfId="1553" xr:uid="{00000000-0005-0000-0000-0000900B0000}"/>
    <cellStyle name="AttribBox 2 4 8 8 2" xfId="29609" xr:uid="{00000000-0005-0000-0000-0000910B0000}"/>
    <cellStyle name="AttribBox 2 4 8 9" xfId="29587" xr:uid="{00000000-0005-0000-0000-0000920B0000}"/>
    <cellStyle name="AttribBox 2 4 9" xfId="1554" xr:uid="{00000000-0005-0000-0000-0000930B0000}"/>
    <cellStyle name="AttribBox 2 4 9 2" xfId="1555" xr:uid="{00000000-0005-0000-0000-0000940B0000}"/>
    <cellStyle name="AttribBox 2 4 9 2 2" xfId="1556" xr:uid="{00000000-0005-0000-0000-0000950B0000}"/>
    <cellStyle name="AttribBox 2 4 9 2 2 2" xfId="1557" xr:uid="{00000000-0005-0000-0000-0000960B0000}"/>
    <cellStyle name="AttribBox 2 4 9 2 2 2 2" xfId="29613" xr:uid="{00000000-0005-0000-0000-0000970B0000}"/>
    <cellStyle name="AttribBox 2 4 9 2 2 3" xfId="29612" xr:uid="{00000000-0005-0000-0000-0000980B0000}"/>
    <cellStyle name="AttribBox 2 4 9 2 3" xfId="1558" xr:uid="{00000000-0005-0000-0000-0000990B0000}"/>
    <cellStyle name="AttribBox 2 4 9 2 3 2" xfId="1559" xr:uid="{00000000-0005-0000-0000-00009A0B0000}"/>
    <cellStyle name="AttribBox 2 4 9 2 3 2 2" xfId="29615" xr:uid="{00000000-0005-0000-0000-00009B0B0000}"/>
    <cellStyle name="AttribBox 2 4 9 2 3 3" xfId="29614" xr:uid="{00000000-0005-0000-0000-00009C0B0000}"/>
    <cellStyle name="AttribBox 2 4 9 2 4" xfId="1560" xr:uid="{00000000-0005-0000-0000-00009D0B0000}"/>
    <cellStyle name="AttribBox 2 4 9 2 4 2" xfId="29616" xr:uid="{00000000-0005-0000-0000-00009E0B0000}"/>
    <cellStyle name="AttribBox 2 4 9 2 5" xfId="1561" xr:uid="{00000000-0005-0000-0000-00009F0B0000}"/>
    <cellStyle name="AttribBox 2 4 9 2 5 2" xfId="29617" xr:uid="{00000000-0005-0000-0000-0000A00B0000}"/>
    <cellStyle name="AttribBox 2 4 9 2 6" xfId="29611" xr:uid="{00000000-0005-0000-0000-0000A10B0000}"/>
    <cellStyle name="AttribBox 2 4 9 3" xfId="1562" xr:uid="{00000000-0005-0000-0000-0000A20B0000}"/>
    <cellStyle name="AttribBox 2 4 9 3 2" xfId="1563" xr:uid="{00000000-0005-0000-0000-0000A30B0000}"/>
    <cellStyle name="AttribBox 2 4 9 3 2 2" xfId="1564" xr:uid="{00000000-0005-0000-0000-0000A40B0000}"/>
    <cellStyle name="AttribBox 2 4 9 3 2 2 2" xfId="29620" xr:uid="{00000000-0005-0000-0000-0000A50B0000}"/>
    <cellStyle name="AttribBox 2 4 9 3 2 3" xfId="29619" xr:uid="{00000000-0005-0000-0000-0000A60B0000}"/>
    <cellStyle name="AttribBox 2 4 9 3 3" xfId="1565" xr:uid="{00000000-0005-0000-0000-0000A70B0000}"/>
    <cellStyle name="AttribBox 2 4 9 3 3 2" xfId="1566" xr:uid="{00000000-0005-0000-0000-0000A80B0000}"/>
    <cellStyle name="AttribBox 2 4 9 3 3 2 2" xfId="29622" xr:uid="{00000000-0005-0000-0000-0000A90B0000}"/>
    <cellStyle name="AttribBox 2 4 9 3 3 3" xfId="29621" xr:uid="{00000000-0005-0000-0000-0000AA0B0000}"/>
    <cellStyle name="AttribBox 2 4 9 3 4" xfId="1567" xr:uid="{00000000-0005-0000-0000-0000AB0B0000}"/>
    <cellStyle name="AttribBox 2 4 9 3 4 2" xfId="29623" xr:uid="{00000000-0005-0000-0000-0000AC0B0000}"/>
    <cellStyle name="AttribBox 2 4 9 3 5" xfId="1568" xr:uid="{00000000-0005-0000-0000-0000AD0B0000}"/>
    <cellStyle name="AttribBox 2 4 9 3 5 2" xfId="29624" xr:uid="{00000000-0005-0000-0000-0000AE0B0000}"/>
    <cellStyle name="AttribBox 2 4 9 3 6" xfId="29618" xr:uid="{00000000-0005-0000-0000-0000AF0B0000}"/>
    <cellStyle name="AttribBox 2 4 9 4" xfId="1569" xr:uid="{00000000-0005-0000-0000-0000B00B0000}"/>
    <cellStyle name="AttribBox 2 4 9 4 2" xfId="1570" xr:uid="{00000000-0005-0000-0000-0000B10B0000}"/>
    <cellStyle name="AttribBox 2 4 9 4 2 2" xfId="29626" xr:uid="{00000000-0005-0000-0000-0000B20B0000}"/>
    <cellStyle name="AttribBox 2 4 9 4 3" xfId="29625" xr:uid="{00000000-0005-0000-0000-0000B30B0000}"/>
    <cellStyle name="AttribBox 2 4 9 5" xfId="1571" xr:uid="{00000000-0005-0000-0000-0000B40B0000}"/>
    <cellStyle name="AttribBox 2 4 9 5 2" xfId="1572" xr:uid="{00000000-0005-0000-0000-0000B50B0000}"/>
    <cellStyle name="AttribBox 2 4 9 5 2 2" xfId="29628" xr:uid="{00000000-0005-0000-0000-0000B60B0000}"/>
    <cellStyle name="AttribBox 2 4 9 5 3" xfId="29627" xr:uid="{00000000-0005-0000-0000-0000B70B0000}"/>
    <cellStyle name="AttribBox 2 4 9 6" xfId="1573" xr:uid="{00000000-0005-0000-0000-0000B80B0000}"/>
    <cellStyle name="AttribBox 2 4 9 6 2" xfId="1574" xr:uid="{00000000-0005-0000-0000-0000B90B0000}"/>
    <cellStyle name="AttribBox 2 4 9 6 2 2" xfId="29630" xr:uid="{00000000-0005-0000-0000-0000BA0B0000}"/>
    <cellStyle name="AttribBox 2 4 9 6 3" xfId="29629" xr:uid="{00000000-0005-0000-0000-0000BB0B0000}"/>
    <cellStyle name="AttribBox 2 4 9 7" xfId="1575" xr:uid="{00000000-0005-0000-0000-0000BC0B0000}"/>
    <cellStyle name="AttribBox 2 4 9 7 2" xfId="29631" xr:uid="{00000000-0005-0000-0000-0000BD0B0000}"/>
    <cellStyle name="AttribBox 2 4 9 8" xfId="1576" xr:uid="{00000000-0005-0000-0000-0000BE0B0000}"/>
    <cellStyle name="AttribBox 2 4 9 8 2" xfId="29632" xr:uid="{00000000-0005-0000-0000-0000BF0B0000}"/>
    <cellStyle name="AttribBox 2 4 9 9" xfId="29610" xr:uid="{00000000-0005-0000-0000-0000C00B0000}"/>
    <cellStyle name="AttribBox 2 5" xfId="1577" xr:uid="{00000000-0005-0000-0000-0000C10B0000}"/>
    <cellStyle name="AttribBox 2 5 2" xfId="1578" xr:uid="{00000000-0005-0000-0000-0000C20B0000}"/>
    <cellStyle name="AttribBox 2 5 2 2" xfId="1579" xr:uid="{00000000-0005-0000-0000-0000C30B0000}"/>
    <cellStyle name="AttribBox 2 5 2 2 2" xfId="1580" xr:uid="{00000000-0005-0000-0000-0000C40B0000}"/>
    <cellStyle name="AttribBox 2 5 2 2 2 2" xfId="29636" xr:uid="{00000000-0005-0000-0000-0000C50B0000}"/>
    <cellStyle name="AttribBox 2 5 2 2 3" xfId="29635" xr:uid="{00000000-0005-0000-0000-0000C60B0000}"/>
    <cellStyle name="AttribBox 2 5 2 3" xfId="1581" xr:uid="{00000000-0005-0000-0000-0000C70B0000}"/>
    <cellStyle name="AttribBox 2 5 2 3 2" xfId="1582" xr:uid="{00000000-0005-0000-0000-0000C80B0000}"/>
    <cellStyle name="AttribBox 2 5 2 3 2 2" xfId="29638" xr:uid="{00000000-0005-0000-0000-0000C90B0000}"/>
    <cellStyle name="AttribBox 2 5 2 3 3" xfId="29637" xr:uid="{00000000-0005-0000-0000-0000CA0B0000}"/>
    <cellStyle name="AttribBox 2 5 2 4" xfId="1583" xr:uid="{00000000-0005-0000-0000-0000CB0B0000}"/>
    <cellStyle name="AttribBox 2 5 2 4 2" xfId="29639" xr:uid="{00000000-0005-0000-0000-0000CC0B0000}"/>
    <cellStyle name="AttribBox 2 5 2 5" xfId="1584" xr:uid="{00000000-0005-0000-0000-0000CD0B0000}"/>
    <cellStyle name="AttribBox 2 5 2 5 2" xfId="29640" xr:uid="{00000000-0005-0000-0000-0000CE0B0000}"/>
    <cellStyle name="AttribBox 2 5 2 6" xfId="29634" xr:uid="{00000000-0005-0000-0000-0000CF0B0000}"/>
    <cellStyle name="AttribBox 2 5 3" xfId="1585" xr:uid="{00000000-0005-0000-0000-0000D00B0000}"/>
    <cellStyle name="AttribBox 2 5 3 2" xfId="1586" xr:uid="{00000000-0005-0000-0000-0000D10B0000}"/>
    <cellStyle name="AttribBox 2 5 3 2 2" xfId="1587" xr:uid="{00000000-0005-0000-0000-0000D20B0000}"/>
    <cellStyle name="AttribBox 2 5 3 2 2 2" xfId="29643" xr:uid="{00000000-0005-0000-0000-0000D30B0000}"/>
    <cellStyle name="AttribBox 2 5 3 2 3" xfId="29642" xr:uid="{00000000-0005-0000-0000-0000D40B0000}"/>
    <cellStyle name="AttribBox 2 5 3 3" xfId="1588" xr:uid="{00000000-0005-0000-0000-0000D50B0000}"/>
    <cellStyle name="AttribBox 2 5 3 3 2" xfId="1589" xr:uid="{00000000-0005-0000-0000-0000D60B0000}"/>
    <cellStyle name="AttribBox 2 5 3 3 2 2" xfId="29645" xr:uid="{00000000-0005-0000-0000-0000D70B0000}"/>
    <cellStyle name="AttribBox 2 5 3 3 3" xfId="29644" xr:uid="{00000000-0005-0000-0000-0000D80B0000}"/>
    <cellStyle name="AttribBox 2 5 3 4" xfId="1590" xr:uid="{00000000-0005-0000-0000-0000D90B0000}"/>
    <cellStyle name="AttribBox 2 5 3 4 2" xfId="29646" xr:uid="{00000000-0005-0000-0000-0000DA0B0000}"/>
    <cellStyle name="AttribBox 2 5 3 5" xfId="1591" xr:uid="{00000000-0005-0000-0000-0000DB0B0000}"/>
    <cellStyle name="AttribBox 2 5 3 5 2" xfId="29647" xr:uid="{00000000-0005-0000-0000-0000DC0B0000}"/>
    <cellStyle name="AttribBox 2 5 3 6" xfId="29641" xr:uid="{00000000-0005-0000-0000-0000DD0B0000}"/>
    <cellStyle name="AttribBox 2 5 4" xfId="1592" xr:uid="{00000000-0005-0000-0000-0000DE0B0000}"/>
    <cellStyle name="AttribBox 2 5 4 2" xfId="29648" xr:uid="{00000000-0005-0000-0000-0000DF0B0000}"/>
    <cellStyle name="AttribBox 2 5 5" xfId="1593" xr:uid="{00000000-0005-0000-0000-0000E00B0000}"/>
    <cellStyle name="AttribBox 2 5 5 2" xfId="29649" xr:uid="{00000000-0005-0000-0000-0000E10B0000}"/>
    <cellStyle name="AttribBox 2 5 6" xfId="29633" xr:uid="{00000000-0005-0000-0000-0000E20B0000}"/>
    <cellStyle name="AttribBox 2 6" xfId="1594" xr:uid="{00000000-0005-0000-0000-0000E30B0000}"/>
    <cellStyle name="AttribBox 2 6 2" xfId="1595" xr:uid="{00000000-0005-0000-0000-0000E40B0000}"/>
    <cellStyle name="AttribBox 2 6 2 2" xfId="1596" xr:uid="{00000000-0005-0000-0000-0000E50B0000}"/>
    <cellStyle name="AttribBox 2 6 2 2 2" xfId="1597" xr:uid="{00000000-0005-0000-0000-0000E60B0000}"/>
    <cellStyle name="AttribBox 2 6 2 2 2 2" xfId="29653" xr:uid="{00000000-0005-0000-0000-0000E70B0000}"/>
    <cellStyle name="AttribBox 2 6 2 2 3" xfId="29652" xr:uid="{00000000-0005-0000-0000-0000E80B0000}"/>
    <cellStyle name="AttribBox 2 6 2 3" xfId="1598" xr:uid="{00000000-0005-0000-0000-0000E90B0000}"/>
    <cellStyle name="AttribBox 2 6 2 3 2" xfId="1599" xr:uid="{00000000-0005-0000-0000-0000EA0B0000}"/>
    <cellStyle name="AttribBox 2 6 2 3 2 2" xfId="29655" xr:uid="{00000000-0005-0000-0000-0000EB0B0000}"/>
    <cellStyle name="AttribBox 2 6 2 3 3" xfId="29654" xr:uid="{00000000-0005-0000-0000-0000EC0B0000}"/>
    <cellStyle name="AttribBox 2 6 2 4" xfId="1600" xr:uid="{00000000-0005-0000-0000-0000ED0B0000}"/>
    <cellStyle name="AttribBox 2 6 2 4 2" xfId="29656" xr:uid="{00000000-0005-0000-0000-0000EE0B0000}"/>
    <cellStyle name="AttribBox 2 6 2 5" xfId="1601" xr:uid="{00000000-0005-0000-0000-0000EF0B0000}"/>
    <cellStyle name="AttribBox 2 6 2 5 2" xfId="29657" xr:uid="{00000000-0005-0000-0000-0000F00B0000}"/>
    <cellStyle name="AttribBox 2 6 2 6" xfId="29651" xr:uid="{00000000-0005-0000-0000-0000F10B0000}"/>
    <cellStyle name="AttribBox 2 6 3" xfId="1602" xr:uid="{00000000-0005-0000-0000-0000F20B0000}"/>
    <cellStyle name="AttribBox 2 6 3 2" xfId="1603" xr:uid="{00000000-0005-0000-0000-0000F30B0000}"/>
    <cellStyle name="AttribBox 2 6 3 2 2" xfId="1604" xr:uid="{00000000-0005-0000-0000-0000F40B0000}"/>
    <cellStyle name="AttribBox 2 6 3 2 2 2" xfId="29660" xr:uid="{00000000-0005-0000-0000-0000F50B0000}"/>
    <cellStyle name="AttribBox 2 6 3 2 3" xfId="29659" xr:uid="{00000000-0005-0000-0000-0000F60B0000}"/>
    <cellStyle name="AttribBox 2 6 3 3" xfId="1605" xr:uid="{00000000-0005-0000-0000-0000F70B0000}"/>
    <cellStyle name="AttribBox 2 6 3 3 2" xfId="1606" xr:uid="{00000000-0005-0000-0000-0000F80B0000}"/>
    <cellStyle name="AttribBox 2 6 3 3 2 2" xfId="29662" xr:uid="{00000000-0005-0000-0000-0000F90B0000}"/>
    <cellStyle name="AttribBox 2 6 3 3 3" xfId="29661" xr:uid="{00000000-0005-0000-0000-0000FA0B0000}"/>
    <cellStyle name="AttribBox 2 6 3 4" xfId="1607" xr:uid="{00000000-0005-0000-0000-0000FB0B0000}"/>
    <cellStyle name="AttribBox 2 6 3 4 2" xfId="29663" xr:uid="{00000000-0005-0000-0000-0000FC0B0000}"/>
    <cellStyle name="AttribBox 2 6 3 5" xfId="1608" xr:uid="{00000000-0005-0000-0000-0000FD0B0000}"/>
    <cellStyle name="AttribBox 2 6 3 5 2" xfId="29664" xr:uid="{00000000-0005-0000-0000-0000FE0B0000}"/>
    <cellStyle name="AttribBox 2 6 3 6" xfId="29658" xr:uid="{00000000-0005-0000-0000-0000FF0B0000}"/>
    <cellStyle name="AttribBox 2 6 4" xfId="1609" xr:uid="{00000000-0005-0000-0000-0000000C0000}"/>
    <cellStyle name="AttribBox 2 6 4 2" xfId="1610" xr:uid="{00000000-0005-0000-0000-0000010C0000}"/>
    <cellStyle name="AttribBox 2 6 4 2 2" xfId="29666" xr:uid="{00000000-0005-0000-0000-0000020C0000}"/>
    <cellStyle name="AttribBox 2 6 4 3" xfId="29665" xr:uid="{00000000-0005-0000-0000-0000030C0000}"/>
    <cellStyle name="AttribBox 2 6 5" xfId="1611" xr:uid="{00000000-0005-0000-0000-0000040C0000}"/>
    <cellStyle name="AttribBox 2 6 5 2" xfId="1612" xr:uid="{00000000-0005-0000-0000-0000050C0000}"/>
    <cellStyle name="AttribBox 2 6 5 2 2" xfId="29668" xr:uid="{00000000-0005-0000-0000-0000060C0000}"/>
    <cellStyle name="AttribBox 2 6 5 3" xfId="29667" xr:uid="{00000000-0005-0000-0000-0000070C0000}"/>
    <cellStyle name="AttribBox 2 6 6" xfId="1613" xr:uid="{00000000-0005-0000-0000-0000080C0000}"/>
    <cellStyle name="AttribBox 2 6 6 2" xfId="1614" xr:uid="{00000000-0005-0000-0000-0000090C0000}"/>
    <cellStyle name="AttribBox 2 6 6 2 2" xfId="29670" xr:uid="{00000000-0005-0000-0000-00000A0C0000}"/>
    <cellStyle name="AttribBox 2 6 6 3" xfId="29669" xr:uid="{00000000-0005-0000-0000-00000B0C0000}"/>
    <cellStyle name="AttribBox 2 6 7" xfId="1615" xr:uid="{00000000-0005-0000-0000-00000C0C0000}"/>
    <cellStyle name="AttribBox 2 6 7 2" xfId="29671" xr:uid="{00000000-0005-0000-0000-00000D0C0000}"/>
    <cellStyle name="AttribBox 2 6 8" xfId="1616" xr:uid="{00000000-0005-0000-0000-00000E0C0000}"/>
    <cellStyle name="AttribBox 2 6 8 2" xfId="29672" xr:uid="{00000000-0005-0000-0000-00000F0C0000}"/>
    <cellStyle name="AttribBox 2 6 9" xfId="29650" xr:uid="{00000000-0005-0000-0000-0000100C0000}"/>
    <cellStyle name="AttribBox 2 7" xfId="1617" xr:uid="{00000000-0005-0000-0000-0000110C0000}"/>
    <cellStyle name="AttribBox 2 7 2" xfId="1618" xr:uid="{00000000-0005-0000-0000-0000120C0000}"/>
    <cellStyle name="AttribBox 2 7 2 2" xfId="1619" xr:uid="{00000000-0005-0000-0000-0000130C0000}"/>
    <cellStyle name="AttribBox 2 7 2 2 2" xfId="1620" xr:uid="{00000000-0005-0000-0000-0000140C0000}"/>
    <cellStyle name="AttribBox 2 7 2 2 2 2" xfId="29676" xr:uid="{00000000-0005-0000-0000-0000150C0000}"/>
    <cellStyle name="AttribBox 2 7 2 2 3" xfId="29675" xr:uid="{00000000-0005-0000-0000-0000160C0000}"/>
    <cellStyle name="AttribBox 2 7 2 3" xfId="1621" xr:uid="{00000000-0005-0000-0000-0000170C0000}"/>
    <cellStyle name="AttribBox 2 7 2 3 2" xfId="1622" xr:uid="{00000000-0005-0000-0000-0000180C0000}"/>
    <cellStyle name="AttribBox 2 7 2 3 2 2" xfId="29678" xr:uid="{00000000-0005-0000-0000-0000190C0000}"/>
    <cellStyle name="AttribBox 2 7 2 3 3" xfId="29677" xr:uid="{00000000-0005-0000-0000-00001A0C0000}"/>
    <cellStyle name="AttribBox 2 7 2 4" xfId="1623" xr:uid="{00000000-0005-0000-0000-00001B0C0000}"/>
    <cellStyle name="AttribBox 2 7 2 4 2" xfId="29679" xr:uid="{00000000-0005-0000-0000-00001C0C0000}"/>
    <cellStyle name="AttribBox 2 7 2 5" xfId="1624" xr:uid="{00000000-0005-0000-0000-00001D0C0000}"/>
    <cellStyle name="AttribBox 2 7 2 5 2" xfId="29680" xr:uid="{00000000-0005-0000-0000-00001E0C0000}"/>
    <cellStyle name="AttribBox 2 7 2 6" xfId="29674" xr:uid="{00000000-0005-0000-0000-00001F0C0000}"/>
    <cellStyle name="AttribBox 2 7 3" xfId="1625" xr:uid="{00000000-0005-0000-0000-0000200C0000}"/>
    <cellStyle name="AttribBox 2 7 3 2" xfId="1626" xr:uid="{00000000-0005-0000-0000-0000210C0000}"/>
    <cellStyle name="AttribBox 2 7 3 2 2" xfId="1627" xr:uid="{00000000-0005-0000-0000-0000220C0000}"/>
    <cellStyle name="AttribBox 2 7 3 2 2 2" xfId="29683" xr:uid="{00000000-0005-0000-0000-0000230C0000}"/>
    <cellStyle name="AttribBox 2 7 3 2 3" xfId="29682" xr:uid="{00000000-0005-0000-0000-0000240C0000}"/>
    <cellStyle name="AttribBox 2 7 3 3" xfId="1628" xr:uid="{00000000-0005-0000-0000-0000250C0000}"/>
    <cellStyle name="AttribBox 2 7 3 3 2" xfId="1629" xr:uid="{00000000-0005-0000-0000-0000260C0000}"/>
    <cellStyle name="AttribBox 2 7 3 3 2 2" xfId="29685" xr:uid="{00000000-0005-0000-0000-0000270C0000}"/>
    <cellStyle name="AttribBox 2 7 3 3 3" xfId="29684" xr:uid="{00000000-0005-0000-0000-0000280C0000}"/>
    <cellStyle name="AttribBox 2 7 3 4" xfId="1630" xr:uid="{00000000-0005-0000-0000-0000290C0000}"/>
    <cellStyle name="AttribBox 2 7 3 4 2" xfId="29686" xr:uid="{00000000-0005-0000-0000-00002A0C0000}"/>
    <cellStyle name="AttribBox 2 7 3 5" xfId="1631" xr:uid="{00000000-0005-0000-0000-00002B0C0000}"/>
    <cellStyle name="AttribBox 2 7 3 5 2" xfId="29687" xr:uid="{00000000-0005-0000-0000-00002C0C0000}"/>
    <cellStyle name="AttribBox 2 7 3 6" xfId="29681" xr:uid="{00000000-0005-0000-0000-00002D0C0000}"/>
    <cellStyle name="AttribBox 2 7 4" xfId="1632" xr:uid="{00000000-0005-0000-0000-00002E0C0000}"/>
    <cellStyle name="AttribBox 2 7 4 2" xfId="1633" xr:uid="{00000000-0005-0000-0000-00002F0C0000}"/>
    <cellStyle name="AttribBox 2 7 4 2 2" xfId="29689" xr:uid="{00000000-0005-0000-0000-0000300C0000}"/>
    <cellStyle name="AttribBox 2 7 4 3" xfId="29688" xr:uid="{00000000-0005-0000-0000-0000310C0000}"/>
    <cellStyle name="AttribBox 2 7 5" xfId="1634" xr:uid="{00000000-0005-0000-0000-0000320C0000}"/>
    <cellStyle name="AttribBox 2 7 5 2" xfId="1635" xr:uid="{00000000-0005-0000-0000-0000330C0000}"/>
    <cellStyle name="AttribBox 2 7 5 2 2" xfId="29691" xr:uid="{00000000-0005-0000-0000-0000340C0000}"/>
    <cellStyle name="AttribBox 2 7 5 3" xfId="29690" xr:uid="{00000000-0005-0000-0000-0000350C0000}"/>
    <cellStyle name="AttribBox 2 7 6" xfId="1636" xr:uid="{00000000-0005-0000-0000-0000360C0000}"/>
    <cellStyle name="AttribBox 2 7 6 2" xfId="1637" xr:uid="{00000000-0005-0000-0000-0000370C0000}"/>
    <cellStyle name="AttribBox 2 7 6 2 2" xfId="29693" xr:uid="{00000000-0005-0000-0000-0000380C0000}"/>
    <cellStyle name="AttribBox 2 7 6 3" xfId="29692" xr:uid="{00000000-0005-0000-0000-0000390C0000}"/>
    <cellStyle name="AttribBox 2 7 7" xfId="1638" xr:uid="{00000000-0005-0000-0000-00003A0C0000}"/>
    <cellStyle name="AttribBox 2 7 7 2" xfId="29694" xr:uid="{00000000-0005-0000-0000-00003B0C0000}"/>
    <cellStyle name="AttribBox 2 7 8" xfId="1639" xr:uid="{00000000-0005-0000-0000-00003C0C0000}"/>
    <cellStyle name="AttribBox 2 7 8 2" xfId="29695" xr:uid="{00000000-0005-0000-0000-00003D0C0000}"/>
    <cellStyle name="AttribBox 2 7 9" xfId="29673" xr:uid="{00000000-0005-0000-0000-00003E0C0000}"/>
    <cellStyle name="AttribBox 2 8" xfId="1640" xr:uid="{00000000-0005-0000-0000-00003F0C0000}"/>
    <cellStyle name="AttribBox 2 8 2" xfId="1641" xr:uid="{00000000-0005-0000-0000-0000400C0000}"/>
    <cellStyle name="AttribBox 2 8 2 2" xfId="1642" xr:uid="{00000000-0005-0000-0000-0000410C0000}"/>
    <cellStyle name="AttribBox 2 8 2 2 2" xfId="1643" xr:uid="{00000000-0005-0000-0000-0000420C0000}"/>
    <cellStyle name="AttribBox 2 8 2 2 2 2" xfId="29699" xr:uid="{00000000-0005-0000-0000-0000430C0000}"/>
    <cellStyle name="AttribBox 2 8 2 2 3" xfId="29698" xr:uid="{00000000-0005-0000-0000-0000440C0000}"/>
    <cellStyle name="AttribBox 2 8 2 3" xfId="1644" xr:uid="{00000000-0005-0000-0000-0000450C0000}"/>
    <cellStyle name="AttribBox 2 8 2 3 2" xfId="1645" xr:uid="{00000000-0005-0000-0000-0000460C0000}"/>
    <cellStyle name="AttribBox 2 8 2 3 2 2" xfId="29701" xr:uid="{00000000-0005-0000-0000-0000470C0000}"/>
    <cellStyle name="AttribBox 2 8 2 3 3" xfId="29700" xr:uid="{00000000-0005-0000-0000-0000480C0000}"/>
    <cellStyle name="AttribBox 2 8 2 4" xfId="1646" xr:uid="{00000000-0005-0000-0000-0000490C0000}"/>
    <cellStyle name="AttribBox 2 8 2 4 2" xfId="29702" xr:uid="{00000000-0005-0000-0000-00004A0C0000}"/>
    <cellStyle name="AttribBox 2 8 2 5" xfId="1647" xr:uid="{00000000-0005-0000-0000-00004B0C0000}"/>
    <cellStyle name="AttribBox 2 8 2 5 2" xfId="29703" xr:uid="{00000000-0005-0000-0000-00004C0C0000}"/>
    <cellStyle name="AttribBox 2 8 2 6" xfId="29697" xr:uid="{00000000-0005-0000-0000-00004D0C0000}"/>
    <cellStyle name="AttribBox 2 8 3" xfId="1648" xr:uid="{00000000-0005-0000-0000-00004E0C0000}"/>
    <cellStyle name="AttribBox 2 8 3 2" xfId="1649" xr:uid="{00000000-0005-0000-0000-00004F0C0000}"/>
    <cellStyle name="AttribBox 2 8 3 2 2" xfId="1650" xr:uid="{00000000-0005-0000-0000-0000500C0000}"/>
    <cellStyle name="AttribBox 2 8 3 2 2 2" xfId="29706" xr:uid="{00000000-0005-0000-0000-0000510C0000}"/>
    <cellStyle name="AttribBox 2 8 3 2 3" xfId="29705" xr:uid="{00000000-0005-0000-0000-0000520C0000}"/>
    <cellStyle name="AttribBox 2 8 3 3" xfId="1651" xr:uid="{00000000-0005-0000-0000-0000530C0000}"/>
    <cellStyle name="AttribBox 2 8 3 3 2" xfId="1652" xr:uid="{00000000-0005-0000-0000-0000540C0000}"/>
    <cellStyle name="AttribBox 2 8 3 3 2 2" xfId="29708" xr:uid="{00000000-0005-0000-0000-0000550C0000}"/>
    <cellStyle name="AttribBox 2 8 3 3 3" xfId="29707" xr:uid="{00000000-0005-0000-0000-0000560C0000}"/>
    <cellStyle name="AttribBox 2 8 3 4" xfId="1653" xr:uid="{00000000-0005-0000-0000-0000570C0000}"/>
    <cellStyle name="AttribBox 2 8 3 4 2" xfId="29709" xr:uid="{00000000-0005-0000-0000-0000580C0000}"/>
    <cellStyle name="AttribBox 2 8 3 5" xfId="1654" xr:uid="{00000000-0005-0000-0000-0000590C0000}"/>
    <cellStyle name="AttribBox 2 8 3 5 2" xfId="29710" xr:uid="{00000000-0005-0000-0000-00005A0C0000}"/>
    <cellStyle name="AttribBox 2 8 3 6" xfId="29704" xr:uid="{00000000-0005-0000-0000-00005B0C0000}"/>
    <cellStyle name="AttribBox 2 8 4" xfId="1655" xr:uid="{00000000-0005-0000-0000-00005C0C0000}"/>
    <cellStyle name="AttribBox 2 8 4 2" xfId="1656" xr:uid="{00000000-0005-0000-0000-00005D0C0000}"/>
    <cellStyle name="AttribBox 2 8 4 2 2" xfId="29712" xr:uid="{00000000-0005-0000-0000-00005E0C0000}"/>
    <cellStyle name="AttribBox 2 8 4 3" xfId="29711" xr:uid="{00000000-0005-0000-0000-00005F0C0000}"/>
    <cellStyle name="AttribBox 2 8 5" xfId="1657" xr:uid="{00000000-0005-0000-0000-0000600C0000}"/>
    <cellStyle name="AttribBox 2 8 5 2" xfId="1658" xr:uid="{00000000-0005-0000-0000-0000610C0000}"/>
    <cellStyle name="AttribBox 2 8 5 2 2" xfId="29714" xr:uid="{00000000-0005-0000-0000-0000620C0000}"/>
    <cellStyle name="AttribBox 2 8 5 3" xfId="29713" xr:uid="{00000000-0005-0000-0000-0000630C0000}"/>
    <cellStyle name="AttribBox 2 8 6" xfId="1659" xr:uid="{00000000-0005-0000-0000-0000640C0000}"/>
    <cellStyle name="AttribBox 2 8 6 2" xfId="1660" xr:uid="{00000000-0005-0000-0000-0000650C0000}"/>
    <cellStyle name="AttribBox 2 8 6 2 2" xfId="29716" xr:uid="{00000000-0005-0000-0000-0000660C0000}"/>
    <cellStyle name="AttribBox 2 8 6 3" xfId="29715" xr:uid="{00000000-0005-0000-0000-0000670C0000}"/>
    <cellStyle name="AttribBox 2 8 7" xfId="1661" xr:uid="{00000000-0005-0000-0000-0000680C0000}"/>
    <cellStyle name="AttribBox 2 8 7 2" xfId="29717" xr:uid="{00000000-0005-0000-0000-0000690C0000}"/>
    <cellStyle name="AttribBox 2 8 8" xfId="1662" xr:uid="{00000000-0005-0000-0000-00006A0C0000}"/>
    <cellStyle name="AttribBox 2 8 8 2" xfId="29718" xr:uid="{00000000-0005-0000-0000-00006B0C0000}"/>
    <cellStyle name="AttribBox 2 8 9" xfId="29696" xr:uid="{00000000-0005-0000-0000-00006C0C0000}"/>
    <cellStyle name="AttribBox 2 9" xfId="1663" xr:uid="{00000000-0005-0000-0000-00006D0C0000}"/>
    <cellStyle name="AttribBox 2 9 2" xfId="1664" xr:uid="{00000000-0005-0000-0000-00006E0C0000}"/>
    <cellStyle name="AttribBox 2 9 2 2" xfId="1665" xr:uid="{00000000-0005-0000-0000-00006F0C0000}"/>
    <cellStyle name="AttribBox 2 9 2 2 2" xfId="1666" xr:uid="{00000000-0005-0000-0000-0000700C0000}"/>
    <cellStyle name="AttribBox 2 9 2 2 2 2" xfId="29722" xr:uid="{00000000-0005-0000-0000-0000710C0000}"/>
    <cellStyle name="AttribBox 2 9 2 2 3" xfId="29721" xr:uid="{00000000-0005-0000-0000-0000720C0000}"/>
    <cellStyle name="AttribBox 2 9 2 3" xfId="1667" xr:uid="{00000000-0005-0000-0000-0000730C0000}"/>
    <cellStyle name="AttribBox 2 9 2 3 2" xfId="1668" xr:uid="{00000000-0005-0000-0000-0000740C0000}"/>
    <cellStyle name="AttribBox 2 9 2 3 2 2" xfId="29724" xr:uid="{00000000-0005-0000-0000-0000750C0000}"/>
    <cellStyle name="AttribBox 2 9 2 3 3" xfId="29723" xr:uid="{00000000-0005-0000-0000-0000760C0000}"/>
    <cellStyle name="AttribBox 2 9 2 4" xfId="1669" xr:uid="{00000000-0005-0000-0000-0000770C0000}"/>
    <cellStyle name="AttribBox 2 9 2 4 2" xfId="29725" xr:uid="{00000000-0005-0000-0000-0000780C0000}"/>
    <cellStyle name="AttribBox 2 9 2 5" xfId="1670" xr:uid="{00000000-0005-0000-0000-0000790C0000}"/>
    <cellStyle name="AttribBox 2 9 2 5 2" xfId="29726" xr:uid="{00000000-0005-0000-0000-00007A0C0000}"/>
    <cellStyle name="AttribBox 2 9 2 6" xfId="29720" xr:uid="{00000000-0005-0000-0000-00007B0C0000}"/>
    <cellStyle name="AttribBox 2 9 3" xfId="1671" xr:uid="{00000000-0005-0000-0000-00007C0C0000}"/>
    <cellStyle name="AttribBox 2 9 3 2" xfId="1672" xr:uid="{00000000-0005-0000-0000-00007D0C0000}"/>
    <cellStyle name="AttribBox 2 9 3 2 2" xfId="1673" xr:uid="{00000000-0005-0000-0000-00007E0C0000}"/>
    <cellStyle name="AttribBox 2 9 3 2 2 2" xfId="29729" xr:uid="{00000000-0005-0000-0000-00007F0C0000}"/>
    <cellStyle name="AttribBox 2 9 3 2 3" xfId="29728" xr:uid="{00000000-0005-0000-0000-0000800C0000}"/>
    <cellStyle name="AttribBox 2 9 3 3" xfId="1674" xr:uid="{00000000-0005-0000-0000-0000810C0000}"/>
    <cellStyle name="AttribBox 2 9 3 3 2" xfId="1675" xr:uid="{00000000-0005-0000-0000-0000820C0000}"/>
    <cellStyle name="AttribBox 2 9 3 3 2 2" xfId="29731" xr:uid="{00000000-0005-0000-0000-0000830C0000}"/>
    <cellStyle name="AttribBox 2 9 3 3 3" xfId="29730" xr:uid="{00000000-0005-0000-0000-0000840C0000}"/>
    <cellStyle name="AttribBox 2 9 3 4" xfId="1676" xr:uid="{00000000-0005-0000-0000-0000850C0000}"/>
    <cellStyle name="AttribBox 2 9 3 4 2" xfId="29732" xr:uid="{00000000-0005-0000-0000-0000860C0000}"/>
    <cellStyle name="AttribBox 2 9 3 5" xfId="1677" xr:uid="{00000000-0005-0000-0000-0000870C0000}"/>
    <cellStyle name="AttribBox 2 9 3 5 2" xfId="29733" xr:uid="{00000000-0005-0000-0000-0000880C0000}"/>
    <cellStyle name="AttribBox 2 9 3 6" xfId="29727" xr:uid="{00000000-0005-0000-0000-0000890C0000}"/>
    <cellStyle name="AttribBox 2 9 4" xfId="1678" xr:uid="{00000000-0005-0000-0000-00008A0C0000}"/>
    <cellStyle name="AttribBox 2 9 4 2" xfId="1679" xr:uid="{00000000-0005-0000-0000-00008B0C0000}"/>
    <cellStyle name="AttribBox 2 9 4 2 2" xfId="29735" xr:uid="{00000000-0005-0000-0000-00008C0C0000}"/>
    <cellStyle name="AttribBox 2 9 4 3" xfId="29734" xr:uid="{00000000-0005-0000-0000-00008D0C0000}"/>
    <cellStyle name="AttribBox 2 9 5" xfId="1680" xr:uid="{00000000-0005-0000-0000-00008E0C0000}"/>
    <cellStyle name="AttribBox 2 9 5 2" xfId="1681" xr:uid="{00000000-0005-0000-0000-00008F0C0000}"/>
    <cellStyle name="AttribBox 2 9 5 2 2" xfId="29737" xr:uid="{00000000-0005-0000-0000-0000900C0000}"/>
    <cellStyle name="AttribBox 2 9 5 3" xfId="29736" xr:uid="{00000000-0005-0000-0000-0000910C0000}"/>
    <cellStyle name="AttribBox 2 9 6" xfId="1682" xr:uid="{00000000-0005-0000-0000-0000920C0000}"/>
    <cellStyle name="AttribBox 2 9 6 2" xfId="1683" xr:uid="{00000000-0005-0000-0000-0000930C0000}"/>
    <cellStyle name="AttribBox 2 9 6 2 2" xfId="29739" xr:uid="{00000000-0005-0000-0000-0000940C0000}"/>
    <cellStyle name="AttribBox 2 9 6 3" xfId="29738" xr:uid="{00000000-0005-0000-0000-0000950C0000}"/>
    <cellStyle name="AttribBox 2 9 7" xfId="1684" xr:uid="{00000000-0005-0000-0000-0000960C0000}"/>
    <cellStyle name="AttribBox 2 9 7 2" xfId="29740" xr:uid="{00000000-0005-0000-0000-0000970C0000}"/>
    <cellStyle name="AttribBox 2 9 8" xfId="1685" xr:uid="{00000000-0005-0000-0000-0000980C0000}"/>
    <cellStyle name="AttribBox 2 9 8 2" xfId="29741" xr:uid="{00000000-0005-0000-0000-0000990C0000}"/>
    <cellStyle name="AttribBox 2 9 9" xfId="29719" xr:uid="{00000000-0005-0000-0000-00009A0C0000}"/>
    <cellStyle name="AttribBox 3" xfId="1686" xr:uid="{00000000-0005-0000-0000-00009B0C0000}"/>
    <cellStyle name="AttribBox 3 10" xfId="1687" xr:uid="{00000000-0005-0000-0000-00009C0C0000}"/>
    <cellStyle name="AttribBox 3 10 2" xfId="1688" xr:uid="{00000000-0005-0000-0000-00009D0C0000}"/>
    <cellStyle name="AttribBox 3 10 2 2" xfId="1689" xr:uid="{00000000-0005-0000-0000-00009E0C0000}"/>
    <cellStyle name="AttribBox 3 10 2 2 2" xfId="1690" xr:uid="{00000000-0005-0000-0000-00009F0C0000}"/>
    <cellStyle name="AttribBox 3 10 2 2 2 2" xfId="29746" xr:uid="{00000000-0005-0000-0000-0000A00C0000}"/>
    <cellStyle name="AttribBox 3 10 2 2 3" xfId="29745" xr:uid="{00000000-0005-0000-0000-0000A10C0000}"/>
    <cellStyle name="AttribBox 3 10 2 3" xfId="1691" xr:uid="{00000000-0005-0000-0000-0000A20C0000}"/>
    <cellStyle name="AttribBox 3 10 2 3 2" xfId="1692" xr:uid="{00000000-0005-0000-0000-0000A30C0000}"/>
    <cellStyle name="AttribBox 3 10 2 3 2 2" xfId="29748" xr:uid="{00000000-0005-0000-0000-0000A40C0000}"/>
    <cellStyle name="AttribBox 3 10 2 3 3" xfId="29747" xr:uid="{00000000-0005-0000-0000-0000A50C0000}"/>
    <cellStyle name="AttribBox 3 10 2 4" xfId="1693" xr:uid="{00000000-0005-0000-0000-0000A60C0000}"/>
    <cellStyle name="AttribBox 3 10 2 4 2" xfId="29749" xr:uid="{00000000-0005-0000-0000-0000A70C0000}"/>
    <cellStyle name="AttribBox 3 10 2 5" xfId="1694" xr:uid="{00000000-0005-0000-0000-0000A80C0000}"/>
    <cellStyle name="AttribBox 3 10 2 5 2" xfId="29750" xr:uid="{00000000-0005-0000-0000-0000A90C0000}"/>
    <cellStyle name="AttribBox 3 10 2 6" xfId="29744" xr:uid="{00000000-0005-0000-0000-0000AA0C0000}"/>
    <cellStyle name="AttribBox 3 10 3" xfId="1695" xr:uid="{00000000-0005-0000-0000-0000AB0C0000}"/>
    <cellStyle name="AttribBox 3 10 3 2" xfId="1696" xr:uid="{00000000-0005-0000-0000-0000AC0C0000}"/>
    <cellStyle name="AttribBox 3 10 3 2 2" xfId="1697" xr:uid="{00000000-0005-0000-0000-0000AD0C0000}"/>
    <cellStyle name="AttribBox 3 10 3 2 2 2" xfId="29753" xr:uid="{00000000-0005-0000-0000-0000AE0C0000}"/>
    <cellStyle name="AttribBox 3 10 3 2 3" xfId="29752" xr:uid="{00000000-0005-0000-0000-0000AF0C0000}"/>
    <cellStyle name="AttribBox 3 10 3 3" xfId="1698" xr:uid="{00000000-0005-0000-0000-0000B00C0000}"/>
    <cellStyle name="AttribBox 3 10 3 3 2" xfId="1699" xr:uid="{00000000-0005-0000-0000-0000B10C0000}"/>
    <cellStyle name="AttribBox 3 10 3 3 2 2" xfId="29755" xr:uid="{00000000-0005-0000-0000-0000B20C0000}"/>
    <cellStyle name="AttribBox 3 10 3 3 3" xfId="29754" xr:uid="{00000000-0005-0000-0000-0000B30C0000}"/>
    <cellStyle name="AttribBox 3 10 3 4" xfId="1700" xr:uid="{00000000-0005-0000-0000-0000B40C0000}"/>
    <cellStyle name="AttribBox 3 10 3 4 2" xfId="29756" xr:uid="{00000000-0005-0000-0000-0000B50C0000}"/>
    <cellStyle name="AttribBox 3 10 3 5" xfId="1701" xr:uid="{00000000-0005-0000-0000-0000B60C0000}"/>
    <cellStyle name="AttribBox 3 10 3 5 2" xfId="29757" xr:uid="{00000000-0005-0000-0000-0000B70C0000}"/>
    <cellStyle name="AttribBox 3 10 3 6" xfId="29751" xr:uid="{00000000-0005-0000-0000-0000B80C0000}"/>
    <cellStyle name="AttribBox 3 10 4" xfId="1702" xr:uid="{00000000-0005-0000-0000-0000B90C0000}"/>
    <cellStyle name="AttribBox 3 10 4 2" xfId="1703" xr:uid="{00000000-0005-0000-0000-0000BA0C0000}"/>
    <cellStyle name="AttribBox 3 10 4 2 2" xfId="29759" xr:uid="{00000000-0005-0000-0000-0000BB0C0000}"/>
    <cellStyle name="AttribBox 3 10 4 3" xfId="29758" xr:uid="{00000000-0005-0000-0000-0000BC0C0000}"/>
    <cellStyle name="AttribBox 3 10 5" xfId="1704" xr:uid="{00000000-0005-0000-0000-0000BD0C0000}"/>
    <cellStyle name="AttribBox 3 10 5 2" xfId="1705" xr:uid="{00000000-0005-0000-0000-0000BE0C0000}"/>
    <cellStyle name="AttribBox 3 10 5 2 2" xfId="29761" xr:uid="{00000000-0005-0000-0000-0000BF0C0000}"/>
    <cellStyle name="AttribBox 3 10 5 3" xfId="29760" xr:uid="{00000000-0005-0000-0000-0000C00C0000}"/>
    <cellStyle name="AttribBox 3 10 6" xfId="1706" xr:uid="{00000000-0005-0000-0000-0000C10C0000}"/>
    <cellStyle name="AttribBox 3 10 6 2" xfId="1707" xr:uid="{00000000-0005-0000-0000-0000C20C0000}"/>
    <cellStyle name="AttribBox 3 10 6 2 2" xfId="29763" xr:uid="{00000000-0005-0000-0000-0000C30C0000}"/>
    <cellStyle name="AttribBox 3 10 6 3" xfId="29762" xr:uid="{00000000-0005-0000-0000-0000C40C0000}"/>
    <cellStyle name="AttribBox 3 10 7" xfId="1708" xr:uid="{00000000-0005-0000-0000-0000C50C0000}"/>
    <cellStyle name="AttribBox 3 10 7 2" xfId="29764" xr:uid="{00000000-0005-0000-0000-0000C60C0000}"/>
    <cellStyle name="AttribBox 3 10 8" xfId="1709" xr:uid="{00000000-0005-0000-0000-0000C70C0000}"/>
    <cellStyle name="AttribBox 3 10 8 2" xfId="29765" xr:uid="{00000000-0005-0000-0000-0000C80C0000}"/>
    <cellStyle name="AttribBox 3 10 9" xfId="29743" xr:uid="{00000000-0005-0000-0000-0000C90C0000}"/>
    <cellStyle name="AttribBox 3 11" xfId="1710" xr:uid="{00000000-0005-0000-0000-0000CA0C0000}"/>
    <cellStyle name="AttribBox 3 11 2" xfId="1711" xr:uid="{00000000-0005-0000-0000-0000CB0C0000}"/>
    <cellStyle name="AttribBox 3 11 2 2" xfId="1712" xr:uid="{00000000-0005-0000-0000-0000CC0C0000}"/>
    <cellStyle name="AttribBox 3 11 2 2 2" xfId="1713" xr:uid="{00000000-0005-0000-0000-0000CD0C0000}"/>
    <cellStyle name="AttribBox 3 11 2 2 2 2" xfId="29769" xr:uid="{00000000-0005-0000-0000-0000CE0C0000}"/>
    <cellStyle name="AttribBox 3 11 2 2 3" xfId="29768" xr:uid="{00000000-0005-0000-0000-0000CF0C0000}"/>
    <cellStyle name="AttribBox 3 11 2 3" xfId="1714" xr:uid="{00000000-0005-0000-0000-0000D00C0000}"/>
    <cellStyle name="AttribBox 3 11 2 3 2" xfId="1715" xr:uid="{00000000-0005-0000-0000-0000D10C0000}"/>
    <cellStyle name="AttribBox 3 11 2 3 2 2" xfId="29771" xr:uid="{00000000-0005-0000-0000-0000D20C0000}"/>
    <cellStyle name="AttribBox 3 11 2 3 3" xfId="29770" xr:uid="{00000000-0005-0000-0000-0000D30C0000}"/>
    <cellStyle name="AttribBox 3 11 2 4" xfId="1716" xr:uid="{00000000-0005-0000-0000-0000D40C0000}"/>
    <cellStyle name="AttribBox 3 11 2 4 2" xfId="29772" xr:uid="{00000000-0005-0000-0000-0000D50C0000}"/>
    <cellStyle name="AttribBox 3 11 2 5" xfId="1717" xr:uid="{00000000-0005-0000-0000-0000D60C0000}"/>
    <cellStyle name="AttribBox 3 11 2 5 2" xfId="29773" xr:uid="{00000000-0005-0000-0000-0000D70C0000}"/>
    <cellStyle name="AttribBox 3 11 2 6" xfId="29767" xr:uid="{00000000-0005-0000-0000-0000D80C0000}"/>
    <cellStyle name="AttribBox 3 11 3" xfId="1718" xr:uid="{00000000-0005-0000-0000-0000D90C0000}"/>
    <cellStyle name="AttribBox 3 11 3 2" xfId="1719" xr:uid="{00000000-0005-0000-0000-0000DA0C0000}"/>
    <cellStyle name="AttribBox 3 11 3 2 2" xfId="1720" xr:uid="{00000000-0005-0000-0000-0000DB0C0000}"/>
    <cellStyle name="AttribBox 3 11 3 2 2 2" xfId="29776" xr:uid="{00000000-0005-0000-0000-0000DC0C0000}"/>
    <cellStyle name="AttribBox 3 11 3 2 3" xfId="29775" xr:uid="{00000000-0005-0000-0000-0000DD0C0000}"/>
    <cellStyle name="AttribBox 3 11 3 3" xfId="1721" xr:uid="{00000000-0005-0000-0000-0000DE0C0000}"/>
    <cellStyle name="AttribBox 3 11 3 3 2" xfId="1722" xr:uid="{00000000-0005-0000-0000-0000DF0C0000}"/>
    <cellStyle name="AttribBox 3 11 3 3 2 2" xfId="29778" xr:uid="{00000000-0005-0000-0000-0000E00C0000}"/>
    <cellStyle name="AttribBox 3 11 3 3 3" xfId="29777" xr:uid="{00000000-0005-0000-0000-0000E10C0000}"/>
    <cellStyle name="AttribBox 3 11 3 4" xfId="1723" xr:uid="{00000000-0005-0000-0000-0000E20C0000}"/>
    <cellStyle name="AttribBox 3 11 3 4 2" xfId="29779" xr:uid="{00000000-0005-0000-0000-0000E30C0000}"/>
    <cellStyle name="AttribBox 3 11 3 5" xfId="1724" xr:uid="{00000000-0005-0000-0000-0000E40C0000}"/>
    <cellStyle name="AttribBox 3 11 3 5 2" xfId="29780" xr:uid="{00000000-0005-0000-0000-0000E50C0000}"/>
    <cellStyle name="AttribBox 3 11 3 6" xfId="29774" xr:uid="{00000000-0005-0000-0000-0000E60C0000}"/>
    <cellStyle name="AttribBox 3 11 4" xfId="1725" xr:uid="{00000000-0005-0000-0000-0000E70C0000}"/>
    <cellStyle name="AttribBox 3 11 4 2" xfId="1726" xr:uid="{00000000-0005-0000-0000-0000E80C0000}"/>
    <cellStyle name="AttribBox 3 11 4 2 2" xfId="29782" xr:uid="{00000000-0005-0000-0000-0000E90C0000}"/>
    <cellStyle name="AttribBox 3 11 4 3" xfId="29781" xr:uid="{00000000-0005-0000-0000-0000EA0C0000}"/>
    <cellStyle name="AttribBox 3 11 5" xfId="1727" xr:uid="{00000000-0005-0000-0000-0000EB0C0000}"/>
    <cellStyle name="AttribBox 3 11 5 2" xfId="1728" xr:uid="{00000000-0005-0000-0000-0000EC0C0000}"/>
    <cellStyle name="AttribBox 3 11 5 2 2" xfId="29784" xr:uid="{00000000-0005-0000-0000-0000ED0C0000}"/>
    <cellStyle name="AttribBox 3 11 5 3" xfId="29783" xr:uid="{00000000-0005-0000-0000-0000EE0C0000}"/>
    <cellStyle name="AttribBox 3 11 6" xfId="1729" xr:uid="{00000000-0005-0000-0000-0000EF0C0000}"/>
    <cellStyle name="AttribBox 3 11 6 2" xfId="1730" xr:uid="{00000000-0005-0000-0000-0000F00C0000}"/>
    <cellStyle name="AttribBox 3 11 6 2 2" xfId="29786" xr:uid="{00000000-0005-0000-0000-0000F10C0000}"/>
    <cellStyle name="AttribBox 3 11 6 3" xfId="29785" xr:uid="{00000000-0005-0000-0000-0000F20C0000}"/>
    <cellStyle name="AttribBox 3 11 7" xfId="1731" xr:uid="{00000000-0005-0000-0000-0000F30C0000}"/>
    <cellStyle name="AttribBox 3 11 7 2" xfId="29787" xr:uid="{00000000-0005-0000-0000-0000F40C0000}"/>
    <cellStyle name="AttribBox 3 11 8" xfId="1732" xr:uid="{00000000-0005-0000-0000-0000F50C0000}"/>
    <cellStyle name="AttribBox 3 11 8 2" xfId="29788" xr:uid="{00000000-0005-0000-0000-0000F60C0000}"/>
    <cellStyle name="AttribBox 3 11 9" xfId="29766" xr:uid="{00000000-0005-0000-0000-0000F70C0000}"/>
    <cellStyle name="AttribBox 3 12" xfId="1733" xr:uid="{00000000-0005-0000-0000-0000F80C0000}"/>
    <cellStyle name="AttribBox 3 12 2" xfId="1734" xr:uid="{00000000-0005-0000-0000-0000F90C0000}"/>
    <cellStyle name="AttribBox 3 12 2 2" xfId="1735" xr:uid="{00000000-0005-0000-0000-0000FA0C0000}"/>
    <cellStyle name="AttribBox 3 12 2 2 2" xfId="1736" xr:uid="{00000000-0005-0000-0000-0000FB0C0000}"/>
    <cellStyle name="AttribBox 3 12 2 2 2 2" xfId="29792" xr:uid="{00000000-0005-0000-0000-0000FC0C0000}"/>
    <cellStyle name="AttribBox 3 12 2 2 3" xfId="29791" xr:uid="{00000000-0005-0000-0000-0000FD0C0000}"/>
    <cellStyle name="AttribBox 3 12 2 3" xfId="1737" xr:uid="{00000000-0005-0000-0000-0000FE0C0000}"/>
    <cellStyle name="AttribBox 3 12 2 3 2" xfId="1738" xr:uid="{00000000-0005-0000-0000-0000FF0C0000}"/>
    <cellStyle name="AttribBox 3 12 2 3 2 2" xfId="29794" xr:uid="{00000000-0005-0000-0000-0000000D0000}"/>
    <cellStyle name="AttribBox 3 12 2 3 3" xfId="29793" xr:uid="{00000000-0005-0000-0000-0000010D0000}"/>
    <cellStyle name="AttribBox 3 12 2 4" xfId="1739" xr:uid="{00000000-0005-0000-0000-0000020D0000}"/>
    <cellStyle name="AttribBox 3 12 2 4 2" xfId="29795" xr:uid="{00000000-0005-0000-0000-0000030D0000}"/>
    <cellStyle name="AttribBox 3 12 2 5" xfId="1740" xr:uid="{00000000-0005-0000-0000-0000040D0000}"/>
    <cellStyle name="AttribBox 3 12 2 5 2" xfId="29796" xr:uid="{00000000-0005-0000-0000-0000050D0000}"/>
    <cellStyle name="AttribBox 3 12 2 6" xfId="29790" xr:uid="{00000000-0005-0000-0000-0000060D0000}"/>
    <cellStyle name="AttribBox 3 12 3" xfId="1741" xr:uid="{00000000-0005-0000-0000-0000070D0000}"/>
    <cellStyle name="AttribBox 3 12 3 2" xfId="1742" xr:uid="{00000000-0005-0000-0000-0000080D0000}"/>
    <cellStyle name="AttribBox 3 12 3 2 2" xfId="1743" xr:uid="{00000000-0005-0000-0000-0000090D0000}"/>
    <cellStyle name="AttribBox 3 12 3 2 2 2" xfId="29799" xr:uid="{00000000-0005-0000-0000-00000A0D0000}"/>
    <cellStyle name="AttribBox 3 12 3 2 3" xfId="29798" xr:uid="{00000000-0005-0000-0000-00000B0D0000}"/>
    <cellStyle name="AttribBox 3 12 3 3" xfId="1744" xr:uid="{00000000-0005-0000-0000-00000C0D0000}"/>
    <cellStyle name="AttribBox 3 12 3 3 2" xfId="1745" xr:uid="{00000000-0005-0000-0000-00000D0D0000}"/>
    <cellStyle name="AttribBox 3 12 3 3 2 2" xfId="29801" xr:uid="{00000000-0005-0000-0000-00000E0D0000}"/>
    <cellStyle name="AttribBox 3 12 3 3 3" xfId="29800" xr:uid="{00000000-0005-0000-0000-00000F0D0000}"/>
    <cellStyle name="AttribBox 3 12 3 4" xfId="1746" xr:uid="{00000000-0005-0000-0000-0000100D0000}"/>
    <cellStyle name="AttribBox 3 12 3 4 2" xfId="29802" xr:uid="{00000000-0005-0000-0000-0000110D0000}"/>
    <cellStyle name="AttribBox 3 12 3 5" xfId="1747" xr:uid="{00000000-0005-0000-0000-0000120D0000}"/>
    <cellStyle name="AttribBox 3 12 3 5 2" xfId="29803" xr:uid="{00000000-0005-0000-0000-0000130D0000}"/>
    <cellStyle name="AttribBox 3 12 3 6" xfId="29797" xr:uid="{00000000-0005-0000-0000-0000140D0000}"/>
    <cellStyle name="AttribBox 3 12 4" xfId="1748" xr:uid="{00000000-0005-0000-0000-0000150D0000}"/>
    <cellStyle name="AttribBox 3 12 4 2" xfId="1749" xr:uid="{00000000-0005-0000-0000-0000160D0000}"/>
    <cellStyle name="AttribBox 3 12 4 2 2" xfId="29805" xr:uid="{00000000-0005-0000-0000-0000170D0000}"/>
    <cellStyle name="AttribBox 3 12 4 3" xfId="29804" xr:uid="{00000000-0005-0000-0000-0000180D0000}"/>
    <cellStyle name="AttribBox 3 12 5" xfId="1750" xr:uid="{00000000-0005-0000-0000-0000190D0000}"/>
    <cellStyle name="AttribBox 3 12 5 2" xfId="1751" xr:uid="{00000000-0005-0000-0000-00001A0D0000}"/>
    <cellStyle name="AttribBox 3 12 5 2 2" xfId="29807" xr:uid="{00000000-0005-0000-0000-00001B0D0000}"/>
    <cellStyle name="AttribBox 3 12 5 3" xfId="29806" xr:uid="{00000000-0005-0000-0000-00001C0D0000}"/>
    <cellStyle name="AttribBox 3 12 6" xfId="1752" xr:uid="{00000000-0005-0000-0000-00001D0D0000}"/>
    <cellStyle name="AttribBox 3 12 6 2" xfId="1753" xr:uid="{00000000-0005-0000-0000-00001E0D0000}"/>
    <cellStyle name="AttribBox 3 12 6 2 2" xfId="29809" xr:uid="{00000000-0005-0000-0000-00001F0D0000}"/>
    <cellStyle name="AttribBox 3 12 6 3" xfId="29808" xr:uid="{00000000-0005-0000-0000-0000200D0000}"/>
    <cellStyle name="AttribBox 3 12 7" xfId="1754" xr:uid="{00000000-0005-0000-0000-0000210D0000}"/>
    <cellStyle name="AttribBox 3 12 7 2" xfId="29810" xr:uid="{00000000-0005-0000-0000-0000220D0000}"/>
    <cellStyle name="AttribBox 3 12 8" xfId="1755" xr:uid="{00000000-0005-0000-0000-0000230D0000}"/>
    <cellStyle name="AttribBox 3 12 8 2" xfId="29811" xr:uid="{00000000-0005-0000-0000-0000240D0000}"/>
    <cellStyle name="AttribBox 3 12 9" xfId="29789" xr:uid="{00000000-0005-0000-0000-0000250D0000}"/>
    <cellStyle name="AttribBox 3 13" xfId="1756" xr:uid="{00000000-0005-0000-0000-0000260D0000}"/>
    <cellStyle name="AttribBox 3 13 2" xfId="1757" xr:uid="{00000000-0005-0000-0000-0000270D0000}"/>
    <cellStyle name="AttribBox 3 13 2 2" xfId="1758" xr:uid="{00000000-0005-0000-0000-0000280D0000}"/>
    <cellStyle name="AttribBox 3 13 2 2 2" xfId="1759" xr:uid="{00000000-0005-0000-0000-0000290D0000}"/>
    <cellStyle name="AttribBox 3 13 2 2 2 2" xfId="29815" xr:uid="{00000000-0005-0000-0000-00002A0D0000}"/>
    <cellStyle name="AttribBox 3 13 2 2 3" xfId="29814" xr:uid="{00000000-0005-0000-0000-00002B0D0000}"/>
    <cellStyle name="AttribBox 3 13 2 3" xfId="1760" xr:uid="{00000000-0005-0000-0000-00002C0D0000}"/>
    <cellStyle name="AttribBox 3 13 2 3 2" xfId="1761" xr:uid="{00000000-0005-0000-0000-00002D0D0000}"/>
    <cellStyle name="AttribBox 3 13 2 3 2 2" xfId="29817" xr:uid="{00000000-0005-0000-0000-00002E0D0000}"/>
    <cellStyle name="AttribBox 3 13 2 3 3" xfId="29816" xr:uid="{00000000-0005-0000-0000-00002F0D0000}"/>
    <cellStyle name="AttribBox 3 13 2 4" xfId="1762" xr:uid="{00000000-0005-0000-0000-0000300D0000}"/>
    <cellStyle name="AttribBox 3 13 2 4 2" xfId="29818" xr:uid="{00000000-0005-0000-0000-0000310D0000}"/>
    <cellStyle name="AttribBox 3 13 2 5" xfId="1763" xr:uid="{00000000-0005-0000-0000-0000320D0000}"/>
    <cellStyle name="AttribBox 3 13 2 5 2" xfId="29819" xr:uid="{00000000-0005-0000-0000-0000330D0000}"/>
    <cellStyle name="AttribBox 3 13 2 6" xfId="29813" xr:uid="{00000000-0005-0000-0000-0000340D0000}"/>
    <cellStyle name="AttribBox 3 13 3" xfId="1764" xr:uid="{00000000-0005-0000-0000-0000350D0000}"/>
    <cellStyle name="AttribBox 3 13 3 2" xfId="1765" xr:uid="{00000000-0005-0000-0000-0000360D0000}"/>
    <cellStyle name="AttribBox 3 13 3 2 2" xfId="1766" xr:uid="{00000000-0005-0000-0000-0000370D0000}"/>
    <cellStyle name="AttribBox 3 13 3 2 2 2" xfId="29822" xr:uid="{00000000-0005-0000-0000-0000380D0000}"/>
    <cellStyle name="AttribBox 3 13 3 2 3" xfId="29821" xr:uid="{00000000-0005-0000-0000-0000390D0000}"/>
    <cellStyle name="AttribBox 3 13 3 3" xfId="1767" xr:uid="{00000000-0005-0000-0000-00003A0D0000}"/>
    <cellStyle name="AttribBox 3 13 3 3 2" xfId="1768" xr:uid="{00000000-0005-0000-0000-00003B0D0000}"/>
    <cellStyle name="AttribBox 3 13 3 3 2 2" xfId="29824" xr:uid="{00000000-0005-0000-0000-00003C0D0000}"/>
    <cellStyle name="AttribBox 3 13 3 3 3" xfId="29823" xr:uid="{00000000-0005-0000-0000-00003D0D0000}"/>
    <cellStyle name="AttribBox 3 13 3 4" xfId="1769" xr:uid="{00000000-0005-0000-0000-00003E0D0000}"/>
    <cellStyle name="AttribBox 3 13 3 4 2" xfId="29825" xr:uid="{00000000-0005-0000-0000-00003F0D0000}"/>
    <cellStyle name="AttribBox 3 13 3 5" xfId="1770" xr:uid="{00000000-0005-0000-0000-0000400D0000}"/>
    <cellStyle name="AttribBox 3 13 3 5 2" xfId="29826" xr:uid="{00000000-0005-0000-0000-0000410D0000}"/>
    <cellStyle name="AttribBox 3 13 3 6" xfId="29820" xr:uid="{00000000-0005-0000-0000-0000420D0000}"/>
    <cellStyle name="AttribBox 3 13 4" xfId="1771" xr:uid="{00000000-0005-0000-0000-0000430D0000}"/>
    <cellStyle name="AttribBox 3 13 4 2" xfId="1772" xr:uid="{00000000-0005-0000-0000-0000440D0000}"/>
    <cellStyle name="AttribBox 3 13 4 2 2" xfId="29828" xr:uid="{00000000-0005-0000-0000-0000450D0000}"/>
    <cellStyle name="AttribBox 3 13 4 3" xfId="29827" xr:uid="{00000000-0005-0000-0000-0000460D0000}"/>
    <cellStyle name="AttribBox 3 13 5" xfId="1773" xr:uid="{00000000-0005-0000-0000-0000470D0000}"/>
    <cellStyle name="AttribBox 3 13 5 2" xfId="1774" xr:uid="{00000000-0005-0000-0000-0000480D0000}"/>
    <cellStyle name="AttribBox 3 13 5 2 2" xfId="29830" xr:uid="{00000000-0005-0000-0000-0000490D0000}"/>
    <cellStyle name="AttribBox 3 13 5 3" xfId="29829" xr:uid="{00000000-0005-0000-0000-00004A0D0000}"/>
    <cellStyle name="AttribBox 3 13 6" xfId="1775" xr:uid="{00000000-0005-0000-0000-00004B0D0000}"/>
    <cellStyle name="AttribBox 3 13 6 2" xfId="1776" xr:uid="{00000000-0005-0000-0000-00004C0D0000}"/>
    <cellStyle name="AttribBox 3 13 6 2 2" xfId="29832" xr:uid="{00000000-0005-0000-0000-00004D0D0000}"/>
    <cellStyle name="AttribBox 3 13 6 3" xfId="29831" xr:uid="{00000000-0005-0000-0000-00004E0D0000}"/>
    <cellStyle name="AttribBox 3 13 7" xfId="1777" xr:uid="{00000000-0005-0000-0000-00004F0D0000}"/>
    <cellStyle name="AttribBox 3 13 7 2" xfId="29833" xr:uid="{00000000-0005-0000-0000-0000500D0000}"/>
    <cellStyle name="AttribBox 3 13 8" xfId="1778" xr:uid="{00000000-0005-0000-0000-0000510D0000}"/>
    <cellStyle name="AttribBox 3 13 8 2" xfId="29834" xr:uid="{00000000-0005-0000-0000-0000520D0000}"/>
    <cellStyle name="AttribBox 3 13 9" xfId="29812" xr:uid="{00000000-0005-0000-0000-0000530D0000}"/>
    <cellStyle name="AttribBox 3 14" xfId="1779" xr:uid="{00000000-0005-0000-0000-0000540D0000}"/>
    <cellStyle name="AttribBox 3 14 2" xfId="1780" xr:uid="{00000000-0005-0000-0000-0000550D0000}"/>
    <cellStyle name="AttribBox 3 14 2 2" xfId="1781" xr:uid="{00000000-0005-0000-0000-0000560D0000}"/>
    <cellStyle name="AttribBox 3 14 2 2 2" xfId="1782" xr:uid="{00000000-0005-0000-0000-0000570D0000}"/>
    <cellStyle name="AttribBox 3 14 2 2 2 2" xfId="29838" xr:uid="{00000000-0005-0000-0000-0000580D0000}"/>
    <cellStyle name="AttribBox 3 14 2 2 3" xfId="29837" xr:uid="{00000000-0005-0000-0000-0000590D0000}"/>
    <cellStyle name="AttribBox 3 14 2 3" xfId="1783" xr:uid="{00000000-0005-0000-0000-00005A0D0000}"/>
    <cellStyle name="AttribBox 3 14 2 3 2" xfId="1784" xr:uid="{00000000-0005-0000-0000-00005B0D0000}"/>
    <cellStyle name="AttribBox 3 14 2 3 2 2" xfId="29840" xr:uid="{00000000-0005-0000-0000-00005C0D0000}"/>
    <cellStyle name="AttribBox 3 14 2 3 3" xfId="29839" xr:uid="{00000000-0005-0000-0000-00005D0D0000}"/>
    <cellStyle name="AttribBox 3 14 2 4" xfId="1785" xr:uid="{00000000-0005-0000-0000-00005E0D0000}"/>
    <cellStyle name="AttribBox 3 14 2 4 2" xfId="29841" xr:uid="{00000000-0005-0000-0000-00005F0D0000}"/>
    <cellStyle name="AttribBox 3 14 2 5" xfId="1786" xr:uid="{00000000-0005-0000-0000-0000600D0000}"/>
    <cellStyle name="AttribBox 3 14 2 5 2" xfId="29842" xr:uid="{00000000-0005-0000-0000-0000610D0000}"/>
    <cellStyle name="AttribBox 3 14 2 6" xfId="29836" xr:uid="{00000000-0005-0000-0000-0000620D0000}"/>
    <cellStyle name="AttribBox 3 14 3" xfId="1787" xr:uid="{00000000-0005-0000-0000-0000630D0000}"/>
    <cellStyle name="AttribBox 3 14 3 2" xfId="1788" xr:uid="{00000000-0005-0000-0000-0000640D0000}"/>
    <cellStyle name="AttribBox 3 14 3 2 2" xfId="1789" xr:uid="{00000000-0005-0000-0000-0000650D0000}"/>
    <cellStyle name="AttribBox 3 14 3 2 2 2" xfId="29845" xr:uid="{00000000-0005-0000-0000-0000660D0000}"/>
    <cellStyle name="AttribBox 3 14 3 2 3" xfId="29844" xr:uid="{00000000-0005-0000-0000-0000670D0000}"/>
    <cellStyle name="AttribBox 3 14 3 3" xfId="1790" xr:uid="{00000000-0005-0000-0000-0000680D0000}"/>
    <cellStyle name="AttribBox 3 14 3 3 2" xfId="1791" xr:uid="{00000000-0005-0000-0000-0000690D0000}"/>
    <cellStyle name="AttribBox 3 14 3 3 2 2" xfId="29847" xr:uid="{00000000-0005-0000-0000-00006A0D0000}"/>
    <cellStyle name="AttribBox 3 14 3 3 3" xfId="29846" xr:uid="{00000000-0005-0000-0000-00006B0D0000}"/>
    <cellStyle name="AttribBox 3 14 3 4" xfId="1792" xr:uid="{00000000-0005-0000-0000-00006C0D0000}"/>
    <cellStyle name="AttribBox 3 14 3 4 2" xfId="29848" xr:uid="{00000000-0005-0000-0000-00006D0D0000}"/>
    <cellStyle name="AttribBox 3 14 3 5" xfId="1793" xr:uid="{00000000-0005-0000-0000-00006E0D0000}"/>
    <cellStyle name="AttribBox 3 14 3 5 2" xfId="29849" xr:uid="{00000000-0005-0000-0000-00006F0D0000}"/>
    <cellStyle name="AttribBox 3 14 3 6" xfId="29843" xr:uid="{00000000-0005-0000-0000-0000700D0000}"/>
    <cellStyle name="AttribBox 3 14 4" xfId="1794" xr:uid="{00000000-0005-0000-0000-0000710D0000}"/>
    <cellStyle name="AttribBox 3 14 4 2" xfId="1795" xr:uid="{00000000-0005-0000-0000-0000720D0000}"/>
    <cellStyle name="AttribBox 3 14 4 2 2" xfId="29851" xr:uid="{00000000-0005-0000-0000-0000730D0000}"/>
    <cellStyle name="AttribBox 3 14 4 3" xfId="29850" xr:uid="{00000000-0005-0000-0000-0000740D0000}"/>
    <cellStyle name="AttribBox 3 14 5" xfId="1796" xr:uid="{00000000-0005-0000-0000-0000750D0000}"/>
    <cellStyle name="AttribBox 3 14 5 2" xfId="1797" xr:uid="{00000000-0005-0000-0000-0000760D0000}"/>
    <cellStyle name="AttribBox 3 14 5 2 2" xfId="29853" xr:uid="{00000000-0005-0000-0000-0000770D0000}"/>
    <cellStyle name="AttribBox 3 14 5 3" xfId="29852" xr:uid="{00000000-0005-0000-0000-0000780D0000}"/>
    <cellStyle name="AttribBox 3 14 6" xfId="1798" xr:uid="{00000000-0005-0000-0000-0000790D0000}"/>
    <cellStyle name="AttribBox 3 14 6 2" xfId="1799" xr:uid="{00000000-0005-0000-0000-00007A0D0000}"/>
    <cellStyle name="AttribBox 3 14 6 2 2" xfId="29855" xr:uid="{00000000-0005-0000-0000-00007B0D0000}"/>
    <cellStyle name="AttribBox 3 14 6 3" xfId="29854" xr:uid="{00000000-0005-0000-0000-00007C0D0000}"/>
    <cellStyle name="AttribBox 3 14 7" xfId="1800" xr:uid="{00000000-0005-0000-0000-00007D0D0000}"/>
    <cellStyle name="AttribBox 3 14 7 2" xfId="29856" xr:uid="{00000000-0005-0000-0000-00007E0D0000}"/>
    <cellStyle name="AttribBox 3 14 8" xfId="1801" xr:uid="{00000000-0005-0000-0000-00007F0D0000}"/>
    <cellStyle name="AttribBox 3 14 8 2" xfId="29857" xr:uid="{00000000-0005-0000-0000-0000800D0000}"/>
    <cellStyle name="AttribBox 3 14 9" xfId="29835" xr:uid="{00000000-0005-0000-0000-0000810D0000}"/>
    <cellStyle name="AttribBox 3 15" xfId="1802" xr:uid="{00000000-0005-0000-0000-0000820D0000}"/>
    <cellStyle name="AttribBox 3 15 2" xfId="1803" xr:uid="{00000000-0005-0000-0000-0000830D0000}"/>
    <cellStyle name="AttribBox 3 15 2 2" xfId="1804" xr:uid="{00000000-0005-0000-0000-0000840D0000}"/>
    <cellStyle name="AttribBox 3 15 2 2 2" xfId="1805" xr:uid="{00000000-0005-0000-0000-0000850D0000}"/>
    <cellStyle name="AttribBox 3 15 2 2 2 2" xfId="29861" xr:uid="{00000000-0005-0000-0000-0000860D0000}"/>
    <cellStyle name="AttribBox 3 15 2 2 3" xfId="29860" xr:uid="{00000000-0005-0000-0000-0000870D0000}"/>
    <cellStyle name="AttribBox 3 15 2 3" xfId="1806" xr:uid="{00000000-0005-0000-0000-0000880D0000}"/>
    <cellStyle name="AttribBox 3 15 2 3 2" xfId="1807" xr:uid="{00000000-0005-0000-0000-0000890D0000}"/>
    <cellStyle name="AttribBox 3 15 2 3 2 2" xfId="29863" xr:uid="{00000000-0005-0000-0000-00008A0D0000}"/>
    <cellStyle name="AttribBox 3 15 2 3 3" xfId="29862" xr:uid="{00000000-0005-0000-0000-00008B0D0000}"/>
    <cellStyle name="AttribBox 3 15 2 4" xfId="1808" xr:uid="{00000000-0005-0000-0000-00008C0D0000}"/>
    <cellStyle name="AttribBox 3 15 2 4 2" xfId="29864" xr:uid="{00000000-0005-0000-0000-00008D0D0000}"/>
    <cellStyle name="AttribBox 3 15 2 5" xfId="1809" xr:uid="{00000000-0005-0000-0000-00008E0D0000}"/>
    <cellStyle name="AttribBox 3 15 2 5 2" xfId="29865" xr:uid="{00000000-0005-0000-0000-00008F0D0000}"/>
    <cellStyle name="AttribBox 3 15 2 6" xfId="29859" xr:uid="{00000000-0005-0000-0000-0000900D0000}"/>
    <cellStyle name="AttribBox 3 15 3" xfId="1810" xr:uid="{00000000-0005-0000-0000-0000910D0000}"/>
    <cellStyle name="AttribBox 3 15 3 2" xfId="1811" xr:uid="{00000000-0005-0000-0000-0000920D0000}"/>
    <cellStyle name="AttribBox 3 15 3 2 2" xfId="1812" xr:uid="{00000000-0005-0000-0000-0000930D0000}"/>
    <cellStyle name="AttribBox 3 15 3 2 2 2" xfId="29868" xr:uid="{00000000-0005-0000-0000-0000940D0000}"/>
    <cellStyle name="AttribBox 3 15 3 2 3" xfId="29867" xr:uid="{00000000-0005-0000-0000-0000950D0000}"/>
    <cellStyle name="AttribBox 3 15 3 3" xfId="1813" xr:uid="{00000000-0005-0000-0000-0000960D0000}"/>
    <cellStyle name="AttribBox 3 15 3 3 2" xfId="1814" xr:uid="{00000000-0005-0000-0000-0000970D0000}"/>
    <cellStyle name="AttribBox 3 15 3 3 2 2" xfId="29870" xr:uid="{00000000-0005-0000-0000-0000980D0000}"/>
    <cellStyle name="AttribBox 3 15 3 3 3" xfId="29869" xr:uid="{00000000-0005-0000-0000-0000990D0000}"/>
    <cellStyle name="AttribBox 3 15 3 4" xfId="1815" xr:uid="{00000000-0005-0000-0000-00009A0D0000}"/>
    <cellStyle name="AttribBox 3 15 3 4 2" xfId="29871" xr:uid="{00000000-0005-0000-0000-00009B0D0000}"/>
    <cellStyle name="AttribBox 3 15 3 5" xfId="1816" xr:uid="{00000000-0005-0000-0000-00009C0D0000}"/>
    <cellStyle name="AttribBox 3 15 3 5 2" xfId="29872" xr:uid="{00000000-0005-0000-0000-00009D0D0000}"/>
    <cellStyle name="AttribBox 3 15 3 6" xfId="29866" xr:uid="{00000000-0005-0000-0000-00009E0D0000}"/>
    <cellStyle name="AttribBox 3 15 4" xfId="1817" xr:uid="{00000000-0005-0000-0000-00009F0D0000}"/>
    <cellStyle name="AttribBox 3 15 4 2" xfId="1818" xr:uid="{00000000-0005-0000-0000-0000A00D0000}"/>
    <cellStyle name="AttribBox 3 15 4 2 2" xfId="29874" xr:uid="{00000000-0005-0000-0000-0000A10D0000}"/>
    <cellStyle name="AttribBox 3 15 4 3" xfId="29873" xr:uid="{00000000-0005-0000-0000-0000A20D0000}"/>
    <cellStyle name="AttribBox 3 15 5" xfId="1819" xr:uid="{00000000-0005-0000-0000-0000A30D0000}"/>
    <cellStyle name="AttribBox 3 15 5 2" xfId="1820" xr:uid="{00000000-0005-0000-0000-0000A40D0000}"/>
    <cellStyle name="AttribBox 3 15 5 2 2" xfId="29876" xr:uid="{00000000-0005-0000-0000-0000A50D0000}"/>
    <cellStyle name="AttribBox 3 15 5 3" xfId="29875" xr:uid="{00000000-0005-0000-0000-0000A60D0000}"/>
    <cellStyle name="AttribBox 3 15 6" xfId="1821" xr:uid="{00000000-0005-0000-0000-0000A70D0000}"/>
    <cellStyle name="AttribBox 3 15 6 2" xfId="1822" xr:uid="{00000000-0005-0000-0000-0000A80D0000}"/>
    <cellStyle name="AttribBox 3 15 6 2 2" xfId="29878" xr:uid="{00000000-0005-0000-0000-0000A90D0000}"/>
    <cellStyle name="AttribBox 3 15 6 3" xfId="29877" xr:uid="{00000000-0005-0000-0000-0000AA0D0000}"/>
    <cellStyle name="AttribBox 3 15 7" xfId="1823" xr:uid="{00000000-0005-0000-0000-0000AB0D0000}"/>
    <cellStyle name="AttribBox 3 15 7 2" xfId="29879" xr:uid="{00000000-0005-0000-0000-0000AC0D0000}"/>
    <cellStyle name="AttribBox 3 15 8" xfId="1824" xr:uid="{00000000-0005-0000-0000-0000AD0D0000}"/>
    <cellStyle name="AttribBox 3 15 8 2" xfId="29880" xr:uid="{00000000-0005-0000-0000-0000AE0D0000}"/>
    <cellStyle name="AttribBox 3 15 9" xfId="29858" xr:uid="{00000000-0005-0000-0000-0000AF0D0000}"/>
    <cellStyle name="AttribBox 3 16" xfId="1825" xr:uid="{00000000-0005-0000-0000-0000B00D0000}"/>
    <cellStyle name="AttribBox 3 16 2" xfId="1826" xr:uid="{00000000-0005-0000-0000-0000B10D0000}"/>
    <cellStyle name="AttribBox 3 16 2 2" xfId="1827" xr:uid="{00000000-0005-0000-0000-0000B20D0000}"/>
    <cellStyle name="AttribBox 3 16 2 2 2" xfId="1828" xr:uid="{00000000-0005-0000-0000-0000B30D0000}"/>
    <cellStyle name="AttribBox 3 16 2 2 2 2" xfId="29884" xr:uid="{00000000-0005-0000-0000-0000B40D0000}"/>
    <cellStyle name="AttribBox 3 16 2 2 3" xfId="29883" xr:uid="{00000000-0005-0000-0000-0000B50D0000}"/>
    <cellStyle name="AttribBox 3 16 2 3" xfId="1829" xr:uid="{00000000-0005-0000-0000-0000B60D0000}"/>
    <cellStyle name="AttribBox 3 16 2 3 2" xfId="1830" xr:uid="{00000000-0005-0000-0000-0000B70D0000}"/>
    <cellStyle name="AttribBox 3 16 2 3 2 2" xfId="29886" xr:uid="{00000000-0005-0000-0000-0000B80D0000}"/>
    <cellStyle name="AttribBox 3 16 2 3 3" xfId="29885" xr:uid="{00000000-0005-0000-0000-0000B90D0000}"/>
    <cellStyle name="AttribBox 3 16 2 4" xfId="1831" xr:uid="{00000000-0005-0000-0000-0000BA0D0000}"/>
    <cellStyle name="AttribBox 3 16 2 4 2" xfId="29887" xr:uid="{00000000-0005-0000-0000-0000BB0D0000}"/>
    <cellStyle name="AttribBox 3 16 2 5" xfId="1832" xr:uid="{00000000-0005-0000-0000-0000BC0D0000}"/>
    <cellStyle name="AttribBox 3 16 2 5 2" xfId="29888" xr:uid="{00000000-0005-0000-0000-0000BD0D0000}"/>
    <cellStyle name="AttribBox 3 16 2 6" xfId="29882" xr:uid="{00000000-0005-0000-0000-0000BE0D0000}"/>
    <cellStyle name="AttribBox 3 16 3" xfId="1833" xr:uid="{00000000-0005-0000-0000-0000BF0D0000}"/>
    <cellStyle name="AttribBox 3 16 3 2" xfId="1834" xr:uid="{00000000-0005-0000-0000-0000C00D0000}"/>
    <cellStyle name="AttribBox 3 16 3 2 2" xfId="1835" xr:uid="{00000000-0005-0000-0000-0000C10D0000}"/>
    <cellStyle name="AttribBox 3 16 3 2 2 2" xfId="29891" xr:uid="{00000000-0005-0000-0000-0000C20D0000}"/>
    <cellStyle name="AttribBox 3 16 3 2 3" xfId="29890" xr:uid="{00000000-0005-0000-0000-0000C30D0000}"/>
    <cellStyle name="AttribBox 3 16 3 3" xfId="1836" xr:uid="{00000000-0005-0000-0000-0000C40D0000}"/>
    <cellStyle name="AttribBox 3 16 3 3 2" xfId="1837" xr:uid="{00000000-0005-0000-0000-0000C50D0000}"/>
    <cellStyle name="AttribBox 3 16 3 3 2 2" xfId="29893" xr:uid="{00000000-0005-0000-0000-0000C60D0000}"/>
    <cellStyle name="AttribBox 3 16 3 3 3" xfId="29892" xr:uid="{00000000-0005-0000-0000-0000C70D0000}"/>
    <cellStyle name="AttribBox 3 16 3 4" xfId="1838" xr:uid="{00000000-0005-0000-0000-0000C80D0000}"/>
    <cellStyle name="AttribBox 3 16 3 4 2" xfId="29894" xr:uid="{00000000-0005-0000-0000-0000C90D0000}"/>
    <cellStyle name="AttribBox 3 16 3 5" xfId="1839" xr:uid="{00000000-0005-0000-0000-0000CA0D0000}"/>
    <cellStyle name="AttribBox 3 16 3 5 2" xfId="29895" xr:uid="{00000000-0005-0000-0000-0000CB0D0000}"/>
    <cellStyle name="AttribBox 3 16 3 6" xfId="29889" xr:uid="{00000000-0005-0000-0000-0000CC0D0000}"/>
    <cellStyle name="AttribBox 3 16 4" xfId="1840" xr:uid="{00000000-0005-0000-0000-0000CD0D0000}"/>
    <cellStyle name="AttribBox 3 16 4 2" xfId="1841" xr:uid="{00000000-0005-0000-0000-0000CE0D0000}"/>
    <cellStyle name="AttribBox 3 16 4 2 2" xfId="29897" xr:uid="{00000000-0005-0000-0000-0000CF0D0000}"/>
    <cellStyle name="AttribBox 3 16 4 3" xfId="29896" xr:uid="{00000000-0005-0000-0000-0000D00D0000}"/>
    <cellStyle name="AttribBox 3 16 5" xfId="1842" xr:uid="{00000000-0005-0000-0000-0000D10D0000}"/>
    <cellStyle name="AttribBox 3 16 5 2" xfId="1843" xr:uid="{00000000-0005-0000-0000-0000D20D0000}"/>
    <cellStyle name="AttribBox 3 16 5 2 2" xfId="29899" xr:uid="{00000000-0005-0000-0000-0000D30D0000}"/>
    <cellStyle name="AttribBox 3 16 5 3" xfId="29898" xr:uid="{00000000-0005-0000-0000-0000D40D0000}"/>
    <cellStyle name="AttribBox 3 16 6" xfId="1844" xr:uid="{00000000-0005-0000-0000-0000D50D0000}"/>
    <cellStyle name="AttribBox 3 16 6 2" xfId="29900" xr:uid="{00000000-0005-0000-0000-0000D60D0000}"/>
    <cellStyle name="AttribBox 3 16 7" xfId="1845" xr:uid="{00000000-0005-0000-0000-0000D70D0000}"/>
    <cellStyle name="AttribBox 3 16 7 2" xfId="29901" xr:uid="{00000000-0005-0000-0000-0000D80D0000}"/>
    <cellStyle name="AttribBox 3 16 8" xfId="29881" xr:uid="{00000000-0005-0000-0000-0000D90D0000}"/>
    <cellStyle name="AttribBox 3 17" xfId="29742" xr:uid="{00000000-0005-0000-0000-0000DA0D0000}"/>
    <cellStyle name="AttribBox 3 2" xfId="1846" xr:uid="{00000000-0005-0000-0000-0000DB0D0000}"/>
    <cellStyle name="AttribBox 3 2 10" xfId="1847" xr:uid="{00000000-0005-0000-0000-0000DC0D0000}"/>
    <cellStyle name="AttribBox 3 2 10 2" xfId="1848" xr:uid="{00000000-0005-0000-0000-0000DD0D0000}"/>
    <cellStyle name="AttribBox 3 2 10 2 2" xfId="1849" xr:uid="{00000000-0005-0000-0000-0000DE0D0000}"/>
    <cellStyle name="AttribBox 3 2 10 2 2 2" xfId="1850" xr:uid="{00000000-0005-0000-0000-0000DF0D0000}"/>
    <cellStyle name="AttribBox 3 2 10 2 2 2 2" xfId="29906" xr:uid="{00000000-0005-0000-0000-0000E00D0000}"/>
    <cellStyle name="AttribBox 3 2 10 2 2 3" xfId="29905" xr:uid="{00000000-0005-0000-0000-0000E10D0000}"/>
    <cellStyle name="AttribBox 3 2 10 2 3" xfId="1851" xr:uid="{00000000-0005-0000-0000-0000E20D0000}"/>
    <cellStyle name="AttribBox 3 2 10 2 3 2" xfId="1852" xr:uid="{00000000-0005-0000-0000-0000E30D0000}"/>
    <cellStyle name="AttribBox 3 2 10 2 3 2 2" xfId="29908" xr:uid="{00000000-0005-0000-0000-0000E40D0000}"/>
    <cellStyle name="AttribBox 3 2 10 2 3 3" xfId="29907" xr:uid="{00000000-0005-0000-0000-0000E50D0000}"/>
    <cellStyle name="AttribBox 3 2 10 2 4" xfId="1853" xr:uid="{00000000-0005-0000-0000-0000E60D0000}"/>
    <cellStyle name="AttribBox 3 2 10 2 4 2" xfId="29909" xr:uid="{00000000-0005-0000-0000-0000E70D0000}"/>
    <cellStyle name="AttribBox 3 2 10 2 5" xfId="1854" xr:uid="{00000000-0005-0000-0000-0000E80D0000}"/>
    <cellStyle name="AttribBox 3 2 10 2 5 2" xfId="29910" xr:uid="{00000000-0005-0000-0000-0000E90D0000}"/>
    <cellStyle name="AttribBox 3 2 10 2 6" xfId="29904" xr:uid="{00000000-0005-0000-0000-0000EA0D0000}"/>
    <cellStyle name="AttribBox 3 2 10 3" xfId="1855" xr:uid="{00000000-0005-0000-0000-0000EB0D0000}"/>
    <cellStyle name="AttribBox 3 2 10 3 2" xfId="1856" xr:uid="{00000000-0005-0000-0000-0000EC0D0000}"/>
    <cellStyle name="AttribBox 3 2 10 3 2 2" xfId="1857" xr:uid="{00000000-0005-0000-0000-0000ED0D0000}"/>
    <cellStyle name="AttribBox 3 2 10 3 2 2 2" xfId="29913" xr:uid="{00000000-0005-0000-0000-0000EE0D0000}"/>
    <cellStyle name="AttribBox 3 2 10 3 2 3" xfId="29912" xr:uid="{00000000-0005-0000-0000-0000EF0D0000}"/>
    <cellStyle name="AttribBox 3 2 10 3 3" xfId="1858" xr:uid="{00000000-0005-0000-0000-0000F00D0000}"/>
    <cellStyle name="AttribBox 3 2 10 3 3 2" xfId="1859" xr:uid="{00000000-0005-0000-0000-0000F10D0000}"/>
    <cellStyle name="AttribBox 3 2 10 3 3 2 2" xfId="29915" xr:uid="{00000000-0005-0000-0000-0000F20D0000}"/>
    <cellStyle name="AttribBox 3 2 10 3 3 3" xfId="29914" xr:uid="{00000000-0005-0000-0000-0000F30D0000}"/>
    <cellStyle name="AttribBox 3 2 10 3 4" xfId="1860" xr:uid="{00000000-0005-0000-0000-0000F40D0000}"/>
    <cellStyle name="AttribBox 3 2 10 3 4 2" xfId="29916" xr:uid="{00000000-0005-0000-0000-0000F50D0000}"/>
    <cellStyle name="AttribBox 3 2 10 3 5" xfId="1861" xr:uid="{00000000-0005-0000-0000-0000F60D0000}"/>
    <cellStyle name="AttribBox 3 2 10 3 5 2" xfId="29917" xr:uid="{00000000-0005-0000-0000-0000F70D0000}"/>
    <cellStyle name="AttribBox 3 2 10 3 6" xfId="29911" xr:uid="{00000000-0005-0000-0000-0000F80D0000}"/>
    <cellStyle name="AttribBox 3 2 10 4" xfId="1862" xr:uid="{00000000-0005-0000-0000-0000F90D0000}"/>
    <cellStyle name="AttribBox 3 2 10 4 2" xfId="1863" xr:uid="{00000000-0005-0000-0000-0000FA0D0000}"/>
    <cellStyle name="AttribBox 3 2 10 4 2 2" xfId="29919" xr:uid="{00000000-0005-0000-0000-0000FB0D0000}"/>
    <cellStyle name="AttribBox 3 2 10 4 3" xfId="29918" xr:uid="{00000000-0005-0000-0000-0000FC0D0000}"/>
    <cellStyle name="AttribBox 3 2 10 5" xfId="1864" xr:uid="{00000000-0005-0000-0000-0000FD0D0000}"/>
    <cellStyle name="AttribBox 3 2 10 5 2" xfId="1865" xr:uid="{00000000-0005-0000-0000-0000FE0D0000}"/>
    <cellStyle name="AttribBox 3 2 10 5 2 2" xfId="29921" xr:uid="{00000000-0005-0000-0000-0000FF0D0000}"/>
    <cellStyle name="AttribBox 3 2 10 5 3" xfId="29920" xr:uid="{00000000-0005-0000-0000-0000000E0000}"/>
    <cellStyle name="AttribBox 3 2 10 6" xfId="1866" xr:uid="{00000000-0005-0000-0000-0000010E0000}"/>
    <cellStyle name="AttribBox 3 2 10 6 2" xfId="1867" xr:uid="{00000000-0005-0000-0000-0000020E0000}"/>
    <cellStyle name="AttribBox 3 2 10 6 2 2" xfId="29923" xr:uid="{00000000-0005-0000-0000-0000030E0000}"/>
    <cellStyle name="AttribBox 3 2 10 6 3" xfId="29922" xr:uid="{00000000-0005-0000-0000-0000040E0000}"/>
    <cellStyle name="AttribBox 3 2 10 7" xfId="1868" xr:uid="{00000000-0005-0000-0000-0000050E0000}"/>
    <cellStyle name="AttribBox 3 2 10 7 2" xfId="29924" xr:uid="{00000000-0005-0000-0000-0000060E0000}"/>
    <cellStyle name="AttribBox 3 2 10 8" xfId="1869" xr:uid="{00000000-0005-0000-0000-0000070E0000}"/>
    <cellStyle name="AttribBox 3 2 10 8 2" xfId="29925" xr:uid="{00000000-0005-0000-0000-0000080E0000}"/>
    <cellStyle name="AttribBox 3 2 10 9" xfId="29903" xr:uid="{00000000-0005-0000-0000-0000090E0000}"/>
    <cellStyle name="AttribBox 3 2 11" xfId="1870" xr:uid="{00000000-0005-0000-0000-00000A0E0000}"/>
    <cellStyle name="AttribBox 3 2 11 2" xfId="1871" xr:uid="{00000000-0005-0000-0000-00000B0E0000}"/>
    <cellStyle name="AttribBox 3 2 11 2 2" xfId="1872" xr:uid="{00000000-0005-0000-0000-00000C0E0000}"/>
    <cellStyle name="AttribBox 3 2 11 2 2 2" xfId="1873" xr:uid="{00000000-0005-0000-0000-00000D0E0000}"/>
    <cellStyle name="AttribBox 3 2 11 2 2 2 2" xfId="29929" xr:uid="{00000000-0005-0000-0000-00000E0E0000}"/>
    <cellStyle name="AttribBox 3 2 11 2 2 3" xfId="29928" xr:uid="{00000000-0005-0000-0000-00000F0E0000}"/>
    <cellStyle name="AttribBox 3 2 11 2 3" xfId="1874" xr:uid="{00000000-0005-0000-0000-0000100E0000}"/>
    <cellStyle name="AttribBox 3 2 11 2 3 2" xfId="1875" xr:uid="{00000000-0005-0000-0000-0000110E0000}"/>
    <cellStyle name="AttribBox 3 2 11 2 3 2 2" xfId="29931" xr:uid="{00000000-0005-0000-0000-0000120E0000}"/>
    <cellStyle name="AttribBox 3 2 11 2 3 3" xfId="29930" xr:uid="{00000000-0005-0000-0000-0000130E0000}"/>
    <cellStyle name="AttribBox 3 2 11 2 4" xfId="1876" xr:uid="{00000000-0005-0000-0000-0000140E0000}"/>
    <cellStyle name="AttribBox 3 2 11 2 4 2" xfId="29932" xr:uid="{00000000-0005-0000-0000-0000150E0000}"/>
    <cellStyle name="AttribBox 3 2 11 2 5" xfId="1877" xr:uid="{00000000-0005-0000-0000-0000160E0000}"/>
    <cellStyle name="AttribBox 3 2 11 2 5 2" xfId="29933" xr:uid="{00000000-0005-0000-0000-0000170E0000}"/>
    <cellStyle name="AttribBox 3 2 11 2 6" xfId="29927" xr:uid="{00000000-0005-0000-0000-0000180E0000}"/>
    <cellStyle name="AttribBox 3 2 11 3" xfId="1878" xr:uid="{00000000-0005-0000-0000-0000190E0000}"/>
    <cellStyle name="AttribBox 3 2 11 3 2" xfId="1879" xr:uid="{00000000-0005-0000-0000-00001A0E0000}"/>
    <cellStyle name="AttribBox 3 2 11 3 2 2" xfId="1880" xr:uid="{00000000-0005-0000-0000-00001B0E0000}"/>
    <cellStyle name="AttribBox 3 2 11 3 2 2 2" xfId="29936" xr:uid="{00000000-0005-0000-0000-00001C0E0000}"/>
    <cellStyle name="AttribBox 3 2 11 3 2 3" xfId="29935" xr:uid="{00000000-0005-0000-0000-00001D0E0000}"/>
    <cellStyle name="AttribBox 3 2 11 3 3" xfId="1881" xr:uid="{00000000-0005-0000-0000-00001E0E0000}"/>
    <cellStyle name="AttribBox 3 2 11 3 3 2" xfId="1882" xr:uid="{00000000-0005-0000-0000-00001F0E0000}"/>
    <cellStyle name="AttribBox 3 2 11 3 3 2 2" xfId="29938" xr:uid="{00000000-0005-0000-0000-0000200E0000}"/>
    <cellStyle name="AttribBox 3 2 11 3 3 3" xfId="29937" xr:uid="{00000000-0005-0000-0000-0000210E0000}"/>
    <cellStyle name="AttribBox 3 2 11 3 4" xfId="1883" xr:uid="{00000000-0005-0000-0000-0000220E0000}"/>
    <cellStyle name="AttribBox 3 2 11 3 4 2" xfId="29939" xr:uid="{00000000-0005-0000-0000-0000230E0000}"/>
    <cellStyle name="AttribBox 3 2 11 3 5" xfId="1884" xr:uid="{00000000-0005-0000-0000-0000240E0000}"/>
    <cellStyle name="AttribBox 3 2 11 3 5 2" xfId="29940" xr:uid="{00000000-0005-0000-0000-0000250E0000}"/>
    <cellStyle name="AttribBox 3 2 11 3 6" xfId="29934" xr:uid="{00000000-0005-0000-0000-0000260E0000}"/>
    <cellStyle name="AttribBox 3 2 11 4" xfId="1885" xr:uid="{00000000-0005-0000-0000-0000270E0000}"/>
    <cellStyle name="AttribBox 3 2 11 4 2" xfId="1886" xr:uid="{00000000-0005-0000-0000-0000280E0000}"/>
    <cellStyle name="AttribBox 3 2 11 4 2 2" xfId="29942" xr:uid="{00000000-0005-0000-0000-0000290E0000}"/>
    <cellStyle name="AttribBox 3 2 11 4 3" xfId="29941" xr:uid="{00000000-0005-0000-0000-00002A0E0000}"/>
    <cellStyle name="AttribBox 3 2 11 5" xfId="1887" xr:uid="{00000000-0005-0000-0000-00002B0E0000}"/>
    <cellStyle name="AttribBox 3 2 11 5 2" xfId="1888" xr:uid="{00000000-0005-0000-0000-00002C0E0000}"/>
    <cellStyle name="AttribBox 3 2 11 5 2 2" xfId="29944" xr:uid="{00000000-0005-0000-0000-00002D0E0000}"/>
    <cellStyle name="AttribBox 3 2 11 5 3" xfId="29943" xr:uid="{00000000-0005-0000-0000-00002E0E0000}"/>
    <cellStyle name="AttribBox 3 2 11 6" xfId="1889" xr:uid="{00000000-0005-0000-0000-00002F0E0000}"/>
    <cellStyle name="AttribBox 3 2 11 6 2" xfId="1890" xr:uid="{00000000-0005-0000-0000-0000300E0000}"/>
    <cellStyle name="AttribBox 3 2 11 6 2 2" xfId="29946" xr:uid="{00000000-0005-0000-0000-0000310E0000}"/>
    <cellStyle name="AttribBox 3 2 11 6 3" xfId="29945" xr:uid="{00000000-0005-0000-0000-0000320E0000}"/>
    <cellStyle name="AttribBox 3 2 11 7" xfId="1891" xr:uid="{00000000-0005-0000-0000-0000330E0000}"/>
    <cellStyle name="AttribBox 3 2 11 7 2" xfId="29947" xr:uid="{00000000-0005-0000-0000-0000340E0000}"/>
    <cellStyle name="AttribBox 3 2 11 8" xfId="1892" xr:uid="{00000000-0005-0000-0000-0000350E0000}"/>
    <cellStyle name="AttribBox 3 2 11 8 2" xfId="29948" xr:uid="{00000000-0005-0000-0000-0000360E0000}"/>
    <cellStyle name="AttribBox 3 2 11 9" xfId="29926" xr:uid="{00000000-0005-0000-0000-0000370E0000}"/>
    <cellStyle name="AttribBox 3 2 12" xfId="1893" xr:uid="{00000000-0005-0000-0000-0000380E0000}"/>
    <cellStyle name="AttribBox 3 2 12 2" xfId="1894" xr:uid="{00000000-0005-0000-0000-0000390E0000}"/>
    <cellStyle name="AttribBox 3 2 12 2 2" xfId="1895" xr:uid="{00000000-0005-0000-0000-00003A0E0000}"/>
    <cellStyle name="AttribBox 3 2 12 2 2 2" xfId="1896" xr:uid="{00000000-0005-0000-0000-00003B0E0000}"/>
    <cellStyle name="AttribBox 3 2 12 2 2 2 2" xfId="29952" xr:uid="{00000000-0005-0000-0000-00003C0E0000}"/>
    <cellStyle name="AttribBox 3 2 12 2 2 3" xfId="29951" xr:uid="{00000000-0005-0000-0000-00003D0E0000}"/>
    <cellStyle name="AttribBox 3 2 12 2 3" xfId="1897" xr:uid="{00000000-0005-0000-0000-00003E0E0000}"/>
    <cellStyle name="AttribBox 3 2 12 2 3 2" xfId="1898" xr:uid="{00000000-0005-0000-0000-00003F0E0000}"/>
    <cellStyle name="AttribBox 3 2 12 2 3 2 2" xfId="29954" xr:uid="{00000000-0005-0000-0000-0000400E0000}"/>
    <cellStyle name="AttribBox 3 2 12 2 3 3" xfId="29953" xr:uid="{00000000-0005-0000-0000-0000410E0000}"/>
    <cellStyle name="AttribBox 3 2 12 2 4" xfId="1899" xr:uid="{00000000-0005-0000-0000-0000420E0000}"/>
    <cellStyle name="AttribBox 3 2 12 2 4 2" xfId="29955" xr:uid="{00000000-0005-0000-0000-0000430E0000}"/>
    <cellStyle name="AttribBox 3 2 12 2 5" xfId="1900" xr:uid="{00000000-0005-0000-0000-0000440E0000}"/>
    <cellStyle name="AttribBox 3 2 12 2 5 2" xfId="29956" xr:uid="{00000000-0005-0000-0000-0000450E0000}"/>
    <cellStyle name="AttribBox 3 2 12 2 6" xfId="29950" xr:uid="{00000000-0005-0000-0000-0000460E0000}"/>
    <cellStyle name="AttribBox 3 2 12 3" xfId="1901" xr:uid="{00000000-0005-0000-0000-0000470E0000}"/>
    <cellStyle name="AttribBox 3 2 12 3 2" xfId="1902" xr:uid="{00000000-0005-0000-0000-0000480E0000}"/>
    <cellStyle name="AttribBox 3 2 12 3 2 2" xfId="1903" xr:uid="{00000000-0005-0000-0000-0000490E0000}"/>
    <cellStyle name="AttribBox 3 2 12 3 2 2 2" xfId="29959" xr:uid="{00000000-0005-0000-0000-00004A0E0000}"/>
    <cellStyle name="AttribBox 3 2 12 3 2 3" xfId="29958" xr:uid="{00000000-0005-0000-0000-00004B0E0000}"/>
    <cellStyle name="AttribBox 3 2 12 3 3" xfId="1904" xr:uid="{00000000-0005-0000-0000-00004C0E0000}"/>
    <cellStyle name="AttribBox 3 2 12 3 3 2" xfId="1905" xr:uid="{00000000-0005-0000-0000-00004D0E0000}"/>
    <cellStyle name="AttribBox 3 2 12 3 3 2 2" xfId="29961" xr:uid="{00000000-0005-0000-0000-00004E0E0000}"/>
    <cellStyle name="AttribBox 3 2 12 3 3 3" xfId="29960" xr:uid="{00000000-0005-0000-0000-00004F0E0000}"/>
    <cellStyle name="AttribBox 3 2 12 3 4" xfId="1906" xr:uid="{00000000-0005-0000-0000-0000500E0000}"/>
    <cellStyle name="AttribBox 3 2 12 3 4 2" xfId="29962" xr:uid="{00000000-0005-0000-0000-0000510E0000}"/>
    <cellStyle name="AttribBox 3 2 12 3 5" xfId="1907" xr:uid="{00000000-0005-0000-0000-0000520E0000}"/>
    <cellStyle name="AttribBox 3 2 12 3 5 2" xfId="29963" xr:uid="{00000000-0005-0000-0000-0000530E0000}"/>
    <cellStyle name="AttribBox 3 2 12 3 6" xfId="29957" xr:uid="{00000000-0005-0000-0000-0000540E0000}"/>
    <cellStyle name="AttribBox 3 2 12 4" xfId="1908" xr:uid="{00000000-0005-0000-0000-0000550E0000}"/>
    <cellStyle name="AttribBox 3 2 12 4 2" xfId="1909" xr:uid="{00000000-0005-0000-0000-0000560E0000}"/>
    <cellStyle name="AttribBox 3 2 12 4 2 2" xfId="29965" xr:uid="{00000000-0005-0000-0000-0000570E0000}"/>
    <cellStyle name="AttribBox 3 2 12 4 3" xfId="29964" xr:uid="{00000000-0005-0000-0000-0000580E0000}"/>
    <cellStyle name="AttribBox 3 2 12 5" xfId="1910" xr:uid="{00000000-0005-0000-0000-0000590E0000}"/>
    <cellStyle name="AttribBox 3 2 12 5 2" xfId="1911" xr:uid="{00000000-0005-0000-0000-00005A0E0000}"/>
    <cellStyle name="AttribBox 3 2 12 5 2 2" xfId="29967" xr:uid="{00000000-0005-0000-0000-00005B0E0000}"/>
    <cellStyle name="AttribBox 3 2 12 5 3" xfId="29966" xr:uid="{00000000-0005-0000-0000-00005C0E0000}"/>
    <cellStyle name="AttribBox 3 2 12 6" xfId="1912" xr:uid="{00000000-0005-0000-0000-00005D0E0000}"/>
    <cellStyle name="AttribBox 3 2 12 6 2" xfId="1913" xr:uid="{00000000-0005-0000-0000-00005E0E0000}"/>
    <cellStyle name="AttribBox 3 2 12 6 2 2" xfId="29969" xr:uid="{00000000-0005-0000-0000-00005F0E0000}"/>
    <cellStyle name="AttribBox 3 2 12 6 3" xfId="29968" xr:uid="{00000000-0005-0000-0000-0000600E0000}"/>
    <cellStyle name="AttribBox 3 2 12 7" xfId="1914" xr:uid="{00000000-0005-0000-0000-0000610E0000}"/>
    <cellStyle name="AttribBox 3 2 12 7 2" xfId="29970" xr:uid="{00000000-0005-0000-0000-0000620E0000}"/>
    <cellStyle name="AttribBox 3 2 12 8" xfId="1915" xr:uid="{00000000-0005-0000-0000-0000630E0000}"/>
    <cellStyle name="AttribBox 3 2 12 8 2" xfId="29971" xr:uid="{00000000-0005-0000-0000-0000640E0000}"/>
    <cellStyle name="AttribBox 3 2 12 9" xfId="29949" xr:uid="{00000000-0005-0000-0000-0000650E0000}"/>
    <cellStyle name="AttribBox 3 2 13" xfId="1916" xr:uid="{00000000-0005-0000-0000-0000660E0000}"/>
    <cellStyle name="AttribBox 3 2 13 2" xfId="1917" xr:uid="{00000000-0005-0000-0000-0000670E0000}"/>
    <cellStyle name="AttribBox 3 2 13 2 2" xfId="1918" xr:uid="{00000000-0005-0000-0000-0000680E0000}"/>
    <cellStyle name="AttribBox 3 2 13 2 2 2" xfId="1919" xr:uid="{00000000-0005-0000-0000-0000690E0000}"/>
    <cellStyle name="AttribBox 3 2 13 2 2 2 2" xfId="29975" xr:uid="{00000000-0005-0000-0000-00006A0E0000}"/>
    <cellStyle name="AttribBox 3 2 13 2 2 3" xfId="29974" xr:uid="{00000000-0005-0000-0000-00006B0E0000}"/>
    <cellStyle name="AttribBox 3 2 13 2 3" xfId="1920" xr:uid="{00000000-0005-0000-0000-00006C0E0000}"/>
    <cellStyle name="AttribBox 3 2 13 2 3 2" xfId="1921" xr:uid="{00000000-0005-0000-0000-00006D0E0000}"/>
    <cellStyle name="AttribBox 3 2 13 2 3 2 2" xfId="29977" xr:uid="{00000000-0005-0000-0000-00006E0E0000}"/>
    <cellStyle name="AttribBox 3 2 13 2 3 3" xfId="29976" xr:uid="{00000000-0005-0000-0000-00006F0E0000}"/>
    <cellStyle name="AttribBox 3 2 13 2 4" xfId="1922" xr:uid="{00000000-0005-0000-0000-0000700E0000}"/>
    <cellStyle name="AttribBox 3 2 13 2 4 2" xfId="29978" xr:uid="{00000000-0005-0000-0000-0000710E0000}"/>
    <cellStyle name="AttribBox 3 2 13 2 5" xfId="1923" xr:uid="{00000000-0005-0000-0000-0000720E0000}"/>
    <cellStyle name="AttribBox 3 2 13 2 5 2" xfId="29979" xr:uid="{00000000-0005-0000-0000-0000730E0000}"/>
    <cellStyle name="AttribBox 3 2 13 2 6" xfId="29973" xr:uid="{00000000-0005-0000-0000-0000740E0000}"/>
    <cellStyle name="AttribBox 3 2 13 3" xfId="1924" xr:uid="{00000000-0005-0000-0000-0000750E0000}"/>
    <cellStyle name="AttribBox 3 2 13 3 2" xfId="1925" xr:uid="{00000000-0005-0000-0000-0000760E0000}"/>
    <cellStyle name="AttribBox 3 2 13 3 2 2" xfId="1926" xr:uid="{00000000-0005-0000-0000-0000770E0000}"/>
    <cellStyle name="AttribBox 3 2 13 3 2 2 2" xfId="29982" xr:uid="{00000000-0005-0000-0000-0000780E0000}"/>
    <cellStyle name="AttribBox 3 2 13 3 2 3" xfId="29981" xr:uid="{00000000-0005-0000-0000-0000790E0000}"/>
    <cellStyle name="AttribBox 3 2 13 3 3" xfId="1927" xr:uid="{00000000-0005-0000-0000-00007A0E0000}"/>
    <cellStyle name="AttribBox 3 2 13 3 3 2" xfId="1928" xr:uid="{00000000-0005-0000-0000-00007B0E0000}"/>
    <cellStyle name="AttribBox 3 2 13 3 3 2 2" xfId="29984" xr:uid="{00000000-0005-0000-0000-00007C0E0000}"/>
    <cellStyle name="AttribBox 3 2 13 3 3 3" xfId="29983" xr:uid="{00000000-0005-0000-0000-00007D0E0000}"/>
    <cellStyle name="AttribBox 3 2 13 3 4" xfId="1929" xr:uid="{00000000-0005-0000-0000-00007E0E0000}"/>
    <cellStyle name="AttribBox 3 2 13 3 4 2" xfId="29985" xr:uid="{00000000-0005-0000-0000-00007F0E0000}"/>
    <cellStyle name="AttribBox 3 2 13 3 5" xfId="1930" xr:uid="{00000000-0005-0000-0000-0000800E0000}"/>
    <cellStyle name="AttribBox 3 2 13 3 5 2" xfId="29986" xr:uid="{00000000-0005-0000-0000-0000810E0000}"/>
    <cellStyle name="AttribBox 3 2 13 3 6" xfId="29980" xr:uid="{00000000-0005-0000-0000-0000820E0000}"/>
    <cellStyle name="AttribBox 3 2 13 4" xfId="1931" xr:uid="{00000000-0005-0000-0000-0000830E0000}"/>
    <cellStyle name="AttribBox 3 2 13 4 2" xfId="1932" xr:uid="{00000000-0005-0000-0000-0000840E0000}"/>
    <cellStyle name="AttribBox 3 2 13 4 2 2" xfId="29988" xr:uid="{00000000-0005-0000-0000-0000850E0000}"/>
    <cellStyle name="AttribBox 3 2 13 4 3" xfId="29987" xr:uid="{00000000-0005-0000-0000-0000860E0000}"/>
    <cellStyle name="AttribBox 3 2 13 5" xfId="1933" xr:uid="{00000000-0005-0000-0000-0000870E0000}"/>
    <cellStyle name="AttribBox 3 2 13 5 2" xfId="1934" xr:uid="{00000000-0005-0000-0000-0000880E0000}"/>
    <cellStyle name="AttribBox 3 2 13 5 2 2" xfId="29990" xr:uid="{00000000-0005-0000-0000-0000890E0000}"/>
    <cellStyle name="AttribBox 3 2 13 5 3" xfId="29989" xr:uid="{00000000-0005-0000-0000-00008A0E0000}"/>
    <cellStyle name="AttribBox 3 2 13 6" xfId="1935" xr:uid="{00000000-0005-0000-0000-00008B0E0000}"/>
    <cellStyle name="AttribBox 3 2 13 6 2" xfId="1936" xr:uid="{00000000-0005-0000-0000-00008C0E0000}"/>
    <cellStyle name="AttribBox 3 2 13 6 2 2" xfId="29992" xr:uid="{00000000-0005-0000-0000-00008D0E0000}"/>
    <cellStyle name="AttribBox 3 2 13 6 3" xfId="29991" xr:uid="{00000000-0005-0000-0000-00008E0E0000}"/>
    <cellStyle name="AttribBox 3 2 13 7" xfId="1937" xr:uid="{00000000-0005-0000-0000-00008F0E0000}"/>
    <cellStyle name="AttribBox 3 2 13 7 2" xfId="29993" xr:uid="{00000000-0005-0000-0000-0000900E0000}"/>
    <cellStyle name="AttribBox 3 2 13 8" xfId="1938" xr:uid="{00000000-0005-0000-0000-0000910E0000}"/>
    <cellStyle name="AttribBox 3 2 13 8 2" xfId="29994" xr:uid="{00000000-0005-0000-0000-0000920E0000}"/>
    <cellStyle name="AttribBox 3 2 13 9" xfId="29972" xr:uid="{00000000-0005-0000-0000-0000930E0000}"/>
    <cellStyle name="AttribBox 3 2 14" xfId="1939" xr:uid="{00000000-0005-0000-0000-0000940E0000}"/>
    <cellStyle name="AttribBox 3 2 14 2" xfId="1940" xr:uid="{00000000-0005-0000-0000-0000950E0000}"/>
    <cellStyle name="AttribBox 3 2 14 2 2" xfId="1941" xr:uid="{00000000-0005-0000-0000-0000960E0000}"/>
    <cellStyle name="AttribBox 3 2 14 2 2 2" xfId="1942" xr:uid="{00000000-0005-0000-0000-0000970E0000}"/>
    <cellStyle name="AttribBox 3 2 14 2 2 2 2" xfId="29998" xr:uid="{00000000-0005-0000-0000-0000980E0000}"/>
    <cellStyle name="AttribBox 3 2 14 2 2 3" xfId="29997" xr:uid="{00000000-0005-0000-0000-0000990E0000}"/>
    <cellStyle name="AttribBox 3 2 14 2 3" xfId="1943" xr:uid="{00000000-0005-0000-0000-00009A0E0000}"/>
    <cellStyle name="AttribBox 3 2 14 2 3 2" xfId="1944" xr:uid="{00000000-0005-0000-0000-00009B0E0000}"/>
    <cellStyle name="AttribBox 3 2 14 2 3 2 2" xfId="30000" xr:uid="{00000000-0005-0000-0000-00009C0E0000}"/>
    <cellStyle name="AttribBox 3 2 14 2 3 3" xfId="29999" xr:uid="{00000000-0005-0000-0000-00009D0E0000}"/>
    <cellStyle name="AttribBox 3 2 14 2 4" xfId="1945" xr:uid="{00000000-0005-0000-0000-00009E0E0000}"/>
    <cellStyle name="AttribBox 3 2 14 2 4 2" xfId="30001" xr:uid="{00000000-0005-0000-0000-00009F0E0000}"/>
    <cellStyle name="AttribBox 3 2 14 2 5" xfId="1946" xr:uid="{00000000-0005-0000-0000-0000A00E0000}"/>
    <cellStyle name="AttribBox 3 2 14 2 5 2" xfId="30002" xr:uid="{00000000-0005-0000-0000-0000A10E0000}"/>
    <cellStyle name="AttribBox 3 2 14 2 6" xfId="29996" xr:uid="{00000000-0005-0000-0000-0000A20E0000}"/>
    <cellStyle name="AttribBox 3 2 14 3" xfId="1947" xr:uid="{00000000-0005-0000-0000-0000A30E0000}"/>
    <cellStyle name="AttribBox 3 2 14 3 2" xfId="1948" xr:uid="{00000000-0005-0000-0000-0000A40E0000}"/>
    <cellStyle name="AttribBox 3 2 14 3 2 2" xfId="1949" xr:uid="{00000000-0005-0000-0000-0000A50E0000}"/>
    <cellStyle name="AttribBox 3 2 14 3 2 2 2" xfId="30005" xr:uid="{00000000-0005-0000-0000-0000A60E0000}"/>
    <cellStyle name="AttribBox 3 2 14 3 2 3" xfId="30004" xr:uid="{00000000-0005-0000-0000-0000A70E0000}"/>
    <cellStyle name="AttribBox 3 2 14 3 3" xfId="1950" xr:uid="{00000000-0005-0000-0000-0000A80E0000}"/>
    <cellStyle name="AttribBox 3 2 14 3 3 2" xfId="1951" xr:uid="{00000000-0005-0000-0000-0000A90E0000}"/>
    <cellStyle name="AttribBox 3 2 14 3 3 2 2" xfId="30007" xr:uid="{00000000-0005-0000-0000-0000AA0E0000}"/>
    <cellStyle name="AttribBox 3 2 14 3 3 3" xfId="30006" xr:uid="{00000000-0005-0000-0000-0000AB0E0000}"/>
    <cellStyle name="AttribBox 3 2 14 3 4" xfId="1952" xr:uid="{00000000-0005-0000-0000-0000AC0E0000}"/>
    <cellStyle name="AttribBox 3 2 14 3 4 2" xfId="30008" xr:uid="{00000000-0005-0000-0000-0000AD0E0000}"/>
    <cellStyle name="AttribBox 3 2 14 3 5" xfId="1953" xr:uid="{00000000-0005-0000-0000-0000AE0E0000}"/>
    <cellStyle name="AttribBox 3 2 14 3 5 2" xfId="30009" xr:uid="{00000000-0005-0000-0000-0000AF0E0000}"/>
    <cellStyle name="AttribBox 3 2 14 3 6" xfId="30003" xr:uid="{00000000-0005-0000-0000-0000B00E0000}"/>
    <cellStyle name="AttribBox 3 2 14 4" xfId="1954" xr:uid="{00000000-0005-0000-0000-0000B10E0000}"/>
    <cellStyle name="AttribBox 3 2 14 4 2" xfId="1955" xr:uid="{00000000-0005-0000-0000-0000B20E0000}"/>
    <cellStyle name="AttribBox 3 2 14 4 2 2" xfId="30011" xr:uid="{00000000-0005-0000-0000-0000B30E0000}"/>
    <cellStyle name="AttribBox 3 2 14 4 3" xfId="30010" xr:uid="{00000000-0005-0000-0000-0000B40E0000}"/>
    <cellStyle name="AttribBox 3 2 14 5" xfId="1956" xr:uid="{00000000-0005-0000-0000-0000B50E0000}"/>
    <cellStyle name="AttribBox 3 2 14 5 2" xfId="1957" xr:uid="{00000000-0005-0000-0000-0000B60E0000}"/>
    <cellStyle name="AttribBox 3 2 14 5 2 2" xfId="30013" xr:uid="{00000000-0005-0000-0000-0000B70E0000}"/>
    <cellStyle name="AttribBox 3 2 14 5 3" xfId="30012" xr:uid="{00000000-0005-0000-0000-0000B80E0000}"/>
    <cellStyle name="AttribBox 3 2 14 6" xfId="1958" xr:uid="{00000000-0005-0000-0000-0000B90E0000}"/>
    <cellStyle name="AttribBox 3 2 14 6 2" xfId="1959" xr:uid="{00000000-0005-0000-0000-0000BA0E0000}"/>
    <cellStyle name="AttribBox 3 2 14 6 2 2" xfId="30015" xr:uid="{00000000-0005-0000-0000-0000BB0E0000}"/>
    <cellStyle name="AttribBox 3 2 14 6 3" xfId="30014" xr:uid="{00000000-0005-0000-0000-0000BC0E0000}"/>
    <cellStyle name="AttribBox 3 2 14 7" xfId="1960" xr:uid="{00000000-0005-0000-0000-0000BD0E0000}"/>
    <cellStyle name="AttribBox 3 2 14 7 2" xfId="30016" xr:uid="{00000000-0005-0000-0000-0000BE0E0000}"/>
    <cellStyle name="AttribBox 3 2 14 8" xfId="1961" xr:uid="{00000000-0005-0000-0000-0000BF0E0000}"/>
    <cellStyle name="AttribBox 3 2 14 8 2" xfId="30017" xr:uid="{00000000-0005-0000-0000-0000C00E0000}"/>
    <cellStyle name="AttribBox 3 2 14 9" xfId="29995" xr:uid="{00000000-0005-0000-0000-0000C10E0000}"/>
    <cellStyle name="AttribBox 3 2 15" xfId="1962" xr:uid="{00000000-0005-0000-0000-0000C20E0000}"/>
    <cellStyle name="AttribBox 3 2 15 2" xfId="1963" xr:uid="{00000000-0005-0000-0000-0000C30E0000}"/>
    <cellStyle name="AttribBox 3 2 15 2 2" xfId="1964" xr:uid="{00000000-0005-0000-0000-0000C40E0000}"/>
    <cellStyle name="AttribBox 3 2 15 2 2 2" xfId="1965" xr:uid="{00000000-0005-0000-0000-0000C50E0000}"/>
    <cellStyle name="AttribBox 3 2 15 2 2 2 2" xfId="30021" xr:uid="{00000000-0005-0000-0000-0000C60E0000}"/>
    <cellStyle name="AttribBox 3 2 15 2 2 3" xfId="30020" xr:uid="{00000000-0005-0000-0000-0000C70E0000}"/>
    <cellStyle name="AttribBox 3 2 15 2 3" xfId="1966" xr:uid="{00000000-0005-0000-0000-0000C80E0000}"/>
    <cellStyle name="AttribBox 3 2 15 2 3 2" xfId="1967" xr:uid="{00000000-0005-0000-0000-0000C90E0000}"/>
    <cellStyle name="AttribBox 3 2 15 2 3 2 2" xfId="30023" xr:uid="{00000000-0005-0000-0000-0000CA0E0000}"/>
    <cellStyle name="AttribBox 3 2 15 2 3 3" xfId="30022" xr:uid="{00000000-0005-0000-0000-0000CB0E0000}"/>
    <cellStyle name="AttribBox 3 2 15 2 4" xfId="1968" xr:uid="{00000000-0005-0000-0000-0000CC0E0000}"/>
    <cellStyle name="AttribBox 3 2 15 2 4 2" xfId="30024" xr:uid="{00000000-0005-0000-0000-0000CD0E0000}"/>
    <cellStyle name="AttribBox 3 2 15 2 5" xfId="1969" xr:uid="{00000000-0005-0000-0000-0000CE0E0000}"/>
    <cellStyle name="AttribBox 3 2 15 2 5 2" xfId="30025" xr:uid="{00000000-0005-0000-0000-0000CF0E0000}"/>
    <cellStyle name="AttribBox 3 2 15 2 6" xfId="30019" xr:uid="{00000000-0005-0000-0000-0000D00E0000}"/>
    <cellStyle name="AttribBox 3 2 15 3" xfId="1970" xr:uid="{00000000-0005-0000-0000-0000D10E0000}"/>
    <cellStyle name="AttribBox 3 2 15 3 2" xfId="1971" xr:uid="{00000000-0005-0000-0000-0000D20E0000}"/>
    <cellStyle name="AttribBox 3 2 15 3 2 2" xfId="1972" xr:uid="{00000000-0005-0000-0000-0000D30E0000}"/>
    <cellStyle name="AttribBox 3 2 15 3 2 2 2" xfId="30028" xr:uid="{00000000-0005-0000-0000-0000D40E0000}"/>
    <cellStyle name="AttribBox 3 2 15 3 2 3" xfId="30027" xr:uid="{00000000-0005-0000-0000-0000D50E0000}"/>
    <cellStyle name="AttribBox 3 2 15 3 3" xfId="1973" xr:uid="{00000000-0005-0000-0000-0000D60E0000}"/>
    <cellStyle name="AttribBox 3 2 15 3 3 2" xfId="1974" xr:uid="{00000000-0005-0000-0000-0000D70E0000}"/>
    <cellStyle name="AttribBox 3 2 15 3 3 2 2" xfId="30030" xr:uid="{00000000-0005-0000-0000-0000D80E0000}"/>
    <cellStyle name="AttribBox 3 2 15 3 3 3" xfId="30029" xr:uid="{00000000-0005-0000-0000-0000D90E0000}"/>
    <cellStyle name="AttribBox 3 2 15 3 4" xfId="1975" xr:uid="{00000000-0005-0000-0000-0000DA0E0000}"/>
    <cellStyle name="AttribBox 3 2 15 3 4 2" xfId="30031" xr:uid="{00000000-0005-0000-0000-0000DB0E0000}"/>
    <cellStyle name="AttribBox 3 2 15 3 5" xfId="1976" xr:uid="{00000000-0005-0000-0000-0000DC0E0000}"/>
    <cellStyle name="AttribBox 3 2 15 3 5 2" xfId="30032" xr:uid="{00000000-0005-0000-0000-0000DD0E0000}"/>
    <cellStyle name="AttribBox 3 2 15 3 6" xfId="30026" xr:uid="{00000000-0005-0000-0000-0000DE0E0000}"/>
    <cellStyle name="AttribBox 3 2 15 4" xfId="1977" xr:uid="{00000000-0005-0000-0000-0000DF0E0000}"/>
    <cellStyle name="AttribBox 3 2 15 4 2" xfId="1978" xr:uid="{00000000-0005-0000-0000-0000E00E0000}"/>
    <cellStyle name="AttribBox 3 2 15 4 2 2" xfId="30034" xr:uid="{00000000-0005-0000-0000-0000E10E0000}"/>
    <cellStyle name="AttribBox 3 2 15 4 3" xfId="30033" xr:uid="{00000000-0005-0000-0000-0000E20E0000}"/>
    <cellStyle name="AttribBox 3 2 15 5" xfId="1979" xr:uid="{00000000-0005-0000-0000-0000E30E0000}"/>
    <cellStyle name="AttribBox 3 2 15 5 2" xfId="1980" xr:uid="{00000000-0005-0000-0000-0000E40E0000}"/>
    <cellStyle name="AttribBox 3 2 15 5 2 2" xfId="30036" xr:uid="{00000000-0005-0000-0000-0000E50E0000}"/>
    <cellStyle name="AttribBox 3 2 15 5 3" xfId="30035" xr:uid="{00000000-0005-0000-0000-0000E60E0000}"/>
    <cellStyle name="AttribBox 3 2 15 6" xfId="1981" xr:uid="{00000000-0005-0000-0000-0000E70E0000}"/>
    <cellStyle name="AttribBox 3 2 15 6 2" xfId="30037" xr:uid="{00000000-0005-0000-0000-0000E80E0000}"/>
    <cellStyle name="AttribBox 3 2 15 7" xfId="1982" xr:uid="{00000000-0005-0000-0000-0000E90E0000}"/>
    <cellStyle name="AttribBox 3 2 15 7 2" xfId="30038" xr:uid="{00000000-0005-0000-0000-0000EA0E0000}"/>
    <cellStyle name="AttribBox 3 2 15 8" xfId="30018" xr:uid="{00000000-0005-0000-0000-0000EB0E0000}"/>
    <cellStyle name="AttribBox 3 2 16" xfId="29902" xr:uid="{00000000-0005-0000-0000-0000EC0E0000}"/>
    <cellStyle name="AttribBox 3 2 2" xfId="1983" xr:uid="{00000000-0005-0000-0000-0000ED0E0000}"/>
    <cellStyle name="AttribBox 3 2 2 2" xfId="1984" xr:uid="{00000000-0005-0000-0000-0000EE0E0000}"/>
    <cellStyle name="AttribBox 3 2 2 2 2" xfId="1985" xr:uid="{00000000-0005-0000-0000-0000EF0E0000}"/>
    <cellStyle name="AttribBox 3 2 2 2 2 2" xfId="1986" xr:uid="{00000000-0005-0000-0000-0000F00E0000}"/>
    <cellStyle name="AttribBox 3 2 2 2 2 2 2" xfId="30042" xr:uid="{00000000-0005-0000-0000-0000F10E0000}"/>
    <cellStyle name="AttribBox 3 2 2 2 2 3" xfId="30041" xr:uid="{00000000-0005-0000-0000-0000F20E0000}"/>
    <cellStyle name="AttribBox 3 2 2 2 3" xfId="1987" xr:uid="{00000000-0005-0000-0000-0000F30E0000}"/>
    <cellStyle name="AttribBox 3 2 2 2 3 2" xfId="1988" xr:uid="{00000000-0005-0000-0000-0000F40E0000}"/>
    <cellStyle name="AttribBox 3 2 2 2 3 2 2" xfId="30044" xr:uid="{00000000-0005-0000-0000-0000F50E0000}"/>
    <cellStyle name="AttribBox 3 2 2 2 3 3" xfId="30043" xr:uid="{00000000-0005-0000-0000-0000F60E0000}"/>
    <cellStyle name="AttribBox 3 2 2 2 4" xfId="1989" xr:uid="{00000000-0005-0000-0000-0000F70E0000}"/>
    <cellStyle name="AttribBox 3 2 2 2 4 2" xfId="30045" xr:uid="{00000000-0005-0000-0000-0000F80E0000}"/>
    <cellStyle name="AttribBox 3 2 2 2 5" xfId="1990" xr:uid="{00000000-0005-0000-0000-0000F90E0000}"/>
    <cellStyle name="AttribBox 3 2 2 2 5 2" xfId="30046" xr:uid="{00000000-0005-0000-0000-0000FA0E0000}"/>
    <cellStyle name="AttribBox 3 2 2 2 6" xfId="30040" xr:uid="{00000000-0005-0000-0000-0000FB0E0000}"/>
    <cellStyle name="AttribBox 3 2 2 3" xfId="1991" xr:uid="{00000000-0005-0000-0000-0000FC0E0000}"/>
    <cellStyle name="AttribBox 3 2 2 3 2" xfId="1992" xr:uid="{00000000-0005-0000-0000-0000FD0E0000}"/>
    <cellStyle name="AttribBox 3 2 2 3 2 2" xfId="1993" xr:uid="{00000000-0005-0000-0000-0000FE0E0000}"/>
    <cellStyle name="AttribBox 3 2 2 3 2 2 2" xfId="30049" xr:uid="{00000000-0005-0000-0000-0000FF0E0000}"/>
    <cellStyle name="AttribBox 3 2 2 3 2 3" xfId="30048" xr:uid="{00000000-0005-0000-0000-0000000F0000}"/>
    <cellStyle name="AttribBox 3 2 2 3 3" xfId="1994" xr:uid="{00000000-0005-0000-0000-0000010F0000}"/>
    <cellStyle name="AttribBox 3 2 2 3 3 2" xfId="1995" xr:uid="{00000000-0005-0000-0000-0000020F0000}"/>
    <cellStyle name="AttribBox 3 2 2 3 3 2 2" xfId="30051" xr:uid="{00000000-0005-0000-0000-0000030F0000}"/>
    <cellStyle name="AttribBox 3 2 2 3 3 3" xfId="30050" xr:uid="{00000000-0005-0000-0000-0000040F0000}"/>
    <cellStyle name="AttribBox 3 2 2 3 4" xfId="1996" xr:uid="{00000000-0005-0000-0000-0000050F0000}"/>
    <cellStyle name="AttribBox 3 2 2 3 4 2" xfId="30052" xr:uid="{00000000-0005-0000-0000-0000060F0000}"/>
    <cellStyle name="AttribBox 3 2 2 3 5" xfId="1997" xr:uid="{00000000-0005-0000-0000-0000070F0000}"/>
    <cellStyle name="AttribBox 3 2 2 3 5 2" xfId="30053" xr:uid="{00000000-0005-0000-0000-0000080F0000}"/>
    <cellStyle name="AttribBox 3 2 2 3 6" xfId="30047" xr:uid="{00000000-0005-0000-0000-0000090F0000}"/>
    <cellStyle name="AttribBox 3 2 2 4" xfId="1998" xr:uid="{00000000-0005-0000-0000-00000A0F0000}"/>
    <cellStyle name="AttribBox 3 2 2 4 2" xfId="1999" xr:uid="{00000000-0005-0000-0000-00000B0F0000}"/>
    <cellStyle name="AttribBox 3 2 2 4 2 2" xfId="30055" xr:uid="{00000000-0005-0000-0000-00000C0F0000}"/>
    <cellStyle name="AttribBox 3 2 2 4 3" xfId="30054" xr:uid="{00000000-0005-0000-0000-00000D0F0000}"/>
    <cellStyle name="AttribBox 3 2 2 5" xfId="2000" xr:uid="{00000000-0005-0000-0000-00000E0F0000}"/>
    <cellStyle name="AttribBox 3 2 2 5 2" xfId="2001" xr:uid="{00000000-0005-0000-0000-00000F0F0000}"/>
    <cellStyle name="AttribBox 3 2 2 5 2 2" xfId="30057" xr:uid="{00000000-0005-0000-0000-0000100F0000}"/>
    <cellStyle name="AttribBox 3 2 2 5 3" xfId="30056" xr:uid="{00000000-0005-0000-0000-0000110F0000}"/>
    <cellStyle name="AttribBox 3 2 2 6" xfId="2002" xr:uid="{00000000-0005-0000-0000-0000120F0000}"/>
    <cellStyle name="AttribBox 3 2 2 6 2" xfId="2003" xr:uid="{00000000-0005-0000-0000-0000130F0000}"/>
    <cellStyle name="AttribBox 3 2 2 6 2 2" xfId="30059" xr:uid="{00000000-0005-0000-0000-0000140F0000}"/>
    <cellStyle name="AttribBox 3 2 2 6 3" xfId="30058" xr:uid="{00000000-0005-0000-0000-0000150F0000}"/>
    <cellStyle name="AttribBox 3 2 2 7" xfId="2004" xr:uid="{00000000-0005-0000-0000-0000160F0000}"/>
    <cellStyle name="AttribBox 3 2 2 7 2" xfId="30060" xr:uid="{00000000-0005-0000-0000-0000170F0000}"/>
    <cellStyle name="AttribBox 3 2 2 8" xfId="2005" xr:uid="{00000000-0005-0000-0000-0000180F0000}"/>
    <cellStyle name="AttribBox 3 2 2 8 2" xfId="30061" xr:uid="{00000000-0005-0000-0000-0000190F0000}"/>
    <cellStyle name="AttribBox 3 2 2 9" xfId="30039" xr:uid="{00000000-0005-0000-0000-00001A0F0000}"/>
    <cellStyle name="AttribBox 3 2 3" xfId="2006" xr:uid="{00000000-0005-0000-0000-00001B0F0000}"/>
    <cellStyle name="AttribBox 3 2 3 2" xfId="2007" xr:uid="{00000000-0005-0000-0000-00001C0F0000}"/>
    <cellStyle name="AttribBox 3 2 3 2 2" xfId="2008" xr:uid="{00000000-0005-0000-0000-00001D0F0000}"/>
    <cellStyle name="AttribBox 3 2 3 2 2 2" xfId="2009" xr:uid="{00000000-0005-0000-0000-00001E0F0000}"/>
    <cellStyle name="AttribBox 3 2 3 2 2 2 2" xfId="30065" xr:uid="{00000000-0005-0000-0000-00001F0F0000}"/>
    <cellStyle name="AttribBox 3 2 3 2 2 3" xfId="30064" xr:uid="{00000000-0005-0000-0000-0000200F0000}"/>
    <cellStyle name="AttribBox 3 2 3 2 3" xfId="2010" xr:uid="{00000000-0005-0000-0000-0000210F0000}"/>
    <cellStyle name="AttribBox 3 2 3 2 3 2" xfId="2011" xr:uid="{00000000-0005-0000-0000-0000220F0000}"/>
    <cellStyle name="AttribBox 3 2 3 2 3 2 2" xfId="30067" xr:uid="{00000000-0005-0000-0000-0000230F0000}"/>
    <cellStyle name="AttribBox 3 2 3 2 3 3" xfId="30066" xr:uid="{00000000-0005-0000-0000-0000240F0000}"/>
    <cellStyle name="AttribBox 3 2 3 2 4" xfId="2012" xr:uid="{00000000-0005-0000-0000-0000250F0000}"/>
    <cellStyle name="AttribBox 3 2 3 2 4 2" xfId="30068" xr:uid="{00000000-0005-0000-0000-0000260F0000}"/>
    <cellStyle name="AttribBox 3 2 3 2 5" xfId="2013" xr:uid="{00000000-0005-0000-0000-0000270F0000}"/>
    <cellStyle name="AttribBox 3 2 3 2 5 2" xfId="30069" xr:uid="{00000000-0005-0000-0000-0000280F0000}"/>
    <cellStyle name="AttribBox 3 2 3 2 6" xfId="30063" xr:uid="{00000000-0005-0000-0000-0000290F0000}"/>
    <cellStyle name="AttribBox 3 2 3 3" xfId="2014" xr:uid="{00000000-0005-0000-0000-00002A0F0000}"/>
    <cellStyle name="AttribBox 3 2 3 3 2" xfId="2015" xr:uid="{00000000-0005-0000-0000-00002B0F0000}"/>
    <cellStyle name="AttribBox 3 2 3 3 2 2" xfId="2016" xr:uid="{00000000-0005-0000-0000-00002C0F0000}"/>
    <cellStyle name="AttribBox 3 2 3 3 2 2 2" xfId="30072" xr:uid="{00000000-0005-0000-0000-00002D0F0000}"/>
    <cellStyle name="AttribBox 3 2 3 3 2 3" xfId="30071" xr:uid="{00000000-0005-0000-0000-00002E0F0000}"/>
    <cellStyle name="AttribBox 3 2 3 3 3" xfId="2017" xr:uid="{00000000-0005-0000-0000-00002F0F0000}"/>
    <cellStyle name="AttribBox 3 2 3 3 3 2" xfId="2018" xr:uid="{00000000-0005-0000-0000-0000300F0000}"/>
    <cellStyle name="AttribBox 3 2 3 3 3 2 2" xfId="30074" xr:uid="{00000000-0005-0000-0000-0000310F0000}"/>
    <cellStyle name="AttribBox 3 2 3 3 3 3" xfId="30073" xr:uid="{00000000-0005-0000-0000-0000320F0000}"/>
    <cellStyle name="AttribBox 3 2 3 3 4" xfId="2019" xr:uid="{00000000-0005-0000-0000-0000330F0000}"/>
    <cellStyle name="AttribBox 3 2 3 3 4 2" xfId="30075" xr:uid="{00000000-0005-0000-0000-0000340F0000}"/>
    <cellStyle name="AttribBox 3 2 3 3 5" xfId="2020" xr:uid="{00000000-0005-0000-0000-0000350F0000}"/>
    <cellStyle name="AttribBox 3 2 3 3 5 2" xfId="30076" xr:uid="{00000000-0005-0000-0000-0000360F0000}"/>
    <cellStyle name="AttribBox 3 2 3 3 6" xfId="30070" xr:uid="{00000000-0005-0000-0000-0000370F0000}"/>
    <cellStyle name="AttribBox 3 2 3 4" xfId="2021" xr:uid="{00000000-0005-0000-0000-0000380F0000}"/>
    <cellStyle name="AttribBox 3 2 3 4 2" xfId="30077" xr:uid="{00000000-0005-0000-0000-0000390F0000}"/>
    <cellStyle name="AttribBox 3 2 3 5" xfId="2022" xr:uid="{00000000-0005-0000-0000-00003A0F0000}"/>
    <cellStyle name="AttribBox 3 2 3 5 2" xfId="30078" xr:uid="{00000000-0005-0000-0000-00003B0F0000}"/>
    <cellStyle name="AttribBox 3 2 3 6" xfId="30062" xr:uid="{00000000-0005-0000-0000-00003C0F0000}"/>
    <cellStyle name="AttribBox 3 2 4" xfId="2023" xr:uid="{00000000-0005-0000-0000-00003D0F0000}"/>
    <cellStyle name="AttribBox 3 2 4 2" xfId="2024" xr:uid="{00000000-0005-0000-0000-00003E0F0000}"/>
    <cellStyle name="AttribBox 3 2 4 2 2" xfId="2025" xr:uid="{00000000-0005-0000-0000-00003F0F0000}"/>
    <cellStyle name="AttribBox 3 2 4 2 2 2" xfId="2026" xr:uid="{00000000-0005-0000-0000-0000400F0000}"/>
    <cellStyle name="AttribBox 3 2 4 2 2 2 2" xfId="30082" xr:uid="{00000000-0005-0000-0000-0000410F0000}"/>
    <cellStyle name="AttribBox 3 2 4 2 2 3" xfId="30081" xr:uid="{00000000-0005-0000-0000-0000420F0000}"/>
    <cellStyle name="AttribBox 3 2 4 2 3" xfId="2027" xr:uid="{00000000-0005-0000-0000-0000430F0000}"/>
    <cellStyle name="AttribBox 3 2 4 2 3 2" xfId="2028" xr:uid="{00000000-0005-0000-0000-0000440F0000}"/>
    <cellStyle name="AttribBox 3 2 4 2 3 2 2" xfId="30084" xr:uid="{00000000-0005-0000-0000-0000450F0000}"/>
    <cellStyle name="AttribBox 3 2 4 2 3 3" xfId="30083" xr:uid="{00000000-0005-0000-0000-0000460F0000}"/>
    <cellStyle name="AttribBox 3 2 4 2 4" xfId="2029" xr:uid="{00000000-0005-0000-0000-0000470F0000}"/>
    <cellStyle name="AttribBox 3 2 4 2 4 2" xfId="30085" xr:uid="{00000000-0005-0000-0000-0000480F0000}"/>
    <cellStyle name="AttribBox 3 2 4 2 5" xfId="2030" xr:uid="{00000000-0005-0000-0000-0000490F0000}"/>
    <cellStyle name="AttribBox 3 2 4 2 5 2" xfId="30086" xr:uid="{00000000-0005-0000-0000-00004A0F0000}"/>
    <cellStyle name="AttribBox 3 2 4 2 6" xfId="30080" xr:uid="{00000000-0005-0000-0000-00004B0F0000}"/>
    <cellStyle name="AttribBox 3 2 4 3" xfId="2031" xr:uid="{00000000-0005-0000-0000-00004C0F0000}"/>
    <cellStyle name="AttribBox 3 2 4 3 2" xfId="2032" xr:uid="{00000000-0005-0000-0000-00004D0F0000}"/>
    <cellStyle name="AttribBox 3 2 4 3 2 2" xfId="2033" xr:uid="{00000000-0005-0000-0000-00004E0F0000}"/>
    <cellStyle name="AttribBox 3 2 4 3 2 2 2" xfId="30089" xr:uid="{00000000-0005-0000-0000-00004F0F0000}"/>
    <cellStyle name="AttribBox 3 2 4 3 2 3" xfId="30088" xr:uid="{00000000-0005-0000-0000-0000500F0000}"/>
    <cellStyle name="AttribBox 3 2 4 3 3" xfId="2034" xr:uid="{00000000-0005-0000-0000-0000510F0000}"/>
    <cellStyle name="AttribBox 3 2 4 3 3 2" xfId="2035" xr:uid="{00000000-0005-0000-0000-0000520F0000}"/>
    <cellStyle name="AttribBox 3 2 4 3 3 2 2" xfId="30091" xr:uid="{00000000-0005-0000-0000-0000530F0000}"/>
    <cellStyle name="AttribBox 3 2 4 3 3 3" xfId="30090" xr:uid="{00000000-0005-0000-0000-0000540F0000}"/>
    <cellStyle name="AttribBox 3 2 4 3 4" xfId="2036" xr:uid="{00000000-0005-0000-0000-0000550F0000}"/>
    <cellStyle name="AttribBox 3 2 4 3 4 2" xfId="30092" xr:uid="{00000000-0005-0000-0000-0000560F0000}"/>
    <cellStyle name="AttribBox 3 2 4 3 5" xfId="2037" xr:uid="{00000000-0005-0000-0000-0000570F0000}"/>
    <cellStyle name="AttribBox 3 2 4 3 5 2" xfId="30093" xr:uid="{00000000-0005-0000-0000-0000580F0000}"/>
    <cellStyle name="AttribBox 3 2 4 3 6" xfId="30087" xr:uid="{00000000-0005-0000-0000-0000590F0000}"/>
    <cellStyle name="AttribBox 3 2 4 4" xfId="2038" xr:uid="{00000000-0005-0000-0000-00005A0F0000}"/>
    <cellStyle name="AttribBox 3 2 4 4 2" xfId="2039" xr:uid="{00000000-0005-0000-0000-00005B0F0000}"/>
    <cellStyle name="AttribBox 3 2 4 4 2 2" xfId="30095" xr:uid="{00000000-0005-0000-0000-00005C0F0000}"/>
    <cellStyle name="AttribBox 3 2 4 4 3" xfId="30094" xr:uid="{00000000-0005-0000-0000-00005D0F0000}"/>
    <cellStyle name="AttribBox 3 2 4 5" xfId="2040" xr:uid="{00000000-0005-0000-0000-00005E0F0000}"/>
    <cellStyle name="AttribBox 3 2 4 5 2" xfId="2041" xr:uid="{00000000-0005-0000-0000-00005F0F0000}"/>
    <cellStyle name="AttribBox 3 2 4 5 2 2" xfId="30097" xr:uid="{00000000-0005-0000-0000-0000600F0000}"/>
    <cellStyle name="AttribBox 3 2 4 5 3" xfId="30096" xr:uid="{00000000-0005-0000-0000-0000610F0000}"/>
    <cellStyle name="AttribBox 3 2 4 6" xfId="2042" xr:uid="{00000000-0005-0000-0000-0000620F0000}"/>
    <cellStyle name="AttribBox 3 2 4 6 2" xfId="2043" xr:uid="{00000000-0005-0000-0000-0000630F0000}"/>
    <cellStyle name="AttribBox 3 2 4 6 2 2" xfId="30099" xr:uid="{00000000-0005-0000-0000-0000640F0000}"/>
    <cellStyle name="AttribBox 3 2 4 6 3" xfId="30098" xr:uid="{00000000-0005-0000-0000-0000650F0000}"/>
    <cellStyle name="AttribBox 3 2 4 7" xfId="2044" xr:uid="{00000000-0005-0000-0000-0000660F0000}"/>
    <cellStyle name="AttribBox 3 2 4 7 2" xfId="30100" xr:uid="{00000000-0005-0000-0000-0000670F0000}"/>
    <cellStyle name="AttribBox 3 2 4 8" xfId="2045" xr:uid="{00000000-0005-0000-0000-0000680F0000}"/>
    <cellStyle name="AttribBox 3 2 4 8 2" xfId="30101" xr:uid="{00000000-0005-0000-0000-0000690F0000}"/>
    <cellStyle name="AttribBox 3 2 4 9" xfId="30079" xr:uid="{00000000-0005-0000-0000-00006A0F0000}"/>
    <cellStyle name="AttribBox 3 2 5" xfId="2046" xr:uid="{00000000-0005-0000-0000-00006B0F0000}"/>
    <cellStyle name="AttribBox 3 2 5 2" xfId="2047" xr:uid="{00000000-0005-0000-0000-00006C0F0000}"/>
    <cellStyle name="AttribBox 3 2 5 2 2" xfId="2048" xr:uid="{00000000-0005-0000-0000-00006D0F0000}"/>
    <cellStyle name="AttribBox 3 2 5 2 2 2" xfId="2049" xr:uid="{00000000-0005-0000-0000-00006E0F0000}"/>
    <cellStyle name="AttribBox 3 2 5 2 2 2 2" xfId="30105" xr:uid="{00000000-0005-0000-0000-00006F0F0000}"/>
    <cellStyle name="AttribBox 3 2 5 2 2 3" xfId="30104" xr:uid="{00000000-0005-0000-0000-0000700F0000}"/>
    <cellStyle name="AttribBox 3 2 5 2 3" xfId="2050" xr:uid="{00000000-0005-0000-0000-0000710F0000}"/>
    <cellStyle name="AttribBox 3 2 5 2 3 2" xfId="2051" xr:uid="{00000000-0005-0000-0000-0000720F0000}"/>
    <cellStyle name="AttribBox 3 2 5 2 3 2 2" xfId="30107" xr:uid="{00000000-0005-0000-0000-0000730F0000}"/>
    <cellStyle name="AttribBox 3 2 5 2 3 3" xfId="30106" xr:uid="{00000000-0005-0000-0000-0000740F0000}"/>
    <cellStyle name="AttribBox 3 2 5 2 4" xfId="2052" xr:uid="{00000000-0005-0000-0000-0000750F0000}"/>
    <cellStyle name="AttribBox 3 2 5 2 4 2" xfId="30108" xr:uid="{00000000-0005-0000-0000-0000760F0000}"/>
    <cellStyle name="AttribBox 3 2 5 2 5" xfId="2053" xr:uid="{00000000-0005-0000-0000-0000770F0000}"/>
    <cellStyle name="AttribBox 3 2 5 2 5 2" xfId="30109" xr:uid="{00000000-0005-0000-0000-0000780F0000}"/>
    <cellStyle name="AttribBox 3 2 5 2 6" xfId="30103" xr:uid="{00000000-0005-0000-0000-0000790F0000}"/>
    <cellStyle name="AttribBox 3 2 5 3" xfId="2054" xr:uid="{00000000-0005-0000-0000-00007A0F0000}"/>
    <cellStyle name="AttribBox 3 2 5 3 2" xfId="2055" xr:uid="{00000000-0005-0000-0000-00007B0F0000}"/>
    <cellStyle name="AttribBox 3 2 5 3 2 2" xfId="2056" xr:uid="{00000000-0005-0000-0000-00007C0F0000}"/>
    <cellStyle name="AttribBox 3 2 5 3 2 2 2" xfId="30112" xr:uid="{00000000-0005-0000-0000-00007D0F0000}"/>
    <cellStyle name="AttribBox 3 2 5 3 2 3" xfId="30111" xr:uid="{00000000-0005-0000-0000-00007E0F0000}"/>
    <cellStyle name="AttribBox 3 2 5 3 3" xfId="2057" xr:uid="{00000000-0005-0000-0000-00007F0F0000}"/>
    <cellStyle name="AttribBox 3 2 5 3 3 2" xfId="2058" xr:uid="{00000000-0005-0000-0000-0000800F0000}"/>
    <cellStyle name="AttribBox 3 2 5 3 3 2 2" xfId="30114" xr:uid="{00000000-0005-0000-0000-0000810F0000}"/>
    <cellStyle name="AttribBox 3 2 5 3 3 3" xfId="30113" xr:uid="{00000000-0005-0000-0000-0000820F0000}"/>
    <cellStyle name="AttribBox 3 2 5 3 4" xfId="2059" xr:uid="{00000000-0005-0000-0000-0000830F0000}"/>
    <cellStyle name="AttribBox 3 2 5 3 4 2" xfId="30115" xr:uid="{00000000-0005-0000-0000-0000840F0000}"/>
    <cellStyle name="AttribBox 3 2 5 3 5" xfId="2060" xr:uid="{00000000-0005-0000-0000-0000850F0000}"/>
    <cellStyle name="AttribBox 3 2 5 3 5 2" xfId="30116" xr:uid="{00000000-0005-0000-0000-0000860F0000}"/>
    <cellStyle name="AttribBox 3 2 5 3 6" xfId="30110" xr:uid="{00000000-0005-0000-0000-0000870F0000}"/>
    <cellStyle name="AttribBox 3 2 5 4" xfId="2061" xr:uid="{00000000-0005-0000-0000-0000880F0000}"/>
    <cellStyle name="AttribBox 3 2 5 4 2" xfId="2062" xr:uid="{00000000-0005-0000-0000-0000890F0000}"/>
    <cellStyle name="AttribBox 3 2 5 4 2 2" xfId="30118" xr:uid="{00000000-0005-0000-0000-00008A0F0000}"/>
    <cellStyle name="AttribBox 3 2 5 4 3" xfId="30117" xr:uid="{00000000-0005-0000-0000-00008B0F0000}"/>
    <cellStyle name="AttribBox 3 2 5 5" xfId="2063" xr:uid="{00000000-0005-0000-0000-00008C0F0000}"/>
    <cellStyle name="AttribBox 3 2 5 5 2" xfId="2064" xr:uid="{00000000-0005-0000-0000-00008D0F0000}"/>
    <cellStyle name="AttribBox 3 2 5 5 2 2" xfId="30120" xr:uid="{00000000-0005-0000-0000-00008E0F0000}"/>
    <cellStyle name="AttribBox 3 2 5 5 3" xfId="30119" xr:uid="{00000000-0005-0000-0000-00008F0F0000}"/>
    <cellStyle name="AttribBox 3 2 5 6" xfId="2065" xr:uid="{00000000-0005-0000-0000-0000900F0000}"/>
    <cellStyle name="AttribBox 3 2 5 6 2" xfId="2066" xr:uid="{00000000-0005-0000-0000-0000910F0000}"/>
    <cellStyle name="AttribBox 3 2 5 6 2 2" xfId="30122" xr:uid="{00000000-0005-0000-0000-0000920F0000}"/>
    <cellStyle name="AttribBox 3 2 5 6 3" xfId="30121" xr:uid="{00000000-0005-0000-0000-0000930F0000}"/>
    <cellStyle name="AttribBox 3 2 5 7" xfId="2067" xr:uid="{00000000-0005-0000-0000-0000940F0000}"/>
    <cellStyle name="AttribBox 3 2 5 7 2" xfId="30123" xr:uid="{00000000-0005-0000-0000-0000950F0000}"/>
    <cellStyle name="AttribBox 3 2 5 8" xfId="2068" xr:uid="{00000000-0005-0000-0000-0000960F0000}"/>
    <cellStyle name="AttribBox 3 2 5 8 2" xfId="30124" xr:uid="{00000000-0005-0000-0000-0000970F0000}"/>
    <cellStyle name="AttribBox 3 2 5 9" xfId="30102" xr:uid="{00000000-0005-0000-0000-0000980F0000}"/>
    <cellStyle name="AttribBox 3 2 6" xfId="2069" xr:uid="{00000000-0005-0000-0000-0000990F0000}"/>
    <cellStyle name="AttribBox 3 2 6 2" xfId="2070" xr:uid="{00000000-0005-0000-0000-00009A0F0000}"/>
    <cellStyle name="AttribBox 3 2 6 2 2" xfId="2071" xr:uid="{00000000-0005-0000-0000-00009B0F0000}"/>
    <cellStyle name="AttribBox 3 2 6 2 2 2" xfId="2072" xr:uid="{00000000-0005-0000-0000-00009C0F0000}"/>
    <cellStyle name="AttribBox 3 2 6 2 2 2 2" xfId="30128" xr:uid="{00000000-0005-0000-0000-00009D0F0000}"/>
    <cellStyle name="AttribBox 3 2 6 2 2 3" xfId="30127" xr:uid="{00000000-0005-0000-0000-00009E0F0000}"/>
    <cellStyle name="AttribBox 3 2 6 2 3" xfId="2073" xr:uid="{00000000-0005-0000-0000-00009F0F0000}"/>
    <cellStyle name="AttribBox 3 2 6 2 3 2" xfId="2074" xr:uid="{00000000-0005-0000-0000-0000A00F0000}"/>
    <cellStyle name="AttribBox 3 2 6 2 3 2 2" xfId="30130" xr:uid="{00000000-0005-0000-0000-0000A10F0000}"/>
    <cellStyle name="AttribBox 3 2 6 2 3 3" xfId="30129" xr:uid="{00000000-0005-0000-0000-0000A20F0000}"/>
    <cellStyle name="AttribBox 3 2 6 2 4" xfId="2075" xr:uid="{00000000-0005-0000-0000-0000A30F0000}"/>
    <cellStyle name="AttribBox 3 2 6 2 4 2" xfId="30131" xr:uid="{00000000-0005-0000-0000-0000A40F0000}"/>
    <cellStyle name="AttribBox 3 2 6 2 5" xfId="2076" xr:uid="{00000000-0005-0000-0000-0000A50F0000}"/>
    <cellStyle name="AttribBox 3 2 6 2 5 2" xfId="30132" xr:uid="{00000000-0005-0000-0000-0000A60F0000}"/>
    <cellStyle name="AttribBox 3 2 6 2 6" xfId="30126" xr:uid="{00000000-0005-0000-0000-0000A70F0000}"/>
    <cellStyle name="AttribBox 3 2 6 3" xfId="2077" xr:uid="{00000000-0005-0000-0000-0000A80F0000}"/>
    <cellStyle name="AttribBox 3 2 6 3 2" xfId="2078" xr:uid="{00000000-0005-0000-0000-0000A90F0000}"/>
    <cellStyle name="AttribBox 3 2 6 3 2 2" xfId="2079" xr:uid="{00000000-0005-0000-0000-0000AA0F0000}"/>
    <cellStyle name="AttribBox 3 2 6 3 2 2 2" xfId="30135" xr:uid="{00000000-0005-0000-0000-0000AB0F0000}"/>
    <cellStyle name="AttribBox 3 2 6 3 2 3" xfId="30134" xr:uid="{00000000-0005-0000-0000-0000AC0F0000}"/>
    <cellStyle name="AttribBox 3 2 6 3 3" xfId="2080" xr:uid="{00000000-0005-0000-0000-0000AD0F0000}"/>
    <cellStyle name="AttribBox 3 2 6 3 3 2" xfId="2081" xr:uid="{00000000-0005-0000-0000-0000AE0F0000}"/>
    <cellStyle name="AttribBox 3 2 6 3 3 2 2" xfId="30137" xr:uid="{00000000-0005-0000-0000-0000AF0F0000}"/>
    <cellStyle name="AttribBox 3 2 6 3 3 3" xfId="30136" xr:uid="{00000000-0005-0000-0000-0000B00F0000}"/>
    <cellStyle name="AttribBox 3 2 6 3 4" xfId="2082" xr:uid="{00000000-0005-0000-0000-0000B10F0000}"/>
    <cellStyle name="AttribBox 3 2 6 3 4 2" xfId="30138" xr:uid="{00000000-0005-0000-0000-0000B20F0000}"/>
    <cellStyle name="AttribBox 3 2 6 3 5" xfId="2083" xr:uid="{00000000-0005-0000-0000-0000B30F0000}"/>
    <cellStyle name="AttribBox 3 2 6 3 5 2" xfId="30139" xr:uid="{00000000-0005-0000-0000-0000B40F0000}"/>
    <cellStyle name="AttribBox 3 2 6 3 6" xfId="30133" xr:uid="{00000000-0005-0000-0000-0000B50F0000}"/>
    <cellStyle name="AttribBox 3 2 6 4" xfId="2084" xr:uid="{00000000-0005-0000-0000-0000B60F0000}"/>
    <cellStyle name="AttribBox 3 2 6 4 2" xfId="2085" xr:uid="{00000000-0005-0000-0000-0000B70F0000}"/>
    <cellStyle name="AttribBox 3 2 6 4 2 2" xfId="30141" xr:uid="{00000000-0005-0000-0000-0000B80F0000}"/>
    <cellStyle name="AttribBox 3 2 6 4 3" xfId="30140" xr:uid="{00000000-0005-0000-0000-0000B90F0000}"/>
    <cellStyle name="AttribBox 3 2 6 5" xfId="2086" xr:uid="{00000000-0005-0000-0000-0000BA0F0000}"/>
    <cellStyle name="AttribBox 3 2 6 5 2" xfId="2087" xr:uid="{00000000-0005-0000-0000-0000BB0F0000}"/>
    <cellStyle name="AttribBox 3 2 6 5 2 2" xfId="30143" xr:uid="{00000000-0005-0000-0000-0000BC0F0000}"/>
    <cellStyle name="AttribBox 3 2 6 5 3" xfId="30142" xr:uid="{00000000-0005-0000-0000-0000BD0F0000}"/>
    <cellStyle name="AttribBox 3 2 6 6" xfId="2088" xr:uid="{00000000-0005-0000-0000-0000BE0F0000}"/>
    <cellStyle name="AttribBox 3 2 6 6 2" xfId="2089" xr:uid="{00000000-0005-0000-0000-0000BF0F0000}"/>
    <cellStyle name="AttribBox 3 2 6 6 2 2" xfId="30145" xr:uid="{00000000-0005-0000-0000-0000C00F0000}"/>
    <cellStyle name="AttribBox 3 2 6 6 3" xfId="30144" xr:uid="{00000000-0005-0000-0000-0000C10F0000}"/>
    <cellStyle name="AttribBox 3 2 6 7" xfId="2090" xr:uid="{00000000-0005-0000-0000-0000C20F0000}"/>
    <cellStyle name="AttribBox 3 2 6 7 2" xfId="30146" xr:uid="{00000000-0005-0000-0000-0000C30F0000}"/>
    <cellStyle name="AttribBox 3 2 6 8" xfId="2091" xr:uid="{00000000-0005-0000-0000-0000C40F0000}"/>
    <cellStyle name="AttribBox 3 2 6 8 2" xfId="30147" xr:uid="{00000000-0005-0000-0000-0000C50F0000}"/>
    <cellStyle name="AttribBox 3 2 6 9" xfId="30125" xr:uid="{00000000-0005-0000-0000-0000C60F0000}"/>
    <cellStyle name="AttribBox 3 2 7" xfId="2092" xr:uid="{00000000-0005-0000-0000-0000C70F0000}"/>
    <cellStyle name="AttribBox 3 2 7 2" xfId="2093" xr:uid="{00000000-0005-0000-0000-0000C80F0000}"/>
    <cellStyle name="AttribBox 3 2 7 2 2" xfId="2094" xr:uid="{00000000-0005-0000-0000-0000C90F0000}"/>
    <cellStyle name="AttribBox 3 2 7 2 2 2" xfId="2095" xr:uid="{00000000-0005-0000-0000-0000CA0F0000}"/>
    <cellStyle name="AttribBox 3 2 7 2 2 2 2" xfId="30151" xr:uid="{00000000-0005-0000-0000-0000CB0F0000}"/>
    <cellStyle name="AttribBox 3 2 7 2 2 3" xfId="30150" xr:uid="{00000000-0005-0000-0000-0000CC0F0000}"/>
    <cellStyle name="AttribBox 3 2 7 2 3" xfId="2096" xr:uid="{00000000-0005-0000-0000-0000CD0F0000}"/>
    <cellStyle name="AttribBox 3 2 7 2 3 2" xfId="2097" xr:uid="{00000000-0005-0000-0000-0000CE0F0000}"/>
    <cellStyle name="AttribBox 3 2 7 2 3 2 2" xfId="30153" xr:uid="{00000000-0005-0000-0000-0000CF0F0000}"/>
    <cellStyle name="AttribBox 3 2 7 2 3 3" xfId="30152" xr:uid="{00000000-0005-0000-0000-0000D00F0000}"/>
    <cellStyle name="AttribBox 3 2 7 2 4" xfId="2098" xr:uid="{00000000-0005-0000-0000-0000D10F0000}"/>
    <cellStyle name="AttribBox 3 2 7 2 4 2" xfId="30154" xr:uid="{00000000-0005-0000-0000-0000D20F0000}"/>
    <cellStyle name="AttribBox 3 2 7 2 5" xfId="2099" xr:uid="{00000000-0005-0000-0000-0000D30F0000}"/>
    <cellStyle name="AttribBox 3 2 7 2 5 2" xfId="30155" xr:uid="{00000000-0005-0000-0000-0000D40F0000}"/>
    <cellStyle name="AttribBox 3 2 7 2 6" xfId="30149" xr:uid="{00000000-0005-0000-0000-0000D50F0000}"/>
    <cellStyle name="AttribBox 3 2 7 3" xfId="2100" xr:uid="{00000000-0005-0000-0000-0000D60F0000}"/>
    <cellStyle name="AttribBox 3 2 7 3 2" xfId="2101" xr:uid="{00000000-0005-0000-0000-0000D70F0000}"/>
    <cellStyle name="AttribBox 3 2 7 3 2 2" xfId="2102" xr:uid="{00000000-0005-0000-0000-0000D80F0000}"/>
    <cellStyle name="AttribBox 3 2 7 3 2 2 2" xfId="30158" xr:uid="{00000000-0005-0000-0000-0000D90F0000}"/>
    <cellStyle name="AttribBox 3 2 7 3 2 3" xfId="30157" xr:uid="{00000000-0005-0000-0000-0000DA0F0000}"/>
    <cellStyle name="AttribBox 3 2 7 3 3" xfId="2103" xr:uid="{00000000-0005-0000-0000-0000DB0F0000}"/>
    <cellStyle name="AttribBox 3 2 7 3 3 2" xfId="2104" xr:uid="{00000000-0005-0000-0000-0000DC0F0000}"/>
    <cellStyle name="AttribBox 3 2 7 3 3 2 2" xfId="30160" xr:uid="{00000000-0005-0000-0000-0000DD0F0000}"/>
    <cellStyle name="AttribBox 3 2 7 3 3 3" xfId="30159" xr:uid="{00000000-0005-0000-0000-0000DE0F0000}"/>
    <cellStyle name="AttribBox 3 2 7 3 4" xfId="2105" xr:uid="{00000000-0005-0000-0000-0000DF0F0000}"/>
    <cellStyle name="AttribBox 3 2 7 3 4 2" xfId="30161" xr:uid="{00000000-0005-0000-0000-0000E00F0000}"/>
    <cellStyle name="AttribBox 3 2 7 3 5" xfId="2106" xr:uid="{00000000-0005-0000-0000-0000E10F0000}"/>
    <cellStyle name="AttribBox 3 2 7 3 5 2" xfId="30162" xr:uid="{00000000-0005-0000-0000-0000E20F0000}"/>
    <cellStyle name="AttribBox 3 2 7 3 6" xfId="30156" xr:uid="{00000000-0005-0000-0000-0000E30F0000}"/>
    <cellStyle name="AttribBox 3 2 7 4" xfId="2107" xr:uid="{00000000-0005-0000-0000-0000E40F0000}"/>
    <cellStyle name="AttribBox 3 2 7 4 2" xfId="2108" xr:uid="{00000000-0005-0000-0000-0000E50F0000}"/>
    <cellStyle name="AttribBox 3 2 7 4 2 2" xfId="30164" xr:uid="{00000000-0005-0000-0000-0000E60F0000}"/>
    <cellStyle name="AttribBox 3 2 7 4 3" xfId="30163" xr:uid="{00000000-0005-0000-0000-0000E70F0000}"/>
    <cellStyle name="AttribBox 3 2 7 5" xfId="2109" xr:uid="{00000000-0005-0000-0000-0000E80F0000}"/>
    <cellStyle name="AttribBox 3 2 7 5 2" xfId="2110" xr:uid="{00000000-0005-0000-0000-0000E90F0000}"/>
    <cellStyle name="AttribBox 3 2 7 5 2 2" xfId="30166" xr:uid="{00000000-0005-0000-0000-0000EA0F0000}"/>
    <cellStyle name="AttribBox 3 2 7 5 3" xfId="30165" xr:uid="{00000000-0005-0000-0000-0000EB0F0000}"/>
    <cellStyle name="AttribBox 3 2 7 6" xfId="2111" xr:uid="{00000000-0005-0000-0000-0000EC0F0000}"/>
    <cellStyle name="AttribBox 3 2 7 6 2" xfId="2112" xr:uid="{00000000-0005-0000-0000-0000ED0F0000}"/>
    <cellStyle name="AttribBox 3 2 7 6 2 2" xfId="30168" xr:uid="{00000000-0005-0000-0000-0000EE0F0000}"/>
    <cellStyle name="AttribBox 3 2 7 6 3" xfId="30167" xr:uid="{00000000-0005-0000-0000-0000EF0F0000}"/>
    <cellStyle name="AttribBox 3 2 7 7" xfId="2113" xr:uid="{00000000-0005-0000-0000-0000F00F0000}"/>
    <cellStyle name="AttribBox 3 2 7 7 2" xfId="30169" xr:uid="{00000000-0005-0000-0000-0000F10F0000}"/>
    <cellStyle name="AttribBox 3 2 7 8" xfId="2114" xr:uid="{00000000-0005-0000-0000-0000F20F0000}"/>
    <cellStyle name="AttribBox 3 2 7 8 2" xfId="30170" xr:uid="{00000000-0005-0000-0000-0000F30F0000}"/>
    <cellStyle name="AttribBox 3 2 7 9" xfId="30148" xr:uid="{00000000-0005-0000-0000-0000F40F0000}"/>
    <cellStyle name="AttribBox 3 2 8" xfId="2115" xr:uid="{00000000-0005-0000-0000-0000F50F0000}"/>
    <cellStyle name="AttribBox 3 2 8 2" xfId="2116" xr:uid="{00000000-0005-0000-0000-0000F60F0000}"/>
    <cellStyle name="AttribBox 3 2 8 2 2" xfId="2117" xr:uid="{00000000-0005-0000-0000-0000F70F0000}"/>
    <cellStyle name="AttribBox 3 2 8 2 2 2" xfId="2118" xr:uid="{00000000-0005-0000-0000-0000F80F0000}"/>
    <cellStyle name="AttribBox 3 2 8 2 2 2 2" xfId="30174" xr:uid="{00000000-0005-0000-0000-0000F90F0000}"/>
    <cellStyle name="AttribBox 3 2 8 2 2 3" xfId="30173" xr:uid="{00000000-0005-0000-0000-0000FA0F0000}"/>
    <cellStyle name="AttribBox 3 2 8 2 3" xfId="2119" xr:uid="{00000000-0005-0000-0000-0000FB0F0000}"/>
    <cellStyle name="AttribBox 3 2 8 2 3 2" xfId="2120" xr:uid="{00000000-0005-0000-0000-0000FC0F0000}"/>
    <cellStyle name="AttribBox 3 2 8 2 3 2 2" xfId="30176" xr:uid="{00000000-0005-0000-0000-0000FD0F0000}"/>
    <cellStyle name="AttribBox 3 2 8 2 3 3" xfId="30175" xr:uid="{00000000-0005-0000-0000-0000FE0F0000}"/>
    <cellStyle name="AttribBox 3 2 8 2 4" xfId="2121" xr:uid="{00000000-0005-0000-0000-0000FF0F0000}"/>
    <cellStyle name="AttribBox 3 2 8 2 4 2" xfId="30177" xr:uid="{00000000-0005-0000-0000-000000100000}"/>
    <cellStyle name="AttribBox 3 2 8 2 5" xfId="2122" xr:uid="{00000000-0005-0000-0000-000001100000}"/>
    <cellStyle name="AttribBox 3 2 8 2 5 2" xfId="30178" xr:uid="{00000000-0005-0000-0000-000002100000}"/>
    <cellStyle name="AttribBox 3 2 8 2 6" xfId="30172" xr:uid="{00000000-0005-0000-0000-000003100000}"/>
    <cellStyle name="AttribBox 3 2 8 3" xfId="2123" xr:uid="{00000000-0005-0000-0000-000004100000}"/>
    <cellStyle name="AttribBox 3 2 8 3 2" xfId="2124" xr:uid="{00000000-0005-0000-0000-000005100000}"/>
    <cellStyle name="AttribBox 3 2 8 3 2 2" xfId="2125" xr:uid="{00000000-0005-0000-0000-000006100000}"/>
    <cellStyle name="AttribBox 3 2 8 3 2 2 2" xfId="30181" xr:uid="{00000000-0005-0000-0000-000007100000}"/>
    <cellStyle name="AttribBox 3 2 8 3 2 3" xfId="30180" xr:uid="{00000000-0005-0000-0000-000008100000}"/>
    <cellStyle name="AttribBox 3 2 8 3 3" xfId="2126" xr:uid="{00000000-0005-0000-0000-000009100000}"/>
    <cellStyle name="AttribBox 3 2 8 3 3 2" xfId="2127" xr:uid="{00000000-0005-0000-0000-00000A100000}"/>
    <cellStyle name="AttribBox 3 2 8 3 3 2 2" xfId="30183" xr:uid="{00000000-0005-0000-0000-00000B100000}"/>
    <cellStyle name="AttribBox 3 2 8 3 3 3" xfId="30182" xr:uid="{00000000-0005-0000-0000-00000C100000}"/>
    <cellStyle name="AttribBox 3 2 8 3 4" xfId="2128" xr:uid="{00000000-0005-0000-0000-00000D100000}"/>
    <cellStyle name="AttribBox 3 2 8 3 4 2" xfId="30184" xr:uid="{00000000-0005-0000-0000-00000E100000}"/>
    <cellStyle name="AttribBox 3 2 8 3 5" xfId="2129" xr:uid="{00000000-0005-0000-0000-00000F100000}"/>
    <cellStyle name="AttribBox 3 2 8 3 5 2" xfId="30185" xr:uid="{00000000-0005-0000-0000-000010100000}"/>
    <cellStyle name="AttribBox 3 2 8 3 6" xfId="30179" xr:uid="{00000000-0005-0000-0000-000011100000}"/>
    <cellStyle name="AttribBox 3 2 8 4" xfId="2130" xr:uid="{00000000-0005-0000-0000-000012100000}"/>
    <cellStyle name="AttribBox 3 2 8 4 2" xfId="2131" xr:uid="{00000000-0005-0000-0000-000013100000}"/>
    <cellStyle name="AttribBox 3 2 8 4 2 2" xfId="30187" xr:uid="{00000000-0005-0000-0000-000014100000}"/>
    <cellStyle name="AttribBox 3 2 8 4 3" xfId="30186" xr:uid="{00000000-0005-0000-0000-000015100000}"/>
    <cellStyle name="AttribBox 3 2 8 5" xfId="2132" xr:uid="{00000000-0005-0000-0000-000016100000}"/>
    <cellStyle name="AttribBox 3 2 8 5 2" xfId="2133" xr:uid="{00000000-0005-0000-0000-000017100000}"/>
    <cellStyle name="AttribBox 3 2 8 5 2 2" xfId="30189" xr:uid="{00000000-0005-0000-0000-000018100000}"/>
    <cellStyle name="AttribBox 3 2 8 5 3" xfId="30188" xr:uid="{00000000-0005-0000-0000-000019100000}"/>
    <cellStyle name="AttribBox 3 2 8 6" xfId="2134" xr:uid="{00000000-0005-0000-0000-00001A100000}"/>
    <cellStyle name="AttribBox 3 2 8 6 2" xfId="2135" xr:uid="{00000000-0005-0000-0000-00001B100000}"/>
    <cellStyle name="AttribBox 3 2 8 6 2 2" xfId="30191" xr:uid="{00000000-0005-0000-0000-00001C100000}"/>
    <cellStyle name="AttribBox 3 2 8 6 3" xfId="30190" xr:uid="{00000000-0005-0000-0000-00001D100000}"/>
    <cellStyle name="AttribBox 3 2 8 7" xfId="2136" xr:uid="{00000000-0005-0000-0000-00001E100000}"/>
    <cellStyle name="AttribBox 3 2 8 7 2" xfId="30192" xr:uid="{00000000-0005-0000-0000-00001F100000}"/>
    <cellStyle name="AttribBox 3 2 8 8" xfId="2137" xr:uid="{00000000-0005-0000-0000-000020100000}"/>
    <cellStyle name="AttribBox 3 2 8 8 2" xfId="30193" xr:uid="{00000000-0005-0000-0000-000021100000}"/>
    <cellStyle name="AttribBox 3 2 8 9" xfId="30171" xr:uid="{00000000-0005-0000-0000-000022100000}"/>
    <cellStyle name="AttribBox 3 2 9" xfId="2138" xr:uid="{00000000-0005-0000-0000-000023100000}"/>
    <cellStyle name="AttribBox 3 2 9 2" xfId="2139" xr:uid="{00000000-0005-0000-0000-000024100000}"/>
    <cellStyle name="AttribBox 3 2 9 2 2" xfId="2140" xr:uid="{00000000-0005-0000-0000-000025100000}"/>
    <cellStyle name="AttribBox 3 2 9 2 2 2" xfId="2141" xr:uid="{00000000-0005-0000-0000-000026100000}"/>
    <cellStyle name="AttribBox 3 2 9 2 2 2 2" xfId="30197" xr:uid="{00000000-0005-0000-0000-000027100000}"/>
    <cellStyle name="AttribBox 3 2 9 2 2 3" xfId="30196" xr:uid="{00000000-0005-0000-0000-000028100000}"/>
    <cellStyle name="AttribBox 3 2 9 2 3" xfId="2142" xr:uid="{00000000-0005-0000-0000-000029100000}"/>
    <cellStyle name="AttribBox 3 2 9 2 3 2" xfId="2143" xr:uid="{00000000-0005-0000-0000-00002A100000}"/>
    <cellStyle name="AttribBox 3 2 9 2 3 2 2" xfId="30199" xr:uid="{00000000-0005-0000-0000-00002B100000}"/>
    <cellStyle name="AttribBox 3 2 9 2 3 3" xfId="30198" xr:uid="{00000000-0005-0000-0000-00002C100000}"/>
    <cellStyle name="AttribBox 3 2 9 2 4" xfId="2144" xr:uid="{00000000-0005-0000-0000-00002D100000}"/>
    <cellStyle name="AttribBox 3 2 9 2 4 2" xfId="30200" xr:uid="{00000000-0005-0000-0000-00002E100000}"/>
    <cellStyle name="AttribBox 3 2 9 2 5" xfId="2145" xr:uid="{00000000-0005-0000-0000-00002F100000}"/>
    <cellStyle name="AttribBox 3 2 9 2 5 2" xfId="30201" xr:uid="{00000000-0005-0000-0000-000030100000}"/>
    <cellStyle name="AttribBox 3 2 9 2 6" xfId="30195" xr:uid="{00000000-0005-0000-0000-000031100000}"/>
    <cellStyle name="AttribBox 3 2 9 3" xfId="2146" xr:uid="{00000000-0005-0000-0000-000032100000}"/>
    <cellStyle name="AttribBox 3 2 9 3 2" xfId="2147" xr:uid="{00000000-0005-0000-0000-000033100000}"/>
    <cellStyle name="AttribBox 3 2 9 3 2 2" xfId="2148" xr:uid="{00000000-0005-0000-0000-000034100000}"/>
    <cellStyle name="AttribBox 3 2 9 3 2 2 2" xfId="30204" xr:uid="{00000000-0005-0000-0000-000035100000}"/>
    <cellStyle name="AttribBox 3 2 9 3 2 3" xfId="30203" xr:uid="{00000000-0005-0000-0000-000036100000}"/>
    <cellStyle name="AttribBox 3 2 9 3 3" xfId="2149" xr:uid="{00000000-0005-0000-0000-000037100000}"/>
    <cellStyle name="AttribBox 3 2 9 3 3 2" xfId="2150" xr:uid="{00000000-0005-0000-0000-000038100000}"/>
    <cellStyle name="AttribBox 3 2 9 3 3 2 2" xfId="30206" xr:uid="{00000000-0005-0000-0000-000039100000}"/>
    <cellStyle name="AttribBox 3 2 9 3 3 3" xfId="30205" xr:uid="{00000000-0005-0000-0000-00003A100000}"/>
    <cellStyle name="AttribBox 3 2 9 3 4" xfId="2151" xr:uid="{00000000-0005-0000-0000-00003B100000}"/>
    <cellStyle name="AttribBox 3 2 9 3 4 2" xfId="30207" xr:uid="{00000000-0005-0000-0000-00003C100000}"/>
    <cellStyle name="AttribBox 3 2 9 3 5" xfId="2152" xr:uid="{00000000-0005-0000-0000-00003D100000}"/>
    <cellStyle name="AttribBox 3 2 9 3 5 2" xfId="30208" xr:uid="{00000000-0005-0000-0000-00003E100000}"/>
    <cellStyle name="AttribBox 3 2 9 3 6" xfId="30202" xr:uid="{00000000-0005-0000-0000-00003F100000}"/>
    <cellStyle name="AttribBox 3 2 9 4" xfId="2153" xr:uid="{00000000-0005-0000-0000-000040100000}"/>
    <cellStyle name="AttribBox 3 2 9 4 2" xfId="2154" xr:uid="{00000000-0005-0000-0000-000041100000}"/>
    <cellStyle name="AttribBox 3 2 9 4 2 2" xfId="30210" xr:uid="{00000000-0005-0000-0000-000042100000}"/>
    <cellStyle name="AttribBox 3 2 9 4 3" xfId="30209" xr:uid="{00000000-0005-0000-0000-000043100000}"/>
    <cellStyle name="AttribBox 3 2 9 5" xfId="2155" xr:uid="{00000000-0005-0000-0000-000044100000}"/>
    <cellStyle name="AttribBox 3 2 9 5 2" xfId="2156" xr:uid="{00000000-0005-0000-0000-000045100000}"/>
    <cellStyle name="AttribBox 3 2 9 5 2 2" xfId="30212" xr:uid="{00000000-0005-0000-0000-000046100000}"/>
    <cellStyle name="AttribBox 3 2 9 5 3" xfId="30211" xr:uid="{00000000-0005-0000-0000-000047100000}"/>
    <cellStyle name="AttribBox 3 2 9 6" xfId="2157" xr:uid="{00000000-0005-0000-0000-000048100000}"/>
    <cellStyle name="AttribBox 3 2 9 6 2" xfId="2158" xr:uid="{00000000-0005-0000-0000-000049100000}"/>
    <cellStyle name="AttribBox 3 2 9 6 2 2" xfId="30214" xr:uid="{00000000-0005-0000-0000-00004A100000}"/>
    <cellStyle name="AttribBox 3 2 9 6 3" xfId="30213" xr:uid="{00000000-0005-0000-0000-00004B100000}"/>
    <cellStyle name="AttribBox 3 2 9 7" xfId="2159" xr:uid="{00000000-0005-0000-0000-00004C100000}"/>
    <cellStyle name="AttribBox 3 2 9 7 2" xfId="30215" xr:uid="{00000000-0005-0000-0000-00004D100000}"/>
    <cellStyle name="AttribBox 3 2 9 8" xfId="2160" xr:uid="{00000000-0005-0000-0000-00004E100000}"/>
    <cellStyle name="AttribBox 3 2 9 8 2" xfId="30216" xr:uid="{00000000-0005-0000-0000-00004F100000}"/>
    <cellStyle name="AttribBox 3 2 9 9" xfId="30194" xr:uid="{00000000-0005-0000-0000-000050100000}"/>
    <cellStyle name="AttribBox 3 3" xfId="2161" xr:uid="{00000000-0005-0000-0000-000051100000}"/>
    <cellStyle name="AttribBox 3 3 2" xfId="2162" xr:uid="{00000000-0005-0000-0000-000052100000}"/>
    <cellStyle name="AttribBox 3 3 2 2" xfId="2163" xr:uid="{00000000-0005-0000-0000-000053100000}"/>
    <cellStyle name="AttribBox 3 3 2 2 2" xfId="2164" xr:uid="{00000000-0005-0000-0000-000054100000}"/>
    <cellStyle name="AttribBox 3 3 2 2 2 2" xfId="30220" xr:uid="{00000000-0005-0000-0000-000055100000}"/>
    <cellStyle name="AttribBox 3 3 2 2 3" xfId="30219" xr:uid="{00000000-0005-0000-0000-000056100000}"/>
    <cellStyle name="AttribBox 3 3 2 3" xfId="2165" xr:uid="{00000000-0005-0000-0000-000057100000}"/>
    <cellStyle name="AttribBox 3 3 2 3 2" xfId="2166" xr:uid="{00000000-0005-0000-0000-000058100000}"/>
    <cellStyle name="AttribBox 3 3 2 3 2 2" xfId="30222" xr:uid="{00000000-0005-0000-0000-000059100000}"/>
    <cellStyle name="AttribBox 3 3 2 3 3" xfId="30221" xr:uid="{00000000-0005-0000-0000-00005A100000}"/>
    <cellStyle name="AttribBox 3 3 2 4" xfId="2167" xr:uid="{00000000-0005-0000-0000-00005B100000}"/>
    <cellStyle name="AttribBox 3 3 2 4 2" xfId="30223" xr:uid="{00000000-0005-0000-0000-00005C100000}"/>
    <cellStyle name="AttribBox 3 3 2 5" xfId="2168" xr:uid="{00000000-0005-0000-0000-00005D100000}"/>
    <cellStyle name="AttribBox 3 3 2 5 2" xfId="30224" xr:uid="{00000000-0005-0000-0000-00005E100000}"/>
    <cellStyle name="AttribBox 3 3 2 6" xfId="30218" xr:uid="{00000000-0005-0000-0000-00005F100000}"/>
    <cellStyle name="AttribBox 3 3 3" xfId="2169" xr:uid="{00000000-0005-0000-0000-000060100000}"/>
    <cellStyle name="AttribBox 3 3 3 2" xfId="2170" xr:uid="{00000000-0005-0000-0000-000061100000}"/>
    <cellStyle name="AttribBox 3 3 3 2 2" xfId="2171" xr:uid="{00000000-0005-0000-0000-000062100000}"/>
    <cellStyle name="AttribBox 3 3 3 2 2 2" xfId="30227" xr:uid="{00000000-0005-0000-0000-000063100000}"/>
    <cellStyle name="AttribBox 3 3 3 2 3" xfId="30226" xr:uid="{00000000-0005-0000-0000-000064100000}"/>
    <cellStyle name="AttribBox 3 3 3 3" xfId="2172" xr:uid="{00000000-0005-0000-0000-000065100000}"/>
    <cellStyle name="AttribBox 3 3 3 3 2" xfId="2173" xr:uid="{00000000-0005-0000-0000-000066100000}"/>
    <cellStyle name="AttribBox 3 3 3 3 2 2" xfId="30229" xr:uid="{00000000-0005-0000-0000-000067100000}"/>
    <cellStyle name="AttribBox 3 3 3 3 3" xfId="30228" xr:uid="{00000000-0005-0000-0000-000068100000}"/>
    <cellStyle name="AttribBox 3 3 3 4" xfId="2174" xr:uid="{00000000-0005-0000-0000-000069100000}"/>
    <cellStyle name="AttribBox 3 3 3 4 2" xfId="30230" xr:uid="{00000000-0005-0000-0000-00006A100000}"/>
    <cellStyle name="AttribBox 3 3 3 5" xfId="2175" xr:uid="{00000000-0005-0000-0000-00006B100000}"/>
    <cellStyle name="AttribBox 3 3 3 5 2" xfId="30231" xr:uid="{00000000-0005-0000-0000-00006C100000}"/>
    <cellStyle name="AttribBox 3 3 3 6" xfId="30225" xr:uid="{00000000-0005-0000-0000-00006D100000}"/>
    <cellStyle name="AttribBox 3 3 4" xfId="2176" xr:uid="{00000000-0005-0000-0000-00006E100000}"/>
    <cellStyle name="AttribBox 3 3 4 2" xfId="2177" xr:uid="{00000000-0005-0000-0000-00006F100000}"/>
    <cellStyle name="AttribBox 3 3 4 2 2" xfId="30233" xr:uid="{00000000-0005-0000-0000-000070100000}"/>
    <cellStyle name="AttribBox 3 3 4 3" xfId="30232" xr:uid="{00000000-0005-0000-0000-000071100000}"/>
    <cellStyle name="AttribBox 3 3 5" xfId="2178" xr:uid="{00000000-0005-0000-0000-000072100000}"/>
    <cellStyle name="AttribBox 3 3 5 2" xfId="2179" xr:uid="{00000000-0005-0000-0000-000073100000}"/>
    <cellStyle name="AttribBox 3 3 5 2 2" xfId="30235" xr:uid="{00000000-0005-0000-0000-000074100000}"/>
    <cellStyle name="AttribBox 3 3 5 3" xfId="30234" xr:uid="{00000000-0005-0000-0000-000075100000}"/>
    <cellStyle name="AttribBox 3 3 6" xfId="2180" xr:uid="{00000000-0005-0000-0000-000076100000}"/>
    <cellStyle name="AttribBox 3 3 6 2" xfId="2181" xr:uid="{00000000-0005-0000-0000-000077100000}"/>
    <cellStyle name="AttribBox 3 3 6 2 2" xfId="30237" xr:uid="{00000000-0005-0000-0000-000078100000}"/>
    <cellStyle name="AttribBox 3 3 6 3" xfId="30236" xr:uid="{00000000-0005-0000-0000-000079100000}"/>
    <cellStyle name="AttribBox 3 3 7" xfId="2182" xr:uid="{00000000-0005-0000-0000-00007A100000}"/>
    <cellStyle name="AttribBox 3 3 7 2" xfId="30238" xr:uid="{00000000-0005-0000-0000-00007B100000}"/>
    <cellStyle name="AttribBox 3 3 8" xfId="2183" xr:uid="{00000000-0005-0000-0000-00007C100000}"/>
    <cellStyle name="AttribBox 3 3 8 2" xfId="30239" xr:uid="{00000000-0005-0000-0000-00007D100000}"/>
    <cellStyle name="AttribBox 3 3 9" xfId="30217" xr:uid="{00000000-0005-0000-0000-00007E100000}"/>
    <cellStyle name="AttribBox 3 4" xfId="2184" xr:uid="{00000000-0005-0000-0000-00007F100000}"/>
    <cellStyle name="AttribBox 3 4 2" xfId="2185" xr:uid="{00000000-0005-0000-0000-000080100000}"/>
    <cellStyle name="AttribBox 3 4 2 2" xfId="2186" xr:uid="{00000000-0005-0000-0000-000081100000}"/>
    <cellStyle name="AttribBox 3 4 2 2 2" xfId="2187" xr:uid="{00000000-0005-0000-0000-000082100000}"/>
    <cellStyle name="AttribBox 3 4 2 2 2 2" xfId="30243" xr:uid="{00000000-0005-0000-0000-000083100000}"/>
    <cellStyle name="AttribBox 3 4 2 2 3" xfId="30242" xr:uid="{00000000-0005-0000-0000-000084100000}"/>
    <cellStyle name="AttribBox 3 4 2 3" xfId="2188" xr:uid="{00000000-0005-0000-0000-000085100000}"/>
    <cellStyle name="AttribBox 3 4 2 3 2" xfId="2189" xr:uid="{00000000-0005-0000-0000-000086100000}"/>
    <cellStyle name="AttribBox 3 4 2 3 2 2" xfId="30245" xr:uid="{00000000-0005-0000-0000-000087100000}"/>
    <cellStyle name="AttribBox 3 4 2 3 3" xfId="30244" xr:uid="{00000000-0005-0000-0000-000088100000}"/>
    <cellStyle name="AttribBox 3 4 2 4" xfId="2190" xr:uid="{00000000-0005-0000-0000-000089100000}"/>
    <cellStyle name="AttribBox 3 4 2 4 2" xfId="30246" xr:uid="{00000000-0005-0000-0000-00008A100000}"/>
    <cellStyle name="AttribBox 3 4 2 5" xfId="2191" xr:uid="{00000000-0005-0000-0000-00008B100000}"/>
    <cellStyle name="AttribBox 3 4 2 5 2" xfId="30247" xr:uid="{00000000-0005-0000-0000-00008C100000}"/>
    <cellStyle name="AttribBox 3 4 2 6" xfId="30241" xr:uid="{00000000-0005-0000-0000-00008D100000}"/>
    <cellStyle name="AttribBox 3 4 3" xfId="2192" xr:uid="{00000000-0005-0000-0000-00008E100000}"/>
    <cellStyle name="AttribBox 3 4 3 2" xfId="2193" xr:uid="{00000000-0005-0000-0000-00008F100000}"/>
    <cellStyle name="AttribBox 3 4 3 2 2" xfId="2194" xr:uid="{00000000-0005-0000-0000-000090100000}"/>
    <cellStyle name="AttribBox 3 4 3 2 2 2" xfId="30250" xr:uid="{00000000-0005-0000-0000-000091100000}"/>
    <cellStyle name="AttribBox 3 4 3 2 3" xfId="30249" xr:uid="{00000000-0005-0000-0000-000092100000}"/>
    <cellStyle name="AttribBox 3 4 3 3" xfId="2195" xr:uid="{00000000-0005-0000-0000-000093100000}"/>
    <cellStyle name="AttribBox 3 4 3 3 2" xfId="2196" xr:uid="{00000000-0005-0000-0000-000094100000}"/>
    <cellStyle name="AttribBox 3 4 3 3 2 2" xfId="30252" xr:uid="{00000000-0005-0000-0000-000095100000}"/>
    <cellStyle name="AttribBox 3 4 3 3 3" xfId="30251" xr:uid="{00000000-0005-0000-0000-000096100000}"/>
    <cellStyle name="AttribBox 3 4 3 4" xfId="2197" xr:uid="{00000000-0005-0000-0000-000097100000}"/>
    <cellStyle name="AttribBox 3 4 3 4 2" xfId="30253" xr:uid="{00000000-0005-0000-0000-000098100000}"/>
    <cellStyle name="AttribBox 3 4 3 5" xfId="2198" xr:uid="{00000000-0005-0000-0000-000099100000}"/>
    <cellStyle name="AttribBox 3 4 3 5 2" xfId="30254" xr:uid="{00000000-0005-0000-0000-00009A100000}"/>
    <cellStyle name="AttribBox 3 4 3 6" xfId="30248" xr:uid="{00000000-0005-0000-0000-00009B100000}"/>
    <cellStyle name="AttribBox 3 4 4" xfId="2199" xr:uid="{00000000-0005-0000-0000-00009C100000}"/>
    <cellStyle name="AttribBox 3 4 4 2" xfId="30255" xr:uid="{00000000-0005-0000-0000-00009D100000}"/>
    <cellStyle name="AttribBox 3 4 5" xfId="2200" xr:uid="{00000000-0005-0000-0000-00009E100000}"/>
    <cellStyle name="AttribBox 3 4 5 2" xfId="30256" xr:uid="{00000000-0005-0000-0000-00009F100000}"/>
    <cellStyle name="AttribBox 3 4 6" xfId="30240" xr:uid="{00000000-0005-0000-0000-0000A0100000}"/>
    <cellStyle name="AttribBox 3 5" xfId="2201" xr:uid="{00000000-0005-0000-0000-0000A1100000}"/>
    <cellStyle name="AttribBox 3 5 2" xfId="2202" xr:uid="{00000000-0005-0000-0000-0000A2100000}"/>
    <cellStyle name="AttribBox 3 5 2 2" xfId="2203" xr:uid="{00000000-0005-0000-0000-0000A3100000}"/>
    <cellStyle name="AttribBox 3 5 2 2 2" xfId="2204" xr:uid="{00000000-0005-0000-0000-0000A4100000}"/>
    <cellStyle name="AttribBox 3 5 2 2 2 2" xfId="30260" xr:uid="{00000000-0005-0000-0000-0000A5100000}"/>
    <cellStyle name="AttribBox 3 5 2 2 3" xfId="30259" xr:uid="{00000000-0005-0000-0000-0000A6100000}"/>
    <cellStyle name="AttribBox 3 5 2 3" xfId="2205" xr:uid="{00000000-0005-0000-0000-0000A7100000}"/>
    <cellStyle name="AttribBox 3 5 2 3 2" xfId="2206" xr:uid="{00000000-0005-0000-0000-0000A8100000}"/>
    <cellStyle name="AttribBox 3 5 2 3 2 2" xfId="30262" xr:uid="{00000000-0005-0000-0000-0000A9100000}"/>
    <cellStyle name="AttribBox 3 5 2 3 3" xfId="30261" xr:uid="{00000000-0005-0000-0000-0000AA100000}"/>
    <cellStyle name="AttribBox 3 5 2 4" xfId="2207" xr:uid="{00000000-0005-0000-0000-0000AB100000}"/>
    <cellStyle name="AttribBox 3 5 2 4 2" xfId="30263" xr:uid="{00000000-0005-0000-0000-0000AC100000}"/>
    <cellStyle name="AttribBox 3 5 2 5" xfId="2208" xr:uid="{00000000-0005-0000-0000-0000AD100000}"/>
    <cellStyle name="AttribBox 3 5 2 5 2" xfId="30264" xr:uid="{00000000-0005-0000-0000-0000AE100000}"/>
    <cellStyle name="AttribBox 3 5 2 6" xfId="30258" xr:uid="{00000000-0005-0000-0000-0000AF100000}"/>
    <cellStyle name="AttribBox 3 5 3" xfId="2209" xr:uid="{00000000-0005-0000-0000-0000B0100000}"/>
    <cellStyle name="AttribBox 3 5 3 2" xfId="2210" xr:uid="{00000000-0005-0000-0000-0000B1100000}"/>
    <cellStyle name="AttribBox 3 5 3 2 2" xfId="2211" xr:uid="{00000000-0005-0000-0000-0000B2100000}"/>
    <cellStyle name="AttribBox 3 5 3 2 2 2" xfId="30267" xr:uid="{00000000-0005-0000-0000-0000B3100000}"/>
    <cellStyle name="AttribBox 3 5 3 2 3" xfId="30266" xr:uid="{00000000-0005-0000-0000-0000B4100000}"/>
    <cellStyle name="AttribBox 3 5 3 3" xfId="2212" xr:uid="{00000000-0005-0000-0000-0000B5100000}"/>
    <cellStyle name="AttribBox 3 5 3 3 2" xfId="2213" xr:uid="{00000000-0005-0000-0000-0000B6100000}"/>
    <cellStyle name="AttribBox 3 5 3 3 2 2" xfId="30269" xr:uid="{00000000-0005-0000-0000-0000B7100000}"/>
    <cellStyle name="AttribBox 3 5 3 3 3" xfId="30268" xr:uid="{00000000-0005-0000-0000-0000B8100000}"/>
    <cellStyle name="AttribBox 3 5 3 4" xfId="2214" xr:uid="{00000000-0005-0000-0000-0000B9100000}"/>
    <cellStyle name="AttribBox 3 5 3 4 2" xfId="30270" xr:uid="{00000000-0005-0000-0000-0000BA100000}"/>
    <cellStyle name="AttribBox 3 5 3 5" xfId="2215" xr:uid="{00000000-0005-0000-0000-0000BB100000}"/>
    <cellStyle name="AttribBox 3 5 3 5 2" xfId="30271" xr:uid="{00000000-0005-0000-0000-0000BC100000}"/>
    <cellStyle name="AttribBox 3 5 3 6" xfId="30265" xr:uid="{00000000-0005-0000-0000-0000BD100000}"/>
    <cellStyle name="AttribBox 3 5 4" xfId="2216" xr:uid="{00000000-0005-0000-0000-0000BE100000}"/>
    <cellStyle name="AttribBox 3 5 4 2" xfId="2217" xr:uid="{00000000-0005-0000-0000-0000BF100000}"/>
    <cellStyle name="AttribBox 3 5 4 2 2" xfId="30273" xr:uid="{00000000-0005-0000-0000-0000C0100000}"/>
    <cellStyle name="AttribBox 3 5 4 3" xfId="30272" xr:uid="{00000000-0005-0000-0000-0000C1100000}"/>
    <cellStyle name="AttribBox 3 5 5" xfId="2218" xr:uid="{00000000-0005-0000-0000-0000C2100000}"/>
    <cellStyle name="AttribBox 3 5 5 2" xfId="2219" xr:uid="{00000000-0005-0000-0000-0000C3100000}"/>
    <cellStyle name="AttribBox 3 5 5 2 2" xfId="30275" xr:uid="{00000000-0005-0000-0000-0000C4100000}"/>
    <cellStyle name="AttribBox 3 5 5 3" xfId="30274" xr:uid="{00000000-0005-0000-0000-0000C5100000}"/>
    <cellStyle name="AttribBox 3 5 6" xfId="2220" xr:uid="{00000000-0005-0000-0000-0000C6100000}"/>
    <cellStyle name="AttribBox 3 5 6 2" xfId="2221" xr:uid="{00000000-0005-0000-0000-0000C7100000}"/>
    <cellStyle name="AttribBox 3 5 6 2 2" xfId="30277" xr:uid="{00000000-0005-0000-0000-0000C8100000}"/>
    <cellStyle name="AttribBox 3 5 6 3" xfId="30276" xr:uid="{00000000-0005-0000-0000-0000C9100000}"/>
    <cellStyle name="AttribBox 3 5 7" xfId="2222" xr:uid="{00000000-0005-0000-0000-0000CA100000}"/>
    <cellStyle name="AttribBox 3 5 7 2" xfId="30278" xr:uid="{00000000-0005-0000-0000-0000CB100000}"/>
    <cellStyle name="AttribBox 3 5 8" xfId="2223" xr:uid="{00000000-0005-0000-0000-0000CC100000}"/>
    <cellStyle name="AttribBox 3 5 8 2" xfId="30279" xr:uid="{00000000-0005-0000-0000-0000CD100000}"/>
    <cellStyle name="AttribBox 3 5 9" xfId="30257" xr:uid="{00000000-0005-0000-0000-0000CE100000}"/>
    <cellStyle name="AttribBox 3 6" xfId="2224" xr:uid="{00000000-0005-0000-0000-0000CF100000}"/>
    <cellStyle name="AttribBox 3 6 2" xfId="2225" xr:uid="{00000000-0005-0000-0000-0000D0100000}"/>
    <cellStyle name="AttribBox 3 6 2 2" xfId="2226" xr:uid="{00000000-0005-0000-0000-0000D1100000}"/>
    <cellStyle name="AttribBox 3 6 2 2 2" xfId="2227" xr:uid="{00000000-0005-0000-0000-0000D2100000}"/>
    <cellStyle name="AttribBox 3 6 2 2 2 2" xfId="30283" xr:uid="{00000000-0005-0000-0000-0000D3100000}"/>
    <cellStyle name="AttribBox 3 6 2 2 3" xfId="30282" xr:uid="{00000000-0005-0000-0000-0000D4100000}"/>
    <cellStyle name="AttribBox 3 6 2 3" xfId="2228" xr:uid="{00000000-0005-0000-0000-0000D5100000}"/>
    <cellStyle name="AttribBox 3 6 2 3 2" xfId="2229" xr:uid="{00000000-0005-0000-0000-0000D6100000}"/>
    <cellStyle name="AttribBox 3 6 2 3 2 2" xfId="30285" xr:uid="{00000000-0005-0000-0000-0000D7100000}"/>
    <cellStyle name="AttribBox 3 6 2 3 3" xfId="30284" xr:uid="{00000000-0005-0000-0000-0000D8100000}"/>
    <cellStyle name="AttribBox 3 6 2 4" xfId="2230" xr:uid="{00000000-0005-0000-0000-0000D9100000}"/>
    <cellStyle name="AttribBox 3 6 2 4 2" xfId="30286" xr:uid="{00000000-0005-0000-0000-0000DA100000}"/>
    <cellStyle name="AttribBox 3 6 2 5" xfId="2231" xr:uid="{00000000-0005-0000-0000-0000DB100000}"/>
    <cellStyle name="AttribBox 3 6 2 5 2" xfId="30287" xr:uid="{00000000-0005-0000-0000-0000DC100000}"/>
    <cellStyle name="AttribBox 3 6 2 6" xfId="30281" xr:uid="{00000000-0005-0000-0000-0000DD100000}"/>
    <cellStyle name="AttribBox 3 6 3" xfId="2232" xr:uid="{00000000-0005-0000-0000-0000DE100000}"/>
    <cellStyle name="AttribBox 3 6 3 2" xfId="2233" xr:uid="{00000000-0005-0000-0000-0000DF100000}"/>
    <cellStyle name="AttribBox 3 6 3 2 2" xfId="2234" xr:uid="{00000000-0005-0000-0000-0000E0100000}"/>
    <cellStyle name="AttribBox 3 6 3 2 2 2" xfId="30290" xr:uid="{00000000-0005-0000-0000-0000E1100000}"/>
    <cellStyle name="AttribBox 3 6 3 2 3" xfId="30289" xr:uid="{00000000-0005-0000-0000-0000E2100000}"/>
    <cellStyle name="AttribBox 3 6 3 3" xfId="2235" xr:uid="{00000000-0005-0000-0000-0000E3100000}"/>
    <cellStyle name="AttribBox 3 6 3 3 2" xfId="2236" xr:uid="{00000000-0005-0000-0000-0000E4100000}"/>
    <cellStyle name="AttribBox 3 6 3 3 2 2" xfId="30292" xr:uid="{00000000-0005-0000-0000-0000E5100000}"/>
    <cellStyle name="AttribBox 3 6 3 3 3" xfId="30291" xr:uid="{00000000-0005-0000-0000-0000E6100000}"/>
    <cellStyle name="AttribBox 3 6 3 4" xfId="2237" xr:uid="{00000000-0005-0000-0000-0000E7100000}"/>
    <cellStyle name="AttribBox 3 6 3 4 2" xfId="30293" xr:uid="{00000000-0005-0000-0000-0000E8100000}"/>
    <cellStyle name="AttribBox 3 6 3 5" xfId="2238" xr:uid="{00000000-0005-0000-0000-0000E9100000}"/>
    <cellStyle name="AttribBox 3 6 3 5 2" xfId="30294" xr:uid="{00000000-0005-0000-0000-0000EA100000}"/>
    <cellStyle name="AttribBox 3 6 3 6" xfId="30288" xr:uid="{00000000-0005-0000-0000-0000EB100000}"/>
    <cellStyle name="AttribBox 3 6 4" xfId="2239" xr:uid="{00000000-0005-0000-0000-0000EC100000}"/>
    <cellStyle name="AttribBox 3 6 4 2" xfId="2240" xr:uid="{00000000-0005-0000-0000-0000ED100000}"/>
    <cellStyle name="AttribBox 3 6 4 2 2" xfId="30296" xr:uid="{00000000-0005-0000-0000-0000EE100000}"/>
    <cellStyle name="AttribBox 3 6 4 3" xfId="30295" xr:uid="{00000000-0005-0000-0000-0000EF100000}"/>
    <cellStyle name="AttribBox 3 6 5" xfId="2241" xr:uid="{00000000-0005-0000-0000-0000F0100000}"/>
    <cellStyle name="AttribBox 3 6 5 2" xfId="2242" xr:uid="{00000000-0005-0000-0000-0000F1100000}"/>
    <cellStyle name="AttribBox 3 6 5 2 2" xfId="30298" xr:uid="{00000000-0005-0000-0000-0000F2100000}"/>
    <cellStyle name="AttribBox 3 6 5 3" xfId="30297" xr:uid="{00000000-0005-0000-0000-0000F3100000}"/>
    <cellStyle name="AttribBox 3 6 6" xfId="2243" xr:uid="{00000000-0005-0000-0000-0000F4100000}"/>
    <cellStyle name="AttribBox 3 6 6 2" xfId="2244" xr:uid="{00000000-0005-0000-0000-0000F5100000}"/>
    <cellStyle name="AttribBox 3 6 6 2 2" xfId="30300" xr:uid="{00000000-0005-0000-0000-0000F6100000}"/>
    <cellStyle name="AttribBox 3 6 6 3" xfId="30299" xr:uid="{00000000-0005-0000-0000-0000F7100000}"/>
    <cellStyle name="AttribBox 3 6 7" xfId="2245" xr:uid="{00000000-0005-0000-0000-0000F8100000}"/>
    <cellStyle name="AttribBox 3 6 7 2" xfId="30301" xr:uid="{00000000-0005-0000-0000-0000F9100000}"/>
    <cellStyle name="AttribBox 3 6 8" xfId="2246" xr:uid="{00000000-0005-0000-0000-0000FA100000}"/>
    <cellStyle name="AttribBox 3 6 8 2" xfId="30302" xr:uid="{00000000-0005-0000-0000-0000FB100000}"/>
    <cellStyle name="AttribBox 3 6 9" xfId="30280" xr:uid="{00000000-0005-0000-0000-0000FC100000}"/>
    <cellStyle name="AttribBox 3 7" xfId="2247" xr:uid="{00000000-0005-0000-0000-0000FD100000}"/>
    <cellStyle name="AttribBox 3 7 2" xfId="2248" xr:uid="{00000000-0005-0000-0000-0000FE100000}"/>
    <cellStyle name="AttribBox 3 7 2 2" xfId="2249" xr:uid="{00000000-0005-0000-0000-0000FF100000}"/>
    <cellStyle name="AttribBox 3 7 2 2 2" xfId="2250" xr:uid="{00000000-0005-0000-0000-000000110000}"/>
    <cellStyle name="AttribBox 3 7 2 2 2 2" xfId="30306" xr:uid="{00000000-0005-0000-0000-000001110000}"/>
    <cellStyle name="AttribBox 3 7 2 2 3" xfId="30305" xr:uid="{00000000-0005-0000-0000-000002110000}"/>
    <cellStyle name="AttribBox 3 7 2 3" xfId="2251" xr:uid="{00000000-0005-0000-0000-000003110000}"/>
    <cellStyle name="AttribBox 3 7 2 3 2" xfId="2252" xr:uid="{00000000-0005-0000-0000-000004110000}"/>
    <cellStyle name="AttribBox 3 7 2 3 2 2" xfId="30308" xr:uid="{00000000-0005-0000-0000-000005110000}"/>
    <cellStyle name="AttribBox 3 7 2 3 3" xfId="30307" xr:uid="{00000000-0005-0000-0000-000006110000}"/>
    <cellStyle name="AttribBox 3 7 2 4" xfId="2253" xr:uid="{00000000-0005-0000-0000-000007110000}"/>
    <cellStyle name="AttribBox 3 7 2 4 2" xfId="30309" xr:uid="{00000000-0005-0000-0000-000008110000}"/>
    <cellStyle name="AttribBox 3 7 2 5" xfId="2254" xr:uid="{00000000-0005-0000-0000-000009110000}"/>
    <cellStyle name="AttribBox 3 7 2 5 2" xfId="30310" xr:uid="{00000000-0005-0000-0000-00000A110000}"/>
    <cellStyle name="AttribBox 3 7 2 6" xfId="30304" xr:uid="{00000000-0005-0000-0000-00000B110000}"/>
    <cellStyle name="AttribBox 3 7 3" xfId="2255" xr:uid="{00000000-0005-0000-0000-00000C110000}"/>
    <cellStyle name="AttribBox 3 7 3 2" xfId="2256" xr:uid="{00000000-0005-0000-0000-00000D110000}"/>
    <cellStyle name="AttribBox 3 7 3 2 2" xfId="2257" xr:uid="{00000000-0005-0000-0000-00000E110000}"/>
    <cellStyle name="AttribBox 3 7 3 2 2 2" xfId="30313" xr:uid="{00000000-0005-0000-0000-00000F110000}"/>
    <cellStyle name="AttribBox 3 7 3 2 3" xfId="30312" xr:uid="{00000000-0005-0000-0000-000010110000}"/>
    <cellStyle name="AttribBox 3 7 3 3" xfId="2258" xr:uid="{00000000-0005-0000-0000-000011110000}"/>
    <cellStyle name="AttribBox 3 7 3 3 2" xfId="2259" xr:uid="{00000000-0005-0000-0000-000012110000}"/>
    <cellStyle name="AttribBox 3 7 3 3 2 2" xfId="30315" xr:uid="{00000000-0005-0000-0000-000013110000}"/>
    <cellStyle name="AttribBox 3 7 3 3 3" xfId="30314" xr:uid="{00000000-0005-0000-0000-000014110000}"/>
    <cellStyle name="AttribBox 3 7 3 4" xfId="2260" xr:uid="{00000000-0005-0000-0000-000015110000}"/>
    <cellStyle name="AttribBox 3 7 3 4 2" xfId="30316" xr:uid="{00000000-0005-0000-0000-000016110000}"/>
    <cellStyle name="AttribBox 3 7 3 5" xfId="2261" xr:uid="{00000000-0005-0000-0000-000017110000}"/>
    <cellStyle name="AttribBox 3 7 3 5 2" xfId="30317" xr:uid="{00000000-0005-0000-0000-000018110000}"/>
    <cellStyle name="AttribBox 3 7 3 6" xfId="30311" xr:uid="{00000000-0005-0000-0000-000019110000}"/>
    <cellStyle name="AttribBox 3 7 4" xfId="2262" xr:uid="{00000000-0005-0000-0000-00001A110000}"/>
    <cellStyle name="AttribBox 3 7 4 2" xfId="2263" xr:uid="{00000000-0005-0000-0000-00001B110000}"/>
    <cellStyle name="AttribBox 3 7 4 2 2" xfId="30319" xr:uid="{00000000-0005-0000-0000-00001C110000}"/>
    <cellStyle name="AttribBox 3 7 4 3" xfId="30318" xr:uid="{00000000-0005-0000-0000-00001D110000}"/>
    <cellStyle name="AttribBox 3 7 5" xfId="2264" xr:uid="{00000000-0005-0000-0000-00001E110000}"/>
    <cellStyle name="AttribBox 3 7 5 2" xfId="2265" xr:uid="{00000000-0005-0000-0000-00001F110000}"/>
    <cellStyle name="AttribBox 3 7 5 2 2" xfId="30321" xr:uid="{00000000-0005-0000-0000-000020110000}"/>
    <cellStyle name="AttribBox 3 7 5 3" xfId="30320" xr:uid="{00000000-0005-0000-0000-000021110000}"/>
    <cellStyle name="AttribBox 3 7 6" xfId="2266" xr:uid="{00000000-0005-0000-0000-000022110000}"/>
    <cellStyle name="AttribBox 3 7 6 2" xfId="2267" xr:uid="{00000000-0005-0000-0000-000023110000}"/>
    <cellStyle name="AttribBox 3 7 6 2 2" xfId="30323" xr:uid="{00000000-0005-0000-0000-000024110000}"/>
    <cellStyle name="AttribBox 3 7 6 3" xfId="30322" xr:uid="{00000000-0005-0000-0000-000025110000}"/>
    <cellStyle name="AttribBox 3 7 7" xfId="2268" xr:uid="{00000000-0005-0000-0000-000026110000}"/>
    <cellStyle name="AttribBox 3 7 7 2" xfId="30324" xr:uid="{00000000-0005-0000-0000-000027110000}"/>
    <cellStyle name="AttribBox 3 7 8" xfId="2269" xr:uid="{00000000-0005-0000-0000-000028110000}"/>
    <cellStyle name="AttribBox 3 7 8 2" xfId="30325" xr:uid="{00000000-0005-0000-0000-000029110000}"/>
    <cellStyle name="AttribBox 3 7 9" xfId="30303" xr:uid="{00000000-0005-0000-0000-00002A110000}"/>
    <cellStyle name="AttribBox 3 8" xfId="2270" xr:uid="{00000000-0005-0000-0000-00002B110000}"/>
    <cellStyle name="AttribBox 3 8 2" xfId="2271" xr:uid="{00000000-0005-0000-0000-00002C110000}"/>
    <cellStyle name="AttribBox 3 8 2 2" xfId="2272" xr:uid="{00000000-0005-0000-0000-00002D110000}"/>
    <cellStyle name="AttribBox 3 8 2 2 2" xfId="2273" xr:uid="{00000000-0005-0000-0000-00002E110000}"/>
    <cellStyle name="AttribBox 3 8 2 2 2 2" xfId="30329" xr:uid="{00000000-0005-0000-0000-00002F110000}"/>
    <cellStyle name="AttribBox 3 8 2 2 3" xfId="30328" xr:uid="{00000000-0005-0000-0000-000030110000}"/>
    <cellStyle name="AttribBox 3 8 2 3" xfId="2274" xr:uid="{00000000-0005-0000-0000-000031110000}"/>
    <cellStyle name="AttribBox 3 8 2 3 2" xfId="2275" xr:uid="{00000000-0005-0000-0000-000032110000}"/>
    <cellStyle name="AttribBox 3 8 2 3 2 2" xfId="30331" xr:uid="{00000000-0005-0000-0000-000033110000}"/>
    <cellStyle name="AttribBox 3 8 2 3 3" xfId="30330" xr:uid="{00000000-0005-0000-0000-000034110000}"/>
    <cellStyle name="AttribBox 3 8 2 4" xfId="2276" xr:uid="{00000000-0005-0000-0000-000035110000}"/>
    <cellStyle name="AttribBox 3 8 2 4 2" xfId="30332" xr:uid="{00000000-0005-0000-0000-000036110000}"/>
    <cellStyle name="AttribBox 3 8 2 5" xfId="2277" xr:uid="{00000000-0005-0000-0000-000037110000}"/>
    <cellStyle name="AttribBox 3 8 2 5 2" xfId="30333" xr:uid="{00000000-0005-0000-0000-000038110000}"/>
    <cellStyle name="AttribBox 3 8 2 6" xfId="30327" xr:uid="{00000000-0005-0000-0000-000039110000}"/>
    <cellStyle name="AttribBox 3 8 3" xfId="2278" xr:uid="{00000000-0005-0000-0000-00003A110000}"/>
    <cellStyle name="AttribBox 3 8 3 2" xfId="2279" xr:uid="{00000000-0005-0000-0000-00003B110000}"/>
    <cellStyle name="AttribBox 3 8 3 2 2" xfId="2280" xr:uid="{00000000-0005-0000-0000-00003C110000}"/>
    <cellStyle name="AttribBox 3 8 3 2 2 2" xfId="30336" xr:uid="{00000000-0005-0000-0000-00003D110000}"/>
    <cellStyle name="AttribBox 3 8 3 2 3" xfId="30335" xr:uid="{00000000-0005-0000-0000-00003E110000}"/>
    <cellStyle name="AttribBox 3 8 3 3" xfId="2281" xr:uid="{00000000-0005-0000-0000-00003F110000}"/>
    <cellStyle name="AttribBox 3 8 3 3 2" xfId="2282" xr:uid="{00000000-0005-0000-0000-000040110000}"/>
    <cellStyle name="AttribBox 3 8 3 3 2 2" xfId="30338" xr:uid="{00000000-0005-0000-0000-000041110000}"/>
    <cellStyle name="AttribBox 3 8 3 3 3" xfId="30337" xr:uid="{00000000-0005-0000-0000-000042110000}"/>
    <cellStyle name="AttribBox 3 8 3 4" xfId="2283" xr:uid="{00000000-0005-0000-0000-000043110000}"/>
    <cellStyle name="AttribBox 3 8 3 4 2" xfId="30339" xr:uid="{00000000-0005-0000-0000-000044110000}"/>
    <cellStyle name="AttribBox 3 8 3 5" xfId="2284" xr:uid="{00000000-0005-0000-0000-000045110000}"/>
    <cellStyle name="AttribBox 3 8 3 5 2" xfId="30340" xr:uid="{00000000-0005-0000-0000-000046110000}"/>
    <cellStyle name="AttribBox 3 8 3 6" xfId="30334" xr:uid="{00000000-0005-0000-0000-000047110000}"/>
    <cellStyle name="AttribBox 3 8 4" xfId="2285" xr:uid="{00000000-0005-0000-0000-000048110000}"/>
    <cellStyle name="AttribBox 3 8 4 2" xfId="2286" xr:uid="{00000000-0005-0000-0000-000049110000}"/>
    <cellStyle name="AttribBox 3 8 4 2 2" xfId="30342" xr:uid="{00000000-0005-0000-0000-00004A110000}"/>
    <cellStyle name="AttribBox 3 8 4 3" xfId="30341" xr:uid="{00000000-0005-0000-0000-00004B110000}"/>
    <cellStyle name="AttribBox 3 8 5" xfId="2287" xr:uid="{00000000-0005-0000-0000-00004C110000}"/>
    <cellStyle name="AttribBox 3 8 5 2" xfId="2288" xr:uid="{00000000-0005-0000-0000-00004D110000}"/>
    <cellStyle name="AttribBox 3 8 5 2 2" xfId="30344" xr:uid="{00000000-0005-0000-0000-00004E110000}"/>
    <cellStyle name="AttribBox 3 8 5 3" xfId="30343" xr:uid="{00000000-0005-0000-0000-00004F110000}"/>
    <cellStyle name="AttribBox 3 8 6" xfId="2289" xr:uid="{00000000-0005-0000-0000-000050110000}"/>
    <cellStyle name="AttribBox 3 8 6 2" xfId="2290" xr:uid="{00000000-0005-0000-0000-000051110000}"/>
    <cellStyle name="AttribBox 3 8 6 2 2" xfId="30346" xr:uid="{00000000-0005-0000-0000-000052110000}"/>
    <cellStyle name="AttribBox 3 8 6 3" xfId="30345" xr:uid="{00000000-0005-0000-0000-000053110000}"/>
    <cellStyle name="AttribBox 3 8 7" xfId="2291" xr:uid="{00000000-0005-0000-0000-000054110000}"/>
    <cellStyle name="AttribBox 3 8 7 2" xfId="30347" xr:uid="{00000000-0005-0000-0000-000055110000}"/>
    <cellStyle name="AttribBox 3 8 8" xfId="2292" xr:uid="{00000000-0005-0000-0000-000056110000}"/>
    <cellStyle name="AttribBox 3 8 8 2" xfId="30348" xr:uid="{00000000-0005-0000-0000-000057110000}"/>
    <cellStyle name="AttribBox 3 8 9" xfId="30326" xr:uid="{00000000-0005-0000-0000-000058110000}"/>
    <cellStyle name="AttribBox 3 9" xfId="2293" xr:uid="{00000000-0005-0000-0000-000059110000}"/>
    <cellStyle name="AttribBox 3 9 2" xfId="2294" xr:uid="{00000000-0005-0000-0000-00005A110000}"/>
    <cellStyle name="AttribBox 3 9 2 2" xfId="2295" xr:uid="{00000000-0005-0000-0000-00005B110000}"/>
    <cellStyle name="AttribBox 3 9 2 2 2" xfId="2296" xr:uid="{00000000-0005-0000-0000-00005C110000}"/>
    <cellStyle name="AttribBox 3 9 2 2 2 2" xfId="30352" xr:uid="{00000000-0005-0000-0000-00005D110000}"/>
    <cellStyle name="AttribBox 3 9 2 2 3" xfId="30351" xr:uid="{00000000-0005-0000-0000-00005E110000}"/>
    <cellStyle name="AttribBox 3 9 2 3" xfId="2297" xr:uid="{00000000-0005-0000-0000-00005F110000}"/>
    <cellStyle name="AttribBox 3 9 2 3 2" xfId="2298" xr:uid="{00000000-0005-0000-0000-000060110000}"/>
    <cellStyle name="AttribBox 3 9 2 3 2 2" xfId="30354" xr:uid="{00000000-0005-0000-0000-000061110000}"/>
    <cellStyle name="AttribBox 3 9 2 3 3" xfId="30353" xr:uid="{00000000-0005-0000-0000-000062110000}"/>
    <cellStyle name="AttribBox 3 9 2 4" xfId="2299" xr:uid="{00000000-0005-0000-0000-000063110000}"/>
    <cellStyle name="AttribBox 3 9 2 4 2" xfId="30355" xr:uid="{00000000-0005-0000-0000-000064110000}"/>
    <cellStyle name="AttribBox 3 9 2 5" xfId="2300" xr:uid="{00000000-0005-0000-0000-000065110000}"/>
    <cellStyle name="AttribBox 3 9 2 5 2" xfId="30356" xr:uid="{00000000-0005-0000-0000-000066110000}"/>
    <cellStyle name="AttribBox 3 9 2 6" xfId="30350" xr:uid="{00000000-0005-0000-0000-000067110000}"/>
    <cellStyle name="AttribBox 3 9 3" xfId="2301" xr:uid="{00000000-0005-0000-0000-000068110000}"/>
    <cellStyle name="AttribBox 3 9 3 2" xfId="2302" xr:uid="{00000000-0005-0000-0000-000069110000}"/>
    <cellStyle name="AttribBox 3 9 3 2 2" xfId="2303" xr:uid="{00000000-0005-0000-0000-00006A110000}"/>
    <cellStyle name="AttribBox 3 9 3 2 2 2" xfId="30359" xr:uid="{00000000-0005-0000-0000-00006B110000}"/>
    <cellStyle name="AttribBox 3 9 3 2 3" xfId="30358" xr:uid="{00000000-0005-0000-0000-00006C110000}"/>
    <cellStyle name="AttribBox 3 9 3 3" xfId="2304" xr:uid="{00000000-0005-0000-0000-00006D110000}"/>
    <cellStyle name="AttribBox 3 9 3 3 2" xfId="2305" xr:uid="{00000000-0005-0000-0000-00006E110000}"/>
    <cellStyle name="AttribBox 3 9 3 3 2 2" xfId="30361" xr:uid="{00000000-0005-0000-0000-00006F110000}"/>
    <cellStyle name="AttribBox 3 9 3 3 3" xfId="30360" xr:uid="{00000000-0005-0000-0000-000070110000}"/>
    <cellStyle name="AttribBox 3 9 3 4" xfId="2306" xr:uid="{00000000-0005-0000-0000-000071110000}"/>
    <cellStyle name="AttribBox 3 9 3 4 2" xfId="30362" xr:uid="{00000000-0005-0000-0000-000072110000}"/>
    <cellStyle name="AttribBox 3 9 3 5" xfId="2307" xr:uid="{00000000-0005-0000-0000-000073110000}"/>
    <cellStyle name="AttribBox 3 9 3 5 2" xfId="30363" xr:uid="{00000000-0005-0000-0000-000074110000}"/>
    <cellStyle name="AttribBox 3 9 3 6" xfId="30357" xr:uid="{00000000-0005-0000-0000-000075110000}"/>
    <cellStyle name="AttribBox 3 9 4" xfId="2308" xr:uid="{00000000-0005-0000-0000-000076110000}"/>
    <cellStyle name="AttribBox 3 9 4 2" xfId="2309" xr:uid="{00000000-0005-0000-0000-000077110000}"/>
    <cellStyle name="AttribBox 3 9 4 2 2" xfId="30365" xr:uid="{00000000-0005-0000-0000-000078110000}"/>
    <cellStyle name="AttribBox 3 9 4 3" xfId="30364" xr:uid="{00000000-0005-0000-0000-000079110000}"/>
    <cellStyle name="AttribBox 3 9 5" xfId="2310" xr:uid="{00000000-0005-0000-0000-00007A110000}"/>
    <cellStyle name="AttribBox 3 9 5 2" xfId="2311" xr:uid="{00000000-0005-0000-0000-00007B110000}"/>
    <cellStyle name="AttribBox 3 9 5 2 2" xfId="30367" xr:uid="{00000000-0005-0000-0000-00007C110000}"/>
    <cellStyle name="AttribBox 3 9 5 3" xfId="30366" xr:uid="{00000000-0005-0000-0000-00007D110000}"/>
    <cellStyle name="AttribBox 3 9 6" xfId="2312" xr:uid="{00000000-0005-0000-0000-00007E110000}"/>
    <cellStyle name="AttribBox 3 9 6 2" xfId="2313" xr:uid="{00000000-0005-0000-0000-00007F110000}"/>
    <cellStyle name="AttribBox 3 9 6 2 2" xfId="30369" xr:uid="{00000000-0005-0000-0000-000080110000}"/>
    <cellStyle name="AttribBox 3 9 6 3" xfId="30368" xr:uid="{00000000-0005-0000-0000-000081110000}"/>
    <cellStyle name="AttribBox 3 9 7" xfId="2314" xr:uid="{00000000-0005-0000-0000-000082110000}"/>
    <cellStyle name="AttribBox 3 9 7 2" xfId="30370" xr:uid="{00000000-0005-0000-0000-000083110000}"/>
    <cellStyle name="AttribBox 3 9 8" xfId="2315" xr:uid="{00000000-0005-0000-0000-000084110000}"/>
    <cellStyle name="AttribBox 3 9 8 2" xfId="30371" xr:uid="{00000000-0005-0000-0000-000085110000}"/>
    <cellStyle name="AttribBox 3 9 9" xfId="30349" xr:uid="{00000000-0005-0000-0000-000086110000}"/>
    <cellStyle name="AttribBox 4" xfId="2316" xr:uid="{00000000-0005-0000-0000-000087110000}"/>
    <cellStyle name="AttribBox 4 10" xfId="2317" xr:uid="{00000000-0005-0000-0000-000088110000}"/>
    <cellStyle name="AttribBox 4 10 2" xfId="2318" xr:uid="{00000000-0005-0000-0000-000089110000}"/>
    <cellStyle name="AttribBox 4 10 2 2" xfId="2319" xr:uid="{00000000-0005-0000-0000-00008A110000}"/>
    <cellStyle name="AttribBox 4 10 2 2 2" xfId="2320" xr:uid="{00000000-0005-0000-0000-00008B110000}"/>
    <cellStyle name="AttribBox 4 10 2 2 2 2" xfId="30376" xr:uid="{00000000-0005-0000-0000-00008C110000}"/>
    <cellStyle name="AttribBox 4 10 2 2 3" xfId="30375" xr:uid="{00000000-0005-0000-0000-00008D110000}"/>
    <cellStyle name="AttribBox 4 10 2 3" xfId="2321" xr:uid="{00000000-0005-0000-0000-00008E110000}"/>
    <cellStyle name="AttribBox 4 10 2 3 2" xfId="2322" xr:uid="{00000000-0005-0000-0000-00008F110000}"/>
    <cellStyle name="AttribBox 4 10 2 3 2 2" xfId="30378" xr:uid="{00000000-0005-0000-0000-000090110000}"/>
    <cellStyle name="AttribBox 4 10 2 3 3" xfId="30377" xr:uid="{00000000-0005-0000-0000-000091110000}"/>
    <cellStyle name="AttribBox 4 10 2 4" xfId="2323" xr:uid="{00000000-0005-0000-0000-000092110000}"/>
    <cellStyle name="AttribBox 4 10 2 4 2" xfId="30379" xr:uid="{00000000-0005-0000-0000-000093110000}"/>
    <cellStyle name="AttribBox 4 10 2 5" xfId="2324" xr:uid="{00000000-0005-0000-0000-000094110000}"/>
    <cellStyle name="AttribBox 4 10 2 5 2" xfId="30380" xr:uid="{00000000-0005-0000-0000-000095110000}"/>
    <cellStyle name="AttribBox 4 10 2 6" xfId="30374" xr:uid="{00000000-0005-0000-0000-000096110000}"/>
    <cellStyle name="AttribBox 4 10 3" xfId="2325" xr:uid="{00000000-0005-0000-0000-000097110000}"/>
    <cellStyle name="AttribBox 4 10 3 2" xfId="2326" xr:uid="{00000000-0005-0000-0000-000098110000}"/>
    <cellStyle name="AttribBox 4 10 3 2 2" xfId="2327" xr:uid="{00000000-0005-0000-0000-000099110000}"/>
    <cellStyle name="AttribBox 4 10 3 2 2 2" xfId="30383" xr:uid="{00000000-0005-0000-0000-00009A110000}"/>
    <cellStyle name="AttribBox 4 10 3 2 3" xfId="30382" xr:uid="{00000000-0005-0000-0000-00009B110000}"/>
    <cellStyle name="AttribBox 4 10 3 3" xfId="2328" xr:uid="{00000000-0005-0000-0000-00009C110000}"/>
    <cellStyle name="AttribBox 4 10 3 3 2" xfId="2329" xr:uid="{00000000-0005-0000-0000-00009D110000}"/>
    <cellStyle name="AttribBox 4 10 3 3 2 2" xfId="30385" xr:uid="{00000000-0005-0000-0000-00009E110000}"/>
    <cellStyle name="AttribBox 4 10 3 3 3" xfId="30384" xr:uid="{00000000-0005-0000-0000-00009F110000}"/>
    <cellStyle name="AttribBox 4 10 3 4" xfId="2330" xr:uid="{00000000-0005-0000-0000-0000A0110000}"/>
    <cellStyle name="AttribBox 4 10 3 4 2" xfId="30386" xr:uid="{00000000-0005-0000-0000-0000A1110000}"/>
    <cellStyle name="AttribBox 4 10 3 5" xfId="2331" xr:uid="{00000000-0005-0000-0000-0000A2110000}"/>
    <cellStyle name="AttribBox 4 10 3 5 2" xfId="30387" xr:uid="{00000000-0005-0000-0000-0000A3110000}"/>
    <cellStyle name="AttribBox 4 10 3 6" xfId="30381" xr:uid="{00000000-0005-0000-0000-0000A4110000}"/>
    <cellStyle name="AttribBox 4 10 4" xfId="2332" xr:uid="{00000000-0005-0000-0000-0000A5110000}"/>
    <cellStyle name="AttribBox 4 10 4 2" xfId="2333" xr:uid="{00000000-0005-0000-0000-0000A6110000}"/>
    <cellStyle name="AttribBox 4 10 4 2 2" xfId="30389" xr:uid="{00000000-0005-0000-0000-0000A7110000}"/>
    <cellStyle name="AttribBox 4 10 4 3" xfId="30388" xr:uid="{00000000-0005-0000-0000-0000A8110000}"/>
    <cellStyle name="AttribBox 4 10 5" xfId="2334" xr:uid="{00000000-0005-0000-0000-0000A9110000}"/>
    <cellStyle name="AttribBox 4 10 5 2" xfId="2335" xr:uid="{00000000-0005-0000-0000-0000AA110000}"/>
    <cellStyle name="AttribBox 4 10 5 2 2" xfId="30391" xr:uid="{00000000-0005-0000-0000-0000AB110000}"/>
    <cellStyle name="AttribBox 4 10 5 3" xfId="30390" xr:uid="{00000000-0005-0000-0000-0000AC110000}"/>
    <cellStyle name="AttribBox 4 10 6" xfId="2336" xr:uid="{00000000-0005-0000-0000-0000AD110000}"/>
    <cellStyle name="AttribBox 4 10 6 2" xfId="2337" xr:uid="{00000000-0005-0000-0000-0000AE110000}"/>
    <cellStyle name="AttribBox 4 10 6 2 2" xfId="30393" xr:uid="{00000000-0005-0000-0000-0000AF110000}"/>
    <cellStyle name="AttribBox 4 10 6 3" xfId="30392" xr:uid="{00000000-0005-0000-0000-0000B0110000}"/>
    <cellStyle name="AttribBox 4 10 7" xfId="2338" xr:uid="{00000000-0005-0000-0000-0000B1110000}"/>
    <cellStyle name="AttribBox 4 10 7 2" xfId="30394" xr:uid="{00000000-0005-0000-0000-0000B2110000}"/>
    <cellStyle name="AttribBox 4 10 8" xfId="2339" xr:uid="{00000000-0005-0000-0000-0000B3110000}"/>
    <cellStyle name="AttribBox 4 10 8 2" xfId="30395" xr:uid="{00000000-0005-0000-0000-0000B4110000}"/>
    <cellStyle name="AttribBox 4 10 9" xfId="30373" xr:uid="{00000000-0005-0000-0000-0000B5110000}"/>
    <cellStyle name="AttribBox 4 11" xfId="2340" xr:uid="{00000000-0005-0000-0000-0000B6110000}"/>
    <cellStyle name="AttribBox 4 11 2" xfId="2341" xr:uid="{00000000-0005-0000-0000-0000B7110000}"/>
    <cellStyle name="AttribBox 4 11 2 2" xfId="2342" xr:uid="{00000000-0005-0000-0000-0000B8110000}"/>
    <cellStyle name="AttribBox 4 11 2 2 2" xfId="2343" xr:uid="{00000000-0005-0000-0000-0000B9110000}"/>
    <cellStyle name="AttribBox 4 11 2 2 2 2" xfId="30399" xr:uid="{00000000-0005-0000-0000-0000BA110000}"/>
    <cellStyle name="AttribBox 4 11 2 2 3" xfId="30398" xr:uid="{00000000-0005-0000-0000-0000BB110000}"/>
    <cellStyle name="AttribBox 4 11 2 3" xfId="2344" xr:uid="{00000000-0005-0000-0000-0000BC110000}"/>
    <cellStyle name="AttribBox 4 11 2 3 2" xfId="2345" xr:uid="{00000000-0005-0000-0000-0000BD110000}"/>
    <cellStyle name="AttribBox 4 11 2 3 2 2" xfId="30401" xr:uid="{00000000-0005-0000-0000-0000BE110000}"/>
    <cellStyle name="AttribBox 4 11 2 3 3" xfId="30400" xr:uid="{00000000-0005-0000-0000-0000BF110000}"/>
    <cellStyle name="AttribBox 4 11 2 4" xfId="2346" xr:uid="{00000000-0005-0000-0000-0000C0110000}"/>
    <cellStyle name="AttribBox 4 11 2 4 2" xfId="30402" xr:uid="{00000000-0005-0000-0000-0000C1110000}"/>
    <cellStyle name="AttribBox 4 11 2 5" xfId="2347" xr:uid="{00000000-0005-0000-0000-0000C2110000}"/>
    <cellStyle name="AttribBox 4 11 2 5 2" xfId="30403" xr:uid="{00000000-0005-0000-0000-0000C3110000}"/>
    <cellStyle name="AttribBox 4 11 2 6" xfId="30397" xr:uid="{00000000-0005-0000-0000-0000C4110000}"/>
    <cellStyle name="AttribBox 4 11 3" xfId="2348" xr:uid="{00000000-0005-0000-0000-0000C5110000}"/>
    <cellStyle name="AttribBox 4 11 3 2" xfId="2349" xr:uid="{00000000-0005-0000-0000-0000C6110000}"/>
    <cellStyle name="AttribBox 4 11 3 2 2" xfId="2350" xr:uid="{00000000-0005-0000-0000-0000C7110000}"/>
    <cellStyle name="AttribBox 4 11 3 2 2 2" xfId="30406" xr:uid="{00000000-0005-0000-0000-0000C8110000}"/>
    <cellStyle name="AttribBox 4 11 3 2 3" xfId="30405" xr:uid="{00000000-0005-0000-0000-0000C9110000}"/>
    <cellStyle name="AttribBox 4 11 3 3" xfId="2351" xr:uid="{00000000-0005-0000-0000-0000CA110000}"/>
    <cellStyle name="AttribBox 4 11 3 3 2" xfId="2352" xr:uid="{00000000-0005-0000-0000-0000CB110000}"/>
    <cellStyle name="AttribBox 4 11 3 3 2 2" xfId="30408" xr:uid="{00000000-0005-0000-0000-0000CC110000}"/>
    <cellStyle name="AttribBox 4 11 3 3 3" xfId="30407" xr:uid="{00000000-0005-0000-0000-0000CD110000}"/>
    <cellStyle name="AttribBox 4 11 3 4" xfId="2353" xr:uid="{00000000-0005-0000-0000-0000CE110000}"/>
    <cellStyle name="AttribBox 4 11 3 4 2" xfId="30409" xr:uid="{00000000-0005-0000-0000-0000CF110000}"/>
    <cellStyle name="AttribBox 4 11 3 5" xfId="2354" xr:uid="{00000000-0005-0000-0000-0000D0110000}"/>
    <cellStyle name="AttribBox 4 11 3 5 2" xfId="30410" xr:uid="{00000000-0005-0000-0000-0000D1110000}"/>
    <cellStyle name="AttribBox 4 11 3 6" xfId="30404" xr:uid="{00000000-0005-0000-0000-0000D2110000}"/>
    <cellStyle name="AttribBox 4 11 4" xfId="2355" xr:uid="{00000000-0005-0000-0000-0000D3110000}"/>
    <cellStyle name="AttribBox 4 11 4 2" xfId="2356" xr:uid="{00000000-0005-0000-0000-0000D4110000}"/>
    <cellStyle name="AttribBox 4 11 4 2 2" xfId="30412" xr:uid="{00000000-0005-0000-0000-0000D5110000}"/>
    <cellStyle name="AttribBox 4 11 4 3" xfId="30411" xr:uid="{00000000-0005-0000-0000-0000D6110000}"/>
    <cellStyle name="AttribBox 4 11 5" xfId="2357" xr:uid="{00000000-0005-0000-0000-0000D7110000}"/>
    <cellStyle name="AttribBox 4 11 5 2" xfId="2358" xr:uid="{00000000-0005-0000-0000-0000D8110000}"/>
    <cellStyle name="AttribBox 4 11 5 2 2" xfId="30414" xr:uid="{00000000-0005-0000-0000-0000D9110000}"/>
    <cellStyle name="AttribBox 4 11 5 3" xfId="30413" xr:uid="{00000000-0005-0000-0000-0000DA110000}"/>
    <cellStyle name="AttribBox 4 11 6" xfId="2359" xr:uid="{00000000-0005-0000-0000-0000DB110000}"/>
    <cellStyle name="AttribBox 4 11 6 2" xfId="2360" xr:uid="{00000000-0005-0000-0000-0000DC110000}"/>
    <cellStyle name="AttribBox 4 11 6 2 2" xfId="30416" xr:uid="{00000000-0005-0000-0000-0000DD110000}"/>
    <cellStyle name="AttribBox 4 11 6 3" xfId="30415" xr:uid="{00000000-0005-0000-0000-0000DE110000}"/>
    <cellStyle name="AttribBox 4 11 7" xfId="2361" xr:uid="{00000000-0005-0000-0000-0000DF110000}"/>
    <cellStyle name="AttribBox 4 11 7 2" xfId="30417" xr:uid="{00000000-0005-0000-0000-0000E0110000}"/>
    <cellStyle name="AttribBox 4 11 8" xfId="2362" xr:uid="{00000000-0005-0000-0000-0000E1110000}"/>
    <cellStyle name="AttribBox 4 11 8 2" xfId="30418" xr:uid="{00000000-0005-0000-0000-0000E2110000}"/>
    <cellStyle name="AttribBox 4 11 9" xfId="30396" xr:uid="{00000000-0005-0000-0000-0000E3110000}"/>
    <cellStyle name="AttribBox 4 12" xfId="2363" xr:uid="{00000000-0005-0000-0000-0000E4110000}"/>
    <cellStyle name="AttribBox 4 12 2" xfId="2364" xr:uid="{00000000-0005-0000-0000-0000E5110000}"/>
    <cellStyle name="AttribBox 4 12 2 2" xfId="2365" xr:uid="{00000000-0005-0000-0000-0000E6110000}"/>
    <cellStyle name="AttribBox 4 12 2 2 2" xfId="2366" xr:uid="{00000000-0005-0000-0000-0000E7110000}"/>
    <cellStyle name="AttribBox 4 12 2 2 2 2" xfId="30422" xr:uid="{00000000-0005-0000-0000-0000E8110000}"/>
    <cellStyle name="AttribBox 4 12 2 2 3" xfId="30421" xr:uid="{00000000-0005-0000-0000-0000E9110000}"/>
    <cellStyle name="AttribBox 4 12 2 3" xfId="2367" xr:uid="{00000000-0005-0000-0000-0000EA110000}"/>
    <cellStyle name="AttribBox 4 12 2 3 2" xfId="2368" xr:uid="{00000000-0005-0000-0000-0000EB110000}"/>
    <cellStyle name="AttribBox 4 12 2 3 2 2" xfId="30424" xr:uid="{00000000-0005-0000-0000-0000EC110000}"/>
    <cellStyle name="AttribBox 4 12 2 3 3" xfId="30423" xr:uid="{00000000-0005-0000-0000-0000ED110000}"/>
    <cellStyle name="AttribBox 4 12 2 4" xfId="2369" xr:uid="{00000000-0005-0000-0000-0000EE110000}"/>
    <cellStyle name="AttribBox 4 12 2 4 2" xfId="30425" xr:uid="{00000000-0005-0000-0000-0000EF110000}"/>
    <cellStyle name="AttribBox 4 12 2 5" xfId="2370" xr:uid="{00000000-0005-0000-0000-0000F0110000}"/>
    <cellStyle name="AttribBox 4 12 2 5 2" xfId="30426" xr:uid="{00000000-0005-0000-0000-0000F1110000}"/>
    <cellStyle name="AttribBox 4 12 2 6" xfId="30420" xr:uid="{00000000-0005-0000-0000-0000F2110000}"/>
    <cellStyle name="AttribBox 4 12 3" xfId="2371" xr:uid="{00000000-0005-0000-0000-0000F3110000}"/>
    <cellStyle name="AttribBox 4 12 3 2" xfId="2372" xr:uid="{00000000-0005-0000-0000-0000F4110000}"/>
    <cellStyle name="AttribBox 4 12 3 2 2" xfId="2373" xr:uid="{00000000-0005-0000-0000-0000F5110000}"/>
    <cellStyle name="AttribBox 4 12 3 2 2 2" xfId="30429" xr:uid="{00000000-0005-0000-0000-0000F6110000}"/>
    <cellStyle name="AttribBox 4 12 3 2 3" xfId="30428" xr:uid="{00000000-0005-0000-0000-0000F7110000}"/>
    <cellStyle name="AttribBox 4 12 3 3" xfId="2374" xr:uid="{00000000-0005-0000-0000-0000F8110000}"/>
    <cellStyle name="AttribBox 4 12 3 3 2" xfId="2375" xr:uid="{00000000-0005-0000-0000-0000F9110000}"/>
    <cellStyle name="AttribBox 4 12 3 3 2 2" xfId="30431" xr:uid="{00000000-0005-0000-0000-0000FA110000}"/>
    <cellStyle name="AttribBox 4 12 3 3 3" xfId="30430" xr:uid="{00000000-0005-0000-0000-0000FB110000}"/>
    <cellStyle name="AttribBox 4 12 3 4" xfId="2376" xr:uid="{00000000-0005-0000-0000-0000FC110000}"/>
    <cellStyle name="AttribBox 4 12 3 4 2" xfId="30432" xr:uid="{00000000-0005-0000-0000-0000FD110000}"/>
    <cellStyle name="AttribBox 4 12 3 5" xfId="2377" xr:uid="{00000000-0005-0000-0000-0000FE110000}"/>
    <cellStyle name="AttribBox 4 12 3 5 2" xfId="30433" xr:uid="{00000000-0005-0000-0000-0000FF110000}"/>
    <cellStyle name="AttribBox 4 12 3 6" xfId="30427" xr:uid="{00000000-0005-0000-0000-000000120000}"/>
    <cellStyle name="AttribBox 4 12 4" xfId="2378" xr:uid="{00000000-0005-0000-0000-000001120000}"/>
    <cellStyle name="AttribBox 4 12 4 2" xfId="2379" xr:uid="{00000000-0005-0000-0000-000002120000}"/>
    <cellStyle name="AttribBox 4 12 4 2 2" xfId="30435" xr:uid="{00000000-0005-0000-0000-000003120000}"/>
    <cellStyle name="AttribBox 4 12 4 3" xfId="30434" xr:uid="{00000000-0005-0000-0000-000004120000}"/>
    <cellStyle name="AttribBox 4 12 5" xfId="2380" xr:uid="{00000000-0005-0000-0000-000005120000}"/>
    <cellStyle name="AttribBox 4 12 5 2" xfId="2381" xr:uid="{00000000-0005-0000-0000-000006120000}"/>
    <cellStyle name="AttribBox 4 12 5 2 2" xfId="30437" xr:uid="{00000000-0005-0000-0000-000007120000}"/>
    <cellStyle name="AttribBox 4 12 5 3" xfId="30436" xr:uid="{00000000-0005-0000-0000-000008120000}"/>
    <cellStyle name="AttribBox 4 12 6" xfId="2382" xr:uid="{00000000-0005-0000-0000-000009120000}"/>
    <cellStyle name="AttribBox 4 12 6 2" xfId="2383" xr:uid="{00000000-0005-0000-0000-00000A120000}"/>
    <cellStyle name="AttribBox 4 12 6 2 2" xfId="30439" xr:uid="{00000000-0005-0000-0000-00000B120000}"/>
    <cellStyle name="AttribBox 4 12 6 3" xfId="30438" xr:uid="{00000000-0005-0000-0000-00000C120000}"/>
    <cellStyle name="AttribBox 4 12 7" xfId="2384" xr:uid="{00000000-0005-0000-0000-00000D120000}"/>
    <cellStyle name="AttribBox 4 12 7 2" xfId="30440" xr:uid="{00000000-0005-0000-0000-00000E120000}"/>
    <cellStyle name="AttribBox 4 12 8" xfId="2385" xr:uid="{00000000-0005-0000-0000-00000F120000}"/>
    <cellStyle name="AttribBox 4 12 8 2" xfId="30441" xr:uid="{00000000-0005-0000-0000-000010120000}"/>
    <cellStyle name="AttribBox 4 12 9" xfId="30419" xr:uid="{00000000-0005-0000-0000-000011120000}"/>
    <cellStyle name="AttribBox 4 13" xfId="2386" xr:uid="{00000000-0005-0000-0000-000012120000}"/>
    <cellStyle name="AttribBox 4 13 2" xfId="2387" xr:uid="{00000000-0005-0000-0000-000013120000}"/>
    <cellStyle name="AttribBox 4 13 2 2" xfId="2388" xr:uid="{00000000-0005-0000-0000-000014120000}"/>
    <cellStyle name="AttribBox 4 13 2 2 2" xfId="2389" xr:uid="{00000000-0005-0000-0000-000015120000}"/>
    <cellStyle name="AttribBox 4 13 2 2 2 2" xfId="30445" xr:uid="{00000000-0005-0000-0000-000016120000}"/>
    <cellStyle name="AttribBox 4 13 2 2 3" xfId="30444" xr:uid="{00000000-0005-0000-0000-000017120000}"/>
    <cellStyle name="AttribBox 4 13 2 3" xfId="2390" xr:uid="{00000000-0005-0000-0000-000018120000}"/>
    <cellStyle name="AttribBox 4 13 2 3 2" xfId="2391" xr:uid="{00000000-0005-0000-0000-000019120000}"/>
    <cellStyle name="AttribBox 4 13 2 3 2 2" xfId="30447" xr:uid="{00000000-0005-0000-0000-00001A120000}"/>
    <cellStyle name="AttribBox 4 13 2 3 3" xfId="30446" xr:uid="{00000000-0005-0000-0000-00001B120000}"/>
    <cellStyle name="AttribBox 4 13 2 4" xfId="2392" xr:uid="{00000000-0005-0000-0000-00001C120000}"/>
    <cellStyle name="AttribBox 4 13 2 4 2" xfId="30448" xr:uid="{00000000-0005-0000-0000-00001D120000}"/>
    <cellStyle name="AttribBox 4 13 2 5" xfId="2393" xr:uid="{00000000-0005-0000-0000-00001E120000}"/>
    <cellStyle name="AttribBox 4 13 2 5 2" xfId="30449" xr:uid="{00000000-0005-0000-0000-00001F120000}"/>
    <cellStyle name="AttribBox 4 13 2 6" xfId="30443" xr:uid="{00000000-0005-0000-0000-000020120000}"/>
    <cellStyle name="AttribBox 4 13 3" xfId="2394" xr:uid="{00000000-0005-0000-0000-000021120000}"/>
    <cellStyle name="AttribBox 4 13 3 2" xfId="2395" xr:uid="{00000000-0005-0000-0000-000022120000}"/>
    <cellStyle name="AttribBox 4 13 3 2 2" xfId="2396" xr:uid="{00000000-0005-0000-0000-000023120000}"/>
    <cellStyle name="AttribBox 4 13 3 2 2 2" xfId="30452" xr:uid="{00000000-0005-0000-0000-000024120000}"/>
    <cellStyle name="AttribBox 4 13 3 2 3" xfId="30451" xr:uid="{00000000-0005-0000-0000-000025120000}"/>
    <cellStyle name="AttribBox 4 13 3 3" xfId="2397" xr:uid="{00000000-0005-0000-0000-000026120000}"/>
    <cellStyle name="AttribBox 4 13 3 3 2" xfId="2398" xr:uid="{00000000-0005-0000-0000-000027120000}"/>
    <cellStyle name="AttribBox 4 13 3 3 2 2" xfId="30454" xr:uid="{00000000-0005-0000-0000-000028120000}"/>
    <cellStyle name="AttribBox 4 13 3 3 3" xfId="30453" xr:uid="{00000000-0005-0000-0000-000029120000}"/>
    <cellStyle name="AttribBox 4 13 3 4" xfId="2399" xr:uid="{00000000-0005-0000-0000-00002A120000}"/>
    <cellStyle name="AttribBox 4 13 3 4 2" xfId="30455" xr:uid="{00000000-0005-0000-0000-00002B120000}"/>
    <cellStyle name="AttribBox 4 13 3 5" xfId="2400" xr:uid="{00000000-0005-0000-0000-00002C120000}"/>
    <cellStyle name="AttribBox 4 13 3 5 2" xfId="30456" xr:uid="{00000000-0005-0000-0000-00002D120000}"/>
    <cellStyle name="AttribBox 4 13 3 6" xfId="30450" xr:uid="{00000000-0005-0000-0000-00002E120000}"/>
    <cellStyle name="AttribBox 4 13 4" xfId="2401" xr:uid="{00000000-0005-0000-0000-00002F120000}"/>
    <cellStyle name="AttribBox 4 13 4 2" xfId="2402" xr:uid="{00000000-0005-0000-0000-000030120000}"/>
    <cellStyle name="AttribBox 4 13 4 2 2" xfId="30458" xr:uid="{00000000-0005-0000-0000-000031120000}"/>
    <cellStyle name="AttribBox 4 13 4 3" xfId="30457" xr:uid="{00000000-0005-0000-0000-000032120000}"/>
    <cellStyle name="AttribBox 4 13 5" xfId="2403" xr:uid="{00000000-0005-0000-0000-000033120000}"/>
    <cellStyle name="AttribBox 4 13 5 2" xfId="2404" xr:uid="{00000000-0005-0000-0000-000034120000}"/>
    <cellStyle name="AttribBox 4 13 5 2 2" xfId="30460" xr:uid="{00000000-0005-0000-0000-000035120000}"/>
    <cellStyle name="AttribBox 4 13 5 3" xfId="30459" xr:uid="{00000000-0005-0000-0000-000036120000}"/>
    <cellStyle name="AttribBox 4 13 6" xfId="2405" xr:uid="{00000000-0005-0000-0000-000037120000}"/>
    <cellStyle name="AttribBox 4 13 6 2" xfId="2406" xr:uid="{00000000-0005-0000-0000-000038120000}"/>
    <cellStyle name="AttribBox 4 13 6 2 2" xfId="30462" xr:uid="{00000000-0005-0000-0000-000039120000}"/>
    <cellStyle name="AttribBox 4 13 6 3" xfId="30461" xr:uid="{00000000-0005-0000-0000-00003A120000}"/>
    <cellStyle name="AttribBox 4 13 7" xfId="2407" xr:uid="{00000000-0005-0000-0000-00003B120000}"/>
    <cellStyle name="AttribBox 4 13 7 2" xfId="30463" xr:uid="{00000000-0005-0000-0000-00003C120000}"/>
    <cellStyle name="AttribBox 4 13 8" xfId="2408" xr:uid="{00000000-0005-0000-0000-00003D120000}"/>
    <cellStyle name="AttribBox 4 13 8 2" xfId="30464" xr:uid="{00000000-0005-0000-0000-00003E120000}"/>
    <cellStyle name="AttribBox 4 13 9" xfId="30442" xr:uid="{00000000-0005-0000-0000-00003F120000}"/>
    <cellStyle name="AttribBox 4 14" xfId="2409" xr:uid="{00000000-0005-0000-0000-000040120000}"/>
    <cellStyle name="AttribBox 4 14 2" xfId="2410" xr:uid="{00000000-0005-0000-0000-000041120000}"/>
    <cellStyle name="AttribBox 4 14 2 2" xfId="2411" xr:uid="{00000000-0005-0000-0000-000042120000}"/>
    <cellStyle name="AttribBox 4 14 2 2 2" xfId="2412" xr:uid="{00000000-0005-0000-0000-000043120000}"/>
    <cellStyle name="AttribBox 4 14 2 2 2 2" xfId="30468" xr:uid="{00000000-0005-0000-0000-000044120000}"/>
    <cellStyle name="AttribBox 4 14 2 2 3" xfId="30467" xr:uid="{00000000-0005-0000-0000-000045120000}"/>
    <cellStyle name="AttribBox 4 14 2 3" xfId="2413" xr:uid="{00000000-0005-0000-0000-000046120000}"/>
    <cellStyle name="AttribBox 4 14 2 3 2" xfId="2414" xr:uid="{00000000-0005-0000-0000-000047120000}"/>
    <cellStyle name="AttribBox 4 14 2 3 2 2" xfId="30470" xr:uid="{00000000-0005-0000-0000-000048120000}"/>
    <cellStyle name="AttribBox 4 14 2 3 3" xfId="30469" xr:uid="{00000000-0005-0000-0000-000049120000}"/>
    <cellStyle name="AttribBox 4 14 2 4" xfId="2415" xr:uid="{00000000-0005-0000-0000-00004A120000}"/>
    <cellStyle name="AttribBox 4 14 2 4 2" xfId="30471" xr:uid="{00000000-0005-0000-0000-00004B120000}"/>
    <cellStyle name="AttribBox 4 14 2 5" xfId="2416" xr:uid="{00000000-0005-0000-0000-00004C120000}"/>
    <cellStyle name="AttribBox 4 14 2 5 2" xfId="30472" xr:uid="{00000000-0005-0000-0000-00004D120000}"/>
    <cellStyle name="AttribBox 4 14 2 6" xfId="30466" xr:uid="{00000000-0005-0000-0000-00004E120000}"/>
    <cellStyle name="AttribBox 4 14 3" xfId="2417" xr:uid="{00000000-0005-0000-0000-00004F120000}"/>
    <cellStyle name="AttribBox 4 14 3 2" xfId="2418" xr:uid="{00000000-0005-0000-0000-000050120000}"/>
    <cellStyle name="AttribBox 4 14 3 2 2" xfId="2419" xr:uid="{00000000-0005-0000-0000-000051120000}"/>
    <cellStyle name="AttribBox 4 14 3 2 2 2" xfId="30475" xr:uid="{00000000-0005-0000-0000-000052120000}"/>
    <cellStyle name="AttribBox 4 14 3 2 3" xfId="30474" xr:uid="{00000000-0005-0000-0000-000053120000}"/>
    <cellStyle name="AttribBox 4 14 3 3" xfId="2420" xr:uid="{00000000-0005-0000-0000-000054120000}"/>
    <cellStyle name="AttribBox 4 14 3 3 2" xfId="2421" xr:uid="{00000000-0005-0000-0000-000055120000}"/>
    <cellStyle name="AttribBox 4 14 3 3 2 2" xfId="30477" xr:uid="{00000000-0005-0000-0000-000056120000}"/>
    <cellStyle name="AttribBox 4 14 3 3 3" xfId="30476" xr:uid="{00000000-0005-0000-0000-000057120000}"/>
    <cellStyle name="AttribBox 4 14 3 4" xfId="2422" xr:uid="{00000000-0005-0000-0000-000058120000}"/>
    <cellStyle name="AttribBox 4 14 3 4 2" xfId="30478" xr:uid="{00000000-0005-0000-0000-000059120000}"/>
    <cellStyle name="AttribBox 4 14 3 5" xfId="2423" xr:uid="{00000000-0005-0000-0000-00005A120000}"/>
    <cellStyle name="AttribBox 4 14 3 5 2" xfId="30479" xr:uid="{00000000-0005-0000-0000-00005B120000}"/>
    <cellStyle name="AttribBox 4 14 3 6" xfId="30473" xr:uid="{00000000-0005-0000-0000-00005C120000}"/>
    <cellStyle name="AttribBox 4 14 4" xfId="2424" xr:uid="{00000000-0005-0000-0000-00005D120000}"/>
    <cellStyle name="AttribBox 4 14 4 2" xfId="2425" xr:uid="{00000000-0005-0000-0000-00005E120000}"/>
    <cellStyle name="AttribBox 4 14 4 2 2" xfId="30481" xr:uid="{00000000-0005-0000-0000-00005F120000}"/>
    <cellStyle name="AttribBox 4 14 4 3" xfId="30480" xr:uid="{00000000-0005-0000-0000-000060120000}"/>
    <cellStyle name="AttribBox 4 14 5" xfId="2426" xr:uid="{00000000-0005-0000-0000-000061120000}"/>
    <cellStyle name="AttribBox 4 14 5 2" xfId="2427" xr:uid="{00000000-0005-0000-0000-000062120000}"/>
    <cellStyle name="AttribBox 4 14 5 2 2" xfId="30483" xr:uid="{00000000-0005-0000-0000-000063120000}"/>
    <cellStyle name="AttribBox 4 14 5 3" xfId="30482" xr:uid="{00000000-0005-0000-0000-000064120000}"/>
    <cellStyle name="AttribBox 4 14 6" xfId="2428" xr:uid="{00000000-0005-0000-0000-000065120000}"/>
    <cellStyle name="AttribBox 4 14 6 2" xfId="2429" xr:uid="{00000000-0005-0000-0000-000066120000}"/>
    <cellStyle name="AttribBox 4 14 6 2 2" xfId="30485" xr:uid="{00000000-0005-0000-0000-000067120000}"/>
    <cellStyle name="AttribBox 4 14 6 3" xfId="30484" xr:uid="{00000000-0005-0000-0000-000068120000}"/>
    <cellStyle name="AttribBox 4 14 7" xfId="2430" xr:uid="{00000000-0005-0000-0000-000069120000}"/>
    <cellStyle name="AttribBox 4 14 7 2" xfId="30486" xr:uid="{00000000-0005-0000-0000-00006A120000}"/>
    <cellStyle name="AttribBox 4 14 8" xfId="2431" xr:uid="{00000000-0005-0000-0000-00006B120000}"/>
    <cellStyle name="AttribBox 4 14 8 2" xfId="30487" xr:uid="{00000000-0005-0000-0000-00006C120000}"/>
    <cellStyle name="AttribBox 4 14 9" xfId="30465" xr:uid="{00000000-0005-0000-0000-00006D120000}"/>
    <cellStyle name="AttribBox 4 15" xfId="2432" xr:uid="{00000000-0005-0000-0000-00006E120000}"/>
    <cellStyle name="AttribBox 4 15 2" xfId="2433" xr:uid="{00000000-0005-0000-0000-00006F120000}"/>
    <cellStyle name="AttribBox 4 15 2 2" xfId="2434" xr:uid="{00000000-0005-0000-0000-000070120000}"/>
    <cellStyle name="AttribBox 4 15 2 2 2" xfId="2435" xr:uid="{00000000-0005-0000-0000-000071120000}"/>
    <cellStyle name="AttribBox 4 15 2 2 2 2" xfId="30491" xr:uid="{00000000-0005-0000-0000-000072120000}"/>
    <cellStyle name="AttribBox 4 15 2 2 3" xfId="30490" xr:uid="{00000000-0005-0000-0000-000073120000}"/>
    <cellStyle name="AttribBox 4 15 2 3" xfId="2436" xr:uid="{00000000-0005-0000-0000-000074120000}"/>
    <cellStyle name="AttribBox 4 15 2 3 2" xfId="2437" xr:uid="{00000000-0005-0000-0000-000075120000}"/>
    <cellStyle name="AttribBox 4 15 2 3 2 2" xfId="30493" xr:uid="{00000000-0005-0000-0000-000076120000}"/>
    <cellStyle name="AttribBox 4 15 2 3 3" xfId="30492" xr:uid="{00000000-0005-0000-0000-000077120000}"/>
    <cellStyle name="AttribBox 4 15 2 4" xfId="2438" xr:uid="{00000000-0005-0000-0000-000078120000}"/>
    <cellStyle name="AttribBox 4 15 2 4 2" xfId="30494" xr:uid="{00000000-0005-0000-0000-000079120000}"/>
    <cellStyle name="AttribBox 4 15 2 5" xfId="2439" xr:uid="{00000000-0005-0000-0000-00007A120000}"/>
    <cellStyle name="AttribBox 4 15 2 5 2" xfId="30495" xr:uid="{00000000-0005-0000-0000-00007B120000}"/>
    <cellStyle name="AttribBox 4 15 2 6" xfId="30489" xr:uid="{00000000-0005-0000-0000-00007C120000}"/>
    <cellStyle name="AttribBox 4 15 3" xfId="2440" xr:uid="{00000000-0005-0000-0000-00007D120000}"/>
    <cellStyle name="AttribBox 4 15 3 2" xfId="2441" xr:uid="{00000000-0005-0000-0000-00007E120000}"/>
    <cellStyle name="AttribBox 4 15 3 2 2" xfId="2442" xr:uid="{00000000-0005-0000-0000-00007F120000}"/>
    <cellStyle name="AttribBox 4 15 3 2 2 2" xfId="30498" xr:uid="{00000000-0005-0000-0000-000080120000}"/>
    <cellStyle name="AttribBox 4 15 3 2 3" xfId="30497" xr:uid="{00000000-0005-0000-0000-000081120000}"/>
    <cellStyle name="AttribBox 4 15 3 3" xfId="2443" xr:uid="{00000000-0005-0000-0000-000082120000}"/>
    <cellStyle name="AttribBox 4 15 3 3 2" xfId="2444" xr:uid="{00000000-0005-0000-0000-000083120000}"/>
    <cellStyle name="AttribBox 4 15 3 3 2 2" xfId="30500" xr:uid="{00000000-0005-0000-0000-000084120000}"/>
    <cellStyle name="AttribBox 4 15 3 3 3" xfId="30499" xr:uid="{00000000-0005-0000-0000-000085120000}"/>
    <cellStyle name="AttribBox 4 15 3 4" xfId="2445" xr:uid="{00000000-0005-0000-0000-000086120000}"/>
    <cellStyle name="AttribBox 4 15 3 4 2" xfId="30501" xr:uid="{00000000-0005-0000-0000-000087120000}"/>
    <cellStyle name="AttribBox 4 15 3 5" xfId="2446" xr:uid="{00000000-0005-0000-0000-000088120000}"/>
    <cellStyle name="AttribBox 4 15 3 5 2" xfId="30502" xr:uid="{00000000-0005-0000-0000-000089120000}"/>
    <cellStyle name="AttribBox 4 15 3 6" xfId="30496" xr:uid="{00000000-0005-0000-0000-00008A120000}"/>
    <cellStyle name="AttribBox 4 15 4" xfId="2447" xr:uid="{00000000-0005-0000-0000-00008B120000}"/>
    <cellStyle name="AttribBox 4 15 4 2" xfId="2448" xr:uid="{00000000-0005-0000-0000-00008C120000}"/>
    <cellStyle name="AttribBox 4 15 4 2 2" xfId="30504" xr:uid="{00000000-0005-0000-0000-00008D120000}"/>
    <cellStyle name="AttribBox 4 15 4 3" xfId="30503" xr:uid="{00000000-0005-0000-0000-00008E120000}"/>
    <cellStyle name="AttribBox 4 15 5" xfId="2449" xr:uid="{00000000-0005-0000-0000-00008F120000}"/>
    <cellStyle name="AttribBox 4 15 5 2" xfId="2450" xr:uid="{00000000-0005-0000-0000-000090120000}"/>
    <cellStyle name="AttribBox 4 15 5 2 2" xfId="30506" xr:uid="{00000000-0005-0000-0000-000091120000}"/>
    <cellStyle name="AttribBox 4 15 5 3" xfId="30505" xr:uid="{00000000-0005-0000-0000-000092120000}"/>
    <cellStyle name="AttribBox 4 15 6" xfId="2451" xr:uid="{00000000-0005-0000-0000-000093120000}"/>
    <cellStyle name="AttribBox 4 15 6 2" xfId="30507" xr:uid="{00000000-0005-0000-0000-000094120000}"/>
    <cellStyle name="AttribBox 4 15 7" xfId="2452" xr:uid="{00000000-0005-0000-0000-000095120000}"/>
    <cellStyle name="AttribBox 4 15 7 2" xfId="30508" xr:uid="{00000000-0005-0000-0000-000096120000}"/>
    <cellStyle name="AttribBox 4 15 8" xfId="30488" xr:uid="{00000000-0005-0000-0000-000097120000}"/>
    <cellStyle name="AttribBox 4 16" xfId="30372" xr:uid="{00000000-0005-0000-0000-000098120000}"/>
    <cellStyle name="AttribBox 4 2" xfId="2453" xr:uid="{00000000-0005-0000-0000-000099120000}"/>
    <cellStyle name="AttribBox 4 2 2" xfId="2454" xr:uid="{00000000-0005-0000-0000-00009A120000}"/>
    <cellStyle name="AttribBox 4 2 2 2" xfId="2455" xr:uid="{00000000-0005-0000-0000-00009B120000}"/>
    <cellStyle name="AttribBox 4 2 2 2 2" xfId="2456" xr:uid="{00000000-0005-0000-0000-00009C120000}"/>
    <cellStyle name="AttribBox 4 2 2 2 2 2" xfId="30512" xr:uid="{00000000-0005-0000-0000-00009D120000}"/>
    <cellStyle name="AttribBox 4 2 2 2 3" xfId="30511" xr:uid="{00000000-0005-0000-0000-00009E120000}"/>
    <cellStyle name="AttribBox 4 2 2 3" xfId="2457" xr:uid="{00000000-0005-0000-0000-00009F120000}"/>
    <cellStyle name="AttribBox 4 2 2 3 2" xfId="2458" xr:uid="{00000000-0005-0000-0000-0000A0120000}"/>
    <cellStyle name="AttribBox 4 2 2 3 2 2" xfId="30514" xr:uid="{00000000-0005-0000-0000-0000A1120000}"/>
    <cellStyle name="AttribBox 4 2 2 3 3" xfId="30513" xr:uid="{00000000-0005-0000-0000-0000A2120000}"/>
    <cellStyle name="AttribBox 4 2 2 4" xfId="2459" xr:uid="{00000000-0005-0000-0000-0000A3120000}"/>
    <cellStyle name="AttribBox 4 2 2 4 2" xfId="30515" xr:uid="{00000000-0005-0000-0000-0000A4120000}"/>
    <cellStyle name="AttribBox 4 2 2 5" xfId="2460" xr:uid="{00000000-0005-0000-0000-0000A5120000}"/>
    <cellStyle name="AttribBox 4 2 2 5 2" xfId="30516" xr:uid="{00000000-0005-0000-0000-0000A6120000}"/>
    <cellStyle name="AttribBox 4 2 2 6" xfId="30510" xr:uid="{00000000-0005-0000-0000-0000A7120000}"/>
    <cellStyle name="AttribBox 4 2 3" xfId="2461" xr:uid="{00000000-0005-0000-0000-0000A8120000}"/>
    <cellStyle name="AttribBox 4 2 3 2" xfId="2462" xr:uid="{00000000-0005-0000-0000-0000A9120000}"/>
    <cellStyle name="AttribBox 4 2 3 2 2" xfId="2463" xr:uid="{00000000-0005-0000-0000-0000AA120000}"/>
    <cellStyle name="AttribBox 4 2 3 2 2 2" xfId="30519" xr:uid="{00000000-0005-0000-0000-0000AB120000}"/>
    <cellStyle name="AttribBox 4 2 3 2 3" xfId="30518" xr:uid="{00000000-0005-0000-0000-0000AC120000}"/>
    <cellStyle name="AttribBox 4 2 3 3" xfId="2464" xr:uid="{00000000-0005-0000-0000-0000AD120000}"/>
    <cellStyle name="AttribBox 4 2 3 3 2" xfId="2465" xr:uid="{00000000-0005-0000-0000-0000AE120000}"/>
    <cellStyle name="AttribBox 4 2 3 3 2 2" xfId="30521" xr:uid="{00000000-0005-0000-0000-0000AF120000}"/>
    <cellStyle name="AttribBox 4 2 3 3 3" xfId="30520" xr:uid="{00000000-0005-0000-0000-0000B0120000}"/>
    <cellStyle name="AttribBox 4 2 3 4" xfId="2466" xr:uid="{00000000-0005-0000-0000-0000B1120000}"/>
    <cellStyle name="AttribBox 4 2 3 4 2" xfId="30522" xr:uid="{00000000-0005-0000-0000-0000B2120000}"/>
    <cellStyle name="AttribBox 4 2 3 5" xfId="2467" xr:uid="{00000000-0005-0000-0000-0000B3120000}"/>
    <cellStyle name="AttribBox 4 2 3 5 2" xfId="30523" xr:uid="{00000000-0005-0000-0000-0000B4120000}"/>
    <cellStyle name="AttribBox 4 2 3 6" xfId="30517" xr:uid="{00000000-0005-0000-0000-0000B5120000}"/>
    <cellStyle name="AttribBox 4 2 4" xfId="2468" xr:uid="{00000000-0005-0000-0000-0000B6120000}"/>
    <cellStyle name="AttribBox 4 2 4 2" xfId="2469" xr:uid="{00000000-0005-0000-0000-0000B7120000}"/>
    <cellStyle name="AttribBox 4 2 4 2 2" xfId="30525" xr:uid="{00000000-0005-0000-0000-0000B8120000}"/>
    <cellStyle name="AttribBox 4 2 4 3" xfId="30524" xr:uid="{00000000-0005-0000-0000-0000B9120000}"/>
    <cellStyle name="AttribBox 4 2 5" xfId="2470" xr:uid="{00000000-0005-0000-0000-0000BA120000}"/>
    <cellStyle name="AttribBox 4 2 5 2" xfId="2471" xr:uid="{00000000-0005-0000-0000-0000BB120000}"/>
    <cellStyle name="AttribBox 4 2 5 2 2" xfId="30527" xr:uid="{00000000-0005-0000-0000-0000BC120000}"/>
    <cellStyle name="AttribBox 4 2 5 3" xfId="30526" xr:uid="{00000000-0005-0000-0000-0000BD120000}"/>
    <cellStyle name="AttribBox 4 2 6" xfId="2472" xr:uid="{00000000-0005-0000-0000-0000BE120000}"/>
    <cellStyle name="AttribBox 4 2 6 2" xfId="2473" xr:uid="{00000000-0005-0000-0000-0000BF120000}"/>
    <cellStyle name="AttribBox 4 2 6 2 2" xfId="30529" xr:uid="{00000000-0005-0000-0000-0000C0120000}"/>
    <cellStyle name="AttribBox 4 2 6 3" xfId="30528" xr:uid="{00000000-0005-0000-0000-0000C1120000}"/>
    <cellStyle name="AttribBox 4 2 7" xfId="2474" xr:uid="{00000000-0005-0000-0000-0000C2120000}"/>
    <cellStyle name="AttribBox 4 2 7 2" xfId="30530" xr:uid="{00000000-0005-0000-0000-0000C3120000}"/>
    <cellStyle name="AttribBox 4 2 8" xfId="2475" xr:uid="{00000000-0005-0000-0000-0000C4120000}"/>
    <cellStyle name="AttribBox 4 2 8 2" xfId="30531" xr:uid="{00000000-0005-0000-0000-0000C5120000}"/>
    <cellStyle name="AttribBox 4 2 9" xfId="30509" xr:uid="{00000000-0005-0000-0000-0000C6120000}"/>
    <cellStyle name="AttribBox 4 3" xfId="2476" xr:uid="{00000000-0005-0000-0000-0000C7120000}"/>
    <cellStyle name="AttribBox 4 3 2" xfId="2477" xr:uid="{00000000-0005-0000-0000-0000C8120000}"/>
    <cellStyle name="AttribBox 4 3 2 2" xfId="2478" xr:uid="{00000000-0005-0000-0000-0000C9120000}"/>
    <cellStyle name="AttribBox 4 3 2 2 2" xfId="2479" xr:uid="{00000000-0005-0000-0000-0000CA120000}"/>
    <cellStyle name="AttribBox 4 3 2 2 2 2" xfId="30535" xr:uid="{00000000-0005-0000-0000-0000CB120000}"/>
    <cellStyle name="AttribBox 4 3 2 2 3" xfId="30534" xr:uid="{00000000-0005-0000-0000-0000CC120000}"/>
    <cellStyle name="AttribBox 4 3 2 3" xfId="2480" xr:uid="{00000000-0005-0000-0000-0000CD120000}"/>
    <cellStyle name="AttribBox 4 3 2 3 2" xfId="2481" xr:uid="{00000000-0005-0000-0000-0000CE120000}"/>
    <cellStyle name="AttribBox 4 3 2 3 2 2" xfId="30537" xr:uid="{00000000-0005-0000-0000-0000CF120000}"/>
    <cellStyle name="AttribBox 4 3 2 3 3" xfId="30536" xr:uid="{00000000-0005-0000-0000-0000D0120000}"/>
    <cellStyle name="AttribBox 4 3 2 4" xfId="2482" xr:uid="{00000000-0005-0000-0000-0000D1120000}"/>
    <cellStyle name="AttribBox 4 3 2 4 2" xfId="30538" xr:uid="{00000000-0005-0000-0000-0000D2120000}"/>
    <cellStyle name="AttribBox 4 3 2 5" xfId="2483" xr:uid="{00000000-0005-0000-0000-0000D3120000}"/>
    <cellStyle name="AttribBox 4 3 2 5 2" xfId="30539" xr:uid="{00000000-0005-0000-0000-0000D4120000}"/>
    <cellStyle name="AttribBox 4 3 2 6" xfId="30533" xr:uid="{00000000-0005-0000-0000-0000D5120000}"/>
    <cellStyle name="AttribBox 4 3 3" xfId="2484" xr:uid="{00000000-0005-0000-0000-0000D6120000}"/>
    <cellStyle name="AttribBox 4 3 3 2" xfId="2485" xr:uid="{00000000-0005-0000-0000-0000D7120000}"/>
    <cellStyle name="AttribBox 4 3 3 2 2" xfId="2486" xr:uid="{00000000-0005-0000-0000-0000D8120000}"/>
    <cellStyle name="AttribBox 4 3 3 2 2 2" xfId="30542" xr:uid="{00000000-0005-0000-0000-0000D9120000}"/>
    <cellStyle name="AttribBox 4 3 3 2 3" xfId="30541" xr:uid="{00000000-0005-0000-0000-0000DA120000}"/>
    <cellStyle name="AttribBox 4 3 3 3" xfId="2487" xr:uid="{00000000-0005-0000-0000-0000DB120000}"/>
    <cellStyle name="AttribBox 4 3 3 3 2" xfId="2488" xr:uid="{00000000-0005-0000-0000-0000DC120000}"/>
    <cellStyle name="AttribBox 4 3 3 3 2 2" xfId="30544" xr:uid="{00000000-0005-0000-0000-0000DD120000}"/>
    <cellStyle name="AttribBox 4 3 3 3 3" xfId="30543" xr:uid="{00000000-0005-0000-0000-0000DE120000}"/>
    <cellStyle name="AttribBox 4 3 3 4" xfId="2489" xr:uid="{00000000-0005-0000-0000-0000DF120000}"/>
    <cellStyle name="AttribBox 4 3 3 4 2" xfId="30545" xr:uid="{00000000-0005-0000-0000-0000E0120000}"/>
    <cellStyle name="AttribBox 4 3 3 5" xfId="2490" xr:uid="{00000000-0005-0000-0000-0000E1120000}"/>
    <cellStyle name="AttribBox 4 3 3 5 2" xfId="30546" xr:uid="{00000000-0005-0000-0000-0000E2120000}"/>
    <cellStyle name="AttribBox 4 3 3 6" xfId="30540" xr:uid="{00000000-0005-0000-0000-0000E3120000}"/>
    <cellStyle name="AttribBox 4 3 4" xfId="2491" xr:uid="{00000000-0005-0000-0000-0000E4120000}"/>
    <cellStyle name="AttribBox 4 3 4 2" xfId="30547" xr:uid="{00000000-0005-0000-0000-0000E5120000}"/>
    <cellStyle name="AttribBox 4 3 5" xfId="2492" xr:uid="{00000000-0005-0000-0000-0000E6120000}"/>
    <cellStyle name="AttribBox 4 3 5 2" xfId="30548" xr:uid="{00000000-0005-0000-0000-0000E7120000}"/>
    <cellStyle name="AttribBox 4 3 6" xfId="30532" xr:uid="{00000000-0005-0000-0000-0000E8120000}"/>
    <cellStyle name="AttribBox 4 4" xfId="2493" xr:uid="{00000000-0005-0000-0000-0000E9120000}"/>
    <cellStyle name="AttribBox 4 4 2" xfId="2494" xr:uid="{00000000-0005-0000-0000-0000EA120000}"/>
    <cellStyle name="AttribBox 4 4 2 2" xfId="2495" xr:uid="{00000000-0005-0000-0000-0000EB120000}"/>
    <cellStyle name="AttribBox 4 4 2 2 2" xfId="2496" xr:uid="{00000000-0005-0000-0000-0000EC120000}"/>
    <cellStyle name="AttribBox 4 4 2 2 2 2" xfId="30552" xr:uid="{00000000-0005-0000-0000-0000ED120000}"/>
    <cellStyle name="AttribBox 4 4 2 2 3" xfId="30551" xr:uid="{00000000-0005-0000-0000-0000EE120000}"/>
    <cellStyle name="AttribBox 4 4 2 3" xfId="2497" xr:uid="{00000000-0005-0000-0000-0000EF120000}"/>
    <cellStyle name="AttribBox 4 4 2 3 2" xfId="2498" xr:uid="{00000000-0005-0000-0000-0000F0120000}"/>
    <cellStyle name="AttribBox 4 4 2 3 2 2" xfId="30554" xr:uid="{00000000-0005-0000-0000-0000F1120000}"/>
    <cellStyle name="AttribBox 4 4 2 3 3" xfId="30553" xr:uid="{00000000-0005-0000-0000-0000F2120000}"/>
    <cellStyle name="AttribBox 4 4 2 4" xfId="2499" xr:uid="{00000000-0005-0000-0000-0000F3120000}"/>
    <cellStyle name="AttribBox 4 4 2 4 2" xfId="30555" xr:uid="{00000000-0005-0000-0000-0000F4120000}"/>
    <cellStyle name="AttribBox 4 4 2 5" xfId="2500" xr:uid="{00000000-0005-0000-0000-0000F5120000}"/>
    <cellStyle name="AttribBox 4 4 2 5 2" xfId="30556" xr:uid="{00000000-0005-0000-0000-0000F6120000}"/>
    <cellStyle name="AttribBox 4 4 2 6" xfId="30550" xr:uid="{00000000-0005-0000-0000-0000F7120000}"/>
    <cellStyle name="AttribBox 4 4 3" xfId="2501" xr:uid="{00000000-0005-0000-0000-0000F8120000}"/>
    <cellStyle name="AttribBox 4 4 3 2" xfId="2502" xr:uid="{00000000-0005-0000-0000-0000F9120000}"/>
    <cellStyle name="AttribBox 4 4 3 2 2" xfId="2503" xr:uid="{00000000-0005-0000-0000-0000FA120000}"/>
    <cellStyle name="AttribBox 4 4 3 2 2 2" xfId="30559" xr:uid="{00000000-0005-0000-0000-0000FB120000}"/>
    <cellStyle name="AttribBox 4 4 3 2 3" xfId="30558" xr:uid="{00000000-0005-0000-0000-0000FC120000}"/>
    <cellStyle name="AttribBox 4 4 3 3" xfId="2504" xr:uid="{00000000-0005-0000-0000-0000FD120000}"/>
    <cellStyle name="AttribBox 4 4 3 3 2" xfId="2505" xr:uid="{00000000-0005-0000-0000-0000FE120000}"/>
    <cellStyle name="AttribBox 4 4 3 3 2 2" xfId="30561" xr:uid="{00000000-0005-0000-0000-0000FF120000}"/>
    <cellStyle name="AttribBox 4 4 3 3 3" xfId="30560" xr:uid="{00000000-0005-0000-0000-000000130000}"/>
    <cellStyle name="AttribBox 4 4 3 4" xfId="2506" xr:uid="{00000000-0005-0000-0000-000001130000}"/>
    <cellStyle name="AttribBox 4 4 3 4 2" xfId="30562" xr:uid="{00000000-0005-0000-0000-000002130000}"/>
    <cellStyle name="AttribBox 4 4 3 5" xfId="2507" xr:uid="{00000000-0005-0000-0000-000003130000}"/>
    <cellStyle name="AttribBox 4 4 3 5 2" xfId="30563" xr:uid="{00000000-0005-0000-0000-000004130000}"/>
    <cellStyle name="AttribBox 4 4 3 6" xfId="30557" xr:uid="{00000000-0005-0000-0000-000005130000}"/>
    <cellStyle name="AttribBox 4 4 4" xfId="2508" xr:uid="{00000000-0005-0000-0000-000006130000}"/>
    <cellStyle name="AttribBox 4 4 4 2" xfId="2509" xr:uid="{00000000-0005-0000-0000-000007130000}"/>
    <cellStyle name="AttribBox 4 4 4 2 2" xfId="30565" xr:uid="{00000000-0005-0000-0000-000008130000}"/>
    <cellStyle name="AttribBox 4 4 4 3" xfId="30564" xr:uid="{00000000-0005-0000-0000-000009130000}"/>
    <cellStyle name="AttribBox 4 4 5" xfId="2510" xr:uid="{00000000-0005-0000-0000-00000A130000}"/>
    <cellStyle name="AttribBox 4 4 5 2" xfId="2511" xr:uid="{00000000-0005-0000-0000-00000B130000}"/>
    <cellStyle name="AttribBox 4 4 5 2 2" xfId="30567" xr:uid="{00000000-0005-0000-0000-00000C130000}"/>
    <cellStyle name="AttribBox 4 4 5 3" xfId="30566" xr:uid="{00000000-0005-0000-0000-00000D130000}"/>
    <cellStyle name="AttribBox 4 4 6" xfId="2512" xr:uid="{00000000-0005-0000-0000-00000E130000}"/>
    <cellStyle name="AttribBox 4 4 6 2" xfId="2513" xr:uid="{00000000-0005-0000-0000-00000F130000}"/>
    <cellStyle name="AttribBox 4 4 6 2 2" xfId="30569" xr:uid="{00000000-0005-0000-0000-000010130000}"/>
    <cellStyle name="AttribBox 4 4 6 3" xfId="30568" xr:uid="{00000000-0005-0000-0000-000011130000}"/>
    <cellStyle name="AttribBox 4 4 7" xfId="2514" xr:uid="{00000000-0005-0000-0000-000012130000}"/>
    <cellStyle name="AttribBox 4 4 7 2" xfId="30570" xr:uid="{00000000-0005-0000-0000-000013130000}"/>
    <cellStyle name="AttribBox 4 4 8" xfId="2515" xr:uid="{00000000-0005-0000-0000-000014130000}"/>
    <cellStyle name="AttribBox 4 4 8 2" xfId="30571" xr:uid="{00000000-0005-0000-0000-000015130000}"/>
    <cellStyle name="AttribBox 4 4 9" xfId="30549" xr:uid="{00000000-0005-0000-0000-000016130000}"/>
    <cellStyle name="AttribBox 4 5" xfId="2516" xr:uid="{00000000-0005-0000-0000-000017130000}"/>
    <cellStyle name="AttribBox 4 5 2" xfId="2517" xr:uid="{00000000-0005-0000-0000-000018130000}"/>
    <cellStyle name="AttribBox 4 5 2 2" xfId="2518" xr:uid="{00000000-0005-0000-0000-000019130000}"/>
    <cellStyle name="AttribBox 4 5 2 2 2" xfId="2519" xr:uid="{00000000-0005-0000-0000-00001A130000}"/>
    <cellStyle name="AttribBox 4 5 2 2 2 2" xfId="30575" xr:uid="{00000000-0005-0000-0000-00001B130000}"/>
    <cellStyle name="AttribBox 4 5 2 2 3" xfId="30574" xr:uid="{00000000-0005-0000-0000-00001C130000}"/>
    <cellStyle name="AttribBox 4 5 2 3" xfId="2520" xr:uid="{00000000-0005-0000-0000-00001D130000}"/>
    <cellStyle name="AttribBox 4 5 2 3 2" xfId="2521" xr:uid="{00000000-0005-0000-0000-00001E130000}"/>
    <cellStyle name="AttribBox 4 5 2 3 2 2" xfId="30577" xr:uid="{00000000-0005-0000-0000-00001F130000}"/>
    <cellStyle name="AttribBox 4 5 2 3 3" xfId="30576" xr:uid="{00000000-0005-0000-0000-000020130000}"/>
    <cellStyle name="AttribBox 4 5 2 4" xfId="2522" xr:uid="{00000000-0005-0000-0000-000021130000}"/>
    <cellStyle name="AttribBox 4 5 2 4 2" xfId="30578" xr:uid="{00000000-0005-0000-0000-000022130000}"/>
    <cellStyle name="AttribBox 4 5 2 5" xfId="2523" xr:uid="{00000000-0005-0000-0000-000023130000}"/>
    <cellStyle name="AttribBox 4 5 2 5 2" xfId="30579" xr:uid="{00000000-0005-0000-0000-000024130000}"/>
    <cellStyle name="AttribBox 4 5 2 6" xfId="30573" xr:uid="{00000000-0005-0000-0000-000025130000}"/>
    <cellStyle name="AttribBox 4 5 3" xfId="2524" xr:uid="{00000000-0005-0000-0000-000026130000}"/>
    <cellStyle name="AttribBox 4 5 3 2" xfId="2525" xr:uid="{00000000-0005-0000-0000-000027130000}"/>
    <cellStyle name="AttribBox 4 5 3 2 2" xfId="2526" xr:uid="{00000000-0005-0000-0000-000028130000}"/>
    <cellStyle name="AttribBox 4 5 3 2 2 2" xfId="30582" xr:uid="{00000000-0005-0000-0000-000029130000}"/>
    <cellStyle name="AttribBox 4 5 3 2 3" xfId="30581" xr:uid="{00000000-0005-0000-0000-00002A130000}"/>
    <cellStyle name="AttribBox 4 5 3 3" xfId="2527" xr:uid="{00000000-0005-0000-0000-00002B130000}"/>
    <cellStyle name="AttribBox 4 5 3 3 2" xfId="2528" xr:uid="{00000000-0005-0000-0000-00002C130000}"/>
    <cellStyle name="AttribBox 4 5 3 3 2 2" xfId="30584" xr:uid="{00000000-0005-0000-0000-00002D130000}"/>
    <cellStyle name="AttribBox 4 5 3 3 3" xfId="30583" xr:uid="{00000000-0005-0000-0000-00002E130000}"/>
    <cellStyle name="AttribBox 4 5 3 4" xfId="2529" xr:uid="{00000000-0005-0000-0000-00002F130000}"/>
    <cellStyle name="AttribBox 4 5 3 4 2" xfId="30585" xr:uid="{00000000-0005-0000-0000-000030130000}"/>
    <cellStyle name="AttribBox 4 5 3 5" xfId="2530" xr:uid="{00000000-0005-0000-0000-000031130000}"/>
    <cellStyle name="AttribBox 4 5 3 5 2" xfId="30586" xr:uid="{00000000-0005-0000-0000-000032130000}"/>
    <cellStyle name="AttribBox 4 5 3 6" xfId="30580" xr:uid="{00000000-0005-0000-0000-000033130000}"/>
    <cellStyle name="AttribBox 4 5 4" xfId="2531" xr:uid="{00000000-0005-0000-0000-000034130000}"/>
    <cellStyle name="AttribBox 4 5 4 2" xfId="2532" xr:uid="{00000000-0005-0000-0000-000035130000}"/>
    <cellStyle name="AttribBox 4 5 4 2 2" xfId="30588" xr:uid="{00000000-0005-0000-0000-000036130000}"/>
    <cellStyle name="AttribBox 4 5 4 3" xfId="30587" xr:uid="{00000000-0005-0000-0000-000037130000}"/>
    <cellStyle name="AttribBox 4 5 5" xfId="2533" xr:uid="{00000000-0005-0000-0000-000038130000}"/>
    <cellStyle name="AttribBox 4 5 5 2" xfId="2534" xr:uid="{00000000-0005-0000-0000-000039130000}"/>
    <cellStyle name="AttribBox 4 5 5 2 2" xfId="30590" xr:uid="{00000000-0005-0000-0000-00003A130000}"/>
    <cellStyle name="AttribBox 4 5 5 3" xfId="30589" xr:uid="{00000000-0005-0000-0000-00003B130000}"/>
    <cellStyle name="AttribBox 4 5 6" xfId="2535" xr:uid="{00000000-0005-0000-0000-00003C130000}"/>
    <cellStyle name="AttribBox 4 5 6 2" xfId="2536" xr:uid="{00000000-0005-0000-0000-00003D130000}"/>
    <cellStyle name="AttribBox 4 5 6 2 2" xfId="30592" xr:uid="{00000000-0005-0000-0000-00003E130000}"/>
    <cellStyle name="AttribBox 4 5 6 3" xfId="30591" xr:uid="{00000000-0005-0000-0000-00003F130000}"/>
    <cellStyle name="AttribBox 4 5 7" xfId="2537" xr:uid="{00000000-0005-0000-0000-000040130000}"/>
    <cellStyle name="AttribBox 4 5 7 2" xfId="30593" xr:uid="{00000000-0005-0000-0000-000041130000}"/>
    <cellStyle name="AttribBox 4 5 8" xfId="2538" xr:uid="{00000000-0005-0000-0000-000042130000}"/>
    <cellStyle name="AttribBox 4 5 8 2" xfId="30594" xr:uid="{00000000-0005-0000-0000-000043130000}"/>
    <cellStyle name="AttribBox 4 5 9" xfId="30572" xr:uid="{00000000-0005-0000-0000-000044130000}"/>
    <cellStyle name="AttribBox 4 6" xfId="2539" xr:uid="{00000000-0005-0000-0000-000045130000}"/>
    <cellStyle name="AttribBox 4 6 2" xfId="2540" xr:uid="{00000000-0005-0000-0000-000046130000}"/>
    <cellStyle name="AttribBox 4 6 2 2" xfId="2541" xr:uid="{00000000-0005-0000-0000-000047130000}"/>
    <cellStyle name="AttribBox 4 6 2 2 2" xfId="2542" xr:uid="{00000000-0005-0000-0000-000048130000}"/>
    <cellStyle name="AttribBox 4 6 2 2 2 2" xfId="30598" xr:uid="{00000000-0005-0000-0000-000049130000}"/>
    <cellStyle name="AttribBox 4 6 2 2 3" xfId="30597" xr:uid="{00000000-0005-0000-0000-00004A130000}"/>
    <cellStyle name="AttribBox 4 6 2 3" xfId="2543" xr:uid="{00000000-0005-0000-0000-00004B130000}"/>
    <cellStyle name="AttribBox 4 6 2 3 2" xfId="2544" xr:uid="{00000000-0005-0000-0000-00004C130000}"/>
    <cellStyle name="AttribBox 4 6 2 3 2 2" xfId="30600" xr:uid="{00000000-0005-0000-0000-00004D130000}"/>
    <cellStyle name="AttribBox 4 6 2 3 3" xfId="30599" xr:uid="{00000000-0005-0000-0000-00004E130000}"/>
    <cellStyle name="AttribBox 4 6 2 4" xfId="2545" xr:uid="{00000000-0005-0000-0000-00004F130000}"/>
    <cellStyle name="AttribBox 4 6 2 4 2" xfId="30601" xr:uid="{00000000-0005-0000-0000-000050130000}"/>
    <cellStyle name="AttribBox 4 6 2 5" xfId="2546" xr:uid="{00000000-0005-0000-0000-000051130000}"/>
    <cellStyle name="AttribBox 4 6 2 5 2" xfId="30602" xr:uid="{00000000-0005-0000-0000-000052130000}"/>
    <cellStyle name="AttribBox 4 6 2 6" xfId="30596" xr:uid="{00000000-0005-0000-0000-000053130000}"/>
    <cellStyle name="AttribBox 4 6 3" xfId="2547" xr:uid="{00000000-0005-0000-0000-000054130000}"/>
    <cellStyle name="AttribBox 4 6 3 2" xfId="2548" xr:uid="{00000000-0005-0000-0000-000055130000}"/>
    <cellStyle name="AttribBox 4 6 3 2 2" xfId="2549" xr:uid="{00000000-0005-0000-0000-000056130000}"/>
    <cellStyle name="AttribBox 4 6 3 2 2 2" xfId="30605" xr:uid="{00000000-0005-0000-0000-000057130000}"/>
    <cellStyle name="AttribBox 4 6 3 2 3" xfId="30604" xr:uid="{00000000-0005-0000-0000-000058130000}"/>
    <cellStyle name="AttribBox 4 6 3 3" xfId="2550" xr:uid="{00000000-0005-0000-0000-000059130000}"/>
    <cellStyle name="AttribBox 4 6 3 3 2" xfId="2551" xr:uid="{00000000-0005-0000-0000-00005A130000}"/>
    <cellStyle name="AttribBox 4 6 3 3 2 2" xfId="30607" xr:uid="{00000000-0005-0000-0000-00005B130000}"/>
    <cellStyle name="AttribBox 4 6 3 3 3" xfId="30606" xr:uid="{00000000-0005-0000-0000-00005C130000}"/>
    <cellStyle name="AttribBox 4 6 3 4" xfId="2552" xr:uid="{00000000-0005-0000-0000-00005D130000}"/>
    <cellStyle name="AttribBox 4 6 3 4 2" xfId="30608" xr:uid="{00000000-0005-0000-0000-00005E130000}"/>
    <cellStyle name="AttribBox 4 6 3 5" xfId="2553" xr:uid="{00000000-0005-0000-0000-00005F130000}"/>
    <cellStyle name="AttribBox 4 6 3 5 2" xfId="30609" xr:uid="{00000000-0005-0000-0000-000060130000}"/>
    <cellStyle name="AttribBox 4 6 3 6" xfId="30603" xr:uid="{00000000-0005-0000-0000-000061130000}"/>
    <cellStyle name="AttribBox 4 6 4" xfId="2554" xr:uid="{00000000-0005-0000-0000-000062130000}"/>
    <cellStyle name="AttribBox 4 6 4 2" xfId="2555" xr:uid="{00000000-0005-0000-0000-000063130000}"/>
    <cellStyle name="AttribBox 4 6 4 2 2" xfId="30611" xr:uid="{00000000-0005-0000-0000-000064130000}"/>
    <cellStyle name="AttribBox 4 6 4 3" xfId="30610" xr:uid="{00000000-0005-0000-0000-000065130000}"/>
    <cellStyle name="AttribBox 4 6 5" xfId="2556" xr:uid="{00000000-0005-0000-0000-000066130000}"/>
    <cellStyle name="AttribBox 4 6 5 2" xfId="2557" xr:uid="{00000000-0005-0000-0000-000067130000}"/>
    <cellStyle name="AttribBox 4 6 5 2 2" xfId="30613" xr:uid="{00000000-0005-0000-0000-000068130000}"/>
    <cellStyle name="AttribBox 4 6 5 3" xfId="30612" xr:uid="{00000000-0005-0000-0000-000069130000}"/>
    <cellStyle name="AttribBox 4 6 6" xfId="2558" xr:uid="{00000000-0005-0000-0000-00006A130000}"/>
    <cellStyle name="AttribBox 4 6 6 2" xfId="2559" xr:uid="{00000000-0005-0000-0000-00006B130000}"/>
    <cellStyle name="AttribBox 4 6 6 2 2" xfId="30615" xr:uid="{00000000-0005-0000-0000-00006C130000}"/>
    <cellStyle name="AttribBox 4 6 6 3" xfId="30614" xr:uid="{00000000-0005-0000-0000-00006D130000}"/>
    <cellStyle name="AttribBox 4 6 7" xfId="2560" xr:uid="{00000000-0005-0000-0000-00006E130000}"/>
    <cellStyle name="AttribBox 4 6 7 2" xfId="30616" xr:uid="{00000000-0005-0000-0000-00006F130000}"/>
    <cellStyle name="AttribBox 4 6 8" xfId="2561" xr:uid="{00000000-0005-0000-0000-000070130000}"/>
    <cellStyle name="AttribBox 4 6 8 2" xfId="30617" xr:uid="{00000000-0005-0000-0000-000071130000}"/>
    <cellStyle name="AttribBox 4 6 9" xfId="30595" xr:uid="{00000000-0005-0000-0000-000072130000}"/>
    <cellStyle name="AttribBox 4 7" xfId="2562" xr:uid="{00000000-0005-0000-0000-000073130000}"/>
    <cellStyle name="AttribBox 4 7 2" xfId="2563" xr:uid="{00000000-0005-0000-0000-000074130000}"/>
    <cellStyle name="AttribBox 4 7 2 2" xfId="2564" xr:uid="{00000000-0005-0000-0000-000075130000}"/>
    <cellStyle name="AttribBox 4 7 2 2 2" xfId="2565" xr:uid="{00000000-0005-0000-0000-000076130000}"/>
    <cellStyle name="AttribBox 4 7 2 2 2 2" xfId="30621" xr:uid="{00000000-0005-0000-0000-000077130000}"/>
    <cellStyle name="AttribBox 4 7 2 2 3" xfId="30620" xr:uid="{00000000-0005-0000-0000-000078130000}"/>
    <cellStyle name="AttribBox 4 7 2 3" xfId="2566" xr:uid="{00000000-0005-0000-0000-000079130000}"/>
    <cellStyle name="AttribBox 4 7 2 3 2" xfId="2567" xr:uid="{00000000-0005-0000-0000-00007A130000}"/>
    <cellStyle name="AttribBox 4 7 2 3 2 2" xfId="30623" xr:uid="{00000000-0005-0000-0000-00007B130000}"/>
    <cellStyle name="AttribBox 4 7 2 3 3" xfId="30622" xr:uid="{00000000-0005-0000-0000-00007C130000}"/>
    <cellStyle name="AttribBox 4 7 2 4" xfId="2568" xr:uid="{00000000-0005-0000-0000-00007D130000}"/>
    <cellStyle name="AttribBox 4 7 2 4 2" xfId="30624" xr:uid="{00000000-0005-0000-0000-00007E130000}"/>
    <cellStyle name="AttribBox 4 7 2 5" xfId="2569" xr:uid="{00000000-0005-0000-0000-00007F130000}"/>
    <cellStyle name="AttribBox 4 7 2 5 2" xfId="30625" xr:uid="{00000000-0005-0000-0000-000080130000}"/>
    <cellStyle name="AttribBox 4 7 2 6" xfId="30619" xr:uid="{00000000-0005-0000-0000-000081130000}"/>
    <cellStyle name="AttribBox 4 7 3" xfId="2570" xr:uid="{00000000-0005-0000-0000-000082130000}"/>
    <cellStyle name="AttribBox 4 7 3 2" xfId="2571" xr:uid="{00000000-0005-0000-0000-000083130000}"/>
    <cellStyle name="AttribBox 4 7 3 2 2" xfId="2572" xr:uid="{00000000-0005-0000-0000-000084130000}"/>
    <cellStyle name="AttribBox 4 7 3 2 2 2" xfId="30628" xr:uid="{00000000-0005-0000-0000-000085130000}"/>
    <cellStyle name="AttribBox 4 7 3 2 3" xfId="30627" xr:uid="{00000000-0005-0000-0000-000086130000}"/>
    <cellStyle name="AttribBox 4 7 3 3" xfId="2573" xr:uid="{00000000-0005-0000-0000-000087130000}"/>
    <cellStyle name="AttribBox 4 7 3 3 2" xfId="2574" xr:uid="{00000000-0005-0000-0000-000088130000}"/>
    <cellStyle name="AttribBox 4 7 3 3 2 2" xfId="30630" xr:uid="{00000000-0005-0000-0000-000089130000}"/>
    <cellStyle name="AttribBox 4 7 3 3 3" xfId="30629" xr:uid="{00000000-0005-0000-0000-00008A130000}"/>
    <cellStyle name="AttribBox 4 7 3 4" xfId="2575" xr:uid="{00000000-0005-0000-0000-00008B130000}"/>
    <cellStyle name="AttribBox 4 7 3 4 2" xfId="30631" xr:uid="{00000000-0005-0000-0000-00008C130000}"/>
    <cellStyle name="AttribBox 4 7 3 5" xfId="2576" xr:uid="{00000000-0005-0000-0000-00008D130000}"/>
    <cellStyle name="AttribBox 4 7 3 5 2" xfId="30632" xr:uid="{00000000-0005-0000-0000-00008E130000}"/>
    <cellStyle name="AttribBox 4 7 3 6" xfId="30626" xr:uid="{00000000-0005-0000-0000-00008F130000}"/>
    <cellStyle name="AttribBox 4 7 4" xfId="2577" xr:uid="{00000000-0005-0000-0000-000090130000}"/>
    <cellStyle name="AttribBox 4 7 4 2" xfId="2578" xr:uid="{00000000-0005-0000-0000-000091130000}"/>
    <cellStyle name="AttribBox 4 7 4 2 2" xfId="30634" xr:uid="{00000000-0005-0000-0000-000092130000}"/>
    <cellStyle name="AttribBox 4 7 4 3" xfId="30633" xr:uid="{00000000-0005-0000-0000-000093130000}"/>
    <cellStyle name="AttribBox 4 7 5" xfId="2579" xr:uid="{00000000-0005-0000-0000-000094130000}"/>
    <cellStyle name="AttribBox 4 7 5 2" xfId="2580" xr:uid="{00000000-0005-0000-0000-000095130000}"/>
    <cellStyle name="AttribBox 4 7 5 2 2" xfId="30636" xr:uid="{00000000-0005-0000-0000-000096130000}"/>
    <cellStyle name="AttribBox 4 7 5 3" xfId="30635" xr:uid="{00000000-0005-0000-0000-000097130000}"/>
    <cellStyle name="AttribBox 4 7 6" xfId="2581" xr:uid="{00000000-0005-0000-0000-000098130000}"/>
    <cellStyle name="AttribBox 4 7 6 2" xfId="2582" xr:uid="{00000000-0005-0000-0000-000099130000}"/>
    <cellStyle name="AttribBox 4 7 6 2 2" xfId="30638" xr:uid="{00000000-0005-0000-0000-00009A130000}"/>
    <cellStyle name="AttribBox 4 7 6 3" xfId="30637" xr:uid="{00000000-0005-0000-0000-00009B130000}"/>
    <cellStyle name="AttribBox 4 7 7" xfId="2583" xr:uid="{00000000-0005-0000-0000-00009C130000}"/>
    <cellStyle name="AttribBox 4 7 7 2" xfId="30639" xr:uid="{00000000-0005-0000-0000-00009D130000}"/>
    <cellStyle name="AttribBox 4 7 8" xfId="2584" xr:uid="{00000000-0005-0000-0000-00009E130000}"/>
    <cellStyle name="AttribBox 4 7 8 2" xfId="30640" xr:uid="{00000000-0005-0000-0000-00009F130000}"/>
    <cellStyle name="AttribBox 4 7 9" xfId="30618" xr:uid="{00000000-0005-0000-0000-0000A0130000}"/>
    <cellStyle name="AttribBox 4 8" xfId="2585" xr:uid="{00000000-0005-0000-0000-0000A1130000}"/>
    <cellStyle name="AttribBox 4 8 2" xfId="2586" xr:uid="{00000000-0005-0000-0000-0000A2130000}"/>
    <cellStyle name="AttribBox 4 8 2 2" xfId="2587" xr:uid="{00000000-0005-0000-0000-0000A3130000}"/>
    <cellStyle name="AttribBox 4 8 2 2 2" xfId="2588" xr:uid="{00000000-0005-0000-0000-0000A4130000}"/>
    <cellStyle name="AttribBox 4 8 2 2 2 2" xfId="30644" xr:uid="{00000000-0005-0000-0000-0000A5130000}"/>
    <cellStyle name="AttribBox 4 8 2 2 3" xfId="30643" xr:uid="{00000000-0005-0000-0000-0000A6130000}"/>
    <cellStyle name="AttribBox 4 8 2 3" xfId="2589" xr:uid="{00000000-0005-0000-0000-0000A7130000}"/>
    <cellStyle name="AttribBox 4 8 2 3 2" xfId="2590" xr:uid="{00000000-0005-0000-0000-0000A8130000}"/>
    <cellStyle name="AttribBox 4 8 2 3 2 2" xfId="30646" xr:uid="{00000000-0005-0000-0000-0000A9130000}"/>
    <cellStyle name="AttribBox 4 8 2 3 3" xfId="30645" xr:uid="{00000000-0005-0000-0000-0000AA130000}"/>
    <cellStyle name="AttribBox 4 8 2 4" xfId="2591" xr:uid="{00000000-0005-0000-0000-0000AB130000}"/>
    <cellStyle name="AttribBox 4 8 2 4 2" xfId="30647" xr:uid="{00000000-0005-0000-0000-0000AC130000}"/>
    <cellStyle name="AttribBox 4 8 2 5" xfId="2592" xr:uid="{00000000-0005-0000-0000-0000AD130000}"/>
    <cellStyle name="AttribBox 4 8 2 5 2" xfId="30648" xr:uid="{00000000-0005-0000-0000-0000AE130000}"/>
    <cellStyle name="AttribBox 4 8 2 6" xfId="30642" xr:uid="{00000000-0005-0000-0000-0000AF130000}"/>
    <cellStyle name="AttribBox 4 8 3" xfId="2593" xr:uid="{00000000-0005-0000-0000-0000B0130000}"/>
    <cellStyle name="AttribBox 4 8 3 2" xfId="2594" xr:uid="{00000000-0005-0000-0000-0000B1130000}"/>
    <cellStyle name="AttribBox 4 8 3 2 2" xfId="2595" xr:uid="{00000000-0005-0000-0000-0000B2130000}"/>
    <cellStyle name="AttribBox 4 8 3 2 2 2" xfId="30651" xr:uid="{00000000-0005-0000-0000-0000B3130000}"/>
    <cellStyle name="AttribBox 4 8 3 2 3" xfId="30650" xr:uid="{00000000-0005-0000-0000-0000B4130000}"/>
    <cellStyle name="AttribBox 4 8 3 3" xfId="2596" xr:uid="{00000000-0005-0000-0000-0000B5130000}"/>
    <cellStyle name="AttribBox 4 8 3 3 2" xfId="2597" xr:uid="{00000000-0005-0000-0000-0000B6130000}"/>
    <cellStyle name="AttribBox 4 8 3 3 2 2" xfId="30653" xr:uid="{00000000-0005-0000-0000-0000B7130000}"/>
    <cellStyle name="AttribBox 4 8 3 3 3" xfId="30652" xr:uid="{00000000-0005-0000-0000-0000B8130000}"/>
    <cellStyle name="AttribBox 4 8 3 4" xfId="2598" xr:uid="{00000000-0005-0000-0000-0000B9130000}"/>
    <cellStyle name="AttribBox 4 8 3 4 2" xfId="30654" xr:uid="{00000000-0005-0000-0000-0000BA130000}"/>
    <cellStyle name="AttribBox 4 8 3 5" xfId="2599" xr:uid="{00000000-0005-0000-0000-0000BB130000}"/>
    <cellStyle name="AttribBox 4 8 3 5 2" xfId="30655" xr:uid="{00000000-0005-0000-0000-0000BC130000}"/>
    <cellStyle name="AttribBox 4 8 3 6" xfId="30649" xr:uid="{00000000-0005-0000-0000-0000BD130000}"/>
    <cellStyle name="AttribBox 4 8 4" xfId="2600" xr:uid="{00000000-0005-0000-0000-0000BE130000}"/>
    <cellStyle name="AttribBox 4 8 4 2" xfId="2601" xr:uid="{00000000-0005-0000-0000-0000BF130000}"/>
    <cellStyle name="AttribBox 4 8 4 2 2" xfId="30657" xr:uid="{00000000-0005-0000-0000-0000C0130000}"/>
    <cellStyle name="AttribBox 4 8 4 3" xfId="30656" xr:uid="{00000000-0005-0000-0000-0000C1130000}"/>
    <cellStyle name="AttribBox 4 8 5" xfId="2602" xr:uid="{00000000-0005-0000-0000-0000C2130000}"/>
    <cellStyle name="AttribBox 4 8 5 2" xfId="2603" xr:uid="{00000000-0005-0000-0000-0000C3130000}"/>
    <cellStyle name="AttribBox 4 8 5 2 2" xfId="30659" xr:uid="{00000000-0005-0000-0000-0000C4130000}"/>
    <cellStyle name="AttribBox 4 8 5 3" xfId="30658" xr:uid="{00000000-0005-0000-0000-0000C5130000}"/>
    <cellStyle name="AttribBox 4 8 6" xfId="2604" xr:uid="{00000000-0005-0000-0000-0000C6130000}"/>
    <cellStyle name="AttribBox 4 8 6 2" xfId="2605" xr:uid="{00000000-0005-0000-0000-0000C7130000}"/>
    <cellStyle name="AttribBox 4 8 6 2 2" xfId="30661" xr:uid="{00000000-0005-0000-0000-0000C8130000}"/>
    <cellStyle name="AttribBox 4 8 6 3" xfId="30660" xr:uid="{00000000-0005-0000-0000-0000C9130000}"/>
    <cellStyle name="AttribBox 4 8 7" xfId="2606" xr:uid="{00000000-0005-0000-0000-0000CA130000}"/>
    <cellStyle name="AttribBox 4 8 7 2" xfId="30662" xr:uid="{00000000-0005-0000-0000-0000CB130000}"/>
    <cellStyle name="AttribBox 4 8 8" xfId="2607" xr:uid="{00000000-0005-0000-0000-0000CC130000}"/>
    <cellStyle name="AttribBox 4 8 8 2" xfId="30663" xr:uid="{00000000-0005-0000-0000-0000CD130000}"/>
    <cellStyle name="AttribBox 4 8 9" xfId="30641" xr:uid="{00000000-0005-0000-0000-0000CE130000}"/>
    <cellStyle name="AttribBox 4 9" xfId="2608" xr:uid="{00000000-0005-0000-0000-0000CF130000}"/>
    <cellStyle name="AttribBox 4 9 2" xfId="2609" xr:uid="{00000000-0005-0000-0000-0000D0130000}"/>
    <cellStyle name="AttribBox 4 9 2 2" xfId="2610" xr:uid="{00000000-0005-0000-0000-0000D1130000}"/>
    <cellStyle name="AttribBox 4 9 2 2 2" xfId="2611" xr:uid="{00000000-0005-0000-0000-0000D2130000}"/>
    <cellStyle name="AttribBox 4 9 2 2 2 2" xfId="30667" xr:uid="{00000000-0005-0000-0000-0000D3130000}"/>
    <cellStyle name="AttribBox 4 9 2 2 3" xfId="30666" xr:uid="{00000000-0005-0000-0000-0000D4130000}"/>
    <cellStyle name="AttribBox 4 9 2 3" xfId="2612" xr:uid="{00000000-0005-0000-0000-0000D5130000}"/>
    <cellStyle name="AttribBox 4 9 2 3 2" xfId="2613" xr:uid="{00000000-0005-0000-0000-0000D6130000}"/>
    <cellStyle name="AttribBox 4 9 2 3 2 2" xfId="30669" xr:uid="{00000000-0005-0000-0000-0000D7130000}"/>
    <cellStyle name="AttribBox 4 9 2 3 3" xfId="30668" xr:uid="{00000000-0005-0000-0000-0000D8130000}"/>
    <cellStyle name="AttribBox 4 9 2 4" xfId="2614" xr:uid="{00000000-0005-0000-0000-0000D9130000}"/>
    <cellStyle name="AttribBox 4 9 2 4 2" xfId="30670" xr:uid="{00000000-0005-0000-0000-0000DA130000}"/>
    <cellStyle name="AttribBox 4 9 2 5" xfId="2615" xr:uid="{00000000-0005-0000-0000-0000DB130000}"/>
    <cellStyle name="AttribBox 4 9 2 5 2" xfId="30671" xr:uid="{00000000-0005-0000-0000-0000DC130000}"/>
    <cellStyle name="AttribBox 4 9 2 6" xfId="30665" xr:uid="{00000000-0005-0000-0000-0000DD130000}"/>
    <cellStyle name="AttribBox 4 9 3" xfId="2616" xr:uid="{00000000-0005-0000-0000-0000DE130000}"/>
    <cellStyle name="AttribBox 4 9 3 2" xfId="2617" xr:uid="{00000000-0005-0000-0000-0000DF130000}"/>
    <cellStyle name="AttribBox 4 9 3 2 2" xfId="2618" xr:uid="{00000000-0005-0000-0000-0000E0130000}"/>
    <cellStyle name="AttribBox 4 9 3 2 2 2" xfId="30674" xr:uid="{00000000-0005-0000-0000-0000E1130000}"/>
    <cellStyle name="AttribBox 4 9 3 2 3" xfId="30673" xr:uid="{00000000-0005-0000-0000-0000E2130000}"/>
    <cellStyle name="AttribBox 4 9 3 3" xfId="2619" xr:uid="{00000000-0005-0000-0000-0000E3130000}"/>
    <cellStyle name="AttribBox 4 9 3 3 2" xfId="2620" xr:uid="{00000000-0005-0000-0000-0000E4130000}"/>
    <cellStyle name="AttribBox 4 9 3 3 2 2" xfId="30676" xr:uid="{00000000-0005-0000-0000-0000E5130000}"/>
    <cellStyle name="AttribBox 4 9 3 3 3" xfId="30675" xr:uid="{00000000-0005-0000-0000-0000E6130000}"/>
    <cellStyle name="AttribBox 4 9 3 4" xfId="2621" xr:uid="{00000000-0005-0000-0000-0000E7130000}"/>
    <cellStyle name="AttribBox 4 9 3 4 2" xfId="30677" xr:uid="{00000000-0005-0000-0000-0000E8130000}"/>
    <cellStyle name="AttribBox 4 9 3 5" xfId="2622" xr:uid="{00000000-0005-0000-0000-0000E9130000}"/>
    <cellStyle name="AttribBox 4 9 3 5 2" xfId="30678" xr:uid="{00000000-0005-0000-0000-0000EA130000}"/>
    <cellStyle name="AttribBox 4 9 3 6" xfId="30672" xr:uid="{00000000-0005-0000-0000-0000EB130000}"/>
    <cellStyle name="AttribBox 4 9 4" xfId="2623" xr:uid="{00000000-0005-0000-0000-0000EC130000}"/>
    <cellStyle name="AttribBox 4 9 4 2" xfId="2624" xr:uid="{00000000-0005-0000-0000-0000ED130000}"/>
    <cellStyle name="AttribBox 4 9 4 2 2" xfId="30680" xr:uid="{00000000-0005-0000-0000-0000EE130000}"/>
    <cellStyle name="AttribBox 4 9 4 3" xfId="30679" xr:uid="{00000000-0005-0000-0000-0000EF130000}"/>
    <cellStyle name="AttribBox 4 9 5" xfId="2625" xr:uid="{00000000-0005-0000-0000-0000F0130000}"/>
    <cellStyle name="AttribBox 4 9 5 2" xfId="2626" xr:uid="{00000000-0005-0000-0000-0000F1130000}"/>
    <cellStyle name="AttribBox 4 9 5 2 2" xfId="30682" xr:uid="{00000000-0005-0000-0000-0000F2130000}"/>
    <cellStyle name="AttribBox 4 9 5 3" xfId="30681" xr:uid="{00000000-0005-0000-0000-0000F3130000}"/>
    <cellStyle name="AttribBox 4 9 6" xfId="2627" xr:uid="{00000000-0005-0000-0000-0000F4130000}"/>
    <cellStyle name="AttribBox 4 9 6 2" xfId="2628" xr:uid="{00000000-0005-0000-0000-0000F5130000}"/>
    <cellStyle name="AttribBox 4 9 6 2 2" xfId="30684" xr:uid="{00000000-0005-0000-0000-0000F6130000}"/>
    <cellStyle name="AttribBox 4 9 6 3" xfId="30683" xr:uid="{00000000-0005-0000-0000-0000F7130000}"/>
    <cellStyle name="AttribBox 4 9 7" xfId="2629" xr:uid="{00000000-0005-0000-0000-0000F8130000}"/>
    <cellStyle name="AttribBox 4 9 7 2" xfId="30685" xr:uid="{00000000-0005-0000-0000-0000F9130000}"/>
    <cellStyle name="AttribBox 4 9 8" xfId="2630" xr:uid="{00000000-0005-0000-0000-0000FA130000}"/>
    <cellStyle name="AttribBox 4 9 8 2" xfId="30686" xr:uid="{00000000-0005-0000-0000-0000FB130000}"/>
    <cellStyle name="AttribBox 4 9 9" xfId="30664" xr:uid="{00000000-0005-0000-0000-0000FC130000}"/>
    <cellStyle name="AttribBox 5" xfId="28185" xr:uid="{00000000-0005-0000-0000-0000FD130000}"/>
    <cellStyle name="Attribute" xfId="2631" xr:uid="{00000000-0005-0000-0000-0000FE130000}"/>
    <cellStyle name="Bad" xfId="28123" builtinId="27" customBuiltin="1"/>
    <cellStyle name="Bad 2" xfId="2632" xr:uid="{00000000-0005-0000-0000-000000140000}"/>
    <cellStyle name="Calculation" xfId="28127" builtinId="22" customBuiltin="1"/>
    <cellStyle name="Calculation 2" xfId="2633" xr:uid="{00000000-0005-0000-0000-000002140000}"/>
    <cellStyle name="Calculation 2 10" xfId="2634" xr:uid="{00000000-0005-0000-0000-000003140000}"/>
    <cellStyle name="Calculation 2 10 2" xfId="2635" xr:uid="{00000000-0005-0000-0000-000004140000}"/>
    <cellStyle name="Calculation 2 10 2 2" xfId="2636" xr:uid="{00000000-0005-0000-0000-000005140000}"/>
    <cellStyle name="Calculation 2 10 2 2 2" xfId="2637" xr:uid="{00000000-0005-0000-0000-000006140000}"/>
    <cellStyle name="Calculation 2 10 2 3" xfId="2638" xr:uid="{00000000-0005-0000-0000-000007140000}"/>
    <cellStyle name="Calculation 2 10 2 3 2" xfId="2639" xr:uid="{00000000-0005-0000-0000-000008140000}"/>
    <cellStyle name="Calculation 2 10 2 4" xfId="2640" xr:uid="{00000000-0005-0000-0000-000009140000}"/>
    <cellStyle name="Calculation 2 10 2 5" xfId="2641" xr:uid="{00000000-0005-0000-0000-00000A140000}"/>
    <cellStyle name="Calculation 2 10 3" xfId="2642" xr:uid="{00000000-0005-0000-0000-00000B140000}"/>
    <cellStyle name="Calculation 2 10 3 2" xfId="2643" xr:uid="{00000000-0005-0000-0000-00000C140000}"/>
    <cellStyle name="Calculation 2 10 3 2 2" xfId="2644" xr:uid="{00000000-0005-0000-0000-00000D140000}"/>
    <cellStyle name="Calculation 2 10 3 3" xfId="2645" xr:uid="{00000000-0005-0000-0000-00000E140000}"/>
    <cellStyle name="Calculation 2 10 3 3 2" xfId="2646" xr:uid="{00000000-0005-0000-0000-00000F140000}"/>
    <cellStyle name="Calculation 2 10 3 4" xfId="2647" xr:uid="{00000000-0005-0000-0000-000010140000}"/>
    <cellStyle name="Calculation 2 10 3 5" xfId="2648" xr:uid="{00000000-0005-0000-0000-000011140000}"/>
    <cellStyle name="Calculation 2 10 4" xfId="2649" xr:uid="{00000000-0005-0000-0000-000012140000}"/>
    <cellStyle name="Calculation 2 10 4 2" xfId="2650" xr:uid="{00000000-0005-0000-0000-000013140000}"/>
    <cellStyle name="Calculation 2 10 5" xfId="2651" xr:uid="{00000000-0005-0000-0000-000014140000}"/>
    <cellStyle name="Calculation 2 10 5 2" xfId="2652" xr:uid="{00000000-0005-0000-0000-000015140000}"/>
    <cellStyle name="Calculation 2 10 6" xfId="2653" xr:uid="{00000000-0005-0000-0000-000016140000}"/>
    <cellStyle name="Calculation 2 10 6 2" xfId="2654" xr:uid="{00000000-0005-0000-0000-000017140000}"/>
    <cellStyle name="Calculation 2 10 7" xfId="2655" xr:uid="{00000000-0005-0000-0000-000018140000}"/>
    <cellStyle name="Calculation 2 10 8" xfId="2656" xr:uid="{00000000-0005-0000-0000-000019140000}"/>
    <cellStyle name="Calculation 2 11" xfId="2657" xr:uid="{00000000-0005-0000-0000-00001A140000}"/>
    <cellStyle name="Calculation 2 11 2" xfId="2658" xr:uid="{00000000-0005-0000-0000-00001B140000}"/>
    <cellStyle name="Calculation 2 11 2 2" xfId="2659" xr:uid="{00000000-0005-0000-0000-00001C140000}"/>
    <cellStyle name="Calculation 2 11 2 2 2" xfId="2660" xr:uid="{00000000-0005-0000-0000-00001D140000}"/>
    <cellStyle name="Calculation 2 11 2 3" xfId="2661" xr:uid="{00000000-0005-0000-0000-00001E140000}"/>
    <cellStyle name="Calculation 2 11 2 3 2" xfId="2662" xr:uid="{00000000-0005-0000-0000-00001F140000}"/>
    <cellStyle name="Calculation 2 11 2 4" xfId="2663" xr:uid="{00000000-0005-0000-0000-000020140000}"/>
    <cellStyle name="Calculation 2 11 2 5" xfId="2664" xr:uid="{00000000-0005-0000-0000-000021140000}"/>
    <cellStyle name="Calculation 2 11 3" xfId="2665" xr:uid="{00000000-0005-0000-0000-000022140000}"/>
    <cellStyle name="Calculation 2 11 3 2" xfId="2666" xr:uid="{00000000-0005-0000-0000-000023140000}"/>
    <cellStyle name="Calculation 2 11 3 2 2" xfId="2667" xr:uid="{00000000-0005-0000-0000-000024140000}"/>
    <cellStyle name="Calculation 2 11 3 3" xfId="2668" xr:uid="{00000000-0005-0000-0000-000025140000}"/>
    <cellStyle name="Calculation 2 11 3 3 2" xfId="2669" xr:uid="{00000000-0005-0000-0000-000026140000}"/>
    <cellStyle name="Calculation 2 11 3 4" xfId="2670" xr:uid="{00000000-0005-0000-0000-000027140000}"/>
    <cellStyle name="Calculation 2 11 3 5" xfId="2671" xr:uid="{00000000-0005-0000-0000-000028140000}"/>
    <cellStyle name="Calculation 2 11 4" xfId="2672" xr:uid="{00000000-0005-0000-0000-000029140000}"/>
    <cellStyle name="Calculation 2 11 4 2" xfId="2673" xr:uid="{00000000-0005-0000-0000-00002A140000}"/>
    <cellStyle name="Calculation 2 11 5" xfId="2674" xr:uid="{00000000-0005-0000-0000-00002B140000}"/>
    <cellStyle name="Calculation 2 11 5 2" xfId="2675" xr:uid="{00000000-0005-0000-0000-00002C140000}"/>
    <cellStyle name="Calculation 2 11 6" xfId="2676" xr:uid="{00000000-0005-0000-0000-00002D140000}"/>
    <cellStyle name="Calculation 2 11 6 2" xfId="2677" xr:uid="{00000000-0005-0000-0000-00002E140000}"/>
    <cellStyle name="Calculation 2 11 7" xfId="2678" xr:uid="{00000000-0005-0000-0000-00002F140000}"/>
    <cellStyle name="Calculation 2 11 8" xfId="2679" xr:uid="{00000000-0005-0000-0000-000030140000}"/>
    <cellStyle name="Calculation 2 12" xfId="2680" xr:uid="{00000000-0005-0000-0000-000031140000}"/>
    <cellStyle name="Calculation 2 12 2" xfId="2681" xr:uid="{00000000-0005-0000-0000-000032140000}"/>
    <cellStyle name="Calculation 2 12 2 2" xfId="2682" xr:uid="{00000000-0005-0000-0000-000033140000}"/>
    <cellStyle name="Calculation 2 12 2 2 2" xfId="2683" xr:uid="{00000000-0005-0000-0000-000034140000}"/>
    <cellStyle name="Calculation 2 12 2 3" xfId="2684" xr:uid="{00000000-0005-0000-0000-000035140000}"/>
    <cellStyle name="Calculation 2 12 2 3 2" xfId="2685" xr:uid="{00000000-0005-0000-0000-000036140000}"/>
    <cellStyle name="Calculation 2 12 2 4" xfId="2686" xr:uid="{00000000-0005-0000-0000-000037140000}"/>
    <cellStyle name="Calculation 2 12 2 5" xfId="2687" xr:uid="{00000000-0005-0000-0000-000038140000}"/>
    <cellStyle name="Calculation 2 12 3" xfId="2688" xr:uid="{00000000-0005-0000-0000-000039140000}"/>
    <cellStyle name="Calculation 2 12 3 2" xfId="2689" xr:uid="{00000000-0005-0000-0000-00003A140000}"/>
    <cellStyle name="Calculation 2 12 3 2 2" xfId="2690" xr:uid="{00000000-0005-0000-0000-00003B140000}"/>
    <cellStyle name="Calculation 2 12 3 3" xfId="2691" xr:uid="{00000000-0005-0000-0000-00003C140000}"/>
    <cellStyle name="Calculation 2 12 3 3 2" xfId="2692" xr:uid="{00000000-0005-0000-0000-00003D140000}"/>
    <cellStyle name="Calculation 2 12 3 4" xfId="2693" xr:uid="{00000000-0005-0000-0000-00003E140000}"/>
    <cellStyle name="Calculation 2 12 3 5" xfId="2694" xr:uid="{00000000-0005-0000-0000-00003F140000}"/>
    <cellStyle name="Calculation 2 12 4" xfId="2695" xr:uid="{00000000-0005-0000-0000-000040140000}"/>
    <cellStyle name="Calculation 2 12 4 2" xfId="2696" xr:uid="{00000000-0005-0000-0000-000041140000}"/>
    <cellStyle name="Calculation 2 12 5" xfId="2697" xr:uid="{00000000-0005-0000-0000-000042140000}"/>
    <cellStyle name="Calculation 2 12 5 2" xfId="2698" xr:uid="{00000000-0005-0000-0000-000043140000}"/>
    <cellStyle name="Calculation 2 12 6" xfId="2699" xr:uid="{00000000-0005-0000-0000-000044140000}"/>
    <cellStyle name="Calculation 2 12 6 2" xfId="2700" xr:uid="{00000000-0005-0000-0000-000045140000}"/>
    <cellStyle name="Calculation 2 12 7" xfId="2701" xr:uid="{00000000-0005-0000-0000-000046140000}"/>
    <cellStyle name="Calculation 2 12 8" xfId="2702" xr:uid="{00000000-0005-0000-0000-000047140000}"/>
    <cellStyle name="Calculation 2 13" xfId="2703" xr:uid="{00000000-0005-0000-0000-000048140000}"/>
    <cellStyle name="Calculation 2 13 2" xfId="2704" xr:uid="{00000000-0005-0000-0000-000049140000}"/>
    <cellStyle name="Calculation 2 13 2 2" xfId="2705" xr:uid="{00000000-0005-0000-0000-00004A140000}"/>
    <cellStyle name="Calculation 2 13 2 2 2" xfId="2706" xr:uid="{00000000-0005-0000-0000-00004B140000}"/>
    <cellStyle name="Calculation 2 13 2 3" xfId="2707" xr:uid="{00000000-0005-0000-0000-00004C140000}"/>
    <cellStyle name="Calculation 2 13 2 3 2" xfId="2708" xr:uid="{00000000-0005-0000-0000-00004D140000}"/>
    <cellStyle name="Calculation 2 13 2 4" xfId="2709" xr:uid="{00000000-0005-0000-0000-00004E140000}"/>
    <cellStyle name="Calculation 2 13 2 5" xfId="2710" xr:uid="{00000000-0005-0000-0000-00004F140000}"/>
    <cellStyle name="Calculation 2 13 3" xfId="2711" xr:uid="{00000000-0005-0000-0000-000050140000}"/>
    <cellStyle name="Calculation 2 13 3 2" xfId="2712" xr:uid="{00000000-0005-0000-0000-000051140000}"/>
    <cellStyle name="Calculation 2 13 3 2 2" xfId="2713" xr:uid="{00000000-0005-0000-0000-000052140000}"/>
    <cellStyle name="Calculation 2 13 3 3" xfId="2714" xr:uid="{00000000-0005-0000-0000-000053140000}"/>
    <cellStyle name="Calculation 2 13 3 3 2" xfId="2715" xr:uid="{00000000-0005-0000-0000-000054140000}"/>
    <cellStyle name="Calculation 2 13 3 4" xfId="2716" xr:uid="{00000000-0005-0000-0000-000055140000}"/>
    <cellStyle name="Calculation 2 13 3 5" xfId="2717" xr:uid="{00000000-0005-0000-0000-000056140000}"/>
    <cellStyle name="Calculation 2 13 4" xfId="2718" xr:uid="{00000000-0005-0000-0000-000057140000}"/>
    <cellStyle name="Calculation 2 13 4 2" xfId="2719" xr:uid="{00000000-0005-0000-0000-000058140000}"/>
    <cellStyle name="Calculation 2 13 5" xfId="2720" xr:uid="{00000000-0005-0000-0000-000059140000}"/>
    <cellStyle name="Calculation 2 13 5 2" xfId="2721" xr:uid="{00000000-0005-0000-0000-00005A140000}"/>
    <cellStyle name="Calculation 2 13 6" xfId="2722" xr:uid="{00000000-0005-0000-0000-00005B140000}"/>
    <cellStyle name="Calculation 2 13 6 2" xfId="2723" xr:uid="{00000000-0005-0000-0000-00005C140000}"/>
    <cellStyle name="Calculation 2 13 7" xfId="2724" xr:uid="{00000000-0005-0000-0000-00005D140000}"/>
    <cellStyle name="Calculation 2 13 8" xfId="2725" xr:uid="{00000000-0005-0000-0000-00005E140000}"/>
    <cellStyle name="Calculation 2 14" xfId="2726" xr:uid="{00000000-0005-0000-0000-00005F140000}"/>
    <cellStyle name="Calculation 2 14 2" xfId="2727" xr:uid="{00000000-0005-0000-0000-000060140000}"/>
    <cellStyle name="Calculation 2 14 2 2" xfId="2728" xr:uid="{00000000-0005-0000-0000-000061140000}"/>
    <cellStyle name="Calculation 2 14 2 2 2" xfId="2729" xr:uid="{00000000-0005-0000-0000-000062140000}"/>
    <cellStyle name="Calculation 2 14 2 3" xfId="2730" xr:uid="{00000000-0005-0000-0000-000063140000}"/>
    <cellStyle name="Calculation 2 14 2 3 2" xfId="2731" xr:uid="{00000000-0005-0000-0000-000064140000}"/>
    <cellStyle name="Calculation 2 14 2 4" xfId="2732" xr:uid="{00000000-0005-0000-0000-000065140000}"/>
    <cellStyle name="Calculation 2 14 2 5" xfId="2733" xr:uid="{00000000-0005-0000-0000-000066140000}"/>
    <cellStyle name="Calculation 2 14 3" xfId="2734" xr:uid="{00000000-0005-0000-0000-000067140000}"/>
    <cellStyle name="Calculation 2 14 3 2" xfId="2735" xr:uid="{00000000-0005-0000-0000-000068140000}"/>
    <cellStyle name="Calculation 2 14 3 2 2" xfId="2736" xr:uid="{00000000-0005-0000-0000-000069140000}"/>
    <cellStyle name="Calculation 2 14 3 3" xfId="2737" xr:uid="{00000000-0005-0000-0000-00006A140000}"/>
    <cellStyle name="Calculation 2 14 3 3 2" xfId="2738" xr:uid="{00000000-0005-0000-0000-00006B140000}"/>
    <cellStyle name="Calculation 2 14 3 4" xfId="2739" xr:uid="{00000000-0005-0000-0000-00006C140000}"/>
    <cellStyle name="Calculation 2 14 3 5" xfId="2740" xr:uid="{00000000-0005-0000-0000-00006D140000}"/>
    <cellStyle name="Calculation 2 14 4" xfId="2741" xr:uid="{00000000-0005-0000-0000-00006E140000}"/>
    <cellStyle name="Calculation 2 14 4 2" xfId="2742" xr:uid="{00000000-0005-0000-0000-00006F140000}"/>
    <cellStyle name="Calculation 2 14 5" xfId="2743" xr:uid="{00000000-0005-0000-0000-000070140000}"/>
    <cellStyle name="Calculation 2 14 5 2" xfId="2744" xr:uid="{00000000-0005-0000-0000-000071140000}"/>
    <cellStyle name="Calculation 2 14 6" xfId="2745" xr:uid="{00000000-0005-0000-0000-000072140000}"/>
    <cellStyle name="Calculation 2 14 6 2" xfId="2746" xr:uid="{00000000-0005-0000-0000-000073140000}"/>
    <cellStyle name="Calculation 2 14 7" xfId="2747" xr:uid="{00000000-0005-0000-0000-000074140000}"/>
    <cellStyle name="Calculation 2 14 8" xfId="2748" xr:uid="{00000000-0005-0000-0000-000075140000}"/>
    <cellStyle name="Calculation 2 15" xfId="2749" xr:uid="{00000000-0005-0000-0000-000076140000}"/>
    <cellStyle name="Calculation 2 15 2" xfId="2750" xr:uid="{00000000-0005-0000-0000-000077140000}"/>
    <cellStyle name="Calculation 2 15 2 2" xfId="2751" xr:uid="{00000000-0005-0000-0000-000078140000}"/>
    <cellStyle name="Calculation 2 15 2 2 2" xfId="2752" xr:uid="{00000000-0005-0000-0000-000079140000}"/>
    <cellStyle name="Calculation 2 15 2 3" xfId="2753" xr:uid="{00000000-0005-0000-0000-00007A140000}"/>
    <cellStyle name="Calculation 2 15 2 3 2" xfId="2754" xr:uid="{00000000-0005-0000-0000-00007B140000}"/>
    <cellStyle name="Calculation 2 15 2 4" xfId="2755" xr:uid="{00000000-0005-0000-0000-00007C140000}"/>
    <cellStyle name="Calculation 2 15 2 5" xfId="2756" xr:uid="{00000000-0005-0000-0000-00007D140000}"/>
    <cellStyle name="Calculation 2 15 3" xfId="2757" xr:uid="{00000000-0005-0000-0000-00007E140000}"/>
    <cellStyle name="Calculation 2 15 3 2" xfId="2758" xr:uid="{00000000-0005-0000-0000-00007F140000}"/>
    <cellStyle name="Calculation 2 15 3 2 2" xfId="2759" xr:uid="{00000000-0005-0000-0000-000080140000}"/>
    <cellStyle name="Calculation 2 15 3 3" xfId="2760" xr:uid="{00000000-0005-0000-0000-000081140000}"/>
    <cellStyle name="Calculation 2 15 3 3 2" xfId="2761" xr:uid="{00000000-0005-0000-0000-000082140000}"/>
    <cellStyle name="Calculation 2 15 3 4" xfId="2762" xr:uid="{00000000-0005-0000-0000-000083140000}"/>
    <cellStyle name="Calculation 2 15 3 5" xfId="2763" xr:uid="{00000000-0005-0000-0000-000084140000}"/>
    <cellStyle name="Calculation 2 15 4" xfId="2764" xr:uid="{00000000-0005-0000-0000-000085140000}"/>
    <cellStyle name="Calculation 2 15 4 2" xfId="2765" xr:uid="{00000000-0005-0000-0000-000086140000}"/>
    <cellStyle name="Calculation 2 15 5" xfId="2766" xr:uid="{00000000-0005-0000-0000-000087140000}"/>
    <cellStyle name="Calculation 2 15 5 2" xfId="2767" xr:uid="{00000000-0005-0000-0000-000088140000}"/>
    <cellStyle name="Calculation 2 15 6" xfId="2768" xr:uid="{00000000-0005-0000-0000-000089140000}"/>
    <cellStyle name="Calculation 2 15 6 2" xfId="2769" xr:uid="{00000000-0005-0000-0000-00008A140000}"/>
    <cellStyle name="Calculation 2 15 7" xfId="2770" xr:uid="{00000000-0005-0000-0000-00008B140000}"/>
    <cellStyle name="Calculation 2 15 8" xfId="2771" xr:uid="{00000000-0005-0000-0000-00008C140000}"/>
    <cellStyle name="Calculation 2 16" xfId="2772" xr:uid="{00000000-0005-0000-0000-00008D140000}"/>
    <cellStyle name="Calculation 2 16 2" xfId="2773" xr:uid="{00000000-0005-0000-0000-00008E140000}"/>
    <cellStyle name="Calculation 2 16 2 2" xfId="2774" xr:uid="{00000000-0005-0000-0000-00008F140000}"/>
    <cellStyle name="Calculation 2 16 2 2 2" xfId="2775" xr:uid="{00000000-0005-0000-0000-000090140000}"/>
    <cellStyle name="Calculation 2 16 2 3" xfId="2776" xr:uid="{00000000-0005-0000-0000-000091140000}"/>
    <cellStyle name="Calculation 2 16 2 3 2" xfId="2777" xr:uid="{00000000-0005-0000-0000-000092140000}"/>
    <cellStyle name="Calculation 2 16 2 4" xfId="2778" xr:uid="{00000000-0005-0000-0000-000093140000}"/>
    <cellStyle name="Calculation 2 16 2 5" xfId="2779" xr:uid="{00000000-0005-0000-0000-000094140000}"/>
    <cellStyle name="Calculation 2 16 3" xfId="2780" xr:uid="{00000000-0005-0000-0000-000095140000}"/>
    <cellStyle name="Calculation 2 16 3 2" xfId="2781" xr:uid="{00000000-0005-0000-0000-000096140000}"/>
    <cellStyle name="Calculation 2 16 3 2 2" xfId="2782" xr:uid="{00000000-0005-0000-0000-000097140000}"/>
    <cellStyle name="Calculation 2 16 3 3" xfId="2783" xr:uid="{00000000-0005-0000-0000-000098140000}"/>
    <cellStyle name="Calculation 2 16 3 3 2" xfId="2784" xr:uid="{00000000-0005-0000-0000-000099140000}"/>
    <cellStyle name="Calculation 2 16 3 4" xfId="2785" xr:uid="{00000000-0005-0000-0000-00009A140000}"/>
    <cellStyle name="Calculation 2 16 3 5" xfId="2786" xr:uid="{00000000-0005-0000-0000-00009B140000}"/>
    <cellStyle name="Calculation 2 16 4" xfId="2787" xr:uid="{00000000-0005-0000-0000-00009C140000}"/>
    <cellStyle name="Calculation 2 16 4 2" xfId="2788" xr:uid="{00000000-0005-0000-0000-00009D140000}"/>
    <cellStyle name="Calculation 2 16 5" xfId="2789" xr:uid="{00000000-0005-0000-0000-00009E140000}"/>
    <cellStyle name="Calculation 2 16 5 2" xfId="2790" xr:uid="{00000000-0005-0000-0000-00009F140000}"/>
    <cellStyle name="Calculation 2 16 6" xfId="2791" xr:uid="{00000000-0005-0000-0000-0000A0140000}"/>
    <cellStyle name="Calculation 2 16 6 2" xfId="2792" xr:uid="{00000000-0005-0000-0000-0000A1140000}"/>
    <cellStyle name="Calculation 2 16 7" xfId="2793" xr:uid="{00000000-0005-0000-0000-0000A2140000}"/>
    <cellStyle name="Calculation 2 16 8" xfId="2794" xr:uid="{00000000-0005-0000-0000-0000A3140000}"/>
    <cellStyle name="Calculation 2 17" xfId="2795" xr:uid="{00000000-0005-0000-0000-0000A4140000}"/>
    <cellStyle name="Calculation 2 17 2" xfId="2796" xr:uid="{00000000-0005-0000-0000-0000A5140000}"/>
    <cellStyle name="Calculation 2 17 2 2" xfId="2797" xr:uid="{00000000-0005-0000-0000-0000A6140000}"/>
    <cellStyle name="Calculation 2 17 2 2 2" xfId="2798" xr:uid="{00000000-0005-0000-0000-0000A7140000}"/>
    <cellStyle name="Calculation 2 17 2 3" xfId="2799" xr:uid="{00000000-0005-0000-0000-0000A8140000}"/>
    <cellStyle name="Calculation 2 17 2 3 2" xfId="2800" xr:uid="{00000000-0005-0000-0000-0000A9140000}"/>
    <cellStyle name="Calculation 2 17 2 4" xfId="2801" xr:uid="{00000000-0005-0000-0000-0000AA140000}"/>
    <cellStyle name="Calculation 2 17 2 5" xfId="2802" xr:uid="{00000000-0005-0000-0000-0000AB140000}"/>
    <cellStyle name="Calculation 2 17 3" xfId="2803" xr:uid="{00000000-0005-0000-0000-0000AC140000}"/>
    <cellStyle name="Calculation 2 17 3 2" xfId="2804" xr:uid="{00000000-0005-0000-0000-0000AD140000}"/>
    <cellStyle name="Calculation 2 17 3 2 2" xfId="2805" xr:uid="{00000000-0005-0000-0000-0000AE140000}"/>
    <cellStyle name="Calculation 2 17 3 3" xfId="2806" xr:uid="{00000000-0005-0000-0000-0000AF140000}"/>
    <cellStyle name="Calculation 2 17 3 3 2" xfId="2807" xr:uid="{00000000-0005-0000-0000-0000B0140000}"/>
    <cellStyle name="Calculation 2 17 3 4" xfId="2808" xr:uid="{00000000-0005-0000-0000-0000B1140000}"/>
    <cellStyle name="Calculation 2 17 3 5" xfId="2809" xr:uid="{00000000-0005-0000-0000-0000B2140000}"/>
    <cellStyle name="Calculation 2 17 4" xfId="2810" xr:uid="{00000000-0005-0000-0000-0000B3140000}"/>
    <cellStyle name="Calculation 2 17 4 2" xfId="2811" xr:uid="{00000000-0005-0000-0000-0000B4140000}"/>
    <cellStyle name="Calculation 2 17 5" xfId="2812" xr:uid="{00000000-0005-0000-0000-0000B5140000}"/>
    <cellStyle name="Calculation 2 17 5 2" xfId="2813" xr:uid="{00000000-0005-0000-0000-0000B6140000}"/>
    <cellStyle name="Calculation 2 17 6" xfId="2814" xr:uid="{00000000-0005-0000-0000-0000B7140000}"/>
    <cellStyle name="Calculation 2 17 7" xfId="2815" xr:uid="{00000000-0005-0000-0000-0000B8140000}"/>
    <cellStyle name="Calculation 2 18" xfId="2816" xr:uid="{00000000-0005-0000-0000-0000B9140000}"/>
    <cellStyle name="Calculation 2 18 2" xfId="2817" xr:uid="{00000000-0005-0000-0000-0000BA140000}"/>
    <cellStyle name="Calculation 2 18 2 2" xfId="2818" xr:uid="{00000000-0005-0000-0000-0000BB140000}"/>
    <cellStyle name="Calculation 2 18 3" xfId="2819" xr:uid="{00000000-0005-0000-0000-0000BC140000}"/>
    <cellStyle name="Calculation 2 18 3 2" xfId="2820" xr:uid="{00000000-0005-0000-0000-0000BD140000}"/>
    <cellStyle name="Calculation 2 18 4" xfId="2821" xr:uid="{00000000-0005-0000-0000-0000BE140000}"/>
    <cellStyle name="Calculation 2 18 5" xfId="2822" xr:uid="{00000000-0005-0000-0000-0000BF140000}"/>
    <cellStyle name="Calculation 2 19" xfId="2823" xr:uid="{00000000-0005-0000-0000-0000C0140000}"/>
    <cellStyle name="Calculation 2 19 2" xfId="2824" xr:uid="{00000000-0005-0000-0000-0000C1140000}"/>
    <cellStyle name="Calculation 2 19 2 2" xfId="2825" xr:uid="{00000000-0005-0000-0000-0000C2140000}"/>
    <cellStyle name="Calculation 2 19 3" xfId="2826" xr:uid="{00000000-0005-0000-0000-0000C3140000}"/>
    <cellStyle name="Calculation 2 19 3 2" xfId="2827" xr:uid="{00000000-0005-0000-0000-0000C4140000}"/>
    <cellStyle name="Calculation 2 19 4" xfId="2828" xr:uid="{00000000-0005-0000-0000-0000C5140000}"/>
    <cellStyle name="Calculation 2 19 5" xfId="2829" xr:uid="{00000000-0005-0000-0000-0000C6140000}"/>
    <cellStyle name="Calculation 2 2" xfId="2830" xr:uid="{00000000-0005-0000-0000-0000C7140000}"/>
    <cellStyle name="Calculation 2 2 10" xfId="2831" xr:uid="{00000000-0005-0000-0000-0000C8140000}"/>
    <cellStyle name="Calculation 2 2 10 2" xfId="2832" xr:uid="{00000000-0005-0000-0000-0000C9140000}"/>
    <cellStyle name="Calculation 2 2 10 2 2" xfId="2833" xr:uid="{00000000-0005-0000-0000-0000CA140000}"/>
    <cellStyle name="Calculation 2 2 10 2 2 2" xfId="2834" xr:uid="{00000000-0005-0000-0000-0000CB140000}"/>
    <cellStyle name="Calculation 2 2 10 2 3" xfId="2835" xr:uid="{00000000-0005-0000-0000-0000CC140000}"/>
    <cellStyle name="Calculation 2 2 10 2 3 2" xfId="2836" xr:uid="{00000000-0005-0000-0000-0000CD140000}"/>
    <cellStyle name="Calculation 2 2 10 2 4" xfId="2837" xr:uid="{00000000-0005-0000-0000-0000CE140000}"/>
    <cellStyle name="Calculation 2 2 10 2 5" xfId="2838" xr:uid="{00000000-0005-0000-0000-0000CF140000}"/>
    <cellStyle name="Calculation 2 2 10 3" xfId="2839" xr:uid="{00000000-0005-0000-0000-0000D0140000}"/>
    <cellStyle name="Calculation 2 2 10 3 2" xfId="2840" xr:uid="{00000000-0005-0000-0000-0000D1140000}"/>
    <cellStyle name="Calculation 2 2 10 3 2 2" xfId="2841" xr:uid="{00000000-0005-0000-0000-0000D2140000}"/>
    <cellStyle name="Calculation 2 2 10 3 3" xfId="2842" xr:uid="{00000000-0005-0000-0000-0000D3140000}"/>
    <cellStyle name="Calculation 2 2 10 3 3 2" xfId="2843" xr:uid="{00000000-0005-0000-0000-0000D4140000}"/>
    <cellStyle name="Calculation 2 2 10 3 4" xfId="2844" xr:uid="{00000000-0005-0000-0000-0000D5140000}"/>
    <cellStyle name="Calculation 2 2 10 3 5" xfId="2845" xr:uid="{00000000-0005-0000-0000-0000D6140000}"/>
    <cellStyle name="Calculation 2 2 10 4" xfId="2846" xr:uid="{00000000-0005-0000-0000-0000D7140000}"/>
    <cellStyle name="Calculation 2 2 10 4 2" xfId="2847" xr:uid="{00000000-0005-0000-0000-0000D8140000}"/>
    <cellStyle name="Calculation 2 2 10 5" xfId="2848" xr:uid="{00000000-0005-0000-0000-0000D9140000}"/>
    <cellStyle name="Calculation 2 2 10 5 2" xfId="2849" xr:uid="{00000000-0005-0000-0000-0000DA140000}"/>
    <cellStyle name="Calculation 2 2 10 6" xfId="2850" xr:uid="{00000000-0005-0000-0000-0000DB140000}"/>
    <cellStyle name="Calculation 2 2 10 6 2" xfId="2851" xr:uid="{00000000-0005-0000-0000-0000DC140000}"/>
    <cellStyle name="Calculation 2 2 10 7" xfId="2852" xr:uid="{00000000-0005-0000-0000-0000DD140000}"/>
    <cellStyle name="Calculation 2 2 10 8" xfId="2853" xr:uid="{00000000-0005-0000-0000-0000DE140000}"/>
    <cellStyle name="Calculation 2 2 11" xfId="2854" xr:uid="{00000000-0005-0000-0000-0000DF140000}"/>
    <cellStyle name="Calculation 2 2 11 2" xfId="2855" xr:uid="{00000000-0005-0000-0000-0000E0140000}"/>
    <cellStyle name="Calculation 2 2 11 2 2" xfId="2856" xr:uid="{00000000-0005-0000-0000-0000E1140000}"/>
    <cellStyle name="Calculation 2 2 11 2 2 2" xfId="2857" xr:uid="{00000000-0005-0000-0000-0000E2140000}"/>
    <cellStyle name="Calculation 2 2 11 2 3" xfId="2858" xr:uid="{00000000-0005-0000-0000-0000E3140000}"/>
    <cellStyle name="Calculation 2 2 11 2 3 2" xfId="2859" xr:uid="{00000000-0005-0000-0000-0000E4140000}"/>
    <cellStyle name="Calculation 2 2 11 2 4" xfId="2860" xr:uid="{00000000-0005-0000-0000-0000E5140000}"/>
    <cellStyle name="Calculation 2 2 11 2 5" xfId="2861" xr:uid="{00000000-0005-0000-0000-0000E6140000}"/>
    <cellStyle name="Calculation 2 2 11 3" xfId="2862" xr:uid="{00000000-0005-0000-0000-0000E7140000}"/>
    <cellStyle name="Calculation 2 2 11 3 2" xfId="2863" xr:uid="{00000000-0005-0000-0000-0000E8140000}"/>
    <cellStyle name="Calculation 2 2 11 3 2 2" xfId="2864" xr:uid="{00000000-0005-0000-0000-0000E9140000}"/>
    <cellStyle name="Calculation 2 2 11 3 3" xfId="2865" xr:uid="{00000000-0005-0000-0000-0000EA140000}"/>
    <cellStyle name="Calculation 2 2 11 3 3 2" xfId="2866" xr:uid="{00000000-0005-0000-0000-0000EB140000}"/>
    <cellStyle name="Calculation 2 2 11 3 4" xfId="2867" xr:uid="{00000000-0005-0000-0000-0000EC140000}"/>
    <cellStyle name="Calculation 2 2 11 3 5" xfId="2868" xr:uid="{00000000-0005-0000-0000-0000ED140000}"/>
    <cellStyle name="Calculation 2 2 11 4" xfId="2869" xr:uid="{00000000-0005-0000-0000-0000EE140000}"/>
    <cellStyle name="Calculation 2 2 11 4 2" xfId="2870" xr:uid="{00000000-0005-0000-0000-0000EF140000}"/>
    <cellStyle name="Calculation 2 2 11 5" xfId="2871" xr:uid="{00000000-0005-0000-0000-0000F0140000}"/>
    <cellStyle name="Calculation 2 2 11 5 2" xfId="2872" xr:uid="{00000000-0005-0000-0000-0000F1140000}"/>
    <cellStyle name="Calculation 2 2 11 6" xfId="2873" xr:uid="{00000000-0005-0000-0000-0000F2140000}"/>
    <cellStyle name="Calculation 2 2 11 6 2" xfId="2874" xr:uid="{00000000-0005-0000-0000-0000F3140000}"/>
    <cellStyle name="Calculation 2 2 11 7" xfId="2875" xr:uid="{00000000-0005-0000-0000-0000F4140000}"/>
    <cellStyle name="Calculation 2 2 11 8" xfId="2876" xr:uid="{00000000-0005-0000-0000-0000F5140000}"/>
    <cellStyle name="Calculation 2 2 12" xfId="2877" xr:uid="{00000000-0005-0000-0000-0000F6140000}"/>
    <cellStyle name="Calculation 2 2 12 2" xfId="2878" xr:uid="{00000000-0005-0000-0000-0000F7140000}"/>
    <cellStyle name="Calculation 2 2 12 2 2" xfId="2879" xr:uid="{00000000-0005-0000-0000-0000F8140000}"/>
    <cellStyle name="Calculation 2 2 12 2 2 2" xfId="2880" xr:uid="{00000000-0005-0000-0000-0000F9140000}"/>
    <cellStyle name="Calculation 2 2 12 2 3" xfId="2881" xr:uid="{00000000-0005-0000-0000-0000FA140000}"/>
    <cellStyle name="Calculation 2 2 12 2 3 2" xfId="2882" xr:uid="{00000000-0005-0000-0000-0000FB140000}"/>
    <cellStyle name="Calculation 2 2 12 2 4" xfId="2883" xr:uid="{00000000-0005-0000-0000-0000FC140000}"/>
    <cellStyle name="Calculation 2 2 12 2 5" xfId="2884" xr:uid="{00000000-0005-0000-0000-0000FD140000}"/>
    <cellStyle name="Calculation 2 2 12 3" xfId="2885" xr:uid="{00000000-0005-0000-0000-0000FE140000}"/>
    <cellStyle name="Calculation 2 2 12 3 2" xfId="2886" xr:uid="{00000000-0005-0000-0000-0000FF140000}"/>
    <cellStyle name="Calculation 2 2 12 3 2 2" xfId="2887" xr:uid="{00000000-0005-0000-0000-000000150000}"/>
    <cellStyle name="Calculation 2 2 12 3 3" xfId="2888" xr:uid="{00000000-0005-0000-0000-000001150000}"/>
    <cellStyle name="Calculation 2 2 12 3 3 2" xfId="2889" xr:uid="{00000000-0005-0000-0000-000002150000}"/>
    <cellStyle name="Calculation 2 2 12 3 4" xfId="2890" xr:uid="{00000000-0005-0000-0000-000003150000}"/>
    <cellStyle name="Calculation 2 2 12 3 5" xfId="2891" xr:uid="{00000000-0005-0000-0000-000004150000}"/>
    <cellStyle name="Calculation 2 2 12 4" xfId="2892" xr:uid="{00000000-0005-0000-0000-000005150000}"/>
    <cellStyle name="Calculation 2 2 12 4 2" xfId="2893" xr:uid="{00000000-0005-0000-0000-000006150000}"/>
    <cellStyle name="Calculation 2 2 12 5" xfId="2894" xr:uid="{00000000-0005-0000-0000-000007150000}"/>
    <cellStyle name="Calculation 2 2 12 5 2" xfId="2895" xr:uid="{00000000-0005-0000-0000-000008150000}"/>
    <cellStyle name="Calculation 2 2 12 6" xfId="2896" xr:uid="{00000000-0005-0000-0000-000009150000}"/>
    <cellStyle name="Calculation 2 2 12 6 2" xfId="2897" xr:uid="{00000000-0005-0000-0000-00000A150000}"/>
    <cellStyle name="Calculation 2 2 12 7" xfId="2898" xr:uid="{00000000-0005-0000-0000-00000B150000}"/>
    <cellStyle name="Calculation 2 2 12 8" xfId="2899" xr:uid="{00000000-0005-0000-0000-00000C150000}"/>
    <cellStyle name="Calculation 2 2 13" xfId="2900" xr:uid="{00000000-0005-0000-0000-00000D150000}"/>
    <cellStyle name="Calculation 2 2 13 2" xfId="2901" xr:uid="{00000000-0005-0000-0000-00000E150000}"/>
    <cellStyle name="Calculation 2 2 13 2 2" xfId="2902" xr:uid="{00000000-0005-0000-0000-00000F150000}"/>
    <cellStyle name="Calculation 2 2 13 2 2 2" xfId="2903" xr:uid="{00000000-0005-0000-0000-000010150000}"/>
    <cellStyle name="Calculation 2 2 13 2 3" xfId="2904" xr:uid="{00000000-0005-0000-0000-000011150000}"/>
    <cellStyle name="Calculation 2 2 13 2 3 2" xfId="2905" xr:uid="{00000000-0005-0000-0000-000012150000}"/>
    <cellStyle name="Calculation 2 2 13 2 4" xfId="2906" xr:uid="{00000000-0005-0000-0000-000013150000}"/>
    <cellStyle name="Calculation 2 2 13 2 5" xfId="2907" xr:uid="{00000000-0005-0000-0000-000014150000}"/>
    <cellStyle name="Calculation 2 2 13 3" xfId="2908" xr:uid="{00000000-0005-0000-0000-000015150000}"/>
    <cellStyle name="Calculation 2 2 13 3 2" xfId="2909" xr:uid="{00000000-0005-0000-0000-000016150000}"/>
    <cellStyle name="Calculation 2 2 13 3 2 2" xfId="2910" xr:uid="{00000000-0005-0000-0000-000017150000}"/>
    <cellStyle name="Calculation 2 2 13 3 3" xfId="2911" xr:uid="{00000000-0005-0000-0000-000018150000}"/>
    <cellStyle name="Calculation 2 2 13 3 3 2" xfId="2912" xr:uid="{00000000-0005-0000-0000-000019150000}"/>
    <cellStyle name="Calculation 2 2 13 3 4" xfId="2913" xr:uid="{00000000-0005-0000-0000-00001A150000}"/>
    <cellStyle name="Calculation 2 2 13 3 5" xfId="2914" xr:uid="{00000000-0005-0000-0000-00001B150000}"/>
    <cellStyle name="Calculation 2 2 13 4" xfId="2915" xr:uid="{00000000-0005-0000-0000-00001C150000}"/>
    <cellStyle name="Calculation 2 2 13 4 2" xfId="2916" xr:uid="{00000000-0005-0000-0000-00001D150000}"/>
    <cellStyle name="Calculation 2 2 13 5" xfId="2917" xr:uid="{00000000-0005-0000-0000-00001E150000}"/>
    <cellStyle name="Calculation 2 2 13 5 2" xfId="2918" xr:uid="{00000000-0005-0000-0000-00001F150000}"/>
    <cellStyle name="Calculation 2 2 13 6" xfId="2919" xr:uid="{00000000-0005-0000-0000-000020150000}"/>
    <cellStyle name="Calculation 2 2 13 6 2" xfId="2920" xr:uid="{00000000-0005-0000-0000-000021150000}"/>
    <cellStyle name="Calculation 2 2 13 7" xfId="2921" xr:uid="{00000000-0005-0000-0000-000022150000}"/>
    <cellStyle name="Calculation 2 2 13 8" xfId="2922" xr:uid="{00000000-0005-0000-0000-000023150000}"/>
    <cellStyle name="Calculation 2 2 14" xfId="2923" xr:uid="{00000000-0005-0000-0000-000024150000}"/>
    <cellStyle name="Calculation 2 2 14 2" xfId="2924" xr:uid="{00000000-0005-0000-0000-000025150000}"/>
    <cellStyle name="Calculation 2 2 14 2 2" xfId="2925" xr:uid="{00000000-0005-0000-0000-000026150000}"/>
    <cellStyle name="Calculation 2 2 14 2 2 2" xfId="2926" xr:uid="{00000000-0005-0000-0000-000027150000}"/>
    <cellStyle name="Calculation 2 2 14 2 3" xfId="2927" xr:uid="{00000000-0005-0000-0000-000028150000}"/>
    <cellStyle name="Calculation 2 2 14 2 3 2" xfId="2928" xr:uid="{00000000-0005-0000-0000-000029150000}"/>
    <cellStyle name="Calculation 2 2 14 2 4" xfId="2929" xr:uid="{00000000-0005-0000-0000-00002A150000}"/>
    <cellStyle name="Calculation 2 2 14 2 5" xfId="2930" xr:uid="{00000000-0005-0000-0000-00002B150000}"/>
    <cellStyle name="Calculation 2 2 14 3" xfId="2931" xr:uid="{00000000-0005-0000-0000-00002C150000}"/>
    <cellStyle name="Calculation 2 2 14 3 2" xfId="2932" xr:uid="{00000000-0005-0000-0000-00002D150000}"/>
    <cellStyle name="Calculation 2 2 14 3 2 2" xfId="2933" xr:uid="{00000000-0005-0000-0000-00002E150000}"/>
    <cellStyle name="Calculation 2 2 14 3 3" xfId="2934" xr:uid="{00000000-0005-0000-0000-00002F150000}"/>
    <cellStyle name="Calculation 2 2 14 3 3 2" xfId="2935" xr:uid="{00000000-0005-0000-0000-000030150000}"/>
    <cellStyle name="Calculation 2 2 14 3 4" xfId="2936" xr:uid="{00000000-0005-0000-0000-000031150000}"/>
    <cellStyle name="Calculation 2 2 14 3 5" xfId="2937" xr:uid="{00000000-0005-0000-0000-000032150000}"/>
    <cellStyle name="Calculation 2 2 14 4" xfId="2938" xr:uid="{00000000-0005-0000-0000-000033150000}"/>
    <cellStyle name="Calculation 2 2 14 4 2" xfId="2939" xr:uid="{00000000-0005-0000-0000-000034150000}"/>
    <cellStyle name="Calculation 2 2 14 5" xfId="2940" xr:uid="{00000000-0005-0000-0000-000035150000}"/>
    <cellStyle name="Calculation 2 2 14 5 2" xfId="2941" xr:uid="{00000000-0005-0000-0000-000036150000}"/>
    <cellStyle name="Calculation 2 2 14 6" xfId="2942" xr:uid="{00000000-0005-0000-0000-000037150000}"/>
    <cellStyle name="Calculation 2 2 14 6 2" xfId="2943" xr:uid="{00000000-0005-0000-0000-000038150000}"/>
    <cellStyle name="Calculation 2 2 14 7" xfId="2944" xr:uid="{00000000-0005-0000-0000-000039150000}"/>
    <cellStyle name="Calculation 2 2 14 8" xfId="2945" xr:uid="{00000000-0005-0000-0000-00003A150000}"/>
    <cellStyle name="Calculation 2 2 15" xfId="2946" xr:uid="{00000000-0005-0000-0000-00003B150000}"/>
    <cellStyle name="Calculation 2 2 15 2" xfId="2947" xr:uid="{00000000-0005-0000-0000-00003C150000}"/>
    <cellStyle name="Calculation 2 2 15 2 2" xfId="2948" xr:uid="{00000000-0005-0000-0000-00003D150000}"/>
    <cellStyle name="Calculation 2 2 15 2 2 2" xfId="2949" xr:uid="{00000000-0005-0000-0000-00003E150000}"/>
    <cellStyle name="Calculation 2 2 15 2 3" xfId="2950" xr:uid="{00000000-0005-0000-0000-00003F150000}"/>
    <cellStyle name="Calculation 2 2 15 2 3 2" xfId="2951" xr:uid="{00000000-0005-0000-0000-000040150000}"/>
    <cellStyle name="Calculation 2 2 15 2 4" xfId="2952" xr:uid="{00000000-0005-0000-0000-000041150000}"/>
    <cellStyle name="Calculation 2 2 15 2 5" xfId="2953" xr:uid="{00000000-0005-0000-0000-000042150000}"/>
    <cellStyle name="Calculation 2 2 15 3" xfId="2954" xr:uid="{00000000-0005-0000-0000-000043150000}"/>
    <cellStyle name="Calculation 2 2 15 3 2" xfId="2955" xr:uid="{00000000-0005-0000-0000-000044150000}"/>
    <cellStyle name="Calculation 2 2 15 3 2 2" xfId="2956" xr:uid="{00000000-0005-0000-0000-000045150000}"/>
    <cellStyle name="Calculation 2 2 15 3 3" xfId="2957" xr:uid="{00000000-0005-0000-0000-000046150000}"/>
    <cellStyle name="Calculation 2 2 15 3 3 2" xfId="2958" xr:uid="{00000000-0005-0000-0000-000047150000}"/>
    <cellStyle name="Calculation 2 2 15 3 4" xfId="2959" xr:uid="{00000000-0005-0000-0000-000048150000}"/>
    <cellStyle name="Calculation 2 2 15 3 5" xfId="2960" xr:uid="{00000000-0005-0000-0000-000049150000}"/>
    <cellStyle name="Calculation 2 2 15 4" xfId="2961" xr:uid="{00000000-0005-0000-0000-00004A150000}"/>
    <cellStyle name="Calculation 2 2 15 4 2" xfId="2962" xr:uid="{00000000-0005-0000-0000-00004B150000}"/>
    <cellStyle name="Calculation 2 2 15 5" xfId="2963" xr:uid="{00000000-0005-0000-0000-00004C150000}"/>
    <cellStyle name="Calculation 2 2 15 5 2" xfId="2964" xr:uid="{00000000-0005-0000-0000-00004D150000}"/>
    <cellStyle name="Calculation 2 2 15 6" xfId="2965" xr:uid="{00000000-0005-0000-0000-00004E150000}"/>
    <cellStyle name="Calculation 2 2 15 6 2" xfId="2966" xr:uid="{00000000-0005-0000-0000-00004F150000}"/>
    <cellStyle name="Calculation 2 2 15 7" xfId="2967" xr:uid="{00000000-0005-0000-0000-000050150000}"/>
    <cellStyle name="Calculation 2 2 15 8" xfId="2968" xr:uid="{00000000-0005-0000-0000-000051150000}"/>
    <cellStyle name="Calculation 2 2 16" xfId="2969" xr:uid="{00000000-0005-0000-0000-000052150000}"/>
    <cellStyle name="Calculation 2 2 16 2" xfId="2970" xr:uid="{00000000-0005-0000-0000-000053150000}"/>
    <cellStyle name="Calculation 2 2 16 2 2" xfId="2971" xr:uid="{00000000-0005-0000-0000-000054150000}"/>
    <cellStyle name="Calculation 2 2 16 2 2 2" xfId="2972" xr:uid="{00000000-0005-0000-0000-000055150000}"/>
    <cellStyle name="Calculation 2 2 16 2 3" xfId="2973" xr:uid="{00000000-0005-0000-0000-000056150000}"/>
    <cellStyle name="Calculation 2 2 16 2 3 2" xfId="2974" xr:uid="{00000000-0005-0000-0000-000057150000}"/>
    <cellStyle name="Calculation 2 2 16 2 4" xfId="2975" xr:uid="{00000000-0005-0000-0000-000058150000}"/>
    <cellStyle name="Calculation 2 2 16 2 5" xfId="2976" xr:uid="{00000000-0005-0000-0000-000059150000}"/>
    <cellStyle name="Calculation 2 2 16 3" xfId="2977" xr:uid="{00000000-0005-0000-0000-00005A150000}"/>
    <cellStyle name="Calculation 2 2 16 3 2" xfId="2978" xr:uid="{00000000-0005-0000-0000-00005B150000}"/>
    <cellStyle name="Calculation 2 2 16 3 2 2" xfId="2979" xr:uid="{00000000-0005-0000-0000-00005C150000}"/>
    <cellStyle name="Calculation 2 2 16 3 3" xfId="2980" xr:uid="{00000000-0005-0000-0000-00005D150000}"/>
    <cellStyle name="Calculation 2 2 16 3 3 2" xfId="2981" xr:uid="{00000000-0005-0000-0000-00005E150000}"/>
    <cellStyle name="Calculation 2 2 16 3 4" xfId="2982" xr:uid="{00000000-0005-0000-0000-00005F150000}"/>
    <cellStyle name="Calculation 2 2 16 3 5" xfId="2983" xr:uid="{00000000-0005-0000-0000-000060150000}"/>
    <cellStyle name="Calculation 2 2 16 4" xfId="2984" xr:uid="{00000000-0005-0000-0000-000061150000}"/>
    <cellStyle name="Calculation 2 2 16 4 2" xfId="2985" xr:uid="{00000000-0005-0000-0000-000062150000}"/>
    <cellStyle name="Calculation 2 2 16 5" xfId="2986" xr:uid="{00000000-0005-0000-0000-000063150000}"/>
    <cellStyle name="Calculation 2 2 16 5 2" xfId="2987" xr:uid="{00000000-0005-0000-0000-000064150000}"/>
    <cellStyle name="Calculation 2 2 16 6" xfId="2988" xr:uid="{00000000-0005-0000-0000-000065150000}"/>
    <cellStyle name="Calculation 2 2 16 7" xfId="2989" xr:uid="{00000000-0005-0000-0000-000066150000}"/>
    <cellStyle name="Calculation 2 2 17" xfId="2990" xr:uid="{00000000-0005-0000-0000-000067150000}"/>
    <cellStyle name="Calculation 2 2 17 2" xfId="2991" xr:uid="{00000000-0005-0000-0000-000068150000}"/>
    <cellStyle name="Calculation 2 2 2" xfId="2992" xr:uid="{00000000-0005-0000-0000-000069150000}"/>
    <cellStyle name="Calculation 2 2 2 10" xfId="2993" xr:uid="{00000000-0005-0000-0000-00006A150000}"/>
    <cellStyle name="Calculation 2 2 2 10 2" xfId="2994" xr:uid="{00000000-0005-0000-0000-00006B150000}"/>
    <cellStyle name="Calculation 2 2 2 10 2 2" xfId="2995" xr:uid="{00000000-0005-0000-0000-00006C150000}"/>
    <cellStyle name="Calculation 2 2 2 10 2 2 2" xfId="2996" xr:uid="{00000000-0005-0000-0000-00006D150000}"/>
    <cellStyle name="Calculation 2 2 2 10 2 3" xfId="2997" xr:uid="{00000000-0005-0000-0000-00006E150000}"/>
    <cellStyle name="Calculation 2 2 2 10 2 3 2" xfId="2998" xr:uid="{00000000-0005-0000-0000-00006F150000}"/>
    <cellStyle name="Calculation 2 2 2 10 2 4" xfId="2999" xr:uid="{00000000-0005-0000-0000-000070150000}"/>
    <cellStyle name="Calculation 2 2 2 10 2 5" xfId="3000" xr:uid="{00000000-0005-0000-0000-000071150000}"/>
    <cellStyle name="Calculation 2 2 2 10 3" xfId="3001" xr:uid="{00000000-0005-0000-0000-000072150000}"/>
    <cellStyle name="Calculation 2 2 2 10 3 2" xfId="3002" xr:uid="{00000000-0005-0000-0000-000073150000}"/>
    <cellStyle name="Calculation 2 2 2 10 3 2 2" xfId="3003" xr:uid="{00000000-0005-0000-0000-000074150000}"/>
    <cellStyle name="Calculation 2 2 2 10 3 3" xfId="3004" xr:uid="{00000000-0005-0000-0000-000075150000}"/>
    <cellStyle name="Calculation 2 2 2 10 3 3 2" xfId="3005" xr:uid="{00000000-0005-0000-0000-000076150000}"/>
    <cellStyle name="Calculation 2 2 2 10 3 4" xfId="3006" xr:uid="{00000000-0005-0000-0000-000077150000}"/>
    <cellStyle name="Calculation 2 2 2 10 3 5" xfId="3007" xr:uid="{00000000-0005-0000-0000-000078150000}"/>
    <cellStyle name="Calculation 2 2 2 10 4" xfId="3008" xr:uid="{00000000-0005-0000-0000-000079150000}"/>
    <cellStyle name="Calculation 2 2 2 10 4 2" xfId="3009" xr:uid="{00000000-0005-0000-0000-00007A150000}"/>
    <cellStyle name="Calculation 2 2 2 10 5" xfId="3010" xr:uid="{00000000-0005-0000-0000-00007B150000}"/>
    <cellStyle name="Calculation 2 2 2 10 5 2" xfId="3011" xr:uid="{00000000-0005-0000-0000-00007C150000}"/>
    <cellStyle name="Calculation 2 2 2 10 6" xfId="3012" xr:uid="{00000000-0005-0000-0000-00007D150000}"/>
    <cellStyle name="Calculation 2 2 2 10 6 2" xfId="3013" xr:uid="{00000000-0005-0000-0000-00007E150000}"/>
    <cellStyle name="Calculation 2 2 2 10 7" xfId="3014" xr:uid="{00000000-0005-0000-0000-00007F150000}"/>
    <cellStyle name="Calculation 2 2 2 10 8" xfId="3015" xr:uid="{00000000-0005-0000-0000-000080150000}"/>
    <cellStyle name="Calculation 2 2 2 11" xfId="3016" xr:uid="{00000000-0005-0000-0000-000081150000}"/>
    <cellStyle name="Calculation 2 2 2 11 2" xfId="3017" xr:uid="{00000000-0005-0000-0000-000082150000}"/>
    <cellStyle name="Calculation 2 2 2 11 2 2" xfId="3018" xr:uid="{00000000-0005-0000-0000-000083150000}"/>
    <cellStyle name="Calculation 2 2 2 11 2 2 2" xfId="3019" xr:uid="{00000000-0005-0000-0000-000084150000}"/>
    <cellStyle name="Calculation 2 2 2 11 2 3" xfId="3020" xr:uid="{00000000-0005-0000-0000-000085150000}"/>
    <cellStyle name="Calculation 2 2 2 11 2 3 2" xfId="3021" xr:uid="{00000000-0005-0000-0000-000086150000}"/>
    <cellStyle name="Calculation 2 2 2 11 2 4" xfId="3022" xr:uid="{00000000-0005-0000-0000-000087150000}"/>
    <cellStyle name="Calculation 2 2 2 11 2 5" xfId="3023" xr:uid="{00000000-0005-0000-0000-000088150000}"/>
    <cellStyle name="Calculation 2 2 2 11 3" xfId="3024" xr:uid="{00000000-0005-0000-0000-000089150000}"/>
    <cellStyle name="Calculation 2 2 2 11 3 2" xfId="3025" xr:uid="{00000000-0005-0000-0000-00008A150000}"/>
    <cellStyle name="Calculation 2 2 2 11 3 2 2" xfId="3026" xr:uid="{00000000-0005-0000-0000-00008B150000}"/>
    <cellStyle name="Calculation 2 2 2 11 3 3" xfId="3027" xr:uid="{00000000-0005-0000-0000-00008C150000}"/>
    <cellStyle name="Calculation 2 2 2 11 3 3 2" xfId="3028" xr:uid="{00000000-0005-0000-0000-00008D150000}"/>
    <cellStyle name="Calculation 2 2 2 11 3 4" xfId="3029" xr:uid="{00000000-0005-0000-0000-00008E150000}"/>
    <cellStyle name="Calculation 2 2 2 11 3 5" xfId="3030" xr:uid="{00000000-0005-0000-0000-00008F150000}"/>
    <cellStyle name="Calculation 2 2 2 11 4" xfId="3031" xr:uid="{00000000-0005-0000-0000-000090150000}"/>
    <cellStyle name="Calculation 2 2 2 11 4 2" xfId="3032" xr:uid="{00000000-0005-0000-0000-000091150000}"/>
    <cellStyle name="Calculation 2 2 2 11 5" xfId="3033" xr:uid="{00000000-0005-0000-0000-000092150000}"/>
    <cellStyle name="Calculation 2 2 2 11 5 2" xfId="3034" xr:uid="{00000000-0005-0000-0000-000093150000}"/>
    <cellStyle name="Calculation 2 2 2 11 6" xfId="3035" xr:uid="{00000000-0005-0000-0000-000094150000}"/>
    <cellStyle name="Calculation 2 2 2 11 6 2" xfId="3036" xr:uid="{00000000-0005-0000-0000-000095150000}"/>
    <cellStyle name="Calculation 2 2 2 11 7" xfId="3037" xr:uid="{00000000-0005-0000-0000-000096150000}"/>
    <cellStyle name="Calculation 2 2 2 11 8" xfId="3038" xr:uid="{00000000-0005-0000-0000-000097150000}"/>
    <cellStyle name="Calculation 2 2 2 12" xfId="3039" xr:uid="{00000000-0005-0000-0000-000098150000}"/>
    <cellStyle name="Calculation 2 2 2 12 2" xfId="3040" xr:uid="{00000000-0005-0000-0000-000099150000}"/>
    <cellStyle name="Calculation 2 2 2 12 2 2" xfId="3041" xr:uid="{00000000-0005-0000-0000-00009A150000}"/>
    <cellStyle name="Calculation 2 2 2 12 2 2 2" xfId="3042" xr:uid="{00000000-0005-0000-0000-00009B150000}"/>
    <cellStyle name="Calculation 2 2 2 12 2 3" xfId="3043" xr:uid="{00000000-0005-0000-0000-00009C150000}"/>
    <cellStyle name="Calculation 2 2 2 12 2 3 2" xfId="3044" xr:uid="{00000000-0005-0000-0000-00009D150000}"/>
    <cellStyle name="Calculation 2 2 2 12 2 4" xfId="3045" xr:uid="{00000000-0005-0000-0000-00009E150000}"/>
    <cellStyle name="Calculation 2 2 2 12 2 5" xfId="3046" xr:uid="{00000000-0005-0000-0000-00009F150000}"/>
    <cellStyle name="Calculation 2 2 2 12 3" xfId="3047" xr:uid="{00000000-0005-0000-0000-0000A0150000}"/>
    <cellStyle name="Calculation 2 2 2 12 3 2" xfId="3048" xr:uid="{00000000-0005-0000-0000-0000A1150000}"/>
    <cellStyle name="Calculation 2 2 2 12 3 2 2" xfId="3049" xr:uid="{00000000-0005-0000-0000-0000A2150000}"/>
    <cellStyle name="Calculation 2 2 2 12 3 3" xfId="3050" xr:uid="{00000000-0005-0000-0000-0000A3150000}"/>
    <cellStyle name="Calculation 2 2 2 12 3 3 2" xfId="3051" xr:uid="{00000000-0005-0000-0000-0000A4150000}"/>
    <cellStyle name="Calculation 2 2 2 12 3 4" xfId="3052" xr:uid="{00000000-0005-0000-0000-0000A5150000}"/>
    <cellStyle name="Calculation 2 2 2 12 3 5" xfId="3053" xr:uid="{00000000-0005-0000-0000-0000A6150000}"/>
    <cellStyle name="Calculation 2 2 2 12 4" xfId="3054" xr:uid="{00000000-0005-0000-0000-0000A7150000}"/>
    <cellStyle name="Calculation 2 2 2 12 4 2" xfId="3055" xr:uid="{00000000-0005-0000-0000-0000A8150000}"/>
    <cellStyle name="Calculation 2 2 2 12 5" xfId="3056" xr:uid="{00000000-0005-0000-0000-0000A9150000}"/>
    <cellStyle name="Calculation 2 2 2 12 5 2" xfId="3057" xr:uid="{00000000-0005-0000-0000-0000AA150000}"/>
    <cellStyle name="Calculation 2 2 2 12 6" xfId="3058" xr:uid="{00000000-0005-0000-0000-0000AB150000}"/>
    <cellStyle name="Calculation 2 2 2 12 6 2" xfId="3059" xr:uid="{00000000-0005-0000-0000-0000AC150000}"/>
    <cellStyle name="Calculation 2 2 2 12 7" xfId="3060" xr:uid="{00000000-0005-0000-0000-0000AD150000}"/>
    <cellStyle name="Calculation 2 2 2 12 8" xfId="3061" xr:uid="{00000000-0005-0000-0000-0000AE150000}"/>
    <cellStyle name="Calculation 2 2 2 13" xfId="3062" xr:uid="{00000000-0005-0000-0000-0000AF150000}"/>
    <cellStyle name="Calculation 2 2 2 13 2" xfId="3063" xr:uid="{00000000-0005-0000-0000-0000B0150000}"/>
    <cellStyle name="Calculation 2 2 2 13 2 2" xfId="3064" xr:uid="{00000000-0005-0000-0000-0000B1150000}"/>
    <cellStyle name="Calculation 2 2 2 13 2 2 2" xfId="3065" xr:uid="{00000000-0005-0000-0000-0000B2150000}"/>
    <cellStyle name="Calculation 2 2 2 13 2 3" xfId="3066" xr:uid="{00000000-0005-0000-0000-0000B3150000}"/>
    <cellStyle name="Calculation 2 2 2 13 2 3 2" xfId="3067" xr:uid="{00000000-0005-0000-0000-0000B4150000}"/>
    <cellStyle name="Calculation 2 2 2 13 2 4" xfId="3068" xr:uid="{00000000-0005-0000-0000-0000B5150000}"/>
    <cellStyle name="Calculation 2 2 2 13 2 5" xfId="3069" xr:uid="{00000000-0005-0000-0000-0000B6150000}"/>
    <cellStyle name="Calculation 2 2 2 13 3" xfId="3070" xr:uid="{00000000-0005-0000-0000-0000B7150000}"/>
    <cellStyle name="Calculation 2 2 2 13 3 2" xfId="3071" xr:uid="{00000000-0005-0000-0000-0000B8150000}"/>
    <cellStyle name="Calculation 2 2 2 13 3 2 2" xfId="3072" xr:uid="{00000000-0005-0000-0000-0000B9150000}"/>
    <cellStyle name="Calculation 2 2 2 13 3 3" xfId="3073" xr:uid="{00000000-0005-0000-0000-0000BA150000}"/>
    <cellStyle name="Calculation 2 2 2 13 3 3 2" xfId="3074" xr:uid="{00000000-0005-0000-0000-0000BB150000}"/>
    <cellStyle name="Calculation 2 2 2 13 3 4" xfId="3075" xr:uid="{00000000-0005-0000-0000-0000BC150000}"/>
    <cellStyle name="Calculation 2 2 2 13 3 5" xfId="3076" xr:uid="{00000000-0005-0000-0000-0000BD150000}"/>
    <cellStyle name="Calculation 2 2 2 13 4" xfId="3077" xr:uid="{00000000-0005-0000-0000-0000BE150000}"/>
    <cellStyle name="Calculation 2 2 2 13 4 2" xfId="3078" xr:uid="{00000000-0005-0000-0000-0000BF150000}"/>
    <cellStyle name="Calculation 2 2 2 13 5" xfId="3079" xr:uid="{00000000-0005-0000-0000-0000C0150000}"/>
    <cellStyle name="Calculation 2 2 2 13 5 2" xfId="3080" xr:uid="{00000000-0005-0000-0000-0000C1150000}"/>
    <cellStyle name="Calculation 2 2 2 13 6" xfId="3081" xr:uid="{00000000-0005-0000-0000-0000C2150000}"/>
    <cellStyle name="Calculation 2 2 2 13 6 2" xfId="3082" xr:uid="{00000000-0005-0000-0000-0000C3150000}"/>
    <cellStyle name="Calculation 2 2 2 13 7" xfId="3083" xr:uid="{00000000-0005-0000-0000-0000C4150000}"/>
    <cellStyle name="Calculation 2 2 2 13 8" xfId="3084" xr:uid="{00000000-0005-0000-0000-0000C5150000}"/>
    <cellStyle name="Calculation 2 2 2 14" xfId="3085" xr:uid="{00000000-0005-0000-0000-0000C6150000}"/>
    <cellStyle name="Calculation 2 2 2 14 2" xfId="3086" xr:uid="{00000000-0005-0000-0000-0000C7150000}"/>
    <cellStyle name="Calculation 2 2 2 14 2 2" xfId="3087" xr:uid="{00000000-0005-0000-0000-0000C8150000}"/>
    <cellStyle name="Calculation 2 2 2 14 2 2 2" xfId="3088" xr:uid="{00000000-0005-0000-0000-0000C9150000}"/>
    <cellStyle name="Calculation 2 2 2 14 2 3" xfId="3089" xr:uid="{00000000-0005-0000-0000-0000CA150000}"/>
    <cellStyle name="Calculation 2 2 2 14 2 3 2" xfId="3090" xr:uid="{00000000-0005-0000-0000-0000CB150000}"/>
    <cellStyle name="Calculation 2 2 2 14 2 4" xfId="3091" xr:uid="{00000000-0005-0000-0000-0000CC150000}"/>
    <cellStyle name="Calculation 2 2 2 14 2 5" xfId="3092" xr:uid="{00000000-0005-0000-0000-0000CD150000}"/>
    <cellStyle name="Calculation 2 2 2 14 3" xfId="3093" xr:uid="{00000000-0005-0000-0000-0000CE150000}"/>
    <cellStyle name="Calculation 2 2 2 14 3 2" xfId="3094" xr:uid="{00000000-0005-0000-0000-0000CF150000}"/>
    <cellStyle name="Calculation 2 2 2 14 3 2 2" xfId="3095" xr:uid="{00000000-0005-0000-0000-0000D0150000}"/>
    <cellStyle name="Calculation 2 2 2 14 3 3" xfId="3096" xr:uid="{00000000-0005-0000-0000-0000D1150000}"/>
    <cellStyle name="Calculation 2 2 2 14 3 3 2" xfId="3097" xr:uid="{00000000-0005-0000-0000-0000D2150000}"/>
    <cellStyle name="Calculation 2 2 2 14 3 4" xfId="3098" xr:uid="{00000000-0005-0000-0000-0000D3150000}"/>
    <cellStyle name="Calculation 2 2 2 14 3 5" xfId="3099" xr:uid="{00000000-0005-0000-0000-0000D4150000}"/>
    <cellStyle name="Calculation 2 2 2 14 4" xfId="3100" xr:uid="{00000000-0005-0000-0000-0000D5150000}"/>
    <cellStyle name="Calculation 2 2 2 14 4 2" xfId="3101" xr:uid="{00000000-0005-0000-0000-0000D6150000}"/>
    <cellStyle name="Calculation 2 2 2 14 5" xfId="3102" xr:uid="{00000000-0005-0000-0000-0000D7150000}"/>
    <cellStyle name="Calculation 2 2 2 14 5 2" xfId="3103" xr:uid="{00000000-0005-0000-0000-0000D8150000}"/>
    <cellStyle name="Calculation 2 2 2 14 6" xfId="3104" xr:uid="{00000000-0005-0000-0000-0000D9150000}"/>
    <cellStyle name="Calculation 2 2 2 14 6 2" xfId="3105" xr:uid="{00000000-0005-0000-0000-0000DA150000}"/>
    <cellStyle name="Calculation 2 2 2 14 7" xfId="3106" xr:uid="{00000000-0005-0000-0000-0000DB150000}"/>
    <cellStyle name="Calculation 2 2 2 14 8" xfId="3107" xr:uid="{00000000-0005-0000-0000-0000DC150000}"/>
    <cellStyle name="Calculation 2 2 2 15" xfId="3108" xr:uid="{00000000-0005-0000-0000-0000DD150000}"/>
    <cellStyle name="Calculation 2 2 2 15 2" xfId="3109" xr:uid="{00000000-0005-0000-0000-0000DE150000}"/>
    <cellStyle name="Calculation 2 2 2 15 2 2" xfId="3110" xr:uid="{00000000-0005-0000-0000-0000DF150000}"/>
    <cellStyle name="Calculation 2 2 2 15 2 2 2" xfId="3111" xr:uid="{00000000-0005-0000-0000-0000E0150000}"/>
    <cellStyle name="Calculation 2 2 2 15 2 3" xfId="3112" xr:uid="{00000000-0005-0000-0000-0000E1150000}"/>
    <cellStyle name="Calculation 2 2 2 15 2 3 2" xfId="3113" xr:uid="{00000000-0005-0000-0000-0000E2150000}"/>
    <cellStyle name="Calculation 2 2 2 15 2 4" xfId="3114" xr:uid="{00000000-0005-0000-0000-0000E3150000}"/>
    <cellStyle name="Calculation 2 2 2 15 2 5" xfId="3115" xr:uid="{00000000-0005-0000-0000-0000E4150000}"/>
    <cellStyle name="Calculation 2 2 2 15 3" xfId="3116" xr:uid="{00000000-0005-0000-0000-0000E5150000}"/>
    <cellStyle name="Calculation 2 2 2 15 3 2" xfId="3117" xr:uid="{00000000-0005-0000-0000-0000E6150000}"/>
    <cellStyle name="Calculation 2 2 2 15 3 2 2" xfId="3118" xr:uid="{00000000-0005-0000-0000-0000E7150000}"/>
    <cellStyle name="Calculation 2 2 2 15 3 3" xfId="3119" xr:uid="{00000000-0005-0000-0000-0000E8150000}"/>
    <cellStyle name="Calculation 2 2 2 15 3 3 2" xfId="3120" xr:uid="{00000000-0005-0000-0000-0000E9150000}"/>
    <cellStyle name="Calculation 2 2 2 15 3 4" xfId="3121" xr:uid="{00000000-0005-0000-0000-0000EA150000}"/>
    <cellStyle name="Calculation 2 2 2 15 3 5" xfId="3122" xr:uid="{00000000-0005-0000-0000-0000EB150000}"/>
    <cellStyle name="Calculation 2 2 2 15 4" xfId="3123" xr:uid="{00000000-0005-0000-0000-0000EC150000}"/>
    <cellStyle name="Calculation 2 2 2 15 4 2" xfId="3124" xr:uid="{00000000-0005-0000-0000-0000ED150000}"/>
    <cellStyle name="Calculation 2 2 2 15 5" xfId="3125" xr:uid="{00000000-0005-0000-0000-0000EE150000}"/>
    <cellStyle name="Calculation 2 2 2 15 5 2" xfId="3126" xr:uid="{00000000-0005-0000-0000-0000EF150000}"/>
    <cellStyle name="Calculation 2 2 2 15 6" xfId="3127" xr:uid="{00000000-0005-0000-0000-0000F0150000}"/>
    <cellStyle name="Calculation 2 2 2 15 7" xfId="3128" xr:uid="{00000000-0005-0000-0000-0000F1150000}"/>
    <cellStyle name="Calculation 2 2 2 16" xfId="3129" xr:uid="{00000000-0005-0000-0000-0000F2150000}"/>
    <cellStyle name="Calculation 2 2 2 16 2" xfId="3130" xr:uid="{00000000-0005-0000-0000-0000F3150000}"/>
    <cellStyle name="Calculation 2 2 2 2" xfId="3131" xr:uid="{00000000-0005-0000-0000-0000F4150000}"/>
    <cellStyle name="Calculation 2 2 2 2 10" xfId="3132" xr:uid="{00000000-0005-0000-0000-0000F5150000}"/>
    <cellStyle name="Calculation 2 2 2 2 10 2" xfId="3133" xr:uid="{00000000-0005-0000-0000-0000F6150000}"/>
    <cellStyle name="Calculation 2 2 2 2 10 2 2" xfId="3134" xr:uid="{00000000-0005-0000-0000-0000F7150000}"/>
    <cellStyle name="Calculation 2 2 2 2 10 2 2 2" xfId="3135" xr:uid="{00000000-0005-0000-0000-0000F8150000}"/>
    <cellStyle name="Calculation 2 2 2 2 10 2 3" xfId="3136" xr:uid="{00000000-0005-0000-0000-0000F9150000}"/>
    <cellStyle name="Calculation 2 2 2 2 10 2 3 2" xfId="3137" xr:uid="{00000000-0005-0000-0000-0000FA150000}"/>
    <cellStyle name="Calculation 2 2 2 2 10 2 4" xfId="3138" xr:uid="{00000000-0005-0000-0000-0000FB150000}"/>
    <cellStyle name="Calculation 2 2 2 2 10 2 5" xfId="3139" xr:uid="{00000000-0005-0000-0000-0000FC150000}"/>
    <cellStyle name="Calculation 2 2 2 2 10 3" xfId="3140" xr:uid="{00000000-0005-0000-0000-0000FD150000}"/>
    <cellStyle name="Calculation 2 2 2 2 10 3 2" xfId="3141" xr:uid="{00000000-0005-0000-0000-0000FE150000}"/>
    <cellStyle name="Calculation 2 2 2 2 10 3 2 2" xfId="3142" xr:uid="{00000000-0005-0000-0000-0000FF150000}"/>
    <cellStyle name="Calculation 2 2 2 2 10 3 3" xfId="3143" xr:uid="{00000000-0005-0000-0000-000000160000}"/>
    <cellStyle name="Calculation 2 2 2 2 10 3 3 2" xfId="3144" xr:uid="{00000000-0005-0000-0000-000001160000}"/>
    <cellStyle name="Calculation 2 2 2 2 10 3 4" xfId="3145" xr:uid="{00000000-0005-0000-0000-000002160000}"/>
    <cellStyle name="Calculation 2 2 2 2 10 3 5" xfId="3146" xr:uid="{00000000-0005-0000-0000-000003160000}"/>
    <cellStyle name="Calculation 2 2 2 2 10 4" xfId="3147" xr:uid="{00000000-0005-0000-0000-000004160000}"/>
    <cellStyle name="Calculation 2 2 2 2 10 4 2" xfId="3148" xr:uid="{00000000-0005-0000-0000-000005160000}"/>
    <cellStyle name="Calculation 2 2 2 2 10 5" xfId="3149" xr:uid="{00000000-0005-0000-0000-000006160000}"/>
    <cellStyle name="Calculation 2 2 2 2 10 5 2" xfId="3150" xr:uid="{00000000-0005-0000-0000-000007160000}"/>
    <cellStyle name="Calculation 2 2 2 2 10 6" xfId="3151" xr:uid="{00000000-0005-0000-0000-000008160000}"/>
    <cellStyle name="Calculation 2 2 2 2 10 6 2" xfId="3152" xr:uid="{00000000-0005-0000-0000-000009160000}"/>
    <cellStyle name="Calculation 2 2 2 2 10 7" xfId="3153" xr:uid="{00000000-0005-0000-0000-00000A160000}"/>
    <cellStyle name="Calculation 2 2 2 2 10 8" xfId="3154" xr:uid="{00000000-0005-0000-0000-00000B160000}"/>
    <cellStyle name="Calculation 2 2 2 2 11" xfId="3155" xr:uid="{00000000-0005-0000-0000-00000C160000}"/>
    <cellStyle name="Calculation 2 2 2 2 11 2" xfId="3156" xr:uid="{00000000-0005-0000-0000-00000D160000}"/>
    <cellStyle name="Calculation 2 2 2 2 11 2 2" xfId="3157" xr:uid="{00000000-0005-0000-0000-00000E160000}"/>
    <cellStyle name="Calculation 2 2 2 2 11 2 2 2" xfId="3158" xr:uid="{00000000-0005-0000-0000-00000F160000}"/>
    <cellStyle name="Calculation 2 2 2 2 11 2 3" xfId="3159" xr:uid="{00000000-0005-0000-0000-000010160000}"/>
    <cellStyle name="Calculation 2 2 2 2 11 2 3 2" xfId="3160" xr:uid="{00000000-0005-0000-0000-000011160000}"/>
    <cellStyle name="Calculation 2 2 2 2 11 2 4" xfId="3161" xr:uid="{00000000-0005-0000-0000-000012160000}"/>
    <cellStyle name="Calculation 2 2 2 2 11 2 5" xfId="3162" xr:uid="{00000000-0005-0000-0000-000013160000}"/>
    <cellStyle name="Calculation 2 2 2 2 11 3" xfId="3163" xr:uid="{00000000-0005-0000-0000-000014160000}"/>
    <cellStyle name="Calculation 2 2 2 2 11 3 2" xfId="3164" xr:uid="{00000000-0005-0000-0000-000015160000}"/>
    <cellStyle name="Calculation 2 2 2 2 11 3 2 2" xfId="3165" xr:uid="{00000000-0005-0000-0000-000016160000}"/>
    <cellStyle name="Calculation 2 2 2 2 11 3 3" xfId="3166" xr:uid="{00000000-0005-0000-0000-000017160000}"/>
    <cellStyle name="Calculation 2 2 2 2 11 3 3 2" xfId="3167" xr:uid="{00000000-0005-0000-0000-000018160000}"/>
    <cellStyle name="Calculation 2 2 2 2 11 3 4" xfId="3168" xr:uid="{00000000-0005-0000-0000-000019160000}"/>
    <cellStyle name="Calculation 2 2 2 2 11 3 5" xfId="3169" xr:uid="{00000000-0005-0000-0000-00001A160000}"/>
    <cellStyle name="Calculation 2 2 2 2 11 4" xfId="3170" xr:uid="{00000000-0005-0000-0000-00001B160000}"/>
    <cellStyle name="Calculation 2 2 2 2 11 4 2" xfId="3171" xr:uid="{00000000-0005-0000-0000-00001C160000}"/>
    <cellStyle name="Calculation 2 2 2 2 11 5" xfId="3172" xr:uid="{00000000-0005-0000-0000-00001D160000}"/>
    <cellStyle name="Calculation 2 2 2 2 11 5 2" xfId="3173" xr:uid="{00000000-0005-0000-0000-00001E160000}"/>
    <cellStyle name="Calculation 2 2 2 2 11 6" xfId="3174" xr:uid="{00000000-0005-0000-0000-00001F160000}"/>
    <cellStyle name="Calculation 2 2 2 2 11 6 2" xfId="3175" xr:uid="{00000000-0005-0000-0000-000020160000}"/>
    <cellStyle name="Calculation 2 2 2 2 11 7" xfId="3176" xr:uid="{00000000-0005-0000-0000-000021160000}"/>
    <cellStyle name="Calculation 2 2 2 2 11 8" xfId="3177" xr:uid="{00000000-0005-0000-0000-000022160000}"/>
    <cellStyle name="Calculation 2 2 2 2 12" xfId="3178" xr:uid="{00000000-0005-0000-0000-000023160000}"/>
    <cellStyle name="Calculation 2 2 2 2 12 2" xfId="3179" xr:uid="{00000000-0005-0000-0000-000024160000}"/>
    <cellStyle name="Calculation 2 2 2 2 12 2 2" xfId="3180" xr:uid="{00000000-0005-0000-0000-000025160000}"/>
    <cellStyle name="Calculation 2 2 2 2 12 2 2 2" xfId="3181" xr:uid="{00000000-0005-0000-0000-000026160000}"/>
    <cellStyle name="Calculation 2 2 2 2 12 2 3" xfId="3182" xr:uid="{00000000-0005-0000-0000-000027160000}"/>
    <cellStyle name="Calculation 2 2 2 2 12 2 3 2" xfId="3183" xr:uid="{00000000-0005-0000-0000-000028160000}"/>
    <cellStyle name="Calculation 2 2 2 2 12 2 4" xfId="3184" xr:uid="{00000000-0005-0000-0000-000029160000}"/>
    <cellStyle name="Calculation 2 2 2 2 12 2 5" xfId="3185" xr:uid="{00000000-0005-0000-0000-00002A160000}"/>
    <cellStyle name="Calculation 2 2 2 2 12 3" xfId="3186" xr:uid="{00000000-0005-0000-0000-00002B160000}"/>
    <cellStyle name="Calculation 2 2 2 2 12 3 2" xfId="3187" xr:uid="{00000000-0005-0000-0000-00002C160000}"/>
    <cellStyle name="Calculation 2 2 2 2 12 3 2 2" xfId="3188" xr:uid="{00000000-0005-0000-0000-00002D160000}"/>
    <cellStyle name="Calculation 2 2 2 2 12 3 3" xfId="3189" xr:uid="{00000000-0005-0000-0000-00002E160000}"/>
    <cellStyle name="Calculation 2 2 2 2 12 3 3 2" xfId="3190" xr:uid="{00000000-0005-0000-0000-00002F160000}"/>
    <cellStyle name="Calculation 2 2 2 2 12 3 4" xfId="3191" xr:uid="{00000000-0005-0000-0000-000030160000}"/>
    <cellStyle name="Calculation 2 2 2 2 12 3 5" xfId="3192" xr:uid="{00000000-0005-0000-0000-000031160000}"/>
    <cellStyle name="Calculation 2 2 2 2 12 4" xfId="3193" xr:uid="{00000000-0005-0000-0000-000032160000}"/>
    <cellStyle name="Calculation 2 2 2 2 12 4 2" xfId="3194" xr:uid="{00000000-0005-0000-0000-000033160000}"/>
    <cellStyle name="Calculation 2 2 2 2 12 5" xfId="3195" xr:uid="{00000000-0005-0000-0000-000034160000}"/>
    <cellStyle name="Calculation 2 2 2 2 12 5 2" xfId="3196" xr:uid="{00000000-0005-0000-0000-000035160000}"/>
    <cellStyle name="Calculation 2 2 2 2 12 6" xfId="3197" xr:uid="{00000000-0005-0000-0000-000036160000}"/>
    <cellStyle name="Calculation 2 2 2 2 12 6 2" xfId="3198" xr:uid="{00000000-0005-0000-0000-000037160000}"/>
    <cellStyle name="Calculation 2 2 2 2 12 7" xfId="3199" xr:uid="{00000000-0005-0000-0000-000038160000}"/>
    <cellStyle name="Calculation 2 2 2 2 12 8" xfId="3200" xr:uid="{00000000-0005-0000-0000-000039160000}"/>
    <cellStyle name="Calculation 2 2 2 2 13" xfId="3201" xr:uid="{00000000-0005-0000-0000-00003A160000}"/>
    <cellStyle name="Calculation 2 2 2 2 13 2" xfId="3202" xr:uid="{00000000-0005-0000-0000-00003B160000}"/>
    <cellStyle name="Calculation 2 2 2 2 13 2 2" xfId="3203" xr:uid="{00000000-0005-0000-0000-00003C160000}"/>
    <cellStyle name="Calculation 2 2 2 2 13 2 2 2" xfId="3204" xr:uid="{00000000-0005-0000-0000-00003D160000}"/>
    <cellStyle name="Calculation 2 2 2 2 13 2 3" xfId="3205" xr:uid="{00000000-0005-0000-0000-00003E160000}"/>
    <cellStyle name="Calculation 2 2 2 2 13 2 3 2" xfId="3206" xr:uid="{00000000-0005-0000-0000-00003F160000}"/>
    <cellStyle name="Calculation 2 2 2 2 13 2 4" xfId="3207" xr:uid="{00000000-0005-0000-0000-000040160000}"/>
    <cellStyle name="Calculation 2 2 2 2 13 2 5" xfId="3208" xr:uid="{00000000-0005-0000-0000-000041160000}"/>
    <cellStyle name="Calculation 2 2 2 2 13 3" xfId="3209" xr:uid="{00000000-0005-0000-0000-000042160000}"/>
    <cellStyle name="Calculation 2 2 2 2 13 3 2" xfId="3210" xr:uid="{00000000-0005-0000-0000-000043160000}"/>
    <cellStyle name="Calculation 2 2 2 2 13 3 2 2" xfId="3211" xr:uid="{00000000-0005-0000-0000-000044160000}"/>
    <cellStyle name="Calculation 2 2 2 2 13 3 3" xfId="3212" xr:uid="{00000000-0005-0000-0000-000045160000}"/>
    <cellStyle name="Calculation 2 2 2 2 13 3 3 2" xfId="3213" xr:uid="{00000000-0005-0000-0000-000046160000}"/>
    <cellStyle name="Calculation 2 2 2 2 13 3 4" xfId="3214" xr:uid="{00000000-0005-0000-0000-000047160000}"/>
    <cellStyle name="Calculation 2 2 2 2 13 3 5" xfId="3215" xr:uid="{00000000-0005-0000-0000-000048160000}"/>
    <cellStyle name="Calculation 2 2 2 2 13 4" xfId="3216" xr:uid="{00000000-0005-0000-0000-000049160000}"/>
    <cellStyle name="Calculation 2 2 2 2 13 4 2" xfId="3217" xr:uid="{00000000-0005-0000-0000-00004A160000}"/>
    <cellStyle name="Calculation 2 2 2 2 13 5" xfId="3218" xr:uid="{00000000-0005-0000-0000-00004B160000}"/>
    <cellStyle name="Calculation 2 2 2 2 13 5 2" xfId="3219" xr:uid="{00000000-0005-0000-0000-00004C160000}"/>
    <cellStyle name="Calculation 2 2 2 2 13 6" xfId="3220" xr:uid="{00000000-0005-0000-0000-00004D160000}"/>
    <cellStyle name="Calculation 2 2 2 2 13 6 2" xfId="3221" xr:uid="{00000000-0005-0000-0000-00004E160000}"/>
    <cellStyle name="Calculation 2 2 2 2 13 7" xfId="3222" xr:uid="{00000000-0005-0000-0000-00004F160000}"/>
    <cellStyle name="Calculation 2 2 2 2 13 8" xfId="3223" xr:uid="{00000000-0005-0000-0000-000050160000}"/>
    <cellStyle name="Calculation 2 2 2 2 14" xfId="3224" xr:uid="{00000000-0005-0000-0000-000051160000}"/>
    <cellStyle name="Calculation 2 2 2 2 14 2" xfId="3225" xr:uid="{00000000-0005-0000-0000-000052160000}"/>
    <cellStyle name="Calculation 2 2 2 2 14 2 2" xfId="3226" xr:uid="{00000000-0005-0000-0000-000053160000}"/>
    <cellStyle name="Calculation 2 2 2 2 14 2 2 2" xfId="3227" xr:uid="{00000000-0005-0000-0000-000054160000}"/>
    <cellStyle name="Calculation 2 2 2 2 14 2 3" xfId="3228" xr:uid="{00000000-0005-0000-0000-000055160000}"/>
    <cellStyle name="Calculation 2 2 2 2 14 2 3 2" xfId="3229" xr:uid="{00000000-0005-0000-0000-000056160000}"/>
    <cellStyle name="Calculation 2 2 2 2 14 2 4" xfId="3230" xr:uid="{00000000-0005-0000-0000-000057160000}"/>
    <cellStyle name="Calculation 2 2 2 2 14 2 5" xfId="3231" xr:uid="{00000000-0005-0000-0000-000058160000}"/>
    <cellStyle name="Calculation 2 2 2 2 14 3" xfId="3232" xr:uid="{00000000-0005-0000-0000-000059160000}"/>
    <cellStyle name="Calculation 2 2 2 2 14 3 2" xfId="3233" xr:uid="{00000000-0005-0000-0000-00005A160000}"/>
    <cellStyle name="Calculation 2 2 2 2 14 3 2 2" xfId="3234" xr:uid="{00000000-0005-0000-0000-00005B160000}"/>
    <cellStyle name="Calculation 2 2 2 2 14 3 3" xfId="3235" xr:uid="{00000000-0005-0000-0000-00005C160000}"/>
    <cellStyle name="Calculation 2 2 2 2 14 3 3 2" xfId="3236" xr:uid="{00000000-0005-0000-0000-00005D160000}"/>
    <cellStyle name="Calculation 2 2 2 2 14 3 4" xfId="3237" xr:uid="{00000000-0005-0000-0000-00005E160000}"/>
    <cellStyle name="Calculation 2 2 2 2 14 3 5" xfId="3238" xr:uid="{00000000-0005-0000-0000-00005F160000}"/>
    <cellStyle name="Calculation 2 2 2 2 14 4" xfId="3239" xr:uid="{00000000-0005-0000-0000-000060160000}"/>
    <cellStyle name="Calculation 2 2 2 2 14 4 2" xfId="3240" xr:uid="{00000000-0005-0000-0000-000061160000}"/>
    <cellStyle name="Calculation 2 2 2 2 14 5" xfId="3241" xr:uid="{00000000-0005-0000-0000-000062160000}"/>
    <cellStyle name="Calculation 2 2 2 2 14 5 2" xfId="3242" xr:uid="{00000000-0005-0000-0000-000063160000}"/>
    <cellStyle name="Calculation 2 2 2 2 14 6" xfId="3243" xr:uid="{00000000-0005-0000-0000-000064160000}"/>
    <cellStyle name="Calculation 2 2 2 2 14 7" xfId="3244" xr:uid="{00000000-0005-0000-0000-000065160000}"/>
    <cellStyle name="Calculation 2 2 2 2 15" xfId="3245" xr:uid="{00000000-0005-0000-0000-000066160000}"/>
    <cellStyle name="Calculation 2 2 2 2 15 2" xfId="3246" xr:uid="{00000000-0005-0000-0000-000067160000}"/>
    <cellStyle name="Calculation 2 2 2 2 15 2 2" xfId="3247" xr:uid="{00000000-0005-0000-0000-000068160000}"/>
    <cellStyle name="Calculation 2 2 2 2 15 3" xfId="3248" xr:uid="{00000000-0005-0000-0000-000069160000}"/>
    <cellStyle name="Calculation 2 2 2 2 15 3 2" xfId="3249" xr:uid="{00000000-0005-0000-0000-00006A160000}"/>
    <cellStyle name="Calculation 2 2 2 2 15 4" xfId="3250" xr:uid="{00000000-0005-0000-0000-00006B160000}"/>
    <cellStyle name="Calculation 2 2 2 2 15 5" xfId="3251" xr:uid="{00000000-0005-0000-0000-00006C160000}"/>
    <cellStyle name="Calculation 2 2 2 2 16" xfId="3252" xr:uid="{00000000-0005-0000-0000-00006D160000}"/>
    <cellStyle name="Calculation 2 2 2 2 16 2" xfId="3253" xr:uid="{00000000-0005-0000-0000-00006E160000}"/>
    <cellStyle name="Calculation 2 2 2 2 17" xfId="3254" xr:uid="{00000000-0005-0000-0000-00006F160000}"/>
    <cellStyle name="Calculation 2 2 2 2 18" xfId="3255" xr:uid="{00000000-0005-0000-0000-000070160000}"/>
    <cellStyle name="Calculation 2 2 2 2 2" xfId="3256" xr:uid="{00000000-0005-0000-0000-000071160000}"/>
    <cellStyle name="Calculation 2 2 2 2 2 2" xfId="3257" xr:uid="{00000000-0005-0000-0000-000072160000}"/>
    <cellStyle name="Calculation 2 2 2 2 2 2 2" xfId="3258" xr:uid="{00000000-0005-0000-0000-000073160000}"/>
    <cellStyle name="Calculation 2 2 2 2 2 2 2 2" xfId="3259" xr:uid="{00000000-0005-0000-0000-000074160000}"/>
    <cellStyle name="Calculation 2 2 2 2 2 2 3" xfId="3260" xr:uid="{00000000-0005-0000-0000-000075160000}"/>
    <cellStyle name="Calculation 2 2 2 2 2 2 3 2" xfId="3261" xr:uid="{00000000-0005-0000-0000-000076160000}"/>
    <cellStyle name="Calculation 2 2 2 2 2 2 4" xfId="3262" xr:uid="{00000000-0005-0000-0000-000077160000}"/>
    <cellStyle name="Calculation 2 2 2 2 2 2 5" xfId="3263" xr:uid="{00000000-0005-0000-0000-000078160000}"/>
    <cellStyle name="Calculation 2 2 2 2 2 3" xfId="3264" xr:uid="{00000000-0005-0000-0000-000079160000}"/>
    <cellStyle name="Calculation 2 2 2 2 2 3 2" xfId="3265" xr:uid="{00000000-0005-0000-0000-00007A160000}"/>
    <cellStyle name="Calculation 2 2 2 2 2 3 2 2" xfId="3266" xr:uid="{00000000-0005-0000-0000-00007B160000}"/>
    <cellStyle name="Calculation 2 2 2 2 2 3 3" xfId="3267" xr:uid="{00000000-0005-0000-0000-00007C160000}"/>
    <cellStyle name="Calculation 2 2 2 2 2 3 3 2" xfId="3268" xr:uid="{00000000-0005-0000-0000-00007D160000}"/>
    <cellStyle name="Calculation 2 2 2 2 2 3 4" xfId="3269" xr:uid="{00000000-0005-0000-0000-00007E160000}"/>
    <cellStyle name="Calculation 2 2 2 2 2 3 5" xfId="3270" xr:uid="{00000000-0005-0000-0000-00007F160000}"/>
    <cellStyle name="Calculation 2 2 2 2 2 4" xfId="3271" xr:uid="{00000000-0005-0000-0000-000080160000}"/>
    <cellStyle name="Calculation 2 2 2 2 2 4 2" xfId="3272" xr:uid="{00000000-0005-0000-0000-000081160000}"/>
    <cellStyle name="Calculation 2 2 2 2 2 5" xfId="3273" xr:uid="{00000000-0005-0000-0000-000082160000}"/>
    <cellStyle name="Calculation 2 2 2 2 2 5 2" xfId="3274" xr:uid="{00000000-0005-0000-0000-000083160000}"/>
    <cellStyle name="Calculation 2 2 2 2 2 6" xfId="3275" xr:uid="{00000000-0005-0000-0000-000084160000}"/>
    <cellStyle name="Calculation 2 2 2 2 2 7" xfId="3276" xr:uid="{00000000-0005-0000-0000-000085160000}"/>
    <cellStyle name="Calculation 2 2 2 2 3" xfId="3277" xr:uid="{00000000-0005-0000-0000-000086160000}"/>
    <cellStyle name="Calculation 2 2 2 2 3 2" xfId="3278" xr:uid="{00000000-0005-0000-0000-000087160000}"/>
    <cellStyle name="Calculation 2 2 2 2 3 2 2" xfId="3279" xr:uid="{00000000-0005-0000-0000-000088160000}"/>
    <cellStyle name="Calculation 2 2 2 2 3 2 2 2" xfId="3280" xr:uid="{00000000-0005-0000-0000-000089160000}"/>
    <cellStyle name="Calculation 2 2 2 2 3 2 3" xfId="3281" xr:uid="{00000000-0005-0000-0000-00008A160000}"/>
    <cellStyle name="Calculation 2 2 2 2 3 2 3 2" xfId="3282" xr:uid="{00000000-0005-0000-0000-00008B160000}"/>
    <cellStyle name="Calculation 2 2 2 2 3 2 4" xfId="3283" xr:uid="{00000000-0005-0000-0000-00008C160000}"/>
    <cellStyle name="Calculation 2 2 2 2 3 2 5" xfId="3284" xr:uid="{00000000-0005-0000-0000-00008D160000}"/>
    <cellStyle name="Calculation 2 2 2 2 3 3" xfId="3285" xr:uid="{00000000-0005-0000-0000-00008E160000}"/>
    <cellStyle name="Calculation 2 2 2 2 3 3 2" xfId="3286" xr:uid="{00000000-0005-0000-0000-00008F160000}"/>
    <cellStyle name="Calculation 2 2 2 2 3 3 2 2" xfId="3287" xr:uid="{00000000-0005-0000-0000-000090160000}"/>
    <cellStyle name="Calculation 2 2 2 2 3 3 3" xfId="3288" xr:uid="{00000000-0005-0000-0000-000091160000}"/>
    <cellStyle name="Calculation 2 2 2 2 3 3 3 2" xfId="3289" xr:uid="{00000000-0005-0000-0000-000092160000}"/>
    <cellStyle name="Calculation 2 2 2 2 3 3 4" xfId="3290" xr:uid="{00000000-0005-0000-0000-000093160000}"/>
    <cellStyle name="Calculation 2 2 2 2 3 3 5" xfId="3291" xr:uid="{00000000-0005-0000-0000-000094160000}"/>
    <cellStyle name="Calculation 2 2 2 2 3 4" xfId="3292" xr:uid="{00000000-0005-0000-0000-000095160000}"/>
    <cellStyle name="Calculation 2 2 2 2 3 4 2" xfId="3293" xr:uid="{00000000-0005-0000-0000-000096160000}"/>
    <cellStyle name="Calculation 2 2 2 2 3 5" xfId="3294" xr:uid="{00000000-0005-0000-0000-000097160000}"/>
    <cellStyle name="Calculation 2 2 2 2 3 5 2" xfId="3295" xr:uid="{00000000-0005-0000-0000-000098160000}"/>
    <cellStyle name="Calculation 2 2 2 2 3 6" xfId="3296" xr:uid="{00000000-0005-0000-0000-000099160000}"/>
    <cellStyle name="Calculation 2 2 2 2 3 6 2" xfId="3297" xr:uid="{00000000-0005-0000-0000-00009A160000}"/>
    <cellStyle name="Calculation 2 2 2 2 3 7" xfId="3298" xr:uid="{00000000-0005-0000-0000-00009B160000}"/>
    <cellStyle name="Calculation 2 2 2 2 3 8" xfId="3299" xr:uid="{00000000-0005-0000-0000-00009C160000}"/>
    <cellStyle name="Calculation 2 2 2 2 4" xfId="3300" xr:uid="{00000000-0005-0000-0000-00009D160000}"/>
    <cellStyle name="Calculation 2 2 2 2 4 2" xfId="3301" xr:uid="{00000000-0005-0000-0000-00009E160000}"/>
    <cellStyle name="Calculation 2 2 2 2 4 2 2" xfId="3302" xr:uid="{00000000-0005-0000-0000-00009F160000}"/>
    <cellStyle name="Calculation 2 2 2 2 4 2 2 2" xfId="3303" xr:uid="{00000000-0005-0000-0000-0000A0160000}"/>
    <cellStyle name="Calculation 2 2 2 2 4 2 3" xfId="3304" xr:uid="{00000000-0005-0000-0000-0000A1160000}"/>
    <cellStyle name="Calculation 2 2 2 2 4 2 3 2" xfId="3305" xr:uid="{00000000-0005-0000-0000-0000A2160000}"/>
    <cellStyle name="Calculation 2 2 2 2 4 2 4" xfId="3306" xr:uid="{00000000-0005-0000-0000-0000A3160000}"/>
    <cellStyle name="Calculation 2 2 2 2 4 2 5" xfId="3307" xr:uid="{00000000-0005-0000-0000-0000A4160000}"/>
    <cellStyle name="Calculation 2 2 2 2 4 3" xfId="3308" xr:uid="{00000000-0005-0000-0000-0000A5160000}"/>
    <cellStyle name="Calculation 2 2 2 2 4 3 2" xfId="3309" xr:uid="{00000000-0005-0000-0000-0000A6160000}"/>
    <cellStyle name="Calculation 2 2 2 2 4 3 2 2" xfId="3310" xr:uid="{00000000-0005-0000-0000-0000A7160000}"/>
    <cellStyle name="Calculation 2 2 2 2 4 3 3" xfId="3311" xr:uid="{00000000-0005-0000-0000-0000A8160000}"/>
    <cellStyle name="Calculation 2 2 2 2 4 3 3 2" xfId="3312" xr:uid="{00000000-0005-0000-0000-0000A9160000}"/>
    <cellStyle name="Calculation 2 2 2 2 4 3 4" xfId="3313" xr:uid="{00000000-0005-0000-0000-0000AA160000}"/>
    <cellStyle name="Calculation 2 2 2 2 4 3 5" xfId="3314" xr:uid="{00000000-0005-0000-0000-0000AB160000}"/>
    <cellStyle name="Calculation 2 2 2 2 4 4" xfId="3315" xr:uid="{00000000-0005-0000-0000-0000AC160000}"/>
    <cellStyle name="Calculation 2 2 2 2 4 4 2" xfId="3316" xr:uid="{00000000-0005-0000-0000-0000AD160000}"/>
    <cellStyle name="Calculation 2 2 2 2 4 5" xfId="3317" xr:uid="{00000000-0005-0000-0000-0000AE160000}"/>
    <cellStyle name="Calculation 2 2 2 2 4 5 2" xfId="3318" xr:uid="{00000000-0005-0000-0000-0000AF160000}"/>
    <cellStyle name="Calculation 2 2 2 2 4 6" xfId="3319" xr:uid="{00000000-0005-0000-0000-0000B0160000}"/>
    <cellStyle name="Calculation 2 2 2 2 4 6 2" xfId="3320" xr:uid="{00000000-0005-0000-0000-0000B1160000}"/>
    <cellStyle name="Calculation 2 2 2 2 4 7" xfId="3321" xr:uid="{00000000-0005-0000-0000-0000B2160000}"/>
    <cellStyle name="Calculation 2 2 2 2 4 8" xfId="3322" xr:uid="{00000000-0005-0000-0000-0000B3160000}"/>
    <cellStyle name="Calculation 2 2 2 2 5" xfId="3323" xr:uid="{00000000-0005-0000-0000-0000B4160000}"/>
    <cellStyle name="Calculation 2 2 2 2 5 2" xfId="3324" xr:uid="{00000000-0005-0000-0000-0000B5160000}"/>
    <cellStyle name="Calculation 2 2 2 2 5 2 2" xfId="3325" xr:uid="{00000000-0005-0000-0000-0000B6160000}"/>
    <cellStyle name="Calculation 2 2 2 2 5 2 2 2" xfId="3326" xr:uid="{00000000-0005-0000-0000-0000B7160000}"/>
    <cellStyle name="Calculation 2 2 2 2 5 2 3" xfId="3327" xr:uid="{00000000-0005-0000-0000-0000B8160000}"/>
    <cellStyle name="Calculation 2 2 2 2 5 2 3 2" xfId="3328" xr:uid="{00000000-0005-0000-0000-0000B9160000}"/>
    <cellStyle name="Calculation 2 2 2 2 5 2 4" xfId="3329" xr:uid="{00000000-0005-0000-0000-0000BA160000}"/>
    <cellStyle name="Calculation 2 2 2 2 5 2 5" xfId="3330" xr:uid="{00000000-0005-0000-0000-0000BB160000}"/>
    <cellStyle name="Calculation 2 2 2 2 5 3" xfId="3331" xr:uid="{00000000-0005-0000-0000-0000BC160000}"/>
    <cellStyle name="Calculation 2 2 2 2 5 3 2" xfId="3332" xr:uid="{00000000-0005-0000-0000-0000BD160000}"/>
    <cellStyle name="Calculation 2 2 2 2 5 3 2 2" xfId="3333" xr:uid="{00000000-0005-0000-0000-0000BE160000}"/>
    <cellStyle name="Calculation 2 2 2 2 5 3 3" xfId="3334" xr:uid="{00000000-0005-0000-0000-0000BF160000}"/>
    <cellStyle name="Calculation 2 2 2 2 5 3 3 2" xfId="3335" xr:uid="{00000000-0005-0000-0000-0000C0160000}"/>
    <cellStyle name="Calculation 2 2 2 2 5 3 4" xfId="3336" xr:uid="{00000000-0005-0000-0000-0000C1160000}"/>
    <cellStyle name="Calculation 2 2 2 2 5 3 5" xfId="3337" xr:uid="{00000000-0005-0000-0000-0000C2160000}"/>
    <cellStyle name="Calculation 2 2 2 2 5 4" xfId="3338" xr:uid="{00000000-0005-0000-0000-0000C3160000}"/>
    <cellStyle name="Calculation 2 2 2 2 5 4 2" xfId="3339" xr:uid="{00000000-0005-0000-0000-0000C4160000}"/>
    <cellStyle name="Calculation 2 2 2 2 5 5" xfId="3340" xr:uid="{00000000-0005-0000-0000-0000C5160000}"/>
    <cellStyle name="Calculation 2 2 2 2 5 5 2" xfId="3341" xr:uid="{00000000-0005-0000-0000-0000C6160000}"/>
    <cellStyle name="Calculation 2 2 2 2 5 6" xfId="3342" xr:uid="{00000000-0005-0000-0000-0000C7160000}"/>
    <cellStyle name="Calculation 2 2 2 2 5 6 2" xfId="3343" xr:uid="{00000000-0005-0000-0000-0000C8160000}"/>
    <cellStyle name="Calculation 2 2 2 2 5 7" xfId="3344" xr:uid="{00000000-0005-0000-0000-0000C9160000}"/>
    <cellStyle name="Calculation 2 2 2 2 5 8" xfId="3345" xr:uid="{00000000-0005-0000-0000-0000CA160000}"/>
    <cellStyle name="Calculation 2 2 2 2 6" xfId="3346" xr:uid="{00000000-0005-0000-0000-0000CB160000}"/>
    <cellStyle name="Calculation 2 2 2 2 6 2" xfId="3347" xr:uid="{00000000-0005-0000-0000-0000CC160000}"/>
    <cellStyle name="Calculation 2 2 2 2 6 2 2" xfId="3348" xr:uid="{00000000-0005-0000-0000-0000CD160000}"/>
    <cellStyle name="Calculation 2 2 2 2 6 2 2 2" xfId="3349" xr:uid="{00000000-0005-0000-0000-0000CE160000}"/>
    <cellStyle name="Calculation 2 2 2 2 6 2 3" xfId="3350" xr:uid="{00000000-0005-0000-0000-0000CF160000}"/>
    <cellStyle name="Calculation 2 2 2 2 6 2 3 2" xfId="3351" xr:uid="{00000000-0005-0000-0000-0000D0160000}"/>
    <cellStyle name="Calculation 2 2 2 2 6 2 4" xfId="3352" xr:uid="{00000000-0005-0000-0000-0000D1160000}"/>
    <cellStyle name="Calculation 2 2 2 2 6 2 5" xfId="3353" xr:uid="{00000000-0005-0000-0000-0000D2160000}"/>
    <cellStyle name="Calculation 2 2 2 2 6 3" xfId="3354" xr:uid="{00000000-0005-0000-0000-0000D3160000}"/>
    <cellStyle name="Calculation 2 2 2 2 6 3 2" xfId="3355" xr:uid="{00000000-0005-0000-0000-0000D4160000}"/>
    <cellStyle name="Calculation 2 2 2 2 6 3 2 2" xfId="3356" xr:uid="{00000000-0005-0000-0000-0000D5160000}"/>
    <cellStyle name="Calculation 2 2 2 2 6 3 3" xfId="3357" xr:uid="{00000000-0005-0000-0000-0000D6160000}"/>
    <cellStyle name="Calculation 2 2 2 2 6 3 3 2" xfId="3358" xr:uid="{00000000-0005-0000-0000-0000D7160000}"/>
    <cellStyle name="Calculation 2 2 2 2 6 3 4" xfId="3359" xr:uid="{00000000-0005-0000-0000-0000D8160000}"/>
    <cellStyle name="Calculation 2 2 2 2 6 3 5" xfId="3360" xr:uid="{00000000-0005-0000-0000-0000D9160000}"/>
    <cellStyle name="Calculation 2 2 2 2 6 4" xfId="3361" xr:uid="{00000000-0005-0000-0000-0000DA160000}"/>
    <cellStyle name="Calculation 2 2 2 2 6 4 2" xfId="3362" xr:uid="{00000000-0005-0000-0000-0000DB160000}"/>
    <cellStyle name="Calculation 2 2 2 2 6 5" xfId="3363" xr:uid="{00000000-0005-0000-0000-0000DC160000}"/>
    <cellStyle name="Calculation 2 2 2 2 6 5 2" xfId="3364" xr:uid="{00000000-0005-0000-0000-0000DD160000}"/>
    <cellStyle name="Calculation 2 2 2 2 6 6" xfId="3365" xr:uid="{00000000-0005-0000-0000-0000DE160000}"/>
    <cellStyle name="Calculation 2 2 2 2 6 6 2" xfId="3366" xr:uid="{00000000-0005-0000-0000-0000DF160000}"/>
    <cellStyle name="Calculation 2 2 2 2 6 7" xfId="3367" xr:uid="{00000000-0005-0000-0000-0000E0160000}"/>
    <cellStyle name="Calculation 2 2 2 2 6 8" xfId="3368" xr:uid="{00000000-0005-0000-0000-0000E1160000}"/>
    <cellStyle name="Calculation 2 2 2 2 7" xfId="3369" xr:uid="{00000000-0005-0000-0000-0000E2160000}"/>
    <cellStyle name="Calculation 2 2 2 2 7 2" xfId="3370" xr:uid="{00000000-0005-0000-0000-0000E3160000}"/>
    <cellStyle name="Calculation 2 2 2 2 7 2 2" xfId="3371" xr:uid="{00000000-0005-0000-0000-0000E4160000}"/>
    <cellStyle name="Calculation 2 2 2 2 7 2 2 2" xfId="3372" xr:uid="{00000000-0005-0000-0000-0000E5160000}"/>
    <cellStyle name="Calculation 2 2 2 2 7 2 3" xfId="3373" xr:uid="{00000000-0005-0000-0000-0000E6160000}"/>
    <cellStyle name="Calculation 2 2 2 2 7 2 3 2" xfId="3374" xr:uid="{00000000-0005-0000-0000-0000E7160000}"/>
    <cellStyle name="Calculation 2 2 2 2 7 2 4" xfId="3375" xr:uid="{00000000-0005-0000-0000-0000E8160000}"/>
    <cellStyle name="Calculation 2 2 2 2 7 2 5" xfId="3376" xr:uid="{00000000-0005-0000-0000-0000E9160000}"/>
    <cellStyle name="Calculation 2 2 2 2 7 3" xfId="3377" xr:uid="{00000000-0005-0000-0000-0000EA160000}"/>
    <cellStyle name="Calculation 2 2 2 2 7 3 2" xfId="3378" xr:uid="{00000000-0005-0000-0000-0000EB160000}"/>
    <cellStyle name="Calculation 2 2 2 2 7 3 2 2" xfId="3379" xr:uid="{00000000-0005-0000-0000-0000EC160000}"/>
    <cellStyle name="Calculation 2 2 2 2 7 3 3" xfId="3380" xr:uid="{00000000-0005-0000-0000-0000ED160000}"/>
    <cellStyle name="Calculation 2 2 2 2 7 3 3 2" xfId="3381" xr:uid="{00000000-0005-0000-0000-0000EE160000}"/>
    <cellStyle name="Calculation 2 2 2 2 7 3 4" xfId="3382" xr:uid="{00000000-0005-0000-0000-0000EF160000}"/>
    <cellStyle name="Calculation 2 2 2 2 7 3 5" xfId="3383" xr:uid="{00000000-0005-0000-0000-0000F0160000}"/>
    <cellStyle name="Calculation 2 2 2 2 7 4" xfId="3384" xr:uid="{00000000-0005-0000-0000-0000F1160000}"/>
    <cellStyle name="Calculation 2 2 2 2 7 4 2" xfId="3385" xr:uid="{00000000-0005-0000-0000-0000F2160000}"/>
    <cellStyle name="Calculation 2 2 2 2 7 5" xfId="3386" xr:uid="{00000000-0005-0000-0000-0000F3160000}"/>
    <cellStyle name="Calculation 2 2 2 2 7 5 2" xfId="3387" xr:uid="{00000000-0005-0000-0000-0000F4160000}"/>
    <cellStyle name="Calculation 2 2 2 2 7 6" xfId="3388" xr:uid="{00000000-0005-0000-0000-0000F5160000}"/>
    <cellStyle name="Calculation 2 2 2 2 7 6 2" xfId="3389" xr:uid="{00000000-0005-0000-0000-0000F6160000}"/>
    <cellStyle name="Calculation 2 2 2 2 7 7" xfId="3390" xr:uid="{00000000-0005-0000-0000-0000F7160000}"/>
    <cellStyle name="Calculation 2 2 2 2 7 8" xfId="3391" xr:uid="{00000000-0005-0000-0000-0000F8160000}"/>
    <cellStyle name="Calculation 2 2 2 2 8" xfId="3392" xr:uid="{00000000-0005-0000-0000-0000F9160000}"/>
    <cellStyle name="Calculation 2 2 2 2 8 2" xfId="3393" xr:uid="{00000000-0005-0000-0000-0000FA160000}"/>
    <cellStyle name="Calculation 2 2 2 2 8 2 2" xfId="3394" xr:uid="{00000000-0005-0000-0000-0000FB160000}"/>
    <cellStyle name="Calculation 2 2 2 2 8 2 2 2" xfId="3395" xr:uid="{00000000-0005-0000-0000-0000FC160000}"/>
    <cellStyle name="Calculation 2 2 2 2 8 2 3" xfId="3396" xr:uid="{00000000-0005-0000-0000-0000FD160000}"/>
    <cellStyle name="Calculation 2 2 2 2 8 2 3 2" xfId="3397" xr:uid="{00000000-0005-0000-0000-0000FE160000}"/>
    <cellStyle name="Calculation 2 2 2 2 8 2 4" xfId="3398" xr:uid="{00000000-0005-0000-0000-0000FF160000}"/>
    <cellStyle name="Calculation 2 2 2 2 8 2 5" xfId="3399" xr:uid="{00000000-0005-0000-0000-000000170000}"/>
    <cellStyle name="Calculation 2 2 2 2 8 3" xfId="3400" xr:uid="{00000000-0005-0000-0000-000001170000}"/>
    <cellStyle name="Calculation 2 2 2 2 8 3 2" xfId="3401" xr:uid="{00000000-0005-0000-0000-000002170000}"/>
    <cellStyle name="Calculation 2 2 2 2 8 3 2 2" xfId="3402" xr:uid="{00000000-0005-0000-0000-000003170000}"/>
    <cellStyle name="Calculation 2 2 2 2 8 3 3" xfId="3403" xr:uid="{00000000-0005-0000-0000-000004170000}"/>
    <cellStyle name="Calculation 2 2 2 2 8 3 3 2" xfId="3404" xr:uid="{00000000-0005-0000-0000-000005170000}"/>
    <cellStyle name="Calculation 2 2 2 2 8 3 4" xfId="3405" xr:uid="{00000000-0005-0000-0000-000006170000}"/>
    <cellStyle name="Calculation 2 2 2 2 8 3 5" xfId="3406" xr:uid="{00000000-0005-0000-0000-000007170000}"/>
    <cellStyle name="Calculation 2 2 2 2 8 4" xfId="3407" xr:uid="{00000000-0005-0000-0000-000008170000}"/>
    <cellStyle name="Calculation 2 2 2 2 8 4 2" xfId="3408" xr:uid="{00000000-0005-0000-0000-000009170000}"/>
    <cellStyle name="Calculation 2 2 2 2 8 5" xfId="3409" xr:uid="{00000000-0005-0000-0000-00000A170000}"/>
    <cellStyle name="Calculation 2 2 2 2 8 5 2" xfId="3410" xr:uid="{00000000-0005-0000-0000-00000B170000}"/>
    <cellStyle name="Calculation 2 2 2 2 8 6" xfId="3411" xr:uid="{00000000-0005-0000-0000-00000C170000}"/>
    <cellStyle name="Calculation 2 2 2 2 8 6 2" xfId="3412" xr:uid="{00000000-0005-0000-0000-00000D170000}"/>
    <cellStyle name="Calculation 2 2 2 2 8 7" xfId="3413" xr:uid="{00000000-0005-0000-0000-00000E170000}"/>
    <cellStyle name="Calculation 2 2 2 2 8 8" xfId="3414" xr:uid="{00000000-0005-0000-0000-00000F170000}"/>
    <cellStyle name="Calculation 2 2 2 2 9" xfId="3415" xr:uid="{00000000-0005-0000-0000-000010170000}"/>
    <cellStyle name="Calculation 2 2 2 2 9 2" xfId="3416" xr:uid="{00000000-0005-0000-0000-000011170000}"/>
    <cellStyle name="Calculation 2 2 2 2 9 2 2" xfId="3417" xr:uid="{00000000-0005-0000-0000-000012170000}"/>
    <cellStyle name="Calculation 2 2 2 2 9 2 2 2" xfId="3418" xr:uid="{00000000-0005-0000-0000-000013170000}"/>
    <cellStyle name="Calculation 2 2 2 2 9 2 3" xfId="3419" xr:uid="{00000000-0005-0000-0000-000014170000}"/>
    <cellStyle name="Calculation 2 2 2 2 9 2 3 2" xfId="3420" xr:uid="{00000000-0005-0000-0000-000015170000}"/>
    <cellStyle name="Calculation 2 2 2 2 9 2 4" xfId="3421" xr:uid="{00000000-0005-0000-0000-000016170000}"/>
    <cellStyle name="Calculation 2 2 2 2 9 2 5" xfId="3422" xr:uid="{00000000-0005-0000-0000-000017170000}"/>
    <cellStyle name="Calculation 2 2 2 2 9 3" xfId="3423" xr:uid="{00000000-0005-0000-0000-000018170000}"/>
    <cellStyle name="Calculation 2 2 2 2 9 3 2" xfId="3424" xr:uid="{00000000-0005-0000-0000-000019170000}"/>
    <cellStyle name="Calculation 2 2 2 2 9 3 2 2" xfId="3425" xr:uid="{00000000-0005-0000-0000-00001A170000}"/>
    <cellStyle name="Calculation 2 2 2 2 9 3 3" xfId="3426" xr:uid="{00000000-0005-0000-0000-00001B170000}"/>
    <cellStyle name="Calculation 2 2 2 2 9 3 3 2" xfId="3427" xr:uid="{00000000-0005-0000-0000-00001C170000}"/>
    <cellStyle name="Calculation 2 2 2 2 9 3 4" xfId="3428" xr:uid="{00000000-0005-0000-0000-00001D170000}"/>
    <cellStyle name="Calculation 2 2 2 2 9 3 5" xfId="3429" xr:uid="{00000000-0005-0000-0000-00001E170000}"/>
    <cellStyle name="Calculation 2 2 2 2 9 4" xfId="3430" xr:uid="{00000000-0005-0000-0000-00001F170000}"/>
    <cellStyle name="Calculation 2 2 2 2 9 4 2" xfId="3431" xr:uid="{00000000-0005-0000-0000-000020170000}"/>
    <cellStyle name="Calculation 2 2 2 2 9 5" xfId="3432" xr:uid="{00000000-0005-0000-0000-000021170000}"/>
    <cellStyle name="Calculation 2 2 2 2 9 5 2" xfId="3433" xr:uid="{00000000-0005-0000-0000-000022170000}"/>
    <cellStyle name="Calculation 2 2 2 2 9 6" xfId="3434" xr:uid="{00000000-0005-0000-0000-000023170000}"/>
    <cellStyle name="Calculation 2 2 2 2 9 6 2" xfId="3435" xr:uid="{00000000-0005-0000-0000-000024170000}"/>
    <cellStyle name="Calculation 2 2 2 2 9 7" xfId="3436" xr:uid="{00000000-0005-0000-0000-000025170000}"/>
    <cellStyle name="Calculation 2 2 2 2 9 8" xfId="3437" xr:uid="{00000000-0005-0000-0000-000026170000}"/>
    <cellStyle name="Calculation 2 2 2 3" xfId="3438" xr:uid="{00000000-0005-0000-0000-000027170000}"/>
    <cellStyle name="Calculation 2 2 2 3 2" xfId="3439" xr:uid="{00000000-0005-0000-0000-000028170000}"/>
    <cellStyle name="Calculation 2 2 2 3 2 2" xfId="3440" xr:uid="{00000000-0005-0000-0000-000029170000}"/>
    <cellStyle name="Calculation 2 2 2 3 2 2 2" xfId="3441" xr:uid="{00000000-0005-0000-0000-00002A170000}"/>
    <cellStyle name="Calculation 2 2 2 3 2 3" xfId="3442" xr:uid="{00000000-0005-0000-0000-00002B170000}"/>
    <cellStyle name="Calculation 2 2 2 3 2 3 2" xfId="3443" xr:uid="{00000000-0005-0000-0000-00002C170000}"/>
    <cellStyle name="Calculation 2 2 2 3 2 4" xfId="3444" xr:uid="{00000000-0005-0000-0000-00002D170000}"/>
    <cellStyle name="Calculation 2 2 2 3 2 5" xfId="3445" xr:uid="{00000000-0005-0000-0000-00002E170000}"/>
    <cellStyle name="Calculation 2 2 2 3 3" xfId="3446" xr:uid="{00000000-0005-0000-0000-00002F170000}"/>
    <cellStyle name="Calculation 2 2 2 3 3 2" xfId="3447" xr:uid="{00000000-0005-0000-0000-000030170000}"/>
    <cellStyle name="Calculation 2 2 2 3 3 2 2" xfId="3448" xr:uid="{00000000-0005-0000-0000-000031170000}"/>
    <cellStyle name="Calculation 2 2 2 3 3 3" xfId="3449" xr:uid="{00000000-0005-0000-0000-000032170000}"/>
    <cellStyle name="Calculation 2 2 2 3 3 3 2" xfId="3450" xr:uid="{00000000-0005-0000-0000-000033170000}"/>
    <cellStyle name="Calculation 2 2 2 3 3 4" xfId="3451" xr:uid="{00000000-0005-0000-0000-000034170000}"/>
    <cellStyle name="Calculation 2 2 2 3 3 5" xfId="3452" xr:uid="{00000000-0005-0000-0000-000035170000}"/>
    <cellStyle name="Calculation 2 2 2 3 4" xfId="3453" xr:uid="{00000000-0005-0000-0000-000036170000}"/>
    <cellStyle name="Calculation 2 2 2 3 4 2" xfId="3454" xr:uid="{00000000-0005-0000-0000-000037170000}"/>
    <cellStyle name="Calculation 2 2 2 3 5" xfId="3455" xr:uid="{00000000-0005-0000-0000-000038170000}"/>
    <cellStyle name="Calculation 2 2 2 3 5 2" xfId="3456" xr:uid="{00000000-0005-0000-0000-000039170000}"/>
    <cellStyle name="Calculation 2 2 2 3 6" xfId="3457" xr:uid="{00000000-0005-0000-0000-00003A170000}"/>
    <cellStyle name="Calculation 2 2 2 3 7" xfId="3458" xr:uid="{00000000-0005-0000-0000-00003B170000}"/>
    <cellStyle name="Calculation 2 2 2 4" xfId="3459" xr:uid="{00000000-0005-0000-0000-00003C170000}"/>
    <cellStyle name="Calculation 2 2 2 4 2" xfId="3460" xr:uid="{00000000-0005-0000-0000-00003D170000}"/>
    <cellStyle name="Calculation 2 2 2 4 2 2" xfId="3461" xr:uid="{00000000-0005-0000-0000-00003E170000}"/>
    <cellStyle name="Calculation 2 2 2 4 2 2 2" xfId="3462" xr:uid="{00000000-0005-0000-0000-00003F170000}"/>
    <cellStyle name="Calculation 2 2 2 4 2 3" xfId="3463" xr:uid="{00000000-0005-0000-0000-000040170000}"/>
    <cellStyle name="Calculation 2 2 2 4 2 3 2" xfId="3464" xr:uid="{00000000-0005-0000-0000-000041170000}"/>
    <cellStyle name="Calculation 2 2 2 4 2 4" xfId="3465" xr:uid="{00000000-0005-0000-0000-000042170000}"/>
    <cellStyle name="Calculation 2 2 2 4 2 5" xfId="3466" xr:uid="{00000000-0005-0000-0000-000043170000}"/>
    <cellStyle name="Calculation 2 2 2 4 3" xfId="3467" xr:uid="{00000000-0005-0000-0000-000044170000}"/>
    <cellStyle name="Calculation 2 2 2 4 3 2" xfId="3468" xr:uid="{00000000-0005-0000-0000-000045170000}"/>
    <cellStyle name="Calculation 2 2 2 4 3 2 2" xfId="3469" xr:uid="{00000000-0005-0000-0000-000046170000}"/>
    <cellStyle name="Calculation 2 2 2 4 3 3" xfId="3470" xr:uid="{00000000-0005-0000-0000-000047170000}"/>
    <cellStyle name="Calculation 2 2 2 4 3 3 2" xfId="3471" xr:uid="{00000000-0005-0000-0000-000048170000}"/>
    <cellStyle name="Calculation 2 2 2 4 3 4" xfId="3472" xr:uid="{00000000-0005-0000-0000-000049170000}"/>
    <cellStyle name="Calculation 2 2 2 4 3 5" xfId="3473" xr:uid="{00000000-0005-0000-0000-00004A170000}"/>
    <cellStyle name="Calculation 2 2 2 4 4" xfId="3474" xr:uid="{00000000-0005-0000-0000-00004B170000}"/>
    <cellStyle name="Calculation 2 2 2 4 4 2" xfId="3475" xr:uid="{00000000-0005-0000-0000-00004C170000}"/>
    <cellStyle name="Calculation 2 2 2 4 5" xfId="3476" xr:uid="{00000000-0005-0000-0000-00004D170000}"/>
    <cellStyle name="Calculation 2 2 2 4 5 2" xfId="3477" xr:uid="{00000000-0005-0000-0000-00004E170000}"/>
    <cellStyle name="Calculation 2 2 2 4 6" xfId="3478" xr:uid="{00000000-0005-0000-0000-00004F170000}"/>
    <cellStyle name="Calculation 2 2 2 4 6 2" xfId="3479" xr:uid="{00000000-0005-0000-0000-000050170000}"/>
    <cellStyle name="Calculation 2 2 2 4 7" xfId="3480" xr:uid="{00000000-0005-0000-0000-000051170000}"/>
    <cellStyle name="Calculation 2 2 2 4 8" xfId="3481" xr:uid="{00000000-0005-0000-0000-000052170000}"/>
    <cellStyle name="Calculation 2 2 2 5" xfId="3482" xr:uid="{00000000-0005-0000-0000-000053170000}"/>
    <cellStyle name="Calculation 2 2 2 5 2" xfId="3483" xr:uid="{00000000-0005-0000-0000-000054170000}"/>
    <cellStyle name="Calculation 2 2 2 5 2 2" xfId="3484" xr:uid="{00000000-0005-0000-0000-000055170000}"/>
    <cellStyle name="Calculation 2 2 2 5 2 2 2" xfId="3485" xr:uid="{00000000-0005-0000-0000-000056170000}"/>
    <cellStyle name="Calculation 2 2 2 5 2 3" xfId="3486" xr:uid="{00000000-0005-0000-0000-000057170000}"/>
    <cellStyle name="Calculation 2 2 2 5 2 3 2" xfId="3487" xr:uid="{00000000-0005-0000-0000-000058170000}"/>
    <cellStyle name="Calculation 2 2 2 5 2 4" xfId="3488" xr:uid="{00000000-0005-0000-0000-000059170000}"/>
    <cellStyle name="Calculation 2 2 2 5 2 5" xfId="3489" xr:uid="{00000000-0005-0000-0000-00005A170000}"/>
    <cellStyle name="Calculation 2 2 2 5 3" xfId="3490" xr:uid="{00000000-0005-0000-0000-00005B170000}"/>
    <cellStyle name="Calculation 2 2 2 5 3 2" xfId="3491" xr:uid="{00000000-0005-0000-0000-00005C170000}"/>
    <cellStyle name="Calculation 2 2 2 5 3 2 2" xfId="3492" xr:uid="{00000000-0005-0000-0000-00005D170000}"/>
    <cellStyle name="Calculation 2 2 2 5 3 3" xfId="3493" xr:uid="{00000000-0005-0000-0000-00005E170000}"/>
    <cellStyle name="Calculation 2 2 2 5 3 3 2" xfId="3494" xr:uid="{00000000-0005-0000-0000-00005F170000}"/>
    <cellStyle name="Calculation 2 2 2 5 3 4" xfId="3495" xr:uid="{00000000-0005-0000-0000-000060170000}"/>
    <cellStyle name="Calculation 2 2 2 5 3 5" xfId="3496" xr:uid="{00000000-0005-0000-0000-000061170000}"/>
    <cellStyle name="Calculation 2 2 2 5 4" xfId="3497" xr:uid="{00000000-0005-0000-0000-000062170000}"/>
    <cellStyle name="Calculation 2 2 2 5 4 2" xfId="3498" xr:uid="{00000000-0005-0000-0000-000063170000}"/>
    <cellStyle name="Calculation 2 2 2 5 5" xfId="3499" xr:uid="{00000000-0005-0000-0000-000064170000}"/>
    <cellStyle name="Calculation 2 2 2 5 5 2" xfId="3500" xr:uid="{00000000-0005-0000-0000-000065170000}"/>
    <cellStyle name="Calculation 2 2 2 5 6" xfId="3501" xr:uid="{00000000-0005-0000-0000-000066170000}"/>
    <cellStyle name="Calculation 2 2 2 5 6 2" xfId="3502" xr:uid="{00000000-0005-0000-0000-000067170000}"/>
    <cellStyle name="Calculation 2 2 2 5 7" xfId="3503" xr:uid="{00000000-0005-0000-0000-000068170000}"/>
    <cellStyle name="Calculation 2 2 2 5 8" xfId="3504" xr:uid="{00000000-0005-0000-0000-000069170000}"/>
    <cellStyle name="Calculation 2 2 2 6" xfId="3505" xr:uid="{00000000-0005-0000-0000-00006A170000}"/>
    <cellStyle name="Calculation 2 2 2 6 2" xfId="3506" xr:uid="{00000000-0005-0000-0000-00006B170000}"/>
    <cellStyle name="Calculation 2 2 2 6 2 2" xfId="3507" xr:uid="{00000000-0005-0000-0000-00006C170000}"/>
    <cellStyle name="Calculation 2 2 2 6 2 2 2" xfId="3508" xr:uid="{00000000-0005-0000-0000-00006D170000}"/>
    <cellStyle name="Calculation 2 2 2 6 2 3" xfId="3509" xr:uid="{00000000-0005-0000-0000-00006E170000}"/>
    <cellStyle name="Calculation 2 2 2 6 2 3 2" xfId="3510" xr:uid="{00000000-0005-0000-0000-00006F170000}"/>
    <cellStyle name="Calculation 2 2 2 6 2 4" xfId="3511" xr:uid="{00000000-0005-0000-0000-000070170000}"/>
    <cellStyle name="Calculation 2 2 2 6 2 5" xfId="3512" xr:uid="{00000000-0005-0000-0000-000071170000}"/>
    <cellStyle name="Calculation 2 2 2 6 3" xfId="3513" xr:uid="{00000000-0005-0000-0000-000072170000}"/>
    <cellStyle name="Calculation 2 2 2 6 3 2" xfId="3514" xr:uid="{00000000-0005-0000-0000-000073170000}"/>
    <cellStyle name="Calculation 2 2 2 6 3 2 2" xfId="3515" xr:uid="{00000000-0005-0000-0000-000074170000}"/>
    <cellStyle name="Calculation 2 2 2 6 3 3" xfId="3516" xr:uid="{00000000-0005-0000-0000-000075170000}"/>
    <cellStyle name="Calculation 2 2 2 6 3 3 2" xfId="3517" xr:uid="{00000000-0005-0000-0000-000076170000}"/>
    <cellStyle name="Calculation 2 2 2 6 3 4" xfId="3518" xr:uid="{00000000-0005-0000-0000-000077170000}"/>
    <cellStyle name="Calculation 2 2 2 6 3 5" xfId="3519" xr:uid="{00000000-0005-0000-0000-000078170000}"/>
    <cellStyle name="Calculation 2 2 2 6 4" xfId="3520" xr:uid="{00000000-0005-0000-0000-000079170000}"/>
    <cellStyle name="Calculation 2 2 2 6 4 2" xfId="3521" xr:uid="{00000000-0005-0000-0000-00007A170000}"/>
    <cellStyle name="Calculation 2 2 2 6 5" xfId="3522" xr:uid="{00000000-0005-0000-0000-00007B170000}"/>
    <cellStyle name="Calculation 2 2 2 6 5 2" xfId="3523" xr:uid="{00000000-0005-0000-0000-00007C170000}"/>
    <cellStyle name="Calculation 2 2 2 6 6" xfId="3524" xr:uid="{00000000-0005-0000-0000-00007D170000}"/>
    <cellStyle name="Calculation 2 2 2 6 6 2" xfId="3525" xr:uid="{00000000-0005-0000-0000-00007E170000}"/>
    <cellStyle name="Calculation 2 2 2 6 7" xfId="3526" xr:uid="{00000000-0005-0000-0000-00007F170000}"/>
    <cellStyle name="Calculation 2 2 2 6 8" xfId="3527" xr:uid="{00000000-0005-0000-0000-000080170000}"/>
    <cellStyle name="Calculation 2 2 2 7" xfId="3528" xr:uid="{00000000-0005-0000-0000-000081170000}"/>
    <cellStyle name="Calculation 2 2 2 7 2" xfId="3529" xr:uid="{00000000-0005-0000-0000-000082170000}"/>
    <cellStyle name="Calculation 2 2 2 7 2 2" xfId="3530" xr:uid="{00000000-0005-0000-0000-000083170000}"/>
    <cellStyle name="Calculation 2 2 2 7 2 2 2" xfId="3531" xr:uid="{00000000-0005-0000-0000-000084170000}"/>
    <cellStyle name="Calculation 2 2 2 7 2 3" xfId="3532" xr:uid="{00000000-0005-0000-0000-000085170000}"/>
    <cellStyle name="Calculation 2 2 2 7 2 3 2" xfId="3533" xr:uid="{00000000-0005-0000-0000-000086170000}"/>
    <cellStyle name="Calculation 2 2 2 7 2 4" xfId="3534" xr:uid="{00000000-0005-0000-0000-000087170000}"/>
    <cellStyle name="Calculation 2 2 2 7 2 5" xfId="3535" xr:uid="{00000000-0005-0000-0000-000088170000}"/>
    <cellStyle name="Calculation 2 2 2 7 3" xfId="3536" xr:uid="{00000000-0005-0000-0000-000089170000}"/>
    <cellStyle name="Calculation 2 2 2 7 3 2" xfId="3537" xr:uid="{00000000-0005-0000-0000-00008A170000}"/>
    <cellStyle name="Calculation 2 2 2 7 3 2 2" xfId="3538" xr:uid="{00000000-0005-0000-0000-00008B170000}"/>
    <cellStyle name="Calculation 2 2 2 7 3 3" xfId="3539" xr:uid="{00000000-0005-0000-0000-00008C170000}"/>
    <cellStyle name="Calculation 2 2 2 7 3 3 2" xfId="3540" xr:uid="{00000000-0005-0000-0000-00008D170000}"/>
    <cellStyle name="Calculation 2 2 2 7 3 4" xfId="3541" xr:uid="{00000000-0005-0000-0000-00008E170000}"/>
    <cellStyle name="Calculation 2 2 2 7 3 5" xfId="3542" xr:uid="{00000000-0005-0000-0000-00008F170000}"/>
    <cellStyle name="Calculation 2 2 2 7 4" xfId="3543" xr:uid="{00000000-0005-0000-0000-000090170000}"/>
    <cellStyle name="Calculation 2 2 2 7 4 2" xfId="3544" xr:uid="{00000000-0005-0000-0000-000091170000}"/>
    <cellStyle name="Calculation 2 2 2 7 5" xfId="3545" xr:uid="{00000000-0005-0000-0000-000092170000}"/>
    <cellStyle name="Calculation 2 2 2 7 5 2" xfId="3546" xr:uid="{00000000-0005-0000-0000-000093170000}"/>
    <cellStyle name="Calculation 2 2 2 7 6" xfId="3547" xr:uid="{00000000-0005-0000-0000-000094170000}"/>
    <cellStyle name="Calculation 2 2 2 7 6 2" xfId="3548" xr:uid="{00000000-0005-0000-0000-000095170000}"/>
    <cellStyle name="Calculation 2 2 2 7 7" xfId="3549" xr:uid="{00000000-0005-0000-0000-000096170000}"/>
    <cellStyle name="Calculation 2 2 2 7 8" xfId="3550" xr:uid="{00000000-0005-0000-0000-000097170000}"/>
    <cellStyle name="Calculation 2 2 2 8" xfId="3551" xr:uid="{00000000-0005-0000-0000-000098170000}"/>
    <cellStyle name="Calculation 2 2 2 8 2" xfId="3552" xr:uid="{00000000-0005-0000-0000-000099170000}"/>
    <cellStyle name="Calculation 2 2 2 8 2 2" xfId="3553" xr:uid="{00000000-0005-0000-0000-00009A170000}"/>
    <cellStyle name="Calculation 2 2 2 8 2 2 2" xfId="3554" xr:uid="{00000000-0005-0000-0000-00009B170000}"/>
    <cellStyle name="Calculation 2 2 2 8 2 3" xfId="3555" xr:uid="{00000000-0005-0000-0000-00009C170000}"/>
    <cellStyle name="Calculation 2 2 2 8 2 3 2" xfId="3556" xr:uid="{00000000-0005-0000-0000-00009D170000}"/>
    <cellStyle name="Calculation 2 2 2 8 2 4" xfId="3557" xr:uid="{00000000-0005-0000-0000-00009E170000}"/>
    <cellStyle name="Calculation 2 2 2 8 2 5" xfId="3558" xr:uid="{00000000-0005-0000-0000-00009F170000}"/>
    <cellStyle name="Calculation 2 2 2 8 3" xfId="3559" xr:uid="{00000000-0005-0000-0000-0000A0170000}"/>
    <cellStyle name="Calculation 2 2 2 8 3 2" xfId="3560" xr:uid="{00000000-0005-0000-0000-0000A1170000}"/>
    <cellStyle name="Calculation 2 2 2 8 3 2 2" xfId="3561" xr:uid="{00000000-0005-0000-0000-0000A2170000}"/>
    <cellStyle name="Calculation 2 2 2 8 3 3" xfId="3562" xr:uid="{00000000-0005-0000-0000-0000A3170000}"/>
    <cellStyle name="Calculation 2 2 2 8 3 3 2" xfId="3563" xr:uid="{00000000-0005-0000-0000-0000A4170000}"/>
    <cellStyle name="Calculation 2 2 2 8 3 4" xfId="3564" xr:uid="{00000000-0005-0000-0000-0000A5170000}"/>
    <cellStyle name="Calculation 2 2 2 8 3 5" xfId="3565" xr:uid="{00000000-0005-0000-0000-0000A6170000}"/>
    <cellStyle name="Calculation 2 2 2 8 4" xfId="3566" xr:uid="{00000000-0005-0000-0000-0000A7170000}"/>
    <cellStyle name="Calculation 2 2 2 8 4 2" xfId="3567" xr:uid="{00000000-0005-0000-0000-0000A8170000}"/>
    <cellStyle name="Calculation 2 2 2 8 5" xfId="3568" xr:uid="{00000000-0005-0000-0000-0000A9170000}"/>
    <cellStyle name="Calculation 2 2 2 8 5 2" xfId="3569" xr:uid="{00000000-0005-0000-0000-0000AA170000}"/>
    <cellStyle name="Calculation 2 2 2 8 6" xfId="3570" xr:uid="{00000000-0005-0000-0000-0000AB170000}"/>
    <cellStyle name="Calculation 2 2 2 8 6 2" xfId="3571" xr:uid="{00000000-0005-0000-0000-0000AC170000}"/>
    <cellStyle name="Calculation 2 2 2 8 7" xfId="3572" xr:uid="{00000000-0005-0000-0000-0000AD170000}"/>
    <cellStyle name="Calculation 2 2 2 8 8" xfId="3573" xr:uid="{00000000-0005-0000-0000-0000AE170000}"/>
    <cellStyle name="Calculation 2 2 2 9" xfId="3574" xr:uid="{00000000-0005-0000-0000-0000AF170000}"/>
    <cellStyle name="Calculation 2 2 2 9 2" xfId="3575" xr:uid="{00000000-0005-0000-0000-0000B0170000}"/>
    <cellStyle name="Calculation 2 2 2 9 2 2" xfId="3576" xr:uid="{00000000-0005-0000-0000-0000B1170000}"/>
    <cellStyle name="Calculation 2 2 2 9 2 2 2" xfId="3577" xr:uid="{00000000-0005-0000-0000-0000B2170000}"/>
    <cellStyle name="Calculation 2 2 2 9 2 3" xfId="3578" xr:uid="{00000000-0005-0000-0000-0000B3170000}"/>
    <cellStyle name="Calculation 2 2 2 9 2 3 2" xfId="3579" xr:uid="{00000000-0005-0000-0000-0000B4170000}"/>
    <cellStyle name="Calculation 2 2 2 9 2 4" xfId="3580" xr:uid="{00000000-0005-0000-0000-0000B5170000}"/>
    <cellStyle name="Calculation 2 2 2 9 2 5" xfId="3581" xr:uid="{00000000-0005-0000-0000-0000B6170000}"/>
    <cellStyle name="Calculation 2 2 2 9 3" xfId="3582" xr:uid="{00000000-0005-0000-0000-0000B7170000}"/>
    <cellStyle name="Calculation 2 2 2 9 3 2" xfId="3583" xr:uid="{00000000-0005-0000-0000-0000B8170000}"/>
    <cellStyle name="Calculation 2 2 2 9 3 2 2" xfId="3584" xr:uid="{00000000-0005-0000-0000-0000B9170000}"/>
    <cellStyle name="Calculation 2 2 2 9 3 3" xfId="3585" xr:uid="{00000000-0005-0000-0000-0000BA170000}"/>
    <cellStyle name="Calculation 2 2 2 9 3 3 2" xfId="3586" xr:uid="{00000000-0005-0000-0000-0000BB170000}"/>
    <cellStyle name="Calculation 2 2 2 9 3 4" xfId="3587" xr:uid="{00000000-0005-0000-0000-0000BC170000}"/>
    <cellStyle name="Calculation 2 2 2 9 3 5" xfId="3588" xr:uid="{00000000-0005-0000-0000-0000BD170000}"/>
    <cellStyle name="Calculation 2 2 2 9 4" xfId="3589" xr:uid="{00000000-0005-0000-0000-0000BE170000}"/>
    <cellStyle name="Calculation 2 2 2 9 4 2" xfId="3590" xr:uid="{00000000-0005-0000-0000-0000BF170000}"/>
    <cellStyle name="Calculation 2 2 2 9 5" xfId="3591" xr:uid="{00000000-0005-0000-0000-0000C0170000}"/>
    <cellStyle name="Calculation 2 2 2 9 5 2" xfId="3592" xr:uid="{00000000-0005-0000-0000-0000C1170000}"/>
    <cellStyle name="Calculation 2 2 2 9 6" xfId="3593" xr:uid="{00000000-0005-0000-0000-0000C2170000}"/>
    <cellStyle name="Calculation 2 2 2 9 6 2" xfId="3594" xr:uid="{00000000-0005-0000-0000-0000C3170000}"/>
    <cellStyle name="Calculation 2 2 2 9 7" xfId="3595" xr:uid="{00000000-0005-0000-0000-0000C4170000}"/>
    <cellStyle name="Calculation 2 2 2 9 8" xfId="3596" xr:uid="{00000000-0005-0000-0000-0000C5170000}"/>
    <cellStyle name="Calculation 2 2 3" xfId="3597" xr:uid="{00000000-0005-0000-0000-0000C6170000}"/>
    <cellStyle name="Calculation 2 2 3 10" xfId="3598" xr:uid="{00000000-0005-0000-0000-0000C7170000}"/>
    <cellStyle name="Calculation 2 2 3 10 2" xfId="3599" xr:uid="{00000000-0005-0000-0000-0000C8170000}"/>
    <cellStyle name="Calculation 2 2 3 10 2 2" xfId="3600" xr:uid="{00000000-0005-0000-0000-0000C9170000}"/>
    <cellStyle name="Calculation 2 2 3 10 2 2 2" xfId="3601" xr:uid="{00000000-0005-0000-0000-0000CA170000}"/>
    <cellStyle name="Calculation 2 2 3 10 2 3" xfId="3602" xr:uid="{00000000-0005-0000-0000-0000CB170000}"/>
    <cellStyle name="Calculation 2 2 3 10 2 3 2" xfId="3603" xr:uid="{00000000-0005-0000-0000-0000CC170000}"/>
    <cellStyle name="Calculation 2 2 3 10 2 4" xfId="3604" xr:uid="{00000000-0005-0000-0000-0000CD170000}"/>
    <cellStyle name="Calculation 2 2 3 10 2 5" xfId="3605" xr:uid="{00000000-0005-0000-0000-0000CE170000}"/>
    <cellStyle name="Calculation 2 2 3 10 3" xfId="3606" xr:uid="{00000000-0005-0000-0000-0000CF170000}"/>
    <cellStyle name="Calculation 2 2 3 10 3 2" xfId="3607" xr:uid="{00000000-0005-0000-0000-0000D0170000}"/>
    <cellStyle name="Calculation 2 2 3 10 3 2 2" xfId="3608" xr:uid="{00000000-0005-0000-0000-0000D1170000}"/>
    <cellStyle name="Calculation 2 2 3 10 3 3" xfId="3609" xr:uid="{00000000-0005-0000-0000-0000D2170000}"/>
    <cellStyle name="Calculation 2 2 3 10 3 3 2" xfId="3610" xr:uid="{00000000-0005-0000-0000-0000D3170000}"/>
    <cellStyle name="Calculation 2 2 3 10 3 4" xfId="3611" xr:uid="{00000000-0005-0000-0000-0000D4170000}"/>
    <cellStyle name="Calculation 2 2 3 10 3 5" xfId="3612" xr:uid="{00000000-0005-0000-0000-0000D5170000}"/>
    <cellStyle name="Calculation 2 2 3 10 4" xfId="3613" xr:uid="{00000000-0005-0000-0000-0000D6170000}"/>
    <cellStyle name="Calculation 2 2 3 10 4 2" xfId="3614" xr:uid="{00000000-0005-0000-0000-0000D7170000}"/>
    <cellStyle name="Calculation 2 2 3 10 5" xfId="3615" xr:uid="{00000000-0005-0000-0000-0000D8170000}"/>
    <cellStyle name="Calculation 2 2 3 10 5 2" xfId="3616" xr:uid="{00000000-0005-0000-0000-0000D9170000}"/>
    <cellStyle name="Calculation 2 2 3 10 6" xfId="3617" xr:uid="{00000000-0005-0000-0000-0000DA170000}"/>
    <cellStyle name="Calculation 2 2 3 10 6 2" xfId="3618" xr:uid="{00000000-0005-0000-0000-0000DB170000}"/>
    <cellStyle name="Calculation 2 2 3 10 7" xfId="3619" xr:uid="{00000000-0005-0000-0000-0000DC170000}"/>
    <cellStyle name="Calculation 2 2 3 10 8" xfId="3620" xr:uid="{00000000-0005-0000-0000-0000DD170000}"/>
    <cellStyle name="Calculation 2 2 3 11" xfId="3621" xr:uid="{00000000-0005-0000-0000-0000DE170000}"/>
    <cellStyle name="Calculation 2 2 3 11 2" xfId="3622" xr:uid="{00000000-0005-0000-0000-0000DF170000}"/>
    <cellStyle name="Calculation 2 2 3 11 2 2" xfId="3623" xr:uid="{00000000-0005-0000-0000-0000E0170000}"/>
    <cellStyle name="Calculation 2 2 3 11 2 2 2" xfId="3624" xr:uid="{00000000-0005-0000-0000-0000E1170000}"/>
    <cellStyle name="Calculation 2 2 3 11 2 3" xfId="3625" xr:uid="{00000000-0005-0000-0000-0000E2170000}"/>
    <cellStyle name="Calculation 2 2 3 11 2 3 2" xfId="3626" xr:uid="{00000000-0005-0000-0000-0000E3170000}"/>
    <cellStyle name="Calculation 2 2 3 11 2 4" xfId="3627" xr:uid="{00000000-0005-0000-0000-0000E4170000}"/>
    <cellStyle name="Calculation 2 2 3 11 2 5" xfId="3628" xr:uid="{00000000-0005-0000-0000-0000E5170000}"/>
    <cellStyle name="Calculation 2 2 3 11 3" xfId="3629" xr:uid="{00000000-0005-0000-0000-0000E6170000}"/>
    <cellStyle name="Calculation 2 2 3 11 3 2" xfId="3630" xr:uid="{00000000-0005-0000-0000-0000E7170000}"/>
    <cellStyle name="Calculation 2 2 3 11 3 2 2" xfId="3631" xr:uid="{00000000-0005-0000-0000-0000E8170000}"/>
    <cellStyle name="Calculation 2 2 3 11 3 3" xfId="3632" xr:uid="{00000000-0005-0000-0000-0000E9170000}"/>
    <cellStyle name="Calculation 2 2 3 11 3 3 2" xfId="3633" xr:uid="{00000000-0005-0000-0000-0000EA170000}"/>
    <cellStyle name="Calculation 2 2 3 11 3 4" xfId="3634" xr:uid="{00000000-0005-0000-0000-0000EB170000}"/>
    <cellStyle name="Calculation 2 2 3 11 3 5" xfId="3635" xr:uid="{00000000-0005-0000-0000-0000EC170000}"/>
    <cellStyle name="Calculation 2 2 3 11 4" xfId="3636" xr:uid="{00000000-0005-0000-0000-0000ED170000}"/>
    <cellStyle name="Calculation 2 2 3 11 4 2" xfId="3637" xr:uid="{00000000-0005-0000-0000-0000EE170000}"/>
    <cellStyle name="Calculation 2 2 3 11 5" xfId="3638" xr:uid="{00000000-0005-0000-0000-0000EF170000}"/>
    <cellStyle name="Calculation 2 2 3 11 5 2" xfId="3639" xr:uid="{00000000-0005-0000-0000-0000F0170000}"/>
    <cellStyle name="Calculation 2 2 3 11 6" xfId="3640" xr:uid="{00000000-0005-0000-0000-0000F1170000}"/>
    <cellStyle name="Calculation 2 2 3 11 6 2" xfId="3641" xr:uid="{00000000-0005-0000-0000-0000F2170000}"/>
    <cellStyle name="Calculation 2 2 3 11 7" xfId="3642" xr:uid="{00000000-0005-0000-0000-0000F3170000}"/>
    <cellStyle name="Calculation 2 2 3 11 8" xfId="3643" xr:uid="{00000000-0005-0000-0000-0000F4170000}"/>
    <cellStyle name="Calculation 2 2 3 12" xfId="3644" xr:uid="{00000000-0005-0000-0000-0000F5170000}"/>
    <cellStyle name="Calculation 2 2 3 12 2" xfId="3645" xr:uid="{00000000-0005-0000-0000-0000F6170000}"/>
    <cellStyle name="Calculation 2 2 3 12 2 2" xfId="3646" xr:uid="{00000000-0005-0000-0000-0000F7170000}"/>
    <cellStyle name="Calculation 2 2 3 12 2 2 2" xfId="3647" xr:uid="{00000000-0005-0000-0000-0000F8170000}"/>
    <cellStyle name="Calculation 2 2 3 12 2 3" xfId="3648" xr:uid="{00000000-0005-0000-0000-0000F9170000}"/>
    <cellStyle name="Calculation 2 2 3 12 2 3 2" xfId="3649" xr:uid="{00000000-0005-0000-0000-0000FA170000}"/>
    <cellStyle name="Calculation 2 2 3 12 2 4" xfId="3650" xr:uid="{00000000-0005-0000-0000-0000FB170000}"/>
    <cellStyle name="Calculation 2 2 3 12 2 5" xfId="3651" xr:uid="{00000000-0005-0000-0000-0000FC170000}"/>
    <cellStyle name="Calculation 2 2 3 12 3" xfId="3652" xr:uid="{00000000-0005-0000-0000-0000FD170000}"/>
    <cellStyle name="Calculation 2 2 3 12 3 2" xfId="3653" xr:uid="{00000000-0005-0000-0000-0000FE170000}"/>
    <cellStyle name="Calculation 2 2 3 12 3 2 2" xfId="3654" xr:uid="{00000000-0005-0000-0000-0000FF170000}"/>
    <cellStyle name="Calculation 2 2 3 12 3 3" xfId="3655" xr:uid="{00000000-0005-0000-0000-000000180000}"/>
    <cellStyle name="Calculation 2 2 3 12 3 3 2" xfId="3656" xr:uid="{00000000-0005-0000-0000-000001180000}"/>
    <cellStyle name="Calculation 2 2 3 12 3 4" xfId="3657" xr:uid="{00000000-0005-0000-0000-000002180000}"/>
    <cellStyle name="Calculation 2 2 3 12 3 5" xfId="3658" xr:uid="{00000000-0005-0000-0000-000003180000}"/>
    <cellStyle name="Calculation 2 2 3 12 4" xfId="3659" xr:uid="{00000000-0005-0000-0000-000004180000}"/>
    <cellStyle name="Calculation 2 2 3 12 4 2" xfId="3660" xr:uid="{00000000-0005-0000-0000-000005180000}"/>
    <cellStyle name="Calculation 2 2 3 12 5" xfId="3661" xr:uid="{00000000-0005-0000-0000-000006180000}"/>
    <cellStyle name="Calculation 2 2 3 12 5 2" xfId="3662" xr:uid="{00000000-0005-0000-0000-000007180000}"/>
    <cellStyle name="Calculation 2 2 3 12 6" xfId="3663" xr:uid="{00000000-0005-0000-0000-000008180000}"/>
    <cellStyle name="Calculation 2 2 3 12 6 2" xfId="3664" xr:uid="{00000000-0005-0000-0000-000009180000}"/>
    <cellStyle name="Calculation 2 2 3 12 7" xfId="3665" xr:uid="{00000000-0005-0000-0000-00000A180000}"/>
    <cellStyle name="Calculation 2 2 3 12 8" xfId="3666" xr:uid="{00000000-0005-0000-0000-00000B180000}"/>
    <cellStyle name="Calculation 2 2 3 13" xfId="3667" xr:uid="{00000000-0005-0000-0000-00000C180000}"/>
    <cellStyle name="Calculation 2 2 3 13 2" xfId="3668" xr:uid="{00000000-0005-0000-0000-00000D180000}"/>
    <cellStyle name="Calculation 2 2 3 13 2 2" xfId="3669" xr:uid="{00000000-0005-0000-0000-00000E180000}"/>
    <cellStyle name="Calculation 2 2 3 13 2 2 2" xfId="3670" xr:uid="{00000000-0005-0000-0000-00000F180000}"/>
    <cellStyle name="Calculation 2 2 3 13 2 3" xfId="3671" xr:uid="{00000000-0005-0000-0000-000010180000}"/>
    <cellStyle name="Calculation 2 2 3 13 2 3 2" xfId="3672" xr:uid="{00000000-0005-0000-0000-000011180000}"/>
    <cellStyle name="Calculation 2 2 3 13 2 4" xfId="3673" xr:uid="{00000000-0005-0000-0000-000012180000}"/>
    <cellStyle name="Calculation 2 2 3 13 2 5" xfId="3674" xr:uid="{00000000-0005-0000-0000-000013180000}"/>
    <cellStyle name="Calculation 2 2 3 13 3" xfId="3675" xr:uid="{00000000-0005-0000-0000-000014180000}"/>
    <cellStyle name="Calculation 2 2 3 13 3 2" xfId="3676" xr:uid="{00000000-0005-0000-0000-000015180000}"/>
    <cellStyle name="Calculation 2 2 3 13 3 2 2" xfId="3677" xr:uid="{00000000-0005-0000-0000-000016180000}"/>
    <cellStyle name="Calculation 2 2 3 13 3 3" xfId="3678" xr:uid="{00000000-0005-0000-0000-000017180000}"/>
    <cellStyle name="Calculation 2 2 3 13 3 3 2" xfId="3679" xr:uid="{00000000-0005-0000-0000-000018180000}"/>
    <cellStyle name="Calculation 2 2 3 13 3 4" xfId="3680" xr:uid="{00000000-0005-0000-0000-000019180000}"/>
    <cellStyle name="Calculation 2 2 3 13 3 5" xfId="3681" xr:uid="{00000000-0005-0000-0000-00001A180000}"/>
    <cellStyle name="Calculation 2 2 3 13 4" xfId="3682" xr:uid="{00000000-0005-0000-0000-00001B180000}"/>
    <cellStyle name="Calculation 2 2 3 13 4 2" xfId="3683" xr:uid="{00000000-0005-0000-0000-00001C180000}"/>
    <cellStyle name="Calculation 2 2 3 13 5" xfId="3684" xr:uid="{00000000-0005-0000-0000-00001D180000}"/>
    <cellStyle name="Calculation 2 2 3 13 5 2" xfId="3685" xr:uid="{00000000-0005-0000-0000-00001E180000}"/>
    <cellStyle name="Calculation 2 2 3 13 6" xfId="3686" xr:uid="{00000000-0005-0000-0000-00001F180000}"/>
    <cellStyle name="Calculation 2 2 3 13 6 2" xfId="3687" xr:uid="{00000000-0005-0000-0000-000020180000}"/>
    <cellStyle name="Calculation 2 2 3 13 7" xfId="3688" xr:uid="{00000000-0005-0000-0000-000021180000}"/>
    <cellStyle name="Calculation 2 2 3 13 8" xfId="3689" xr:uid="{00000000-0005-0000-0000-000022180000}"/>
    <cellStyle name="Calculation 2 2 3 14" xfId="3690" xr:uid="{00000000-0005-0000-0000-000023180000}"/>
    <cellStyle name="Calculation 2 2 3 14 2" xfId="3691" xr:uid="{00000000-0005-0000-0000-000024180000}"/>
    <cellStyle name="Calculation 2 2 3 14 2 2" xfId="3692" xr:uid="{00000000-0005-0000-0000-000025180000}"/>
    <cellStyle name="Calculation 2 2 3 14 2 2 2" xfId="3693" xr:uid="{00000000-0005-0000-0000-000026180000}"/>
    <cellStyle name="Calculation 2 2 3 14 2 3" xfId="3694" xr:uid="{00000000-0005-0000-0000-000027180000}"/>
    <cellStyle name="Calculation 2 2 3 14 2 3 2" xfId="3695" xr:uid="{00000000-0005-0000-0000-000028180000}"/>
    <cellStyle name="Calculation 2 2 3 14 2 4" xfId="3696" xr:uid="{00000000-0005-0000-0000-000029180000}"/>
    <cellStyle name="Calculation 2 2 3 14 2 5" xfId="3697" xr:uid="{00000000-0005-0000-0000-00002A180000}"/>
    <cellStyle name="Calculation 2 2 3 14 3" xfId="3698" xr:uid="{00000000-0005-0000-0000-00002B180000}"/>
    <cellStyle name="Calculation 2 2 3 14 3 2" xfId="3699" xr:uid="{00000000-0005-0000-0000-00002C180000}"/>
    <cellStyle name="Calculation 2 2 3 14 3 2 2" xfId="3700" xr:uid="{00000000-0005-0000-0000-00002D180000}"/>
    <cellStyle name="Calculation 2 2 3 14 3 3" xfId="3701" xr:uid="{00000000-0005-0000-0000-00002E180000}"/>
    <cellStyle name="Calculation 2 2 3 14 3 3 2" xfId="3702" xr:uid="{00000000-0005-0000-0000-00002F180000}"/>
    <cellStyle name="Calculation 2 2 3 14 3 4" xfId="3703" xr:uid="{00000000-0005-0000-0000-000030180000}"/>
    <cellStyle name="Calculation 2 2 3 14 3 5" xfId="3704" xr:uid="{00000000-0005-0000-0000-000031180000}"/>
    <cellStyle name="Calculation 2 2 3 14 4" xfId="3705" xr:uid="{00000000-0005-0000-0000-000032180000}"/>
    <cellStyle name="Calculation 2 2 3 14 4 2" xfId="3706" xr:uid="{00000000-0005-0000-0000-000033180000}"/>
    <cellStyle name="Calculation 2 2 3 14 5" xfId="3707" xr:uid="{00000000-0005-0000-0000-000034180000}"/>
    <cellStyle name="Calculation 2 2 3 14 5 2" xfId="3708" xr:uid="{00000000-0005-0000-0000-000035180000}"/>
    <cellStyle name="Calculation 2 2 3 14 6" xfId="3709" xr:uid="{00000000-0005-0000-0000-000036180000}"/>
    <cellStyle name="Calculation 2 2 3 14 7" xfId="3710" xr:uid="{00000000-0005-0000-0000-000037180000}"/>
    <cellStyle name="Calculation 2 2 3 15" xfId="3711" xr:uid="{00000000-0005-0000-0000-000038180000}"/>
    <cellStyle name="Calculation 2 2 3 15 2" xfId="3712" xr:uid="{00000000-0005-0000-0000-000039180000}"/>
    <cellStyle name="Calculation 2 2 3 15 2 2" xfId="3713" xr:uid="{00000000-0005-0000-0000-00003A180000}"/>
    <cellStyle name="Calculation 2 2 3 15 3" xfId="3714" xr:uid="{00000000-0005-0000-0000-00003B180000}"/>
    <cellStyle name="Calculation 2 2 3 15 3 2" xfId="3715" xr:uid="{00000000-0005-0000-0000-00003C180000}"/>
    <cellStyle name="Calculation 2 2 3 15 4" xfId="3716" xr:uid="{00000000-0005-0000-0000-00003D180000}"/>
    <cellStyle name="Calculation 2 2 3 15 5" xfId="3717" xr:uid="{00000000-0005-0000-0000-00003E180000}"/>
    <cellStyle name="Calculation 2 2 3 16" xfId="3718" xr:uid="{00000000-0005-0000-0000-00003F180000}"/>
    <cellStyle name="Calculation 2 2 3 16 2" xfId="3719" xr:uid="{00000000-0005-0000-0000-000040180000}"/>
    <cellStyle name="Calculation 2 2 3 17" xfId="3720" xr:uid="{00000000-0005-0000-0000-000041180000}"/>
    <cellStyle name="Calculation 2 2 3 18" xfId="3721" xr:uid="{00000000-0005-0000-0000-000042180000}"/>
    <cellStyle name="Calculation 2 2 3 2" xfId="3722" xr:uid="{00000000-0005-0000-0000-000043180000}"/>
    <cellStyle name="Calculation 2 2 3 2 2" xfId="3723" xr:uid="{00000000-0005-0000-0000-000044180000}"/>
    <cellStyle name="Calculation 2 2 3 2 2 2" xfId="3724" xr:uid="{00000000-0005-0000-0000-000045180000}"/>
    <cellStyle name="Calculation 2 2 3 2 2 2 2" xfId="3725" xr:uid="{00000000-0005-0000-0000-000046180000}"/>
    <cellStyle name="Calculation 2 2 3 2 2 3" xfId="3726" xr:uid="{00000000-0005-0000-0000-000047180000}"/>
    <cellStyle name="Calculation 2 2 3 2 2 3 2" xfId="3727" xr:uid="{00000000-0005-0000-0000-000048180000}"/>
    <cellStyle name="Calculation 2 2 3 2 2 4" xfId="3728" xr:uid="{00000000-0005-0000-0000-000049180000}"/>
    <cellStyle name="Calculation 2 2 3 2 2 5" xfId="3729" xr:uid="{00000000-0005-0000-0000-00004A180000}"/>
    <cellStyle name="Calculation 2 2 3 2 3" xfId="3730" xr:uid="{00000000-0005-0000-0000-00004B180000}"/>
    <cellStyle name="Calculation 2 2 3 2 3 2" xfId="3731" xr:uid="{00000000-0005-0000-0000-00004C180000}"/>
    <cellStyle name="Calculation 2 2 3 2 3 2 2" xfId="3732" xr:uid="{00000000-0005-0000-0000-00004D180000}"/>
    <cellStyle name="Calculation 2 2 3 2 3 3" xfId="3733" xr:uid="{00000000-0005-0000-0000-00004E180000}"/>
    <cellStyle name="Calculation 2 2 3 2 3 3 2" xfId="3734" xr:uid="{00000000-0005-0000-0000-00004F180000}"/>
    <cellStyle name="Calculation 2 2 3 2 3 4" xfId="3735" xr:uid="{00000000-0005-0000-0000-000050180000}"/>
    <cellStyle name="Calculation 2 2 3 2 3 5" xfId="3736" xr:uid="{00000000-0005-0000-0000-000051180000}"/>
    <cellStyle name="Calculation 2 2 3 2 4" xfId="3737" xr:uid="{00000000-0005-0000-0000-000052180000}"/>
    <cellStyle name="Calculation 2 2 3 2 4 2" xfId="3738" xr:uid="{00000000-0005-0000-0000-000053180000}"/>
    <cellStyle name="Calculation 2 2 3 2 5" xfId="3739" xr:uid="{00000000-0005-0000-0000-000054180000}"/>
    <cellStyle name="Calculation 2 2 3 2 5 2" xfId="3740" xr:uid="{00000000-0005-0000-0000-000055180000}"/>
    <cellStyle name="Calculation 2 2 3 2 6" xfId="3741" xr:uid="{00000000-0005-0000-0000-000056180000}"/>
    <cellStyle name="Calculation 2 2 3 2 7" xfId="3742" xr:uid="{00000000-0005-0000-0000-000057180000}"/>
    <cellStyle name="Calculation 2 2 3 3" xfId="3743" xr:uid="{00000000-0005-0000-0000-000058180000}"/>
    <cellStyle name="Calculation 2 2 3 3 2" xfId="3744" xr:uid="{00000000-0005-0000-0000-000059180000}"/>
    <cellStyle name="Calculation 2 2 3 3 2 2" xfId="3745" xr:uid="{00000000-0005-0000-0000-00005A180000}"/>
    <cellStyle name="Calculation 2 2 3 3 2 2 2" xfId="3746" xr:uid="{00000000-0005-0000-0000-00005B180000}"/>
    <cellStyle name="Calculation 2 2 3 3 2 3" xfId="3747" xr:uid="{00000000-0005-0000-0000-00005C180000}"/>
    <cellStyle name="Calculation 2 2 3 3 2 3 2" xfId="3748" xr:uid="{00000000-0005-0000-0000-00005D180000}"/>
    <cellStyle name="Calculation 2 2 3 3 2 4" xfId="3749" xr:uid="{00000000-0005-0000-0000-00005E180000}"/>
    <cellStyle name="Calculation 2 2 3 3 2 5" xfId="3750" xr:uid="{00000000-0005-0000-0000-00005F180000}"/>
    <cellStyle name="Calculation 2 2 3 3 3" xfId="3751" xr:uid="{00000000-0005-0000-0000-000060180000}"/>
    <cellStyle name="Calculation 2 2 3 3 3 2" xfId="3752" xr:uid="{00000000-0005-0000-0000-000061180000}"/>
    <cellStyle name="Calculation 2 2 3 3 3 2 2" xfId="3753" xr:uid="{00000000-0005-0000-0000-000062180000}"/>
    <cellStyle name="Calculation 2 2 3 3 3 3" xfId="3754" xr:uid="{00000000-0005-0000-0000-000063180000}"/>
    <cellStyle name="Calculation 2 2 3 3 3 3 2" xfId="3755" xr:uid="{00000000-0005-0000-0000-000064180000}"/>
    <cellStyle name="Calculation 2 2 3 3 3 4" xfId="3756" xr:uid="{00000000-0005-0000-0000-000065180000}"/>
    <cellStyle name="Calculation 2 2 3 3 3 5" xfId="3757" xr:uid="{00000000-0005-0000-0000-000066180000}"/>
    <cellStyle name="Calculation 2 2 3 3 4" xfId="3758" xr:uid="{00000000-0005-0000-0000-000067180000}"/>
    <cellStyle name="Calculation 2 2 3 3 4 2" xfId="3759" xr:uid="{00000000-0005-0000-0000-000068180000}"/>
    <cellStyle name="Calculation 2 2 3 3 5" xfId="3760" xr:uid="{00000000-0005-0000-0000-000069180000}"/>
    <cellStyle name="Calculation 2 2 3 3 5 2" xfId="3761" xr:uid="{00000000-0005-0000-0000-00006A180000}"/>
    <cellStyle name="Calculation 2 2 3 3 6" xfId="3762" xr:uid="{00000000-0005-0000-0000-00006B180000}"/>
    <cellStyle name="Calculation 2 2 3 3 6 2" xfId="3763" xr:uid="{00000000-0005-0000-0000-00006C180000}"/>
    <cellStyle name="Calculation 2 2 3 3 7" xfId="3764" xr:uid="{00000000-0005-0000-0000-00006D180000}"/>
    <cellStyle name="Calculation 2 2 3 3 8" xfId="3765" xr:uid="{00000000-0005-0000-0000-00006E180000}"/>
    <cellStyle name="Calculation 2 2 3 4" xfId="3766" xr:uid="{00000000-0005-0000-0000-00006F180000}"/>
    <cellStyle name="Calculation 2 2 3 4 2" xfId="3767" xr:uid="{00000000-0005-0000-0000-000070180000}"/>
    <cellStyle name="Calculation 2 2 3 4 2 2" xfId="3768" xr:uid="{00000000-0005-0000-0000-000071180000}"/>
    <cellStyle name="Calculation 2 2 3 4 2 2 2" xfId="3769" xr:uid="{00000000-0005-0000-0000-000072180000}"/>
    <cellStyle name="Calculation 2 2 3 4 2 3" xfId="3770" xr:uid="{00000000-0005-0000-0000-000073180000}"/>
    <cellStyle name="Calculation 2 2 3 4 2 3 2" xfId="3771" xr:uid="{00000000-0005-0000-0000-000074180000}"/>
    <cellStyle name="Calculation 2 2 3 4 2 4" xfId="3772" xr:uid="{00000000-0005-0000-0000-000075180000}"/>
    <cellStyle name="Calculation 2 2 3 4 2 5" xfId="3773" xr:uid="{00000000-0005-0000-0000-000076180000}"/>
    <cellStyle name="Calculation 2 2 3 4 3" xfId="3774" xr:uid="{00000000-0005-0000-0000-000077180000}"/>
    <cellStyle name="Calculation 2 2 3 4 3 2" xfId="3775" xr:uid="{00000000-0005-0000-0000-000078180000}"/>
    <cellStyle name="Calculation 2 2 3 4 3 2 2" xfId="3776" xr:uid="{00000000-0005-0000-0000-000079180000}"/>
    <cellStyle name="Calculation 2 2 3 4 3 3" xfId="3777" xr:uid="{00000000-0005-0000-0000-00007A180000}"/>
    <cellStyle name="Calculation 2 2 3 4 3 3 2" xfId="3778" xr:uid="{00000000-0005-0000-0000-00007B180000}"/>
    <cellStyle name="Calculation 2 2 3 4 3 4" xfId="3779" xr:uid="{00000000-0005-0000-0000-00007C180000}"/>
    <cellStyle name="Calculation 2 2 3 4 3 5" xfId="3780" xr:uid="{00000000-0005-0000-0000-00007D180000}"/>
    <cellStyle name="Calculation 2 2 3 4 4" xfId="3781" xr:uid="{00000000-0005-0000-0000-00007E180000}"/>
    <cellStyle name="Calculation 2 2 3 4 4 2" xfId="3782" xr:uid="{00000000-0005-0000-0000-00007F180000}"/>
    <cellStyle name="Calculation 2 2 3 4 5" xfId="3783" xr:uid="{00000000-0005-0000-0000-000080180000}"/>
    <cellStyle name="Calculation 2 2 3 4 5 2" xfId="3784" xr:uid="{00000000-0005-0000-0000-000081180000}"/>
    <cellStyle name="Calculation 2 2 3 4 6" xfId="3785" xr:uid="{00000000-0005-0000-0000-000082180000}"/>
    <cellStyle name="Calculation 2 2 3 4 6 2" xfId="3786" xr:uid="{00000000-0005-0000-0000-000083180000}"/>
    <cellStyle name="Calculation 2 2 3 4 7" xfId="3787" xr:uid="{00000000-0005-0000-0000-000084180000}"/>
    <cellStyle name="Calculation 2 2 3 4 8" xfId="3788" xr:uid="{00000000-0005-0000-0000-000085180000}"/>
    <cellStyle name="Calculation 2 2 3 5" xfId="3789" xr:uid="{00000000-0005-0000-0000-000086180000}"/>
    <cellStyle name="Calculation 2 2 3 5 2" xfId="3790" xr:uid="{00000000-0005-0000-0000-000087180000}"/>
    <cellStyle name="Calculation 2 2 3 5 2 2" xfId="3791" xr:uid="{00000000-0005-0000-0000-000088180000}"/>
    <cellStyle name="Calculation 2 2 3 5 2 2 2" xfId="3792" xr:uid="{00000000-0005-0000-0000-000089180000}"/>
    <cellStyle name="Calculation 2 2 3 5 2 3" xfId="3793" xr:uid="{00000000-0005-0000-0000-00008A180000}"/>
    <cellStyle name="Calculation 2 2 3 5 2 3 2" xfId="3794" xr:uid="{00000000-0005-0000-0000-00008B180000}"/>
    <cellStyle name="Calculation 2 2 3 5 2 4" xfId="3795" xr:uid="{00000000-0005-0000-0000-00008C180000}"/>
    <cellStyle name="Calculation 2 2 3 5 2 5" xfId="3796" xr:uid="{00000000-0005-0000-0000-00008D180000}"/>
    <cellStyle name="Calculation 2 2 3 5 3" xfId="3797" xr:uid="{00000000-0005-0000-0000-00008E180000}"/>
    <cellStyle name="Calculation 2 2 3 5 3 2" xfId="3798" xr:uid="{00000000-0005-0000-0000-00008F180000}"/>
    <cellStyle name="Calculation 2 2 3 5 3 2 2" xfId="3799" xr:uid="{00000000-0005-0000-0000-000090180000}"/>
    <cellStyle name="Calculation 2 2 3 5 3 3" xfId="3800" xr:uid="{00000000-0005-0000-0000-000091180000}"/>
    <cellStyle name="Calculation 2 2 3 5 3 3 2" xfId="3801" xr:uid="{00000000-0005-0000-0000-000092180000}"/>
    <cellStyle name="Calculation 2 2 3 5 3 4" xfId="3802" xr:uid="{00000000-0005-0000-0000-000093180000}"/>
    <cellStyle name="Calculation 2 2 3 5 3 5" xfId="3803" xr:uid="{00000000-0005-0000-0000-000094180000}"/>
    <cellStyle name="Calculation 2 2 3 5 4" xfId="3804" xr:uid="{00000000-0005-0000-0000-000095180000}"/>
    <cellStyle name="Calculation 2 2 3 5 4 2" xfId="3805" xr:uid="{00000000-0005-0000-0000-000096180000}"/>
    <cellStyle name="Calculation 2 2 3 5 5" xfId="3806" xr:uid="{00000000-0005-0000-0000-000097180000}"/>
    <cellStyle name="Calculation 2 2 3 5 5 2" xfId="3807" xr:uid="{00000000-0005-0000-0000-000098180000}"/>
    <cellStyle name="Calculation 2 2 3 5 6" xfId="3808" xr:uid="{00000000-0005-0000-0000-000099180000}"/>
    <cellStyle name="Calculation 2 2 3 5 6 2" xfId="3809" xr:uid="{00000000-0005-0000-0000-00009A180000}"/>
    <cellStyle name="Calculation 2 2 3 5 7" xfId="3810" xr:uid="{00000000-0005-0000-0000-00009B180000}"/>
    <cellStyle name="Calculation 2 2 3 5 8" xfId="3811" xr:uid="{00000000-0005-0000-0000-00009C180000}"/>
    <cellStyle name="Calculation 2 2 3 6" xfId="3812" xr:uid="{00000000-0005-0000-0000-00009D180000}"/>
    <cellStyle name="Calculation 2 2 3 6 2" xfId="3813" xr:uid="{00000000-0005-0000-0000-00009E180000}"/>
    <cellStyle name="Calculation 2 2 3 6 2 2" xfId="3814" xr:uid="{00000000-0005-0000-0000-00009F180000}"/>
    <cellStyle name="Calculation 2 2 3 6 2 2 2" xfId="3815" xr:uid="{00000000-0005-0000-0000-0000A0180000}"/>
    <cellStyle name="Calculation 2 2 3 6 2 3" xfId="3816" xr:uid="{00000000-0005-0000-0000-0000A1180000}"/>
    <cellStyle name="Calculation 2 2 3 6 2 3 2" xfId="3817" xr:uid="{00000000-0005-0000-0000-0000A2180000}"/>
    <cellStyle name="Calculation 2 2 3 6 2 4" xfId="3818" xr:uid="{00000000-0005-0000-0000-0000A3180000}"/>
    <cellStyle name="Calculation 2 2 3 6 2 5" xfId="3819" xr:uid="{00000000-0005-0000-0000-0000A4180000}"/>
    <cellStyle name="Calculation 2 2 3 6 3" xfId="3820" xr:uid="{00000000-0005-0000-0000-0000A5180000}"/>
    <cellStyle name="Calculation 2 2 3 6 3 2" xfId="3821" xr:uid="{00000000-0005-0000-0000-0000A6180000}"/>
    <cellStyle name="Calculation 2 2 3 6 3 2 2" xfId="3822" xr:uid="{00000000-0005-0000-0000-0000A7180000}"/>
    <cellStyle name="Calculation 2 2 3 6 3 3" xfId="3823" xr:uid="{00000000-0005-0000-0000-0000A8180000}"/>
    <cellStyle name="Calculation 2 2 3 6 3 3 2" xfId="3824" xr:uid="{00000000-0005-0000-0000-0000A9180000}"/>
    <cellStyle name="Calculation 2 2 3 6 3 4" xfId="3825" xr:uid="{00000000-0005-0000-0000-0000AA180000}"/>
    <cellStyle name="Calculation 2 2 3 6 3 5" xfId="3826" xr:uid="{00000000-0005-0000-0000-0000AB180000}"/>
    <cellStyle name="Calculation 2 2 3 6 4" xfId="3827" xr:uid="{00000000-0005-0000-0000-0000AC180000}"/>
    <cellStyle name="Calculation 2 2 3 6 4 2" xfId="3828" xr:uid="{00000000-0005-0000-0000-0000AD180000}"/>
    <cellStyle name="Calculation 2 2 3 6 5" xfId="3829" xr:uid="{00000000-0005-0000-0000-0000AE180000}"/>
    <cellStyle name="Calculation 2 2 3 6 5 2" xfId="3830" xr:uid="{00000000-0005-0000-0000-0000AF180000}"/>
    <cellStyle name="Calculation 2 2 3 6 6" xfId="3831" xr:uid="{00000000-0005-0000-0000-0000B0180000}"/>
    <cellStyle name="Calculation 2 2 3 6 6 2" xfId="3832" xr:uid="{00000000-0005-0000-0000-0000B1180000}"/>
    <cellStyle name="Calculation 2 2 3 6 7" xfId="3833" xr:uid="{00000000-0005-0000-0000-0000B2180000}"/>
    <cellStyle name="Calculation 2 2 3 6 8" xfId="3834" xr:uid="{00000000-0005-0000-0000-0000B3180000}"/>
    <cellStyle name="Calculation 2 2 3 7" xfId="3835" xr:uid="{00000000-0005-0000-0000-0000B4180000}"/>
    <cellStyle name="Calculation 2 2 3 7 2" xfId="3836" xr:uid="{00000000-0005-0000-0000-0000B5180000}"/>
    <cellStyle name="Calculation 2 2 3 7 2 2" xfId="3837" xr:uid="{00000000-0005-0000-0000-0000B6180000}"/>
    <cellStyle name="Calculation 2 2 3 7 2 2 2" xfId="3838" xr:uid="{00000000-0005-0000-0000-0000B7180000}"/>
    <cellStyle name="Calculation 2 2 3 7 2 3" xfId="3839" xr:uid="{00000000-0005-0000-0000-0000B8180000}"/>
    <cellStyle name="Calculation 2 2 3 7 2 3 2" xfId="3840" xr:uid="{00000000-0005-0000-0000-0000B9180000}"/>
    <cellStyle name="Calculation 2 2 3 7 2 4" xfId="3841" xr:uid="{00000000-0005-0000-0000-0000BA180000}"/>
    <cellStyle name="Calculation 2 2 3 7 2 5" xfId="3842" xr:uid="{00000000-0005-0000-0000-0000BB180000}"/>
    <cellStyle name="Calculation 2 2 3 7 3" xfId="3843" xr:uid="{00000000-0005-0000-0000-0000BC180000}"/>
    <cellStyle name="Calculation 2 2 3 7 3 2" xfId="3844" xr:uid="{00000000-0005-0000-0000-0000BD180000}"/>
    <cellStyle name="Calculation 2 2 3 7 3 2 2" xfId="3845" xr:uid="{00000000-0005-0000-0000-0000BE180000}"/>
    <cellStyle name="Calculation 2 2 3 7 3 3" xfId="3846" xr:uid="{00000000-0005-0000-0000-0000BF180000}"/>
    <cellStyle name="Calculation 2 2 3 7 3 3 2" xfId="3847" xr:uid="{00000000-0005-0000-0000-0000C0180000}"/>
    <cellStyle name="Calculation 2 2 3 7 3 4" xfId="3848" xr:uid="{00000000-0005-0000-0000-0000C1180000}"/>
    <cellStyle name="Calculation 2 2 3 7 3 5" xfId="3849" xr:uid="{00000000-0005-0000-0000-0000C2180000}"/>
    <cellStyle name="Calculation 2 2 3 7 4" xfId="3850" xr:uid="{00000000-0005-0000-0000-0000C3180000}"/>
    <cellStyle name="Calculation 2 2 3 7 4 2" xfId="3851" xr:uid="{00000000-0005-0000-0000-0000C4180000}"/>
    <cellStyle name="Calculation 2 2 3 7 5" xfId="3852" xr:uid="{00000000-0005-0000-0000-0000C5180000}"/>
    <cellStyle name="Calculation 2 2 3 7 5 2" xfId="3853" xr:uid="{00000000-0005-0000-0000-0000C6180000}"/>
    <cellStyle name="Calculation 2 2 3 7 6" xfId="3854" xr:uid="{00000000-0005-0000-0000-0000C7180000}"/>
    <cellStyle name="Calculation 2 2 3 7 6 2" xfId="3855" xr:uid="{00000000-0005-0000-0000-0000C8180000}"/>
    <cellStyle name="Calculation 2 2 3 7 7" xfId="3856" xr:uid="{00000000-0005-0000-0000-0000C9180000}"/>
    <cellStyle name="Calculation 2 2 3 7 8" xfId="3857" xr:uid="{00000000-0005-0000-0000-0000CA180000}"/>
    <cellStyle name="Calculation 2 2 3 8" xfId="3858" xr:uid="{00000000-0005-0000-0000-0000CB180000}"/>
    <cellStyle name="Calculation 2 2 3 8 2" xfId="3859" xr:uid="{00000000-0005-0000-0000-0000CC180000}"/>
    <cellStyle name="Calculation 2 2 3 8 2 2" xfId="3860" xr:uid="{00000000-0005-0000-0000-0000CD180000}"/>
    <cellStyle name="Calculation 2 2 3 8 2 2 2" xfId="3861" xr:uid="{00000000-0005-0000-0000-0000CE180000}"/>
    <cellStyle name="Calculation 2 2 3 8 2 3" xfId="3862" xr:uid="{00000000-0005-0000-0000-0000CF180000}"/>
    <cellStyle name="Calculation 2 2 3 8 2 3 2" xfId="3863" xr:uid="{00000000-0005-0000-0000-0000D0180000}"/>
    <cellStyle name="Calculation 2 2 3 8 2 4" xfId="3864" xr:uid="{00000000-0005-0000-0000-0000D1180000}"/>
    <cellStyle name="Calculation 2 2 3 8 2 5" xfId="3865" xr:uid="{00000000-0005-0000-0000-0000D2180000}"/>
    <cellStyle name="Calculation 2 2 3 8 3" xfId="3866" xr:uid="{00000000-0005-0000-0000-0000D3180000}"/>
    <cellStyle name="Calculation 2 2 3 8 3 2" xfId="3867" xr:uid="{00000000-0005-0000-0000-0000D4180000}"/>
    <cellStyle name="Calculation 2 2 3 8 3 2 2" xfId="3868" xr:uid="{00000000-0005-0000-0000-0000D5180000}"/>
    <cellStyle name="Calculation 2 2 3 8 3 3" xfId="3869" xr:uid="{00000000-0005-0000-0000-0000D6180000}"/>
    <cellStyle name="Calculation 2 2 3 8 3 3 2" xfId="3870" xr:uid="{00000000-0005-0000-0000-0000D7180000}"/>
    <cellStyle name="Calculation 2 2 3 8 3 4" xfId="3871" xr:uid="{00000000-0005-0000-0000-0000D8180000}"/>
    <cellStyle name="Calculation 2 2 3 8 3 5" xfId="3872" xr:uid="{00000000-0005-0000-0000-0000D9180000}"/>
    <cellStyle name="Calculation 2 2 3 8 4" xfId="3873" xr:uid="{00000000-0005-0000-0000-0000DA180000}"/>
    <cellStyle name="Calculation 2 2 3 8 4 2" xfId="3874" xr:uid="{00000000-0005-0000-0000-0000DB180000}"/>
    <cellStyle name="Calculation 2 2 3 8 5" xfId="3875" xr:uid="{00000000-0005-0000-0000-0000DC180000}"/>
    <cellStyle name="Calculation 2 2 3 8 5 2" xfId="3876" xr:uid="{00000000-0005-0000-0000-0000DD180000}"/>
    <cellStyle name="Calculation 2 2 3 8 6" xfId="3877" xr:uid="{00000000-0005-0000-0000-0000DE180000}"/>
    <cellStyle name="Calculation 2 2 3 8 6 2" xfId="3878" xr:uid="{00000000-0005-0000-0000-0000DF180000}"/>
    <cellStyle name="Calculation 2 2 3 8 7" xfId="3879" xr:uid="{00000000-0005-0000-0000-0000E0180000}"/>
    <cellStyle name="Calculation 2 2 3 8 8" xfId="3880" xr:uid="{00000000-0005-0000-0000-0000E1180000}"/>
    <cellStyle name="Calculation 2 2 3 9" xfId="3881" xr:uid="{00000000-0005-0000-0000-0000E2180000}"/>
    <cellStyle name="Calculation 2 2 3 9 2" xfId="3882" xr:uid="{00000000-0005-0000-0000-0000E3180000}"/>
    <cellStyle name="Calculation 2 2 3 9 2 2" xfId="3883" xr:uid="{00000000-0005-0000-0000-0000E4180000}"/>
    <cellStyle name="Calculation 2 2 3 9 2 2 2" xfId="3884" xr:uid="{00000000-0005-0000-0000-0000E5180000}"/>
    <cellStyle name="Calculation 2 2 3 9 2 3" xfId="3885" xr:uid="{00000000-0005-0000-0000-0000E6180000}"/>
    <cellStyle name="Calculation 2 2 3 9 2 3 2" xfId="3886" xr:uid="{00000000-0005-0000-0000-0000E7180000}"/>
    <cellStyle name="Calculation 2 2 3 9 2 4" xfId="3887" xr:uid="{00000000-0005-0000-0000-0000E8180000}"/>
    <cellStyle name="Calculation 2 2 3 9 2 5" xfId="3888" xr:uid="{00000000-0005-0000-0000-0000E9180000}"/>
    <cellStyle name="Calculation 2 2 3 9 3" xfId="3889" xr:uid="{00000000-0005-0000-0000-0000EA180000}"/>
    <cellStyle name="Calculation 2 2 3 9 3 2" xfId="3890" xr:uid="{00000000-0005-0000-0000-0000EB180000}"/>
    <cellStyle name="Calculation 2 2 3 9 3 2 2" xfId="3891" xr:uid="{00000000-0005-0000-0000-0000EC180000}"/>
    <cellStyle name="Calculation 2 2 3 9 3 3" xfId="3892" xr:uid="{00000000-0005-0000-0000-0000ED180000}"/>
    <cellStyle name="Calculation 2 2 3 9 3 3 2" xfId="3893" xr:uid="{00000000-0005-0000-0000-0000EE180000}"/>
    <cellStyle name="Calculation 2 2 3 9 3 4" xfId="3894" xr:uid="{00000000-0005-0000-0000-0000EF180000}"/>
    <cellStyle name="Calculation 2 2 3 9 3 5" xfId="3895" xr:uid="{00000000-0005-0000-0000-0000F0180000}"/>
    <cellStyle name="Calculation 2 2 3 9 4" xfId="3896" xr:uid="{00000000-0005-0000-0000-0000F1180000}"/>
    <cellStyle name="Calculation 2 2 3 9 4 2" xfId="3897" xr:uid="{00000000-0005-0000-0000-0000F2180000}"/>
    <cellStyle name="Calculation 2 2 3 9 5" xfId="3898" xr:uid="{00000000-0005-0000-0000-0000F3180000}"/>
    <cellStyle name="Calculation 2 2 3 9 5 2" xfId="3899" xr:uid="{00000000-0005-0000-0000-0000F4180000}"/>
    <cellStyle name="Calculation 2 2 3 9 6" xfId="3900" xr:uid="{00000000-0005-0000-0000-0000F5180000}"/>
    <cellStyle name="Calculation 2 2 3 9 6 2" xfId="3901" xr:uid="{00000000-0005-0000-0000-0000F6180000}"/>
    <cellStyle name="Calculation 2 2 3 9 7" xfId="3902" xr:uid="{00000000-0005-0000-0000-0000F7180000}"/>
    <cellStyle name="Calculation 2 2 3 9 8" xfId="3903" xr:uid="{00000000-0005-0000-0000-0000F8180000}"/>
    <cellStyle name="Calculation 2 2 4" xfId="3904" xr:uid="{00000000-0005-0000-0000-0000F9180000}"/>
    <cellStyle name="Calculation 2 2 4 2" xfId="3905" xr:uid="{00000000-0005-0000-0000-0000FA180000}"/>
    <cellStyle name="Calculation 2 2 4 2 2" xfId="3906" xr:uid="{00000000-0005-0000-0000-0000FB180000}"/>
    <cellStyle name="Calculation 2 2 4 2 2 2" xfId="3907" xr:uid="{00000000-0005-0000-0000-0000FC180000}"/>
    <cellStyle name="Calculation 2 2 4 2 3" xfId="3908" xr:uid="{00000000-0005-0000-0000-0000FD180000}"/>
    <cellStyle name="Calculation 2 2 4 2 3 2" xfId="3909" xr:uid="{00000000-0005-0000-0000-0000FE180000}"/>
    <cellStyle name="Calculation 2 2 4 2 4" xfId="3910" xr:uid="{00000000-0005-0000-0000-0000FF180000}"/>
    <cellStyle name="Calculation 2 2 4 2 5" xfId="3911" xr:uid="{00000000-0005-0000-0000-000000190000}"/>
    <cellStyle name="Calculation 2 2 4 3" xfId="3912" xr:uid="{00000000-0005-0000-0000-000001190000}"/>
    <cellStyle name="Calculation 2 2 4 3 2" xfId="3913" xr:uid="{00000000-0005-0000-0000-000002190000}"/>
    <cellStyle name="Calculation 2 2 4 3 2 2" xfId="3914" xr:uid="{00000000-0005-0000-0000-000003190000}"/>
    <cellStyle name="Calculation 2 2 4 3 3" xfId="3915" xr:uid="{00000000-0005-0000-0000-000004190000}"/>
    <cellStyle name="Calculation 2 2 4 3 3 2" xfId="3916" xr:uid="{00000000-0005-0000-0000-000005190000}"/>
    <cellStyle name="Calculation 2 2 4 3 4" xfId="3917" xr:uid="{00000000-0005-0000-0000-000006190000}"/>
    <cellStyle name="Calculation 2 2 4 3 5" xfId="3918" xr:uid="{00000000-0005-0000-0000-000007190000}"/>
    <cellStyle name="Calculation 2 2 4 4" xfId="3919" xr:uid="{00000000-0005-0000-0000-000008190000}"/>
    <cellStyle name="Calculation 2 2 4 4 2" xfId="3920" xr:uid="{00000000-0005-0000-0000-000009190000}"/>
    <cellStyle name="Calculation 2 2 4 5" xfId="3921" xr:uid="{00000000-0005-0000-0000-00000A190000}"/>
    <cellStyle name="Calculation 2 2 4 5 2" xfId="3922" xr:uid="{00000000-0005-0000-0000-00000B190000}"/>
    <cellStyle name="Calculation 2 2 4 6" xfId="3923" xr:uid="{00000000-0005-0000-0000-00000C190000}"/>
    <cellStyle name="Calculation 2 2 4 7" xfId="3924" xr:uid="{00000000-0005-0000-0000-00000D190000}"/>
    <cellStyle name="Calculation 2 2 5" xfId="3925" xr:uid="{00000000-0005-0000-0000-00000E190000}"/>
    <cellStyle name="Calculation 2 2 5 2" xfId="3926" xr:uid="{00000000-0005-0000-0000-00000F190000}"/>
    <cellStyle name="Calculation 2 2 5 2 2" xfId="3927" xr:uid="{00000000-0005-0000-0000-000010190000}"/>
    <cellStyle name="Calculation 2 2 5 2 2 2" xfId="3928" xr:uid="{00000000-0005-0000-0000-000011190000}"/>
    <cellStyle name="Calculation 2 2 5 2 3" xfId="3929" xr:uid="{00000000-0005-0000-0000-000012190000}"/>
    <cellStyle name="Calculation 2 2 5 2 3 2" xfId="3930" xr:uid="{00000000-0005-0000-0000-000013190000}"/>
    <cellStyle name="Calculation 2 2 5 2 4" xfId="3931" xr:uid="{00000000-0005-0000-0000-000014190000}"/>
    <cellStyle name="Calculation 2 2 5 2 5" xfId="3932" xr:uid="{00000000-0005-0000-0000-000015190000}"/>
    <cellStyle name="Calculation 2 2 5 3" xfId="3933" xr:uid="{00000000-0005-0000-0000-000016190000}"/>
    <cellStyle name="Calculation 2 2 5 3 2" xfId="3934" xr:uid="{00000000-0005-0000-0000-000017190000}"/>
    <cellStyle name="Calculation 2 2 5 3 2 2" xfId="3935" xr:uid="{00000000-0005-0000-0000-000018190000}"/>
    <cellStyle name="Calculation 2 2 5 3 3" xfId="3936" xr:uid="{00000000-0005-0000-0000-000019190000}"/>
    <cellStyle name="Calculation 2 2 5 3 3 2" xfId="3937" xr:uid="{00000000-0005-0000-0000-00001A190000}"/>
    <cellStyle name="Calculation 2 2 5 3 4" xfId="3938" xr:uid="{00000000-0005-0000-0000-00001B190000}"/>
    <cellStyle name="Calculation 2 2 5 3 5" xfId="3939" xr:uid="{00000000-0005-0000-0000-00001C190000}"/>
    <cellStyle name="Calculation 2 2 5 4" xfId="3940" xr:uid="{00000000-0005-0000-0000-00001D190000}"/>
    <cellStyle name="Calculation 2 2 5 4 2" xfId="3941" xr:uid="{00000000-0005-0000-0000-00001E190000}"/>
    <cellStyle name="Calculation 2 2 5 5" xfId="3942" xr:uid="{00000000-0005-0000-0000-00001F190000}"/>
    <cellStyle name="Calculation 2 2 5 5 2" xfId="3943" xr:uid="{00000000-0005-0000-0000-000020190000}"/>
    <cellStyle name="Calculation 2 2 5 6" xfId="3944" xr:uid="{00000000-0005-0000-0000-000021190000}"/>
    <cellStyle name="Calculation 2 2 5 6 2" xfId="3945" xr:uid="{00000000-0005-0000-0000-000022190000}"/>
    <cellStyle name="Calculation 2 2 5 7" xfId="3946" xr:uid="{00000000-0005-0000-0000-000023190000}"/>
    <cellStyle name="Calculation 2 2 5 8" xfId="3947" xr:uid="{00000000-0005-0000-0000-000024190000}"/>
    <cellStyle name="Calculation 2 2 6" xfId="3948" xr:uid="{00000000-0005-0000-0000-000025190000}"/>
    <cellStyle name="Calculation 2 2 6 2" xfId="3949" xr:uid="{00000000-0005-0000-0000-000026190000}"/>
    <cellStyle name="Calculation 2 2 6 2 2" xfId="3950" xr:uid="{00000000-0005-0000-0000-000027190000}"/>
    <cellStyle name="Calculation 2 2 6 2 2 2" xfId="3951" xr:uid="{00000000-0005-0000-0000-000028190000}"/>
    <cellStyle name="Calculation 2 2 6 2 3" xfId="3952" xr:uid="{00000000-0005-0000-0000-000029190000}"/>
    <cellStyle name="Calculation 2 2 6 2 3 2" xfId="3953" xr:uid="{00000000-0005-0000-0000-00002A190000}"/>
    <cellStyle name="Calculation 2 2 6 2 4" xfId="3954" xr:uid="{00000000-0005-0000-0000-00002B190000}"/>
    <cellStyle name="Calculation 2 2 6 2 5" xfId="3955" xr:uid="{00000000-0005-0000-0000-00002C190000}"/>
    <cellStyle name="Calculation 2 2 6 3" xfId="3956" xr:uid="{00000000-0005-0000-0000-00002D190000}"/>
    <cellStyle name="Calculation 2 2 6 3 2" xfId="3957" xr:uid="{00000000-0005-0000-0000-00002E190000}"/>
    <cellStyle name="Calculation 2 2 6 3 2 2" xfId="3958" xr:uid="{00000000-0005-0000-0000-00002F190000}"/>
    <cellStyle name="Calculation 2 2 6 3 3" xfId="3959" xr:uid="{00000000-0005-0000-0000-000030190000}"/>
    <cellStyle name="Calculation 2 2 6 3 3 2" xfId="3960" xr:uid="{00000000-0005-0000-0000-000031190000}"/>
    <cellStyle name="Calculation 2 2 6 3 4" xfId="3961" xr:uid="{00000000-0005-0000-0000-000032190000}"/>
    <cellStyle name="Calculation 2 2 6 3 5" xfId="3962" xr:uid="{00000000-0005-0000-0000-000033190000}"/>
    <cellStyle name="Calculation 2 2 6 4" xfId="3963" xr:uid="{00000000-0005-0000-0000-000034190000}"/>
    <cellStyle name="Calculation 2 2 6 4 2" xfId="3964" xr:uid="{00000000-0005-0000-0000-000035190000}"/>
    <cellStyle name="Calculation 2 2 6 5" xfId="3965" xr:uid="{00000000-0005-0000-0000-000036190000}"/>
    <cellStyle name="Calculation 2 2 6 5 2" xfId="3966" xr:uid="{00000000-0005-0000-0000-000037190000}"/>
    <cellStyle name="Calculation 2 2 6 6" xfId="3967" xr:uid="{00000000-0005-0000-0000-000038190000}"/>
    <cellStyle name="Calculation 2 2 6 6 2" xfId="3968" xr:uid="{00000000-0005-0000-0000-000039190000}"/>
    <cellStyle name="Calculation 2 2 6 7" xfId="3969" xr:uid="{00000000-0005-0000-0000-00003A190000}"/>
    <cellStyle name="Calculation 2 2 6 8" xfId="3970" xr:uid="{00000000-0005-0000-0000-00003B190000}"/>
    <cellStyle name="Calculation 2 2 7" xfId="3971" xr:uid="{00000000-0005-0000-0000-00003C190000}"/>
    <cellStyle name="Calculation 2 2 7 2" xfId="3972" xr:uid="{00000000-0005-0000-0000-00003D190000}"/>
    <cellStyle name="Calculation 2 2 7 2 2" xfId="3973" xr:uid="{00000000-0005-0000-0000-00003E190000}"/>
    <cellStyle name="Calculation 2 2 7 2 2 2" xfId="3974" xr:uid="{00000000-0005-0000-0000-00003F190000}"/>
    <cellStyle name="Calculation 2 2 7 2 3" xfId="3975" xr:uid="{00000000-0005-0000-0000-000040190000}"/>
    <cellStyle name="Calculation 2 2 7 2 3 2" xfId="3976" xr:uid="{00000000-0005-0000-0000-000041190000}"/>
    <cellStyle name="Calculation 2 2 7 2 4" xfId="3977" xr:uid="{00000000-0005-0000-0000-000042190000}"/>
    <cellStyle name="Calculation 2 2 7 2 5" xfId="3978" xr:uid="{00000000-0005-0000-0000-000043190000}"/>
    <cellStyle name="Calculation 2 2 7 3" xfId="3979" xr:uid="{00000000-0005-0000-0000-000044190000}"/>
    <cellStyle name="Calculation 2 2 7 3 2" xfId="3980" xr:uid="{00000000-0005-0000-0000-000045190000}"/>
    <cellStyle name="Calculation 2 2 7 3 2 2" xfId="3981" xr:uid="{00000000-0005-0000-0000-000046190000}"/>
    <cellStyle name="Calculation 2 2 7 3 3" xfId="3982" xr:uid="{00000000-0005-0000-0000-000047190000}"/>
    <cellStyle name="Calculation 2 2 7 3 3 2" xfId="3983" xr:uid="{00000000-0005-0000-0000-000048190000}"/>
    <cellStyle name="Calculation 2 2 7 3 4" xfId="3984" xr:uid="{00000000-0005-0000-0000-000049190000}"/>
    <cellStyle name="Calculation 2 2 7 3 5" xfId="3985" xr:uid="{00000000-0005-0000-0000-00004A190000}"/>
    <cellStyle name="Calculation 2 2 7 4" xfId="3986" xr:uid="{00000000-0005-0000-0000-00004B190000}"/>
    <cellStyle name="Calculation 2 2 7 4 2" xfId="3987" xr:uid="{00000000-0005-0000-0000-00004C190000}"/>
    <cellStyle name="Calculation 2 2 7 5" xfId="3988" xr:uid="{00000000-0005-0000-0000-00004D190000}"/>
    <cellStyle name="Calculation 2 2 7 5 2" xfId="3989" xr:uid="{00000000-0005-0000-0000-00004E190000}"/>
    <cellStyle name="Calculation 2 2 7 6" xfId="3990" xr:uid="{00000000-0005-0000-0000-00004F190000}"/>
    <cellStyle name="Calculation 2 2 7 6 2" xfId="3991" xr:uid="{00000000-0005-0000-0000-000050190000}"/>
    <cellStyle name="Calculation 2 2 7 7" xfId="3992" xr:uid="{00000000-0005-0000-0000-000051190000}"/>
    <cellStyle name="Calculation 2 2 7 8" xfId="3993" xr:uid="{00000000-0005-0000-0000-000052190000}"/>
    <cellStyle name="Calculation 2 2 8" xfId="3994" xr:uid="{00000000-0005-0000-0000-000053190000}"/>
    <cellStyle name="Calculation 2 2 8 2" xfId="3995" xr:uid="{00000000-0005-0000-0000-000054190000}"/>
    <cellStyle name="Calculation 2 2 8 2 2" xfId="3996" xr:uid="{00000000-0005-0000-0000-000055190000}"/>
    <cellStyle name="Calculation 2 2 8 2 2 2" xfId="3997" xr:uid="{00000000-0005-0000-0000-000056190000}"/>
    <cellStyle name="Calculation 2 2 8 2 3" xfId="3998" xr:uid="{00000000-0005-0000-0000-000057190000}"/>
    <cellStyle name="Calculation 2 2 8 2 3 2" xfId="3999" xr:uid="{00000000-0005-0000-0000-000058190000}"/>
    <cellStyle name="Calculation 2 2 8 2 4" xfId="4000" xr:uid="{00000000-0005-0000-0000-000059190000}"/>
    <cellStyle name="Calculation 2 2 8 2 5" xfId="4001" xr:uid="{00000000-0005-0000-0000-00005A190000}"/>
    <cellStyle name="Calculation 2 2 8 3" xfId="4002" xr:uid="{00000000-0005-0000-0000-00005B190000}"/>
    <cellStyle name="Calculation 2 2 8 3 2" xfId="4003" xr:uid="{00000000-0005-0000-0000-00005C190000}"/>
    <cellStyle name="Calculation 2 2 8 3 2 2" xfId="4004" xr:uid="{00000000-0005-0000-0000-00005D190000}"/>
    <cellStyle name="Calculation 2 2 8 3 3" xfId="4005" xr:uid="{00000000-0005-0000-0000-00005E190000}"/>
    <cellStyle name="Calculation 2 2 8 3 3 2" xfId="4006" xr:uid="{00000000-0005-0000-0000-00005F190000}"/>
    <cellStyle name="Calculation 2 2 8 3 4" xfId="4007" xr:uid="{00000000-0005-0000-0000-000060190000}"/>
    <cellStyle name="Calculation 2 2 8 3 5" xfId="4008" xr:uid="{00000000-0005-0000-0000-000061190000}"/>
    <cellStyle name="Calculation 2 2 8 4" xfId="4009" xr:uid="{00000000-0005-0000-0000-000062190000}"/>
    <cellStyle name="Calculation 2 2 8 4 2" xfId="4010" xr:uid="{00000000-0005-0000-0000-000063190000}"/>
    <cellStyle name="Calculation 2 2 8 5" xfId="4011" xr:uid="{00000000-0005-0000-0000-000064190000}"/>
    <cellStyle name="Calculation 2 2 8 5 2" xfId="4012" xr:uid="{00000000-0005-0000-0000-000065190000}"/>
    <cellStyle name="Calculation 2 2 8 6" xfId="4013" xr:uid="{00000000-0005-0000-0000-000066190000}"/>
    <cellStyle name="Calculation 2 2 8 6 2" xfId="4014" xr:uid="{00000000-0005-0000-0000-000067190000}"/>
    <cellStyle name="Calculation 2 2 8 7" xfId="4015" xr:uid="{00000000-0005-0000-0000-000068190000}"/>
    <cellStyle name="Calculation 2 2 8 8" xfId="4016" xr:uid="{00000000-0005-0000-0000-000069190000}"/>
    <cellStyle name="Calculation 2 2 9" xfId="4017" xr:uid="{00000000-0005-0000-0000-00006A190000}"/>
    <cellStyle name="Calculation 2 2 9 2" xfId="4018" xr:uid="{00000000-0005-0000-0000-00006B190000}"/>
    <cellStyle name="Calculation 2 2 9 2 2" xfId="4019" xr:uid="{00000000-0005-0000-0000-00006C190000}"/>
    <cellStyle name="Calculation 2 2 9 2 2 2" xfId="4020" xr:uid="{00000000-0005-0000-0000-00006D190000}"/>
    <cellStyle name="Calculation 2 2 9 2 3" xfId="4021" xr:uid="{00000000-0005-0000-0000-00006E190000}"/>
    <cellStyle name="Calculation 2 2 9 2 3 2" xfId="4022" xr:uid="{00000000-0005-0000-0000-00006F190000}"/>
    <cellStyle name="Calculation 2 2 9 2 4" xfId="4023" xr:uid="{00000000-0005-0000-0000-000070190000}"/>
    <cellStyle name="Calculation 2 2 9 2 5" xfId="4024" xr:uid="{00000000-0005-0000-0000-000071190000}"/>
    <cellStyle name="Calculation 2 2 9 3" xfId="4025" xr:uid="{00000000-0005-0000-0000-000072190000}"/>
    <cellStyle name="Calculation 2 2 9 3 2" xfId="4026" xr:uid="{00000000-0005-0000-0000-000073190000}"/>
    <cellStyle name="Calculation 2 2 9 3 2 2" xfId="4027" xr:uid="{00000000-0005-0000-0000-000074190000}"/>
    <cellStyle name="Calculation 2 2 9 3 3" xfId="4028" xr:uid="{00000000-0005-0000-0000-000075190000}"/>
    <cellStyle name="Calculation 2 2 9 3 3 2" xfId="4029" xr:uid="{00000000-0005-0000-0000-000076190000}"/>
    <cellStyle name="Calculation 2 2 9 3 4" xfId="4030" xr:uid="{00000000-0005-0000-0000-000077190000}"/>
    <cellStyle name="Calculation 2 2 9 3 5" xfId="4031" xr:uid="{00000000-0005-0000-0000-000078190000}"/>
    <cellStyle name="Calculation 2 2 9 4" xfId="4032" xr:uid="{00000000-0005-0000-0000-000079190000}"/>
    <cellStyle name="Calculation 2 2 9 4 2" xfId="4033" xr:uid="{00000000-0005-0000-0000-00007A190000}"/>
    <cellStyle name="Calculation 2 2 9 5" xfId="4034" xr:uid="{00000000-0005-0000-0000-00007B190000}"/>
    <cellStyle name="Calculation 2 2 9 5 2" xfId="4035" xr:uid="{00000000-0005-0000-0000-00007C190000}"/>
    <cellStyle name="Calculation 2 2 9 6" xfId="4036" xr:uid="{00000000-0005-0000-0000-00007D190000}"/>
    <cellStyle name="Calculation 2 2 9 6 2" xfId="4037" xr:uid="{00000000-0005-0000-0000-00007E190000}"/>
    <cellStyle name="Calculation 2 2 9 7" xfId="4038" xr:uid="{00000000-0005-0000-0000-00007F190000}"/>
    <cellStyle name="Calculation 2 2 9 8" xfId="4039" xr:uid="{00000000-0005-0000-0000-000080190000}"/>
    <cellStyle name="Calculation 2 20" xfId="4040" xr:uid="{00000000-0005-0000-0000-000081190000}"/>
    <cellStyle name="Calculation 2 20 2" xfId="4041" xr:uid="{00000000-0005-0000-0000-000082190000}"/>
    <cellStyle name="Calculation 2 21" xfId="4042" xr:uid="{00000000-0005-0000-0000-000083190000}"/>
    <cellStyle name="Calculation 2 22" xfId="4043" xr:uid="{00000000-0005-0000-0000-000084190000}"/>
    <cellStyle name="Calculation 2 3" xfId="4044" xr:uid="{00000000-0005-0000-0000-000085190000}"/>
    <cellStyle name="Calculation 2 3 10" xfId="4045" xr:uid="{00000000-0005-0000-0000-000086190000}"/>
    <cellStyle name="Calculation 2 3 10 2" xfId="4046" xr:uid="{00000000-0005-0000-0000-000087190000}"/>
    <cellStyle name="Calculation 2 3 10 2 2" xfId="4047" xr:uid="{00000000-0005-0000-0000-000088190000}"/>
    <cellStyle name="Calculation 2 3 10 2 2 2" xfId="4048" xr:uid="{00000000-0005-0000-0000-000089190000}"/>
    <cellStyle name="Calculation 2 3 10 2 3" xfId="4049" xr:uid="{00000000-0005-0000-0000-00008A190000}"/>
    <cellStyle name="Calculation 2 3 10 2 3 2" xfId="4050" xr:uid="{00000000-0005-0000-0000-00008B190000}"/>
    <cellStyle name="Calculation 2 3 10 2 4" xfId="4051" xr:uid="{00000000-0005-0000-0000-00008C190000}"/>
    <cellStyle name="Calculation 2 3 10 2 5" xfId="4052" xr:uid="{00000000-0005-0000-0000-00008D190000}"/>
    <cellStyle name="Calculation 2 3 10 3" xfId="4053" xr:uid="{00000000-0005-0000-0000-00008E190000}"/>
    <cellStyle name="Calculation 2 3 10 3 2" xfId="4054" xr:uid="{00000000-0005-0000-0000-00008F190000}"/>
    <cellStyle name="Calculation 2 3 10 3 2 2" xfId="4055" xr:uid="{00000000-0005-0000-0000-000090190000}"/>
    <cellStyle name="Calculation 2 3 10 3 3" xfId="4056" xr:uid="{00000000-0005-0000-0000-000091190000}"/>
    <cellStyle name="Calculation 2 3 10 3 3 2" xfId="4057" xr:uid="{00000000-0005-0000-0000-000092190000}"/>
    <cellStyle name="Calculation 2 3 10 3 4" xfId="4058" xr:uid="{00000000-0005-0000-0000-000093190000}"/>
    <cellStyle name="Calculation 2 3 10 3 5" xfId="4059" xr:uid="{00000000-0005-0000-0000-000094190000}"/>
    <cellStyle name="Calculation 2 3 10 4" xfId="4060" xr:uid="{00000000-0005-0000-0000-000095190000}"/>
    <cellStyle name="Calculation 2 3 10 4 2" xfId="4061" xr:uid="{00000000-0005-0000-0000-000096190000}"/>
    <cellStyle name="Calculation 2 3 10 5" xfId="4062" xr:uid="{00000000-0005-0000-0000-000097190000}"/>
    <cellStyle name="Calculation 2 3 10 5 2" xfId="4063" xr:uid="{00000000-0005-0000-0000-000098190000}"/>
    <cellStyle name="Calculation 2 3 10 6" xfId="4064" xr:uid="{00000000-0005-0000-0000-000099190000}"/>
    <cellStyle name="Calculation 2 3 10 6 2" xfId="4065" xr:uid="{00000000-0005-0000-0000-00009A190000}"/>
    <cellStyle name="Calculation 2 3 10 7" xfId="4066" xr:uid="{00000000-0005-0000-0000-00009B190000}"/>
    <cellStyle name="Calculation 2 3 10 8" xfId="4067" xr:uid="{00000000-0005-0000-0000-00009C190000}"/>
    <cellStyle name="Calculation 2 3 11" xfId="4068" xr:uid="{00000000-0005-0000-0000-00009D190000}"/>
    <cellStyle name="Calculation 2 3 11 2" xfId="4069" xr:uid="{00000000-0005-0000-0000-00009E190000}"/>
    <cellStyle name="Calculation 2 3 11 2 2" xfId="4070" xr:uid="{00000000-0005-0000-0000-00009F190000}"/>
    <cellStyle name="Calculation 2 3 11 2 2 2" xfId="4071" xr:uid="{00000000-0005-0000-0000-0000A0190000}"/>
    <cellStyle name="Calculation 2 3 11 2 3" xfId="4072" xr:uid="{00000000-0005-0000-0000-0000A1190000}"/>
    <cellStyle name="Calculation 2 3 11 2 3 2" xfId="4073" xr:uid="{00000000-0005-0000-0000-0000A2190000}"/>
    <cellStyle name="Calculation 2 3 11 2 4" xfId="4074" xr:uid="{00000000-0005-0000-0000-0000A3190000}"/>
    <cellStyle name="Calculation 2 3 11 2 5" xfId="4075" xr:uid="{00000000-0005-0000-0000-0000A4190000}"/>
    <cellStyle name="Calculation 2 3 11 3" xfId="4076" xr:uid="{00000000-0005-0000-0000-0000A5190000}"/>
    <cellStyle name="Calculation 2 3 11 3 2" xfId="4077" xr:uid="{00000000-0005-0000-0000-0000A6190000}"/>
    <cellStyle name="Calculation 2 3 11 3 2 2" xfId="4078" xr:uid="{00000000-0005-0000-0000-0000A7190000}"/>
    <cellStyle name="Calculation 2 3 11 3 3" xfId="4079" xr:uid="{00000000-0005-0000-0000-0000A8190000}"/>
    <cellStyle name="Calculation 2 3 11 3 3 2" xfId="4080" xr:uid="{00000000-0005-0000-0000-0000A9190000}"/>
    <cellStyle name="Calculation 2 3 11 3 4" xfId="4081" xr:uid="{00000000-0005-0000-0000-0000AA190000}"/>
    <cellStyle name="Calculation 2 3 11 3 5" xfId="4082" xr:uid="{00000000-0005-0000-0000-0000AB190000}"/>
    <cellStyle name="Calculation 2 3 11 4" xfId="4083" xr:uid="{00000000-0005-0000-0000-0000AC190000}"/>
    <cellStyle name="Calculation 2 3 11 4 2" xfId="4084" xr:uid="{00000000-0005-0000-0000-0000AD190000}"/>
    <cellStyle name="Calculation 2 3 11 5" xfId="4085" xr:uid="{00000000-0005-0000-0000-0000AE190000}"/>
    <cellStyle name="Calculation 2 3 11 5 2" xfId="4086" xr:uid="{00000000-0005-0000-0000-0000AF190000}"/>
    <cellStyle name="Calculation 2 3 11 6" xfId="4087" xr:uid="{00000000-0005-0000-0000-0000B0190000}"/>
    <cellStyle name="Calculation 2 3 11 6 2" xfId="4088" xr:uid="{00000000-0005-0000-0000-0000B1190000}"/>
    <cellStyle name="Calculation 2 3 11 7" xfId="4089" xr:uid="{00000000-0005-0000-0000-0000B2190000}"/>
    <cellStyle name="Calculation 2 3 11 8" xfId="4090" xr:uid="{00000000-0005-0000-0000-0000B3190000}"/>
    <cellStyle name="Calculation 2 3 12" xfId="4091" xr:uid="{00000000-0005-0000-0000-0000B4190000}"/>
    <cellStyle name="Calculation 2 3 12 2" xfId="4092" xr:uid="{00000000-0005-0000-0000-0000B5190000}"/>
    <cellStyle name="Calculation 2 3 12 2 2" xfId="4093" xr:uid="{00000000-0005-0000-0000-0000B6190000}"/>
    <cellStyle name="Calculation 2 3 12 2 2 2" xfId="4094" xr:uid="{00000000-0005-0000-0000-0000B7190000}"/>
    <cellStyle name="Calculation 2 3 12 2 3" xfId="4095" xr:uid="{00000000-0005-0000-0000-0000B8190000}"/>
    <cellStyle name="Calculation 2 3 12 2 3 2" xfId="4096" xr:uid="{00000000-0005-0000-0000-0000B9190000}"/>
    <cellStyle name="Calculation 2 3 12 2 4" xfId="4097" xr:uid="{00000000-0005-0000-0000-0000BA190000}"/>
    <cellStyle name="Calculation 2 3 12 2 5" xfId="4098" xr:uid="{00000000-0005-0000-0000-0000BB190000}"/>
    <cellStyle name="Calculation 2 3 12 3" xfId="4099" xr:uid="{00000000-0005-0000-0000-0000BC190000}"/>
    <cellStyle name="Calculation 2 3 12 3 2" xfId="4100" xr:uid="{00000000-0005-0000-0000-0000BD190000}"/>
    <cellStyle name="Calculation 2 3 12 3 2 2" xfId="4101" xr:uid="{00000000-0005-0000-0000-0000BE190000}"/>
    <cellStyle name="Calculation 2 3 12 3 3" xfId="4102" xr:uid="{00000000-0005-0000-0000-0000BF190000}"/>
    <cellStyle name="Calculation 2 3 12 3 3 2" xfId="4103" xr:uid="{00000000-0005-0000-0000-0000C0190000}"/>
    <cellStyle name="Calculation 2 3 12 3 4" xfId="4104" xr:uid="{00000000-0005-0000-0000-0000C1190000}"/>
    <cellStyle name="Calculation 2 3 12 3 5" xfId="4105" xr:uid="{00000000-0005-0000-0000-0000C2190000}"/>
    <cellStyle name="Calculation 2 3 12 4" xfId="4106" xr:uid="{00000000-0005-0000-0000-0000C3190000}"/>
    <cellStyle name="Calculation 2 3 12 4 2" xfId="4107" xr:uid="{00000000-0005-0000-0000-0000C4190000}"/>
    <cellStyle name="Calculation 2 3 12 5" xfId="4108" xr:uid="{00000000-0005-0000-0000-0000C5190000}"/>
    <cellStyle name="Calculation 2 3 12 5 2" xfId="4109" xr:uid="{00000000-0005-0000-0000-0000C6190000}"/>
    <cellStyle name="Calculation 2 3 12 6" xfId="4110" xr:uid="{00000000-0005-0000-0000-0000C7190000}"/>
    <cellStyle name="Calculation 2 3 12 6 2" xfId="4111" xr:uid="{00000000-0005-0000-0000-0000C8190000}"/>
    <cellStyle name="Calculation 2 3 12 7" xfId="4112" xr:uid="{00000000-0005-0000-0000-0000C9190000}"/>
    <cellStyle name="Calculation 2 3 12 8" xfId="4113" xr:uid="{00000000-0005-0000-0000-0000CA190000}"/>
    <cellStyle name="Calculation 2 3 13" xfId="4114" xr:uid="{00000000-0005-0000-0000-0000CB190000}"/>
    <cellStyle name="Calculation 2 3 13 2" xfId="4115" xr:uid="{00000000-0005-0000-0000-0000CC190000}"/>
    <cellStyle name="Calculation 2 3 13 2 2" xfId="4116" xr:uid="{00000000-0005-0000-0000-0000CD190000}"/>
    <cellStyle name="Calculation 2 3 13 2 2 2" xfId="4117" xr:uid="{00000000-0005-0000-0000-0000CE190000}"/>
    <cellStyle name="Calculation 2 3 13 2 3" xfId="4118" xr:uid="{00000000-0005-0000-0000-0000CF190000}"/>
    <cellStyle name="Calculation 2 3 13 2 3 2" xfId="4119" xr:uid="{00000000-0005-0000-0000-0000D0190000}"/>
    <cellStyle name="Calculation 2 3 13 2 4" xfId="4120" xr:uid="{00000000-0005-0000-0000-0000D1190000}"/>
    <cellStyle name="Calculation 2 3 13 2 5" xfId="4121" xr:uid="{00000000-0005-0000-0000-0000D2190000}"/>
    <cellStyle name="Calculation 2 3 13 3" xfId="4122" xr:uid="{00000000-0005-0000-0000-0000D3190000}"/>
    <cellStyle name="Calculation 2 3 13 3 2" xfId="4123" xr:uid="{00000000-0005-0000-0000-0000D4190000}"/>
    <cellStyle name="Calculation 2 3 13 3 2 2" xfId="4124" xr:uid="{00000000-0005-0000-0000-0000D5190000}"/>
    <cellStyle name="Calculation 2 3 13 3 3" xfId="4125" xr:uid="{00000000-0005-0000-0000-0000D6190000}"/>
    <cellStyle name="Calculation 2 3 13 3 3 2" xfId="4126" xr:uid="{00000000-0005-0000-0000-0000D7190000}"/>
    <cellStyle name="Calculation 2 3 13 3 4" xfId="4127" xr:uid="{00000000-0005-0000-0000-0000D8190000}"/>
    <cellStyle name="Calculation 2 3 13 3 5" xfId="4128" xr:uid="{00000000-0005-0000-0000-0000D9190000}"/>
    <cellStyle name="Calculation 2 3 13 4" xfId="4129" xr:uid="{00000000-0005-0000-0000-0000DA190000}"/>
    <cellStyle name="Calculation 2 3 13 4 2" xfId="4130" xr:uid="{00000000-0005-0000-0000-0000DB190000}"/>
    <cellStyle name="Calculation 2 3 13 5" xfId="4131" xr:uid="{00000000-0005-0000-0000-0000DC190000}"/>
    <cellStyle name="Calculation 2 3 13 5 2" xfId="4132" xr:uid="{00000000-0005-0000-0000-0000DD190000}"/>
    <cellStyle name="Calculation 2 3 13 6" xfId="4133" xr:uid="{00000000-0005-0000-0000-0000DE190000}"/>
    <cellStyle name="Calculation 2 3 13 6 2" xfId="4134" xr:uid="{00000000-0005-0000-0000-0000DF190000}"/>
    <cellStyle name="Calculation 2 3 13 7" xfId="4135" xr:uid="{00000000-0005-0000-0000-0000E0190000}"/>
    <cellStyle name="Calculation 2 3 13 8" xfId="4136" xr:uid="{00000000-0005-0000-0000-0000E1190000}"/>
    <cellStyle name="Calculation 2 3 14" xfId="4137" xr:uid="{00000000-0005-0000-0000-0000E2190000}"/>
    <cellStyle name="Calculation 2 3 14 2" xfId="4138" xr:uid="{00000000-0005-0000-0000-0000E3190000}"/>
    <cellStyle name="Calculation 2 3 14 2 2" xfId="4139" xr:uid="{00000000-0005-0000-0000-0000E4190000}"/>
    <cellStyle name="Calculation 2 3 14 2 2 2" xfId="4140" xr:uid="{00000000-0005-0000-0000-0000E5190000}"/>
    <cellStyle name="Calculation 2 3 14 2 3" xfId="4141" xr:uid="{00000000-0005-0000-0000-0000E6190000}"/>
    <cellStyle name="Calculation 2 3 14 2 3 2" xfId="4142" xr:uid="{00000000-0005-0000-0000-0000E7190000}"/>
    <cellStyle name="Calculation 2 3 14 2 4" xfId="4143" xr:uid="{00000000-0005-0000-0000-0000E8190000}"/>
    <cellStyle name="Calculation 2 3 14 2 5" xfId="4144" xr:uid="{00000000-0005-0000-0000-0000E9190000}"/>
    <cellStyle name="Calculation 2 3 14 3" xfId="4145" xr:uid="{00000000-0005-0000-0000-0000EA190000}"/>
    <cellStyle name="Calculation 2 3 14 3 2" xfId="4146" xr:uid="{00000000-0005-0000-0000-0000EB190000}"/>
    <cellStyle name="Calculation 2 3 14 3 2 2" xfId="4147" xr:uid="{00000000-0005-0000-0000-0000EC190000}"/>
    <cellStyle name="Calculation 2 3 14 3 3" xfId="4148" xr:uid="{00000000-0005-0000-0000-0000ED190000}"/>
    <cellStyle name="Calculation 2 3 14 3 3 2" xfId="4149" xr:uid="{00000000-0005-0000-0000-0000EE190000}"/>
    <cellStyle name="Calculation 2 3 14 3 4" xfId="4150" xr:uid="{00000000-0005-0000-0000-0000EF190000}"/>
    <cellStyle name="Calculation 2 3 14 3 5" xfId="4151" xr:uid="{00000000-0005-0000-0000-0000F0190000}"/>
    <cellStyle name="Calculation 2 3 14 4" xfId="4152" xr:uid="{00000000-0005-0000-0000-0000F1190000}"/>
    <cellStyle name="Calculation 2 3 14 4 2" xfId="4153" xr:uid="{00000000-0005-0000-0000-0000F2190000}"/>
    <cellStyle name="Calculation 2 3 14 5" xfId="4154" xr:uid="{00000000-0005-0000-0000-0000F3190000}"/>
    <cellStyle name="Calculation 2 3 14 5 2" xfId="4155" xr:uid="{00000000-0005-0000-0000-0000F4190000}"/>
    <cellStyle name="Calculation 2 3 14 6" xfId="4156" xr:uid="{00000000-0005-0000-0000-0000F5190000}"/>
    <cellStyle name="Calculation 2 3 14 6 2" xfId="4157" xr:uid="{00000000-0005-0000-0000-0000F6190000}"/>
    <cellStyle name="Calculation 2 3 14 7" xfId="4158" xr:uid="{00000000-0005-0000-0000-0000F7190000}"/>
    <cellStyle name="Calculation 2 3 14 8" xfId="4159" xr:uid="{00000000-0005-0000-0000-0000F8190000}"/>
    <cellStyle name="Calculation 2 3 15" xfId="4160" xr:uid="{00000000-0005-0000-0000-0000F9190000}"/>
    <cellStyle name="Calculation 2 3 15 2" xfId="4161" xr:uid="{00000000-0005-0000-0000-0000FA190000}"/>
    <cellStyle name="Calculation 2 3 15 2 2" xfId="4162" xr:uid="{00000000-0005-0000-0000-0000FB190000}"/>
    <cellStyle name="Calculation 2 3 15 2 2 2" xfId="4163" xr:uid="{00000000-0005-0000-0000-0000FC190000}"/>
    <cellStyle name="Calculation 2 3 15 2 3" xfId="4164" xr:uid="{00000000-0005-0000-0000-0000FD190000}"/>
    <cellStyle name="Calculation 2 3 15 2 3 2" xfId="4165" xr:uid="{00000000-0005-0000-0000-0000FE190000}"/>
    <cellStyle name="Calculation 2 3 15 2 4" xfId="4166" xr:uid="{00000000-0005-0000-0000-0000FF190000}"/>
    <cellStyle name="Calculation 2 3 15 2 5" xfId="4167" xr:uid="{00000000-0005-0000-0000-0000001A0000}"/>
    <cellStyle name="Calculation 2 3 15 3" xfId="4168" xr:uid="{00000000-0005-0000-0000-0000011A0000}"/>
    <cellStyle name="Calculation 2 3 15 3 2" xfId="4169" xr:uid="{00000000-0005-0000-0000-0000021A0000}"/>
    <cellStyle name="Calculation 2 3 15 3 2 2" xfId="4170" xr:uid="{00000000-0005-0000-0000-0000031A0000}"/>
    <cellStyle name="Calculation 2 3 15 3 3" xfId="4171" xr:uid="{00000000-0005-0000-0000-0000041A0000}"/>
    <cellStyle name="Calculation 2 3 15 3 3 2" xfId="4172" xr:uid="{00000000-0005-0000-0000-0000051A0000}"/>
    <cellStyle name="Calculation 2 3 15 3 4" xfId="4173" xr:uid="{00000000-0005-0000-0000-0000061A0000}"/>
    <cellStyle name="Calculation 2 3 15 3 5" xfId="4174" xr:uid="{00000000-0005-0000-0000-0000071A0000}"/>
    <cellStyle name="Calculation 2 3 15 4" xfId="4175" xr:uid="{00000000-0005-0000-0000-0000081A0000}"/>
    <cellStyle name="Calculation 2 3 15 4 2" xfId="4176" xr:uid="{00000000-0005-0000-0000-0000091A0000}"/>
    <cellStyle name="Calculation 2 3 15 5" xfId="4177" xr:uid="{00000000-0005-0000-0000-00000A1A0000}"/>
    <cellStyle name="Calculation 2 3 15 5 2" xfId="4178" xr:uid="{00000000-0005-0000-0000-00000B1A0000}"/>
    <cellStyle name="Calculation 2 3 15 6" xfId="4179" xr:uid="{00000000-0005-0000-0000-00000C1A0000}"/>
    <cellStyle name="Calculation 2 3 15 7" xfId="4180" xr:uid="{00000000-0005-0000-0000-00000D1A0000}"/>
    <cellStyle name="Calculation 2 3 16" xfId="4181" xr:uid="{00000000-0005-0000-0000-00000E1A0000}"/>
    <cellStyle name="Calculation 2 3 16 2" xfId="4182" xr:uid="{00000000-0005-0000-0000-00000F1A0000}"/>
    <cellStyle name="Calculation 2 3 2" xfId="4183" xr:uid="{00000000-0005-0000-0000-0000101A0000}"/>
    <cellStyle name="Calculation 2 3 2 10" xfId="4184" xr:uid="{00000000-0005-0000-0000-0000111A0000}"/>
    <cellStyle name="Calculation 2 3 2 10 2" xfId="4185" xr:uid="{00000000-0005-0000-0000-0000121A0000}"/>
    <cellStyle name="Calculation 2 3 2 10 2 2" xfId="4186" xr:uid="{00000000-0005-0000-0000-0000131A0000}"/>
    <cellStyle name="Calculation 2 3 2 10 2 2 2" xfId="4187" xr:uid="{00000000-0005-0000-0000-0000141A0000}"/>
    <cellStyle name="Calculation 2 3 2 10 2 3" xfId="4188" xr:uid="{00000000-0005-0000-0000-0000151A0000}"/>
    <cellStyle name="Calculation 2 3 2 10 2 3 2" xfId="4189" xr:uid="{00000000-0005-0000-0000-0000161A0000}"/>
    <cellStyle name="Calculation 2 3 2 10 2 4" xfId="4190" xr:uid="{00000000-0005-0000-0000-0000171A0000}"/>
    <cellStyle name="Calculation 2 3 2 10 2 5" xfId="4191" xr:uid="{00000000-0005-0000-0000-0000181A0000}"/>
    <cellStyle name="Calculation 2 3 2 10 3" xfId="4192" xr:uid="{00000000-0005-0000-0000-0000191A0000}"/>
    <cellStyle name="Calculation 2 3 2 10 3 2" xfId="4193" xr:uid="{00000000-0005-0000-0000-00001A1A0000}"/>
    <cellStyle name="Calculation 2 3 2 10 3 2 2" xfId="4194" xr:uid="{00000000-0005-0000-0000-00001B1A0000}"/>
    <cellStyle name="Calculation 2 3 2 10 3 3" xfId="4195" xr:uid="{00000000-0005-0000-0000-00001C1A0000}"/>
    <cellStyle name="Calculation 2 3 2 10 3 3 2" xfId="4196" xr:uid="{00000000-0005-0000-0000-00001D1A0000}"/>
    <cellStyle name="Calculation 2 3 2 10 3 4" xfId="4197" xr:uid="{00000000-0005-0000-0000-00001E1A0000}"/>
    <cellStyle name="Calculation 2 3 2 10 3 5" xfId="4198" xr:uid="{00000000-0005-0000-0000-00001F1A0000}"/>
    <cellStyle name="Calculation 2 3 2 10 4" xfId="4199" xr:uid="{00000000-0005-0000-0000-0000201A0000}"/>
    <cellStyle name="Calculation 2 3 2 10 4 2" xfId="4200" xr:uid="{00000000-0005-0000-0000-0000211A0000}"/>
    <cellStyle name="Calculation 2 3 2 10 5" xfId="4201" xr:uid="{00000000-0005-0000-0000-0000221A0000}"/>
    <cellStyle name="Calculation 2 3 2 10 5 2" xfId="4202" xr:uid="{00000000-0005-0000-0000-0000231A0000}"/>
    <cellStyle name="Calculation 2 3 2 10 6" xfId="4203" xr:uid="{00000000-0005-0000-0000-0000241A0000}"/>
    <cellStyle name="Calculation 2 3 2 10 6 2" xfId="4204" xr:uid="{00000000-0005-0000-0000-0000251A0000}"/>
    <cellStyle name="Calculation 2 3 2 10 7" xfId="4205" xr:uid="{00000000-0005-0000-0000-0000261A0000}"/>
    <cellStyle name="Calculation 2 3 2 10 8" xfId="4206" xr:uid="{00000000-0005-0000-0000-0000271A0000}"/>
    <cellStyle name="Calculation 2 3 2 11" xfId="4207" xr:uid="{00000000-0005-0000-0000-0000281A0000}"/>
    <cellStyle name="Calculation 2 3 2 11 2" xfId="4208" xr:uid="{00000000-0005-0000-0000-0000291A0000}"/>
    <cellStyle name="Calculation 2 3 2 11 2 2" xfId="4209" xr:uid="{00000000-0005-0000-0000-00002A1A0000}"/>
    <cellStyle name="Calculation 2 3 2 11 2 2 2" xfId="4210" xr:uid="{00000000-0005-0000-0000-00002B1A0000}"/>
    <cellStyle name="Calculation 2 3 2 11 2 3" xfId="4211" xr:uid="{00000000-0005-0000-0000-00002C1A0000}"/>
    <cellStyle name="Calculation 2 3 2 11 2 3 2" xfId="4212" xr:uid="{00000000-0005-0000-0000-00002D1A0000}"/>
    <cellStyle name="Calculation 2 3 2 11 2 4" xfId="4213" xr:uid="{00000000-0005-0000-0000-00002E1A0000}"/>
    <cellStyle name="Calculation 2 3 2 11 2 5" xfId="4214" xr:uid="{00000000-0005-0000-0000-00002F1A0000}"/>
    <cellStyle name="Calculation 2 3 2 11 3" xfId="4215" xr:uid="{00000000-0005-0000-0000-0000301A0000}"/>
    <cellStyle name="Calculation 2 3 2 11 3 2" xfId="4216" xr:uid="{00000000-0005-0000-0000-0000311A0000}"/>
    <cellStyle name="Calculation 2 3 2 11 3 2 2" xfId="4217" xr:uid="{00000000-0005-0000-0000-0000321A0000}"/>
    <cellStyle name="Calculation 2 3 2 11 3 3" xfId="4218" xr:uid="{00000000-0005-0000-0000-0000331A0000}"/>
    <cellStyle name="Calculation 2 3 2 11 3 3 2" xfId="4219" xr:uid="{00000000-0005-0000-0000-0000341A0000}"/>
    <cellStyle name="Calculation 2 3 2 11 3 4" xfId="4220" xr:uid="{00000000-0005-0000-0000-0000351A0000}"/>
    <cellStyle name="Calculation 2 3 2 11 3 5" xfId="4221" xr:uid="{00000000-0005-0000-0000-0000361A0000}"/>
    <cellStyle name="Calculation 2 3 2 11 4" xfId="4222" xr:uid="{00000000-0005-0000-0000-0000371A0000}"/>
    <cellStyle name="Calculation 2 3 2 11 4 2" xfId="4223" xr:uid="{00000000-0005-0000-0000-0000381A0000}"/>
    <cellStyle name="Calculation 2 3 2 11 5" xfId="4224" xr:uid="{00000000-0005-0000-0000-0000391A0000}"/>
    <cellStyle name="Calculation 2 3 2 11 5 2" xfId="4225" xr:uid="{00000000-0005-0000-0000-00003A1A0000}"/>
    <cellStyle name="Calculation 2 3 2 11 6" xfId="4226" xr:uid="{00000000-0005-0000-0000-00003B1A0000}"/>
    <cellStyle name="Calculation 2 3 2 11 6 2" xfId="4227" xr:uid="{00000000-0005-0000-0000-00003C1A0000}"/>
    <cellStyle name="Calculation 2 3 2 11 7" xfId="4228" xr:uid="{00000000-0005-0000-0000-00003D1A0000}"/>
    <cellStyle name="Calculation 2 3 2 11 8" xfId="4229" xr:uid="{00000000-0005-0000-0000-00003E1A0000}"/>
    <cellStyle name="Calculation 2 3 2 12" xfId="4230" xr:uid="{00000000-0005-0000-0000-00003F1A0000}"/>
    <cellStyle name="Calculation 2 3 2 12 2" xfId="4231" xr:uid="{00000000-0005-0000-0000-0000401A0000}"/>
    <cellStyle name="Calculation 2 3 2 12 2 2" xfId="4232" xr:uid="{00000000-0005-0000-0000-0000411A0000}"/>
    <cellStyle name="Calculation 2 3 2 12 2 2 2" xfId="4233" xr:uid="{00000000-0005-0000-0000-0000421A0000}"/>
    <cellStyle name="Calculation 2 3 2 12 2 3" xfId="4234" xr:uid="{00000000-0005-0000-0000-0000431A0000}"/>
    <cellStyle name="Calculation 2 3 2 12 2 3 2" xfId="4235" xr:uid="{00000000-0005-0000-0000-0000441A0000}"/>
    <cellStyle name="Calculation 2 3 2 12 2 4" xfId="4236" xr:uid="{00000000-0005-0000-0000-0000451A0000}"/>
    <cellStyle name="Calculation 2 3 2 12 2 5" xfId="4237" xr:uid="{00000000-0005-0000-0000-0000461A0000}"/>
    <cellStyle name="Calculation 2 3 2 12 3" xfId="4238" xr:uid="{00000000-0005-0000-0000-0000471A0000}"/>
    <cellStyle name="Calculation 2 3 2 12 3 2" xfId="4239" xr:uid="{00000000-0005-0000-0000-0000481A0000}"/>
    <cellStyle name="Calculation 2 3 2 12 3 2 2" xfId="4240" xr:uid="{00000000-0005-0000-0000-0000491A0000}"/>
    <cellStyle name="Calculation 2 3 2 12 3 3" xfId="4241" xr:uid="{00000000-0005-0000-0000-00004A1A0000}"/>
    <cellStyle name="Calculation 2 3 2 12 3 3 2" xfId="4242" xr:uid="{00000000-0005-0000-0000-00004B1A0000}"/>
    <cellStyle name="Calculation 2 3 2 12 3 4" xfId="4243" xr:uid="{00000000-0005-0000-0000-00004C1A0000}"/>
    <cellStyle name="Calculation 2 3 2 12 3 5" xfId="4244" xr:uid="{00000000-0005-0000-0000-00004D1A0000}"/>
    <cellStyle name="Calculation 2 3 2 12 4" xfId="4245" xr:uid="{00000000-0005-0000-0000-00004E1A0000}"/>
    <cellStyle name="Calculation 2 3 2 12 4 2" xfId="4246" xr:uid="{00000000-0005-0000-0000-00004F1A0000}"/>
    <cellStyle name="Calculation 2 3 2 12 5" xfId="4247" xr:uid="{00000000-0005-0000-0000-0000501A0000}"/>
    <cellStyle name="Calculation 2 3 2 12 5 2" xfId="4248" xr:uid="{00000000-0005-0000-0000-0000511A0000}"/>
    <cellStyle name="Calculation 2 3 2 12 6" xfId="4249" xr:uid="{00000000-0005-0000-0000-0000521A0000}"/>
    <cellStyle name="Calculation 2 3 2 12 6 2" xfId="4250" xr:uid="{00000000-0005-0000-0000-0000531A0000}"/>
    <cellStyle name="Calculation 2 3 2 12 7" xfId="4251" xr:uid="{00000000-0005-0000-0000-0000541A0000}"/>
    <cellStyle name="Calculation 2 3 2 12 8" xfId="4252" xr:uid="{00000000-0005-0000-0000-0000551A0000}"/>
    <cellStyle name="Calculation 2 3 2 13" xfId="4253" xr:uid="{00000000-0005-0000-0000-0000561A0000}"/>
    <cellStyle name="Calculation 2 3 2 13 2" xfId="4254" xr:uid="{00000000-0005-0000-0000-0000571A0000}"/>
    <cellStyle name="Calculation 2 3 2 13 2 2" xfId="4255" xr:uid="{00000000-0005-0000-0000-0000581A0000}"/>
    <cellStyle name="Calculation 2 3 2 13 2 2 2" xfId="4256" xr:uid="{00000000-0005-0000-0000-0000591A0000}"/>
    <cellStyle name="Calculation 2 3 2 13 2 3" xfId="4257" xr:uid="{00000000-0005-0000-0000-00005A1A0000}"/>
    <cellStyle name="Calculation 2 3 2 13 2 3 2" xfId="4258" xr:uid="{00000000-0005-0000-0000-00005B1A0000}"/>
    <cellStyle name="Calculation 2 3 2 13 2 4" xfId="4259" xr:uid="{00000000-0005-0000-0000-00005C1A0000}"/>
    <cellStyle name="Calculation 2 3 2 13 2 5" xfId="4260" xr:uid="{00000000-0005-0000-0000-00005D1A0000}"/>
    <cellStyle name="Calculation 2 3 2 13 3" xfId="4261" xr:uid="{00000000-0005-0000-0000-00005E1A0000}"/>
    <cellStyle name="Calculation 2 3 2 13 3 2" xfId="4262" xr:uid="{00000000-0005-0000-0000-00005F1A0000}"/>
    <cellStyle name="Calculation 2 3 2 13 3 2 2" xfId="4263" xr:uid="{00000000-0005-0000-0000-0000601A0000}"/>
    <cellStyle name="Calculation 2 3 2 13 3 3" xfId="4264" xr:uid="{00000000-0005-0000-0000-0000611A0000}"/>
    <cellStyle name="Calculation 2 3 2 13 3 3 2" xfId="4265" xr:uid="{00000000-0005-0000-0000-0000621A0000}"/>
    <cellStyle name="Calculation 2 3 2 13 3 4" xfId="4266" xr:uid="{00000000-0005-0000-0000-0000631A0000}"/>
    <cellStyle name="Calculation 2 3 2 13 3 5" xfId="4267" xr:uid="{00000000-0005-0000-0000-0000641A0000}"/>
    <cellStyle name="Calculation 2 3 2 13 4" xfId="4268" xr:uid="{00000000-0005-0000-0000-0000651A0000}"/>
    <cellStyle name="Calculation 2 3 2 13 4 2" xfId="4269" xr:uid="{00000000-0005-0000-0000-0000661A0000}"/>
    <cellStyle name="Calculation 2 3 2 13 5" xfId="4270" xr:uid="{00000000-0005-0000-0000-0000671A0000}"/>
    <cellStyle name="Calculation 2 3 2 13 5 2" xfId="4271" xr:uid="{00000000-0005-0000-0000-0000681A0000}"/>
    <cellStyle name="Calculation 2 3 2 13 6" xfId="4272" xr:uid="{00000000-0005-0000-0000-0000691A0000}"/>
    <cellStyle name="Calculation 2 3 2 13 6 2" xfId="4273" xr:uid="{00000000-0005-0000-0000-00006A1A0000}"/>
    <cellStyle name="Calculation 2 3 2 13 7" xfId="4274" xr:uid="{00000000-0005-0000-0000-00006B1A0000}"/>
    <cellStyle name="Calculation 2 3 2 13 8" xfId="4275" xr:uid="{00000000-0005-0000-0000-00006C1A0000}"/>
    <cellStyle name="Calculation 2 3 2 14" xfId="4276" xr:uid="{00000000-0005-0000-0000-00006D1A0000}"/>
    <cellStyle name="Calculation 2 3 2 14 2" xfId="4277" xr:uid="{00000000-0005-0000-0000-00006E1A0000}"/>
    <cellStyle name="Calculation 2 3 2 14 2 2" xfId="4278" xr:uid="{00000000-0005-0000-0000-00006F1A0000}"/>
    <cellStyle name="Calculation 2 3 2 14 2 2 2" xfId="4279" xr:uid="{00000000-0005-0000-0000-0000701A0000}"/>
    <cellStyle name="Calculation 2 3 2 14 2 3" xfId="4280" xr:uid="{00000000-0005-0000-0000-0000711A0000}"/>
    <cellStyle name="Calculation 2 3 2 14 2 3 2" xfId="4281" xr:uid="{00000000-0005-0000-0000-0000721A0000}"/>
    <cellStyle name="Calculation 2 3 2 14 2 4" xfId="4282" xr:uid="{00000000-0005-0000-0000-0000731A0000}"/>
    <cellStyle name="Calculation 2 3 2 14 2 5" xfId="4283" xr:uid="{00000000-0005-0000-0000-0000741A0000}"/>
    <cellStyle name="Calculation 2 3 2 14 3" xfId="4284" xr:uid="{00000000-0005-0000-0000-0000751A0000}"/>
    <cellStyle name="Calculation 2 3 2 14 3 2" xfId="4285" xr:uid="{00000000-0005-0000-0000-0000761A0000}"/>
    <cellStyle name="Calculation 2 3 2 14 3 2 2" xfId="4286" xr:uid="{00000000-0005-0000-0000-0000771A0000}"/>
    <cellStyle name="Calculation 2 3 2 14 3 3" xfId="4287" xr:uid="{00000000-0005-0000-0000-0000781A0000}"/>
    <cellStyle name="Calculation 2 3 2 14 3 3 2" xfId="4288" xr:uid="{00000000-0005-0000-0000-0000791A0000}"/>
    <cellStyle name="Calculation 2 3 2 14 3 4" xfId="4289" xr:uid="{00000000-0005-0000-0000-00007A1A0000}"/>
    <cellStyle name="Calculation 2 3 2 14 3 5" xfId="4290" xr:uid="{00000000-0005-0000-0000-00007B1A0000}"/>
    <cellStyle name="Calculation 2 3 2 14 4" xfId="4291" xr:uid="{00000000-0005-0000-0000-00007C1A0000}"/>
    <cellStyle name="Calculation 2 3 2 14 4 2" xfId="4292" xr:uid="{00000000-0005-0000-0000-00007D1A0000}"/>
    <cellStyle name="Calculation 2 3 2 14 5" xfId="4293" xr:uid="{00000000-0005-0000-0000-00007E1A0000}"/>
    <cellStyle name="Calculation 2 3 2 14 5 2" xfId="4294" xr:uid="{00000000-0005-0000-0000-00007F1A0000}"/>
    <cellStyle name="Calculation 2 3 2 14 6" xfId="4295" xr:uid="{00000000-0005-0000-0000-0000801A0000}"/>
    <cellStyle name="Calculation 2 3 2 14 7" xfId="4296" xr:uid="{00000000-0005-0000-0000-0000811A0000}"/>
    <cellStyle name="Calculation 2 3 2 15" xfId="4297" xr:uid="{00000000-0005-0000-0000-0000821A0000}"/>
    <cellStyle name="Calculation 2 3 2 15 2" xfId="4298" xr:uid="{00000000-0005-0000-0000-0000831A0000}"/>
    <cellStyle name="Calculation 2 3 2 15 2 2" xfId="4299" xr:uid="{00000000-0005-0000-0000-0000841A0000}"/>
    <cellStyle name="Calculation 2 3 2 15 3" xfId="4300" xr:uid="{00000000-0005-0000-0000-0000851A0000}"/>
    <cellStyle name="Calculation 2 3 2 15 3 2" xfId="4301" xr:uid="{00000000-0005-0000-0000-0000861A0000}"/>
    <cellStyle name="Calculation 2 3 2 15 4" xfId="4302" xr:uid="{00000000-0005-0000-0000-0000871A0000}"/>
    <cellStyle name="Calculation 2 3 2 15 5" xfId="4303" xr:uid="{00000000-0005-0000-0000-0000881A0000}"/>
    <cellStyle name="Calculation 2 3 2 16" xfId="4304" xr:uid="{00000000-0005-0000-0000-0000891A0000}"/>
    <cellStyle name="Calculation 2 3 2 16 2" xfId="4305" xr:uid="{00000000-0005-0000-0000-00008A1A0000}"/>
    <cellStyle name="Calculation 2 3 2 17" xfId="4306" xr:uid="{00000000-0005-0000-0000-00008B1A0000}"/>
    <cellStyle name="Calculation 2 3 2 18" xfId="4307" xr:uid="{00000000-0005-0000-0000-00008C1A0000}"/>
    <cellStyle name="Calculation 2 3 2 2" xfId="4308" xr:uid="{00000000-0005-0000-0000-00008D1A0000}"/>
    <cellStyle name="Calculation 2 3 2 2 2" xfId="4309" xr:uid="{00000000-0005-0000-0000-00008E1A0000}"/>
    <cellStyle name="Calculation 2 3 2 2 2 2" xfId="4310" xr:uid="{00000000-0005-0000-0000-00008F1A0000}"/>
    <cellStyle name="Calculation 2 3 2 2 2 2 2" xfId="4311" xr:uid="{00000000-0005-0000-0000-0000901A0000}"/>
    <cellStyle name="Calculation 2 3 2 2 2 3" xfId="4312" xr:uid="{00000000-0005-0000-0000-0000911A0000}"/>
    <cellStyle name="Calculation 2 3 2 2 2 3 2" xfId="4313" xr:uid="{00000000-0005-0000-0000-0000921A0000}"/>
    <cellStyle name="Calculation 2 3 2 2 2 4" xfId="4314" xr:uid="{00000000-0005-0000-0000-0000931A0000}"/>
    <cellStyle name="Calculation 2 3 2 2 2 5" xfId="4315" xr:uid="{00000000-0005-0000-0000-0000941A0000}"/>
    <cellStyle name="Calculation 2 3 2 2 3" xfId="4316" xr:uid="{00000000-0005-0000-0000-0000951A0000}"/>
    <cellStyle name="Calculation 2 3 2 2 3 2" xfId="4317" xr:uid="{00000000-0005-0000-0000-0000961A0000}"/>
    <cellStyle name="Calculation 2 3 2 2 3 2 2" xfId="4318" xr:uid="{00000000-0005-0000-0000-0000971A0000}"/>
    <cellStyle name="Calculation 2 3 2 2 3 3" xfId="4319" xr:uid="{00000000-0005-0000-0000-0000981A0000}"/>
    <cellStyle name="Calculation 2 3 2 2 3 3 2" xfId="4320" xr:uid="{00000000-0005-0000-0000-0000991A0000}"/>
    <cellStyle name="Calculation 2 3 2 2 3 4" xfId="4321" xr:uid="{00000000-0005-0000-0000-00009A1A0000}"/>
    <cellStyle name="Calculation 2 3 2 2 3 5" xfId="4322" xr:uid="{00000000-0005-0000-0000-00009B1A0000}"/>
    <cellStyle name="Calculation 2 3 2 2 4" xfId="4323" xr:uid="{00000000-0005-0000-0000-00009C1A0000}"/>
    <cellStyle name="Calculation 2 3 2 2 4 2" xfId="4324" xr:uid="{00000000-0005-0000-0000-00009D1A0000}"/>
    <cellStyle name="Calculation 2 3 2 2 5" xfId="4325" xr:uid="{00000000-0005-0000-0000-00009E1A0000}"/>
    <cellStyle name="Calculation 2 3 2 2 5 2" xfId="4326" xr:uid="{00000000-0005-0000-0000-00009F1A0000}"/>
    <cellStyle name="Calculation 2 3 2 2 6" xfId="4327" xr:uid="{00000000-0005-0000-0000-0000A01A0000}"/>
    <cellStyle name="Calculation 2 3 2 2 7" xfId="4328" xr:uid="{00000000-0005-0000-0000-0000A11A0000}"/>
    <cellStyle name="Calculation 2 3 2 3" xfId="4329" xr:uid="{00000000-0005-0000-0000-0000A21A0000}"/>
    <cellStyle name="Calculation 2 3 2 3 2" xfId="4330" xr:uid="{00000000-0005-0000-0000-0000A31A0000}"/>
    <cellStyle name="Calculation 2 3 2 3 2 2" xfId="4331" xr:uid="{00000000-0005-0000-0000-0000A41A0000}"/>
    <cellStyle name="Calculation 2 3 2 3 2 2 2" xfId="4332" xr:uid="{00000000-0005-0000-0000-0000A51A0000}"/>
    <cellStyle name="Calculation 2 3 2 3 2 3" xfId="4333" xr:uid="{00000000-0005-0000-0000-0000A61A0000}"/>
    <cellStyle name="Calculation 2 3 2 3 2 3 2" xfId="4334" xr:uid="{00000000-0005-0000-0000-0000A71A0000}"/>
    <cellStyle name="Calculation 2 3 2 3 2 4" xfId="4335" xr:uid="{00000000-0005-0000-0000-0000A81A0000}"/>
    <cellStyle name="Calculation 2 3 2 3 2 5" xfId="4336" xr:uid="{00000000-0005-0000-0000-0000A91A0000}"/>
    <cellStyle name="Calculation 2 3 2 3 3" xfId="4337" xr:uid="{00000000-0005-0000-0000-0000AA1A0000}"/>
    <cellStyle name="Calculation 2 3 2 3 3 2" xfId="4338" xr:uid="{00000000-0005-0000-0000-0000AB1A0000}"/>
    <cellStyle name="Calculation 2 3 2 3 3 2 2" xfId="4339" xr:uid="{00000000-0005-0000-0000-0000AC1A0000}"/>
    <cellStyle name="Calculation 2 3 2 3 3 3" xfId="4340" xr:uid="{00000000-0005-0000-0000-0000AD1A0000}"/>
    <cellStyle name="Calculation 2 3 2 3 3 3 2" xfId="4341" xr:uid="{00000000-0005-0000-0000-0000AE1A0000}"/>
    <cellStyle name="Calculation 2 3 2 3 3 4" xfId="4342" xr:uid="{00000000-0005-0000-0000-0000AF1A0000}"/>
    <cellStyle name="Calculation 2 3 2 3 3 5" xfId="4343" xr:uid="{00000000-0005-0000-0000-0000B01A0000}"/>
    <cellStyle name="Calculation 2 3 2 3 4" xfId="4344" xr:uid="{00000000-0005-0000-0000-0000B11A0000}"/>
    <cellStyle name="Calculation 2 3 2 3 4 2" xfId="4345" xr:uid="{00000000-0005-0000-0000-0000B21A0000}"/>
    <cellStyle name="Calculation 2 3 2 3 5" xfId="4346" xr:uid="{00000000-0005-0000-0000-0000B31A0000}"/>
    <cellStyle name="Calculation 2 3 2 3 5 2" xfId="4347" xr:uid="{00000000-0005-0000-0000-0000B41A0000}"/>
    <cellStyle name="Calculation 2 3 2 3 6" xfId="4348" xr:uid="{00000000-0005-0000-0000-0000B51A0000}"/>
    <cellStyle name="Calculation 2 3 2 3 6 2" xfId="4349" xr:uid="{00000000-0005-0000-0000-0000B61A0000}"/>
    <cellStyle name="Calculation 2 3 2 3 7" xfId="4350" xr:uid="{00000000-0005-0000-0000-0000B71A0000}"/>
    <cellStyle name="Calculation 2 3 2 3 8" xfId="4351" xr:uid="{00000000-0005-0000-0000-0000B81A0000}"/>
    <cellStyle name="Calculation 2 3 2 4" xfId="4352" xr:uid="{00000000-0005-0000-0000-0000B91A0000}"/>
    <cellStyle name="Calculation 2 3 2 4 2" xfId="4353" xr:uid="{00000000-0005-0000-0000-0000BA1A0000}"/>
    <cellStyle name="Calculation 2 3 2 4 2 2" xfId="4354" xr:uid="{00000000-0005-0000-0000-0000BB1A0000}"/>
    <cellStyle name="Calculation 2 3 2 4 2 2 2" xfId="4355" xr:uid="{00000000-0005-0000-0000-0000BC1A0000}"/>
    <cellStyle name="Calculation 2 3 2 4 2 3" xfId="4356" xr:uid="{00000000-0005-0000-0000-0000BD1A0000}"/>
    <cellStyle name="Calculation 2 3 2 4 2 3 2" xfId="4357" xr:uid="{00000000-0005-0000-0000-0000BE1A0000}"/>
    <cellStyle name="Calculation 2 3 2 4 2 4" xfId="4358" xr:uid="{00000000-0005-0000-0000-0000BF1A0000}"/>
    <cellStyle name="Calculation 2 3 2 4 2 5" xfId="4359" xr:uid="{00000000-0005-0000-0000-0000C01A0000}"/>
    <cellStyle name="Calculation 2 3 2 4 3" xfId="4360" xr:uid="{00000000-0005-0000-0000-0000C11A0000}"/>
    <cellStyle name="Calculation 2 3 2 4 3 2" xfId="4361" xr:uid="{00000000-0005-0000-0000-0000C21A0000}"/>
    <cellStyle name="Calculation 2 3 2 4 3 2 2" xfId="4362" xr:uid="{00000000-0005-0000-0000-0000C31A0000}"/>
    <cellStyle name="Calculation 2 3 2 4 3 3" xfId="4363" xr:uid="{00000000-0005-0000-0000-0000C41A0000}"/>
    <cellStyle name="Calculation 2 3 2 4 3 3 2" xfId="4364" xr:uid="{00000000-0005-0000-0000-0000C51A0000}"/>
    <cellStyle name="Calculation 2 3 2 4 3 4" xfId="4365" xr:uid="{00000000-0005-0000-0000-0000C61A0000}"/>
    <cellStyle name="Calculation 2 3 2 4 3 5" xfId="4366" xr:uid="{00000000-0005-0000-0000-0000C71A0000}"/>
    <cellStyle name="Calculation 2 3 2 4 4" xfId="4367" xr:uid="{00000000-0005-0000-0000-0000C81A0000}"/>
    <cellStyle name="Calculation 2 3 2 4 4 2" xfId="4368" xr:uid="{00000000-0005-0000-0000-0000C91A0000}"/>
    <cellStyle name="Calculation 2 3 2 4 5" xfId="4369" xr:uid="{00000000-0005-0000-0000-0000CA1A0000}"/>
    <cellStyle name="Calculation 2 3 2 4 5 2" xfId="4370" xr:uid="{00000000-0005-0000-0000-0000CB1A0000}"/>
    <cellStyle name="Calculation 2 3 2 4 6" xfId="4371" xr:uid="{00000000-0005-0000-0000-0000CC1A0000}"/>
    <cellStyle name="Calculation 2 3 2 4 6 2" xfId="4372" xr:uid="{00000000-0005-0000-0000-0000CD1A0000}"/>
    <cellStyle name="Calculation 2 3 2 4 7" xfId="4373" xr:uid="{00000000-0005-0000-0000-0000CE1A0000}"/>
    <cellStyle name="Calculation 2 3 2 4 8" xfId="4374" xr:uid="{00000000-0005-0000-0000-0000CF1A0000}"/>
    <cellStyle name="Calculation 2 3 2 5" xfId="4375" xr:uid="{00000000-0005-0000-0000-0000D01A0000}"/>
    <cellStyle name="Calculation 2 3 2 5 2" xfId="4376" xr:uid="{00000000-0005-0000-0000-0000D11A0000}"/>
    <cellStyle name="Calculation 2 3 2 5 2 2" xfId="4377" xr:uid="{00000000-0005-0000-0000-0000D21A0000}"/>
    <cellStyle name="Calculation 2 3 2 5 2 2 2" xfId="4378" xr:uid="{00000000-0005-0000-0000-0000D31A0000}"/>
    <cellStyle name="Calculation 2 3 2 5 2 3" xfId="4379" xr:uid="{00000000-0005-0000-0000-0000D41A0000}"/>
    <cellStyle name="Calculation 2 3 2 5 2 3 2" xfId="4380" xr:uid="{00000000-0005-0000-0000-0000D51A0000}"/>
    <cellStyle name="Calculation 2 3 2 5 2 4" xfId="4381" xr:uid="{00000000-0005-0000-0000-0000D61A0000}"/>
    <cellStyle name="Calculation 2 3 2 5 2 5" xfId="4382" xr:uid="{00000000-0005-0000-0000-0000D71A0000}"/>
    <cellStyle name="Calculation 2 3 2 5 3" xfId="4383" xr:uid="{00000000-0005-0000-0000-0000D81A0000}"/>
    <cellStyle name="Calculation 2 3 2 5 3 2" xfId="4384" xr:uid="{00000000-0005-0000-0000-0000D91A0000}"/>
    <cellStyle name="Calculation 2 3 2 5 3 2 2" xfId="4385" xr:uid="{00000000-0005-0000-0000-0000DA1A0000}"/>
    <cellStyle name="Calculation 2 3 2 5 3 3" xfId="4386" xr:uid="{00000000-0005-0000-0000-0000DB1A0000}"/>
    <cellStyle name="Calculation 2 3 2 5 3 3 2" xfId="4387" xr:uid="{00000000-0005-0000-0000-0000DC1A0000}"/>
    <cellStyle name="Calculation 2 3 2 5 3 4" xfId="4388" xr:uid="{00000000-0005-0000-0000-0000DD1A0000}"/>
    <cellStyle name="Calculation 2 3 2 5 3 5" xfId="4389" xr:uid="{00000000-0005-0000-0000-0000DE1A0000}"/>
    <cellStyle name="Calculation 2 3 2 5 4" xfId="4390" xr:uid="{00000000-0005-0000-0000-0000DF1A0000}"/>
    <cellStyle name="Calculation 2 3 2 5 4 2" xfId="4391" xr:uid="{00000000-0005-0000-0000-0000E01A0000}"/>
    <cellStyle name="Calculation 2 3 2 5 5" xfId="4392" xr:uid="{00000000-0005-0000-0000-0000E11A0000}"/>
    <cellStyle name="Calculation 2 3 2 5 5 2" xfId="4393" xr:uid="{00000000-0005-0000-0000-0000E21A0000}"/>
    <cellStyle name="Calculation 2 3 2 5 6" xfId="4394" xr:uid="{00000000-0005-0000-0000-0000E31A0000}"/>
    <cellStyle name="Calculation 2 3 2 5 6 2" xfId="4395" xr:uid="{00000000-0005-0000-0000-0000E41A0000}"/>
    <cellStyle name="Calculation 2 3 2 5 7" xfId="4396" xr:uid="{00000000-0005-0000-0000-0000E51A0000}"/>
    <cellStyle name="Calculation 2 3 2 5 8" xfId="4397" xr:uid="{00000000-0005-0000-0000-0000E61A0000}"/>
    <cellStyle name="Calculation 2 3 2 6" xfId="4398" xr:uid="{00000000-0005-0000-0000-0000E71A0000}"/>
    <cellStyle name="Calculation 2 3 2 6 2" xfId="4399" xr:uid="{00000000-0005-0000-0000-0000E81A0000}"/>
    <cellStyle name="Calculation 2 3 2 6 2 2" xfId="4400" xr:uid="{00000000-0005-0000-0000-0000E91A0000}"/>
    <cellStyle name="Calculation 2 3 2 6 2 2 2" xfId="4401" xr:uid="{00000000-0005-0000-0000-0000EA1A0000}"/>
    <cellStyle name="Calculation 2 3 2 6 2 3" xfId="4402" xr:uid="{00000000-0005-0000-0000-0000EB1A0000}"/>
    <cellStyle name="Calculation 2 3 2 6 2 3 2" xfId="4403" xr:uid="{00000000-0005-0000-0000-0000EC1A0000}"/>
    <cellStyle name="Calculation 2 3 2 6 2 4" xfId="4404" xr:uid="{00000000-0005-0000-0000-0000ED1A0000}"/>
    <cellStyle name="Calculation 2 3 2 6 2 5" xfId="4405" xr:uid="{00000000-0005-0000-0000-0000EE1A0000}"/>
    <cellStyle name="Calculation 2 3 2 6 3" xfId="4406" xr:uid="{00000000-0005-0000-0000-0000EF1A0000}"/>
    <cellStyle name="Calculation 2 3 2 6 3 2" xfId="4407" xr:uid="{00000000-0005-0000-0000-0000F01A0000}"/>
    <cellStyle name="Calculation 2 3 2 6 3 2 2" xfId="4408" xr:uid="{00000000-0005-0000-0000-0000F11A0000}"/>
    <cellStyle name="Calculation 2 3 2 6 3 3" xfId="4409" xr:uid="{00000000-0005-0000-0000-0000F21A0000}"/>
    <cellStyle name="Calculation 2 3 2 6 3 3 2" xfId="4410" xr:uid="{00000000-0005-0000-0000-0000F31A0000}"/>
    <cellStyle name="Calculation 2 3 2 6 3 4" xfId="4411" xr:uid="{00000000-0005-0000-0000-0000F41A0000}"/>
    <cellStyle name="Calculation 2 3 2 6 3 5" xfId="4412" xr:uid="{00000000-0005-0000-0000-0000F51A0000}"/>
    <cellStyle name="Calculation 2 3 2 6 4" xfId="4413" xr:uid="{00000000-0005-0000-0000-0000F61A0000}"/>
    <cellStyle name="Calculation 2 3 2 6 4 2" xfId="4414" xr:uid="{00000000-0005-0000-0000-0000F71A0000}"/>
    <cellStyle name="Calculation 2 3 2 6 5" xfId="4415" xr:uid="{00000000-0005-0000-0000-0000F81A0000}"/>
    <cellStyle name="Calculation 2 3 2 6 5 2" xfId="4416" xr:uid="{00000000-0005-0000-0000-0000F91A0000}"/>
    <cellStyle name="Calculation 2 3 2 6 6" xfId="4417" xr:uid="{00000000-0005-0000-0000-0000FA1A0000}"/>
    <cellStyle name="Calculation 2 3 2 6 6 2" xfId="4418" xr:uid="{00000000-0005-0000-0000-0000FB1A0000}"/>
    <cellStyle name="Calculation 2 3 2 6 7" xfId="4419" xr:uid="{00000000-0005-0000-0000-0000FC1A0000}"/>
    <cellStyle name="Calculation 2 3 2 6 8" xfId="4420" xr:uid="{00000000-0005-0000-0000-0000FD1A0000}"/>
    <cellStyle name="Calculation 2 3 2 7" xfId="4421" xr:uid="{00000000-0005-0000-0000-0000FE1A0000}"/>
    <cellStyle name="Calculation 2 3 2 7 2" xfId="4422" xr:uid="{00000000-0005-0000-0000-0000FF1A0000}"/>
    <cellStyle name="Calculation 2 3 2 7 2 2" xfId="4423" xr:uid="{00000000-0005-0000-0000-0000001B0000}"/>
    <cellStyle name="Calculation 2 3 2 7 2 2 2" xfId="4424" xr:uid="{00000000-0005-0000-0000-0000011B0000}"/>
    <cellStyle name="Calculation 2 3 2 7 2 3" xfId="4425" xr:uid="{00000000-0005-0000-0000-0000021B0000}"/>
    <cellStyle name="Calculation 2 3 2 7 2 3 2" xfId="4426" xr:uid="{00000000-0005-0000-0000-0000031B0000}"/>
    <cellStyle name="Calculation 2 3 2 7 2 4" xfId="4427" xr:uid="{00000000-0005-0000-0000-0000041B0000}"/>
    <cellStyle name="Calculation 2 3 2 7 2 5" xfId="4428" xr:uid="{00000000-0005-0000-0000-0000051B0000}"/>
    <cellStyle name="Calculation 2 3 2 7 3" xfId="4429" xr:uid="{00000000-0005-0000-0000-0000061B0000}"/>
    <cellStyle name="Calculation 2 3 2 7 3 2" xfId="4430" xr:uid="{00000000-0005-0000-0000-0000071B0000}"/>
    <cellStyle name="Calculation 2 3 2 7 3 2 2" xfId="4431" xr:uid="{00000000-0005-0000-0000-0000081B0000}"/>
    <cellStyle name="Calculation 2 3 2 7 3 3" xfId="4432" xr:uid="{00000000-0005-0000-0000-0000091B0000}"/>
    <cellStyle name="Calculation 2 3 2 7 3 3 2" xfId="4433" xr:uid="{00000000-0005-0000-0000-00000A1B0000}"/>
    <cellStyle name="Calculation 2 3 2 7 3 4" xfId="4434" xr:uid="{00000000-0005-0000-0000-00000B1B0000}"/>
    <cellStyle name="Calculation 2 3 2 7 3 5" xfId="4435" xr:uid="{00000000-0005-0000-0000-00000C1B0000}"/>
    <cellStyle name="Calculation 2 3 2 7 4" xfId="4436" xr:uid="{00000000-0005-0000-0000-00000D1B0000}"/>
    <cellStyle name="Calculation 2 3 2 7 4 2" xfId="4437" xr:uid="{00000000-0005-0000-0000-00000E1B0000}"/>
    <cellStyle name="Calculation 2 3 2 7 5" xfId="4438" xr:uid="{00000000-0005-0000-0000-00000F1B0000}"/>
    <cellStyle name="Calculation 2 3 2 7 5 2" xfId="4439" xr:uid="{00000000-0005-0000-0000-0000101B0000}"/>
    <cellStyle name="Calculation 2 3 2 7 6" xfId="4440" xr:uid="{00000000-0005-0000-0000-0000111B0000}"/>
    <cellStyle name="Calculation 2 3 2 7 6 2" xfId="4441" xr:uid="{00000000-0005-0000-0000-0000121B0000}"/>
    <cellStyle name="Calculation 2 3 2 7 7" xfId="4442" xr:uid="{00000000-0005-0000-0000-0000131B0000}"/>
    <cellStyle name="Calculation 2 3 2 7 8" xfId="4443" xr:uid="{00000000-0005-0000-0000-0000141B0000}"/>
    <cellStyle name="Calculation 2 3 2 8" xfId="4444" xr:uid="{00000000-0005-0000-0000-0000151B0000}"/>
    <cellStyle name="Calculation 2 3 2 8 2" xfId="4445" xr:uid="{00000000-0005-0000-0000-0000161B0000}"/>
    <cellStyle name="Calculation 2 3 2 8 2 2" xfId="4446" xr:uid="{00000000-0005-0000-0000-0000171B0000}"/>
    <cellStyle name="Calculation 2 3 2 8 2 2 2" xfId="4447" xr:uid="{00000000-0005-0000-0000-0000181B0000}"/>
    <cellStyle name="Calculation 2 3 2 8 2 3" xfId="4448" xr:uid="{00000000-0005-0000-0000-0000191B0000}"/>
    <cellStyle name="Calculation 2 3 2 8 2 3 2" xfId="4449" xr:uid="{00000000-0005-0000-0000-00001A1B0000}"/>
    <cellStyle name="Calculation 2 3 2 8 2 4" xfId="4450" xr:uid="{00000000-0005-0000-0000-00001B1B0000}"/>
    <cellStyle name="Calculation 2 3 2 8 2 5" xfId="4451" xr:uid="{00000000-0005-0000-0000-00001C1B0000}"/>
    <cellStyle name="Calculation 2 3 2 8 3" xfId="4452" xr:uid="{00000000-0005-0000-0000-00001D1B0000}"/>
    <cellStyle name="Calculation 2 3 2 8 3 2" xfId="4453" xr:uid="{00000000-0005-0000-0000-00001E1B0000}"/>
    <cellStyle name="Calculation 2 3 2 8 3 2 2" xfId="4454" xr:uid="{00000000-0005-0000-0000-00001F1B0000}"/>
    <cellStyle name="Calculation 2 3 2 8 3 3" xfId="4455" xr:uid="{00000000-0005-0000-0000-0000201B0000}"/>
    <cellStyle name="Calculation 2 3 2 8 3 3 2" xfId="4456" xr:uid="{00000000-0005-0000-0000-0000211B0000}"/>
    <cellStyle name="Calculation 2 3 2 8 3 4" xfId="4457" xr:uid="{00000000-0005-0000-0000-0000221B0000}"/>
    <cellStyle name="Calculation 2 3 2 8 3 5" xfId="4458" xr:uid="{00000000-0005-0000-0000-0000231B0000}"/>
    <cellStyle name="Calculation 2 3 2 8 4" xfId="4459" xr:uid="{00000000-0005-0000-0000-0000241B0000}"/>
    <cellStyle name="Calculation 2 3 2 8 4 2" xfId="4460" xr:uid="{00000000-0005-0000-0000-0000251B0000}"/>
    <cellStyle name="Calculation 2 3 2 8 5" xfId="4461" xr:uid="{00000000-0005-0000-0000-0000261B0000}"/>
    <cellStyle name="Calculation 2 3 2 8 5 2" xfId="4462" xr:uid="{00000000-0005-0000-0000-0000271B0000}"/>
    <cellStyle name="Calculation 2 3 2 8 6" xfId="4463" xr:uid="{00000000-0005-0000-0000-0000281B0000}"/>
    <cellStyle name="Calculation 2 3 2 8 6 2" xfId="4464" xr:uid="{00000000-0005-0000-0000-0000291B0000}"/>
    <cellStyle name="Calculation 2 3 2 8 7" xfId="4465" xr:uid="{00000000-0005-0000-0000-00002A1B0000}"/>
    <cellStyle name="Calculation 2 3 2 8 8" xfId="4466" xr:uid="{00000000-0005-0000-0000-00002B1B0000}"/>
    <cellStyle name="Calculation 2 3 2 9" xfId="4467" xr:uid="{00000000-0005-0000-0000-00002C1B0000}"/>
    <cellStyle name="Calculation 2 3 2 9 2" xfId="4468" xr:uid="{00000000-0005-0000-0000-00002D1B0000}"/>
    <cellStyle name="Calculation 2 3 2 9 2 2" xfId="4469" xr:uid="{00000000-0005-0000-0000-00002E1B0000}"/>
    <cellStyle name="Calculation 2 3 2 9 2 2 2" xfId="4470" xr:uid="{00000000-0005-0000-0000-00002F1B0000}"/>
    <cellStyle name="Calculation 2 3 2 9 2 3" xfId="4471" xr:uid="{00000000-0005-0000-0000-0000301B0000}"/>
    <cellStyle name="Calculation 2 3 2 9 2 3 2" xfId="4472" xr:uid="{00000000-0005-0000-0000-0000311B0000}"/>
    <cellStyle name="Calculation 2 3 2 9 2 4" xfId="4473" xr:uid="{00000000-0005-0000-0000-0000321B0000}"/>
    <cellStyle name="Calculation 2 3 2 9 2 5" xfId="4474" xr:uid="{00000000-0005-0000-0000-0000331B0000}"/>
    <cellStyle name="Calculation 2 3 2 9 3" xfId="4475" xr:uid="{00000000-0005-0000-0000-0000341B0000}"/>
    <cellStyle name="Calculation 2 3 2 9 3 2" xfId="4476" xr:uid="{00000000-0005-0000-0000-0000351B0000}"/>
    <cellStyle name="Calculation 2 3 2 9 3 2 2" xfId="4477" xr:uid="{00000000-0005-0000-0000-0000361B0000}"/>
    <cellStyle name="Calculation 2 3 2 9 3 3" xfId="4478" xr:uid="{00000000-0005-0000-0000-0000371B0000}"/>
    <cellStyle name="Calculation 2 3 2 9 3 3 2" xfId="4479" xr:uid="{00000000-0005-0000-0000-0000381B0000}"/>
    <cellStyle name="Calculation 2 3 2 9 3 4" xfId="4480" xr:uid="{00000000-0005-0000-0000-0000391B0000}"/>
    <cellStyle name="Calculation 2 3 2 9 3 5" xfId="4481" xr:uid="{00000000-0005-0000-0000-00003A1B0000}"/>
    <cellStyle name="Calculation 2 3 2 9 4" xfId="4482" xr:uid="{00000000-0005-0000-0000-00003B1B0000}"/>
    <cellStyle name="Calculation 2 3 2 9 4 2" xfId="4483" xr:uid="{00000000-0005-0000-0000-00003C1B0000}"/>
    <cellStyle name="Calculation 2 3 2 9 5" xfId="4484" xr:uid="{00000000-0005-0000-0000-00003D1B0000}"/>
    <cellStyle name="Calculation 2 3 2 9 5 2" xfId="4485" xr:uid="{00000000-0005-0000-0000-00003E1B0000}"/>
    <cellStyle name="Calculation 2 3 2 9 6" xfId="4486" xr:uid="{00000000-0005-0000-0000-00003F1B0000}"/>
    <cellStyle name="Calculation 2 3 2 9 6 2" xfId="4487" xr:uid="{00000000-0005-0000-0000-0000401B0000}"/>
    <cellStyle name="Calculation 2 3 2 9 7" xfId="4488" xr:uid="{00000000-0005-0000-0000-0000411B0000}"/>
    <cellStyle name="Calculation 2 3 2 9 8" xfId="4489" xr:uid="{00000000-0005-0000-0000-0000421B0000}"/>
    <cellStyle name="Calculation 2 3 3" xfId="4490" xr:uid="{00000000-0005-0000-0000-0000431B0000}"/>
    <cellStyle name="Calculation 2 3 3 2" xfId="4491" xr:uid="{00000000-0005-0000-0000-0000441B0000}"/>
    <cellStyle name="Calculation 2 3 3 2 2" xfId="4492" xr:uid="{00000000-0005-0000-0000-0000451B0000}"/>
    <cellStyle name="Calculation 2 3 3 2 2 2" xfId="4493" xr:uid="{00000000-0005-0000-0000-0000461B0000}"/>
    <cellStyle name="Calculation 2 3 3 2 3" xfId="4494" xr:uid="{00000000-0005-0000-0000-0000471B0000}"/>
    <cellStyle name="Calculation 2 3 3 2 3 2" xfId="4495" xr:uid="{00000000-0005-0000-0000-0000481B0000}"/>
    <cellStyle name="Calculation 2 3 3 2 4" xfId="4496" xr:uid="{00000000-0005-0000-0000-0000491B0000}"/>
    <cellStyle name="Calculation 2 3 3 2 5" xfId="4497" xr:uid="{00000000-0005-0000-0000-00004A1B0000}"/>
    <cellStyle name="Calculation 2 3 3 3" xfId="4498" xr:uid="{00000000-0005-0000-0000-00004B1B0000}"/>
    <cellStyle name="Calculation 2 3 3 3 2" xfId="4499" xr:uid="{00000000-0005-0000-0000-00004C1B0000}"/>
    <cellStyle name="Calculation 2 3 3 3 2 2" xfId="4500" xr:uid="{00000000-0005-0000-0000-00004D1B0000}"/>
    <cellStyle name="Calculation 2 3 3 3 3" xfId="4501" xr:uid="{00000000-0005-0000-0000-00004E1B0000}"/>
    <cellStyle name="Calculation 2 3 3 3 3 2" xfId="4502" xr:uid="{00000000-0005-0000-0000-00004F1B0000}"/>
    <cellStyle name="Calculation 2 3 3 3 4" xfId="4503" xr:uid="{00000000-0005-0000-0000-0000501B0000}"/>
    <cellStyle name="Calculation 2 3 3 3 5" xfId="4504" xr:uid="{00000000-0005-0000-0000-0000511B0000}"/>
    <cellStyle name="Calculation 2 3 3 4" xfId="4505" xr:uid="{00000000-0005-0000-0000-0000521B0000}"/>
    <cellStyle name="Calculation 2 3 3 4 2" xfId="4506" xr:uid="{00000000-0005-0000-0000-0000531B0000}"/>
    <cellStyle name="Calculation 2 3 3 5" xfId="4507" xr:uid="{00000000-0005-0000-0000-0000541B0000}"/>
    <cellStyle name="Calculation 2 3 3 5 2" xfId="4508" xr:uid="{00000000-0005-0000-0000-0000551B0000}"/>
    <cellStyle name="Calculation 2 3 3 6" xfId="4509" xr:uid="{00000000-0005-0000-0000-0000561B0000}"/>
    <cellStyle name="Calculation 2 3 3 7" xfId="4510" xr:uid="{00000000-0005-0000-0000-0000571B0000}"/>
    <cellStyle name="Calculation 2 3 4" xfId="4511" xr:uid="{00000000-0005-0000-0000-0000581B0000}"/>
    <cellStyle name="Calculation 2 3 4 2" xfId="4512" xr:uid="{00000000-0005-0000-0000-0000591B0000}"/>
    <cellStyle name="Calculation 2 3 4 2 2" xfId="4513" xr:uid="{00000000-0005-0000-0000-00005A1B0000}"/>
    <cellStyle name="Calculation 2 3 4 2 2 2" xfId="4514" xr:uid="{00000000-0005-0000-0000-00005B1B0000}"/>
    <cellStyle name="Calculation 2 3 4 2 3" xfId="4515" xr:uid="{00000000-0005-0000-0000-00005C1B0000}"/>
    <cellStyle name="Calculation 2 3 4 2 3 2" xfId="4516" xr:uid="{00000000-0005-0000-0000-00005D1B0000}"/>
    <cellStyle name="Calculation 2 3 4 2 4" xfId="4517" xr:uid="{00000000-0005-0000-0000-00005E1B0000}"/>
    <cellStyle name="Calculation 2 3 4 2 5" xfId="4518" xr:uid="{00000000-0005-0000-0000-00005F1B0000}"/>
    <cellStyle name="Calculation 2 3 4 3" xfId="4519" xr:uid="{00000000-0005-0000-0000-0000601B0000}"/>
    <cellStyle name="Calculation 2 3 4 3 2" xfId="4520" xr:uid="{00000000-0005-0000-0000-0000611B0000}"/>
    <cellStyle name="Calculation 2 3 4 3 2 2" xfId="4521" xr:uid="{00000000-0005-0000-0000-0000621B0000}"/>
    <cellStyle name="Calculation 2 3 4 3 3" xfId="4522" xr:uid="{00000000-0005-0000-0000-0000631B0000}"/>
    <cellStyle name="Calculation 2 3 4 3 3 2" xfId="4523" xr:uid="{00000000-0005-0000-0000-0000641B0000}"/>
    <cellStyle name="Calculation 2 3 4 3 4" xfId="4524" xr:uid="{00000000-0005-0000-0000-0000651B0000}"/>
    <cellStyle name="Calculation 2 3 4 3 5" xfId="4525" xr:uid="{00000000-0005-0000-0000-0000661B0000}"/>
    <cellStyle name="Calculation 2 3 4 4" xfId="4526" xr:uid="{00000000-0005-0000-0000-0000671B0000}"/>
    <cellStyle name="Calculation 2 3 4 4 2" xfId="4527" xr:uid="{00000000-0005-0000-0000-0000681B0000}"/>
    <cellStyle name="Calculation 2 3 4 5" xfId="4528" xr:uid="{00000000-0005-0000-0000-0000691B0000}"/>
    <cellStyle name="Calculation 2 3 4 5 2" xfId="4529" xr:uid="{00000000-0005-0000-0000-00006A1B0000}"/>
    <cellStyle name="Calculation 2 3 4 6" xfId="4530" xr:uid="{00000000-0005-0000-0000-00006B1B0000}"/>
    <cellStyle name="Calculation 2 3 4 6 2" xfId="4531" xr:uid="{00000000-0005-0000-0000-00006C1B0000}"/>
    <cellStyle name="Calculation 2 3 4 7" xfId="4532" xr:uid="{00000000-0005-0000-0000-00006D1B0000}"/>
    <cellStyle name="Calculation 2 3 4 8" xfId="4533" xr:uid="{00000000-0005-0000-0000-00006E1B0000}"/>
    <cellStyle name="Calculation 2 3 5" xfId="4534" xr:uid="{00000000-0005-0000-0000-00006F1B0000}"/>
    <cellStyle name="Calculation 2 3 5 2" xfId="4535" xr:uid="{00000000-0005-0000-0000-0000701B0000}"/>
    <cellStyle name="Calculation 2 3 5 2 2" xfId="4536" xr:uid="{00000000-0005-0000-0000-0000711B0000}"/>
    <cellStyle name="Calculation 2 3 5 2 2 2" xfId="4537" xr:uid="{00000000-0005-0000-0000-0000721B0000}"/>
    <cellStyle name="Calculation 2 3 5 2 3" xfId="4538" xr:uid="{00000000-0005-0000-0000-0000731B0000}"/>
    <cellStyle name="Calculation 2 3 5 2 3 2" xfId="4539" xr:uid="{00000000-0005-0000-0000-0000741B0000}"/>
    <cellStyle name="Calculation 2 3 5 2 4" xfId="4540" xr:uid="{00000000-0005-0000-0000-0000751B0000}"/>
    <cellStyle name="Calculation 2 3 5 2 5" xfId="4541" xr:uid="{00000000-0005-0000-0000-0000761B0000}"/>
    <cellStyle name="Calculation 2 3 5 3" xfId="4542" xr:uid="{00000000-0005-0000-0000-0000771B0000}"/>
    <cellStyle name="Calculation 2 3 5 3 2" xfId="4543" xr:uid="{00000000-0005-0000-0000-0000781B0000}"/>
    <cellStyle name="Calculation 2 3 5 3 2 2" xfId="4544" xr:uid="{00000000-0005-0000-0000-0000791B0000}"/>
    <cellStyle name="Calculation 2 3 5 3 3" xfId="4545" xr:uid="{00000000-0005-0000-0000-00007A1B0000}"/>
    <cellStyle name="Calculation 2 3 5 3 3 2" xfId="4546" xr:uid="{00000000-0005-0000-0000-00007B1B0000}"/>
    <cellStyle name="Calculation 2 3 5 3 4" xfId="4547" xr:uid="{00000000-0005-0000-0000-00007C1B0000}"/>
    <cellStyle name="Calculation 2 3 5 3 5" xfId="4548" xr:uid="{00000000-0005-0000-0000-00007D1B0000}"/>
    <cellStyle name="Calculation 2 3 5 4" xfId="4549" xr:uid="{00000000-0005-0000-0000-00007E1B0000}"/>
    <cellStyle name="Calculation 2 3 5 4 2" xfId="4550" xr:uid="{00000000-0005-0000-0000-00007F1B0000}"/>
    <cellStyle name="Calculation 2 3 5 5" xfId="4551" xr:uid="{00000000-0005-0000-0000-0000801B0000}"/>
    <cellStyle name="Calculation 2 3 5 5 2" xfId="4552" xr:uid="{00000000-0005-0000-0000-0000811B0000}"/>
    <cellStyle name="Calculation 2 3 5 6" xfId="4553" xr:uid="{00000000-0005-0000-0000-0000821B0000}"/>
    <cellStyle name="Calculation 2 3 5 6 2" xfId="4554" xr:uid="{00000000-0005-0000-0000-0000831B0000}"/>
    <cellStyle name="Calculation 2 3 5 7" xfId="4555" xr:uid="{00000000-0005-0000-0000-0000841B0000}"/>
    <cellStyle name="Calculation 2 3 5 8" xfId="4556" xr:uid="{00000000-0005-0000-0000-0000851B0000}"/>
    <cellStyle name="Calculation 2 3 6" xfId="4557" xr:uid="{00000000-0005-0000-0000-0000861B0000}"/>
    <cellStyle name="Calculation 2 3 6 2" xfId="4558" xr:uid="{00000000-0005-0000-0000-0000871B0000}"/>
    <cellStyle name="Calculation 2 3 6 2 2" xfId="4559" xr:uid="{00000000-0005-0000-0000-0000881B0000}"/>
    <cellStyle name="Calculation 2 3 6 2 2 2" xfId="4560" xr:uid="{00000000-0005-0000-0000-0000891B0000}"/>
    <cellStyle name="Calculation 2 3 6 2 3" xfId="4561" xr:uid="{00000000-0005-0000-0000-00008A1B0000}"/>
    <cellStyle name="Calculation 2 3 6 2 3 2" xfId="4562" xr:uid="{00000000-0005-0000-0000-00008B1B0000}"/>
    <cellStyle name="Calculation 2 3 6 2 4" xfId="4563" xr:uid="{00000000-0005-0000-0000-00008C1B0000}"/>
    <cellStyle name="Calculation 2 3 6 2 5" xfId="4564" xr:uid="{00000000-0005-0000-0000-00008D1B0000}"/>
    <cellStyle name="Calculation 2 3 6 3" xfId="4565" xr:uid="{00000000-0005-0000-0000-00008E1B0000}"/>
    <cellStyle name="Calculation 2 3 6 3 2" xfId="4566" xr:uid="{00000000-0005-0000-0000-00008F1B0000}"/>
    <cellStyle name="Calculation 2 3 6 3 2 2" xfId="4567" xr:uid="{00000000-0005-0000-0000-0000901B0000}"/>
    <cellStyle name="Calculation 2 3 6 3 3" xfId="4568" xr:uid="{00000000-0005-0000-0000-0000911B0000}"/>
    <cellStyle name="Calculation 2 3 6 3 3 2" xfId="4569" xr:uid="{00000000-0005-0000-0000-0000921B0000}"/>
    <cellStyle name="Calculation 2 3 6 3 4" xfId="4570" xr:uid="{00000000-0005-0000-0000-0000931B0000}"/>
    <cellStyle name="Calculation 2 3 6 3 5" xfId="4571" xr:uid="{00000000-0005-0000-0000-0000941B0000}"/>
    <cellStyle name="Calculation 2 3 6 4" xfId="4572" xr:uid="{00000000-0005-0000-0000-0000951B0000}"/>
    <cellStyle name="Calculation 2 3 6 4 2" xfId="4573" xr:uid="{00000000-0005-0000-0000-0000961B0000}"/>
    <cellStyle name="Calculation 2 3 6 5" xfId="4574" xr:uid="{00000000-0005-0000-0000-0000971B0000}"/>
    <cellStyle name="Calculation 2 3 6 5 2" xfId="4575" xr:uid="{00000000-0005-0000-0000-0000981B0000}"/>
    <cellStyle name="Calculation 2 3 6 6" xfId="4576" xr:uid="{00000000-0005-0000-0000-0000991B0000}"/>
    <cellStyle name="Calculation 2 3 6 6 2" xfId="4577" xr:uid="{00000000-0005-0000-0000-00009A1B0000}"/>
    <cellStyle name="Calculation 2 3 6 7" xfId="4578" xr:uid="{00000000-0005-0000-0000-00009B1B0000}"/>
    <cellStyle name="Calculation 2 3 6 8" xfId="4579" xr:uid="{00000000-0005-0000-0000-00009C1B0000}"/>
    <cellStyle name="Calculation 2 3 7" xfId="4580" xr:uid="{00000000-0005-0000-0000-00009D1B0000}"/>
    <cellStyle name="Calculation 2 3 7 2" xfId="4581" xr:uid="{00000000-0005-0000-0000-00009E1B0000}"/>
    <cellStyle name="Calculation 2 3 7 2 2" xfId="4582" xr:uid="{00000000-0005-0000-0000-00009F1B0000}"/>
    <cellStyle name="Calculation 2 3 7 2 2 2" xfId="4583" xr:uid="{00000000-0005-0000-0000-0000A01B0000}"/>
    <cellStyle name="Calculation 2 3 7 2 3" xfId="4584" xr:uid="{00000000-0005-0000-0000-0000A11B0000}"/>
    <cellStyle name="Calculation 2 3 7 2 3 2" xfId="4585" xr:uid="{00000000-0005-0000-0000-0000A21B0000}"/>
    <cellStyle name="Calculation 2 3 7 2 4" xfId="4586" xr:uid="{00000000-0005-0000-0000-0000A31B0000}"/>
    <cellStyle name="Calculation 2 3 7 2 5" xfId="4587" xr:uid="{00000000-0005-0000-0000-0000A41B0000}"/>
    <cellStyle name="Calculation 2 3 7 3" xfId="4588" xr:uid="{00000000-0005-0000-0000-0000A51B0000}"/>
    <cellStyle name="Calculation 2 3 7 3 2" xfId="4589" xr:uid="{00000000-0005-0000-0000-0000A61B0000}"/>
    <cellStyle name="Calculation 2 3 7 3 2 2" xfId="4590" xr:uid="{00000000-0005-0000-0000-0000A71B0000}"/>
    <cellStyle name="Calculation 2 3 7 3 3" xfId="4591" xr:uid="{00000000-0005-0000-0000-0000A81B0000}"/>
    <cellStyle name="Calculation 2 3 7 3 3 2" xfId="4592" xr:uid="{00000000-0005-0000-0000-0000A91B0000}"/>
    <cellStyle name="Calculation 2 3 7 3 4" xfId="4593" xr:uid="{00000000-0005-0000-0000-0000AA1B0000}"/>
    <cellStyle name="Calculation 2 3 7 3 5" xfId="4594" xr:uid="{00000000-0005-0000-0000-0000AB1B0000}"/>
    <cellStyle name="Calculation 2 3 7 4" xfId="4595" xr:uid="{00000000-0005-0000-0000-0000AC1B0000}"/>
    <cellStyle name="Calculation 2 3 7 4 2" xfId="4596" xr:uid="{00000000-0005-0000-0000-0000AD1B0000}"/>
    <cellStyle name="Calculation 2 3 7 5" xfId="4597" xr:uid="{00000000-0005-0000-0000-0000AE1B0000}"/>
    <cellStyle name="Calculation 2 3 7 5 2" xfId="4598" xr:uid="{00000000-0005-0000-0000-0000AF1B0000}"/>
    <cellStyle name="Calculation 2 3 7 6" xfId="4599" xr:uid="{00000000-0005-0000-0000-0000B01B0000}"/>
    <cellStyle name="Calculation 2 3 7 6 2" xfId="4600" xr:uid="{00000000-0005-0000-0000-0000B11B0000}"/>
    <cellStyle name="Calculation 2 3 7 7" xfId="4601" xr:uid="{00000000-0005-0000-0000-0000B21B0000}"/>
    <cellStyle name="Calculation 2 3 7 8" xfId="4602" xr:uid="{00000000-0005-0000-0000-0000B31B0000}"/>
    <cellStyle name="Calculation 2 3 8" xfId="4603" xr:uid="{00000000-0005-0000-0000-0000B41B0000}"/>
    <cellStyle name="Calculation 2 3 8 2" xfId="4604" xr:uid="{00000000-0005-0000-0000-0000B51B0000}"/>
    <cellStyle name="Calculation 2 3 8 2 2" xfId="4605" xr:uid="{00000000-0005-0000-0000-0000B61B0000}"/>
    <cellStyle name="Calculation 2 3 8 2 2 2" xfId="4606" xr:uid="{00000000-0005-0000-0000-0000B71B0000}"/>
    <cellStyle name="Calculation 2 3 8 2 3" xfId="4607" xr:uid="{00000000-0005-0000-0000-0000B81B0000}"/>
    <cellStyle name="Calculation 2 3 8 2 3 2" xfId="4608" xr:uid="{00000000-0005-0000-0000-0000B91B0000}"/>
    <cellStyle name="Calculation 2 3 8 2 4" xfId="4609" xr:uid="{00000000-0005-0000-0000-0000BA1B0000}"/>
    <cellStyle name="Calculation 2 3 8 2 5" xfId="4610" xr:uid="{00000000-0005-0000-0000-0000BB1B0000}"/>
    <cellStyle name="Calculation 2 3 8 3" xfId="4611" xr:uid="{00000000-0005-0000-0000-0000BC1B0000}"/>
    <cellStyle name="Calculation 2 3 8 3 2" xfId="4612" xr:uid="{00000000-0005-0000-0000-0000BD1B0000}"/>
    <cellStyle name="Calculation 2 3 8 3 2 2" xfId="4613" xr:uid="{00000000-0005-0000-0000-0000BE1B0000}"/>
    <cellStyle name="Calculation 2 3 8 3 3" xfId="4614" xr:uid="{00000000-0005-0000-0000-0000BF1B0000}"/>
    <cellStyle name="Calculation 2 3 8 3 3 2" xfId="4615" xr:uid="{00000000-0005-0000-0000-0000C01B0000}"/>
    <cellStyle name="Calculation 2 3 8 3 4" xfId="4616" xr:uid="{00000000-0005-0000-0000-0000C11B0000}"/>
    <cellStyle name="Calculation 2 3 8 3 5" xfId="4617" xr:uid="{00000000-0005-0000-0000-0000C21B0000}"/>
    <cellStyle name="Calculation 2 3 8 4" xfId="4618" xr:uid="{00000000-0005-0000-0000-0000C31B0000}"/>
    <cellStyle name="Calculation 2 3 8 4 2" xfId="4619" xr:uid="{00000000-0005-0000-0000-0000C41B0000}"/>
    <cellStyle name="Calculation 2 3 8 5" xfId="4620" xr:uid="{00000000-0005-0000-0000-0000C51B0000}"/>
    <cellStyle name="Calculation 2 3 8 5 2" xfId="4621" xr:uid="{00000000-0005-0000-0000-0000C61B0000}"/>
    <cellStyle name="Calculation 2 3 8 6" xfId="4622" xr:uid="{00000000-0005-0000-0000-0000C71B0000}"/>
    <cellStyle name="Calculation 2 3 8 6 2" xfId="4623" xr:uid="{00000000-0005-0000-0000-0000C81B0000}"/>
    <cellStyle name="Calculation 2 3 8 7" xfId="4624" xr:uid="{00000000-0005-0000-0000-0000C91B0000}"/>
    <cellStyle name="Calculation 2 3 8 8" xfId="4625" xr:uid="{00000000-0005-0000-0000-0000CA1B0000}"/>
    <cellStyle name="Calculation 2 3 9" xfId="4626" xr:uid="{00000000-0005-0000-0000-0000CB1B0000}"/>
    <cellStyle name="Calculation 2 3 9 2" xfId="4627" xr:uid="{00000000-0005-0000-0000-0000CC1B0000}"/>
    <cellStyle name="Calculation 2 3 9 2 2" xfId="4628" xr:uid="{00000000-0005-0000-0000-0000CD1B0000}"/>
    <cellStyle name="Calculation 2 3 9 2 2 2" xfId="4629" xr:uid="{00000000-0005-0000-0000-0000CE1B0000}"/>
    <cellStyle name="Calculation 2 3 9 2 3" xfId="4630" xr:uid="{00000000-0005-0000-0000-0000CF1B0000}"/>
    <cellStyle name="Calculation 2 3 9 2 3 2" xfId="4631" xr:uid="{00000000-0005-0000-0000-0000D01B0000}"/>
    <cellStyle name="Calculation 2 3 9 2 4" xfId="4632" xr:uid="{00000000-0005-0000-0000-0000D11B0000}"/>
    <cellStyle name="Calculation 2 3 9 2 5" xfId="4633" xr:uid="{00000000-0005-0000-0000-0000D21B0000}"/>
    <cellStyle name="Calculation 2 3 9 3" xfId="4634" xr:uid="{00000000-0005-0000-0000-0000D31B0000}"/>
    <cellStyle name="Calculation 2 3 9 3 2" xfId="4635" xr:uid="{00000000-0005-0000-0000-0000D41B0000}"/>
    <cellStyle name="Calculation 2 3 9 3 2 2" xfId="4636" xr:uid="{00000000-0005-0000-0000-0000D51B0000}"/>
    <cellStyle name="Calculation 2 3 9 3 3" xfId="4637" xr:uid="{00000000-0005-0000-0000-0000D61B0000}"/>
    <cellStyle name="Calculation 2 3 9 3 3 2" xfId="4638" xr:uid="{00000000-0005-0000-0000-0000D71B0000}"/>
    <cellStyle name="Calculation 2 3 9 3 4" xfId="4639" xr:uid="{00000000-0005-0000-0000-0000D81B0000}"/>
    <cellStyle name="Calculation 2 3 9 3 5" xfId="4640" xr:uid="{00000000-0005-0000-0000-0000D91B0000}"/>
    <cellStyle name="Calculation 2 3 9 4" xfId="4641" xr:uid="{00000000-0005-0000-0000-0000DA1B0000}"/>
    <cellStyle name="Calculation 2 3 9 4 2" xfId="4642" xr:uid="{00000000-0005-0000-0000-0000DB1B0000}"/>
    <cellStyle name="Calculation 2 3 9 5" xfId="4643" xr:uid="{00000000-0005-0000-0000-0000DC1B0000}"/>
    <cellStyle name="Calculation 2 3 9 5 2" xfId="4644" xr:uid="{00000000-0005-0000-0000-0000DD1B0000}"/>
    <cellStyle name="Calculation 2 3 9 6" xfId="4645" xr:uid="{00000000-0005-0000-0000-0000DE1B0000}"/>
    <cellStyle name="Calculation 2 3 9 6 2" xfId="4646" xr:uid="{00000000-0005-0000-0000-0000DF1B0000}"/>
    <cellStyle name="Calculation 2 3 9 7" xfId="4647" xr:uid="{00000000-0005-0000-0000-0000E01B0000}"/>
    <cellStyle name="Calculation 2 3 9 8" xfId="4648" xr:uid="{00000000-0005-0000-0000-0000E11B0000}"/>
    <cellStyle name="Calculation 2 4" xfId="4649" xr:uid="{00000000-0005-0000-0000-0000E21B0000}"/>
    <cellStyle name="Calculation 2 4 10" xfId="4650" xr:uid="{00000000-0005-0000-0000-0000E31B0000}"/>
    <cellStyle name="Calculation 2 4 10 2" xfId="4651" xr:uid="{00000000-0005-0000-0000-0000E41B0000}"/>
    <cellStyle name="Calculation 2 4 10 2 2" xfId="4652" xr:uid="{00000000-0005-0000-0000-0000E51B0000}"/>
    <cellStyle name="Calculation 2 4 10 2 2 2" xfId="4653" xr:uid="{00000000-0005-0000-0000-0000E61B0000}"/>
    <cellStyle name="Calculation 2 4 10 2 3" xfId="4654" xr:uid="{00000000-0005-0000-0000-0000E71B0000}"/>
    <cellStyle name="Calculation 2 4 10 2 3 2" xfId="4655" xr:uid="{00000000-0005-0000-0000-0000E81B0000}"/>
    <cellStyle name="Calculation 2 4 10 2 4" xfId="4656" xr:uid="{00000000-0005-0000-0000-0000E91B0000}"/>
    <cellStyle name="Calculation 2 4 10 2 5" xfId="4657" xr:uid="{00000000-0005-0000-0000-0000EA1B0000}"/>
    <cellStyle name="Calculation 2 4 10 3" xfId="4658" xr:uid="{00000000-0005-0000-0000-0000EB1B0000}"/>
    <cellStyle name="Calculation 2 4 10 3 2" xfId="4659" xr:uid="{00000000-0005-0000-0000-0000EC1B0000}"/>
    <cellStyle name="Calculation 2 4 10 3 2 2" xfId="4660" xr:uid="{00000000-0005-0000-0000-0000ED1B0000}"/>
    <cellStyle name="Calculation 2 4 10 3 3" xfId="4661" xr:uid="{00000000-0005-0000-0000-0000EE1B0000}"/>
    <cellStyle name="Calculation 2 4 10 3 3 2" xfId="4662" xr:uid="{00000000-0005-0000-0000-0000EF1B0000}"/>
    <cellStyle name="Calculation 2 4 10 3 4" xfId="4663" xr:uid="{00000000-0005-0000-0000-0000F01B0000}"/>
    <cellStyle name="Calculation 2 4 10 3 5" xfId="4664" xr:uid="{00000000-0005-0000-0000-0000F11B0000}"/>
    <cellStyle name="Calculation 2 4 10 4" xfId="4665" xr:uid="{00000000-0005-0000-0000-0000F21B0000}"/>
    <cellStyle name="Calculation 2 4 10 4 2" xfId="4666" xr:uid="{00000000-0005-0000-0000-0000F31B0000}"/>
    <cellStyle name="Calculation 2 4 10 5" xfId="4667" xr:uid="{00000000-0005-0000-0000-0000F41B0000}"/>
    <cellStyle name="Calculation 2 4 10 5 2" xfId="4668" xr:uid="{00000000-0005-0000-0000-0000F51B0000}"/>
    <cellStyle name="Calculation 2 4 10 6" xfId="4669" xr:uid="{00000000-0005-0000-0000-0000F61B0000}"/>
    <cellStyle name="Calculation 2 4 10 6 2" xfId="4670" xr:uid="{00000000-0005-0000-0000-0000F71B0000}"/>
    <cellStyle name="Calculation 2 4 10 7" xfId="4671" xr:uid="{00000000-0005-0000-0000-0000F81B0000}"/>
    <cellStyle name="Calculation 2 4 10 8" xfId="4672" xr:uid="{00000000-0005-0000-0000-0000F91B0000}"/>
    <cellStyle name="Calculation 2 4 11" xfId="4673" xr:uid="{00000000-0005-0000-0000-0000FA1B0000}"/>
    <cellStyle name="Calculation 2 4 11 2" xfId="4674" xr:uid="{00000000-0005-0000-0000-0000FB1B0000}"/>
    <cellStyle name="Calculation 2 4 11 2 2" xfId="4675" xr:uid="{00000000-0005-0000-0000-0000FC1B0000}"/>
    <cellStyle name="Calculation 2 4 11 2 2 2" xfId="4676" xr:uid="{00000000-0005-0000-0000-0000FD1B0000}"/>
    <cellStyle name="Calculation 2 4 11 2 3" xfId="4677" xr:uid="{00000000-0005-0000-0000-0000FE1B0000}"/>
    <cellStyle name="Calculation 2 4 11 2 3 2" xfId="4678" xr:uid="{00000000-0005-0000-0000-0000FF1B0000}"/>
    <cellStyle name="Calculation 2 4 11 2 4" xfId="4679" xr:uid="{00000000-0005-0000-0000-0000001C0000}"/>
    <cellStyle name="Calculation 2 4 11 2 5" xfId="4680" xr:uid="{00000000-0005-0000-0000-0000011C0000}"/>
    <cellStyle name="Calculation 2 4 11 3" xfId="4681" xr:uid="{00000000-0005-0000-0000-0000021C0000}"/>
    <cellStyle name="Calculation 2 4 11 3 2" xfId="4682" xr:uid="{00000000-0005-0000-0000-0000031C0000}"/>
    <cellStyle name="Calculation 2 4 11 3 2 2" xfId="4683" xr:uid="{00000000-0005-0000-0000-0000041C0000}"/>
    <cellStyle name="Calculation 2 4 11 3 3" xfId="4684" xr:uid="{00000000-0005-0000-0000-0000051C0000}"/>
    <cellStyle name="Calculation 2 4 11 3 3 2" xfId="4685" xr:uid="{00000000-0005-0000-0000-0000061C0000}"/>
    <cellStyle name="Calculation 2 4 11 3 4" xfId="4686" xr:uid="{00000000-0005-0000-0000-0000071C0000}"/>
    <cellStyle name="Calculation 2 4 11 3 5" xfId="4687" xr:uid="{00000000-0005-0000-0000-0000081C0000}"/>
    <cellStyle name="Calculation 2 4 11 4" xfId="4688" xr:uid="{00000000-0005-0000-0000-0000091C0000}"/>
    <cellStyle name="Calculation 2 4 11 4 2" xfId="4689" xr:uid="{00000000-0005-0000-0000-00000A1C0000}"/>
    <cellStyle name="Calculation 2 4 11 5" xfId="4690" xr:uid="{00000000-0005-0000-0000-00000B1C0000}"/>
    <cellStyle name="Calculation 2 4 11 5 2" xfId="4691" xr:uid="{00000000-0005-0000-0000-00000C1C0000}"/>
    <cellStyle name="Calculation 2 4 11 6" xfId="4692" xr:uid="{00000000-0005-0000-0000-00000D1C0000}"/>
    <cellStyle name="Calculation 2 4 11 6 2" xfId="4693" xr:uid="{00000000-0005-0000-0000-00000E1C0000}"/>
    <cellStyle name="Calculation 2 4 11 7" xfId="4694" xr:uid="{00000000-0005-0000-0000-00000F1C0000}"/>
    <cellStyle name="Calculation 2 4 11 8" xfId="4695" xr:uid="{00000000-0005-0000-0000-0000101C0000}"/>
    <cellStyle name="Calculation 2 4 12" xfId="4696" xr:uid="{00000000-0005-0000-0000-0000111C0000}"/>
    <cellStyle name="Calculation 2 4 12 2" xfId="4697" xr:uid="{00000000-0005-0000-0000-0000121C0000}"/>
    <cellStyle name="Calculation 2 4 12 2 2" xfId="4698" xr:uid="{00000000-0005-0000-0000-0000131C0000}"/>
    <cellStyle name="Calculation 2 4 12 2 2 2" xfId="4699" xr:uid="{00000000-0005-0000-0000-0000141C0000}"/>
    <cellStyle name="Calculation 2 4 12 2 3" xfId="4700" xr:uid="{00000000-0005-0000-0000-0000151C0000}"/>
    <cellStyle name="Calculation 2 4 12 2 3 2" xfId="4701" xr:uid="{00000000-0005-0000-0000-0000161C0000}"/>
    <cellStyle name="Calculation 2 4 12 2 4" xfId="4702" xr:uid="{00000000-0005-0000-0000-0000171C0000}"/>
    <cellStyle name="Calculation 2 4 12 2 5" xfId="4703" xr:uid="{00000000-0005-0000-0000-0000181C0000}"/>
    <cellStyle name="Calculation 2 4 12 3" xfId="4704" xr:uid="{00000000-0005-0000-0000-0000191C0000}"/>
    <cellStyle name="Calculation 2 4 12 3 2" xfId="4705" xr:uid="{00000000-0005-0000-0000-00001A1C0000}"/>
    <cellStyle name="Calculation 2 4 12 3 2 2" xfId="4706" xr:uid="{00000000-0005-0000-0000-00001B1C0000}"/>
    <cellStyle name="Calculation 2 4 12 3 3" xfId="4707" xr:uid="{00000000-0005-0000-0000-00001C1C0000}"/>
    <cellStyle name="Calculation 2 4 12 3 3 2" xfId="4708" xr:uid="{00000000-0005-0000-0000-00001D1C0000}"/>
    <cellStyle name="Calculation 2 4 12 3 4" xfId="4709" xr:uid="{00000000-0005-0000-0000-00001E1C0000}"/>
    <cellStyle name="Calculation 2 4 12 3 5" xfId="4710" xr:uid="{00000000-0005-0000-0000-00001F1C0000}"/>
    <cellStyle name="Calculation 2 4 12 4" xfId="4711" xr:uid="{00000000-0005-0000-0000-0000201C0000}"/>
    <cellStyle name="Calculation 2 4 12 4 2" xfId="4712" xr:uid="{00000000-0005-0000-0000-0000211C0000}"/>
    <cellStyle name="Calculation 2 4 12 5" xfId="4713" xr:uid="{00000000-0005-0000-0000-0000221C0000}"/>
    <cellStyle name="Calculation 2 4 12 5 2" xfId="4714" xr:uid="{00000000-0005-0000-0000-0000231C0000}"/>
    <cellStyle name="Calculation 2 4 12 6" xfId="4715" xr:uid="{00000000-0005-0000-0000-0000241C0000}"/>
    <cellStyle name="Calculation 2 4 12 6 2" xfId="4716" xr:uid="{00000000-0005-0000-0000-0000251C0000}"/>
    <cellStyle name="Calculation 2 4 12 7" xfId="4717" xr:uid="{00000000-0005-0000-0000-0000261C0000}"/>
    <cellStyle name="Calculation 2 4 12 8" xfId="4718" xr:uid="{00000000-0005-0000-0000-0000271C0000}"/>
    <cellStyle name="Calculation 2 4 13" xfId="4719" xr:uid="{00000000-0005-0000-0000-0000281C0000}"/>
    <cellStyle name="Calculation 2 4 13 2" xfId="4720" xr:uid="{00000000-0005-0000-0000-0000291C0000}"/>
    <cellStyle name="Calculation 2 4 13 2 2" xfId="4721" xr:uid="{00000000-0005-0000-0000-00002A1C0000}"/>
    <cellStyle name="Calculation 2 4 13 2 2 2" xfId="4722" xr:uid="{00000000-0005-0000-0000-00002B1C0000}"/>
    <cellStyle name="Calculation 2 4 13 2 3" xfId="4723" xr:uid="{00000000-0005-0000-0000-00002C1C0000}"/>
    <cellStyle name="Calculation 2 4 13 2 3 2" xfId="4724" xr:uid="{00000000-0005-0000-0000-00002D1C0000}"/>
    <cellStyle name="Calculation 2 4 13 2 4" xfId="4725" xr:uid="{00000000-0005-0000-0000-00002E1C0000}"/>
    <cellStyle name="Calculation 2 4 13 2 5" xfId="4726" xr:uid="{00000000-0005-0000-0000-00002F1C0000}"/>
    <cellStyle name="Calculation 2 4 13 3" xfId="4727" xr:uid="{00000000-0005-0000-0000-0000301C0000}"/>
    <cellStyle name="Calculation 2 4 13 3 2" xfId="4728" xr:uid="{00000000-0005-0000-0000-0000311C0000}"/>
    <cellStyle name="Calculation 2 4 13 3 2 2" xfId="4729" xr:uid="{00000000-0005-0000-0000-0000321C0000}"/>
    <cellStyle name="Calculation 2 4 13 3 3" xfId="4730" xr:uid="{00000000-0005-0000-0000-0000331C0000}"/>
    <cellStyle name="Calculation 2 4 13 3 3 2" xfId="4731" xr:uid="{00000000-0005-0000-0000-0000341C0000}"/>
    <cellStyle name="Calculation 2 4 13 3 4" xfId="4732" xr:uid="{00000000-0005-0000-0000-0000351C0000}"/>
    <cellStyle name="Calculation 2 4 13 3 5" xfId="4733" xr:uid="{00000000-0005-0000-0000-0000361C0000}"/>
    <cellStyle name="Calculation 2 4 13 4" xfId="4734" xr:uid="{00000000-0005-0000-0000-0000371C0000}"/>
    <cellStyle name="Calculation 2 4 13 4 2" xfId="4735" xr:uid="{00000000-0005-0000-0000-0000381C0000}"/>
    <cellStyle name="Calculation 2 4 13 5" xfId="4736" xr:uid="{00000000-0005-0000-0000-0000391C0000}"/>
    <cellStyle name="Calculation 2 4 13 5 2" xfId="4737" xr:uid="{00000000-0005-0000-0000-00003A1C0000}"/>
    <cellStyle name="Calculation 2 4 13 6" xfId="4738" xr:uid="{00000000-0005-0000-0000-00003B1C0000}"/>
    <cellStyle name="Calculation 2 4 13 6 2" xfId="4739" xr:uid="{00000000-0005-0000-0000-00003C1C0000}"/>
    <cellStyle name="Calculation 2 4 13 7" xfId="4740" xr:uid="{00000000-0005-0000-0000-00003D1C0000}"/>
    <cellStyle name="Calculation 2 4 13 8" xfId="4741" xr:uid="{00000000-0005-0000-0000-00003E1C0000}"/>
    <cellStyle name="Calculation 2 4 14" xfId="4742" xr:uid="{00000000-0005-0000-0000-00003F1C0000}"/>
    <cellStyle name="Calculation 2 4 14 2" xfId="4743" xr:uid="{00000000-0005-0000-0000-0000401C0000}"/>
    <cellStyle name="Calculation 2 4 14 2 2" xfId="4744" xr:uid="{00000000-0005-0000-0000-0000411C0000}"/>
    <cellStyle name="Calculation 2 4 14 2 2 2" xfId="4745" xr:uid="{00000000-0005-0000-0000-0000421C0000}"/>
    <cellStyle name="Calculation 2 4 14 2 3" xfId="4746" xr:uid="{00000000-0005-0000-0000-0000431C0000}"/>
    <cellStyle name="Calculation 2 4 14 2 3 2" xfId="4747" xr:uid="{00000000-0005-0000-0000-0000441C0000}"/>
    <cellStyle name="Calculation 2 4 14 2 4" xfId="4748" xr:uid="{00000000-0005-0000-0000-0000451C0000}"/>
    <cellStyle name="Calculation 2 4 14 2 5" xfId="4749" xr:uid="{00000000-0005-0000-0000-0000461C0000}"/>
    <cellStyle name="Calculation 2 4 14 3" xfId="4750" xr:uid="{00000000-0005-0000-0000-0000471C0000}"/>
    <cellStyle name="Calculation 2 4 14 3 2" xfId="4751" xr:uid="{00000000-0005-0000-0000-0000481C0000}"/>
    <cellStyle name="Calculation 2 4 14 3 2 2" xfId="4752" xr:uid="{00000000-0005-0000-0000-0000491C0000}"/>
    <cellStyle name="Calculation 2 4 14 3 3" xfId="4753" xr:uid="{00000000-0005-0000-0000-00004A1C0000}"/>
    <cellStyle name="Calculation 2 4 14 3 3 2" xfId="4754" xr:uid="{00000000-0005-0000-0000-00004B1C0000}"/>
    <cellStyle name="Calculation 2 4 14 3 4" xfId="4755" xr:uid="{00000000-0005-0000-0000-00004C1C0000}"/>
    <cellStyle name="Calculation 2 4 14 3 5" xfId="4756" xr:uid="{00000000-0005-0000-0000-00004D1C0000}"/>
    <cellStyle name="Calculation 2 4 14 4" xfId="4757" xr:uid="{00000000-0005-0000-0000-00004E1C0000}"/>
    <cellStyle name="Calculation 2 4 14 4 2" xfId="4758" xr:uid="{00000000-0005-0000-0000-00004F1C0000}"/>
    <cellStyle name="Calculation 2 4 14 5" xfId="4759" xr:uid="{00000000-0005-0000-0000-0000501C0000}"/>
    <cellStyle name="Calculation 2 4 14 5 2" xfId="4760" xr:uid="{00000000-0005-0000-0000-0000511C0000}"/>
    <cellStyle name="Calculation 2 4 14 6" xfId="4761" xr:uid="{00000000-0005-0000-0000-0000521C0000}"/>
    <cellStyle name="Calculation 2 4 14 6 2" xfId="4762" xr:uid="{00000000-0005-0000-0000-0000531C0000}"/>
    <cellStyle name="Calculation 2 4 14 7" xfId="4763" xr:uid="{00000000-0005-0000-0000-0000541C0000}"/>
    <cellStyle name="Calculation 2 4 14 8" xfId="4764" xr:uid="{00000000-0005-0000-0000-0000551C0000}"/>
    <cellStyle name="Calculation 2 4 15" xfId="4765" xr:uid="{00000000-0005-0000-0000-0000561C0000}"/>
    <cellStyle name="Calculation 2 4 15 2" xfId="4766" xr:uid="{00000000-0005-0000-0000-0000571C0000}"/>
    <cellStyle name="Calculation 2 4 15 2 2" xfId="4767" xr:uid="{00000000-0005-0000-0000-0000581C0000}"/>
    <cellStyle name="Calculation 2 4 15 2 2 2" xfId="4768" xr:uid="{00000000-0005-0000-0000-0000591C0000}"/>
    <cellStyle name="Calculation 2 4 15 2 3" xfId="4769" xr:uid="{00000000-0005-0000-0000-00005A1C0000}"/>
    <cellStyle name="Calculation 2 4 15 2 3 2" xfId="4770" xr:uid="{00000000-0005-0000-0000-00005B1C0000}"/>
    <cellStyle name="Calculation 2 4 15 2 4" xfId="4771" xr:uid="{00000000-0005-0000-0000-00005C1C0000}"/>
    <cellStyle name="Calculation 2 4 15 2 5" xfId="4772" xr:uid="{00000000-0005-0000-0000-00005D1C0000}"/>
    <cellStyle name="Calculation 2 4 15 3" xfId="4773" xr:uid="{00000000-0005-0000-0000-00005E1C0000}"/>
    <cellStyle name="Calculation 2 4 15 3 2" xfId="4774" xr:uid="{00000000-0005-0000-0000-00005F1C0000}"/>
    <cellStyle name="Calculation 2 4 15 3 2 2" xfId="4775" xr:uid="{00000000-0005-0000-0000-0000601C0000}"/>
    <cellStyle name="Calculation 2 4 15 3 3" xfId="4776" xr:uid="{00000000-0005-0000-0000-0000611C0000}"/>
    <cellStyle name="Calculation 2 4 15 3 3 2" xfId="4777" xr:uid="{00000000-0005-0000-0000-0000621C0000}"/>
    <cellStyle name="Calculation 2 4 15 3 4" xfId="4778" xr:uid="{00000000-0005-0000-0000-0000631C0000}"/>
    <cellStyle name="Calculation 2 4 15 3 5" xfId="4779" xr:uid="{00000000-0005-0000-0000-0000641C0000}"/>
    <cellStyle name="Calculation 2 4 15 4" xfId="4780" xr:uid="{00000000-0005-0000-0000-0000651C0000}"/>
    <cellStyle name="Calculation 2 4 15 4 2" xfId="4781" xr:uid="{00000000-0005-0000-0000-0000661C0000}"/>
    <cellStyle name="Calculation 2 4 15 5" xfId="4782" xr:uid="{00000000-0005-0000-0000-0000671C0000}"/>
    <cellStyle name="Calculation 2 4 15 5 2" xfId="4783" xr:uid="{00000000-0005-0000-0000-0000681C0000}"/>
    <cellStyle name="Calculation 2 4 15 6" xfId="4784" xr:uid="{00000000-0005-0000-0000-0000691C0000}"/>
    <cellStyle name="Calculation 2 4 15 7" xfId="4785" xr:uid="{00000000-0005-0000-0000-00006A1C0000}"/>
    <cellStyle name="Calculation 2 4 16" xfId="4786" xr:uid="{00000000-0005-0000-0000-00006B1C0000}"/>
    <cellStyle name="Calculation 2 4 16 2" xfId="4787" xr:uid="{00000000-0005-0000-0000-00006C1C0000}"/>
    <cellStyle name="Calculation 2 4 2" xfId="4788" xr:uid="{00000000-0005-0000-0000-00006D1C0000}"/>
    <cellStyle name="Calculation 2 4 2 10" xfId="4789" xr:uid="{00000000-0005-0000-0000-00006E1C0000}"/>
    <cellStyle name="Calculation 2 4 2 10 2" xfId="4790" xr:uid="{00000000-0005-0000-0000-00006F1C0000}"/>
    <cellStyle name="Calculation 2 4 2 10 2 2" xfId="4791" xr:uid="{00000000-0005-0000-0000-0000701C0000}"/>
    <cellStyle name="Calculation 2 4 2 10 2 2 2" xfId="4792" xr:uid="{00000000-0005-0000-0000-0000711C0000}"/>
    <cellStyle name="Calculation 2 4 2 10 2 3" xfId="4793" xr:uid="{00000000-0005-0000-0000-0000721C0000}"/>
    <cellStyle name="Calculation 2 4 2 10 2 3 2" xfId="4794" xr:uid="{00000000-0005-0000-0000-0000731C0000}"/>
    <cellStyle name="Calculation 2 4 2 10 2 4" xfId="4795" xr:uid="{00000000-0005-0000-0000-0000741C0000}"/>
    <cellStyle name="Calculation 2 4 2 10 2 5" xfId="4796" xr:uid="{00000000-0005-0000-0000-0000751C0000}"/>
    <cellStyle name="Calculation 2 4 2 10 3" xfId="4797" xr:uid="{00000000-0005-0000-0000-0000761C0000}"/>
    <cellStyle name="Calculation 2 4 2 10 3 2" xfId="4798" xr:uid="{00000000-0005-0000-0000-0000771C0000}"/>
    <cellStyle name="Calculation 2 4 2 10 3 2 2" xfId="4799" xr:uid="{00000000-0005-0000-0000-0000781C0000}"/>
    <cellStyle name="Calculation 2 4 2 10 3 3" xfId="4800" xr:uid="{00000000-0005-0000-0000-0000791C0000}"/>
    <cellStyle name="Calculation 2 4 2 10 3 3 2" xfId="4801" xr:uid="{00000000-0005-0000-0000-00007A1C0000}"/>
    <cellStyle name="Calculation 2 4 2 10 3 4" xfId="4802" xr:uid="{00000000-0005-0000-0000-00007B1C0000}"/>
    <cellStyle name="Calculation 2 4 2 10 3 5" xfId="4803" xr:uid="{00000000-0005-0000-0000-00007C1C0000}"/>
    <cellStyle name="Calculation 2 4 2 10 4" xfId="4804" xr:uid="{00000000-0005-0000-0000-00007D1C0000}"/>
    <cellStyle name="Calculation 2 4 2 10 4 2" xfId="4805" xr:uid="{00000000-0005-0000-0000-00007E1C0000}"/>
    <cellStyle name="Calculation 2 4 2 10 5" xfId="4806" xr:uid="{00000000-0005-0000-0000-00007F1C0000}"/>
    <cellStyle name="Calculation 2 4 2 10 5 2" xfId="4807" xr:uid="{00000000-0005-0000-0000-0000801C0000}"/>
    <cellStyle name="Calculation 2 4 2 10 6" xfId="4808" xr:uid="{00000000-0005-0000-0000-0000811C0000}"/>
    <cellStyle name="Calculation 2 4 2 10 6 2" xfId="4809" xr:uid="{00000000-0005-0000-0000-0000821C0000}"/>
    <cellStyle name="Calculation 2 4 2 10 7" xfId="4810" xr:uid="{00000000-0005-0000-0000-0000831C0000}"/>
    <cellStyle name="Calculation 2 4 2 10 8" xfId="4811" xr:uid="{00000000-0005-0000-0000-0000841C0000}"/>
    <cellStyle name="Calculation 2 4 2 11" xfId="4812" xr:uid="{00000000-0005-0000-0000-0000851C0000}"/>
    <cellStyle name="Calculation 2 4 2 11 2" xfId="4813" xr:uid="{00000000-0005-0000-0000-0000861C0000}"/>
    <cellStyle name="Calculation 2 4 2 11 2 2" xfId="4814" xr:uid="{00000000-0005-0000-0000-0000871C0000}"/>
    <cellStyle name="Calculation 2 4 2 11 2 2 2" xfId="4815" xr:uid="{00000000-0005-0000-0000-0000881C0000}"/>
    <cellStyle name="Calculation 2 4 2 11 2 3" xfId="4816" xr:uid="{00000000-0005-0000-0000-0000891C0000}"/>
    <cellStyle name="Calculation 2 4 2 11 2 3 2" xfId="4817" xr:uid="{00000000-0005-0000-0000-00008A1C0000}"/>
    <cellStyle name="Calculation 2 4 2 11 2 4" xfId="4818" xr:uid="{00000000-0005-0000-0000-00008B1C0000}"/>
    <cellStyle name="Calculation 2 4 2 11 2 5" xfId="4819" xr:uid="{00000000-0005-0000-0000-00008C1C0000}"/>
    <cellStyle name="Calculation 2 4 2 11 3" xfId="4820" xr:uid="{00000000-0005-0000-0000-00008D1C0000}"/>
    <cellStyle name="Calculation 2 4 2 11 3 2" xfId="4821" xr:uid="{00000000-0005-0000-0000-00008E1C0000}"/>
    <cellStyle name="Calculation 2 4 2 11 3 2 2" xfId="4822" xr:uid="{00000000-0005-0000-0000-00008F1C0000}"/>
    <cellStyle name="Calculation 2 4 2 11 3 3" xfId="4823" xr:uid="{00000000-0005-0000-0000-0000901C0000}"/>
    <cellStyle name="Calculation 2 4 2 11 3 3 2" xfId="4824" xr:uid="{00000000-0005-0000-0000-0000911C0000}"/>
    <cellStyle name="Calculation 2 4 2 11 3 4" xfId="4825" xr:uid="{00000000-0005-0000-0000-0000921C0000}"/>
    <cellStyle name="Calculation 2 4 2 11 3 5" xfId="4826" xr:uid="{00000000-0005-0000-0000-0000931C0000}"/>
    <cellStyle name="Calculation 2 4 2 11 4" xfId="4827" xr:uid="{00000000-0005-0000-0000-0000941C0000}"/>
    <cellStyle name="Calculation 2 4 2 11 4 2" xfId="4828" xr:uid="{00000000-0005-0000-0000-0000951C0000}"/>
    <cellStyle name="Calculation 2 4 2 11 5" xfId="4829" xr:uid="{00000000-0005-0000-0000-0000961C0000}"/>
    <cellStyle name="Calculation 2 4 2 11 5 2" xfId="4830" xr:uid="{00000000-0005-0000-0000-0000971C0000}"/>
    <cellStyle name="Calculation 2 4 2 11 6" xfId="4831" xr:uid="{00000000-0005-0000-0000-0000981C0000}"/>
    <cellStyle name="Calculation 2 4 2 11 6 2" xfId="4832" xr:uid="{00000000-0005-0000-0000-0000991C0000}"/>
    <cellStyle name="Calculation 2 4 2 11 7" xfId="4833" xr:uid="{00000000-0005-0000-0000-00009A1C0000}"/>
    <cellStyle name="Calculation 2 4 2 11 8" xfId="4834" xr:uid="{00000000-0005-0000-0000-00009B1C0000}"/>
    <cellStyle name="Calculation 2 4 2 12" xfId="4835" xr:uid="{00000000-0005-0000-0000-00009C1C0000}"/>
    <cellStyle name="Calculation 2 4 2 12 2" xfId="4836" xr:uid="{00000000-0005-0000-0000-00009D1C0000}"/>
    <cellStyle name="Calculation 2 4 2 12 2 2" xfId="4837" xr:uid="{00000000-0005-0000-0000-00009E1C0000}"/>
    <cellStyle name="Calculation 2 4 2 12 2 2 2" xfId="4838" xr:uid="{00000000-0005-0000-0000-00009F1C0000}"/>
    <cellStyle name="Calculation 2 4 2 12 2 3" xfId="4839" xr:uid="{00000000-0005-0000-0000-0000A01C0000}"/>
    <cellStyle name="Calculation 2 4 2 12 2 3 2" xfId="4840" xr:uid="{00000000-0005-0000-0000-0000A11C0000}"/>
    <cellStyle name="Calculation 2 4 2 12 2 4" xfId="4841" xr:uid="{00000000-0005-0000-0000-0000A21C0000}"/>
    <cellStyle name="Calculation 2 4 2 12 2 5" xfId="4842" xr:uid="{00000000-0005-0000-0000-0000A31C0000}"/>
    <cellStyle name="Calculation 2 4 2 12 3" xfId="4843" xr:uid="{00000000-0005-0000-0000-0000A41C0000}"/>
    <cellStyle name="Calculation 2 4 2 12 3 2" xfId="4844" xr:uid="{00000000-0005-0000-0000-0000A51C0000}"/>
    <cellStyle name="Calculation 2 4 2 12 3 2 2" xfId="4845" xr:uid="{00000000-0005-0000-0000-0000A61C0000}"/>
    <cellStyle name="Calculation 2 4 2 12 3 3" xfId="4846" xr:uid="{00000000-0005-0000-0000-0000A71C0000}"/>
    <cellStyle name="Calculation 2 4 2 12 3 3 2" xfId="4847" xr:uid="{00000000-0005-0000-0000-0000A81C0000}"/>
    <cellStyle name="Calculation 2 4 2 12 3 4" xfId="4848" xr:uid="{00000000-0005-0000-0000-0000A91C0000}"/>
    <cellStyle name="Calculation 2 4 2 12 3 5" xfId="4849" xr:uid="{00000000-0005-0000-0000-0000AA1C0000}"/>
    <cellStyle name="Calculation 2 4 2 12 4" xfId="4850" xr:uid="{00000000-0005-0000-0000-0000AB1C0000}"/>
    <cellStyle name="Calculation 2 4 2 12 4 2" xfId="4851" xr:uid="{00000000-0005-0000-0000-0000AC1C0000}"/>
    <cellStyle name="Calculation 2 4 2 12 5" xfId="4852" xr:uid="{00000000-0005-0000-0000-0000AD1C0000}"/>
    <cellStyle name="Calculation 2 4 2 12 5 2" xfId="4853" xr:uid="{00000000-0005-0000-0000-0000AE1C0000}"/>
    <cellStyle name="Calculation 2 4 2 12 6" xfId="4854" xr:uid="{00000000-0005-0000-0000-0000AF1C0000}"/>
    <cellStyle name="Calculation 2 4 2 12 6 2" xfId="4855" xr:uid="{00000000-0005-0000-0000-0000B01C0000}"/>
    <cellStyle name="Calculation 2 4 2 12 7" xfId="4856" xr:uid="{00000000-0005-0000-0000-0000B11C0000}"/>
    <cellStyle name="Calculation 2 4 2 12 8" xfId="4857" xr:uid="{00000000-0005-0000-0000-0000B21C0000}"/>
    <cellStyle name="Calculation 2 4 2 13" xfId="4858" xr:uid="{00000000-0005-0000-0000-0000B31C0000}"/>
    <cellStyle name="Calculation 2 4 2 13 2" xfId="4859" xr:uid="{00000000-0005-0000-0000-0000B41C0000}"/>
    <cellStyle name="Calculation 2 4 2 13 2 2" xfId="4860" xr:uid="{00000000-0005-0000-0000-0000B51C0000}"/>
    <cellStyle name="Calculation 2 4 2 13 2 2 2" xfId="4861" xr:uid="{00000000-0005-0000-0000-0000B61C0000}"/>
    <cellStyle name="Calculation 2 4 2 13 2 3" xfId="4862" xr:uid="{00000000-0005-0000-0000-0000B71C0000}"/>
    <cellStyle name="Calculation 2 4 2 13 2 3 2" xfId="4863" xr:uid="{00000000-0005-0000-0000-0000B81C0000}"/>
    <cellStyle name="Calculation 2 4 2 13 2 4" xfId="4864" xr:uid="{00000000-0005-0000-0000-0000B91C0000}"/>
    <cellStyle name="Calculation 2 4 2 13 2 5" xfId="4865" xr:uid="{00000000-0005-0000-0000-0000BA1C0000}"/>
    <cellStyle name="Calculation 2 4 2 13 3" xfId="4866" xr:uid="{00000000-0005-0000-0000-0000BB1C0000}"/>
    <cellStyle name="Calculation 2 4 2 13 3 2" xfId="4867" xr:uid="{00000000-0005-0000-0000-0000BC1C0000}"/>
    <cellStyle name="Calculation 2 4 2 13 3 2 2" xfId="4868" xr:uid="{00000000-0005-0000-0000-0000BD1C0000}"/>
    <cellStyle name="Calculation 2 4 2 13 3 3" xfId="4869" xr:uid="{00000000-0005-0000-0000-0000BE1C0000}"/>
    <cellStyle name="Calculation 2 4 2 13 3 3 2" xfId="4870" xr:uid="{00000000-0005-0000-0000-0000BF1C0000}"/>
    <cellStyle name="Calculation 2 4 2 13 3 4" xfId="4871" xr:uid="{00000000-0005-0000-0000-0000C01C0000}"/>
    <cellStyle name="Calculation 2 4 2 13 3 5" xfId="4872" xr:uid="{00000000-0005-0000-0000-0000C11C0000}"/>
    <cellStyle name="Calculation 2 4 2 13 4" xfId="4873" xr:uid="{00000000-0005-0000-0000-0000C21C0000}"/>
    <cellStyle name="Calculation 2 4 2 13 4 2" xfId="4874" xr:uid="{00000000-0005-0000-0000-0000C31C0000}"/>
    <cellStyle name="Calculation 2 4 2 13 5" xfId="4875" xr:uid="{00000000-0005-0000-0000-0000C41C0000}"/>
    <cellStyle name="Calculation 2 4 2 13 5 2" xfId="4876" xr:uid="{00000000-0005-0000-0000-0000C51C0000}"/>
    <cellStyle name="Calculation 2 4 2 13 6" xfId="4877" xr:uid="{00000000-0005-0000-0000-0000C61C0000}"/>
    <cellStyle name="Calculation 2 4 2 13 6 2" xfId="4878" xr:uid="{00000000-0005-0000-0000-0000C71C0000}"/>
    <cellStyle name="Calculation 2 4 2 13 7" xfId="4879" xr:uid="{00000000-0005-0000-0000-0000C81C0000}"/>
    <cellStyle name="Calculation 2 4 2 13 8" xfId="4880" xr:uid="{00000000-0005-0000-0000-0000C91C0000}"/>
    <cellStyle name="Calculation 2 4 2 14" xfId="4881" xr:uid="{00000000-0005-0000-0000-0000CA1C0000}"/>
    <cellStyle name="Calculation 2 4 2 14 2" xfId="4882" xr:uid="{00000000-0005-0000-0000-0000CB1C0000}"/>
    <cellStyle name="Calculation 2 4 2 14 2 2" xfId="4883" xr:uid="{00000000-0005-0000-0000-0000CC1C0000}"/>
    <cellStyle name="Calculation 2 4 2 14 2 2 2" xfId="4884" xr:uid="{00000000-0005-0000-0000-0000CD1C0000}"/>
    <cellStyle name="Calculation 2 4 2 14 2 3" xfId="4885" xr:uid="{00000000-0005-0000-0000-0000CE1C0000}"/>
    <cellStyle name="Calculation 2 4 2 14 2 3 2" xfId="4886" xr:uid="{00000000-0005-0000-0000-0000CF1C0000}"/>
    <cellStyle name="Calculation 2 4 2 14 2 4" xfId="4887" xr:uid="{00000000-0005-0000-0000-0000D01C0000}"/>
    <cellStyle name="Calculation 2 4 2 14 2 5" xfId="4888" xr:uid="{00000000-0005-0000-0000-0000D11C0000}"/>
    <cellStyle name="Calculation 2 4 2 14 3" xfId="4889" xr:uid="{00000000-0005-0000-0000-0000D21C0000}"/>
    <cellStyle name="Calculation 2 4 2 14 3 2" xfId="4890" xr:uid="{00000000-0005-0000-0000-0000D31C0000}"/>
    <cellStyle name="Calculation 2 4 2 14 3 2 2" xfId="4891" xr:uid="{00000000-0005-0000-0000-0000D41C0000}"/>
    <cellStyle name="Calculation 2 4 2 14 3 3" xfId="4892" xr:uid="{00000000-0005-0000-0000-0000D51C0000}"/>
    <cellStyle name="Calculation 2 4 2 14 3 3 2" xfId="4893" xr:uid="{00000000-0005-0000-0000-0000D61C0000}"/>
    <cellStyle name="Calculation 2 4 2 14 3 4" xfId="4894" xr:uid="{00000000-0005-0000-0000-0000D71C0000}"/>
    <cellStyle name="Calculation 2 4 2 14 3 5" xfId="4895" xr:uid="{00000000-0005-0000-0000-0000D81C0000}"/>
    <cellStyle name="Calculation 2 4 2 14 4" xfId="4896" xr:uid="{00000000-0005-0000-0000-0000D91C0000}"/>
    <cellStyle name="Calculation 2 4 2 14 4 2" xfId="4897" xr:uid="{00000000-0005-0000-0000-0000DA1C0000}"/>
    <cellStyle name="Calculation 2 4 2 14 5" xfId="4898" xr:uid="{00000000-0005-0000-0000-0000DB1C0000}"/>
    <cellStyle name="Calculation 2 4 2 14 5 2" xfId="4899" xr:uid="{00000000-0005-0000-0000-0000DC1C0000}"/>
    <cellStyle name="Calculation 2 4 2 14 6" xfId="4900" xr:uid="{00000000-0005-0000-0000-0000DD1C0000}"/>
    <cellStyle name="Calculation 2 4 2 14 7" xfId="4901" xr:uid="{00000000-0005-0000-0000-0000DE1C0000}"/>
    <cellStyle name="Calculation 2 4 2 15" xfId="4902" xr:uid="{00000000-0005-0000-0000-0000DF1C0000}"/>
    <cellStyle name="Calculation 2 4 2 15 2" xfId="4903" xr:uid="{00000000-0005-0000-0000-0000E01C0000}"/>
    <cellStyle name="Calculation 2 4 2 15 2 2" xfId="4904" xr:uid="{00000000-0005-0000-0000-0000E11C0000}"/>
    <cellStyle name="Calculation 2 4 2 15 3" xfId="4905" xr:uid="{00000000-0005-0000-0000-0000E21C0000}"/>
    <cellStyle name="Calculation 2 4 2 15 3 2" xfId="4906" xr:uid="{00000000-0005-0000-0000-0000E31C0000}"/>
    <cellStyle name="Calculation 2 4 2 15 4" xfId="4907" xr:uid="{00000000-0005-0000-0000-0000E41C0000}"/>
    <cellStyle name="Calculation 2 4 2 15 5" xfId="4908" xr:uid="{00000000-0005-0000-0000-0000E51C0000}"/>
    <cellStyle name="Calculation 2 4 2 16" xfId="4909" xr:uid="{00000000-0005-0000-0000-0000E61C0000}"/>
    <cellStyle name="Calculation 2 4 2 16 2" xfId="4910" xr:uid="{00000000-0005-0000-0000-0000E71C0000}"/>
    <cellStyle name="Calculation 2 4 2 17" xfId="4911" xr:uid="{00000000-0005-0000-0000-0000E81C0000}"/>
    <cellStyle name="Calculation 2 4 2 18" xfId="4912" xr:uid="{00000000-0005-0000-0000-0000E91C0000}"/>
    <cellStyle name="Calculation 2 4 2 2" xfId="4913" xr:uid="{00000000-0005-0000-0000-0000EA1C0000}"/>
    <cellStyle name="Calculation 2 4 2 2 2" xfId="4914" xr:uid="{00000000-0005-0000-0000-0000EB1C0000}"/>
    <cellStyle name="Calculation 2 4 2 2 2 2" xfId="4915" xr:uid="{00000000-0005-0000-0000-0000EC1C0000}"/>
    <cellStyle name="Calculation 2 4 2 2 2 2 2" xfId="4916" xr:uid="{00000000-0005-0000-0000-0000ED1C0000}"/>
    <cellStyle name="Calculation 2 4 2 2 2 3" xfId="4917" xr:uid="{00000000-0005-0000-0000-0000EE1C0000}"/>
    <cellStyle name="Calculation 2 4 2 2 2 3 2" xfId="4918" xr:uid="{00000000-0005-0000-0000-0000EF1C0000}"/>
    <cellStyle name="Calculation 2 4 2 2 2 4" xfId="4919" xr:uid="{00000000-0005-0000-0000-0000F01C0000}"/>
    <cellStyle name="Calculation 2 4 2 2 2 5" xfId="4920" xr:uid="{00000000-0005-0000-0000-0000F11C0000}"/>
    <cellStyle name="Calculation 2 4 2 2 3" xfId="4921" xr:uid="{00000000-0005-0000-0000-0000F21C0000}"/>
    <cellStyle name="Calculation 2 4 2 2 3 2" xfId="4922" xr:uid="{00000000-0005-0000-0000-0000F31C0000}"/>
    <cellStyle name="Calculation 2 4 2 2 3 2 2" xfId="4923" xr:uid="{00000000-0005-0000-0000-0000F41C0000}"/>
    <cellStyle name="Calculation 2 4 2 2 3 3" xfId="4924" xr:uid="{00000000-0005-0000-0000-0000F51C0000}"/>
    <cellStyle name="Calculation 2 4 2 2 3 3 2" xfId="4925" xr:uid="{00000000-0005-0000-0000-0000F61C0000}"/>
    <cellStyle name="Calculation 2 4 2 2 3 4" xfId="4926" xr:uid="{00000000-0005-0000-0000-0000F71C0000}"/>
    <cellStyle name="Calculation 2 4 2 2 3 5" xfId="4927" xr:uid="{00000000-0005-0000-0000-0000F81C0000}"/>
    <cellStyle name="Calculation 2 4 2 2 4" xfId="4928" xr:uid="{00000000-0005-0000-0000-0000F91C0000}"/>
    <cellStyle name="Calculation 2 4 2 2 4 2" xfId="4929" xr:uid="{00000000-0005-0000-0000-0000FA1C0000}"/>
    <cellStyle name="Calculation 2 4 2 2 5" xfId="4930" xr:uid="{00000000-0005-0000-0000-0000FB1C0000}"/>
    <cellStyle name="Calculation 2 4 2 2 5 2" xfId="4931" xr:uid="{00000000-0005-0000-0000-0000FC1C0000}"/>
    <cellStyle name="Calculation 2 4 2 2 6" xfId="4932" xr:uid="{00000000-0005-0000-0000-0000FD1C0000}"/>
    <cellStyle name="Calculation 2 4 2 2 7" xfId="4933" xr:uid="{00000000-0005-0000-0000-0000FE1C0000}"/>
    <cellStyle name="Calculation 2 4 2 3" xfId="4934" xr:uid="{00000000-0005-0000-0000-0000FF1C0000}"/>
    <cellStyle name="Calculation 2 4 2 3 2" xfId="4935" xr:uid="{00000000-0005-0000-0000-0000001D0000}"/>
    <cellStyle name="Calculation 2 4 2 3 2 2" xfId="4936" xr:uid="{00000000-0005-0000-0000-0000011D0000}"/>
    <cellStyle name="Calculation 2 4 2 3 2 2 2" xfId="4937" xr:uid="{00000000-0005-0000-0000-0000021D0000}"/>
    <cellStyle name="Calculation 2 4 2 3 2 3" xfId="4938" xr:uid="{00000000-0005-0000-0000-0000031D0000}"/>
    <cellStyle name="Calculation 2 4 2 3 2 3 2" xfId="4939" xr:uid="{00000000-0005-0000-0000-0000041D0000}"/>
    <cellStyle name="Calculation 2 4 2 3 2 4" xfId="4940" xr:uid="{00000000-0005-0000-0000-0000051D0000}"/>
    <cellStyle name="Calculation 2 4 2 3 2 5" xfId="4941" xr:uid="{00000000-0005-0000-0000-0000061D0000}"/>
    <cellStyle name="Calculation 2 4 2 3 3" xfId="4942" xr:uid="{00000000-0005-0000-0000-0000071D0000}"/>
    <cellStyle name="Calculation 2 4 2 3 3 2" xfId="4943" xr:uid="{00000000-0005-0000-0000-0000081D0000}"/>
    <cellStyle name="Calculation 2 4 2 3 3 2 2" xfId="4944" xr:uid="{00000000-0005-0000-0000-0000091D0000}"/>
    <cellStyle name="Calculation 2 4 2 3 3 3" xfId="4945" xr:uid="{00000000-0005-0000-0000-00000A1D0000}"/>
    <cellStyle name="Calculation 2 4 2 3 3 3 2" xfId="4946" xr:uid="{00000000-0005-0000-0000-00000B1D0000}"/>
    <cellStyle name="Calculation 2 4 2 3 3 4" xfId="4947" xr:uid="{00000000-0005-0000-0000-00000C1D0000}"/>
    <cellStyle name="Calculation 2 4 2 3 3 5" xfId="4948" xr:uid="{00000000-0005-0000-0000-00000D1D0000}"/>
    <cellStyle name="Calculation 2 4 2 3 4" xfId="4949" xr:uid="{00000000-0005-0000-0000-00000E1D0000}"/>
    <cellStyle name="Calculation 2 4 2 3 4 2" xfId="4950" xr:uid="{00000000-0005-0000-0000-00000F1D0000}"/>
    <cellStyle name="Calculation 2 4 2 3 5" xfId="4951" xr:uid="{00000000-0005-0000-0000-0000101D0000}"/>
    <cellStyle name="Calculation 2 4 2 3 5 2" xfId="4952" xr:uid="{00000000-0005-0000-0000-0000111D0000}"/>
    <cellStyle name="Calculation 2 4 2 3 6" xfId="4953" xr:uid="{00000000-0005-0000-0000-0000121D0000}"/>
    <cellStyle name="Calculation 2 4 2 3 6 2" xfId="4954" xr:uid="{00000000-0005-0000-0000-0000131D0000}"/>
    <cellStyle name="Calculation 2 4 2 3 7" xfId="4955" xr:uid="{00000000-0005-0000-0000-0000141D0000}"/>
    <cellStyle name="Calculation 2 4 2 3 8" xfId="4956" xr:uid="{00000000-0005-0000-0000-0000151D0000}"/>
    <cellStyle name="Calculation 2 4 2 4" xfId="4957" xr:uid="{00000000-0005-0000-0000-0000161D0000}"/>
    <cellStyle name="Calculation 2 4 2 4 2" xfId="4958" xr:uid="{00000000-0005-0000-0000-0000171D0000}"/>
    <cellStyle name="Calculation 2 4 2 4 2 2" xfId="4959" xr:uid="{00000000-0005-0000-0000-0000181D0000}"/>
    <cellStyle name="Calculation 2 4 2 4 2 2 2" xfId="4960" xr:uid="{00000000-0005-0000-0000-0000191D0000}"/>
    <cellStyle name="Calculation 2 4 2 4 2 3" xfId="4961" xr:uid="{00000000-0005-0000-0000-00001A1D0000}"/>
    <cellStyle name="Calculation 2 4 2 4 2 3 2" xfId="4962" xr:uid="{00000000-0005-0000-0000-00001B1D0000}"/>
    <cellStyle name="Calculation 2 4 2 4 2 4" xfId="4963" xr:uid="{00000000-0005-0000-0000-00001C1D0000}"/>
    <cellStyle name="Calculation 2 4 2 4 2 5" xfId="4964" xr:uid="{00000000-0005-0000-0000-00001D1D0000}"/>
    <cellStyle name="Calculation 2 4 2 4 3" xfId="4965" xr:uid="{00000000-0005-0000-0000-00001E1D0000}"/>
    <cellStyle name="Calculation 2 4 2 4 3 2" xfId="4966" xr:uid="{00000000-0005-0000-0000-00001F1D0000}"/>
    <cellStyle name="Calculation 2 4 2 4 3 2 2" xfId="4967" xr:uid="{00000000-0005-0000-0000-0000201D0000}"/>
    <cellStyle name="Calculation 2 4 2 4 3 3" xfId="4968" xr:uid="{00000000-0005-0000-0000-0000211D0000}"/>
    <cellStyle name="Calculation 2 4 2 4 3 3 2" xfId="4969" xr:uid="{00000000-0005-0000-0000-0000221D0000}"/>
    <cellStyle name="Calculation 2 4 2 4 3 4" xfId="4970" xr:uid="{00000000-0005-0000-0000-0000231D0000}"/>
    <cellStyle name="Calculation 2 4 2 4 3 5" xfId="4971" xr:uid="{00000000-0005-0000-0000-0000241D0000}"/>
    <cellStyle name="Calculation 2 4 2 4 4" xfId="4972" xr:uid="{00000000-0005-0000-0000-0000251D0000}"/>
    <cellStyle name="Calculation 2 4 2 4 4 2" xfId="4973" xr:uid="{00000000-0005-0000-0000-0000261D0000}"/>
    <cellStyle name="Calculation 2 4 2 4 5" xfId="4974" xr:uid="{00000000-0005-0000-0000-0000271D0000}"/>
    <cellStyle name="Calculation 2 4 2 4 5 2" xfId="4975" xr:uid="{00000000-0005-0000-0000-0000281D0000}"/>
    <cellStyle name="Calculation 2 4 2 4 6" xfId="4976" xr:uid="{00000000-0005-0000-0000-0000291D0000}"/>
    <cellStyle name="Calculation 2 4 2 4 6 2" xfId="4977" xr:uid="{00000000-0005-0000-0000-00002A1D0000}"/>
    <cellStyle name="Calculation 2 4 2 4 7" xfId="4978" xr:uid="{00000000-0005-0000-0000-00002B1D0000}"/>
    <cellStyle name="Calculation 2 4 2 4 8" xfId="4979" xr:uid="{00000000-0005-0000-0000-00002C1D0000}"/>
    <cellStyle name="Calculation 2 4 2 5" xfId="4980" xr:uid="{00000000-0005-0000-0000-00002D1D0000}"/>
    <cellStyle name="Calculation 2 4 2 5 2" xfId="4981" xr:uid="{00000000-0005-0000-0000-00002E1D0000}"/>
    <cellStyle name="Calculation 2 4 2 5 2 2" xfId="4982" xr:uid="{00000000-0005-0000-0000-00002F1D0000}"/>
    <cellStyle name="Calculation 2 4 2 5 2 2 2" xfId="4983" xr:uid="{00000000-0005-0000-0000-0000301D0000}"/>
    <cellStyle name="Calculation 2 4 2 5 2 3" xfId="4984" xr:uid="{00000000-0005-0000-0000-0000311D0000}"/>
    <cellStyle name="Calculation 2 4 2 5 2 3 2" xfId="4985" xr:uid="{00000000-0005-0000-0000-0000321D0000}"/>
    <cellStyle name="Calculation 2 4 2 5 2 4" xfId="4986" xr:uid="{00000000-0005-0000-0000-0000331D0000}"/>
    <cellStyle name="Calculation 2 4 2 5 2 5" xfId="4987" xr:uid="{00000000-0005-0000-0000-0000341D0000}"/>
    <cellStyle name="Calculation 2 4 2 5 3" xfId="4988" xr:uid="{00000000-0005-0000-0000-0000351D0000}"/>
    <cellStyle name="Calculation 2 4 2 5 3 2" xfId="4989" xr:uid="{00000000-0005-0000-0000-0000361D0000}"/>
    <cellStyle name="Calculation 2 4 2 5 3 2 2" xfId="4990" xr:uid="{00000000-0005-0000-0000-0000371D0000}"/>
    <cellStyle name="Calculation 2 4 2 5 3 3" xfId="4991" xr:uid="{00000000-0005-0000-0000-0000381D0000}"/>
    <cellStyle name="Calculation 2 4 2 5 3 3 2" xfId="4992" xr:uid="{00000000-0005-0000-0000-0000391D0000}"/>
    <cellStyle name="Calculation 2 4 2 5 3 4" xfId="4993" xr:uid="{00000000-0005-0000-0000-00003A1D0000}"/>
    <cellStyle name="Calculation 2 4 2 5 3 5" xfId="4994" xr:uid="{00000000-0005-0000-0000-00003B1D0000}"/>
    <cellStyle name="Calculation 2 4 2 5 4" xfId="4995" xr:uid="{00000000-0005-0000-0000-00003C1D0000}"/>
    <cellStyle name="Calculation 2 4 2 5 4 2" xfId="4996" xr:uid="{00000000-0005-0000-0000-00003D1D0000}"/>
    <cellStyle name="Calculation 2 4 2 5 5" xfId="4997" xr:uid="{00000000-0005-0000-0000-00003E1D0000}"/>
    <cellStyle name="Calculation 2 4 2 5 5 2" xfId="4998" xr:uid="{00000000-0005-0000-0000-00003F1D0000}"/>
    <cellStyle name="Calculation 2 4 2 5 6" xfId="4999" xr:uid="{00000000-0005-0000-0000-0000401D0000}"/>
    <cellStyle name="Calculation 2 4 2 5 6 2" xfId="5000" xr:uid="{00000000-0005-0000-0000-0000411D0000}"/>
    <cellStyle name="Calculation 2 4 2 5 7" xfId="5001" xr:uid="{00000000-0005-0000-0000-0000421D0000}"/>
    <cellStyle name="Calculation 2 4 2 5 8" xfId="5002" xr:uid="{00000000-0005-0000-0000-0000431D0000}"/>
    <cellStyle name="Calculation 2 4 2 6" xfId="5003" xr:uid="{00000000-0005-0000-0000-0000441D0000}"/>
    <cellStyle name="Calculation 2 4 2 6 2" xfId="5004" xr:uid="{00000000-0005-0000-0000-0000451D0000}"/>
    <cellStyle name="Calculation 2 4 2 6 2 2" xfId="5005" xr:uid="{00000000-0005-0000-0000-0000461D0000}"/>
    <cellStyle name="Calculation 2 4 2 6 2 2 2" xfId="5006" xr:uid="{00000000-0005-0000-0000-0000471D0000}"/>
    <cellStyle name="Calculation 2 4 2 6 2 3" xfId="5007" xr:uid="{00000000-0005-0000-0000-0000481D0000}"/>
    <cellStyle name="Calculation 2 4 2 6 2 3 2" xfId="5008" xr:uid="{00000000-0005-0000-0000-0000491D0000}"/>
    <cellStyle name="Calculation 2 4 2 6 2 4" xfId="5009" xr:uid="{00000000-0005-0000-0000-00004A1D0000}"/>
    <cellStyle name="Calculation 2 4 2 6 2 5" xfId="5010" xr:uid="{00000000-0005-0000-0000-00004B1D0000}"/>
    <cellStyle name="Calculation 2 4 2 6 3" xfId="5011" xr:uid="{00000000-0005-0000-0000-00004C1D0000}"/>
    <cellStyle name="Calculation 2 4 2 6 3 2" xfId="5012" xr:uid="{00000000-0005-0000-0000-00004D1D0000}"/>
    <cellStyle name="Calculation 2 4 2 6 3 2 2" xfId="5013" xr:uid="{00000000-0005-0000-0000-00004E1D0000}"/>
    <cellStyle name="Calculation 2 4 2 6 3 3" xfId="5014" xr:uid="{00000000-0005-0000-0000-00004F1D0000}"/>
    <cellStyle name="Calculation 2 4 2 6 3 3 2" xfId="5015" xr:uid="{00000000-0005-0000-0000-0000501D0000}"/>
    <cellStyle name="Calculation 2 4 2 6 3 4" xfId="5016" xr:uid="{00000000-0005-0000-0000-0000511D0000}"/>
    <cellStyle name="Calculation 2 4 2 6 3 5" xfId="5017" xr:uid="{00000000-0005-0000-0000-0000521D0000}"/>
    <cellStyle name="Calculation 2 4 2 6 4" xfId="5018" xr:uid="{00000000-0005-0000-0000-0000531D0000}"/>
    <cellStyle name="Calculation 2 4 2 6 4 2" xfId="5019" xr:uid="{00000000-0005-0000-0000-0000541D0000}"/>
    <cellStyle name="Calculation 2 4 2 6 5" xfId="5020" xr:uid="{00000000-0005-0000-0000-0000551D0000}"/>
    <cellStyle name="Calculation 2 4 2 6 5 2" xfId="5021" xr:uid="{00000000-0005-0000-0000-0000561D0000}"/>
    <cellStyle name="Calculation 2 4 2 6 6" xfId="5022" xr:uid="{00000000-0005-0000-0000-0000571D0000}"/>
    <cellStyle name="Calculation 2 4 2 6 6 2" xfId="5023" xr:uid="{00000000-0005-0000-0000-0000581D0000}"/>
    <cellStyle name="Calculation 2 4 2 6 7" xfId="5024" xr:uid="{00000000-0005-0000-0000-0000591D0000}"/>
    <cellStyle name="Calculation 2 4 2 6 8" xfId="5025" xr:uid="{00000000-0005-0000-0000-00005A1D0000}"/>
    <cellStyle name="Calculation 2 4 2 7" xfId="5026" xr:uid="{00000000-0005-0000-0000-00005B1D0000}"/>
    <cellStyle name="Calculation 2 4 2 7 2" xfId="5027" xr:uid="{00000000-0005-0000-0000-00005C1D0000}"/>
    <cellStyle name="Calculation 2 4 2 7 2 2" xfId="5028" xr:uid="{00000000-0005-0000-0000-00005D1D0000}"/>
    <cellStyle name="Calculation 2 4 2 7 2 2 2" xfId="5029" xr:uid="{00000000-0005-0000-0000-00005E1D0000}"/>
    <cellStyle name="Calculation 2 4 2 7 2 3" xfId="5030" xr:uid="{00000000-0005-0000-0000-00005F1D0000}"/>
    <cellStyle name="Calculation 2 4 2 7 2 3 2" xfId="5031" xr:uid="{00000000-0005-0000-0000-0000601D0000}"/>
    <cellStyle name="Calculation 2 4 2 7 2 4" xfId="5032" xr:uid="{00000000-0005-0000-0000-0000611D0000}"/>
    <cellStyle name="Calculation 2 4 2 7 2 5" xfId="5033" xr:uid="{00000000-0005-0000-0000-0000621D0000}"/>
    <cellStyle name="Calculation 2 4 2 7 3" xfId="5034" xr:uid="{00000000-0005-0000-0000-0000631D0000}"/>
    <cellStyle name="Calculation 2 4 2 7 3 2" xfId="5035" xr:uid="{00000000-0005-0000-0000-0000641D0000}"/>
    <cellStyle name="Calculation 2 4 2 7 3 2 2" xfId="5036" xr:uid="{00000000-0005-0000-0000-0000651D0000}"/>
    <cellStyle name="Calculation 2 4 2 7 3 3" xfId="5037" xr:uid="{00000000-0005-0000-0000-0000661D0000}"/>
    <cellStyle name="Calculation 2 4 2 7 3 3 2" xfId="5038" xr:uid="{00000000-0005-0000-0000-0000671D0000}"/>
    <cellStyle name="Calculation 2 4 2 7 3 4" xfId="5039" xr:uid="{00000000-0005-0000-0000-0000681D0000}"/>
    <cellStyle name="Calculation 2 4 2 7 3 5" xfId="5040" xr:uid="{00000000-0005-0000-0000-0000691D0000}"/>
    <cellStyle name="Calculation 2 4 2 7 4" xfId="5041" xr:uid="{00000000-0005-0000-0000-00006A1D0000}"/>
    <cellStyle name="Calculation 2 4 2 7 4 2" xfId="5042" xr:uid="{00000000-0005-0000-0000-00006B1D0000}"/>
    <cellStyle name="Calculation 2 4 2 7 5" xfId="5043" xr:uid="{00000000-0005-0000-0000-00006C1D0000}"/>
    <cellStyle name="Calculation 2 4 2 7 5 2" xfId="5044" xr:uid="{00000000-0005-0000-0000-00006D1D0000}"/>
    <cellStyle name="Calculation 2 4 2 7 6" xfId="5045" xr:uid="{00000000-0005-0000-0000-00006E1D0000}"/>
    <cellStyle name="Calculation 2 4 2 7 6 2" xfId="5046" xr:uid="{00000000-0005-0000-0000-00006F1D0000}"/>
    <cellStyle name="Calculation 2 4 2 7 7" xfId="5047" xr:uid="{00000000-0005-0000-0000-0000701D0000}"/>
    <cellStyle name="Calculation 2 4 2 7 8" xfId="5048" xr:uid="{00000000-0005-0000-0000-0000711D0000}"/>
    <cellStyle name="Calculation 2 4 2 8" xfId="5049" xr:uid="{00000000-0005-0000-0000-0000721D0000}"/>
    <cellStyle name="Calculation 2 4 2 8 2" xfId="5050" xr:uid="{00000000-0005-0000-0000-0000731D0000}"/>
    <cellStyle name="Calculation 2 4 2 8 2 2" xfId="5051" xr:uid="{00000000-0005-0000-0000-0000741D0000}"/>
    <cellStyle name="Calculation 2 4 2 8 2 2 2" xfId="5052" xr:uid="{00000000-0005-0000-0000-0000751D0000}"/>
    <cellStyle name="Calculation 2 4 2 8 2 3" xfId="5053" xr:uid="{00000000-0005-0000-0000-0000761D0000}"/>
    <cellStyle name="Calculation 2 4 2 8 2 3 2" xfId="5054" xr:uid="{00000000-0005-0000-0000-0000771D0000}"/>
    <cellStyle name="Calculation 2 4 2 8 2 4" xfId="5055" xr:uid="{00000000-0005-0000-0000-0000781D0000}"/>
    <cellStyle name="Calculation 2 4 2 8 2 5" xfId="5056" xr:uid="{00000000-0005-0000-0000-0000791D0000}"/>
    <cellStyle name="Calculation 2 4 2 8 3" xfId="5057" xr:uid="{00000000-0005-0000-0000-00007A1D0000}"/>
    <cellStyle name="Calculation 2 4 2 8 3 2" xfId="5058" xr:uid="{00000000-0005-0000-0000-00007B1D0000}"/>
    <cellStyle name="Calculation 2 4 2 8 3 2 2" xfId="5059" xr:uid="{00000000-0005-0000-0000-00007C1D0000}"/>
    <cellStyle name="Calculation 2 4 2 8 3 3" xfId="5060" xr:uid="{00000000-0005-0000-0000-00007D1D0000}"/>
    <cellStyle name="Calculation 2 4 2 8 3 3 2" xfId="5061" xr:uid="{00000000-0005-0000-0000-00007E1D0000}"/>
    <cellStyle name="Calculation 2 4 2 8 3 4" xfId="5062" xr:uid="{00000000-0005-0000-0000-00007F1D0000}"/>
    <cellStyle name="Calculation 2 4 2 8 3 5" xfId="5063" xr:uid="{00000000-0005-0000-0000-0000801D0000}"/>
    <cellStyle name="Calculation 2 4 2 8 4" xfId="5064" xr:uid="{00000000-0005-0000-0000-0000811D0000}"/>
    <cellStyle name="Calculation 2 4 2 8 4 2" xfId="5065" xr:uid="{00000000-0005-0000-0000-0000821D0000}"/>
    <cellStyle name="Calculation 2 4 2 8 5" xfId="5066" xr:uid="{00000000-0005-0000-0000-0000831D0000}"/>
    <cellStyle name="Calculation 2 4 2 8 5 2" xfId="5067" xr:uid="{00000000-0005-0000-0000-0000841D0000}"/>
    <cellStyle name="Calculation 2 4 2 8 6" xfId="5068" xr:uid="{00000000-0005-0000-0000-0000851D0000}"/>
    <cellStyle name="Calculation 2 4 2 8 6 2" xfId="5069" xr:uid="{00000000-0005-0000-0000-0000861D0000}"/>
    <cellStyle name="Calculation 2 4 2 8 7" xfId="5070" xr:uid="{00000000-0005-0000-0000-0000871D0000}"/>
    <cellStyle name="Calculation 2 4 2 8 8" xfId="5071" xr:uid="{00000000-0005-0000-0000-0000881D0000}"/>
    <cellStyle name="Calculation 2 4 2 9" xfId="5072" xr:uid="{00000000-0005-0000-0000-0000891D0000}"/>
    <cellStyle name="Calculation 2 4 2 9 2" xfId="5073" xr:uid="{00000000-0005-0000-0000-00008A1D0000}"/>
    <cellStyle name="Calculation 2 4 2 9 2 2" xfId="5074" xr:uid="{00000000-0005-0000-0000-00008B1D0000}"/>
    <cellStyle name="Calculation 2 4 2 9 2 2 2" xfId="5075" xr:uid="{00000000-0005-0000-0000-00008C1D0000}"/>
    <cellStyle name="Calculation 2 4 2 9 2 3" xfId="5076" xr:uid="{00000000-0005-0000-0000-00008D1D0000}"/>
    <cellStyle name="Calculation 2 4 2 9 2 3 2" xfId="5077" xr:uid="{00000000-0005-0000-0000-00008E1D0000}"/>
    <cellStyle name="Calculation 2 4 2 9 2 4" xfId="5078" xr:uid="{00000000-0005-0000-0000-00008F1D0000}"/>
    <cellStyle name="Calculation 2 4 2 9 2 5" xfId="5079" xr:uid="{00000000-0005-0000-0000-0000901D0000}"/>
    <cellStyle name="Calculation 2 4 2 9 3" xfId="5080" xr:uid="{00000000-0005-0000-0000-0000911D0000}"/>
    <cellStyle name="Calculation 2 4 2 9 3 2" xfId="5081" xr:uid="{00000000-0005-0000-0000-0000921D0000}"/>
    <cellStyle name="Calculation 2 4 2 9 3 2 2" xfId="5082" xr:uid="{00000000-0005-0000-0000-0000931D0000}"/>
    <cellStyle name="Calculation 2 4 2 9 3 3" xfId="5083" xr:uid="{00000000-0005-0000-0000-0000941D0000}"/>
    <cellStyle name="Calculation 2 4 2 9 3 3 2" xfId="5084" xr:uid="{00000000-0005-0000-0000-0000951D0000}"/>
    <cellStyle name="Calculation 2 4 2 9 3 4" xfId="5085" xr:uid="{00000000-0005-0000-0000-0000961D0000}"/>
    <cellStyle name="Calculation 2 4 2 9 3 5" xfId="5086" xr:uid="{00000000-0005-0000-0000-0000971D0000}"/>
    <cellStyle name="Calculation 2 4 2 9 4" xfId="5087" xr:uid="{00000000-0005-0000-0000-0000981D0000}"/>
    <cellStyle name="Calculation 2 4 2 9 4 2" xfId="5088" xr:uid="{00000000-0005-0000-0000-0000991D0000}"/>
    <cellStyle name="Calculation 2 4 2 9 5" xfId="5089" xr:uid="{00000000-0005-0000-0000-00009A1D0000}"/>
    <cellStyle name="Calculation 2 4 2 9 5 2" xfId="5090" xr:uid="{00000000-0005-0000-0000-00009B1D0000}"/>
    <cellStyle name="Calculation 2 4 2 9 6" xfId="5091" xr:uid="{00000000-0005-0000-0000-00009C1D0000}"/>
    <cellStyle name="Calculation 2 4 2 9 6 2" xfId="5092" xr:uid="{00000000-0005-0000-0000-00009D1D0000}"/>
    <cellStyle name="Calculation 2 4 2 9 7" xfId="5093" xr:uid="{00000000-0005-0000-0000-00009E1D0000}"/>
    <cellStyle name="Calculation 2 4 2 9 8" xfId="5094" xr:uid="{00000000-0005-0000-0000-00009F1D0000}"/>
    <cellStyle name="Calculation 2 4 3" xfId="5095" xr:uid="{00000000-0005-0000-0000-0000A01D0000}"/>
    <cellStyle name="Calculation 2 4 3 2" xfId="5096" xr:uid="{00000000-0005-0000-0000-0000A11D0000}"/>
    <cellStyle name="Calculation 2 4 3 2 2" xfId="5097" xr:uid="{00000000-0005-0000-0000-0000A21D0000}"/>
    <cellStyle name="Calculation 2 4 3 2 2 2" xfId="5098" xr:uid="{00000000-0005-0000-0000-0000A31D0000}"/>
    <cellStyle name="Calculation 2 4 3 2 3" xfId="5099" xr:uid="{00000000-0005-0000-0000-0000A41D0000}"/>
    <cellStyle name="Calculation 2 4 3 2 3 2" xfId="5100" xr:uid="{00000000-0005-0000-0000-0000A51D0000}"/>
    <cellStyle name="Calculation 2 4 3 2 4" xfId="5101" xr:uid="{00000000-0005-0000-0000-0000A61D0000}"/>
    <cellStyle name="Calculation 2 4 3 2 5" xfId="5102" xr:uid="{00000000-0005-0000-0000-0000A71D0000}"/>
    <cellStyle name="Calculation 2 4 3 3" xfId="5103" xr:uid="{00000000-0005-0000-0000-0000A81D0000}"/>
    <cellStyle name="Calculation 2 4 3 3 2" xfId="5104" xr:uid="{00000000-0005-0000-0000-0000A91D0000}"/>
    <cellStyle name="Calculation 2 4 3 3 2 2" xfId="5105" xr:uid="{00000000-0005-0000-0000-0000AA1D0000}"/>
    <cellStyle name="Calculation 2 4 3 3 3" xfId="5106" xr:uid="{00000000-0005-0000-0000-0000AB1D0000}"/>
    <cellStyle name="Calculation 2 4 3 3 3 2" xfId="5107" xr:uid="{00000000-0005-0000-0000-0000AC1D0000}"/>
    <cellStyle name="Calculation 2 4 3 3 4" xfId="5108" xr:uid="{00000000-0005-0000-0000-0000AD1D0000}"/>
    <cellStyle name="Calculation 2 4 3 3 5" xfId="5109" xr:uid="{00000000-0005-0000-0000-0000AE1D0000}"/>
    <cellStyle name="Calculation 2 4 3 4" xfId="5110" xr:uid="{00000000-0005-0000-0000-0000AF1D0000}"/>
    <cellStyle name="Calculation 2 4 3 4 2" xfId="5111" xr:uid="{00000000-0005-0000-0000-0000B01D0000}"/>
    <cellStyle name="Calculation 2 4 3 5" xfId="5112" xr:uid="{00000000-0005-0000-0000-0000B11D0000}"/>
    <cellStyle name="Calculation 2 4 3 5 2" xfId="5113" xr:uid="{00000000-0005-0000-0000-0000B21D0000}"/>
    <cellStyle name="Calculation 2 4 3 6" xfId="5114" xr:uid="{00000000-0005-0000-0000-0000B31D0000}"/>
    <cellStyle name="Calculation 2 4 3 7" xfId="5115" xr:uid="{00000000-0005-0000-0000-0000B41D0000}"/>
    <cellStyle name="Calculation 2 4 4" xfId="5116" xr:uid="{00000000-0005-0000-0000-0000B51D0000}"/>
    <cellStyle name="Calculation 2 4 4 2" xfId="5117" xr:uid="{00000000-0005-0000-0000-0000B61D0000}"/>
    <cellStyle name="Calculation 2 4 4 2 2" xfId="5118" xr:uid="{00000000-0005-0000-0000-0000B71D0000}"/>
    <cellStyle name="Calculation 2 4 4 2 2 2" xfId="5119" xr:uid="{00000000-0005-0000-0000-0000B81D0000}"/>
    <cellStyle name="Calculation 2 4 4 2 3" xfId="5120" xr:uid="{00000000-0005-0000-0000-0000B91D0000}"/>
    <cellStyle name="Calculation 2 4 4 2 3 2" xfId="5121" xr:uid="{00000000-0005-0000-0000-0000BA1D0000}"/>
    <cellStyle name="Calculation 2 4 4 2 4" xfId="5122" xr:uid="{00000000-0005-0000-0000-0000BB1D0000}"/>
    <cellStyle name="Calculation 2 4 4 2 5" xfId="5123" xr:uid="{00000000-0005-0000-0000-0000BC1D0000}"/>
    <cellStyle name="Calculation 2 4 4 3" xfId="5124" xr:uid="{00000000-0005-0000-0000-0000BD1D0000}"/>
    <cellStyle name="Calculation 2 4 4 3 2" xfId="5125" xr:uid="{00000000-0005-0000-0000-0000BE1D0000}"/>
    <cellStyle name="Calculation 2 4 4 3 2 2" xfId="5126" xr:uid="{00000000-0005-0000-0000-0000BF1D0000}"/>
    <cellStyle name="Calculation 2 4 4 3 3" xfId="5127" xr:uid="{00000000-0005-0000-0000-0000C01D0000}"/>
    <cellStyle name="Calculation 2 4 4 3 3 2" xfId="5128" xr:uid="{00000000-0005-0000-0000-0000C11D0000}"/>
    <cellStyle name="Calculation 2 4 4 3 4" xfId="5129" xr:uid="{00000000-0005-0000-0000-0000C21D0000}"/>
    <cellStyle name="Calculation 2 4 4 3 5" xfId="5130" xr:uid="{00000000-0005-0000-0000-0000C31D0000}"/>
    <cellStyle name="Calculation 2 4 4 4" xfId="5131" xr:uid="{00000000-0005-0000-0000-0000C41D0000}"/>
    <cellStyle name="Calculation 2 4 4 4 2" xfId="5132" xr:uid="{00000000-0005-0000-0000-0000C51D0000}"/>
    <cellStyle name="Calculation 2 4 4 5" xfId="5133" xr:uid="{00000000-0005-0000-0000-0000C61D0000}"/>
    <cellStyle name="Calculation 2 4 4 5 2" xfId="5134" xr:uid="{00000000-0005-0000-0000-0000C71D0000}"/>
    <cellStyle name="Calculation 2 4 4 6" xfId="5135" xr:uid="{00000000-0005-0000-0000-0000C81D0000}"/>
    <cellStyle name="Calculation 2 4 4 6 2" xfId="5136" xr:uid="{00000000-0005-0000-0000-0000C91D0000}"/>
    <cellStyle name="Calculation 2 4 4 7" xfId="5137" xr:uid="{00000000-0005-0000-0000-0000CA1D0000}"/>
    <cellStyle name="Calculation 2 4 4 8" xfId="5138" xr:uid="{00000000-0005-0000-0000-0000CB1D0000}"/>
    <cellStyle name="Calculation 2 4 5" xfId="5139" xr:uid="{00000000-0005-0000-0000-0000CC1D0000}"/>
    <cellStyle name="Calculation 2 4 5 2" xfId="5140" xr:uid="{00000000-0005-0000-0000-0000CD1D0000}"/>
    <cellStyle name="Calculation 2 4 5 2 2" xfId="5141" xr:uid="{00000000-0005-0000-0000-0000CE1D0000}"/>
    <cellStyle name="Calculation 2 4 5 2 2 2" xfId="5142" xr:uid="{00000000-0005-0000-0000-0000CF1D0000}"/>
    <cellStyle name="Calculation 2 4 5 2 3" xfId="5143" xr:uid="{00000000-0005-0000-0000-0000D01D0000}"/>
    <cellStyle name="Calculation 2 4 5 2 3 2" xfId="5144" xr:uid="{00000000-0005-0000-0000-0000D11D0000}"/>
    <cellStyle name="Calculation 2 4 5 2 4" xfId="5145" xr:uid="{00000000-0005-0000-0000-0000D21D0000}"/>
    <cellStyle name="Calculation 2 4 5 2 5" xfId="5146" xr:uid="{00000000-0005-0000-0000-0000D31D0000}"/>
    <cellStyle name="Calculation 2 4 5 3" xfId="5147" xr:uid="{00000000-0005-0000-0000-0000D41D0000}"/>
    <cellStyle name="Calculation 2 4 5 3 2" xfId="5148" xr:uid="{00000000-0005-0000-0000-0000D51D0000}"/>
    <cellStyle name="Calculation 2 4 5 3 2 2" xfId="5149" xr:uid="{00000000-0005-0000-0000-0000D61D0000}"/>
    <cellStyle name="Calculation 2 4 5 3 3" xfId="5150" xr:uid="{00000000-0005-0000-0000-0000D71D0000}"/>
    <cellStyle name="Calculation 2 4 5 3 3 2" xfId="5151" xr:uid="{00000000-0005-0000-0000-0000D81D0000}"/>
    <cellStyle name="Calculation 2 4 5 3 4" xfId="5152" xr:uid="{00000000-0005-0000-0000-0000D91D0000}"/>
    <cellStyle name="Calculation 2 4 5 3 5" xfId="5153" xr:uid="{00000000-0005-0000-0000-0000DA1D0000}"/>
    <cellStyle name="Calculation 2 4 5 4" xfId="5154" xr:uid="{00000000-0005-0000-0000-0000DB1D0000}"/>
    <cellStyle name="Calculation 2 4 5 4 2" xfId="5155" xr:uid="{00000000-0005-0000-0000-0000DC1D0000}"/>
    <cellStyle name="Calculation 2 4 5 5" xfId="5156" xr:uid="{00000000-0005-0000-0000-0000DD1D0000}"/>
    <cellStyle name="Calculation 2 4 5 5 2" xfId="5157" xr:uid="{00000000-0005-0000-0000-0000DE1D0000}"/>
    <cellStyle name="Calculation 2 4 5 6" xfId="5158" xr:uid="{00000000-0005-0000-0000-0000DF1D0000}"/>
    <cellStyle name="Calculation 2 4 5 6 2" xfId="5159" xr:uid="{00000000-0005-0000-0000-0000E01D0000}"/>
    <cellStyle name="Calculation 2 4 5 7" xfId="5160" xr:uid="{00000000-0005-0000-0000-0000E11D0000}"/>
    <cellStyle name="Calculation 2 4 5 8" xfId="5161" xr:uid="{00000000-0005-0000-0000-0000E21D0000}"/>
    <cellStyle name="Calculation 2 4 6" xfId="5162" xr:uid="{00000000-0005-0000-0000-0000E31D0000}"/>
    <cellStyle name="Calculation 2 4 6 2" xfId="5163" xr:uid="{00000000-0005-0000-0000-0000E41D0000}"/>
    <cellStyle name="Calculation 2 4 6 2 2" xfId="5164" xr:uid="{00000000-0005-0000-0000-0000E51D0000}"/>
    <cellStyle name="Calculation 2 4 6 2 2 2" xfId="5165" xr:uid="{00000000-0005-0000-0000-0000E61D0000}"/>
    <cellStyle name="Calculation 2 4 6 2 3" xfId="5166" xr:uid="{00000000-0005-0000-0000-0000E71D0000}"/>
    <cellStyle name="Calculation 2 4 6 2 3 2" xfId="5167" xr:uid="{00000000-0005-0000-0000-0000E81D0000}"/>
    <cellStyle name="Calculation 2 4 6 2 4" xfId="5168" xr:uid="{00000000-0005-0000-0000-0000E91D0000}"/>
    <cellStyle name="Calculation 2 4 6 2 5" xfId="5169" xr:uid="{00000000-0005-0000-0000-0000EA1D0000}"/>
    <cellStyle name="Calculation 2 4 6 3" xfId="5170" xr:uid="{00000000-0005-0000-0000-0000EB1D0000}"/>
    <cellStyle name="Calculation 2 4 6 3 2" xfId="5171" xr:uid="{00000000-0005-0000-0000-0000EC1D0000}"/>
    <cellStyle name="Calculation 2 4 6 3 2 2" xfId="5172" xr:uid="{00000000-0005-0000-0000-0000ED1D0000}"/>
    <cellStyle name="Calculation 2 4 6 3 3" xfId="5173" xr:uid="{00000000-0005-0000-0000-0000EE1D0000}"/>
    <cellStyle name="Calculation 2 4 6 3 3 2" xfId="5174" xr:uid="{00000000-0005-0000-0000-0000EF1D0000}"/>
    <cellStyle name="Calculation 2 4 6 3 4" xfId="5175" xr:uid="{00000000-0005-0000-0000-0000F01D0000}"/>
    <cellStyle name="Calculation 2 4 6 3 5" xfId="5176" xr:uid="{00000000-0005-0000-0000-0000F11D0000}"/>
    <cellStyle name="Calculation 2 4 6 4" xfId="5177" xr:uid="{00000000-0005-0000-0000-0000F21D0000}"/>
    <cellStyle name="Calculation 2 4 6 4 2" xfId="5178" xr:uid="{00000000-0005-0000-0000-0000F31D0000}"/>
    <cellStyle name="Calculation 2 4 6 5" xfId="5179" xr:uid="{00000000-0005-0000-0000-0000F41D0000}"/>
    <cellStyle name="Calculation 2 4 6 5 2" xfId="5180" xr:uid="{00000000-0005-0000-0000-0000F51D0000}"/>
    <cellStyle name="Calculation 2 4 6 6" xfId="5181" xr:uid="{00000000-0005-0000-0000-0000F61D0000}"/>
    <cellStyle name="Calculation 2 4 6 6 2" xfId="5182" xr:uid="{00000000-0005-0000-0000-0000F71D0000}"/>
    <cellStyle name="Calculation 2 4 6 7" xfId="5183" xr:uid="{00000000-0005-0000-0000-0000F81D0000}"/>
    <cellStyle name="Calculation 2 4 6 8" xfId="5184" xr:uid="{00000000-0005-0000-0000-0000F91D0000}"/>
    <cellStyle name="Calculation 2 4 7" xfId="5185" xr:uid="{00000000-0005-0000-0000-0000FA1D0000}"/>
    <cellStyle name="Calculation 2 4 7 2" xfId="5186" xr:uid="{00000000-0005-0000-0000-0000FB1D0000}"/>
    <cellStyle name="Calculation 2 4 7 2 2" xfId="5187" xr:uid="{00000000-0005-0000-0000-0000FC1D0000}"/>
    <cellStyle name="Calculation 2 4 7 2 2 2" xfId="5188" xr:uid="{00000000-0005-0000-0000-0000FD1D0000}"/>
    <cellStyle name="Calculation 2 4 7 2 3" xfId="5189" xr:uid="{00000000-0005-0000-0000-0000FE1D0000}"/>
    <cellStyle name="Calculation 2 4 7 2 3 2" xfId="5190" xr:uid="{00000000-0005-0000-0000-0000FF1D0000}"/>
    <cellStyle name="Calculation 2 4 7 2 4" xfId="5191" xr:uid="{00000000-0005-0000-0000-0000001E0000}"/>
    <cellStyle name="Calculation 2 4 7 2 5" xfId="5192" xr:uid="{00000000-0005-0000-0000-0000011E0000}"/>
    <cellStyle name="Calculation 2 4 7 3" xfId="5193" xr:uid="{00000000-0005-0000-0000-0000021E0000}"/>
    <cellStyle name="Calculation 2 4 7 3 2" xfId="5194" xr:uid="{00000000-0005-0000-0000-0000031E0000}"/>
    <cellStyle name="Calculation 2 4 7 3 2 2" xfId="5195" xr:uid="{00000000-0005-0000-0000-0000041E0000}"/>
    <cellStyle name="Calculation 2 4 7 3 3" xfId="5196" xr:uid="{00000000-0005-0000-0000-0000051E0000}"/>
    <cellStyle name="Calculation 2 4 7 3 3 2" xfId="5197" xr:uid="{00000000-0005-0000-0000-0000061E0000}"/>
    <cellStyle name="Calculation 2 4 7 3 4" xfId="5198" xr:uid="{00000000-0005-0000-0000-0000071E0000}"/>
    <cellStyle name="Calculation 2 4 7 3 5" xfId="5199" xr:uid="{00000000-0005-0000-0000-0000081E0000}"/>
    <cellStyle name="Calculation 2 4 7 4" xfId="5200" xr:uid="{00000000-0005-0000-0000-0000091E0000}"/>
    <cellStyle name="Calculation 2 4 7 4 2" xfId="5201" xr:uid="{00000000-0005-0000-0000-00000A1E0000}"/>
    <cellStyle name="Calculation 2 4 7 5" xfId="5202" xr:uid="{00000000-0005-0000-0000-00000B1E0000}"/>
    <cellStyle name="Calculation 2 4 7 5 2" xfId="5203" xr:uid="{00000000-0005-0000-0000-00000C1E0000}"/>
    <cellStyle name="Calculation 2 4 7 6" xfId="5204" xr:uid="{00000000-0005-0000-0000-00000D1E0000}"/>
    <cellStyle name="Calculation 2 4 7 6 2" xfId="5205" xr:uid="{00000000-0005-0000-0000-00000E1E0000}"/>
    <cellStyle name="Calculation 2 4 7 7" xfId="5206" xr:uid="{00000000-0005-0000-0000-00000F1E0000}"/>
    <cellStyle name="Calculation 2 4 7 8" xfId="5207" xr:uid="{00000000-0005-0000-0000-0000101E0000}"/>
    <cellStyle name="Calculation 2 4 8" xfId="5208" xr:uid="{00000000-0005-0000-0000-0000111E0000}"/>
    <cellStyle name="Calculation 2 4 8 2" xfId="5209" xr:uid="{00000000-0005-0000-0000-0000121E0000}"/>
    <cellStyle name="Calculation 2 4 8 2 2" xfId="5210" xr:uid="{00000000-0005-0000-0000-0000131E0000}"/>
    <cellStyle name="Calculation 2 4 8 2 2 2" xfId="5211" xr:uid="{00000000-0005-0000-0000-0000141E0000}"/>
    <cellStyle name="Calculation 2 4 8 2 3" xfId="5212" xr:uid="{00000000-0005-0000-0000-0000151E0000}"/>
    <cellStyle name="Calculation 2 4 8 2 3 2" xfId="5213" xr:uid="{00000000-0005-0000-0000-0000161E0000}"/>
    <cellStyle name="Calculation 2 4 8 2 4" xfId="5214" xr:uid="{00000000-0005-0000-0000-0000171E0000}"/>
    <cellStyle name="Calculation 2 4 8 2 5" xfId="5215" xr:uid="{00000000-0005-0000-0000-0000181E0000}"/>
    <cellStyle name="Calculation 2 4 8 3" xfId="5216" xr:uid="{00000000-0005-0000-0000-0000191E0000}"/>
    <cellStyle name="Calculation 2 4 8 3 2" xfId="5217" xr:uid="{00000000-0005-0000-0000-00001A1E0000}"/>
    <cellStyle name="Calculation 2 4 8 3 2 2" xfId="5218" xr:uid="{00000000-0005-0000-0000-00001B1E0000}"/>
    <cellStyle name="Calculation 2 4 8 3 3" xfId="5219" xr:uid="{00000000-0005-0000-0000-00001C1E0000}"/>
    <cellStyle name="Calculation 2 4 8 3 3 2" xfId="5220" xr:uid="{00000000-0005-0000-0000-00001D1E0000}"/>
    <cellStyle name="Calculation 2 4 8 3 4" xfId="5221" xr:uid="{00000000-0005-0000-0000-00001E1E0000}"/>
    <cellStyle name="Calculation 2 4 8 3 5" xfId="5222" xr:uid="{00000000-0005-0000-0000-00001F1E0000}"/>
    <cellStyle name="Calculation 2 4 8 4" xfId="5223" xr:uid="{00000000-0005-0000-0000-0000201E0000}"/>
    <cellStyle name="Calculation 2 4 8 4 2" xfId="5224" xr:uid="{00000000-0005-0000-0000-0000211E0000}"/>
    <cellStyle name="Calculation 2 4 8 5" xfId="5225" xr:uid="{00000000-0005-0000-0000-0000221E0000}"/>
    <cellStyle name="Calculation 2 4 8 5 2" xfId="5226" xr:uid="{00000000-0005-0000-0000-0000231E0000}"/>
    <cellStyle name="Calculation 2 4 8 6" xfId="5227" xr:uid="{00000000-0005-0000-0000-0000241E0000}"/>
    <cellStyle name="Calculation 2 4 8 6 2" xfId="5228" xr:uid="{00000000-0005-0000-0000-0000251E0000}"/>
    <cellStyle name="Calculation 2 4 8 7" xfId="5229" xr:uid="{00000000-0005-0000-0000-0000261E0000}"/>
    <cellStyle name="Calculation 2 4 8 8" xfId="5230" xr:uid="{00000000-0005-0000-0000-0000271E0000}"/>
    <cellStyle name="Calculation 2 4 9" xfId="5231" xr:uid="{00000000-0005-0000-0000-0000281E0000}"/>
    <cellStyle name="Calculation 2 4 9 2" xfId="5232" xr:uid="{00000000-0005-0000-0000-0000291E0000}"/>
    <cellStyle name="Calculation 2 4 9 2 2" xfId="5233" xr:uid="{00000000-0005-0000-0000-00002A1E0000}"/>
    <cellStyle name="Calculation 2 4 9 2 2 2" xfId="5234" xr:uid="{00000000-0005-0000-0000-00002B1E0000}"/>
    <cellStyle name="Calculation 2 4 9 2 3" xfId="5235" xr:uid="{00000000-0005-0000-0000-00002C1E0000}"/>
    <cellStyle name="Calculation 2 4 9 2 3 2" xfId="5236" xr:uid="{00000000-0005-0000-0000-00002D1E0000}"/>
    <cellStyle name="Calculation 2 4 9 2 4" xfId="5237" xr:uid="{00000000-0005-0000-0000-00002E1E0000}"/>
    <cellStyle name="Calculation 2 4 9 2 5" xfId="5238" xr:uid="{00000000-0005-0000-0000-00002F1E0000}"/>
    <cellStyle name="Calculation 2 4 9 3" xfId="5239" xr:uid="{00000000-0005-0000-0000-0000301E0000}"/>
    <cellStyle name="Calculation 2 4 9 3 2" xfId="5240" xr:uid="{00000000-0005-0000-0000-0000311E0000}"/>
    <cellStyle name="Calculation 2 4 9 3 2 2" xfId="5241" xr:uid="{00000000-0005-0000-0000-0000321E0000}"/>
    <cellStyle name="Calculation 2 4 9 3 3" xfId="5242" xr:uid="{00000000-0005-0000-0000-0000331E0000}"/>
    <cellStyle name="Calculation 2 4 9 3 3 2" xfId="5243" xr:uid="{00000000-0005-0000-0000-0000341E0000}"/>
    <cellStyle name="Calculation 2 4 9 3 4" xfId="5244" xr:uid="{00000000-0005-0000-0000-0000351E0000}"/>
    <cellStyle name="Calculation 2 4 9 3 5" xfId="5245" xr:uid="{00000000-0005-0000-0000-0000361E0000}"/>
    <cellStyle name="Calculation 2 4 9 4" xfId="5246" xr:uid="{00000000-0005-0000-0000-0000371E0000}"/>
    <cellStyle name="Calculation 2 4 9 4 2" xfId="5247" xr:uid="{00000000-0005-0000-0000-0000381E0000}"/>
    <cellStyle name="Calculation 2 4 9 5" xfId="5248" xr:uid="{00000000-0005-0000-0000-0000391E0000}"/>
    <cellStyle name="Calculation 2 4 9 5 2" xfId="5249" xr:uid="{00000000-0005-0000-0000-00003A1E0000}"/>
    <cellStyle name="Calculation 2 4 9 6" xfId="5250" xr:uid="{00000000-0005-0000-0000-00003B1E0000}"/>
    <cellStyle name="Calculation 2 4 9 6 2" xfId="5251" xr:uid="{00000000-0005-0000-0000-00003C1E0000}"/>
    <cellStyle name="Calculation 2 4 9 7" xfId="5252" xr:uid="{00000000-0005-0000-0000-00003D1E0000}"/>
    <cellStyle name="Calculation 2 4 9 8" xfId="5253" xr:uid="{00000000-0005-0000-0000-00003E1E0000}"/>
    <cellStyle name="Calculation 2 5" xfId="5254" xr:uid="{00000000-0005-0000-0000-00003F1E0000}"/>
    <cellStyle name="Calculation 2 5 10" xfId="5255" xr:uid="{00000000-0005-0000-0000-0000401E0000}"/>
    <cellStyle name="Calculation 2 5 10 2" xfId="5256" xr:uid="{00000000-0005-0000-0000-0000411E0000}"/>
    <cellStyle name="Calculation 2 5 10 2 2" xfId="5257" xr:uid="{00000000-0005-0000-0000-0000421E0000}"/>
    <cellStyle name="Calculation 2 5 10 2 2 2" xfId="5258" xr:uid="{00000000-0005-0000-0000-0000431E0000}"/>
    <cellStyle name="Calculation 2 5 10 2 3" xfId="5259" xr:uid="{00000000-0005-0000-0000-0000441E0000}"/>
    <cellStyle name="Calculation 2 5 10 2 3 2" xfId="5260" xr:uid="{00000000-0005-0000-0000-0000451E0000}"/>
    <cellStyle name="Calculation 2 5 10 2 4" xfId="5261" xr:uid="{00000000-0005-0000-0000-0000461E0000}"/>
    <cellStyle name="Calculation 2 5 10 2 5" xfId="5262" xr:uid="{00000000-0005-0000-0000-0000471E0000}"/>
    <cellStyle name="Calculation 2 5 10 3" xfId="5263" xr:uid="{00000000-0005-0000-0000-0000481E0000}"/>
    <cellStyle name="Calculation 2 5 10 3 2" xfId="5264" xr:uid="{00000000-0005-0000-0000-0000491E0000}"/>
    <cellStyle name="Calculation 2 5 10 3 2 2" xfId="5265" xr:uid="{00000000-0005-0000-0000-00004A1E0000}"/>
    <cellStyle name="Calculation 2 5 10 3 3" xfId="5266" xr:uid="{00000000-0005-0000-0000-00004B1E0000}"/>
    <cellStyle name="Calculation 2 5 10 3 3 2" xfId="5267" xr:uid="{00000000-0005-0000-0000-00004C1E0000}"/>
    <cellStyle name="Calculation 2 5 10 3 4" xfId="5268" xr:uid="{00000000-0005-0000-0000-00004D1E0000}"/>
    <cellStyle name="Calculation 2 5 10 3 5" xfId="5269" xr:uid="{00000000-0005-0000-0000-00004E1E0000}"/>
    <cellStyle name="Calculation 2 5 10 4" xfId="5270" xr:uid="{00000000-0005-0000-0000-00004F1E0000}"/>
    <cellStyle name="Calculation 2 5 10 4 2" xfId="5271" xr:uid="{00000000-0005-0000-0000-0000501E0000}"/>
    <cellStyle name="Calculation 2 5 10 5" xfId="5272" xr:uid="{00000000-0005-0000-0000-0000511E0000}"/>
    <cellStyle name="Calculation 2 5 10 5 2" xfId="5273" xr:uid="{00000000-0005-0000-0000-0000521E0000}"/>
    <cellStyle name="Calculation 2 5 10 6" xfId="5274" xr:uid="{00000000-0005-0000-0000-0000531E0000}"/>
    <cellStyle name="Calculation 2 5 10 6 2" xfId="5275" xr:uid="{00000000-0005-0000-0000-0000541E0000}"/>
    <cellStyle name="Calculation 2 5 10 7" xfId="5276" xr:uid="{00000000-0005-0000-0000-0000551E0000}"/>
    <cellStyle name="Calculation 2 5 10 8" xfId="5277" xr:uid="{00000000-0005-0000-0000-0000561E0000}"/>
    <cellStyle name="Calculation 2 5 11" xfId="5278" xr:uid="{00000000-0005-0000-0000-0000571E0000}"/>
    <cellStyle name="Calculation 2 5 11 2" xfId="5279" xr:uid="{00000000-0005-0000-0000-0000581E0000}"/>
    <cellStyle name="Calculation 2 5 11 2 2" xfId="5280" xr:uid="{00000000-0005-0000-0000-0000591E0000}"/>
    <cellStyle name="Calculation 2 5 11 2 2 2" xfId="5281" xr:uid="{00000000-0005-0000-0000-00005A1E0000}"/>
    <cellStyle name="Calculation 2 5 11 2 3" xfId="5282" xr:uid="{00000000-0005-0000-0000-00005B1E0000}"/>
    <cellStyle name="Calculation 2 5 11 2 3 2" xfId="5283" xr:uid="{00000000-0005-0000-0000-00005C1E0000}"/>
    <cellStyle name="Calculation 2 5 11 2 4" xfId="5284" xr:uid="{00000000-0005-0000-0000-00005D1E0000}"/>
    <cellStyle name="Calculation 2 5 11 2 5" xfId="5285" xr:uid="{00000000-0005-0000-0000-00005E1E0000}"/>
    <cellStyle name="Calculation 2 5 11 3" xfId="5286" xr:uid="{00000000-0005-0000-0000-00005F1E0000}"/>
    <cellStyle name="Calculation 2 5 11 3 2" xfId="5287" xr:uid="{00000000-0005-0000-0000-0000601E0000}"/>
    <cellStyle name="Calculation 2 5 11 3 2 2" xfId="5288" xr:uid="{00000000-0005-0000-0000-0000611E0000}"/>
    <cellStyle name="Calculation 2 5 11 3 3" xfId="5289" xr:uid="{00000000-0005-0000-0000-0000621E0000}"/>
    <cellStyle name="Calculation 2 5 11 3 3 2" xfId="5290" xr:uid="{00000000-0005-0000-0000-0000631E0000}"/>
    <cellStyle name="Calculation 2 5 11 3 4" xfId="5291" xr:uid="{00000000-0005-0000-0000-0000641E0000}"/>
    <cellStyle name="Calculation 2 5 11 3 5" xfId="5292" xr:uid="{00000000-0005-0000-0000-0000651E0000}"/>
    <cellStyle name="Calculation 2 5 11 4" xfId="5293" xr:uid="{00000000-0005-0000-0000-0000661E0000}"/>
    <cellStyle name="Calculation 2 5 11 4 2" xfId="5294" xr:uid="{00000000-0005-0000-0000-0000671E0000}"/>
    <cellStyle name="Calculation 2 5 11 5" xfId="5295" xr:uid="{00000000-0005-0000-0000-0000681E0000}"/>
    <cellStyle name="Calculation 2 5 11 5 2" xfId="5296" xr:uid="{00000000-0005-0000-0000-0000691E0000}"/>
    <cellStyle name="Calculation 2 5 11 6" xfId="5297" xr:uid="{00000000-0005-0000-0000-00006A1E0000}"/>
    <cellStyle name="Calculation 2 5 11 6 2" xfId="5298" xr:uid="{00000000-0005-0000-0000-00006B1E0000}"/>
    <cellStyle name="Calculation 2 5 11 7" xfId="5299" xr:uid="{00000000-0005-0000-0000-00006C1E0000}"/>
    <cellStyle name="Calculation 2 5 11 8" xfId="5300" xr:uid="{00000000-0005-0000-0000-00006D1E0000}"/>
    <cellStyle name="Calculation 2 5 12" xfId="5301" xr:uid="{00000000-0005-0000-0000-00006E1E0000}"/>
    <cellStyle name="Calculation 2 5 12 2" xfId="5302" xr:uid="{00000000-0005-0000-0000-00006F1E0000}"/>
    <cellStyle name="Calculation 2 5 12 2 2" xfId="5303" xr:uid="{00000000-0005-0000-0000-0000701E0000}"/>
    <cellStyle name="Calculation 2 5 12 2 2 2" xfId="5304" xr:uid="{00000000-0005-0000-0000-0000711E0000}"/>
    <cellStyle name="Calculation 2 5 12 2 3" xfId="5305" xr:uid="{00000000-0005-0000-0000-0000721E0000}"/>
    <cellStyle name="Calculation 2 5 12 2 3 2" xfId="5306" xr:uid="{00000000-0005-0000-0000-0000731E0000}"/>
    <cellStyle name="Calculation 2 5 12 2 4" xfId="5307" xr:uid="{00000000-0005-0000-0000-0000741E0000}"/>
    <cellStyle name="Calculation 2 5 12 2 5" xfId="5308" xr:uid="{00000000-0005-0000-0000-0000751E0000}"/>
    <cellStyle name="Calculation 2 5 12 3" xfId="5309" xr:uid="{00000000-0005-0000-0000-0000761E0000}"/>
    <cellStyle name="Calculation 2 5 12 3 2" xfId="5310" xr:uid="{00000000-0005-0000-0000-0000771E0000}"/>
    <cellStyle name="Calculation 2 5 12 3 2 2" xfId="5311" xr:uid="{00000000-0005-0000-0000-0000781E0000}"/>
    <cellStyle name="Calculation 2 5 12 3 3" xfId="5312" xr:uid="{00000000-0005-0000-0000-0000791E0000}"/>
    <cellStyle name="Calculation 2 5 12 3 3 2" xfId="5313" xr:uid="{00000000-0005-0000-0000-00007A1E0000}"/>
    <cellStyle name="Calculation 2 5 12 3 4" xfId="5314" xr:uid="{00000000-0005-0000-0000-00007B1E0000}"/>
    <cellStyle name="Calculation 2 5 12 3 5" xfId="5315" xr:uid="{00000000-0005-0000-0000-00007C1E0000}"/>
    <cellStyle name="Calculation 2 5 12 4" xfId="5316" xr:uid="{00000000-0005-0000-0000-00007D1E0000}"/>
    <cellStyle name="Calculation 2 5 12 4 2" xfId="5317" xr:uid="{00000000-0005-0000-0000-00007E1E0000}"/>
    <cellStyle name="Calculation 2 5 12 5" xfId="5318" xr:uid="{00000000-0005-0000-0000-00007F1E0000}"/>
    <cellStyle name="Calculation 2 5 12 5 2" xfId="5319" xr:uid="{00000000-0005-0000-0000-0000801E0000}"/>
    <cellStyle name="Calculation 2 5 12 6" xfId="5320" xr:uid="{00000000-0005-0000-0000-0000811E0000}"/>
    <cellStyle name="Calculation 2 5 12 6 2" xfId="5321" xr:uid="{00000000-0005-0000-0000-0000821E0000}"/>
    <cellStyle name="Calculation 2 5 12 7" xfId="5322" xr:uid="{00000000-0005-0000-0000-0000831E0000}"/>
    <cellStyle name="Calculation 2 5 12 8" xfId="5323" xr:uid="{00000000-0005-0000-0000-0000841E0000}"/>
    <cellStyle name="Calculation 2 5 13" xfId="5324" xr:uid="{00000000-0005-0000-0000-0000851E0000}"/>
    <cellStyle name="Calculation 2 5 13 2" xfId="5325" xr:uid="{00000000-0005-0000-0000-0000861E0000}"/>
    <cellStyle name="Calculation 2 5 13 2 2" xfId="5326" xr:uid="{00000000-0005-0000-0000-0000871E0000}"/>
    <cellStyle name="Calculation 2 5 13 2 2 2" xfId="5327" xr:uid="{00000000-0005-0000-0000-0000881E0000}"/>
    <cellStyle name="Calculation 2 5 13 2 3" xfId="5328" xr:uid="{00000000-0005-0000-0000-0000891E0000}"/>
    <cellStyle name="Calculation 2 5 13 2 3 2" xfId="5329" xr:uid="{00000000-0005-0000-0000-00008A1E0000}"/>
    <cellStyle name="Calculation 2 5 13 2 4" xfId="5330" xr:uid="{00000000-0005-0000-0000-00008B1E0000}"/>
    <cellStyle name="Calculation 2 5 13 2 5" xfId="5331" xr:uid="{00000000-0005-0000-0000-00008C1E0000}"/>
    <cellStyle name="Calculation 2 5 13 3" xfId="5332" xr:uid="{00000000-0005-0000-0000-00008D1E0000}"/>
    <cellStyle name="Calculation 2 5 13 3 2" xfId="5333" xr:uid="{00000000-0005-0000-0000-00008E1E0000}"/>
    <cellStyle name="Calculation 2 5 13 3 2 2" xfId="5334" xr:uid="{00000000-0005-0000-0000-00008F1E0000}"/>
    <cellStyle name="Calculation 2 5 13 3 3" xfId="5335" xr:uid="{00000000-0005-0000-0000-0000901E0000}"/>
    <cellStyle name="Calculation 2 5 13 3 3 2" xfId="5336" xr:uid="{00000000-0005-0000-0000-0000911E0000}"/>
    <cellStyle name="Calculation 2 5 13 3 4" xfId="5337" xr:uid="{00000000-0005-0000-0000-0000921E0000}"/>
    <cellStyle name="Calculation 2 5 13 3 5" xfId="5338" xr:uid="{00000000-0005-0000-0000-0000931E0000}"/>
    <cellStyle name="Calculation 2 5 13 4" xfId="5339" xr:uid="{00000000-0005-0000-0000-0000941E0000}"/>
    <cellStyle name="Calculation 2 5 13 4 2" xfId="5340" xr:uid="{00000000-0005-0000-0000-0000951E0000}"/>
    <cellStyle name="Calculation 2 5 13 5" xfId="5341" xr:uid="{00000000-0005-0000-0000-0000961E0000}"/>
    <cellStyle name="Calculation 2 5 13 5 2" xfId="5342" xr:uid="{00000000-0005-0000-0000-0000971E0000}"/>
    <cellStyle name="Calculation 2 5 13 6" xfId="5343" xr:uid="{00000000-0005-0000-0000-0000981E0000}"/>
    <cellStyle name="Calculation 2 5 13 6 2" xfId="5344" xr:uid="{00000000-0005-0000-0000-0000991E0000}"/>
    <cellStyle name="Calculation 2 5 13 7" xfId="5345" xr:uid="{00000000-0005-0000-0000-00009A1E0000}"/>
    <cellStyle name="Calculation 2 5 13 8" xfId="5346" xr:uid="{00000000-0005-0000-0000-00009B1E0000}"/>
    <cellStyle name="Calculation 2 5 14" xfId="5347" xr:uid="{00000000-0005-0000-0000-00009C1E0000}"/>
    <cellStyle name="Calculation 2 5 14 2" xfId="5348" xr:uid="{00000000-0005-0000-0000-00009D1E0000}"/>
    <cellStyle name="Calculation 2 5 14 2 2" xfId="5349" xr:uid="{00000000-0005-0000-0000-00009E1E0000}"/>
    <cellStyle name="Calculation 2 5 14 2 2 2" xfId="5350" xr:uid="{00000000-0005-0000-0000-00009F1E0000}"/>
    <cellStyle name="Calculation 2 5 14 2 3" xfId="5351" xr:uid="{00000000-0005-0000-0000-0000A01E0000}"/>
    <cellStyle name="Calculation 2 5 14 2 3 2" xfId="5352" xr:uid="{00000000-0005-0000-0000-0000A11E0000}"/>
    <cellStyle name="Calculation 2 5 14 2 4" xfId="5353" xr:uid="{00000000-0005-0000-0000-0000A21E0000}"/>
    <cellStyle name="Calculation 2 5 14 2 5" xfId="5354" xr:uid="{00000000-0005-0000-0000-0000A31E0000}"/>
    <cellStyle name="Calculation 2 5 14 3" xfId="5355" xr:uid="{00000000-0005-0000-0000-0000A41E0000}"/>
    <cellStyle name="Calculation 2 5 14 3 2" xfId="5356" xr:uid="{00000000-0005-0000-0000-0000A51E0000}"/>
    <cellStyle name="Calculation 2 5 14 3 2 2" xfId="5357" xr:uid="{00000000-0005-0000-0000-0000A61E0000}"/>
    <cellStyle name="Calculation 2 5 14 3 3" xfId="5358" xr:uid="{00000000-0005-0000-0000-0000A71E0000}"/>
    <cellStyle name="Calculation 2 5 14 3 3 2" xfId="5359" xr:uid="{00000000-0005-0000-0000-0000A81E0000}"/>
    <cellStyle name="Calculation 2 5 14 3 4" xfId="5360" xr:uid="{00000000-0005-0000-0000-0000A91E0000}"/>
    <cellStyle name="Calculation 2 5 14 3 5" xfId="5361" xr:uid="{00000000-0005-0000-0000-0000AA1E0000}"/>
    <cellStyle name="Calculation 2 5 14 4" xfId="5362" xr:uid="{00000000-0005-0000-0000-0000AB1E0000}"/>
    <cellStyle name="Calculation 2 5 14 4 2" xfId="5363" xr:uid="{00000000-0005-0000-0000-0000AC1E0000}"/>
    <cellStyle name="Calculation 2 5 14 5" xfId="5364" xr:uid="{00000000-0005-0000-0000-0000AD1E0000}"/>
    <cellStyle name="Calculation 2 5 14 5 2" xfId="5365" xr:uid="{00000000-0005-0000-0000-0000AE1E0000}"/>
    <cellStyle name="Calculation 2 5 14 6" xfId="5366" xr:uid="{00000000-0005-0000-0000-0000AF1E0000}"/>
    <cellStyle name="Calculation 2 5 14 7" xfId="5367" xr:uid="{00000000-0005-0000-0000-0000B01E0000}"/>
    <cellStyle name="Calculation 2 5 15" xfId="5368" xr:uid="{00000000-0005-0000-0000-0000B11E0000}"/>
    <cellStyle name="Calculation 2 5 15 2" xfId="5369" xr:uid="{00000000-0005-0000-0000-0000B21E0000}"/>
    <cellStyle name="Calculation 2 5 15 2 2" xfId="5370" xr:uid="{00000000-0005-0000-0000-0000B31E0000}"/>
    <cellStyle name="Calculation 2 5 15 3" xfId="5371" xr:uid="{00000000-0005-0000-0000-0000B41E0000}"/>
    <cellStyle name="Calculation 2 5 15 3 2" xfId="5372" xr:uid="{00000000-0005-0000-0000-0000B51E0000}"/>
    <cellStyle name="Calculation 2 5 15 4" xfId="5373" xr:uid="{00000000-0005-0000-0000-0000B61E0000}"/>
    <cellStyle name="Calculation 2 5 15 5" xfId="5374" xr:uid="{00000000-0005-0000-0000-0000B71E0000}"/>
    <cellStyle name="Calculation 2 5 16" xfId="5375" xr:uid="{00000000-0005-0000-0000-0000B81E0000}"/>
    <cellStyle name="Calculation 2 5 16 2" xfId="5376" xr:uid="{00000000-0005-0000-0000-0000B91E0000}"/>
    <cellStyle name="Calculation 2 5 17" xfId="5377" xr:uid="{00000000-0005-0000-0000-0000BA1E0000}"/>
    <cellStyle name="Calculation 2 5 18" xfId="5378" xr:uid="{00000000-0005-0000-0000-0000BB1E0000}"/>
    <cellStyle name="Calculation 2 5 2" xfId="5379" xr:uid="{00000000-0005-0000-0000-0000BC1E0000}"/>
    <cellStyle name="Calculation 2 5 2 2" xfId="5380" xr:uid="{00000000-0005-0000-0000-0000BD1E0000}"/>
    <cellStyle name="Calculation 2 5 2 2 2" xfId="5381" xr:uid="{00000000-0005-0000-0000-0000BE1E0000}"/>
    <cellStyle name="Calculation 2 5 2 2 2 2" xfId="5382" xr:uid="{00000000-0005-0000-0000-0000BF1E0000}"/>
    <cellStyle name="Calculation 2 5 2 2 3" xfId="5383" xr:uid="{00000000-0005-0000-0000-0000C01E0000}"/>
    <cellStyle name="Calculation 2 5 2 2 3 2" xfId="5384" xr:uid="{00000000-0005-0000-0000-0000C11E0000}"/>
    <cellStyle name="Calculation 2 5 2 2 4" xfId="5385" xr:uid="{00000000-0005-0000-0000-0000C21E0000}"/>
    <cellStyle name="Calculation 2 5 2 2 5" xfId="5386" xr:uid="{00000000-0005-0000-0000-0000C31E0000}"/>
    <cellStyle name="Calculation 2 5 2 3" xfId="5387" xr:uid="{00000000-0005-0000-0000-0000C41E0000}"/>
    <cellStyle name="Calculation 2 5 2 3 2" xfId="5388" xr:uid="{00000000-0005-0000-0000-0000C51E0000}"/>
    <cellStyle name="Calculation 2 5 2 3 2 2" xfId="5389" xr:uid="{00000000-0005-0000-0000-0000C61E0000}"/>
    <cellStyle name="Calculation 2 5 2 3 3" xfId="5390" xr:uid="{00000000-0005-0000-0000-0000C71E0000}"/>
    <cellStyle name="Calculation 2 5 2 3 3 2" xfId="5391" xr:uid="{00000000-0005-0000-0000-0000C81E0000}"/>
    <cellStyle name="Calculation 2 5 2 3 4" xfId="5392" xr:uid="{00000000-0005-0000-0000-0000C91E0000}"/>
    <cellStyle name="Calculation 2 5 2 3 5" xfId="5393" xr:uid="{00000000-0005-0000-0000-0000CA1E0000}"/>
    <cellStyle name="Calculation 2 5 2 4" xfId="5394" xr:uid="{00000000-0005-0000-0000-0000CB1E0000}"/>
    <cellStyle name="Calculation 2 5 2 4 2" xfId="5395" xr:uid="{00000000-0005-0000-0000-0000CC1E0000}"/>
    <cellStyle name="Calculation 2 5 2 5" xfId="5396" xr:uid="{00000000-0005-0000-0000-0000CD1E0000}"/>
    <cellStyle name="Calculation 2 5 2 5 2" xfId="5397" xr:uid="{00000000-0005-0000-0000-0000CE1E0000}"/>
    <cellStyle name="Calculation 2 5 2 6" xfId="5398" xr:uid="{00000000-0005-0000-0000-0000CF1E0000}"/>
    <cellStyle name="Calculation 2 5 2 7" xfId="5399" xr:uid="{00000000-0005-0000-0000-0000D01E0000}"/>
    <cellStyle name="Calculation 2 5 3" xfId="5400" xr:uid="{00000000-0005-0000-0000-0000D11E0000}"/>
    <cellStyle name="Calculation 2 5 3 2" xfId="5401" xr:uid="{00000000-0005-0000-0000-0000D21E0000}"/>
    <cellStyle name="Calculation 2 5 3 2 2" xfId="5402" xr:uid="{00000000-0005-0000-0000-0000D31E0000}"/>
    <cellStyle name="Calculation 2 5 3 2 2 2" xfId="5403" xr:uid="{00000000-0005-0000-0000-0000D41E0000}"/>
    <cellStyle name="Calculation 2 5 3 2 3" xfId="5404" xr:uid="{00000000-0005-0000-0000-0000D51E0000}"/>
    <cellStyle name="Calculation 2 5 3 2 3 2" xfId="5405" xr:uid="{00000000-0005-0000-0000-0000D61E0000}"/>
    <cellStyle name="Calculation 2 5 3 2 4" xfId="5406" xr:uid="{00000000-0005-0000-0000-0000D71E0000}"/>
    <cellStyle name="Calculation 2 5 3 2 5" xfId="5407" xr:uid="{00000000-0005-0000-0000-0000D81E0000}"/>
    <cellStyle name="Calculation 2 5 3 3" xfId="5408" xr:uid="{00000000-0005-0000-0000-0000D91E0000}"/>
    <cellStyle name="Calculation 2 5 3 3 2" xfId="5409" xr:uid="{00000000-0005-0000-0000-0000DA1E0000}"/>
    <cellStyle name="Calculation 2 5 3 3 2 2" xfId="5410" xr:uid="{00000000-0005-0000-0000-0000DB1E0000}"/>
    <cellStyle name="Calculation 2 5 3 3 3" xfId="5411" xr:uid="{00000000-0005-0000-0000-0000DC1E0000}"/>
    <cellStyle name="Calculation 2 5 3 3 3 2" xfId="5412" xr:uid="{00000000-0005-0000-0000-0000DD1E0000}"/>
    <cellStyle name="Calculation 2 5 3 3 4" xfId="5413" xr:uid="{00000000-0005-0000-0000-0000DE1E0000}"/>
    <cellStyle name="Calculation 2 5 3 3 5" xfId="5414" xr:uid="{00000000-0005-0000-0000-0000DF1E0000}"/>
    <cellStyle name="Calculation 2 5 3 4" xfId="5415" xr:uid="{00000000-0005-0000-0000-0000E01E0000}"/>
    <cellStyle name="Calculation 2 5 3 4 2" xfId="5416" xr:uid="{00000000-0005-0000-0000-0000E11E0000}"/>
    <cellStyle name="Calculation 2 5 3 5" xfId="5417" xr:uid="{00000000-0005-0000-0000-0000E21E0000}"/>
    <cellStyle name="Calculation 2 5 3 5 2" xfId="5418" xr:uid="{00000000-0005-0000-0000-0000E31E0000}"/>
    <cellStyle name="Calculation 2 5 3 6" xfId="5419" xr:uid="{00000000-0005-0000-0000-0000E41E0000}"/>
    <cellStyle name="Calculation 2 5 3 6 2" xfId="5420" xr:uid="{00000000-0005-0000-0000-0000E51E0000}"/>
    <cellStyle name="Calculation 2 5 3 7" xfId="5421" xr:uid="{00000000-0005-0000-0000-0000E61E0000}"/>
    <cellStyle name="Calculation 2 5 3 8" xfId="5422" xr:uid="{00000000-0005-0000-0000-0000E71E0000}"/>
    <cellStyle name="Calculation 2 5 4" xfId="5423" xr:uid="{00000000-0005-0000-0000-0000E81E0000}"/>
    <cellStyle name="Calculation 2 5 4 2" xfId="5424" xr:uid="{00000000-0005-0000-0000-0000E91E0000}"/>
    <cellStyle name="Calculation 2 5 4 2 2" xfId="5425" xr:uid="{00000000-0005-0000-0000-0000EA1E0000}"/>
    <cellStyle name="Calculation 2 5 4 2 2 2" xfId="5426" xr:uid="{00000000-0005-0000-0000-0000EB1E0000}"/>
    <cellStyle name="Calculation 2 5 4 2 3" xfId="5427" xr:uid="{00000000-0005-0000-0000-0000EC1E0000}"/>
    <cellStyle name="Calculation 2 5 4 2 3 2" xfId="5428" xr:uid="{00000000-0005-0000-0000-0000ED1E0000}"/>
    <cellStyle name="Calculation 2 5 4 2 4" xfId="5429" xr:uid="{00000000-0005-0000-0000-0000EE1E0000}"/>
    <cellStyle name="Calculation 2 5 4 2 5" xfId="5430" xr:uid="{00000000-0005-0000-0000-0000EF1E0000}"/>
    <cellStyle name="Calculation 2 5 4 3" xfId="5431" xr:uid="{00000000-0005-0000-0000-0000F01E0000}"/>
    <cellStyle name="Calculation 2 5 4 3 2" xfId="5432" xr:uid="{00000000-0005-0000-0000-0000F11E0000}"/>
    <cellStyle name="Calculation 2 5 4 3 2 2" xfId="5433" xr:uid="{00000000-0005-0000-0000-0000F21E0000}"/>
    <cellStyle name="Calculation 2 5 4 3 3" xfId="5434" xr:uid="{00000000-0005-0000-0000-0000F31E0000}"/>
    <cellStyle name="Calculation 2 5 4 3 3 2" xfId="5435" xr:uid="{00000000-0005-0000-0000-0000F41E0000}"/>
    <cellStyle name="Calculation 2 5 4 3 4" xfId="5436" xr:uid="{00000000-0005-0000-0000-0000F51E0000}"/>
    <cellStyle name="Calculation 2 5 4 3 5" xfId="5437" xr:uid="{00000000-0005-0000-0000-0000F61E0000}"/>
    <cellStyle name="Calculation 2 5 4 4" xfId="5438" xr:uid="{00000000-0005-0000-0000-0000F71E0000}"/>
    <cellStyle name="Calculation 2 5 4 4 2" xfId="5439" xr:uid="{00000000-0005-0000-0000-0000F81E0000}"/>
    <cellStyle name="Calculation 2 5 4 5" xfId="5440" xr:uid="{00000000-0005-0000-0000-0000F91E0000}"/>
    <cellStyle name="Calculation 2 5 4 5 2" xfId="5441" xr:uid="{00000000-0005-0000-0000-0000FA1E0000}"/>
    <cellStyle name="Calculation 2 5 4 6" xfId="5442" xr:uid="{00000000-0005-0000-0000-0000FB1E0000}"/>
    <cellStyle name="Calculation 2 5 4 6 2" xfId="5443" xr:uid="{00000000-0005-0000-0000-0000FC1E0000}"/>
    <cellStyle name="Calculation 2 5 4 7" xfId="5444" xr:uid="{00000000-0005-0000-0000-0000FD1E0000}"/>
    <cellStyle name="Calculation 2 5 4 8" xfId="5445" xr:uid="{00000000-0005-0000-0000-0000FE1E0000}"/>
    <cellStyle name="Calculation 2 5 5" xfId="5446" xr:uid="{00000000-0005-0000-0000-0000FF1E0000}"/>
    <cellStyle name="Calculation 2 5 5 2" xfId="5447" xr:uid="{00000000-0005-0000-0000-0000001F0000}"/>
    <cellStyle name="Calculation 2 5 5 2 2" xfId="5448" xr:uid="{00000000-0005-0000-0000-0000011F0000}"/>
    <cellStyle name="Calculation 2 5 5 2 2 2" xfId="5449" xr:uid="{00000000-0005-0000-0000-0000021F0000}"/>
    <cellStyle name="Calculation 2 5 5 2 3" xfId="5450" xr:uid="{00000000-0005-0000-0000-0000031F0000}"/>
    <cellStyle name="Calculation 2 5 5 2 3 2" xfId="5451" xr:uid="{00000000-0005-0000-0000-0000041F0000}"/>
    <cellStyle name="Calculation 2 5 5 2 4" xfId="5452" xr:uid="{00000000-0005-0000-0000-0000051F0000}"/>
    <cellStyle name="Calculation 2 5 5 2 5" xfId="5453" xr:uid="{00000000-0005-0000-0000-0000061F0000}"/>
    <cellStyle name="Calculation 2 5 5 3" xfId="5454" xr:uid="{00000000-0005-0000-0000-0000071F0000}"/>
    <cellStyle name="Calculation 2 5 5 3 2" xfId="5455" xr:uid="{00000000-0005-0000-0000-0000081F0000}"/>
    <cellStyle name="Calculation 2 5 5 3 2 2" xfId="5456" xr:uid="{00000000-0005-0000-0000-0000091F0000}"/>
    <cellStyle name="Calculation 2 5 5 3 3" xfId="5457" xr:uid="{00000000-0005-0000-0000-00000A1F0000}"/>
    <cellStyle name="Calculation 2 5 5 3 3 2" xfId="5458" xr:uid="{00000000-0005-0000-0000-00000B1F0000}"/>
    <cellStyle name="Calculation 2 5 5 3 4" xfId="5459" xr:uid="{00000000-0005-0000-0000-00000C1F0000}"/>
    <cellStyle name="Calculation 2 5 5 3 5" xfId="5460" xr:uid="{00000000-0005-0000-0000-00000D1F0000}"/>
    <cellStyle name="Calculation 2 5 5 4" xfId="5461" xr:uid="{00000000-0005-0000-0000-00000E1F0000}"/>
    <cellStyle name="Calculation 2 5 5 4 2" xfId="5462" xr:uid="{00000000-0005-0000-0000-00000F1F0000}"/>
    <cellStyle name="Calculation 2 5 5 5" xfId="5463" xr:uid="{00000000-0005-0000-0000-0000101F0000}"/>
    <cellStyle name="Calculation 2 5 5 5 2" xfId="5464" xr:uid="{00000000-0005-0000-0000-0000111F0000}"/>
    <cellStyle name="Calculation 2 5 5 6" xfId="5465" xr:uid="{00000000-0005-0000-0000-0000121F0000}"/>
    <cellStyle name="Calculation 2 5 5 6 2" xfId="5466" xr:uid="{00000000-0005-0000-0000-0000131F0000}"/>
    <cellStyle name="Calculation 2 5 5 7" xfId="5467" xr:uid="{00000000-0005-0000-0000-0000141F0000}"/>
    <cellStyle name="Calculation 2 5 5 8" xfId="5468" xr:uid="{00000000-0005-0000-0000-0000151F0000}"/>
    <cellStyle name="Calculation 2 5 6" xfId="5469" xr:uid="{00000000-0005-0000-0000-0000161F0000}"/>
    <cellStyle name="Calculation 2 5 6 2" xfId="5470" xr:uid="{00000000-0005-0000-0000-0000171F0000}"/>
    <cellStyle name="Calculation 2 5 6 2 2" xfId="5471" xr:uid="{00000000-0005-0000-0000-0000181F0000}"/>
    <cellStyle name="Calculation 2 5 6 2 2 2" xfId="5472" xr:uid="{00000000-0005-0000-0000-0000191F0000}"/>
    <cellStyle name="Calculation 2 5 6 2 3" xfId="5473" xr:uid="{00000000-0005-0000-0000-00001A1F0000}"/>
    <cellStyle name="Calculation 2 5 6 2 3 2" xfId="5474" xr:uid="{00000000-0005-0000-0000-00001B1F0000}"/>
    <cellStyle name="Calculation 2 5 6 2 4" xfId="5475" xr:uid="{00000000-0005-0000-0000-00001C1F0000}"/>
    <cellStyle name="Calculation 2 5 6 2 5" xfId="5476" xr:uid="{00000000-0005-0000-0000-00001D1F0000}"/>
    <cellStyle name="Calculation 2 5 6 3" xfId="5477" xr:uid="{00000000-0005-0000-0000-00001E1F0000}"/>
    <cellStyle name="Calculation 2 5 6 3 2" xfId="5478" xr:uid="{00000000-0005-0000-0000-00001F1F0000}"/>
    <cellStyle name="Calculation 2 5 6 3 2 2" xfId="5479" xr:uid="{00000000-0005-0000-0000-0000201F0000}"/>
    <cellStyle name="Calculation 2 5 6 3 3" xfId="5480" xr:uid="{00000000-0005-0000-0000-0000211F0000}"/>
    <cellStyle name="Calculation 2 5 6 3 3 2" xfId="5481" xr:uid="{00000000-0005-0000-0000-0000221F0000}"/>
    <cellStyle name="Calculation 2 5 6 3 4" xfId="5482" xr:uid="{00000000-0005-0000-0000-0000231F0000}"/>
    <cellStyle name="Calculation 2 5 6 3 5" xfId="5483" xr:uid="{00000000-0005-0000-0000-0000241F0000}"/>
    <cellStyle name="Calculation 2 5 6 4" xfId="5484" xr:uid="{00000000-0005-0000-0000-0000251F0000}"/>
    <cellStyle name="Calculation 2 5 6 4 2" xfId="5485" xr:uid="{00000000-0005-0000-0000-0000261F0000}"/>
    <cellStyle name="Calculation 2 5 6 5" xfId="5486" xr:uid="{00000000-0005-0000-0000-0000271F0000}"/>
    <cellStyle name="Calculation 2 5 6 5 2" xfId="5487" xr:uid="{00000000-0005-0000-0000-0000281F0000}"/>
    <cellStyle name="Calculation 2 5 6 6" xfId="5488" xr:uid="{00000000-0005-0000-0000-0000291F0000}"/>
    <cellStyle name="Calculation 2 5 6 6 2" xfId="5489" xr:uid="{00000000-0005-0000-0000-00002A1F0000}"/>
    <cellStyle name="Calculation 2 5 6 7" xfId="5490" xr:uid="{00000000-0005-0000-0000-00002B1F0000}"/>
    <cellStyle name="Calculation 2 5 6 8" xfId="5491" xr:uid="{00000000-0005-0000-0000-00002C1F0000}"/>
    <cellStyle name="Calculation 2 5 7" xfId="5492" xr:uid="{00000000-0005-0000-0000-00002D1F0000}"/>
    <cellStyle name="Calculation 2 5 7 2" xfId="5493" xr:uid="{00000000-0005-0000-0000-00002E1F0000}"/>
    <cellStyle name="Calculation 2 5 7 2 2" xfId="5494" xr:uid="{00000000-0005-0000-0000-00002F1F0000}"/>
    <cellStyle name="Calculation 2 5 7 2 2 2" xfId="5495" xr:uid="{00000000-0005-0000-0000-0000301F0000}"/>
    <cellStyle name="Calculation 2 5 7 2 3" xfId="5496" xr:uid="{00000000-0005-0000-0000-0000311F0000}"/>
    <cellStyle name="Calculation 2 5 7 2 3 2" xfId="5497" xr:uid="{00000000-0005-0000-0000-0000321F0000}"/>
    <cellStyle name="Calculation 2 5 7 2 4" xfId="5498" xr:uid="{00000000-0005-0000-0000-0000331F0000}"/>
    <cellStyle name="Calculation 2 5 7 2 5" xfId="5499" xr:uid="{00000000-0005-0000-0000-0000341F0000}"/>
    <cellStyle name="Calculation 2 5 7 3" xfId="5500" xr:uid="{00000000-0005-0000-0000-0000351F0000}"/>
    <cellStyle name="Calculation 2 5 7 3 2" xfId="5501" xr:uid="{00000000-0005-0000-0000-0000361F0000}"/>
    <cellStyle name="Calculation 2 5 7 3 2 2" xfId="5502" xr:uid="{00000000-0005-0000-0000-0000371F0000}"/>
    <cellStyle name="Calculation 2 5 7 3 3" xfId="5503" xr:uid="{00000000-0005-0000-0000-0000381F0000}"/>
    <cellStyle name="Calculation 2 5 7 3 3 2" xfId="5504" xr:uid="{00000000-0005-0000-0000-0000391F0000}"/>
    <cellStyle name="Calculation 2 5 7 3 4" xfId="5505" xr:uid="{00000000-0005-0000-0000-00003A1F0000}"/>
    <cellStyle name="Calculation 2 5 7 3 5" xfId="5506" xr:uid="{00000000-0005-0000-0000-00003B1F0000}"/>
    <cellStyle name="Calculation 2 5 7 4" xfId="5507" xr:uid="{00000000-0005-0000-0000-00003C1F0000}"/>
    <cellStyle name="Calculation 2 5 7 4 2" xfId="5508" xr:uid="{00000000-0005-0000-0000-00003D1F0000}"/>
    <cellStyle name="Calculation 2 5 7 5" xfId="5509" xr:uid="{00000000-0005-0000-0000-00003E1F0000}"/>
    <cellStyle name="Calculation 2 5 7 5 2" xfId="5510" xr:uid="{00000000-0005-0000-0000-00003F1F0000}"/>
    <cellStyle name="Calculation 2 5 7 6" xfId="5511" xr:uid="{00000000-0005-0000-0000-0000401F0000}"/>
    <cellStyle name="Calculation 2 5 7 6 2" xfId="5512" xr:uid="{00000000-0005-0000-0000-0000411F0000}"/>
    <cellStyle name="Calculation 2 5 7 7" xfId="5513" xr:uid="{00000000-0005-0000-0000-0000421F0000}"/>
    <cellStyle name="Calculation 2 5 7 8" xfId="5514" xr:uid="{00000000-0005-0000-0000-0000431F0000}"/>
    <cellStyle name="Calculation 2 5 8" xfId="5515" xr:uid="{00000000-0005-0000-0000-0000441F0000}"/>
    <cellStyle name="Calculation 2 5 8 2" xfId="5516" xr:uid="{00000000-0005-0000-0000-0000451F0000}"/>
    <cellStyle name="Calculation 2 5 8 2 2" xfId="5517" xr:uid="{00000000-0005-0000-0000-0000461F0000}"/>
    <cellStyle name="Calculation 2 5 8 2 2 2" xfId="5518" xr:uid="{00000000-0005-0000-0000-0000471F0000}"/>
    <cellStyle name="Calculation 2 5 8 2 3" xfId="5519" xr:uid="{00000000-0005-0000-0000-0000481F0000}"/>
    <cellStyle name="Calculation 2 5 8 2 3 2" xfId="5520" xr:uid="{00000000-0005-0000-0000-0000491F0000}"/>
    <cellStyle name="Calculation 2 5 8 2 4" xfId="5521" xr:uid="{00000000-0005-0000-0000-00004A1F0000}"/>
    <cellStyle name="Calculation 2 5 8 2 5" xfId="5522" xr:uid="{00000000-0005-0000-0000-00004B1F0000}"/>
    <cellStyle name="Calculation 2 5 8 3" xfId="5523" xr:uid="{00000000-0005-0000-0000-00004C1F0000}"/>
    <cellStyle name="Calculation 2 5 8 3 2" xfId="5524" xr:uid="{00000000-0005-0000-0000-00004D1F0000}"/>
    <cellStyle name="Calculation 2 5 8 3 2 2" xfId="5525" xr:uid="{00000000-0005-0000-0000-00004E1F0000}"/>
    <cellStyle name="Calculation 2 5 8 3 3" xfId="5526" xr:uid="{00000000-0005-0000-0000-00004F1F0000}"/>
    <cellStyle name="Calculation 2 5 8 3 3 2" xfId="5527" xr:uid="{00000000-0005-0000-0000-0000501F0000}"/>
    <cellStyle name="Calculation 2 5 8 3 4" xfId="5528" xr:uid="{00000000-0005-0000-0000-0000511F0000}"/>
    <cellStyle name="Calculation 2 5 8 3 5" xfId="5529" xr:uid="{00000000-0005-0000-0000-0000521F0000}"/>
    <cellStyle name="Calculation 2 5 8 4" xfId="5530" xr:uid="{00000000-0005-0000-0000-0000531F0000}"/>
    <cellStyle name="Calculation 2 5 8 4 2" xfId="5531" xr:uid="{00000000-0005-0000-0000-0000541F0000}"/>
    <cellStyle name="Calculation 2 5 8 5" xfId="5532" xr:uid="{00000000-0005-0000-0000-0000551F0000}"/>
    <cellStyle name="Calculation 2 5 8 5 2" xfId="5533" xr:uid="{00000000-0005-0000-0000-0000561F0000}"/>
    <cellStyle name="Calculation 2 5 8 6" xfId="5534" xr:uid="{00000000-0005-0000-0000-0000571F0000}"/>
    <cellStyle name="Calculation 2 5 8 6 2" xfId="5535" xr:uid="{00000000-0005-0000-0000-0000581F0000}"/>
    <cellStyle name="Calculation 2 5 8 7" xfId="5536" xr:uid="{00000000-0005-0000-0000-0000591F0000}"/>
    <cellStyle name="Calculation 2 5 8 8" xfId="5537" xr:uid="{00000000-0005-0000-0000-00005A1F0000}"/>
    <cellStyle name="Calculation 2 5 9" xfId="5538" xr:uid="{00000000-0005-0000-0000-00005B1F0000}"/>
    <cellStyle name="Calculation 2 5 9 2" xfId="5539" xr:uid="{00000000-0005-0000-0000-00005C1F0000}"/>
    <cellStyle name="Calculation 2 5 9 2 2" xfId="5540" xr:uid="{00000000-0005-0000-0000-00005D1F0000}"/>
    <cellStyle name="Calculation 2 5 9 2 2 2" xfId="5541" xr:uid="{00000000-0005-0000-0000-00005E1F0000}"/>
    <cellStyle name="Calculation 2 5 9 2 3" xfId="5542" xr:uid="{00000000-0005-0000-0000-00005F1F0000}"/>
    <cellStyle name="Calculation 2 5 9 2 3 2" xfId="5543" xr:uid="{00000000-0005-0000-0000-0000601F0000}"/>
    <cellStyle name="Calculation 2 5 9 2 4" xfId="5544" xr:uid="{00000000-0005-0000-0000-0000611F0000}"/>
    <cellStyle name="Calculation 2 5 9 2 5" xfId="5545" xr:uid="{00000000-0005-0000-0000-0000621F0000}"/>
    <cellStyle name="Calculation 2 5 9 3" xfId="5546" xr:uid="{00000000-0005-0000-0000-0000631F0000}"/>
    <cellStyle name="Calculation 2 5 9 3 2" xfId="5547" xr:uid="{00000000-0005-0000-0000-0000641F0000}"/>
    <cellStyle name="Calculation 2 5 9 3 2 2" xfId="5548" xr:uid="{00000000-0005-0000-0000-0000651F0000}"/>
    <cellStyle name="Calculation 2 5 9 3 3" xfId="5549" xr:uid="{00000000-0005-0000-0000-0000661F0000}"/>
    <cellStyle name="Calculation 2 5 9 3 3 2" xfId="5550" xr:uid="{00000000-0005-0000-0000-0000671F0000}"/>
    <cellStyle name="Calculation 2 5 9 3 4" xfId="5551" xr:uid="{00000000-0005-0000-0000-0000681F0000}"/>
    <cellStyle name="Calculation 2 5 9 3 5" xfId="5552" xr:uid="{00000000-0005-0000-0000-0000691F0000}"/>
    <cellStyle name="Calculation 2 5 9 4" xfId="5553" xr:uid="{00000000-0005-0000-0000-00006A1F0000}"/>
    <cellStyle name="Calculation 2 5 9 4 2" xfId="5554" xr:uid="{00000000-0005-0000-0000-00006B1F0000}"/>
    <cellStyle name="Calculation 2 5 9 5" xfId="5555" xr:uid="{00000000-0005-0000-0000-00006C1F0000}"/>
    <cellStyle name="Calculation 2 5 9 5 2" xfId="5556" xr:uid="{00000000-0005-0000-0000-00006D1F0000}"/>
    <cellStyle name="Calculation 2 5 9 6" xfId="5557" xr:uid="{00000000-0005-0000-0000-00006E1F0000}"/>
    <cellStyle name="Calculation 2 5 9 6 2" xfId="5558" xr:uid="{00000000-0005-0000-0000-00006F1F0000}"/>
    <cellStyle name="Calculation 2 5 9 7" xfId="5559" xr:uid="{00000000-0005-0000-0000-0000701F0000}"/>
    <cellStyle name="Calculation 2 5 9 8" xfId="5560" xr:uid="{00000000-0005-0000-0000-0000711F0000}"/>
    <cellStyle name="Calculation 2 6" xfId="5561" xr:uid="{00000000-0005-0000-0000-0000721F0000}"/>
    <cellStyle name="Calculation 2 6 2" xfId="5562" xr:uid="{00000000-0005-0000-0000-0000731F0000}"/>
    <cellStyle name="Calculation 2 6 2 2" xfId="5563" xr:uid="{00000000-0005-0000-0000-0000741F0000}"/>
    <cellStyle name="Calculation 2 6 2 2 2" xfId="5564" xr:uid="{00000000-0005-0000-0000-0000751F0000}"/>
    <cellStyle name="Calculation 2 6 2 3" xfId="5565" xr:uid="{00000000-0005-0000-0000-0000761F0000}"/>
    <cellStyle name="Calculation 2 6 2 3 2" xfId="5566" xr:uid="{00000000-0005-0000-0000-0000771F0000}"/>
    <cellStyle name="Calculation 2 6 2 4" xfId="5567" xr:uid="{00000000-0005-0000-0000-0000781F0000}"/>
    <cellStyle name="Calculation 2 6 2 5" xfId="5568" xr:uid="{00000000-0005-0000-0000-0000791F0000}"/>
    <cellStyle name="Calculation 2 6 3" xfId="5569" xr:uid="{00000000-0005-0000-0000-00007A1F0000}"/>
    <cellStyle name="Calculation 2 6 3 2" xfId="5570" xr:uid="{00000000-0005-0000-0000-00007B1F0000}"/>
    <cellStyle name="Calculation 2 6 3 2 2" xfId="5571" xr:uid="{00000000-0005-0000-0000-00007C1F0000}"/>
    <cellStyle name="Calculation 2 6 3 3" xfId="5572" xr:uid="{00000000-0005-0000-0000-00007D1F0000}"/>
    <cellStyle name="Calculation 2 6 3 3 2" xfId="5573" xr:uid="{00000000-0005-0000-0000-00007E1F0000}"/>
    <cellStyle name="Calculation 2 6 3 4" xfId="5574" xr:uid="{00000000-0005-0000-0000-00007F1F0000}"/>
    <cellStyle name="Calculation 2 6 3 5" xfId="5575" xr:uid="{00000000-0005-0000-0000-0000801F0000}"/>
    <cellStyle name="Calculation 2 6 4" xfId="5576" xr:uid="{00000000-0005-0000-0000-0000811F0000}"/>
    <cellStyle name="Calculation 2 6 4 2" xfId="5577" xr:uid="{00000000-0005-0000-0000-0000821F0000}"/>
    <cellStyle name="Calculation 2 6 5" xfId="5578" xr:uid="{00000000-0005-0000-0000-0000831F0000}"/>
    <cellStyle name="Calculation 2 6 5 2" xfId="5579" xr:uid="{00000000-0005-0000-0000-0000841F0000}"/>
    <cellStyle name="Calculation 2 6 6" xfId="5580" xr:uid="{00000000-0005-0000-0000-0000851F0000}"/>
    <cellStyle name="Calculation 2 6 6 2" xfId="5581" xr:uid="{00000000-0005-0000-0000-0000861F0000}"/>
    <cellStyle name="Calculation 2 6 7" xfId="5582" xr:uid="{00000000-0005-0000-0000-0000871F0000}"/>
    <cellStyle name="Calculation 2 6 8" xfId="5583" xr:uid="{00000000-0005-0000-0000-0000881F0000}"/>
    <cellStyle name="Calculation 2 7" xfId="5584" xr:uid="{00000000-0005-0000-0000-0000891F0000}"/>
    <cellStyle name="Calculation 2 7 2" xfId="5585" xr:uid="{00000000-0005-0000-0000-00008A1F0000}"/>
    <cellStyle name="Calculation 2 7 2 2" xfId="5586" xr:uid="{00000000-0005-0000-0000-00008B1F0000}"/>
    <cellStyle name="Calculation 2 7 2 2 2" xfId="5587" xr:uid="{00000000-0005-0000-0000-00008C1F0000}"/>
    <cellStyle name="Calculation 2 7 2 3" xfId="5588" xr:uid="{00000000-0005-0000-0000-00008D1F0000}"/>
    <cellStyle name="Calculation 2 7 2 3 2" xfId="5589" xr:uid="{00000000-0005-0000-0000-00008E1F0000}"/>
    <cellStyle name="Calculation 2 7 2 4" xfId="5590" xr:uid="{00000000-0005-0000-0000-00008F1F0000}"/>
    <cellStyle name="Calculation 2 7 2 5" xfId="5591" xr:uid="{00000000-0005-0000-0000-0000901F0000}"/>
    <cellStyle name="Calculation 2 7 3" xfId="5592" xr:uid="{00000000-0005-0000-0000-0000911F0000}"/>
    <cellStyle name="Calculation 2 7 3 2" xfId="5593" xr:uid="{00000000-0005-0000-0000-0000921F0000}"/>
    <cellStyle name="Calculation 2 7 3 2 2" xfId="5594" xr:uid="{00000000-0005-0000-0000-0000931F0000}"/>
    <cellStyle name="Calculation 2 7 3 3" xfId="5595" xr:uid="{00000000-0005-0000-0000-0000941F0000}"/>
    <cellStyle name="Calculation 2 7 3 3 2" xfId="5596" xr:uid="{00000000-0005-0000-0000-0000951F0000}"/>
    <cellStyle name="Calculation 2 7 3 4" xfId="5597" xr:uid="{00000000-0005-0000-0000-0000961F0000}"/>
    <cellStyle name="Calculation 2 7 3 5" xfId="5598" xr:uid="{00000000-0005-0000-0000-0000971F0000}"/>
    <cellStyle name="Calculation 2 7 4" xfId="5599" xr:uid="{00000000-0005-0000-0000-0000981F0000}"/>
    <cellStyle name="Calculation 2 7 4 2" xfId="5600" xr:uid="{00000000-0005-0000-0000-0000991F0000}"/>
    <cellStyle name="Calculation 2 7 5" xfId="5601" xr:uid="{00000000-0005-0000-0000-00009A1F0000}"/>
    <cellStyle name="Calculation 2 7 5 2" xfId="5602" xr:uid="{00000000-0005-0000-0000-00009B1F0000}"/>
    <cellStyle name="Calculation 2 7 6" xfId="5603" xr:uid="{00000000-0005-0000-0000-00009C1F0000}"/>
    <cellStyle name="Calculation 2 7 6 2" xfId="5604" xr:uid="{00000000-0005-0000-0000-00009D1F0000}"/>
    <cellStyle name="Calculation 2 7 7" xfId="5605" xr:uid="{00000000-0005-0000-0000-00009E1F0000}"/>
    <cellStyle name="Calculation 2 7 8" xfId="5606" xr:uid="{00000000-0005-0000-0000-00009F1F0000}"/>
    <cellStyle name="Calculation 2 8" xfId="5607" xr:uid="{00000000-0005-0000-0000-0000A01F0000}"/>
    <cellStyle name="Calculation 2 8 2" xfId="5608" xr:uid="{00000000-0005-0000-0000-0000A11F0000}"/>
    <cellStyle name="Calculation 2 8 2 2" xfId="5609" xr:uid="{00000000-0005-0000-0000-0000A21F0000}"/>
    <cellStyle name="Calculation 2 8 2 2 2" xfId="5610" xr:uid="{00000000-0005-0000-0000-0000A31F0000}"/>
    <cellStyle name="Calculation 2 8 2 3" xfId="5611" xr:uid="{00000000-0005-0000-0000-0000A41F0000}"/>
    <cellStyle name="Calculation 2 8 2 3 2" xfId="5612" xr:uid="{00000000-0005-0000-0000-0000A51F0000}"/>
    <cellStyle name="Calculation 2 8 2 4" xfId="5613" xr:uid="{00000000-0005-0000-0000-0000A61F0000}"/>
    <cellStyle name="Calculation 2 8 2 5" xfId="5614" xr:uid="{00000000-0005-0000-0000-0000A71F0000}"/>
    <cellStyle name="Calculation 2 8 3" xfId="5615" xr:uid="{00000000-0005-0000-0000-0000A81F0000}"/>
    <cellStyle name="Calculation 2 8 3 2" xfId="5616" xr:uid="{00000000-0005-0000-0000-0000A91F0000}"/>
    <cellStyle name="Calculation 2 8 3 2 2" xfId="5617" xr:uid="{00000000-0005-0000-0000-0000AA1F0000}"/>
    <cellStyle name="Calculation 2 8 3 3" xfId="5618" xr:uid="{00000000-0005-0000-0000-0000AB1F0000}"/>
    <cellStyle name="Calculation 2 8 3 3 2" xfId="5619" xr:uid="{00000000-0005-0000-0000-0000AC1F0000}"/>
    <cellStyle name="Calculation 2 8 3 4" xfId="5620" xr:uid="{00000000-0005-0000-0000-0000AD1F0000}"/>
    <cellStyle name="Calculation 2 8 3 5" xfId="5621" xr:uid="{00000000-0005-0000-0000-0000AE1F0000}"/>
    <cellStyle name="Calculation 2 8 4" xfId="5622" xr:uid="{00000000-0005-0000-0000-0000AF1F0000}"/>
    <cellStyle name="Calculation 2 8 4 2" xfId="5623" xr:uid="{00000000-0005-0000-0000-0000B01F0000}"/>
    <cellStyle name="Calculation 2 8 5" xfId="5624" xr:uid="{00000000-0005-0000-0000-0000B11F0000}"/>
    <cellStyle name="Calculation 2 8 5 2" xfId="5625" xr:uid="{00000000-0005-0000-0000-0000B21F0000}"/>
    <cellStyle name="Calculation 2 8 6" xfId="5626" xr:uid="{00000000-0005-0000-0000-0000B31F0000}"/>
    <cellStyle name="Calculation 2 8 6 2" xfId="5627" xr:uid="{00000000-0005-0000-0000-0000B41F0000}"/>
    <cellStyle name="Calculation 2 8 7" xfId="5628" xr:uid="{00000000-0005-0000-0000-0000B51F0000}"/>
    <cellStyle name="Calculation 2 8 8" xfId="5629" xr:uid="{00000000-0005-0000-0000-0000B61F0000}"/>
    <cellStyle name="Calculation 2 9" xfId="5630" xr:uid="{00000000-0005-0000-0000-0000B71F0000}"/>
    <cellStyle name="Calculation 2 9 2" xfId="5631" xr:uid="{00000000-0005-0000-0000-0000B81F0000}"/>
    <cellStyle name="Calculation 2 9 2 2" xfId="5632" xr:uid="{00000000-0005-0000-0000-0000B91F0000}"/>
    <cellStyle name="Calculation 2 9 2 2 2" xfId="5633" xr:uid="{00000000-0005-0000-0000-0000BA1F0000}"/>
    <cellStyle name="Calculation 2 9 2 3" xfId="5634" xr:uid="{00000000-0005-0000-0000-0000BB1F0000}"/>
    <cellStyle name="Calculation 2 9 2 3 2" xfId="5635" xr:uid="{00000000-0005-0000-0000-0000BC1F0000}"/>
    <cellStyle name="Calculation 2 9 2 4" xfId="5636" xr:uid="{00000000-0005-0000-0000-0000BD1F0000}"/>
    <cellStyle name="Calculation 2 9 2 5" xfId="5637" xr:uid="{00000000-0005-0000-0000-0000BE1F0000}"/>
    <cellStyle name="Calculation 2 9 3" xfId="5638" xr:uid="{00000000-0005-0000-0000-0000BF1F0000}"/>
    <cellStyle name="Calculation 2 9 3 2" xfId="5639" xr:uid="{00000000-0005-0000-0000-0000C01F0000}"/>
    <cellStyle name="Calculation 2 9 3 2 2" xfId="5640" xr:uid="{00000000-0005-0000-0000-0000C11F0000}"/>
    <cellStyle name="Calculation 2 9 3 3" xfId="5641" xr:uid="{00000000-0005-0000-0000-0000C21F0000}"/>
    <cellStyle name="Calculation 2 9 3 3 2" xfId="5642" xr:uid="{00000000-0005-0000-0000-0000C31F0000}"/>
    <cellStyle name="Calculation 2 9 3 4" xfId="5643" xr:uid="{00000000-0005-0000-0000-0000C41F0000}"/>
    <cellStyle name="Calculation 2 9 3 5" xfId="5644" xr:uid="{00000000-0005-0000-0000-0000C51F0000}"/>
    <cellStyle name="Calculation 2 9 4" xfId="5645" xr:uid="{00000000-0005-0000-0000-0000C61F0000}"/>
    <cellStyle name="Calculation 2 9 4 2" xfId="5646" xr:uid="{00000000-0005-0000-0000-0000C71F0000}"/>
    <cellStyle name="Calculation 2 9 5" xfId="5647" xr:uid="{00000000-0005-0000-0000-0000C81F0000}"/>
    <cellStyle name="Calculation 2 9 5 2" xfId="5648" xr:uid="{00000000-0005-0000-0000-0000C91F0000}"/>
    <cellStyle name="Calculation 2 9 6" xfId="5649" xr:uid="{00000000-0005-0000-0000-0000CA1F0000}"/>
    <cellStyle name="Calculation 2 9 6 2" xfId="5650" xr:uid="{00000000-0005-0000-0000-0000CB1F0000}"/>
    <cellStyle name="Calculation 2 9 7" xfId="5651" xr:uid="{00000000-0005-0000-0000-0000CC1F0000}"/>
    <cellStyle name="Calculation 2 9 8" xfId="5652" xr:uid="{00000000-0005-0000-0000-0000CD1F0000}"/>
    <cellStyle name="CategoryHeading" xfId="5653" xr:uid="{00000000-0005-0000-0000-0000CE1F0000}"/>
    <cellStyle name="Check Cell" xfId="28129" builtinId="23" customBuiltin="1"/>
    <cellStyle name="Check Cell 2" xfId="5654" xr:uid="{00000000-0005-0000-0000-0000D01F0000}"/>
    <cellStyle name="Comma" xfId="38560" builtinId="3"/>
    <cellStyle name="Comma 2" xfId="3" xr:uid="{00000000-0005-0000-0000-0000D21F0000}"/>
    <cellStyle name="Comma 2 2" xfId="5655" xr:uid="{00000000-0005-0000-0000-0000D31F0000}"/>
    <cellStyle name="Comma 2 2 2" xfId="5656" xr:uid="{00000000-0005-0000-0000-0000D41F0000}"/>
    <cellStyle name="Comma 2 2 2 2" xfId="30688" xr:uid="{00000000-0005-0000-0000-0000D51F0000}"/>
    <cellStyle name="Comma 2 2 3" xfId="30687" xr:uid="{00000000-0005-0000-0000-0000D61F0000}"/>
    <cellStyle name="Comma 2 3" xfId="5657" xr:uid="{00000000-0005-0000-0000-0000D71F0000}"/>
    <cellStyle name="Comma 2 3 2" xfId="30689" xr:uid="{00000000-0005-0000-0000-0000D81F0000}"/>
    <cellStyle name="Comma 2 4" xfId="5658" xr:uid="{00000000-0005-0000-0000-0000D91F0000}"/>
    <cellStyle name="Comma 2 5" xfId="5659" xr:uid="{00000000-0005-0000-0000-0000DA1F0000}"/>
    <cellStyle name="Comma 2 6" xfId="28159" xr:uid="{00000000-0005-0000-0000-0000DB1F0000}"/>
    <cellStyle name="Comma 3" xfId="4" xr:uid="{00000000-0005-0000-0000-0000DC1F0000}"/>
    <cellStyle name="Comma 3 2" xfId="5660" xr:uid="{00000000-0005-0000-0000-0000DD1F0000}"/>
    <cellStyle name="Comma 3 2 2" xfId="30690" xr:uid="{00000000-0005-0000-0000-0000DE1F0000}"/>
    <cellStyle name="Comma 3 3" xfId="5661" xr:uid="{00000000-0005-0000-0000-0000DF1F0000}"/>
    <cellStyle name="Comma 3 4" xfId="5662" xr:uid="{00000000-0005-0000-0000-0000E01F0000}"/>
    <cellStyle name="Comma 3 4 2" xfId="5663" xr:uid="{00000000-0005-0000-0000-0000E11F0000}"/>
    <cellStyle name="Comma 3 4 2 2" xfId="30692" xr:uid="{00000000-0005-0000-0000-0000E21F0000}"/>
    <cellStyle name="Comma 3 4 3" xfId="30691" xr:uid="{00000000-0005-0000-0000-0000E31F0000}"/>
    <cellStyle name="Comma 3 5" xfId="28160" xr:uid="{00000000-0005-0000-0000-0000E41F0000}"/>
    <cellStyle name="Comma 4" xfId="36" xr:uid="{00000000-0005-0000-0000-0000E51F0000}"/>
    <cellStyle name="Comma 4 2" xfId="5664" xr:uid="{00000000-0005-0000-0000-0000E61F0000}"/>
    <cellStyle name="Comma 4 2 2" xfId="30693" xr:uid="{00000000-0005-0000-0000-0000E71F0000}"/>
    <cellStyle name="Comma 4 3" xfId="5665" xr:uid="{00000000-0005-0000-0000-0000E81F0000}"/>
    <cellStyle name="Comma 4 3 2" xfId="5666" xr:uid="{00000000-0005-0000-0000-0000E91F0000}"/>
    <cellStyle name="Comma 4 3 2 2" xfId="5667" xr:uid="{00000000-0005-0000-0000-0000EA1F0000}"/>
    <cellStyle name="Comma 4 3 3" xfId="5668" xr:uid="{00000000-0005-0000-0000-0000EB1F0000}"/>
    <cellStyle name="Comma 4 4" xfId="5669" xr:uid="{00000000-0005-0000-0000-0000EC1F0000}"/>
    <cellStyle name="Currency 2" xfId="5670" xr:uid="{00000000-0005-0000-0000-0000ED1F0000}"/>
    <cellStyle name="Currency 2 2" xfId="30694" xr:uid="{00000000-0005-0000-0000-0000EE1F0000}"/>
    <cellStyle name="Euro" xfId="5671" xr:uid="{00000000-0005-0000-0000-0000EF1F0000}"/>
    <cellStyle name="Euro 2" xfId="30695" xr:uid="{00000000-0005-0000-0000-0000F01F0000}"/>
    <cellStyle name="Explanatory Text" xfId="28132" builtinId="53" customBuiltin="1"/>
    <cellStyle name="Explanatory Text 2" xfId="5672" xr:uid="{00000000-0005-0000-0000-0000F21F0000}"/>
    <cellStyle name="Formula0decimals" xfId="5" xr:uid="{00000000-0005-0000-0000-0000F31F0000}"/>
    <cellStyle name="Formula0decimals 2" xfId="6" xr:uid="{00000000-0005-0000-0000-0000F41F0000}"/>
    <cellStyle name="Formula0decimals 2 10" xfId="5673" xr:uid="{00000000-0005-0000-0000-0000F51F0000}"/>
    <cellStyle name="Formula0decimals 2 10 2" xfId="5674" xr:uid="{00000000-0005-0000-0000-0000F61F0000}"/>
    <cellStyle name="Formula0decimals 2 10 2 2" xfId="5675" xr:uid="{00000000-0005-0000-0000-0000F71F0000}"/>
    <cellStyle name="Formula0decimals 2 10 2 2 2" xfId="5676" xr:uid="{00000000-0005-0000-0000-0000F81F0000}"/>
    <cellStyle name="Formula0decimals 2 10 2 2 2 2" xfId="30699" xr:uid="{00000000-0005-0000-0000-0000F91F0000}"/>
    <cellStyle name="Formula0decimals 2 10 2 2 3" xfId="30698" xr:uid="{00000000-0005-0000-0000-0000FA1F0000}"/>
    <cellStyle name="Formula0decimals 2 10 2 3" xfId="5677" xr:uid="{00000000-0005-0000-0000-0000FB1F0000}"/>
    <cellStyle name="Formula0decimals 2 10 2 3 2" xfId="5678" xr:uid="{00000000-0005-0000-0000-0000FC1F0000}"/>
    <cellStyle name="Formula0decimals 2 10 2 3 2 2" xfId="30701" xr:uid="{00000000-0005-0000-0000-0000FD1F0000}"/>
    <cellStyle name="Formula0decimals 2 10 2 3 3" xfId="30700" xr:uid="{00000000-0005-0000-0000-0000FE1F0000}"/>
    <cellStyle name="Formula0decimals 2 10 2 4" xfId="5679" xr:uid="{00000000-0005-0000-0000-0000FF1F0000}"/>
    <cellStyle name="Formula0decimals 2 10 2 4 2" xfId="30702" xr:uid="{00000000-0005-0000-0000-000000200000}"/>
    <cellStyle name="Formula0decimals 2 10 2 5" xfId="5680" xr:uid="{00000000-0005-0000-0000-000001200000}"/>
    <cellStyle name="Formula0decimals 2 10 2 5 2" xfId="30703" xr:uid="{00000000-0005-0000-0000-000002200000}"/>
    <cellStyle name="Formula0decimals 2 10 2 6" xfId="30697" xr:uid="{00000000-0005-0000-0000-000003200000}"/>
    <cellStyle name="Formula0decimals 2 10 3" xfId="5681" xr:uid="{00000000-0005-0000-0000-000004200000}"/>
    <cellStyle name="Formula0decimals 2 10 3 2" xfId="5682" xr:uid="{00000000-0005-0000-0000-000005200000}"/>
    <cellStyle name="Formula0decimals 2 10 3 2 2" xfId="5683" xr:uid="{00000000-0005-0000-0000-000006200000}"/>
    <cellStyle name="Formula0decimals 2 10 3 2 2 2" xfId="30706" xr:uid="{00000000-0005-0000-0000-000007200000}"/>
    <cellStyle name="Formula0decimals 2 10 3 2 3" xfId="30705" xr:uid="{00000000-0005-0000-0000-000008200000}"/>
    <cellStyle name="Formula0decimals 2 10 3 3" xfId="5684" xr:uid="{00000000-0005-0000-0000-000009200000}"/>
    <cellStyle name="Formula0decimals 2 10 3 3 2" xfId="5685" xr:uid="{00000000-0005-0000-0000-00000A200000}"/>
    <cellStyle name="Formula0decimals 2 10 3 3 2 2" xfId="30708" xr:uid="{00000000-0005-0000-0000-00000B200000}"/>
    <cellStyle name="Formula0decimals 2 10 3 3 3" xfId="30707" xr:uid="{00000000-0005-0000-0000-00000C200000}"/>
    <cellStyle name="Formula0decimals 2 10 3 4" xfId="5686" xr:uid="{00000000-0005-0000-0000-00000D200000}"/>
    <cellStyle name="Formula0decimals 2 10 3 4 2" xfId="30709" xr:uid="{00000000-0005-0000-0000-00000E200000}"/>
    <cellStyle name="Formula0decimals 2 10 3 5" xfId="5687" xr:uid="{00000000-0005-0000-0000-00000F200000}"/>
    <cellStyle name="Formula0decimals 2 10 3 5 2" xfId="30710" xr:uid="{00000000-0005-0000-0000-000010200000}"/>
    <cellStyle name="Formula0decimals 2 10 3 6" xfId="30704" xr:uid="{00000000-0005-0000-0000-000011200000}"/>
    <cellStyle name="Formula0decimals 2 10 4" xfId="5688" xr:uid="{00000000-0005-0000-0000-000012200000}"/>
    <cellStyle name="Formula0decimals 2 10 4 2" xfId="5689" xr:uid="{00000000-0005-0000-0000-000013200000}"/>
    <cellStyle name="Formula0decimals 2 10 4 2 2" xfId="30712" xr:uid="{00000000-0005-0000-0000-000014200000}"/>
    <cellStyle name="Formula0decimals 2 10 4 3" xfId="30711" xr:uid="{00000000-0005-0000-0000-000015200000}"/>
    <cellStyle name="Formula0decimals 2 10 5" xfId="5690" xr:uid="{00000000-0005-0000-0000-000016200000}"/>
    <cellStyle name="Formula0decimals 2 10 5 2" xfId="5691" xr:uid="{00000000-0005-0000-0000-000017200000}"/>
    <cellStyle name="Formula0decimals 2 10 5 2 2" xfId="30714" xr:uid="{00000000-0005-0000-0000-000018200000}"/>
    <cellStyle name="Formula0decimals 2 10 5 3" xfId="30713" xr:uid="{00000000-0005-0000-0000-000019200000}"/>
    <cellStyle name="Formula0decimals 2 10 6" xfId="5692" xr:uid="{00000000-0005-0000-0000-00001A200000}"/>
    <cellStyle name="Formula0decimals 2 10 6 2" xfId="5693" xr:uid="{00000000-0005-0000-0000-00001B200000}"/>
    <cellStyle name="Formula0decimals 2 10 6 2 2" xfId="30716" xr:uid="{00000000-0005-0000-0000-00001C200000}"/>
    <cellStyle name="Formula0decimals 2 10 6 3" xfId="30715" xr:uid="{00000000-0005-0000-0000-00001D200000}"/>
    <cellStyle name="Formula0decimals 2 10 7" xfId="5694" xr:uid="{00000000-0005-0000-0000-00001E200000}"/>
    <cellStyle name="Formula0decimals 2 10 7 2" xfId="30717" xr:uid="{00000000-0005-0000-0000-00001F200000}"/>
    <cellStyle name="Formula0decimals 2 10 8" xfId="5695" xr:uid="{00000000-0005-0000-0000-000020200000}"/>
    <cellStyle name="Formula0decimals 2 10 8 2" xfId="30718" xr:uid="{00000000-0005-0000-0000-000021200000}"/>
    <cellStyle name="Formula0decimals 2 10 9" xfId="30696" xr:uid="{00000000-0005-0000-0000-000022200000}"/>
    <cellStyle name="Formula0decimals 2 11" xfId="5696" xr:uid="{00000000-0005-0000-0000-000023200000}"/>
    <cellStyle name="Formula0decimals 2 11 2" xfId="5697" xr:uid="{00000000-0005-0000-0000-000024200000}"/>
    <cellStyle name="Formula0decimals 2 11 2 2" xfId="5698" xr:uid="{00000000-0005-0000-0000-000025200000}"/>
    <cellStyle name="Formula0decimals 2 11 2 2 2" xfId="5699" xr:uid="{00000000-0005-0000-0000-000026200000}"/>
    <cellStyle name="Formula0decimals 2 11 2 2 2 2" xfId="30722" xr:uid="{00000000-0005-0000-0000-000027200000}"/>
    <cellStyle name="Formula0decimals 2 11 2 2 3" xfId="30721" xr:uid="{00000000-0005-0000-0000-000028200000}"/>
    <cellStyle name="Formula0decimals 2 11 2 3" xfId="5700" xr:uid="{00000000-0005-0000-0000-000029200000}"/>
    <cellStyle name="Formula0decimals 2 11 2 3 2" xfId="5701" xr:uid="{00000000-0005-0000-0000-00002A200000}"/>
    <cellStyle name="Formula0decimals 2 11 2 3 2 2" xfId="30724" xr:uid="{00000000-0005-0000-0000-00002B200000}"/>
    <cellStyle name="Formula0decimals 2 11 2 3 3" xfId="30723" xr:uid="{00000000-0005-0000-0000-00002C200000}"/>
    <cellStyle name="Formula0decimals 2 11 2 4" xfId="5702" xr:uid="{00000000-0005-0000-0000-00002D200000}"/>
    <cellStyle name="Formula0decimals 2 11 2 4 2" xfId="30725" xr:uid="{00000000-0005-0000-0000-00002E200000}"/>
    <cellStyle name="Formula0decimals 2 11 2 5" xfId="5703" xr:uid="{00000000-0005-0000-0000-00002F200000}"/>
    <cellStyle name="Formula0decimals 2 11 2 5 2" xfId="30726" xr:uid="{00000000-0005-0000-0000-000030200000}"/>
    <cellStyle name="Formula0decimals 2 11 2 6" xfId="30720" xr:uid="{00000000-0005-0000-0000-000031200000}"/>
    <cellStyle name="Formula0decimals 2 11 3" xfId="5704" xr:uid="{00000000-0005-0000-0000-000032200000}"/>
    <cellStyle name="Formula0decimals 2 11 3 2" xfId="5705" xr:uid="{00000000-0005-0000-0000-000033200000}"/>
    <cellStyle name="Formula0decimals 2 11 3 2 2" xfId="5706" xr:uid="{00000000-0005-0000-0000-000034200000}"/>
    <cellStyle name="Formula0decimals 2 11 3 2 2 2" xfId="30729" xr:uid="{00000000-0005-0000-0000-000035200000}"/>
    <cellStyle name="Formula0decimals 2 11 3 2 3" xfId="30728" xr:uid="{00000000-0005-0000-0000-000036200000}"/>
    <cellStyle name="Formula0decimals 2 11 3 3" xfId="5707" xr:uid="{00000000-0005-0000-0000-000037200000}"/>
    <cellStyle name="Formula0decimals 2 11 3 3 2" xfId="5708" xr:uid="{00000000-0005-0000-0000-000038200000}"/>
    <cellStyle name="Formula0decimals 2 11 3 3 2 2" xfId="30731" xr:uid="{00000000-0005-0000-0000-000039200000}"/>
    <cellStyle name="Formula0decimals 2 11 3 3 3" xfId="30730" xr:uid="{00000000-0005-0000-0000-00003A200000}"/>
    <cellStyle name="Formula0decimals 2 11 3 4" xfId="5709" xr:uid="{00000000-0005-0000-0000-00003B200000}"/>
    <cellStyle name="Formula0decimals 2 11 3 4 2" xfId="30732" xr:uid="{00000000-0005-0000-0000-00003C200000}"/>
    <cellStyle name="Formula0decimals 2 11 3 5" xfId="5710" xr:uid="{00000000-0005-0000-0000-00003D200000}"/>
    <cellStyle name="Formula0decimals 2 11 3 5 2" xfId="30733" xr:uid="{00000000-0005-0000-0000-00003E200000}"/>
    <cellStyle name="Formula0decimals 2 11 3 6" xfId="30727" xr:uid="{00000000-0005-0000-0000-00003F200000}"/>
    <cellStyle name="Formula0decimals 2 11 4" xfId="5711" xr:uid="{00000000-0005-0000-0000-000040200000}"/>
    <cellStyle name="Formula0decimals 2 11 4 2" xfId="5712" xr:uid="{00000000-0005-0000-0000-000041200000}"/>
    <cellStyle name="Formula0decimals 2 11 4 2 2" xfId="30735" xr:uid="{00000000-0005-0000-0000-000042200000}"/>
    <cellStyle name="Formula0decimals 2 11 4 3" xfId="30734" xr:uid="{00000000-0005-0000-0000-000043200000}"/>
    <cellStyle name="Formula0decimals 2 11 5" xfId="5713" xr:uid="{00000000-0005-0000-0000-000044200000}"/>
    <cellStyle name="Formula0decimals 2 11 5 2" xfId="5714" xr:uid="{00000000-0005-0000-0000-000045200000}"/>
    <cellStyle name="Formula0decimals 2 11 5 2 2" xfId="30737" xr:uid="{00000000-0005-0000-0000-000046200000}"/>
    <cellStyle name="Formula0decimals 2 11 5 3" xfId="30736" xr:uid="{00000000-0005-0000-0000-000047200000}"/>
    <cellStyle name="Formula0decimals 2 11 6" xfId="5715" xr:uid="{00000000-0005-0000-0000-000048200000}"/>
    <cellStyle name="Formula0decimals 2 11 6 2" xfId="5716" xr:uid="{00000000-0005-0000-0000-000049200000}"/>
    <cellStyle name="Formula0decimals 2 11 6 2 2" xfId="30739" xr:uid="{00000000-0005-0000-0000-00004A200000}"/>
    <cellStyle name="Formula0decimals 2 11 6 3" xfId="30738" xr:uid="{00000000-0005-0000-0000-00004B200000}"/>
    <cellStyle name="Formula0decimals 2 11 7" xfId="5717" xr:uid="{00000000-0005-0000-0000-00004C200000}"/>
    <cellStyle name="Formula0decimals 2 11 7 2" xfId="30740" xr:uid="{00000000-0005-0000-0000-00004D200000}"/>
    <cellStyle name="Formula0decimals 2 11 8" xfId="5718" xr:uid="{00000000-0005-0000-0000-00004E200000}"/>
    <cellStyle name="Formula0decimals 2 11 8 2" xfId="30741" xr:uid="{00000000-0005-0000-0000-00004F200000}"/>
    <cellStyle name="Formula0decimals 2 11 9" xfId="30719" xr:uid="{00000000-0005-0000-0000-000050200000}"/>
    <cellStyle name="Formula0decimals 2 12" xfId="5719" xr:uid="{00000000-0005-0000-0000-000051200000}"/>
    <cellStyle name="Formula0decimals 2 12 2" xfId="5720" xr:uid="{00000000-0005-0000-0000-000052200000}"/>
    <cellStyle name="Formula0decimals 2 12 2 2" xfId="5721" xr:uid="{00000000-0005-0000-0000-000053200000}"/>
    <cellStyle name="Formula0decimals 2 12 2 2 2" xfId="5722" xr:uid="{00000000-0005-0000-0000-000054200000}"/>
    <cellStyle name="Formula0decimals 2 12 2 2 2 2" xfId="30745" xr:uid="{00000000-0005-0000-0000-000055200000}"/>
    <cellStyle name="Formula0decimals 2 12 2 2 3" xfId="30744" xr:uid="{00000000-0005-0000-0000-000056200000}"/>
    <cellStyle name="Formula0decimals 2 12 2 3" xfId="5723" xr:uid="{00000000-0005-0000-0000-000057200000}"/>
    <cellStyle name="Formula0decimals 2 12 2 3 2" xfId="5724" xr:uid="{00000000-0005-0000-0000-000058200000}"/>
    <cellStyle name="Formula0decimals 2 12 2 3 2 2" xfId="30747" xr:uid="{00000000-0005-0000-0000-000059200000}"/>
    <cellStyle name="Formula0decimals 2 12 2 3 3" xfId="30746" xr:uid="{00000000-0005-0000-0000-00005A200000}"/>
    <cellStyle name="Formula0decimals 2 12 2 4" xfId="5725" xr:uid="{00000000-0005-0000-0000-00005B200000}"/>
    <cellStyle name="Formula0decimals 2 12 2 4 2" xfId="30748" xr:uid="{00000000-0005-0000-0000-00005C200000}"/>
    <cellStyle name="Formula0decimals 2 12 2 5" xfId="5726" xr:uid="{00000000-0005-0000-0000-00005D200000}"/>
    <cellStyle name="Formula0decimals 2 12 2 5 2" xfId="30749" xr:uid="{00000000-0005-0000-0000-00005E200000}"/>
    <cellStyle name="Formula0decimals 2 12 2 6" xfId="30743" xr:uid="{00000000-0005-0000-0000-00005F200000}"/>
    <cellStyle name="Formula0decimals 2 12 3" xfId="5727" xr:uid="{00000000-0005-0000-0000-000060200000}"/>
    <cellStyle name="Formula0decimals 2 12 3 2" xfId="5728" xr:uid="{00000000-0005-0000-0000-000061200000}"/>
    <cellStyle name="Formula0decimals 2 12 3 2 2" xfId="5729" xr:uid="{00000000-0005-0000-0000-000062200000}"/>
    <cellStyle name="Formula0decimals 2 12 3 2 2 2" xfId="30752" xr:uid="{00000000-0005-0000-0000-000063200000}"/>
    <cellStyle name="Formula0decimals 2 12 3 2 3" xfId="30751" xr:uid="{00000000-0005-0000-0000-000064200000}"/>
    <cellStyle name="Formula0decimals 2 12 3 3" xfId="5730" xr:uid="{00000000-0005-0000-0000-000065200000}"/>
    <cellStyle name="Formula0decimals 2 12 3 3 2" xfId="5731" xr:uid="{00000000-0005-0000-0000-000066200000}"/>
    <cellStyle name="Formula0decimals 2 12 3 3 2 2" xfId="30754" xr:uid="{00000000-0005-0000-0000-000067200000}"/>
    <cellStyle name="Formula0decimals 2 12 3 3 3" xfId="30753" xr:uid="{00000000-0005-0000-0000-000068200000}"/>
    <cellStyle name="Formula0decimals 2 12 3 4" xfId="5732" xr:uid="{00000000-0005-0000-0000-000069200000}"/>
    <cellStyle name="Formula0decimals 2 12 3 4 2" xfId="30755" xr:uid="{00000000-0005-0000-0000-00006A200000}"/>
    <cellStyle name="Formula0decimals 2 12 3 5" xfId="5733" xr:uid="{00000000-0005-0000-0000-00006B200000}"/>
    <cellStyle name="Formula0decimals 2 12 3 5 2" xfId="30756" xr:uid="{00000000-0005-0000-0000-00006C200000}"/>
    <cellStyle name="Formula0decimals 2 12 3 6" xfId="30750" xr:uid="{00000000-0005-0000-0000-00006D200000}"/>
    <cellStyle name="Formula0decimals 2 12 4" xfId="5734" xr:uid="{00000000-0005-0000-0000-00006E200000}"/>
    <cellStyle name="Formula0decimals 2 12 4 2" xfId="5735" xr:uid="{00000000-0005-0000-0000-00006F200000}"/>
    <cellStyle name="Formula0decimals 2 12 4 2 2" xfId="30758" xr:uid="{00000000-0005-0000-0000-000070200000}"/>
    <cellStyle name="Formula0decimals 2 12 4 3" xfId="30757" xr:uid="{00000000-0005-0000-0000-000071200000}"/>
    <cellStyle name="Formula0decimals 2 12 5" xfId="5736" xr:uid="{00000000-0005-0000-0000-000072200000}"/>
    <cellStyle name="Formula0decimals 2 12 5 2" xfId="5737" xr:uid="{00000000-0005-0000-0000-000073200000}"/>
    <cellStyle name="Formula0decimals 2 12 5 2 2" xfId="30760" xr:uid="{00000000-0005-0000-0000-000074200000}"/>
    <cellStyle name="Formula0decimals 2 12 5 3" xfId="30759" xr:uid="{00000000-0005-0000-0000-000075200000}"/>
    <cellStyle name="Formula0decimals 2 12 6" xfId="5738" xr:uid="{00000000-0005-0000-0000-000076200000}"/>
    <cellStyle name="Formula0decimals 2 12 6 2" xfId="5739" xr:uid="{00000000-0005-0000-0000-000077200000}"/>
    <cellStyle name="Formula0decimals 2 12 6 2 2" xfId="30762" xr:uid="{00000000-0005-0000-0000-000078200000}"/>
    <cellStyle name="Formula0decimals 2 12 6 3" xfId="30761" xr:uid="{00000000-0005-0000-0000-000079200000}"/>
    <cellStyle name="Formula0decimals 2 12 7" xfId="5740" xr:uid="{00000000-0005-0000-0000-00007A200000}"/>
    <cellStyle name="Formula0decimals 2 12 7 2" xfId="30763" xr:uid="{00000000-0005-0000-0000-00007B200000}"/>
    <cellStyle name="Formula0decimals 2 12 8" xfId="5741" xr:uid="{00000000-0005-0000-0000-00007C200000}"/>
    <cellStyle name="Formula0decimals 2 12 8 2" xfId="30764" xr:uid="{00000000-0005-0000-0000-00007D200000}"/>
    <cellStyle name="Formula0decimals 2 12 9" xfId="30742" xr:uid="{00000000-0005-0000-0000-00007E200000}"/>
    <cellStyle name="Formula0decimals 2 13" xfId="5742" xr:uid="{00000000-0005-0000-0000-00007F200000}"/>
    <cellStyle name="Formula0decimals 2 13 2" xfId="5743" xr:uid="{00000000-0005-0000-0000-000080200000}"/>
    <cellStyle name="Formula0decimals 2 13 2 2" xfId="5744" xr:uid="{00000000-0005-0000-0000-000081200000}"/>
    <cellStyle name="Formula0decimals 2 13 2 2 2" xfId="5745" xr:uid="{00000000-0005-0000-0000-000082200000}"/>
    <cellStyle name="Formula0decimals 2 13 2 2 2 2" xfId="30768" xr:uid="{00000000-0005-0000-0000-000083200000}"/>
    <cellStyle name="Formula0decimals 2 13 2 2 3" xfId="30767" xr:uid="{00000000-0005-0000-0000-000084200000}"/>
    <cellStyle name="Formula0decimals 2 13 2 3" xfId="5746" xr:uid="{00000000-0005-0000-0000-000085200000}"/>
    <cellStyle name="Formula0decimals 2 13 2 3 2" xfId="5747" xr:uid="{00000000-0005-0000-0000-000086200000}"/>
    <cellStyle name="Formula0decimals 2 13 2 3 2 2" xfId="30770" xr:uid="{00000000-0005-0000-0000-000087200000}"/>
    <cellStyle name="Formula0decimals 2 13 2 3 3" xfId="30769" xr:uid="{00000000-0005-0000-0000-000088200000}"/>
    <cellStyle name="Formula0decimals 2 13 2 4" xfId="5748" xr:uid="{00000000-0005-0000-0000-000089200000}"/>
    <cellStyle name="Formula0decimals 2 13 2 4 2" xfId="30771" xr:uid="{00000000-0005-0000-0000-00008A200000}"/>
    <cellStyle name="Formula0decimals 2 13 2 5" xfId="5749" xr:uid="{00000000-0005-0000-0000-00008B200000}"/>
    <cellStyle name="Formula0decimals 2 13 2 5 2" xfId="30772" xr:uid="{00000000-0005-0000-0000-00008C200000}"/>
    <cellStyle name="Formula0decimals 2 13 2 6" xfId="30766" xr:uid="{00000000-0005-0000-0000-00008D200000}"/>
    <cellStyle name="Formula0decimals 2 13 3" xfId="5750" xr:uid="{00000000-0005-0000-0000-00008E200000}"/>
    <cellStyle name="Formula0decimals 2 13 3 2" xfId="5751" xr:uid="{00000000-0005-0000-0000-00008F200000}"/>
    <cellStyle name="Formula0decimals 2 13 3 2 2" xfId="5752" xr:uid="{00000000-0005-0000-0000-000090200000}"/>
    <cellStyle name="Formula0decimals 2 13 3 2 2 2" xfId="30775" xr:uid="{00000000-0005-0000-0000-000091200000}"/>
    <cellStyle name="Formula0decimals 2 13 3 2 3" xfId="30774" xr:uid="{00000000-0005-0000-0000-000092200000}"/>
    <cellStyle name="Formula0decimals 2 13 3 3" xfId="5753" xr:uid="{00000000-0005-0000-0000-000093200000}"/>
    <cellStyle name="Formula0decimals 2 13 3 3 2" xfId="5754" xr:uid="{00000000-0005-0000-0000-000094200000}"/>
    <cellStyle name="Formula0decimals 2 13 3 3 2 2" xfId="30777" xr:uid="{00000000-0005-0000-0000-000095200000}"/>
    <cellStyle name="Formula0decimals 2 13 3 3 3" xfId="30776" xr:uid="{00000000-0005-0000-0000-000096200000}"/>
    <cellStyle name="Formula0decimals 2 13 3 4" xfId="5755" xr:uid="{00000000-0005-0000-0000-000097200000}"/>
    <cellStyle name="Formula0decimals 2 13 3 4 2" xfId="30778" xr:uid="{00000000-0005-0000-0000-000098200000}"/>
    <cellStyle name="Formula0decimals 2 13 3 5" xfId="5756" xr:uid="{00000000-0005-0000-0000-000099200000}"/>
    <cellStyle name="Formula0decimals 2 13 3 5 2" xfId="30779" xr:uid="{00000000-0005-0000-0000-00009A200000}"/>
    <cellStyle name="Formula0decimals 2 13 3 6" xfId="30773" xr:uid="{00000000-0005-0000-0000-00009B200000}"/>
    <cellStyle name="Formula0decimals 2 13 4" xfId="5757" xr:uid="{00000000-0005-0000-0000-00009C200000}"/>
    <cellStyle name="Formula0decimals 2 13 4 2" xfId="5758" xr:uid="{00000000-0005-0000-0000-00009D200000}"/>
    <cellStyle name="Formula0decimals 2 13 4 2 2" xfId="30781" xr:uid="{00000000-0005-0000-0000-00009E200000}"/>
    <cellStyle name="Formula0decimals 2 13 4 3" xfId="30780" xr:uid="{00000000-0005-0000-0000-00009F200000}"/>
    <cellStyle name="Formula0decimals 2 13 5" xfId="5759" xr:uid="{00000000-0005-0000-0000-0000A0200000}"/>
    <cellStyle name="Formula0decimals 2 13 5 2" xfId="5760" xr:uid="{00000000-0005-0000-0000-0000A1200000}"/>
    <cellStyle name="Formula0decimals 2 13 5 2 2" xfId="30783" xr:uid="{00000000-0005-0000-0000-0000A2200000}"/>
    <cellStyle name="Formula0decimals 2 13 5 3" xfId="30782" xr:uid="{00000000-0005-0000-0000-0000A3200000}"/>
    <cellStyle name="Formula0decimals 2 13 6" xfId="5761" xr:uid="{00000000-0005-0000-0000-0000A4200000}"/>
    <cellStyle name="Formula0decimals 2 13 6 2" xfId="5762" xr:uid="{00000000-0005-0000-0000-0000A5200000}"/>
    <cellStyle name="Formula0decimals 2 13 6 2 2" xfId="30785" xr:uid="{00000000-0005-0000-0000-0000A6200000}"/>
    <cellStyle name="Formula0decimals 2 13 6 3" xfId="30784" xr:uid="{00000000-0005-0000-0000-0000A7200000}"/>
    <cellStyle name="Formula0decimals 2 13 7" xfId="5763" xr:uid="{00000000-0005-0000-0000-0000A8200000}"/>
    <cellStyle name="Formula0decimals 2 13 7 2" xfId="30786" xr:uid="{00000000-0005-0000-0000-0000A9200000}"/>
    <cellStyle name="Formula0decimals 2 13 8" xfId="5764" xr:uid="{00000000-0005-0000-0000-0000AA200000}"/>
    <cellStyle name="Formula0decimals 2 13 8 2" xfId="30787" xr:uid="{00000000-0005-0000-0000-0000AB200000}"/>
    <cellStyle name="Formula0decimals 2 13 9" xfId="30765" xr:uid="{00000000-0005-0000-0000-0000AC200000}"/>
    <cellStyle name="Formula0decimals 2 14" xfId="5765" xr:uid="{00000000-0005-0000-0000-0000AD200000}"/>
    <cellStyle name="Formula0decimals 2 14 2" xfId="5766" xr:uid="{00000000-0005-0000-0000-0000AE200000}"/>
    <cellStyle name="Formula0decimals 2 14 2 2" xfId="5767" xr:uid="{00000000-0005-0000-0000-0000AF200000}"/>
    <cellStyle name="Formula0decimals 2 14 2 2 2" xfId="5768" xr:uid="{00000000-0005-0000-0000-0000B0200000}"/>
    <cellStyle name="Formula0decimals 2 14 2 2 2 2" xfId="30791" xr:uid="{00000000-0005-0000-0000-0000B1200000}"/>
    <cellStyle name="Formula0decimals 2 14 2 2 3" xfId="30790" xr:uid="{00000000-0005-0000-0000-0000B2200000}"/>
    <cellStyle name="Formula0decimals 2 14 2 3" xfId="5769" xr:uid="{00000000-0005-0000-0000-0000B3200000}"/>
    <cellStyle name="Formula0decimals 2 14 2 3 2" xfId="5770" xr:uid="{00000000-0005-0000-0000-0000B4200000}"/>
    <cellStyle name="Formula0decimals 2 14 2 3 2 2" xfId="30793" xr:uid="{00000000-0005-0000-0000-0000B5200000}"/>
    <cellStyle name="Formula0decimals 2 14 2 3 3" xfId="30792" xr:uid="{00000000-0005-0000-0000-0000B6200000}"/>
    <cellStyle name="Formula0decimals 2 14 2 4" xfId="5771" xr:uid="{00000000-0005-0000-0000-0000B7200000}"/>
    <cellStyle name="Formula0decimals 2 14 2 4 2" xfId="30794" xr:uid="{00000000-0005-0000-0000-0000B8200000}"/>
    <cellStyle name="Formula0decimals 2 14 2 5" xfId="5772" xr:uid="{00000000-0005-0000-0000-0000B9200000}"/>
    <cellStyle name="Formula0decimals 2 14 2 5 2" xfId="30795" xr:uid="{00000000-0005-0000-0000-0000BA200000}"/>
    <cellStyle name="Formula0decimals 2 14 2 6" xfId="30789" xr:uid="{00000000-0005-0000-0000-0000BB200000}"/>
    <cellStyle name="Formula0decimals 2 14 3" xfId="5773" xr:uid="{00000000-0005-0000-0000-0000BC200000}"/>
    <cellStyle name="Formula0decimals 2 14 3 2" xfId="5774" xr:uid="{00000000-0005-0000-0000-0000BD200000}"/>
    <cellStyle name="Formula0decimals 2 14 3 2 2" xfId="5775" xr:uid="{00000000-0005-0000-0000-0000BE200000}"/>
    <cellStyle name="Formula0decimals 2 14 3 2 2 2" xfId="30798" xr:uid="{00000000-0005-0000-0000-0000BF200000}"/>
    <cellStyle name="Formula0decimals 2 14 3 2 3" xfId="30797" xr:uid="{00000000-0005-0000-0000-0000C0200000}"/>
    <cellStyle name="Formula0decimals 2 14 3 3" xfId="5776" xr:uid="{00000000-0005-0000-0000-0000C1200000}"/>
    <cellStyle name="Formula0decimals 2 14 3 3 2" xfId="5777" xr:uid="{00000000-0005-0000-0000-0000C2200000}"/>
    <cellStyle name="Formula0decimals 2 14 3 3 2 2" xfId="30800" xr:uid="{00000000-0005-0000-0000-0000C3200000}"/>
    <cellStyle name="Formula0decimals 2 14 3 3 3" xfId="30799" xr:uid="{00000000-0005-0000-0000-0000C4200000}"/>
    <cellStyle name="Formula0decimals 2 14 3 4" xfId="5778" xr:uid="{00000000-0005-0000-0000-0000C5200000}"/>
    <cellStyle name="Formula0decimals 2 14 3 4 2" xfId="30801" xr:uid="{00000000-0005-0000-0000-0000C6200000}"/>
    <cellStyle name="Formula0decimals 2 14 3 5" xfId="5779" xr:uid="{00000000-0005-0000-0000-0000C7200000}"/>
    <cellStyle name="Formula0decimals 2 14 3 5 2" xfId="30802" xr:uid="{00000000-0005-0000-0000-0000C8200000}"/>
    <cellStyle name="Formula0decimals 2 14 3 6" xfId="30796" xr:uid="{00000000-0005-0000-0000-0000C9200000}"/>
    <cellStyle name="Formula0decimals 2 14 4" xfId="5780" xr:uid="{00000000-0005-0000-0000-0000CA200000}"/>
    <cellStyle name="Formula0decimals 2 14 4 2" xfId="5781" xr:uid="{00000000-0005-0000-0000-0000CB200000}"/>
    <cellStyle name="Formula0decimals 2 14 4 2 2" xfId="30804" xr:uid="{00000000-0005-0000-0000-0000CC200000}"/>
    <cellStyle name="Formula0decimals 2 14 4 3" xfId="30803" xr:uid="{00000000-0005-0000-0000-0000CD200000}"/>
    <cellStyle name="Formula0decimals 2 14 5" xfId="5782" xr:uid="{00000000-0005-0000-0000-0000CE200000}"/>
    <cellStyle name="Formula0decimals 2 14 5 2" xfId="5783" xr:uid="{00000000-0005-0000-0000-0000CF200000}"/>
    <cellStyle name="Formula0decimals 2 14 5 2 2" xfId="30806" xr:uid="{00000000-0005-0000-0000-0000D0200000}"/>
    <cellStyle name="Formula0decimals 2 14 5 3" xfId="30805" xr:uid="{00000000-0005-0000-0000-0000D1200000}"/>
    <cellStyle name="Formula0decimals 2 14 6" xfId="5784" xr:uid="{00000000-0005-0000-0000-0000D2200000}"/>
    <cellStyle name="Formula0decimals 2 14 6 2" xfId="30807" xr:uid="{00000000-0005-0000-0000-0000D3200000}"/>
    <cellStyle name="Formula0decimals 2 14 7" xfId="5785" xr:uid="{00000000-0005-0000-0000-0000D4200000}"/>
    <cellStyle name="Formula0decimals 2 14 7 2" xfId="30808" xr:uid="{00000000-0005-0000-0000-0000D5200000}"/>
    <cellStyle name="Formula0decimals 2 14 8" xfId="30788" xr:uid="{00000000-0005-0000-0000-0000D6200000}"/>
    <cellStyle name="Formula0decimals 2 15" xfId="5786" xr:uid="{00000000-0005-0000-0000-0000D7200000}"/>
    <cellStyle name="Formula0decimals 2 15 2" xfId="5787" xr:uid="{00000000-0005-0000-0000-0000D8200000}"/>
    <cellStyle name="Formula0decimals 2 15 2 2" xfId="5788" xr:uid="{00000000-0005-0000-0000-0000D9200000}"/>
    <cellStyle name="Formula0decimals 2 15 2 2 2" xfId="30811" xr:uid="{00000000-0005-0000-0000-0000DA200000}"/>
    <cellStyle name="Formula0decimals 2 15 2 3" xfId="30810" xr:uid="{00000000-0005-0000-0000-0000DB200000}"/>
    <cellStyle name="Formula0decimals 2 15 3" xfId="5789" xr:uid="{00000000-0005-0000-0000-0000DC200000}"/>
    <cellStyle name="Formula0decimals 2 15 3 2" xfId="5790" xr:uid="{00000000-0005-0000-0000-0000DD200000}"/>
    <cellStyle name="Formula0decimals 2 15 3 2 2" xfId="30813" xr:uid="{00000000-0005-0000-0000-0000DE200000}"/>
    <cellStyle name="Formula0decimals 2 15 3 3" xfId="30812" xr:uid="{00000000-0005-0000-0000-0000DF200000}"/>
    <cellStyle name="Formula0decimals 2 15 4" xfId="5791" xr:uid="{00000000-0005-0000-0000-0000E0200000}"/>
    <cellStyle name="Formula0decimals 2 15 4 2" xfId="30814" xr:uid="{00000000-0005-0000-0000-0000E1200000}"/>
    <cellStyle name="Formula0decimals 2 15 5" xfId="5792" xr:uid="{00000000-0005-0000-0000-0000E2200000}"/>
    <cellStyle name="Formula0decimals 2 15 5 2" xfId="30815" xr:uid="{00000000-0005-0000-0000-0000E3200000}"/>
    <cellStyle name="Formula0decimals 2 15 6" xfId="30809" xr:uid="{00000000-0005-0000-0000-0000E4200000}"/>
    <cellStyle name="Formula0decimals 2 16" xfId="5793" xr:uid="{00000000-0005-0000-0000-0000E5200000}"/>
    <cellStyle name="Formula0decimals 2 16 2" xfId="5794" xr:uid="{00000000-0005-0000-0000-0000E6200000}"/>
    <cellStyle name="Formula0decimals 2 16 2 2" xfId="5795" xr:uid="{00000000-0005-0000-0000-0000E7200000}"/>
    <cellStyle name="Formula0decimals 2 16 2 2 2" xfId="30818" xr:uid="{00000000-0005-0000-0000-0000E8200000}"/>
    <cellStyle name="Formula0decimals 2 16 2 3" xfId="30817" xr:uid="{00000000-0005-0000-0000-0000E9200000}"/>
    <cellStyle name="Formula0decimals 2 16 3" xfId="5796" xr:uid="{00000000-0005-0000-0000-0000EA200000}"/>
    <cellStyle name="Formula0decimals 2 16 3 2" xfId="5797" xr:uid="{00000000-0005-0000-0000-0000EB200000}"/>
    <cellStyle name="Formula0decimals 2 16 3 2 2" xfId="30820" xr:uid="{00000000-0005-0000-0000-0000EC200000}"/>
    <cellStyle name="Formula0decimals 2 16 3 3" xfId="30819" xr:uid="{00000000-0005-0000-0000-0000ED200000}"/>
    <cellStyle name="Formula0decimals 2 16 4" xfId="5798" xr:uid="{00000000-0005-0000-0000-0000EE200000}"/>
    <cellStyle name="Formula0decimals 2 16 4 2" xfId="30821" xr:uid="{00000000-0005-0000-0000-0000EF200000}"/>
    <cellStyle name="Formula0decimals 2 16 5" xfId="5799" xr:uid="{00000000-0005-0000-0000-0000F0200000}"/>
    <cellStyle name="Formula0decimals 2 16 5 2" xfId="30822" xr:uid="{00000000-0005-0000-0000-0000F1200000}"/>
    <cellStyle name="Formula0decimals 2 16 6" xfId="30816" xr:uid="{00000000-0005-0000-0000-0000F2200000}"/>
    <cellStyle name="Formula0decimals 2 17" xfId="5800" xr:uid="{00000000-0005-0000-0000-0000F3200000}"/>
    <cellStyle name="Formula0decimals 2 17 2" xfId="5801" xr:uid="{00000000-0005-0000-0000-0000F4200000}"/>
    <cellStyle name="Formula0decimals 2 17 2 2" xfId="30824" xr:uid="{00000000-0005-0000-0000-0000F5200000}"/>
    <cellStyle name="Formula0decimals 2 17 3" xfId="30823" xr:uid="{00000000-0005-0000-0000-0000F6200000}"/>
    <cellStyle name="Formula0decimals 2 18" xfId="5802" xr:uid="{00000000-0005-0000-0000-0000F7200000}"/>
    <cellStyle name="Formula0decimals 2 18 2" xfId="30825" xr:uid="{00000000-0005-0000-0000-0000F8200000}"/>
    <cellStyle name="Formula0decimals 2 19" xfId="5803" xr:uid="{00000000-0005-0000-0000-0000F9200000}"/>
    <cellStyle name="Formula0decimals 2 19 2" xfId="30826" xr:uid="{00000000-0005-0000-0000-0000FA200000}"/>
    <cellStyle name="Formula0decimals 2 2" xfId="5804" xr:uid="{00000000-0005-0000-0000-0000FB200000}"/>
    <cellStyle name="Formula0decimals 2 2 2" xfId="5805" xr:uid="{00000000-0005-0000-0000-0000FC200000}"/>
    <cellStyle name="Formula0decimals 2 2 2 2" xfId="5806" xr:uid="{00000000-0005-0000-0000-0000FD200000}"/>
    <cellStyle name="Formula0decimals 2 2 2 2 2" xfId="5807" xr:uid="{00000000-0005-0000-0000-0000FE200000}"/>
    <cellStyle name="Formula0decimals 2 2 2 2 2 2" xfId="30830" xr:uid="{00000000-0005-0000-0000-0000FF200000}"/>
    <cellStyle name="Formula0decimals 2 2 2 2 3" xfId="30829" xr:uid="{00000000-0005-0000-0000-000000210000}"/>
    <cellStyle name="Formula0decimals 2 2 2 3" xfId="5808" xr:uid="{00000000-0005-0000-0000-000001210000}"/>
    <cellStyle name="Formula0decimals 2 2 2 3 2" xfId="5809" xr:uid="{00000000-0005-0000-0000-000002210000}"/>
    <cellStyle name="Formula0decimals 2 2 2 3 2 2" xfId="30832" xr:uid="{00000000-0005-0000-0000-000003210000}"/>
    <cellStyle name="Formula0decimals 2 2 2 3 3" xfId="30831" xr:uid="{00000000-0005-0000-0000-000004210000}"/>
    <cellStyle name="Formula0decimals 2 2 2 4" xfId="5810" xr:uid="{00000000-0005-0000-0000-000005210000}"/>
    <cellStyle name="Formula0decimals 2 2 2 4 2" xfId="30833" xr:uid="{00000000-0005-0000-0000-000006210000}"/>
    <cellStyle name="Formula0decimals 2 2 2 5" xfId="5811" xr:uid="{00000000-0005-0000-0000-000007210000}"/>
    <cellStyle name="Formula0decimals 2 2 2 5 2" xfId="30834" xr:uid="{00000000-0005-0000-0000-000008210000}"/>
    <cellStyle name="Formula0decimals 2 2 2 6" xfId="30828" xr:uid="{00000000-0005-0000-0000-000009210000}"/>
    <cellStyle name="Formula0decimals 2 2 3" xfId="5812" xr:uid="{00000000-0005-0000-0000-00000A210000}"/>
    <cellStyle name="Formula0decimals 2 2 3 2" xfId="5813" xr:uid="{00000000-0005-0000-0000-00000B210000}"/>
    <cellStyle name="Formula0decimals 2 2 3 2 2" xfId="5814" xr:uid="{00000000-0005-0000-0000-00000C210000}"/>
    <cellStyle name="Formula0decimals 2 2 3 2 2 2" xfId="30837" xr:uid="{00000000-0005-0000-0000-00000D210000}"/>
    <cellStyle name="Formula0decimals 2 2 3 2 3" xfId="30836" xr:uid="{00000000-0005-0000-0000-00000E210000}"/>
    <cellStyle name="Formula0decimals 2 2 3 3" xfId="5815" xr:uid="{00000000-0005-0000-0000-00000F210000}"/>
    <cellStyle name="Formula0decimals 2 2 3 3 2" xfId="5816" xr:uid="{00000000-0005-0000-0000-000010210000}"/>
    <cellStyle name="Formula0decimals 2 2 3 3 2 2" xfId="30839" xr:uid="{00000000-0005-0000-0000-000011210000}"/>
    <cellStyle name="Formula0decimals 2 2 3 3 3" xfId="30838" xr:uid="{00000000-0005-0000-0000-000012210000}"/>
    <cellStyle name="Formula0decimals 2 2 3 4" xfId="5817" xr:uid="{00000000-0005-0000-0000-000013210000}"/>
    <cellStyle name="Formula0decimals 2 2 3 4 2" xfId="30840" xr:uid="{00000000-0005-0000-0000-000014210000}"/>
    <cellStyle name="Formula0decimals 2 2 3 5" xfId="5818" xr:uid="{00000000-0005-0000-0000-000015210000}"/>
    <cellStyle name="Formula0decimals 2 2 3 5 2" xfId="30841" xr:uid="{00000000-0005-0000-0000-000016210000}"/>
    <cellStyle name="Formula0decimals 2 2 3 6" xfId="30835" xr:uid="{00000000-0005-0000-0000-000017210000}"/>
    <cellStyle name="Formula0decimals 2 2 4" xfId="5819" xr:uid="{00000000-0005-0000-0000-000018210000}"/>
    <cellStyle name="Formula0decimals 2 2 4 2" xfId="30842" xr:uid="{00000000-0005-0000-0000-000019210000}"/>
    <cellStyle name="Formula0decimals 2 2 5" xfId="5820" xr:uid="{00000000-0005-0000-0000-00001A210000}"/>
    <cellStyle name="Formula0decimals 2 2 5 2" xfId="30843" xr:uid="{00000000-0005-0000-0000-00001B210000}"/>
    <cellStyle name="Formula0decimals 2 2 6" xfId="30827" xr:uid="{00000000-0005-0000-0000-00001C210000}"/>
    <cellStyle name="Formula0decimals 2 20" xfId="28162" xr:uid="{00000000-0005-0000-0000-00001D210000}"/>
    <cellStyle name="Formula0decimals 2 3" xfId="5821" xr:uid="{00000000-0005-0000-0000-00001E210000}"/>
    <cellStyle name="Formula0decimals 2 3 2" xfId="5822" xr:uid="{00000000-0005-0000-0000-00001F210000}"/>
    <cellStyle name="Formula0decimals 2 3 2 2" xfId="5823" xr:uid="{00000000-0005-0000-0000-000020210000}"/>
    <cellStyle name="Formula0decimals 2 3 2 2 2" xfId="5824" xr:uid="{00000000-0005-0000-0000-000021210000}"/>
    <cellStyle name="Formula0decimals 2 3 2 2 2 2" xfId="30847" xr:uid="{00000000-0005-0000-0000-000022210000}"/>
    <cellStyle name="Formula0decimals 2 3 2 2 3" xfId="30846" xr:uid="{00000000-0005-0000-0000-000023210000}"/>
    <cellStyle name="Formula0decimals 2 3 2 3" xfId="5825" xr:uid="{00000000-0005-0000-0000-000024210000}"/>
    <cellStyle name="Formula0decimals 2 3 2 3 2" xfId="5826" xr:uid="{00000000-0005-0000-0000-000025210000}"/>
    <cellStyle name="Formula0decimals 2 3 2 3 2 2" xfId="30849" xr:uid="{00000000-0005-0000-0000-000026210000}"/>
    <cellStyle name="Formula0decimals 2 3 2 3 3" xfId="30848" xr:uid="{00000000-0005-0000-0000-000027210000}"/>
    <cellStyle name="Formula0decimals 2 3 2 4" xfId="5827" xr:uid="{00000000-0005-0000-0000-000028210000}"/>
    <cellStyle name="Formula0decimals 2 3 2 4 2" xfId="30850" xr:uid="{00000000-0005-0000-0000-000029210000}"/>
    <cellStyle name="Formula0decimals 2 3 2 5" xfId="5828" xr:uid="{00000000-0005-0000-0000-00002A210000}"/>
    <cellStyle name="Formula0decimals 2 3 2 5 2" xfId="30851" xr:uid="{00000000-0005-0000-0000-00002B210000}"/>
    <cellStyle name="Formula0decimals 2 3 2 6" xfId="30845" xr:uid="{00000000-0005-0000-0000-00002C210000}"/>
    <cellStyle name="Formula0decimals 2 3 3" xfId="5829" xr:uid="{00000000-0005-0000-0000-00002D210000}"/>
    <cellStyle name="Formula0decimals 2 3 3 2" xfId="5830" xr:uid="{00000000-0005-0000-0000-00002E210000}"/>
    <cellStyle name="Formula0decimals 2 3 3 2 2" xfId="5831" xr:uid="{00000000-0005-0000-0000-00002F210000}"/>
    <cellStyle name="Formula0decimals 2 3 3 2 2 2" xfId="30854" xr:uid="{00000000-0005-0000-0000-000030210000}"/>
    <cellStyle name="Formula0decimals 2 3 3 2 3" xfId="30853" xr:uid="{00000000-0005-0000-0000-000031210000}"/>
    <cellStyle name="Formula0decimals 2 3 3 3" xfId="5832" xr:uid="{00000000-0005-0000-0000-000032210000}"/>
    <cellStyle name="Formula0decimals 2 3 3 3 2" xfId="5833" xr:uid="{00000000-0005-0000-0000-000033210000}"/>
    <cellStyle name="Formula0decimals 2 3 3 3 2 2" xfId="30856" xr:uid="{00000000-0005-0000-0000-000034210000}"/>
    <cellStyle name="Formula0decimals 2 3 3 3 3" xfId="30855" xr:uid="{00000000-0005-0000-0000-000035210000}"/>
    <cellStyle name="Formula0decimals 2 3 3 4" xfId="5834" xr:uid="{00000000-0005-0000-0000-000036210000}"/>
    <cellStyle name="Formula0decimals 2 3 3 4 2" xfId="30857" xr:uid="{00000000-0005-0000-0000-000037210000}"/>
    <cellStyle name="Formula0decimals 2 3 3 5" xfId="5835" xr:uid="{00000000-0005-0000-0000-000038210000}"/>
    <cellStyle name="Formula0decimals 2 3 3 5 2" xfId="30858" xr:uid="{00000000-0005-0000-0000-000039210000}"/>
    <cellStyle name="Formula0decimals 2 3 3 6" xfId="30852" xr:uid="{00000000-0005-0000-0000-00003A210000}"/>
    <cellStyle name="Formula0decimals 2 3 4" xfId="5836" xr:uid="{00000000-0005-0000-0000-00003B210000}"/>
    <cellStyle name="Formula0decimals 2 3 4 2" xfId="5837" xr:uid="{00000000-0005-0000-0000-00003C210000}"/>
    <cellStyle name="Formula0decimals 2 3 4 2 2" xfId="30860" xr:uid="{00000000-0005-0000-0000-00003D210000}"/>
    <cellStyle name="Formula0decimals 2 3 4 3" xfId="30859" xr:uid="{00000000-0005-0000-0000-00003E210000}"/>
    <cellStyle name="Formula0decimals 2 3 5" xfId="5838" xr:uid="{00000000-0005-0000-0000-00003F210000}"/>
    <cellStyle name="Formula0decimals 2 3 5 2" xfId="5839" xr:uid="{00000000-0005-0000-0000-000040210000}"/>
    <cellStyle name="Formula0decimals 2 3 5 2 2" xfId="30862" xr:uid="{00000000-0005-0000-0000-000041210000}"/>
    <cellStyle name="Formula0decimals 2 3 5 3" xfId="30861" xr:uid="{00000000-0005-0000-0000-000042210000}"/>
    <cellStyle name="Formula0decimals 2 3 6" xfId="5840" xr:uid="{00000000-0005-0000-0000-000043210000}"/>
    <cellStyle name="Formula0decimals 2 3 6 2" xfId="5841" xr:uid="{00000000-0005-0000-0000-000044210000}"/>
    <cellStyle name="Formula0decimals 2 3 6 2 2" xfId="30864" xr:uid="{00000000-0005-0000-0000-000045210000}"/>
    <cellStyle name="Formula0decimals 2 3 6 3" xfId="30863" xr:uid="{00000000-0005-0000-0000-000046210000}"/>
    <cellStyle name="Formula0decimals 2 3 7" xfId="5842" xr:uid="{00000000-0005-0000-0000-000047210000}"/>
    <cellStyle name="Formula0decimals 2 3 7 2" xfId="30865" xr:uid="{00000000-0005-0000-0000-000048210000}"/>
    <cellStyle name="Formula0decimals 2 3 8" xfId="5843" xr:uid="{00000000-0005-0000-0000-000049210000}"/>
    <cellStyle name="Formula0decimals 2 3 8 2" xfId="30866" xr:uid="{00000000-0005-0000-0000-00004A210000}"/>
    <cellStyle name="Formula0decimals 2 3 9" xfId="30844" xr:uid="{00000000-0005-0000-0000-00004B210000}"/>
    <cellStyle name="Formula0decimals 2 4" xfId="5844" xr:uid="{00000000-0005-0000-0000-00004C210000}"/>
    <cellStyle name="Formula0decimals 2 4 2" xfId="5845" xr:uid="{00000000-0005-0000-0000-00004D210000}"/>
    <cellStyle name="Formula0decimals 2 4 2 2" xfId="5846" xr:uid="{00000000-0005-0000-0000-00004E210000}"/>
    <cellStyle name="Formula0decimals 2 4 2 2 2" xfId="5847" xr:uid="{00000000-0005-0000-0000-00004F210000}"/>
    <cellStyle name="Formula0decimals 2 4 2 2 2 2" xfId="30870" xr:uid="{00000000-0005-0000-0000-000050210000}"/>
    <cellStyle name="Formula0decimals 2 4 2 2 3" xfId="30869" xr:uid="{00000000-0005-0000-0000-000051210000}"/>
    <cellStyle name="Formula0decimals 2 4 2 3" xfId="5848" xr:uid="{00000000-0005-0000-0000-000052210000}"/>
    <cellStyle name="Formula0decimals 2 4 2 3 2" xfId="5849" xr:uid="{00000000-0005-0000-0000-000053210000}"/>
    <cellStyle name="Formula0decimals 2 4 2 3 2 2" xfId="30872" xr:uid="{00000000-0005-0000-0000-000054210000}"/>
    <cellStyle name="Formula0decimals 2 4 2 3 3" xfId="30871" xr:uid="{00000000-0005-0000-0000-000055210000}"/>
    <cellStyle name="Formula0decimals 2 4 2 4" xfId="5850" xr:uid="{00000000-0005-0000-0000-000056210000}"/>
    <cellStyle name="Formula0decimals 2 4 2 4 2" xfId="30873" xr:uid="{00000000-0005-0000-0000-000057210000}"/>
    <cellStyle name="Formula0decimals 2 4 2 5" xfId="5851" xr:uid="{00000000-0005-0000-0000-000058210000}"/>
    <cellStyle name="Formula0decimals 2 4 2 5 2" xfId="30874" xr:uid="{00000000-0005-0000-0000-000059210000}"/>
    <cellStyle name="Formula0decimals 2 4 2 6" xfId="30868" xr:uid="{00000000-0005-0000-0000-00005A210000}"/>
    <cellStyle name="Formula0decimals 2 4 3" xfId="5852" xr:uid="{00000000-0005-0000-0000-00005B210000}"/>
    <cellStyle name="Formula0decimals 2 4 3 2" xfId="5853" xr:uid="{00000000-0005-0000-0000-00005C210000}"/>
    <cellStyle name="Formula0decimals 2 4 3 2 2" xfId="5854" xr:uid="{00000000-0005-0000-0000-00005D210000}"/>
    <cellStyle name="Formula0decimals 2 4 3 2 2 2" xfId="30877" xr:uid="{00000000-0005-0000-0000-00005E210000}"/>
    <cellStyle name="Formula0decimals 2 4 3 2 3" xfId="30876" xr:uid="{00000000-0005-0000-0000-00005F210000}"/>
    <cellStyle name="Formula0decimals 2 4 3 3" xfId="5855" xr:uid="{00000000-0005-0000-0000-000060210000}"/>
    <cellStyle name="Formula0decimals 2 4 3 3 2" xfId="5856" xr:uid="{00000000-0005-0000-0000-000061210000}"/>
    <cellStyle name="Formula0decimals 2 4 3 3 2 2" xfId="30879" xr:uid="{00000000-0005-0000-0000-000062210000}"/>
    <cellStyle name="Formula0decimals 2 4 3 3 3" xfId="30878" xr:uid="{00000000-0005-0000-0000-000063210000}"/>
    <cellStyle name="Formula0decimals 2 4 3 4" xfId="5857" xr:uid="{00000000-0005-0000-0000-000064210000}"/>
    <cellStyle name="Formula0decimals 2 4 3 4 2" xfId="30880" xr:uid="{00000000-0005-0000-0000-000065210000}"/>
    <cellStyle name="Formula0decimals 2 4 3 5" xfId="5858" xr:uid="{00000000-0005-0000-0000-000066210000}"/>
    <cellStyle name="Formula0decimals 2 4 3 5 2" xfId="30881" xr:uid="{00000000-0005-0000-0000-000067210000}"/>
    <cellStyle name="Formula0decimals 2 4 3 6" xfId="30875" xr:uid="{00000000-0005-0000-0000-000068210000}"/>
    <cellStyle name="Formula0decimals 2 4 4" xfId="5859" xr:uid="{00000000-0005-0000-0000-000069210000}"/>
    <cellStyle name="Formula0decimals 2 4 4 2" xfId="5860" xr:uid="{00000000-0005-0000-0000-00006A210000}"/>
    <cellStyle name="Formula0decimals 2 4 4 2 2" xfId="30883" xr:uid="{00000000-0005-0000-0000-00006B210000}"/>
    <cellStyle name="Formula0decimals 2 4 4 3" xfId="30882" xr:uid="{00000000-0005-0000-0000-00006C210000}"/>
    <cellStyle name="Formula0decimals 2 4 5" xfId="5861" xr:uid="{00000000-0005-0000-0000-00006D210000}"/>
    <cellStyle name="Formula0decimals 2 4 5 2" xfId="5862" xr:uid="{00000000-0005-0000-0000-00006E210000}"/>
    <cellStyle name="Formula0decimals 2 4 5 2 2" xfId="30885" xr:uid="{00000000-0005-0000-0000-00006F210000}"/>
    <cellStyle name="Formula0decimals 2 4 5 3" xfId="30884" xr:uid="{00000000-0005-0000-0000-000070210000}"/>
    <cellStyle name="Formula0decimals 2 4 6" xfId="5863" xr:uid="{00000000-0005-0000-0000-000071210000}"/>
    <cellStyle name="Formula0decimals 2 4 6 2" xfId="5864" xr:uid="{00000000-0005-0000-0000-000072210000}"/>
    <cellStyle name="Formula0decimals 2 4 6 2 2" xfId="30887" xr:uid="{00000000-0005-0000-0000-000073210000}"/>
    <cellStyle name="Formula0decimals 2 4 6 3" xfId="30886" xr:uid="{00000000-0005-0000-0000-000074210000}"/>
    <cellStyle name="Formula0decimals 2 4 7" xfId="5865" xr:uid="{00000000-0005-0000-0000-000075210000}"/>
    <cellStyle name="Formula0decimals 2 4 7 2" xfId="30888" xr:uid="{00000000-0005-0000-0000-000076210000}"/>
    <cellStyle name="Formula0decimals 2 4 8" xfId="5866" xr:uid="{00000000-0005-0000-0000-000077210000}"/>
    <cellStyle name="Formula0decimals 2 4 8 2" xfId="30889" xr:uid="{00000000-0005-0000-0000-000078210000}"/>
    <cellStyle name="Formula0decimals 2 4 9" xfId="30867" xr:uid="{00000000-0005-0000-0000-000079210000}"/>
    <cellStyle name="Formula0decimals 2 5" xfId="5867" xr:uid="{00000000-0005-0000-0000-00007A210000}"/>
    <cellStyle name="Formula0decimals 2 5 2" xfId="5868" xr:uid="{00000000-0005-0000-0000-00007B210000}"/>
    <cellStyle name="Formula0decimals 2 5 2 2" xfId="5869" xr:uid="{00000000-0005-0000-0000-00007C210000}"/>
    <cellStyle name="Formula0decimals 2 5 2 2 2" xfId="5870" xr:uid="{00000000-0005-0000-0000-00007D210000}"/>
    <cellStyle name="Formula0decimals 2 5 2 2 2 2" xfId="30893" xr:uid="{00000000-0005-0000-0000-00007E210000}"/>
    <cellStyle name="Formula0decimals 2 5 2 2 3" xfId="30892" xr:uid="{00000000-0005-0000-0000-00007F210000}"/>
    <cellStyle name="Formula0decimals 2 5 2 3" xfId="5871" xr:uid="{00000000-0005-0000-0000-000080210000}"/>
    <cellStyle name="Formula0decimals 2 5 2 3 2" xfId="5872" xr:uid="{00000000-0005-0000-0000-000081210000}"/>
    <cellStyle name="Formula0decimals 2 5 2 3 2 2" xfId="30895" xr:uid="{00000000-0005-0000-0000-000082210000}"/>
    <cellStyle name="Formula0decimals 2 5 2 3 3" xfId="30894" xr:uid="{00000000-0005-0000-0000-000083210000}"/>
    <cellStyle name="Formula0decimals 2 5 2 4" xfId="5873" xr:uid="{00000000-0005-0000-0000-000084210000}"/>
    <cellStyle name="Formula0decimals 2 5 2 4 2" xfId="30896" xr:uid="{00000000-0005-0000-0000-000085210000}"/>
    <cellStyle name="Formula0decimals 2 5 2 5" xfId="5874" xr:uid="{00000000-0005-0000-0000-000086210000}"/>
    <cellStyle name="Formula0decimals 2 5 2 5 2" xfId="30897" xr:uid="{00000000-0005-0000-0000-000087210000}"/>
    <cellStyle name="Formula0decimals 2 5 2 6" xfId="30891" xr:uid="{00000000-0005-0000-0000-000088210000}"/>
    <cellStyle name="Formula0decimals 2 5 3" xfId="5875" xr:uid="{00000000-0005-0000-0000-000089210000}"/>
    <cellStyle name="Formula0decimals 2 5 3 2" xfId="5876" xr:uid="{00000000-0005-0000-0000-00008A210000}"/>
    <cellStyle name="Formula0decimals 2 5 3 2 2" xfId="5877" xr:uid="{00000000-0005-0000-0000-00008B210000}"/>
    <cellStyle name="Formula0decimals 2 5 3 2 2 2" xfId="30900" xr:uid="{00000000-0005-0000-0000-00008C210000}"/>
    <cellStyle name="Formula0decimals 2 5 3 2 3" xfId="30899" xr:uid="{00000000-0005-0000-0000-00008D210000}"/>
    <cellStyle name="Formula0decimals 2 5 3 3" xfId="5878" xr:uid="{00000000-0005-0000-0000-00008E210000}"/>
    <cellStyle name="Formula0decimals 2 5 3 3 2" xfId="5879" xr:uid="{00000000-0005-0000-0000-00008F210000}"/>
    <cellStyle name="Formula0decimals 2 5 3 3 2 2" xfId="30902" xr:uid="{00000000-0005-0000-0000-000090210000}"/>
    <cellStyle name="Formula0decimals 2 5 3 3 3" xfId="30901" xr:uid="{00000000-0005-0000-0000-000091210000}"/>
    <cellStyle name="Formula0decimals 2 5 3 4" xfId="5880" xr:uid="{00000000-0005-0000-0000-000092210000}"/>
    <cellStyle name="Formula0decimals 2 5 3 4 2" xfId="30903" xr:uid="{00000000-0005-0000-0000-000093210000}"/>
    <cellStyle name="Formula0decimals 2 5 3 5" xfId="5881" xr:uid="{00000000-0005-0000-0000-000094210000}"/>
    <cellStyle name="Formula0decimals 2 5 3 5 2" xfId="30904" xr:uid="{00000000-0005-0000-0000-000095210000}"/>
    <cellStyle name="Formula0decimals 2 5 3 6" xfId="30898" xr:uid="{00000000-0005-0000-0000-000096210000}"/>
    <cellStyle name="Formula0decimals 2 5 4" xfId="5882" xr:uid="{00000000-0005-0000-0000-000097210000}"/>
    <cellStyle name="Formula0decimals 2 5 4 2" xfId="5883" xr:uid="{00000000-0005-0000-0000-000098210000}"/>
    <cellStyle name="Formula0decimals 2 5 4 2 2" xfId="30906" xr:uid="{00000000-0005-0000-0000-000099210000}"/>
    <cellStyle name="Formula0decimals 2 5 4 3" xfId="30905" xr:uid="{00000000-0005-0000-0000-00009A210000}"/>
    <cellStyle name="Formula0decimals 2 5 5" xfId="5884" xr:uid="{00000000-0005-0000-0000-00009B210000}"/>
    <cellStyle name="Formula0decimals 2 5 5 2" xfId="5885" xr:uid="{00000000-0005-0000-0000-00009C210000}"/>
    <cellStyle name="Formula0decimals 2 5 5 2 2" xfId="30908" xr:uid="{00000000-0005-0000-0000-00009D210000}"/>
    <cellStyle name="Formula0decimals 2 5 5 3" xfId="30907" xr:uid="{00000000-0005-0000-0000-00009E210000}"/>
    <cellStyle name="Formula0decimals 2 5 6" xfId="5886" xr:uid="{00000000-0005-0000-0000-00009F210000}"/>
    <cellStyle name="Formula0decimals 2 5 6 2" xfId="5887" xr:uid="{00000000-0005-0000-0000-0000A0210000}"/>
    <cellStyle name="Formula0decimals 2 5 6 2 2" xfId="30910" xr:uid="{00000000-0005-0000-0000-0000A1210000}"/>
    <cellStyle name="Formula0decimals 2 5 6 3" xfId="30909" xr:uid="{00000000-0005-0000-0000-0000A2210000}"/>
    <cellStyle name="Formula0decimals 2 5 7" xfId="5888" xr:uid="{00000000-0005-0000-0000-0000A3210000}"/>
    <cellStyle name="Formula0decimals 2 5 7 2" xfId="30911" xr:uid="{00000000-0005-0000-0000-0000A4210000}"/>
    <cellStyle name="Formula0decimals 2 5 8" xfId="5889" xr:uid="{00000000-0005-0000-0000-0000A5210000}"/>
    <cellStyle name="Formula0decimals 2 5 8 2" xfId="30912" xr:uid="{00000000-0005-0000-0000-0000A6210000}"/>
    <cellStyle name="Formula0decimals 2 5 9" xfId="30890" xr:uid="{00000000-0005-0000-0000-0000A7210000}"/>
    <cellStyle name="Formula0decimals 2 6" xfId="5890" xr:uid="{00000000-0005-0000-0000-0000A8210000}"/>
    <cellStyle name="Formula0decimals 2 6 2" xfId="5891" xr:uid="{00000000-0005-0000-0000-0000A9210000}"/>
    <cellStyle name="Formula0decimals 2 6 2 2" xfId="5892" xr:uid="{00000000-0005-0000-0000-0000AA210000}"/>
    <cellStyle name="Formula0decimals 2 6 2 2 2" xfId="5893" xr:uid="{00000000-0005-0000-0000-0000AB210000}"/>
    <cellStyle name="Formula0decimals 2 6 2 2 2 2" xfId="30916" xr:uid="{00000000-0005-0000-0000-0000AC210000}"/>
    <cellStyle name="Formula0decimals 2 6 2 2 3" xfId="30915" xr:uid="{00000000-0005-0000-0000-0000AD210000}"/>
    <cellStyle name="Formula0decimals 2 6 2 3" xfId="5894" xr:uid="{00000000-0005-0000-0000-0000AE210000}"/>
    <cellStyle name="Formula0decimals 2 6 2 3 2" xfId="5895" xr:uid="{00000000-0005-0000-0000-0000AF210000}"/>
    <cellStyle name="Formula0decimals 2 6 2 3 2 2" xfId="30918" xr:uid="{00000000-0005-0000-0000-0000B0210000}"/>
    <cellStyle name="Formula0decimals 2 6 2 3 3" xfId="30917" xr:uid="{00000000-0005-0000-0000-0000B1210000}"/>
    <cellStyle name="Formula0decimals 2 6 2 4" xfId="5896" xr:uid="{00000000-0005-0000-0000-0000B2210000}"/>
    <cellStyle name="Formula0decimals 2 6 2 4 2" xfId="30919" xr:uid="{00000000-0005-0000-0000-0000B3210000}"/>
    <cellStyle name="Formula0decimals 2 6 2 5" xfId="5897" xr:uid="{00000000-0005-0000-0000-0000B4210000}"/>
    <cellStyle name="Formula0decimals 2 6 2 5 2" xfId="30920" xr:uid="{00000000-0005-0000-0000-0000B5210000}"/>
    <cellStyle name="Formula0decimals 2 6 2 6" xfId="30914" xr:uid="{00000000-0005-0000-0000-0000B6210000}"/>
    <cellStyle name="Formula0decimals 2 6 3" xfId="5898" xr:uid="{00000000-0005-0000-0000-0000B7210000}"/>
    <cellStyle name="Formula0decimals 2 6 3 2" xfId="5899" xr:uid="{00000000-0005-0000-0000-0000B8210000}"/>
    <cellStyle name="Formula0decimals 2 6 3 2 2" xfId="5900" xr:uid="{00000000-0005-0000-0000-0000B9210000}"/>
    <cellStyle name="Formula0decimals 2 6 3 2 2 2" xfId="30923" xr:uid="{00000000-0005-0000-0000-0000BA210000}"/>
    <cellStyle name="Formula0decimals 2 6 3 2 3" xfId="30922" xr:uid="{00000000-0005-0000-0000-0000BB210000}"/>
    <cellStyle name="Formula0decimals 2 6 3 3" xfId="5901" xr:uid="{00000000-0005-0000-0000-0000BC210000}"/>
    <cellStyle name="Formula0decimals 2 6 3 3 2" xfId="5902" xr:uid="{00000000-0005-0000-0000-0000BD210000}"/>
    <cellStyle name="Formula0decimals 2 6 3 3 2 2" xfId="30925" xr:uid="{00000000-0005-0000-0000-0000BE210000}"/>
    <cellStyle name="Formula0decimals 2 6 3 3 3" xfId="30924" xr:uid="{00000000-0005-0000-0000-0000BF210000}"/>
    <cellStyle name="Formula0decimals 2 6 3 4" xfId="5903" xr:uid="{00000000-0005-0000-0000-0000C0210000}"/>
    <cellStyle name="Formula0decimals 2 6 3 4 2" xfId="30926" xr:uid="{00000000-0005-0000-0000-0000C1210000}"/>
    <cellStyle name="Formula0decimals 2 6 3 5" xfId="5904" xr:uid="{00000000-0005-0000-0000-0000C2210000}"/>
    <cellStyle name="Formula0decimals 2 6 3 5 2" xfId="30927" xr:uid="{00000000-0005-0000-0000-0000C3210000}"/>
    <cellStyle name="Formula0decimals 2 6 3 6" xfId="30921" xr:uid="{00000000-0005-0000-0000-0000C4210000}"/>
    <cellStyle name="Formula0decimals 2 6 4" xfId="5905" xr:uid="{00000000-0005-0000-0000-0000C5210000}"/>
    <cellStyle name="Formula0decimals 2 6 4 2" xfId="5906" xr:uid="{00000000-0005-0000-0000-0000C6210000}"/>
    <cellStyle name="Formula0decimals 2 6 4 2 2" xfId="30929" xr:uid="{00000000-0005-0000-0000-0000C7210000}"/>
    <cellStyle name="Formula0decimals 2 6 4 3" xfId="30928" xr:uid="{00000000-0005-0000-0000-0000C8210000}"/>
    <cellStyle name="Formula0decimals 2 6 5" xfId="5907" xr:uid="{00000000-0005-0000-0000-0000C9210000}"/>
    <cellStyle name="Formula0decimals 2 6 5 2" xfId="5908" xr:uid="{00000000-0005-0000-0000-0000CA210000}"/>
    <cellStyle name="Formula0decimals 2 6 5 2 2" xfId="30931" xr:uid="{00000000-0005-0000-0000-0000CB210000}"/>
    <cellStyle name="Formula0decimals 2 6 5 3" xfId="30930" xr:uid="{00000000-0005-0000-0000-0000CC210000}"/>
    <cellStyle name="Formula0decimals 2 6 6" xfId="5909" xr:uid="{00000000-0005-0000-0000-0000CD210000}"/>
    <cellStyle name="Formula0decimals 2 6 6 2" xfId="5910" xr:uid="{00000000-0005-0000-0000-0000CE210000}"/>
    <cellStyle name="Formula0decimals 2 6 6 2 2" xfId="30933" xr:uid="{00000000-0005-0000-0000-0000CF210000}"/>
    <cellStyle name="Formula0decimals 2 6 6 3" xfId="30932" xr:uid="{00000000-0005-0000-0000-0000D0210000}"/>
    <cellStyle name="Formula0decimals 2 6 7" xfId="5911" xr:uid="{00000000-0005-0000-0000-0000D1210000}"/>
    <cellStyle name="Formula0decimals 2 6 7 2" xfId="30934" xr:uid="{00000000-0005-0000-0000-0000D2210000}"/>
    <cellStyle name="Formula0decimals 2 6 8" xfId="5912" xr:uid="{00000000-0005-0000-0000-0000D3210000}"/>
    <cellStyle name="Formula0decimals 2 6 8 2" xfId="30935" xr:uid="{00000000-0005-0000-0000-0000D4210000}"/>
    <cellStyle name="Formula0decimals 2 6 9" xfId="30913" xr:uid="{00000000-0005-0000-0000-0000D5210000}"/>
    <cellStyle name="Formula0decimals 2 7" xfId="5913" xr:uid="{00000000-0005-0000-0000-0000D6210000}"/>
    <cellStyle name="Formula0decimals 2 7 2" xfId="5914" xr:uid="{00000000-0005-0000-0000-0000D7210000}"/>
    <cellStyle name="Formula0decimals 2 7 2 2" xfId="5915" xr:uid="{00000000-0005-0000-0000-0000D8210000}"/>
    <cellStyle name="Formula0decimals 2 7 2 2 2" xfId="5916" xr:uid="{00000000-0005-0000-0000-0000D9210000}"/>
    <cellStyle name="Formula0decimals 2 7 2 2 2 2" xfId="30939" xr:uid="{00000000-0005-0000-0000-0000DA210000}"/>
    <cellStyle name="Formula0decimals 2 7 2 2 3" xfId="30938" xr:uid="{00000000-0005-0000-0000-0000DB210000}"/>
    <cellStyle name="Formula0decimals 2 7 2 3" xfId="5917" xr:uid="{00000000-0005-0000-0000-0000DC210000}"/>
    <cellStyle name="Formula0decimals 2 7 2 3 2" xfId="5918" xr:uid="{00000000-0005-0000-0000-0000DD210000}"/>
    <cellStyle name="Formula0decimals 2 7 2 3 2 2" xfId="30941" xr:uid="{00000000-0005-0000-0000-0000DE210000}"/>
    <cellStyle name="Formula0decimals 2 7 2 3 3" xfId="30940" xr:uid="{00000000-0005-0000-0000-0000DF210000}"/>
    <cellStyle name="Formula0decimals 2 7 2 4" xfId="5919" xr:uid="{00000000-0005-0000-0000-0000E0210000}"/>
    <cellStyle name="Formula0decimals 2 7 2 4 2" xfId="30942" xr:uid="{00000000-0005-0000-0000-0000E1210000}"/>
    <cellStyle name="Formula0decimals 2 7 2 5" xfId="5920" xr:uid="{00000000-0005-0000-0000-0000E2210000}"/>
    <cellStyle name="Formula0decimals 2 7 2 5 2" xfId="30943" xr:uid="{00000000-0005-0000-0000-0000E3210000}"/>
    <cellStyle name="Formula0decimals 2 7 2 6" xfId="30937" xr:uid="{00000000-0005-0000-0000-0000E4210000}"/>
    <cellStyle name="Formula0decimals 2 7 3" xfId="5921" xr:uid="{00000000-0005-0000-0000-0000E5210000}"/>
    <cellStyle name="Formula0decimals 2 7 3 2" xfId="5922" xr:uid="{00000000-0005-0000-0000-0000E6210000}"/>
    <cellStyle name="Formula0decimals 2 7 3 2 2" xfId="5923" xr:uid="{00000000-0005-0000-0000-0000E7210000}"/>
    <cellStyle name="Formula0decimals 2 7 3 2 2 2" xfId="30946" xr:uid="{00000000-0005-0000-0000-0000E8210000}"/>
    <cellStyle name="Formula0decimals 2 7 3 2 3" xfId="30945" xr:uid="{00000000-0005-0000-0000-0000E9210000}"/>
    <cellStyle name="Formula0decimals 2 7 3 3" xfId="5924" xr:uid="{00000000-0005-0000-0000-0000EA210000}"/>
    <cellStyle name="Formula0decimals 2 7 3 3 2" xfId="5925" xr:uid="{00000000-0005-0000-0000-0000EB210000}"/>
    <cellStyle name="Formula0decimals 2 7 3 3 2 2" xfId="30948" xr:uid="{00000000-0005-0000-0000-0000EC210000}"/>
    <cellStyle name="Formula0decimals 2 7 3 3 3" xfId="30947" xr:uid="{00000000-0005-0000-0000-0000ED210000}"/>
    <cellStyle name="Formula0decimals 2 7 3 4" xfId="5926" xr:uid="{00000000-0005-0000-0000-0000EE210000}"/>
    <cellStyle name="Formula0decimals 2 7 3 4 2" xfId="30949" xr:uid="{00000000-0005-0000-0000-0000EF210000}"/>
    <cellStyle name="Formula0decimals 2 7 3 5" xfId="5927" xr:uid="{00000000-0005-0000-0000-0000F0210000}"/>
    <cellStyle name="Formula0decimals 2 7 3 5 2" xfId="30950" xr:uid="{00000000-0005-0000-0000-0000F1210000}"/>
    <cellStyle name="Formula0decimals 2 7 3 6" xfId="30944" xr:uid="{00000000-0005-0000-0000-0000F2210000}"/>
    <cellStyle name="Formula0decimals 2 7 4" xfId="5928" xr:uid="{00000000-0005-0000-0000-0000F3210000}"/>
    <cellStyle name="Formula0decimals 2 7 4 2" xfId="5929" xr:uid="{00000000-0005-0000-0000-0000F4210000}"/>
    <cellStyle name="Formula0decimals 2 7 4 2 2" xfId="30952" xr:uid="{00000000-0005-0000-0000-0000F5210000}"/>
    <cellStyle name="Formula0decimals 2 7 4 3" xfId="30951" xr:uid="{00000000-0005-0000-0000-0000F6210000}"/>
    <cellStyle name="Formula0decimals 2 7 5" xfId="5930" xr:uid="{00000000-0005-0000-0000-0000F7210000}"/>
    <cellStyle name="Formula0decimals 2 7 5 2" xfId="5931" xr:uid="{00000000-0005-0000-0000-0000F8210000}"/>
    <cellStyle name="Formula0decimals 2 7 5 2 2" xfId="30954" xr:uid="{00000000-0005-0000-0000-0000F9210000}"/>
    <cellStyle name="Formula0decimals 2 7 5 3" xfId="30953" xr:uid="{00000000-0005-0000-0000-0000FA210000}"/>
    <cellStyle name="Formula0decimals 2 7 6" xfId="5932" xr:uid="{00000000-0005-0000-0000-0000FB210000}"/>
    <cellStyle name="Formula0decimals 2 7 6 2" xfId="5933" xr:uid="{00000000-0005-0000-0000-0000FC210000}"/>
    <cellStyle name="Formula0decimals 2 7 6 2 2" xfId="30956" xr:uid="{00000000-0005-0000-0000-0000FD210000}"/>
    <cellStyle name="Formula0decimals 2 7 6 3" xfId="30955" xr:uid="{00000000-0005-0000-0000-0000FE210000}"/>
    <cellStyle name="Formula0decimals 2 7 7" xfId="5934" xr:uid="{00000000-0005-0000-0000-0000FF210000}"/>
    <cellStyle name="Formula0decimals 2 7 7 2" xfId="30957" xr:uid="{00000000-0005-0000-0000-000000220000}"/>
    <cellStyle name="Formula0decimals 2 7 8" xfId="5935" xr:uid="{00000000-0005-0000-0000-000001220000}"/>
    <cellStyle name="Formula0decimals 2 7 8 2" xfId="30958" xr:uid="{00000000-0005-0000-0000-000002220000}"/>
    <cellStyle name="Formula0decimals 2 7 9" xfId="30936" xr:uid="{00000000-0005-0000-0000-000003220000}"/>
    <cellStyle name="Formula0decimals 2 8" xfId="5936" xr:uid="{00000000-0005-0000-0000-000004220000}"/>
    <cellStyle name="Formula0decimals 2 8 2" xfId="5937" xr:uid="{00000000-0005-0000-0000-000005220000}"/>
    <cellStyle name="Formula0decimals 2 8 2 2" xfId="5938" xr:uid="{00000000-0005-0000-0000-000006220000}"/>
    <cellStyle name="Formula0decimals 2 8 2 2 2" xfId="5939" xr:uid="{00000000-0005-0000-0000-000007220000}"/>
    <cellStyle name="Formula0decimals 2 8 2 2 2 2" xfId="30962" xr:uid="{00000000-0005-0000-0000-000008220000}"/>
    <cellStyle name="Formula0decimals 2 8 2 2 3" xfId="30961" xr:uid="{00000000-0005-0000-0000-000009220000}"/>
    <cellStyle name="Formula0decimals 2 8 2 3" xfId="5940" xr:uid="{00000000-0005-0000-0000-00000A220000}"/>
    <cellStyle name="Formula0decimals 2 8 2 3 2" xfId="5941" xr:uid="{00000000-0005-0000-0000-00000B220000}"/>
    <cellStyle name="Formula0decimals 2 8 2 3 2 2" xfId="30964" xr:uid="{00000000-0005-0000-0000-00000C220000}"/>
    <cellStyle name="Formula0decimals 2 8 2 3 3" xfId="30963" xr:uid="{00000000-0005-0000-0000-00000D220000}"/>
    <cellStyle name="Formula0decimals 2 8 2 4" xfId="5942" xr:uid="{00000000-0005-0000-0000-00000E220000}"/>
    <cellStyle name="Formula0decimals 2 8 2 4 2" xfId="30965" xr:uid="{00000000-0005-0000-0000-00000F220000}"/>
    <cellStyle name="Formula0decimals 2 8 2 5" xfId="5943" xr:uid="{00000000-0005-0000-0000-000010220000}"/>
    <cellStyle name="Formula0decimals 2 8 2 5 2" xfId="30966" xr:uid="{00000000-0005-0000-0000-000011220000}"/>
    <cellStyle name="Formula0decimals 2 8 2 6" xfId="30960" xr:uid="{00000000-0005-0000-0000-000012220000}"/>
    <cellStyle name="Formula0decimals 2 8 3" xfId="5944" xr:uid="{00000000-0005-0000-0000-000013220000}"/>
    <cellStyle name="Formula0decimals 2 8 3 2" xfId="5945" xr:uid="{00000000-0005-0000-0000-000014220000}"/>
    <cellStyle name="Formula0decimals 2 8 3 2 2" xfId="5946" xr:uid="{00000000-0005-0000-0000-000015220000}"/>
    <cellStyle name="Formula0decimals 2 8 3 2 2 2" xfId="30969" xr:uid="{00000000-0005-0000-0000-000016220000}"/>
    <cellStyle name="Formula0decimals 2 8 3 2 3" xfId="30968" xr:uid="{00000000-0005-0000-0000-000017220000}"/>
    <cellStyle name="Formula0decimals 2 8 3 3" xfId="5947" xr:uid="{00000000-0005-0000-0000-000018220000}"/>
    <cellStyle name="Formula0decimals 2 8 3 3 2" xfId="5948" xr:uid="{00000000-0005-0000-0000-000019220000}"/>
    <cellStyle name="Formula0decimals 2 8 3 3 2 2" xfId="30971" xr:uid="{00000000-0005-0000-0000-00001A220000}"/>
    <cellStyle name="Formula0decimals 2 8 3 3 3" xfId="30970" xr:uid="{00000000-0005-0000-0000-00001B220000}"/>
    <cellStyle name="Formula0decimals 2 8 3 4" xfId="5949" xr:uid="{00000000-0005-0000-0000-00001C220000}"/>
    <cellStyle name="Formula0decimals 2 8 3 4 2" xfId="30972" xr:uid="{00000000-0005-0000-0000-00001D220000}"/>
    <cellStyle name="Formula0decimals 2 8 3 5" xfId="5950" xr:uid="{00000000-0005-0000-0000-00001E220000}"/>
    <cellStyle name="Formula0decimals 2 8 3 5 2" xfId="30973" xr:uid="{00000000-0005-0000-0000-00001F220000}"/>
    <cellStyle name="Formula0decimals 2 8 3 6" xfId="30967" xr:uid="{00000000-0005-0000-0000-000020220000}"/>
    <cellStyle name="Formula0decimals 2 8 4" xfId="5951" xr:uid="{00000000-0005-0000-0000-000021220000}"/>
    <cellStyle name="Formula0decimals 2 8 4 2" xfId="5952" xr:uid="{00000000-0005-0000-0000-000022220000}"/>
    <cellStyle name="Formula0decimals 2 8 4 2 2" xfId="30975" xr:uid="{00000000-0005-0000-0000-000023220000}"/>
    <cellStyle name="Formula0decimals 2 8 4 3" xfId="30974" xr:uid="{00000000-0005-0000-0000-000024220000}"/>
    <cellStyle name="Formula0decimals 2 8 5" xfId="5953" xr:uid="{00000000-0005-0000-0000-000025220000}"/>
    <cellStyle name="Formula0decimals 2 8 5 2" xfId="5954" xr:uid="{00000000-0005-0000-0000-000026220000}"/>
    <cellStyle name="Formula0decimals 2 8 5 2 2" xfId="30977" xr:uid="{00000000-0005-0000-0000-000027220000}"/>
    <cellStyle name="Formula0decimals 2 8 5 3" xfId="30976" xr:uid="{00000000-0005-0000-0000-000028220000}"/>
    <cellStyle name="Formula0decimals 2 8 6" xfId="5955" xr:uid="{00000000-0005-0000-0000-000029220000}"/>
    <cellStyle name="Formula0decimals 2 8 6 2" xfId="5956" xr:uid="{00000000-0005-0000-0000-00002A220000}"/>
    <cellStyle name="Formula0decimals 2 8 6 2 2" xfId="30979" xr:uid="{00000000-0005-0000-0000-00002B220000}"/>
    <cellStyle name="Formula0decimals 2 8 6 3" xfId="30978" xr:uid="{00000000-0005-0000-0000-00002C220000}"/>
    <cellStyle name="Formula0decimals 2 8 7" xfId="5957" xr:uid="{00000000-0005-0000-0000-00002D220000}"/>
    <cellStyle name="Formula0decimals 2 8 7 2" xfId="30980" xr:uid="{00000000-0005-0000-0000-00002E220000}"/>
    <cellStyle name="Formula0decimals 2 8 8" xfId="5958" xr:uid="{00000000-0005-0000-0000-00002F220000}"/>
    <cellStyle name="Formula0decimals 2 8 8 2" xfId="30981" xr:uid="{00000000-0005-0000-0000-000030220000}"/>
    <cellStyle name="Formula0decimals 2 8 9" xfId="30959" xr:uid="{00000000-0005-0000-0000-000031220000}"/>
    <cellStyle name="Formula0decimals 2 9" xfId="5959" xr:uid="{00000000-0005-0000-0000-000032220000}"/>
    <cellStyle name="Formula0decimals 2 9 2" xfId="5960" xr:uid="{00000000-0005-0000-0000-000033220000}"/>
    <cellStyle name="Formula0decimals 2 9 2 2" xfId="5961" xr:uid="{00000000-0005-0000-0000-000034220000}"/>
    <cellStyle name="Formula0decimals 2 9 2 2 2" xfId="5962" xr:uid="{00000000-0005-0000-0000-000035220000}"/>
    <cellStyle name="Formula0decimals 2 9 2 2 2 2" xfId="30985" xr:uid="{00000000-0005-0000-0000-000036220000}"/>
    <cellStyle name="Formula0decimals 2 9 2 2 3" xfId="30984" xr:uid="{00000000-0005-0000-0000-000037220000}"/>
    <cellStyle name="Formula0decimals 2 9 2 3" xfId="5963" xr:uid="{00000000-0005-0000-0000-000038220000}"/>
    <cellStyle name="Formula0decimals 2 9 2 3 2" xfId="5964" xr:uid="{00000000-0005-0000-0000-000039220000}"/>
    <cellStyle name="Formula0decimals 2 9 2 3 2 2" xfId="30987" xr:uid="{00000000-0005-0000-0000-00003A220000}"/>
    <cellStyle name="Formula0decimals 2 9 2 3 3" xfId="30986" xr:uid="{00000000-0005-0000-0000-00003B220000}"/>
    <cellStyle name="Formula0decimals 2 9 2 4" xfId="5965" xr:uid="{00000000-0005-0000-0000-00003C220000}"/>
    <cellStyle name="Formula0decimals 2 9 2 4 2" xfId="30988" xr:uid="{00000000-0005-0000-0000-00003D220000}"/>
    <cellStyle name="Formula0decimals 2 9 2 5" xfId="5966" xr:uid="{00000000-0005-0000-0000-00003E220000}"/>
    <cellStyle name="Formula0decimals 2 9 2 5 2" xfId="30989" xr:uid="{00000000-0005-0000-0000-00003F220000}"/>
    <cellStyle name="Formula0decimals 2 9 2 6" xfId="30983" xr:uid="{00000000-0005-0000-0000-000040220000}"/>
    <cellStyle name="Formula0decimals 2 9 3" xfId="5967" xr:uid="{00000000-0005-0000-0000-000041220000}"/>
    <cellStyle name="Formula0decimals 2 9 3 2" xfId="5968" xr:uid="{00000000-0005-0000-0000-000042220000}"/>
    <cellStyle name="Formula0decimals 2 9 3 2 2" xfId="5969" xr:uid="{00000000-0005-0000-0000-000043220000}"/>
    <cellStyle name="Formula0decimals 2 9 3 2 2 2" xfId="30992" xr:uid="{00000000-0005-0000-0000-000044220000}"/>
    <cellStyle name="Formula0decimals 2 9 3 2 3" xfId="30991" xr:uid="{00000000-0005-0000-0000-000045220000}"/>
    <cellStyle name="Formula0decimals 2 9 3 3" xfId="5970" xr:uid="{00000000-0005-0000-0000-000046220000}"/>
    <cellStyle name="Formula0decimals 2 9 3 3 2" xfId="5971" xr:uid="{00000000-0005-0000-0000-000047220000}"/>
    <cellStyle name="Formula0decimals 2 9 3 3 2 2" xfId="30994" xr:uid="{00000000-0005-0000-0000-000048220000}"/>
    <cellStyle name="Formula0decimals 2 9 3 3 3" xfId="30993" xr:uid="{00000000-0005-0000-0000-000049220000}"/>
    <cellStyle name="Formula0decimals 2 9 3 4" xfId="5972" xr:uid="{00000000-0005-0000-0000-00004A220000}"/>
    <cellStyle name="Formula0decimals 2 9 3 4 2" xfId="30995" xr:uid="{00000000-0005-0000-0000-00004B220000}"/>
    <cellStyle name="Formula0decimals 2 9 3 5" xfId="5973" xr:uid="{00000000-0005-0000-0000-00004C220000}"/>
    <cellStyle name="Formula0decimals 2 9 3 5 2" xfId="30996" xr:uid="{00000000-0005-0000-0000-00004D220000}"/>
    <cellStyle name="Formula0decimals 2 9 3 6" xfId="30990" xr:uid="{00000000-0005-0000-0000-00004E220000}"/>
    <cellStyle name="Formula0decimals 2 9 4" xfId="5974" xr:uid="{00000000-0005-0000-0000-00004F220000}"/>
    <cellStyle name="Formula0decimals 2 9 4 2" xfId="5975" xr:uid="{00000000-0005-0000-0000-000050220000}"/>
    <cellStyle name="Formula0decimals 2 9 4 2 2" xfId="30998" xr:uid="{00000000-0005-0000-0000-000051220000}"/>
    <cellStyle name="Formula0decimals 2 9 4 3" xfId="30997" xr:uid="{00000000-0005-0000-0000-000052220000}"/>
    <cellStyle name="Formula0decimals 2 9 5" xfId="5976" xr:uid="{00000000-0005-0000-0000-000053220000}"/>
    <cellStyle name="Formula0decimals 2 9 5 2" xfId="5977" xr:uid="{00000000-0005-0000-0000-000054220000}"/>
    <cellStyle name="Formula0decimals 2 9 5 2 2" xfId="31000" xr:uid="{00000000-0005-0000-0000-000055220000}"/>
    <cellStyle name="Formula0decimals 2 9 5 3" xfId="30999" xr:uid="{00000000-0005-0000-0000-000056220000}"/>
    <cellStyle name="Formula0decimals 2 9 6" xfId="5978" xr:uid="{00000000-0005-0000-0000-000057220000}"/>
    <cellStyle name="Formula0decimals 2 9 6 2" xfId="5979" xr:uid="{00000000-0005-0000-0000-000058220000}"/>
    <cellStyle name="Formula0decimals 2 9 6 2 2" xfId="31002" xr:uid="{00000000-0005-0000-0000-000059220000}"/>
    <cellStyle name="Formula0decimals 2 9 6 3" xfId="31001" xr:uid="{00000000-0005-0000-0000-00005A220000}"/>
    <cellStyle name="Formula0decimals 2 9 7" xfId="5980" xr:uid="{00000000-0005-0000-0000-00005B220000}"/>
    <cellStyle name="Formula0decimals 2 9 7 2" xfId="31003" xr:uid="{00000000-0005-0000-0000-00005C220000}"/>
    <cellStyle name="Formula0decimals 2 9 8" xfId="5981" xr:uid="{00000000-0005-0000-0000-00005D220000}"/>
    <cellStyle name="Formula0decimals 2 9 8 2" xfId="31004" xr:uid="{00000000-0005-0000-0000-00005E220000}"/>
    <cellStyle name="Formula0decimals 2 9 9" xfId="30982" xr:uid="{00000000-0005-0000-0000-00005F220000}"/>
    <cellStyle name="Formula0decimals 3" xfId="7" xr:uid="{00000000-0005-0000-0000-000060220000}"/>
    <cellStyle name="Formula0decimals 3 10" xfId="5982" xr:uid="{00000000-0005-0000-0000-000061220000}"/>
    <cellStyle name="Formula0decimals 3 10 2" xfId="5983" xr:uid="{00000000-0005-0000-0000-000062220000}"/>
    <cellStyle name="Formula0decimals 3 10 2 2" xfId="5984" xr:uid="{00000000-0005-0000-0000-000063220000}"/>
    <cellStyle name="Formula0decimals 3 10 2 2 2" xfId="5985" xr:uid="{00000000-0005-0000-0000-000064220000}"/>
    <cellStyle name="Formula0decimals 3 10 2 2 2 2" xfId="31008" xr:uid="{00000000-0005-0000-0000-000065220000}"/>
    <cellStyle name="Formula0decimals 3 10 2 2 3" xfId="31007" xr:uid="{00000000-0005-0000-0000-000066220000}"/>
    <cellStyle name="Formula0decimals 3 10 2 3" xfId="5986" xr:uid="{00000000-0005-0000-0000-000067220000}"/>
    <cellStyle name="Formula0decimals 3 10 2 3 2" xfId="5987" xr:uid="{00000000-0005-0000-0000-000068220000}"/>
    <cellStyle name="Formula0decimals 3 10 2 3 2 2" xfId="31010" xr:uid="{00000000-0005-0000-0000-000069220000}"/>
    <cellStyle name="Formula0decimals 3 10 2 3 3" xfId="31009" xr:uid="{00000000-0005-0000-0000-00006A220000}"/>
    <cellStyle name="Formula0decimals 3 10 2 4" xfId="5988" xr:uid="{00000000-0005-0000-0000-00006B220000}"/>
    <cellStyle name="Formula0decimals 3 10 2 4 2" xfId="31011" xr:uid="{00000000-0005-0000-0000-00006C220000}"/>
    <cellStyle name="Formula0decimals 3 10 2 5" xfId="5989" xr:uid="{00000000-0005-0000-0000-00006D220000}"/>
    <cellStyle name="Formula0decimals 3 10 2 5 2" xfId="31012" xr:uid="{00000000-0005-0000-0000-00006E220000}"/>
    <cellStyle name="Formula0decimals 3 10 2 6" xfId="31006" xr:uid="{00000000-0005-0000-0000-00006F220000}"/>
    <cellStyle name="Formula0decimals 3 10 3" xfId="5990" xr:uid="{00000000-0005-0000-0000-000070220000}"/>
    <cellStyle name="Formula0decimals 3 10 3 2" xfId="5991" xr:uid="{00000000-0005-0000-0000-000071220000}"/>
    <cellStyle name="Formula0decimals 3 10 3 2 2" xfId="5992" xr:uid="{00000000-0005-0000-0000-000072220000}"/>
    <cellStyle name="Formula0decimals 3 10 3 2 2 2" xfId="31015" xr:uid="{00000000-0005-0000-0000-000073220000}"/>
    <cellStyle name="Formula0decimals 3 10 3 2 3" xfId="31014" xr:uid="{00000000-0005-0000-0000-000074220000}"/>
    <cellStyle name="Formula0decimals 3 10 3 3" xfId="5993" xr:uid="{00000000-0005-0000-0000-000075220000}"/>
    <cellStyle name="Formula0decimals 3 10 3 3 2" xfId="5994" xr:uid="{00000000-0005-0000-0000-000076220000}"/>
    <cellStyle name="Formula0decimals 3 10 3 3 2 2" xfId="31017" xr:uid="{00000000-0005-0000-0000-000077220000}"/>
    <cellStyle name="Formula0decimals 3 10 3 3 3" xfId="31016" xr:uid="{00000000-0005-0000-0000-000078220000}"/>
    <cellStyle name="Formula0decimals 3 10 3 4" xfId="5995" xr:uid="{00000000-0005-0000-0000-000079220000}"/>
    <cellStyle name="Formula0decimals 3 10 3 4 2" xfId="31018" xr:uid="{00000000-0005-0000-0000-00007A220000}"/>
    <cellStyle name="Formula0decimals 3 10 3 5" xfId="5996" xr:uid="{00000000-0005-0000-0000-00007B220000}"/>
    <cellStyle name="Formula0decimals 3 10 3 5 2" xfId="31019" xr:uid="{00000000-0005-0000-0000-00007C220000}"/>
    <cellStyle name="Formula0decimals 3 10 3 6" xfId="31013" xr:uid="{00000000-0005-0000-0000-00007D220000}"/>
    <cellStyle name="Formula0decimals 3 10 4" xfId="5997" xr:uid="{00000000-0005-0000-0000-00007E220000}"/>
    <cellStyle name="Formula0decimals 3 10 4 2" xfId="5998" xr:uid="{00000000-0005-0000-0000-00007F220000}"/>
    <cellStyle name="Formula0decimals 3 10 4 2 2" xfId="31021" xr:uid="{00000000-0005-0000-0000-000080220000}"/>
    <cellStyle name="Formula0decimals 3 10 4 3" xfId="31020" xr:uid="{00000000-0005-0000-0000-000081220000}"/>
    <cellStyle name="Formula0decimals 3 10 5" xfId="5999" xr:uid="{00000000-0005-0000-0000-000082220000}"/>
    <cellStyle name="Formula0decimals 3 10 5 2" xfId="6000" xr:uid="{00000000-0005-0000-0000-000083220000}"/>
    <cellStyle name="Formula0decimals 3 10 5 2 2" xfId="31023" xr:uid="{00000000-0005-0000-0000-000084220000}"/>
    <cellStyle name="Formula0decimals 3 10 5 3" xfId="31022" xr:uid="{00000000-0005-0000-0000-000085220000}"/>
    <cellStyle name="Formula0decimals 3 10 6" xfId="6001" xr:uid="{00000000-0005-0000-0000-000086220000}"/>
    <cellStyle name="Formula0decimals 3 10 6 2" xfId="6002" xr:uid="{00000000-0005-0000-0000-000087220000}"/>
    <cellStyle name="Formula0decimals 3 10 6 2 2" xfId="31025" xr:uid="{00000000-0005-0000-0000-000088220000}"/>
    <cellStyle name="Formula0decimals 3 10 6 3" xfId="31024" xr:uid="{00000000-0005-0000-0000-000089220000}"/>
    <cellStyle name="Formula0decimals 3 10 7" xfId="6003" xr:uid="{00000000-0005-0000-0000-00008A220000}"/>
    <cellStyle name="Formula0decimals 3 10 7 2" xfId="31026" xr:uid="{00000000-0005-0000-0000-00008B220000}"/>
    <cellStyle name="Formula0decimals 3 10 8" xfId="6004" xr:uid="{00000000-0005-0000-0000-00008C220000}"/>
    <cellStyle name="Formula0decimals 3 10 8 2" xfId="31027" xr:uid="{00000000-0005-0000-0000-00008D220000}"/>
    <cellStyle name="Formula0decimals 3 10 9" xfId="31005" xr:uid="{00000000-0005-0000-0000-00008E220000}"/>
    <cellStyle name="Formula0decimals 3 11" xfId="6005" xr:uid="{00000000-0005-0000-0000-00008F220000}"/>
    <cellStyle name="Formula0decimals 3 11 2" xfId="6006" xr:uid="{00000000-0005-0000-0000-000090220000}"/>
    <cellStyle name="Formula0decimals 3 11 2 2" xfId="6007" xr:uid="{00000000-0005-0000-0000-000091220000}"/>
    <cellStyle name="Formula0decimals 3 11 2 2 2" xfId="6008" xr:uid="{00000000-0005-0000-0000-000092220000}"/>
    <cellStyle name="Formula0decimals 3 11 2 2 2 2" xfId="31031" xr:uid="{00000000-0005-0000-0000-000093220000}"/>
    <cellStyle name="Formula0decimals 3 11 2 2 3" xfId="31030" xr:uid="{00000000-0005-0000-0000-000094220000}"/>
    <cellStyle name="Formula0decimals 3 11 2 3" xfId="6009" xr:uid="{00000000-0005-0000-0000-000095220000}"/>
    <cellStyle name="Formula0decimals 3 11 2 3 2" xfId="6010" xr:uid="{00000000-0005-0000-0000-000096220000}"/>
    <cellStyle name="Formula0decimals 3 11 2 3 2 2" xfId="31033" xr:uid="{00000000-0005-0000-0000-000097220000}"/>
    <cellStyle name="Formula0decimals 3 11 2 3 3" xfId="31032" xr:uid="{00000000-0005-0000-0000-000098220000}"/>
    <cellStyle name="Formula0decimals 3 11 2 4" xfId="6011" xr:uid="{00000000-0005-0000-0000-000099220000}"/>
    <cellStyle name="Formula0decimals 3 11 2 4 2" xfId="31034" xr:uid="{00000000-0005-0000-0000-00009A220000}"/>
    <cellStyle name="Formula0decimals 3 11 2 5" xfId="6012" xr:uid="{00000000-0005-0000-0000-00009B220000}"/>
    <cellStyle name="Formula0decimals 3 11 2 5 2" xfId="31035" xr:uid="{00000000-0005-0000-0000-00009C220000}"/>
    <cellStyle name="Formula0decimals 3 11 2 6" xfId="31029" xr:uid="{00000000-0005-0000-0000-00009D220000}"/>
    <cellStyle name="Formula0decimals 3 11 3" xfId="6013" xr:uid="{00000000-0005-0000-0000-00009E220000}"/>
    <cellStyle name="Formula0decimals 3 11 3 2" xfId="6014" xr:uid="{00000000-0005-0000-0000-00009F220000}"/>
    <cellStyle name="Formula0decimals 3 11 3 2 2" xfId="6015" xr:uid="{00000000-0005-0000-0000-0000A0220000}"/>
    <cellStyle name="Formula0decimals 3 11 3 2 2 2" xfId="31038" xr:uid="{00000000-0005-0000-0000-0000A1220000}"/>
    <cellStyle name="Formula0decimals 3 11 3 2 3" xfId="31037" xr:uid="{00000000-0005-0000-0000-0000A2220000}"/>
    <cellStyle name="Formula0decimals 3 11 3 3" xfId="6016" xr:uid="{00000000-0005-0000-0000-0000A3220000}"/>
    <cellStyle name="Formula0decimals 3 11 3 3 2" xfId="6017" xr:uid="{00000000-0005-0000-0000-0000A4220000}"/>
    <cellStyle name="Formula0decimals 3 11 3 3 2 2" xfId="31040" xr:uid="{00000000-0005-0000-0000-0000A5220000}"/>
    <cellStyle name="Formula0decimals 3 11 3 3 3" xfId="31039" xr:uid="{00000000-0005-0000-0000-0000A6220000}"/>
    <cellStyle name="Formula0decimals 3 11 3 4" xfId="6018" xr:uid="{00000000-0005-0000-0000-0000A7220000}"/>
    <cellStyle name="Formula0decimals 3 11 3 4 2" xfId="31041" xr:uid="{00000000-0005-0000-0000-0000A8220000}"/>
    <cellStyle name="Formula0decimals 3 11 3 5" xfId="6019" xr:uid="{00000000-0005-0000-0000-0000A9220000}"/>
    <cellStyle name="Formula0decimals 3 11 3 5 2" xfId="31042" xr:uid="{00000000-0005-0000-0000-0000AA220000}"/>
    <cellStyle name="Formula0decimals 3 11 3 6" xfId="31036" xr:uid="{00000000-0005-0000-0000-0000AB220000}"/>
    <cellStyle name="Formula0decimals 3 11 4" xfId="6020" xr:uid="{00000000-0005-0000-0000-0000AC220000}"/>
    <cellStyle name="Formula0decimals 3 11 4 2" xfId="6021" xr:uid="{00000000-0005-0000-0000-0000AD220000}"/>
    <cellStyle name="Formula0decimals 3 11 4 2 2" xfId="31044" xr:uid="{00000000-0005-0000-0000-0000AE220000}"/>
    <cellStyle name="Formula0decimals 3 11 4 3" xfId="31043" xr:uid="{00000000-0005-0000-0000-0000AF220000}"/>
    <cellStyle name="Formula0decimals 3 11 5" xfId="6022" xr:uid="{00000000-0005-0000-0000-0000B0220000}"/>
    <cellStyle name="Formula0decimals 3 11 5 2" xfId="6023" xr:uid="{00000000-0005-0000-0000-0000B1220000}"/>
    <cellStyle name="Formula0decimals 3 11 5 2 2" xfId="31046" xr:uid="{00000000-0005-0000-0000-0000B2220000}"/>
    <cellStyle name="Formula0decimals 3 11 5 3" xfId="31045" xr:uid="{00000000-0005-0000-0000-0000B3220000}"/>
    <cellStyle name="Formula0decimals 3 11 6" xfId="6024" xr:uid="{00000000-0005-0000-0000-0000B4220000}"/>
    <cellStyle name="Formula0decimals 3 11 6 2" xfId="6025" xr:uid="{00000000-0005-0000-0000-0000B5220000}"/>
    <cellStyle name="Formula0decimals 3 11 6 2 2" xfId="31048" xr:uid="{00000000-0005-0000-0000-0000B6220000}"/>
    <cellStyle name="Formula0decimals 3 11 6 3" xfId="31047" xr:uid="{00000000-0005-0000-0000-0000B7220000}"/>
    <cellStyle name="Formula0decimals 3 11 7" xfId="6026" xr:uid="{00000000-0005-0000-0000-0000B8220000}"/>
    <cellStyle name="Formula0decimals 3 11 7 2" xfId="31049" xr:uid="{00000000-0005-0000-0000-0000B9220000}"/>
    <cellStyle name="Formula0decimals 3 11 8" xfId="6027" xr:uid="{00000000-0005-0000-0000-0000BA220000}"/>
    <cellStyle name="Formula0decimals 3 11 8 2" xfId="31050" xr:uid="{00000000-0005-0000-0000-0000BB220000}"/>
    <cellStyle name="Formula0decimals 3 11 9" xfId="31028" xr:uid="{00000000-0005-0000-0000-0000BC220000}"/>
    <cellStyle name="Formula0decimals 3 12" xfId="6028" xr:uid="{00000000-0005-0000-0000-0000BD220000}"/>
    <cellStyle name="Formula0decimals 3 12 2" xfId="6029" xr:uid="{00000000-0005-0000-0000-0000BE220000}"/>
    <cellStyle name="Formula0decimals 3 12 2 2" xfId="6030" xr:uid="{00000000-0005-0000-0000-0000BF220000}"/>
    <cellStyle name="Formula0decimals 3 12 2 2 2" xfId="6031" xr:uid="{00000000-0005-0000-0000-0000C0220000}"/>
    <cellStyle name="Formula0decimals 3 12 2 2 2 2" xfId="31054" xr:uid="{00000000-0005-0000-0000-0000C1220000}"/>
    <cellStyle name="Formula0decimals 3 12 2 2 3" xfId="31053" xr:uid="{00000000-0005-0000-0000-0000C2220000}"/>
    <cellStyle name="Formula0decimals 3 12 2 3" xfId="6032" xr:uid="{00000000-0005-0000-0000-0000C3220000}"/>
    <cellStyle name="Formula0decimals 3 12 2 3 2" xfId="6033" xr:uid="{00000000-0005-0000-0000-0000C4220000}"/>
    <cellStyle name="Formula0decimals 3 12 2 3 2 2" xfId="31056" xr:uid="{00000000-0005-0000-0000-0000C5220000}"/>
    <cellStyle name="Formula0decimals 3 12 2 3 3" xfId="31055" xr:uid="{00000000-0005-0000-0000-0000C6220000}"/>
    <cellStyle name="Formula0decimals 3 12 2 4" xfId="6034" xr:uid="{00000000-0005-0000-0000-0000C7220000}"/>
    <cellStyle name="Formula0decimals 3 12 2 4 2" xfId="31057" xr:uid="{00000000-0005-0000-0000-0000C8220000}"/>
    <cellStyle name="Formula0decimals 3 12 2 5" xfId="6035" xr:uid="{00000000-0005-0000-0000-0000C9220000}"/>
    <cellStyle name="Formula0decimals 3 12 2 5 2" xfId="31058" xr:uid="{00000000-0005-0000-0000-0000CA220000}"/>
    <cellStyle name="Formula0decimals 3 12 2 6" xfId="31052" xr:uid="{00000000-0005-0000-0000-0000CB220000}"/>
    <cellStyle name="Formula0decimals 3 12 3" xfId="6036" xr:uid="{00000000-0005-0000-0000-0000CC220000}"/>
    <cellStyle name="Formula0decimals 3 12 3 2" xfId="6037" xr:uid="{00000000-0005-0000-0000-0000CD220000}"/>
    <cellStyle name="Formula0decimals 3 12 3 2 2" xfId="6038" xr:uid="{00000000-0005-0000-0000-0000CE220000}"/>
    <cellStyle name="Formula0decimals 3 12 3 2 2 2" xfId="31061" xr:uid="{00000000-0005-0000-0000-0000CF220000}"/>
    <cellStyle name="Formula0decimals 3 12 3 2 3" xfId="31060" xr:uid="{00000000-0005-0000-0000-0000D0220000}"/>
    <cellStyle name="Formula0decimals 3 12 3 3" xfId="6039" xr:uid="{00000000-0005-0000-0000-0000D1220000}"/>
    <cellStyle name="Formula0decimals 3 12 3 3 2" xfId="6040" xr:uid="{00000000-0005-0000-0000-0000D2220000}"/>
    <cellStyle name="Formula0decimals 3 12 3 3 2 2" xfId="31063" xr:uid="{00000000-0005-0000-0000-0000D3220000}"/>
    <cellStyle name="Formula0decimals 3 12 3 3 3" xfId="31062" xr:uid="{00000000-0005-0000-0000-0000D4220000}"/>
    <cellStyle name="Formula0decimals 3 12 3 4" xfId="6041" xr:uid="{00000000-0005-0000-0000-0000D5220000}"/>
    <cellStyle name="Formula0decimals 3 12 3 4 2" xfId="31064" xr:uid="{00000000-0005-0000-0000-0000D6220000}"/>
    <cellStyle name="Formula0decimals 3 12 3 5" xfId="6042" xr:uid="{00000000-0005-0000-0000-0000D7220000}"/>
    <cellStyle name="Formula0decimals 3 12 3 5 2" xfId="31065" xr:uid="{00000000-0005-0000-0000-0000D8220000}"/>
    <cellStyle name="Formula0decimals 3 12 3 6" xfId="31059" xr:uid="{00000000-0005-0000-0000-0000D9220000}"/>
    <cellStyle name="Formula0decimals 3 12 4" xfId="6043" xr:uid="{00000000-0005-0000-0000-0000DA220000}"/>
    <cellStyle name="Formula0decimals 3 12 4 2" xfId="6044" xr:uid="{00000000-0005-0000-0000-0000DB220000}"/>
    <cellStyle name="Formula0decimals 3 12 4 2 2" xfId="31067" xr:uid="{00000000-0005-0000-0000-0000DC220000}"/>
    <cellStyle name="Formula0decimals 3 12 4 3" xfId="31066" xr:uid="{00000000-0005-0000-0000-0000DD220000}"/>
    <cellStyle name="Formula0decimals 3 12 5" xfId="6045" xr:uid="{00000000-0005-0000-0000-0000DE220000}"/>
    <cellStyle name="Formula0decimals 3 12 5 2" xfId="6046" xr:uid="{00000000-0005-0000-0000-0000DF220000}"/>
    <cellStyle name="Formula0decimals 3 12 5 2 2" xfId="31069" xr:uid="{00000000-0005-0000-0000-0000E0220000}"/>
    <cellStyle name="Formula0decimals 3 12 5 3" xfId="31068" xr:uid="{00000000-0005-0000-0000-0000E1220000}"/>
    <cellStyle name="Formula0decimals 3 12 6" xfId="6047" xr:uid="{00000000-0005-0000-0000-0000E2220000}"/>
    <cellStyle name="Formula0decimals 3 12 6 2" xfId="6048" xr:uid="{00000000-0005-0000-0000-0000E3220000}"/>
    <cellStyle name="Formula0decimals 3 12 6 2 2" xfId="31071" xr:uid="{00000000-0005-0000-0000-0000E4220000}"/>
    <cellStyle name="Formula0decimals 3 12 6 3" xfId="31070" xr:uid="{00000000-0005-0000-0000-0000E5220000}"/>
    <cellStyle name="Formula0decimals 3 12 7" xfId="6049" xr:uid="{00000000-0005-0000-0000-0000E6220000}"/>
    <cellStyle name="Formula0decimals 3 12 7 2" xfId="31072" xr:uid="{00000000-0005-0000-0000-0000E7220000}"/>
    <cellStyle name="Formula0decimals 3 12 8" xfId="6050" xr:uid="{00000000-0005-0000-0000-0000E8220000}"/>
    <cellStyle name="Formula0decimals 3 12 8 2" xfId="31073" xr:uid="{00000000-0005-0000-0000-0000E9220000}"/>
    <cellStyle name="Formula0decimals 3 12 9" xfId="31051" xr:uid="{00000000-0005-0000-0000-0000EA220000}"/>
    <cellStyle name="Formula0decimals 3 13" xfId="6051" xr:uid="{00000000-0005-0000-0000-0000EB220000}"/>
    <cellStyle name="Formula0decimals 3 13 2" xfId="6052" xr:uid="{00000000-0005-0000-0000-0000EC220000}"/>
    <cellStyle name="Formula0decimals 3 13 2 2" xfId="6053" xr:uid="{00000000-0005-0000-0000-0000ED220000}"/>
    <cellStyle name="Formula0decimals 3 13 2 2 2" xfId="6054" xr:uid="{00000000-0005-0000-0000-0000EE220000}"/>
    <cellStyle name="Formula0decimals 3 13 2 2 2 2" xfId="31077" xr:uid="{00000000-0005-0000-0000-0000EF220000}"/>
    <cellStyle name="Formula0decimals 3 13 2 2 3" xfId="31076" xr:uid="{00000000-0005-0000-0000-0000F0220000}"/>
    <cellStyle name="Formula0decimals 3 13 2 3" xfId="6055" xr:uid="{00000000-0005-0000-0000-0000F1220000}"/>
    <cellStyle name="Formula0decimals 3 13 2 3 2" xfId="6056" xr:uid="{00000000-0005-0000-0000-0000F2220000}"/>
    <cellStyle name="Formula0decimals 3 13 2 3 2 2" xfId="31079" xr:uid="{00000000-0005-0000-0000-0000F3220000}"/>
    <cellStyle name="Formula0decimals 3 13 2 3 3" xfId="31078" xr:uid="{00000000-0005-0000-0000-0000F4220000}"/>
    <cellStyle name="Formula0decimals 3 13 2 4" xfId="6057" xr:uid="{00000000-0005-0000-0000-0000F5220000}"/>
    <cellStyle name="Formula0decimals 3 13 2 4 2" xfId="31080" xr:uid="{00000000-0005-0000-0000-0000F6220000}"/>
    <cellStyle name="Formula0decimals 3 13 2 5" xfId="6058" xr:uid="{00000000-0005-0000-0000-0000F7220000}"/>
    <cellStyle name="Formula0decimals 3 13 2 5 2" xfId="31081" xr:uid="{00000000-0005-0000-0000-0000F8220000}"/>
    <cellStyle name="Formula0decimals 3 13 2 6" xfId="31075" xr:uid="{00000000-0005-0000-0000-0000F9220000}"/>
    <cellStyle name="Formula0decimals 3 13 3" xfId="6059" xr:uid="{00000000-0005-0000-0000-0000FA220000}"/>
    <cellStyle name="Formula0decimals 3 13 3 2" xfId="6060" xr:uid="{00000000-0005-0000-0000-0000FB220000}"/>
    <cellStyle name="Formula0decimals 3 13 3 2 2" xfId="6061" xr:uid="{00000000-0005-0000-0000-0000FC220000}"/>
    <cellStyle name="Formula0decimals 3 13 3 2 2 2" xfId="31084" xr:uid="{00000000-0005-0000-0000-0000FD220000}"/>
    <cellStyle name="Formula0decimals 3 13 3 2 3" xfId="31083" xr:uid="{00000000-0005-0000-0000-0000FE220000}"/>
    <cellStyle name="Formula0decimals 3 13 3 3" xfId="6062" xr:uid="{00000000-0005-0000-0000-0000FF220000}"/>
    <cellStyle name="Formula0decimals 3 13 3 3 2" xfId="6063" xr:uid="{00000000-0005-0000-0000-000000230000}"/>
    <cellStyle name="Formula0decimals 3 13 3 3 2 2" xfId="31086" xr:uid="{00000000-0005-0000-0000-000001230000}"/>
    <cellStyle name="Formula0decimals 3 13 3 3 3" xfId="31085" xr:uid="{00000000-0005-0000-0000-000002230000}"/>
    <cellStyle name="Formula0decimals 3 13 3 4" xfId="6064" xr:uid="{00000000-0005-0000-0000-000003230000}"/>
    <cellStyle name="Formula0decimals 3 13 3 4 2" xfId="31087" xr:uid="{00000000-0005-0000-0000-000004230000}"/>
    <cellStyle name="Formula0decimals 3 13 3 5" xfId="6065" xr:uid="{00000000-0005-0000-0000-000005230000}"/>
    <cellStyle name="Formula0decimals 3 13 3 5 2" xfId="31088" xr:uid="{00000000-0005-0000-0000-000006230000}"/>
    <cellStyle name="Formula0decimals 3 13 3 6" xfId="31082" xr:uid="{00000000-0005-0000-0000-000007230000}"/>
    <cellStyle name="Formula0decimals 3 13 4" xfId="6066" xr:uid="{00000000-0005-0000-0000-000008230000}"/>
    <cellStyle name="Formula0decimals 3 13 4 2" xfId="6067" xr:uid="{00000000-0005-0000-0000-000009230000}"/>
    <cellStyle name="Formula0decimals 3 13 4 2 2" xfId="31090" xr:uid="{00000000-0005-0000-0000-00000A230000}"/>
    <cellStyle name="Formula0decimals 3 13 4 3" xfId="31089" xr:uid="{00000000-0005-0000-0000-00000B230000}"/>
    <cellStyle name="Formula0decimals 3 13 5" xfId="6068" xr:uid="{00000000-0005-0000-0000-00000C230000}"/>
    <cellStyle name="Formula0decimals 3 13 5 2" xfId="6069" xr:uid="{00000000-0005-0000-0000-00000D230000}"/>
    <cellStyle name="Formula0decimals 3 13 5 2 2" xfId="31092" xr:uid="{00000000-0005-0000-0000-00000E230000}"/>
    <cellStyle name="Formula0decimals 3 13 5 3" xfId="31091" xr:uid="{00000000-0005-0000-0000-00000F230000}"/>
    <cellStyle name="Formula0decimals 3 13 6" xfId="6070" xr:uid="{00000000-0005-0000-0000-000010230000}"/>
    <cellStyle name="Formula0decimals 3 13 6 2" xfId="6071" xr:uid="{00000000-0005-0000-0000-000011230000}"/>
    <cellStyle name="Formula0decimals 3 13 6 2 2" xfId="31094" xr:uid="{00000000-0005-0000-0000-000012230000}"/>
    <cellStyle name="Formula0decimals 3 13 6 3" xfId="31093" xr:uid="{00000000-0005-0000-0000-000013230000}"/>
    <cellStyle name="Formula0decimals 3 13 7" xfId="6072" xr:uid="{00000000-0005-0000-0000-000014230000}"/>
    <cellStyle name="Formula0decimals 3 13 7 2" xfId="31095" xr:uid="{00000000-0005-0000-0000-000015230000}"/>
    <cellStyle name="Formula0decimals 3 13 8" xfId="6073" xr:uid="{00000000-0005-0000-0000-000016230000}"/>
    <cellStyle name="Formula0decimals 3 13 8 2" xfId="31096" xr:uid="{00000000-0005-0000-0000-000017230000}"/>
    <cellStyle name="Formula0decimals 3 13 9" xfId="31074" xr:uid="{00000000-0005-0000-0000-000018230000}"/>
    <cellStyle name="Formula0decimals 3 14" xfId="6074" xr:uid="{00000000-0005-0000-0000-000019230000}"/>
    <cellStyle name="Formula0decimals 3 14 2" xfId="6075" xr:uid="{00000000-0005-0000-0000-00001A230000}"/>
    <cellStyle name="Formula0decimals 3 14 2 2" xfId="6076" xr:uid="{00000000-0005-0000-0000-00001B230000}"/>
    <cellStyle name="Formula0decimals 3 14 2 2 2" xfId="6077" xr:uid="{00000000-0005-0000-0000-00001C230000}"/>
    <cellStyle name="Formula0decimals 3 14 2 2 2 2" xfId="31100" xr:uid="{00000000-0005-0000-0000-00001D230000}"/>
    <cellStyle name="Formula0decimals 3 14 2 2 3" xfId="31099" xr:uid="{00000000-0005-0000-0000-00001E230000}"/>
    <cellStyle name="Formula0decimals 3 14 2 3" xfId="6078" xr:uid="{00000000-0005-0000-0000-00001F230000}"/>
    <cellStyle name="Formula0decimals 3 14 2 3 2" xfId="6079" xr:uid="{00000000-0005-0000-0000-000020230000}"/>
    <cellStyle name="Formula0decimals 3 14 2 3 2 2" xfId="31102" xr:uid="{00000000-0005-0000-0000-000021230000}"/>
    <cellStyle name="Formula0decimals 3 14 2 3 3" xfId="31101" xr:uid="{00000000-0005-0000-0000-000022230000}"/>
    <cellStyle name="Formula0decimals 3 14 2 4" xfId="6080" xr:uid="{00000000-0005-0000-0000-000023230000}"/>
    <cellStyle name="Formula0decimals 3 14 2 4 2" xfId="31103" xr:uid="{00000000-0005-0000-0000-000024230000}"/>
    <cellStyle name="Formula0decimals 3 14 2 5" xfId="6081" xr:uid="{00000000-0005-0000-0000-000025230000}"/>
    <cellStyle name="Formula0decimals 3 14 2 5 2" xfId="31104" xr:uid="{00000000-0005-0000-0000-000026230000}"/>
    <cellStyle name="Formula0decimals 3 14 2 6" xfId="31098" xr:uid="{00000000-0005-0000-0000-000027230000}"/>
    <cellStyle name="Formula0decimals 3 14 3" xfId="6082" xr:uid="{00000000-0005-0000-0000-000028230000}"/>
    <cellStyle name="Formula0decimals 3 14 3 2" xfId="6083" xr:uid="{00000000-0005-0000-0000-000029230000}"/>
    <cellStyle name="Formula0decimals 3 14 3 2 2" xfId="6084" xr:uid="{00000000-0005-0000-0000-00002A230000}"/>
    <cellStyle name="Formula0decimals 3 14 3 2 2 2" xfId="31107" xr:uid="{00000000-0005-0000-0000-00002B230000}"/>
    <cellStyle name="Formula0decimals 3 14 3 2 3" xfId="31106" xr:uid="{00000000-0005-0000-0000-00002C230000}"/>
    <cellStyle name="Formula0decimals 3 14 3 3" xfId="6085" xr:uid="{00000000-0005-0000-0000-00002D230000}"/>
    <cellStyle name="Formula0decimals 3 14 3 3 2" xfId="6086" xr:uid="{00000000-0005-0000-0000-00002E230000}"/>
    <cellStyle name="Formula0decimals 3 14 3 3 2 2" xfId="31109" xr:uid="{00000000-0005-0000-0000-00002F230000}"/>
    <cellStyle name="Formula0decimals 3 14 3 3 3" xfId="31108" xr:uid="{00000000-0005-0000-0000-000030230000}"/>
    <cellStyle name="Formula0decimals 3 14 3 4" xfId="6087" xr:uid="{00000000-0005-0000-0000-000031230000}"/>
    <cellStyle name="Formula0decimals 3 14 3 4 2" xfId="31110" xr:uid="{00000000-0005-0000-0000-000032230000}"/>
    <cellStyle name="Formula0decimals 3 14 3 5" xfId="6088" xr:uid="{00000000-0005-0000-0000-000033230000}"/>
    <cellStyle name="Formula0decimals 3 14 3 5 2" xfId="31111" xr:uid="{00000000-0005-0000-0000-000034230000}"/>
    <cellStyle name="Formula0decimals 3 14 3 6" xfId="31105" xr:uid="{00000000-0005-0000-0000-000035230000}"/>
    <cellStyle name="Formula0decimals 3 14 4" xfId="6089" xr:uid="{00000000-0005-0000-0000-000036230000}"/>
    <cellStyle name="Formula0decimals 3 14 4 2" xfId="6090" xr:uid="{00000000-0005-0000-0000-000037230000}"/>
    <cellStyle name="Formula0decimals 3 14 4 2 2" xfId="31113" xr:uid="{00000000-0005-0000-0000-000038230000}"/>
    <cellStyle name="Formula0decimals 3 14 4 3" xfId="31112" xr:uid="{00000000-0005-0000-0000-000039230000}"/>
    <cellStyle name="Formula0decimals 3 14 5" xfId="6091" xr:uid="{00000000-0005-0000-0000-00003A230000}"/>
    <cellStyle name="Formula0decimals 3 14 5 2" xfId="6092" xr:uid="{00000000-0005-0000-0000-00003B230000}"/>
    <cellStyle name="Formula0decimals 3 14 5 2 2" xfId="31115" xr:uid="{00000000-0005-0000-0000-00003C230000}"/>
    <cellStyle name="Formula0decimals 3 14 5 3" xfId="31114" xr:uid="{00000000-0005-0000-0000-00003D230000}"/>
    <cellStyle name="Formula0decimals 3 14 6" xfId="6093" xr:uid="{00000000-0005-0000-0000-00003E230000}"/>
    <cellStyle name="Formula0decimals 3 14 6 2" xfId="6094" xr:uid="{00000000-0005-0000-0000-00003F230000}"/>
    <cellStyle name="Formula0decimals 3 14 6 2 2" xfId="31117" xr:uid="{00000000-0005-0000-0000-000040230000}"/>
    <cellStyle name="Formula0decimals 3 14 6 3" xfId="31116" xr:uid="{00000000-0005-0000-0000-000041230000}"/>
    <cellStyle name="Formula0decimals 3 14 7" xfId="6095" xr:uid="{00000000-0005-0000-0000-000042230000}"/>
    <cellStyle name="Formula0decimals 3 14 7 2" xfId="31118" xr:uid="{00000000-0005-0000-0000-000043230000}"/>
    <cellStyle name="Formula0decimals 3 14 8" xfId="6096" xr:uid="{00000000-0005-0000-0000-000044230000}"/>
    <cellStyle name="Formula0decimals 3 14 8 2" xfId="31119" xr:uid="{00000000-0005-0000-0000-000045230000}"/>
    <cellStyle name="Formula0decimals 3 14 9" xfId="31097" xr:uid="{00000000-0005-0000-0000-000046230000}"/>
    <cellStyle name="Formula0decimals 3 15" xfId="6097" xr:uid="{00000000-0005-0000-0000-000047230000}"/>
    <cellStyle name="Formula0decimals 3 15 2" xfId="6098" xr:uid="{00000000-0005-0000-0000-000048230000}"/>
    <cellStyle name="Formula0decimals 3 15 2 2" xfId="6099" xr:uid="{00000000-0005-0000-0000-000049230000}"/>
    <cellStyle name="Formula0decimals 3 15 2 2 2" xfId="6100" xr:uid="{00000000-0005-0000-0000-00004A230000}"/>
    <cellStyle name="Formula0decimals 3 15 2 2 2 2" xfId="31123" xr:uid="{00000000-0005-0000-0000-00004B230000}"/>
    <cellStyle name="Formula0decimals 3 15 2 2 3" xfId="31122" xr:uid="{00000000-0005-0000-0000-00004C230000}"/>
    <cellStyle name="Formula0decimals 3 15 2 3" xfId="6101" xr:uid="{00000000-0005-0000-0000-00004D230000}"/>
    <cellStyle name="Formula0decimals 3 15 2 3 2" xfId="6102" xr:uid="{00000000-0005-0000-0000-00004E230000}"/>
    <cellStyle name="Formula0decimals 3 15 2 3 2 2" xfId="31125" xr:uid="{00000000-0005-0000-0000-00004F230000}"/>
    <cellStyle name="Formula0decimals 3 15 2 3 3" xfId="31124" xr:uid="{00000000-0005-0000-0000-000050230000}"/>
    <cellStyle name="Formula0decimals 3 15 2 4" xfId="6103" xr:uid="{00000000-0005-0000-0000-000051230000}"/>
    <cellStyle name="Formula0decimals 3 15 2 4 2" xfId="31126" xr:uid="{00000000-0005-0000-0000-000052230000}"/>
    <cellStyle name="Formula0decimals 3 15 2 5" xfId="6104" xr:uid="{00000000-0005-0000-0000-000053230000}"/>
    <cellStyle name="Formula0decimals 3 15 2 5 2" xfId="31127" xr:uid="{00000000-0005-0000-0000-000054230000}"/>
    <cellStyle name="Formula0decimals 3 15 2 6" xfId="31121" xr:uid="{00000000-0005-0000-0000-000055230000}"/>
    <cellStyle name="Formula0decimals 3 15 3" xfId="6105" xr:uid="{00000000-0005-0000-0000-000056230000}"/>
    <cellStyle name="Formula0decimals 3 15 3 2" xfId="6106" xr:uid="{00000000-0005-0000-0000-000057230000}"/>
    <cellStyle name="Formula0decimals 3 15 3 2 2" xfId="6107" xr:uid="{00000000-0005-0000-0000-000058230000}"/>
    <cellStyle name="Formula0decimals 3 15 3 2 2 2" xfId="31130" xr:uid="{00000000-0005-0000-0000-000059230000}"/>
    <cellStyle name="Formula0decimals 3 15 3 2 3" xfId="31129" xr:uid="{00000000-0005-0000-0000-00005A230000}"/>
    <cellStyle name="Formula0decimals 3 15 3 3" xfId="6108" xr:uid="{00000000-0005-0000-0000-00005B230000}"/>
    <cellStyle name="Formula0decimals 3 15 3 3 2" xfId="6109" xr:uid="{00000000-0005-0000-0000-00005C230000}"/>
    <cellStyle name="Formula0decimals 3 15 3 3 2 2" xfId="31132" xr:uid="{00000000-0005-0000-0000-00005D230000}"/>
    <cellStyle name="Formula0decimals 3 15 3 3 3" xfId="31131" xr:uid="{00000000-0005-0000-0000-00005E230000}"/>
    <cellStyle name="Formula0decimals 3 15 3 4" xfId="6110" xr:uid="{00000000-0005-0000-0000-00005F230000}"/>
    <cellStyle name="Formula0decimals 3 15 3 4 2" xfId="31133" xr:uid="{00000000-0005-0000-0000-000060230000}"/>
    <cellStyle name="Formula0decimals 3 15 3 5" xfId="6111" xr:uid="{00000000-0005-0000-0000-000061230000}"/>
    <cellStyle name="Formula0decimals 3 15 3 5 2" xfId="31134" xr:uid="{00000000-0005-0000-0000-000062230000}"/>
    <cellStyle name="Formula0decimals 3 15 3 6" xfId="31128" xr:uid="{00000000-0005-0000-0000-000063230000}"/>
    <cellStyle name="Formula0decimals 3 15 4" xfId="6112" xr:uid="{00000000-0005-0000-0000-000064230000}"/>
    <cellStyle name="Formula0decimals 3 15 4 2" xfId="6113" xr:uid="{00000000-0005-0000-0000-000065230000}"/>
    <cellStyle name="Formula0decimals 3 15 4 2 2" xfId="31136" xr:uid="{00000000-0005-0000-0000-000066230000}"/>
    <cellStyle name="Formula0decimals 3 15 4 3" xfId="31135" xr:uid="{00000000-0005-0000-0000-000067230000}"/>
    <cellStyle name="Formula0decimals 3 15 5" xfId="6114" xr:uid="{00000000-0005-0000-0000-000068230000}"/>
    <cellStyle name="Formula0decimals 3 15 5 2" xfId="6115" xr:uid="{00000000-0005-0000-0000-000069230000}"/>
    <cellStyle name="Formula0decimals 3 15 5 2 2" xfId="31138" xr:uid="{00000000-0005-0000-0000-00006A230000}"/>
    <cellStyle name="Formula0decimals 3 15 5 3" xfId="31137" xr:uid="{00000000-0005-0000-0000-00006B230000}"/>
    <cellStyle name="Formula0decimals 3 15 6" xfId="6116" xr:uid="{00000000-0005-0000-0000-00006C230000}"/>
    <cellStyle name="Formula0decimals 3 15 6 2" xfId="31139" xr:uid="{00000000-0005-0000-0000-00006D230000}"/>
    <cellStyle name="Formula0decimals 3 15 7" xfId="6117" xr:uid="{00000000-0005-0000-0000-00006E230000}"/>
    <cellStyle name="Formula0decimals 3 15 7 2" xfId="31140" xr:uid="{00000000-0005-0000-0000-00006F230000}"/>
    <cellStyle name="Formula0decimals 3 15 8" xfId="31120" xr:uid="{00000000-0005-0000-0000-000070230000}"/>
    <cellStyle name="Formula0decimals 3 16" xfId="28163" xr:uid="{00000000-0005-0000-0000-000071230000}"/>
    <cellStyle name="Formula0decimals 3 2" xfId="6118" xr:uid="{00000000-0005-0000-0000-000072230000}"/>
    <cellStyle name="Formula0decimals 3 2 2" xfId="6119" xr:uid="{00000000-0005-0000-0000-000073230000}"/>
    <cellStyle name="Formula0decimals 3 2 2 2" xfId="6120" xr:uid="{00000000-0005-0000-0000-000074230000}"/>
    <cellStyle name="Formula0decimals 3 2 2 2 2" xfId="6121" xr:uid="{00000000-0005-0000-0000-000075230000}"/>
    <cellStyle name="Formula0decimals 3 2 2 2 2 2" xfId="31144" xr:uid="{00000000-0005-0000-0000-000076230000}"/>
    <cellStyle name="Formula0decimals 3 2 2 2 3" xfId="31143" xr:uid="{00000000-0005-0000-0000-000077230000}"/>
    <cellStyle name="Formula0decimals 3 2 2 3" xfId="6122" xr:uid="{00000000-0005-0000-0000-000078230000}"/>
    <cellStyle name="Formula0decimals 3 2 2 3 2" xfId="6123" xr:uid="{00000000-0005-0000-0000-000079230000}"/>
    <cellStyle name="Formula0decimals 3 2 2 3 2 2" xfId="31146" xr:uid="{00000000-0005-0000-0000-00007A230000}"/>
    <cellStyle name="Formula0decimals 3 2 2 3 3" xfId="31145" xr:uid="{00000000-0005-0000-0000-00007B230000}"/>
    <cellStyle name="Formula0decimals 3 2 2 4" xfId="6124" xr:uid="{00000000-0005-0000-0000-00007C230000}"/>
    <cellStyle name="Formula0decimals 3 2 2 4 2" xfId="31147" xr:uid="{00000000-0005-0000-0000-00007D230000}"/>
    <cellStyle name="Formula0decimals 3 2 2 5" xfId="6125" xr:uid="{00000000-0005-0000-0000-00007E230000}"/>
    <cellStyle name="Formula0decimals 3 2 2 5 2" xfId="31148" xr:uid="{00000000-0005-0000-0000-00007F230000}"/>
    <cellStyle name="Formula0decimals 3 2 2 6" xfId="31142" xr:uid="{00000000-0005-0000-0000-000080230000}"/>
    <cellStyle name="Formula0decimals 3 2 3" xfId="6126" xr:uid="{00000000-0005-0000-0000-000081230000}"/>
    <cellStyle name="Formula0decimals 3 2 3 2" xfId="6127" xr:uid="{00000000-0005-0000-0000-000082230000}"/>
    <cellStyle name="Formula0decimals 3 2 3 2 2" xfId="6128" xr:uid="{00000000-0005-0000-0000-000083230000}"/>
    <cellStyle name="Formula0decimals 3 2 3 2 2 2" xfId="31151" xr:uid="{00000000-0005-0000-0000-000084230000}"/>
    <cellStyle name="Formula0decimals 3 2 3 2 3" xfId="31150" xr:uid="{00000000-0005-0000-0000-000085230000}"/>
    <cellStyle name="Formula0decimals 3 2 3 3" xfId="6129" xr:uid="{00000000-0005-0000-0000-000086230000}"/>
    <cellStyle name="Formula0decimals 3 2 3 3 2" xfId="6130" xr:uid="{00000000-0005-0000-0000-000087230000}"/>
    <cellStyle name="Formula0decimals 3 2 3 3 2 2" xfId="31153" xr:uid="{00000000-0005-0000-0000-000088230000}"/>
    <cellStyle name="Formula0decimals 3 2 3 3 3" xfId="31152" xr:uid="{00000000-0005-0000-0000-000089230000}"/>
    <cellStyle name="Formula0decimals 3 2 3 4" xfId="6131" xr:uid="{00000000-0005-0000-0000-00008A230000}"/>
    <cellStyle name="Formula0decimals 3 2 3 4 2" xfId="31154" xr:uid="{00000000-0005-0000-0000-00008B230000}"/>
    <cellStyle name="Formula0decimals 3 2 3 5" xfId="6132" xr:uid="{00000000-0005-0000-0000-00008C230000}"/>
    <cellStyle name="Formula0decimals 3 2 3 5 2" xfId="31155" xr:uid="{00000000-0005-0000-0000-00008D230000}"/>
    <cellStyle name="Formula0decimals 3 2 3 6" xfId="31149" xr:uid="{00000000-0005-0000-0000-00008E230000}"/>
    <cellStyle name="Formula0decimals 3 2 4" xfId="6133" xr:uid="{00000000-0005-0000-0000-00008F230000}"/>
    <cellStyle name="Formula0decimals 3 2 4 2" xfId="6134" xr:uid="{00000000-0005-0000-0000-000090230000}"/>
    <cellStyle name="Formula0decimals 3 2 4 2 2" xfId="31157" xr:uid="{00000000-0005-0000-0000-000091230000}"/>
    <cellStyle name="Formula0decimals 3 2 4 3" xfId="31156" xr:uid="{00000000-0005-0000-0000-000092230000}"/>
    <cellStyle name="Formula0decimals 3 2 5" xfId="6135" xr:uid="{00000000-0005-0000-0000-000093230000}"/>
    <cellStyle name="Formula0decimals 3 2 5 2" xfId="6136" xr:uid="{00000000-0005-0000-0000-000094230000}"/>
    <cellStyle name="Formula0decimals 3 2 5 2 2" xfId="31159" xr:uid="{00000000-0005-0000-0000-000095230000}"/>
    <cellStyle name="Formula0decimals 3 2 5 3" xfId="31158" xr:uid="{00000000-0005-0000-0000-000096230000}"/>
    <cellStyle name="Formula0decimals 3 2 6" xfId="6137" xr:uid="{00000000-0005-0000-0000-000097230000}"/>
    <cellStyle name="Formula0decimals 3 2 6 2" xfId="6138" xr:uid="{00000000-0005-0000-0000-000098230000}"/>
    <cellStyle name="Formula0decimals 3 2 6 2 2" xfId="31161" xr:uid="{00000000-0005-0000-0000-000099230000}"/>
    <cellStyle name="Formula0decimals 3 2 6 3" xfId="31160" xr:uid="{00000000-0005-0000-0000-00009A230000}"/>
    <cellStyle name="Formula0decimals 3 2 7" xfId="6139" xr:uid="{00000000-0005-0000-0000-00009B230000}"/>
    <cellStyle name="Formula0decimals 3 2 7 2" xfId="31162" xr:uid="{00000000-0005-0000-0000-00009C230000}"/>
    <cellStyle name="Formula0decimals 3 2 8" xfId="6140" xr:uid="{00000000-0005-0000-0000-00009D230000}"/>
    <cellStyle name="Formula0decimals 3 2 8 2" xfId="31163" xr:uid="{00000000-0005-0000-0000-00009E230000}"/>
    <cellStyle name="Formula0decimals 3 2 9" xfId="31141" xr:uid="{00000000-0005-0000-0000-00009F230000}"/>
    <cellStyle name="Formula0decimals 3 3" xfId="6141" xr:uid="{00000000-0005-0000-0000-0000A0230000}"/>
    <cellStyle name="Formula0decimals 3 3 2" xfId="6142" xr:uid="{00000000-0005-0000-0000-0000A1230000}"/>
    <cellStyle name="Formula0decimals 3 3 2 2" xfId="6143" xr:uid="{00000000-0005-0000-0000-0000A2230000}"/>
    <cellStyle name="Formula0decimals 3 3 2 2 2" xfId="6144" xr:uid="{00000000-0005-0000-0000-0000A3230000}"/>
    <cellStyle name="Formula0decimals 3 3 2 2 2 2" xfId="31167" xr:uid="{00000000-0005-0000-0000-0000A4230000}"/>
    <cellStyle name="Formula0decimals 3 3 2 2 3" xfId="31166" xr:uid="{00000000-0005-0000-0000-0000A5230000}"/>
    <cellStyle name="Formula0decimals 3 3 2 3" xfId="6145" xr:uid="{00000000-0005-0000-0000-0000A6230000}"/>
    <cellStyle name="Formula0decimals 3 3 2 3 2" xfId="6146" xr:uid="{00000000-0005-0000-0000-0000A7230000}"/>
    <cellStyle name="Formula0decimals 3 3 2 3 2 2" xfId="31169" xr:uid="{00000000-0005-0000-0000-0000A8230000}"/>
    <cellStyle name="Formula0decimals 3 3 2 3 3" xfId="31168" xr:uid="{00000000-0005-0000-0000-0000A9230000}"/>
    <cellStyle name="Formula0decimals 3 3 2 4" xfId="6147" xr:uid="{00000000-0005-0000-0000-0000AA230000}"/>
    <cellStyle name="Formula0decimals 3 3 2 4 2" xfId="31170" xr:uid="{00000000-0005-0000-0000-0000AB230000}"/>
    <cellStyle name="Formula0decimals 3 3 2 5" xfId="6148" xr:uid="{00000000-0005-0000-0000-0000AC230000}"/>
    <cellStyle name="Formula0decimals 3 3 2 5 2" xfId="31171" xr:uid="{00000000-0005-0000-0000-0000AD230000}"/>
    <cellStyle name="Formula0decimals 3 3 2 6" xfId="31165" xr:uid="{00000000-0005-0000-0000-0000AE230000}"/>
    <cellStyle name="Formula0decimals 3 3 3" xfId="6149" xr:uid="{00000000-0005-0000-0000-0000AF230000}"/>
    <cellStyle name="Formula0decimals 3 3 3 2" xfId="6150" xr:uid="{00000000-0005-0000-0000-0000B0230000}"/>
    <cellStyle name="Formula0decimals 3 3 3 2 2" xfId="6151" xr:uid="{00000000-0005-0000-0000-0000B1230000}"/>
    <cellStyle name="Formula0decimals 3 3 3 2 2 2" xfId="31174" xr:uid="{00000000-0005-0000-0000-0000B2230000}"/>
    <cellStyle name="Formula0decimals 3 3 3 2 3" xfId="31173" xr:uid="{00000000-0005-0000-0000-0000B3230000}"/>
    <cellStyle name="Formula0decimals 3 3 3 3" xfId="6152" xr:uid="{00000000-0005-0000-0000-0000B4230000}"/>
    <cellStyle name="Formula0decimals 3 3 3 3 2" xfId="6153" xr:uid="{00000000-0005-0000-0000-0000B5230000}"/>
    <cellStyle name="Formula0decimals 3 3 3 3 2 2" xfId="31176" xr:uid="{00000000-0005-0000-0000-0000B6230000}"/>
    <cellStyle name="Formula0decimals 3 3 3 3 3" xfId="31175" xr:uid="{00000000-0005-0000-0000-0000B7230000}"/>
    <cellStyle name="Formula0decimals 3 3 3 4" xfId="6154" xr:uid="{00000000-0005-0000-0000-0000B8230000}"/>
    <cellStyle name="Formula0decimals 3 3 3 4 2" xfId="31177" xr:uid="{00000000-0005-0000-0000-0000B9230000}"/>
    <cellStyle name="Formula0decimals 3 3 3 5" xfId="6155" xr:uid="{00000000-0005-0000-0000-0000BA230000}"/>
    <cellStyle name="Formula0decimals 3 3 3 5 2" xfId="31178" xr:uid="{00000000-0005-0000-0000-0000BB230000}"/>
    <cellStyle name="Formula0decimals 3 3 3 6" xfId="31172" xr:uid="{00000000-0005-0000-0000-0000BC230000}"/>
    <cellStyle name="Formula0decimals 3 3 4" xfId="6156" xr:uid="{00000000-0005-0000-0000-0000BD230000}"/>
    <cellStyle name="Formula0decimals 3 3 4 2" xfId="31179" xr:uid="{00000000-0005-0000-0000-0000BE230000}"/>
    <cellStyle name="Formula0decimals 3 3 5" xfId="6157" xr:uid="{00000000-0005-0000-0000-0000BF230000}"/>
    <cellStyle name="Formula0decimals 3 3 5 2" xfId="31180" xr:uid="{00000000-0005-0000-0000-0000C0230000}"/>
    <cellStyle name="Formula0decimals 3 3 6" xfId="31164" xr:uid="{00000000-0005-0000-0000-0000C1230000}"/>
    <cellStyle name="Formula0decimals 3 4" xfId="6158" xr:uid="{00000000-0005-0000-0000-0000C2230000}"/>
    <cellStyle name="Formula0decimals 3 4 2" xfId="6159" xr:uid="{00000000-0005-0000-0000-0000C3230000}"/>
    <cellStyle name="Formula0decimals 3 4 2 2" xfId="6160" xr:uid="{00000000-0005-0000-0000-0000C4230000}"/>
    <cellStyle name="Formula0decimals 3 4 2 2 2" xfId="6161" xr:uid="{00000000-0005-0000-0000-0000C5230000}"/>
    <cellStyle name="Formula0decimals 3 4 2 2 2 2" xfId="31184" xr:uid="{00000000-0005-0000-0000-0000C6230000}"/>
    <cellStyle name="Formula0decimals 3 4 2 2 3" xfId="31183" xr:uid="{00000000-0005-0000-0000-0000C7230000}"/>
    <cellStyle name="Formula0decimals 3 4 2 3" xfId="6162" xr:uid="{00000000-0005-0000-0000-0000C8230000}"/>
    <cellStyle name="Formula0decimals 3 4 2 3 2" xfId="6163" xr:uid="{00000000-0005-0000-0000-0000C9230000}"/>
    <cellStyle name="Formula0decimals 3 4 2 3 2 2" xfId="31186" xr:uid="{00000000-0005-0000-0000-0000CA230000}"/>
    <cellStyle name="Formula0decimals 3 4 2 3 3" xfId="31185" xr:uid="{00000000-0005-0000-0000-0000CB230000}"/>
    <cellStyle name="Formula0decimals 3 4 2 4" xfId="6164" xr:uid="{00000000-0005-0000-0000-0000CC230000}"/>
    <cellStyle name="Formula0decimals 3 4 2 4 2" xfId="31187" xr:uid="{00000000-0005-0000-0000-0000CD230000}"/>
    <cellStyle name="Formula0decimals 3 4 2 5" xfId="6165" xr:uid="{00000000-0005-0000-0000-0000CE230000}"/>
    <cellStyle name="Formula0decimals 3 4 2 5 2" xfId="31188" xr:uid="{00000000-0005-0000-0000-0000CF230000}"/>
    <cellStyle name="Formula0decimals 3 4 2 6" xfId="31182" xr:uid="{00000000-0005-0000-0000-0000D0230000}"/>
    <cellStyle name="Formula0decimals 3 4 3" xfId="6166" xr:uid="{00000000-0005-0000-0000-0000D1230000}"/>
    <cellStyle name="Formula0decimals 3 4 3 2" xfId="6167" xr:uid="{00000000-0005-0000-0000-0000D2230000}"/>
    <cellStyle name="Formula0decimals 3 4 3 2 2" xfId="6168" xr:uid="{00000000-0005-0000-0000-0000D3230000}"/>
    <cellStyle name="Formula0decimals 3 4 3 2 2 2" xfId="31191" xr:uid="{00000000-0005-0000-0000-0000D4230000}"/>
    <cellStyle name="Formula0decimals 3 4 3 2 3" xfId="31190" xr:uid="{00000000-0005-0000-0000-0000D5230000}"/>
    <cellStyle name="Formula0decimals 3 4 3 3" xfId="6169" xr:uid="{00000000-0005-0000-0000-0000D6230000}"/>
    <cellStyle name="Formula0decimals 3 4 3 3 2" xfId="6170" xr:uid="{00000000-0005-0000-0000-0000D7230000}"/>
    <cellStyle name="Formula0decimals 3 4 3 3 2 2" xfId="31193" xr:uid="{00000000-0005-0000-0000-0000D8230000}"/>
    <cellStyle name="Formula0decimals 3 4 3 3 3" xfId="31192" xr:uid="{00000000-0005-0000-0000-0000D9230000}"/>
    <cellStyle name="Formula0decimals 3 4 3 4" xfId="6171" xr:uid="{00000000-0005-0000-0000-0000DA230000}"/>
    <cellStyle name="Formula0decimals 3 4 3 4 2" xfId="31194" xr:uid="{00000000-0005-0000-0000-0000DB230000}"/>
    <cellStyle name="Formula0decimals 3 4 3 5" xfId="6172" xr:uid="{00000000-0005-0000-0000-0000DC230000}"/>
    <cellStyle name="Formula0decimals 3 4 3 5 2" xfId="31195" xr:uid="{00000000-0005-0000-0000-0000DD230000}"/>
    <cellStyle name="Formula0decimals 3 4 3 6" xfId="31189" xr:uid="{00000000-0005-0000-0000-0000DE230000}"/>
    <cellStyle name="Formula0decimals 3 4 4" xfId="6173" xr:uid="{00000000-0005-0000-0000-0000DF230000}"/>
    <cellStyle name="Formula0decimals 3 4 4 2" xfId="6174" xr:uid="{00000000-0005-0000-0000-0000E0230000}"/>
    <cellStyle name="Formula0decimals 3 4 4 2 2" xfId="31197" xr:uid="{00000000-0005-0000-0000-0000E1230000}"/>
    <cellStyle name="Formula0decimals 3 4 4 3" xfId="31196" xr:uid="{00000000-0005-0000-0000-0000E2230000}"/>
    <cellStyle name="Formula0decimals 3 4 5" xfId="6175" xr:uid="{00000000-0005-0000-0000-0000E3230000}"/>
    <cellStyle name="Formula0decimals 3 4 5 2" xfId="6176" xr:uid="{00000000-0005-0000-0000-0000E4230000}"/>
    <cellStyle name="Formula0decimals 3 4 5 2 2" xfId="31199" xr:uid="{00000000-0005-0000-0000-0000E5230000}"/>
    <cellStyle name="Formula0decimals 3 4 5 3" xfId="31198" xr:uid="{00000000-0005-0000-0000-0000E6230000}"/>
    <cellStyle name="Formula0decimals 3 4 6" xfId="6177" xr:uid="{00000000-0005-0000-0000-0000E7230000}"/>
    <cellStyle name="Formula0decimals 3 4 6 2" xfId="6178" xr:uid="{00000000-0005-0000-0000-0000E8230000}"/>
    <cellStyle name="Formula0decimals 3 4 6 2 2" xfId="31201" xr:uid="{00000000-0005-0000-0000-0000E9230000}"/>
    <cellStyle name="Formula0decimals 3 4 6 3" xfId="31200" xr:uid="{00000000-0005-0000-0000-0000EA230000}"/>
    <cellStyle name="Formula0decimals 3 4 7" xfId="6179" xr:uid="{00000000-0005-0000-0000-0000EB230000}"/>
    <cellStyle name="Formula0decimals 3 4 7 2" xfId="31202" xr:uid="{00000000-0005-0000-0000-0000EC230000}"/>
    <cellStyle name="Formula0decimals 3 4 8" xfId="6180" xr:uid="{00000000-0005-0000-0000-0000ED230000}"/>
    <cellStyle name="Formula0decimals 3 4 8 2" xfId="31203" xr:uid="{00000000-0005-0000-0000-0000EE230000}"/>
    <cellStyle name="Formula0decimals 3 4 9" xfId="31181" xr:uid="{00000000-0005-0000-0000-0000EF230000}"/>
    <cellStyle name="Formula0decimals 3 5" xfId="6181" xr:uid="{00000000-0005-0000-0000-0000F0230000}"/>
    <cellStyle name="Formula0decimals 3 5 2" xfId="6182" xr:uid="{00000000-0005-0000-0000-0000F1230000}"/>
    <cellStyle name="Formula0decimals 3 5 2 2" xfId="6183" xr:uid="{00000000-0005-0000-0000-0000F2230000}"/>
    <cellStyle name="Formula0decimals 3 5 2 2 2" xfId="6184" xr:uid="{00000000-0005-0000-0000-0000F3230000}"/>
    <cellStyle name="Formula0decimals 3 5 2 2 2 2" xfId="31207" xr:uid="{00000000-0005-0000-0000-0000F4230000}"/>
    <cellStyle name="Formula0decimals 3 5 2 2 3" xfId="31206" xr:uid="{00000000-0005-0000-0000-0000F5230000}"/>
    <cellStyle name="Formula0decimals 3 5 2 3" xfId="6185" xr:uid="{00000000-0005-0000-0000-0000F6230000}"/>
    <cellStyle name="Formula0decimals 3 5 2 3 2" xfId="6186" xr:uid="{00000000-0005-0000-0000-0000F7230000}"/>
    <cellStyle name="Formula0decimals 3 5 2 3 2 2" xfId="31209" xr:uid="{00000000-0005-0000-0000-0000F8230000}"/>
    <cellStyle name="Formula0decimals 3 5 2 3 3" xfId="31208" xr:uid="{00000000-0005-0000-0000-0000F9230000}"/>
    <cellStyle name="Formula0decimals 3 5 2 4" xfId="6187" xr:uid="{00000000-0005-0000-0000-0000FA230000}"/>
    <cellStyle name="Formula0decimals 3 5 2 4 2" xfId="31210" xr:uid="{00000000-0005-0000-0000-0000FB230000}"/>
    <cellStyle name="Formula0decimals 3 5 2 5" xfId="6188" xr:uid="{00000000-0005-0000-0000-0000FC230000}"/>
    <cellStyle name="Formula0decimals 3 5 2 5 2" xfId="31211" xr:uid="{00000000-0005-0000-0000-0000FD230000}"/>
    <cellStyle name="Formula0decimals 3 5 2 6" xfId="31205" xr:uid="{00000000-0005-0000-0000-0000FE230000}"/>
    <cellStyle name="Formula0decimals 3 5 3" xfId="6189" xr:uid="{00000000-0005-0000-0000-0000FF230000}"/>
    <cellStyle name="Formula0decimals 3 5 3 2" xfId="6190" xr:uid="{00000000-0005-0000-0000-000000240000}"/>
    <cellStyle name="Formula0decimals 3 5 3 2 2" xfId="6191" xr:uid="{00000000-0005-0000-0000-000001240000}"/>
    <cellStyle name="Formula0decimals 3 5 3 2 2 2" xfId="31214" xr:uid="{00000000-0005-0000-0000-000002240000}"/>
    <cellStyle name="Formula0decimals 3 5 3 2 3" xfId="31213" xr:uid="{00000000-0005-0000-0000-000003240000}"/>
    <cellStyle name="Formula0decimals 3 5 3 3" xfId="6192" xr:uid="{00000000-0005-0000-0000-000004240000}"/>
    <cellStyle name="Formula0decimals 3 5 3 3 2" xfId="6193" xr:uid="{00000000-0005-0000-0000-000005240000}"/>
    <cellStyle name="Formula0decimals 3 5 3 3 2 2" xfId="31216" xr:uid="{00000000-0005-0000-0000-000006240000}"/>
    <cellStyle name="Formula0decimals 3 5 3 3 3" xfId="31215" xr:uid="{00000000-0005-0000-0000-000007240000}"/>
    <cellStyle name="Formula0decimals 3 5 3 4" xfId="6194" xr:uid="{00000000-0005-0000-0000-000008240000}"/>
    <cellStyle name="Formula0decimals 3 5 3 4 2" xfId="31217" xr:uid="{00000000-0005-0000-0000-000009240000}"/>
    <cellStyle name="Formula0decimals 3 5 3 5" xfId="6195" xr:uid="{00000000-0005-0000-0000-00000A240000}"/>
    <cellStyle name="Formula0decimals 3 5 3 5 2" xfId="31218" xr:uid="{00000000-0005-0000-0000-00000B240000}"/>
    <cellStyle name="Formula0decimals 3 5 3 6" xfId="31212" xr:uid="{00000000-0005-0000-0000-00000C240000}"/>
    <cellStyle name="Formula0decimals 3 5 4" xfId="6196" xr:uid="{00000000-0005-0000-0000-00000D240000}"/>
    <cellStyle name="Formula0decimals 3 5 4 2" xfId="6197" xr:uid="{00000000-0005-0000-0000-00000E240000}"/>
    <cellStyle name="Formula0decimals 3 5 4 2 2" xfId="31220" xr:uid="{00000000-0005-0000-0000-00000F240000}"/>
    <cellStyle name="Formula0decimals 3 5 4 3" xfId="31219" xr:uid="{00000000-0005-0000-0000-000010240000}"/>
    <cellStyle name="Formula0decimals 3 5 5" xfId="6198" xr:uid="{00000000-0005-0000-0000-000011240000}"/>
    <cellStyle name="Formula0decimals 3 5 5 2" xfId="6199" xr:uid="{00000000-0005-0000-0000-000012240000}"/>
    <cellStyle name="Formula0decimals 3 5 5 2 2" xfId="31222" xr:uid="{00000000-0005-0000-0000-000013240000}"/>
    <cellStyle name="Formula0decimals 3 5 5 3" xfId="31221" xr:uid="{00000000-0005-0000-0000-000014240000}"/>
    <cellStyle name="Formula0decimals 3 5 6" xfId="6200" xr:uid="{00000000-0005-0000-0000-000015240000}"/>
    <cellStyle name="Formula0decimals 3 5 6 2" xfId="6201" xr:uid="{00000000-0005-0000-0000-000016240000}"/>
    <cellStyle name="Formula0decimals 3 5 6 2 2" xfId="31224" xr:uid="{00000000-0005-0000-0000-000017240000}"/>
    <cellStyle name="Formula0decimals 3 5 6 3" xfId="31223" xr:uid="{00000000-0005-0000-0000-000018240000}"/>
    <cellStyle name="Formula0decimals 3 5 7" xfId="6202" xr:uid="{00000000-0005-0000-0000-000019240000}"/>
    <cellStyle name="Formula0decimals 3 5 7 2" xfId="31225" xr:uid="{00000000-0005-0000-0000-00001A240000}"/>
    <cellStyle name="Formula0decimals 3 5 8" xfId="6203" xr:uid="{00000000-0005-0000-0000-00001B240000}"/>
    <cellStyle name="Formula0decimals 3 5 8 2" xfId="31226" xr:uid="{00000000-0005-0000-0000-00001C240000}"/>
    <cellStyle name="Formula0decimals 3 5 9" xfId="31204" xr:uid="{00000000-0005-0000-0000-00001D240000}"/>
    <cellStyle name="Formula0decimals 3 6" xfId="6204" xr:uid="{00000000-0005-0000-0000-00001E240000}"/>
    <cellStyle name="Formula0decimals 3 6 2" xfId="6205" xr:uid="{00000000-0005-0000-0000-00001F240000}"/>
    <cellStyle name="Formula0decimals 3 6 2 2" xfId="6206" xr:uid="{00000000-0005-0000-0000-000020240000}"/>
    <cellStyle name="Formula0decimals 3 6 2 2 2" xfId="6207" xr:uid="{00000000-0005-0000-0000-000021240000}"/>
    <cellStyle name="Formula0decimals 3 6 2 2 2 2" xfId="31230" xr:uid="{00000000-0005-0000-0000-000022240000}"/>
    <cellStyle name="Formula0decimals 3 6 2 2 3" xfId="31229" xr:uid="{00000000-0005-0000-0000-000023240000}"/>
    <cellStyle name="Formula0decimals 3 6 2 3" xfId="6208" xr:uid="{00000000-0005-0000-0000-000024240000}"/>
    <cellStyle name="Formula0decimals 3 6 2 3 2" xfId="6209" xr:uid="{00000000-0005-0000-0000-000025240000}"/>
    <cellStyle name="Formula0decimals 3 6 2 3 2 2" xfId="31232" xr:uid="{00000000-0005-0000-0000-000026240000}"/>
    <cellStyle name="Formula0decimals 3 6 2 3 3" xfId="31231" xr:uid="{00000000-0005-0000-0000-000027240000}"/>
    <cellStyle name="Formula0decimals 3 6 2 4" xfId="6210" xr:uid="{00000000-0005-0000-0000-000028240000}"/>
    <cellStyle name="Formula0decimals 3 6 2 4 2" xfId="31233" xr:uid="{00000000-0005-0000-0000-000029240000}"/>
    <cellStyle name="Formula0decimals 3 6 2 5" xfId="6211" xr:uid="{00000000-0005-0000-0000-00002A240000}"/>
    <cellStyle name="Formula0decimals 3 6 2 5 2" xfId="31234" xr:uid="{00000000-0005-0000-0000-00002B240000}"/>
    <cellStyle name="Formula0decimals 3 6 2 6" xfId="31228" xr:uid="{00000000-0005-0000-0000-00002C240000}"/>
    <cellStyle name="Formula0decimals 3 6 3" xfId="6212" xr:uid="{00000000-0005-0000-0000-00002D240000}"/>
    <cellStyle name="Formula0decimals 3 6 3 2" xfId="6213" xr:uid="{00000000-0005-0000-0000-00002E240000}"/>
    <cellStyle name="Formula0decimals 3 6 3 2 2" xfId="6214" xr:uid="{00000000-0005-0000-0000-00002F240000}"/>
    <cellStyle name="Formula0decimals 3 6 3 2 2 2" xfId="31237" xr:uid="{00000000-0005-0000-0000-000030240000}"/>
    <cellStyle name="Formula0decimals 3 6 3 2 3" xfId="31236" xr:uid="{00000000-0005-0000-0000-000031240000}"/>
    <cellStyle name="Formula0decimals 3 6 3 3" xfId="6215" xr:uid="{00000000-0005-0000-0000-000032240000}"/>
    <cellStyle name="Formula0decimals 3 6 3 3 2" xfId="6216" xr:uid="{00000000-0005-0000-0000-000033240000}"/>
    <cellStyle name="Formula0decimals 3 6 3 3 2 2" xfId="31239" xr:uid="{00000000-0005-0000-0000-000034240000}"/>
    <cellStyle name="Formula0decimals 3 6 3 3 3" xfId="31238" xr:uid="{00000000-0005-0000-0000-000035240000}"/>
    <cellStyle name="Formula0decimals 3 6 3 4" xfId="6217" xr:uid="{00000000-0005-0000-0000-000036240000}"/>
    <cellStyle name="Formula0decimals 3 6 3 4 2" xfId="31240" xr:uid="{00000000-0005-0000-0000-000037240000}"/>
    <cellStyle name="Formula0decimals 3 6 3 5" xfId="6218" xr:uid="{00000000-0005-0000-0000-000038240000}"/>
    <cellStyle name="Formula0decimals 3 6 3 5 2" xfId="31241" xr:uid="{00000000-0005-0000-0000-000039240000}"/>
    <cellStyle name="Formula0decimals 3 6 3 6" xfId="31235" xr:uid="{00000000-0005-0000-0000-00003A240000}"/>
    <cellStyle name="Formula0decimals 3 6 4" xfId="6219" xr:uid="{00000000-0005-0000-0000-00003B240000}"/>
    <cellStyle name="Formula0decimals 3 6 4 2" xfId="6220" xr:uid="{00000000-0005-0000-0000-00003C240000}"/>
    <cellStyle name="Formula0decimals 3 6 4 2 2" xfId="31243" xr:uid="{00000000-0005-0000-0000-00003D240000}"/>
    <cellStyle name="Formula0decimals 3 6 4 3" xfId="31242" xr:uid="{00000000-0005-0000-0000-00003E240000}"/>
    <cellStyle name="Formula0decimals 3 6 5" xfId="6221" xr:uid="{00000000-0005-0000-0000-00003F240000}"/>
    <cellStyle name="Formula0decimals 3 6 5 2" xfId="6222" xr:uid="{00000000-0005-0000-0000-000040240000}"/>
    <cellStyle name="Formula0decimals 3 6 5 2 2" xfId="31245" xr:uid="{00000000-0005-0000-0000-000041240000}"/>
    <cellStyle name="Formula0decimals 3 6 5 3" xfId="31244" xr:uid="{00000000-0005-0000-0000-000042240000}"/>
    <cellStyle name="Formula0decimals 3 6 6" xfId="6223" xr:uid="{00000000-0005-0000-0000-000043240000}"/>
    <cellStyle name="Formula0decimals 3 6 6 2" xfId="6224" xr:uid="{00000000-0005-0000-0000-000044240000}"/>
    <cellStyle name="Formula0decimals 3 6 6 2 2" xfId="31247" xr:uid="{00000000-0005-0000-0000-000045240000}"/>
    <cellStyle name="Formula0decimals 3 6 6 3" xfId="31246" xr:uid="{00000000-0005-0000-0000-000046240000}"/>
    <cellStyle name="Formula0decimals 3 6 7" xfId="6225" xr:uid="{00000000-0005-0000-0000-000047240000}"/>
    <cellStyle name="Formula0decimals 3 6 7 2" xfId="31248" xr:uid="{00000000-0005-0000-0000-000048240000}"/>
    <cellStyle name="Formula0decimals 3 6 8" xfId="6226" xr:uid="{00000000-0005-0000-0000-000049240000}"/>
    <cellStyle name="Formula0decimals 3 6 8 2" xfId="31249" xr:uid="{00000000-0005-0000-0000-00004A240000}"/>
    <cellStyle name="Formula0decimals 3 6 9" xfId="31227" xr:uid="{00000000-0005-0000-0000-00004B240000}"/>
    <cellStyle name="Formula0decimals 3 7" xfId="6227" xr:uid="{00000000-0005-0000-0000-00004C240000}"/>
    <cellStyle name="Formula0decimals 3 7 2" xfId="6228" xr:uid="{00000000-0005-0000-0000-00004D240000}"/>
    <cellStyle name="Formula0decimals 3 7 2 2" xfId="6229" xr:uid="{00000000-0005-0000-0000-00004E240000}"/>
    <cellStyle name="Formula0decimals 3 7 2 2 2" xfId="6230" xr:uid="{00000000-0005-0000-0000-00004F240000}"/>
    <cellStyle name="Formula0decimals 3 7 2 2 2 2" xfId="31253" xr:uid="{00000000-0005-0000-0000-000050240000}"/>
    <cellStyle name="Formula0decimals 3 7 2 2 3" xfId="31252" xr:uid="{00000000-0005-0000-0000-000051240000}"/>
    <cellStyle name="Formula0decimals 3 7 2 3" xfId="6231" xr:uid="{00000000-0005-0000-0000-000052240000}"/>
    <cellStyle name="Formula0decimals 3 7 2 3 2" xfId="6232" xr:uid="{00000000-0005-0000-0000-000053240000}"/>
    <cellStyle name="Formula0decimals 3 7 2 3 2 2" xfId="31255" xr:uid="{00000000-0005-0000-0000-000054240000}"/>
    <cellStyle name="Formula0decimals 3 7 2 3 3" xfId="31254" xr:uid="{00000000-0005-0000-0000-000055240000}"/>
    <cellStyle name="Formula0decimals 3 7 2 4" xfId="6233" xr:uid="{00000000-0005-0000-0000-000056240000}"/>
    <cellStyle name="Formula0decimals 3 7 2 4 2" xfId="31256" xr:uid="{00000000-0005-0000-0000-000057240000}"/>
    <cellStyle name="Formula0decimals 3 7 2 5" xfId="6234" xr:uid="{00000000-0005-0000-0000-000058240000}"/>
    <cellStyle name="Formula0decimals 3 7 2 5 2" xfId="31257" xr:uid="{00000000-0005-0000-0000-000059240000}"/>
    <cellStyle name="Formula0decimals 3 7 2 6" xfId="31251" xr:uid="{00000000-0005-0000-0000-00005A240000}"/>
    <cellStyle name="Formula0decimals 3 7 3" xfId="6235" xr:uid="{00000000-0005-0000-0000-00005B240000}"/>
    <cellStyle name="Formula0decimals 3 7 3 2" xfId="6236" xr:uid="{00000000-0005-0000-0000-00005C240000}"/>
    <cellStyle name="Formula0decimals 3 7 3 2 2" xfId="6237" xr:uid="{00000000-0005-0000-0000-00005D240000}"/>
    <cellStyle name="Formula0decimals 3 7 3 2 2 2" xfId="31260" xr:uid="{00000000-0005-0000-0000-00005E240000}"/>
    <cellStyle name="Formula0decimals 3 7 3 2 3" xfId="31259" xr:uid="{00000000-0005-0000-0000-00005F240000}"/>
    <cellStyle name="Formula0decimals 3 7 3 3" xfId="6238" xr:uid="{00000000-0005-0000-0000-000060240000}"/>
    <cellStyle name="Formula0decimals 3 7 3 3 2" xfId="6239" xr:uid="{00000000-0005-0000-0000-000061240000}"/>
    <cellStyle name="Formula0decimals 3 7 3 3 2 2" xfId="31262" xr:uid="{00000000-0005-0000-0000-000062240000}"/>
    <cellStyle name="Formula0decimals 3 7 3 3 3" xfId="31261" xr:uid="{00000000-0005-0000-0000-000063240000}"/>
    <cellStyle name="Formula0decimals 3 7 3 4" xfId="6240" xr:uid="{00000000-0005-0000-0000-000064240000}"/>
    <cellStyle name="Formula0decimals 3 7 3 4 2" xfId="31263" xr:uid="{00000000-0005-0000-0000-000065240000}"/>
    <cellStyle name="Formula0decimals 3 7 3 5" xfId="6241" xr:uid="{00000000-0005-0000-0000-000066240000}"/>
    <cellStyle name="Formula0decimals 3 7 3 5 2" xfId="31264" xr:uid="{00000000-0005-0000-0000-000067240000}"/>
    <cellStyle name="Formula0decimals 3 7 3 6" xfId="31258" xr:uid="{00000000-0005-0000-0000-000068240000}"/>
    <cellStyle name="Formula0decimals 3 7 4" xfId="6242" xr:uid="{00000000-0005-0000-0000-000069240000}"/>
    <cellStyle name="Formula0decimals 3 7 4 2" xfId="6243" xr:uid="{00000000-0005-0000-0000-00006A240000}"/>
    <cellStyle name="Formula0decimals 3 7 4 2 2" xfId="31266" xr:uid="{00000000-0005-0000-0000-00006B240000}"/>
    <cellStyle name="Formula0decimals 3 7 4 3" xfId="31265" xr:uid="{00000000-0005-0000-0000-00006C240000}"/>
    <cellStyle name="Formula0decimals 3 7 5" xfId="6244" xr:uid="{00000000-0005-0000-0000-00006D240000}"/>
    <cellStyle name="Formula0decimals 3 7 5 2" xfId="6245" xr:uid="{00000000-0005-0000-0000-00006E240000}"/>
    <cellStyle name="Formula0decimals 3 7 5 2 2" xfId="31268" xr:uid="{00000000-0005-0000-0000-00006F240000}"/>
    <cellStyle name="Formula0decimals 3 7 5 3" xfId="31267" xr:uid="{00000000-0005-0000-0000-000070240000}"/>
    <cellStyle name="Formula0decimals 3 7 6" xfId="6246" xr:uid="{00000000-0005-0000-0000-000071240000}"/>
    <cellStyle name="Formula0decimals 3 7 6 2" xfId="6247" xr:uid="{00000000-0005-0000-0000-000072240000}"/>
    <cellStyle name="Formula0decimals 3 7 6 2 2" xfId="31270" xr:uid="{00000000-0005-0000-0000-000073240000}"/>
    <cellStyle name="Formula0decimals 3 7 6 3" xfId="31269" xr:uid="{00000000-0005-0000-0000-000074240000}"/>
    <cellStyle name="Formula0decimals 3 7 7" xfId="6248" xr:uid="{00000000-0005-0000-0000-000075240000}"/>
    <cellStyle name="Formula0decimals 3 7 7 2" xfId="31271" xr:uid="{00000000-0005-0000-0000-000076240000}"/>
    <cellStyle name="Formula0decimals 3 7 8" xfId="6249" xr:uid="{00000000-0005-0000-0000-000077240000}"/>
    <cellStyle name="Formula0decimals 3 7 8 2" xfId="31272" xr:uid="{00000000-0005-0000-0000-000078240000}"/>
    <cellStyle name="Formula0decimals 3 7 9" xfId="31250" xr:uid="{00000000-0005-0000-0000-000079240000}"/>
    <cellStyle name="Formula0decimals 3 8" xfId="6250" xr:uid="{00000000-0005-0000-0000-00007A240000}"/>
    <cellStyle name="Formula0decimals 3 8 2" xfId="6251" xr:uid="{00000000-0005-0000-0000-00007B240000}"/>
    <cellStyle name="Formula0decimals 3 8 2 2" xfId="6252" xr:uid="{00000000-0005-0000-0000-00007C240000}"/>
    <cellStyle name="Formula0decimals 3 8 2 2 2" xfId="6253" xr:uid="{00000000-0005-0000-0000-00007D240000}"/>
    <cellStyle name="Formula0decimals 3 8 2 2 2 2" xfId="31276" xr:uid="{00000000-0005-0000-0000-00007E240000}"/>
    <cellStyle name="Formula0decimals 3 8 2 2 3" xfId="31275" xr:uid="{00000000-0005-0000-0000-00007F240000}"/>
    <cellStyle name="Formula0decimals 3 8 2 3" xfId="6254" xr:uid="{00000000-0005-0000-0000-000080240000}"/>
    <cellStyle name="Formula0decimals 3 8 2 3 2" xfId="6255" xr:uid="{00000000-0005-0000-0000-000081240000}"/>
    <cellStyle name="Formula0decimals 3 8 2 3 2 2" xfId="31278" xr:uid="{00000000-0005-0000-0000-000082240000}"/>
    <cellStyle name="Formula0decimals 3 8 2 3 3" xfId="31277" xr:uid="{00000000-0005-0000-0000-000083240000}"/>
    <cellStyle name="Formula0decimals 3 8 2 4" xfId="6256" xr:uid="{00000000-0005-0000-0000-000084240000}"/>
    <cellStyle name="Formula0decimals 3 8 2 4 2" xfId="31279" xr:uid="{00000000-0005-0000-0000-000085240000}"/>
    <cellStyle name="Formula0decimals 3 8 2 5" xfId="6257" xr:uid="{00000000-0005-0000-0000-000086240000}"/>
    <cellStyle name="Formula0decimals 3 8 2 5 2" xfId="31280" xr:uid="{00000000-0005-0000-0000-000087240000}"/>
    <cellStyle name="Formula0decimals 3 8 2 6" xfId="31274" xr:uid="{00000000-0005-0000-0000-000088240000}"/>
    <cellStyle name="Formula0decimals 3 8 3" xfId="6258" xr:uid="{00000000-0005-0000-0000-000089240000}"/>
    <cellStyle name="Formula0decimals 3 8 3 2" xfId="6259" xr:uid="{00000000-0005-0000-0000-00008A240000}"/>
    <cellStyle name="Formula0decimals 3 8 3 2 2" xfId="6260" xr:uid="{00000000-0005-0000-0000-00008B240000}"/>
    <cellStyle name="Formula0decimals 3 8 3 2 2 2" xfId="31283" xr:uid="{00000000-0005-0000-0000-00008C240000}"/>
    <cellStyle name="Formula0decimals 3 8 3 2 3" xfId="31282" xr:uid="{00000000-0005-0000-0000-00008D240000}"/>
    <cellStyle name="Formula0decimals 3 8 3 3" xfId="6261" xr:uid="{00000000-0005-0000-0000-00008E240000}"/>
    <cellStyle name="Formula0decimals 3 8 3 3 2" xfId="6262" xr:uid="{00000000-0005-0000-0000-00008F240000}"/>
    <cellStyle name="Formula0decimals 3 8 3 3 2 2" xfId="31285" xr:uid="{00000000-0005-0000-0000-000090240000}"/>
    <cellStyle name="Formula0decimals 3 8 3 3 3" xfId="31284" xr:uid="{00000000-0005-0000-0000-000091240000}"/>
    <cellStyle name="Formula0decimals 3 8 3 4" xfId="6263" xr:uid="{00000000-0005-0000-0000-000092240000}"/>
    <cellStyle name="Formula0decimals 3 8 3 4 2" xfId="31286" xr:uid="{00000000-0005-0000-0000-000093240000}"/>
    <cellStyle name="Formula0decimals 3 8 3 5" xfId="6264" xr:uid="{00000000-0005-0000-0000-000094240000}"/>
    <cellStyle name="Formula0decimals 3 8 3 5 2" xfId="31287" xr:uid="{00000000-0005-0000-0000-000095240000}"/>
    <cellStyle name="Formula0decimals 3 8 3 6" xfId="31281" xr:uid="{00000000-0005-0000-0000-000096240000}"/>
    <cellStyle name="Formula0decimals 3 8 4" xfId="6265" xr:uid="{00000000-0005-0000-0000-000097240000}"/>
    <cellStyle name="Formula0decimals 3 8 4 2" xfId="6266" xr:uid="{00000000-0005-0000-0000-000098240000}"/>
    <cellStyle name="Formula0decimals 3 8 4 2 2" xfId="31289" xr:uid="{00000000-0005-0000-0000-000099240000}"/>
    <cellStyle name="Formula0decimals 3 8 4 3" xfId="31288" xr:uid="{00000000-0005-0000-0000-00009A240000}"/>
    <cellStyle name="Formula0decimals 3 8 5" xfId="6267" xr:uid="{00000000-0005-0000-0000-00009B240000}"/>
    <cellStyle name="Formula0decimals 3 8 5 2" xfId="6268" xr:uid="{00000000-0005-0000-0000-00009C240000}"/>
    <cellStyle name="Formula0decimals 3 8 5 2 2" xfId="31291" xr:uid="{00000000-0005-0000-0000-00009D240000}"/>
    <cellStyle name="Formula0decimals 3 8 5 3" xfId="31290" xr:uid="{00000000-0005-0000-0000-00009E240000}"/>
    <cellStyle name="Formula0decimals 3 8 6" xfId="6269" xr:uid="{00000000-0005-0000-0000-00009F240000}"/>
    <cellStyle name="Formula0decimals 3 8 6 2" xfId="6270" xr:uid="{00000000-0005-0000-0000-0000A0240000}"/>
    <cellStyle name="Formula0decimals 3 8 6 2 2" xfId="31293" xr:uid="{00000000-0005-0000-0000-0000A1240000}"/>
    <cellStyle name="Formula0decimals 3 8 6 3" xfId="31292" xr:uid="{00000000-0005-0000-0000-0000A2240000}"/>
    <cellStyle name="Formula0decimals 3 8 7" xfId="6271" xr:uid="{00000000-0005-0000-0000-0000A3240000}"/>
    <cellStyle name="Formula0decimals 3 8 7 2" xfId="31294" xr:uid="{00000000-0005-0000-0000-0000A4240000}"/>
    <cellStyle name="Formula0decimals 3 8 8" xfId="6272" xr:uid="{00000000-0005-0000-0000-0000A5240000}"/>
    <cellStyle name="Formula0decimals 3 8 8 2" xfId="31295" xr:uid="{00000000-0005-0000-0000-0000A6240000}"/>
    <cellStyle name="Formula0decimals 3 8 9" xfId="31273" xr:uid="{00000000-0005-0000-0000-0000A7240000}"/>
    <cellStyle name="Formula0decimals 3 9" xfId="6273" xr:uid="{00000000-0005-0000-0000-0000A8240000}"/>
    <cellStyle name="Formula0decimals 3 9 2" xfId="6274" xr:uid="{00000000-0005-0000-0000-0000A9240000}"/>
    <cellStyle name="Formula0decimals 3 9 2 2" xfId="6275" xr:uid="{00000000-0005-0000-0000-0000AA240000}"/>
    <cellStyle name="Formula0decimals 3 9 2 2 2" xfId="6276" xr:uid="{00000000-0005-0000-0000-0000AB240000}"/>
    <cellStyle name="Formula0decimals 3 9 2 2 2 2" xfId="31299" xr:uid="{00000000-0005-0000-0000-0000AC240000}"/>
    <cellStyle name="Formula0decimals 3 9 2 2 3" xfId="31298" xr:uid="{00000000-0005-0000-0000-0000AD240000}"/>
    <cellStyle name="Formula0decimals 3 9 2 3" xfId="6277" xr:uid="{00000000-0005-0000-0000-0000AE240000}"/>
    <cellStyle name="Formula0decimals 3 9 2 3 2" xfId="6278" xr:uid="{00000000-0005-0000-0000-0000AF240000}"/>
    <cellStyle name="Formula0decimals 3 9 2 3 2 2" xfId="31301" xr:uid="{00000000-0005-0000-0000-0000B0240000}"/>
    <cellStyle name="Formula0decimals 3 9 2 3 3" xfId="31300" xr:uid="{00000000-0005-0000-0000-0000B1240000}"/>
    <cellStyle name="Formula0decimals 3 9 2 4" xfId="6279" xr:uid="{00000000-0005-0000-0000-0000B2240000}"/>
    <cellStyle name="Formula0decimals 3 9 2 4 2" xfId="31302" xr:uid="{00000000-0005-0000-0000-0000B3240000}"/>
    <cellStyle name="Formula0decimals 3 9 2 5" xfId="6280" xr:uid="{00000000-0005-0000-0000-0000B4240000}"/>
    <cellStyle name="Formula0decimals 3 9 2 5 2" xfId="31303" xr:uid="{00000000-0005-0000-0000-0000B5240000}"/>
    <cellStyle name="Formula0decimals 3 9 2 6" xfId="31297" xr:uid="{00000000-0005-0000-0000-0000B6240000}"/>
    <cellStyle name="Formula0decimals 3 9 3" xfId="6281" xr:uid="{00000000-0005-0000-0000-0000B7240000}"/>
    <cellStyle name="Formula0decimals 3 9 3 2" xfId="6282" xr:uid="{00000000-0005-0000-0000-0000B8240000}"/>
    <cellStyle name="Formula0decimals 3 9 3 2 2" xfId="6283" xr:uid="{00000000-0005-0000-0000-0000B9240000}"/>
    <cellStyle name="Formula0decimals 3 9 3 2 2 2" xfId="31306" xr:uid="{00000000-0005-0000-0000-0000BA240000}"/>
    <cellStyle name="Formula0decimals 3 9 3 2 3" xfId="31305" xr:uid="{00000000-0005-0000-0000-0000BB240000}"/>
    <cellStyle name="Formula0decimals 3 9 3 3" xfId="6284" xr:uid="{00000000-0005-0000-0000-0000BC240000}"/>
    <cellStyle name="Formula0decimals 3 9 3 3 2" xfId="6285" xr:uid="{00000000-0005-0000-0000-0000BD240000}"/>
    <cellStyle name="Formula0decimals 3 9 3 3 2 2" xfId="31308" xr:uid="{00000000-0005-0000-0000-0000BE240000}"/>
    <cellStyle name="Formula0decimals 3 9 3 3 3" xfId="31307" xr:uid="{00000000-0005-0000-0000-0000BF240000}"/>
    <cellStyle name="Formula0decimals 3 9 3 4" xfId="6286" xr:uid="{00000000-0005-0000-0000-0000C0240000}"/>
    <cellStyle name="Formula0decimals 3 9 3 4 2" xfId="31309" xr:uid="{00000000-0005-0000-0000-0000C1240000}"/>
    <cellStyle name="Formula0decimals 3 9 3 5" xfId="6287" xr:uid="{00000000-0005-0000-0000-0000C2240000}"/>
    <cellStyle name="Formula0decimals 3 9 3 5 2" xfId="31310" xr:uid="{00000000-0005-0000-0000-0000C3240000}"/>
    <cellStyle name="Formula0decimals 3 9 3 6" xfId="31304" xr:uid="{00000000-0005-0000-0000-0000C4240000}"/>
    <cellStyle name="Formula0decimals 3 9 4" xfId="6288" xr:uid="{00000000-0005-0000-0000-0000C5240000}"/>
    <cellStyle name="Formula0decimals 3 9 4 2" xfId="6289" xr:uid="{00000000-0005-0000-0000-0000C6240000}"/>
    <cellStyle name="Formula0decimals 3 9 4 2 2" xfId="31312" xr:uid="{00000000-0005-0000-0000-0000C7240000}"/>
    <cellStyle name="Formula0decimals 3 9 4 3" xfId="31311" xr:uid="{00000000-0005-0000-0000-0000C8240000}"/>
    <cellStyle name="Formula0decimals 3 9 5" xfId="6290" xr:uid="{00000000-0005-0000-0000-0000C9240000}"/>
    <cellStyle name="Formula0decimals 3 9 5 2" xfId="6291" xr:uid="{00000000-0005-0000-0000-0000CA240000}"/>
    <cellStyle name="Formula0decimals 3 9 5 2 2" xfId="31314" xr:uid="{00000000-0005-0000-0000-0000CB240000}"/>
    <cellStyle name="Formula0decimals 3 9 5 3" xfId="31313" xr:uid="{00000000-0005-0000-0000-0000CC240000}"/>
    <cellStyle name="Formula0decimals 3 9 6" xfId="6292" xr:uid="{00000000-0005-0000-0000-0000CD240000}"/>
    <cellStyle name="Formula0decimals 3 9 6 2" xfId="6293" xr:uid="{00000000-0005-0000-0000-0000CE240000}"/>
    <cellStyle name="Formula0decimals 3 9 6 2 2" xfId="31316" xr:uid="{00000000-0005-0000-0000-0000CF240000}"/>
    <cellStyle name="Formula0decimals 3 9 6 3" xfId="31315" xr:uid="{00000000-0005-0000-0000-0000D0240000}"/>
    <cellStyle name="Formula0decimals 3 9 7" xfId="6294" xr:uid="{00000000-0005-0000-0000-0000D1240000}"/>
    <cellStyle name="Formula0decimals 3 9 7 2" xfId="31317" xr:uid="{00000000-0005-0000-0000-0000D2240000}"/>
    <cellStyle name="Formula0decimals 3 9 8" xfId="6295" xr:uid="{00000000-0005-0000-0000-0000D3240000}"/>
    <cellStyle name="Formula0decimals 3 9 8 2" xfId="31318" xr:uid="{00000000-0005-0000-0000-0000D4240000}"/>
    <cellStyle name="Formula0decimals 3 9 9" xfId="31296" xr:uid="{00000000-0005-0000-0000-0000D5240000}"/>
    <cellStyle name="Formula0decimals 4" xfId="28161" xr:uid="{00000000-0005-0000-0000-0000D6240000}"/>
    <cellStyle name="Formula1decimal" xfId="8" xr:uid="{00000000-0005-0000-0000-0000D7240000}"/>
    <cellStyle name="Formula1decimal 10" xfId="6296" xr:uid="{00000000-0005-0000-0000-0000D8240000}"/>
    <cellStyle name="Formula1decimal 10 2" xfId="6297" xr:uid="{00000000-0005-0000-0000-0000D9240000}"/>
    <cellStyle name="Formula1decimal 10 2 2" xfId="6298" xr:uid="{00000000-0005-0000-0000-0000DA240000}"/>
    <cellStyle name="Formula1decimal 10 2 2 2" xfId="6299" xr:uid="{00000000-0005-0000-0000-0000DB240000}"/>
    <cellStyle name="Formula1decimal 10 2 2 2 2" xfId="31322" xr:uid="{00000000-0005-0000-0000-0000DC240000}"/>
    <cellStyle name="Formula1decimal 10 2 2 3" xfId="31321" xr:uid="{00000000-0005-0000-0000-0000DD240000}"/>
    <cellStyle name="Formula1decimal 10 2 3" xfId="6300" xr:uid="{00000000-0005-0000-0000-0000DE240000}"/>
    <cellStyle name="Formula1decimal 10 2 3 2" xfId="6301" xr:uid="{00000000-0005-0000-0000-0000DF240000}"/>
    <cellStyle name="Formula1decimal 10 2 3 2 2" xfId="31324" xr:uid="{00000000-0005-0000-0000-0000E0240000}"/>
    <cellStyle name="Formula1decimal 10 2 3 3" xfId="31323" xr:uid="{00000000-0005-0000-0000-0000E1240000}"/>
    <cellStyle name="Formula1decimal 10 2 4" xfId="6302" xr:uid="{00000000-0005-0000-0000-0000E2240000}"/>
    <cellStyle name="Formula1decimal 10 2 4 2" xfId="31325" xr:uid="{00000000-0005-0000-0000-0000E3240000}"/>
    <cellStyle name="Formula1decimal 10 2 5" xfId="6303" xr:uid="{00000000-0005-0000-0000-0000E4240000}"/>
    <cellStyle name="Formula1decimal 10 2 5 2" xfId="31326" xr:uid="{00000000-0005-0000-0000-0000E5240000}"/>
    <cellStyle name="Formula1decimal 10 2 6" xfId="31320" xr:uid="{00000000-0005-0000-0000-0000E6240000}"/>
    <cellStyle name="Formula1decimal 10 3" xfId="6304" xr:uid="{00000000-0005-0000-0000-0000E7240000}"/>
    <cellStyle name="Formula1decimal 10 3 2" xfId="6305" xr:uid="{00000000-0005-0000-0000-0000E8240000}"/>
    <cellStyle name="Formula1decimal 10 3 2 2" xfId="6306" xr:uid="{00000000-0005-0000-0000-0000E9240000}"/>
    <cellStyle name="Formula1decimal 10 3 2 2 2" xfId="31329" xr:uid="{00000000-0005-0000-0000-0000EA240000}"/>
    <cellStyle name="Formula1decimal 10 3 2 3" xfId="31328" xr:uid="{00000000-0005-0000-0000-0000EB240000}"/>
    <cellStyle name="Formula1decimal 10 3 3" xfId="6307" xr:uid="{00000000-0005-0000-0000-0000EC240000}"/>
    <cellStyle name="Formula1decimal 10 3 3 2" xfId="6308" xr:uid="{00000000-0005-0000-0000-0000ED240000}"/>
    <cellStyle name="Formula1decimal 10 3 3 2 2" xfId="31331" xr:uid="{00000000-0005-0000-0000-0000EE240000}"/>
    <cellStyle name="Formula1decimal 10 3 3 3" xfId="31330" xr:uid="{00000000-0005-0000-0000-0000EF240000}"/>
    <cellStyle name="Formula1decimal 10 3 4" xfId="6309" xr:uid="{00000000-0005-0000-0000-0000F0240000}"/>
    <cellStyle name="Formula1decimal 10 3 4 2" xfId="31332" xr:uid="{00000000-0005-0000-0000-0000F1240000}"/>
    <cellStyle name="Formula1decimal 10 3 5" xfId="6310" xr:uid="{00000000-0005-0000-0000-0000F2240000}"/>
    <cellStyle name="Formula1decimal 10 3 5 2" xfId="31333" xr:uid="{00000000-0005-0000-0000-0000F3240000}"/>
    <cellStyle name="Formula1decimal 10 3 6" xfId="31327" xr:uid="{00000000-0005-0000-0000-0000F4240000}"/>
    <cellStyle name="Formula1decimal 10 4" xfId="6311" xr:uid="{00000000-0005-0000-0000-0000F5240000}"/>
    <cellStyle name="Formula1decimal 10 4 2" xfId="6312" xr:uid="{00000000-0005-0000-0000-0000F6240000}"/>
    <cellStyle name="Formula1decimal 10 4 2 2" xfId="31335" xr:uid="{00000000-0005-0000-0000-0000F7240000}"/>
    <cellStyle name="Formula1decimal 10 4 3" xfId="31334" xr:uid="{00000000-0005-0000-0000-0000F8240000}"/>
    <cellStyle name="Formula1decimal 10 5" xfId="6313" xr:uid="{00000000-0005-0000-0000-0000F9240000}"/>
    <cellStyle name="Formula1decimal 10 5 2" xfId="6314" xr:uid="{00000000-0005-0000-0000-0000FA240000}"/>
    <cellStyle name="Formula1decimal 10 5 2 2" xfId="31337" xr:uid="{00000000-0005-0000-0000-0000FB240000}"/>
    <cellStyle name="Formula1decimal 10 5 3" xfId="31336" xr:uid="{00000000-0005-0000-0000-0000FC240000}"/>
    <cellStyle name="Formula1decimal 10 6" xfId="6315" xr:uid="{00000000-0005-0000-0000-0000FD240000}"/>
    <cellStyle name="Formula1decimal 10 6 2" xfId="6316" xr:uid="{00000000-0005-0000-0000-0000FE240000}"/>
    <cellStyle name="Formula1decimal 10 6 2 2" xfId="31339" xr:uid="{00000000-0005-0000-0000-0000FF240000}"/>
    <cellStyle name="Formula1decimal 10 6 3" xfId="31338" xr:uid="{00000000-0005-0000-0000-000000250000}"/>
    <cellStyle name="Formula1decimal 10 7" xfId="6317" xr:uid="{00000000-0005-0000-0000-000001250000}"/>
    <cellStyle name="Formula1decimal 10 7 2" xfId="31340" xr:uid="{00000000-0005-0000-0000-000002250000}"/>
    <cellStyle name="Formula1decimal 10 8" xfId="6318" xr:uid="{00000000-0005-0000-0000-000003250000}"/>
    <cellStyle name="Formula1decimal 10 8 2" xfId="31341" xr:uid="{00000000-0005-0000-0000-000004250000}"/>
    <cellStyle name="Formula1decimal 10 9" xfId="31319" xr:uid="{00000000-0005-0000-0000-000005250000}"/>
    <cellStyle name="Formula1decimal 11" xfId="6319" xr:uid="{00000000-0005-0000-0000-000006250000}"/>
    <cellStyle name="Formula1decimal 11 2" xfId="6320" xr:uid="{00000000-0005-0000-0000-000007250000}"/>
    <cellStyle name="Formula1decimal 11 2 2" xfId="6321" xr:uid="{00000000-0005-0000-0000-000008250000}"/>
    <cellStyle name="Formula1decimal 11 2 2 2" xfId="6322" xr:uid="{00000000-0005-0000-0000-000009250000}"/>
    <cellStyle name="Formula1decimal 11 2 2 2 2" xfId="31345" xr:uid="{00000000-0005-0000-0000-00000A250000}"/>
    <cellStyle name="Formula1decimal 11 2 2 3" xfId="31344" xr:uid="{00000000-0005-0000-0000-00000B250000}"/>
    <cellStyle name="Formula1decimal 11 2 3" xfId="6323" xr:uid="{00000000-0005-0000-0000-00000C250000}"/>
    <cellStyle name="Formula1decimal 11 2 3 2" xfId="6324" xr:uid="{00000000-0005-0000-0000-00000D250000}"/>
    <cellStyle name="Formula1decimal 11 2 3 2 2" xfId="31347" xr:uid="{00000000-0005-0000-0000-00000E250000}"/>
    <cellStyle name="Formula1decimal 11 2 3 3" xfId="31346" xr:uid="{00000000-0005-0000-0000-00000F250000}"/>
    <cellStyle name="Formula1decimal 11 2 4" xfId="6325" xr:uid="{00000000-0005-0000-0000-000010250000}"/>
    <cellStyle name="Formula1decimal 11 2 4 2" xfId="31348" xr:uid="{00000000-0005-0000-0000-000011250000}"/>
    <cellStyle name="Formula1decimal 11 2 5" xfId="6326" xr:uid="{00000000-0005-0000-0000-000012250000}"/>
    <cellStyle name="Formula1decimal 11 2 5 2" xfId="31349" xr:uid="{00000000-0005-0000-0000-000013250000}"/>
    <cellStyle name="Formula1decimal 11 2 6" xfId="31343" xr:uid="{00000000-0005-0000-0000-000014250000}"/>
    <cellStyle name="Formula1decimal 11 3" xfId="6327" xr:uid="{00000000-0005-0000-0000-000015250000}"/>
    <cellStyle name="Formula1decimal 11 3 2" xfId="6328" xr:uid="{00000000-0005-0000-0000-000016250000}"/>
    <cellStyle name="Formula1decimal 11 3 2 2" xfId="6329" xr:uid="{00000000-0005-0000-0000-000017250000}"/>
    <cellStyle name="Formula1decimal 11 3 2 2 2" xfId="31352" xr:uid="{00000000-0005-0000-0000-000018250000}"/>
    <cellStyle name="Formula1decimal 11 3 2 3" xfId="31351" xr:uid="{00000000-0005-0000-0000-000019250000}"/>
    <cellStyle name="Formula1decimal 11 3 3" xfId="6330" xr:uid="{00000000-0005-0000-0000-00001A250000}"/>
    <cellStyle name="Formula1decimal 11 3 3 2" xfId="6331" xr:uid="{00000000-0005-0000-0000-00001B250000}"/>
    <cellStyle name="Formula1decimal 11 3 3 2 2" xfId="31354" xr:uid="{00000000-0005-0000-0000-00001C250000}"/>
    <cellStyle name="Formula1decimal 11 3 3 3" xfId="31353" xr:uid="{00000000-0005-0000-0000-00001D250000}"/>
    <cellStyle name="Formula1decimal 11 3 4" xfId="6332" xr:uid="{00000000-0005-0000-0000-00001E250000}"/>
    <cellStyle name="Formula1decimal 11 3 4 2" xfId="31355" xr:uid="{00000000-0005-0000-0000-00001F250000}"/>
    <cellStyle name="Formula1decimal 11 3 5" xfId="6333" xr:uid="{00000000-0005-0000-0000-000020250000}"/>
    <cellStyle name="Formula1decimal 11 3 5 2" xfId="31356" xr:uid="{00000000-0005-0000-0000-000021250000}"/>
    <cellStyle name="Formula1decimal 11 3 6" xfId="31350" xr:uid="{00000000-0005-0000-0000-000022250000}"/>
    <cellStyle name="Formula1decimal 11 4" xfId="6334" xr:uid="{00000000-0005-0000-0000-000023250000}"/>
    <cellStyle name="Formula1decimal 11 4 2" xfId="6335" xr:uid="{00000000-0005-0000-0000-000024250000}"/>
    <cellStyle name="Formula1decimal 11 4 2 2" xfId="31358" xr:uid="{00000000-0005-0000-0000-000025250000}"/>
    <cellStyle name="Formula1decimal 11 4 3" xfId="31357" xr:uid="{00000000-0005-0000-0000-000026250000}"/>
    <cellStyle name="Formula1decimal 11 5" xfId="6336" xr:uid="{00000000-0005-0000-0000-000027250000}"/>
    <cellStyle name="Formula1decimal 11 5 2" xfId="6337" xr:uid="{00000000-0005-0000-0000-000028250000}"/>
    <cellStyle name="Formula1decimal 11 5 2 2" xfId="31360" xr:uid="{00000000-0005-0000-0000-000029250000}"/>
    <cellStyle name="Formula1decimal 11 5 3" xfId="31359" xr:uid="{00000000-0005-0000-0000-00002A250000}"/>
    <cellStyle name="Formula1decimal 11 6" xfId="6338" xr:uid="{00000000-0005-0000-0000-00002B250000}"/>
    <cellStyle name="Formula1decimal 11 6 2" xfId="6339" xr:uid="{00000000-0005-0000-0000-00002C250000}"/>
    <cellStyle name="Formula1decimal 11 6 2 2" xfId="31362" xr:uid="{00000000-0005-0000-0000-00002D250000}"/>
    <cellStyle name="Formula1decimal 11 6 3" xfId="31361" xr:uid="{00000000-0005-0000-0000-00002E250000}"/>
    <cellStyle name="Formula1decimal 11 7" xfId="6340" xr:uid="{00000000-0005-0000-0000-00002F250000}"/>
    <cellStyle name="Formula1decimal 11 7 2" xfId="31363" xr:uid="{00000000-0005-0000-0000-000030250000}"/>
    <cellStyle name="Formula1decimal 11 8" xfId="6341" xr:uid="{00000000-0005-0000-0000-000031250000}"/>
    <cellStyle name="Formula1decimal 11 8 2" xfId="31364" xr:uid="{00000000-0005-0000-0000-000032250000}"/>
    <cellStyle name="Formula1decimal 11 9" xfId="31342" xr:uid="{00000000-0005-0000-0000-000033250000}"/>
    <cellStyle name="Formula1decimal 12" xfId="6342" xr:uid="{00000000-0005-0000-0000-000034250000}"/>
    <cellStyle name="Formula1decimal 12 2" xfId="6343" xr:uid="{00000000-0005-0000-0000-000035250000}"/>
    <cellStyle name="Formula1decimal 12 2 2" xfId="6344" xr:uid="{00000000-0005-0000-0000-000036250000}"/>
    <cellStyle name="Formula1decimal 12 2 2 2" xfId="6345" xr:uid="{00000000-0005-0000-0000-000037250000}"/>
    <cellStyle name="Formula1decimal 12 2 2 2 2" xfId="31368" xr:uid="{00000000-0005-0000-0000-000038250000}"/>
    <cellStyle name="Formula1decimal 12 2 2 3" xfId="31367" xr:uid="{00000000-0005-0000-0000-000039250000}"/>
    <cellStyle name="Formula1decimal 12 2 3" xfId="6346" xr:uid="{00000000-0005-0000-0000-00003A250000}"/>
    <cellStyle name="Formula1decimal 12 2 3 2" xfId="6347" xr:uid="{00000000-0005-0000-0000-00003B250000}"/>
    <cellStyle name="Formula1decimal 12 2 3 2 2" xfId="31370" xr:uid="{00000000-0005-0000-0000-00003C250000}"/>
    <cellStyle name="Formula1decimal 12 2 3 3" xfId="31369" xr:uid="{00000000-0005-0000-0000-00003D250000}"/>
    <cellStyle name="Formula1decimal 12 2 4" xfId="6348" xr:uid="{00000000-0005-0000-0000-00003E250000}"/>
    <cellStyle name="Formula1decimal 12 2 4 2" xfId="31371" xr:uid="{00000000-0005-0000-0000-00003F250000}"/>
    <cellStyle name="Formula1decimal 12 2 5" xfId="6349" xr:uid="{00000000-0005-0000-0000-000040250000}"/>
    <cellStyle name="Formula1decimal 12 2 5 2" xfId="31372" xr:uid="{00000000-0005-0000-0000-000041250000}"/>
    <cellStyle name="Formula1decimal 12 2 6" xfId="31366" xr:uid="{00000000-0005-0000-0000-000042250000}"/>
    <cellStyle name="Formula1decimal 12 3" xfId="6350" xr:uid="{00000000-0005-0000-0000-000043250000}"/>
    <cellStyle name="Formula1decimal 12 3 2" xfId="6351" xr:uid="{00000000-0005-0000-0000-000044250000}"/>
    <cellStyle name="Formula1decimal 12 3 2 2" xfId="6352" xr:uid="{00000000-0005-0000-0000-000045250000}"/>
    <cellStyle name="Formula1decimal 12 3 2 2 2" xfId="31375" xr:uid="{00000000-0005-0000-0000-000046250000}"/>
    <cellStyle name="Formula1decimal 12 3 2 3" xfId="31374" xr:uid="{00000000-0005-0000-0000-000047250000}"/>
    <cellStyle name="Formula1decimal 12 3 3" xfId="6353" xr:uid="{00000000-0005-0000-0000-000048250000}"/>
    <cellStyle name="Formula1decimal 12 3 3 2" xfId="6354" xr:uid="{00000000-0005-0000-0000-000049250000}"/>
    <cellStyle name="Formula1decimal 12 3 3 2 2" xfId="31377" xr:uid="{00000000-0005-0000-0000-00004A250000}"/>
    <cellStyle name="Formula1decimal 12 3 3 3" xfId="31376" xr:uid="{00000000-0005-0000-0000-00004B250000}"/>
    <cellStyle name="Formula1decimal 12 3 4" xfId="6355" xr:uid="{00000000-0005-0000-0000-00004C250000}"/>
    <cellStyle name="Formula1decimal 12 3 4 2" xfId="31378" xr:uid="{00000000-0005-0000-0000-00004D250000}"/>
    <cellStyle name="Formula1decimal 12 3 5" xfId="6356" xr:uid="{00000000-0005-0000-0000-00004E250000}"/>
    <cellStyle name="Formula1decimal 12 3 5 2" xfId="31379" xr:uid="{00000000-0005-0000-0000-00004F250000}"/>
    <cellStyle name="Formula1decimal 12 3 6" xfId="31373" xr:uid="{00000000-0005-0000-0000-000050250000}"/>
    <cellStyle name="Formula1decimal 12 4" xfId="6357" xr:uid="{00000000-0005-0000-0000-000051250000}"/>
    <cellStyle name="Formula1decimal 12 4 2" xfId="6358" xr:uid="{00000000-0005-0000-0000-000052250000}"/>
    <cellStyle name="Formula1decimal 12 4 2 2" xfId="31381" xr:uid="{00000000-0005-0000-0000-000053250000}"/>
    <cellStyle name="Formula1decimal 12 4 3" xfId="31380" xr:uid="{00000000-0005-0000-0000-000054250000}"/>
    <cellStyle name="Formula1decimal 12 5" xfId="6359" xr:uid="{00000000-0005-0000-0000-000055250000}"/>
    <cellStyle name="Formula1decimal 12 5 2" xfId="6360" xr:uid="{00000000-0005-0000-0000-000056250000}"/>
    <cellStyle name="Formula1decimal 12 5 2 2" xfId="31383" xr:uid="{00000000-0005-0000-0000-000057250000}"/>
    <cellStyle name="Formula1decimal 12 5 3" xfId="31382" xr:uid="{00000000-0005-0000-0000-000058250000}"/>
    <cellStyle name="Formula1decimal 12 6" xfId="6361" xr:uid="{00000000-0005-0000-0000-000059250000}"/>
    <cellStyle name="Formula1decimal 12 6 2" xfId="6362" xr:uid="{00000000-0005-0000-0000-00005A250000}"/>
    <cellStyle name="Formula1decimal 12 6 2 2" xfId="31385" xr:uid="{00000000-0005-0000-0000-00005B250000}"/>
    <cellStyle name="Formula1decimal 12 6 3" xfId="31384" xr:uid="{00000000-0005-0000-0000-00005C250000}"/>
    <cellStyle name="Formula1decimal 12 7" xfId="6363" xr:uid="{00000000-0005-0000-0000-00005D250000}"/>
    <cellStyle name="Formula1decimal 12 7 2" xfId="31386" xr:uid="{00000000-0005-0000-0000-00005E250000}"/>
    <cellStyle name="Formula1decimal 12 8" xfId="6364" xr:uid="{00000000-0005-0000-0000-00005F250000}"/>
    <cellStyle name="Formula1decimal 12 8 2" xfId="31387" xr:uid="{00000000-0005-0000-0000-000060250000}"/>
    <cellStyle name="Formula1decimal 12 9" xfId="31365" xr:uid="{00000000-0005-0000-0000-000061250000}"/>
    <cellStyle name="Formula1decimal 13" xfId="6365" xr:uid="{00000000-0005-0000-0000-000062250000}"/>
    <cellStyle name="Formula1decimal 13 2" xfId="6366" xr:uid="{00000000-0005-0000-0000-000063250000}"/>
    <cellStyle name="Formula1decimal 13 2 2" xfId="6367" xr:uid="{00000000-0005-0000-0000-000064250000}"/>
    <cellStyle name="Formula1decimal 13 2 2 2" xfId="6368" xr:uid="{00000000-0005-0000-0000-000065250000}"/>
    <cellStyle name="Formula1decimal 13 2 2 2 2" xfId="31391" xr:uid="{00000000-0005-0000-0000-000066250000}"/>
    <cellStyle name="Formula1decimal 13 2 2 3" xfId="31390" xr:uid="{00000000-0005-0000-0000-000067250000}"/>
    <cellStyle name="Formula1decimal 13 2 3" xfId="6369" xr:uid="{00000000-0005-0000-0000-000068250000}"/>
    <cellStyle name="Formula1decimal 13 2 3 2" xfId="6370" xr:uid="{00000000-0005-0000-0000-000069250000}"/>
    <cellStyle name="Formula1decimal 13 2 3 2 2" xfId="31393" xr:uid="{00000000-0005-0000-0000-00006A250000}"/>
    <cellStyle name="Formula1decimal 13 2 3 3" xfId="31392" xr:uid="{00000000-0005-0000-0000-00006B250000}"/>
    <cellStyle name="Formula1decimal 13 2 4" xfId="6371" xr:uid="{00000000-0005-0000-0000-00006C250000}"/>
    <cellStyle name="Formula1decimal 13 2 4 2" xfId="31394" xr:uid="{00000000-0005-0000-0000-00006D250000}"/>
    <cellStyle name="Formula1decimal 13 2 5" xfId="6372" xr:uid="{00000000-0005-0000-0000-00006E250000}"/>
    <cellStyle name="Formula1decimal 13 2 5 2" xfId="31395" xr:uid="{00000000-0005-0000-0000-00006F250000}"/>
    <cellStyle name="Formula1decimal 13 2 6" xfId="31389" xr:uid="{00000000-0005-0000-0000-000070250000}"/>
    <cellStyle name="Formula1decimal 13 3" xfId="6373" xr:uid="{00000000-0005-0000-0000-000071250000}"/>
    <cellStyle name="Formula1decimal 13 3 2" xfId="6374" xr:uid="{00000000-0005-0000-0000-000072250000}"/>
    <cellStyle name="Formula1decimal 13 3 2 2" xfId="6375" xr:uid="{00000000-0005-0000-0000-000073250000}"/>
    <cellStyle name="Formula1decimal 13 3 2 2 2" xfId="31398" xr:uid="{00000000-0005-0000-0000-000074250000}"/>
    <cellStyle name="Formula1decimal 13 3 2 3" xfId="31397" xr:uid="{00000000-0005-0000-0000-000075250000}"/>
    <cellStyle name="Formula1decimal 13 3 3" xfId="6376" xr:uid="{00000000-0005-0000-0000-000076250000}"/>
    <cellStyle name="Formula1decimal 13 3 3 2" xfId="6377" xr:uid="{00000000-0005-0000-0000-000077250000}"/>
    <cellStyle name="Formula1decimal 13 3 3 2 2" xfId="31400" xr:uid="{00000000-0005-0000-0000-000078250000}"/>
    <cellStyle name="Formula1decimal 13 3 3 3" xfId="31399" xr:uid="{00000000-0005-0000-0000-000079250000}"/>
    <cellStyle name="Formula1decimal 13 3 4" xfId="6378" xr:uid="{00000000-0005-0000-0000-00007A250000}"/>
    <cellStyle name="Formula1decimal 13 3 4 2" xfId="31401" xr:uid="{00000000-0005-0000-0000-00007B250000}"/>
    <cellStyle name="Formula1decimal 13 3 5" xfId="6379" xr:uid="{00000000-0005-0000-0000-00007C250000}"/>
    <cellStyle name="Formula1decimal 13 3 5 2" xfId="31402" xr:uid="{00000000-0005-0000-0000-00007D250000}"/>
    <cellStyle name="Formula1decimal 13 3 6" xfId="31396" xr:uid="{00000000-0005-0000-0000-00007E250000}"/>
    <cellStyle name="Formula1decimal 13 4" xfId="6380" xr:uid="{00000000-0005-0000-0000-00007F250000}"/>
    <cellStyle name="Formula1decimal 13 4 2" xfId="6381" xr:uid="{00000000-0005-0000-0000-000080250000}"/>
    <cellStyle name="Formula1decimal 13 4 2 2" xfId="31404" xr:uid="{00000000-0005-0000-0000-000081250000}"/>
    <cellStyle name="Formula1decimal 13 4 3" xfId="31403" xr:uid="{00000000-0005-0000-0000-000082250000}"/>
    <cellStyle name="Formula1decimal 13 5" xfId="6382" xr:uid="{00000000-0005-0000-0000-000083250000}"/>
    <cellStyle name="Formula1decimal 13 5 2" xfId="6383" xr:uid="{00000000-0005-0000-0000-000084250000}"/>
    <cellStyle name="Formula1decimal 13 5 2 2" xfId="31406" xr:uid="{00000000-0005-0000-0000-000085250000}"/>
    <cellStyle name="Formula1decimal 13 5 3" xfId="31405" xr:uid="{00000000-0005-0000-0000-000086250000}"/>
    <cellStyle name="Formula1decimal 13 6" xfId="6384" xr:uid="{00000000-0005-0000-0000-000087250000}"/>
    <cellStyle name="Formula1decimal 13 6 2" xfId="6385" xr:uid="{00000000-0005-0000-0000-000088250000}"/>
    <cellStyle name="Formula1decimal 13 6 2 2" xfId="31408" xr:uid="{00000000-0005-0000-0000-000089250000}"/>
    <cellStyle name="Formula1decimal 13 6 3" xfId="31407" xr:uid="{00000000-0005-0000-0000-00008A250000}"/>
    <cellStyle name="Formula1decimal 13 7" xfId="6386" xr:uid="{00000000-0005-0000-0000-00008B250000}"/>
    <cellStyle name="Formula1decimal 13 7 2" xfId="31409" xr:uid="{00000000-0005-0000-0000-00008C250000}"/>
    <cellStyle name="Formula1decimal 13 8" xfId="6387" xr:uid="{00000000-0005-0000-0000-00008D250000}"/>
    <cellStyle name="Formula1decimal 13 8 2" xfId="31410" xr:uid="{00000000-0005-0000-0000-00008E250000}"/>
    <cellStyle name="Formula1decimal 13 9" xfId="31388" xr:uid="{00000000-0005-0000-0000-00008F250000}"/>
    <cellStyle name="Formula1decimal 14" xfId="6388" xr:uid="{00000000-0005-0000-0000-000090250000}"/>
    <cellStyle name="Formula1decimal 14 2" xfId="6389" xr:uid="{00000000-0005-0000-0000-000091250000}"/>
    <cellStyle name="Formula1decimal 14 2 2" xfId="6390" xr:uid="{00000000-0005-0000-0000-000092250000}"/>
    <cellStyle name="Formula1decimal 14 2 2 2" xfId="6391" xr:uid="{00000000-0005-0000-0000-000093250000}"/>
    <cellStyle name="Formula1decimal 14 2 2 2 2" xfId="31414" xr:uid="{00000000-0005-0000-0000-000094250000}"/>
    <cellStyle name="Formula1decimal 14 2 2 3" xfId="31413" xr:uid="{00000000-0005-0000-0000-000095250000}"/>
    <cellStyle name="Formula1decimal 14 2 3" xfId="6392" xr:uid="{00000000-0005-0000-0000-000096250000}"/>
    <cellStyle name="Formula1decimal 14 2 3 2" xfId="6393" xr:uid="{00000000-0005-0000-0000-000097250000}"/>
    <cellStyle name="Formula1decimal 14 2 3 2 2" xfId="31416" xr:uid="{00000000-0005-0000-0000-000098250000}"/>
    <cellStyle name="Formula1decimal 14 2 3 3" xfId="31415" xr:uid="{00000000-0005-0000-0000-000099250000}"/>
    <cellStyle name="Formula1decimal 14 2 4" xfId="6394" xr:uid="{00000000-0005-0000-0000-00009A250000}"/>
    <cellStyle name="Formula1decimal 14 2 4 2" xfId="31417" xr:uid="{00000000-0005-0000-0000-00009B250000}"/>
    <cellStyle name="Formula1decimal 14 2 5" xfId="6395" xr:uid="{00000000-0005-0000-0000-00009C250000}"/>
    <cellStyle name="Formula1decimal 14 2 5 2" xfId="31418" xr:uid="{00000000-0005-0000-0000-00009D250000}"/>
    <cellStyle name="Formula1decimal 14 2 6" xfId="31412" xr:uid="{00000000-0005-0000-0000-00009E250000}"/>
    <cellStyle name="Formula1decimal 14 3" xfId="6396" xr:uid="{00000000-0005-0000-0000-00009F250000}"/>
    <cellStyle name="Formula1decimal 14 3 2" xfId="6397" xr:uid="{00000000-0005-0000-0000-0000A0250000}"/>
    <cellStyle name="Formula1decimal 14 3 2 2" xfId="6398" xr:uid="{00000000-0005-0000-0000-0000A1250000}"/>
    <cellStyle name="Formula1decimal 14 3 2 2 2" xfId="31421" xr:uid="{00000000-0005-0000-0000-0000A2250000}"/>
    <cellStyle name="Formula1decimal 14 3 2 3" xfId="31420" xr:uid="{00000000-0005-0000-0000-0000A3250000}"/>
    <cellStyle name="Formula1decimal 14 3 3" xfId="6399" xr:uid="{00000000-0005-0000-0000-0000A4250000}"/>
    <cellStyle name="Formula1decimal 14 3 3 2" xfId="6400" xr:uid="{00000000-0005-0000-0000-0000A5250000}"/>
    <cellStyle name="Formula1decimal 14 3 3 2 2" xfId="31423" xr:uid="{00000000-0005-0000-0000-0000A6250000}"/>
    <cellStyle name="Formula1decimal 14 3 3 3" xfId="31422" xr:uid="{00000000-0005-0000-0000-0000A7250000}"/>
    <cellStyle name="Formula1decimal 14 3 4" xfId="6401" xr:uid="{00000000-0005-0000-0000-0000A8250000}"/>
    <cellStyle name="Formula1decimal 14 3 4 2" xfId="31424" xr:uid="{00000000-0005-0000-0000-0000A9250000}"/>
    <cellStyle name="Formula1decimal 14 3 5" xfId="6402" xr:uid="{00000000-0005-0000-0000-0000AA250000}"/>
    <cellStyle name="Formula1decimal 14 3 5 2" xfId="31425" xr:uid="{00000000-0005-0000-0000-0000AB250000}"/>
    <cellStyle name="Formula1decimal 14 3 6" xfId="31419" xr:uid="{00000000-0005-0000-0000-0000AC250000}"/>
    <cellStyle name="Formula1decimal 14 4" xfId="6403" xr:uid="{00000000-0005-0000-0000-0000AD250000}"/>
    <cellStyle name="Formula1decimal 14 4 2" xfId="6404" xr:uid="{00000000-0005-0000-0000-0000AE250000}"/>
    <cellStyle name="Formula1decimal 14 4 2 2" xfId="31427" xr:uid="{00000000-0005-0000-0000-0000AF250000}"/>
    <cellStyle name="Formula1decimal 14 4 3" xfId="31426" xr:uid="{00000000-0005-0000-0000-0000B0250000}"/>
    <cellStyle name="Formula1decimal 14 5" xfId="6405" xr:uid="{00000000-0005-0000-0000-0000B1250000}"/>
    <cellStyle name="Formula1decimal 14 5 2" xfId="6406" xr:uid="{00000000-0005-0000-0000-0000B2250000}"/>
    <cellStyle name="Formula1decimal 14 5 2 2" xfId="31429" xr:uid="{00000000-0005-0000-0000-0000B3250000}"/>
    <cellStyle name="Formula1decimal 14 5 3" xfId="31428" xr:uid="{00000000-0005-0000-0000-0000B4250000}"/>
    <cellStyle name="Formula1decimal 14 6" xfId="6407" xr:uid="{00000000-0005-0000-0000-0000B5250000}"/>
    <cellStyle name="Formula1decimal 14 6 2" xfId="6408" xr:uid="{00000000-0005-0000-0000-0000B6250000}"/>
    <cellStyle name="Formula1decimal 14 6 2 2" xfId="31431" xr:uid="{00000000-0005-0000-0000-0000B7250000}"/>
    <cellStyle name="Formula1decimal 14 6 3" xfId="31430" xr:uid="{00000000-0005-0000-0000-0000B8250000}"/>
    <cellStyle name="Formula1decimal 14 7" xfId="6409" xr:uid="{00000000-0005-0000-0000-0000B9250000}"/>
    <cellStyle name="Formula1decimal 14 7 2" xfId="31432" xr:uid="{00000000-0005-0000-0000-0000BA250000}"/>
    <cellStyle name="Formula1decimal 14 8" xfId="6410" xr:uid="{00000000-0005-0000-0000-0000BB250000}"/>
    <cellStyle name="Formula1decimal 14 8 2" xfId="31433" xr:uid="{00000000-0005-0000-0000-0000BC250000}"/>
    <cellStyle name="Formula1decimal 14 9" xfId="31411" xr:uid="{00000000-0005-0000-0000-0000BD250000}"/>
    <cellStyle name="Formula1decimal 15" xfId="6411" xr:uid="{00000000-0005-0000-0000-0000BE250000}"/>
    <cellStyle name="Formula1decimal 15 2" xfId="6412" xr:uid="{00000000-0005-0000-0000-0000BF250000}"/>
    <cellStyle name="Formula1decimal 15 2 2" xfId="6413" xr:uid="{00000000-0005-0000-0000-0000C0250000}"/>
    <cellStyle name="Formula1decimal 15 2 2 2" xfId="6414" xr:uid="{00000000-0005-0000-0000-0000C1250000}"/>
    <cellStyle name="Formula1decimal 15 2 2 2 2" xfId="31437" xr:uid="{00000000-0005-0000-0000-0000C2250000}"/>
    <cellStyle name="Formula1decimal 15 2 2 3" xfId="31436" xr:uid="{00000000-0005-0000-0000-0000C3250000}"/>
    <cellStyle name="Formula1decimal 15 2 3" xfId="6415" xr:uid="{00000000-0005-0000-0000-0000C4250000}"/>
    <cellStyle name="Formula1decimal 15 2 3 2" xfId="6416" xr:uid="{00000000-0005-0000-0000-0000C5250000}"/>
    <cellStyle name="Formula1decimal 15 2 3 2 2" xfId="31439" xr:uid="{00000000-0005-0000-0000-0000C6250000}"/>
    <cellStyle name="Formula1decimal 15 2 3 3" xfId="31438" xr:uid="{00000000-0005-0000-0000-0000C7250000}"/>
    <cellStyle name="Formula1decimal 15 2 4" xfId="6417" xr:uid="{00000000-0005-0000-0000-0000C8250000}"/>
    <cellStyle name="Formula1decimal 15 2 4 2" xfId="31440" xr:uid="{00000000-0005-0000-0000-0000C9250000}"/>
    <cellStyle name="Formula1decimal 15 2 5" xfId="6418" xr:uid="{00000000-0005-0000-0000-0000CA250000}"/>
    <cellStyle name="Formula1decimal 15 2 5 2" xfId="31441" xr:uid="{00000000-0005-0000-0000-0000CB250000}"/>
    <cellStyle name="Formula1decimal 15 2 6" xfId="31435" xr:uid="{00000000-0005-0000-0000-0000CC250000}"/>
    <cellStyle name="Formula1decimal 15 3" xfId="6419" xr:uid="{00000000-0005-0000-0000-0000CD250000}"/>
    <cellStyle name="Formula1decimal 15 3 2" xfId="6420" xr:uid="{00000000-0005-0000-0000-0000CE250000}"/>
    <cellStyle name="Formula1decimal 15 3 2 2" xfId="6421" xr:uid="{00000000-0005-0000-0000-0000CF250000}"/>
    <cellStyle name="Formula1decimal 15 3 2 2 2" xfId="31444" xr:uid="{00000000-0005-0000-0000-0000D0250000}"/>
    <cellStyle name="Formula1decimal 15 3 2 3" xfId="31443" xr:uid="{00000000-0005-0000-0000-0000D1250000}"/>
    <cellStyle name="Formula1decimal 15 3 3" xfId="6422" xr:uid="{00000000-0005-0000-0000-0000D2250000}"/>
    <cellStyle name="Formula1decimal 15 3 3 2" xfId="6423" xr:uid="{00000000-0005-0000-0000-0000D3250000}"/>
    <cellStyle name="Formula1decimal 15 3 3 2 2" xfId="31446" xr:uid="{00000000-0005-0000-0000-0000D4250000}"/>
    <cellStyle name="Formula1decimal 15 3 3 3" xfId="31445" xr:uid="{00000000-0005-0000-0000-0000D5250000}"/>
    <cellStyle name="Formula1decimal 15 3 4" xfId="6424" xr:uid="{00000000-0005-0000-0000-0000D6250000}"/>
    <cellStyle name="Formula1decimal 15 3 4 2" xfId="31447" xr:uid="{00000000-0005-0000-0000-0000D7250000}"/>
    <cellStyle name="Formula1decimal 15 3 5" xfId="6425" xr:uid="{00000000-0005-0000-0000-0000D8250000}"/>
    <cellStyle name="Formula1decimal 15 3 5 2" xfId="31448" xr:uid="{00000000-0005-0000-0000-0000D9250000}"/>
    <cellStyle name="Formula1decimal 15 3 6" xfId="31442" xr:uid="{00000000-0005-0000-0000-0000DA250000}"/>
    <cellStyle name="Formula1decimal 15 4" xfId="6426" xr:uid="{00000000-0005-0000-0000-0000DB250000}"/>
    <cellStyle name="Formula1decimal 15 4 2" xfId="6427" xr:uid="{00000000-0005-0000-0000-0000DC250000}"/>
    <cellStyle name="Formula1decimal 15 4 2 2" xfId="31450" xr:uid="{00000000-0005-0000-0000-0000DD250000}"/>
    <cellStyle name="Formula1decimal 15 4 3" xfId="31449" xr:uid="{00000000-0005-0000-0000-0000DE250000}"/>
    <cellStyle name="Formula1decimal 15 5" xfId="6428" xr:uid="{00000000-0005-0000-0000-0000DF250000}"/>
    <cellStyle name="Formula1decimal 15 5 2" xfId="6429" xr:uid="{00000000-0005-0000-0000-0000E0250000}"/>
    <cellStyle name="Formula1decimal 15 5 2 2" xfId="31452" xr:uid="{00000000-0005-0000-0000-0000E1250000}"/>
    <cellStyle name="Formula1decimal 15 5 3" xfId="31451" xr:uid="{00000000-0005-0000-0000-0000E2250000}"/>
    <cellStyle name="Formula1decimal 15 6" xfId="6430" xr:uid="{00000000-0005-0000-0000-0000E3250000}"/>
    <cellStyle name="Formula1decimal 15 6 2" xfId="6431" xr:uid="{00000000-0005-0000-0000-0000E4250000}"/>
    <cellStyle name="Formula1decimal 15 6 2 2" xfId="31454" xr:uid="{00000000-0005-0000-0000-0000E5250000}"/>
    <cellStyle name="Formula1decimal 15 6 3" xfId="31453" xr:uid="{00000000-0005-0000-0000-0000E6250000}"/>
    <cellStyle name="Formula1decimal 15 7" xfId="6432" xr:uid="{00000000-0005-0000-0000-0000E7250000}"/>
    <cellStyle name="Formula1decimal 15 7 2" xfId="31455" xr:uid="{00000000-0005-0000-0000-0000E8250000}"/>
    <cellStyle name="Formula1decimal 15 8" xfId="6433" xr:uid="{00000000-0005-0000-0000-0000E9250000}"/>
    <cellStyle name="Formula1decimal 15 8 2" xfId="31456" xr:uid="{00000000-0005-0000-0000-0000EA250000}"/>
    <cellStyle name="Formula1decimal 15 9" xfId="31434" xr:uid="{00000000-0005-0000-0000-0000EB250000}"/>
    <cellStyle name="Formula1decimal 16" xfId="6434" xr:uid="{00000000-0005-0000-0000-0000EC250000}"/>
    <cellStyle name="Formula1decimal 16 2" xfId="6435" xr:uid="{00000000-0005-0000-0000-0000ED250000}"/>
    <cellStyle name="Formula1decimal 16 2 2" xfId="6436" xr:uid="{00000000-0005-0000-0000-0000EE250000}"/>
    <cellStyle name="Formula1decimal 16 2 2 2" xfId="6437" xr:uid="{00000000-0005-0000-0000-0000EF250000}"/>
    <cellStyle name="Formula1decimal 16 2 2 2 2" xfId="31460" xr:uid="{00000000-0005-0000-0000-0000F0250000}"/>
    <cellStyle name="Formula1decimal 16 2 2 3" xfId="31459" xr:uid="{00000000-0005-0000-0000-0000F1250000}"/>
    <cellStyle name="Formula1decimal 16 2 3" xfId="6438" xr:uid="{00000000-0005-0000-0000-0000F2250000}"/>
    <cellStyle name="Formula1decimal 16 2 3 2" xfId="6439" xr:uid="{00000000-0005-0000-0000-0000F3250000}"/>
    <cellStyle name="Formula1decimal 16 2 3 2 2" xfId="31462" xr:uid="{00000000-0005-0000-0000-0000F4250000}"/>
    <cellStyle name="Formula1decimal 16 2 3 3" xfId="31461" xr:uid="{00000000-0005-0000-0000-0000F5250000}"/>
    <cellStyle name="Formula1decimal 16 2 4" xfId="6440" xr:uid="{00000000-0005-0000-0000-0000F6250000}"/>
    <cellStyle name="Formula1decimal 16 2 4 2" xfId="31463" xr:uid="{00000000-0005-0000-0000-0000F7250000}"/>
    <cellStyle name="Formula1decimal 16 2 5" xfId="6441" xr:uid="{00000000-0005-0000-0000-0000F8250000}"/>
    <cellStyle name="Formula1decimal 16 2 5 2" xfId="31464" xr:uid="{00000000-0005-0000-0000-0000F9250000}"/>
    <cellStyle name="Formula1decimal 16 2 6" xfId="31458" xr:uid="{00000000-0005-0000-0000-0000FA250000}"/>
    <cellStyle name="Formula1decimal 16 3" xfId="6442" xr:uid="{00000000-0005-0000-0000-0000FB250000}"/>
    <cellStyle name="Formula1decimal 16 3 2" xfId="6443" xr:uid="{00000000-0005-0000-0000-0000FC250000}"/>
    <cellStyle name="Formula1decimal 16 3 2 2" xfId="6444" xr:uid="{00000000-0005-0000-0000-0000FD250000}"/>
    <cellStyle name="Formula1decimal 16 3 2 2 2" xfId="31467" xr:uid="{00000000-0005-0000-0000-0000FE250000}"/>
    <cellStyle name="Formula1decimal 16 3 2 3" xfId="31466" xr:uid="{00000000-0005-0000-0000-0000FF250000}"/>
    <cellStyle name="Formula1decimal 16 3 3" xfId="6445" xr:uid="{00000000-0005-0000-0000-000000260000}"/>
    <cellStyle name="Formula1decimal 16 3 3 2" xfId="6446" xr:uid="{00000000-0005-0000-0000-000001260000}"/>
    <cellStyle name="Formula1decimal 16 3 3 2 2" xfId="31469" xr:uid="{00000000-0005-0000-0000-000002260000}"/>
    <cellStyle name="Formula1decimal 16 3 3 3" xfId="31468" xr:uid="{00000000-0005-0000-0000-000003260000}"/>
    <cellStyle name="Formula1decimal 16 3 4" xfId="6447" xr:uid="{00000000-0005-0000-0000-000004260000}"/>
    <cellStyle name="Formula1decimal 16 3 4 2" xfId="31470" xr:uid="{00000000-0005-0000-0000-000005260000}"/>
    <cellStyle name="Formula1decimal 16 3 5" xfId="6448" xr:uid="{00000000-0005-0000-0000-000006260000}"/>
    <cellStyle name="Formula1decimal 16 3 5 2" xfId="31471" xr:uid="{00000000-0005-0000-0000-000007260000}"/>
    <cellStyle name="Formula1decimal 16 3 6" xfId="31465" xr:uid="{00000000-0005-0000-0000-000008260000}"/>
    <cellStyle name="Formula1decimal 16 4" xfId="6449" xr:uid="{00000000-0005-0000-0000-000009260000}"/>
    <cellStyle name="Formula1decimal 16 4 2" xfId="6450" xr:uid="{00000000-0005-0000-0000-00000A260000}"/>
    <cellStyle name="Formula1decimal 16 4 2 2" xfId="31473" xr:uid="{00000000-0005-0000-0000-00000B260000}"/>
    <cellStyle name="Formula1decimal 16 4 3" xfId="31472" xr:uid="{00000000-0005-0000-0000-00000C260000}"/>
    <cellStyle name="Formula1decimal 16 5" xfId="6451" xr:uid="{00000000-0005-0000-0000-00000D260000}"/>
    <cellStyle name="Formula1decimal 16 5 2" xfId="6452" xr:uid="{00000000-0005-0000-0000-00000E260000}"/>
    <cellStyle name="Formula1decimal 16 5 2 2" xfId="31475" xr:uid="{00000000-0005-0000-0000-00000F260000}"/>
    <cellStyle name="Formula1decimal 16 5 3" xfId="31474" xr:uid="{00000000-0005-0000-0000-000010260000}"/>
    <cellStyle name="Formula1decimal 16 6" xfId="6453" xr:uid="{00000000-0005-0000-0000-000011260000}"/>
    <cellStyle name="Formula1decimal 16 6 2" xfId="31476" xr:uid="{00000000-0005-0000-0000-000012260000}"/>
    <cellStyle name="Formula1decimal 16 7" xfId="6454" xr:uid="{00000000-0005-0000-0000-000013260000}"/>
    <cellStyle name="Formula1decimal 16 7 2" xfId="31477" xr:uid="{00000000-0005-0000-0000-000014260000}"/>
    <cellStyle name="Formula1decimal 16 8" xfId="31457" xr:uid="{00000000-0005-0000-0000-000015260000}"/>
    <cellStyle name="Formula1decimal 17" xfId="28164" xr:uid="{00000000-0005-0000-0000-000016260000}"/>
    <cellStyle name="Formula1decimal 2" xfId="9" xr:uid="{00000000-0005-0000-0000-000017260000}"/>
    <cellStyle name="Formula1decimal 2 10" xfId="6455" xr:uid="{00000000-0005-0000-0000-000018260000}"/>
    <cellStyle name="Formula1decimal 2 10 2" xfId="6456" xr:uid="{00000000-0005-0000-0000-000019260000}"/>
    <cellStyle name="Formula1decimal 2 10 2 2" xfId="6457" xr:uid="{00000000-0005-0000-0000-00001A260000}"/>
    <cellStyle name="Formula1decimal 2 10 2 2 2" xfId="6458" xr:uid="{00000000-0005-0000-0000-00001B260000}"/>
    <cellStyle name="Formula1decimal 2 10 2 2 2 2" xfId="31481" xr:uid="{00000000-0005-0000-0000-00001C260000}"/>
    <cellStyle name="Formula1decimal 2 10 2 2 3" xfId="31480" xr:uid="{00000000-0005-0000-0000-00001D260000}"/>
    <cellStyle name="Formula1decimal 2 10 2 3" xfId="6459" xr:uid="{00000000-0005-0000-0000-00001E260000}"/>
    <cellStyle name="Formula1decimal 2 10 2 3 2" xfId="6460" xr:uid="{00000000-0005-0000-0000-00001F260000}"/>
    <cellStyle name="Formula1decimal 2 10 2 3 2 2" xfId="31483" xr:uid="{00000000-0005-0000-0000-000020260000}"/>
    <cellStyle name="Formula1decimal 2 10 2 3 3" xfId="31482" xr:uid="{00000000-0005-0000-0000-000021260000}"/>
    <cellStyle name="Formula1decimal 2 10 2 4" xfId="6461" xr:uid="{00000000-0005-0000-0000-000022260000}"/>
    <cellStyle name="Formula1decimal 2 10 2 4 2" xfId="31484" xr:uid="{00000000-0005-0000-0000-000023260000}"/>
    <cellStyle name="Formula1decimal 2 10 2 5" xfId="6462" xr:uid="{00000000-0005-0000-0000-000024260000}"/>
    <cellStyle name="Formula1decimal 2 10 2 5 2" xfId="31485" xr:uid="{00000000-0005-0000-0000-000025260000}"/>
    <cellStyle name="Formula1decimal 2 10 2 6" xfId="31479" xr:uid="{00000000-0005-0000-0000-000026260000}"/>
    <cellStyle name="Formula1decimal 2 10 3" xfId="6463" xr:uid="{00000000-0005-0000-0000-000027260000}"/>
    <cellStyle name="Formula1decimal 2 10 3 2" xfId="6464" xr:uid="{00000000-0005-0000-0000-000028260000}"/>
    <cellStyle name="Formula1decimal 2 10 3 2 2" xfId="6465" xr:uid="{00000000-0005-0000-0000-000029260000}"/>
    <cellStyle name="Formula1decimal 2 10 3 2 2 2" xfId="31488" xr:uid="{00000000-0005-0000-0000-00002A260000}"/>
    <cellStyle name="Formula1decimal 2 10 3 2 3" xfId="31487" xr:uid="{00000000-0005-0000-0000-00002B260000}"/>
    <cellStyle name="Formula1decimal 2 10 3 3" xfId="6466" xr:uid="{00000000-0005-0000-0000-00002C260000}"/>
    <cellStyle name="Formula1decimal 2 10 3 3 2" xfId="6467" xr:uid="{00000000-0005-0000-0000-00002D260000}"/>
    <cellStyle name="Formula1decimal 2 10 3 3 2 2" xfId="31490" xr:uid="{00000000-0005-0000-0000-00002E260000}"/>
    <cellStyle name="Formula1decimal 2 10 3 3 3" xfId="31489" xr:uid="{00000000-0005-0000-0000-00002F260000}"/>
    <cellStyle name="Formula1decimal 2 10 3 4" xfId="6468" xr:uid="{00000000-0005-0000-0000-000030260000}"/>
    <cellStyle name="Formula1decimal 2 10 3 4 2" xfId="31491" xr:uid="{00000000-0005-0000-0000-000031260000}"/>
    <cellStyle name="Formula1decimal 2 10 3 5" xfId="6469" xr:uid="{00000000-0005-0000-0000-000032260000}"/>
    <cellStyle name="Formula1decimal 2 10 3 5 2" xfId="31492" xr:uid="{00000000-0005-0000-0000-000033260000}"/>
    <cellStyle name="Formula1decimal 2 10 3 6" xfId="31486" xr:uid="{00000000-0005-0000-0000-000034260000}"/>
    <cellStyle name="Formula1decimal 2 10 4" xfId="6470" xr:uid="{00000000-0005-0000-0000-000035260000}"/>
    <cellStyle name="Formula1decimal 2 10 4 2" xfId="6471" xr:uid="{00000000-0005-0000-0000-000036260000}"/>
    <cellStyle name="Formula1decimal 2 10 4 2 2" xfId="31494" xr:uid="{00000000-0005-0000-0000-000037260000}"/>
    <cellStyle name="Formula1decimal 2 10 4 3" xfId="31493" xr:uid="{00000000-0005-0000-0000-000038260000}"/>
    <cellStyle name="Formula1decimal 2 10 5" xfId="6472" xr:uid="{00000000-0005-0000-0000-000039260000}"/>
    <cellStyle name="Formula1decimal 2 10 5 2" xfId="6473" xr:uid="{00000000-0005-0000-0000-00003A260000}"/>
    <cellStyle name="Formula1decimal 2 10 5 2 2" xfId="31496" xr:uid="{00000000-0005-0000-0000-00003B260000}"/>
    <cellStyle name="Formula1decimal 2 10 5 3" xfId="31495" xr:uid="{00000000-0005-0000-0000-00003C260000}"/>
    <cellStyle name="Formula1decimal 2 10 6" xfId="6474" xr:uid="{00000000-0005-0000-0000-00003D260000}"/>
    <cellStyle name="Formula1decimal 2 10 6 2" xfId="6475" xr:uid="{00000000-0005-0000-0000-00003E260000}"/>
    <cellStyle name="Formula1decimal 2 10 6 2 2" xfId="31498" xr:uid="{00000000-0005-0000-0000-00003F260000}"/>
    <cellStyle name="Formula1decimal 2 10 6 3" xfId="31497" xr:uid="{00000000-0005-0000-0000-000040260000}"/>
    <cellStyle name="Formula1decimal 2 10 7" xfId="6476" xr:uid="{00000000-0005-0000-0000-000041260000}"/>
    <cellStyle name="Formula1decimal 2 10 7 2" xfId="31499" xr:uid="{00000000-0005-0000-0000-000042260000}"/>
    <cellStyle name="Formula1decimal 2 10 8" xfId="6477" xr:uid="{00000000-0005-0000-0000-000043260000}"/>
    <cellStyle name="Formula1decimal 2 10 8 2" xfId="31500" xr:uid="{00000000-0005-0000-0000-000044260000}"/>
    <cellStyle name="Formula1decimal 2 10 9" xfId="31478" xr:uid="{00000000-0005-0000-0000-000045260000}"/>
    <cellStyle name="Formula1decimal 2 11" xfId="6478" xr:uid="{00000000-0005-0000-0000-000046260000}"/>
    <cellStyle name="Formula1decimal 2 11 2" xfId="6479" xr:uid="{00000000-0005-0000-0000-000047260000}"/>
    <cellStyle name="Formula1decimal 2 11 2 2" xfId="6480" xr:uid="{00000000-0005-0000-0000-000048260000}"/>
    <cellStyle name="Formula1decimal 2 11 2 2 2" xfId="6481" xr:uid="{00000000-0005-0000-0000-000049260000}"/>
    <cellStyle name="Formula1decimal 2 11 2 2 2 2" xfId="31504" xr:uid="{00000000-0005-0000-0000-00004A260000}"/>
    <cellStyle name="Formula1decimal 2 11 2 2 3" xfId="31503" xr:uid="{00000000-0005-0000-0000-00004B260000}"/>
    <cellStyle name="Formula1decimal 2 11 2 3" xfId="6482" xr:uid="{00000000-0005-0000-0000-00004C260000}"/>
    <cellStyle name="Formula1decimal 2 11 2 3 2" xfId="6483" xr:uid="{00000000-0005-0000-0000-00004D260000}"/>
    <cellStyle name="Formula1decimal 2 11 2 3 2 2" xfId="31506" xr:uid="{00000000-0005-0000-0000-00004E260000}"/>
    <cellStyle name="Formula1decimal 2 11 2 3 3" xfId="31505" xr:uid="{00000000-0005-0000-0000-00004F260000}"/>
    <cellStyle name="Formula1decimal 2 11 2 4" xfId="6484" xr:uid="{00000000-0005-0000-0000-000050260000}"/>
    <cellStyle name="Formula1decimal 2 11 2 4 2" xfId="31507" xr:uid="{00000000-0005-0000-0000-000051260000}"/>
    <cellStyle name="Formula1decimal 2 11 2 5" xfId="6485" xr:uid="{00000000-0005-0000-0000-000052260000}"/>
    <cellStyle name="Formula1decimal 2 11 2 5 2" xfId="31508" xr:uid="{00000000-0005-0000-0000-000053260000}"/>
    <cellStyle name="Formula1decimal 2 11 2 6" xfId="31502" xr:uid="{00000000-0005-0000-0000-000054260000}"/>
    <cellStyle name="Formula1decimal 2 11 3" xfId="6486" xr:uid="{00000000-0005-0000-0000-000055260000}"/>
    <cellStyle name="Formula1decimal 2 11 3 2" xfId="6487" xr:uid="{00000000-0005-0000-0000-000056260000}"/>
    <cellStyle name="Formula1decimal 2 11 3 2 2" xfId="6488" xr:uid="{00000000-0005-0000-0000-000057260000}"/>
    <cellStyle name="Formula1decimal 2 11 3 2 2 2" xfId="31511" xr:uid="{00000000-0005-0000-0000-000058260000}"/>
    <cellStyle name="Formula1decimal 2 11 3 2 3" xfId="31510" xr:uid="{00000000-0005-0000-0000-000059260000}"/>
    <cellStyle name="Formula1decimal 2 11 3 3" xfId="6489" xr:uid="{00000000-0005-0000-0000-00005A260000}"/>
    <cellStyle name="Formula1decimal 2 11 3 3 2" xfId="6490" xr:uid="{00000000-0005-0000-0000-00005B260000}"/>
    <cellStyle name="Formula1decimal 2 11 3 3 2 2" xfId="31513" xr:uid="{00000000-0005-0000-0000-00005C260000}"/>
    <cellStyle name="Formula1decimal 2 11 3 3 3" xfId="31512" xr:uid="{00000000-0005-0000-0000-00005D260000}"/>
    <cellStyle name="Formula1decimal 2 11 3 4" xfId="6491" xr:uid="{00000000-0005-0000-0000-00005E260000}"/>
    <cellStyle name="Formula1decimal 2 11 3 4 2" xfId="31514" xr:uid="{00000000-0005-0000-0000-00005F260000}"/>
    <cellStyle name="Formula1decimal 2 11 3 5" xfId="6492" xr:uid="{00000000-0005-0000-0000-000060260000}"/>
    <cellStyle name="Formula1decimal 2 11 3 5 2" xfId="31515" xr:uid="{00000000-0005-0000-0000-000061260000}"/>
    <cellStyle name="Formula1decimal 2 11 3 6" xfId="31509" xr:uid="{00000000-0005-0000-0000-000062260000}"/>
    <cellStyle name="Formula1decimal 2 11 4" xfId="6493" xr:uid="{00000000-0005-0000-0000-000063260000}"/>
    <cellStyle name="Formula1decimal 2 11 4 2" xfId="6494" xr:uid="{00000000-0005-0000-0000-000064260000}"/>
    <cellStyle name="Formula1decimal 2 11 4 2 2" xfId="31517" xr:uid="{00000000-0005-0000-0000-000065260000}"/>
    <cellStyle name="Formula1decimal 2 11 4 3" xfId="31516" xr:uid="{00000000-0005-0000-0000-000066260000}"/>
    <cellStyle name="Formula1decimal 2 11 5" xfId="6495" xr:uid="{00000000-0005-0000-0000-000067260000}"/>
    <cellStyle name="Formula1decimal 2 11 5 2" xfId="6496" xr:uid="{00000000-0005-0000-0000-000068260000}"/>
    <cellStyle name="Formula1decimal 2 11 5 2 2" xfId="31519" xr:uid="{00000000-0005-0000-0000-000069260000}"/>
    <cellStyle name="Formula1decimal 2 11 5 3" xfId="31518" xr:uid="{00000000-0005-0000-0000-00006A260000}"/>
    <cellStyle name="Formula1decimal 2 11 6" xfId="6497" xr:uid="{00000000-0005-0000-0000-00006B260000}"/>
    <cellStyle name="Formula1decimal 2 11 6 2" xfId="6498" xr:uid="{00000000-0005-0000-0000-00006C260000}"/>
    <cellStyle name="Formula1decimal 2 11 6 2 2" xfId="31521" xr:uid="{00000000-0005-0000-0000-00006D260000}"/>
    <cellStyle name="Formula1decimal 2 11 6 3" xfId="31520" xr:uid="{00000000-0005-0000-0000-00006E260000}"/>
    <cellStyle name="Formula1decimal 2 11 7" xfId="6499" xr:uid="{00000000-0005-0000-0000-00006F260000}"/>
    <cellStyle name="Formula1decimal 2 11 7 2" xfId="31522" xr:uid="{00000000-0005-0000-0000-000070260000}"/>
    <cellStyle name="Formula1decimal 2 11 8" xfId="6500" xr:uid="{00000000-0005-0000-0000-000071260000}"/>
    <cellStyle name="Formula1decimal 2 11 8 2" xfId="31523" xr:uid="{00000000-0005-0000-0000-000072260000}"/>
    <cellStyle name="Formula1decimal 2 11 9" xfId="31501" xr:uid="{00000000-0005-0000-0000-000073260000}"/>
    <cellStyle name="Formula1decimal 2 12" xfId="6501" xr:uid="{00000000-0005-0000-0000-000074260000}"/>
    <cellStyle name="Formula1decimal 2 12 2" xfId="6502" xr:uid="{00000000-0005-0000-0000-000075260000}"/>
    <cellStyle name="Formula1decimal 2 12 2 2" xfId="6503" xr:uid="{00000000-0005-0000-0000-000076260000}"/>
    <cellStyle name="Formula1decimal 2 12 2 2 2" xfId="6504" xr:uid="{00000000-0005-0000-0000-000077260000}"/>
    <cellStyle name="Formula1decimal 2 12 2 2 2 2" xfId="31527" xr:uid="{00000000-0005-0000-0000-000078260000}"/>
    <cellStyle name="Formula1decimal 2 12 2 2 3" xfId="31526" xr:uid="{00000000-0005-0000-0000-000079260000}"/>
    <cellStyle name="Formula1decimal 2 12 2 3" xfId="6505" xr:uid="{00000000-0005-0000-0000-00007A260000}"/>
    <cellStyle name="Formula1decimal 2 12 2 3 2" xfId="6506" xr:uid="{00000000-0005-0000-0000-00007B260000}"/>
    <cellStyle name="Formula1decimal 2 12 2 3 2 2" xfId="31529" xr:uid="{00000000-0005-0000-0000-00007C260000}"/>
    <cellStyle name="Formula1decimal 2 12 2 3 3" xfId="31528" xr:uid="{00000000-0005-0000-0000-00007D260000}"/>
    <cellStyle name="Formula1decimal 2 12 2 4" xfId="6507" xr:uid="{00000000-0005-0000-0000-00007E260000}"/>
    <cellStyle name="Formula1decimal 2 12 2 4 2" xfId="31530" xr:uid="{00000000-0005-0000-0000-00007F260000}"/>
    <cellStyle name="Formula1decimal 2 12 2 5" xfId="6508" xr:uid="{00000000-0005-0000-0000-000080260000}"/>
    <cellStyle name="Formula1decimal 2 12 2 5 2" xfId="31531" xr:uid="{00000000-0005-0000-0000-000081260000}"/>
    <cellStyle name="Formula1decimal 2 12 2 6" xfId="31525" xr:uid="{00000000-0005-0000-0000-000082260000}"/>
    <cellStyle name="Formula1decimal 2 12 3" xfId="6509" xr:uid="{00000000-0005-0000-0000-000083260000}"/>
    <cellStyle name="Formula1decimal 2 12 3 2" xfId="6510" xr:uid="{00000000-0005-0000-0000-000084260000}"/>
    <cellStyle name="Formula1decimal 2 12 3 2 2" xfId="6511" xr:uid="{00000000-0005-0000-0000-000085260000}"/>
    <cellStyle name="Formula1decimal 2 12 3 2 2 2" xfId="31534" xr:uid="{00000000-0005-0000-0000-000086260000}"/>
    <cellStyle name="Formula1decimal 2 12 3 2 3" xfId="31533" xr:uid="{00000000-0005-0000-0000-000087260000}"/>
    <cellStyle name="Formula1decimal 2 12 3 3" xfId="6512" xr:uid="{00000000-0005-0000-0000-000088260000}"/>
    <cellStyle name="Formula1decimal 2 12 3 3 2" xfId="6513" xr:uid="{00000000-0005-0000-0000-000089260000}"/>
    <cellStyle name="Formula1decimal 2 12 3 3 2 2" xfId="31536" xr:uid="{00000000-0005-0000-0000-00008A260000}"/>
    <cellStyle name="Formula1decimal 2 12 3 3 3" xfId="31535" xr:uid="{00000000-0005-0000-0000-00008B260000}"/>
    <cellStyle name="Formula1decimal 2 12 3 4" xfId="6514" xr:uid="{00000000-0005-0000-0000-00008C260000}"/>
    <cellStyle name="Formula1decimal 2 12 3 4 2" xfId="31537" xr:uid="{00000000-0005-0000-0000-00008D260000}"/>
    <cellStyle name="Formula1decimal 2 12 3 5" xfId="6515" xr:uid="{00000000-0005-0000-0000-00008E260000}"/>
    <cellStyle name="Formula1decimal 2 12 3 5 2" xfId="31538" xr:uid="{00000000-0005-0000-0000-00008F260000}"/>
    <cellStyle name="Formula1decimal 2 12 3 6" xfId="31532" xr:uid="{00000000-0005-0000-0000-000090260000}"/>
    <cellStyle name="Formula1decimal 2 12 4" xfId="6516" xr:uid="{00000000-0005-0000-0000-000091260000}"/>
    <cellStyle name="Formula1decimal 2 12 4 2" xfId="6517" xr:uid="{00000000-0005-0000-0000-000092260000}"/>
    <cellStyle name="Formula1decimal 2 12 4 2 2" xfId="31540" xr:uid="{00000000-0005-0000-0000-000093260000}"/>
    <cellStyle name="Formula1decimal 2 12 4 3" xfId="31539" xr:uid="{00000000-0005-0000-0000-000094260000}"/>
    <cellStyle name="Formula1decimal 2 12 5" xfId="6518" xr:uid="{00000000-0005-0000-0000-000095260000}"/>
    <cellStyle name="Formula1decimal 2 12 5 2" xfId="6519" xr:uid="{00000000-0005-0000-0000-000096260000}"/>
    <cellStyle name="Formula1decimal 2 12 5 2 2" xfId="31542" xr:uid="{00000000-0005-0000-0000-000097260000}"/>
    <cellStyle name="Formula1decimal 2 12 5 3" xfId="31541" xr:uid="{00000000-0005-0000-0000-000098260000}"/>
    <cellStyle name="Formula1decimal 2 12 6" xfId="6520" xr:uid="{00000000-0005-0000-0000-000099260000}"/>
    <cellStyle name="Formula1decimal 2 12 6 2" xfId="6521" xr:uid="{00000000-0005-0000-0000-00009A260000}"/>
    <cellStyle name="Formula1decimal 2 12 6 2 2" xfId="31544" xr:uid="{00000000-0005-0000-0000-00009B260000}"/>
    <cellStyle name="Formula1decimal 2 12 6 3" xfId="31543" xr:uid="{00000000-0005-0000-0000-00009C260000}"/>
    <cellStyle name="Formula1decimal 2 12 7" xfId="6522" xr:uid="{00000000-0005-0000-0000-00009D260000}"/>
    <cellStyle name="Formula1decimal 2 12 7 2" xfId="31545" xr:uid="{00000000-0005-0000-0000-00009E260000}"/>
    <cellStyle name="Formula1decimal 2 12 8" xfId="6523" xr:uid="{00000000-0005-0000-0000-00009F260000}"/>
    <cellStyle name="Formula1decimal 2 12 8 2" xfId="31546" xr:uid="{00000000-0005-0000-0000-0000A0260000}"/>
    <cellStyle name="Formula1decimal 2 12 9" xfId="31524" xr:uid="{00000000-0005-0000-0000-0000A1260000}"/>
    <cellStyle name="Formula1decimal 2 13" xfId="6524" xr:uid="{00000000-0005-0000-0000-0000A2260000}"/>
    <cellStyle name="Formula1decimal 2 13 2" xfId="6525" xr:uid="{00000000-0005-0000-0000-0000A3260000}"/>
    <cellStyle name="Formula1decimal 2 13 2 2" xfId="6526" xr:uid="{00000000-0005-0000-0000-0000A4260000}"/>
    <cellStyle name="Formula1decimal 2 13 2 2 2" xfId="6527" xr:uid="{00000000-0005-0000-0000-0000A5260000}"/>
    <cellStyle name="Formula1decimal 2 13 2 2 2 2" xfId="31550" xr:uid="{00000000-0005-0000-0000-0000A6260000}"/>
    <cellStyle name="Formula1decimal 2 13 2 2 3" xfId="31549" xr:uid="{00000000-0005-0000-0000-0000A7260000}"/>
    <cellStyle name="Formula1decimal 2 13 2 3" xfId="6528" xr:uid="{00000000-0005-0000-0000-0000A8260000}"/>
    <cellStyle name="Formula1decimal 2 13 2 3 2" xfId="6529" xr:uid="{00000000-0005-0000-0000-0000A9260000}"/>
    <cellStyle name="Formula1decimal 2 13 2 3 2 2" xfId="31552" xr:uid="{00000000-0005-0000-0000-0000AA260000}"/>
    <cellStyle name="Formula1decimal 2 13 2 3 3" xfId="31551" xr:uid="{00000000-0005-0000-0000-0000AB260000}"/>
    <cellStyle name="Formula1decimal 2 13 2 4" xfId="6530" xr:uid="{00000000-0005-0000-0000-0000AC260000}"/>
    <cellStyle name="Formula1decimal 2 13 2 4 2" xfId="31553" xr:uid="{00000000-0005-0000-0000-0000AD260000}"/>
    <cellStyle name="Formula1decimal 2 13 2 5" xfId="6531" xr:uid="{00000000-0005-0000-0000-0000AE260000}"/>
    <cellStyle name="Formula1decimal 2 13 2 5 2" xfId="31554" xr:uid="{00000000-0005-0000-0000-0000AF260000}"/>
    <cellStyle name="Formula1decimal 2 13 2 6" xfId="31548" xr:uid="{00000000-0005-0000-0000-0000B0260000}"/>
    <cellStyle name="Formula1decimal 2 13 3" xfId="6532" xr:uid="{00000000-0005-0000-0000-0000B1260000}"/>
    <cellStyle name="Formula1decimal 2 13 3 2" xfId="6533" xr:uid="{00000000-0005-0000-0000-0000B2260000}"/>
    <cellStyle name="Formula1decimal 2 13 3 2 2" xfId="6534" xr:uid="{00000000-0005-0000-0000-0000B3260000}"/>
    <cellStyle name="Formula1decimal 2 13 3 2 2 2" xfId="31557" xr:uid="{00000000-0005-0000-0000-0000B4260000}"/>
    <cellStyle name="Formula1decimal 2 13 3 2 3" xfId="31556" xr:uid="{00000000-0005-0000-0000-0000B5260000}"/>
    <cellStyle name="Formula1decimal 2 13 3 3" xfId="6535" xr:uid="{00000000-0005-0000-0000-0000B6260000}"/>
    <cellStyle name="Formula1decimal 2 13 3 3 2" xfId="6536" xr:uid="{00000000-0005-0000-0000-0000B7260000}"/>
    <cellStyle name="Formula1decimal 2 13 3 3 2 2" xfId="31559" xr:uid="{00000000-0005-0000-0000-0000B8260000}"/>
    <cellStyle name="Formula1decimal 2 13 3 3 3" xfId="31558" xr:uid="{00000000-0005-0000-0000-0000B9260000}"/>
    <cellStyle name="Formula1decimal 2 13 3 4" xfId="6537" xr:uid="{00000000-0005-0000-0000-0000BA260000}"/>
    <cellStyle name="Formula1decimal 2 13 3 4 2" xfId="31560" xr:uid="{00000000-0005-0000-0000-0000BB260000}"/>
    <cellStyle name="Formula1decimal 2 13 3 5" xfId="6538" xr:uid="{00000000-0005-0000-0000-0000BC260000}"/>
    <cellStyle name="Formula1decimal 2 13 3 5 2" xfId="31561" xr:uid="{00000000-0005-0000-0000-0000BD260000}"/>
    <cellStyle name="Formula1decimal 2 13 3 6" xfId="31555" xr:uid="{00000000-0005-0000-0000-0000BE260000}"/>
    <cellStyle name="Formula1decimal 2 13 4" xfId="6539" xr:uid="{00000000-0005-0000-0000-0000BF260000}"/>
    <cellStyle name="Formula1decimal 2 13 4 2" xfId="6540" xr:uid="{00000000-0005-0000-0000-0000C0260000}"/>
    <cellStyle name="Formula1decimal 2 13 4 2 2" xfId="31563" xr:uid="{00000000-0005-0000-0000-0000C1260000}"/>
    <cellStyle name="Formula1decimal 2 13 4 3" xfId="31562" xr:uid="{00000000-0005-0000-0000-0000C2260000}"/>
    <cellStyle name="Formula1decimal 2 13 5" xfId="6541" xr:uid="{00000000-0005-0000-0000-0000C3260000}"/>
    <cellStyle name="Formula1decimal 2 13 5 2" xfId="6542" xr:uid="{00000000-0005-0000-0000-0000C4260000}"/>
    <cellStyle name="Formula1decimal 2 13 5 2 2" xfId="31565" xr:uid="{00000000-0005-0000-0000-0000C5260000}"/>
    <cellStyle name="Formula1decimal 2 13 5 3" xfId="31564" xr:uid="{00000000-0005-0000-0000-0000C6260000}"/>
    <cellStyle name="Formula1decimal 2 13 6" xfId="6543" xr:uid="{00000000-0005-0000-0000-0000C7260000}"/>
    <cellStyle name="Formula1decimal 2 13 6 2" xfId="6544" xr:uid="{00000000-0005-0000-0000-0000C8260000}"/>
    <cellStyle name="Formula1decimal 2 13 6 2 2" xfId="31567" xr:uid="{00000000-0005-0000-0000-0000C9260000}"/>
    <cellStyle name="Formula1decimal 2 13 6 3" xfId="31566" xr:uid="{00000000-0005-0000-0000-0000CA260000}"/>
    <cellStyle name="Formula1decimal 2 13 7" xfId="6545" xr:uid="{00000000-0005-0000-0000-0000CB260000}"/>
    <cellStyle name="Formula1decimal 2 13 7 2" xfId="31568" xr:uid="{00000000-0005-0000-0000-0000CC260000}"/>
    <cellStyle name="Formula1decimal 2 13 8" xfId="6546" xr:uid="{00000000-0005-0000-0000-0000CD260000}"/>
    <cellStyle name="Formula1decimal 2 13 8 2" xfId="31569" xr:uid="{00000000-0005-0000-0000-0000CE260000}"/>
    <cellStyle name="Formula1decimal 2 13 9" xfId="31547" xr:uid="{00000000-0005-0000-0000-0000CF260000}"/>
    <cellStyle name="Formula1decimal 2 14" xfId="6547" xr:uid="{00000000-0005-0000-0000-0000D0260000}"/>
    <cellStyle name="Formula1decimal 2 14 2" xfId="6548" xr:uid="{00000000-0005-0000-0000-0000D1260000}"/>
    <cellStyle name="Formula1decimal 2 14 2 2" xfId="6549" xr:uid="{00000000-0005-0000-0000-0000D2260000}"/>
    <cellStyle name="Formula1decimal 2 14 2 2 2" xfId="6550" xr:uid="{00000000-0005-0000-0000-0000D3260000}"/>
    <cellStyle name="Formula1decimal 2 14 2 2 2 2" xfId="31573" xr:uid="{00000000-0005-0000-0000-0000D4260000}"/>
    <cellStyle name="Formula1decimal 2 14 2 2 3" xfId="31572" xr:uid="{00000000-0005-0000-0000-0000D5260000}"/>
    <cellStyle name="Formula1decimal 2 14 2 3" xfId="6551" xr:uid="{00000000-0005-0000-0000-0000D6260000}"/>
    <cellStyle name="Formula1decimal 2 14 2 3 2" xfId="6552" xr:uid="{00000000-0005-0000-0000-0000D7260000}"/>
    <cellStyle name="Formula1decimal 2 14 2 3 2 2" xfId="31575" xr:uid="{00000000-0005-0000-0000-0000D8260000}"/>
    <cellStyle name="Formula1decimal 2 14 2 3 3" xfId="31574" xr:uid="{00000000-0005-0000-0000-0000D9260000}"/>
    <cellStyle name="Formula1decimal 2 14 2 4" xfId="6553" xr:uid="{00000000-0005-0000-0000-0000DA260000}"/>
    <cellStyle name="Formula1decimal 2 14 2 4 2" xfId="31576" xr:uid="{00000000-0005-0000-0000-0000DB260000}"/>
    <cellStyle name="Formula1decimal 2 14 2 5" xfId="6554" xr:uid="{00000000-0005-0000-0000-0000DC260000}"/>
    <cellStyle name="Formula1decimal 2 14 2 5 2" xfId="31577" xr:uid="{00000000-0005-0000-0000-0000DD260000}"/>
    <cellStyle name="Formula1decimal 2 14 2 6" xfId="31571" xr:uid="{00000000-0005-0000-0000-0000DE260000}"/>
    <cellStyle name="Formula1decimal 2 14 3" xfId="6555" xr:uid="{00000000-0005-0000-0000-0000DF260000}"/>
    <cellStyle name="Formula1decimal 2 14 3 2" xfId="6556" xr:uid="{00000000-0005-0000-0000-0000E0260000}"/>
    <cellStyle name="Formula1decimal 2 14 3 2 2" xfId="6557" xr:uid="{00000000-0005-0000-0000-0000E1260000}"/>
    <cellStyle name="Formula1decimal 2 14 3 2 2 2" xfId="31580" xr:uid="{00000000-0005-0000-0000-0000E2260000}"/>
    <cellStyle name="Formula1decimal 2 14 3 2 3" xfId="31579" xr:uid="{00000000-0005-0000-0000-0000E3260000}"/>
    <cellStyle name="Formula1decimal 2 14 3 3" xfId="6558" xr:uid="{00000000-0005-0000-0000-0000E4260000}"/>
    <cellStyle name="Formula1decimal 2 14 3 3 2" xfId="6559" xr:uid="{00000000-0005-0000-0000-0000E5260000}"/>
    <cellStyle name="Formula1decimal 2 14 3 3 2 2" xfId="31582" xr:uid="{00000000-0005-0000-0000-0000E6260000}"/>
    <cellStyle name="Formula1decimal 2 14 3 3 3" xfId="31581" xr:uid="{00000000-0005-0000-0000-0000E7260000}"/>
    <cellStyle name="Formula1decimal 2 14 3 4" xfId="6560" xr:uid="{00000000-0005-0000-0000-0000E8260000}"/>
    <cellStyle name="Formula1decimal 2 14 3 4 2" xfId="31583" xr:uid="{00000000-0005-0000-0000-0000E9260000}"/>
    <cellStyle name="Formula1decimal 2 14 3 5" xfId="6561" xr:uid="{00000000-0005-0000-0000-0000EA260000}"/>
    <cellStyle name="Formula1decimal 2 14 3 5 2" xfId="31584" xr:uid="{00000000-0005-0000-0000-0000EB260000}"/>
    <cellStyle name="Formula1decimal 2 14 3 6" xfId="31578" xr:uid="{00000000-0005-0000-0000-0000EC260000}"/>
    <cellStyle name="Formula1decimal 2 14 4" xfId="6562" xr:uid="{00000000-0005-0000-0000-0000ED260000}"/>
    <cellStyle name="Formula1decimal 2 14 4 2" xfId="6563" xr:uid="{00000000-0005-0000-0000-0000EE260000}"/>
    <cellStyle name="Formula1decimal 2 14 4 2 2" xfId="31586" xr:uid="{00000000-0005-0000-0000-0000EF260000}"/>
    <cellStyle name="Formula1decimal 2 14 4 3" xfId="31585" xr:uid="{00000000-0005-0000-0000-0000F0260000}"/>
    <cellStyle name="Formula1decimal 2 14 5" xfId="6564" xr:uid="{00000000-0005-0000-0000-0000F1260000}"/>
    <cellStyle name="Formula1decimal 2 14 5 2" xfId="6565" xr:uid="{00000000-0005-0000-0000-0000F2260000}"/>
    <cellStyle name="Formula1decimal 2 14 5 2 2" xfId="31588" xr:uid="{00000000-0005-0000-0000-0000F3260000}"/>
    <cellStyle name="Formula1decimal 2 14 5 3" xfId="31587" xr:uid="{00000000-0005-0000-0000-0000F4260000}"/>
    <cellStyle name="Formula1decimal 2 14 6" xfId="6566" xr:uid="{00000000-0005-0000-0000-0000F5260000}"/>
    <cellStyle name="Formula1decimal 2 14 6 2" xfId="6567" xr:uid="{00000000-0005-0000-0000-0000F6260000}"/>
    <cellStyle name="Formula1decimal 2 14 6 2 2" xfId="31590" xr:uid="{00000000-0005-0000-0000-0000F7260000}"/>
    <cellStyle name="Formula1decimal 2 14 6 3" xfId="31589" xr:uid="{00000000-0005-0000-0000-0000F8260000}"/>
    <cellStyle name="Formula1decimal 2 14 7" xfId="6568" xr:uid="{00000000-0005-0000-0000-0000F9260000}"/>
    <cellStyle name="Formula1decimal 2 14 7 2" xfId="31591" xr:uid="{00000000-0005-0000-0000-0000FA260000}"/>
    <cellStyle name="Formula1decimal 2 14 8" xfId="6569" xr:uid="{00000000-0005-0000-0000-0000FB260000}"/>
    <cellStyle name="Formula1decimal 2 14 8 2" xfId="31592" xr:uid="{00000000-0005-0000-0000-0000FC260000}"/>
    <cellStyle name="Formula1decimal 2 14 9" xfId="31570" xr:uid="{00000000-0005-0000-0000-0000FD260000}"/>
    <cellStyle name="Formula1decimal 2 15" xfId="6570" xr:uid="{00000000-0005-0000-0000-0000FE260000}"/>
    <cellStyle name="Formula1decimal 2 15 2" xfId="6571" xr:uid="{00000000-0005-0000-0000-0000FF260000}"/>
    <cellStyle name="Formula1decimal 2 15 2 2" xfId="6572" xr:uid="{00000000-0005-0000-0000-000000270000}"/>
    <cellStyle name="Formula1decimal 2 15 2 2 2" xfId="6573" xr:uid="{00000000-0005-0000-0000-000001270000}"/>
    <cellStyle name="Formula1decimal 2 15 2 2 2 2" xfId="31596" xr:uid="{00000000-0005-0000-0000-000002270000}"/>
    <cellStyle name="Formula1decimal 2 15 2 2 3" xfId="31595" xr:uid="{00000000-0005-0000-0000-000003270000}"/>
    <cellStyle name="Formula1decimal 2 15 2 3" xfId="6574" xr:uid="{00000000-0005-0000-0000-000004270000}"/>
    <cellStyle name="Formula1decimal 2 15 2 3 2" xfId="6575" xr:uid="{00000000-0005-0000-0000-000005270000}"/>
    <cellStyle name="Formula1decimal 2 15 2 3 2 2" xfId="31598" xr:uid="{00000000-0005-0000-0000-000006270000}"/>
    <cellStyle name="Formula1decimal 2 15 2 3 3" xfId="31597" xr:uid="{00000000-0005-0000-0000-000007270000}"/>
    <cellStyle name="Formula1decimal 2 15 2 4" xfId="6576" xr:uid="{00000000-0005-0000-0000-000008270000}"/>
    <cellStyle name="Formula1decimal 2 15 2 4 2" xfId="31599" xr:uid="{00000000-0005-0000-0000-000009270000}"/>
    <cellStyle name="Formula1decimal 2 15 2 5" xfId="6577" xr:uid="{00000000-0005-0000-0000-00000A270000}"/>
    <cellStyle name="Formula1decimal 2 15 2 5 2" xfId="31600" xr:uid="{00000000-0005-0000-0000-00000B270000}"/>
    <cellStyle name="Formula1decimal 2 15 2 6" xfId="31594" xr:uid="{00000000-0005-0000-0000-00000C270000}"/>
    <cellStyle name="Formula1decimal 2 15 3" xfId="6578" xr:uid="{00000000-0005-0000-0000-00000D270000}"/>
    <cellStyle name="Formula1decimal 2 15 3 2" xfId="6579" xr:uid="{00000000-0005-0000-0000-00000E270000}"/>
    <cellStyle name="Formula1decimal 2 15 3 2 2" xfId="6580" xr:uid="{00000000-0005-0000-0000-00000F270000}"/>
    <cellStyle name="Formula1decimal 2 15 3 2 2 2" xfId="31603" xr:uid="{00000000-0005-0000-0000-000010270000}"/>
    <cellStyle name="Formula1decimal 2 15 3 2 3" xfId="31602" xr:uid="{00000000-0005-0000-0000-000011270000}"/>
    <cellStyle name="Formula1decimal 2 15 3 3" xfId="6581" xr:uid="{00000000-0005-0000-0000-000012270000}"/>
    <cellStyle name="Formula1decimal 2 15 3 3 2" xfId="6582" xr:uid="{00000000-0005-0000-0000-000013270000}"/>
    <cellStyle name="Formula1decimal 2 15 3 3 2 2" xfId="31605" xr:uid="{00000000-0005-0000-0000-000014270000}"/>
    <cellStyle name="Formula1decimal 2 15 3 3 3" xfId="31604" xr:uid="{00000000-0005-0000-0000-000015270000}"/>
    <cellStyle name="Formula1decimal 2 15 3 4" xfId="6583" xr:uid="{00000000-0005-0000-0000-000016270000}"/>
    <cellStyle name="Formula1decimal 2 15 3 4 2" xfId="31606" xr:uid="{00000000-0005-0000-0000-000017270000}"/>
    <cellStyle name="Formula1decimal 2 15 3 5" xfId="6584" xr:uid="{00000000-0005-0000-0000-000018270000}"/>
    <cellStyle name="Formula1decimal 2 15 3 5 2" xfId="31607" xr:uid="{00000000-0005-0000-0000-000019270000}"/>
    <cellStyle name="Formula1decimal 2 15 3 6" xfId="31601" xr:uid="{00000000-0005-0000-0000-00001A270000}"/>
    <cellStyle name="Formula1decimal 2 15 4" xfId="6585" xr:uid="{00000000-0005-0000-0000-00001B270000}"/>
    <cellStyle name="Formula1decimal 2 15 4 2" xfId="6586" xr:uid="{00000000-0005-0000-0000-00001C270000}"/>
    <cellStyle name="Formula1decimal 2 15 4 2 2" xfId="31609" xr:uid="{00000000-0005-0000-0000-00001D270000}"/>
    <cellStyle name="Formula1decimal 2 15 4 3" xfId="31608" xr:uid="{00000000-0005-0000-0000-00001E270000}"/>
    <cellStyle name="Formula1decimal 2 15 5" xfId="6587" xr:uid="{00000000-0005-0000-0000-00001F270000}"/>
    <cellStyle name="Formula1decimal 2 15 5 2" xfId="6588" xr:uid="{00000000-0005-0000-0000-000020270000}"/>
    <cellStyle name="Formula1decimal 2 15 5 2 2" xfId="31611" xr:uid="{00000000-0005-0000-0000-000021270000}"/>
    <cellStyle name="Formula1decimal 2 15 5 3" xfId="31610" xr:uid="{00000000-0005-0000-0000-000022270000}"/>
    <cellStyle name="Formula1decimal 2 15 6" xfId="6589" xr:uid="{00000000-0005-0000-0000-000023270000}"/>
    <cellStyle name="Formula1decimal 2 15 6 2" xfId="31612" xr:uid="{00000000-0005-0000-0000-000024270000}"/>
    <cellStyle name="Formula1decimal 2 15 7" xfId="6590" xr:uid="{00000000-0005-0000-0000-000025270000}"/>
    <cellStyle name="Formula1decimal 2 15 7 2" xfId="31613" xr:uid="{00000000-0005-0000-0000-000026270000}"/>
    <cellStyle name="Formula1decimal 2 15 8" xfId="31593" xr:uid="{00000000-0005-0000-0000-000027270000}"/>
    <cellStyle name="Formula1decimal 2 16" xfId="28165" xr:uid="{00000000-0005-0000-0000-000028270000}"/>
    <cellStyle name="Formula1decimal 2 2" xfId="6591" xr:uid="{00000000-0005-0000-0000-000029270000}"/>
    <cellStyle name="Formula1decimal 2 2 2" xfId="6592" xr:uid="{00000000-0005-0000-0000-00002A270000}"/>
    <cellStyle name="Formula1decimal 2 2 2 2" xfId="6593" xr:uid="{00000000-0005-0000-0000-00002B270000}"/>
    <cellStyle name="Formula1decimal 2 2 2 2 2" xfId="6594" xr:uid="{00000000-0005-0000-0000-00002C270000}"/>
    <cellStyle name="Formula1decimal 2 2 2 2 2 2" xfId="31617" xr:uid="{00000000-0005-0000-0000-00002D270000}"/>
    <cellStyle name="Formula1decimal 2 2 2 2 3" xfId="31616" xr:uid="{00000000-0005-0000-0000-00002E270000}"/>
    <cellStyle name="Formula1decimal 2 2 2 3" xfId="6595" xr:uid="{00000000-0005-0000-0000-00002F270000}"/>
    <cellStyle name="Formula1decimal 2 2 2 3 2" xfId="6596" xr:uid="{00000000-0005-0000-0000-000030270000}"/>
    <cellStyle name="Formula1decimal 2 2 2 3 2 2" xfId="31619" xr:uid="{00000000-0005-0000-0000-000031270000}"/>
    <cellStyle name="Formula1decimal 2 2 2 3 3" xfId="31618" xr:uid="{00000000-0005-0000-0000-000032270000}"/>
    <cellStyle name="Formula1decimal 2 2 2 4" xfId="6597" xr:uid="{00000000-0005-0000-0000-000033270000}"/>
    <cellStyle name="Formula1decimal 2 2 2 4 2" xfId="31620" xr:uid="{00000000-0005-0000-0000-000034270000}"/>
    <cellStyle name="Formula1decimal 2 2 2 5" xfId="6598" xr:uid="{00000000-0005-0000-0000-000035270000}"/>
    <cellStyle name="Formula1decimal 2 2 2 5 2" xfId="31621" xr:uid="{00000000-0005-0000-0000-000036270000}"/>
    <cellStyle name="Formula1decimal 2 2 2 6" xfId="31615" xr:uid="{00000000-0005-0000-0000-000037270000}"/>
    <cellStyle name="Formula1decimal 2 2 3" xfId="6599" xr:uid="{00000000-0005-0000-0000-000038270000}"/>
    <cellStyle name="Formula1decimal 2 2 3 2" xfId="6600" xr:uid="{00000000-0005-0000-0000-000039270000}"/>
    <cellStyle name="Formula1decimal 2 2 3 2 2" xfId="6601" xr:uid="{00000000-0005-0000-0000-00003A270000}"/>
    <cellStyle name="Formula1decimal 2 2 3 2 2 2" xfId="31624" xr:uid="{00000000-0005-0000-0000-00003B270000}"/>
    <cellStyle name="Formula1decimal 2 2 3 2 3" xfId="31623" xr:uid="{00000000-0005-0000-0000-00003C270000}"/>
    <cellStyle name="Formula1decimal 2 2 3 3" xfId="6602" xr:uid="{00000000-0005-0000-0000-00003D270000}"/>
    <cellStyle name="Formula1decimal 2 2 3 3 2" xfId="6603" xr:uid="{00000000-0005-0000-0000-00003E270000}"/>
    <cellStyle name="Formula1decimal 2 2 3 3 2 2" xfId="31626" xr:uid="{00000000-0005-0000-0000-00003F270000}"/>
    <cellStyle name="Formula1decimal 2 2 3 3 3" xfId="31625" xr:uid="{00000000-0005-0000-0000-000040270000}"/>
    <cellStyle name="Formula1decimal 2 2 3 4" xfId="6604" xr:uid="{00000000-0005-0000-0000-000041270000}"/>
    <cellStyle name="Formula1decimal 2 2 3 4 2" xfId="31627" xr:uid="{00000000-0005-0000-0000-000042270000}"/>
    <cellStyle name="Formula1decimal 2 2 3 5" xfId="6605" xr:uid="{00000000-0005-0000-0000-000043270000}"/>
    <cellStyle name="Formula1decimal 2 2 3 5 2" xfId="31628" xr:uid="{00000000-0005-0000-0000-000044270000}"/>
    <cellStyle name="Formula1decimal 2 2 3 6" xfId="31622" xr:uid="{00000000-0005-0000-0000-000045270000}"/>
    <cellStyle name="Formula1decimal 2 2 4" xfId="6606" xr:uid="{00000000-0005-0000-0000-000046270000}"/>
    <cellStyle name="Formula1decimal 2 2 4 2" xfId="6607" xr:uid="{00000000-0005-0000-0000-000047270000}"/>
    <cellStyle name="Formula1decimal 2 2 4 2 2" xfId="31630" xr:uid="{00000000-0005-0000-0000-000048270000}"/>
    <cellStyle name="Formula1decimal 2 2 4 3" xfId="31629" xr:uid="{00000000-0005-0000-0000-000049270000}"/>
    <cellStyle name="Formula1decimal 2 2 5" xfId="6608" xr:uid="{00000000-0005-0000-0000-00004A270000}"/>
    <cellStyle name="Formula1decimal 2 2 5 2" xfId="6609" xr:uid="{00000000-0005-0000-0000-00004B270000}"/>
    <cellStyle name="Formula1decimal 2 2 5 2 2" xfId="31632" xr:uid="{00000000-0005-0000-0000-00004C270000}"/>
    <cellStyle name="Formula1decimal 2 2 5 3" xfId="31631" xr:uid="{00000000-0005-0000-0000-00004D270000}"/>
    <cellStyle name="Formula1decimal 2 2 6" xfId="6610" xr:uid="{00000000-0005-0000-0000-00004E270000}"/>
    <cellStyle name="Formula1decimal 2 2 6 2" xfId="6611" xr:uid="{00000000-0005-0000-0000-00004F270000}"/>
    <cellStyle name="Formula1decimal 2 2 6 2 2" xfId="31634" xr:uid="{00000000-0005-0000-0000-000050270000}"/>
    <cellStyle name="Formula1decimal 2 2 6 3" xfId="31633" xr:uid="{00000000-0005-0000-0000-000051270000}"/>
    <cellStyle name="Formula1decimal 2 2 7" xfId="6612" xr:uid="{00000000-0005-0000-0000-000052270000}"/>
    <cellStyle name="Formula1decimal 2 2 7 2" xfId="31635" xr:uid="{00000000-0005-0000-0000-000053270000}"/>
    <cellStyle name="Formula1decimal 2 2 8" xfId="6613" xr:uid="{00000000-0005-0000-0000-000054270000}"/>
    <cellStyle name="Formula1decimal 2 2 8 2" xfId="31636" xr:uid="{00000000-0005-0000-0000-000055270000}"/>
    <cellStyle name="Formula1decimal 2 2 9" xfId="31614" xr:uid="{00000000-0005-0000-0000-000056270000}"/>
    <cellStyle name="Formula1decimal 2 3" xfId="6614" xr:uid="{00000000-0005-0000-0000-000057270000}"/>
    <cellStyle name="Formula1decimal 2 3 2" xfId="6615" xr:uid="{00000000-0005-0000-0000-000058270000}"/>
    <cellStyle name="Formula1decimal 2 3 2 2" xfId="6616" xr:uid="{00000000-0005-0000-0000-000059270000}"/>
    <cellStyle name="Formula1decimal 2 3 2 2 2" xfId="6617" xr:uid="{00000000-0005-0000-0000-00005A270000}"/>
    <cellStyle name="Formula1decimal 2 3 2 2 2 2" xfId="31640" xr:uid="{00000000-0005-0000-0000-00005B270000}"/>
    <cellStyle name="Formula1decimal 2 3 2 2 3" xfId="31639" xr:uid="{00000000-0005-0000-0000-00005C270000}"/>
    <cellStyle name="Formula1decimal 2 3 2 3" xfId="6618" xr:uid="{00000000-0005-0000-0000-00005D270000}"/>
    <cellStyle name="Formula1decimal 2 3 2 3 2" xfId="6619" xr:uid="{00000000-0005-0000-0000-00005E270000}"/>
    <cellStyle name="Formula1decimal 2 3 2 3 2 2" xfId="31642" xr:uid="{00000000-0005-0000-0000-00005F270000}"/>
    <cellStyle name="Formula1decimal 2 3 2 3 3" xfId="31641" xr:uid="{00000000-0005-0000-0000-000060270000}"/>
    <cellStyle name="Formula1decimal 2 3 2 4" xfId="6620" xr:uid="{00000000-0005-0000-0000-000061270000}"/>
    <cellStyle name="Formula1decimal 2 3 2 4 2" xfId="31643" xr:uid="{00000000-0005-0000-0000-000062270000}"/>
    <cellStyle name="Formula1decimal 2 3 2 5" xfId="6621" xr:uid="{00000000-0005-0000-0000-000063270000}"/>
    <cellStyle name="Formula1decimal 2 3 2 5 2" xfId="31644" xr:uid="{00000000-0005-0000-0000-000064270000}"/>
    <cellStyle name="Formula1decimal 2 3 2 6" xfId="31638" xr:uid="{00000000-0005-0000-0000-000065270000}"/>
    <cellStyle name="Formula1decimal 2 3 3" xfId="6622" xr:uid="{00000000-0005-0000-0000-000066270000}"/>
    <cellStyle name="Formula1decimal 2 3 3 2" xfId="6623" xr:uid="{00000000-0005-0000-0000-000067270000}"/>
    <cellStyle name="Formula1decimal 2 3 3 2 2" xfId="6624" xr:uid="{00000000-0005-0000-0000-000068270000}"/>
    <cellStyle name="Formula1decimal 2 3 3 2 2 2" xfId="31647" xr:uid="{00000000-0005-0000-0000-000069270000}"/>
    <cellStyle name="Formula1decimal 2 3 3 2 3" xfId="31646" xr:uid="{00000000-0005-0000-0000-00006A270000}"/>
    <cellStyle name="Formula1decimal 2 3 3 3" xfId="6625" xr:uid="{00000000-0005-0000-0000-00006B270000}"/>
    <cellStyle name="Formula1decimal 2 3 3 3 2" xfId="6626" xr:uid="{00000000-0005-0000-0000-00006C270000}"/>
    <cellStyle name="Formula1decimal 2 3 3 3 2 2" xfId="31649" xr:uid="{00000000-0005-0000-0000-00006D270000}"/>
    <cellStyle name="Formula1decimal 2 3 3 3 3" xfId="31648" xr:uid="{00000000-0005-0000-0000-00006E270000}"/>
    <cellStyle name="Formula1decimal 2 3 3 4" xfId="6627" xr:uid="{00000000-0005-0000-0000-00006F270000}"/>
    <cellStyle name="Formula1decimal 2 3 3 4 2" xfId="31650" xr:uid="{00000000-0005-0000-0000-000070270000}"/>
    <cellStyle name="Formula1decimal 2 3 3 5" xfId="6628" xr:uid="{00000000-0005-0000-0000-000071270000}"/>
    <cellStyle name="Formula1decimal 2 3 3 5 2" xfId="31651" xr:uid="{00000000-0005-0000-0000-000072270000}"/>
    <cellStyle name="Formula1decimal 2 3 3 6" xfId="31645" xr:uid="{00000000-0005-0000-0000-000073270000}"/>
    <cellStyle name="Formula1decimal 2 3 4" xfId="6629" xr:uid="{00000000-0005-0000-0000-000074270000}"/>
    <cellStyle name="Formula1decimal 2 3 4 2" xfId="31652" xr:uid="{00000000-0005-0000-0000-000075270000}"/>
    <cellStyle name="Formula1decimal 2 3 5" xfId="6630" xr:uid="{00000000-0005-0000-0000-000076270000}"/>
    <cellStyle name="Formula1decimal 2 3 5 2" xfId="31653" xr:uid="{00000000-0005-0000-0000-000077270000}"/>
    <cellStyle name="Formula1decimal 2 3 6" xfId="31637" xr:uid="{00000000-0005-0000-0000-000078270000}"/>
    <cellStyle name="Formula1decimal 2 4" xfId="6631" xr:uid="{00000000-0005-0000-0000-000079270000}"/>
    <cellStyle name="Formula1decimal 2 4 2" xfId="6632" xr:uid="{00000000-0005-0000-0000-00007A270000}"/>
    <cellStyle name="Formula1decimal 2 4 2 2" xfId="6633" xr:uid="{00000000-0005-0000-0000-00007B270000}"/>
    <cellStyle name="Formula1decimal 2 4 2 2 2" xfId="6634" xr:uid="{00000000-0005-0000-0000-00007C270000}"/>
    <cellStyle name="Formula1decimal 2 4 2 2 2 2" xfId="31657" xr:uid="{00000000-0005-0000-0000-00007D270000}"/>
    <cellStyle name="Formula1decimal 2 4 2 2 3" xfId="31656" xr:uid="{00000000-0005-0000-0000-00007E270000}"/>
    <cellStyle name="Formula1decimal 2 4 2 3" xfId="6635" xr:uid="{00000000-0005-0000-0000-00007F270000}"/>
    <cellStyle name="Formula1decimal 2 4 2 3 2" xfId="6636" xr:uid="{00000000-0005-0000-0000-000080270000}"/>
    <cellStyle name="Formula1decimal 2 4 2 3 2 2" xfId="31659" xr:uid="{00000000-0005-0000-0000-000081270000}"/>
    <cellStyle name="Formula1decimal 2 4 2 3 3" xfId="31658" xr:uid="{00000000-0005-0000-0000-000082270000}"/>
    <cellStyle name="Formula1decimal 2 4 2 4" xfId="6637" xr:uid="{00000000-0005-0000-0000-000083270000}"/>
    <cellStyle name="Formula1decimal 2 4 2 4 2" xfId="31660" xr:uid="{00000000-0005-0000-0000-000084270000}"/>
    <cellStyle name="Formula1decimal 2 4 2 5" xfId="6638" xr:uid="{00000000-0005-0000-0000-000085270000}"/>
    <cellStyle name="Formula1decimal 2 4 2 5 2" xfId="31661" xr:uid="{00000000-0005-0000-0000-000086270000}"/>
    <cellStyle name="Formula1decimal 2 4 2 6" xfId="31655" xr:uid="{00000000-0005-0000-0000-000087270000}"/>
    <cellStyle name="Formula1decimal 2 4 3" xfId="6639" xr:uid="{00000000-0005-0000-0000-000088270000}"/>
    <cellStyle name="Formula1decimal 2 4 3 2" xfId="6640" xr:uid="{00000000-0005-0000-0000-000089270000}"/>
    <cellStyle name="Formula1decimal 2 4 3 2 2" xfId="6641" xr:uid="{00000000-0005-0000-0000-00008A270000}"/>
    <cellStyle name="Formula1decimal 2 4 3 2 2 2" xfId="31664" xr:uid="{00000000-0005-0000-0000-00008B270000}"/>
    <cellStyle name="Formula1decimal 2 4 3 2 3" xfId="31663" xr:uid="{00000000-0005-0000-0000-00008C270000}"/>
    <cellStyle name="Formula1decimal 2 4 3 3" xfId="6642" xr:uid="{00000000-0005-0000-0000-00008D270000}"/>
    <cellStyle name="Formula1decimal 2 4 3 3 2" xfId="6643" xr:uid="{00000000-0005-0000-0000-00008E270000}"/>
    <cellStyle name="Formula1decimal 2 4 3 3 2 2" xfId="31666" xr:uid="{00000000-0005-0000-0000-00008F270000}"/>
    <cellStyle name="Formula1decimal 2 4 3 3 3" xfId="31665" xr:uid="{00000000-0005-0000-0000-000090270000}"/>
    <cellStyle name="Formula1decimal 2 4 3 4" xfId="6644" xr:uid="{00000000-0005-0000-0000-000091270000}"/>
    <cellStyle name="Formula1decimal 2 4 3 4 2" xfId="31667" xr:uid="{00000000-0005-0000-0000-000092270000}"/>
    <cellStyle name="Formula1decimal 2 4 3 5" xfId="6645" xr:uid="{00000000-0005-0000-0000-000093270000}"/>
    <cellStyle name="Formula1decimal 2 4 3 5 2" xfId="31668" xr:uid="{00000000-0005-0000-0000-000094270000}"/>
    <cellStyle name="Formula1decimal 2 4 3 6" xfId="31662" xr:uid="{00000000-0005-0000-0000-000095270000}"/>
    <cellStyle name="Formula1decimal 2 4 4" xfId="6646" xr:uid="{00000000-0005-0000-0000-000096270000}"/>
    <cellStyle name="Formula1decimal 2 4 4 2" xfId="6647" xr:uid="{00000000-0005-0000-0000-000097270000}"/>
    <cellStyle name="Formula1decimal 2 4 4 2 2" xfId="31670" xr:uid="{00000000-0005-0000-0000-000098270000}"/>
    <cellStyle name="Formula1decimal 2 4 4 3" xfId="31669" xr:uid="{00000000-0005-0000-0000-000099270000}"/>
    <cellStyle name="Formula1decimal 2 4 5" xfId="6648" xr:uid="{00000000-0005-0000-0000-00009A270000}"/>
    <cellStyle name="Formula1decimal 2 4 5 2" xfId="6649" xr:uid="{00000000-0005-0000-0000-00009B270000}"/>
    <cellStyle name="Formula1decimal 2 4 5 2 2" xfId="31672" xr:uid="{00000000-0005-0000-0000-00009C270000}"/>
    <cellStyle name="Formula1decimal 2 4 5 3" xfId="31671" xr:uid="{00000000-0005-0000-0000-00009D270000}"/>
    <cellStyle name="Formula1decimal 2 4 6" xfId="6650" xr:uid="{00000000-0005-0000-0000-00009E270000}"/>
    <cellStyle name="Formula1decimal 2 4 6 2" xfId="6651" xr:uid="{00000000-0005-0000-0000-00009F270000}"/>
    <cellStyle name="Formula1decimal 2 4 6 2 2" xfId="31674" xr:uid="{00000000-0005-0000-0000-0000A0270000}"/>
    <cellStyle name="Formula1decimal 2 4 6 3" xfId="31673" xr:uid="{00000000-0005-0000-0000-0000A1270000}"/>
    <cellStyle name="Formula1decimal 2 4 7" xfId="6652" xr:uid="{00000000-0005-0000-0000-0000A2270000}"/>
    <cellStyle name="Formula1decimal 2 4 7 2" xfId="31675" xr:uid="{00000000-0005-0000-0000-0000A3270000}"/>
    <cellStyle name="Formula1decimal 2 4 8" xfId="6653" xr:uid="{00000000-0005-0000-0000-0000A4270000}"/>
    <cellStyle name="Formula1decimal 2 4 8 2" xfId="31676" xr:uid="{00000000-0005-0000-0000-0000A5270000}"/>
    <cellStyle name="Formula1decimal 2 4 9" xfId="31654" xr:uid="{00000000-0005-0000-0000-0000A6270000}"/>
    <cellStyle name="Formula1decimal 2 5" xfId="6654" xr:uid="{00000000-0005-0000-0000-0000A7270000}"/>
    <cellStyle name="Formula1decimal 2 5 2" xfId="6655" xr:uid="{00000000-0005-0000-0000-0000A8270000}"/>
    <cellStyle name="Formula1decimal 2 5 2 2" xfId="6656" xr:uid="{00000000-0005-0000-0000-0000A9270000}"/>
    <cellStyle name="Formula1decimal 2 5 2 2 2" xfId="6657" xr:uid="{00000000-0005-0000-0000-0000AA270000}"/>
    <cellStyle name="Formula1decimal 2 5 2 2 2 2" xfId="31680" xr:uid="{00000000-0005-0000-0000-0000AB270000}"/>
    <cellStyle name="Formula1decimal 2 5 2 2 3" xfId="31679" xr:uid="{00000000-0005-0000-0000-0000AC270000}"/>
    <cellStyle name="Formula1decimal 2 5 2 3" xfId="6658" xr:uid="{00000000-0005-0000-0000-0000AD270000}"/>
    <cellStyle name="Formula1decimal 2 5 2 3 2" xfId="6659" xr:uid="{00000000-0005-0000-0000-0000AE270000}"/>
    <cellStyle name="Formula1decimal 2 5 2 3 2 2" xfId="31682" xr:uid="{00000000-0005-0000-0000-0000AF270000}"/>
    <cellStyle name="Formula1decimal 2 5 2 3 3" xfId="31681" xr:uid="{00000000-0005-0000-0000-0000B0270000}"/>
    <cellStyle name="Formula1decimal 2 5 2 4" xfId="6660" xr:uid="{00000000-0005-0000-0000-0000B1270000}"/>
    <cellStyle name="Formula1decimal 2 5 2 4 2" xfId="31683" xr:uid="{00000000-0005-0000-0000-0000B2270000}"/>
    <cellStyle name="Formula1decimal 2 5 2 5" xfId="6661" xr:uid="{00000000-0005-0000-0000-0000B3270000}"/>
    <cellStyle name="Formula1decimal 2 5 2 5 2" xfId="31684" xr:uid="{00000000-0005-0000-0000-0000B4270000}"/>
    <cellStyle name="Formula1decimal 2 5 2 6" xfId="31678" xr:uid="{00000000-0005-0000-0000-0000B5270000}"/>
    <cellStyle name="Formula1decimal 2 5 3" xfId="6662" xr:uid="{00000000-0005-0000-0000-0000B6270000}"/>
    <cellStyle name="Formula1decimal 2 5 3 2" xfId="6663" xr:uid="{00000000-0005-0000-0000-0000B7270000}"/>
    <cellStyle name="Formula1decimal 2 5 3 2 2" xfId="6664" xr:uid="{00000000-0005-0000-0000-0000B8270000}"/>
    <cellStyle name="Formula1decimal 2 5 3 2 2 2" xfId="31687" xr:uid="{00000000-0005-0000-0000-0000B9270000}"/>
    <cellStyle name="Formula1decimal 2 5 3 2 3" xfId="31686" xr:uid="{00000000-0005-0000-0000-0000BA270000}"/>
    <cellStyle name="Formula1decimal 2 5 3 3" xfId="6665" xr:uid="{00000000-0005-0000-0000-0000BB270000}"/>
    <cellStyle name="Formula1decimal 2 5 3 3 2" xfId="6666" xr:uid="{00000000-0005-0000-0000-0000BC270000}"/>
    <cellStyle name="Formula1decimal 2 5 3 3 2 2" xfId="31689" xr:uid="{00000000-0005-0000-0000-0000BD270000}"/>
    <cellStyle name="Formula1decimal 2 5 3 3 3" xfId="31688" xr:uid="{00000000-0005-0000-0000-0000BE270000}"/>
    <cellStyle name="Formula1decimal 2 5 3 4" xfId="6667" xr:uid="{00000000-0005-0000-0000-0000BF270000}"/>
    <cellStyle name="Formula1decimal 2 5 3 4 2" xfId="31690" xr:uid="{00000000-0005-0000-0000-0000C0270000}"/>
    <cellStyle name="Formula1decimal 2 5 3 5" xfId="6668" xr:uid="{00000000-0005-0000-0000-0000C1270000}"/>
    <cellStyle name="Formula1decimal 2 5 3 5 2" xfId="31691" xr:uid="{00000000-0005-0000-0000-0000C2270000}"/>
    <cellStyle name="Formula1decimal 2 5 3 6" xfId="31685" xr:uid="{00000000-0005-0000-0000-0000C3270000}"/>
    <cellStyle name="Formula1decimal 2 5 4" xfId="6669" xr:uid="{00000000-0005-0000-0000-0000C4270000}"/>
    <cellStyle name="Formula1decimal 2 5 4 2" xfId="6670" xr:uid="{00000000-0005-0000-0000-0000C5270000}"/>
    <cellStyle name="Formula1decimal 2 5 4 2 2" xfId="31693" xr:uid="{00000000-0005-0000-0000-0000C6270000}"/>
    <cellStyle name="Formula1decimal 2 5 4 3" xfId="31692" xr:uid="{00000000-0005-0000-0000-0000C7270000}"/>
    <cellStyle name="Formula1decimal 2 5 5" xfId="6671" xr:uid="{00000000-0005-0000-0000-0000C8270000}"/>
    <cellStyle name="Formula1decimal 2 5 5 2" xfId="6672" xr:uid="{00000000-0005-0000-0000-0000C9270000}"/>
    <cellStyle name="Formula1decimal 2 5 5 2 2" xfId="31695" xr:uid="{00000000-0005-0000-0000-0000CA270000}"/>
    <cellStyle name="Formula1decimal 2 5 5 3" xfId="31694" xr:uid="{00000000-0005-0000-0000-0000CB270000}"/>
    <cellStyle name="Formula1decimal 2 5 6" xfId="6673" xr:uid="{00000000-0005-0000-0000-0000CC270000}"/>
    <cellStyle name="Formula1decimal 2 5 6 2" xfId="6674" xr:uid="{00000000-0005-0000-0000-0000CD270000}"/>
    <cellStyle name="Formula1decimal 2 5 6 2 2" xfId="31697" xr:uid="{00000000-0005-0000-0000-0000CE270000}"/>
    <cellStyle name="Formula1decimal 2 5 6 3" xfId="31696" xr:uid="{00000000-0005-0000-0000-0000CF270000}"/>
    <cellStyle name="Formula1decimal 2 5 7" xfId="6675" xr:uid="{00000000-0005-0000-0000-0000D0270000}"/>
    <cellStyle name="Formula1decimal 2 5 7 2" xfId="31698" xr:uid="{00000000-0005-0000-0000-0000D1270000}"/>
    <cellStyle name="Formula1decimal 2 5 8" xfId="6676" xr:uid="{00000000-0005-0000-0000-0000D2270000}"/>
    <cellStyle name="Formula1decimal 2 5 8 2" xfId="31699" xr:uid="{00000000-0005-0000-0000-0000D3270000}"/>
    <cellStyle name="Formula1decimal 2 5 9" xfId="31677" xr:uid="{00000000-0005-0000-0000-0000D4270000}"/>
    <cellStyle name="Formula1decimal 2 6" xfId="6677" xr:uid="{00000000-0005-0000-0000-0000D5270000}"/>
    <cellStyle name="Formula1decimal 2 6 2" xfId="6678" xr:uid="{00000000-0005-0000-0000-0000D6270000}"/>
    <cellStyle name="Formula1decimal 2 6 2 2" xfId="6679" xr:uid="{00000000-0005-0000-0000-0000D7270000}"/>
    <cellStyle name="Formula1decimal 2 6 2 2 2" xfId="6680" xr:uid="{00000000-0005-0000-0000-0000D8270000}"/>
    <cellStyle name="Formula1decimal 2 6 2 2 2 2" xfId="31703" xr:uid="{00000000-0005-0000-0000-0000D9270000}"/>
    <cellStyle name="Formula1decimal 2 6 2 2 3" xfId="31702" xr:uid="{00000000-0005-0000-0000-0000DA270000}"/>
    <cellStyle name="Formula1decimal 2 6 2 3" xfId="6681" xr:uid="{00000000-0005-0000-0000-0000DB270000}"/>
    <cellStyle name="Formula1decimal 2 6 2 3 2" xfId="6682" xr:uid="{00000000-0005-0000-0000-0000DC270000}"/>
    <cellStyle name="Formula1decimal 2 6 2 3 2 2" xfId="31705" xr:uid="{00000000-0005-0000-0000-0000DD270000}"/>
    <cellStyle name="Formula1decimal 2 6 2 3 3" xfId="31704" xr:uid="{00000000-0005-0000-0000-0000DE270000}"/>
    <cellStyle name="Formula1decimal 2 6 2 4" xfId="6683" xr:uid="{00000000-0005-0000-0000-0000DF270000}"/>
    <cellStyle name="Formula1decimal 2 6 2 4 2" xfId="31706" xr:uid="{00000000-0005-0000-0000-0000E0270000}"/>
    <cellStyle name="Formula1decimal 2 6 2 5" xfId="6684" xr:uid="{00000000-0005-0000-0000-0000E1270000}"/>
    <cellStyle name="Formula1decimal 2 6 2 5 2" xfId="31707" xr:uid="{00000000-0005-0000-0000-0000E2270000}"/>
    <cellStyle name="Formula1decimal 2 6 2 6" xfId="31701" xr:uid="{00000000-0005-0000-0000-0000E3270000}"/>
    <cellStyle name="Formula1decimal 2 6 3" xfId="6685" xr:uid="{00000000-0005-0000-0000-0000E4270000}"/>
    <cellStyle name="Formula1decimal 2 6 3 2" xfId="6686" xr:uid="{00000000-0005-0000-0000-0000E5270000}"/>
    <cellStyle name="Formula1decimal 2 6 3 2 2" xfId="6687" xr:uid="{00000000-0005-0000-0000-0000E6270000}"/>
    <cellStyle name="Formula1decimal 2 6 3 2 2 2" xfId="31710" xr:uid="{00000000-0005-0000-0000-0000E7270000}"/>
    <cellStyle name="Formula1decimal 2 6 3 2 3" xfId="31709" xr:uid="{00000000-0005-0000-0000-0000E8270000}"/>
    <cellStyle name="Formula1decimal 2 6 3 3" xfId="6688" xr:uid="{00000000-0005-0000-0000-0000E9270000}"/>
    <cellStyle name="Formula1decimal 2 6 3 3 2" xfId="6689" xr:uid="{00000000-0005-0000-0000-0000EA270000}"/>
    <cellStyle name="Formula1decimal 2 6 3 3 2 2" xfId="31712" xr:uid="{00000000-0005-0000-0000-0000EB270000}"/>
    <cellStyle name="Formula1decimal 2 6 3 3 3" xfId="31711" xr:uid="{00000000-0005-0000-0000-0000EC270000}"/>
    <cellStyle name="Formula1decimal 2 6 3 4" xfId="6690" xr:uid="{00000000-0005-0000-0000-0000ED270000}"/>
    <cellStyle name="Formula1decimal 2 6 3 4 2" xfId="31713" xr:uid="{00000000-0005-0000-0000-0000EE270000}"/>
    <cellStyle name="Formula1decimal 2 6 3 5" xfId="6691" xr:uid="{00000000-0005-0000-0000-0000EF270000}"/>
    <cellStyle name="Formula1decimal 2 6 3 5 2" xfId="31714" xr:uid="{00000000-0005-0000-0000-0000F0270000}"/>
    <cellStyle name="Formula1decimal 2 6 3 6" xfId="31708" xr:uid="{00000000-0005-0000-0000-0000F1270000}"/>
    <cellStyle name="Formula1decimal 2 6 4" xfId="6692" xr:uid="{00000000-0005-0000-0000-0000F2270000}"/>
    <cellStyle name="Formula1decimal 2 6 4 2" xfId="6693" xr:uid="{00000000-0005-0000-0000-0000F3270000}"/>
    <cellStyle name="Formula1decimal 2 6 4 2 2" xfId="31716" xr:uid="{00000000-0005-0000-0000-0000F4270000}"/>
    <cellStyle name="Formula1decimal 2 6 4 3" xfId="31715" xr:uid="{00000000-0005-0000-0000-0000F5270000}"/>
    <cellStyle name="Formula1decimal 2 6 5" xfId="6694" xr:uid="{00000000-0005-0000-0000-0000F6270000}"/>
    <cellStyle name="Formula1decimal 2 6 5 2" xfId="6695" xr:uid="{00000000-0005-0000-0000-0000F7270000}"/>
    <cellStyle name="Formula1decimal 2 6 5 2 2" xfId="31718" xr:uid="{00000000-0005-0000-0000-0000F8270000}"/>
    <cellStyle name="Formula1decimal 2 6 5 3" xfId="31717" xr:uid="{00000000-0005-0000-0000-0000F9270000}"/>
    <cellStyle name="Formula1decimal 2 6 6" xfId="6696" xr:uid="{00000000-0005-0000-0000-0000FA270000}"/>
    <cellStyle name="Formula1decimal 2 6 6 2" xfId="6697" xr:uid="{00000000-0005-0000-0000-0000FB270000}"/>
    <cellStyle name="Formula1decimal 2 6 6 2 2" xfId="31720" xr:uid="{00000000-0005-0000-0000-0000FC270000}"/>
    <cellStyle name="Formula1decimal 2 6 6 3" xfId="31719" xr:uid="{00000000-0005-0000-0000-0000FD270000}"/>
    <cellStyle name="Formula1decimal 2 6 7" xfId="6698" xr:uid="{00000000-0005-0000-0000-0000FE270000}"/>
    <cellStyle name="Formula1decimal 2 6 7 2" xfId="31721" xr:uid="{00000000-0005-0000-0000-0000FF270000}"/>
    <cellStyle name="Formula1decimal 2 6 8" xfId="6699" xr:uid="{00000000-0005-0000-0000-000000280000}"/>
    <cellStyle name="Formula1decimal 2 6 8 2" xfId="31722" xr:uid="{00000000-0005-0000-0000-000001280000}"/>
    <cellStyle name="Formula1decimal 2 6 9" xfId="31700" xr:uid="{00000000-0005-0000-0000-000002280000}"/>
    <cellStyle name="Formula1decimal 2 7" xfId="6700" xr:uid="{00000000-0005-0000-0000-000003280000}"/>
    <cellStyle name="Formula1decimal 2 7 2" xfId="6701" xr:uid="{00000000-0005-0000-0000-000004280000}"/>
    <cellStyle name="Formula1decimal 2 7 2 2" xfId="6702" xr:uid="{00000000-0005-0000-0000-000005280000}"/>
    <cellStyle name="Formula1decimal 2 7 2 2 2" xfId="6703" xr:uid="{00000000-0005-0000-0000-000006280000}"/>
    <cellStyle name="Formula1decimal 2 7 2 2 2 2" xfId="31726" xr:uid="{00000000-0005-0000-0000-000007280000}"/>
    <cellStyle name="Formula1decimal 2 7 2 2 3" xfId="31725" xr:uid="{00000000-0005-0000-0000-000008280000}"/>
    <cellStyle name="Formula1decimal 2 7 2 3" xfId="6704" xr:uid="{00000000-0005-0000-0000-000009280000}"/>
    <cellStyle name="Formula1decimal 2 7 2 3 2" xfId="6705" xr:uid="{00000000-0005-0000-0000-00000A280000}"/>
    <cellStyle name="Formula1decimal 2 7 2 3 2 2" xfId="31728" xr:uid="{00000000-0005-0000-0000-00000B280000}"/>
    <cellStyle name="Formula1decimal 2 7 2 3 3" xfId="31727" xr:uid="{00000000-0005-0000-0000-00000C280000}"/>
    <cellStyle name="Formula1decimal 2 7 2 4" xfId="6706" xr:uid="{00000000-0005-0000-0000-00000D280000}"/>
    <cellStyle name="Formula1decimal 2 7 2 4 2" xfId="31729" xr:uid="{00000000-0005-0000-0000-00000E280000}"/>
    <cellStyle name="Formula1decimal 2 7 2 5" xfId="6707" xr:uid="{00000000-0005-0000-0000-00000F280000}"/>
    <cellStyle name="Formula1decimal 2 7 2 5 2" xfId="31730" xr:uid="{00000000-0005-0000-0000-000010280000}"/>
    <cellStyle name="Formula1decimal 2 7 2 6" xfId="31724" xr:uid="{00000000-0005-0000-0000-000011280000}"/>
    <cellStyle name="Formula1decimal 2 7 3" xfId="6708" xr:uid="{00000000-0005-0000-0000-000012280000}"/>
    <cellStyle name="Formula1decimal 2 7 3 2" xfId="6709" xr:uid="{00000000-0005-0000-0000-000013280000}"/>
    <cellStyle name="Formula1decimal 2 7 3 2 2" xfId="6710" xr:uid="{00000000-0005-0000-0000-000014280000}"/>
    <cellStyle name="Formula1decimal 2 7 3 2 2 2" xfId="31733" xr:uid="{00000000-0005-0000-0000-000015280000}"/>
    <cellStyle name="Formula1decimal 2 7 3 2 3" xfId="31732" xr:uid="{00000000-0005-0000-0000-000016280000}"/>
    <cellStyle name="Formula1decimal 2 7 3 3" xfId="6711" xr:uid="{00000000-0005-0000-0000-000017280000}"/>
    <cellStyle name="Formula1decimal 2 7 3 3 2" xfId="6712" xr:uid="{00000000-0005-0000-0000-000018280000}"/>
    <cellStyle name="Formula1decimal 2 7 3 3 2 2" xfId="31735" xr:uid="{00000000-0005-0000-0000-000019280000}"/>
    <cellStyle name="Formula1decimal 2 7 3 3 3" xfId="31734" xr:uid="{00000000-0005-0000-0000-00001A280000}"/>
    <cellStyle name="Formula1decimal 2 7 3 4" xfId="6713" xr:uid="{00000000-0005-0000-0000-00001B280000}"/>
    <cellStyle name="Formula1decimal 2 7 3 4 2" xfId="31736" xr:uid="{00000000-0005-0000-0000-00001C280000}"/>
    <cellStyle name="Formula1decimal 2 7 3 5" xfId="6714" xr:uid="{00000000-0005-0000-0000-00001D280000}"/>
    <cellStyle name="Formula1decimal 2 7 3 5 2" xfId="31737" xr:uid="{00000000-0005-0000-0000-00001E280000}"/>
    <cellStyle name="Formula1decimal 2 7 3 6" xfId="31731" xr:uid="{00000000-0005-0000-0000-00001F280000}"/>
    <cellStyle name="Formula1decimal 2 7 4" xfId="6715" xr:uid="{00000000-0005-0000-0000-000020280000}"/>
    <cellStyle name="Formula1decimal 2 7 4 2" xfId="6716" xr:uid="{00000000-0005-0000-0000-000021280000}"/>
    <cellStyle name="Formula1decimal 2 7 4 2 2" xfId="31739" xr:uid="{00000000-0005-0000-0000-000022280000}"/>
    <cellStyle name="Formula1decimal 2 7 4 3" xfId="31738" xr:uid="{00000000-0005-0000-0000-000023280000}"/>
    <cellStyle name="Formula1decimal 2 7 5" xfId="6717" xr:uid="{00000000-0005-0000-0000-000024280000}"/>
    <cellStyle name="Formula1decimal 2 7 5 2" xfId="6718" xr:uid="{00000000-0005-0000-0000-000025280000}"/>
    <cellStyle name="Formula1decimal 2 7 5 2 2" xfId="31741" xr:uid="{00000000-0005-0000-0000-000026280000}"/>
    <cellStyle name="Formula1decimal 2 7 5 3" xfId="31740" xr:uid="{00000000-0005-0000-0000-000027280000}"/>
    <cellStyle name="Formula1decimal 2 7 6" xfId="6719" xr:uid="{00000000-0005-0000-0000-000028280000}"/>
    <cellStyle name="Formula1decimal 2 7 6 2" xfId="6720" xr:uid="{00000000-0005-0000-0000-000029280000}"/>
    <cellStyle name="Formula1decimal 2 7 6 2 2" xfId="31743" xr:uid="{00000000-0005-0000-0000-00002A280000}"/>
    <cellStyle name="Formula1decimal 2 7 6 3" xfId="31742" xr:uid="{00000000-0005-0000-0000-00002B280000}"/>
    <cellStyle name="Formula1decimal 2 7 7" xfId="6721" xr:uid="{00000000-0005-0000-0000-00002C280000}"/>
    <cellStyle name="Formula1decimal 2 7 7 2" xfId="31744" xr:uid="{00000000-0005-0000-0000-00002D280000}"/>
    <cellStyle name="Formula1decimal 2 7 8" xfId="6722" xr:uid="{00000000-0005-0000-0000-00002E280000}"/>
    <cellStyle name="Formula1decimal 2 7 8 2" xfId="31745" xr:uid="{00000000-0005-0000-0000-00002F280000}"/>
    <cellStyle name="Formula1decimal 2 7 9" xfId="31723" xr:uid="{00000000-0005-0000-0000-000030280000}"/>
    <cellStyle name="Formula1decimal 2 8" xfId="6723" xr:uid="{00000000-0005-0000-0000-000031280000}"/>
    <cellStyle name="Formula1decimal 2 8 2" xfId="6724" xr:uid="{00000000-0005-0000-0000-000032280000}"/>
    <cellStyle name="Formula1decimal 2 8 2 2" xfId="6725" xr:uid="{00000000-0005-0000-0000-000033280000}"/>
    <cellStyle name="Formula1decimal 2 8 2 2 2" xfId="6726" xr:uid="{00000000-0005-0000-0000-000034280000}"/>
    <cellStyle name="Formula1decimal 2 8 2 2 2 2" xfId="31749" xr:uid="{00000000-0005-0000-0000-000035280000}"/>
    <cellStyle name="Formula1decimal 2 8 2 2 3" xfId="31748" xr:uid="{00000000-0005-0000-0000-000036280000}"/>
    <cellStyle name="Formula1decimal 2 8 2 3" xfId="6727" xr:uid="{00000000-0005-0000-0000-000037280000}"/>
    <cellStyle name="Formula1decimal 2 8 2 3 2" xfId="6728" xr:uid="{00000000-0005-0000-0000-000038280000}"/>
    <cellStyle name="Formula1decimal 2 8 2 3 2 2" xfId="31751" xr:uid="{00000000-0005-0000-0000-000039280000}"/>
    <cellStyle name="Formula1decimal 2 8 2 3 3" xfId="31750" xr:uid="{00000000-0005-0000-0000-00003A280000}"/>
    <cellStyle name="Formula1decimal 2 8 2 4" xfId="6729" xr:uid="{00000000-0005-0000-0000-00003B280000}"/>
    <cellStyle name="Formula1decimal 2 8 2 4 2" xfId="31752" xr:uid="{00000000-0005-0000-0000-00003C280000}"/>
    <cellStyle name="Formula1decimal 2 8 2 5" xfId="6730" xr:uid="{00000000-0005-0000-0000-00003D280000}"/>
    <cellStyle name="Formula1decimal 2 8 2 5 2" xfId="31753" xr:uid="{00000000-0005-0000-0000-00003E280000}"/>
    <cellStyle name="Formula1decimal 2 8 2 6" xfId="31747" xr:uid="{00000000-0005-0000-0000-00003F280000}"/>
    <cellStyle name="Formula1decimal 2 8 3" xfId="6731" xr:uid="{00000000-0005-0000-0000-000040280000}"/>
    <cellStyle name="Formula1decimal 2 8 3 2" xfId="6732" xr:uid="{00000000-0005-0000-0000-000041280000}"/>
    <cellStyle name="Formula1decimal 2 8 3 2 2" xfId="6733" xr:uid="{00000000-0005-0000-0000-000042280000}"/>
    <cellStyle name="Formula1decimal 2 8 3 2 2 2" xfId="31756" xr:uid="{00000000-0005-0000-0000-000043280000}"/>
    <cellStyle name="Formula1decimal 2 8 3 2 3" xfId="31755" xr:uid="{00000000-0005-0000-0000-000044280000}"/>
    <cellStyle name="Formula1decimal 2 8 3 3" xfId="6734" xr:uid="{00000000-0005-0000-0000-000045280000}"/>
    <cellStyle name="Formula1decimal 2 8 3 3 2" xfId="6735" xr:uid="{00000000-0005-0000-0000-000046280000}"/>
    <cellStyle name="Formula1decimal 2 8 3 3 2 2" xfId="31758" xr:uid="{00000000-0005-0000-0000-000047280000}"/>
    <cellStyle name="Formula1decimal 2 8 3 3 3" xfId="31757" xr:uid="{00000000-0005-0000-0000-000048280000}"/>
    <cellStyle name="Formula1decimal 2 8 3 4" xfId="6736" xr:uid="{00000000-0005-0000-0000-000049280000}"/>
    <cellStyle name="Formula1decimal 2 8 3 4 2" xfId="31759" xr:uid="{00000000-0005-0000-0000-00004A280000}"/>
    <cellStyle name="Formula1decimal 2 8 3 5" xfId="6737" xr:uid="{00000000-0005-0000-0000-00004B280000}"/>
    <cellStyle name="Formula1decimal 2 8 3 5 2" xfId="31760" xr:uid="{00000000-0005-0000-0000-00004C280000}"/>
    <cellStyle name="Formula1decimal 2 8 3 6" xfId="31754" xr:uid="{00000000-0005-0000-0000-00004D280000}"/>
    <cellStyle name="Formula1decimal 2 8 4" xfId="6738" xr:uid="{00000000-0005-0000-0000-00004E280000}"/>
    <cellStyle name="Formula1decimal 2 8 4 2" xfId="6739" xr:uid="{00000000-0005-0000-0000-00004F280000}"/>
    <cellStyle name="Formula1decimal 2 8 4 2 2" xfId="31762" xr:uid="{00000000-0005-0000-0000-000050280000}"/>
    <cellStyle name="Formula1decimal 2 8 4 3" xfId="31761" xr:uid="{00000000-0005-0000-0000-000051280000}"/>
    <cellStyle name="Formula1decimal 2 8 5" xfId="6740" xr:uid="{00000000-0005-0000-0000-000052280000}"/>
    <cellStyle name="Formula1decimal 2 8 5 2" xfId="6741" xr:uid="{00000000-0005-0000-0000-000053280000}"/>
    <cellStyle name="Formula1decimal 2 8 5 2 2" xfId="31764" xr:uid="{00000000-0005-0000-0000-000054280000}"/>
    <cellStyle name="Formula1decimal 2 8 5 3" xfId="31763" xr:uid="{00000000-0005-0000-0000-000055280000}"/>
    <cellStyle name="Formula1decimal 2 8 6" xfId="6742" xr:uid="{00000000-0005-0000-0000-000056280000}"/>
    <cellStyle name="Formula1decimal 2 8 6 2" xfId="6743" xr:uid="{00000000-0005-0000-0000-000057280000}"/>
    <cellStyle name="Formula1decimal 2 8 6 2 2" xfId="31766" xr:uid="{00000000-0005-0000-0000-000058280000}"/>
    <cellStyle name="Formula1decimal 2 8 6 3" xfId="31765" xr:uid="{00000000-0005-0000-0000-000059280000}"/>
    <cellStyle name="Formula1decimal 2 8 7" xfId="6744" xr:uid="{00000000-0005-0000-0000-00005A280000}"/>
    <cellStyle name="Formula1decimal 2 8 7 2" xfId="31767" xr:uid="{00000000-0005-0000-0000-00005B280000}"/>
    <cellStyle name="Formula1decimal 2 8 8" xfId="6745" xr:uid="{00000000-0005-0000-0000-00005C280000}"/>
    <cellStyle name="Formula1decimal 2 8 8 2" xfId="31768" xr:uid="{00000000-0005-0000-0000-00005D280000}"/>
    <cellStyle name="Formula1decimal 2 8 9" xfId="31746" xr:uid="{00000000-0005-0000-0000-00005E280000}"/>
    <cellStyle name="Formula1decimal 2 9" xfId="6746" xr:uid="{00000000-0005-0000-0000-00005F280000}"/>
    <cellStyle name="Formula1decimal 2 9 2" xfId="6747" xr:uid="{00000000-0005-0000-0000-000060280000}"/>
    <cellStyle name="Formula1decimal 2 9 2 2" xfId="6748" xr:uid="{00000000-0005-0000-0000-000061280000}"/>
    <cellStyle name="Formula1decimal 2 9 2 2 2" xfId="6749" xr:uid="{00000000-0005-0000-0000-000062280000}"/>
    <cellStyle name="Formula1decimal 2 9 2 2 2 2" xfId="31772" xr:uid="{00000000-0005-0000-0000-000063280000}"/>
    <cellStyle name="Formula1decimal 2 9 2 2 3" xfId="31771" xr:uid="{00000000-0005-0000-0000-000064280000}"/>
    <cellStyle name="Formula1decimal 2 9 2 3" xfId="6750" xr:uid="{00000000-0005-0000-0000-000065280000}"/>
    <cellStyle name="Formula1decimal 2 9 2 3 2" xfId="6751" xr:uid="{00000000-0005-0000-0000-000066280000}"/>
    <cellStyle name="Formula1decimal 2 9 2 3 2 2" xfId="31774" xr:uid="{00000000-0005-0000-0000-000067280000}"/>
    <cellStyle name="Formula1decimal 2 9 2 3 3" xfId="31773" xr:uid="{00000000-0005-0000-0000-000068280000}"/>
    <cellStyle name="Formula1decimal 2 9 2 4" xfId="6752" xr:uid="{00000000-0005-0000-0000-000069280000}"/>
    <cellStyle name="Formula1decimal 2 9 2 4 2" xfId="31775" xr:uid="{00000000-0005-0000-0000-00006A280000}"/>
    <cellStyle name="Formula1decimal 2 9 2 5" xfId="6753" xr:uid="{00000000-0005-0000-0000-00006B280000}"/>
    <cellStyle name="Formula1decimal 2 9 2 5 2" xfId="31776" xr:uid="{00000000-0005-0000-0000-00006C280000}"/>
    <cellStyle name="Formula1decimal 2 9 2 6" xfId="31770" xr:uid="{00000000-0005-0000-0000-00006D280000}"/>
    <cellStyle name="Formula1decimal 2 9 3" xfId="6754" xr:uid="{00000000-0005-0000-0000-00006E280000}"/>
    <cellStyle name="Formula1decimal 2 9 3 2" xfId="6755" xr:uid="{00000000-0005-0000-0000-00006F280000}"/>
    <cellStyle name="Formula1decimal 2 9 3 2 2" xfId="6756" xr:uid="{00000000-0005-0000-0000-000070280000}"/>
    <cellStyle name="Formula1decimal 2 9 3 2 2 2" xfId="31779" xr:uid="{00000000-0005-0000-0000-000071280000}"/>
    <cellStyle name="Formula1decimal 2 9 3 2 3" xfId="31778" xr:uid="{00000000-0005-0000-0000-000072280000}"/>
    <cellStyle name="Formula1decimal 2 9 3 3" xfId="6757" xr:uid="{00000000-0005-0000-0000-000073280000}"/>
    <cellStyle name="Formula1decimal 2 9 3 3 2" xfId="6758" xr:uid="{00000000-0005-0000-0000-000074280000}"/>
    <cellStyle name="Formula1decimal 2 9 3 3 2 2" xfId="31781" xr:uid="{00000000-0005-0000-0000-000075280000}"/>
    <cellStyle name="Formula1decimal 2 9 3 3 3" xfId="31780" xr:uid="{00000000-0005-0000-0000-000076280000}"/>
    <cellStyle name="Formula1decimal 2 9 3 4" xfId="6759" xr:uid="{00000000-0005-0000-0000-000077280000}"/>
    <cellStyle name="Formula1decimal 2 9 3 4 2" xfId="31782" xr:uid="{00000000-0005-0000-0000-000078280000}"/>
    <cellStyle name="Formula1decimal 2 9 3 5" xfId="6760" xr:uid="{00000000-0005-0000-0000-000079280000}"/>
    <cellStyle name="Formula1decimal 2 9 3 5 2" xfId="31783" xr:uid="{00000000-0005-0000-0000-00007A280000}"/>
    <cellStyle name="Formula1decimal 2 9 3 6" xfId="31777" xr:uid="{00000000-0005-0000-0000-00007B280000}"/>
    <cellStyle name="Formula1decimal 2 9 4" xfId="6761" xr:uid="{00000000-0005-0000-0000-00007C280000}"/>
    <cellStyle name="Formula1decimal 2 9 4 2" xfId="6762" xr:uid="{00000000-0005-0000-0000-00007D280000}"/>
    <cellStyle name="Formula1decimal 2 9 4 2 2" xfId="31785" xr:uid="{00000000-0005-0000-0000-00007E280000}"/>
    <cellStyle name="Formula1decimal 2 9 4 3" xfId="31784" xr:uid="{00000000-0005-0000-0000-00007F280000}"/>
    <cellStyle name="Formula1decimal 2 9 5" xfId="6763" xr:uid="{00000000-0005-0000-0000-000080280000}"/>
    <cellStyle name="Formula1decimal 2 9 5 2" xfId="6764" xr:uid="{00000000-0005-0000-0000-000081280000}"/>
    <cellStyle name="Formula1decimal 2 9 5 2 2" xfId="31787" xr:uid="{00000000-0005-0000-0000-000082280000}"/>
    <cellStyle name="Formula1decimal 2 9 5 3" xfId="31786" xr:uid="{00000000-0005-0000-0000-000083280000}"/>
    <cellStyle name="Formula1decimal 2 9 6" xfId="6765" xr:uid="{00000000-0005-0000-0000-000084280000}"/>
    <cellStyle name="Formula1decimal 2 9 6 2" xfId="6766" xr:uid="{00000000-0005-0000-0000-000085280000}"/>
    <cellStyle name="Formula1decimal 2 9 6 2 2" xfId="31789" xr:uid="{00000000-0005-0000-0000-000086280000}"/>
    <cellStyle name="Formula1decimal 2 9 6 3" xfId="31788" xr:uid="{00000000-0005-0000-0000-000087280000}"/>
    <cellStyle name="Formula1decimal 2 9 7" xfId="6767" xr:uid="{00000000-0005-0000-0000-000088280000}"/>
    <cellStyle name="Formula1decimal 2 9 7 2" xfId="31790" xr:uid="{00000000-0005-0000-0000-000089280000}"/>
    <cellStyle name="Formula1decimal 2 9 8" xfId="6768" xr:uid="{00000000-0005-0000-0000-00008A280000}"/>
    <cellStyle name="Formula1decimal 2 9 8 2" xfId="31791" xr:uid="{00000000-0005-0000-0000-00008B280000}"/>
    <cellStyle name="Formula1decimal 2 9 9" xfId="31769" xr:uid="{00000000-0005-0000-0000-00008C280000}"/>
    <cellStyle name="Formula1decimal 3" xfId="10" xr:uid="{00000000-0005-0000-0000-00008D280000}"/>
    <cellStyle name="Formula1decimal 3 2" xfId="6769" xr:uid="{00000000-0005-0000-0000-00008E280000}"/>
    <cellStyle name="Formula1decimal 3 2 2" xfId="6770" xr:uid="{00000000-0005-0000-0000-00008F280000}"/>
    <cellStyle name="Formula1decimal 3 2 2 2" xfId="6771" xr:uid="{00000000-0005-0000-0000-000090280000}"/>
    <cellStyle name="Formula1decimal 3 2 2 2 2" xfId="31794" xr:uid="{00000000-0005-0000-0000-000091280000}"/>
    <cellStyle name="Formula1decimal 3 2 2 3" xfId="31793" xr:uid="{00000000-0005-0000-0000-000092280000}"/>
    <cellStyle name="Formula1decimal 3 2 3" xfId="6772" xr:uid="{00000000-0005-0000-0000-000093280000}"/>
    <cellStyle name="Formula1decimal 3 2 3 2" xfId="6773" xr:uid="{00000000-0005-0000-0000-000094280000}"/>
    <cellStyle name="Formula1decimal 3 2 3 2 2" xfId="31796" xr:uid="{00000000-0005-0000-0000-000095280000}"/>
    <cellStyle name="Formula1decimal 3 2 3 3" xfId="31795" xr:uid="{00000000-0005-0000-0000-000096280000}"/>
    <cellStyle name="Formula1decimal 3 2 4" xfId="6774" xr:uid="{00000000-0005-0000-0000-000097280000}"/>
    <cellStyle name="Formula1decimal 3 2 4 2" xfId="31797" xr:uid="{00000000-0005-0000-0000-000098280000}"/>
    <cellStyle name="Formula1decimal 3 2 5" xfId="6775" xr:uid="{00000000-0005-0000-0000-000099280000}"/>
    <cellStyle name="Formula1decimal 3 2 5 2" xfId="31798" xr:uid="{00000000-0005-0000-0000-00009A280000}"/>
    <cellStyle name="Formula1decimal 3 2 6" xfId="31792" xr:uid="{00000000-0005-0000-0000-00009B280000}"/>
    <cellStyle name="Formula1decimal 3 3" xfId="6776" xr:uid="{00000000-0005-0000-0000-00009C280000}"/>
    <cellStyle name="Formula1decimal 3 3 2" xfId="6777" xr:uid="{00000000-0005-0000-0000-00009D280000}"/>
    <cellStyle name="Formula1decimal 3 3 2 2" xfId="6778" xr:uid="{00000000-0005-0000-0000-00009E280000}"/>
    <cellStyle name="Formula1decimal 3 3 2 2 2" xfId="31801" xr:uid="{00000000-0005-0000-0000-00009F280000}"/>
    <cellStyle name="Formula1decimal 3 3 2 3" xfId="31800" xr:uid="{00000000-0005-0000-0000-0000A0280000}"/>
    <cellStyle name="Formula1decimal 3 3 3" xfId="6779" xr:uid="{00000000-0005-0000-0000-0000A1280000}"/>
    <cellStyle name="Formula1decimal 3 3 3 2" xfId="6780" xr:uid="{00000000-0005-0000-0000-0000A2280000}"/>
    <cellStyle name="Formula1decimal 3 3 3 2 2" xfId="31803" xr:uid="{00000000-0005-0000-0000-0000A3280000}"/>
    <cellStyle name="Formula1decimal 3 3 3 3" xfId="31802" xr:uid="{00000000-0005-0000-0000-0000A4280000}"/>
    <cellStyle name="Formula1decimal 3 3 4" xfId="6781" xr:uid="{00000000-0005-0000-0000-0000A5280000}"/>
    <cellStyle name="Formula1decimal 3 3 4 2" xfId="31804" xr:uid="{00000000-0005-0000-0000-0000A6280000}"/>
    <cellStyle name="Formula1decimal 3 3 5" xfId="6782" xr:uid="{00000000-0005-0000-0000-0000A7280000}"/>
    <cellStyle name="Formula1decimal 3 3 5 2" xfId="31805" xr:uid="{00000000-0005-0000-0000-0000A8280000}"/>
    <cellStyle name="Formula1decimal 3 3 6" xfId="31799" xr:uid="{00000000-0005-0000-0000-0000A9280000}"/>
    <cellStyle name="Formula1decimal 3 4" xfId="6783" xr:uid="{00000000-0005-0000-0000-0000AA280000}"/>
    <cellStyle name="Formula1decimal 3 4 2" xfId="6784" xr:uid="{00000000-0005-0000-0000-0000AB280000}"/>
    <cellStyle name="Formula1decimal 3 4 2 2" xfId="31807" xr:uid="{00000000-0005-0000-0000-0000AC280000}"/>
    <cellStyle name="Formula1decimal 3 4 3" xfId="31806" xr:uid="{00000000-0005-0000-0000-0000AD280000}"/>
    <cellStyle name="Formula1decimal 3 5" xfId="6785" xr:uid="{00000000-0005-0000-0000-0000AE280000}"/>
    <cellStyle name="Formula1decimal 3 5 2" xfId="6786" xr:uid="{00000000-0005-0000-0000-0000AF280000}"/>
    <cellStyle name="Formula1decimal 3 5 2 2" xfId="31809" xr:uid="{00000000-0005-0000-0000-0000B0280000}"/>
    <cellStyle name="Formula1decimal 3 5 3" xfId="31808" xr:uid="{00000000-0005-0000-0000-0000B1280000}"/>
    <cellStyle name="Formula1decimal 3 6" xfId="6787" xr:uid="{00000000-0005-0000-0000-0000B2280000}"/>
    <cellStyle name="Formula1decimal 3 6 2" xfId="6788" xr:uid="{00000000-0005-0000-0000-0000B3280000}"/>
    <cellStyle name="Formula1decimal 3 6 2 2" xfId="31811" xr:uid="{00000000-0005-0000-0000-0000B4280000}"/>
    <cellStyle name="Formula1decimal 3 6 3" xfId="31810" xr:uid="{00000000-0005-0000-0000-0000B5280000}"/>
    <cellStyle name="Formula1decimal 3 7" xfId="6789" xr:uid="{00000000-0005-0000-0000-0000B6280000}"/>
    <cellStyle name="Formula1decimal 3 7 2" xfId="31812" xr:uid="{00000000-0005-0000-0000-0000B7280000}"/>
    <cellStyle name="Formula1decimal 3 8" xfId="6790" xr:uid="{00000000-0005-0000-0000-0000B8280000}"/>
    <cellStyle name="Formula1decimal 3 8 2" xfId="31813" xr:uid="{00000000-0005-0000-0000-0000B9280000}"/>
    <cellStyle name="Formula1decimal 3 9" xfId="28166" xr:uid="{00000000-0005-0000-0000-0000BA280000}"/>
    <cellStyle name="Formula1decimal 4" xfId="6791" xr:uid="{00000000-0005-0000-0000-0000BB280000}"/>
    <cellStyle name="Formula1decimal 4 2" xfId="6792" xr:uid="{00000000-0005-0000-0000-0000BC280000}"/>
    <cellStyle name="Formula1decimal 4 2 2" xfId="6793" xr:uid="{00000000-0005-0000-0000-0000BD280000}"/>
    <cellStyle name="Formula1decimal 4 2 2 2" xfId="6794" xr:uid="{00000000-0005-0000-0000-0000BE280000}"/>
    <cellStyle name="Formula1decimal 4 2 2 2 2" xfId="31817" xr:uid="{00000000-0005-0000-0000-0000BF280000}"/>
    <cellStyle name="Formula1decimal 4 2 2 3" xfId="31816" xr:uid="{00000000-0005-0000-0000-0000C0280000}"/>
    <cellStyle name="Formula1decimal 4 2 3" xfId="6795" xr:uid="{00000000-0005-0000-0000-0000C1280000}"/>
    <cellStyle name="Formula1decimal 4 2 3 2" xfId="6796" xr:uid="{00000000-0005-0000-0000-0000C2280000}"/>
    <cellStyle name="Formula1decimal 4 2 3 2 2" xfId="31819" xr:uid="{00000000-0005-0000-0000-0000C3280000}"/>
    <cellStyle name="Formula1decimal 4 2 3 3" xfId="31818" xr:uid="{00000000-0005-0000-0000-0000C4280000}"/>
    <cellStyle name="Formula1decimal 4 2 4" xfId="6797" xr:uid="{00000000-0005-0000-0000-0000C5280000}"/>
    <cellStyle name="Formula1decimal 4 2 4 2" xfId="31820" xr:uid="{00000000-0005-0000-0000-0000C6280000}"/>
    <cellStyle name="Formula1decimal 4 2 5" xfId="6798" xr:uid="{00000000-0005-0000-0000-0000C7280000}"/>
    <cellStyle name="Formula1decimal 4 2 5 2" xfId="31821" xr:uid="{00000000-0005-0000-0000-0000C8280000}"/>
    <cellStyle name="Formula1decimal 4 2 6" xfId="31815" xr:uid="{00000000-0005-0000-0000-0000C9280000}"/>
    <cellStyle name="Formula1decimal 4 3" xfId="6799" xr:uid="{00000000-0005-0000-0000-0000CA280000}"/>
    <cellStyle name="Formula1decimal 4 3 2" xfId="6800" xr:uid="{00000000-0005-0000-0000-0000CB280000}"/>
    <cellStyle name="Formula1decimal 4 3 2 2" xfId="6801" xr:uid="{00000000-0005-0000-0000-0000CC280000}"/>
    <cellStyle name="Formula1decimal 4 3 2 2 2" xfId="31824" xr:uid="{00000000-0005-0000-0000-0000CD280000}"/>
    <cellStyle name="Formula1decimal 4 3 2 3" xfId="31823" xr:uid="{00000000-0005-0000-0000-0000CE280000}"/>
    <cellStyle name="Formula1decimal 4 3 3" xfId="6802" xr:uid="{00000000-0005-0000-0000-0000CF280000}"/>
    <cellStyle name="Formula1decimal 4 3 3 2" xfId="6803" xr:uid="{00000000-0005-0000-0000-0000D0280000}"/>
    <cellStyle name="Formula1decimal 4 3 3 2 2" xfId="31826" xr:uid="{00000000-0005-0000-0000-0000D1280000}"/>
    <cellStyle name="Formula1decimal 4 3 3 3" xfId="31825" xr:uid="{00000000-0005-0000-0000-0000D2280000}"/>
    <cellStyle name="Formula1decimal 4 3 4" xfId="6804" xr:uid="{00000000-0005-0000-0000-0000D3280000}"/>
    <cellStyle name="Formula1decimal 4 3 4 2" xfId="31827" xr:uid="{00000000-0005-0000-0000-0000D4280000}"/>
    <cellStyle name="Formula1decimal 4 3 5" xfId="6805" xr:uid="{00000000-0005-0000-0000-0000D5280000}"/>
    <cellStyle name="Formula1decimal 4 3 5 2" xfId="31828" xr:uid="{00000000-0005-0000-0000-0000D6280000}"/>
    <cellStyle name="Formula1decimal 4 3 6" xfId="31822" xr:uid="{00000000-0005-0000-0000-0000D7280000}"/>
    <cellStyle name="Formula1decimal 4 4" xfId="6806" xr:uid="{00000000-0005-0000-0000-0000D8280000}"/>
    <cellStyle name="Formula1decimal 4 4 2" xfId="31829" xr:uid="{00000000-0005-0000-0000-0000D9280000}"/>
    <cellStyle name="Formula1decimal 4 5" xfId="6807" xr:uid="{00000000-0005-0000-0000-0000DA280000}"/>
    <cellStyle name="Formula1decimal 4 5 2" xfId="31830" xr:uid="{00000000-0005-0000-0000-0000DB280000}"/>
    <cellStyle name="Formula1decimal 4 6" xfId="31814" xr:uid="{00000000-0005-0000-0000-0000DC280000}"/>
    <cellStyle name="Formula1decimal 5" xfId="6808" xr:uid="{00000000-0005-0000-0000-0000DD280000}"/>
    <cellStyle name="Formula1decimal 5 2" xfId="6809" xr:uid="{00000000-0005-0000-0000-0000DE280000}"/>
    <cellStyle name="Formula1decimal 5 2 2" xfId="6810" xr:uid="{00000000-0005-0000-0000-0000DF280000}"/>
    <cellStyle name="Formula1decimal 5 2 2 2" xfId="6811" xr:uid="{00000000-0005-0000-0000-0000E0280000}"/>
    <cellStyle name="Formula1decimal 5 2 2 2 2" xfId="31834" xr:uid="{00000000-0005-0000-0000-0000E1280000}"/>
    <cellStyle name="Formula1decimal 5 2 2 3" xfId="31833" xr:uid="{00000000-0005-0000-0000-0000E2280000}"/>
    <cellStyle name="Formula1decimal 5 2 3" xfId="6812" xr:uid="{00000000-0005-0000-0000-0000E3280000}"/>
    <cellStyle name="Formula1decimal 5 2 3 2" xfId="6813" xr:uid="{00000000-0005-0000-0000-0000E4280000}"/>
    <cellStyle name="Formula1decimal 5 2 3 2 2" xfId="31836" xr:uid="{00000000-0005-0000-0000-0000E5280000}"/>
    <cellStyle name="Formula1decimal 5 2 3 3" xfId="31835" xr:uid="{00000000-0005-0000-0000-0000E6280000}"/>
    <cellStyle name="Formula1decimal 5 2 4" xfId="6814" xr:uid="{00000000-0005-0000-0000-0000E7280000}"/>
    <cellStyle name="Formula1decimal 5 2 4 2" xfId="31837" xr:uid="{00000000-0005-0000-0000-0000E8280000}"/>
    <cellStyle name="Formula1decimal 5 2 5" xfId="6815" xr:uid="{00000000-0005-0000-0000-0000E9280000}"/>
    <cellStyle name="Formula1decimal 5 2 5 2" xfId="31838" xr:uid="{00000000-0005-0000-0000-0000EA280000}"/>
    <cellStyle name="Formula1decimal 5 2 6" xfId="31832" xr:uid="{00000000-0005-0000-0000-0000EB280000}"/>
    <cellStyle name="Formula1decimal 5 3" xfId="6816" xr:uid="{00000000-0005-0000-0000-0000EC280000}"/>
    <cellStyle name="Formula1decimal 5 3 2" xfId="6817" xr:uid="{00000000-0005-0000-0000-0000ED280000}"/>
    <cellStyle name="Formula1decimal 5 3 2 2" xfId="6818" xr:uid="{00000000-0005-0000-0000-0000EE280000}"/>
    <cellStyle name="Formula1decimal 5 3 2 2 2" xfId="31841" xr:uid="{00000000-0005-0000-0000-0000EF280000}"/>
    <cellStyle name="Formula1decimal 5 3 2 3" xfId="31840" xr:uid="{00000000-0005-0000-0000-0000F0280000}"/>
    <cellStyle name="Formula1decimal 5 3 3" xfId="6819" xr:uid="{00000000-0005-0000-0000-0000F1280000}"/>
    <cellStyle name="Formula1decimal 5 3 3 2" xfId="6820" xr:uid="{00000000-0005-0000-0000-0000F2280000}"/>
    <cellStyle name="Formula1decimal 5 3 3 2 2" xfId="31843" xr:uid="{00000000-0005-0000-0000-0000F3280000}"/>
    <cellStyle name="Formula1decimal 5 3 3 3" xfId="31842" xr:uid="{00000000-0005-0000-0000-0000F4280000}"/>
    <cellStyle name="Formula1decimal 5 3 4" xfId="6821" xr:uid="{00000000-0005-0000-0000-0000F5280000}"/>
    <cellStyle name="Formula1decimal 5 3 4 2" xfId="31844" xr:uid="{00000000-0005-0000-0000-0000F6280000}"/>
    <cellStyle name="Formula1decimal 5 3 5" xfId="6822" xr:uid="{00000000-0005-0000-0000-0000F7280000}"/>
    <cellStyle name="Formula1decimal 5 3 5 2" xfId="31845" xr:uid="{00000000-0005-0000-0000-0000F8280000}"/>
    <cellStyle name="Formula1decimal 5 3 6" xfId="31839" xr:uid="{00000000-0005-0000-0000-0000F9280000}"/>
    <cellStyle name="Formula1decimal 5 4" xfId="6823" xr:uid="{00000000-0005-0000-0000-0000FA280000}"/>
    <cellStyle name="Formula1decimal 5 4 2" xfId="6824" xr:uid="{00000000-0005-0000-0000-0000FB280000}"/>
    <cellStyle name="Formula1decimal 5 4 2 2" xfId="31847" xr:uid="{00000000-0005-0000-0000-0000FC280000}"/>
    <cellStyle name="Formula1decimal 5 4 3" xfId="31846" xr:uid="{00000000-0005-0000-0000-0000FD280000}"/>
    <cellStyle name="Formula1decimal 5 5" xfId="6825" xr:uid="{00000000-0005-0000-0000-0000FE280000}"/>
    <cellStyle name="Formula1decimal 5 5 2" xfId="6826" xr:uid="{00000000-0005-0000-0000-0000FF280000}"/>
    <cellStyle name="Formula1decimal 5 5 2 2" xfId="31849" xr:uid="{00000000-0005-0000-0000-000000290000}"/>
    <cellStyle name="Formula1decimal 5 5 3" xfId="31848" xr:uid="{00000000-0005-0000-0000-000001290000}"/>
    <cellStyle name="Formula1decimal 5 6" xfId="6827" xr:uid="{00000000-0005-0000-0000-000002290000}"/>
    <cellStyle name="Formula1decimal 5 6 2" xfId="6828" xr:uid="{00000000-0005-0000-0000-000003290000}"/>
    <cellStyle name="Formula1decimal 5 6 2 2" xfId="31851" xr:uid="{00000000-0005-0000-0000-000004290000}"/>
    <cellStyle name="Formula1decimal 5 6 3" xfId="31850" xr:uid="{00000000-0005-0000-0000-000005290000}"/>
    <cellStyle name="Formula1decimal 5 7" xfId="6829" xr:uid="{00000000-0005-0000-0000-000006290000}"/>
    <cellStyle name="Formula1decimal 5 7 2" xfId="31852" xr:uid="{00000000-0005-0000-0000-000007290000}"/>
    <cellStyle name="Formula1decimal 5 8" xfId="6830" xr:uid="{00000000-0005-0000-0000-000008290000}"/>
    <cellStyle name="Formula1decimal 5 8 2" xfId="31853" xr:uid="{00000000-0005-0000-0000-000009290000}"/>
    <cellStyle name="Formula1decimal 5 9" xfId="31831" xr:uid="{00000000-0005-0000-0000-00000A290000}"/>
    <cellStyle name="Formula1decimal 6" xfId="6831" xr:uid="{00000000-0005-0000-0000-00000B290000}"/>
    <cellStyle name="Formula1decimal 6 2" xfId="6832" xr:uid="{00000000-0005-0000-0000-00000C290000}"/>
    <cellStyle name="Formula1decimal 6 2 2" xfId="6833" xr:uid="{00000000-0005-0000-0000-00000D290000}"/>
    <cellStyle name="Formula1decimal 6 2 2 2" xfId="6834" xr:uid="{00000000-0005-0000-0000-00000E290000}"/>
    <cellStyle name="Formula1decimal 6 2 2 2 2" xfId="31857" xr:uid="{00000000-0005-0000-0000-00000F290000}"/>
    <cellStyle name="Formula1decimal 6 2 2 3" xfId="31856" xr:uid="{00000000-0005-0000-0000-000010290000}"/>
    <cellStyle name="Formula1decimal 6 2 3" xfId="6835" xr:uid="{00000000-0005-0000-0000-000011290000}"/>
    <cellStyle name="Formula1decimal 6 2 3 2" xfId="6836" xr:uid="{00000000-0005-0000-0000-000012290000}"/>
    <cellStyle name="Formula1decimal 6 2 3 2 2" xfId="31859" xr:uid="{00000000-0005-0000-0000-000013290000}"/>
    <cellStyle name="Formula1decimal 6 2 3 3" xfId="31858" xr:uid="{00000000-0005-0000-0000-000014290000}"/>
    <cellStyle name="Formula1decimal 6 2 4" xfId="6837" xr:uid="{00000000-0005-0000-0000-000015290000}"/>
    <cellStyle name="Formula1decimal 6 2 4 2" xfId="31860" xr:uid="{00000000-0005-0000-0000-000016290000}"/>
    <cellStyle name="Formula1decimal 6 2 5" xfId="6838" xr:uid="{00000000-0005-0000-0000-000017290000}"/>
    <cellStyle name="Formula1decimal 6 2 5 2" xfId="31861" xr:uid="{00000000-0005-0000-0000-000018290000}"/>
    <cellStyle name="Formula1decimal 6 2 6" xfId="31855" xr:uid="{00000000-0005-0000-0000-000019290000}"/>
    <cellStyle name="Formula1decimal 6 3" xfId="6839" xr:uid="{00000000-0005-0000-0000-00001A290000}"/>
    <cellStyle name="Formula1decimal 6 3 2" xfId="6840" xr:uid="{00000000-0005-0000-0000-00001B290000}"/>
    <cellStyle name="Formula1decimal 6 3 2 2" xfId="6841" xr:uid="{00000000-0005-0000-0000-00001C290000}"/>
    <cellStyle name="Formula1decimal 6 3 2 2 2" xfId="31864" xr:uid="{00000000-0005-0000-0000-00001D290000}"/>
    <cellStyle name="Formula1decimal 6 3 2 3" xfId="31863" xr:uid="{00000000-0005-0000-0000-00001E290000}"/>
    <cellStyle name="Formula1decimal 6 3 3" xfId="6842" xr:uid="{00000000-0005-0000-0000-00001F290000}"/>
    <cellStyle name="Formula1decimal 6 3 3 2" xfId="6843" xr:uid="{00000000-0005-0000-0000-000020290000}"/>
    <cellStyle name="Formula1decimal 6 3 3 2 2" xfId="31866" xr:uid="{00000000-0005-0000-0000-000021290000}"/>
    <cellStyle name="Formula1decimal 6 3 3 3" xfId="31865" xr:uid="{00000000-0005-0000-0000-000022290000}"/>
    <cellStyle name="Formula1decimal 6 3 4" xfId="6844" xr:uid="{00000000-0005-0000-0000-000023290000}"/>
    <cellStyle name="Formula1decimal 6 3 4 2" xfId="31867" xr:uid="{00000000-0005-0000-0000-000024290000}"/>
    <cellStyle name="Formula1decimal 6 3 5" xfId="6845" xr:uid="{00000000-0005-0000-0000-000025290000}"/>
    <cellStyle name="Formula1decimal 6 3 5 2" xfId="31868" xr:uid="{00000000-0005-0000-0000-000026290000}"/>
    <cellStyle name="Formula1decimal 6 3 6" xfId="31862" xr:uid="{00000000-0005-0000-0000-000027290000}"/>
    <cellStyle name="Formula1decimal 6 4" xfId="6846" xr:uid="{00000000-0005-0000-0000-000028290000}"/>
    <cellStyle name="Formula1decimal 6 4 2" xfId="6847" xr:uid="{00000000-0005-0000-0000-000029290000}"/>
    <cellStyle name="Formula1decimal 6 4 2 2" xfId="31870" xr:uid="{00000000-0005-0000-0000-00002A290000}"/>
    <cellStyle name="Formula1decimal 6 4 3" xfId="31869" xr:uid="{00000000-0005-0000-0000-00002B290000}"/>
    <cellStyle name="Formula1decimal 6 5" xfId="6848" xr:uid="{00000000-0005-0000-0000-00002C290000}"/>
    <cellStyle name="Formula1decimal 6 5 2" xfId="6849" xr:uid="{00000000-0005-0000-0000-00002D290000}"/>
    <cellStyle name="Formula1decimal 6 5 2 2" xfId="31872" xr:uid="{00000000-0005-0000-0000-00002E290000}"/>
    <cellStyle name="Formula1decimal 6 5 3" xfId="31871" xr:uid="{00000000-0005-0000-0000-00002F290000}"/>
    <cellStyle name="Formula1decimal 6 6" xfId="6850" xr:uid="{00000000-0005-0000-0000-000030290000}"/>
    <cellStyle name="Formula1decimal 6 6 2" xfId="6851" xr:uid="{00000000-0005-0000-0000-000031290000}"/>
    <cellStyle name="Formula1decimal 6 6 2 2" xfId="31874" xr:uid="{00000000-0005-0000-0000-000032290000}"/>
    <cellStyle name="Formula1decimal 6 6 3" xfId="31873" xr:uid="{00000000-0005-0000-0000-000033290000}"/>
    <cellStyle name="Formula1decimal 6 7" xfId="6852" xr:uid="{00000000-0005-0000-0000-000034290000}"/>
    <cellStyle name="Formula1decimal 6 7 2" xfId="31875" xr:uid="{00000000-0005-0000-0000-000035290000}"/>
    <cellStyle name="Formula1decimal 6 8" xfId="6853" xr:uid="{00000000-0005-0000-0000-000036290000}"/>
    <cellStyle name="Formula1decimal 6 8 2" xfId="31876" xr:uid="{00000000-0005-0000-0000-000037290000}"/>
    <cellStyle name="Formula1decimal 6 9" xfId="31854" xr:uid="{00000000-0005-0000-0000-000038290000}"/>
    <cellStyle name="Formula1decimal 7" xfId="6854" xr:uid="{00000000-0005-0000-0000-000039290000}"/>
    <cellStyle name="Formula1decimal 7 2" xfId="6855" xr:uid="{00000000-0005-0000-0000-00003A290000}"/>
    <cellStyle name="Formula1decimal 7 2 2" xfId="6856" xr:uid="{00000000-0005-0000-0000-00003B290000}"/>
    <cellStyle name="Formula1decimal 7 2 2 2" xfId="6857" xr:uid="{00000000-0005-0000-0000-00003C290000}"/>
    <cellStyle name="Formula1decimal 7 2 2 2 2" xfId="31880" xr:uid="{00000000-0005-0000-0000-00003D290000}"/>
    <cellStyle name="Formula1decimal 7 2 2 3" xfId="31879" xr:uid="{00000000-0005-0000-0000-00003E290000}"/>
    <cellStyle name="Formula1decimal 7 2 3" xfId="6858" xr:uid="{00000000-0005-0000-0000-00003F290000}"/>
    <cellStyle name="Formula1decimal 7 2 3 2" xfId="6859" xr:uid="{00000000-0005-0000-0000-000040290000}"/>
    <cellStyle name="Formula1decimal 7 2 3 2 2" xfId="31882" xr:uid="{00000000-0005-0000-0000-000041290000}"/>
    <cellStyle name="Formula1decimal 7 2 3 3" xfId="31881" xr:uid="{00000000-0005-0000-0000-000042290000}"/>
    <cellStyle name="Formula1decimal 7 2 4" xfId="6860" xr:uid="{00000000-0005-0000-0000-000043290000}"/>
    <cellStyle name="Formula1decimal 7 2 4 2" xfId="31883" xr:uid="{00000000-0005-0000-0000-000044290000}"/>
    <cellStyle name="Formula1decimal 7 2 5" xfId="6861" xr:uid="{00000000-0005-0000-0000-000045290000}"/>
    <cellStyle name="Formula1decimal 7 2 5 2" xfId="31884" xr:uid="{00000000-0005-0000-0000-000046290000}"/>
    <cellStyle name="Formula1decimal 7 2 6" xfId="31878" xr:uid="{00000000-0005-0000-0000-000047290000}"/>
    <cellStyle name="Formula1decimal 7 3" xfId="6862" xr:uid="{00000000-0005-0000-0000-000048290000}"/>
    <cellStyle name="Formula1decimal 7 3 2" xfId="6863" xr:uid="{00000000-0005-0000-0000-000049290000}"/>
    <cellStyle name="Formula1decimal 7 3 2 2" xfId="6864" xr:uid="{00000000-0005-0000-0000-00004A290000}"/>
    <cellStyle name="Formula1decimal 7 3 2 2 2" xfId="31887" xr:uid="{00000000-0005-0000-0000-00004B290000}"/>
    <cellStyle name="Formula1decimal 7 3 2 3" xfId="31886" xr:uid="{00000000-0005-0000-0000-00004C290000}"/>
    <cellStyle name="Formula1decimal 7 3 3" xfId="6865" xr:uid="{00000000-0005-0000-0000-00004D290000}"/>
    <cellStyle name="Formula1decimal 7 3 3 2" xfId="6866" xr:uid="{00000000-0005-0000-0000-00004E290000}"/>
    <cellStyle name="Formula1decimal 7 3 3 2 2" xfId="31889" xr:uid="{00000000-0005-0000-0000-00004F290000}"/>
    <cellStyle name="Formula1decimal 7 3 3 3" xfId="31888" xr:uid="{00000000-0005-0000-0000-000050290000}"/>
    <cellStyle name="Formula1decimal 7 3 4" xfId="6867" xr:uid="{00000000-0005-0000-0000-000051290000}"/>
    <cellStyle name="Formula1decimal 7 3 4 2" xfId="31890" xr:uid="{00000000-0005-0000-0000-000052290000}"/>
    <cellStyle name="Formula1decimal 7 3 5" xfId="6868" xr:uid="{00000000-0005-0000-0000-000053290000}"/>
    <cellStyle name="Formula1decimal 7 3 5 2" xfId="31891" xr:uid="{00000000-0005-0000-0000-000054290000}"/>
    <cellStyle name="Formula1decimal 7 3 6" xfId="31885" xr:uid="{00000000-0005-0000-0000-000055290000}"/>
    <cellStyle name="Formula1decimal 7 4" xfId="6869" xr:uid="{00000000-0005-0000-0000-000056290000}"/>
    <cellStyle name="Formula1decimal 7 4 2" xfId="6870" xr:uid="{00000000-0005-0000-0000-000057290000}"/>
    <cellStyle name="Formula1decimal 7 4 2 2" xfId="31893" xr:uid="{00000000-0005-0000-0000-000058290000}"/>
    <cellStyle name="Formula1decimal 7 4 3" xfId="31892" xr:uid="{00000000-0005-0000-0000-000059290000}"/>
    <cellStyle name="Formula1decimal 7 5" xfId="6871" xr:uid="{00000000-0005-0000-0000-00005A290000}"/>
    <cellStyle name="Formula1decimal 7 5 2" xfId="6872" xr:uid="{00000000-0005-0000-0000-00005B290000}"/>
    <cellStyle name="Formula1decimal 7 5 2 2" xfId="31895" xr:uid="{00000000-0005-0000-0000-00005C290000}"/>
    <cellStyle name="Formula1decimal 7 5 3" xfId="31894" xr:uid="{00000000-0005-0000-0000-00005D290000}"/>
    <cellStyle name="Formula1decimal 7 6" xfId="6873" xr:uid="{00000000-0005-0000-0000-00005E290000}"/>
    <cellStyle name="Formula1decimal 7 6 2" xfId="6874" xr:uid="{00000000-0005-0000-0000-00005F290000}"/>
    <cellStyle name="Formula1decimal 7 6 2 2" xfId="31897" xr:uid="{00000000-0005-0000-0000-000060290000}"/>
    <cellStyle name="Formula1decimal 7 6 3" xfId="31896" xr:uid="{00000000-0005-0000-0000-000061290000}"/>
    <cellStyle name="Formula1decimal 7 7" xfId="6875" xr:uid="{00000000-0005-0000-0000-000062290000}"/>
    <cellStyle name="Formula1decimal 7 7 2" xfId="31898" xr:uid="{00000000-0005-0000-0000-000063290000}"/>
    <cellStyle name="Formula1decimal 7 8" xfId="6876" xr:uid="{00000000-0005-0000-0000-000064290000}"/>
    <cellStyle name="Formula1decimal 7 8 2" xfId="31899" xr:uid="{00000000-0005-0000-0000-000065290000}"/>
    <cellStyle name="Formula1decimal 7 9" xfId="31877" xr:uid="{00000000-0005-0000-0000-000066290000}"/>
    <cellStyle name="Formula1decimal 8" xfId="6877" xr:uid="{00000000-0005-0000-0000-000067290000}"/>
    <cellStyle name="Formula1decimal 8 2" xfId="6878" xr:uid="{00000000-0005-0000-0000-000068290000}"/>
    <cellStyle name="Formula1decimal 8 2 2" xfId="6879" xr:uid="{00000000-0005-0000-0000-000069290000}"/>
    <cellStyle name="Formula1decimal 8 2 2 2" xfId="6880" xr:uid="{00000000-0005-0000-0000-00006A290000}"/>
    <cellStyle name="Formula1decimal 8 2 2 2 2" xfId="31903" xr:uid="{00000000-0005-0000-0000-00006B290000}"/>
    <cellStyle name="Formula1decimal 8 2 2 3" xfId="31902" xr:uid="{00000000-0005-0000-0000-00006C290000}"/>
    <cellStyle name="Formula1decimal 8 2 3" xfId="6881" xr:uid="{00000000-0005-0000-0000-00006D290000}"/>
    <cellStyle name="Formula1decimal 8 2 3 2" xfId="6882" xr:uid="{00000000-0005-0000-0000-00006E290000}"/>
    <cellStyle name="Formula1decimal 8 2 3 2 2" xfId="31905" xr:uid="{00000000-0005-0000-0000-00006F290000}"/>
    <cellStyle name="Formula1decimal 8 2 3 3" xfId="31904" xr:uid="{00000000-0005-0000-0000-000070290000}"/>
    <cellStyle name="Formula1decimal 8 2 4" xfId="6883" xr:uid="{00000000-0005-0000-0000-000071290000}"/>
    <cellStyle name="Formula1decimal 8 2 4 2" xfId="31906" xr:uid="{00000000-0005-0000-0000-000072290000}"/>
    <cellStyle name="Formula1decimal 8 2 5" xfId="6884" xr:uid="{00000000-0005-0000-0000-000073290000}"/>
    <cellStyle name="Formula1decimal 8 2 5 2" xfId="31907" xr:uid="{00000000-0005-0000-0000-000074290000}"/>
    <cellStyle name="Formula1decimal 8 2 6" xfId="31901" xr:uid="{00000000-0005-0000-0000-000075290000}"/>
    <cellStyle name="Formula1decimal 8 3" xfId="6885" xr:uid="{00000000-0005-0000-0000-000076290000}"/>
    <cellStyle name="Formula1decimal 8 3 2" xfId="6886" xr:uid="{00000000-0005-0000-0000-000077290000}"/>
    <cellStyle name="Formula1decimal 8 3 2 2" xfId="6887" xr:uid="{00000000-0005-0000-0000-000078290000}"/>
    <cellStyle name="Formula1decimal 8 3 2 2 2" xfId="31910" xr:uid="{00000000-0005-0000-0000-000079290000}"/>
    <cellStyle name="Formula1decimal 8 3 2 3" xfId="31909" xr:uid="{00000000-0005-0000-0000-00007A290000}"/>
    <cellStyle name="Formula1decimal 8 3 3" xfId="6888" xr:uid="{00000000-0005-0000-0000-00007B290000}"/>
    <cellStyle name="Formula1decimal 8 3 3 2" xfId="6889" xr:uid="{00000000-0005-0000-0000-00007C290000}"/>
    <cellStyle name="Formula1decimal 8 3 3 2 2" xfId="31912" xr:uid="{00000000-0005-0000-0000-00007D290000}"/>
    <cellStyle name="Formula1decimal 8 3 3 3" xfId="31911" xr:uid="{00000000-0005-0000-0000-00007E290000}"/>
    <cellStyle name="Formula1decimal 8 3 4" xfId="6890" xr:uid="{00000000-0005-0000-0000-00007F290000}"/>
    <cellStyle name="Formula1decimal 8 3 4 2" xfId="31913" xr:uid="{00000000-0005-0000-0000-000080290000}"/>
    <cellStyle name="Formula1decimal 8 3 5" xfId="6891" xr:uid="{00000000-0005-0000-0000-000081290000}"/>
    <cellStyle name="Formula1decimal 8 3 5 2" xfId="31914" xr:uid="{00000000-0005-0000-0000-000082290000}"/>
    <cellStyle name="Formula1decimal 8 3 6" xfId="31908" xr:uid="{00000000-0005-0000-0000-000083290000}"/>
    <cellStyle name="Formula1decimal 8 4" xfId="6892" xr:uid="{00000000-0005-0000-0000-000084290000}"/>
    <cellStyle name="Formula1decimal 8 4 2" xfId="6893" xr:uid="{00000000-0005-0000-0000-000085290000}"/>
    <cellStyle name="Formula1decimal 8 4 2 2" xfId="31916" xr:uid="{00000000-0005-0000-0000-000086290000}"/>
    <cellStyle name="Formula1decimal 8 4 3" xfId="31915" xr:uid="{00000000-0005-0000-0000-000087290000}"/>
    <cellStyle name="Formula1decimal 8 5" xfId="6894" xr:uid="{00000000-0005-0000-0000-000088290000}"/>
    <cellStyle name="Formula1decimal 8 5 2" xfId="6895" xr:uid="{00000000-0005-0000-0000-000089290000}"/>
    <cellStyle name="Formula1decimal 8 5 2 2" xfId="31918" xr:uid="{00000000-0005-0000-0000-00008A290000}"/>
    <cellStyle name="Formula1decimal 8 5 3" xfId="31917" xr:uid="{00000000-0005-0000-0000-00008B290000}"/>
    <cellStyle name="Formula1decimal 8 6" xfId="6896" xr:uid="{00000000-0005-0000-0000-00008C290000}"/>
    <cellStyle name="Formula1decimal 8 6 2" xfId="6897" xr:uid="{00000000-0005-0000-0000-00008D290000}"/>
    <cellStyle name="Formula1decimal 8 6 2 2" xfId="31920" xr:uid="{00000000-0005-0000-0000-00008E290000}"/>
    <cellStyle name="Formula1decimal 8 6 3" xfId="31919" xr:uid="{00000000-0005-0000-0000-00008F290000}"/>
    <cellStyle name="Formula1decimal 8 7" xfId="6898" xr:uid="{00000000-0005-0000-0000-000090290000}"/>
    <cellStyle name="Formula1decimal 8 7 2" xfId="31921" xr:uid="{00000000-0005-0000-0000-000091290000}"/>
    <cellStyle name="Formula1decimal 8 8" xfId="6899" xr:uid="{00000000-0005-0000-0000-000092290000}"/>
    <cellStyle name="Formula1decimal 8 8 2" xfId="31922" xr:uid="{00000000-0005-0000-0000-000093290000}"/>
    <cellStyle name="Formula1decimal 8 9" xfId="31900" xr:uid="{00000000-0005-0000-0000-000094290000}"/>
    <cellStyle name="Formula1decimal 9" xfId="6900" xr:uid="{00000000-0005-0000-0000-000095290000}"/>
    <cellStyle name="Formula1decimal 9 2" xfId="6901" xr:uid="{00000000-0005-0000-0000-000096290000}"/>
    <cellStyle name="Formula1decimal 9 2 2" xfId="6902" xr:uid="{00000000-0005-0000-0000-000097290000}"/>
    <cellStyle name="Formula1decimal 9 2 2 2" xfId="6903" xr:uid="{00000000-0005-0000-0000-000098290000}"/>
    <cellStyle name="Formula1decimal 9 2 2 2 2" xfId="31926" xr:uid="{00000000-0005-0000-0000-000099290000}"/>
    <cellStyle name="Formula1decimal 9 2 2 3" xfId="31925" xr:uid="{00000000-0005-0000-0000-00009A290000}"/>
    <cellStyle name="Formula1decimal 9 2 3" xfId="6904" xr:uid="{00000000-0005-0000-0000-00009B290000}"/>
    <cellStyle name="Formula1decimal 9 2 3 2" xfId="6905" xr:uid="{00000000-0005-0000-0000-00009C290000}"/>
    <cellStyle name="Formula1decimal 9 2 3 2 2" xfId="31928" xr:uid="{00000000-0005-0000-0000-00009D290000}"/>
    <cellStyle name="Formula1decimal 9 2 3 3" xfId="31927" xr:uid="{00000000-0005-0000-0000-00009E290000}"/>
    <cellStyle name="Formula1decimal 9 2 4" xfId="6906" xr:uid="{00000000-0005-0000-0000-00009F290000}"/>
    <cellStyle name="Formula1decimal 9 2 4 2" xfId="31929" xr:uid="{00000000-0005-0000-0000-0000A0290000}"/>
    <cellStyle name="Formula1decimal 9 2 5" xfId="6907" xr:uid="{00000000-0005-0000-0000-0000A1290000}"/>
    <cellStyle name="Formula1decimal 9 2 5 2" xfId="31930" xr:uid="{00000000-0005-0000-0000-0000A2290000}"/>
    <cellStyle name="Formula1decimal 9 2 6" xfId="31924" xr:uid="{00000000-0005-0000-0000-0000A3290000}"/>
    <cellStyle name="Formula1decimal 9 3" xfId="6908" xr:uid="{00000000-0005-0000-0000-0000A4290000}"/>
    <cellStyle name="Formula1decimal 9 3 2" xfId="6909" xr:uid="{00000000-0005-0000-0000-0000A5290000}"/>
    <cellStyle name="Formula1decimal 9 3 2 2" xfId="6910" xr:uid="{00000000-0005-0000-0000-0000A6290000}"/>
    <cellStyle name="Formula1decimal 9 3 2 2 2" xfId="31933" xr:uid="{00000000-0005-0000-0000-0000A7290000}"/>
    <cellStyle name="Formula1decimal 9 3 2 3" xfId="31932" xr:uid="{00000000-0005-0000-0000-0000A8290000}"/>
    <cellStyle name="Formula1decimal 9 3 3" xfId="6911" xr:uid="{00000000-0005-0000-0000-0000A9290000}"/>
    <cellStyle name="Formula1decimal 9 3 3 2" xfId="6912" xr:uid="{00000000-0005-0000-0000-0000AA290000}"/>
    <cellStyle name="Formula1decimal 9 3 3 2 2" xfId="31935" xr:uid="{00000000-0005-0000-0000-0000AB290000}"/>
    <cellStyle name="Formula1decimal 9 3 3 3" xfId="31934" xr:uid="{00000000-0005-0000-0000-0000AC290000}"/>
    <cellStyle name="Formula1decimal 9 3 4" xfId="6913" xr:uid="{00000000-0005-0000-0000-0000AD290000}"/>
    <cellStyle name="Formula1decimal 9 3 4 2" xfId="31936" xr:uid="{00000000-0005-0000-0000-0000AE290000}"/>
    <cellStyle name="Formula1decimal 9 3 5" xfId="6914" xr:uid="{00000000-0005-0000-0000-0000AF290000}"/>
    <cellStyle name="Formula1decimal 9 3 5 2" xfId="31937" xr:uid="{00000000-0005-0000-0000-0000B0290000}"/>
    <cellStyle name="Formula1decimal 9 3 6" xfId="31931" xr:uid="{00000000-0005-0000-0000-0000B1290000}"/>
    <cellStyle name="Formula1decimal 9 4" xfId="6915" xr:uid="{00000000-0005-0000-0000-0000B2290000}"/>
    <cellStyle name="Formula1decimal 9 4 2" xfId="6916" xr:uid="{00000000-0005-0000-0000-0000B3290000}"/>
    <cellStyle name="Formula1decimal 9 4 2 2" xfId="31939" xr:uid="{00000000-0005-0000-0000-0000B4290000}"/>
    <cellStyle name="Formula1decimal 9 4 3" xfId="31938" xr:uid="{00000000-0005-0000-0000-0000B5290000}"/>
    <cellStyle name="Formula1decimal 9 5" xfId="6917" xr:uid="{00000000-0005-0000-0000-0000B6290000}"/>
    <cellStyle name="Formula1decimal 9 5 2" xfId="6918" xr:uid="{00000000-0005-0000-0000-0000B7290000}"/>
    <cellStyle name="Formula1decimal 9 5 2 2" xfId="31941" xr:uid="{00000000-0005-0000-0000-0000B8290000}"/>
    <cellStyle name="Formula1decimal 9 5 3" xfId="31940" xr:uid="{00000000-0005-0000-0000-0000B9290000}"/>
    <cellStyle name="Formula1decimal 9 6" xfId="6919" xr:uid="{00000000-0005-0000-0000-0000BA290000}"/>
    <cellStyle name="Formula1decimal 9 6 2" xfId="6920" xr:uid="{00000000-0005-0000-0000-0000BB290000}"/>
    <cellStyle name="Formula1decimal 9 6 2 2" xfId="31943" xr:uid="{00000000-0005-0000-0000-0000BC290000}"/>
    <cellStyle name="Formula1decimal 9 6 3" xfId="31942" xr:uid="{00000000-0005-0000-0000-0000BD290000}"/>
    <cellStyle name="Formula1decimal 9 7" xfId="6921" xr:uid="{00000000-0005-0000-0000-0000BE290000}"/>
    <cellStyle name="Formula1decimal 9 7 2" xfId="31944" xr:uid="{00000000-0005-0000-0000-0000BF290000}"/>
    <cellStyle name="Formula1decimal 9 8" xfId="6922" xr:uid="{00000000-0005-0000-0000-0000C0290000}"/>
    <cellStyle name="Formula1decimal 9 8 2" xfId="31945" xr:uid="{00000000-0005-0000-0000-0000C1290000}"/>
    <cellStyle name="Formula1decimal 9 9" xfId="31923" xr:uid="{00000000-0005-0000-0000-0000C2290000}"/>
    <cellStyle name="Formula2decimals" xfId="11" xr:uid="{00000000-0005-0000-0000-0000C3290000}"/>
    <cellStyle name="Formula2decimals 10" xfId="6923" xr:uid="{00000000-0005-0000-0000-0000C4290000}"/>
    <cellStyle name="Formula2decimals 10 2" xfId="6924" xr:uid="{00000000-0005-0000-0000-0000C5290000}"/>
    <cellStyle name="Formula2decimals 10 2 2" xfId="6925" xr:uid="{00000000-0005-0000-0000-0000C6290000}"/>
    <cellStyle name="Formula2decimals 10 2 2 2" xfId="6926" xr:uid="{00000000-0005-0000-0000-0000C7290000}"/>
    <cellStyle name="Formula2decimals 10 2 2 2 2" xfId="31949" xr:uid="{00000000-0005-0000-0000-0000C8290000}"/>
    <cellStyle name="Formula2decimals 10 2 2 3" xfId="31948" xr:uid="{00000000-0005-0000-0000-0000C9290000}"/>
    <cellStyle name="Formula2decimals 10 2 3" xfId="6927" xr:uid="{00000000-0005-0000-0000-0000CA290000}"/>
    <cellStyle name="Formula2decimals 10 2 3 2" xfId="6928" xr:uid="{00000000-0005-0000-0000-0000CB290000}"/>
    <cellStyle name="Formula2decimals 10 2 3 2 2" xfId="31951" xr:uid="{00000000-0005-0000-0000-0000CC290000}"/>
    <cellStyle name="Formula2decimals 10 2 3 3" xfId="31950" xr:uid="{00000000-0005-0000-0000-0000CD290000}"/>
    <cellStyle name="Formula2decimals 10 2 4" xfId="6929" xr:uid="{00000000-0005-0000-0000-0000CE290000}"/>
    <cellStyle name="Formula2decimals 10 2 4 2" xfId="31952" xr:uid="{00000000-0005-0000-0000-0000CF290000}"/>
    <cellStyle name="Formula2decimals 10 2 5" xfId="6930" xr:uid="{00000000-0005-0000-0000-0000D0290000}"/>
    <cellStyle name="Formula2decimals 10 2 5 2" xfId="31953" xr:uid="{00000000-0005-0000-0000-0000D1290000}"/>
    <cellStyle name="Formula2decimals 10 2 6" xfId="31947" xr:uid="{00000000-0005-0000-0000-0000D2290000}"/>
    <cellStyle name="Formula2decimals 10 3" xfId="6931" xr:uid="{00000000-0005-0000-0000-0000D3290000}"/>
    <cellStyle name="Formula2decimals 10 3 2" xfId="6932" xr:uid="{00000000-0005-0000-0000-0000D4290000}"/>
    <cellStyle name="Formula2decimals 10 3 2 2" xfId="6933" xr:uid="{00000000-0005-0000-0000-0000D5290000}"/>
    <cellStyle name="Formula2decimals 10 3 2 2 2" xfId="31956" xr:uid="{00000000-0005-0000-0000-0000D6290000}"/>
    <cellStyle name="Formula2decimals 10 3 2 3" xfId="31955" xr:uid="{00000000-0005-0000-0000-0000D7290000}"/>
    <cellStyle name="Formula2decimals 10 3 3" xfId="6934" xr:uid="{00000000-0005-0000-0000-0000D8290000}"/>
    <cellStyle name="Formula2decimals 10 3 3 2" xfId="6935" xr:uid="{00000000-0005-0000-0000-0000D9290000}"/>
    <cellStyle name="Formula2decimals 10 3 3 2 2" xfId="31958" xr:uid="{00000000-0005-0000-0000-0000DA290000}"/>
    <cellStyle name="Formula2decimals 10 3 3 3" xfId="31957" xr:uid="{00000000-0005-0000-0000-0000DB290000}"/>
    <cellStyle name="Formula2decimals 10 3 4" xfId="6936" xr:uid="{00000000-0005-0000-0000-0000DC290000}"/>
    <cellStyle name="Formula2decimals 10 3 4 2" xfId="31959" xr:uid="{00000000-0005-0000-0000-0000DD290000}"/>
    <cellStyle name="Formula2decimals 10 3 5" xfId="6937" xr:uid="{00000000-0005-0000-0000-0000DE290000}"/>
    <cellStyle name="Formula2decimals 10 3 5 2" xfId="31960" xr:uid="{00000000-0005-0000-0000-0000DF290000}"/>
    <cellStyle name="Formula2decimals 10 3 6" xfId="31954" xr:uid="{00000000-0005-0000-0000-0000E0290000}"/>
    <cellStyle name="Formula2decimals 10 4" xfId="6938" xr:uid="{00000000-0005-0000-0000-0000E1290000}"/>
    <cellStyle name="Formula2decimals 10 4 2" xfId="6939" xr:uid="{00000000-0005-0000-0000-0000E2290000}"/>
    <cellStyle name="Formula2decimals 10 4 2 2" xfId="31962" xr:uid="{00000000-0005-0000-0000-0000E3290000}"/>
    <cellStyle name="Formula2decimals 10 4 3" xfId="31961" xr:uid="{00000000-0005-0000-0000-0000E4290000}"/>
    <cellStyle name="Formula2decimals 10 5" xfId="6940" xr:uid="{00000000-0005-0000-0000-0000E5290000}"/>
    <cellStyle name="Formula2decimals 10 5 2" xfId="6941" xr:uid="{00000000-0005-0000-0000-0000E6290000}"/>
    <cellStyle name="Formula2decimals 10 5 2 2" xfId="31964" xr:uid="{00000000-0005-0000-0000-0000E7290000}"/>
    <cellStyle name="Formula2decimals 10 5 3" xfId="31963" xr:uid="{00000000-0005-0000-0000-0000E8290000}"/>
    <cellStyle name="Formula2decimals 10 6" xfId="6942" xr:uid="{00000000-0005-0000-0000-0000E9290000}"/>
    <cellStyle name="Formula2decimals 10 6 2" xfId="6943" xr:uid="{00000000-0005-0000-0000-0000EA290000}"/>
    <cellStyle name="Formula2decimals 10 6 2 2" xfId="31966" xr:uid="{00000000-0005-0000-0000-0000EB290000}"/>
    <cellStyle name="Formula2decimals 10 6 3" xfId="31965" xr:uid="{00000000-0005-0000-0000-0000EC290000}"/>
    <cellStyle name="Formula2decimals 10 7" xfId="6944" xr:uid="{00000000-0005-0000-0000-0000ED290000}"/>
    <cellStyle name="Formula2decimals 10 7 2" xfId="31967" xr:uid="{00000000-0005-0000-0000-0000EE290000}"/>
    <cellStyle name="Formula2decimals 10 8" xfId="6945" xr:uid="{00000000-0005-0000-0000-0000EF290000}"/>
    <cellStyle name="Formula2decimals 10 8 2" xfId="31968" xr:uid="{00000000-0005-0000-0000-0000F0290000}"/>
    <cellStyle name="Formula2decimals 10 9" xfId="31946" xr:uid="{00000000-0005-0000-0000-0000F1290000}"/>
    <cellStyle name="Formula2decimals 11" xfId="6946" xr:uid="{00000000-0005-0000-0000-0000F2290000}"/>
    <cellStyle name="Formula2decimals 11 2" xfId="6947" xr:uid="{00000000-0005-0000-0000-0000F3290000}"/>
    <cellStyle name="Formula2decimals 11 2 2" xfId="6948" xr:uid="{00000000-0005-0000-0000-0000F4290000}"/>
    <cellStyle name="Formula2decimals 11 2 2 2" xfId="6949" xr:uid="{00000000-0005-0000-0000-0000F5290000}"/>
    <cellStyle name="Formula2decimals 11 2 2 2 2" xfId="31972" xr:uid="{00000000-0005-0000-0000-0000F6290000}"/>
    <cellStyle name="Formula2decimals 11 2 2 3" xfId="31971" xr:uid="{00000000-0005-0000-0000-0000F7290000}"/>
    <cellStyle name="Formula2decimals 11 2 3" xfId="6950" xr:uid="{00000000-0005-0000-0000-0000F8290000}"/>
    <cellStyle name="Formula2decimals 11 2 3 2" xfId="6951" xr:uid="{00000000-0005-0000-0000-0000F9290000}"/>
    <cellStyle name="Formula2decimals 11 2 3 2 2" xfId="31974" xr:uid="{00000000-0005-0000-0000-0000FA290000}"/>
    <cellStyle name="Formula2decimals 11 2 3 3" xfId="31973" xr:uid="{00000000-0005-0000-0000-0000FB290000}"/>
    <cellStyle name="Formula2decimals 11 2 4" xfId="6952" xr:uid="{00000000-0005-0000-0000-0000FC290000}"/>
    <cellStyle name="Formula2decimals 11 2 4 2" xfId="31975" xr:uid="{00000000-0005-0000-0000-0000FD290000}"/>
    <cellStyle name="Formula2decimals 11 2 5" xfId="6953" xr:uid="{00000000-0005-0000-0000-0000FE290000}"/>
    <cellStyle name="Formula2decimals 11 2 5 2" xfId="31976" xr:uid="{00000000-0005-0000-0000-0000FF290000}"/>
    <cellStyle name="Formula2decimals 11 2 6" xfId="31970" xr:uid="{00000000-0005-0000-0000-0000002A0000}"/>
    <cellStyle name="Formula2decimals 11 3" xfId="6954" xr:uid="{00000000-0005-0000-0000-0000012A0000}"/>
    <cellStyle name="Formula2decimals 11 3 2" xfId="6955" xr:uid="{00000000-0005-0000-0000-0000022A0000}"/>
    <cellStyle name="Formula2decimals 11 3 2 2" xfId="6956" xr:uid="{00000000-0005-0000-0000-0000032A0000}"/>
    <cellStyle name="Formula2decimals 11 3 2 2 2" xfId="31979" xr:uid="{00000000-0005-0000-0000-0000042A0000}"/>
    <cellStyle name="Formula2decimals 11 3 2 3" xfId="31978" xr:uid="{00000000-0005-0000-0000-0000052A0000}"/>
    <cellStyle name="Formula2decimals 11 3 3" xfId="6957" xr:uid="{00000000-0005-0000-0000-0000062A0000}"/>
    <cellStyle name="Formula2decimals 11 3 3 2" xfId="6958" xr:uid="{00000000-0005-0000-0000-0000072A0000}"/>
    <cellStyle name="Formula2decimals 11 3 3 2 2" xfId="31981" xr:uid="{00000000-0005-0000-0000-0000082A0000}"/>
    <cellStyle name="Formula2decimals 11 3 3 3" xfId="31980" xr:uid="{00000000-0005-0000-0000-0000092A0000}"/>
    <cellStyle name="Formula2decimals 11 3 4" xfId="6959" xr:uid="{00000000-0005-0000-0000-00000A2A0000}"/>
    <cellStyle name="Formula2decimals 11 3 4 2" xfId="31982" xr:uid="{00000000-0005-0000-0000-00000B2A0000}"/>
    <cellStyle name="Formula2decimals 11 3 5" xfId="6960" xr:uid="{00000000-0005-0000-0000-00000C2A0000}"/>
    <cellStyle name="Formula2decimals 11 3 5 2" xfId="31983" xr:uid="{00000000-0005-0000-0000-00000D2A0000}"/>
    <cellStyle name="Formula2decimals 11 3 6" xfId="31977" xr:uid="{00000000-0005-0000-0000-00000E2A0000}"/>
    <cellStyle name="Formula2decimals 11 4" xfId="6961" xr:uid="{00000000-0005-0000-0000-00000F2A0000}"/>
    <cellStyle name="Formula2decimals 11 4 2" xfId="6962" xr:uid="{00000000-0005-0000-0000-0000102A0000}"/>
    <cellStyle name="Formula2decimals 11 4 2 2" xfId="31985" xr:uid="{00000000-0005-0000-0000-0000112A0000}"/>
    <cellStyle name="Formula2decimals 11 4 3" xfId="31984" xr:uid="{00000000-0005-0000-0000-0000122A0000}"/>
    <cellStyle name="Formula2decimals 11 5" xfId="6963" xr:uid="{00000000-0005-0000-0000-0000132A0000}"/>
    <cellStyle name="Formula2decimals 11 5 2" xfId="6964" xr:uid="{00000000-0005-0000-0000-0000142A0000}"/>
    <cellStyle name="Formula2decimals 11 5 2 2" xfId="31987" xr:uid="{00000000-0005-0000-0000-0000152A0000}"/>
    <cellStyle name="Formula2decimals 11 5 3" xfId="31986" xr:uid="{00000000-0005-0000-0000-0000162A0000}"/>
    <cellStyle name="Formula2decimals 11 6" xfId="6965" xr:uid="{00000000-0005-0000-0000-0000172A0000}"/>
    <cellStyle name="Formula2decimals 11 6 2" xfId="6966" xr:uid="{00000000-0005-0000-0000-0000182A0000}"/>
    <cellStyle name="Formula2decimals 11 6 2 2" xfId="31989" xr:uid="{00000000-0005-0000-0000-0000192A0000}"/>
    <cellStyle name="Formula2decimals 11 6 3" xfId="31988" xr:uid="{00000000-0005-0000-0000-00001A2A0000}"/>
    <cellStyle name="Formula2decimals 11 7" xfId="6967" xr:uid="{00000000-0005-0000-0000-00001B2A0000}"/>
    <cellStyle name="Formula2decimals 11 7 2" xfId="31990" xr:uid="{00000000-0005-0000-0000-00001C2A0000}"/>
    <cellStyle name="Formula2decimals 11 8" xfId="6968" xr:uid="{00000000-0005-0000-0000-00001D2A0000}"/>
    <cellStyle name="Formula2decimals 11 8 2" xfId="31991" xr:uid="{00000000-0005-0000-0000-00001E2A0000}"/>
    <cellStyle name="Formula2decimals 11 9" xfId="31969" xr:uid="{00000000-0005-0000-0000-00001F2A0000}"/>
    <cellStyle name="Formula2decimals 12" xfId="6969" xr:uid="{00000000-0005-0000-0000-0000202A0000}"/>
    <cellStyle name="Formula2decimals 12 2" xfId="6970" xr:uid="{00000000-0005-0000-0000-0000212A0000}"/>
    <cellStyle name="Formula2decimals 12 2 2" xfId="6971" xr:uid="{00000000-0005-0000-0000-0000222A0000}"/>
    <cellStyle name="Formula2decimals 12 2 2 2" xfId="6972" xr:uid="{00000000-0005-0000-0000-0000232A0000}"/>
    <cellStyle name="Formula2decimals 12 2 2 2 2" xfId="31995" xr:uid="{00000000-0005-0000-0000-0000242A0000}"/>
    <cellStyle name="Formula2decimals 12 2 2 3" xfId="31994" xr:uid="{00000000-0005-0000-0000-0000252A0000}"/>
    <cellStyle name="Formula2decimals 12 2 3" xfId="6973" xr:uid="{00000000-0005-0000-0000-0000262A0000}"/>
    <cellStyle name="Formula2decimals 12 2 3 2" xfId="6974" xr:uid="{00000000-0005-0000-0000-0000272A0000}"/>
    <cellStyle name="Formula2decimals 12 2 3 2 2" xfId="31997" xr:uid="{00000000-0005-0000-0000-0000282A0000}"/>
    <cellStyle name="Formula2decimals 12 2 3 3" xfId="31996" xr:uid="{00000000-0005-0000-0000-0000292A0000}"/>
    <cellStyle name="Formula2decimals 12 2 4" xfId="6975" xr:uid="{00000000-0005-0000-0000-00002A2A0000}"/>
    <cellStyle name="Formula2decimals 12 2 4 2" xfId="31998" xr:uid="{00000000-0005-0000-0000-00002B2A0000}"/>
    <cellStyle name="Formula2decimals 12 2 5" xfId="6976" xr:uid="{00000000-0005-0000-0000-00002C2A0000}"/>
    <cellStyle name="Formula2decimals 12 2 5 2" xfId="31999" xr:uid="{00000000-0005-0000-0000-00002D2A0000}"/>
    <cellStyle name="Formula2decimals 12 2 6" xfId="31993" xr:uid="{00000000-0005-0000-0000-00002E2A0000}"/>
    <cellStyle name="Formula2decimals 12 3" xfId="6977" xr:uid="{00000000-0005-0000-0000-00002F2A0000}"/>
    <cellStyle name="Formula2decimals 12 3 2" xfId="6978" xr:uid="{00000000-0005-0000-0000-0000302A0000}"/>
    <cellStyle name="Formula2decimals 12 3 2 2" xfId="6979" xr:uid="{00000000-0005-0000-0000-0000312A0000}"/>
    <cellStyle name="Formula2decimals 12 3 2 2 2" xfId="32002" xr:uid="{00000000-0005-0000-0000-0000322A0000}"/>
    <cellStyle name="Formula2decimals 12 3 2 3" xfId="32001" xr:uid="{00000000-0005-0000-0000-0000332A0000}"/>
    <cellStyle name="Formula2decimals 12 3 3" xfId="6980" xr:uid="{00000000-0005-0000-0000-0000342A0000}"/>
    <cellStyle name="Formula2decimals 12 3 3 2" xfId="6981" xr:uid="{00000000-0005-0000-0000-0000352A0000}"/>
    <cellStyle name="Formula2decimals 12 3 3 2 2" xfId="32004" xr:uid="{00000000-0005-0000-0000-0000362A0000}"/>
    <cellStyle name="Formula2decimals 12 3 3 3" xfId="32003" xr:uid="{00000000-0005-0000-0000-0000372A0000}"/>
    <cellStyle name="Formula2decimals 12 3 4" xfId="6982" xr:uid="{00000000-0005-0000-0000-0000382A0000}"/>
    <cellStyle name="Formula2decimals 12 3 4 2" xfId="32005" xr:uid="{00000000-0005-0000-0000-0000392A0000}"/>
    <cellStyle name="Formula2decimals 12 3 5" xfId="6983" xr:uid="{00000000-0005-0000-0000-00003A2A0000}"/>
    <cellStyle name="Formula2decimals 12 3 5 2" xfId="32006" xr:uid="{00000000-0005-0000-0000-00003B2A0000}"/>
    <cellStyle name="Formula2decimals 12 3 6" xfId="32000" xr:uid="{00000000-0005-0000-0000-00003C2A0000}"/>
    <cellStyle name="Formula2decimals 12 4" xfId="6984" xr:uid="{00000000-0005-0000-0000-00003D2A0000}"/>
    <cellStyle name="Formula2decimals 12 4 2" xfId="6985" xr:uid="{00000000-0005-0000-0000-00003E2A0000}"/>
    <cellStyle name="Formula2decimals 12 4 2 2" xfId="32008" xr:uid="{00000000-0005-0000-0000-00003F2A0000}"/>
    <cellStyle name="Formula2decimals 12 4 3" xfId="32007" xr:uid="{00000000-0005-0000-0000-0000402A0000}"/>
    <cellStyle name="Formula2decimals 12 5" xfId="6986" xr:uid="{00000000-0005-0000-0000-0000412A0000}"/>
    <cellStyle name="Formula2decimals 12 5 2" xfId="6987" xr:uid="{00000000-0005-0000-0000-0000422A0000}"/>
    <cellStyle name="Formula2decimals 12 5 2 2" xfId="32010" xr:uid="{00000000-0005-0000-0000-0000432A0000}"/>
    <cellStyle name="Formula2decimals 12 5 3" xfId="32009" xr:uid="{00000000-0005-0000-0000-0000442A0000}"/>
    <cellStyle name="Formula2decimals 12 6" xfId="6988" xr:uid="{00000000-0005-0000-0000-0000452A0000}"/>
    <cellStyle name="Formula2decimals 12 6 2" xfId="6989" xr:uid="{00000000-0005-0000-0000-0000462A0000}"/>
    <cellStyle name="Formula2decimals 12 6 2 2" xfId="32012" xr:uid="{00000000-0005-0000-0000-0000472A0000}"/>
    <cellStyle name="Formula2decimals 12 6 3" xfId="32011" xr:uid="{00000000-0005-0000-0000-0000482A0000}"/>
    <cellStyle name="Formula2decimals 12 7" xfId="6990" xr:uid="{00000000-0005-0000-0000-0000492A0000}"/>
    <cellStyle name="Formula2decimals 12 7 2" xfId="32013" xr:uid="{00000000-0005-0000-0000-00004A2A0000}"/>
    <cellStyle name="Formula2decimals 12 8" xfId="6991" xr:uid="{00000000-0005-0000-0000-00004B2A0000}"/>
    <cellStyle name="Formula2decimals 12 8 2" xfId="32014" xr:uid="{00000000-0005-0000-0000-00004C2A0000}"/>
    <cellStyle name="Formula2decimals 12 9" xfId="31992" xr:uid="{00000000-0005-0000-0000-00004D2A0000}"/>
    <cellStyle name="Formula2decimals 13" xfId="6992" xr:uid="{00000000-0005-0000-0000-00004E2A0000}"/>
    <cellStyle name="Formula2decimals 13 2" xfId="6993" xr:uid="{00000000-0005-0000-0000-00004F2A0000}"/>
    <cellStyle name="Formula2decimals 13 2 2" xfId="6994" xr:uid="{00000000-0005-0000-0000-0000502A0000}"/>
    <cellStyle name="Formula2decimals 13 2 2 2" xfId="6995" xr:uid="{00000000-0005-0000-0000-0000512A0000}"/>
    <cellStyle name="Formula2decimals 13 2 2 2 2" xfId="32018" xr:uid="{00000000-0005-0000-0000-0000522A0000}"/>
    <cellStyle name="Formula2decimals 13 2 2 3" xfId="32017" xr:uid="{00000000-0005-0000-0000-0000532A0000}"/>
    <cellStyle name="Formula2decimals 13 2 3" xfId="6996" xr:uid="{00000000-0005-0000-0000-0000542A0000}"/>
    <cellStyle name="Formula2decimals 13 2 3 2" xfId="6997" xr:uid="{00000000-0005-0000-0000-0000552A0000}"/>
    <cellStyle name="Formula2decimals 13 2 3 2 2" xfId="32020" xr:uid="{00000000-0005-0000-0000-0000562A0000}"/>
    <cellStyle name="Formula2decimals 13 2 3 3" xfId="32019" xr:uid="{00000000-0005-0000-0000-0000572A0000}"/>
    <cellStyle name="Formula2decimals 13 2 4" xfId="6998" xr:uid="{00000000-0005-0000-0000-0000582A0000}"/>
    <cellStyle name="Formula2decimals 13 2 4 2" xfId="32021" xr:uid="{00000000-0005-0000-0000-0000592A0000}"/>
    <cellStyle name="Formula2decimals 13 2 5" xfId="6999" xr:uid="{00000000-0005-0000-0000-00005A2A0000}"/>
    <cellStyle name="Formula2decimals 13 2 5 2" xfId="32022" xr:uid="{00000000-0005-0000-0000-00005B2A0000}"/>
    <cellStyle name="Formula2decimals 13 2 6" xfId="32016" xr:uid="{00000000-0005-0000-0000-00005C2A0000}"/>
    <cellStyle name="Formula2decimals 13 3" xfId="7000" xr:uid="{00000000-0005-0000-0000-00005D2A0000}"/>
    <cellStyle name="Formula2decimals 13 3 2" xfId="7001" xr:uid="{00000000-0005-0000-0000-00005E2A0000}"/>
    <cellStyle name="Formula2decimals 13 3 2 2" xfId="7002" xr:uid="{00000000-0005-0000-0000-00005F2A0000}"/>
    <cellStyle name="Formula2decimals 13 3 2 2 2" xfId="32025" xr:uid="{00000000-0005-0000-0000-0000602A0000}"/>
    <cellStyle name="Formula2decimals 13 3 2 3" xfId="32024" xr:uid="{00000000-0005-0000-0000-0000612A0000}"/>
    <cellStyle name="Formula2decimals 13 3 3" xfId="7003" xr:uid="{00000000-0005-0000-0000-0000622A0000}"/>
    <cellStyle name="Formula2decimals 13 3 3 2" xfId="7004" xr:uid="{00000000-0005-0000-0000-0000632A0000}"/>
    <cellStyle name="Formula2decimals 13 3 3 2 2" xfId="32027" xr:uid="{00000000-0005-0000-0000-0000642A0000}"/>
    <cellStyle name="Formula2decimals 13 3 3 3" xfId="32026" xr:uid="{00000000-0005-0000-0000-0000652A0000}"/>
    <cellStyle name="Formula2decimals 13 3 4" xfId="7005" xr:uid="{00000000-0005-0000-0000-0000662A0000}"/>
    <cellStyle name="Formula2decimals 13 3 4 2" xfId="32028" xr:uid="{00000000-0005-0000-0000-0000672A0000}"/>
    <cellStyle name="Formula2decimals 13 3 5" xfId="7006" xr:uid="{00000000-0005-0000-0000-0000682A0000}"/>
    <cellStyle name="Formula2decimals 13 3 5 2" xfId="32029" xr:uid="{00000000-0005-0000-0000-0000692A0000}"/>
    <cellStyle name="Formula2decimals 13 3 6" xfId="32023" xr:uid="{00000000-0005-0000-0000-00006A2A0000}"/>
    <cellStyle name="Formula2decimals 13 4" xfId="7007" xr:uid="{00000000-0005-0000-0000-00006B2A0000}"/>
    <cellStyle name="Formula2decimals 13 4 2" xfId="7008" xr:uid="{00000000-0005-0000-0000-00006C2A0000}"/>
    <cellStyle name="Formula2decimals 13 4 2 2" xfId="32031" xr:uid="{00000000-0005-0000-0000-00006D2A0000}"/>
    <cellStyle name="Formula2decimals 13 4 3" xfId="32030" xr:uid="{00000000-0005-0000-0000-00006E2A0000}"/>
    <cellStyle name="Formula2decimals 13 5" xfId="7009" xr:uid="{00000000-0005-0000-0000-00006F2A0000}"/>
    <cellStyle name="Formula2decimals 13 5 2" xfId="7010" xr:uid="{00000000-0005-0000-0000-0000702A0000}"/>
    <cellStyle name="Formula2decimals 13 5 2 2" xfId="32033" xr:uid="{00000000-0005-0000-0000-0000712A0000}"/>
    <cellStyle name="Formula2decimals 13 5 3" xfId="32032" xr:uid="{00000000-0005-0000-0000-0000722A0000}"/>
    <cellStyle name="Formula2decimals 13 6" xfId="7011" xr:uid="{00000000-0005-0000-0000-0000732A0000}"/>
    <cellStyle name="Formula2decimals 13 6 2" xfId="7012" xr:uid="{00000000-0005-0000-0000-0000742A0000}"/>
    <cellStyle name="Formula2decimals 13 6 2 2" xfId="32035" xr:uid="{00000000-0005-0000-0000-0000752A0000}"/>
    <cellStyle name="Formula2decimals 13 6 3" xfId="32034" xr:uid="{00000000-0005-0000-0000-0000762A0000}"/>
    <cellStyle name="Formula2decimals 13 7" xfId="7013" xr:uid="{00000000-0005-0000-0000-0000772A0000}"/>
    <cellStyle name="Formula2decimals 13 7 2" xfId="32036" xr:uid="{00000000-0005-0000-0000-0000782A0000}"/>
    <cellStyle name="Formula2decimals 13 8" xfId="7014" xr:uid="{00000000-0005-0000-0000-0000792A0000}"/>
    <cellStyle name="Formula2decimals 13 8 2" xfId="32037" xr:uid="{00000000-0005-0000-0000-00007A2A0000}"/>
    <cellStyle name="Formula2decimals 13 9" xfId="32015" xr:uid="{00000000-0005-0000-0000-00007B2A0000}"/>
    <cellStyle name="Formula2decimals 14" xfId="7015" xr:uid="{00000000-0005-0000-0000-00007C2A0000}"/>
    <cellStyle name="Formula2decimals 14 2" xfId="7016" xr:uid="{00000000-0005-0000-0000-00007D2A0000}"/>
    <cellStyle name="Formula2decimals 14 2 2" xfId="7017" xr:uid="{00000000-0005-0000-0000-00007E2A0000}"/>
    <cellStyle name="Formula2decimals 14 2 2 2" xfId="7018" xr:uid="{00000000-0005-0000-0000-00007F2A0000}"/>
    <cellStyle name="Formula2decimals 14 2 2 2 2" xfId="32041" xr:uid="{00000000-0005-0000-0000-0000802A0000}"/>
    <cellStyle name="Formula2decimals 14 2 2 3" xfId="32040" xr:uid="{00000000-0005-0000-0000-0000812A0000}"/>
    <cellStyle name="Formula2decimals 14 2 3" xfId="7019" xr:uid="{00000000-0005-0000-0000-0000822A0000}"/>
    <cellStyle name="Formula2decimals 14 2 3 2" xfId="7020" xr:uid="{00000000-0005-0000-0000-0000832A0000}"/>
    <cellStyle name="Formula2decimals 14 2 3 2 2" xfId="32043" xr:uid="{00000000-0005-0000-0000-0000842A0000}"/>
    <cellStyle name="Formula2decimals 14 2 3 3" xfId="32042" xr:uid="{00000000-0005-0000-0000-0000852A0000}"/>
    <cellStyle name="Formula2decimals 14 2 4" xfId="7021" xr:uid="{00000000-0005-0000-0000-0000862A0000}"/>
    <cellStyle name="Formula2decimals 14 2 4 2" xfId="32044" xr:uid="{00000000-0005-0000-0000-0000872A0000}"/>
    <cellStyle name="Formula2decimals 14 2 5" xfId="7022" xr:uid="{00000000-0005-0000-0000-0000882A0000}"/>
    <cellStyle name="Formula2decimals 14 2 5 2" xfId="32045" xr:uid="{00000000-0005-0000-0000-0000892A0000}"/>
    <cellStyle name="Formula2decimals 14 2 6" xfId="32039" xr:uid="{00000000-0005-0000-0000-00008A2A0000}"/>
    <cellStyle name="Formula2decimals 14 3" xfId="7023" xr:uid="{00000000-0005-0000-0000-00008B2A0000}"/>
    <cellStyle name="Formula2decimals 14 3 2" xfId="7024" xr:uid="{00000000-0005-0000-0000-00008C2A0000}"/>
    <cellStyle name="Formula2decimals 14 3 2 2" xfId="7025" xr:uid="{00000000-0005-0000-0000-00008D2A0000}"/>
    <cellStyle name="Formula2decimals 14 3 2 2 2" xfId="32048" xr:uid="{00000000-0005-0000-0000-00008E2A0000}"/>
    <cellStyle name="Formula2decimals 14 3 2 3" xfId="32047" xr:uid="{00000000-0005-0000-0000-00008F2A0000}"/>
    <cellStyle name="Formula2decimals 14 3 3" xfId="7026" xr:uid="{00000000-0005-0000-0000-0000902A0000}"/>
    <cellStyle name="Formula2decimals 14 3 3 2" xfId="7027" xr:uid="{00000000-0005-0000-0000-0000912A0000}"/>
    <cellStyle name="Formula2decimals 14 3 3 2 2" xfId="32050" xr:uid="{00000000-0005-0000-0000-0000922A0000}"/>
    <cellStyle name="Formula2decimals 14 3 3 3" xfId="32049" xr:uid="{00000000-0005-0000-0000-0000932A0000}"/>
    <cellStyle name="Formula2decimals 14 3 4" xfId="7028" xr:uid="{00000000-0005-0000-0000-0000942A0000}"/>
    <cellStyle name="Formula2decimals 14 3 4 2" xfId="32051" xr:uid="{00000000-0005-0000-0000-0000952A0000}"/>
    <cellStyle name="Formula2decimals 14 3 5" xfId="7029" xr:uid="{00000000-0005-0000-0000-0000962A0000}"/>
    <cellStyle name="Formula2decimals 14 3 5 2" xfId="32052" xr:uid="{00000000-0005-0000-0000-0000972A0000}"/>
    <cellStyle name="Formula2decimals 14 3 6" xfId="32046" xr:uid="{00000000-0005-0000-0000-0000982A0000}"/>
    <cellStyle name="Formula2decimals 14 4" xfId="7030" xr:uid="{00000000-0005-0000-0000-0000992A0000}"/>
    <cellStyle name="Formula2decimals 14 4 2" xfId="7031" xr:uid="{00000000-0005-0000-0000-00009A2A0000}"/>
    <cellStyle name="Formula2decimals 14 4 2 2" xfId="32054" xr:uid="{00000000-0005-0000-0000-00009B2A0000}"/>
    <cellStyle name="Formula2decimals 14 4 3" xfId="32053" xr:uid="{00000000-0005-0000-0000-00009C2A0000}"/>
    <cellStyle name="Formula2decimals 14 5" xfId="7032" xr:uid="{00000000-0005-0000-0000-00009D2A0000}"/>
    <cellStyle name="Formula2decimals 14 5 2" xfId="7033" xr:uid="{00000000-0005-0000-0000-00009E2A0000}"/>
    <cellStyle name="Formula2decimals 14 5 2 2" xfId="32056" xr:uid="{00000000-0005-0000-0000-00009F2A0000}"/>
    <cellStyle name="Formula2decimals 14 5 3" xfId="32055" xr:uid="{00000000-0005-0000-0000-0000A02A0000}"/>
    <cellStyle name="Formula2decimals 14 6" xfId="7034" xr:uid="{00000000-0005-0000-0000-0000A12A0000}"/>
    <cellStyle name="Formula2decimals 14 6 2" xfId="7035" xr:uid="{00000000-0005-0000-0000-0000A22A0000}"/>
    <cellStyle name="Formula2decimals 14 6 2 2" xfId="32058" xr:uid="{00000000-0005-0000-0000-0000A32A0000}"/>
    <cellStyle name="Formula2decimals 14 6 3" xfId="32057" xr:uid="{00000000-0005-0000-0000-0000A42A0000}"/>
    <cellStyle name="Formula2decimals 14 7" xfId="7036" xr:uid="{00000000-0005-0000-0000-0000A52A0000}"/>
    <cellStyle name="Formula2decimals 14 7 2" xfId="32059" xr:uid="{00000000-0005-0000-0000-0000A62A0000}"/>
    <cellStyle name="Formula2decimals 14 8" xfId="7037" xr:uid="{00000000-0005-0000-0000-0000A72A0000}"/>
    <cellStyle name="Formula2decimals 14 8 2" xfId="32060" xr:uid="{00000000-0005-0000-0000-0000A82A0000}"/>
    <cellStyle name="Formula2decimals 14 9" xfId="32038" xr:uid="{00000000-0005-0000-0000-0000A92A0000}"/>
    <cellStyle name="Formula2decimals 15" xfId="7038" xr:uid="{00000000-0005-0000-0000-0000AA2A0000}"/>
    <cellStyle name="Formula2decimals 15 2" xfId="7039" xr:uid="{00000000-0005-0000-0000-0000AB2A0000}"/>
    <cellStyle name="Formula2decimals 15 2 2" xfId="7040" xr:uid="{00000000-0005-0000-0000-0000AC2A0000}"/>
    <cellStyle name="Formula2decimals 15 2 2 2" xfId="7041" xr:uid="{00000000-0005-0000-0000-0000AD2A0000}"/>
    <cellStyle name="Formula2decimals 15 2 2 2 2" xfId="32064" xr:uid="{00000000-0005-0000-0000-0000AE2A0000}"/>
    <cellStyle name="Formula2decimals 15 2 2 3" xfId="32063" xr:uid="{00000000-0005-0000-0000-0000AF2A0000}"/>
    <cellStyle name="Formula2decimals 15 2 3" xfId="7042" xr:uid="{00000000-0005-0000-0000-0000B02A0000}"/>
    <cellStyle name="Formula2decimals 15 2 3 2" xfId="7043" xr:uid="{00000000-0005-0000-0000-0000B12A0000}"/>
    <cellStyle name="Formula2decimals 15 2 3 2 2" xfId="32066" xr:uid="{00000000-0005-0000-0000-0000B22A0000}"/>
    <cellStyle name="Formula2decimals 15 2 3 3" xfId="32065" xr:uid="{00000000-0005-0000-0000-0000B32A0000}"/>
    <cellStyle name="Formula2decimals 15 2 4" xfId="7044" xr:uid="{00000000-0005-0000-0000-0000B42A0000}"/>
    <cellStyle name="Formula2decimals 15 2 4 2" xfId="32067" xr:uid="{00000000-0005-0000-0000-0000B52A0000}"/>
    <cellStyle name="Formula2decimals 15 2 5" xfId="7045" xr:uid="{00000000-0005-0000-0000-0000B62A0000}"/>
    <cellStyle name="Formula2decimals 15 2 5 2" xfId="32068" xr:uid="{00000000-0005-0000-0000-0000B72A0000}"/>
    <cellStyle name="Formula2decimals 15 2 6" xfId="32062" xr:uid="{00000000-0005-0000-0000-0000B82A0000}"/>
    <cellStyle name="Formula2decimals 15 3" xfId="7046" xr:uid="{00000000-0005-0000-0000-0000B92A0000}"/>
    <cellStyle name="Formula2decimals 15 3 2" xfId="7047" xr:uid="{00000000-0005-0000-0000-0000BA2A0000}"/>
    <cellStyle name="Formula2decimals 15 3 2 2" xfId="7048" xr:uid="{00000000-0005-0000-0000-0000BB2A0000}"/>
    <cellStyle name="Formula2decimals 15 3 2 2 2" xfId="32071" xr:uid="{00000000-0005-0000-0000-0000BC2A0000}"/>
    <cellStyle name="Formula2decimals 15 3 2 3" xfId="32070" xr:uid="{00000000-0005-0000-0000-0000BD2A0000}"/>
    <cellStyle name="Formula2decimals 15 3 3" xfId="7049" xr:uid="{00000000-0005-0000-0000-0000BE2A0000}"/>
    <cellStyle name="Formula2decimals 15 3 3 2" xfId="7050" xr:uid="{00000000-0005-0000-0000-0000BF2A0000}"/>
    <cellStyle name="Formula2decimals 15 3 3 2 2" xfId="32073" xr:uid="{00000000-0005-0000-0000-0000C02A0000}"/>
    <cellStyle name="Formula2decimals 15 3 3 3" xfId="32072" xr:uid="{00000000-0005-0000-0000-0000C12A0000}"/>
    <cellStyle name="Formula2decimals 15 3 4" xfId="7051" xr:uid="{00000000-0005-0000-0000-0000C22A0000}"/>
    <cellStyle name="Formula2decimals 15 3 4 2" xfId="32074" xr:uid="{00000000-0005-0000-0000-0000C32A0000}"/>
    <cellStyle name="Formula2decimals 15 3 5" xfId="7052" xr:uid="{00000000-0005-0000-0000-0000C42A0000}"/>
    <cellStyle name="Formula2decimals 15 3 5 2" xfId="32075" xr:uid="{00000000-0005-0000-0000-0000C52A0000}"/>
    <cellStyle name="Formula2decimals 15 3 6" xfId="32069" xr:uid="{00000000-0005-0000-0000-0000C62A0000}"/>
    <cellStyle name="Formula2decimals 15 4" xfId="7053" xr:uid="{00000000-0005-0000-0000-0000C72A0000}"/>
    <cellStyle name="Formula2decimals 15 4 2" xfId="7054" xr:uid="{00000000-0005-0000-0000-0000C82A0000}"/>
    <cellStyle name="Formula2decimals 15 4 2 2" xfId="32077" xr:uid="{00000000-0005-0000-0000-0000C92A0000}"/>
    <cellStyle name="Formula2decimals 15 4 3" xfId="32076" xr:uid="{00000000-0005-0000-0000-0000CA2A0000}"/>
    <cellStyle name="Formula2decimals 15 5" xfId="7055" xr:uid="{00000000-0005-0000-0000-0000CB2A0000}"/>
    <cellStyle name="Formula2decimals 15 5 2" xfId="7056" xr:uid="{00000000-0005-0000-0000-0000CC2A0000}"/>
    <cellStyle name="Formula2decimals 15 5 2 2" xfId="32079" xr:uid="{00000000-0005-0000-0000-0000CD2A0000}"/>
    <cellStyle name="Formula2decimals 15 5 3" xfId="32078" xr:uid="{00000000-0005-0000-0000-0000CE2A0000}"/>
    <cellStyle name="Formula2decimals 15 6" xfId="7057" xr:uid="{00000000-0005-0000-0000-0000CF2A0000}"/>
    <cellStyle name="Formula2decimals 15 6 2" xfId="7058" xr:uid="{00000000-0005-0000-0000-0000D02A0000}"/>
    <cellStyle name="Formula2decimals 15 6 2 2" xfId="32081" xr:uid="{00000000-0005-0000-0000-0000D12A0000}"/>
    <cellStyle name="Formula2decimals 15 6 3" xfId="32080" xr:uid="{00000000-0005-0000-0000-0000D22A0000}"/>
    <cellStyle name="Formula2decimals 15 7" xfId="7059" xr:uid="{00000000-0005-0000-0000-0000D32A0000}"/>
    <cellStyle name="Formula2decimals 15 7 2" xfId="32082" xr:uid="{00000000-0005-0000-0000-0000D42A0000}"/>
    <cellStyle name="Formula2decimals 15 8" xfId="7060" xr:uid="{00000000-0005-0000-0000-0000D52A0000}"/>
    <cellStyle name="Formula2decimals 15 8 2" xfId="32083" xr:uid="{00000000-0005-0000-0000-0000D62A0000}"/>
    <cellStyle name="Formula2decimals 15 9" xfId="32061" xr:uid="{00000000-0005-0000-0000-0000D72A0000}"/>
    <cellStyle name="Formula2decimals 16" xfId="7061" xr:uid="{00000000-0005-0000-0000-0000D82A0000}"/>
    <cellStyle name="Formula2decimals 16 2" xfId="7062" xr:uid="{00000000-0005-0000-0000-0000D92A0000}"/>
    <cellStyle name="Formula2decimals 16 2 2" xfId="7063" xr:uid="{00000000-0005-0000-0000-0000DA2A0000}"/>
    <cellStyle name="Formula2decimals 16 2 2 2" xfId="7064" xr:uid="{00000000-0005-0000-0000-0000DB2A0000}"/>
    <cellStyle name="Formula2decimals 16 2 2 2 2" xfId="32087" xr:uid="{00000000-0005-0000-0000-0000DC2A0000}"/>
    <cellStyle name="Formula2decimals 16 2 2 3" xfId="32086" xr:uid="{00000000-0005-0000-0000-0000DD2A0000}"/>
    <cellStyle name="Formula2decimals 16 2 3" xfId="7065" xr:uid="{00000000-0005-0000-0000-0000DE2A0000}"/>
    <cellStyle name="Formula2decimals 16 2 3 2" xfId="7066" xr:uid="{00000000-0005-0000-0000-0000DF2A0000}"/>
    <cellStyle name="Formula2decimals 16 2 3 2 2" xfId="32089" xr:uid="{00000000-0005-0000-0000-0000E02A0000}"/>
    <cellStyle name="Formula2decimals 16 2 3 3" xfId="32088" xr:uid="{00000000-0005-0000-0000-0000E12A0000}"/>
    <cellStyle name="Formula2decimals 16 2 4" xfId="7067" xr:uid="{00000000-0005-0000-0000-0000E22A0000}"/>
    <cellStyle name="Formula2decimals 16 2 4 2" xfId="32090" xr:uid="{00000000-0005-0000-0000-0000E32A0000}"/>
    <cellStyle name="Formula2decimals 16 2 5" xfId="7068" xr:uid="{00000000-0005-0000-0000-0000E42A0000}"/>
    <cellStyle name="Formula2decimals 16 2 5 2" xfId="32091" xr:uid="{00000000-0005-0000-0000-0000E52A0000}"/>
    <cellStyle name="Formula2decimals 16 2 6" xfId="32085" xr:uid="{00000000-0005-0000-0000-0000E62A0000}"/>
    <cellStyle name="Formula2decimals 16 3" xfId="7069" xr:uid="{00000000-0005-0000-0000-0000E72A0000}"/>
    <cellStyle name="Formula2decimals 16 3 2" xfId="7070" xr:uid="{00000000-0005-0000-0000-0000E82A0000}"/>
    <cellStyle name="Formula2decimals 16 3 2 2" xfId="7071" xr:uid="{00000000-0005-0000-0000-0000E92A0000}"/>
    <cellStyle name="Formula2decimals 16 3 2 2 2" xfId="32094" xr:uid="{00000000-0005-0000-0000-0000EA2A0000}"/>
    <cellStyle name="Formula2decimals 16 3 2 3" xfId="32093" xr:uid="{00000000-0005-0000-0000-0000EB2A0000}"/>
    <cellStyle name="Formula2decimals 16 3 3" xfId="7072" xr:uid="{00000000-0005-0000-0000-0000EC2A0000}"/>
    <cellStyle name="Formula2decimals 16 3 3 2" xfId="7073" xr:uid="{00000000-0005-0000-0000-0000ED2A0000}"/>
    <cellStyle name="Formula2decimals 16 3 3 2 2" xfId="32096" xr:uid="{00000000-0005-0000-0000-0000EE2A0000}"/>
    <cellStyle name="Formula2decimals 16 3 3 3" xfId="32095" xr:uid="{00000000-0005-0000-0000-0000EF2A0000}"/>
    <cellStyle name="Formula2decimals 16 3 4" xfId="7074" xr:uid="{00000000-0005-0000-0000-0000F02A0000}"/>
    <cellStyle name="Formula2decimals 16 3 4 2" xfId="32097" xr:uid="{00000000-0005-0000-0000-0000F12A0000}"/>
    <cellStyle name="Formula2decimals 16 3 5" xfId="7075" xr:uid="{00000000-0005-0000-0000-0000F22A0000}"/>
    <cellStyle name="Formula2decimals 16 3 5 2" xfId="32098" xr:uid="{00000000-0005-0000-0000-0000F32A0000}"/>
    <cellStyle name="Formula2decimals 16 3 6" xfId="32092" xr:uid="{00000000-0005-0000-0000-0000F42A0000}"/>
    <cellStyle name="Formula2decimals 16 4" xfId="7076" xr:uid="{00000000-0005-0000-0000-0000F52A0000}"/>
    <cellStyle name="Formula2decimals 16 4 2" xfId="7077" xr:uid="{00000000-0005-0000-0000-0000F62A0000}"/>
    <cellStyle name="Formula2decimals 16 4 2 2" xfId="32100" xr:uid="{00000000-0005-0000-0000-0000F72A0000}"/>
    <cellStyle name="Formula2decimals 16 4 3" xfId="32099" xr:uid="{00000000-0005-0000-0000-0000F82A0000}"/>
    <cellStyle name="Formula2decimals 16 5" xfId="7078" xr:uid="{00000000-0005-0000-0000-0000F92A0000}"/>
    <cellStyle name="Formula2decimals 16 5 2" xfId="7079" xr:uid="{00000000-0005-0000-0000-0000FA2A0000}"/>
    <cellStyle name="Formula2decimals 16 5 2 2" xfId="32102" xr:uid="{00000000-0005-0000-0000-0000FB2A0000}"/>
    <cellStyle name="Formula2decimals 16 5 3" xfId="32101" xr:uid="{00000000-0005-0000-0000-0000FC2A0000}"/>
    <cellStyle name="Formula2decimals 16 6" xfId="7080" xr:uid="{00000000-0005-0000-0000-0000FD2A0000}"/>
    <cellStyle name="Formula2decimals 16 6 2" xfId="32103" xr:uid="{00000000-0005-0000-0000-0000FE2A0000}"/>
    <cellStyle name="Formula2decimals 16 7" xfId="7081" xr:uid="{00000000-0005-0000-0000-0000FF2A0000}"/>
    <cellStyle name="Formula2decimals 16 7 2" xfId="32104" xr:uid="{00000000-0005-0000-0000-0000002B0000}"/>
    <cellStyle name="Formula2decimals 16 8" xfId="32084" xr:uid="{00000000-0005-0000-0000-0000012B0000}"/>
    <cellStyle name="Formula2decimals 17" xfId="28167" xr:uid="{00000000-0005-0000-0000-0000022B0000}"/>
    <cellStyle name="Formula2decimals 2" xfId="12" xr:uid="{00000000-0005-0000-0000-0000032B0000}"/>
    <cellStyle name="Formula2decimals 2 10" xfId="7082" xr:uid="{00000000-0005-0000-0000-0000042B0000}"/>
    <cellStyle name="Formula2decimals 2 10 2" xfId="7083" xr:uid="{00000000-0005-0000-0000-0000052B0000}"/>
    <cellStyle name="Formula2decimals 2 10 2 2" xfId="7084" xr:uid="{00000000-0005-0000-0000-0000062B0000}"/>
    <cellStyle name="Formula2decimals 2 10 2 2 2" xfId="7085" xr:uid="{00000000-0005-0000-0000-0000072B0000}"/>
    <cellStyle name="Formula2decimals 2 10 2 2 2 2" xfId="32108" xr:uid="{00000000-0005-0000-0000-0000082B0000}"/>
    <cellStyle name="Formula2decimals 2 10 2 2 3" xfId="32107" xr:uid="{00000000-0005-0000-0000-0000092B0000}"/>
    <cellStyle name="Formula2decimals 2 10 2 3" xfId="7086" xr:uid="{00000000-0005-0000-0000-00000A2B0000}"/>
    <cellStyle name="Formula2decimals 2 10 2 3 2" xfId="7087" xr:uid="{00000000-0005-0000-0000-00000B2B0000}"/>
    <cellStyle name="Formula2decimals 2 10 2 3 2 2" xfId="32110" xr:uid="{00000000-0005-0000-0000-00000C2B0000}"/>
    <cellStyle name="Formula2decimals 2 10 2 3 3" xfId="32109" xr:uid="{00000000-0005-0000-0000-00000D2B0000}"/>
    <cellStyle name="Formula2decimals 2 10 2 4" xfId="7088" xr:uid="{00000000-0005-0000-0000-00000E2B0000}"/>
    <cellStyle name="Formula2decimals 2 10 2 4 2" xfId="32111" xr:uid="{00000000-0005-0000-0000-00000F2B0000}"/>
    <cellStyle name="Formula2decimals 2 10 2 5" xfId="7089" xr:uid="{00000000-0005-0000-0000-0000102B0000}"/>
    <cellStyle name="Formula2decimals 2 10 2 5 2" xfId="32112" xr:uid="{00000000-0005-0000-0000-0000112B0000}"/>
    <cellStyle name="Formula2decimals 2 10 2 6" xfId="32106" xr:uid="{00000000-0005-0000-0000-0000122B0000}"/>
    <cellStyle name="Formula2decimals 2 10 3" xfId="7090" xr:uid="{00000000-0005-0000-0000-0000132B0000}"/>
    <cellStyle name="Formula2decimals 2 10 3 2" xfId="7091" xr:uid="{00000000-0005-0000-0000-0000142B0000}"/>
    <cellStyle name="Formula2decimals 2 10 3 2 2" xfId="7092" xr:uid="{00000000-0005-0000-0000-0000152B0000}"/>
    <cellStyle name="Formula2decimals 2 10 3 2 2 2" xfId="32115" xr:uid="{00000000-0005-0000-0000-0000162B0000}"/>
    <cellStyle name="Formula2decimals 2 10 3 2 3" xfId="32114" xr:uid="{00000000-0005-0000-0000-0000172B0000}"/>
    <cellStyle name="Formula2decimals 2 10 3 3" xfId="7093" xr:uid="{00000000-0005-0000-0000-0000182B0000}"/>
    <cellStyle name="Formula2decimals 2 10 3 3 2" xfId="7094" xr:uid="{00000000-0005-0000-0000-0000192B0000}"/>
    <cellStyle name="Formula2decimals 2 10 3 3 2 2" xfId="32117" xr:uid="{00000000-0005-0000-0000-00001A2B0000}"/>
    <cellStyle name="Formula2decimals 2 10 3 3 3" xfId="32116" xr:uid="{00000000-0005-0000-0000-00001B2B0000}"/>
    <cellStyle name="Formula2decimals 2 10 3 4" xfId="7095" xr:uid="{00000000-0005-0000-0000-00001C2B0000}"/>
    <cellStyle name="Formula2decimals 2 10 3 4 2" xfId="32118" xr:uid="{00000000-0005-0000-0000-00001D2B0000}"/>
    <cellStyle name="Formula2decimals 2 10 3 5" xfId="7096" xr:uid="{00000000-0005-0000-0000-00001E2B0000}"/>
    <cellStyle name="Formula2decimals 2 10 3 5 2" xfId="32119" xr:uid="{00000000-0005-0000-0000-00001F2B0000}"/>
    <cellStyle name="Formula2decimals 2 10 3 6" xfId="32113" xr:uid="{00000000-0005-0000-0000-0000202B0000}"/>
    <cellStyle name="Formula2decimals 2 10 4" xfId="7097" xr:uid="{00000000-0005-0000-0000-0000212B0000}"/>
    <cellStyle name="Formula2decimals 2 10 4 2" xfId="7098" xr:uid="{00000000-0005-0000-0000-0000222B0000}"/>
    <cellStyle name="Formula2decimals 2 10 4 2 2" xfId="32121" xr:uid="{00000000-0005-0000-0000-0000232B0000}"/>
    <cellStyle name="Formula2decimals 2 10 4 3" xfId="32120" xr:uid="{00000000-0005-0000-0000-0000242B0000}"/>
    <cellStyle name="Formula2decimals 2 10 5" xfId="7099" xr:uid="{00000000-0005-0000-0000-0000252B0000}"/>
    <cellStyle name="Formula2decimals 2 10 5 2" xfId="7100" xr:uid="{00000000-0005-0000-0000-0000262B0000}"/>
    <cellStyle name="Formula2decimals 2 10 5 2 2" xfId="32123" xr:uid="{00000000-0005-0000-0000-0000272B0000}"/>
    <cellStyle name="Formula2decimals 2 10 5 3" xfId="32122" xr:uid="{00000000-0005-0000-0000-0000282B0000}"/>
    <cellStyle name="Formula2decimals 2 10 6" xfId="7101" xr:uid="{00000000-0005-0000-0000-0000292B0000}"/>
    <cellStyle name="Formula2decimals 2 10 6 2" xfId="7102" xr:uid="{00000000-0005-0000-0000-00002A2B0000}"/>
    <cellStyle name="Formula2decimals 2 10 6 2 2" xfId="32125" xr:uid="{00000000-0005-0000-0000-00002B2B0000}"/>
    <cellStyle name="Formula2decimals 2 10 6 3" xfId="32124" xr:uid="{00000000-0005-0000-0000-00002C2B0000}"/>
    <cellStyle name="Formula2decimals 2 10 7" xfId="7103" xr:uid="{00000000-0005-0000-0000-00002D2B0000}"/>
    <cellStyle name="Formula2decimals 2 10 7 2" xfId="32126" xr:uid="{00000000-0005-0000-0000-00002E2B0000}"/>
    <cellStyle name="Formula2decimals 2 10 8" xfId="7104" xr:uid="{00000000-0005-0000-0000-00002F2B0000}"/>
    <cellStyle name="Formula2decimals 2 10 8 2" xfId="32127" xr:uid="{00000000-0005-0000-0000-0000302B0000}"/>
    <cellStyle name="Formula2decimals 2 10 9" xfId="32105" xr:uid="{00000000-0005-0000-0000-0000312B0000}"/>
    <cellStyle name="Formula2decimals 2 11" xfId="7105" xr:uid="{00000000-0005-0000-0000-0000322B0000}"/>
    <cellStyle name="Formula2decimals 2 11 2" xfId="7106" xr:uid="{00000000-0005-0000-0000-0000332B0000}"/>
    <cellStyle name="Formula2decimals 2 11 2 2" xfId="7107" xr:uid="{00000000-0005-0000-0000-0000342B0000}"/>
    <cellStyle name="Formula2decimals 2 11 2 2 2" xfId="7108" xr:uid="{00000000-0005-0000-0000-0000352B0000}"/>
    <cellStyle name="Formula2decimals 2 11 2 2 2 2" xfId="32131" xr:uid="{00000000-0005-0000-0000-0000362B0000}"/>
    <cellStyle name="Formula2decimals 2 11 2 2 3" xfId="32130" xr:uid="{00000000-0005-0000-0000-0000372B0000}"/>
    <cellStyle name="Formula2decimals 2 11 2 3" xfId="7109" xr:uid="{00000000-0005-0000-0000-0000382B0000}"/>
    <cellStyle name="Formula2decimals 2 11 2 3 2" xfId="7110" xr:uid="{00000000-0005-0000-0000-0000392B0000}"/>
    <cellStyle name="Formula2decimals 2 11 2 3 2 2" xfId="32133" xr:uid="{00000000-0005-0000-0000-00003A2B0000}"/>
    <cellStyle name="Formula2decimals 2 11 2 3 3" xfId="32132" xr:uid="{00000000-0005-0000-0000-00003B2B0000}"/>
    <cellStyle name="Formula2decimals 2 11 2 4" xfId="7111" xr:uid="{00000000-0005-0000-0000-00003C2B0000}"/>
    <cellStyle name="Formula2decimals 2 11 2 4 2" xfId="32134" xr:uid="{00000000-0005-0000-0000-00003D2B0000}"/>
    <cellStyle name="Formula2decimals 2 11 2 5" xfId="7112" xr:uid="{00000000-0005-0000-0000-00003E2B0000}"/>
    <cellStyle name="Formula2decimals 2 11 2 5 2" xfId="32135" xr:uid="{00000000-0005-0000-0000-00003F2B0000}"/>
    <cellStyle name="Formula2decimals 2 11 2 6" xfId="32129" xr:uid="{00000000-0005-0000-0000-0000402B0000}"/>
    <cellStyle name="Formula2decimals 2 11 3" xfId="7113" xr:uid="{00000000-0005-0000-0000-0000412B0000}"/>
    <cellStyle name="Formula2decimals 2 11 3 2" xfId="7114" xr:uid="{00000000-0005-0000-0000-0000422B0000}"/>
    <cellStyle name="Formula2decimals 2 11 3 2 2" xfId="7115" xr:uid="{00000000-0005-0000-0000-0000432B0000}"/>
    <cellStyle name="Formula2decimals 2 11 3 2 2 2" xfId="32138" xr:uid="{00000000-0005-0000-0000-0000442B0000}"/>
    <cellStyle name="Formula2decimals 2 11 3 2 3" xfId="32137" xr:uid="{00000000-0005-0000-0000-0000452B0000}"/>
    <cellStyle name="Formula2decimals 2 11 3 3" xfId="7116" xr:uid="{00000000-0005-0000-0000-0000462B0000}"/>
    <cellStyle name="Formula2decimals 2 11 3 3 2" xfId="7117" xr:uid="{00000000-0005-0000-0000-0000472B0000}"/>
    <cellStyle name="Formula2decimals 2 11 3 3 2 2" xfId="32140" xr:uid="{00000000-0005-0000-0000-0000482B0000}"/>
    <cellStyle name="Formula2decimals 2 11 3 3 3" xfId="32139" xr:uid="{00000000-0005-0000-0000-0000492B0000}"/>
    <cellStyle name="Formula2decimals 2 11 3 4" xfId="7118" xr:uid="{00000000-0005-0000-0000-00004A2B0000}"/>
    <cellStyle name="Formula2decimals 2 11 3 4 2" xfId="32141" xr:uid="{00000000-0005-0000-0000-00004B2B0000}"/>
    <cellStyle name="Formula2decimals 2 11 3 5" xfId="7119" xr:uid="{00000000-0005-0000-0000-00004C2B0000}"/>
    <cellStyle name="Formula2decimals 2 11 3 5 2" xfId="32142" xr:uid="{00000000-0005-0000-0000-00004D2B0000}"/>
    <cellStyle name="Formula2decimals 2 11 3 6" xfId="32136" xr:uid="{00000000-0005-0000-0000-00004E2B0000}"/>
    <cellStyle name="Formula2decimals 2 11 4" xfId="7120" xr:uid="{00000000-0005-0000-0000-00004F2B0000}"/>
    <cellStyle name="Formula2decimals 2 11 4 2" xfId="7121" xr:uid="{00000000-0005-0000-0000-0000502B0000}"/>
    <cellStyle name="Formula2decimals 2 11 4 2 2" xfId="32144" xr:uid="{00000000-0005-0000-0000-0000512B0000}"/>
    <cellStyle name="Formula2decimals 2 11 4 3" xfId="32143" xr:uid="{00000000-0005-0000-0000-0000522B0000}"/>
    <cellStyle name="Formula2decimals 2 11 5" xfId="7122" xr:uid="{00000000-0005-0000-0000-0000532B0000}"/>
    <cellStyle name="Formula2decimals 2 11 5 2" xfId="7123" xr:uid="{00000000-0005-0000-0000-0000542B0000}"/>
    <cellStyle name="Formula2decimals 2 11 5 2 2" xfId="32146" xr:uid="{00000000-0005-0000-0000-0000552B0000}"/>
    <cellStyle name="Formula2decimals 2 11 5 3" xfId="32145" xr:uid="{00000000-0005-0000-0000-0000562B0000}"/>
    <cellStyle name="Formula2decimals 2 11 6" xfId="7124" xr:uid="{00000000-0005-0000-0000-0000572B0000}"/>
    <cellStyle name="Formula2decimals 2 11 6 2" xfId="7125" xr:uid="{00000000-0005-0000-0000-0000582B0000}"/>
    <cellStyle name="Formula2decimals 2 11 6 2 2" xfId="32148" xr:uid="{00000000-0005-0000-0000-0000592B0000}"/>
    <cellStyle name="Formula2decimals 2 11 6 3" xfId="32147" xr:uid="{00000000-0005-0000-0000-00005A2B0000}"/>
    <cellStyle name="Formula2decimals 2 11 7" xfId="7126" xr:uid="{00000000-0005-0000-0000-00005B2B0000}"/>
    <cellStyle name="Formula2decimals 2 11 7 2" xfId="32149" xr:uid="{00000000-0005-0000-0000-00005C2B0000}"/>
    <cellStyle name="Formula2decimals 2 11 8" xfId="7127" xr:uid="{00000000-0005-0000-0000-00005D2B0000}"/>
    <cellStyle name="Formula2decimals 2 11 8 2" xfId="32150" xr:uid="{00000000-0005-0000-0000-00005E2B0000}"/>
    <cellStyle name="Formula2decimals 2 11 9" xfId="32128" xr:uid="{00000000-0005-0000-0000-00005F2B0000}"/>
    <cellStyle name="Formula2decimals 2 12" xfId="7128" xr:uid="{00000000-0005-0000-0000-0000602B0000}"/>
    <cellStyle name="Formula2decimals 2 12 2" xfId="7129" xr:uid="{00000000-0005-0000-0000-0000612B0000}"/>
    <cellStyle name="Formula2decimals 2 12 2 2" xfId="7130" xr:uid="{00000000-0005-0000-0000-0000622B0000}"/>
    <cellStyle name="Formula2decimals 2 12 2 2 2" xfId="7131" xr:uid="{00000000-0005-0000-0000-0000632B0000}"/>
    <cellStyle name="Formula2decimals 2 12 2 2 2 2" xfId="32154" xr:uid="{00000000-0005-0000-0000-0000642B0000}"/>
    <cellStyle name="Formula2decimals 2 12 2 2 3" xfId="32153" xr:uid="{00000000-0005-0000-0000-0000652B0000}"/>
    <cellStyle name="Formula2decimals 2 12 2 3" xfId="7132" xr:uid="{00000000-0005-0000-0000-0000662B0000}"/>
    <cellStyle name="Formula2decimals 2 12 2 3 2" xfId="7133" xr:uid="{00000000-0005-0000-0000-0000672B0000}"/>
    <cellStyle name="Formula2decimals 2 12 2 3 2 2" xfId="32156" xr:uid="{00000000-0005-0000-0000-0000682B0000}"/>
    <cellStyle name="Formula2decimals 2 12 2 3 3" xfId="32155" xr:uid="{00000000-0005-0000-0000-0000692B0000}"/>
    <cellStyle name="Formula2decimals 2 12 2 4" xfId="7134" xr:uid="{00000000-0005-0000-0000-00006A2B0000}"/>
    <cellStyle name="Formula2decimals 2 12 2 4 2" xfId="32157" xr:uid="{00000000-0005-0000-0000-00006B2B0000}"/>
    <cellStyle name="Formula2decimals 2 12 2 5" xfId="7135" xr:uid="{00000000-0005-0000-0000-00006C2B0000}"/>
    <cellStyle name="Formula2decimals 2 12 2 5 2" xfId="32158" xr:uid="{00000000-0005-0000-0000-00006D2B0000}"/>
    <cellStyle name="Formula2decimals 2 12 2 6" xfId="32152" xr:uid="{00000000-0005-0000-0000-00006E2B0000}"/>
    <cellStyle name="Formula2decimals 2 12 3" xfId="7136" xr:uid="{00000000-0005-0000-0000-00006F2B0000}"/>
    <cellStyle name="Formula2decimals 2 12 3 2" xfId="7137" xr:uid="{00000000-0005-0000-0000-0000702B0000}"/>
    <cellStyle name="Formula2decimals 2 12 3 2 2" xfId="7138" xr:uid="{00000000-0005-0000-0000-0000712B0000}"/>
    <cellStyle name="Formula2decimals 2 12 3 2 2 2" xfId="32161" xr:uid="{00000000-0005-0000-0000-0000722B0000}"/>
    <cellStyle name="Formula2decimals 2 12 3 2 3" xfId="32160" xr:uid="{00000000-0005-0000-0000-0000732B0000}"/>
    <cellStyle name="Formula2decimals 2 12 3 3" xfId="7139" xr:uid="{00000000-0005-0000-0000-0000742B0000}"/>
    <cellStyle name="Formula2decimals 2 12 3 3 2" xfId="7140" xr:uid="{00000000-0005-0000-0000-0000752B0000}"/>
    <cellStyle name="Formula2decimals 2 12 3 3 2 2" xfId="32163" xr:uid="{00000000-0005-0000-0000-0000762B0000}"/>
    <cellStyle name="Formula2decimals 2 12 3 3 3" xfId="32162" xr:uid="{00000000-0005-0000-0000-0000772B0000}"/>
    <cellStyle name="Formula2decimals 2 12 3 4" xfId="7141" xr:uid="{00000000-0005-0000-0000-0000782B0000}"/>
    <cellStyle name="Formula2decimals 2 12 3 4 2" xfId="32164" xr:uid="{00000000-0005-0000-0000-0000792B0000}"/>
    <cellStyle name="Formula2decimals 2 12 3 5" xfId="7142" xr:uid="{00000000-0005-0000-0000-00007A2B0000}"/>
    <cellStyle name="Formula2decimals 2 12 3 5 2" xfId="32165" xr:uid="{00000000-0005-0000-0000-00007B2B0000}"/>
    <cellStyle name="Formula2decimals 2 12 3 6" xfId="32159" xr:uid="{00000000-0005-0000-0000-00007C2B0000}"/>
    <cellStyle name="Formula2decimals 2 12 4" xfId="7143" xr:uid="{00000000-0005-0000-0000-00007D2B0000}"/>
    <cellStyle name="Formula2decimals 2 12 4 2" xfId="7144" xr:uid="{00000000-0005-0000-0000-00007E2B0000}"/>
    <cellStyle name="Formula2decimals 2 12 4 2 2" xfId="32167" xr:uid="{00000000-0005-0000-0000-00007F2B0000}"/>
    <cellStyle name="Formula2decimals 2 12 4 3" xfId="32166" xr:uid="{00000000-0005-0000-0000-0000802B0000}"/>
    <cellStyle name="Formula2decimals 2 12 5" xfId="7145" xr:uid="{00000000-0005-0000-0000-0000812B0000}"/>
    <cellStyle name="Formula2decimals 2 12 5 2" xfId="7146" xr:uid="{00000000-0005-0000-0000-0000822B0000}"/>
    <cellStyle name="Formula2decimals 2 12 5 2 2" xfId="32169" xr:uid="{00000000-0005-0000-0000-0000832B0000}"/>
    <cellStyle name="Formula2decimals 2 12 5 3" xfId="32168" xr:uid="{00000000-0005-0000-0000-0000842B0000}"/>
    <cellStyle name="Formula2decimals 2 12 6" xfId="7147" xr:uid="{00000000-0005-0000-0000-0000852B0000}"/>
    <cellStyle name="Formula2decimals 2 12 6 2" xfId="7148" xr:uid="{00000000-0005-0000-0000-0000862B0000}"/>
    <cellStyle name="Formula2decimals 2 12 6 2 2" xfId="32171" xr:uid="{00000000-0005-0000-0000-0000872B0000}"/>
    <cellStyle name="Formula2decimals 2 12 6 3" xfId="32170" xr:uid="{00000000-0005-0000-0000-0000882B0000}"/>
    <cellStyle name="Formula2decimals 2 12 7" xfId="7149" xr:uid="{00000000-0005-0000-0000-0000892B0000}"/>
    <cellStyle name="Formula2decimals 2 12 7 2" xfId="32172" xr:uid="{00000000-0005-0000-0000-00008A2B0000}"/>
    <cellStyle name="Formula2decimals 2 12 8" xfId="7150" xr:uid="{00000000-0005-0000-0000-00008B2B0000}"/>
    <cellStyle name="Formula2decimals 2 12 8 2" xfId="32173" xr:uid="{00000000-0005-0000-0000-00008C2B0000}"/>
    <cellStyle name="Formula2decimals 2 12 9" xfId="32151" xr:uid="{00000000-0005-0000-0000-00008D2B0000}"/>
    <cellStyle name="Formula2decimals 2 13" xfId="7151" xr:uid="{00000000-0005-0000-0000-00008E2B0000}"/>
    <cellStyle name="Formula2decimals 2 13 2" xfId="7152" xr:uid="{00000000-0005-0000-0000-00008F2B0000}"/>
    <cellStyle name="Formula2decimals 2 13 2 2" xfId="7153" xr:uid="{00000000-0005-0000-0000-0000902B0000}"/>
    <cellStyle name="Formula2decimals 2 13 2 2 2" xfId="7154" xr:uid="{00000000-0005-0000-0000-0000912B0000}"/>
    <cellStyle name="Formula2decimals 2 13 2 2 2 2" xfId="32177" xr:uid="{00000000-0005-0000-0000-0000922B0000}"/>
    <cellStyle name="Formula2decimals 2 13 2 2 3" xfId="32176" xr:uid="{00000000-0005-0000-0000-0000932B0000}"/>
    <cellStyle name="Formula2decimals 2 13 2 3" xfId="7155" xr:uid="{00000000-0005-0000-0000-0000942B0000}"/>
    <cellStyle name="Formula2decimals 2 13 2 3 2" xfId="7156" xr:uid="{00000000-0005-0000-0000-0000952B0000}"/>
    <cellStyle name="Formula2decimals 2 13 2 3 2 2" xfId="32179" xr:uid="{00000000-0005-0000-0000-0000962B0000}"/>
    <cellStyle name="Formula2decimals 2 13 2 3 3" xfId="32178" xr:uid="{00000000-0005-0000-0000-0000972B0000}"/>
    <cellStyle name="Formula2decimals 2 13 2 4" xfId="7157" xr:uid="{00000000-0005-0000-0000-0000982B0000}"/>
    <cellStyle name="Formula2decimals 2 13 2 4 2" xfId="32180" xr:uid="{00000000-0005-0000-0000-0000992B0000}"/>
    <cellStyle name="Formula2decimals 2 13 2 5" xfId="7158" xr:uid="{00000000-0005-0000-0000-00009A2B0000}"/>
    <cellStyle name="Formula2decimals 2 13 2 5 2" xfId="32181" xr:uid="{00000000-0005-0000-0000-00009B2B0000}"/>
    <cellStyle name="Formula2decimals 2 13 2 6" xfId="32175" xr:uid="{00000000-0005-0000-0000-00009C2B0000}"/>
    <cellStyle name="Formula2decimals 2 13 3" xfId="7159" xr:uid="{00000000-0005-0000-0000-00009D2B0000}"/>
    <cellStyle name="Formula2decimals 2 13 3 2" xfId="7160" xr:uid="{00000000-0005-0000-0000-00009E2B0000}"/>
    <cellStyle name="Formula2decimals 2 13 3 2 2" xfId="7161" xr:uid="{00000000-0005-0000-0000-00009F2B0000}"/>
    <cellStyle name="Formula2decimals 2 13 3 2 2 2" xfId="32184" xr:uid="{00000000-0005-0000-0000-0000A02B0000}"/>
    <cellStyle name="Formula2decimals 2 13 3 2 3" xfId="32183" xr:uid="{00000000-0005-0000-0000-0000A12B0000}"/>
    <cellStyle name="Formula2decimals 2 13 3 3" xfId="7162" xr:uid="{00000000-0005-0000-0000-0000A22B0000}"/>
    <cellStyle name="Formula2decimals 2 13 3 3 2" xfId="7163" xr:uid="{00000000-0005-0000-0000-0000A32B0000}"/>
    <cellStyle name="Formula2decimals 2 13 3 3 2 2" xfId="32186" xr:uid="{00000000-0005-0000-0000-0000A42B0000}"/>
    <cellStyle name="Formula2decimals 2 13 3 3 3" xfId="32185" xr:uid="{00000000-0005-0000-0000-0000A52B0000}"/>
    <cellStyle name="Formula2decimals 2 13 3 4" xfId="7164" xr:uid="{00000000-0005-0000-0000-0000A62B0000}"/>
    <cellStyle name="Formula2decimals 2 13 3 4 2" xfId="32187" xr:uid="{00000000-0005-0000-0000-0000A72B0000}"/>
    <cellStyle name="Formula2decimals 2 13 3 5" xfId="7165" xr:uid="{00000000-0005-0000-0000-0000A82B0000}"/>
    <cellStyle name="Formula2decimals 2 13 3 5 2" xfId="32188" xr:uid="{00000000-0005-0000-0000-0000A92B0000}"/>
    <cellStyle name="Formula2decimals 2 13 3 6" xfId="32182" xr:uid="{00000000-0005-0000-0000-0000AA2B0000}"/>
    <cellStyle name="Formula2decimals 2 13 4" xfId="7166" xr:uid="{00000000-0005-0000-0000-0000AB2B0000}"/>
    <cellStyle name="Formula2decimals 2 13 4 2" xfId="7167" xr:uid="{00000000-0005-0000-0000-0000AC2B0000}"/>
    <cellStyle name="Formula2decimals 2 13 4 2 2" xfId="32190" xr:uid="{00000000-0005-0000-0000-0000AD2B0000}"/>
    <cellStyle name="Formula2decimals 2 13 4 3" xfId="32189" xr:uid="{00000000-0005-0000-0000-0000AE2B0000}"/>
    <cellStyle name="Formula2decimals 2 13 5" xfId="7168" xr:uid="{00000000-0005-0000-0000-0000AF2B0000}"/>
    <cellStyle name="Formula2decimals 2 13 5 2" xfId="7169" xr:uid="{00000000-0005-0000-0000-0000B02B0000}"/>
    <cellStyle name="Formula2decimals 2 13 5 2 2" xfId="32192" xr:uid="{00000000-0005-0000-0000-0000B12B0000}"/>
    <cellStyle name="Formula2decimals 2 13 5 3" xfId="32191" xr:uid="{00000000-0005-0000-0000-0000B22B0000}"/>
    <cellStyle name="Formula2decimals 2 13 6" xfId="7170" xr:uid="{00000000-0005-0000-0000-0000B32B0000}"/>
    <cellStyle name="Formula2decimals 2 13 6 2" xfId="7171" xr:uid="{00000000-0005-0000-0000-0000B42B0000}"/>
    <cellStyle name="Formula2decimals 2 13 6 2 2" xfId="32194" xr:uid="{00000000-0005-0000-0000-0000B52B0000}"/>
    <cellStyle name="Formula2decimals 2 13 6 3" xfId="32193" xr:uid="{00000000-0005-0000-0000-0000B62B0000}"/>
    <cellStyle name="Formula2decimals 2 13 7" xfId="7172" xr:uid="{00000000-0005-0000-0000-0000B72B0000}"/>
    <cellStyle name="Formula2decimals 2 13 7 2" xfId="32195" xr:uid="{00000000-0005-0000-0000-0000B82B0000}"/>
    <cellStyle name="Formula2decimals 2 13 8" xfId="7173" xr:uid="{00000000-0005-0000-0000-0000B92B0000}"/>
    <cellStyle name="Formula2decimals 2 13 8 2" xfId="32196" xr:uid="{00000000-0005-0000-0000-0000BA2B0000}"/>
    <cellStyle name="Formula2decimals 2 13 9" xfId="32174" xr:uid="{00000000-0005-0000-0000-0000BB2B0000}"/>
    <cellStyle name="Formula2decimals 2 14" xfId="7174" xr:uid="{00000000-0005-0000-0000-0000BC2B0000}"/>
    <cellStyle name="Formula2decimals 2 14 2" xfId="7175" xr:uid="{00000000-0005-0000-0000-0000BD2B0000}"/>
    <cellStyle name="Formula2decimals 2 14 2 2" xfId="7176" xr:uid="{00000000-0005-0000-0000-0000BE2B0000}"/>
    <cellStyle name="Formula2decimals 2 14 2 2 2" xfId="7177" xr:uid="{00000000-0005-0000-0000-0000BF2B0000}"/>
    <cellStyle name="Formula2decimals 2 14 2 2 2 2" xfId="32200" xr:uid="{00000000-0005-0000-0000-0000C02B0000}"/>
    <cellStyle name="Formula2decimals 2 14 2 2 3" xfId="32199" xr:uid="{00000000-0005-0000-0000-0000C12B0000}"/>
    <cellStyle name="Formula2decimals 2 14 2 3" xfId="7178" xr:uid="{00000000-0005-0000-0000-0000C22B0000}"/>
    <cellStyle name="Formula2decimals 2 14 2 3 2" xfId="7179" xr:uid="{00000000-0005-0000-0000-0000C32B0000}"/>
    <cellStyle name="Formula2decimals 2 14 2 3 2 2" xfId="32202" xr:uid="{00000000-0005-0000-0000-0000C42B0000}"/>
    <cellStyle name="Formula2decimals 2 14 2 3 3" xfId="32201" xr:uid="{00000000-0005-0000-0000-0000C52B0000}"/>
    <cellStyle name="Formula2decimals 2 14 2 4" xfId="7180" xr:uid="{00000000-0005-0000-0000-0000C62B0000}"/>
    <cellStyle name="Formula2decimals 2 14 2 4 2" xfId="32203" xr:uid="{00000000-0005-0000-0000-0000C72B0000}"/>
    <cellStyle name="Formula2decimals 2 14 2 5" xfId="7181" xr:uid="{00000000-0005-0000-0000-0000C82B0000}"/>
    <cellStyle name="Formula2decimals 2 14 2 5 2" xfId="32204" xr:uid="{00000000-0005-0000-0000-0000C92B0000}"/>
    <cellStyle name="Formula2decimals 2 14 2 6" xfId="32198" xr:uid="{00000000-0005-0000-0000-0000CA2B0000}"/>
    <cellStyle name="Formula2decimals 2 14 3" xfId="7182" xr:uid="{00000000-0005-0000-0000-0000CB2B0000}"/>
    <cellStyle name="Formula2decimals 2 14 3 2" xfId="7183" xr:uid="{00000000-0005-0000-0000-0000CC2B0000}"/>
    <cellStyle name="Formula2decimals 2 14 3 2 2" xfId="7184" xr:uid="{00000000-0005-0000-0000-0000CD2B0000}"/>
    <cellStyle name="Formula2decimals 2 14 3 2 2 2" xfId="32207" xr:uid="{00000000-0005-0000-0000-0000CE2B0000}"/>
    <cellStyle name="Formula2decimals 2 14 3 2 3" xfId="32206" xr:uid="{00000000-0005-0000-0000-0000CF2B0000}"/>
    <cellStyle name="Formula2decimals 2 14 3 3" xfId="7185" xr:uid="{00000000-0005-0000-0000-0000D02B0000}"/>
    <cellStyle name="Formula2decimals 2 14 3 3 2" xfId="7186" xr:uid="{00000000-0005-0000-0000-0000D12B0000}"/>
    <cellStyle name="Formula2decimals 2 14 3 3 2 2" xfId="32209" xr:uid="{00000000-0005-0000-0000-0000D22B0000}"/>
    <cellStyle name="Formula2decimals 2 14 3 3 3" xfId="32208" xr:uid="{00000000-0005-0000-0000-0000D32B0000}"/>
    <cellStyle name="Formula2decimals 2 14 3 4" xfId="7187" xr:uid="{00000000-0005-0000-0000-0000D42B0000}"/>
    <cellStyle name="Formula2decimals 2 14 3 4 2" xfId="32210" xr:uid="{00000000-0005-0000-0000-0000D52B0000}"/>
    <cellStyle name="Formula2decimals 2 14 3 5" xfId="7188" xr:uid="{00000000-0005-0000-0000-0000D62B0000}"/>
    <cellStyle name="Formula2decimals 2 14 3 5 2" xfId="32211" xr:uid="{00000000-0005-0000-0000-0000D72B0000}"/>
    <cellStyle name="Formula2decimals 2 14 3 6" xfId="32205" xr:uid="{00000000-0005-0000-0000-0000D82B0000}"/>
    <cellStyle name="Formula2decimals 2 14 4" xfId="7189" xr:uid="{00000000-0005-0000-0000-0000D92B0000}"/>
    <cellStyle name="Formula2decimals 2 14 4 2" xfId="7190" xr:uid="{00000000-0005-0000-0000-0000DA2B0000}"/>
    <cellStyle name="Formula2decimals 2 14 4 2 2" xfId="32213" xr:uid="{00000000-0005-0000-0000-0000DB2B0000}"/>
    <cellStyle name="Formula2decimals 2 14 4 3" xfId="32212" xr:uid="{00000000-0005-0000-0000-0000DC2B0000}"/>
    <cellStyle name="Formula2decimals 2 14 5" xfId="7191" xr:uid="{00000000-0005-0000-0000-0000DD2B0000}"/>
    <cellStyle name="Formula2decimals 2 14 5 2" xfId="7192" xr:uid="{00000000-0005-0000-0000-0000DE2B0000}"/>
    <cellStyle name="Formula2decimals 2 14 5 2 2" xfId="32215" xr:uid="{00000000-0005-0000-0000-0000DF2B0000}"/>
    <cellStyle name="Formula2decimals 2 14 5 3" xfId="32214" xr:uid="{00000000-0005-0000-0000-0000E02B0000}"/>
    <cellStyle name="Formula2decimals 2 14 6" xfId="7193" xr:uid="{00000000-0005-0000-0000-0000E12B0000}"/>
    <cellStyle name="Formula2decimals 2 14 6 2" xfId="7194" xr:uid="{00000000-0005-0000-0000-0000E22B0000}"/>
    <cellStyle name="Formula2decimals 2 14 6 2 2" xfId="32217" xr:uid="{00000000-0005-0000-0000-0000E32B0000}"/>
    <cellStyle name="Formula2decimals 2 14 6 3" xfId="32216" xr:uid="{00000000-0005-0000-0000-0000E42B0000}"/>
    <cellStyle name="Formula2decimals 2 14 7" xfId="7195" xr:uid="{00000000-0005-0000-0000-0000E52B0000}"/>
    <cellStyle name="Formula2decimals 2 14 7 2" xfId="32218" xr:uid="{00000000-0005-0000-0000-0000E62B0000}"/>
    <cellStyle name="Formula2decimals 2 14 8" xfId="7196" xr:uid="{00000000-0005-0000-0000-0000E72B0000}"/>
    <cellStyle name="Formula2decimals 2 14 8 2" xfId="32219" xr:uid="{00000000-0005-0000-0000-0000E82B0000}"/>
    <cellStyle name="Formula2decimals 2 14 9" xfId="32197" xr:uid="{00000000-0005-0000-0000-0000E92B0000}"/>
    <cellStyle name="Formula2decimals 2 15" xfId="7197" xr:uid="{00000000-0005-0000-0000-0000EA2B0000}"/>
    <cellStyle name="Formula2decimals 2 15 2" xfId="7198" xr:uid="{00000000-0005-0000-0000-0000EB2B0000}"/>
    <cellStyle name="Formula2decimals 2 15 2 2" xfId="7199" xr:uid="{00000000-0005-0000-0000-0000EC2B0000}"/>
    <cellStyle name="Formula2decimals 2 15 2 2 2" xfId="7200" xr:uid="{00000000-0005-0000-0000-0000ED2B0000}"/>
    <cellStyle name="Formula2decimals 2 15 2 2 2 2" xfId="32223" xr:uid="{00000000-0005-0000-0000-0000EE2B0000}"/>
    <cellStyle name="Formula2decimals 2 15 2 2 3" xfId="32222" xr:uid="{00000000-0005-0000-0000-0000EF2B0000}"/>
    <cellStyle name="Formula2decimals 2 15 2 3" xfId="7201" xr:uid="{00000000-0005-0000-0000-0000F02B0000}"/>
    <cellStyle name="Formula2decimals 2 15 2 3 2" xfId="7202" xr:uid="{00000000-0005-0000-0000-0000F12B0000}"/>
    <cellStyle name="Formula2decimals 2 15 2 3 2 2" xfId="32225" xr:uid="{00000000-0005-0000-0000-0000F22B0000}"/>
    <cellStyle name="Formula2decimals 2 15 2 3 3" xfId="32224" xr:uid="{00000000-0005-0000-0000-0000F32B0000}"/>
    <cellStyle name="Formula2decimals 2 15 2 4" xfId="7203" xr:uid="{00000000-0005-0000-0000-0000F42B0000}"/>
    <cellStyle name="Formula2decimals 2 15 2 4 2" xfId="32226" xr:uid="{00000000-0005-0000-0000-0000F52B0000}"/>
    <cellStyle name="Formula2decimals 2 15 2 5" xfId="7204" xr:uid="{00000000-0005-0000-0000-0000F62B0000}"/>
    <cellStyle name="Formula2decimals 2 15 2 5 2" xfId="32227" xr:uid="{00000000-0005-0000-0000-0000F72B0000}"/>
    <cellStyle name="Formula2decimals 2 15 2 6" xfId="32221" xr:uid="{00000000-0005-0000-0000-0000F82B0000}"/>
    <cellStyle name="Formula2decimals 2 15 3" xfId="7205" xr:uid="{00000000-0005-0000-0000-0000F92B0000}"/>
    <cellStyle name="Formula2decimals 2 15 3 2" xfId="7206" xr:uid="{00000000-0005-0000-0000-0000FA2B0000}"/>
    <cellStyle name="Formula2decimals 2 15 3 2 2" xfId="7207" xr:uid="{00000000-0005-0000-0000-0000FB2B0000}"/>
    <cellStyle name="Formula2decimals 2 15 3 2 2 2" xfId="32230" xr:uid="{00000000-0005-0000-0000-0000FC2B0000}"/>
    <cellStyle name="Formula2decimals 2 15 3 2 3" xfId="32229" xr:uid="{00000000-0005-0000-0000-0000FD2B0000}"/>
    <cellStyle name="Formula2decimals 2 15 3 3" xfId="7208" xr:uid="{00000000-0005-0000-0000-0000FE2B0000}"/>
    <cellStyle name="Formula2decimals 2 15 3 3 2" xfId="7209" xr:uid="{00000000-0005-0000-0000-0000FF2B0000}"/>
    <cellStyle name="Formula2decimals 2 15 3 3 2 2" xfId="32232" xr:uid="{00000000-0005-0000-0000-0000002C0000}"/>
    <cellStyle name="Formula2decimals 2 15 3 3 3" xfId="32231" xr:uid="{00000000-0005-0000-0000-0000012C0000}"/>
    <cellStyle name="Formula2decimals 2 15 3 4" xfId="7210" xr:uid="{00000000-0005-0000-0000-0000022C0000}"/>
    <cellStyle name="Formula2decimals 2 15 3 4 2" xfId="32233" xr:uid="{00000000-0005-0000-0000-0000032C0000}"/>
    <cellStyle name="Formula2decimals 2 15 3 5" xfId="7211" xr:uid="{00000000-0005-0000-0000-0000042C0000}"/>
    <cellStyle name="Formula2decimals 2 15 3 5 2" xfId="32234" xr:uid="{00000000-0005-0000-0000-0000052C0000}"/>
    <cellStyle name="Formula2decimals 2 15 3 6" xfId="32228" xr:uid="{00000000-0005-0000-0000-0000062C0000}"/>
    <cellStyle name="Formula2decimals 2 15 4" xfId="7212" xr:uid="{00000000-0005-0000-0000-0000072C0000}"/>
    <cellStyle name="Formula2decimals 2 15 4 2" xfId="7213" xr:uid="{00000000-0005-0000-0000-0000082C0000}"/>
    <cellStyle name="Formula2decimals 2 15 4 2 2" xfId="32236" xr:uid="{00000000-0005-0000-0000-0000092C0000}"/>
    <cellStyle name="Formula2decimals 2 15 4 3" xfId="32235" xr:uid="{00000000-0005-0000-0000-00000A2C0000}"/>
    <cellStyle name="Formula2decimals 2 15 5" xfId="7214" xr:uid="{00000000-0005-0000-0000-00000B2C0000}"/>
    <cellStyle name="Formula2decimals 2 15 5 2" xfId="7215" xr:uid="{00000000-0005-0000-0000-00000C2C0000}"/>
    <cellStyle name="Formula2decimals 2 15 5 2 2" xfId="32238" xr:uid="{00000000-0005-0000-0000-00000D2C0000}"/>
    <cellStyle name="Formula2decimals 2 15 5 3" xfId="32237" xr:uid="{00000000-0005-0000-0000-00000E2C0000}"/>
    <cellStyle name="Formula2decimals 2 15 6" xfId="7216" xr:uid="{00000000-0005-0000-0000-00000F2C0000}"/>
    <cellStyle name="Formula2decimals 2 15 6 2" xfId="32239" xr:uid="{00000000-0005-0000-0000-0000102C0000}"/>
    <cellStyle name="Formula2decimals 2 15 7" xfId="7217" xr:uid="{00000000-0005-0000-0000-0000112C0000}"/>
    <cellStyle name="Formula2decimals 2 15 7 2" xfId="32240" xr:uid="{00000000-0005-0000-0000-0000122C0000}"/>
    <cellStyle name="Formula2decimals 2 15 8" xfId="32220" xr:uid="{00000000-0005-0000-0000-0000132C0000}"/>
    <cellStyle name="Formula2decimals 2 16" xfId="28168" xr:uid="{00000000-0005-0000-0000-0000142C0000}"/>
    <cellStyle name="Formula2decimals 2 2" xfId="7218" xr:uid="{00000000-0005-0000-0000-0000152C0000}"/>
    <cellStyle name="Formula2decimals 2 2 2" xfId="7219" xr:uid="{00000000-0005-0000-0000-0000162C0000}"/>
    <cellStyle name="Formula2decimals 2 2 2 2" xfId="7220" xr:uid="{00000000-0005-0000-0000-0000172C0000}"/>
    <cellStyle name="Formula2decimals 2 2 2 2 2" xfId="7221" xr:uid="{00000000-0005-0000-0000-0000182C0000}"/>
    <cellStyle name="Formula2decimals 2 2 2 2 2 2" xfId="32244" xr:uid="{00000000-0005-0000-0000-0000192C0000}"/>
    <cellStyle name="Formula2decimals 2 2 2 2 3" xfId="32243" xr:uid="{00000000-0005-0000-0000-00001A2C0000}"/>
    <cellStyle name="Formula2decimals 2 2 2 3" xfId="7222" xr:uid="{00000000-0005-0000-0000-00001B2C0000}"/>
    <cellStyle name="Formula2decimals 2 2 2 3 2" xfId="7223" xr:uid="{00000000-0005-0000-0000-00001C2C0000}"/>
    <cellStyle name="Formula2decimals 2 2 2 3 2 2" xfId="32246" xr:uid="{00000000-0005-0000-0000-00001D2C0000}"/>
    <cellStyle name="Formula2decimals 2 2 2 3 3" xfId="32245" xr:uid="{00000000-0005-0000-0000-00001E2C0000}"/>
    <cellStyle name="Formula2decimals 2 2 2 4" xfId="7224" xr:uid="{00000000-0005-0000-0000-00001F2C0000}"/>
    <cellStyle name="Formula2decimals 2 2 2 4 2" xfId="32247" xr:uid="{00000000-0005-0000-0000-0000202C0000}"/>
    <cellStyle name="Formula2decimals 2 2 2 5" xfId="7225" xr:uid="{00000000-0005-0000-0000-0000212C0000}"/>
    <cellStyle name="Formula2decimals 2 2 2 5 2" xfId="32248" xr:uid="{00000000-0005-0000-0000-0000222C0000}"/>
    <cellStyle name="Formula2decimals 2 2 2 6" xfId="32242" xr:uid="{00000000-0005-0000-0000-0000232C0000}"/>
    <cellStyle name="Formula2decimals 2 2 3" xfId="7226" xr:uid="{00000000-0005-0000-0000-0000242C0000}"/>
    <cellStyle name="Formula2decimals 2 2 3 2" xfId="7227" xr:uid="{00000000-0005-0000-0000-0000252C0000}"/>
    <cellStyle name="Formula2decimals 2 2 3 2 2" xfId="7228" xr:uid="{00000000-0005-0000-0000-0000262C0000}"/>
    <cellStyle name="Formula2decimals 2 2 3 2 2 2" xfId="32251" xr:uid="{00000000-0005-0000-0000-0000272C0000}"/>
    <cellStyle name="Formula2decimals 2 2 3 2 3" xfId="32250" xr:uid="{00000000-0005-0000-0000-0000282C0000}"/>
    <cellStyle name="Formula2decimals 2 2 3 3" xfId="7229" xr:uid="{00000000-0005-0000-0000-0000292C0000}"/>
    <cellStyle name="Formula2decimals 2 2 3 3 2" xfId="7230" xr:uid="{00000000-0005-0000-0000-00002A2C0000}"/>
    <cellStyle name="Formula2decimals 2 2 3 3 2 2" xfId="32253" xr:uid="{00000000-0005-0000-0000-00002B2C0000}"/>
    <cellStyle name="Formula2decimals 2 2 3 3 3" xfId="32252" xr:uid="{00000000-0005-0000-0000-00002C2C0000}"/>
    <cellStyle name="Formula2decimals 2 2 3 4" xfId="7231" xr:uid="{00000000-0005-0000-0000-00002D2C0000}"/>
    <cellStyle name="Formula2decimals 2 2 3 4 2" xfId="32254" xr:uid="{00000000-0005-0000-0000-00002E2C0000}"/>
    <cellStyle name="Formula2decimals 2 2 3 5" xfId="7232" xr:uid="{00000000-0005-0000-0000-00002F2C0000}"/>
    <cellStyle name="Formula2decimals 2 2 3 5 2" xfId="32255" xr:uid="{00000000-0005-0000-0000-0000302C0000}"/>
    <cellStyle name="Formula2decimals 2 2 3 6" xfId="32249" xr:uid="{00000000-0005-0000-0000-0000312C0000}"/>
    <cellStyle name="Formula2decimals 2 2 4" xfId="7233" xr:uid="{00000000-0005-0000-0000-0000322C0000}"/>
    <cellStyle name="Formula2decimals 2 2 4 2" xfId="7234" xr:uid="{00000000-0005-0000-0000-0000332C0000}"/>
    <cellStyle name="Formula2decimals 2 2 4 2 2" xfId="32257" xr:uid="{00000000-0005-0000-0000-0000342C0000}"/>
    <cellStyle name="Formula2decimals 2 2 4 3" xfId="32256" xr:uid="{00000000-0005-0000-0000-0000352C0000}"/>
    <cellStyle name="Formula2decimals 2 2 5" xfId="7235" xr:uid="{00000000-0005-0000-0000-0000362C0000}"/>
    <cellStyle name="Formula2decimals 2 2 5 2" xfId="7236" xr:uid="{00000000-0005-0000-0000-0000372C0000}"/>
    <cellStyle name="Formula2decimals 2 2 5 2 2" xfId="32259" xr:uid="{00000000-0005-0000-0000-0000382C0000}"/>
    <cellStyle name="Formula2decimals 2 2 5 3" xfId="32258" xr:uid="{00000000-0005-0000-0000-0000392C0000}"/>
    <cellStyle name="Formula2decimals 2 2 6" xfId="7237" xr:uid="{00000000-0005-0000-0000-00003A2C0000}"/>
    <cellStyle name="Formula2decimals 2 2 6 2" xfId="7238" xr:uid="{00000000-0005-0000-0000-00003B2C0000}"/>
    <cellStyle name="Formula2decimals 2 2 6 2 2" xfId="32261" xr:uid="{00000000-0005-0000-0000-00003C2C0000}"/>
    <cellStyle name="Formula2decimals 2 2 6 3" xfId="32260" xr:uid="{00000000-0005-0000-0000-00003D2C0000}"/>
    <cellStyle name="Formula2decimals 2 2 7" xfId="7239" xr:uid="{00000000-0005-0000-0000-00003E2C0000}"/>
    <cellStyle name="Formula2decimals 2 2 7 2" xfId="32262" xr:uid="{00000000-0005-0000-0000-00003F2C0000}"/>
    <cellStyle name="Formula2decimals 2 2 8" xfId="7240" xr:uid="{00000000-0005-0000-0000-0000402C0000}"/>
    <cellStyle name="Formula2decimals 2 2 8 2" xfId="32263" xr:uid="{00000000-0005-0000-0000-0000412C0000}"/>
    <cellStyle name="Formula2decimals 2 2 9" xfId="32241" xr:uid="{00000000-0005-0000-0000-0000422C0000}"/>
    <cellStyle name="Formula2decimals 2 3" xfId="7241" xr:uid="{00000000-0005-0000-0000-0000432C0000}"/>
    <cellStyle name="Formula2decimals 2 3 2" xfId="7242" xr:uid="{00000000-0005-0000-0000-0000442C0000}"/>
    <cellStyle name="Formula2decimals 2 3 2 2" xfId="7243" xr:uid="{00000000-0005-0000-0000-0000452C0000}"/>
    <cellStyle name="Formula2decimals 2 3 2 2 2" xfId="7244" xr:uid="{00000000-0005-0000-0000-0000462C0000}"/>
    <cellStyle name="Formula2decimals 2 3 2 2 2 2" xfId="32267" xr:uid="{00000000-0005-0000-0000-0000472C0000}"/>
    <cellStyle name="Formula2decimals 2 3 2 2 3" xfId="32266" xr:uid="{00000000-0005-0000-0000-0000482C0000}"/>
    <cellStyle name="Formula2decimals 2 3 2 3" xfId="7245" xr:uid="{00000000-0005-0000-0000-0000492C0000}"/>
    <cellStyle name="Formula2decimals 2 3 2 3 2" xfId="7246" xr:uid="{00000000-0005-0000-0000-00004A2C0000}"/>
    <cellStyle name="Formula2decimals 2 3 2 3 2 2" xfId="32269" xr:uid="{00000000-0005-0000-0000-00004B2C0000}"/>
    <cellStyle name="Formula2decimals 2 3 2 3 3" xfId="32268" xr:uid="{00000000-0005-0000-0000-00004C2C0000}"/>
    <cellStyle name="Formula2decimals 2 3 2 4" xfId="7247" xr:uid="{00000000-0005-0000-0000-00004D2C0000}"/>
    <cellStyle name="Formula2decimals 2 3 2 4 2" xfId="32270" xr:uid="{00000000-0005-0000-0000-00004E2C0000}"/>
    <cellStyle name="Formula2decimals 2 3 2 5" xfId="7248" xr:uid="{00000000-0005-0000-0000-00004F2C0000}"/>
    <cellStyle name="Formula2decimals 2 3 2 5 2" xfId="32271" xr:uid="{00000000-0005-0000-0000-0000502C0000}"/>
    <cellStyle name="Formula2decimals 2 3 2 6" xfId="32265" xr:uid="{00000000-0005-0000-0000-0000512C0000}"/>
    <cellStyle name="Formula2decimals 2 3 3" xfId="7249" xr:uid="{00000000-0005-0000-0000-0000522C0000}"/>
    <cellStyle name="Formula2decimals 2 3 3 2" xfId="7250" xr:uid="{00000000-0005-0000-0000-0000532C0000}"/>
    <cellStyle name="Formula2decimals 2 3 3 2 2" xfId="7251" xr:uid="{00000000-0005-0000-0000-0000542C0000}"/>
    <cellStyle name="Formula2decimals 2 3 3 2 2 2" xfId="32274" xr:uid="{00000000-0005-0000-0000-0000552C0000}"/>
    <cellStyle name="Formula2decimals 2 3 3 2 3" xfId="32273" xr:uid="{00000000-0005-0000-0000-0000562C0000}"/>
    <cellStyle name="Formula2decimals 2 3 3 3" xfId="7252" xr:uid="{00000000-0005-0000-0000-0000572C0000}"/>
    <cellStyle name="Formula2decimals 2 3 3 3 2" xfId="7253" xr:uid="{00000000-0005-0000-0000-0000582C0000}"/>
    <cellStyle name="Formula2decimals 2 3 3 3 2 2" xfId="32276" xr:uid="{00000000-0005-0000-0000-0000592C0000}"/>
    <cellStyle name="Formula2decimals 2 3 3 3 3" xfId="32275" xr:uid="{00000000-0005-0000-0000-00005A2C0000}"/>
    <cellStyle name="Formula2decimals 2 3 3 4" xfId="7254" xr:uid="{00000000-0005-0000-0000-00005B2C0000}"/>
    <cellStyle name="Formula2decimals 2 3 3 4 2" xfId="32277" xr:uid="{00000000-0005-0000-0000-00005C2C0000}"/>
    <cellStyle name="Formula2decimals 2 3 3 5" xfId="7255" xr:uid="{00000000-0005-0000-0000-00005D2C0000}"/>
    <cellStyle name="Formula2decimals 2 3 3 5 2" xfId="32278" xr:uid="{00000000-0005-0000-0000-00005E2C0000}"/>
    <cellStyle name="Formula2decimals 2 3 3 6" xfId="32272" xr:uid="{00000000-0005-0000-0000-00005F2C0000}"/>
    <cellStyle name="Formula2decimals 2 3 4" xfId="7256" xr:uid="{00000000-0005-0000-0000-0000602C0000}"/>
    <cellStyle name="Formula2decimals 2 3 4 2" xfId="32279" xr:uid="{00000000-0005-0000-0000-0000612C0000}"/>
    <cellStyle name="Formula2decimals 2 3 5" xfId="7257" xr:uid="{00000000-0005-0000-0000-0000622C0000}"/>
    <cellStyle name="Formula2decimals 2 3 5 2" xfId="32280" xr:uid="{00000000-0005-0000-0000-0000632C0000}"/>
    <cellStyle name="Formula2decimals 2 3 6" xfId="32264" xr:uid="{00000000-0005-0000-0000-0000642C0000}"/>
    <cellStyle name="Formula2decimals 2 4" xfId="7258" xr:uid="{00000000-0005-0000-0000-0000652C0000}"/>
    <cellStyle name="Formula2decimals 2 4 2" xfId="7259" xr:uid="{00000000-0005-0000-0000-0000662C0000}"/>
    <cellStyle name="Formula2decimals 2 4 2 2" xfId="7260" xr:uid="{00000000-0005-0000-0000-0000672C0000}"/>
    <cellStyle name="Formula2decimals 2 4 2 2 2" xfId="7261" xr:uid="{00000000-0005-0000-0000-0000682C0000}"/>
    <cellStyle name="Formula2decimals 2 4 2 2 2 2" xfId="32284" xr:uid="{00000000-0005-0000-0000-0000692C0000}"/>
    <cellStyle name="Formula2decimals 2 4 2 2 3" xfId="32283" xr:uid="{00000000-0005-0000-0000-00006A2C0000}"/>
    <cellStyle name="Formula2decimals 2 4 2 3" xfId="7262" xr:uid="{00000000-0005-0000-0000-00006B2C0000}"/>
    <cellStyle name="Formula2decimals 2 4 2 3 2" xfId="7263" xr:uid="{00000000-0005-0000-0000-00006C2C0000}"/>
    <cellStyle name="Formula2decimals 2 4 2 3 2 2" xfId="32286" xr:uid="{00000000-0005-0000-0000-00006D2C0000}"/>
    <cellStyle name="Formula2decimals 2 4 2 3 3" xfId="32285" xr:uid="{00000000-0005-0000-0000-00006E2C0000}"/>
    <cellStyle name="Formula2decimals 2 4 2 4" xfId="7264" xr:uid="{00000000-0005-0000-0000-00006F2C0000}"/>
    <cellStyle name="Formula2decimals 2 4 2 4 2" xfId="32287" xr:uid="{00000000-0005-0000-0000-0000702C0000}"/>
    <cellStyle name="Formula2decimals 2 4 2 5" xfId="7265" xr:uid="{00000000-0005-0000-0000-0000712C0000}"/>
    <cellStyle name="Formula2decimals 2 4 2 5 2" xfId="32288" xr:uid="{00000000-0005-0000-0000-0000722C0000}"/>
    <cellStyle name="Formula2decimals 2 4 2 6" xfId="32282" xr:uid="{00000000-0005-0000-0000-0000732C0000}"/>
    <cellStyle name="Formula2decimals 2 4 3" xfId="7266" xr:uid="{00000000-0005-0000-0000-0000742C0000}"/>
    <cellStyle name="Formula2decimals 2 4 3 2" xfId="7267" xr:uid="{00000000-0005-0000-0000-0000752C0000}"/>
    <cellStyle name="Formula2decimals 2 4 3 2 2" xfId="7268" xr:uid="{00000000-0005-0000-0000-0000762C0000}"/>
    <cellStyle name="Formula2decimals 2 4 3 2 2 2" xfId="32291" xr:uid="{00000000-0005-0000-0000-0000772C0000}"/>
    <cellStyle name="Formula2decimals 2 4 3 2 3" xfId="32290" xr:uid="{00000000-0005-0000-0000-0000782C0000}"/>
    <cellStyle name="Formula2decimals 2 4 3 3" xfId="7269" xr:uid="{00000000-0005-0000-0000-0000792C0000}"/>
    <cellStyle name="Formula2decimals 2 4 3 3 2" xfId="7270" xr:uid="{00000000-0005-0000-0000-00007A2C0000}"/>
    <cellStyle name="Formula2decimals 2 4 3 3 2 2" xfId="32293" xr:uid="{00000000-0005-0000-0000-00007B2C0000}"/>
    <cellStyle name="Formula2decimals 2 4 3 3 3" xfId="32292" xr:uid="{00000000-0005-0000-0000-00007C2C0000}"/>
    <cellStyle name="Formula2decimals 2 4 3 4" xfId="7271" xr:uid="{00000000-0005-0000-0000-00007D2C0000}"/>
    <cellStyle name="Formula2decimals 2 4 3 4 2" xfId="32294" xr:uid="{00000000-0005-0000-0000-00007E2C0000}"/>
    <cellStyle name="Formula2decimals 2 4 3 5" xfId="7272" xr:uid="{00000000-0005-0000-0000-00007F2C0000}"/>
    <cellStyle name="Formula2decimals 2 4 3 5 2" xfId="32295" xr:uid="{00000000-0005-0000-0000-0000802C0000}"/>
    <cellStyle name="Formula2decimals 2 4 3 6" xfId="32289" xr:uid="{00000000-0005-0000-0000-0000812C0000}"/>
    <cellStyle name="Formula2decimals 2 4 4" xfId="7273" xr:uid="{00000000-0005-0000-0000-0000822C0000}"/>
    <cellStyle name="Formula2decimals 2 4 4 2" xfId="7274" xr:uid="{00000000-0005-0000-0000-0000832C0000}"/>
    <cellStyle name="Formula2decimals 2 4 4 2 2" xfId="32297" xr:uid="{00000000-0005-0000-0000-0000842C0000}"/>
    <cellStyle name="Formula2decimals 2 4 4 3" xfId="32296" xr:uid="{00000000-0005-0000-0000-0000852C0000}"/>
    <cellStyle name="Formula2decimals 2 4 5" xfId="7275" xr:uid="{00000000-0005-0000-0000-0000862C0000}"/>
    <cellStyle name="Formula2decimals 2 4 5 2" xfId="7276" xr:uid="{00000000-0005-0000-0000-0000872C0000}"/>
    <cellStyle name="Formula2decimals 2 4 5 2 2" xfId="32299" xr:uid="{00000000-0005-0000-0000-0000882C0000}"/>
    <cellStyle name="Formula2decimals 2 4 5 3" xfId="32298" xr:uid="{00000000-0005-0000-0000-0000892C0000}"/>
    <cellStyle name="Formula2decimals 2 4 6" xfId="7277" xr:uid="{00000000-0005-0000-0000-00008A2C0000}"/>
    <cellStyle name="Formula2decimals 2 4 6 2" xfId="7278" xr:uid="{00000000-0005-0000-0000-00008B2C0000}"/>
    <cellStyle name="Formula2decimals 2 4 6 2 2" xfId="32301" xr:uid="{00000000-0005-0000-0000-00008C2C0000}"/>
    <cellStyle name="Formula2decimals 2 4 6 3" xfId="32300" xr:uid="{00000000-0005-0000-0000-00008D2C0000}"/>
    <cellStyle name="Formula2decimals 2 4 7" xfId="7279" xr:uid="{00000000-0005-0000-0000-00008E2C0000}"/>
    <cellStyle name="Formula2decimals 2 4 7 2" xfId="32302" xr:uid="{00000000-0005-0000-0000-00008F2C0000}"/>
    <cellStyle name="Formula2decimals 2 4 8" xfId="7280" xr:uid="{00000000-0005-0000-0000-0000902C0000}"/>
    <cellStyle name="Formula2decimals 2 4 8 2" xfId="32303" xr:uid="{00000000-0005-0000-0000-0000912C0000}"/>
    <cellStyle name="Formula2decimals 2 4 9" xfId="32281" xr:uid="{00000000-0005-0000-0000-0000922C0000}"/>
    <cellStyle name="Formula2decimals 2 5" xfId="7281" xr:uid="{00000000-0005-0000-0000-0000932C0000}"/>
    <cellStyle name="Formula2decimals 2 5 2" xfId="7282" xr:uid="{00000000-0005-0000-0000-0000942C0000}"/>
    <cellStyle name="Formula2decimals 2 5 2 2" xfId="7283" xr:uid="{00000000-0005-0000-0000-0000952C0000}"/>
    <cellStyle name="Formula2decimals 2 5 2 2 2" xfId="7284" xr:uid="{00000000-0005-0000-0000-0000962C0000}"/>
    <cellStyle name="Formula2decimals 2 5 2 2 2 2" xfId="32307" xr:uid="{00000000-0005-0000-0000-0000972C0000}"/>
    <cellStyle name="Formula2decimals 2 5 2 2 3" xfId="32306" xr:uid="{00000000-0005-0000-0000-0000982C0000}"/>
    <cellStyle name="Formula2decimals 2 5 2 3" xfId="7285" xr:uid="{00000000-0005-0000-0000-0000992C0000}"/>
    <cellStyle name="Formula2decimals 2 5 2 3 2" xfId="7286" xr:uid="{00000000-0005-0000-0000-00009A2C0000}"/>
    <cellStyle name="Formula2decimals 2 5 2 3 2 2" xfId="32309" xr:uid="{00000000-0005-0000-0000-00009B2C0000}"/>
    <cellStyle name="Formula2decimals 2 5 2 3 3" xfId="32308" xr:uid="{00000000-0005-0000-0000-00009C2C0000}"/>
    <cellStyle name="Formula2decimals 2 5 2 4" xfId="7287" xr:uid="{00000000-0005-0000-0000-00009D2C0000}"/>
    <cellStyle name="Formula2decimals 2 5 2 4 2" xfId="32310" xr:uid="{00000000-0005-0000-0000-00009E2C0000}"/>
    <cellStyle name="Formula2decimals 2 5 2 5" xfId="7288" xr:uid="{00000000-0005-0000-0000-00009F2C0000}"/>
    <cellStyle name="Formula2decimals 2 5 2 5 2" xfId="32311" xr:uid="{00000000-0005-0000-0000-0000A02C0000}"/>
    <cellStyle name="Formula2decimals 2 5 2 6" xfId="32305" xr:uid="{00000000-0005-0000-0000-0000A12C0000}"/>
    <cellStyle name="Formula2decimals 2 5 3" xfId="7289" xr:uid="{00000000-0005-0000-0000-0000A22C0000}"/>
    <cellStyle name="Formula2decimals 2 5 3 2" xfId="7290" xr:uid="{00000000-0005-0000-0000-0000A32C0000}"/>
    <cellStyle name="Formula2decimals 2 5 3 2 2" xfId="7291" xr:uid="{00000000-0005-0000-0000-0000A42C0000}"/>
    <cellStyle name="Formula2decimals 2 5 3 2 2 2" xfId="32314" xr:uid="{00000000-0005-0000-0000-0000A52C0000}"/>
    <cellStyle name="Formula2decimals 2 5 3 2 3" xfId="32313" xr:uid="{00000000-0005-0000-0000-0000A62C0000}"/>
    <cellStyle name="Formula2decimals 2 5 3 3" xfId="7292" xr:uid="{00000000-0005-0000-0000-0000A72C0000}"/>
    <cellStyle name="Formula2decimals 2 5 3 3 2" xfId="7293" xr:uid="{00000000-0005-0000-0000-0000A82C0000}"/>
    <cellStyle name="Formula2decimals 2 5 3 3 2 2" xfId="32316" xr:uid="{00000000-0005-0000-0000-0000A92C0000}"/>
    <cellStyle name="Formula2decimals 2 5 3 3 3" xfId="32315" xr:uid="{00000000-0005-0000-0000-0000AA2C0000}"/>
    <cellStyle name="Formula2decimals 2 5 3 4" xfId="7294" xr:uid="{00000000-0005-0000-0000-0000AB2C0000}"/>
    <cellStyle name="Formula2decimals 2 5 3 4 2" xfId="32317" xr:uid="{00000000-0005-0000-0000-0000AC2C0000}"/>
    <cellStyle name="Formula2decimals 2 5 3 5" xfId="7295" xr:uid="{00000000-0005-0000-0000-0000AD2C0000}"/>
    <cellStyle name="Formula2decimals 2 5 3 5 2" xfId="32318" xr:uid="{00000000-0005-0000-0000-0000AE2C0000}"/>
    <cellStyle name="Formula2decimals 2 5 3 6" xfId="32312" xr:uid="{00000000-0005-0000-0000-0000AF2C0000}"/>
    <cellStyle name="Formula2decimals 2 5 4" xfId="7296" xr:uid="{00000000-0005-0000-0000-0000B02C0000}"/>
    <cellStyle name="Formula2decimals 2 5 4 2" xfId="7297" xr:uid="{00000000-0005-0000-0000-0000B12C0000}"/>
    <cellStyle name="Formula2decimals 2 5 4 2 2" xfId="32320" xr:uid="{00000000-0005-0000-0000-0000B22C0000}"/>
    <cellStyle name="Formula2decimals 2 5 4 3" xfId="32319" xr:uid="{00000000-0005-0000-0000-0000B32C0000}"/>
    <cellStyle name="Formula2decimals 2 5 5" xfId="7298" xr:uid="{00000000-0005-0000-0000-0000B42C0000}"/>
    <cellStyle name="Formula2decimals 2 5 5 2" xfId="7299" xr:uid="{00000000-0005-0000-0000-0000B52C0000}"/>
    <cellStyle name="Formula2decimals 2 5 5 2 2" xfId="32322" xr:uid="{00000000-0005-0000-0000-0000B62C0000}"/>
    <cellStyle name="Formula2decimals 2 5 5 3" xfId="32321" xr:uid="{00000000-0005-0000-0000-0000B72C0000}"/>
    <cellStyle name="Formula2decimals 2 5 6" xfId="7300" xr:uid="{00000000-0005-0000-0000-0000B82C0000}"/>
    <cellStyle name="Formula2decimals 2 5 6 2" xfId="7301" xr:uid="{00000000-0005-0000-0000-0000B92C0000}"/>
    <cellStyle name="Formula2decimals 2 5 6 2 2" xfId="32324" xr:uid="{00000000-0005-0000-0000-0000BA2C0000}"/>
    <cellStyle name="Formula2decimals 2 5 6 3" xfId="32323" xr:uid="{00000000-0005-0000-0000-0000BB2C0000}"/>
    <cellStyle name="Formula2decimals 2 5 7" xfId="7302" xr:uid="{00000000-0005-0000-0000-0000BC2C0000}"/>
    <cellStyle name="Formula2decimals 2 5 7 2" xfId="32325" xr:uid="{00000000-0005-0000-0000-0000BD2C0000}"/>
    <cellStyle name="Formula2decimals 2 5 8" xfId="7303" xr:uid="{00000000-0005-0000-0000-0000BE2C0000}"/>
    <cellStyle name="Formula2decimals 2 5 8 2" xfId="32326" xr:uid="{00000000-0005-0000-0000-0000BF2C0000}"/>
    <cellStyle name="Formula2decimals 2 5 9" xfId="32304" xr:uid="{00000000-0005-0000-0000-0000C02C0000}"/>
    <cellStyle name="Formula2decimals 2 6" xfId="7304" xr:uid="{00000000-0005-0000-0000-0000C12C0000}"/>
    <cellStyle name="Formula2decimals 2 6 2" xfId="7305" xr:uid="{00000000-0005-0000-0000-0000C22C0000}"/>
    <cellStyle name="Formula2decimals 2 6 2 2" xfId="7306" xr:uid="{00000000-0005-0000-0000-0000C32C0000}"/>
    <cellStyle name="Formula2decimals 2 6 2 2 2" xfId="7307" xr:uid="{00000000-0005-0000-0000-0000C42C0000}"/>
    <cellStyle name="Formula2decimals 2 6 2 2 2 2" xfId="32330" xr:uid="{00000000-0005-0000-0000-0000C52C0000}"/>
    <cellStyle name="Formula2decimals 2 6 2 2 3" xfId="32329" xr:uid="{00000000-0005-0000-0000-0000C62C0000}"/>
    <cellStyle name="Formula2decimals 2 6 2 3" xfId="7308" xr:uid="{00000000-0005-0000-0000-0000C72C0000}"/>
    <cellStyle name="Formula2decimals 2 6 2 3 2" xfId="7309" xr:uid="{00000000-0005-0000-0000-0000C82C0000}"/>
    <cellStyle name="Formula2decimals 2 6 2 3 2 2" xfId="32332" xr:uid="{00000000-0005-0000-0000-0000C92C0000}"/>
    <cellStyle name="Formula2decimals 2 6 2 3 3" xfId="32331" xr:uid="{00000000-0005-0000-0000-0000CA2C0000}"/>
    <cellStyle name="Formula2decimals 2 6 2 4" xfId="7310" xr:uid="{00000000-0005-0000-0000-0000CB2C0000}"/>
    <cellStyle name="Formula2decimals 2 6 2 4 2" xfId="32333" xr:uid="{00000000-0005-0000-0000-0000CC2C0000}"/>
    <cellStyle name="Formula2decimals 2 6 2 5" xfId="7311" xr:uid="{00000000-0005-0000-0000-0000CD2C0000}"/>
    <cellStyle name="Formula2decimals 2 6 2 5 2" xfId="32334" xr:uid="{00000000-0005-0000-0000-0000CE2C0000}"/>
    <cellStyle name="Formula2decimals 2 6 2 6" xfId="32328" xr:uid="{00000000-0005-0000-0000-0000CF2C0000}"/>
    <cellStyle name="Formula2decimals 2 6 3" xfId="7312" xr:uid="{00000000-0005-0000-0000-0000D02C0000}"/>
    <cellStyle name="Formula2decimals 2 6 3 2" xfId="7313" xr:uid="{00000000-0005-0000-0000-0000D12C0000}"/>
    <cellStyle name="Formula2decimals 2 6 3 2 2" xfId="7314" xr:uid="{00000000-0005-0000-0000-0000D22C0000}"/>
    <cellStyle name="Formula2decimals 2 6 3 2 2 2" xfId="32337" xr:uid="{00000000-0005-0000-0000-0000D32C0000}"/>
    <cellStyle name="Formula2decimals 2 6 3 2 3" xfId="32336" xr:uid="{00000000-0005-0000-0000-0000D42C0000}"/>
    <cellStyle name="Formula2decimals 2 6 3 3" xfId="7315" xr:uid="{00000000-0005-0000-0000-0000D52C0000}"/>
    <cellStyle name="Formula2decimals 2 6 3 3 2" xfId="7316" xr:uid="{00000000-0005-0000-0000-0000D62C0000}"/>
    <cellStyle name="Formula2decimals 2 6 3 3 2 2" xfId="32339" xr:uid="{00000000-0005-0000-0000-0000D72C0000}"/>
    <cellStyle name="Formula2decimals 2 6 3 3 3" xfId="32338" xr:uid="{00000000-0005-0000-0000-0000D82C0000}"/>
    <cellStyle name="Formula2decimals 2 6 3 4" xfId="7317" xr:uid="{00000000-0005-0000-0000-0000D92C0000}"/>
    <cellStyle name="Formula2decimals 2 6 3 4 2" xfId="32340" xr:uid="{00000000-0005-0000-0000-0000DA2C0000}"/>
    <cellStyle name="Formula2decimals 2 6 3 5" xfId="7318" xr:uid="{00000000-0005-0000-0000-0000DB2C0000}"/>
    <cellStyle name="Formula2decimals 2 6 3 5 2" xfId="32341" xr:uid="{00000000-0005-0000-0000-0000DC2C0000}"/>
    <cellStyle name="Formula2decimals 2 6 3 6" xfId="32335" xr:uid="{00000000-0005-0000-0000-0000DD2C0000}"/>
    <cellStyle name="Formula2decimals 2 6 4" xfId="7319" xr:uid="{00000000-0005-0000-0000-0000DE2C0000}"/>
    <cellStyle name="Formula2decimals 2 6 4 2" xfId="7320" xr:uid="{00000000-0005-0000-0000-0000DF2C0000}"/>
    <cellStyle name="Formula2decimals 2 6 4 2 2" xfId="32343" xr:uid="{00000000-0005-0000-0000-0000E02C0000}"/>
    <cellStyle name="Formula2decimals 2 6 4 3" xfId="32342" xr:uid="{00000000-0005-0000-0000-0000E12C0000}"/>
    <cellStyle name="Formula2decimals 2 6 5" xfId="7321" xr:uid="{00000000-0005-0000-0000-0000E22C0000}"/>
    <cellStyle name="Formula2decimals 2 6 5 2" xfId="7322" xr:uid="{00000000-0005-0000-0000-0000E32C0000}"/>
    <cellStyle name="Formula2decimals 2 6 5 2 2" xfId="32345" xr:uid="{00000000-0005-0000-0000-0000E42C0000}"/>
    <cellStyle name="Formula2decimals 2 6 5 3" xfId="32344" xr:uid="{00000000-0005-0000-0000-0000E52C0000}"/>
    <cellStyle name="Formula2decimals 2 6 6" xfId="7323" xr:uid="{00000000-0005-0000-0000-0000E62C0000}"/>
    <cellStyle name="Formula2decimals 2 6 6 2" xfId="7324" xr:uid="{00000000-0005-0000-0000-0000E72C0000}"/>
    <cellStyle name="Formula2decimals 2 6 6 2 2" xfId="32347" xr:uid="{00000000-0005-0000-0000-0000E82C0000}"/>
    <cellStyle name="Formula2decimals 2 6 6 3" xfId="32346" xr:uid="{00000000-0005-0000-0000-0000E92C0000}"/>
    <cellStyle name="Formula2decimals 2 6 7" xfId="7325" xr:uid="{00000000-0005-0000-0000-0000EA2C0000}"/>
    <cellStyle name="Formula2decimals 2 6 7 2" xfId="32348" xr:uid="{00000000-0005-0000-0000-0000EB2C0000}"/>
    <cellStyle name="Formula2decimals 2 6 8" xfId="7326" xr:uid="{00000000-0005-0000-0000-0000EC2C0000}"/>
    <cellStyle name="Formula2decimals 2 6 8 2" xfId="32349" xr:uid="{00000000-0005-0000-0000-0000ED2C0000}"/>
    <cellStyle name="Formula2decimals 2 6 9" xfId="32327" xr:uid="{00000000-0005-0000-0000-0000EE2C0000}"/>
    <cellStyle name="Formula2decimals 2 7" xfId="7327" xr:uid="{00000000-0005-0000-0000-0000EF2C0000}"/>
    <cellStyle name="Formula2decimals 2 7 2" xfId="7328" xr:uid="{00000000-0005-0000-0000-0000F02C0000}"/>
    <cellStyle name="Formula2decimals 2 7 2 2" xfId="7329" xr:uid="{00000000-0005-0000-0000-0000F12C0000}"/>
    <cellStyle name="Formula2decimals 2 7 2 2 2" xfId="7330" xr:uid="{00000000-0005-0000-0000-0000F22C0000}"/>
    <cellStyle name="Formula2decimals 2 7 2 2 2 2" xfId="32353" xr:uid="{00000000-0005-0000-0000-0000F32C0000}"/>
    <cellStyle name="Formula2decimals 2 7 2 2 3" xfId="32352" xr:uid="{00000000-0005-0000-0000-0000F42C0000}"/>
    <cellStyle name="Formula2decimals 2 7 2 3" xfId="7331" xr:uid="{00000000-0005-0000-0000-0000F52C0000}"/>
    <cellStyle name="Formula2decimals 2 7 2 3 2" xfId="7332" xr:uid="{00000000-0005-0000-0000-0000F62C0000}"/>
    <cellStyle name="Formula2decimals 2 7 2 3 2 2" xfId="32355" xr:uid="{00000000-0005-0000-0000-0000F72C0000}"/>
    <cellStyle name="Formula2decimals 2 7 2 3 3" xfId="32354" xr:uid="{00000000-0005-0000-0000-0000F82C0000}"/>
    <cellStyle name="Formula2decimals 2 7 2 4" xfId="7333" xr:uid="{00000000-0005-0000-0000-0000F92C0000}"/>
    <cellStyle name="Formula2decimals 2 7 2 4 2" xfId="32356" xr:uid="{00000000-0005-0000-0000-0000FA2C0000}"/>
    <cellStyle name="Formula2decimals 2 7 2 5" xfId="7334" xr:uid="{00000000-0005-0000-0000-0000FB2C0000}"/>
    <cellStyle name="Formula2decimals 2 7 2 5 2" xfId="32357" xr:uid="{00000000-0005-0000-0000-0000FC2C0000}"/>
    <cellStyle name="Formula2decimals 2 7 2 6" xfId="32351" xr:uid="{00000000-0005-0000-0000-0000FD2C0000}"/>
    <cellStyle name="Formula2decimals 2 7 3" xfId="7335" xr:uid="{00000000-0005-0000-0000-0000FE2C0000}"/>
    <cellStyle name="Formula2decimals 2 7 3 2" xfId="7336" xr:uid="{00000000-0005-0000-0000-0000FF2C0000}"/>
    <cellStyle name="Formula2decimals 2 7 3 2 2" xfId="7337" xr:uid="{00000000-0005-0000-0000-0000002D0000}"/>
    <cellStyle name="Formula2decimals 2 7 3 2 2 2" xfId="32360" xr:uid="{00000000-0005-0000-0000-0000012D0000}"/>
    <cellStyle name="Formula2decimals 2 7 3 2 3" xfId="32359" xr:uid="{00000000-0005-0000-0000-0000022D0000}"/>
    <cellStyle name="Formula2decimals 2 7 3 3" xfId="7338" xr:uid="{00000000-0005-0000-0000-0000032D0000}"/>
    <cellStyle name="Formula2decimals 2 7 3 3 2" xfId="7339" xr:uid="{00000000-0005-0000-0000-0000042D0000}"/>
    <cellStyle name="Formula2decimals 2 7 3 3 2 2" xfId="32362" xr:uid="{00000000-0005-0000-0000-0000052D0000}"/>
    <cellStyle name="Formula2decimals 2 7 3 3 3" xfId="32361" xr:uid="{00000000-0005-0000-0000-0000062D0000}"/>
    <cellStyle name="Formula2decimals 2 7 3 4" xfId="7340" xr:uid="{00000000-0005-0000-0000-0000072D0000}"/>
    <cellStyle name="Formula2decimals 2 7 3 4 2" xfId="32363" xr:uid="{00000000-0005-0000-0000-0000082D0000}"/>
    <cellStyle name="Formula2decimals 2 7 3 5" xfId="7341" xr:uid="{00000000-0005-0000-0000-0000092D0000}"/>
    <cellStyle name="Formula2decimals 2 7 3 5 2" xfId="32364" xr:uid="{00000000-0005-0000-0000-00000A2D0000}"/>
    <cellStyle name="Formula2decimals 2 7 3 6" xfId="32358" xr:uid="{00000000-0005-0000-0000-00000B2D0000}"/>
    <cellStyle name="Formula2decimals 2 7 4" xfId="7342" xr:uid="{00000000-0005-0000-0000-00000C2D0000}"/>
    <cellStyle name="Formula2decimals 2 7 4 2" xfId="7343" xr:uid="{00000000-0005-0000-0000-00000D2D0000}"/>
    <cellStyle name="Formula2decimals 2 7 4 2 2" xfId="32366" xr:uid="{00000000-0005-0000-0000-00000E2D0000}"/>
    <cellStyle name="Formula2decimals 2 7 4 3" xfId="32365" xr:uid="{00000000-0005-0000-0000-00000F2D0000}"/>
    <cellStyle name="Formula2decimals 2 7 5" xfId="7344" xr:uid="{00000000-0005-0000-0000-0000102D0000}"/>
    <cellStyle name="Formula2decimals 2 7 5 2" xfId="7345" xr:uid="{00000000-0005-0000-0000-0000112D0000}"/>
    <cellStyle name="Formula2decimals 2 7 5 2 2" xfId="32368" xr:uid="{00000000-0005-0000-0000-0000122D0000}"/>
    <cellStyle name="Formula2decimals 2 7 5 3" xfId="32367" xr:uid="{00000000-0005-0000-0000-0000132D0000}"/>
    <cellStyle name="Formula2decimals 2 7 6" xfId="7346" xr:uid="{00000000-0005-0000-0000-0000142D0000}"/>
    <cellStyle name="Formula2decimals 2 7 6 2" xfId="7347" xr:uid="{00000000-0005-0000-0000-0000152D0000}"/>
    <cellStyle name="Formula2decimals 2 7 6 2 2" xfId="32370" xr:uid="{00000000-0005-0000-0000-0000162D0000}"/>
    <cellStyle name="Formula2decimals 2 7 6 3" xfId="32369" xr:uid="{00000000-0005-0000-0000-0000172D0000}"/>
    <cellStyle name="Formula2decimals 2 7 7" xfId="7348" xr:uid="{00000000-0005-0000-0000-0000182D0000}"/>
    <cellStyle name="Formula2decimals 2 7 7 2" xfId="32371" xr:uid="{00000000-0005-0000-0000-0000192D0000}"/>
    <cellStyle name="Formula2decimals 2 7 8" xfId="7349" xr:uid="{00000000-0005-0000-0000-00001A2D0000}"/>
    <cellStyle name="Formula2decimals 2 7 8 2" xfId="32372" xr:uid="{00000000-0005-0000-0000-00001B2D0000}"/>
    <cellStyle name="Formula2decimals 2 7 9" xfId="32350" xr:uid="{00000000-0005-0000-0000-00001C2D0000}"/>
    <cellStyle name="Formula2decimals 2 8" xfId="7350" xr:uid="{00000000-0005-0000-0000-00001D2D0000}"/>
    <cellStyle name="Formula2decimals 2 8 2" xfId="7351" xr:uid="{00000000-0005-0000-0000-00001E2D0000}"/>
    <cellStyle name="Formula2decimals 2 8 2 2" xfId="7352" xr:uid="{00000000-0005-0000-0000-00001F2D0000}"/>
    <cellStyle name="Formula2decimals 2 8 2 2 2" xfId="7353" xr:uid="{00000000-0005-0000-0000-0000202D0000}"/>
    <cellStyle name="Formula2decimals 2 8 2 2 2 2" xfId="32376" xr:uid="{00000000-0005-0000-0000-0000212D0000}"/>
    <cellStyle name="Formula2decimals 2 8 2 2 3" xfId="32375" xr:uid="{00000000-0005-0000-0000-0000222D0000}"/>
    <cellStyle name="Formula2decimals 2 8 2 3" xfId="7354" xr:uid="{00000000-0005-0000-0000-0000232D0000}"/>
    <cellStyle name="Formula2decimals 2 8 2 3 2" xfId="7355" xr:uid="{00000000-0005-0000-0000-0000242D0000}"/>
    <cellStyle name="Formula2decimals 2 8 2 3 2 2" xfId="32378" xr:uid="{00000000-0005-0000-0000-0000252D0000}"/>
    <cellStyle name="Formula2decimals 2 8 2 3 3" xfId="32377" xr:uid="{00000000-0005-0000-0000-0000262D0000}"/>
    <cellStyle name="Formula2decimals 2 8 2 4" xfId="7356" xr:uid="{00000000-0005-0000-0000-0000272D0000}"/>
    <cellStyle name="Formula2decimals 2 8 2 4 2" xfId="32379" xr:uid="{00000000-0005-0000-0000-0000282D0000}"/>
    <cellStyle name="Formula2decimals 2 8 2 5" xfId="7357" xr:uid="{00000000-0005-0000-0000-0000292D0000}"/>
    <cellStyle name="Formula2decimals 2 8 2 5 2" xfId="32380" xr:uid="{00000000-0005-0000-0000-00002A2D0000}"/>
    <cellStyle name="Formula2decimals 2 8 2 6" xfId="32374" xr:uid="{00000000-0005-0000-0000-00002B2D0000}"/>
    <cellStyle name="Formula2decimals 2 8 3" xfId="7358" xr:uid="{00000000-0005-0000-0000-00002C2D0000}"/>
    <cellStyle name="Formula2decimals 2 8 3 2" xfId="7359" xr:uid="{00000000-0005-0000-0000-00002D2D0000}"/>
    <cellStyle name="Formula2decimals 2 8 3 2 2" xfId="7360" xr:uid="{00000000-0005-0000-0000-00002E2D0000}"/>
    <cellStyle name="Formula2decimals 2 8 3 2 2 2" xfId="32383" xr:uid="{00000000-0005-0000-0000-00002F2D0000}"/>
    <cellStyle name="Formula2decimals 2 8 3 2 3" xfId="32382" xr:uid="{00000000-0005-0000-0000-0000302D0000}"/>
    <cellStyle name="Formula2decimals 2 8 3 3" xfId="7361" xr:uid="{00000000-0005-0000-0000-0000312D0000}"/>
    <cellStyle name="Formula2decimals 2 8 3 3 2" xfId="7362" xr:uid="{00000000-0005-0000-0000-0000322D0000}"/>
    <cellStyle name="Formula2decimals 2 8 3 3 2 2" xfId="32385" xr:uid="{00000000-0005-0000-0000-0000332D0000}"/>
    <cellStyle name="Formula2decimals 2 8 3 3 3" xfId="32384" xr:uid="{00000000-0005-0000-0000-0000342D0000}"/>
    <cellStyle name="Formula2decimals 2 8 3 4" xfId="7363" xr:uid="{00000000-0005-0000-0000-0000352D0000}"/>
    <cellStyle name="Formula2decimals 2 8 3 4 2" xfId="32386" xr:uid="{00000000-0005-0000-0000-0000362D0000}"/>
    <cellStyle name="Formula2decimals 2 8 3 5" xfId="7364" xr:uid="{00000000-0005-0000-0000-0000372D0000}"/>
    <cellStyle name="Formula2decimals 2 8 3 5 2" xfId="32387" xr:uid="{00000000-0005-0000-0000-0000382D0000}"/>
    <cellStyle name="Formula2decimals 2 8 3 6" xfId="32381" xr:uid="{00000000-0005-0000-0000-0000392D0000}"/>
    <cellStyle name="Formula2decimals 2 8 4" xfId="7365" xr:uid="{00000000-0005-0000-0000-00003A2D0000}"/>
    <cellStyle name="Formula2decimals 2 8 4 2" xfId="7366" xr:uid="{00000000-0005-0000-0000-00003B2D0000}"/>
    <cellStyle name="Formula2decimals 2 8 4 2 2" xfId="32389" xr:uid="{00000000-0005-0000-0000-00003C2D0000}"/>
    <cellStyle name="Formula2decimals 2 8 4 3" xfId="32388" xr:uid="{00000000-0005-0000-0000-00003D2D0000}"/>
    <cellStyle name="Formula2decimals 2 8 5" xfId="7367" xr:uid="{00000000-0005-0000-0000-00003E2D0000}"/>
    <cellStyle name="Formula2decimals 2 8 5 2" xfId="7368" xr:uid="{00000000-0005-0000-0000-00003F2D0000}"/>
    <cellStyle name="Formula2decimals 2 8 5 2 2" xfId="32391" xr:uid="{00000000-0005-0000-0000-0000402D0000}"/>
    <cellStyle name="Formula2decimals 2 8 5 3" xfId="32390" xr:uid="{00000000-0005-0000-0000-0000412D0000}"/>
    <cellStyle name="Formula2decimals 2 8 6" xfId="7369" xr:uid="{00000000-0005-0000-0000-0000422D0000}"/>
    <cellStyle name="Formula2decimals 2 8 6 2" xfId="7370" xr:uid="{00000000-0005-0000-0000-0000432D0000}"/>
    <cellStyle name="Formula2decimals 2 8 6 2 2" xfId="32393" xr:uid="{00000000-0005-0000-0000-0000442D0000}"/>
    <cellStyle name="Formula2decimals 2 8 6 3" xfId="32392" xr:uid="{00000000-0005-0000-0000-0000452D0000}"/>
    <cellStyle name="Formula2decimals 2 8 7" xfId="7371" xr:uid="{00000000-0005-0000-0000-0000462D0000}"/>
    <cellStyle name="Formula2decimals 2 8 7 2" xfId="32394" xr:uid="{00000000-0005-0000-0000-0000472D0000}"/>
    <cellStyle name="Formula2decimals 2 8 8" xfId="7372" xr:uid="{00000000-0005-0000-0000-0000482D0000}"/>
    <cellStyle name="Formula2decimals 2 8 8 2" xfId="32395" xr:uid="{00000000-0005-0000-0000-0000492D0000}"/>
    <cellStyle name="Formula2decimals 2 8 9" xfId="32373" xr:uid="{00000000-0005-0000-0000-00004A2D0000}"/>
    <cellStyle name="Formula2decimals 2 9" xfId="7373" xr:uid="{00000000-0005-0000-0000-00004B2D0000}"/>
    <cellStyle name="Formula2decimals 2 9 2" xfId="7374" xr:uid="{00000000-0005-0000-0000-00004C2D0000}"/>
    <cellStyle name="Formula2decimals 2 9 2 2" xfId="7375" xr:uid="{00000000-0005-0000-0000-00004D2D0000}"/>
    <cellStyle name="Formula2decimals 2 9 2 2 2" xfId="7376" xr:uid="{00000000-0005-0000-0000-00004E2D0000}"/>
    <cellStyle name="Formula2decimals 2 9 2 2 2 2" xfId="32399" xr:uid="{00000000-0005-0000-0000-00004F2D0000}"/>
    <cellStyle name="Formula2decimals 2 9 2 2 3" xfId="32398" xr:uid="{00000000-0005-0000-0000-0000502D0000}"/>
    <cellStyle name="Formula2decimals 2 9 2 3" xfId="7377" xr:uid="{00000000-0005-0000-0000-0000512D0000}"/>
    <cellStyle name="Formula2decimals 2 9 2 3 2" xfId="7378" xr:uid="{00000000-0005-0000-0000-0000522D0000}"/>
    <cellStyle name="Formula2decimals 2 9 2 3 2 2" xfId="32401" xr:uid="{00000000-0005-0000-0000-0000532D0000}"/>
    <cellStyle name="Formula2decimals 2 9 2 3 3" xfId="32400" xr:uid="{00000000-0005-0000-0000-0000542D0000}"/>
    <cellStyle name="Formula2decimals 2 9 2 4" xfId="7379" xr:uid="{00000000-0005-0000-0000-0000552D0000}"/>
    <cellStyle name="Formula2decimals 2 9 2 4 2" xfId="32402" xr:uid="{00000000-0005-0000-0000-0000562D0000}"/>
    <cellStyle name="Formula2decimals 2 9 2 5" xfId="7380" xr:uid="{00000000-0005-0000-0000-0000572D0000}"/>
    <cellStyle name="Formula2decimals 2 9 2 5 2" xfId="32403" xr:uid="{00000000-0005-0000-0000-0000582D0000}"/>
    <cellStyle name="Formula2decimals 2 9 2 6" xfId="32397" xr:uid="{00000000-0005-0000-0000-0000592D0000}"/>
    <cellStyle name="Formula2decimals 2 9 3" xfId="7381" xr:uid="{00000000-0005-0000-0000-00005A2D0000}"/>
    <cellStyle name="Formula2decimals 2 9 3 2" xfId="7382" xr:uid="{00000000-0005-0000-0000-00005B2D0000}"/>
    <cellStyle name="Formula2decimals 2 9 3 2 2" xfId="7383" xr:uid="{00000000-0005-0000-0000-00005C2D0000}"/>
    <cellStyle name="Formula2decimals 2 9 3 2 2 2" xfId="32406" xr:uid="{00000000-0005-0000-0000-00005D2D0000}"/>
    <cellStyle name="Formula2decimals 2 9 3 2 3" xfId="32405" xr:uid="{00000000-0005-0000-0000-00005E2D0000}"/>
    <cellStyle name="Formula2decimals 2 9 3 3" xfId="7384" xr:uid="{00000000-0005-0000-0000-00005F2D0000}"/>
    <cellStyle name="Formula2decimals 2 9 3 3 2" xfId="7385" xr:uid="{00000000-0005-0000-0000-0000602D0000}"/>
    <cellStyle name="Formula2decimals 2 9 3 3 2 2" xfId="32408" xr:uid="{00000000-0005-0000-0000-0000612D0000}"/>
    <cellStyle name="Formula2decimals 2 9 3 3 3" xfId="32407" xr:uid="{00000000-0005-0000-0000-0000622D0000}"/>
    <cellStyle name="Formula2decimals 2 9 3 4" xfId="7386" xr:uid="{00000000-0005-0000-0000-0000632D0000}"/>
    <cellStyle name="Formula2decimals 2 9 3 4 2" xfId="32409" xr:uid="{00000000-0005-0000-0000-0000642D0000}"/>
    <cellStyle name="Formula2decimals 2 9 3 5" xfId="7387" xr:uid="{00000000-0005-0000-0000-0000652D0000}"/>
    <cellStyle name="Formula2decimals 2 9 3 5 2" xfId="32410" xr:uid="{00000000-0005-0000-0000-0000662D0000}"/>
    <cellStyle name="Formula2decimals 2 9 3 6" xfId="32404" xr:uid="{00000000-0005-0000-0000-0000672D0000}"/>
    <cellStyle name="Formula2decimals 2 9 4" xfId="7388" xr:uid="{00000000-0005-0000-0000-0000682D0000}"/>
    <cellStyle name="Formula2decimals 2 9 4 2" xfId="7389" xr:uid="{00000000-0005-0000-0000-0000692D0000}"/>
    <cellStyle name="Formula2decimals 2 9 4 2 2" xfId="32412" xr:uid="{00000000-0005-0000-0000-00006A2D0000}"/>
    <cellStyle name="Formula2decimals 2 9 4 3" xfId="32411" xr:uid="{00000000-0005-0000-0000-00006B2D0000}"/>
    <cellStyle name="Formula2decimals 2 9 5" xfId="7390" xr:uid="{00000000-0005-0000-0000-00006C2D0000}"/>
    <cellStyle name="Formula2decimals 2 9 5 2" xfId="7391" xr:uid="{00000000-0005-0000-0000-00006D2D0000}"/>
    <cellStyle name="Formula2decimals 2 9 5 2 2" xfId="32414" xr:uid="{00000000-0005-0000-0000-00006E2D0000}"/>
    <cellStyle name="Formula2decimals 2 9 5 3" xfId="32413" xr:uid="{00000000-0005-0000-0000-00006F2D0000}"/>
    <cellStyle name="Formula2decimals 2 9 6" xfId="7392" xr:uid="{00000000-0005-0000-0000-0000702D0000}"/>
    <cellStyle name="Formula2decimals 2 9 6 2" xfId="7393" xr:uid="{00000000-0005-0000-0000-0000712D0000}"/>
    <cellStyle name="Formula2decimals 2 9 6 2 2" xfId="32416" xr:uid="{00000000-0005-0000-0000-0000722D0000}"/>
    <cellStyle name="Formula2decimals 2 9 6 3" xfId="32415" xr:uid="{00000000-0005-0000-0000-0000732D0000}"/>
    <cellStyle name="Formula2decimals 2 9 7" xfId="7394" xr:uid="{00000000-0005-0000-0000-0000742D0000}"/>
    <cellStyle name="Formula2decimals 2 9 7 2" xfId="32417" xr:uid="{00000000-0005-0000-0000-0000752D0000}"/>
    <cellStyle name="Formula2decimals 2 9 8" xfId="7395" xr:uid="{00000000-0005-0000-0000-0000762D0000}"/>
    <cellStyle name="Formula2decimals 2 9 8 2" xfId="32418" xr:uid="{00000000-0005-0000-0000-0000772D0000}"/>
    <cellStyle name="Formula2decimals 2 9 9" xfId="32396" xr:uid="{00000000-0005-0000-0000-0000782D0000}"/>
    <cellStyle name="Formula2decimals 3" xfId="13" xr:uid="{00000000-0005-0000-0000-0000792D0000}"/>
    <cellStyle name="Formula2decimals 3 2" xfId="7396" xr:uid="{00000000-0005-0000-0000-00007A2D0000}"/>
    <cellStyle name="Formula2decimals 3 2 2" xfId="7397" xr:uid="{00000000-0005-0000-0000-00007B2D0000}"/>
    <cellStyle name="Formula2decimals 3 2 2 2" xfId="7398" xr:uid="{00000000-0005-0000-0000-00007C2D0000}"/>
    <cellStyle name="Formula2decimals 3 2 2 2 2" xfId="32421" xr:uid="{00000000-0005-0000-0000-00007D2D0000}"/>
    <cellStyle name="Formula2decimals 3 2 2 3" xfId="32420" xr:uid="{00000000-0005-0000-0000-00007E2D0000}"/>
    <cellStyle name="Formula2decimals 3 2 3" xfId="7399" xr:uid="{00000000-0005-0000-0000-00007F2D0000}"/>
    <cellStyle name="Formula2decimals 3 2 3 2" xfId="7400" xr:uid="{00000000-0005-0000-0000-0000802D0000}"/>
    <cellStyle name="Formula2decimals 3 2 3 2 2" xfId="32423" xr:uid="{00000000-0005-0000-0000-0000812D0000}"/>
    <cellStyle name="Formula2decimals 3 2 3 3" xfId="32422" xr:uid="{00000000-0005-0000-0000-0000822D0000}"/>
    <cellStyle name="Formula2decimals 3 2 4" xfId="7401" xr:uid="{00000000-0005-0000-0000-0000832D0000}"/>
    <cellStyle name="Formula2decimals 3 2 4 2" xfId="32424" xr:uid="{00000000-0005-0000-0000-0000842D0000}"/>
    <cellStyle name="Formula2decimals 3 2 5" xfId="7402" xr:uid="{00000000-0005-0000-0000-0000852D0000}"/>
    <cellStyle name="Formula2decimals 3 2 5 2" xfId="32425" xr:uid="{00000000-0005-0000-0000-0000862D0000}"/>
    <cellStyle name="Formula2decimals 3 2 6" xfId="32419" xr:uid="{00000000-0005-0000-0000-0000872D0000}"/>
    <cellStyle name="Formula2decimals 3 3" xfId="7403" xr:uid="{00000000-0005-0000-0000-0000882D0000}"/>
    <cellStyle name="Formula2decimals 3 3 2" xfId="7404" xr:uid="{00000000-0005-0000-0000-0000892D0000}"/>
    <cellStyle name="Formula2decimals 3 3 2 2" xfId="7405" xr:uid="{00000000-0005-0000-0000-00008A2D0000}"/>
    <cellStyle name="Formula2decimals 3 3 2 2 2" xfId="32428" xr:uid="{00000000-0005-0000-0000-00008B2D0000}"/>
    <cellStyle name="Formula2decimals 3 3 2 3" xfId="32427" xr:uid="{00000000-0005-0000-0000-00008C2D0000}"/>
    <cellStyle name="Formula2decimals 3 3 3" xfId="7406" xr:uid="{00000000-0005-0000-0000-00008D2D0000}"/>
    <cellStyle name="Formula2decimals 3 3 3 2" xfId="7407" xr:uid="{00000000-0005-0000-0000-00008E2D0000}"/>
    <cellStyle name="Formula2decimals 3 3 3 2 2" xfId="32430" xr:uid="{00000000-0005-0000-0000-00008F2D0000}"/>
    <cellStyle name="Formula2decimals 3 3 3 3" xfId="32429" xr:uid="{00000000-0005-0000-0000-0000902D0000}"/>
    <cellStyle name="Formula2decimals 3 3 4" xfId="7408" xr:uid="{00000000-0005-0000-0000-0000912D0000}"/>
    <cellStyle name="Formula2decimals 3 3 4 2" xfId="32431" xr:uid="{00000000-0005-0000-0000-0000922D0000}"/>
    <cellStyle name="Formula2decimals 3 3 5" xfId="7409" xr:uid="{00000000-0005-0000-0000-0000932D0000}"/>
    <cellStyle name="Formula2decimals 3 3 5 2" xfId="32432" xr:uid="{00000000-0005-0000-0000-0000942D0000}"/>
    <cellStyle name="Formula2decimals 3 3 6" xfId="32426" xr:uid="{00000000-0005-0000-0000-0000952D0000}"/>
    <cellStyle name="Formula2decimals 3 4" xfId="7410" xr:uid="{00000000-0005-0000-0000-0000962D0000}"/>
    <cellStyle name="Formula2decimals 3 4 2" xfId="7411" xr:uid="{00000000-0005-0000-0000-0000972D0000}"/>
    <cellStyle name="Formula2decimals 3 4 2 2" xfId="32434" xr:uid="{00000000-0005-0000-0000-0000982D0000}"/>
    <cellStyle name="Formula2decimals 3 4 3" xfId="32433" xr:uid="{00000000-0005-0000-0000-0000992D0000}"/>
    <cellStyle name="Formula2decimals 3 5" xfId="7412" xr:uid="{00000000-0005-0000-0000-00009A2D0000}"/>
    <cellStyle name="Formula2decimals 3 5 2" xfId="7413" xr:uid="{00000000-0005-0000-0000-00009B2D0000}"/>
    <cellStyle name="Formula2decimals 3 5 2 2" xfId="32436" xr:uid="{00000000-0005-0000-0000-00009C2D0000}"/>
    <cellStyle name="Formula2decimals 3 5 3" xfId="32435" xr:uid="{00000000-0005-0000-0000-00009D2D0000}"/>
    <cellStyle name="Formula2decimals 3 6" xfId="7414" xr:uid="{00000000-0005-0000-0000-00009E2D0000}"/>
    <cellStyle name="Formula2decimals 3 6 2" xfId="7415" xr:uid="{00000000-0005-0000-0000-00009F2D0000}"/>
    <cellStyle name="Formula2decimals 3 6 2 2" xfId="32438" xr:uid="{00000000-0005-0000-0000-0000A02D0000}"/>
    <cellStyle name="Formula2decimals 3 6 3" xfId="32437" xr:uid="{00000000-0005-0000-0000-0000A12D0000}"/>
    <cellStyle name="Formula2decimals 3 7" xfId="7416" xr:uid="{00000000-0005-0000-0000-0000A22D0000}"/>
    <cellStyle name="Formula2decimals 3 7 2" xfId="32439" xr:uid="{00000000-0005-0000-0000-0000A32D0000}"/>
    <cellStyle name="Formula2decimals 3 8" xfId="7417" xr:uid="{00000000-0005-0000-0000-0000A42D0000}"/>
    <cellStyle name="Formula2decimals 3 8 2" xfId="32440" xr:uid="{00000000-0005-0000-0000-0000A52D0000}"/>
    <cellStyle name="Formula2decimals 3 9" xfId="28169" xr:uid="{00000000-0005-0000-0000-0000A62D0000}"/>
    <cellStyle name="Formula2decimals 4" xfId="7418" xr:uid="{00000000-0005-0000-0000-0000A72D0000}"/>
    <cellStyle name="Formula2decimals 4 2" xfId="7419" xr:uid="{00000000-0005-0000-0000-0000A82D0000}"/>
    <cellStyle name="Formula2decimals 4 2 2" xfId="7420" xr:uid="{00000000-0005-0000-0000-0000A92D0000}"/>
    <cellStyle name="Formula2decimals 4 2 2 2" xfId="7421" xr:uid="{00000000-0005-0000-0000-0000AA2D0000}"/>
    <cellStyle name="Formula2decimals 4 2 2 2 2" xfId="32444" xr:uid="{00000000-0005-0000-0000-0000AB2D0000}"/>
    <cellStyle name="Formula2decimals 4 2 2 3" xfId="32443" xr:uid="{00000000-0005-0000-0000-0000AC2D0000}"/>
    <cellStyle name="Formula2decimals 4 2 3" xfId="7422" xr:uid="{00000000-0005-0000-0000-0000AD2D0000}"/>
    <cellStyle name="Formula2decimals 4 2 3 2" xfId="7423" xr:uid="{00000000-0005-0000-0000-0000AE2D0000}"/>
    <cellStyle name="Formula2decimals 4 2 3 2 2" xfId="32446" xr:uid="{00000000-0005-0000-0000-0000AF2D0000}"/>
    <cellStyle name="Formula2decimals 4 2 3 3" xfId="32445" xr:uid="{00000000-0005-0000-0000-0000B02D0000}"/>
    <cellStyle name="Formula2decimals 4 2 4" xfId="7424" xr:uid="{00000000-0005-0000-0000-0000B12D0000}"/>
    <cellStyle name="Formula2decimals 4 2 4 2" xfId="32447" xr:uid="{00000000-0005-0000-0000-0000B22D0000}"/>
    <cellStyle name="Formula2decimals 4 2 5" xfId="7425" xr:uid="{00000000-0005-0000-0000-0000B32D0000}"/>
    <cellStyle name="Formula2decimals 4 2 5 2" xfId="32448" xr:uid="{00000000-0005-0000-0000-0000B42D0000}"/>
    <cellStyle name="Formula2decimals 4 2 6" xfId="32442" xr:uid="{00000000-0005-0000-0000-0000B52D0000}"/>
    <cellStyle name="Formula2decimals 4 3" xfId="7426" xr:uid="{00000000-0005-0000-0000-0000B62D0000}"/>
    <cellStyle name="Formula2decimals 4 3 2" xfId="7427" xr:uid="{00000000-0005-0000-0000-0000B72D0000}"/>
    <cellStyle name="Formula2decimals 4 3 2 2" xfId="7428" xr:uid="{00000000-0005-0000-0000-0000B82D0000}"/>
    <cellStyle name="Formula2decimals 4 3 2 2 2" xfId="32451" xr:uid="{00000000-0005-0000-0000-0000B92D0000}"/>
    <cellStyle name="Formula2decimals 4 3 2 3" xfId="32450" xr:uid="{00000000-0005-0000-0000-0000BA2D0000}"/>
    <cellStyle name="Formula2decimals 4 3 3" xfId="7429" xr:uid="{00000000-0005-0000-0000-0000BB2D0000}"/>
    <cellStyle name="Formula2decimals 4 3 3 2" xfId="7430" xr:uid="{00000000-0005-0000-0000-0000BC2D0000}"/>
    <cellStyle name="Formula2decimals 4 3 3 2 2" xfId="32453" xr:uid="{00000000-0005-0000-0000-0000BD2D0000}"/>
    <cellStyle name="Formula2decimals 4 3 3 3" xfId="32452" xr:uid="{00000000-0005-0000-0000-0000BE2D0000}"/>
    <cellStyle name="Formula2decimals 4 3 4" xfId="7431" xr:uid="{00000000-0005-0000-0000-0000BF2D0000}"/>
    <cellStyle name="Formula2decimals 4 3 4 2" xfId="32454" xr:uid="{00000000-0005-0000-0000-0000C02D0000}"/>
    <cellStyle name="Formula2decimals 4 3 5" xfId="7432" xr:uid="{00000000-0005-0000-0000-0000C12D0000}"/>
    <cellStyle name="Formula2decimals 4 3 5 2" xfId="32455" xr:uid="{00000000-0005-0000-0000-0000C22D0000}"/>
    <cellStyle name="Formula2decimals 4 3 6" xfId="32449" xr:uid="{00000000-0005-0000-0000-0000C32D0000}"/>
    <cellStyle name="Formula2decimals 4 4" xfId="7433" xr:uid="{00000000-0005-0000-0000-0000C42D0000}"/>
    <cellStyle name="Formula2decimals 4 4 2" xfId="32456" xr:uid="{00000000-0005-0000-0000-0000C52D0000}"/>
    <cellStyle name="Formula2decimals 4 5" xfId="7434" xr:uid="{00000000-0005-0000-0000-0000C62D0000}"/>
    <cellStyle name="Formula2decimals 4 5 2" xfId="32457" xr:uid="{00000000-0005-0000-0000-0000C72D0000}"/>
    <cellStyle name="Formula2decimals 4 6" xfId="32441" xr:uid="{00000000-0005-0000-0000-0000C82D0000}"/>
    <cellStyle name="Formula2decimals 5" xfId="7435" xr:uid="{00000000-0005-0000-0000-0000C92D0000}"/>
    <cellStyle name="Formula2decimals 5 2" xfId="7436" xr:uid="{00000000-0005-0000-0000-0000CA2D0000}"/>
    <cellStyle name="Formula2decimals 5 2 2" xfId="7437" xr:uid="{00000000-0005-0000-0000-0000CB2D0000}"/>
    <cellStyle name="Formula2decimals 5 2 2 2" xfId="7438" xr:uid="{00000000-0005-0000-0000-0000CC2D0000}"/>
    <cellStyle name="Formula2decimals 5 2 2 2 2" xfId="32461" xr:uid="{00000000-0005-0000-0000-0000CD2D0000}"/>
    <cellStyle name="Formula2decimals 5 2 2 3" xfId="32460" xr:uid="{00000000-0005-0000-0000-0000CE2D0000}"/>
    <cellStyle name="Formula2decimals 5 2 3" xfId="7439" xr:uid="{00000000-0005-0000-0000-0000CF2D0000}"/>
    <cellStyle name="Formula2decimals 5 2 3 2" xfId="7440" xr:uid="{00000000-0005-0000-0000-0000D02D0000}"/>
    <cellStyle name="Formula2decimals 5 2 3 2 2" xfId="32463" xr:uid="{00000000-0005-0000-0000-0000D12D0000}"/>
    <cellStyle name="Formula2decimals 5 2 3 3" xfId="32462" xr:uid="{00000000-0005-0000-0000-0000D22D0000}"/>
    <cellStyle name="Formula2decimals 5 2 4" xfId="7441" xr:uid="{00000000-0005-0000-0000-0000D32D0000}"/>
    <cellStyle name="Formula2decimals 5 2 4 2" xfId="32464" xr:uid="{00000000-0005-0000-0000-0000D42D0000}"/>
    <cellStyle name="Formula2decimals 5 2 5" xfId="7442" xr:uid="{00000000-0005-0000-0000-0000D52D0000}"/>
    <cellStyle name="Formula2decimals 5 2 5 2" xfId="32465" xr:uid="{00000000-0005-0000-0000-0000D62D0000}"/>
    <cellStyle name="Formula2decimals 5 2 6" xfId="32459" xr:uid="{00000000-0005-0000-0000-0000D72D0000}"/>
    <cellStyle name="Formula2decimals 5 3" xfId="7443" xr:uid="{00000000-0005-0000-0000-0000D82D0000}"/>
    <cellStyle name="Formula2decimals 5 3 2" xfId="7444" xr:uid="{00000000-0005-0000-0000-0000D92D0000}"/>
    <cellStyle name="Formula2decimals 5 3 2 2" xfId="7445" xr:uid="{00000000-0005-0000-0000-0000DA2D0000}"/>
    <cellStyle name="Formula2decimals 5 3 2 2 2" xfId="32468" xr:uid="{00000000-0005-0000-0000-0000DB2D0000}"/>
    <cellStyle name="Formula2decimals 5 3 2 3" xfId="32467" xr:uid="{00000000-0005-0000-0000-0000DC2D0000}"/>
    <cellStyle name="Formula2decimals 5 3 3" xfId="7446" xr:uid="{00000000-0005-0000-0000-0000DD2D0000}"/>
    <cellStyle name="Formula2decimals 5 3 3 2" xfId="7447" xr:uid="{00000000-0005-0000-0000-0000DE2D0000}"/>
    <cellStyle name="Formula2decimals 5 3 3 2 2" xfId="32470" xr:uid="{00000000-0005-0000-0000-0000DF2D0000}"/>
    <cellStyle name="Formula2decimals 5 3 3 3" xfId="32469" xr:uid="{00000000-0005-0000-0000-0000E02D0000}"/>
    <cellStyle name="Formula2decimals 5 3 4" xfId="7448" xr:uid="{00000000-0005-0000-0000-0000E12D0000}"/>
    <cellStyle name="Formula2decimals 5 3 4 2" xfId="32471" xr:uid="{00000000-0005-0000-0000-0000E22D0000}"/>
    <cellStyle name="Formula2decimals 5 3 5" xfId="7449" xr:uid="{00000000-0005-0000-0000-0000E32D0000}"/>
    <cellStyle name="Formula2decimals 5 3 5 2" xfId="32472" xr:uid="{00000000-0005-0000-0000-0000E42D0000}"/>
    <cellStyle name="Formula2decimals 5 3 6" xfId="32466" xr:uid="{00000000-0005-0000-0000-0000E52D0000}"/>
    <cellStyle name="Formula2decimals 5 4" xfId="7450" xr:uid="{00000000-0005-0000-0000-0000E62D0000}"/>
    <cellStyle name="Formula2decimals 5 4 2" xfId="7451" xr:uid="{00000000-0005-0000-0000-0000E72D0000}"/>
    <cellStyle name="Formula2decimals 5 4 2 2" xfId="32474" xr:uid="{00000000-0005-0000-0000-0000E82D0000}"/>
    <cellStyle name="Formula2decimals 5 4 3" xfId="32473" xr:uid="{00000000-0005-0000-0000-0000E92D0000}"/>
    <cellStyle name="Formula2decimals 5 5" xfId="7452" xr:uid="{00000000-0005-0000-0000-0000EA2D0000}"/>
    <cellStyle name="Formula2decimals 5 5 2" xfId="7453" xr:uid="{00000000-0005-0000-0000-0000EB2D0000}"/>
    <cellStyle name="Formula2decimals 5 5 2 2" xfId="32476" xr:uid="{00000000-0005-0000-0000-0000EC2D0000}"/>
    <cellStyle name="Formula2decimals 5 5 3" xfId="32475" xr:uid="{00000000-0005-0000-0000-0000ED2D0000}"/>
    <cellStyle name="Formula2decimals 5 6" xfId="7454" xr:uid="{00000000-0005-0000-0000-0000EE2D0000}"/>
    <cellStyle name="Formula2decimals 5 6 2" xfId="7455" xr:uid="{00000000-0005-0000-0000-0000EF2D0000}"/>
    <cellStyle name="Formula2decimals 5 6 2 2" xfId="32478" xr:uid="{00000000-0005-0000-0000-0000F02D0000}"/>
    <cellStyle name="Formula2decimals 5 6 3" xfId="32477" xr:uid="{00000000-0005-0000-0000-0000F12D0000}"/>
    <cellStyle name="Formula2decimals 5 7" xfId="7456" xr:uid="{00000000-0005-0000-0000-0000F22D0000}"/>
    <cellStyle name="Formula2decimals 5 7 2" xfId="32479" xr:uid="{00000000-0005-0000-0000-0000F32D0000}"/>
    <cellStyle name="Formula2decimals 5 8" xfId="7457" xr:uid="{00000000-0005-0000-0000-0000F42D0000}"/>
    <cellStyle name="Formula2decimals 5 8 2" xfId="32480" xr:uid="{00000000-0005-0000-0000-0000F52D0000}"/>
    <cellStyle name="Formula2decimals 5 9" xfId="32458" xr:uid="{00000000-0005-0000-0000-0000F62D0000}"/>
    <cellStyle name="Formula2decimals 6" xfId="7458" xr:uid="{00000000-0005-0000-0000-0000F72D0000}"/>
    <cellStyle name="Formula2decimals 6 2" xfId="7459" xr:uid="{00000000-0005-0000-0000-0000F82D0000}"/>
    <cellStyle name="Formula2decimals 6 2 2" xfId="7460" xr:uid="{00000000-0005-0000-0000-0000F92D0000}"/>
    <cellStyle name="Formula2decimals 6 2 2 2" xfId="7461" xr:uid="{00000000-0005-0000-0000-0000FA2D0000}"/>
    <cellStyle name="Formula2decimals 6 2 2 2 2" xfId="32484" xr:uid="{00000000-0005-0000-0000-0000FB2D0000}"/>
    <cellStyle name="Formula2decimals 6 2 2 3" xfId="32483" xr:uid="{00000000-0005-0000-0000-0000FC2D0000}"/>
    <cellStyle name="Formula2decimals 6 2 3" xfId="7462" xr:uid="{00000000-0005-0000-0000-0000FD2D0000}"/>
    <cellStyle name="Formula2decimals 6 2 3 2" xfId="7463" xr:uid="{00000000-0005-0000-0000-0000FE2D0000}"/>
    <cellStyle name="Formula2decimals 6 2 3 2 2" xfId="32486" xr:uid="{00000000-0005-0000-0000-0000FF2D0000}"/>
    <cellStyle name="Formula2decimals 6 2 3 3" xfId="32485" xr:uid="{00000000-0005-0000-0000-0000002E0000}"/>
    <cellStyle name="Formula2decimals 6 2 4" xfId="7464" xr:uid="{00000000-0005-0000-0000-0000012E0000}"/>
    <cellStyle name="Formula2decimals 6 2 4 2" xfId="32487" xr:uid="{00000000-0005-0000-0000-0000022E0000}"/>
    <cellStyle name="Formula2decimals 6 2 5" xfId="7465" xr:uid="{00000000-0005-0000-0000-0000032E0000}"/>
    <cellStyle name="Formula2decimals 6 2 5 2" xfId="32488" xr:uid="{00000000-0005-0000-0000-0000042E0000}"/>
    <cellStyle name="Formula2decimals 6 2 6" xfId="32482" xr:uid="{00000000-0005-0000-0000-0000052E0000}"/>
    <cellStyle name="Formula2decimals 6 3" xfId="7466" xr:uid="{00000000-0005-0000-0000-0000062E0000}"/>
    <cellStyle name="Formula2decimals 6 3 2" xfId="7467" xr:uid="{00000000-0005-0000-0000-0000072E0000}"/>
    <cellStyle name="Formula2decimals 6 3 2 2" xfId="7468" xr:uid="{00000000-0005-0000-0000-0000082E0000}"/>
    <cellStyle name="Formula2decimals 6 3 2 2 2" xfId="32491" xr:uid="{00000000-0005-0000-0000-0000092E0000}"/>
    <cellStyle name="Formula2decimals 6 3 2 3" xfId="32490" xr:uid="{00000000-0005-0000-0000-00000A2E0000}"/>
    <cellStyle name="Formula2decimals 6 3 3" xfId="7469" xr:uid="{00000000-0005-0000-0000-00000B2E0000}"/>
    <cellStyle name="Formula2decimals 6 3 3 2" xfId="7470" xr:uid="{00000000-0005-0000-0000-00000C2E0000}"/>
    <cellStyle name="Formula2decimals 6 3 3 2 2" xfId="32493" xr:uid="{00000000-0005-0000-0000-00000D2E0000}"/>
    <cellStyle name="Formula2decimals 6 3 3 3" xfId="32492" xr:uid="{00000000-0005-0000-0000-00000E2E0000}"/>
    <cellStyle name="Formula2decimals 6 3 4" xfId="7471" xr:uid="{00000000-0005-0000-0000-00000F2E0000}"/>
    <cellStyle name="Formula2decimals 6 3 4 2" xfId="32494" xr:uid="{00000000-0005-0000-0000-0000102E0000}"/>
    <cellStyle name="Formula2decimals 6 3 5" xfId="7472" xr:uid="{00000000-0005-0000-0000-0000112E0000}"/>
    <cellStyle name="Formula2decimals 6 3 5 2" xfId="32495" xr:uid="{00000000-0005-0000-0000-0000122E0000}"/>
    <cellStyle name="Formula2decimals 6 3 6" xfId="32489" xr:uid="{00000000-0005-0000-0000-0000132E0000}"/>
    <cellStyle name="Formula2decimals 6 4" xfId="7473" xr:uid="{00000000-0005-0000-0000-0000142E0000}"/>
    <cellStyle name="Formula2decimals 6 4 2" xfId="7474" xr:uid="{00000000-0005-0000-0000-0000152E0000}"/>
    <cellStyle name="Formula2decimals 6 4 2 2" xfId="32497" xr:uid="{00000000-0005-0000-0000-0000162E0000}"/>
    <cellStyle name="Formula2decimals 6 4 3" xfId="32496" xr:uid="{00000000-0005-0000-0000-0000172E0000}"/>
    <cellStyle name="Formula2decimals 6 5" xfId="7475" xr:uid="{00000000-0005-0000-0000-0000182E0000}"/>
    <cellStyle name="Formula2decimals 6 5 2" xfId="7476" xr:uid="{00000000-0005-0000-0000-0000192E0000}"/>
    <cellStyle name="Formula2decimals 6 5 2 2" xfId="32499" xr:uid="{00000000-0005-0000-0000-00001A2E0000}"/>
    <cellStyle name="Formula2decimals 6 5 3" xfId="32498" xr:uid="{00000000-0005-0000-0000-00001B2E0000}"/>
    <cellStyle name="Formula2decimals 6 6" xfId="7477" xr:uid="{00000000-0005-0000-0000-00001C2E0000}"/>
    <cellStyle name="Formula2decimals 6 6 2" xfId="7478" xr:uid="{00000000-0005-0000-0000-00001D2E0000}"/>
    <cellStyle name="Formula2decimals 6 6 2 2" xfId="32501" xr:uid="{00000000-0005-0000-0000-00001E2E0000}"/>
    <cellStyle name="Formula2decimals 6 6 3" xfId="32500" xr:uid="{00000000-0005-0000-0000-00001F2E0000}"/>
    <cellStyle name="Formula2decimals 6 7" xfId="7479" xr:uid="{00000000-0005-0000-0000-0000202E0000}"/>
    <cellStyle name="Formula2decimals 6 7 2" xfId="32502" xr:uid="{00000000-0005-0000-0000-0000212E0000}"/>
    <cellStyle name="Formula2decimals 6 8" xfId="7480" xr:uid="{00000000-0005-0000-0000-0000222E0000}"/>
    <cellStyle name="Formula2decimals 6 8 2" xfId="32503" xr:uid="{00000000-0005-0000-0000-0000232E0000}"/>
    <cellStyle name="Formula2decimals 6 9" xfId="32481" xr:uid="{00000000-0005-0000-0000-0000242E0000}"/>
    <cellStyle name="Formula2decimals 7" xfId="7481" xr:uid="{00000000-0005-0000-0000-0000252E0000}"/>
    <cellStyle name="Formula2decimals 7 2" xfId="7482" xr:uid="{00000000-0005-0000-0000-0000262E0000}"/>
    <cellStyle name="Formula2decimals 7 2 2" xfId="7483" xr:uid="{00000000-0005-0000-0000-0000272E0000}"/>
    <cellStyle name="Formula2decimals 7 2 2 2" xfId="7484" xr:uid="{00000000-0005-0000-0000-0000282E0000}"/>
    <cellStyle name="Formula2decimals 7 2 2 2 2" xfId="32507" xr:uid="{00000000-0005-0000-0000-0000292E0000}"/>
    <cellStyle name="Formula2decimals 7 2 2 3" xfId="32506" xr:uid="{00000000-0005-0000-0000-00002A2E0000}"/>
    <cellStyle name="Formula2decimals 7 2 3" xfId="7485" xr:uid="{00000000-0005-0000-0000-00002B2E0000}"/>
    <cellStyle name="Formula2decimals 7 2 3 2" xfId="7486" xr:uid="{00000000-0005-0000-0000-00002C2E0000}"/>
    <cellStyle name="Formula2decimals 7 2 3 2 2" xfId="32509" xr:uid="{00000000-0005-0000-0000-00002D2E0000}"/>
    <cellStyle name="Formula2decimals 7 2 3 3" xfId="32508" xr:uid="{00000000-0005-0000-0000-00002E2E0000}"/>
    <cellStyle name="Formula2decimals 7 2 4" xfId="7487" xr:uid="{00000000-0005-0000-0000-00002F2E0000}"/>
    <cellStyle name="Formula2decimals 7 2 4 2" xfId="32510" xr:uid="{00000000-0005-0000-0000-0000302E0000}"/>
    <cellStyle name="Formula2decimals 7 2 5" xfId="7488" xr:uid="{00000000-0005-0000-0000-0000312E0000}"/>
    <cellStyle name="Formula2decimals 7 2 5 2" xfId="32511" xr:uid="{00000000-0005-0000-0000-0000322E0000}"/>
    <cellStyle name="Formula2decimals 7 2 6" xfId="32505" xr:uid="{00000000-0005-0000-0000-0000332E0000}"/>
    <cellStyle name="Formula2decimals 7 3" xfId="7489" xr:uid="{00000000-0005-0000-0000-0000342E0000}"/>
    <cellStyle name="Formula2decimals 7 3 2" xfId="7490" xr:uid="{00000000-0005-0000-0000-0000352E0000}"/>
    <cellStyle name="Formula2decimals 7 3 2 2" xfId="7491" xr:uid="{00000000-0005-0000-0000-0000362E0000}"/>
    <cellStyle name="Formula2decimals 7 3 2 2 2" xfId="32514" xr:uid="{00000000-0005-0000-0000-0000372E0000}"/>
    <cellStyle name="Formula2decimals 7 3 2 3" xfId="32513" xr:uid="{00000000-0005-0000-0000-0000382E0000}"/>
    <cellStyle name="Formula2decimals 7 3 3" xfId="7492" xr:uid="{00000000-0005-0000-0000-0000392E0000}"/>
    <cellStyle name="Formula2decimals 7 3 3 2" xfId="7493" xr:uid="{00000000-0005-0000-0000-00003A2E0000}"/>
    <cellStyle name="Formula2decimals 7 3 3 2 2" xfId="32516" xr:uid="{00000000-0005-0000-0000-00003B2E0000}"/>
    <cellStyle name="Formula2decimals 7 3 3 3" xfId="32515" xr:uid="{00000000-0005-0000-0000-00003C2E0000}"/>
    <cellStyle name="Formula2decimals 7 3 4" xfId="7494" xr:uid="{00000000-0005-0000-0000-00003D2E0000}"/>
    <cellStyle name="Formula2decimals 7 3 4 2" xfId="32517" xr:uid="{00000000-0005-0000-0000-00003E2E0000}"/>
    <cellStyle name="Formula2decimals 7 3 5" xfId="7495" xr:uid="{00000000-0005-0000-0000-00003F2E0000}"/>
    <cellStyle name="Formula2decimals 7 3 5 2" xfId="32518" xr:uid="{00000000-0005-0000-0000-0000402E0000}"/>
    <cellStyle name="Formula2decimals 7 3 6" xfId="32512" xr:uid="{00000000-0005-0000-0000-0000412E0000}"/>
    <cellStyle name="Formula2decimals 7 4" xfId="7496" xr:uid="{00000000-0005-0000-0000-0000422E0000}"/>
    <cellStyle name="Formula2decimals 7 4 2" xfId="7497" xr:uid="{00000000-0005-0000-0000-0000432E0000}"/>
    <cellStyle name="Formula2decimals 7 4 2 2" xfId="32520" xr:uid="{00000000-0005-0000-0000-0000442E0000}"/>
    <cellStyle name="Formula2decimals 7 4 3" xfId="32519" xr:uid="{00000000-0005-0000-0000-0000452E0000}"/>
    <cellStyle name="Formula2decimals 7 5" xfId="7498" xr:uid="{00000000-0005-0000-0000-0000462E0000}"/>
    <cellStyle name="Formula2decimals 7 5 2" xfId="7499" xr:uid="{00000000-0005-0000-0000-0000472E0000}"/>
    <cellStyle name="Formula2decimals 7 5 2 2" xfId="32522" xr:uid="{00000000-0005-0000-0000-0000482E0000}"/>
    <cellStyle name="Formula2decimals 7 5 3" xfId="32521" xr:uid="{00000000-0005-0000-0000-0000492E0000}"/>
    <cellStyle name="Formula2decimals 7 6" xfId="7500" xr:uid="{00000000-0005-0000-0000-00004A2E0000}"/>
    <cellStyle name="Formula2decimals 7 6 2" xfId="7501" xr:uid="{00000000-0005-0000-0000-00004B2E0000}"/>
    <cellStyle name="Formula2decimals 7 6 2 2" xfId="32524" xr:uid="{00000000-0005-0000-0000-00004C2E0000}"/>
    <cellStyle name="Formula2decimals 7 6 3" xfId="32523" xr:uid="{00000000-0005-0000-0000-00004D2E0000}"/>
    <cellStyle name="Formula2decimals 7 7" xfId="7502" xr:uid="{00000000-0005-0000-0000-00004E2E0000}"/>
    <cellStyle name="Formula2decimals 7 7 2" xfId="32525" xr:uid="{00000000-0005-0000-0000-00004F2E0000}"/>
    <cellStyle name="Formula2decimals 7 8" xfId="7503" xr:uid="{00000000-0005-0000-0000-0000502E0000}"/>
    <cellStyle name="Formula2decimals 7 8 2" xfId="32526" xr:uid="{00000000-0005-0000-0000-0000512E0000}"/>
    <cellStyle name="Formula2decimals 7 9" xfId="32504" xr:uid="{00000000-0005-0000-0000-0000522E0000}"/>
    <cellStyle name="Formula2decimals 8" xfId="7504" xr:uid="{00000000-0005-0000-0000-0000532E0000}"/>
    <cellStyle name="Formula2decimals 8 2" xfId="7505" xr:uid="{00000000-0005-0000-0000-0000542E0000}"/>
    <cellStyle name="Formula2decimals 8 2 2" xfId="7506" xr:uid="{00000000-0005-0000-0000-0000552E0000}"/>
    <cellStyle name="Formula2decimals 8 2 2 2" xfId="7507" xr:uid="{00000000-0005-0000-0000-0000562E0000}"/>
    <cellStyle name="Formula2decimals 8 2 2 2 2" xfId="32530" xr:uid="{00000000-0005-0000-0000-0000572E0000}"/>
    <cellStyle name="Formula2decimals 8 2 2 3" xfId="32529" xr:uid="{00000000-0005-0000-0000-0000582E0000}"/>
    <cellStyle name="Formula2decimals 8 2 3" xfId="7508" xr:uid="{00000000-0005-0000-0000-0000592E0000}"/>
    <cellStyle name="Formula2decimals 8 2 3 2" xfId="7509" xr:uid="{00000000-0005-0000-0000-00005A2E0000}"/>
    <cellStyle name="Formula2decimals 8 2 3 2 2" xfId="32532" xr:uid="{00000000-0005-0000-0000-00005B2E0000}"/>
    <cellStyle name="Formula2decimals 8 2 3 3" xfId="32531" xr:uid="{00000000-0005-0000-0000-00005C2E0000}"/>
    <cellStyle name="Formula2decimals 8 2 4" xfId="7510" xr:uid="{00000000-0005-0000-0000-00005D2E0000}"/>
    <cellStyle name="Formula2decimals 8 2 4 2" xfId="32533" xr:uid="{00000000-0005-0000-0000-00005E2E0000}"/>
    <cellStyle name="Formula2decimals 8 2 5" xfId="7511" xr:uid="{00000000-0005-0000-0000-00005F2E0000}"/>
    <cellStyle name="Formula2decimals 8 2 5 2" xfId="32534" xr:uid="{00000000-0005-0000-0000-0000602E0000}"/>
    <cellStyle name="Formula2decimals 8 2 6" xfId="32528" xr:uid="{00000000-0005-0000-0000-0000612E0000}"/>
    <cellStyle name="Formula2decimals 8 3" xfId="7512" xr:uid="{00000000-0005-0000-0000-0000622E0000}"/>
    <cellStyle name="Formula2decimals 8 3 2" xfId="7513" xr:uid="{00000000-0005-0000-0000-0000632E0000}"/>
    <cellStyle name="Formula2decimals 8 3 2 2" xfId="7514" xr:uid="{00000000-0005-0000-0000-0000642E0000}"/>
    <cellStyle name="Formula2decimals 8 3 2 2 2" xfId="32537" xr:uid="{00000000-0005-0000-0000-0000652E0000}"/>
    <cellStyle name="Formula2decimals 8 3 2 3" xfId="32536" xr:uid="{00000000-0005-0000-0000-0000662E0000}"/>
    <cellStyle name="Formula2decimals 8 3 3" xfId="7515" xr:uid="{00000000-0005-0000-0000-0000672E0000}"/>
    <cellStyle name="Formula2decimals 8 3 3 2" xfId="7516" xr:uid="{00000000-0005-0000-0000-0000682E0000}"/>
    <cellStyle name="Formula2decimals 8 3 3 2 2" xfId="32539" xr:uid="{00000000-0005-0000-0000-0000692E0000}"/>
    <cellStyle name="Formula2decimals 8 3 3 3" xfId="32538" xr:uid="{00000000-0005-0000-0000-00006A2E0000}"/>
    <cellStyle name="Formula2decimals 8 3 4" xfId="7517" xr:uid="{00000000-0005-0000-0000-00006B2E0000}"/>
    <cellStyle name="Formula2decimals 8 3 4 2" xfId="32540" xr:uid="{00000000-0005-0000-0000-00006C2E0000}"/>
    <cellStyle name="Formula2decimals 8 3 5" xfId="7518" xr:uid="{00000000-0005-0000-0000-00006D2E0000}"/>
    <cellStyle name="Formula2decimals 8 3 5 2" xfId="32541" xr:uid="{00000000-0005-0000-0000-00006E2E0000}"/>
    <cellStyle name="Formula2decimals 8 3 6" xfId="32535" xr:uid="{00000000-0005-0000-0000-00006F2E0000}"/>
    <cellStyle name="Formula2decimals 8 4" xfId="7519" xr:uid="{00000000-0005-0000-0000-0000702E0000}"/>
    <cellStyle name="Formula2decimals 8 4 2" xfId="7520" xr:uid="{00000000-0005-0000-0000-0000712E0000}"/>
    <cellStyle name="Formula2decimals 8 4 2 2" xfId="32543" xr:uid="{00000000-0005-0000-0000-0000722E0000}"/>
    <cellStyle name="Formula2decimals 8 4 3" xfId="32542" xr:uid="{00000000-0005-0000-0000-0000732E0000}"/>
    <cellStyle name="Formula2decimals 8 5" xfId="7521" xr:uid="{00000000-0005-0000-0000-0000742E0000}"/>
    <cellStyle name="Formula2decimals 8 5 2" xfId="7522" xr:uid="{00000000-0005-0000-0000-0000752E0000}"/>
    <cellStyle name="Formula2decimals 8 5 2 2" xfId="32545" xr:uid="{00000000-0005-0000-0000-0000762E0000}"/>
    <cellStyle name="Formula2decimals 8 5 3" xfId="32544" xr:uid="{00000000-0005-0000-0000-0000772E0000}"/>
    <cellStyle name="Formula2decimals 8 6" xfId="7523" xr:uid="{00000000-0005-0000-0000-0000782E0000}"/>
    <cellStyle name="Formula2decimals 8 6 2" xfId="7524" xr:uid="{00000000-0005-0000-0000-0000792E0000}"/>
    <cellStyle name="Formula2decimals 8 6 2 2" xfId="32547" xr:uid="{00000000-0005-0000-0000-00007A2E0000}"/>
    <cellStyle name="Formula2decimals 8 6 3" xfId="32546" xr:uid="{00000000-0005-0000-0000-00007B2E0000}"/>
    <cellStyle name="Formula2decimals 8 7" xfId="7525" xr:uid="{00000000-0005-0000-0000-00007C2E0000}"/>
    <cellStyle name="Formula2decimals 8 7 2" xfId="32548" xr:uid="{00000000-0005-0000-0000-00007D2E0000}"/>
    <cellStyle name="Formula2decimals 8 8" xfId="7526" xr:uid="{00000000-0005-0000-0000-00007E2E0000}"/>
    <cellStyle name="Formula2decimals 8 8 2" xfId="32549" xr:uid="{00000000-0005-0000-0000-00007F2E0000}"/>
    <cellStyle name="Formula2decimals 8 9" xfId="32527" xr:uid="{00000000-0005-0000-0000-0000802E0000}"/>
    <cellStyle name="Formula2decimals 9" xfId="7527" xr:uid="{00000000-0005-0000-0000-0000812E0000}"/>
    <cellStyle name="Formula2decimals 9 2" xfId="7528" xr:uid="{00000000-0005-0000-0000-0000822E0000}"/>
    <cellStyle name="Formula2decimals 9 2 2" xfId="7529" xr:uid="{00000000-0005-0000-0000-0000832E0000}"/>
    <cellStyle name="Formula2decimals 9 2 2 2" xfId="7530" xr:uid="{00000000-0005-0000-0000-0000842E0000}"/>
    <cellStyle name="Formula2decimals 9 2 2 2 2" xfId="32553" xr:uid="{00000000-0005-0000-0000-0000852E0000}"/>
    <cellStyle name="Formula2decimals 9 2 2 3" xfId="32552" xr:uid="{00000000-0005-0000-0000-0000862E0000}"/>
    <cellStyle name="Formula2decimals 9 2 3" xfId="7531" xr:uid="{00000000-0005-0000-0000-0000872E0000}"/>
    <cellStyle name="Formula2decimals 9 2 3 2" xfId="7532" xr:uid="{00000000-0005-0000-0000-0000882E0000}"/>
    <cellStyle name="Formula2decimals 9 2 3 2 2" xfId="32555" xr:uid="{00000000-0005-0000-0000-0000892E0000}"/>
    <cellStyle name="Formula2decimals 9 2 3 3" xfId="32554" xr:uid="{00000000-0005-0000-0000-00008A2E0000}"/>
    <cellStyle name="Formula2decimals 9 2 4" xfId="7533" xr:uid="{00000000-0005-0000-0000-00008B2E0000}"/>
    <cellStyle name="Formula2decimals 9 2 4 2" xfId="32556" xr:uid="{00000000-0005-0000-0000-00008C2E0000}"/>
    <cellStyle name="Formula2decimals 9 2 5" xfId="7534" xr:uid="{00000000-0005-0000-0000-00008D2E0000}"/>
    <cellStyle name="Formula2decimals 9 2 5 2" xfId="32557" xr:uid="{00000000-0005-0000-0000-00008E2E0000}"/>
    <cellStyle name="Formula2decimals 9 2 6" xfId="32551" xr:uid="{00000000-0005-0000-0000-00008F2E0000}"/>
    <cellStyle name="Formula2decimals 9 3" xfId="7535" xr:uid="{00000000-0005-0000-0000-0000902E0000}"/>
    <cellStyle name="Formula2decimals 9 3 2" xfId="7536" xr:uid="{00000000-0005-0000-0000-0000912E0000}"/>
    <cellStyle name="Formula2decimals 9 3 2 2" xfId="7537" xr:uid="{00000000-0005-0000-0000-0000922E0000}"/>
    <cellStyle name="Formula2decimals 9 3 2 2 2" xfId="32560" xr:uid="{00000000-0005-0000-0000-0000932E0000}"/>
    <cellStyle name="Formula2decimals 9 3 2 3" xfId="32559" xr:uid="{00000000-0005-0000-0000-0000942E0000}"/>
    <cellStyle name="Formula2decimals 9 3 3" xfId="7538" xr:uid="{00000000-0005-0000-0000-0000952E0000}"/>
    <cellStyle name="Formula2decimals 9 3 3 2" xfId="7539" xr:uid="{00000000-0005-0000-0000-0000962E0000}"/>
    <cellStyle name="Formula2decimals 9 3 3 2 2" xfId="32562" xr:uid="{00000000-0005-0000-0000-0000972E0000}"/>
    <cellStyle name="Formula2decimals 9 3 3 3" xfId="32561" xr:uid="{00000000-0005-0000-0000-0000982E0000}"/>
    <cellStyle name="Formula2decimals 9 3 4" xfId="7540" xr:uid="{00000000-0005-0000-0000-0000992E0000}"/>
    <cellStyle name="Formula2decimals 9 3 4 2" xfId="32563" xr:uid="{00000000-0005-0000-0000-00009A2E0000}"/>
    <cellStyle name="Formula2decimals 9 3 5" xfId="7541" xr:uid="{00000000-0005-0000-0000-00009B2E0000}"/>
    <cellStyle name="Formula2decimals 9 3 5 2" xfId="32564" xr:uid="{00000000-0005-0000-0000-00009C2E0000}"/>
    <cellStyle name="Formula2decimals 9 3 6" xfId="32558" xr:uid="{00000000-0005-0000-0000-00009D2E0000}"/>
    <cellStyle name="Formula2decimals 9 4" xfId="7542" xr:uid="{00000000-0005-0000-0000-00009E2E0000}"/>
    <cellStyle name="Formula2decimals 9 4 2" xfId="7543" xr:uid="{00000000-0005-0000-0000-00009F2E0000}"/>
    <cellStyle name="Formula2decimals 9 4 2 2" xfId="32566" xr:uid="{00000000-0005-0000-0000-0000A02E0000}"/>
    <cellStyle name="Formula2decimals 9 4 3" xfId="32565" xr:uid="{00000000-0005-0000-0000-0000A12E0000}"/>
    <cellStyle name="Formula2decimals 9 5" xfId="7544" xr:uid="{00000000-0005-0000-0000-0000A22E0000}"/>
    <cellStyle name="Formula2decimals 9 5 2" xfId="7545" xr:uid="{00000000-0005-0000-0000-0000A32E0000}"/>
    <cellStyle name="Formula2decimals 9 5 2 2" xfId="32568" xr:uid="{00000000-0005-0000-0000-0000A42E0000}"/>
    <cellStyle name="Formula2decimals 9 5 3" xfId="32567" xr:uid="{00000000-0005-0000-0000-0000A52E0000}"/>
    <cellStyle name="Formula2decimals 9 6" xfId="7546" xr:uid="{00000000-0005-0000-0000-0000A62E0000}"/>
    <cellStyle name="Formula2decimals 9 6 2" xfId="7547" xr:uid="{00000000-0005-0000-0000-0000A72E0000}"/>
    <cellStyle name="Formula2decimals 9 6 2 2" xfId="32570" xr:uid="{00000000-0005-0000-0000-0000A82E0000}"/>
    <cellStyle name="Formula2decimals 9 6 3" xfId="32569" xr:uid="{00000000-0005-0000-0000-0000A92E0000}"/>
    <cellStyle name="Formula2decimals 9 7" xfId="7548" xr:uid="{00000000-0005-0000-0000-0000AA2E0000}"/>
    <cellStyle name="Formula2decimals 9 7 2" xfId="32571" xr:uid="{00000000-0005-0000-0000-0000AB2E0000}"/>
    <cellStyle name="Formula2decimals 9 8" xfId="7549" xr:uid="{00000000-0005-0000-0000-0000AC2E0000}"/>
    <cellStyle name="Formula2decimals 9 8 2" xfId="32572" xr:uid="{00000000-0005-0000-0000-0000AD2E0000}"/>
    <cellStyle name="Formula2decimals 9 9" xfId="32550" xr:uid="{00000000-0005-0000-0000-0000AE2E0000}"/>
    <cellStyle name="Formula4decimals" xfId="14" xr:uid="{00000000-0005-0000-0000-0000AF2E0000}"/>
    <cellStyle name="Formula4decimals 10" xfId="7550" xr:uid="{00000000-0005-0000-0000-0000B02E0000}"/>
    <cellStyle name="Formula4decimals 10 2" xfId="7551" xr:uid="{00000000-0005-0000-0000-0000B12E0000}"/>
    <cellStyle name="Formula4decimals 10 2 2" xfId="7552" xr:uid="{00000000-0005-0000-0000-0000B22E0000}"/>
    <cellStyle name="Formula4decimals 10 2 2 2" xfId="7553" xr:uid="{00000000-0005-0000-0000-0000B32E0000}"/>
    <cellStyle name="Formula4decimals 10 2 2 2 2" xfId="32576" xr:uid="{00000000-0005-0000-0000-0000B42E0000}"/>
    <cellStyle name="Formula4decimals 10 2 2 3" xfId="32575" xr:uid="{00000000-0005-0000-0000-0000B52E0000}"/>
    <cellStyle name="Formula4decimals 10 2 3" xfId="7554" xr:uid="{00000000-0005-0000-0000-0000B62E0000}"/>
    <cellStyle name="Formula4decimals 10 2 3 2" xfId="7555" xr:uid="{00000000-0005-0000-0000-0000B72E0000}"/>
    <cellStyle name="Formula4decimals 10 2 3 2 2" xfId="32578" xr:uid="{00000000-0005-0000-0000-0000B82E0000}"/>
    <cellStyle name="Formula4decimals 10 2 3 3" xfId="32577" xr:uid="{00000000-0005-0000-0000-0000B92E0000}"/>
    <cellStyle name="Formula4decimals 10 2 4" xfId="7556" xr:uid="{00000000-0005-0000-0000-0000BA2E0000}"/>
    <cellStyle name="Formula4decimals 10 2 4 2" xfId="32579" xr:uid="{00000000-0005-0000-0000-0000BB2E0000}"/>
    <cellStyle name="Formula4decimals 10 2 5" xfId="7557" xr:uid="{00000000-0005-0000-0000-0000BC2E0000}"/>
    <cellStyle name="Formula4decimals 10 2 5 2" xfId="32580" xr:uid="{00000000-0005-0000-0000-0000BD2E0000}"/>
    <cellStyle name="Formula4decimals 10 2 6" xfId="32574" xr:uid="{00000000-0005-0000-0000-0000BE2E0000}"/>
    <cellStyle name="Formula4decimals 10 3" xfId="7558" xr:uid="{00000000-0005-0000-0000-0000BF2E0000}"/>
    <cellStyle name="Formula4decimals 10 3 2" xfId="7559" xr:uid="{00000000-0005-0000-0000-0000C02E0000}"/>
    <cellStyle name="Formula4decimals 10 3 2 2" xfId="7560" xr:uid="{00000000-0005-0000-0000-0000C12E0000}"/>
    <cellStyle name="Formula4decimals 10 3 2 2 2" xfId="32583" xr:uid="{00000000-0005-0000-0000-0000C22E0000}"/>
    <cellStyle name="Formula4decimals 10 3 2 3" xfId="32582" xr:uid="{00000000-0005-0000-0000-0000C32E0000}"/>
    <cellStyle name="Formula4decimals 10 3 3" xfId="7561" xr:uid="{00000000-0005-0000-0000-0000C42E0000}"/>
    <cellStyle name="Formula4decimals 10 3 3 2" xfId="7562" xr:uid="{00000000-0005-0000-0000-0000C52E0000}"/>
    <cellStyle name="Formula4decimals 10 3 3 2 2" xfId="32585" xr:uid="{00000000-0005-0000-0000-0000C62E0000}"/>
    <cellStyle name="Formula4decimals 10 3 3 3" xfId="32584" xr:uid="{00000000-0005-0000-0000-0000C72E0000}"/>
    <cellStyle name="Formula4decimals 10 3 4" xfId="7563" xr:uid="{00000000-0005-0000-0000-0000C82E0000}"/>
    <cellStyle name="Formula4decimals 10 3 4 2" xfId="32586" xr:uid="{00000000-0005-0000-0000-0000C92E0000}"/>
    <cellStyle name="Formula4decimals 10 3 5" xfId="7564" xr:uid="{00000000-0005-0000-0000-0000CA2E0000}"/>
    <cellStyle name="Formula4decimals 10 3 5 2" xfId="32587" xr:uid="{00000000-0005-0000-0000-0000CB2E0000}"/>
    <cellStyle name="Formula4decimals 10 3 6" xfId="32581" xr:uid="{00000000-0005-0000-0000-0000CC2E0000}"/>
    <cellStyle name="Formula4decimals 10 4" xfId="7565" xr:uid="{00000000-0005-0000-0000-0000CD2E0000}"/>
    <cellStyle name="Formula4decimals 10 4 2" xfId="7566" xr:uid="{00000000-0005-0000-0000-0000CE2E0000}"/>
    <cellStyle name="Formula4decimals 10 4 2 2" xfId="32589" xr:uid="{00000000-0005-0000-0000-0000CF2E0000}"/>
    <cellStyle name="Formula4decimals 10 4 3" xfId="32588" xr:uid="{00000000-0005-0000-0000-0000D02E0000}"/>
    <cellStyle name="Formula4decimals 10 5" xfId="7567" xr:uid="{00000000-0005-0000-0000-0000D12E0000}"/>
    <cellStyle name="Formula4decimals 10 5 2" xfId="7568" xr:uid="{00000000-0005-0000-0000-0000D22E0000}"/>
    <cellStyle name="Formula4decimals 10 5 2 2" xfId="32591" xr:uid="{00000000-0005-0000-0000-0000D32E0000}"/>
    <cellStyle name="Formula4decimals 10 5 3" xfId="32590" xr:uid="{00000000-0005-0000-0000-0000D42E0000}"/>
    <cellStyle name="Formula4decimals 10 6" xfId="7569" xr:uid="{00000000-0005-0000-0000-0000D52E0000}"/>
    <cellStyle name="Formula4decimals 10 6 2" xfId="7570" xr:uid="{00000000-0005-0000-0000-0000D62E0000}"/>
    <cellStyle name="Formula4decimals 10 6 2 2" xfId="32593" xr:uid="{00000000-0005-0000-0000-0000D72E0000}"/>
    <cellStyle name="Formula4decimals 10 6 3" xfId="32592" xr:uid="{00000000-0005-0000-0000-0000D82E0000}"/>
    <cellStyle name="Formula4decimals 10 7" xfId="7571" xr:uid="{00000000-0005-0000-0000-0000D92E0000}"/>
    <cellStyle name="Formula4decimals 10 7 2" xfId="32594" xr:uid="{00000000-0005-0000-0000-0000DA2E0000}"/>
    <cellStyle name="Formula4decimals 10 8" xfId="7572" xr:uid="{00000000-0005-0000-0000-0000DB2E0000}"/>
    <cellStyle name="Formula4decimals 10 8 2" xfId="32595" xr:uid="{00000000-0005-0000-0000-0000DC2E0000}"/>
    <cellStyle name="Formula4decimals 10 9" xfId="32573" xr:uid="{00000000-0005-0000-0000-0000DD2E0000}"/>
    <cellStyle name="Formula4decimals 11" xfId="7573" xr:uid="{00000000-0005-0000-0000-0000DE2E0000}"/>
    <cellStyle name="Formula4decimals 11 2" xfId="7574" xr:uid="{00000000-0005-0000-0000-0000DF2E0000}"/>
    <cellStyle name="Formula4decimals 11 2 2" xfId="7575" xr:uid="{00000000-0005-0000-0000-0000E02E0000}"/>
    <cellStyle name="Formula4decimals 11 2 2 2" xfId="7576" xr:uid="{00000000-0005-0000-0000-0000E12E0000}"/>
    <cellStyle name="Formula4decimals 11 2 2 2 2" xfId="32599" xr:uid="{00000000-0005-0000-0000-0000E22E0000}"/>
    <cellStyle name="Formula4decimals 11 2 2 3" xfId="32598" xr:uid="{00000000-0005-0000-0000-0000E32E0000}"/>
    <cellStyle name="Formula4decimals 11 2 3" xfId="7577" xr:uid="{00000000-0005-0000-0000-0000E42E0000}"/>
    <cellStyle name="Formula4decimals 11 2 3 2" xfId="7578" xr:uid="{00000000-0005-0000-0000-0000E52E0000}"/>
    <cellStyle name="Formula4decimals 11 2 3 2 2" xfId="32601" xr:uid="{00000000-0005-0000-0000-0000E62E0000}"/>
    <cellStyle name="Formula4decimals 11 2 3 3" xfId="32600" xr:uid="{00000000-0005-0000-0000-0000E72E0000}"/>
    <cellStyle name="Formula4decimals 11 2 4" xfId="7579" xr:uid="{00000000-0005-0000-0000-0000E82E0000}"/>
    <cellStyle name="Formula4decimals 11 2 4 2" xfId="32602" xr:uid="{00000000-0005-0000-0000-0000E92E0000}"/>
    <cellStyle name="Formula4decimals 11 2 5" xfId="7580" xr:uid="{00000000-0005-0000-0000-0000EA2E0000}"/>
    <cellStyle name="Formula4decimals 11 2 5 2" xfId="32603" xr:uid="{00000000-0005-0000-0000-0000EB2E0000}"/>
    <cellStyle name="Formula4decimals 11 2 6" xfId="32597" xr:uid="{00000000-0005-0000-0000-0000EC2E0000}"/>
    <cellStyle name="Formula4decimals 11 3" xfId="7581" xr:uid="{00000000-0005-0000-0000-0000ED2E0000}"/>
    <cellStyle name="Formula4decimals 11 3 2" xfId="7582" xr:uid="{00000000-0005-0000-0000-0000EE2E0000}"/>
    <cellStyle name="Formula4decimals 11 3 2 2" xfId="7583" xr:uid="{00000000-0005-0000-0000-0000EF2E0000}"/>
    <cellStyle name="Formula4decimals 11 3 2 2 2" xfId="32606" xr:uid="{00000000-0005-0000-0000-0000F02E0000}"/>
    <cellStyle name="Formula4decimals 11 3 2 3" xfId="32605" xr:uid="{00000000-0005-0000-0000-0000F12E0000}"/>
    <cellStyle name="Formula4decimals 11 3 3" xfId="7584" xr:uid="{00000000-0005-0000-0000-0000F22E0000}"/>
    <cellStyle name="Formula4decimals 11 3 3 2" xfId="7585" xr:uid="{00000000-0005-0000-0000-0000F32E0000}"/>
    <cellStyle name="Formula4decimals 11 3 3 2 2" xfId="32608" xr:uid="{00000000-0005-0000-0000-0000F42E0000}"/>
    <cellStyle name="Formula4decimals 11 3 3 3" xfId="32607" xr:uid="{00000000-0005-0000-0000-0000F52E0000}"/>
    <cellStyle name="Formula4decimals 11 3 4" xfId="7586" xr:uid="{00000000-0005-0000-0000-0000F62E0000}"/>
    <cellStyle name="Formula4decimals 11 3 4 2" xfId="32609" xr:uid="{00000000-0005-0000-0000-0000F72E0000}"/>
    <cellStyle name="Formula4decimals 11 3 5" xfId="7587" xr:uid="{00000000-0005-0000-0000-0000F82E0000}"/>
    <cellStyle name="Formula4decimals 11 3 5 2" xfId="32610" xr:uid="{00000000-0005-0000-0000-0000F92E0000}"/>
    <cellStyle name="Formula4decimals 11 3 6" xfId="32604" xr:uid="{00000000-0005-0000-0000-0000FA2E0000}"/>
    <cellStyle name="Formula4decimals 11 4" xfId="7588" xr:uid="{00000000-0005-0000-0000-0000FB2E0000}"/>
    <cellStyle name="Formula4decimals 11 4 2" xfId="7589" xr:uid="{00000000-0005-0000-0000-0000FC2E0000}"/>
    <cellStyle name="Formula4decimals 11 4 2 2" xfId="32612" xr:uid="{00000000-0005-0000-0000-0000FD2E0000}"/>
    <cellStyle name="Formula4decimals 11 4 3" xfId="32611" xr:uid="{00000000-0005-0000-0000-0000FE2E0000}"/>
    <cellStyle name="Formula4decimals 11 5" xfId="7590" xr:uid="{00000000-0005-0000-0000-0000FF2E0000}"/>
    <cellStyle name="Formula4decimals 11 5 2" xfId="7591" xr:uid="{00000000-0005-0000-0000-0000002F0000}"/>
    <cellStyle name="Formula4decimals 11 5 2 2" xfId="32614" xr:uid="{00000000-0005-0000-0000-0000012F0000}"/>
    <cellStyle name="Formula4decimals 11 5 3" xfId="32613" xr:uid="{00000000-0005-0000-0000-0000022F0000}"/>
    <cellStyle name="Formula4decimals 11 6" xfId="7592" xr:uid="{00000000-0005-0000-0000-0000032F0000}"/>
    <cellStyle name="Formula4decimals 11 6 2" xfId="7593" xr:uid="{00000000-0005-0000-0000-0000042F0000}"/>
    <cellStyle name="Formula4decimals 11 6 2 2" xfId="32616" xr:uid="{00000000-0005-0000-0000-0000052F0000}"/>
    <cellStyle name="Formula4decimals 11 6 3" xfId="32615" xr:uid="{00000000-0005-0000-0000-0000062F0000}"/>
    <cellStyle name="Formula4decimals 11 7" xfId="7594" xr:uid="{00000000-0005-0000-0000-0000072F0000}"/>
    <cellStyle name="Formula4decimals 11 7 2" xfId="32617" xr:uid="{00000000-0005-0000-0000-0000082F0000}"/>
    <cellStyle name="Formula4decimals 11 8" xfId="7595" xr:uid="{00000000-0005-0000-0000-0000092F0000}"/>
    <cellStyle name="Formula4decimals 11 8 2" xfId="32618" xr:uid="{00000000-0005-0000-0000-00000A2F0000}"/>
    <cellStyle name="Formula4decimals 11 9" xfId="32596" xr:uid="{00000000-0005-0000-0000-00000B2F0000}"/>
    <cellStyle name="Formula4decimals 12" xfId="7596" xr:uid="{00000000-0005-0000-0000-00000C2F0000}"/>
    <cellStyle name="Formula4decimals 12 2" xfId="7597" xr:uid="{00000000-0005-0000-0000-00000D2F0000}"/>
    <cellStyle name="Formula4decimals 12 2 2" xfId="7598" xr:uid="{00000000-0005-0000-0000-00000E2F0000}"/>
    <cellStyle name="Formula4decimals 12 2 2 2" xfId="7599" xr:uid="{00000000-0005-0000-0000-00000F2F0000}"/>
    <cellStyle name="Formula4decimals 12 2 2 2 2" xfId="32622" xr:uid="{00000000-0005-0000-0000-0000102F0000}"/>
    <cellStyle name="Formula4decimals 12 2 2 3" xfId="32621" xr:uid="{00000000-0005-0000-0000-0000112F0000}"/>
    <cellStyle name="Formula4decimals 12 2 3" xfId="7600" xr:uid="{00000000-0005-0000-0000-0000122F0000}"/>
    <cellStyle name="Formula4decimals 12 2 3 2" xfId="7601" xr:uid="{00000000-0005-0000-0000-0000132F0000}"/>
    <cellStyle name="Formula4decimals 12 2 3 2 2" xfId="32624" xr:uid="{00000000-0005-0000-0000-0000142F0000}"/>
    <cellStyle name="Formula4decimals 12 2 3 3" xfId="32623" xr:uid="{00000000-0005-0000-0000-0000152F0000}"/>
    <cellStyle name="Formula4decimals 12 2 4" xfId="7602" xr:uid="{00000000-0005-0000-0000-0000162F0000}"/>
    <cellStyle name="Formula4decimals 12 2 4 2" xfId="32625" xr:uid="{00000000-0005-0000-0000-0000172F0000}"/>
    <cellStyle name="Formula4decimals 12 2 5" xfId="7603" xr:uid="{00000000-0005-0000-0000-0000182F0000}"/>
    <cellStyle name="Formula4decimals 12 2 5 2" xfId="32626" xr:uid="{00000000-0005-0000-0000-0000192F0000}"/>
    <cellStyle name="Formula4decimals 12 2 6" xfId="32620" xr:uid="{00000000-0005-0000-0000-00001A2F0000}"/>
    <cellStyle name="Formula4decimals 12 3" xfId="7604" xr:uid="{00000000-0005-0000-0000-00001B2F0000}"/>
    <cellStyle name="Formula4decimals 12 3 2" xfId="7605" xr:uid="{00000000-0005-0000-0000-00001C2F0000}"/>
    <cellStyle name="Formula4decimals 12 3 2 2" xfId="7606" xr:uid="{00000000-0005-0000-0000-00001D2F0000}"/>
    <cellStyle name="Formula4decimals 12 3 2 2 2" xfId="32629" xr:uid="{00000000-0005-0000-0000-00001E2F0000}"/>
    <cellStyle name="Formula4decimals 12 3 2 3" xfId="32628" xr:uid="{00000000-0005-0000-0000-00001F2F0000}"/>
    <cellStyle name="Formula4decimals 12 3 3" xfId="7607" xr:uid="{00000000-0005-0000-0000-0000202F0000}"/>
    <cellStyle name="Formula4decimals 12 3 3 2" xfId="7608" xr:uid="{00000000-0005-0000-0000-0000212F0000}"/>
    <cellStyle name="Formula4decimals 12 3 3 2 2" xfId="32631" xr:uid="{00000000-0005-0000-0000-0000222F0000}"/>
    <cellStyle name="Formula4decimals 12 3 3 3" xfId="32630" xr:uid="{00000000-0005-0000-0000-0000232F0000}"/>
    <cellStyle name="Formula4decimals 12 3 4" xfId="7609" xr:uid="{00000000-0005-0000-0000-0000242F0000}"/>
    <cellStyle name="Formula4decimals 12 3 4 2" xfId="32632" xr:uid="{00000000-0005-0000-0000-0000252F0000}"/>
    <cellStyle name="Formula4decimals 12 3 5" xfId="7610" xr:uid="{00000000-0005-0000-0000-0000262F0000}"/>
    <cellStyle name="Formula4decimals 12 3 5 2" xfId="32633" xr:uid="{00000000-0005-0000-0000-0000272F0000}"/>
    <cellStyle name="Formula4decimals 12 3 6" xfId="32627" xr:uid="{00000000-0005-0000-0000-0000282F0000}"/>
    <cellStyle name="Formula4decimals 12 4" xfId="7611" xr:uid="{00000000-0005-0000-0000-0000292F0000}"/>
    <cellStyle name="Formula4decimals 12 4 2" xfId="7612" xr:uid="{00000000-0005-0000-0000-00002A2F0000}"/>
    <cellStyle name="Formula4decimals 12 4 2 2" xfId="32635" xr:uid="{00000000-0005-0000-0000-00002B2F0000}"/>
    <cellStyle name="Formula4decimals 12 4 3" xfId="32634" xr:uid="{00000000-0005-0000-0000-00002C2F0000}"/>
    <cellStyle name="Formula4decimals 12 5" xfId="7613" xr:uid="{00000000-0005-0000-0000-00002D2F0000}"/>
    <cellStyle name="Formula4decimals 12 5 2" xfId="7614" xr:uid="{00000000-0005-0000-0000-00002E2F0000}"/>
    <cellStyle name="Formula4decimals 12 5 2 2" xfId="32637" xr:uid="{00000000-0005-0000-0000-00002F2F0000}"/>
    <cellStyle name="Formula4decimals 12 5 3" xfId="32636" xr:uid="{00000000-0005-0000-0000-0000302F0000}"/>
    <cellStyle name="Formula4decimals 12 6" xfId="7615" xr:uid="{00000000-0005-0000-0000-0000312F0000}"/>
    <cellStyle name="Formula4decimals 12 6 2" xfId="7616" xr:uid="{00000000-0005-0000-0000-0000322F0000}"/>
    <cellStyle name="Formula4decimals 12 6 2 2" xfId="32639" xr:uid="{00000000-0005-0000-0000-0000332F0000}"/>
    <cellStyle name="Formula4decimals 12 6 3" xfId="32638" xr:uid="{00000000-0005-0000-0000-0000342F0000}"/>
    <cellStyle name="Formula4decimals 12 7" xfId="7617" xr:uid="{00000000-0005-0000-0000-0000352F0000}"/>
    <cellStyle name="Formula4decimals 12 7 2" xfId="32640" xr:uid="{00000000-0005-0000-0000-0000362F0000}"/>
    <cellStyle name="Formula4decimals 12 8" xfId="7618" xr:uid="{00000000-0005-0000-0000-0000372F0000}"/>
    <cellStyle name="Formula4decimals 12 8 2" xfId="32641" xr:uid="{00000000-0005-0000-0000-0000382F0000}"/>
    <cellStyle name="Formula4decimals 12 9" xfId="32619" xr:uid="{00000000-0005-0000-0000-0000392F0000}"/>
    <cellStyle name="Formula4decimals 13" xfId="7619" xr:uid="{00000000-0005-0000-0000-00003A2F0000}"/>
    <cellStyle name="Formula4decimals 13 2" xfId="7620" xr:uid="{00000000-0005-0000-0000-00003B2F0000}"/>
    <cellStyle name="Formula4decimals 13 2 2" xfId="7621" xr:uid="{00000000-0005-0000-0000-00003C2F0000}"/>
    <cellStyle name="Formula4decimals 13 2 2 2" xfId="7622" xr:uid="{00000000-0005-0000-0000-00003D2F0000}"/>
    <cellStyle name="Formula4decimals 13 2 2 2 2" xfId="32645" xr:uid="{00000000-0005-0000-0000-00003E2F0000}"/>
    <cellStyle name="Formula4decimals 13 2 2 3" xfId="32644" xr:uid="{00000000-0005-0000-0000-00003F2F0000}"/>
    <cellStyle name="Formula4decimals 13 2 3" xfId="7623" xr:uid="{00000000-0005-0000-0000-0000402F0000}"/>
    <cellStyle name="Formula4decimals 13 2 3 2" xfId="7624" xr:uid="{00000000-0005-0000-0000-0000412F0000}"/>
    <cellStyle name="Formula4decimals 13 2 3 2 2" xfId="32647" xr:uid="{00000000-0005-0000-0000-0000422F0000}"/>
    <cellStyle name="Formula4decimals 13 2 3 3" xfId="32646" xr:uid="{00000000-0005-0000-0000-0000432F0000}"/>
    <cellStyle name="Formula4decimals 13 2 4" xfId="7625" xr:uid="{00000000-0005-0000-0000-0000442F0000}"/>
    <cellStyle name="Formula4decimals 13 2 4 2" xfId="32648" xr:uid="{00000000-0005-0000-0000-0000452F0000}"/>
    <cellStyle name="Formula4decimals 13 2 5" xfId="7626" xr:uid="{00000000-0005-0000-0000-0000462F0000}"/>
    <cellStyle name="Formula4decimals 13 2 5 2" xfId="32649" xr:uid="{00000000-0005-0000-0000-0000472F0000}"/>
    <cellStyle name="Formula4decimals 13 2 6" xfId="32643" xr:uid="{00000000-0005-0000-0000-0000482F0000}"/>
    <cellStyle name="Formula4decimals 13 3" xfId="7627" xr:uid="{00000000-0005-0000-0000-0000492F0000}"/>
    <cellStyle name="Formula4decimals 13 3 2" xfId="7628" xr:uid="{00000000-0005-0000-0000-00004A2F0000}"/>
    <cellStyle name="Formula4decimals 13 3 2 2" xfId="7629" xr:uid="{00000000-0005-0000-0000-00004B2F0000}"/>
    <cellStyle name="Formula4decimals 13 3 2 2 2" xfId="32652" xr:uid="{00000000-0005-0000-0000-00004C2F0000}"/>
    <cellStyle name="Formula4decimals 13 3 2 3" xfId="32651" xr:uid="{00000000-0005-0000-0000-00004D2F0000}"/>
    <cellStyle name="Formula4decimals 13 3 3" xfId="7630" xr:uid="{00000000-0005-0000-0000-00004E2F0000}"/>
    <cellStyle name="Formula4decimals 13 3 3 2" xfId="7631" xr:uid="{00000000-0005-0000-0000-00004F2F0000}"/>
    <cellStyle name="Formula4decimals 13 3 3 2 2" xfId="32654" xr:uid="{00000000-0005-0000-0000-0000502F0000}"/>
    <cellStyle name="Formula4decimals 13 3 3 3" xfId="32653" xr:uid="{00000000-0005-0000-0000-0000512F0000}"/>
    <cellStyle name="Formula4decimals 13 3 4" xfId="7632" xr:uid="{00000000-0005-0000-0000-0000522F0000}"/>
    <cellStyle name="Formula4decimals 13 3 4 2" xfId="32655" xr:uid="{00000000-0005-0000-0000-0000532F0000}"/>
    <cellStyle name="Formula4decimals 13 3 5" xfId="7633" xr:uid="{00000000-0005-0000-0000-0000542F0000}"/>
    <cellStyle name="Formula4decimals 13 3 5 2" xfId="32656" xr:uid="{00000000-0005-0000-0000-0000552F0000}"/>
    <cellStyle name="Formula4decimals 13 3 6" xfId="32650" xr:uid="{00000000-0005-0000-0000-0000562F0000}"/>
    <cellStyle name="Formula4decimals 13 4" xfId="7634" xr:uid="{00000000-0005-0000-0000-0000572F0000}"/>
    <cellStyle name="Formula4decimals 13 4 2" xfId="7635" xr:uid="{00000000-0005-0000-0000-0000582F0000}"/>
    <cellStyle name="Formula4decimals 13 4 2 2" xfId="32658" xr:uid="{00000000-0005-0000-0000-0000592F0000}"/>
    <cellStyle name="Formula4decimals 13 4 3" xfId="32657" xr:uid="{00000000-0005-0000-0000-00005A2F0000}"/>
    <cellStyle name="Formula4decimals 13 5" xfId="7636" xr:uid="{00000000-0005-0000-0000-00005B2F0000}"/>
    <cellStyle name="Formula4decimals 13 5 2" xfId="7637" xr:uid="{00000000-0005-0000-0000-00005C2F0000}"/>
    <cellStyle name="Formula4decimals 13 5 2 2" xfId="32660" xr:uid="{00000000-0005-0000-0000-00005D2F0000}"/>
    <cellStyle name="Formula4decimals 13 5 3" xfId="32659" xr:uid="{00000000-0005-0000-0000-00005E2F0000}"/>
    <cellStyle name="Formula4decimals 13 6" xfId="7638" xr:uid="{00000000-0005-0000-0000-00005F2F0000}"/>
    <cellStyle name="Formula4decimals 13 6 2" xfId="7639" xr:uid="{00000000-0005-0000-0000-0000602F0000}"/>
    <cellStyle name="Formula4decimals 13 6 2 2" xfId="32662" xr:uid="{00000000-0005-0000-0000-0000612F0000}"/>
    <cellStyle name="Formula4decimals 13 6 3" xfId="32661" xr:uid="{00000000-0005-0000-0000-0000622F0000}"/>
    <cellStyle name="Formula4decimals 13 7" xfId="7640" xr:uid="{00000000-0005-0000-0000-0000632F0000}"/>
    <cellStyle name="Formula4decimals 13 7 2" xfId="32663" xr:uid="{00000000-0005-0000-0000-0000642F0000}"/>
    <cellStyle name="Formula4decimals 13 8" xfId="7641" xr:uid="{00000000-0005-0000-0000-0000652F0000}"/>
    <cellStyle name="Formula4decimals 13 8 2" xfId="32664" xr:uid="{00000000-0005-0000-0000-0000662F0000}"/>
    <cellStyle name="Formula4decimals 13 9" xfId="32642" xr:uid="{00000000-0005-0000-0000-0000672F0000}"/>
    <cellStyle name="Formula4decimals 14" xfId="7642" xr:uid="{00000000-0005-0000-0000-0000682F0000}"/>
    <cellStyle name="Formula4decimals 14 2" xfId="7643" xr:uid="{00000000-0005-0000-0000-0000692F0000}"/>
    <cellStyle name="Formula4decimals 14 2 2" xfId="7644" xr:uid="{00000000-0005-0000-0000-00006A2F0000}"/>
    <cellStyle name="Formula4decimals 14 2 2 2" xfId="7645" xr:uid="{00000000-0005-0000-0000-00006B2F0000}"/>
    <cellStyle name="Formula4decimals 14 2 2 2 2" xfId="32668" xr:uid="{00000000-0005-0000-0000-00006C2F0000}"/>
    <cellStyle name="Formula4decimals 14 2 2 3" xfId="32667" xr:uid="{00000000-0005-0000-0000-00006D2F0000}"/>
    <cellStyle name="Formula4decimals 14 2 3" xfId="7646" xr:uid="{00000000-0005-0000-0000-00006E2F0000}"/>
    <cellStyle name="Formula4decimals 14 2 3 2" xfId="7647" xr:uid="{00000000-0005-0000-0000-00006F2F0000}"/>
    <cellStyle name="Formula4decimals 14 2 3 2 2" xfId="32670" xr:uid="{00000000-0005-0000-0000-0000702F0000}"/>
    <cellStyle name="Formula4decimals 14 2 3 3" xfId="32669" xr:uid="{00000000-0005-0000-0000-0000712F0000}"/>
    <cellStyle name="Formula4decimals 14 2 4" xfId="7648" xr:uid="{00000000-0005-0000-0000-0000722F0000}"/>
    <cellStyle name="Formula4decimals 14 2 4 2" xfId="32671" xr:uid="{00000000-0005-0000-0000-0000732F0000}"/>
    <cellStyle name="Formula4decimals 14 2 5" xfId="7649" xr:uid="{00000000-0005-0000-0000-0000742F0000}"/>
    <cellStyle name="Formula4decimals 14 2 5 2" xfId="32672" xr:uid="{00000000-0005-0000-0000-0000752F0000}"/>
    <cellStyle name="Formula4decimals 14 2 6" xfId="32666" xr:uid="{00000000-0005-0000-0000-0000762F0000}"/>
    <cellStyle name="Formula4decimals 14 3" xfId="7650" xr:uid="{00000000-0005-0000-0000-0000772F0000}"/>
    <cellStyle name="Formula4decimals 14 3 2" xfId="7651" xr:uid="{00000000-0005-0000-0000-0000782F0000}"/>
    <cellStyle name="Formula4decimals 14 3 2 2" xfId="7652" xr:uid="{00000000-0005-0000-0000-0000792F0000}"/>
    <cellStyle name="Formula4decimals 14 3 2 2 2" xfId="32675" xr:uid="{00000000-0005-0000-0000-00007A2F0000}"/>
    <cellStyle name="Formula4decimals 14 3 2 3" xfId="32674" xr:uid="{00000000-0005-0000-0000-00007B2F0000}"/>
    <cellStyle name="Formula4decimals 14 3 3" xfId="7653" xr:uid="{00000000-0005-0000-0000-00007C2F0000}"/>
    <cellStyle name="Formula4decimals 14 3 3 2" xfId="7654" xr:uid="{00000000-0005-0000-0000-00007D2F0000}"/>
    <cellStyle name="Formula4decimals 14 3 3 2 2" xfId="32677" xr:uid="{00000000-0005-0000-0000-00007E2F0000}"/>
    <cellStyle name="Formula4decimals 14 3 3 3" xfId="32676" xr:uid="{00000000-0005-0000-0000-00007F2F0000}"/>
    <cellStyle name="Formula4decimals 14 3 4" xfId="7655" xr:uid="{00000000-0005-0000-0000-0000802F0000}"/>
    <cellStyle name="Formula4decimals 14 3 4 2" xfId="32678" xr:uid="{00000000-0005-0000-0000-0000812F0000}"/>
    <cellStyle name="Formula4decimals 14 3 5" xfId="7656" xr:uid="{00000000-0005-0000-0000-0000822F0000}"/>
    <cellStyle name="Formula4decimals 14 3 5 2" xfId="32679" xr:uid="{00000000-0005-0000-0000-0000832F0000}"/>
    <cellStyle name="Formula4decimals 14 3 6" xfId="32673" xr:uid="{00000000-0005-0000-0000-0000842F0000}"/>
    <cellStyle name="Formula4decimals 14 4" xfId="7657" xr:uid="{00000000-0005-0000-0000-0000852F0000}"/>
    <cellStyle name="Formula4decimals 14 4 2" xfId="7658" xr:uid="{00000000-0005-0000-0000-0000862F0000}"/>
    <cellStyle name="Formula4decimals 14 4 2 2" xfId="32681" xr:uid="{00000000-0005-0000-0000-0000872F0000}"/>
    <cellStyle name="Formula4decimals 14 4 3" xfId="32680" xr:uid="{00000000-0005-0000-0000-0000882F0000}"/>
    <cellStyle name="Formula4decimals 14 5" xfId="7659" xr:uid="{00000000-0005-0000-0000-0000892F0000}"/>
    <cellStyle name="Formula4decimals 14 5 2" xfId="7660" xr:uid="{00000000-0005-0000-0000-00008A2F0000}"/>
    <cellStyle name="Formula4decimals 14 5 2 2" xfId="32683" xr:uid="{00000000-0005-0000-0000-00008B2F0000}"/>
    <cellStyle name="Formula4decimals 14 5 3" xfId="32682" xr:uid="{00000000-0005-0000-0000-00008C2F0000}"/>
    <cellStyle name="Formula4decimals 14 6" xfId="7661" xr:uid="{00000000-0005-0000-0000-00008D2F0000}"/>
    <cellStyle name="Formula4decimals 14 6 2" xfId="7662" xr:uid="{00000000-0005-0000-0000-00008E2F0000}"/>
    <cellStyle name="Formula4decimals 14 6 2 2" xfId="32685" xr:uid="{00000000-0005-0000-0000-00008F2F0000}"/>
    <cellStyle name="Formula4decimals 14 6 3" xfId="32684" xr:uid="{00000000-0005-0000-0000-0000902F0000}"/>
    <cellStyle name="Formula4decimals 14 7" xfId="7663" xr:uid="{00000000-0005-0000-0000-0000912F0000}"/>
    <cellStyle name="Formula4decimals 14 7 2" xfId="32686" xr:uid="{00000000-0005-0000-0000-0000922F0000}"/>
    <cellStyle name="Formula4decimals 14 8" xfId="7664" xr:uid="{00000000-0005-0000-0000-0000932F0000}"/>
    <cellStyle name="Formula4decimals 14 8 2" xfId="32687" xr:uid="{00000000-0005-0000-0000-0000942F0000}"/>
    <cellStyle name="Formula4decimals 14 9" xfId="32665" xr:uid="{00000000-0005-0000-0000-0000952F0000}"/>
    <cellStyle name="Formula4decimals 15" xfId="7665" xr:uid="{00000000-0005-0000-0000-0000962F0000}"/>
    <cellStyle name="Formula4decimals 15 2" xfId="7666" xr:uid="{00000000-0005-0000-0000-0000972F0000}"/>
    <cellStyle name="Formula4decimals 15 2 2" xfId="7667" xr:uid="{00000000-0005-0000-0000-0000982F0000}"/>
    <cellStyle name="Formula4decimals 15 2 2 2" xfId="7668" xr:uid="{00000000-0005-0000-0000-0000992F0000}"/>
    <cellStyle name="Formula4decimals 15 2 2 2 2" xfId="32691" xr:uid="{00000000-0005-0000-0000-00009A2F0000}"/>
    <cellStyle name="Formula4decimals 15 2 2 3" xfId="32690" xr:uid="{00000000-0005-0000-0000-00009B2F0000}"/>
    <cellStyle name="Formula4decimals 15 2 3" xfId="7669" xr:uid="{00000000-0005-0000-0000-00009C2F0000}"/>
    <cellStyle name="Formula4decimals 15 2 3 2" xfId="7670" xr:uid="{00000000-0005-0000-0000-00009D2F0000}"/>
    <cellStyle name="Formula4decimals 15 2 3 2 2" xfId="32693" xr:uid="{00000000-0005-0000-0000-00009E2F0000}"/>
    <cellStyle name="Formula4decimals 15 2 3 3" xfId="32692" xr:uid="{00000000-0005-0000-0000-00009F2F0000}"/>
    <cellStyle name="Formula4decimals 15 2 4" xfId="7671" xr:uid="{00000000-0005-0000-0000-0000A02F0000}"/>
    <cellStyle name="Formula4decimals 15 2 4 2" xfId="32694" xr:uid="{00000000-0005-0000-0000-0000A12F0000}"/>
    <cellStyle name="Formula4decimals 15 2 5" xfId="7672" xr:uid="{00000000-0005-0000-0000-0000A22F0000}"/>
    <cellStyle name="Formula4decimals 15 2 5 2" xfId="32695" xr:uid="{00000000-0005-0000-0000-0000A32F0000}"/>
    <cellStyle name="Formula4decimals 15 2 6" xfId="32689" xr:uid="{00000000-0005-0000-0000-0000A42F0000}"/>
    <cellStyle name="Formula4decimals 15 3" xfId="7673" xr:uid="{00000000-0005-0000-0000-0000A52F0000}"/>
    <cellStyle name="Formula4decimals 15 3 2" xfId="7674" xr:uid="{00000000-0005-0000-0000-0000A62F0000}"/>
    <cellStyle name="Formula4decimals 15 3 2 2" xfId="7675" xr:uid="{00000000-0005-0000-0000-0000A72F0000}"/>
    <cellStyle name="Formula4decimals 15 3 2 2 2" xfId="32698" xr:uid="{00000000-0005-0000-0000-0000A82F0000}"/>
    <cellStyle name="Formula4decimals 15 3 2 3" xfId="32697" xr:uid="{00000000-0005-0000-0000-0000A92F0000}"/>
    <cellStyle name="Formula4decimals 15 3 3" xfId="7676" xr:uid="{00000000-0005-0000-0000-0000AA2F0000}"/>
    <cellStyle name="Formula4decimals 15 3 3 2" xfId="7677" xr:uid="{00000000-0005-0000-0000-0000AB2F0000}"/>
    <cellStyle name="Formula4decimals 15 3 3 2 2" xfId="32700" xr:uid="{00000000-0005-0000-0000-0000AC2F0000}"/>
    <cellStyle name="Formula4decimals 15 3 3 3" xfId="32699" xr:uid="{00000000-0005-0000-0000-0000AD2F0000}"/>
    <cellStyle name="Formula4decimals 15 3 4" xfId="7678" xr:uid="{00000000-0005-0000-0000-0000AE2F0000}"/>
    <cellStyle name="Formula4decimals 15 3 4 2" xfId="32701" xr:uid="{00000000-0005-0000-0000-0000AF2F0000}"/>
    <cellStyle name="Formula4decimals 15 3 5" xfId="7679" xr:uid="{00000000-0005-0000-0000-0000B02F0000}"/>
    <cellStyle name="Formula4decimals 15 3 5 2" xfId="32702" xr:uid="{00000000-0005-0000-0000-0000B12F0000}"/>
    <cellStyle name="Formula4decimals 15 3 6" xfId="32696" xr:uid="{00000000-0005-0000-0000-0000B22F0000}"/>
    <cellStyle name="Formula4decimals 15 4" xfId="7680" xr:uid="{00000000-0005-0000-0000-0000B32F0000}"/>
    <cellStyle name="Formula4decimals 15 4 2" xfId="7681" xr:uid="{00000000-0005-0000-0000-0000B42F0000}"/>
    <cellStyle name="Formula4decimals 15 4 2 2" xfId="32704" xr:uid="{00000000-0005-0000-0000-0000B52F0000}"/>
    <cellStyle name="Formula4decimals 15 4 3" xfId="32703" xr:uid="{00000000-0005-0000-0000-0000B62F0000}"/>
    <cellStyle name="Formula4decimals 15 5" xfId="7682" xr:uid="{00000000-0005-0000-0000-0000B72F0000}"/>
    <cellStyle name="Formula4decimals 15 5 2" xfId="7683" xr:uid="{00000000-0005-0000-0000-0000B82F0000}"/>
    <cellStyle name="Formula4decimals 15 5 2 2" xfId="32706" xr:uid="{00000000-0005-0000-0000-0000B92F0000}"/>
    <cellStyle name="Formula4decimals 15 5 3" xfId="32705" xr:uid="{00000000-0005-0000-0000-0000BA2F0000}"/>
    <cellStyle name="Formula4decimals 15 6" xfId="7684" xr:uid="{00000000-0005-0000-0000-0000BB2F0000}"/>
    <cellStyle name="Formula4decimals 15 6 2" xfId="7685" xr:uid="{00000000-0005-0000-0000-0000BC2F0000}"/>
    <cellStyle name="Formula4decimals 15 6 2 2" xfId="32708" xr:uid="{00000000-0005-0000-0000-0000BD2F0000}"/>
    <cellStyle name="Formula4decimals 15 6 3" xfId="32707" xr:uid="{00000000-0005-0000-0000-0000BE2F0000}"/>
    <cellStyle name="Formula4decimals 15 7" xfId="7686" xr:uid="{00000000-0005-0000-0000-0000BF2F0000}"/>
    <cellStyle name="Formula4decimals 15 7 2" xfId="32709" xr:uid="{00000000-0005-0000-0000-0000C02F0000}"/>
    <cellStyle name="Formula4decimals 15 8" xfId="7687" xr:uid="{00000000-0005-0000-0000-0000C12F0000}"/>
    <cellStyle name="Formula4decimals 15 8 2" xfId="32710" xr:uid="{00000000-0005-0000-0000-0000C22F0000}"/>
    <cellStyle name="Formula4decimals 15 9" xfId="32688" xr:uid="{00000000-0005-0000-0000-0000C32F0000}"/>
    <cellStyle name="Formula4decimals 16" xfId="7688" xr:uid="{00000000-0005-0000-0000-0000C42F0000}"/>
    <cellStyle name="Formula4decimals 16 2" xfId="7689" xr:uid="{00000000-0005-0000-0000-0000C52F0000}"/>
    <cellStyle name="Formula4decimals 16 2 2" xfId="7690" xr:uid="{00000000-0005-0000-0000-0000C62F0000}"/>
    <cellStyle name="Formula4decimals 16 2 2 2" xfId="7691" xr:uid="{00000000-0005-0000-0000-0000C72F0000}"/>
    <cellStyle name="Formula4decimals 16 2 2 2 2" xfId="32714" xr:uid="{00000000-0005-0000-0000-0000C82F0000}"/>
    <cellStyle name="Formula4decimals 16 2 2 3" xfId="32713" xr:uid="{00000000-0005-0000-0000-0000C92F0000}"/>
    <cellStyle name="Formula4decimals 16 2 3" xfId="7692" xr:uid="{00000000-0005-0000-0000-0000CA2F0000}"/>
    <cellStyle name="Formula4decimals 16 2 3 2" xfId="7693" xr:uid="{00000000-0005-0000-0000-0000CB2F0000}"/>
    <cellStyle name="Formula4decimals 16 2 3 2 2" xfId="32716" xr:uid="{00000000-0005-0000-0000-0000CC2F0000}"/>
    <cellStyle name="Formula4decimals 16 2 3 3" xfId="32715" xr:uid="{00000000-0005-0000-0000-0000CD2F0000}"/>
    <cellStyle name="Formula4decimals 16 2 4" xfId="7694" xr:uid="{00000000-0005-0000-0000-0000CE2F0000}"/>
    <cellStyle name="Formula4decimals 16 2 4 2" xfId="32717" xr:uid="{00000000-0005-0000-0000-0000CF2F0000}"/>
    <cellStyle name="Formula4decimals 16 2 5" xfId="7695" xr:uid="{00000000-0005-0000-0000-0000D02F0000}"/>
    <cellStyle name="Formula4decimals 16 2 5 2" xfId="32718" xr:uid="{00000000-0005-0000-0000-0000D12F0000}"/>
    <cellStyle name="Formula4decimals 16 2 6" xfId="32712" xr:uid="{00000000-0005-0000-0000-0000D22F0000}"/>
    <cellStyle name="Formula4decimals 16 3" xfId="7696" xr:uid="{00000000-0005-0000-0000-0000D32F0000}"/>
    <cellStyle name="Formula4decimals 16 3 2" xfId="7697" xr:uid="{00000000-0005-0000-0000-0000D42F0000}"/>
    <cellStyle name="Formula4decimals 16 3 2 2" xfId="7698" xr:uid="{00000000-0005-0000-0000-0000D52F0000}"/>
    <cellStyle name="Formula4decimals 16 3 2 2 2" xfId="32721" xr:uid="{00000000-0005-0000-0000-0000D62F0000}"/>
    <cellStyle name="Formula4decimals 16 3 2 3" xfId="32720" xr:uid="{00000000-0005-0000-0000-0000D72F0000}"/>
    <cellStyle name="Formula4decimals 16 3 3" xfId="7699" xr:uid="{00000000-0005-0000-0000-0000D82F0000}"/>
    <cellStyle name="Formula4decimals 16 3 3 2" xfId="7700" xr:uid="{00000000-0005-0000-0000-0000D92F0000}"/>
    <cellStyle name="Formula4decimals 16 3 3 2 2" xfId="32723" xr:uid="{00000000-0005-0000-0000-0000DA2F0000}"/>
    <cellStyle name="Formula4decimals 16 3 3 3" xfId="32722" xr:uid="{00000000-0005-0000-0000-0000DB2F0000}"/>
    <cellStyle name="Formula4decimals 16 3 4" xfId="7701" xr:uid="{00000000-0005-0000-0000-0000DC2F0000}"/>
    <cellStyle name="Formula4decimals 16 3 4 2" xfId="32724" xr:uid="{00000000-0005-0000-0000-0000DD2F0000}"/>
    <cellStyle name="Formula4decimals 16 3 5" xfId="7702" xr:uid="{00000000-0005-0000-0000-0000DE2F0000}"/>
    <cellStyle name="Formula4decimals 16 3 5 2" xfId="32725" xr:uid="{00000000-0005-0000-0000-0000DF2F0000}"/>
    <cellStyle name="Formula4decimals 16 3 6" xfId="32719" xr:uid="{00000000-0005-0000-0000-0000E02F0000}"/>
    <cellStyle name="Formula4decimals 16 4" xfId="7703" xr:uid="{00000000-0005-0000-0000-0000E12F0000}"/>
    <cellStyle name="Formula4decimals 16 4 2" xfId="7704" xr:uid="{00000000-0005-0000-0000-0000E22F0000}"/>
    <cellStyle name="Formula4decimals 16 4 2 2" xfId="32727" xr:uid="{00000000-0005-0000-0000-0000E32F0000}"/>
    <cellStyle name="Formula4decimals 16 4 3" xfId="32726" xr:uid="{00000000-0005-0000-0000-0000E42F0000}"/>
    <cellStyle name="Formula4decimals 16 5" xfId="7705" xr:uid="{00000000-0005-0000-0000-0000E52F0000}"/>
    <cellStyle name="Formula4decimals 16 5 2" xfId="7706" xr:uid="{00000000-0005-0000-0000-0000E62F0000}"/>
    <cellStyle name="Formula4decimals 16 5 2 2" xfId="32729" xr:uid="{00000000-0005-0000-0000-0000E72F0000}"/>
    <cellStyle name="Formula4decimals 16 5 3" xfId="32728" xr:uid="{00000000-0005-0000-0000-0000E82F0000}"/>
    <cellStyle name="Formula4decimals 16 6" xfId="7707" xr:uid="{00000000-0005-0000-0000-0000E92F0000}"/>
    <cellStyle name="Formula4decimals 16 6 2" xfId="32730" xr:uid="{00000000-0005-0000-0000-0000EA2F0000}"/>
    <cellStyle name="Formula4decimals 16 7" xfId="7708" xr:uid="{00000000-0005-0000-0000-0000EB2F0000}"/>
    <cellStyle name="Formula4decimals 16 7 2" xfId="32731" xr:uid="{00000000-0005-0000-0000-0000EC2F0000}"/>
    <cellStyle name="Formula4decimals 16 8" xfId="32711" xr:uid="{00000000-0005-0000-0000-0000ED2F0000}"/>
    <cellStyle name="Formula4decimals 17" xfId="28170" xr:uid="{00000000-0005-0000-0000-0000EE2F0000}"/>
    <cellStyle name="Formula4decimals 2" xfId="15" xr:uid="{00000000-0005-0000-0000-0000EF2F0000}"/>
    <cellStyle name="Formula4decimals 2 10" xfId="7709" xr:uid="{00000000-0005-0000-0000-0000F02F0000}"/>
    <cellStyle name="Formula4decimals 2 10 2" xfId="7710" xr:uid="{00000000-0005-0000-0000-0000F12F0000}"/>
    <cellStyle name="Formula4decimals 2 10 2 2" xfId="7711" xr:uid="{00000000-0005-0000-0000-0000F22F0000}"/>
    <cellStyle name="Formula4decimals 2 10 2 2 2" xfId="7712" xr:uid="{00000000-0005-0000-0000-0000F32F0000}"/>
    <cellStyle name="Formula4decimals 2 10 2 2 2 2" xfId="32735" xr:uid="{00000000-0005-0000-0000-0000F42F0000}"/>
    <cellStyle name="Formula4decimals 2 10 2 2 3" xfId="32734" xr:uid="{00000000-0005-0000-0000-0000F52F0000}"/>
    <cellStyle name="Formula4decimals 2 10 2 3" xfId="7713" xr:uid="{00000000-0005-0000-0000-0000F62F0000}"/>
    <cellStyle name="Formula4decimals 2 10 2 3 2" xfId="7714" xr:uid="{00000000-0005-0000-0000-0000F72F0000}"/>
    <cellStyle name="Formula4decimals 2 10 2 3 2 2" xfId="32737" xr:uid="{00000000-0005-0000-0000-0000F82F0000}"/>
    <cellStyle name="Formula4decimals 2 10 2 3 3" xfId="32736" xr:uid="{00000000-0005-0000-0000-0000F92F0000}"/>
    <cellStyle name="Formula4decimals 2 10 2 4" xfId="7715" xr:uid="{00000000-0005-0000-0000-0000FA2F0000}"/>
    <cellStyle name="Formula4decimals 2 10 2 4 2" xfId="32738" xr:uid="{00000000-0005-0000-0000-0000FB2F0000}"/>
    <cellStyle name="Formula4decimals 2 10 2 5" xfId="7716" xr:uid="{00000000-0005-0000-0000-0000FC2F0000}"/>
    <cellStyle name="Formula4decimals 2 10 2 5 2" xfId="32739" xr:uid="{00000000-0005-0000-0000-0000FD2F0000}"/>
    <cellStyle name="Formula4decimals 2 10 2 6" xfId="32733" xr:uid="{00000000-0005-0000-0000-0000FE2F0000}"/>
    <cellStyle name="Formula4decimals 2 10 3" xfId="7717" xr:uid="{00000000-0005-0000-0000-0000FF2F0000}"/>
    <cellStyle name="Formula4decimals 2 10 3 2" xfId="7718" xr:uid="{00000000-0005-0000-0000-000000300000}"/>
    <cellStyle name="Formula4decimals 2 10 3 2 2" xfId="7719" xr:uid="{00000000-0005-0000-0000-000001300000}"/>
    <cellStyle name="Formula4decimals 2 10 3 2 2 2" xfId="32742" xr:uid="{00000000-0005-0000-0000-000002300000}"/>
    <cellStyle name="Formula4decimals 2 10 3 2 3" xfId="32741" xr:uid="{00000000-0005-0000-0000-000003300000}"/>
    <cellStyle name="Formula4decimals 2 10 3 3" xfId="7720" xr:uid="{00000000-0005-0000-0000-000004300000}"/>
    <cellStyle name="Formula4decimals 2 10 3 3 2" xfId="7721" xr:uid="{00000000-0005-0000-0000-000005300000}"/>
    <cellStyle name="Formula4decimals 2 10 3 3 2 2" xfId="32744" xr:uid="{00000000-0005-0000-0000-000006300000}"/>
    <cellStyle name="Formula4decimals 2 10 3 3 3" xfId="32743" xr:uid="{00000000-0005-0000-0000-000007300000}"/>
    <cellStyle name="Formula4decimals 2 10 3 4" xfId="7722" xr:uid="{00000000-0005-0000-0000-000008300000}"/>
    <cellStyle name="Formula4decimals 2 10 3 4 2" xfId="32745" xr:uid="{00000000-0005-0000-0000-000009300000}"/>
    <cellStyle name="Formula4decimals 2 10 3 5" xfId="7723" xr:uid="{00000000-0005-0000-0000-00000A300000}"/>
    <cellStyle name="Formula4decimals 2 10 3 5 2" xfId="32746" xr:uid="{00000000-0005-0000-0000-00000B300000}"/>
    <cellStyle name="Formula4decimals 2 10 3 6" xfId="32740" xr:uid="{00000000-0005-0000-0000-00000C300000}"/>
    <cellStyle name="Formula4decimals 2 10 4" xfId="7724" xr:uid="{00000000-0005-0000-0000-00000D300000}"/>
    <cellStyle name="Formula4decimals 2 10 4 2" xfId="7725" xr:uid="{00000000-0005-0000-0000-00000E300000}"/>
    <cellStyle name="Formula4decimals 2 10 4 2 2" xfId="32748" xr:uid="{00000000-0005-0000-0000-00000F300000}"/>
    <cellStyle name="Formula4decimals 2 10 4 3" xfId="32747" xr:uid="{00000000-0005-0000-0000-000010300000}"/>
    <cellStyle name="Formula4decimals 2 10 5" xfId="7726" xr:uid="{00000000-0005-0000-0000-000011300000}"/>
    <cellStyle name="Formula4decimals 2 10 5 2" xfId="7727" xr:uid="{00000000-0005-0000-0000-000012300000}"/>
    <cellStyle name="Formula4decimals 2 10 5 2 2" xfId="32750" xr:uid="{00000000-0005-0000-0000-000013300000}"/>
    <cellStyle name="Formula4decimals 2 10 5 3" xfId="32749" xr:uid="{00000000-0005-0000-0000-000014300000}"/>
    <cellStyle name="Formula4decimals 2 10 6" xfId="7728" xr:uid="{00000000-0005-0000-0000-000015300000}"/>
    <cellStyle name="Formula4decimals 2 10 6 2" xfId="7729" xr:uid="{00000000-0005-0000-0000-000016300000}"/>
    <cellStyle name="Formula4decimals 2 10 6 2 2" xfId="32752" xr:uid="{00000000-0005-0000-0000-000017300000}"/>
    <cellStyle name="Formula4decimals 2 10 6 3" xfId="32751" xr:uid="{00000000-0005-0000-0000-000018300000}"/>
    <cellStyle name="Formula4decimals 2 10 7" xfId="7730" xr:uid="{00000000-0005-0000-0000-000019300000}"/>
    <cellStyle name="Formula4decimals 2 10 7 2" xfId="32753" xr:uid="{00000000-0005-0000-0000-00001A300000}"/>
    <cellStyle name="Formula4decimals 2 10 8" xfId="7731" xr:uid="{00000000-0005-0000-0000-00001B300000}"/>
    <cellStyle name="Formula4decimals 2 10 8 2" xfId="32754" xr:uid="{00000000-0005-0000-0000-00001C300000}"/>
    <cellStyle name="Formula4decimals 2 10 9" xfId="32732" xr:uid="{00000000-0005-0000-0000-00001D300000}"/>
    <cellStyle name="Formula4decimals 2 11" xfId="7732" xr:uid="{00000000-0005-0000-0000-00001E300000}"/>
    <cellStyle name="Formula4decimals 2 11 2" xfId="7733" xr:uid="{00000000-0005-0000-0000-00001F300000}"/>
    <cellStyle name="Formula4decimals 2 11 2 2" xfId="7734" xr:uid="{00000000-0005-0000-0000-000020300000}"/>
    <cellStyle name="Formula4decimals 2 11 2 2 2" xfId="7735" xr:uid="{00000000-0005-0000-0000-000021300000}"/>
    <cellStyle name="Formula4decimals 2 11 2 2 2 2" xfId="32758" xr:uid="{00000000-0005-0000-0000-000022300000}"/>
    <cellStyle name="Formula4decimals 2 11 2 2 3" xfId="32757" xr:uid="{00000000-0005-0000-0000-000023300000}"/>
    <cellStyle name="Formula4decimals 2 11 2 3" xfId="7736" xr:uid="{00000000-0005-0000-0000-000024300000}"/>
    <cellStyle name="Formula4decimals 2 11 2 3 2" xfId="7737" xr:uid="{00000000-0005-0000-0000-000025300000}"/>
    <cellStyle name="Formula4decimals 2 11 2 3 2 2" xfId="32760" xr:uid="{00000000-0005-0000-0000-000026300000}"/>
    <cellStyle name="Formula4decimals 2 11 2 3 3" xfId="32759" xr:uid="{00000000-0005-0000-0000-000027300000}"/>
    <cellStyle name="Formula4decimals 2 11 2 4" xfId="7738" xr:uid="{00000000-0005-0000-0000-000028300000}"/>
    <cellStyle name="Formula4decimals 2 11 2 4 2" xfId="32761" xr:uid="{00000000-0005-0000-0000-000029300000}"/>
    <cellStyle name="Formula4decimals 2 11 2 5" xfId="7739" xr:uid="{00000000-0005-0000-0000-00002A300000}"/>
    <cellStyle name="Formula4decimals 2 11 2 5 2" xfId="32762" xr:uid="{00000000-0005-0000-0000-00002B300000}"/>
    <cellStyle name="Formula4decimals 2 11 2 6" xfId="32756" xr:uid="{00000000-0005-0000-0000-00002C300000}"/>
    <cellStyle name="Formula4decimals 2 11 3" xfId="7740" xr:uid="{00000000-0005-0000-0000-00002D300000}"/>
    <cellStyle name="Formula4decimals 2 11 3 2" xfId="7741" xr:uid="{00000000-0005-0000-0000-00002E300000}"/>
    <cellStyle name="Formula4decimals 2 11 3 2 2" xfId="7742" xr:uid="{00000000-0005-0000-0000-00002F300000}"/>
    <cellStyle name="Formula4decimals 2 11 3 2 2 2" xfId="32765" xr:uid="{00000000-0005-0000-0000-000030300000}"/>
    <cellStyle name="Formula4decimals 2 11 3 2 3" xfId="32764" xr:uid="{00000000-0005-0000-0000-000031300000}"/>
    <cellStyle name="Formula4decimals 2 11 3 3" xfId="7743" xr:uid="{00000000-0005-0000-0000-000032300000}"/>
    <cellStyle name="Formula4decimals 2 11 3 3 2" xfId="7744" xr:uid="{00000000-0005-0000-0000-000033300000}"/>
    <cellStyle name="Formula4decimals 2 11 3 3 2 2" xfId="32767" xr:uid="{00000000-0005-0000-0000-000034300000}"/>
    <cellStyle name="Formula4decimals 2 11 3 3 3" xfId="32766" xr:uid="{00000000-0005-0000-0000-000035300000}"/>
    <cellStyle name="Formula4decimals 2 11 3 4" xfId="7745" xr:uid="{00000000-0005-0000-0000-000036300000}"/>
    <cellStyle name="Formula4decimals 2 11 3 4 2" xfId="32768" xr:uid="{00000000-0005-0000-0000-000037300000}"/>
    <cellStyle name="Formula4decimals 2 11 3 5" xfId="7746" xr:uid="{00000000-0005-0000-0000-000038300000}"/>
    <cellStyle name="Formula4decimals 2 11 3 5 2" xfId="32769" xr:uid="{00000000-0005-0000-0000-000039300000}"/>
    <cellStyle name="Formula4decimals 2 11 3 6" xfId="32763" xr:uid="{00000000-0005-0000-0000-00003A300000}"/>
    <cellStyle name="Formula4decimals 2 11 4" xfId="7747" xr:uid="{00000000-0005-0000-0000-00003B300000}"/>
    <cellStyle name="Formula4decimals 2 11 4 2" xfId="7748" xr:uid="{00000000-0005-0000-0000-00003C300000}"/>
    <cellStyle name="Formula4decimals 2 11 4 2 2" xfId="32771" xr:uid="{00000000-0005-0000-0000-00003D300000}"/>
    <cellStyle name="Formula4decimals 2 11 4 3" xfId="32770" xr:uid="{00000000-0005-0000-0000-00003E300000}"/>
    <cellStyle name="Formula4decimals 2 11 5" xfId="7749" xr:uid="{00000000-0005-0000-0000-00003F300000}"/>
    <cellStyle name="Formula4decimals 2 11 5 2" xfId="7750" xr:uid="{00000000-0005-0000-0000-000040300000}"/>
    <cellStyle name="Formula4decimals 2 11 5 2 2" xfId="32773" xr:uid="{00000000-0005-0000-0000-000041300000}"/>
    <cellStyle name="Formula4decimals 2 11 5 3" xfId="32772" xr:uid="{00000000-0005-0000-0000-000042300000}"/>
    <cellStyle name="Formula4decimals 2 11 6" xfId="7751" xr:uid="{00000000-0005-0000-0000-000043300000}"/>
    <cellStyle name="Formula4decimals 2 11 6 2" xfId="7752" xr:uid="{00000000-0005-0000-0000-000044300000}"/>
    <cellStyle name="Formula4decimals 2 11 6 2 2" xfId="32775" xr:uid="{00000000-0005-0000-0000-000045300000}"/>
    <cellStyle name="Formula4decimals 2 11 6 3" xfId="32774" xr:uid="{00000000-0005-0000-0000-000046300000}"/>
    <cellStyle name="Formula4decimals 2 11 7" xfId="7753" xr:uid="{00000000-0005-0000-0000-000047300000}"/>
    <cellStyle name="Formula4decimals 2 11 7 2" xfId="32776" xr:uid="{00000000-0005-0000-0000-000048300000}"/>
    <cellStyle name="Formula4decimals 2 11 8" xfId="7754" xr:uid="{00000000-0005-0000-0000-000049300000}"/>
    <cellStyle name="Formula4decimals 2 11 8 2" xfId="32777" xr:uid="{00000000-0005-0000-0000-00004A300000}"/>
    <cellStyle name="Formula4decimals 2 11 9" xfId="32755" xr:uid="{00000000-0005-0000-0000-00004B300000}"/>
    <cellStyle name="Formula4decimals 2 12" xfId="7755" xr:uid="{00000000-0005-0000-0000-00004C300000}"/>
    <cellStyle name="Formula4decimals 2 12 2" xfId="7756" xr:uid="{00000000-0005-0000-0000-00004D300000}"/>
    <cellStyle name="Formula4decimals 2 12 2 2" xfId="7757" xr:uid="{00000000-0005-0000-0000-00004E300000}"/>
    <cellStyle name="Formula4decimals 2 12 2 2 2" xfId="7758" xr:uid="{00000000-0005-0000-0000-00004F300000}"/>
    <cellStyle name="Formula4decimals 2 12 2 2 2 2" xfId="32781" xr:uid="{00000000-0005-0000-0000-000050300000}"/>
    <cellStyle name="Formula4decimals 2 12 2 2 3" xfId="32780" xr:uid="{00000000-0005-0000-0000-000051300000}"/>
    <cellStyle name="Formula4decimals 2 12 2 3" xfId="7759" xr:uid="{00000000-0005-0000-0000-000052300000}"/>
    <cellStyle name="Formula4decimals 2 12 2 3 2" xfId="7760" xr:uid="{00000000-0005-0000-0000-000053300000}"/>
    <cellStyle name="Formula4decimals 2 12 2 3 2 2" xfId="32783" xr:uid="{00000000-0005-0000-0000-000054300000}"/>
    <cellStyle name="Formula4decimals 2 12 2 3 3" xfId="32782" xr:uid="{00000000-0005-0000-0000-000055300000}"/>
    <cellStyle name="Formula4decimals 2 12 2 4" xfId="7761" xr:uid="{00000000-0005-0000-0000-000056300000}"/>
    <cellStyle name="Formula4decimals 2 12 2 4 2" xfId="32784" xr:uid="{00000000-0005-0000-0000-000057300000}"/>
    <cellStyle name="Formula4decimals 2 12 2 5" xfId="7762" xr:uid="{00000000-0005-0000-0000-000058300000}"/>
    <cellStyle name="Formula4decimals 2 12 2 5 2" xfId="32785" xr:uid="{00000000-0005-0000-0000-000059300000}"/>
    <cellStyle name="Formula4decimals 2 12 2 6" xfId="32779" xr:uid="{00000000-0005-0000-0000-00005A300000}"/>
    <cellStyle name="Formula4decimals 2 12 3" xfId="7763" xr:uid="{00000000-0005-0000-0000-00005B300000}"/>
    <cellStyle name="Formula4decimals 2 12 3 2" xfId="7764" xr:uid="{00000000-0005-0000-0000-00005C300000}"/>
    <cellStyle name="Formula4decimals 2 12 3 2 2" xfId="7765" xr:uid="{00000000-0005-0000-0000-00005D300000}"/>
    <cellStyle name="Formula4decimals 2 12 3 2 2 2" xfId="32788" xr:uid="{00000000-0005-0000-0000-00005E300000}"/>
    <cellStyle name="Formula4decimals 2 12 3 2 3" xfId="32787" xr:uid="{00000000-0005-0000-0000-00005F300000}"/>
    <cellStyle name="Formula4decimals 2 12 3 3" xfId="7766" xr:uid="{00000000-0005-0000-0000-000060300000}"/>
    <cellStyle name="Formula4decimals 2 12 3 3 2" xfId="7767" xr:uid="{00000000-0005-0000-0000-000061300000}"/>
    <cellStyle name="Formula4decimals 2 12 3 3 2 2" xfId="32790" xr:uid="{00000000-0005-0000-0000-000062300000}"/>
    <cellStyle name="Formula4decimals 2 12 3 3 3" xfId="32789" xr:uid="{00000000-0005-0000-0000-000063300000}"/>
    <cellStyle name="Formula4decimals 2 12 3 4" xfId="7768" xr:uid="{00000000-0005-0000-0000-000064300000}"/>
    <cellStyle name="Formula4decimals 2 12 3 4 2" xfId="32791" xr:uid="{00000000-0005-0000-0000-000065300000}"/>
    <cellStyle name="Formula4decimals 2 12 3 5" xfId="7769" xr:uid="{00000000-0005-0000-0000-000066300000}"/>
    <cellStyle name="Formula4decimals 2 12 3 5 2" xfId="32792" xr:uid="{00000000-0005-0000-0000-000067300000}"/>
    <cellStyle name="Formula4decimals 2 12 3 6" xfId="32786" xr:uid="{00000000-0005-0000-0000-000068300000}"/>
    <cellStyle name="Formula4decimals 2 12 4" xfId="7770" xr:uid="{00000000-0005-0000-0000-000069300000}"/>
    <cellStyle name="Formula4decimals 2 12 4 2" xfId="7771" xr:uid="{00000000-0005-0000-0000-00006A300000}"/>
    <cellStyle name="Formula4decimals 2 12 4 2 2" xfId="32794" xr:uid="{00000000-0005-0000-0000-00006B300000}"/>
    <cellStyle name="Formula4decimals 2 12 4 3" xfId="32793" xr:uid="{00000000-0005-0000-0000-00006C300000}"/>
    <cellStyle name="Formula4decimals 2 12 5" xfId="7772" xr:uid="{00000000-0005-0000-0000-00006D300000}"/>
    <cellStyle name="Formula4decimals 2 12 5 2" xfId="7773" xr:uid="{00000000-0005-0000-0000-00006E300000}"/>
    <cellStyle name="Formula4decimals 2 12 5 2 2" xfId="32796" xr:uid="{00000000-0005-0000-0000-00006F300000}"/>
    <cellStyle name="Formula4decimals 2 12 5 3" xfId="32795" xr:uid="{00000000-0005-0000-0000-000070300000}"/>
    <cellStyle name="Formula4decimals 2 12 6" xfId="7774" xr:uid="{00000000-0005-0000-0000-000071300000}"/>
    <cellStyle name="Formula4decimals 2 12 6 2" xfId="7775" xr:uid="{00000000-0005-0000-0000-000072300000}"/>
    <cellStyle name="Formula4decimals 2 12 6 2 2" xfId="32798" xr:uid="{00000000-0005-0000-0000-000073300000}"/>
    <cellStyle name="Formula4decimals 2 12 6 3" xfId="32797" xr:uid="{00000000-0005-0000-0000-000074300000}"/>
    <cellStyle name="Formula4decimals 2 12 7" xfId="7776" xr:uid="{00000000-0005-0000-0000-000075300000}"/>
    <cellStyle name="Formula4decimals 2 12 7 2" xfId="32799" xr:uid="{00000000-0005-0000-0000-000076300000}"/>
    <cellStyle name="Formula4decimals 2 12 8" xfId="7777" xr:uid="{00000000-0005-0000-0000-000077300000}"/>
    <cellStyle name="Formula4decimals 2 12 8 2" xfId="32800" xr:uid="{00000000-0005-0000-0000-000078300000}"/>
    <cellStyle name="Formula4decimals 2 12 9" xfId="32778" xr:uid="{00000000-0005-0000-0000-000079300000}"/>
    <cellStyle name="Formula4decimals 2 13" xfId="7778" xr:uid="{00000000-0005-0000-0000-00007A300000}"/>
    <cellStyle name="Formula4decimals 2 13 2" xfId="7779" xr:uid="{00000000-0005-0000-0000-00007B300000}"/>
    <cellStyle name="Formula4decimals 2 13 2 2" xfId="7780" xr:uid="{00000000-0005-0000-0000-00007C300000}"/>
    <cellStyle name="Formula4decimals 2 13 2 2 2" xfId="7781" xr:uid="{00000000-0005-0000-0000-00007D300000}"/>
    <cellStyle name="Formula4decimals 2 13 2 2 2 2" xfId="32804" xr:uid="{00000000-0005-0000-0000-00007E300000}"/>
    <cellStyle name="Formula4decimals 2 13 2 2 3" xfId="32803" xr:uid="{00000000-0005-0000-0000-00007F300000}"/>
    <cellStyle name="Formula4decimals 2 13 2 3" xfId="7782" xr:uid="{00000000-0005-0000-0000-000080300000}"/>
    <cellStyle name="Formula4decimals 2 13 2 3 2" xfId="7783" xr:uid="{00000000-0005-0000-0000-000081300000}"/>
    <cellStyle name="Formula4decimals 2 13 2 3 2 2" xfId="32806" xr:uid="{00000000-0005-0000-0000-000082300000}"/>
    <cellStyle name="Formula4decimals 2 13 2 3 3" xfId="32805" xr:uid="{00000000-0005-0000-0000-000083300000}"/>
    <cellStyle name="Formula4decimals 2 13 2 4" xfId="7784" xr:uid="{00000000-0005-0000-0000-000084300000}"/>
    <cellStyle name="Formula4decimals 2 13 2 4 2" xfId="32807" xr:uid="{00000000-0005-0000-0000-000085300000}"/>
    <cellStyle name="Formula4decimals 2 13 2 5" xfId="7785" xr:uid="{00000000-0005-0000-0000-000086300000}"/>
    <cellStyle name="Formula4decimals 2 13 2 5 2" xfId="32808" xr:uid="{00000000-0005-0000-0000-000087300000}"/>
    <cellStyle name="Formula4decimals 2 13 2 6" xfId="32802" xr:uid="{00000000-0005-0000-0000-000088300000}"/>
    <cellStyle name="Formula4decimals 2 13 3" xfId="7786" xr:uid="{00000000-0005-0000-0000-000089300000}"/>
    <cellStyle name="Formula4decimals 2 13 3 2" xfId="7787" xr:uid="{00000000-0005-0000-0000-00008A300000}"/>
    <cellStyle name="Formula4decimals 2 13 3 2 2" xfId="7788" xr:uid="{00000000-0005-0000-0000-00008B300000}"/>
    <cellStyle name="Formula4decimals 2 13 3 2 2 2" xfId="32811" xr:uid="{00000000-0005-0000-0000-00008C300000}"/>
    <cellStyle name="Formula4decimals 2 13 3 2 3" xfId="32810" xr:uid="{00000000-0005-0000-0000-00008D300000}"/>
    <cellStyle name="Formula4decimals 2 13 3 3" xfId="7789" xr:uid="{00000000-0005-0000-0000-00008E300000}"/>
    <cellStyle name="Formula4decimals 2 13 3 3 2" xfId="7790" xr:uid="{00000000-0005-0000-0000-00008F300000}"/>
    <cellStyle name="Formula4decimals 2 13 3 3 2 2" xfId="32813" xr:uid="{00000000-0005-0000-0000-000090300000}"/>
    <cellStyle name="Formula4decimals 2 13 3 3 3" xfId="32812" xr:uid="{00000000-0005-0000-0000-000091300000}"/>
    <cellStyle name="Formula4decimals 2 13 3 4" xfId="7791" xr:uid="{00000000-0005-0000-0000-000092300000}"/>
    <cellStyle name="Formula4decimals 2 13 3 4 2" xfId="32814" xr:uid="{00000000-0005-0000-0000-000093300000}"/>
    <cellStyle name="Formula4decimals 2 13 3 5" xfId="7792" xr:uid="{00000000-0005-0000-0000-000094300000}"/>
    <cellStyle name="Formula4decimals 2 13 3 5 2" xfId="32815" xr:uid="{00000000-0005-0000-0000-000095300000}"/>
    <cellStyle name="Formula4decimals 2 13 3 6" xfId="32809" xr:uid="{00000000-0005-0000-0000-000096300000}"/>
    <cellStyle name="Formula4decimals 2 13 4" xfId="7793" xr:uid="{00000000-0005-0000-0000-000097300000}"/>
    <cellStyle name="Formula4decimals 2 13 4 2" xfId="7794" xr:uid="{00000000-0005-0000-0000-000098300000}"/>
    <cellStyle name="Formula4decimals 2 13 4 2 2" xfId="32817" xr:uid="{00000000-0005-0000-0000-000099300000}"/>
    <cellStyle name="Formula4decimals 2 13 4 3" xfId="32816" xr:uid="{00000000-0005-0000-0000-00009A300000}"/>
    <cellStyle name="Formula4decimals 2 13 5" xfId="7795" xr:uid="{00000000-0005-0000-0000-00009B300000}"/>
    <cellStyle name="Formula4decimals 2 13 5 2" xfId="7796" xr:uid="{00000000-0005-0000-0000-00009C300000}"/>
    <cellStyle name="Formula4decimals 2 13 5 2 2" xfId="32819" xr:uid="{00000000-0005-0000-0000-00009D300000}"/>
    <cellStyle name="Formula4decimals 2 13 5 3" xfId="32818" xr:uid="{00000000-0005-0000-0000-00009E300000}"/>
    <cellStyle name="Formula4decimals 2 13 6" xfId="7797" xr:uid="{00000000-0005-0000-0000-00009F300000}"/>
    <cellStyle name="Formula4decimals 2 13 6 2" xfId="7798" xr:uid="{00000000-0005-0000-0000-0000A0300000}"/>
    <cellStyle name="Formula4decimals 2 13 6 2 2" xfId="32821" xr:uid="{00000000-0005-0000-0000-0000A1300000}"/>
    <cellStyle name="Formula4decimals 2 13 6 3" xfId="32820" xr:uid="{00000000-0005-0000-0000-0000A2300000}"/>
    <cellStyle name="Formula4decimals 2 13 7" xfId="7799" xr:uid="{00000000-0005-0000-0000-0000A3300000}"/>
    <cellStyle name="Formula4decimals 2 13 7 2" xfId="32822" xr:uid="{00000000-0005-0000-0000-0000A4300000}"/>
    <cellStyle name="Formula4decimals 2 13 8" xfId="7800" xr:uid="{00000000-0005-0000-0000-0000A5300000}"/>
    <cellStyle name="Formula4decimals 2 13 8 2" xfId="32823" xr:uid="{00000000-0005-0000-0000-0000A6300000}"/>
    <cellStyle name="Formula4decimals 2 13 9" xfId="32801" xr:uid="{00000000-0005-0000-0000-0000A7300000}"/>
    <cellStyle name="Formula4decimals 2 14" xfId="7801" xr:uid="{00000000-0005-0000-0000-0000A8300000}"/>
    <cellStyle name="Formula4decimals 2 14 2" xfId="7802" xr:uid="{00000000-0005-0000-0000-0000A9300000}"/>
    <cellStyle name="Formula4decimals 2 14 2 2" xfId="7803" xr:uid="{00000000-0005-0000-0000-0000AA300000}"/>
    <cellStyle name="Formula4decimals 2 14 2 2 2" xfId="7804" xr:uid="{00000000-0005-0000-0000-0000AB300000}"/>
    <cellStyle name="Formula4decimals 2 14 2 2 2 2" xfId="32827" xr:uid="{00000000-0005-0000-0000-0000AC300000}"/>
    <cellStyle name="Formula4decimals 2 14 2 2 3" xfId="32826" xr:uid="{00000000-0005-0000-0000-0000AD300000}"/>
    <cellStyle name="Formula4decimals 2 14 2 3" xfId="7805" xr:uid="{00000000-0005-0000-0000-0000AE300000}"/>
    <cellStyle name="Formula4decimals 2 14 2 3 2" xfId="7806" xr:uid="{00000000-0005-0000-0000-0000AF300000}"/>
    <cellStyle name="Formula4decimals 2 14 2 3 2 2" xfId="32829" xr:uid="{00000000-0005-0000-0000-0000B0300000}"/>
    <cellStyle name="Formula4decimals 2 14 2 3 3" xfId="32828" xr:uid="{00000000-0005-0000-0000-0000B1300000}"/>
    <cellStyle name="Formula4decimals 2 14 2 4" xfId="7807" xr:uid="{00000000-0005-0000-0000-0000B2300000}"/>
    <cellStyle name="Formula4decimals 2 14 2 4 2" xfId="32830" xr:uid="{00000000-0005-0000-0000-0000B3300000}"/>
    <cellStyle name="Formula4decimals 2 14 2 5" xfId="7808" xr:uid="{00000000-0005-0000-0000-0000B4300000}"/>
    <cellStyle name="Formula4decimals 2 14 2 5 2" xfId="32831" xr:uid="{00000000-0005-0000-0000-0000B5300000}"/>
    <cellStyle name="Formula4decimals 2 14 2 6" xfId="32825" xr:uid="{00000000-0005-0000-0000-0000B6300000}"/>
    <cellStyle name="Formula4decimals 2 14 3" xfId="7809" xr:uid="{00000000-0005-0000-0000-0000B7300000}"/>
    <cellStyle name="Formula4decimals 2 14 3 2" xfId="7810" xr:uid="{00000000-0005-0000-0000-0000B8300000}"/>
    <cellStyle name="Formula4decimals 2 14 3 2 2" xfId="7811" xr:uid="{00000000-0005-0000-0000-0000B9300000}"/>
    <cellStyle name="Formula4decimals 2 14 3 2 2 2" xfId="32834" xr:uid="{00000000-0005-0000-0000-0000BA300000}"/>
    <cellStyle name="Formula4decimals 2 14 3 2 3" xfId="32833" xr:uid="{00000000-0005-0000-0000-0000BB300000}"/>
    <cellStyle name="Formula4decimals 2 14 3 3" xfId="7812" xr:uid="{00000000-0005-0000-0000-0000BC300000}"/>
    <cellStyle name="Formula4decimals 2 14 3 3 2" xfId="7813" xr:uid="{00000000-0005-0000-0000-0000BD300000}"/>
    <cellStyle name="Formula4decimals 2 14 3 3 2 2" xfId="32836" xr:uid="{00000000-0005-0000-0000-0000BE300000}"/>
    <cellStyle name="Formula4decimals 2 14 3 3 3" xfId="32835" xr:uid="{00000000-0005-0000-0000-0000BF300000}"/>
    <cellStyle name="Formula4decimals 2 14 3 4" xfId="7814" xr:uid="{00000000-0005-0000-0000-0000C0300000}"/>
    <cellStyle name="Formula4decimals 2 14 3 4 2" xfId="32837" xr:uid="{00000000-0005-0000-0000-0000C1300000}"/>
    <cellStyle name="Formula4decimals 2 14 3 5" xfId="7815" xr:uid="{00000000-0005-0000-0000-0000C2300000}"/>
    <cellStyle name="Formula4decimals 2 14 3 5 2" xfId="32838" xr:uid="{00000000-0005-0000-0000-0000C3300000}"/>
    <cellStyle name="Formula4decimals 2 14 3 6" xfId="32832" xr:uid="{00000000-0005-0000-0000-0000C4300000}"/>
    <cellStyle name="Formula4decimals 2 14 4" xfId="7816" xr:uid="{00000000-0005-0000-0000-0000C5300000}"/>
    <cellStyle name="Formula4decimals 2 14 4 2" xfId="7817" xr:uid="{00000000-0005-0000-0000-0000C6300000}"/>
    <cellStyle name="Formula4decimals 2 14 4 2 2" xfId="32840" xr:uid="{00000000-0005-0000-0000-0000C7300000}"/>
    <cellStyle name="Formula4decimals 2 14 4 3" xfId="32839" xr:uid="{00000000-0005-0000-0000-0000C8300000}"/>
    <cellStyle name="Formula4decimals 2 14 5" xfId="7818" xr:uid="{00000000-0005-0000-0000-0000C9300000}"/>
    <cellStyle name="Formula4decimals 2 14 5 2" xfId="7819" xr:uid="{00000000-0005-0000-0000-0000CA300000}"/>
    <cellStyle name="Formula4decimals 2 14 5 2 2" xfId="32842" xr:uid="{00000000-0005-0000-0000-0000CB300000}"/>
    <cellStyle name="Formula4decimals 2 14 5 3" xfId="32841" xr:uid="{00000000-0005-0000-0000-0000CC300000}"/>
    <cellStyle name="Formula4decimals 2 14 6" xfId="7820" xr:uid="{00000000-0005-0000-0000-0000CD300000}"/>
    <cellStyle name="Formula4decimals 2 14 6 2" xfId="7821" xr:uid="{00000000-0005-0000-0000-0000CE300000}"/>
    <cellStyle name="Formula4decimals 2 14 6 2 2" xfId="32844" xr:uid="{00000000-0005-0000-0000-0000CF300000}"/>
    <cellStyle name="Formula4decimals 2 14 6 3" xfId="32843" xr:uid="{00000000-0005-0000-0000-0000D0300000}"/>
    <cellStyle name="Formula4decimals 2 14 7" xfId="7822" xr:uid="{00000000-0005-0000-0000-0000D1300000}"/>
    <cellStyle name="Formula4decimals 2 14 7 2" xfId="32845" xr:uid="{00000000-0005-0000-0000-0000D2300000}"/>
    <cellStyle name="Formula4decimals 2 14 8" xfId="7823" xr:uid="{00000000-0005-0000-0000-0000D3300000}"/>
    <cellStyle name="Formula4decimals 2 14 8 2" xfId="32846" xr:uid="{00000000-0005-0000-0000-0000D4300000}"/>
    <cellStyle name="Formula4decimals 2 14 9" xfId="32824" xr:uid="{00000000-0005-0000-0000-0000D5300000}"/>
    <cellStyle name="Formula4decimals 2 15" xfId="7824" xr:uid="{00000000-0005-0000-0000-0000D6300000}"/>
    <cellStyle name="Formula4decimals 2 15 2" xfId="7825" xr:uid="{00000000-0005-0000-0000-0000D7300000}"/>
    <cellStyle name="Formula4decimals 2 15 2 2" xfId="7826" xr:uid="{00000000-0005-0000-0000-0000D8300000}"/>
    <cellStyle name="Formula4decimals 2 15 2 2 2" xfId="7827" xr:uid="{00000000-0005-0000-0000-0000D9300000}"/>
    <cellStyle name="Formula4decimals 2 15 2 2 2 2" xfId="32850" xr:uid="{00000000-0005-0000-0000-0000DA300000}"/>
    <cellStyle name="Formula4decimals 2 15 2 2 3" xfId="32849" xr:uid="{00000000-0005-0000-0000-0000DB300000}"/>
    <cellStyle name="Formula4decimals 2 15 2 3" xfId="7828" xr:uid="{00000000-0005-0000-0000-0000DC300000}"/>
    <cellStyle name="Formula4decimals 2 15 2 3 2" xfId="7829" xr:uid="{00000000-0005-0000-0000-0000DD300000}"/>
    <cellStyle name="Formula4decimals 2 15 2 3 2 2" xfId="32852" xr:uid="{00000000-0005-0000-0000-0000DE300000}"/>
    <cellStyle name="Formula4decimals 2 15 2 3 3" xfId="32851" xr:uid="{00000000-0005-0000-0000-0000DF300000}"/>
    <cellStyle name="Formula4decimals 2 15 2 4" xfId="7830" xr:uid="{00000000-0005-0000-0000-0000E0300000}"/>
    <cellStyle name="Formula4decimals 2 15 2 4 2" xfId="32853" xr:uid="{00000000-0005-0000-0000-0000E1300000}"/>
    <cellStyle name="Formula4decimals 2 15 2 5" xfId="7831" xr:uid="{00000000-0005-0000-0000-0000E2300000}"/>
    <cellStyle name="Formula4decimals 2 15 2 5 2" xfId="32854" xr:uid="{00000000-0005-0000-0000-0000E3300000}"/>
    <cellStyle name="Formula4decimals 2 15 2 6" xfId="32848" xr:uid="{00000000-0005-0000-0000-0000E4300000}"/>
    <cellStyle name="Formula4decimals 2 15 3" xfId="7832" xr:uid="{00000000-0005-0000-0000-0000E5300000}"/>
    <cellStyle name="Formula4decimals 2 15 3 2" xfId="7833" xr:uid="{00000000-0005-0000-0000-0000E6300000}"/>
    <cellStyle name="Formula4decimals 2 15 3 2 2" xfId="7834" xr:uid="{00000000-0005-0000-0000-0000E7300000}"/>
    <cellStyle name="Formula4decimals 2 15 3 2 2 2" xfId="32857" xr:uid="{00000000-0005-0000-0000-0000E8300000}"/>
    <cellStyle name="Formula4decimals 2 15 3 2 3" xfId="32856" xr:uid="{00000000-0005-0000-0000-0000E9300000}"/>
    <cellStyle name="Formula4decimals 2 15 3 3" xfId="7835" xr:uid="{00000000-0005-0000-0000-0000EA300000}"/>
    <cellStyle name="Formula4decimals 2 15 3 3 2" xfId="7836" xr:uid="{00000000-0005-0000-0000-0000EB300000}"/>
    <cellStyle name="Formula4decimals 2 15 3 3 2 2" xfId="32859" xr:uid="{00000000-0005-0000-0000-0000EC300000}"/>
    <cellStyle name="Formula4decimals 2 15 3 3 3" xfId="32858" xr:uid="{00000000-0005-0000-0000-0000ED300000}"/>
    <cellStyle name="Formula4decimals 2 15 3 4" xfId="7837" xr:uid="{00000000-0005-0000-0000-0000EE300000}"/>
    <cellStyle name="Formula4decimals 2 15 3 4 2" xfId="32860" xr:uid="{00000000-0005-0000-0000-0000EF300000}"/>
    <cellStyle name="Formula4decimals 2 15 3 5" xfId="7838" xr:uid="{00000000-0005-0000-0000-0000F0300000}"/>
    <cellStyle name="Formula4decimals 2 15 3 5 2" xfId="32861" xr:uid="{00000000-0005-0000-0000-0000F1300000}"/>
    <cellStyle name="Formula4decimals 2 15 3 6" xfId="32855" xr:uid="{00000000-0005-0000-0000-0000F2300000}"/>
    <cellStyle name="Formula4decimals 2 15 4" xfId="7839" xr:uid="{00000000-0005-0000-0000-0000F3300000}"/>
    <cellStyle name="Formula4decimals 2 15 4 2" xfId="7840" xr:uid="{00000000-0005-0000-0000-0000F4300000}"/>
    <cellStyle name="Formula4decimals 2 15 4 2 2" xfId="32863" xr:uid="{00000000-0005-0000-0000-0000F5300000}"/>
    <cellStyle name="Formula4decimals 2 15 4 3" xfId="32862" xr:uid="{00000000-0005-0000-0000-0000F6300000}"/>
    <cellStyle name="Formula4decimals 2 15 5" xfId="7841" xr:uid="{00000000-0005-0000-0000-0000F7300000}"/>
    <cellStyle name="Formula4decimals 2 15 5 2" xfId="7842" xr:uid="{00000000-0005-0000-0000-0000F8300000}"/>
    <cellStyle name="Formula4decimals 2 15 5 2 2" xfId="32865" xr:uid="{00000000-0005-0000-0000-0000F9300000}"/>
    <cellStyle name="Formula4decimals 2 15 5 3" xfId="32864" xr:uid="{00000000-0005-0000-0000-0000FA300000}"/>
    <cellStyle name="Formula4decimals 2 15 6" xfId="7843" xr:uid="{00000000-0005-0000-0000-0000FB300000}"/>
    <cellStyle name="Formula4decimals 2 15 6 2" xfId="32866" xr:uid="{00000000-0005-0000-0000-0000FC300000}"/>
    <cellStyle name="Formula4decimals 2 15 7" xfId="7844" xr:uid="{00000000-0005-0000-0000-0000FD300000}"/>
    <cellStyle name="Formula4decimals 2 15 7 2" xfId="32867" xr:uid="{00000000-0005-0000-0000-0000FE300000}"/>
    <cellStyle name="Formula4decimals 2 15 8" xfId="32847" xr:uid="{00000000-0005-0000-0000-0000FF300000}"/>
    <cellStyle name="Formula4decimals 2 16" xfId="28171" xr:uid="{00000000-0005-0000-0000-000000310000}"/>
    <cellStyle name="Formula4decimals 2 2" xfId="7845" xr:uid="{00000000-0005-0000-0000-000001310000}"/>
    <cellStyle name="Formula4decimals 2 2 2" xfId="7846" xr:uid="{00000000-0005-0000-0000-000002310000}"/>
    <cellStyle name="Formula4decimals 2 2 2 2" xfId="7847" xr:uid="{00000000-0005-0000-0000-000003310000}"/>
    <cellStyle name="Formula4decimals 2 2 2 2 2" xfId="7848" xr:uid="{00000000-0005-0000-0000-000004310000}"/>
    <cellStyle name="Formula4decimals 2 2 2 2 2 2" xfId="32871" xr:uid="{00000000-0005-0000-0000-000005310000}"/>
    <cellStyle name="Formula4decimals 2 2 2 2 3" xfId="32870" xr:uid="{00000000-0005-0000-0000-000006310000}"/>
    <cellStyle name="Formula4decimals 2 2 2 3" xfId="7849" xr:uid="{00000000-0005-0000-0000-000007310000}"/>
    <cellStyle name="Formula4decimals 2 2 2 3 2" xfId="7850" xr:uid="{00000000-0005-0000-0000-000008310000}"/>
    <cellStyle name="Formula4decimals 2 2 2 3 2 2" xfId="32873" xr:uid="{00000000-0005-0000-0000-000009310000}"/>
    <cellStyle name="Formula4decimals 2 2 2 3 3" xfId="32872" xr:uid="{00000000-0005-0000-0000-00000A310000}"/>
    <cellStyle name="Formula4decimals 2 2 2 4" xfId="7851" xr:uid="{00000000-0005-0000-0000-00000B310000}"/>
    <cellStyle name="Formula4decimals 2 2 2 4 2" xfId="32874" xr:uid="{00000000-0005-0000-0000-00000C310000}"/>
    <cellStyle name="Formula4decimals 2 2 2 5" xfId="7852" xr:uid="{00000000-0005-0000-0000-00000D310000}"/>
    <cellStyle name="Formula4decimals 2 2 2 5 2" xfId="32875" xr:uid="{00000000-0005-0000-0000-00000E310000}"/>
    <cellStyle name="Formula4decimals 2 2 2 6" xfId="32869" xr:uid="{00000000-0005-0000-0000-00000F310000}"/>
    <cellStyle name="Formula4decimals 2 2 3" xfId="7853" xr:uid="{00000000-0005-0000-0000-000010310000}"/>
    <cellStyle name="Formula4decimals 2 2 3 2" xfId="7854" xr:uid="{00000000-0005-0000-0000-000011310000}"/>
    <cellStyle name="Formula4decimals 2 2 3 2 2" xfId="7855" xr:uid="{00000000-0005-0000-0000-000012310000}"/>
    <cellStyle name="Formula4decimals 2 2 3 2 2 2" xfId="32878" xr:uid="{00000000-0005-0000-0000-000013310000}"/>
    <cellStyle name="Formula4decimals 2 2 3 2 3" xfId="32877" xr:uid="{00000000-0005-0000-0000-000014310000}"/>
    <cellStyle name="Formula4decimals 2 2 3 3" xfId="7856" xr:uid="{00000000-0005-0000-0000-000015310000}"/>
    <cellStyle name="Formula4decimals 2 2 3 3 2" xfId="7857" xr:uid="{00000000-0005-0000-0000-000016310000}"/>
    <cellStyle name="Formula4decimals 2 2 3 3 2 2" xfId="32880" xr:uid="{00000000-0005-0000-0000-000017310000}"/>
    <cellStyle name="Formula4decimals 2 2 3 3 3" xfId="32879" xr:uid="{00000000-0005-0000-0000-000018310000}"/>
    <cellStyle name="Formula4decimals 2 2 3 4" xfId="7858" xr:uid="{00000000-0005-0000-0000-000019310000}"/>
    <cellStyle name="Formula4decimals 2 2 3 4 2" xfId="32881" xr:uid="{00000000-0005-0000-0000-00001A310000}"/>
    <cellStyle name="Formula4decimals 2 2 3 5" xfId="7859" xr:uid="{00000000-0005-0000-0000-00001B310000}"/>
    <cellStyle name="Formula4decimals 2 2 3 5 2" xfId="32882" xr:uid="{00000000-0005-0000-0000-00001C310000}"/>
    <cellStyle name="Formula4decimals 2 2 3 6" xfId="32876" xr:uid="{00000000-0005-0000-0000-00001D310000}"/>
    <cellStyle name="Formula4decimals 2 2 4" xfId="7860" xr:uid="{00000000-0005-0000-0000-00001E310000}"/>
    <cellStyle name="Formula4decimals 2 2 4 2" xfId="7861" xr:uid="{00000000-0005-0000-0000-00001F310000}"/>
    <cellStyle name="Formula4decimals 2 2 4 2 2" xfId="32884" xr:uid="{00000000-0005-0000-0000-000020310000}"/>
    <cellStyle name="Formula4decimals 2 2 4 3" xfId="32883" xr:uid="{00000000-0005-0000-0000-000021310000}"/>
    <cellStyle name="Formula4decimals 2 2 5" xfId="7862" xr:uid="{00000000-0005-0000-0000-000022310000}"/>
    <cellStyle name="Formula4decimals 2 2 5 2" xfId="7863" xr:uid="{00000000-0005-0000-0000-000023310000}"/>
    <cellStyle name="Formula4decimals 2 2 5 2 2" xfId="32886" xr:uid="{00000000-0005-0000-0000-000024310000}"/>
    <cellStyle name="Formula4decimals 2 2 5 3" xfId="32885" xr:uid="{00000000-0005-0000-0000-000025310000}"/>
    <cellStyle name="Formula4decimals 2 2 6" xfId="7864" xr:uid="{00000000-0005-0000-0000-000026310000}"/>
    <cellStyle name="Formula4decimals 2 2 6 2" xfId="7865" xr:uid="{00000000-0005-0000-0000-000027310000}"/>
    <cellStyle name="Formula4decimals 2 2 6 2 2" xfId="32888" xr:uid="{00000000-0005-0000-0000-000028310000}"/>
    <cellStyle name="Formula4decimals 2 2 6 3" xfId="32887" xr:uid="{00000000-0005-0000-0000-000029310000}"/>
    <cellStyle name="Formula4decimals 2 2 7" xfId="7866" xr:uid="{00000000-0005-0000-0000-00002A310000}"/>
    <cellStyle name="Formula4decimals 2 2 7 2" xfId="32889" xr:uid="{00000000-0005-0000-0000-00002B310000}"/>
    <cellStyle name="Formula4decimals 2 2 8" xfId="7867" xr:uid="{00000000-0005-0000-0000-00002C310000}"/>
    <cellStyle name="Formula4decimals 2 2 8 2" xfId="32890" xr:uid="{00000000-0005-0000-0000-00002D310000}"/>
    <cellStyle name="Formula4decimals 2 2 9" xfId="32868" xr:uid="{00000000-0005-0000-0000-00002E310000}"/>
    <cellStyle name="Formula4decimals 2 3" xfId="7868" xr:uid="{00000000-0005-0000-0000-00002F310000}"/>
    <cellStyle name="Formula4decimals 2 3 2" xfId="7869" xr:uid="{00000000-0005-0000-0000-000030310000}"/>
    <cellStyle name="Formula4decimals 2 3 2 2" xfId="7870" xr:uid="{00000000-0005-0000-0000-000031310000}"/>
    <cellStyle name="Formula4decimals 2 3 2 2 2" xfId="7871" xr:uid="{00000000-0005-0000-0000-000032310000}"/>
    <cellStyle name="Formula4decimals 2 3 2 2 2 2" xfId="32894" xr:uid="{00000000-0005-0000-0000-000033310000}"/>
    <cellStyle name="Formula4decimals 2 3 2 2 3" xfId="32893" xr:uid="{00000000-0005-0000-0000-000034310000}"/>
    <cellStyle name="Formula4decimals 2 3 2 3" xfId="7872" xr:uid="{00000000-0005-0000-0000-000035310000}"/>
    <cellStyle name="Formula4decimals 2 3 2 3 2" xfId="7873" xr:uid="{00000000-0005-0000-0000-000036310000}"/>
    <cellStyle name="Formula4decimals 2 3 2 3 2 2" xfId="32896" xr:uid="{00000000-0005-0000-0000-000037310000}"/>
    <cellStyle name="Formula4decimals 2 3 2 3 3" xfId="32895" xr:uid="{00000000-0005-0000-0000-000038310000}"/>
    <cellStyle name="Formula4decimals 2 3 2 4" xfId="7874" xr:uid="{00000000-0005-0000-0000-000039310000}"/>
    <cellStyle name="Formula4decimals 2 3 2 4 2" xfId="32897" xr:uid="{00000000-0005-0000-0000-00003A310000}"/>
    <cellStyle name="Formula4decimals 2 3 2 5" xfId="7875" xr:uid="{00000000-0005-0000-0000-00003B310000}"/>
    <cellStyle name="Formula4decimals 2 3 2 5 2" xfId="32898" xr:uid="{00000000-0005-0000-0000-00003C310000}"/>
    <cellStyle name="Formula4decimals 2 3 2 6" xfId="32892" xr:uid="{00000000-0005-0000-0000-00003D310000}"/>
    <cellStyle name="Formula4decimals 2 3 3" xfId="7876" xr:uid="{00000000-0005-0000-0000-00003E310000}"/>
    <cellStyle name="Formula4decimals 2 3 3 2" xfId="7877" xr:uid="{00000000-0005-0000-0000-00003F310000}"/>
    <cellStyle name="Formula4decimals 2 3 3 2 2" xfId="7878" xr:uid="{00000000-0005-0000-0000-000040310000}"/>
    <cellStyle name="Formula4decimals 2 3 3 2 2 2" xfId="32901" xr:uid="{00000000-0005-0000-0000-000041310000}"/>
    <cellStyle name="Formula4decimals 2 3 3 2 3" xfId="32900" xr:uid="{00000000-0005-0000-0000-000042310000}"/>
    <cellStyle name="Formula4decimals 2 3 3 3" xfId="7879" xr:uid="{00000000-0005-0000-0000-000043310000}"/>
    <cellStyle name="Formula4decimals 2 3 3 3 2" xfId="7880" xr:uid="{00000000-0005-0000-0000-000044310000}"/>
    <cellStyle name="Formula4decimals 2 3 3 3 2 2" xfId="32903" xr:uid="{00000000-0005-0000-0000-000045310000}"/>
    <cellStyle name="Formula4decimals 2 3 3 3 3" xfId="32902" xr:uid="{00000000-0005-0000-0000-000046310000}"/>
    <cellStyle name="Formula4decimals 2 3 3 4" xfId="7881" xr:uid="{00000000-0005-0000-0000-000047310000}"/>
    <cellStyle name="Formula4decimals 2 3 3 4 2" xfId="32904" xr:uid="{00000000-0005-0000-0000-000048310000}"/>
    <cellStyle name="Formula4decimals 2 3 3 5" xfId="7882" xr:uid="{00000000-0005-0000-0000-000049310000}"/>
    <cellStyle name="Formula4decimals 2 3 3 5 2" xfId="32905" xr:uid="{00000000-0005-0000-0000-00004A310000}"/>
    <cellStyle name="Formula4decimals 2 3 3 6" xfId="32899" xr:uid="{00000000-0005-0000-0000-00004B310000}"/>
    <cellStyle name="Formula4decimals 2 3 4" xfId="7883" xr:uid="{00000000-0005-0000-0000-00004C310000}"/>
    <cellStyle name="Formula4decimals 2 3 4 2" xfId="32906" xr:uid="{00000000-0005-0000-0000-00004D310000}"/>
    <cellStyle name="Formula4decimals 2 3 5" xfId="7884" xr:uid="{00000000-0005-0000-0000-00004E310000}"/>
    <cellStyle name="Formula4decimals 2 3 5 2" xfId="32907" xr:uid="{00000000-0005-0000-0000-00004F310000}"/>
    <cellStyle name="Formula4decimals 2 3 6" xfId="32891" xr:uid="{00000000-0005-0000-0000-000050310000}"/>
    <cellStyle name="Formula4decimals 2 4" xfId="7885" xr:uid="{00000000-0005-0000-0000-000051310000}"/>
    <cellStyle name="Formula4decimals 2 4 2" xfId="7886" xr:uid="{00000000-0005-0000-0000-000052310000}"/>
    <cellStyle name="Formula4decimals 2 4 2 2" xfId="7887" xr:uid="{00000000-0005-0000-0000-000053310000}"/>
    <cellStyle name="Formula4decimals 2 4 2 2 2" xfId="7888" xr:uid="{00000000-0005-0000-0000-000054310000}"/>
    <cellStyle name="Formula4decimals 2 4 2 2 2 2" xfId="32911" xr:uid="{00000000-0005-0000-0000-000055310000}"/>
    <cellStyle name="Formula4decimals 2 4 2 2 3" xfId="32910" xr:uid="{00000000-0005-0000-0000-000056310000}"/>
    <cellStyle name="Formula4decimals 2 4 2 3" xfId="7889" xr:uid="{00000000-0005-0000-0000-000057310000}"/>
    <cellStyle name="Formula4decimals 2 4 2 3 2" xfId="7890" xr:uid="{00000000-0005-0000-0000-000058310000}"/>
    <cellStyle name="Formula4decimals 2 4 2 3 2 2" xfId="32913" xr:uid="{00000000-0005-0000-0000-000059310000}"/>
    <cellStyle name="Formula4decimals 2 4 2 3 3" xfId="32912" xr:uid="{00000000-0005-0000-0000-00005A310000}"/>
    <cellStyle name="Formula4decimals 2 4 2 4" xfId="7891" xr:uid="{00000000-0005-0000-0000-00005B310000}"/>
    <cellStyle name="Formula4decimals 2 4 2 4 2" xfId="32914" xr:uid="{00000000-0005-0000-0000-00005C310000}"/>
    <cellStyle name="Formula4decimals 2 4 2 5" xfId="7892" xr:uid="{00000000-0005-0000-0000-00005D310000}"/>
    <cellStyle name="Formula4decimals 2 4 2 5 2" xfId="32915" xr:uid="{00000000-0005-0000-0000-00005E310000}"/>
    <cellStyle name="Formula4decimals 2 4 2 6" xfId="32909" xr:uid="{00000000-0005-0000-0000-00005F310000}"/>
    <cellStyle name="Formula4decimals 2 4 3" xfId="7893" xr:uid="{00000000-0005-0000-0000-000060310000}"/>
    <cellStyle name="Formula4decimals 2 4 3 2" xfId="7894" xr:uid="{00000000-0005-0000-0000-000061310000}"/>
    <cellStyle name="Formula4decimals 2 4 3 2 2" xfId="7895" xr:uid="{00000000-0005-0000-0000-000062310000}"/>
    <cellStyle name="Formula4decimals 2 4 3 2 2 2" xfId="32918" xr:uid="{00000000-0005-0000-0000-000063310000}"/>
    <cellStyle name="Formula4decimals 2 4 3 2 3" xfId="32917" xr:uid="{00000000-0005-0000-0000-000064310000}"/>
    <cellStyle name="Formula4decimals 2 4 3 3" xfId="7896" xr:uid="{00000000-0005-0000-0000-000065310000}"/>
    <cellStyle name="Formula4decimals 2 4 3 3 2" xfId="7897" xr:uid="{00000000-0005-0000-0000-000066310000}"/>
    <cellStyle name="Formula4decimals 2 4 3 3 2 2" xfId="32920" xr:uid="{00000000-0005-0000-0000-000067310000}"/>
    <cellStyle name="Formula4decimals 2 4 3 3 3" xfId="32919" xr:uid="{00000000-0005-0000-0000-000068310000}"/>
    <cellStyle name="Formula4decimals 2 4 3 4" xfId="7898" xr:uid="{00000000-0005-0000-0000-000069310000}"/>
    <cellStyle name="Formula4decimals 2 4 3 4 2" xfId="32921" xr:uid="{00000000-0005-0000-0000-00006A310000}"/>
    <cellStyle name="Formula4decimals 2 4 3 5" xfId="7899" xr:uid="{00000000-0005-0000-0000-00006B310000}"/>
    <cellStyle name="Formula4decimals 2 4 3 5 2" xfId="32922" xr:uid="{00000000-0005-0000-0000-00006C310000}"/>
    <cellStyle name="Formula4decimals 2 4 3 6" xfId="32916" xr:uid="{00000000-0005-0000-0000-00006D310000}"/>
    <cellStyle name="Formula4decimals 2 4 4" xfId="7900" xr:uid="{00000000-0005-0000-0000-00006E310000}"/>
    <cellStyle name="Formula4decimals 2 4 4 2" xfId="7901" xr:uid="{00000000-0005-0000-0000-00006F310000}"/>
    <cellStyle name="Formula4decimals 2 4 4 2 2" xfId="32924" xr:uid="{00000000-0005-0000-0000-000070310000}"/>
    <cellStyle name="Formula4decimals 2 4 4 3" xfId="32923" xr:uid="{00000000-0005-0000-0000-000071310000}"/>
    <cellStyle name="Formula4decimals 2 4 5" xfId="7902" xr:uid="{00000000-0005-0000-0000-000072310000}"/>
    <cellStyle name="Formula4decimals 2 4 5 2" xfId="7903" xr:uid="{00000000-0005-0000-0000-000073310000}"/>
    <cellStyle name="Formula4decimals 2 4 5 2 2" xfId="32926" xr:uid="{00000000-0005-0000-0000-000074310000}"/>
    <cellStyle name="Formula4decimals 2 4 5 3" xfId="32925" xr:uid="{00000000-0005-0000-0000-000075310000}"/>
    <cellStyle name="Formula4decimals 2 4 6" xfId="7904" xr:uid="{00000000-0005-0000-0000-000076310000}"/>
    <cellStyle name="Formula4decimals 2 4 6 2" xfId="7905" xr:uid="{00000000-0005-0000-0000-000077310000}"/>
    <cellStyle name="Formula4decimals 2 4 6 2 2" xfId="32928" xr:uid="{00000000-0005-0000-0000-000078310000}"/>
    <cellStyle name="Formula4decimals 2 4 6 3" xfId="32927" xr:uid="{00000000-0005-0000-0000-000079310000}"/>
    <cellStyle name="Formula4decimals 2 4 7" xfId="7906" xr:uid="{00000000-0005-0000-0000-00007A310000}"/>
    <cellStyle name="Formula4decimals 2 4 7 2" xfId="32929" xr:uid="{00000000-0005-0000-0000-00007B310000}"/>
    <cellStyle name="Formula4decimals 2 4 8" xfId="7907" xr:uid="{00000000-0005-0000-0000-00007C310000}"/>
    <cellStyle name="Formula4decimals 2 4 8 2" xfId="32930" xr:uid="{00000000-0005-0000-0000-00007D310000}"/>
    <cellStyle name="Formula4decimals 2 4 9" xfId="32908" xr:uid="{00000000-0005-0000-0000-00007E310000}"/>
    <cellStyle name="Formula4decimals 2 5" xfId="7908" xr:uid="{00000000-0005-0000-0000-00007F310000}"/>
    <cellStyle name="Formula4decimals 2 5 2" xfId="7909" xr:uid="{00000000-0005-0000-0000-000080310000}"/>
    <cellStyle name="Formula4decimals 2 5 2 2" xfId="7910" xr:uid="{00000000-0005-0000-0000-000081310000}"/>
    <cellStyle name="Formula4decimals 2 5 2 2 2" xfId="7911" xr:uid="{00000000-0005-0000-0000-000082310000}"/>
    <cellStyle name="Formula4decimals 2 5 2 2 2 2" xfId="32934" xr:uid="{00000000-0005-0000-0000-000083310000}"/>
    <cellStyle name="Formula4decimals 2 5 2 2 3" xfId="32933" xr:uid="{00000000-0005-0000-0000-000084310000}"/>
    <cellStyle name="Formula4decimals 2 5 2 3" xfId="7912" xr:uid="{00000000-0005-0000-0000-000085310000}"/>
    <cellStyle name="Formula4decimals 2 5 2 3 2" xfId="7913" xr:uid="{00000000-0005-0000-0000-000086310000}"/>
    <cellStyle name="Formula4decimals 2 5 2 3 2 2" xfId="32936" xr:uid="{00000000-0005-0000-0000-000087310000}"/>
    <cellStyle name="Formula4decimals 2 5 2 3 3" xfId="32935" xr:uid="{00000000-0005-0000-0000-000088310000}"/>
    <cellStyle name="Formula4decimals 2 5 2 4" xfId="7914" xr:uid="{00000000-0005-0000-0000-000089310000}"/>
    <cellStyle name="Formula4decimals 2 5 2 4 2" xfId="32937" xr:uid="{00000000-0005-0000-0000-00008A310000}"/>
    <cellStyle name="Formula4decimals 2 5 2 5" xfId="7915" xr:uid="{00000000-0005-0000-0000-00008B310000}"/>
    <cellStyle name="Formula4decimals 2 5 2 5 2" xfId="32938" xr:uid="{00000000-0005-0000-0000-00008C310000}"/>
    <cellStyle name="Formula4decimals 2 5 2 6" xfId="32932" xr:uid="{00000000-0005-0000-0000-00008D310000}"/>
    <cellStyle name="Formula4decimals 2 5 3" xfId="7916" xr:uid="{00000000-0005-0000-0000-00008E310000}"/>
    <cellStyle name="Formula4decimals 2 5 3 2" xfId="7917" xr:uid="{00000000-0005-0000-0000-00008F310000}"/>
    <cellStyle name="Formula4decimals 2 5 3 2 2" xfId="7918" xr:uid="{00000000-0005-0000-0000-000090310000}"/>
    <cellStyle name="Formula4decimals 2 5 3 2 2 2" xfId="32941" xr:uid="{00000000-0005-0000-0000-000091310000}"/>
    <cellStyle name="Formula4decimals 2 5 3 2 3" xfId="32940" xr:uid="{00000000-0005-0000-0000-000092310000}"/>
    <cellStyle name="Formula4decimals 2 5 3 3" xfId="7919" xr:uid="{00000000-0005-0000-0000-000093310000}"/>
    <cellStyle name="Formula4decimals 2 5 3 3 2" xfId="7920" xr:uid="{00000000-0005-0000-0000-000094310000}"/>
    <cellStyle name="Formula4decimals 2 5 3 3 2 2" xfId="32943" xr:uid="{00000000-0005-0000-0000-000095310000}"/>
    <cellStyle name="Formula4decimals 2 5 3 3 3" xfId="32942" xr:uid="{00000000-0005-0000-0000-000096310000}"/>
    <cellStyle name="Formula4decimals 2 5 3 4" xfId="7921" xr:uid="{00000000-0005-0000-0000-000097310000}"/>
    <cellStyle name="Formula4decimals 2 5 3 4 2" xfId="32944" xr:uid="{00000000-0005-0000-0000-000098310000}"/>
    <cellStyle name="Formula4decimals 2 5 3 5" xfId="7922" xr:uid="{00000000-0005-0000-0000-000099310000}"/>
    <cellStyle name="Formula4decimals 2 5 3 5 2" xfId="32945" xr:uid="{00000000-0005-0000-0000-00009A310000}"/>
    <cellStyle name="Formula4decimals 2 5 3 6" xfId="32939" xr:uid="{00000000-0005-0000-0000-00009B310000}"/>
    <cellStyle name="Formula4decimals 2 5 4" xfId="7923" xr:uid="{00000000-0005-0000-0000-00009C310000}"/>
    <cellStyle name="Formula4decimals 2 5 4 2" xfId="7924" xr:uid="{00000000-0005-0000-0000-00009D310000}"/>
    <cellStyle name="Formula4decimals 2 5 4 2 2" xfId="32947" xr:uid="{00000000-0005-0000-0000-00009E310000}"/>
    <cellStyle name="Formula4decimals 2 5 4 3" xfId="32946" xr:uid="{00000000-0005-0000-0000-00009F310000}"/>
    <cellStyle name="Formula4decimals 2 5 5" xfId="7925" xr:uid="{00000000-0005-0000-0000-0000A0310000}"/>
    <cellStyle name="Formula4decimals 2 5 5 2" xfId="7926" xr:uid="{00000000-0005-0000-0000-0000A1310000}"/>
    <cellStyle name="Formula4decimals 2 5 5 2 2" xfId="32949" xr:uid="{00000000-0005-0000-0000-0000A2310000}"/>
    <cellStyle name="Formula4decimals 2 5 5 3" xfId="32948" xr:uid="{00000000-0005-0000-0000-0000A3310000}"/>
    <cellStyle name="Formula4decimals 2 5 6" xfId="7927" xr:uid="{00000000-0005-0000-0000-0000A4310000}"/>
    <cellStyle name="Formula4decimals 2 5 6 2" xfId="7928" xr:uid="{00000000-0005-0000-0000-0000A5310000}"/>
    <cellStyle name="Formula4decimals 2 5 6 2 2" xfId="32951" xr:uid="{00000000-0005-0000-0000-0000A6310000}"/>
    <cellStyle name="Formula4decimals 2 5 6 3" xfId="32950" xr:uid="{00000000-0005-0000-0000-0000A7310000}"/>
    <cellStyle name="Formula4decimals 2 5 7" xfId="7929" xr:uid="{00000000-0005-0000-0000-0000A8310000}"/>
    <cellStyle name="Formula4decimals 2 5 7 2" xfId="32952" xr:uid="{00000000-0005-0000-0000-0000A9310000}"/>
    <cellStyle name="Formula4decimals 2 5 8" xfId="7930" xr:uid="{00000000-0005-0000-0000-0000AA310000}"/>
    <cellStyle name="Formula4decimals 2 5 8 2" xfId="32953" xr:uid="{00000000-0005-0000-0000-0000AB310000}"/>
    <cellStyle name="Formula4decimals 2 5 9" xfId="32931" xr:uid="{00000000-0005-0000-0000-0000AC310000}"/>
    <cellStyle name="Formula4decimals 2 6" xfId="7931" xr:uid="{00000000-0005-0000-0000-0000AD310000}"/>
    <cellStyle name="Formula4decimals 2 6 2" xfId="7932" xr:uid="{00000000-0005-0000-0000-0000AE310000}"/>
    <cellStyle name="Formula4decimals 2 6 2 2" xfId="7933" xr:uid="{00000000-0005-0000-0000-0000AF310000}"/>
    <cellStyle name="Formula4decimals 2 6 2 2 2" xfId="7934" xr:uid="{00000000-0005-0000-0000-0000B0310000}"/>
    <cellStyle name="Formula4decimals 2 6 2 2 2 2" xfId="32957" xr:uid="{00000000-0005-0000-0000-0000B1310000}"/>
    <cellStyle name="Formula4decimals 2 6 2 2 3" xfId="32956" xr:uid="{00000000-0005-0000-0000-0000B2310000}"/>
    <cellStyle name="Formula4decimals 2 6 2 3" xfId="7935" xr:uid="{00000000-0005-0000-0000-0000B3310000}"/>
    <cellStyle name="Formula4decimals 2 6 2 3 2" xfId="7936" xr:uid="{00000000-0005-0000-0000-0000B4310000}"/>
    <cellStyle name="Formula4decimals 2 6 2 3 2 2" xfId="32959" xr:uid="{00000000-0005-0000-0000-0000B5310000}"/>
    <cellStyle name="Formula4decimals 2 6 2 3 3" xfId="32958" xr:uid="{00000000-0005-0000-0000-0000B6310000}"/>
    <cellStyle name="Formula4decimals 2 6 2 4" xfId="7937" xr:uid="{00000000-0005-0000-0000-0000B7310000}"/>
    <cellStyle name="Formula4decimals 2 6 2 4 2" xfId="32960" xr:uid="{00000000-0005-0000-0000-0000B8310000}"/>
    <cellStyle name="Formula4decimals 2 6 2 5" xfId="7938" xr:uid="{00000000-0005-0000-0000-0000B9310000}"/>
    <cellStyle name="Formula4decimals 2 6 2 5 2" xfId="32961" xr:uid="{00000000-0005-0000-0000-0000BA310000}"/>
    <cellStyle name="Formula4decimals 2 6 2 6" xfId="32955" xr:uid="{00000000-0005-0000-0000-0000BB310000}"/>
    <cellStyle name="Formula4decimals 2 6 3" xfId="7939" xr:uid="{00000000-0005-0000-0000-0000BC310000}"/>
    <cellStyle name="Formula4decimals 2 6 3 2" xfId="7940" xr:uid="{00000000-0005-0000-0000-0000BD310000}"/>
    <cellStyle name="Formula4decimals 2 6 3 2 2" xfId="7941" xr:uid="{00000000-0005-0000-0000-0000BE310000}"/>
    <cellStyle name="Formula4decimals 2 6 3 2 2 2" xfId="32964" xr:uid="{00000000-0005-0000-0000-0000BF310000}"/>
    <cellStyle name="Formula4decimals 2 6 3 2 3" xfId="32963" xr:uid="{00000000-0005-0000-0000-0000C0310000}"/>
    <cellStyle name="Formula4decimals 2 6 3 3" xfId="7942" xr:uid="{00000000-0005-0000-0000-0000C1310000}"/>
    <cellStyle name="Formula4decimals 2 6 3 3 2" xfId="7943" xr:uid="{00000000-0005-0000-0000-0000C2310000}"/>
    <cellStyle name="Formula4decimals 2 6 3 3 2 2" xfId="32966" xr:uid="{00000000-0005-0000-0000-0000C3310000}"/>
    <cellStyle name="Formula4decimals 2 6 3 3 3" xfId="32965" xr:uid="{00000000-0005-0000-0000-0000C4310000}"/>
    <cellStyle name="Formula4decimals 2 6 3 4" xfId="7944" xr:uid="{00000000-0005-0000-0000-0000C5310000}"/>
    <cellStyle name="Formula4decimals 2 6 3 4 2" xfId="32967" xr:uid="{00000000-0005-0000-0000-0000C6310000}"/>
    <cellStyle name="Formula4decimals 2 6 3 5" xfId="7945" xr:uid="{00000000-0005-0000-0000-0000C7310000}"/>
    <cellStyle name="Formula4decimals 2 6 3 5 2" xfId="32968" xr:uid="{00000000-0005-0000-0000-0000C8310000}"/>
    <cellStyle name="Formula4decimals 2 6 3 6" xfId="32962" xr:uid="{00000000-0005-0000-0000-0000C9310000}"/>
    <cellStyle name="Formula4decimals 2 6 4" xfId="7946" xr:uid="{00000000-0005-0000-0000-0000CA310000}"/>
    <cellStyle name="Formula4decimals 2 6 4 2" xfId="7947" xr:uid="{00000000-0005-0000-0000-0000CB310000}"/>
    <cellStyle name="Formula4decimals 2 6 4 2 2" xfId="32970" xr:uid="{00000000-0005-0000-0000-0000CC310000}"/>
    <cellStyle name="Formula4decimals 2 6 4 3" xfId="32969" xr:uid="{00000000-0005-0000-0000-0000CD310000}"/>
    <cellStyle name="Formula4decimals 2 6 5" xfId="7948" xr:uid="{00000000-0005-0000-0000-0000CE310000}"/>
    <cellStyle name="Formula4decimals 2 6 5 2" xfId="7949" xr:uid="{00000000-0005-0000-0000-0000CF310000}"/>
    <cellStyle name="Formula4decimals 2 6 5 2 2" xfId="32972" xr:uid="{00000000-0005-0000-0000-0000D0310000}"/>
    <cellStyle name="Formula4decimals 2 6 5 3" xfId="32971" xr:uid="{00000000-0005-0000-0000-0000D1310000}"/>
    <cellStyle name="Formula4decimals 2 6 6" xfId="7950" xr:uid="{00000000-0005-0000-0000-0000D2310000}"/>
    <cellStyle name="Formula4decimals 2 6 6 2" xfId="7951" xr:uid="{00000000-0005-0000-0000-0000D3310000}"/>
    <cellStyle name="Formula4decimals 2 6 6 2 2" xfId="32974" xr:uid="{00000000-0005-0000-0000-0000D4310000}"/>
    <cellStyle name="Formula4decimals 2 6 6 3" xfId="32973" xr:uid="{00000000-0005-0000-0000-0000D5310000}"/>
    <cellStyle name="Formula4decimals 2 6 7" xfId="7952" xr:uid="{00000000-0005-0000-0000-0000D6310000}"/>
    <cellStyle name="Formula4decimals 2 6 7 2" xfId="32975" xr:uid="{00000000-0005-0000-0000-0000D7310000}"/>
    <cellStyle name="Formula4decimals 2 6 8" xfId="7953" xr:uid="{00000000-0005-0000-0000-0000D8310000}"/>
    <cellStyle name="Formula4decimals 2 6 8 2" xfId="32976" xr:uid="{00000000-0005-0000-0000-0000D9310000}"/>
    <cellStyle name="Formula4decimals 2 6 9" xfId="32954" xr:uid="{00000000-0005-0000-0000-0000DA310000}"/>
    <cellStyle name="Formula4decimals 2 7" xfId="7954" xr:uid="{00000000-0005-0000-0000-0000DB310000}"/>
    <cellStyle name="Formula4decimals 2 7 2" xfId="7955" xr:uid="{00000000-0005-0000-0000-0000DC310000}"/>
    <cellStyle name="Formula4decimals 2 7 2 2" xfId="7956" xr:uid="{00000000-0005-0000-0000-0000DD310000}"/>
    <cellStyle name="Formula4decimals 2 7 2 2 2" xfId="7957" xr:uid="{00000000-0005-0000-0000-0000DE310000}"/>
    <cellStyle name="Formula4decimals 2 7 2 2 2 2" xfId="32980" xr:uid="{00000000-0005-0000-0000-0000DF310000}"/>
    <cellStyle name="Formula4decimals 2 7 2 2 3" xfId="32979" xr:uid="{00000000-0005-0000-0000-0000E0310000}"/>
    <cellStyle name="Formula4decimals 2 7 2 3" xfId="7958" xr:uid="{00000000-0005-0000-0000-0000E1310000}"/>
    <cellStyle name="Formula4decimals 2 7 2 3 2" xfId="7959" xr:uid="{00000000-0005-0000-0000-0000E2310000}"/>
    <cellStyle name="Formula4decimals 2 7 2 3 2 2" xfId="32982" xr:uid="{00000000-0005-0000-0000-0000E3310000}"/>
    <cellStyle name="Formula4decimals 2 7 2 3 3" xfId="32981" xr:uid="{00000000-0005-0000-0000-0000E4310000}"/>
    <cellStyle name="Formula4decimals 2 7 2 4" xfId="7960" xr:uid="{00000000-0005-0000-0000-0000E5310000}"/>
    <cellStyle name="Formula4decimals 2 7 2 4 2" xfId="32983" xr:uid="{00000000-0005-0000-0000-0000E6310000}"/>
    <cellStyle name="Formula4decimals 2 7 2 5" xfId="7961" xr:uid="{00000000-0005-0000-0000-0000E7310000}"/>
    <cellStyle name="Formula4decimals 2 7 2 5 2" xfId="32984" xr:uid="{00000000-0005-0000-0000-0000E8310000}"/>
    <cellStyle name="Formula4decimals 2 7 2 6" xfId="32978" xr:uid="{00000000-0005-0000-0000-0000E9310000}"/>
    <cellStyle name="Formula4decimals 2 7 3" xfId="7962" xr:uid="{00000000-0005-0000-0000-0000EA310000}"/>
    <cellStyle name="Formula4decimals 2 7 3 2" xfId="7963" xr:uid="{00000000-0005-0000-0000-0000EB310000}"/>
    <cellStyle name="Formula4decimals 2 7 3 2 2" xfId="7964" xr:uid="{00000000-0005-0000-0000-0000EC310000}"/>
    <cellStyle name="Formula4decimals 2 7 3 2 2 2" xfId="32987" xr:uid="{00000000-0005-0000-0000-0000ED310000}"/>
    <cellStyle name="Formula4decimals 2 7 3 2 3" xfId="32986" xr:uid="{00000000-0005-0000-0000-0000EE310000}"/>
    <cellStyle name="Formula4decimals 2 7 3 3" xfId="7965" xr:uid="{00000000-0005-0000-0000-0000EF310000}"/>
    <cellStyle name="Formula4decimals 2 7 3 3 2" xfId="7966" xr:uid="{00000000-0005-0000-0000-0000F0310000}"/>
    <cellStyle name="Formula4decimals 2 7 3 3 2 2" xfId="32989" xr:uid="{00000000-0005-0000-0000-0000F1310000}"/>
    <cellStyle name="Formula4decimals 2 7 3 3 3" xfId="32988" xr:uid="{00000000-0005-0000-0000-0000F2310000}"/>
    <cellStyle name="Formula4decimals 2 7 3 4" xfId="7967" xr:uid="{00000000-0005-0000-0000-0000F3310000}"/>
    <cellStyle name="Formula4decimals 2 7 3 4 2" xfId="32990" xr:uid="{00000000-0005-0000-0000-0000F4310000}"/>
    <cellStyle name="Formula4decimals 2 7 3 5" xfId="7968" xr:uid="{00000000-0005-0000-0000-0000F5310000}"/>
    <cellStyle name="Formula4decimals 2 7 3 5 2" xfId="32991" xr:uid="{00000000-0005-0000-0000-0000F6310000}"/>
    <cellStyle name="Formula4decimals 2 7 3 6" xfId="32985" xr:uid="{00000000-0005-0000-0000-0000F7310000}"/>
    <cellStyle name="Formula4decimals 2 7 4" xfId="7969" xr:uid="{00000000-0005-0000-0000-0000F8310000}"/>
    <cellStyle name="Formula4decimals 2 7 4 2" xfId="7970" xr:uid="{00000000-0005-0000-0000-0000F9310000}"/>
    <cellStyle name="Formula4decimals 2 7 4 2 2" xfId="32993" xr:uid="{00000000-0005-0000-0000-0000FA310000}"/>
    <cellStyle name="Formula4decimals 2 7 4 3" xfId="32992" xr:uid="{00000000-0005-0000-0000-0000FB310000}"/>
    <cellStyle name="Formula4decimals 2 7 5" xfId="7971" xr:uid="{00000000-0005-0000-0000-0000FC310000}"/>
    <cellStyle name="Formula4decimals 2 7 5 2" xfId="7972" xr:uid="{00000000-0005-0000-0000-0000FD310000}"/>
    <cellStyle name="Formula4decimals 2 7 5 2 2" xfId="32995" xr:uid="{00000000-0005-0000-0000-0000FE310000}"/>
    <cellStyle name="Formula4decimals 2 7 5 3" xfId="32994" xr:uid="{00000000-0005-0000-0000-0000FF310000}"/>
    <cellStyle name="Formula4decimals 2 7 6" xfId="7973" xr:uid="{00000000-0005-0000-0000-000000320000}"/>
    <cellStyle name="Formula4decimals 2 7 6 2" xfId="7974" xr:uid="{00000000-0005-0000-0000-000001320000}"/>
    <cellStyle name="Formula4decimals 2 7 6 2 2" xfId="32997" xr:uid="{00000000-0005-0000-0000-000002320000}"/>
    <cellStyle name="Formula4decimals 2 7 6 3" xfId="32996" xr:uid="{00000000-0005-0000-0000-000003320000}"/>
    <cellStyle name="Formula4decimals 2 7 7" xfId="7975" xr:uid="{00000000-0005-0000-0000-000004320000}"/>
    <cellStyle name="Formula4decimals 2 7 7 2" xfId="32998" xr:uid="{00000000-0005-0000-0000-000005320000}"/>
    <cellStyle name="Formula4decimals 2 7 8" xfId="7976" xr:uid="{00000000-0005-0000-0000-000006320000}"/>
    <cellStyle name="Formula4decimals 2 7 8 2" xfId="32999" xr:uid="{00000000-0005-0000-0000-000007320000}"/>
    <cellStyle name="Formula4decimals 2 7 9" xfId="32977" xr:uid="{00000000-0005-0000-0000-000008320000}"/>
    <cellStyle name="Formula4decimals 2 8" xfId="7977" xr:uid="{00000000-0005-0000-0000-000009320000}"/>
    <cellStyle name="Formula4decimals 2 8 2" xfId="7978" xr:uid="{00000000-0005-0000-0000-00000A320000}"/>
    <cellStyle name="Formula4decimals 2 8 2 2" xfId="7979" xr:uid="{00000000-0005-0000-0000-00000B320000}"/>
    <cellStyle name="Formula4decimals 2 8 2 2 2" xfId="7980" xr:uid="{00000000-0005-0000-0000-00000C320000}"/>
    <cellStyle name="Formula4decimals 2 8 2 2 2 2" xfId="33003" xr:uid="{00000000-0005-0000-0000-00000D320000}"/>
    <cellStyle name="Formula4decimals 2 8 2 2 3" xfId="33002" xr:uid="{00000000-0005-0000-0000-00000E320000}"/>
    <cellStyle name="Formula4decimals 2 8 2 3" xfId="7981" xr:uid="{00000000-0005-0000-0000-00000F320000}"/>
    <cellStyle name="Formula4decimals 2 8 2 3 2" xfId="7982" xr:uid="{00000000-0005-0000-0000-000010320000}"/>
    <cellStyle name="Formula4decimals 2 8 2 3 2 2" xfId="33005" xr:uid="{00000000-0005-0000-0000-000011320000}"/>
    <cellStyle name="Formula4decimals 2 8 2 3 3" xfId="33004" xr:uid="{00000000-0005-0000-0000-000012320000}"/>
    <cellStyle name="Formula4decimals 2 8 2 4" xfId="7983" xr:uid="{00000000-0005-0000-0000-000013320000}"/>
    <cellStyle name="Formula4decimals 2 8 2 4 2" xfId="33006" xr:uid="{00000000-0005-0000-0000-000014320000}"/>
    <cellStyle name="Formula4decimals 2 8 2 5" xfId="7984" xr:uid="{00000000-0005-0000-0000-000015320000}"/>
    <cellStyle name="Formula4decimals 2 8 2 5 2" xfId="33007" xr:uid="{00000000-0005-0000-0000-000016320000}"/>
    <cellStyle name="Formula4decimals 2 8 2 6" xfId="33001" xr:uid="{00000000-0005-0000-0000-000017320000}"/>
    <cellStyle name="Formula4decimals 2 8 3" xfId="7985" xr:uid="{00000000-0005-0000-0000-000018320000}"/>
    <cellStyle name="Formula4decimals 2 8 3 2" xfId="7986" xr:uid="{00000000-0005-0000-0000-000019320000}"/>
    <cellStyle name="Formula4decimals 2 8 3 2 2" xfId="7987" xr:uid="{00000000-0005-0000-0000-00001A320000}"/>
    <cellStyle name="Formula4decimals 2 8 3 2 2 2" xfId="33010" xr:uid="{00000000-0005-0000-0000-00001B320000}"/>
    <cellStyle name="Formula4decimals 2 8 3 2 3" xfId="33009" xr:uid="{00000000-0005-0000-0000-00001C320000}"/>
    <cellStyle name="Formula4decimals 2 8 3 3" xfId="7988" xr:uid="{00000000-0005-0000-0000-00001D320000}"/>
    <cellStyle name="Formula4decimals 2 8 3 3 2" xfId="7989" xr:uid="{00000000-0005-0000-0000-00001E320000}"/>
    <cellStyle name="Formula4decimals 2 8 3 3 2 2" xfId="33012" xr:uid="{00000000-0005-0000-0000-00001F320000}"/>
    <cellStyle name="Formula4decimals 2 8 3 3 3" xfId="33011" xr:uid="{00000000-0005-0000-0000-000020320000}"/>
    <cellStyle name="Formula4decimals 2 8 3 4" xfId="7990" xr:uid="{00000000-0005-0000-0000-000021320000}"/>
    <cellStyle name="Formula4decimals 2 8 3 4 2" xfId="33013" xr:uid="{00000000-0005-0000-0000-000022320000}"/>
    <cellStyle name="Formula4decimals 2 8 3 5" xfId="7991" xr:uid="{00000000-0005-0000-0000-000023320000}"/>
    <cellStyle name="Formula4decimals 2 8 3 5 2" xfId="33014" xr:uid="{00000000-0005-0000-0000-000024320000}"/>
    <cellStyle name="Formula4decimals 2 8 3 6" xfId="33008" xr:uid="{00000000-0005-0000-0000-000025320000}"/>
    <cellStyle name="Formula4decimals 2 8 4" xfId="7992" xr:uid="{00000000-0005-0000-0000-000026320000}"/>
    <cellStyle name="Formula4decimals 2 8 4 2" xfId="7993" xr:uid="{00000000-0005-0000-0000-000027320000}"/>
    <cellStyle name="Formula4decimals 2 8 4 2 2" xfId="33016" xr:uid="{00000000-0005-0000-0000-000028320000}"/>
    <cellStyle name="Formula4decimals 2 8 4 3" xfId="33015" xr:uid="{00000000-0005-0000-0000-000029320000}"/>
    <cellStyle name="Formula4decimals 2 8 5" xfId="7994" xr:uid="{00000000-0005-0000-0000-00002A320000}"/>
    <cellStyle name="Formula4decimals 2 8 5 2" xfId="7995" xr:uid="{00000000-0005-0000-0000-00002B320000}"/>
    <cellStyle name="Formula4decimals 2 8 5 2 2" xfId="33018" xr:uid="{00000000-0005-0000-0000-00002C320000}"/>
    <cellStyle name="Formula4decimals 2 8 5 3" xfId="33017" xr:uid="{00000000-0005-0000-0000-00002D320000}"/>
    <cellStyle name="Formula4decimals 2 8 6" xfId="7996" xr:uid="{00000000-0005-0000-0000-00002E320000}"/>
    <cellStyle name="Formula4decimals 2 8 6 2" xfId="7997" xr:uid="{00000000-0005-0000-0000-00002F320000}"/>
    <cellStyle name="Formula4decimals 2 8 6 2 2" xfId="33020" xr:uid="{00000000-0005-0000-0000-000030320000}"/>
    <cellStyle name="Formula4decimals 2 8 6 3" xfId="33019" xr:uid="{00000000-0005-0000-0000-000031320000}"/>
    <cellStyle name="Formula4decimals 2 8 7" xfId="7998" xr:uid="{00000000-0005-0000-0000-000032320000}"/>
    <cellStyle name="Formula4decimals 2 8 7 2" xfId="33021" xr:uid="{00000000-0005-0000-0000-000033320000}"/>
    <cellStyle name="Formula4decimals 2 8 8" xfId="7999" xr:uid="{00000000-0005-0000-0000-000034320000}"/>
    <cellStyle name="Formula4decimals 2 8 8 2" xfId="33022" xr:uid="{00000000-0005-0000-0000-000035320000}"/>
    <cellStyle name="Formula4decimals 2 8 9" xfId="33000" xr:uid="{00000000-0005-0000-0000-000036320000}"/>
    <cellStyle name="Formula4decimals 2 9" xfId="8000" xr:uid="{00000000-0005-0000-0000-000037320000}"/>
    <cellStyle name="Formula4decimals 2 9 2" xfId="8001" xr:uid="{00000000-0005-0000-0000-000038320000}"/>
    <cellStyle name="Formula4decimals 2 9 2 2" xfId="8002" xr:uid="{00000000-0005-0000-0000-000039320000}"/>
    <cellStyle name="Formula4decimals 2 9 2 2 2" xfId="8003" xr:uid="{00000000-0005-0000-0000-00003A320000}"/>
    <cellStyle name="Formula4decimals 2 9 2 2 2 2" xfId="33026" xr:uid="{00000000-0005-0000-0000-00003B320000}"/>
    <cellStyle name="Formula4decimals 2 9 2 2 3" xfId="33025" xr:uid="{00000000-0005-0000-0000-00003C320000}"/>
    <cellStyle name="Formula4decimals 2 9 2 3" xfId="8004" xr:uid="{00000000-0005-0000-0000-00003D320000}"/>
    <cellStyle name="Formula4decimals 2 9 2 3 2" xfId="8005" xr:uid="{00000000-0005-0000-0000-00003E320000}"/>
    <cellStyle name="Formula4decimals 2 9 2 3 2 2" xfId="33028" xr:uid="{00000000-0005-0000-0000-00003F320000}"/>
    <cellStyle name="Formula4decimals 2 9 2 3 3" xfId="33027" xr:uid="{00000000-0005-0000-0000-000040320000}"/>
    <cellStyle name="Formula4decimals 2 9 2 4" xfId="8006" xr:uid="{00000000-0005-0000-0000-000041320000}"/>
    <cellStyle name="Formula4decimals 2 9 2 4 2" xfId="33029" xr:uid="{00000000-0005-0000-0000-000042320000}"/>
    <cellStyle name="Formula4decimals 2 9 2 5" xfId="8007" xr:uid="{00000000-0005-0000-0000-000043320000}"/>
    <cellStyle name="Formula4decimals 2 9 2 5 2" xfId="33030" xr:uid="{00000000-0005-0000-0000-000044320000}"/>
    <cellStyle name="Formula4decimals 2 9 2 6" xfId="33024" xr:uid="{00000000-0005-0000-0000-000045320000}"/>
    <cellStyle name="Formula4decimals 2 9 3" xfId="8008" xr:uid="{00000000-0005-0000-0000-000046320000}"/>
    <cellStyle name="Formula4decimals 2 9 3 2" xfId="8009" xr:uid="{00000000-0005-0000-0000-000047320000}"/>
    <cellStyle name="Formula4decimals 2 9 3 2 2" xfId="8010" xr:uid="{00000000-0005-0000-0000-000048320000}"/>
    <cellStyle name="Formula4decimals 2 9 3 2 2 2" xfId="33033" xr:uid="{00000000-0005-0000-0000-000049320000}"/>
    <cellStyle name="Formula4decimals 2 9 3 2 3" xfId="33032" xr:uid="{00000000-0005-0000-0000-00004A320000}"/>
    <cellStyle name="Formula4decimals 2 9 3 3" xfId="8011" xr:uid="{00000000-0005-0000-0000-00004B320000}"/>
    <cellStyle name="Formula4decimals 2 9 3 3 2" xfId="8012" xr:uid="{00000000-0005-0000-0000-00004C320000}"/>
    <cellStyle name="Formula4decimals 2 9 3 3 2 2" xfId="33035" xr:uid="{00000000-0005-0000-0000-00004D320000}"/>
    <cellStyle name="Formula4decimals 2 9 3 3 3" xfId="33034" xr:uid="{00000000-0005-0000-0000-00004E320000}"/>
    <cellStyle name="Formula4decimals 2 9 3 4" xfId="8013" xr:uid="{00000000-0005-0000-0000-00004F320000}"/>
    <cellStyle name="Formula4decimals 2 9 3 4 2" xfId="33036" xr:uid="{00000000-0005-0000-0000-000050320000}"/>
    <cellStyle name="Formula4decimals 2 9 3 5" xfId="8014" xr:uid="{00000000-0005-0000-0000-000051320000}"/>
    <cellStyle name="Formula4decimals 2 9 3 5 2" xfId="33037" xr:uid="{00000000-0005-0000-0000-000052320000}"/>
    <cellStyle name="Formula4decimals 2 9 3 6" xfId="33031" xr:uid="{00000000-0005-0000-0000-000053320000}"/>
    <cellStyle name="Formula4decimals 2 9 4" xfId="8015" xr:uid="{00000000-0005-0000-0000-000054320000}"/>
    <cellStyle name="Formula4decimals 2 9 4 2" xfId="8016" xr:uid="{00000000-0005-0000-0000-000055320000}"/>
    <cellStyle name="Formula4decimals 2 9 4 2 2" xfId="33039" xr:uid="{00000000-0005-0000-0000-000056320000}"/>
    <cellStyle name="Formula4decimals 2 9 4 3" xfId="33038" xr:uid="{00000000-0005-0000-0000-000057320000}"/>
    <cellStyle name="Formula4decimals 2 9 5" xfId="8017" xr:uid="{00000000-0005-0000-0000-000058320000}"/>
    <cellStyle name="Formula4decimals 2 9 5 2" xfId="8018" xr:uid="{00000000-0005-0000-0000-000059320000}"/>
    <cellStyle name="Formula4decimals 2 9 5 2 2" xfId="33041" xr:uid="{00000000-0005-0000-0000-00005A320000}"/>
    <cellStyle name="Formula4decimals 2 9 5 3" xfId="33040" xr:uid="{00000000-0005-0000-0000-00005B320000}"/>
    <cellStyle name="Formula4decimals 2 9 6" xfId="8019" xr:uid="{00000000-0005-0000-0000-00005C320000}"/>
    <cellStyle name="Formula4decimals 2 9 6 2" xfId="8020" xr:uid="{00000000-0005-0000-0000-00005D320000}"/>
    <cellStyle name="Formula4decimals 2 9 6 2 2" xfId="33043" xr:uid="{00000000-0005-0000-0000-00005E320000}"/>
    <cellStyle name="Formula4decimals 2 9 6 3" xfId="33042" xr:uid="{00000000-0005-0000-0000-00005F320000}"/>
    <cellStyle name="Formula4decimals 2 9 7" xfId="8021" xr:uid="{00000000-0005-0000-0000-000060320000}"/>
    <cellStyle name="Formula4decimals 2 9 7 2" xfId="33044" xr:uid="{00000000-0005-0000-0000-000061320000}"/>
    <cellStyle name="Formula4decimals 2 9 8" xfId="8022" xr:uid="{00000000-0005-0000-0000-000062320000}"/>
    <cellStyle name="Formula4decimals 2 9 8 2" xfId="33045" xr:uid="{00000000-0005-0000-0000-000063320000}"/>
    <cellStyle name="Formula4decimals 2 9 9" xfId="33023" xr:uid="{00000000-0005-0000-0000-000064320000}"/>
    <cellStyle name="Formula4decimals 3" xfId="16" xr:uid="{00000000-0005-0000-0000-000065320000}"/>
    <cellStyle name="Formula4decimals 3 2" xfId="8023" xr:uid="{00000000-0005-0000-0000-000066320000}"/>
    <cellStyle name="Formula4decimals 3 2 2" xfId="8024" xr:uid="{00000000-0005-0000-0000-000067320000}"/>
    <cellStyle name="Formula4decimals 3 2 2 2" xfId="8025" xr:uid="{00000000-0005-0000-0000-000068320000}"/>
    <cellStyle name="Formula4decimals 3 2 2 2 2" xfId="33048" xr:uid="{00000000-0005-0000-0000-000069320000}"/>
    <cellStyle name="Formula4decimals 3 2 2 3" xfId="33047" xr:uid="{00000000-0005-0000-0000-00006A320000}"/>
    <cellStyle name="Formula4decimals 3 2 3" xfId="8026" xr:uid="{00000000-0005-0000-0000-00006B320000}"/>
    <cellStyle name="Formula4decimals 3 2 3 2" xfId="8027" xr:uid="{00000000-0005-0000-0000-00006C320000}"/>
    <cellStyle name="Formula4decimals 3 2 3 2 2" xfId="33050" xr:uid="{00000000-0005-0000-0000-00006D320000}"/>
    <cellStyle name="Formula4decimals 3 2 3 3" xfId="33049" xr:uid="{00000000-0005-0000-0000-00006E320000}"/>
    <cellStyle name="Formula4decimals 3 2 4" xfId="8028" xr:uid="{00000000-0005-0000-0000-00006F320000}"/>
    <cellStyle name="Formula4decimals 3 2 4 2" xfId="33051" xr:uid="{00000000-0005-0000-0000-000070320000}"/>
    <cellStyle name="Formula4decimals 3 2 5" xfId="8029" xr:uid="{00000000-0005-0000-0000-000071320000}"/>
    <cellStyle name="Formula4decimals 3 2 5 2" xfId="33052" xr:uid="{00000000-0005-0000-0000-000072320000}"/>
    <cellStyle name="Formula4decimals 3 2 6" xfId="33046" xr:uid="{00000000-0005-0000-0000-000073320000}"/>
    <cellStyle name="Formula4decimals 3 3" xfId="8030" xr:uid="{00000000-0005-0000-0000-000074320000}"/>
    <cellStyle name="Formula4decimals 3 3 2" xfId="8031" xr:uid="{00000000-0005-0000-0000-000075320000}"/>
    <cellStyle name="Formula4decimals 3 3 2 2" xfId="8032" xr:uid="{00000000-0005-0000-0000-000076320000}"/>
    <cellStyle name="Formula4decimals 3 3 2 2 2" xfId="33055" xr:uid="{00000000-0005-0000-0000-000077320000}"/>
    <cellStyle name="Formula4decimals 3 3 2 3" xfId="33054" xr:uid="{00000000-0005-0000-0000-000078320000}"/>
    <cellStyle name="Formula4decimals 3 3 3" xfId="8033" xr:uid="{00000000-0005-0000-0000-000079320000}"/>
    <cellStyle name="Formula4decimals 3 3 3 2" xfId="8034" xr:uid="{00000000-0005-0000-0000-00007A320000}"/>
    <cellStyle name="Formula4decimals 3 3 3 2 2" xfId="33057" xr:uid="{00000000-0005-0000-0000-00007B320000}"/>
    <cellStyle name="Formula4decimals 3 3 3 3" xfId="33056" xr:uid="{00000000-0005-0000-0000-00007C320000}"/>
    <cellStyle name="Formula4decimals 3 3 4" xfId="8035" xr:uid="{00000000-0005-0000-0000-00007D320000}"/>
    <cellStyle name="Formula4decimals 3 3 4 2" xfId="33058" xr:uid="{00000000-0005-0000-0000-00007E320000}"/>
    <cellStyle name="Formula4decimals 3 3 5" xfId="8036" xr:uid="{00000000-0005-0000-0000-00007F320000}"/>
    <cellStyle name="Formula4decimals 3 3 5 2" xfId="33059" xr:uid="{00000000-0005-0000-0000-000080320000}"/>
    <cellStyle name="Formula4decimals 3 3 6" xfId="33053" xr:uid="{00000000-0005-0000-0000-000081320000}"/>
    <cellStyle name="Formula4decimals 3 4" xfId="8037" xr:uid="{00000000-0005-0000-0000-000082320000}"/>
    <cellStyle name="Formula4decimals 3 4 2" xfId="8038" xr:uid="{00000000-0005-0000-0000-000083320000}"/>
    <cellStyle name="Formula4decimals 3 4 2 2" xfId="33061" xr:uid="{00000000-0005-0000-0000-000084320000}"/>
    <cellStyle name="Formula4decimals 3 4 3" xfId="33060" xr:uid="{00000000-0005-0000-0000-000085320000}"/>
    <cellStyle name="Formula4decimals 3 5" xfId="8039" xr:uid="{00000000-0005-0000-0000-000086320000}"/>
    <cellStyle name="Formula4decimals 3 5 2" xfId="8040" xr:uid="{00000000-0005-0000-0000-000087320000}"/>
    <cellStyle name="Formula4decimals 3 5 2 2" xfId="33063" xr:uid="{00000000-0005-0000-0000-000088320000}"/>
    <cellStyle name="Formula4decimals 3 5 3" xfId="33062" xr:uid="{00000000-0005-0000-0000-000089320000}"/>
    <cellStyle name="Formula4decimals 3 6" xfId="8041" xr:uid="{00000000-0005-0000-0000-00008A320000}"/>
    <cellStyle name="Formula4decimals 3 6 2" xfId="8042" xr:uid="{00000000-0005-0000-0000-00008B320000}"/>
    <cellStyle name="Formula4decimals 3 6 2 2" xfId="33065" xr:uid="{00000000-0005-0000-0000-00008C320000}"/>
    <cellStyle name="Formula4decimals 3 6 3" xfId="33064" xr:uid="{00000000-0005-0000-0000-00008D320000}"/>
    <cellStyle name="Formula4decimals 3 7" xfId="8043" xr:uid="{00000000-0005-0000-0000-00008E320000}"/>
    <cellStyle name="Formula4decimals 3 7 2" xfId="33066" xr:uid="{00000000-0005-0000-0000-00008F320000}"/>
    <cellStyle name="Formula4decimals 3 8" xfId="8044" xr:uid="{00000000-0005-0000-0000-000090320000}"/>
    <cellStyle name="Formula4decimals 3 8 2" xfId="33067" xr:uid="{00000000-0005-0000-0000-000091320000}"/>
    <cellStyle name="Formula4decimals 3 9" xfId="28172" xr:uid="{00000000-0005-0000-0000-000092320000}"/>
    <cellStyle name="Formula4decimals 4" xfId="8045" xr:uid="{00000000-0005-0000-0000-000093320000}"/>
    <cellStyle name="Formula4decimals 4 2" xfId="8046" xr:uid="{00000000-0005-0000-0000-000094320000}"/>
    <cellStyle name="Formula4decimals 4 2 2" xfId="8047" xr:uid="{00000000-0005-0000-0000-000095320000}"/>
    <cellStyle name="Formula4decimals 4 2 2 2" xfId="8048" xr:uid="{00000000-0005-0000-0000-000096320000}"/>
    <cellStyle name="Formula4decimals 4 2 2 2 2" xfId="33071" xr:uid="{00000000-0005-0000-0000-000097320000}"/>
    <cellStyle name="Formula4decimals 4 2 2 3" xfId="33070" xr:uid="{00000000-0005-0000-0000-000098320000}"/>
    <cellStyle name="Formula4decimals 4 2 3" xfId="8049" xr:uid="{00000000-0005-0000-0000-000099320000}"/>
    <cellStyle name="Formula4decimals 4 2 3 2" xfId="8050" xr:uid="{00000000-0005-0000-0000-00009A320000}"/>
    <cellStyle name="Formula4decimals 4 2 3 2 2" xfId="33073" xr:uid="{00000000-0005-0000-0000-00009B320000}"/>
    <cellStyle name="Formula4decimals 4 2 3 3" xfId="33072" xr:uid="{00000000-0005-0000-0000-00009C320000}"/>
    <cellStyle name="Formula4decimals 4 2 4" xfId="8051" xr:uid="{00000000-0005-0000-0000-00009D320000}"/>
    <cellStyle name="Formula4decimals 4 2 4 2" xfId="33074" xr:uid="{00000000-0005-0000-0000-00009E320000}"/>
    <cellStyle name="Formula4decimals 4 2 5" xfId="8052" xr:uid="{00000000-0005-0000-0000-00009F320000}"/>
    <cellStyle name="Formula4decimals 4 2 5 2" xfId="33075" xr:uid="{00000000-0005-0000-0000-0000A0320000}"/>
    <cellStyle name="Formula4decimals 4 2 6" xfId="33069" xr:uid="{00000000-0005-0000-0000-0000A1320000}"/>
    <cellStyle name="Formula4decimals 4 3" xfId="8053" xr:uid="{00000000-0005-0000-0000-0000A2320000}"/>
    <cellStyle name="Formula4decimals 4 3 2" xfId="8054" xr:uid="{00000000-0005-0000-0000-0000A3320000}"/>
    <cellStyle name="Formula4decimals 4 3 2 2" xfId="8055" xr:uid="{00000000-0005-0000-0000-0000A4320000}"/>
    <cellStyle name="Formula4decimals 4 3 2 2 2" xfId="33078" xr:uid="{00000000-0005-0000-0000-0000A5320000}"/>
    <cellStyle name="Formula4decimals 4 3 2 3" xfId="33077" xr:uid="{00000000-0005-0000-0000-0000A6320000}"/>
    <cellStyle name="Formula4decimals 4 3 3" xfId="8056" xr:uid="{00000000-0005-0000-0000-0000A7320000}"/>
    <cellStyle name="Formula4decimals 4 3 3 2" xfId="8057" xr:uid="{00000000-0005-0000-0000-0000A8320000}"/>
    <cellStyle name="Formula4decimals 4 3 3 2 2" xfId="33080" xr:uid="{00000000-0005-0000-0000-0000A9320000}"/>
    <cellStyle name="Formula4decimals 4 3 3 3" xfId="33079" xr:uid="{00000000-0005-0000-0000-0000AA320000}"/>
    <cellStyle name="Formula4decimals 4 3 4" xfId="8058" xr:uid="{00000000-0005-0000-0000-0000AB320000}"/>
    <cellStyle name="Formula4decimals 4 3 4 2" xfId="33081" xr:uid="{00000000-0005-0000-0000-0000AC320000}"/>
    <cellStyle name="Formula4decimals 4 3 5" xfId="8059" xr:uid="{00000000-0005-0000-0000-0000AD320000}"/>
    <cellStyle name="Formula4decimals 4 3 5 2" xfId="33082" xr:uid="{00000000-0005-0000-0000-0000AE320000}"/>
    <cellStyle name="Formula4decimals 4 3 6" xfId="33076" xr:uid="{00000000-0005-0000-0000-0000AF320000}"/>
    <cellStyle name="Formula4decimals 4 4" xfId="8060" xr:uid="{00000000-0005-0000-0000-0000B0320000}"/>
    <cellStyle name="Formula4decimals 4 4 2" xfId="33083" xr:uid="{00000000-0005-0000-0000-0000B1320000}"/>
    <cellStyle name="Formula4decimals 4 5" xfId="8061" xr:uid="{00000000-0005-0000-0000-0000B2320000}"/>
    <cellStyle name="Formula4decimals 4 5 2" xfId="33084" xr:uid="{00000000-0005-0000-0000-0000B3320000}"/>
    <cellStyle name="Formula4decimals 4 6" xfId="33068" xr:uid="{00000000-0005-0000-0000-0000B4320000}"/>
    <cellStyle name="Formula4decimals 5" xfId="8062" xr:uid="{00000000-0005-0000-0000-0000B5320000}"/>
    <cellStyle name="Formula4decimals 5 2" xfId="8063" xr:uid="{00000000-0005-0000-0000-0000B6320000}"/>
    <cellStyle name="Formula4decimals 5 2 2" xfId="8064" xr:uid="{00000000-0005-0000-0000-0000B7320000}"/>
    <cellStyle name="Formula4decimals 5 2 2 2" xfId="8065" xr:uid="{00000000-0005-0000-0000-0000B8320000}"/>
    <cellStyle name="Formula4decimals 5 2 2 2 2" xfId="33088" xr:uid="{00000000-0005-0000-0000-0000B9320000}"/>
    <cellStyle name="Formula4decimals 5 2 2 3" xfId="33087" xr:uid="{00000000-0005-0000-0000-0000BA320000}"/>
    <cellStyle name="Formula4decimals 5 2 3" xfId="8066" xr:uid="{00000000-0005-0000-0000-0000BB320000}"/>
    <cellStyle name="Formula4decimals 5 2 3 2" xfId="8067" xr:uid="{00000000-0005-0000-0000-0000BC320000}"/>
    <cellStyle name="Formula4decimals 5 2 3 2 2" xfId="33090" xr:uid="{00000000-0005-0000-0000-0000BD320000}"/>
    <cellStyle name="Formula4decimals 5 2 3 3" xfId="33089" xr:uid="{00000000-0005-0000-0000-0000BE320000}"/>
    <cellStyle name="Formula4decimals 5 2 4" xfId="8068" xr:uid="{00000000-0005-0000-0000-0000BF320000}"/>
    <cellStyle name="Formula4decimals 5 2 4 2" xfId="33091" xr:uid="{00000000-0005-0000-0000-0000C0320000}"/>
    <cellStyle name="Formula4decimals 5 2 5" xfId="8069" xr:uid="{00000000-0005-0000-0000-0000C1320000}"/>
    <cellStyle name="Formula4decimals 5 2 5 2" xfId="33092" xr:uid="{00000000-0005-0000-0000-0000C2320000}"/>
    <cellStyle name="Formula4decimals 5 2 6" xfId="33086" xr:uid="{00000000-0005-0000-0000-0000C3320000}"/>
    <cellStyle name="Formula4decimals 5 3" xfId="8070" xr:uid="{00000000-0005-0000-0000-0000C4320000}"/>
    <cellStyle name="Formula4decimals 5 3 2" xfId="8071" xr:uid="{00000000-0005-0000-0000-0000C5320000}"/>
    <cellStyle name="Formula4decimals 5 3 2 2" xfId="8072" xr:uid="{00000000-0005-0000-0000-0000C6320000}"/>
    <cellStyle name="Formula4decimals 5 3 2 2 2" xfId="33095" xr:uid="{00000000-0005-0000-0000-0000C7320000}"/>
    <cellStyle name="Formula4decimals 5 3 2 3" xfId="33094" xr:uid="{00000000-0005-0000-0000-0000C8320000}"/>
    <cellStyle name="Formula4decimals 5 3 3" xfId="8073" xr:uid="{00000000-0005-0000-0000-0000C9320000}"/>
    <cellStyle name="Formula4decimals 5 3 3 2" xfId="8074" xr:uid="{00000000-0005-0000-0000-0000CA320000}"/>
    <cellStyle name="Formula4decimals 5 3 3 2 2" xfId="33097" xr:uid="{00000000-0005-0000-0000-0000CB320000}"/>
    <cellStyle name="Formula4decimals 5 3 3 3" xfId="33096" xr:uid="{00000000-0005-0000-0000-0000CC320000}"/>
    <cellStyle name="Formula4decimals 5 3 4" xfId="8075" xr:uid="{00000000-0005-0000-0000-0000CD320000}"/>
    <cellStyle name="Formula4decimals 5 3 4 2" xfId="33098" xr:uid="{00000000-0005-0000-0000-0000CE320000}"/>
    <cellStyle name="Formula4decimals 5 3 5" xfId="8076" xr:uid="{00000000-0005-0000-0000-0000CF320000}"/>
    <cellStyle name="Formula4decimals 5 3 5 2" xfId="33099" xr:uid="{00000000-0005-0000-0000-0000D0320000}"/>
    <cellStyle name="Formula4decimals 5 3 6" xfId="33093" xr:uid="{00000000-0005-0000-0000-0000D1320000}"/>
    <cellStyle name="Formula4decimals 5 4" xfId="8077" xr:uid="{00000000-0005-0000-0000-0000D2320000}"/>
    <cellStyle name="Formula4decimals 5 4 2" xfId="8078" xr:uid="{00000000-0005-0000-0000-0000D3320000}"/>
    <cellStyle name="Formula4decimals 5 4 2 2" xfId="33101" xr:uid="{00000000-0005-0000-0000-0000D4320000}"/>
    <cellStyle name="Formula4decimals 5 4 3" xfId="33100" xr:uid="{00000000-0005-0000-0000-0000D5320000}"/>
    <cellStyle name="Formula4decimals 5 5" xfId="8079" xr:uid="{00000000-0005-0000-0000-0000D6320000}"/>
    <cellStyle name="Formula4decimals 5 5 2" xfId="8080" xr:uid="{00000000-0005-0000-0000-0000D7320000}"/>
    <cellStyle name="Formula4decimals 5 5 2 2" xfId="33103" xr:uid="{00000000-0005-0000-0000-0000D8320000}"/>
    <cellStyle name="Formula4decimals 5 5 3" xfId="33102" xr:uid="{00000000-0005-0000-0000-0000D9320000}"/>
    <cellStyle name="Formula4decimals 5 6" xfId="8081" xr:uid="{00000000-0005-0000-0000-0000DA320000}"/>
    <cellStyle name="Formula4decimals 5 6 2" xfId="8082" xr:uid="{00000000-0005-0000-0000-0000DB320000}"/>
    <cellStyle name="Formula4decimals 5 6 2 2" xfId="33105" xr:uid="{00000000-0005-0000-0000-0000DC320000}"/>
    <cellStyle name="Formula4decimals 5 6 3" xfId="33104" xr:uid="{00000000-0005-0000-0000-0000DD320000}"/>
    <cellStyle name="Formula4decimals 5 7" xfId="8083" xr:uid="{00000000-0005-0000-0000-0000DE320000}"/>
    <cellStyle name="Formula4decimals 5 7 2" xfId="33106" xr:uid="{00000000-0005-0000-0000-0000DF320000}"/>
    <cellStyle name="Formula4decimals 5 8" xfId="8084" xr:uid="{00000000-0005-0000-0000-0000E0320000}"/>
    <cellStyle name="Formula4decimals 5 8 2" xfId="33107" xr:uid="{00000000-0005-0000-0000-0000E1320000}"/>
    <cellStyle name="Formula4decimals 5 9" xfId="33085" xr:uid="{00000000-0005-0000-0000-0000E2320000}"/>
    <cellStyle name="Formula4decimals 6" xfId="8085" xr:uid="{00000000-0005-0000-0000-0000E3320000}"/>
    <cellStyle name="Formula4decimals 6 2" xfId="8086" xr:uid="{00000000-0005-0000-0000-0000E4320000}"/>
    <cellStyle name="Formula4decimals 6 2 2" xfId="8087" xr:uid="{00000000-0005-0000-0000-0000E5320000}"/>
    <cellStyle name="Formula4decimals 6 2 2 2" xfId="8088" xr:uid="{00000000-0005-0000-0000-0000E6320000}"/>
    <cellStyle name="Formula4decimals 6 2 2 2 2" xfId="33111" xr:uid="{00000000-0005-0000-0000-0000E7320000}"/>
    <cellStyle name="Formula4decimals 6 2 2 3" xfId="33110" xr:uid="{00000000-0005-0000-0000-0000E8320000}"/>
    <cellStyle name="Formula4decimals 6 2 3" xfId="8089" xr:uid="{00000000-0005-0000-0000-0000E9320000}"/>
    <cellStyle name="Formula4decimals 6 2 3 2" xfId="8090" xr:uid="{00000000-0005-0000-0000-0000EA320000}"/>
    <cellStyle name="Formula4decimals 6 2 3 2 2" xfId="33113" xr:uid="{00000000-0005-0000-0000-0000EB320000}"/>
    <cellStyle name="Formula4decimals 6 2 3 3" xfId="33112" xr:uid="{00000000-0005-0000-0000-0000EC320000}"/>
    <cellStyle name="Formula4decimals 6 2 4" xfId="8091" xr:uid="{00000000-0005-0000-0000-0000ED320000}"/>
    <cellStyle name="Formula4decimals 6 2 4 2" xfId="33114" xr:uid="{00000000-0005-0000-0000-0000EE320000}"/>
    <cellStyle name="Formula4decimals 6 2 5" xfId="8092" xr:uid="{00000000-0005-0000-0000-0000EF320000}"/>
    <cellStyle name="Formula4decimals 6 2 5 2" xfId="33115" xr:uid="{00000000-0005-0000-0000-0000F0320000}"/>
    <cellStyle name="Formula4decimals 6 2 6" xfId="33109" xr:uid="{00000000-0005-0000-0000-0000F1320000}"/>
    <cellStyle name="Formula4decimals 6 3" xfId="8093" xr:uid="{00000000-0005-0000-0000-0000F2320000}"/>
    <cellStyle name="Formula4decimals 6 3 2" xfId="8094" xr:uid="{00000000-0005-0000-0000-0000F3320000}"/>
    <cellStyle name="Formula4decimals 6 3 2 2" xfId="8095" xr:uid="{00000000-0005-0000-0000-0000F4320000}"/>
    <cellStyle name="Formula4decimals 6 3 2 2 2" xfId="33118" xr:uid="{00000000-0005-0000-0000-0000F5320000}"/>
    <cellStyle name="Formula4decimals 6 3 2 3" xfId="33117" xr:uid="{00000000-0005-0000-0000-0000F6320000}"/>
    <cellStyle name="Formula4decimals 6 3 3" xfId="8096" xr:uid="{00000000-0005-0000-0000-0000F7320000}"/>
    <cellStyle name="Formula4decimals 6 3 3 2" xfId="8097" xr:uid="{00000000-0005-0000-0000-0000F8320000}"/>
    <cellStyle name="Formula4decimals 6 3 3 2 2" xfId="33120" xr:uid="{00000000-0005-0000-0000-0000F9320000}"/>
    <cellStyle name="Formula4decimals 6 3 3 3" xfId="33119" xr:uid="{00000000-0005-0000-0000-0000FA320000}"/>
    <cellStyle name="Formula4decimals 6 3 4" xfId="8098" xr:uid="{00000000-0005-0000-0000-0000FB320000}"/>
    <cellStyle name="Formula4decimals 6 3 4 2" xfId="33121" xr:uid="{00000000-0005-0000-0000-0000FC320000}"/>
    <cellStyle name="Formula4decimals 6 3 5" xfId="8099" xr:uid="{00000000-0005-0000-0000-0000FD320000}"/>
    <cellStyle name="Formula4decimals 6 3 5 2" xfId="33122" xr:uid="{00000000-0005-0000-0000-0000FE320000}"/>
    <cellStyle name="Formula4decimals 6 3 6" xfId="33116" xr:uid="{00000000-0005-0000-0000-0000FF320000}"/>
    <cellStyle name="Formula4decimals 6 4" xfId="8100" xr:uid="{00000000-0005-0000-0000-000000330000}"/>
    <cellStyle name="Formula4decimals 6 4 2" xfId="8101" xr:uid="{00000000-0005-0000-0000-000001330000}"/>
    <cellStyle name="Formula4decimals 6 4 2 2" xfId="33124" xr:uid="{00000000-0005-0000-0000-000002330000}"/>
    <cellStyle name="Formula4decimals 6 4 3" xfId="33123" xr:uid="{00000000-0005-0000-0000-000003330000}"/>
    <cellStyle name="Formula4decimals 6 5" xfId="8102" xr:uid="{00000000-0005-0000-0000-000004330000}"/>
    <cellStyle name="Formula4decimals 6 5 2" xfId="8103" xr:uid="{00000000-0005-0000-0000-000005330000}"/>
    <cellStyle name="Formula4decimals 6 5 2 2" xfId="33126" xr:uid="{00000000-0005-0000-0000-000006330000}"/>
    <cellStyle name="Formula4decimals 6 5 3" xfId="33125" xr:uid="{00000000-0005-0000-0000-000007330000}"/>
    <cellStyle name="Formula4decimals 6 6" xfId="8104" xr:uid="{00000000-0005-0000-0000-000008330000}"/>
    <cellStyle name="Formula4decimals 6 6 2" xfId="8105" xr:uid="{00000000-0005-0000-0000-000009330000}"/>
    <cellStyle name="Formula4decimals 6 6 2 2" xfId="33128" xr:uid="{00000000-0005-0000-0000-00000A330000}"/>
    <cellStyle name="Formula4decimals 6 6 3" xfId="33127" xr:uid="{00000000-0005-0000-0000-00000B330000}"/>
    <cellStyle name="Formula4decimals 6 7" xfId="8106" xr:uid="{00000000-0005-0000-0000-00000C330000}"/>
    <cellStyle name="Formula4decimals 6 7 2" xfId="33129" xr:uid="{00000000-0005-0000-0000-00000D330000}"/>
    <cellStyle name="Formula4decimals 6 8" xfId="8107" xr:uid="{00000000-0005-0000-0000-00000E330000}"/>
    <cellStyle name="Formula4decimals 6 8 2" xfId="33130" xr:uid="{00000000-0005-0000-0000-00000F330000}"/>
    <cellStyle name="Formula4decimals 6 9" xfId="33108" xr:uid="{00000000-0005-0000-0000-000010330000}"/>
    <cellStyle name="Formula4decimals 7" xfId="8108" xr:uid="{00000000-0005-0000-0000-000011330000}"/>
    <cellStyle name="Formula4decimals 7 2" xfId="8109" xr:uid="{00000000-0005-0000-0000-000012330000}"/>
    <cellStyle name="Formula4decimals 7 2 2" xfId="8110" xr:uid="{00000000-0005-0000-0000-000013330000}"/>
    <cellStyle name="Formula4decimals 7 2 2 2" xfId="8111" xr:uid="{00000000-0005-0000-0000-000014330000}"/>
    <cellStyle name="Formula4decimals 7 2 2 2 2" xfId="33134" xr:uid="{00000000-0005-0000-0000-000015330000}"/>
    <cellStyle name="Formula4decimals 7 2 2 3" xfId="33133" xr:uid="{00000000-0005-0000-0000-000016330000}"/>
    <cellStyle name="Formula4decimals 7 2 3" xfId="8112" xr:uid="{00000000-0005-0000-0000-000017330000}"/>
    <cellStyle name="Formula4decimals 7 2 3 2" xfId="8113" xr:uid="{00000000-0005-0000-0000-000018330000}"/>
    <cellStyle name="Formula4decimals 7 2 3 2 2" xfId="33136" xr:uid="{00000000-0005-0000-0000-000019330000}"/>
    <cellStyle name="Formula4decimals 7 2 3 3" xfId="33135" xr:uid="{00000000-0005-0000-0000-00001A330000}"/>
    <cellStyle name="Formula4decimals 7 2 4" xfId="8114" xr:uid="{00000000-0005-0000-0000-00001B330000}"/>
    <cellStyle name="Formula4decimals 7 2 4 2" xfId="33137" xr:uid="{00000000-0005-0000-0000-00001C330000}"/>
    <cellStyle name="Formula4decimals 7 2 5" xfId="8115" xr:uid="{00000000-0005-0000-0000-00001D330000}"/>
    <cellStyle name="Formula4decimals 7 2 5 2" xfId="33138" xr:uid="{00000000-0005-0000-0000-00001E330000}"/>
    <cellStyle name="Formula4decimals 7 2 6" xfId="33132" xr:uid="{00000000-0005-0000-0000-00001F330000}"/>
    <cellStyle name="Formula4decimals 7 3" xfId="8116" xr:uid="{00000000-0005-0000-0000-000020330000}"/>
    <cellStyle name="Formula4decimals 7 3 2" xfId="8117" xr:uid="{00000000-0005-0000-0000-000021330000}"/>
    <cellStyle name="Formula4decimals 7 3 2 2" xfId="8118" xr:uid="{00000000-0005-0000-0000-000022330000}"/>
    <cellStyle name="Formula4decimals 7 3 2 2 2" xfId="33141" xr:uid="{00000000-0005-0000-0000-000023330000}"/>
    <cellStyle name="Formula4decimals 7 3 2 3" xfId="33140" xr:uid="{00000000-0005-0000-0000-000024330000}"/>
    <cellStyle name="Formula4decimals 7 3 3" xfId="8119" xr:uid="{00000000-0005-0000-0000-000025330000}"/>
    <cellStyle name="Formula4decimals 7 3 3 2" xfId="8120" xr:uid="{00000000-0005-0000-0000-000026330000}"/>
    <cellStyle name="Formula4decimals 7 3 3 2 2" xfId="33143" xr:uid="{00000000-0005-0000-0000-000027330000}"/>
    <cellStyle name="Formula4decimals 7 3 3 3" xfId="33142" xr:uid="{00000000-0005-0000-0000-000028330000}"/>
    <cellStyle name="Formula4decimals 7 3 4" xfId="8121" xr:uid="{00000000-0005-0000-0000-000029330000}"/>
    <cellStyle name="Formula4decimals 7 3 4 2" xfId="33144" xr:uid="{00000000-0005-0000-0000-00002A330000}"/>
    <cellStyle name="Formula4decimals 7 3 5" xfId="8122" xr:uid="{00000000-0005-0000-0000-00002B330000}"/>
    <cellStyle name="Formula4decimals 7 3 5 2" xfId="33145" xr:uid="{00000000-0005-0000-0000-00002C330000}"/>
    <cellStyle name="Formula4decimals 7 3 6" xfId="33139" xr:uid="{00000000-0005-0000-0000-00002D330000}"/>
    <cellStyle name="Formula4decimals 7 4" xfId="8123" xr:uid="{00000000-0005-0000-0000-00002E330000}"/>
    <cellStyle name="Formula4decimals 7 4 2" xfId="8124" xr:uid="{00000000-0005-0000-0000-00002F330000}"/>
    <cellStyle name="Formula4decimals 7 4 2 2" xfId="33147" xr:uid="{00000000-0005-0000-0000-000030330000}"/>
    <cellStyle name="Formula4decimals 7 4 3" xfId="33146" xr:uid="{00000000-0005-0000-0000-000031330000}"/>
    <cellStyle name="Formula4decimals 7 5" xfId="8125" xr:uid="{00000000-0005-0000-0000-000032330000}"/>
    <cellStyle name="Formula4decimals 7 5 2" xfId="8126" xr:uid="{00000000-0005-0000-0000-000033330000}"/>
    <cellStyle name="Formula4decimals 7 5 2 2" xfId="33149" xr:uid="{00000000-0005-0000-0000-000034330000}"/>
    <cellStyle name="Formula4decimals 7 5 3" xfId="33148" xr:uid="{00000000-0005-0000-0000-000035330000}"/>
    <cellStyle name="Formula4decimals 7 6" xfId="8127" xr:uid="{00000000-0005-0000-0000-000036330000}"/>
    <cellStyle name="Formula4decimals 7 6 2" xfId="8128" xr:uid="{00000000-0005-0000-0000-000037330000}"/>
    <cellStyle name="Formula4decimals 7 6 2 2" xfId="33151" xr:uid="{00000000-0005-0000-0000-000038330000}"/>
    <cellStyle name="Formula4decimals 7 6 3" xfId="33150" xr:uid="{00000000-0005-0000-0000-000039330000}"/>
    <cellStyle name="Formula4decimals 7 7" xfId="8129" xr:uid="{00000000-0005-0000-0000-00003A330000}"/>
    <cellStyle name="Formula4decimals 7 7 2" xfId="33152" xr:uid="{00000000-0005-0000-0000-00003B330000}"/>
    <cellStyle name="Formula4decimals 7 8" xfId="8130" xr:uid="{00000000-0005-0000-0000-00003C330000}"/>
    <cellStyle name="Formula4decimals 7 8 2" xfId="33153" xr:uid="{00000000-0005-0000-0000-00003D330000}"/>
    <cellStyle name="Formula4decimals 7 9" xfId="33131" xr:uid="{00000000-0005-0000-0000-00003E330000}"/>
    <cellStyle name="Formula4decimals 8" xfId="8131" xr:uid="{00000000-0005-0000-0000-00003F330000}"/>
    <cellStyle name="Formula4decimals 8 2" xfId="8132" xr:uid="{00000000-0005-0000-0000-000040330000}"/>
    <cellStyle name="Formula4decimals 8 2 2" xfId="8133" xr:uid="{00000000-0005-0000-0000-000041330000}"/>
    <cellStyle name="Formula4decimals 8 2 2 2" xfId="8134" xr:uid="{00000000-0005-0000-0000-000042330000}"/>
    <cellStyle name="Formula4decimals 8 2 2 2 2" xfId="33157" xr:uid="{00000000-0005-0000-0000-000043330000}"/>
    <cellStyle name="Formula4decimals 8 2 2 3" xfId="33156" xr:uid="{00000000-0005-0000-0000-000044330000}"/>
    <cellStyle name="Formula4decimals 8 2 3" xfId="8135" xr:uid="{00000000-0005-0000-0000-000045330000}"/>
    <cellStyle name="Formula4decimals 8 2 3 2" xfId="8136" xr:uid="{00000000-0005-0000-0000-000046330000}"/>
    <cellStyle name="Formula4decimals 8 2 3 2 2" xfId="33159" xr:uid="{00000000-0005-0000-0000-000047330000}"/>
    <cellStyle name="Formula4decimals 8 2 3 3" xfId="33158" xr:uid="{00000000-0005-0000-0000-000048330000}"/>
    <cellStyle name="Formula4decimals 8 2 4" xfId="8137" xr:uid="{00000000-0005-0000-0000-000049330000}"/>
    <cellStyle name="Formula4decimals 8 2 4 2" xfId="33160" xr:uid="{00000000-0005-0000-0000-00004A330000}"/>
    <cellStyle name="Formula4decimals 8 2 5" xfId="8138" xr:uid="{00000000-0005-0000-0000-00004B330000}"/>
    <cellStyle name="Formula4decimals 8 2 5 2" xfId="33161" xr:uid="{00000000-0005-0000-0000-00004C330000}"/>
    <cellStyle name="Formula4decimals 8 2 6" xfId="33155" xr:uid="{00000000-0005-0000-0000-00004D330000}"/>
    <cellStyle name="Formula4decimals 8 3" xfId="8139" xr:uid="{00000000-0005-0000-0000-00004E330000}"/>
    <cellStyle name="Formula4decimals 8 3 2" xfId="8140" xr:uid="{00000000-0005-0000-0000-00004F330000}"/>
    <cellStyle name="Formula4decimals 8 3 2 2" xfId="8141" xr:uid="{00000000-0005-0000-0000-000050330000}"/>
    <cellStyle name="Formula4decimals 8 3 2 2 2" xfId="33164" xr:uid="{00000000-0005-0000-0000-000051330000}"/>
    <cellStyle name="Formula4decimals 8 3 2 3" xfId="33163" xr:uid="{00000000-0005-0000-0000-000052330000}"/>
    <cellStyle name="Formula4decimals 8 3 3" xfId="8142" xr:uid="{00000000-0005-0000-0000-000053330000}"/>
    <cellStyle name="Formula4decimals 8 3 3 2" xfId="8143" xr:uid="{00000000-0005-0000-0000-000054330000}"/>
    <cellStyle name="Formula4decimals 8 3 3 2 2" xfId="33166" xr:uid="{00000000-0005-0000-0000-000055330000}"/>
    <cellStyle name="Formula4decimals 8 3 3 3" xfId="33165" xr:uid="{00000000-0005-0000-0000-000056330000}"/>
    <cellStyle name="Formula4decimals 8 3 4" xfId="8144" xr:uid="{00000000-0005-0000-0000-000057330000}"/>
    <cellStyle name="Formula4decimals 8 3 4 2" xfId="33167" xr:uid="{00000000-0005-0000-0000-000058330000}"/>
    <cellStyle name="Formula4decimals 8 3 5" xfId="8145" xr:uid="{00000000-0005-0000-0000-000059330000}"/>
    <cellStyle name="Formula4decimals 8 3 5 2" xfId="33168" xr:uid="{00000000-0005-0000-0000-00005A330000}"/>
    <cellStyle name="Formula4decimals 8 3 6" xfId="33162" xr:uid="{00000000-0005-0000-0000-00005B330000}"/>
    <cellStyle name="Formula4decimals 8 4" xfId="8146" xr:uid="{00000000-0005-0000-0000-00005C330000}"/>
    <cellStyle name="Formula4decimals 8 4 2" xfId="8147" xr:uid="{00000000-0005-0000-0000-00005D330000}"/>
    <cellStyle name="Formula4decimals 8 4 2 2" xfId="33170" xr:uid="{00000000-0005-0000-0000-00005E330000}"/>
    <cellStyle name="Formula4decimals 8 4 3" xfId="33169" xr:uid="{00000000-0005-0000-0000-00005F330000}"/>
    <cellStyle name="Formula4decimals 8 5" xfId="8148" xr:uid="{00000000-0005-0000-0000-000060330000}"/>
    <cellStyle name="Formula4decimals 8 5 2" xfId="8149" xr:uid="{00000000-0005-0000-0000-000061330000}"/>
    <cellStyle name="Formula4decimals 8 5 2 2" xfId="33172" xr:uid="{00000000-0005-0000-0000-000062330000}"/>
    <cellStyle name="Formula4decimals 8 5 3" xfId="33171" xr:uid="{00000000-0005-0000-0000-000063330000}"/>
    <cellStyle name="Formula4decimals 8 6" xfId="8150" xr:uid="{00000000-0005-0000-0000-000064330000}"/>
    <cellStyle name="Formula4decimals 8 6 2" xfId="8151" xr:uid="{00000000-0005-0000-0000-000065330000}"/>
    <cellStyle name="Formula4decimals 8 6 2 2" xfId="33174" xr:uid="{00000000-0005-0000-0000-000066330000}"/>
    <cellStyle name="Formula4decimals 8 6 3" xfId="33173" xr:uid="{00000000-0005-0000-0000-000067330000}"/>
    <cellStyle name="Formula4decimals 8 7" xfId="8152" xr:uid="{00000000-0005-0000-0000-000068330000}"/>
    <cellStyle name="Formula4decimals 8 7 2" xfId="33175" xr:uid="{00000000-0005-0000-0000-000069330000}"/>
    <cellStyle name="Formula4decimals 8 8" xfId="8153" xr:uid="{00000000-0005-0000-0000-00006A330000}"/>
    <cellStyle name="Formula4decimals 8 8 2" xfId="33176" xr:uid="{00000000-0005-0000-0000-00006B330000}"/>
    <cellStyle name="Formula4decimals 8 9" xfId="33154" xr:uid="{00000000-0005-0000-0000-00006C330000}"/>
    <cellStyle name="Formula4decimals 9" xfId="8154" xr:uid="{00000000-0005-0000-0000-00006D330000}"/>
    <cellStyle name="Formula4decimals 9 2" xfId="8155" xr:uid="{00000000-0005-0000-0000-00006E330000}"/>
    <cellStyle name="Formula4decimals 9 2 2" xfId="8156" xr:uid="{00000000-0005-0000-0000-00006F330000}"/>
    <cellStyle name="Formula4decimals 9 2 2 2" xfId="8157" xr:uid="{00000000-0005-0000-0000-000070330000}"/>
    <cellStyle name="Formula4decimals 9 2 2 2 2" xfId="33180" xr:uid="{00000000-0005-0000-0000-000071330000}"/>
    <cellStyle name="Formula4decimals 9 2 2 3" xfId="33179" xr:uid="{00000000-0005-0000-0000-000072330000}"/>
    <cellStyle name="Formula4decimals 9 2 3" xfId="8158" xr:uid="{00000000-0005-0000-0000-000073330000}"/>
    <cellStyle name="Formula4decimals 9 2 3 2" xfId="8159" xr:uid="{00000000-0005-0000-0000-000074330000}"/>
    <cellStyle name="Formula4decimals 9 2 3 2 2" xfId="33182" xr:uid="{00000000-0005-0000-0000-000075330000}"/>
    <cellStyle name="Formula4decimals 9 2 3 3" xfId="33181" xr:uid="{00000000-0005-0000-0000-000076330000}"/>
    <cellStyle name="Formula4decimals 9 2 4" xfId="8160" xr:uid="{00000000-0005-0000-0000-000077330000}"/>
    <cellStyle name="Formula4decimals 9 2 4 2" xfId="33183" xr:uid="{00000000-0005-0000-0000-000078330000}"/>
    <cellStyle name="Formula4decimals 9 2 5" xfId="8161" xr:uid="{00000000-0005-0000-0000-000079330000}"/>
    <cellStyle name="Formula4decimals 9 2 5 2" xfId="33184" xr:uid="{00000000-0005-0000-0000-00007A330000}"/>
    <cellStyle name="Formula4decimals 9 2 6" xfId="33178" xr:uid="{00000000-0005-0000-0000-00007B330000}"/>
    <cellStyle name="Formula4decimals 9 3" xfId="8162" xr:uid="{00000000-0005-0000-0000-00007C330000}"/>
    <cellStyle name="Formula4decimals 9 3 2" xfId="8163" xr:uid="{00000000-0005-0000-0000-00007D330000}"/>
    <cellStyle name="Formula4decimals 9 3 2 2" xfId="8164" xr:uid="{00000000-0005-0000-0000-00007E330000}"/>
    <cellStyle name="Formula4decimals 9 3 2 2 2" xfId="33187" xr:uid="{00000000-0005-0000-0000-00007F330000}"/>
    <cellStyle name="Formula4decimals 9 3 2 3" xfId="33186" xr:uid="{00000000-0005-0000-0000-000080330000}"/>
    <cellStyle name="Formula4decimals 9 3 3" xfId="8165" xr:uid="{00000000-0005-0000-0000-000081330000}"/>
    <cellStyle name="Formula4decimals 9 3 3 2" xfId="8166" xr:uid="{00000000-0005-0000-0000-000082330000}"/>
    <cellStyle name="Formula4decimals 9 3 3 2 2" xfId="33189" xr:uid="{00000000-0005-0000-0000-000083330000}"/>
    <cellStyle name="Formula4decimals 9 3 3 3" xfId="33188" xr:uid="{00000000-0005-0000-0000-000084330000}"/>
    <cellStyle name="Formula4decimals 9 3 4" xfId="8167" xr:uid="{00000000-0005-0000-0000-000085330000}"/>
    <cellStyle name="Formula4decimals 9 3 4 2" xfId="33190" xr:uid="{00000000-0005-0000-0000-000086330000}"/>
    <cellStyle name="Formula4decimals 9 3 5" xfId="8168" xr:uid="{00000000-0005-0000-0000-000087330000}"/>
    <cellStyle name="Formula4decimals 9 3 5 2" xfId="33191" xr:uid="{00000000-0005-0000-0000-000088330000}"/>
    <cellStyle name="Formula4decimals 9 3 6" xfId="33185" xr:uid="{00000000-0005-0000-0000-000089330000}"/>
    <cellStyle name="Formula4decimals 9 4" xfId="8169" xr:uid="{00000000-0005-0000-0000-00008A330000}"/>
    <cellStyle name="Formula4decimals 9 4 2" xfId="8170" xr:uid="{00000000-0005-0000-0000-00008B330000}"/>
    <cellStyle name="Formula4decimals 9 4 2 2" xfId="33193" xr:uid="{00000000-0005-0000-0000-00008C330000}"/>
    <cellStyle name="Formula4decimals 9 4 3" xfId="33192" xr:uid="{00000000-0005-0000-0000-00008D330000}"/>
    <cellStyle name="Formula4decimals 9 5" xfId="8171" xr:uid="{00000000-0005-0000-0000-00008E330000}"/>
    <cellStyle name="Formula4decimals 9 5 2" xfId="8172" xr:uid="{00000000-0005-0000-0000-00008F330000}"/>
    <cellStyle name="Formula4decimals 9 5 2 2" xfId="33195" xr:uid="{00000000-0005-0000-0000-000090330000}"/>
    <cellStyle name="Formula4decimals 9 5 3" xfId="33194" xr:uid="{00000000-0005-0000-0000-000091330000}"/>
    <cellStyle name="Formula4decimals 9 6" xfId="8173" xr:uid="{00000000-0005-0000-0000-000092330000}"/>
    <cellStyle name="Formula4decimals 9 6 2" xfId="8174" xr:uid="{00000000-0005-0000-0000-000093330000}"/>
    <cellStyle name="Formula4decimals 9 6 2 2" xfId="33197" xr:uid="{00000000-0005-0000-0000-000094330000}"/>
    <cellStyle name="Formula4decimals 9 6 3" xfId="33196" xr:uid="{00000000-0005-0000-0000-000095330000}"/>
    <cellStyle name="Formula4decimals 9 7" xfId="8175" xr:uid="{00000000-0005-0000-0000-000096330000}"/>
    <cellStyle name="Formula4decimals 9 7 2" xfId="33198" xr:uid="{00000000-0005-0000-0000-000097330000}"/>
    <cellStyle name="Formula4decimals 9 8" xfId="8176" xr:uid="{00000000-0005-0000-0000-000098330000}"/>
    <cellStyle name="Formula4decimals 9 8 2" xfId="33199" xr:uid="{00000000-0005-0000-0000-000099330000}"/>
    <cellStyle name="Formula4decimals 9 9" xfId="33177" xr:uid="{00000000-0005-0000-0000-00009A330000}"/>
    <cellStyle name="FormulaProxy0decimals" xfId="17" xr:uid="{00000000-0005-0000-0000-00009B330000}"/>
    <cellStyle name="FormulaProxy0decimals 10" xfId="8177" xr:uid="{00000000-0005-0000-0000-00009C330000}"/>
    <cellStyle name="FormulaProxy0decimals 10 2" xfId="8178" xr:uid="{00000000-0005-0000-0000-00009D330000}"/>
    <cellStyle name="FormulaProxy0decimals 10 2 2" xfId="8179" xr:uid="{00000000-0005-0000-0000-00009E330000}"/>
    <cellStyle name="FormulaProxy0decimals 10 2 2 2" xfId="8180" xr:uid="{00000000-0005-0000-0000-00009F330000}"/>
    <cellStyle name="FormulaProxy0decimals 10 2 2 2 2" xfId="33203" xr:uid="{00000000-0005-0000-0000-0000A0330000}"/>
    <cellStyle name="FormulaProxy0decimals 10 2 2 3" xfId="33202" xr:uid="{00000000-0005-0000-0000-0000A1330000}"/>
    <cellStyle name="FormulaProxy0decimals 10 2 3" xfId="8181" xr:uid="{00000000-0005-0000-0000-0000A2330000}"/>
    <cellStyle name="FormulaProxy0decimals 10 2 3 2" xfId="8182" xr:uid="{00000000-0005-0000-0000-0000A3330000}"/>
    <cellStyle name="FormulaProxy0decimals 10 2 3 2 2" xfId="33205" xr:uid="{00000000-0005-0000-0000-0000A4330000}"/>
    <cellStyle name="FormulaProxy0decimals 10 2 3 3" xfId="33204" xr:uid="{00000000-0005-0000-0000-0000A5330000}"/>
    <cellStyle name="FormulaProxy0decimals 10 2 4" xfId="8183" xr:uid="{00000000-0005-0000-0000-0000A6330000}"/>
    <cellStyle name="FormulaProxy0decimals 10 2 4 2" xfId="33206" xr:uid="{00000000-0005-0000-0000-0000A7330000}"/>
    <cellStyle name="FormulaProxy0decimals 10 2 5" xfId="8184" xr:uid="{00000000-0005-0000-0000-0000A8330000}"/>
    <cellStyle name="FormulaProxy0decimals 10 2 5 2" xfId="33207" xr:uid="{00000000-0005-0000-0000-0000A9330000}"/>
    <cellStyle name="FormulaProxy0decimals 10 2 6" xfId="33201" xr:uid="{00000000-0005-0000-0000-0000AA330000}"/>
    <cellStyle name="FormulaProxy0decimals 10 3" xfId="8185" xr:uid="{00000000-0005-0000-0000-0000AB330000}"/>
    <cellStyle name="FormulaProxy0decimals 10 3 2" xfId="8186" xr:uid="{00000000-0005-0000-0000-0000AC330000}"/>
    <cellStyle name="FormulaProxy0decimals 10 3 2 2" xfId="8187" xr:uid="{00000000-0005-0000-0000-0000AD330000}"/>
    <cellStyle name="FormulaProxy0decimals 10 3 2 2 2" xfId="33210" xr:uid="{00000000-0005-0000-0000-0000AE330000}"/>
    <cellStyle name="FormulaProxy0decimals 10 3 2 3" xfId="33209" xr:uid="{00000000-0005-0000-0000-0000AF330000}"/>
    <cellStyle name="FormulaProxy0decimals 10 3 3" xfId="8188" xr:uid="{00000000-0005-0000-0000-0000B0330000}"/>
    <cellStyle name="FormulaProxy0decimals 10 3 3 2" xfId="8189" xr:uid="{00000000-0005-0000-0000-0000B1330000}"/>
    <cellStyle name="FormulaProxy0decimals 10 3 3 2 2" xfId="33212" xr:uid="{00000000-0005-0000-0000-0000B2330000}"/>
    <cellStyle name="FormulaProxy0decimals 10 3 3 3" xfId="33211" xr:uid="{00000000-0005-0000-0000-0000B3330000}"/>
    <cellStyle name="FormulaProxy0decimals 10 3 4" xfId="8190" xr:uid="{00000000-0005-0000-0000-0000B4330000}"/>
    <cellStyle name="FormulaProxy0decimals 10 3 4 2" xfId="33213" xr:uid="{00000000-0005-0000-0000-0000B5330000}"/>
    <cellStyle name="FormulaProxy0decimals 10 3 5" xfId="8191" xr:uid="{00000000-0005-0000-0000-0000B6330000}"/>
    <cellStyle name="FormulaProxy0decimals 10 3 5 2" xfId="33214" xr:uid="{00000000-0005-0000-0000-0000B7330000}"/>
    <cellStyle name="FormulaProxy0decimals 10 3 6" xfId="33208" xr:uid="{00000000-0005-0000-0000-0000B8330000}"/>
    <cellStyle name="FormulaProxy0decimals 10 4" xfId="8192" xr:uid="{00000000-0005-0000-0000-0000B9330000}"/>
    <cellStyle name="FormulaProxy0decimals 10 4 2" xfId="8193" xr:uid="{00000000-0005-0000-0000-0000BA330000}"/>
    <cellStyle name="FormulaProxy0decimals 10 4 2 2" xfId="33216" xr:uid="{00000000-0005-0000-0000-0000BB330000}"/>
    <cellStyle name="FormulaProxy0decimals 10 4 3" xfId="33215" xr:uid="{00000000-0005-0000-0000-0000BC330000}"/>
    <cellStyle name="FormulaProxy0decimals 10 5" xfId="8194" xr:uid="{00000000-0005-0000-0000-0000BD330000}"/>
    <cellStyle name="FormulaProxy0decimals 10 5 2" xfId="8195" xr:uid="{00000000-0005-0000-0000-0000BE330000}"/>
    <cellStyle name="FormulaProxy0decimals 10 5 2 2" xfId="33218" xr:uid="{00000000-0005-0000-0000-0000BF330000}"/>
    <cellStyle name="FormulaProxy0decimals 10 5 3" xfId="33217" xr:uid="{00000000-0005-0000-0000-0000C0330000}"/>
    <cellStyle name="FormulaProxy0decimals 10 6" xfId="8196" xr:uid="{00000000-0005-0000-0000-0000C1330000}"/>
    <cellStyle name="FormulaProxy0decimals 10 6 2" xfId="8197" xr:uid="{00000000-0005-0000-0000-0000C2330000}"/>
    <cellStyle name="FormulaProxy0decimals 10 6 2 2" xfId="33220" xr:uid="{00000000-0005-0000-0000-0000C3330000}"/>
    <cellStyle name="FormulaProxy0decimals 10 6 3" xfId="33219" xr:uid="{00000000-0005-0000-0000-0000C4330000}"/>
    <cellStyle name="FormulaProxy0decimals 10 7" xfId="8198" xr:uid="{00000000-0005-0000-0000-0000C5330000}"/>
    <cellStyle name="FormulaProxy0decimals 10 7 2" xfId="33221" xr:uid="{00000000-0005-0000-0000-0000C6330000}"/>
    <cellStyle name="FormulaProxy0decimals 10 8" xfId="8199" xr:uid="{00000000-0005-0000-0000-0000C7330000}"/>
    <cellStyle name="FormulaProxy0decimals 10 8 2" xfId="33222" xr:uid="{00000000-0005-0000-0000-0000C8330000}"/>
    <cellStyle name="FormulaProxy0decimals 10 9" xfId="33200" xr:uid="{00000000-0005-0000-0000-0000C9330000}"/>
    <cellStyle name="FormulaProxy0decimals 11" xfId="8200" xr:uid="{00000000-0005-0000-0000-0000CA330000}"/>
    <cellStyle name="FormulaProxy0decimals 11 2" xfId="8201" xr:uid="{00000000-0005-0000-0000-0000CB330000}"/>
    <cellStyle name="FormulaProxy0decimals 11 2 2" xfId="8202" xr:uid="{00000000-0005-0000-0000-0000CC330000}"/>
    <cellStyle name="FormulaProxy0decimals 11 2 2 2" xfId="8203" xr:uid="{00000000-0005-0000-0000-0000CD330000}"/>
    <cellStyle name="FormulaProxy0decimals 11 2 2 2 2" xfId="33226" xr:uid="{00000000-0005-0000-0000-0000CE330000}"/>
    <cellStyle name="FormulaProxy0decimals 11 2 2 3" xfId="33225" xr:uid="{00000000-0005-0000-0000-0000CF330000}"/>
    <cellStyle name="FormulaProxy0decimals 11 2 3" xfId="8204" xr:uid="{00000000-0005-0000-0000-0000D0330000}"/>
    <cellStyle name="FormulaProxy0decimals 11 2 3 2" xfId="8205" xr:uid="{00000000-0005-0000-0000-0000D1330000}"/>
    <cellStyle name="FormulaProxy0decimals 11 2 3 2 2" xfId="33228" xr:uid="{00000000-0005-0000-0000-0000D2330000}"/>
    <cellStyle name="FormulaProxy0decimals 11 2 3 3" xfId="33227" xr:uid="{00000000-0005-0000-0000-0000D3330000}"/>
    <cellStyle name="FormulaProxy0decimals 11 2 4" xfId="8206" xr:uid="{00000000-0005-0000-0000-0000D4330000}"/>
    <cellStyle name="FormulaProxy0decimals 11 2 4 2" xfId="33229" xr:uid="{00000000-0005-0000-0000-0000D5330000}"/>
    <cellStyle name="FormulaProxy0decimals 11 2 5" xfId="8207" xr:uid="{00000000-0005-0000-0000-0000D6330000}"/>
    <cellStyle name="FormulaProxy0decimals 11 2 5 2" xfId="33230" xr:uid="{00000000-0005-0000-0000-0000D7330000}"/>
    <cellStyle name="FormulaProxy0decimals 11 2 6" xfId="33224" xr:uid="{00000000-0005-0000-0000-0000D8330000}"/>
    <cellStyle name="FormulaProxy0decimals 11 3" xfId="8208" xr:uid="{00000000-0005-0000-0000-0000D9330000}"/>
    <cellStyle name="FormulaProxy0decimals 11 3 2" xfId="8209" xr:uid="{00000000-0005-0000-0000-0000DA330000}"/>
    <cellStyle name="FormulaProxy0decimals 11 3 2 2" xfId="8210" xr:uid="{00000000-0005-0000-0000-0000DB330000}"/>
    <cellStyle name="FormulaProxy0decimals 11 3 2 2 2" xfId="33233" xr:uid="{00000000-0005-0000-0000-0000DC330000}"/>
    <cellStyle name="FormulaProxy0decimals 11 3 2 3" xfId="33232" xr:uid="{00000000-0005-0000-0000-0000DD330000}"/>
    <cellStyle name="FormulaProxy0decimals 11 3 3" xfId="8211" xr:uid="{00000000-0005-0000-0000-0000DE330000}"/>
    <cellStyle name="FormulaProxy0decimals 11 3 3 2" xfId="8212" xr:uid="{00000000-0005-0000-0000-0000DF330000}"/>
    <cellStyle name="FormulaProxy0decimals 11 3 3 2 2" xfId="33235" xr:uid="{00000000-0005-0000-0000-0000E0330000}"/>
    <cellStyle name="FormulaProxy0decimals 11 3 3 3" xfId="33234" xr:uid="{00000000-0005-0000-0000-0000E1330000}"/>
    <cellStyle name="FormulaProxy0decimals 11 3 4" xfId="8213" xr:uid="{00000000-0005-0000-0000-0000E2330000}"/>
    <cellStyle name="FormulaProxy0decimals 11 3 4 2" xfId="33236" xr:uid="{00000000-0005-0000-0000-0000E3330000}"/>
    <cellStyle name="FormulaProxy0decimals 11 3 5" xfId="8214" xr:uid="{00000000-0005-0000-0000-0000E4330000}"/>
    <cellStyle name="FormulaProxy0decimals 11 3 5 2" xfId="33237" xr:uid="{00000000-0005-0000-0000-0000E5330000}"/>
    <cellStyle name="FormulaProxy0decimals 11 3 6" xfId="33231" xr:uid="{00000000-0005-0000-0000-0000E6330000}"/>
    <cellStyle name="FormulaProxy0decimals 11 4" xfId="8215" xr:uid="{00000000-0005-0000-0000-0000E7330000}"/>
    <cellStyle name="FormulaProxy0decimals 11 4 2" xfId="8216" xr:uid="{00000000-0005-0000-0000-0000E8330000}"/>
    <cellStyle name="FormulaProxy0decimals 11 4 2 2" xfId="33239" xr:uid="{00000000-0005-0000-0000-0000E9330000}"/>
    <cellStyle name="FormulaProxy0decimals 11 4 3" xfId="33238" xr:uid="{00000000-0005-0000-0000-0000EA330000}"/>
    <cellStyle name="FormulaProxy0decimals 11 5" xfId="8217" xr:uid="{00000000-0005-0000-0000-0000EB330000}"/>
    <cellStyle name="FormulaProxy0decimals 11 5 2" xfId="8218" xr:uid="{00000000-0005-0000-0000-0000EC330000}"/>
    <cellStyle name="FormulaProxy0decimals 11 5 2 2" xfId="33241" xr:uid="{00000000-0005-0000-0000-0000ED330000}"/>
    <cellStyle name="FormulaProxy0decimals 11 5 3" xfId="33240" xr:uid="{00000000-0005-0000-0000-0000EE330000}"/>
    <cellStyle name="FormulaProxy0decimals 11 6" xfId="8219" xr:uid="{00000000-0005-0000-0000-0000EF330000}"/>
    <cellStyle name="FormulaProxy0decimals 11 6 2" xfId="8220" xr:uid="{00000000-0005-0000-0000-0000F0330000}"/>
    <cellStyle name="FormulaProxy0decimals 11 6 2 2" xfId="33243" xr:uid="{00000000-0005-0000-0000-0000F1330000}"/>
    <cellStyle name="FormulaProxy0decimals 11 6 3" xfId="33242" xr:uid="{00000000-0005-0000-0000-0000F2330000}"/>
    <cellStyle name="FormulaProxy0decimals 11 7" xfId="8221" xr:uid="{00000000-0005-0000-0000-0000F3330000}"/>
    <cellStyle name="FormulaProxy0decimals 11 7 2" xfId="33244" xr:uid="{00000000-0005-0000-0000-0000F4330000}"/>
    <cellStyle name="FormulaProxy0decimals 11 8" xfId="8222" xr:uid="{00000000-0005-0000-0000-0000F5330000}"/>
    <cellStyle name="FormulaProxy0decimals 11 8 2" xfId="33245" xr:uid="{00000000-0005-0000-0000-0000F6330000}"/>
    <cellStyle name="FormulaProxy0decimals 11 9" xfId="33223" xr:uid="{00000000-0005-0000-0000-0000F7330000}"/>
    <cellStyle name="FormulaProxy0decimals 12" xfId="8223" xr:uid="{00000000-0005-0000-0000-0000F8330000}"/>
    <cellStyle name="FormulaProxy0decimals 12 2" xfId="8224" xr:uid="{00000000-0005-0000-0000-0000F9330000}"/>
    <cellStyle name="FormulaProxy0decimals 12 2 2" xfId="8225" xr:uid="{00000000-0005-0000-0000-0000FA330000}"/>
    <cellStyle name="FormulaProxy0decimals 12 2 2 2" xfId="8226" xr:uid="{00000000-0005-0000-0000-0000FB330000}"/>
    <cellStyle name="FormulaProxy0decimals 12 2 2 2 2" xfId="33249" xr:uid="{00000000-0005-0000-0000-0000FC330000}"/>
    <cellStyle name="FormulaProxy0decimals 12 2 2 3" xfId="33248" xr:uid="{00000000-0005-0000-0000-0000FD330000}"/>
    <cellStyle name="FormulaProxy0decimals 12 2 3" xfId="8227" xr:uid="{00000000-0005-0000-0000-0000FE330000}"/>
    <cellStyle name="FormulaProxy0decimals 12 2 3 2" xfId="8228" xr:uid="{00000000-0005-0000-0000-0000FF330000}"/>
    <cellStyle name="FormulaProxy0decimals 12 2 3 2 2" xfId="33251" xr:uid="{00000000-0005-0000-0000-000000340000}"/>
    <cellStyle name="FormulaProxy0decimals 12 2 3 3" xfId="33250" xr:uid="{00000000-0005-0000-0000-000001340000}"/>
    <cellStyle name="FormulaProxy0decimals 12 2 4" xfId="8229" xr:uid="{00000000-0005-0000-0000-000002340000}"/>
    <cellStyle name="FormulaProxy0decimals 12 2 4 2" xfId="33252" xr:uid="{00000000-0005-0000-0000-000003340000}"/>
    <cellStyle name="FormulaProxy0decimals 12 2 5" xfId="8230" xr:uid="{00000000-0005-0000-0000-000004340000}"/>
    <cellStyle name="FormulaProxy0decimals 12 2 5 2" xfId="33253" xr:uid="{00000000-0005-0000-0000-000005340000}"/>
    <cellStyle name="FormulaProxy0decimals 12 2 6" xfId="33247" xr:uid="{00000000-0005-0000-0000-000006340000}"/>
    <cellStyle name="FormulaProxy0decimals 12 3" xfId="8231" xr:uid="{00000000-0005-0000-0000-000007340000}"/>
    <cellStyle name="FormulaProxy0decimals 12 3 2" xfId="8232" xr:uid="{00000000-0005-0000-0000-000008340000}"/>
    <cellStyle name="FormulaProxy0decimals 12 3 2 2" xfId="8233" xr:uid="{00000000-0005-0000-0000-000009340000}"/>
    <cellStyle name="FormulaProxy0decimals 12 3 2 2 2" xfId="33256" xr:uid="{00000000-0005-0000-0000-00000A340000}"/>
    <cellStyle name="FormulaProxy0decimals 12 3 2 3" xfId="33255" xr:uid="{00000000-0005-0000-0000-00000B340000}"/>
    <cellStyle name="FormulaProxy0decimals 12 3 3" xfId="8234" xr:uid="{00000000-0005-0000-0000-00000C340000}"/>
    <cellStyle name="FormulaProxy0decimals 12 3 3 2" xfId="8235" xr:uid="{00000000-0005-0000-0000-00000D340000}"/>
    <cellStyle name="FormulaProxy0decimals 12 3 3 2 2" xfId="33258" xr:uid="{00000000-0005-0000-0000-00000E340000}"/>
    <cellStyle name="FormulaProxy0decimals 12 3 3 3" xfId="33257" xr:uid="{00000000-0005-0000-0000-00000F340000}"/>
    <cellStyle name="FormulaProxy0decimals 12 3 4" xfId="8236" xr:uid="{00000000-0005-0000-0000-000010340000}"/>
    <cellStyle name="FormulaProxy0decimals 12 3 4 2" xfId="33259" xr:uid="{00000000-0005-0000-0000-000011340000}"/>
    <cellStyle name="FormulaProxy0decimals 12 3 5" xfId="8237" xr:uid="{00000000-0005-0000-0000-000012340000}"/>
    <cellStyle name="FormulaProxy0decimals 12 3 5 2" xfId="33260" xr:uid="{00000000-0005-0000-0000-000013340000}"/>
    <cellStyle name="FormulaProxy0decimals 12 3 6" xfId="33254" xr:uid="{00000000-0005-0000-0000-000014340000}"/>
    <cellStyle name="FormulaProxy0decimals 12 4" xfId="8238" xr:uid="{00000000-0005-0000-0000-000015340000}"/>
    <cellStyle name="FormulaProxy0decimals 12 4 2" xfId="8239" xr:uid="{00000000-0005-0000-0000-000016340000}"/>
    <cellStyle name="FormulaProxy0decimals 12 4 2 2" xfId="33262" xr:uid="{00000000-0005-0000-0000-000017340000}"/>
    <cellStyle name="FormulaProxy0decimals 12 4 3" xfId="33261" xr:uid="{00000000-0005-0000-0000-000018340000}"/>
    <cellStyle name="FormulaProxy0decimals 12 5" xfId="8240" xr:uid="{00000000-0005-0000-0000-000019340000}"/>
    <cellStyle name="FormulaProxy0decimals 12 5 2" xfId="8241" xr:uid="{00000000-0005-0000-0000-00001A340000}"/>
    <cellStyle name="FormulaProxy0decimals 12 5 2 2" xfId="33264" xr:uid="{00000000-0005-0000-0000-00001B340000}"/>
    <cellStyle name="FormulaProxy0decimals 12 5 3" xfId="33263" xr:uid="{00000000-0005-0000-0000-00001C340000}"/>
    <cellStyle name="FormulaProxy0decimals 12 6" xfId="8242" xr:uid="{00000000-0005-0000-0000-00001D340000}"/>
    <cellStyle name="FormulaProxy0decimals 12 6 2" xfId="8243" xr:uid="{00000000-0005-0000-0000-00001E340000}"/>
    <cellStyle name="FormulaProxy0decimals 12 6 2 2" xfId="33266" xr:uid="{00000000-0005-0000-0000-00001F340000}"/>
    <cellStyle name="FormulaProxy0decimals 12 6 3" xfId="33265" xr:uid="{00000000-0005-0000-0000-000020340000}"/>
    <cellStyle name="FormulaProxy0decimals 12 7" xfId="8244" xr:uid="{00000000-0005-0000-0000-000021340000}"/>
    <cellStyle name="FormulaProxy0decimals 12 7 2" xfId="33267" xr:uid="{00000000-0005-0000-0000-000022340000}"/>
    <cellStyle name="FormulaProxy0decimals 12 8" xfId="8245" xr:uid="{00000000-0005-0000-0000-000023340000}"/>
    <cellStyle name="FormulaProxy0decimals 12 8 2" xfId="33268" xr:uid="{00000000-0005-0000-0000-000024340000}"/>
    <cellStyle name="FormulaProxy0decimals 12 9" xfId="33246" xr:uid="{00000000-0005-0000-0000-000025340000}"/>
    <cellStyle name="FormulaProxy0decimals 13" xfId="8246" xr:uid="{00000000-0005-0000-0000-000026340000}"/>
    <cellStyle name="FormulaProxy0decimals 13 2" xfId="8247" xr:uid="{00000000-0005-0000-0000-000027340000}"/>
    <cellStyle name="FormulaProxy0decimals 13 2 2" xfId="8248" xr:uid="{00000000-0005-0000-0000-000028340000}"/>
    <cellStyle name="FormulaProxy0decimals 13 2 2 2" xfId="8249" xr:uid="{00000000-0005-0000-0000-000029340000}"/>
    <cellStyle name="FormulaProxy0decimals 13 2 2 2 2" xfId="33272" xr:uid="{00000000-0005-0000-0000-00002A340000}"/>
    <cellStyle name="FormulaProxy0decimals 13 2 2 3" xfId="33271" xr:uid="{00000000-0005-0000-0000-00002B340000}"/>
    <cellStyle name="FormulaProxy0decimals 13 2 3" xfId="8250" xr:uid="{00000000-0005-0000-0000-00002C340000}"/>
    <cellStyle name="FormulaProxy0decimals 13 2 3 2" xfId="8251" xr:uid="{00000000-0005-0000-0000-00002D340000}"/>
    <cellStyle name="FormulaProxy0decimals 13 2 3 2 2" xfId="33274" xr:uid="{00000000-0005-0000-0000-00002E340000}"/>
    <cellStyle name="FormulaProxy0decimals 13 2 3 3" xfId="33273" xr:uid="{00000000-0005-0000-0000-00002F340000}"/>
    <cellStyle name="FormulaProxy0decimals 13 2 4" xfId="8252" xr:uid="{00000000-0005-0000-0000-000030340000}"/>
    <cellStyle name="FormulaProxy0decimals 13 2 4 2" xfId="33275" xr:uid="{00000000-0005-0000-0000-000031340000}"/>
    <cellStyle name="FormulaProxy0decimals 13 2 5" xfId="8253" xr:uid="{00000000-0005-0000-0000-000032340000}"/>
    <cellStyle name="FormulaProxy0decimals 13 2 5 2" xfId="33276" xr:uid="{00000000-0005-0000-0000-000033340000}"/>
    <cellStyle name="FormulaProxy0decimals 13 2 6" xfId="33270" xr:uid="{00000000-0005-0000-0000-000034340000}"/>
    <cellStyle name="FormulaProxy0decimals 13 3" xfId="8254" xr:uid="{00000000-0005-0000-0000-000035340000}"/>
    <cellStyle name="FormulaProxy0decimals 13 3 2" xfId="8255" xr:uid="{00000000-0005-0000-0000-000036340000}"/>
    <cellStyle name="FormulaProxy0decimals 13 3 2 2" xfId="8256" xr:uid="{00000000-0005-0000-0000-000037340000}"/>
    <cellStyle name="FormulaProxy0decimals 13 3 2 2 2" xfId="33279" xr:uid="{00000000-0005-0000-0000-000038340000}"/>
    <cellStyle name="FormulaProxy0decimals 13 3 2 3" xfId="33278" xr:uid="{00000000-0005-0000-0000-000039340000}"/>
    <cellStyle name="FormulaProxy0decimals 13 3 3" xfId="8257" xr:uid="{00000000-0005-0000-0000-00003A340000}"/>
    <cellStyle name="FormulaProxy0decimals 13 3 3 2" xfId="8258" xr:uid="{00000000-0005-0000-0000-00003B340000}"/>
    <cellStyle name="FormulaProxy0decimals 13 3 3 2 2" xfId="33281" xr:uid="{00000000-0005-0000-0000-00003C340000}"/>
    <cellStyle name="FormulaProxy0decimals 13 3 3 3" xfId="33280" xr:uid="{00000000-0005-0000-0000-00003D340000}"/>
    <cellStyle name="FormulaProxy0decimals 13 3 4" xfId="8259" xr:uid="{00000000-0005-0000-0000-00003E340000}"/>
    <cellStyle name="FormulaProxy0decimals 13 3 4 2" xfId="33282" xr:uid="{00000000-0005-0000-0000-00003F340000}"/>
    <cellStyle name="FormulaProxy0decimals 13 3 5" xfId="8260" xr:uid="{00000000-0005-0000-0000-000040340000}"/>
    <cellStyle name="FormulaProxy0decimals 13 3 5 2" xfId="33283" xr:uid="{00000000-0005-0000-0000-000041340000}"/>
    <cellStyle name="FormulaProxy0decimals 13 3 6" xfId="33277" xr:uid="{00000000-0005-0000-0000-000042340000}"/>
    <cellStyle name="FormulaProxy0decimals 13 4" xfId="8261" xr:uid="{00000000-0005-0000-0000-000043340000}"/>
    <cellStyle name="FormulaProxy0decimals 13 4 2" xfId="8262" xr:uid="{00000000-0005-0000-0000-000044340000}"/>
    <cellStyle name="FormulaProxy0decimals 13 4 2 2" xfId="33285" xr:uid="{00000000-0005-0000-0000-000045340000}"/>
    <cellStyle name="FormulaProxy0decimals 13 4 3" xfId="33284" xr:uid="{00000000-0005-0000-0000-000046340000}"/>
    <cellStyle name="FormulaProxy0decimals 13 5" xfId="8263" xr:uid="{00000000-0005-0000-0000-000047340000}"/>
    <cellStyle name="FormulaProxy0decimals 13 5 2" xfId="8264" xr:uid="{00000000-0005-0000-0000-000048340000}"/>
    <cellStyle name="FormulaProxy0decimals 13 5 2 2" xfId="33287" xr:uid="{00000000-0005-0000-0000-000049340000}"/>
    <cellStyle name="FormulaProxy0decimals 13 5 3" xfId="33286" xr:uid="{00000000-0005-0000-0000-00004A340000}"/>
    <cellStyle name="FormulaProxy0decimals 13 6" xfId="8265" xr:uid="{00000000-0005-0000-0000-00004B340000}"/>
    <cellStyle name="FormulaProxy0decimals 13 6 2" xfId="8266" xr:uid="{00000000-0005-0000-0000-00004C340000}"/>
    <cellStyle name="FormulaProxy0decimals 13 6 2 2" xfId="33289" xr:uid="{00000000-0005-0000-0000-00004D340000}"/>
    <cellStyle name="FormulaProxy0decimals 13 6 3" xfId="33288" xr:uid="{00000000-0005-0000-0000-00004E340000}"/>
    <cellStyle name="FormulaProxy0decimals 13 7" xfId="8267" xr:uid="{00000000-0005-0000-0000-00004F340000}"/>
    <cellStyle name="FormulaProxy0decimals 13 7 2" xfId="33290" xr:uid="{00000000-0005-0000-0000-000050340000}"/>
    <cellStyle name="FormulaProxy0decimals 13 8" xfId="8268" xr:uid="{00000000-0005-0000-0000-000051340000}"/>
    <cellStyle name="FormulaProxy0decimals 13 8 2" xfId="33291" xr:uid="{00000000-0005-0000-0000-000052340000}"/>
    <cellStyle name="FormulaProxy0decimals 13 9" xfId="33269" xr:uid="{00000000-0005-0000-0000-000053340000}"/>
    <cellStyle name="FormulaProxy0decimals 14" xfId="8269" xr:uid="{00000000-0005-0000-0000-000054340000}"/>
    <cellStyle name="FormulaProxy0decimals 14 2" xfId="8270" xr:uid="{00000000-0005-0000-0000-000055340000}"/>
    <cellStyle name="FormulaProxy0decimals 14 2 2" xfId="8271" xr:uid="{00000000-0005-0000-0000-000056340000}"/>
    <cellStyle name="FormulaProxy0decimals 14 2 2 2" xfId="8272" xr:uid="{00000000-0005-0000-0000-000057340000}"/>
    <cellStyle name="FormulaProxy0decimals 14 2 2 2 2" xfId="33295" xr:uid="{00000000-0005-0000-0000-000058340000}"/>
    <cellStyle name="FormulaProxy0decimals 14 2 2 3" xfId="33294" xr:uid="{00000000-0005-0000-0000-000059340000}"/>
    <cellStyle name="FormulaProxy0decimals 14 2 3" xfId="8273" xr:uid="{00000000-0005-0000-0000-00005A340000}"/>
    <cellStyle name="FormulaProxy0decimals 14 2 3 2" xfId="8274" xr:uid="{00000000-0005-0000-0000-00005B340000}"/>
    <cellStyle name="FormulaProxy0decimals 14 2 3 2 2" xfId="33297" xr:uid="{00000000-0005-0000-0000-00005C340000}"/>
    <cellStyle name="FormulaProxy0decimals 14 2 3 3" xfId="33296" xr:uid="{00000000-0005-0000-0000-00005D340000}"/>
    <cellStyle name="FormulaProxy0decimals 14 2 4" xfId="8275" xr:uid="{00000000-0005-0000-0000-00005E340000}"/>
    <cellStyle name="FormulaProxy0decimals 14 2 4 2" xfId="33298" xr:uid="{00000000-0005-0000-0000-00005F340000}"/>
    <cellStyle name="FormulaProxy0decimals 14 2 5" xfId="8276" xr:uid="{00000000-0005-0000-0000-000060340000}"/>
    <cellStyle name="FormulaProxy0decimals 14 2 5 2" xfId="33299" xr:uid="{00000000-0005-0000-0000-000061340000}"/>
    <cellStyle name="FormulaProxy0decimals 14 2 6" xfId="33293" xr:uid="{00000000-0005-0000-0000-000062340000}"/>
    <cellStyle name="FormulaProxy0decimals 14 3" xfId="8277" xr:uid="{00000000-0005-0000-0000-000063340000}"/>
    <cellStyle name="FormulaProxy0decimals 14 3 2" xfId="8278" xr:uid="{00000000-0005-0000-0000-000064340000}"/>
    <cellStyle name="FormulaProxy0decimals 14 3 2 2" xfId="8279" xr:uid="{00000000-0005-0000-0000-000065340000}"/>
    <cellStyle name="FormulaProxy0decimals 14 3 2 2 2" xfId="33302" xr:uid="{00000000-0005-0000-0000-000066340000}"/>
    <cellStyle name="FormulaProxy0decimals 14 3 2 3" xfId="33301" xr:uid="{00000000-0005-0000-0000-000067340000}"/>
    <cellStyle name="FormulaProxy0decimals 14 3 3" xfId="8280" xr:uid="{00000000-0005-0000-0000-000068340000}"/>
    <cellStyle name="FormulaProxy0decimals 14 3 3 2" xfId="8281" xr:uid="{00000000-0005-0000-0000-000069340000}"/>
    <cellStyle name="FormulaProxy0decimals 14 3 3 2 2" xfId="33304" xr:uid="{00000000-0005-0000-0000-00006A340000}"/>
    <cellStyle name="FormulaProxy0decimals 14 3 3 3" xfId="33303" xr:uid="{00000000-0005-0000-0000-00006B340000}"/>
    <cellStyle name="FormulaProxy0decimals 14 3 4" xfId="8282" xr:uid="{00000000-0005-0000-0000-00006C340000}"/>
    <cellStyle name="FormulaProxy0decimals 14 3 4 2" xfId="33305" xr:uid="{00000000-0005-0000-0000-00006D340000}"/>
    <cellStyle name="FormulaProxy0decimals 14 3 5" xfId="8283" xr:uid="{00000000-0005-0000-0000-00006E340000}"/>
    <cellStyle name="FormulaProxy0decimals 14 3 5 2" xfId="33306" xr:uid="{00000000-0005-0000-0000-00006F340000}"/>
    <cellStyle name="FormulaProxy0decimals 14 3 6" xfId="33300" xr:uid="{00000000-0005-0000-0000-000070340000}"/>
    <cellStyle name="FormulaProxy0decimals 14 4" xfId="8284" xr:uid="{00000000-0005-0000-0000-000071340000}"/>
    <cellStyle name="FormulaProxy0decimals 14 4 2" xfId="8285" xr:uid="{00000000-0005-0000-0000-000072340000}"/>
    <cellStyle name="FormulaProxy0decimals 14 4 2 2" xfId="33308" xr:uid="{00000000-0005-0000-0000-000073340000}"/>
    <cellStyle name="FormulaProxy0decimals 14 4 3" xfId="33307" xr:uid="{00000000-0005-0000-0000-000074340000}"/>
    <cellStyle name="FormulaProxy0decimals 14 5" xfId="8286" xr:uid="{00000000-0005-0000-0000-000075340000}"/>
    <cellStyle name="FormulaProxy0decimals 14 5 2" xfId="8287" xr:uid="{00000000-0005-0000-0000-000076340000}"/>
    <cellStyle name="FormulaProxy0decimals 14 5 2 2" xfId="33310" xr:uid="{00000000-0005-0000-0000-000077340000}"/>
    <cellStyle name="FormulaProxy0decimals 14 5 3" xfId="33309" xr:uid="{00000000-0005-0000-0000-000078340000}"/>
    <cellStyle name="FormulaProxy0decimals 14 6" xfId="8288" xr:uid="{00000000-0005-0000-0000-000079340000}"/>
    <cellStyle name="FormulaProxy0decimals 14 6 2" xfId="8289" xr:uid="{00000000-0005-0000-0000-00007A340000}"/>
    <cellStyle name="FormulaProxy0decimals 14 6 2 2" xfId="33312" xr:uid="{00000000-0005-0000-0000-00007B340000}"/>
    <cellStyle name="FormulaProxy0decimals 14 6 3" xfId="33311" xr:uid="{00000000-0005-0000-0000-00007C340000}"/>
    <cellStyle name="FormulaProxy0decimals 14 7" xfId="8290" xr:uid="{00000000-0005-0000-0000-00007D340000}"/>
    <cellStyle name="FormulaProxy0decimals 14 7 2" xfId="33313" xr:uid="{00000000-0005-0000-0000-00007E340000}"/>
    <cellStyle name="FormulaProxy0decimals 14 8" xfId="8291" xr:uid="{00000000-0005-0000-0000-00007F340000}"/>
    <cellStyle name="FormulaProxy0decimals 14 8 2" xfId="33314" xr:uid="{00000000-0005-0000-0000-000080340000}"/>
    <cellStyle name="FormulaProxy0decimals 14 9" xfId="33292" xr:uid="{00000000-0005-0000-0000-000081340000}"/>
    <cellStyle name="FormulaProxy0decimals 15" xfId="8292" xr:uid="{00000000-0005-0000-0000-000082340000}"/>
    <cellStyle name="FormulaProxy0decimals 15 2" xfId="8293" xr:uid="{00000000-0005-0000-0000-000083340000}"/>
    <cellStyle name="FormulaProxy0decimals 15 2 2" xfId="8294" xr:uid="{00000000-0005-0000-0000-000084340000}"/>
    <cellStyle name="FormulaProxy0decimals 15 2 2 2" xfId="8295" xr:uid="{00000000-0005-0000-0000-000085340000}"/>
    <cellStyle name="FormulaProxy0decimals 15 2 2 2 2" xfId="33318" xr:uid="{00000000-0005-0000-0000-000086340000}"/>
    <cellStyle name="FormulaProxy0decimals 15 2 2 3" xfId="33317" xr:uid="{00000000-0005-0000-0000-000087340000}"/>
    <cellStyle name="FormulaProxy0decimals 15 2 3" xfId="8296" xr:uid="{00000000-0005-0000-0000-000088340000}"/>
    <cellStyle name="FormulaProxy0decimals 15 2 3 2" xfId="8297" xr:uid="{00000000-0005-0000-0000-000089340000}"/>
    <cellStyle name="FormulaProxy0decimals 15 2 3 2 2" xfId="33320" xr:uid="{00000000-0005-0000-0000-00008A340000}"/>
    <cellStyle name="FormulaProxy0decimals 15 2 3 3" xfId="33319" xr:uid="{00000000-0005-0000-0000-00008B340000}"/>
    <cellStyle name="FormulaProxy0decimals 15 2 4" xfId="8298" xr:uid="{00000000-0005-0000-0000-00008C340000}"/>
    <cellStyle name="FormulaProxy0decimals 15 2 4 2" xfId="33321" xr:uid="{00000000-0005-0000-0000-00008D340000}"/>
    <cellStyle name="FormulaProxy0decimals 15 2 5" xfId="8299" xr:uid="{00000000-0005-0000-0000-00008E340000}"/>
    <cellStyle name="FormulaProxy0decimals 15 2 5 2" xfId="33322" xr:uid="{00000000-0005-0000-0000-00008F340000}"/>
    <cellStyle name="FormulaProxy0decimals 15 2 6" xfId="33316" xr:uid="{00000000-0005-0000-0000-000090340000}"/>
    <cellStyle name="FormulaProxy0decimals 15 3" xfId="8300" xr:uid="{00000000-0005-0000-0000-000091340000}"/>
    <cellStyle name="FormulaProxy0decimals 15 3 2" xfId="8301" xr:uid="{00000000-0005-0000-0000-000092340000}"/>
    <cellStyle name="FormulaProxy0decimals 15 3 2 2" xfId="8302" xr:uid="{00000000-0005-0000-0000-000093340000}"/>
    <cellStyle name="FormulaProxy0decimals 15 3 2 2 2" xfId="33325" xr:uid="{00000000-0005-0000-0000-000094340000}"/>
    <cellStyle name="FormulaProxy0decimals 15 3 2 3" xfId="33324" xr:uid="{00000000-0005-0000-0000-000095340000}"/>
    <cellStyle name="FormulaProxy0decimals 15 3 3" xfId="8303" xr:uid="{00000000-0005-0000-0000-000096340000}"/>
    <cellStyle name="FormulaProxy0decimals 15 3 3 2" xfId="8304" xr:uid="{00000000-0005-0000-0000-000097340000}"/>
    <cellStyle name="FormulaProxy0decimals 15 3 3 2 2" xfId="33327" xr:uid="{00000000-0005-0000-0000-000098340000}"/>
    <cellStyle name="FormulaProxy0decimals 15 3 3 3" xfId="33326" xr:uid="{00000000-0005-0000-0000-000099340000}"/>
    <cellStyle name="FormulaProxy0decimals 15 3 4" xfId="8305" xr:uid="{00000000-0005-0000-0000-00009A340000}"/>
    <cellStyle name="FormulaProxy0decimals 15 3 4 2" xfId="33328" xr:uid="{00000000-0005-0000-0000-00009B340000}"/>
    <cellStyle name="FormulaProxy0decimals 15 3 5" xfId="8306" xr:uid="{00000000-0005-0000-0000-00009C340000}"/>
    <cellStyle name="FormulaProxy0decimals 15 3 5 2" xfId="33329" xr:uid="{00000000-0005-0000-0000-00009D340000}"/>
    <cellStyle name="FormulaProxy0decimals 15 3 6" xfId="33323" xr:uid="{00000000-0005-0000-0000-00009E340000}"/>
    <cellStyle name="FormulaProxy0decimals 15 4" xfId="8307" xr:uid="{00000000-0005-0000-0000-00009F340000}"/>
    <cellStyle name="FormulaProxy0decimals 15 4 2" xfId="8308" xr:uid="{00000000-0005-0000-0000-0000A0340000}"/>
    <cellStyle name="FormulaProxy0decimals 15 4 2 2" xfId="33331" xr:uid="{00000000-0005-0000-0000-0000A1340000}"/>
    <cellStyle name="FormulaProxy0decimals 15 4 3" xfId="33330" xr:uid="{00000000-0005-0000-0000-0000A2340000}"/>
    <cellStyle name="FormulaProxy0decimals 15 5" xfId="8309" xr:uid="{00000000-0005-0000-0000-0000A3340000}"/>
    <cellStyle name="FormulaProxy0decimals 15 5 2" xfId="8310" xr:uid="{00000000-0005-0000-0000-0000A4340000}"/>
    <cellStyle name="FormulaProxy0decimals 15 5 2 2" xfId="33333" xr:uid="{00000000-0005-0000-0000-0000A5340000}"/>
    <cellStyle name="FormulaProxy0decimals 15 5 3" xfId="33332" xr:uid="{00000000-0005-0000-0000-0000A6340000}"/>
    <cellStyle name="FormulaProxy0decimals 15 6" xfId="8311" xr:uid="{00000000-0005-0000-0000-0000A7340000}"/>
    <cellStyle name="FormulaProxy0decimals 15 6 2" xfId="8312" xr:uid="{00000000-0005-0000-0000-0000A8340000}"/>
    <cellStyle name="FormulaProxy0decimals 15 6 2 2" xfId="33335" xr:uid="{00000000-0005-0000-0000-0000A9340000}"/>
    <cellStyle name="FormulaProxy0decimals 15 6 3" xfId="33334" xr:uid="{00000000-0005-0000-0000-0000AA340000}"/>
    <cellStyle name="FormulaProxy0decimals 15 7" xfId="8313" xr:uid="{00000000-0005-0000-0000-0000AB340000}"/>
    <cellStyle name="FormulaProxy0decimals 15 7 2" xfId="33336" xr:uid="{00000000-0005-0000-0000-0000AC340000}"/>
    <cellStyle name="FormulaProxy0decimals 15 8" xfId="8314" xr:uid="{00000000-0005-0000-0000-0000AD340000}"/>
    <cellStyle name="FormulaProxy0decimals 15 8 2" xfId="33337" xr:uid="{00000000-0005-0000-0000-0000AE340000}"/>
    <cellStyle name="FormulaProxy0decimals 15 9" xfId="33315" xr:uid="{00000000-0005-0000-0000-0000AF340000}"/>
    <cellStyle name="FormulaProxy0decimals 16" xfId="8315" xr:uid="{00000000-0005-0000-0000-0000B0340000}"/>
    <cellStyle name="FormulaProxy0decimals 16 2" xfId="8316" xr:uid="{00000000-0005-0000-0000-0000B1340000}"/>
    <cellStyle name="FormulaProxy0decimals 16 2 2" xfId="8317" xr:uid="{00000000-0005-0000-0000-0000B2340000}"/>
    <cellStyle name="FormulaProxy0decimals 16 2 2 2" xfId="8318" xr:uid="{00000000-0005-0000-0000-0000B3340000}"/>
    <cellStyle name="FormulaProxy0decimals 16 2 2 2 2" xfId="33341" xr:uid="{00000000-0005-0000-0000-0000B4340000}"/>
    <cellStyle name="FormulaProxy0decimals 16 2 2 3" xfId="33340" xr:uid="{00000000-0005-0000-0000-0000B5340000}"/>
    <cellStyle name="FormulaProxy0decimals 16 2 3" xfId="8319" xr:uid="{00000000-0005-0000-0000-0000B6340000}"/>
    <cellStyle name="FormulaProxy0decimals 16 2 3 2" xfId="8320" xr:uid="{00000000-0005-0000-0000-0000B7340000}"/>
    <cellStyle name="FormulaProxy0decimals 16 2 3 2 2" xfId="33343" xr:uid="{00000000-0005-0000-0000-0000B8340000}"/>
    <cellStyle name="FormulaProxy0decimals 16 2 3 3" xfId="33342" xr:uid="{00000000-0005-0000-0000-0000B9340000}"/>
    <cellStyle name="FormulaProxy0decimals 16 2 4" xfId="8321" xr:uid="{00000000-0005-0000-0000-0000BA340000}"/>
    <cellStyle name="FormulaProxy0decimals 16 2 4 2" xfId="33344" xr:uid="{00000000-0005-0000-0000-0000BB340000}"/>
    <cellStyle name="FormulaProxy0decimals 16 2 5" xfId="8322" xr:uid="{00000000-0005-0000-0000-0000BC340000}"/>
    <cellStyle name="FormulaProxy0decimals 16 2 5 2" xfId="33345" xr:uid="{00000000-0005-0000-0000-0000BD340000}"/>
    <cellStyle name="FormulaProxy0decimals 16 2 6" xfId="33339" xr:uid="{00000000-0005-0000-0000-0000BE340000}"/>
    <cellStyle name="FormulaProxy0decimals 16 3" xfId="8323" xr:uid="{00000000-0005-0000-0000-0000BF340000}"/>
    <cellStyle name="FormulaProxy0decimals 16 3 2" xfId="8324" xr:uid="{00000000-0005-0000-0000-0000C0340000}"/>
    <cellStyle name="FormulaProxy0decimals 16 3 2 2" xfId="8325" xr:uid="{00000000-0005-0000-0000-0000C1340000}"/>
    <cellStyle name="FormulaProxy0decimals 16 3 2 2 2" xfId="33348" xr:uid="{00000000-0005-0000-0000-0000C2340000}"/>
    <cellStyle name="FormulaProxy0decimals 16 3 2 3" xfId="33347" xr:uid="{00000000-0005-0000-0000-0000C3340000}"/>
    <cellStyle name="FormulaProxy0decimals 16 3 3" xfId="8326" xr:uid="{00000000-0005-0000-0000-0000C4340000}"/>
    <cellStyle name="FormulaProxy0decimals 16 3 3 2" xfId="8327" xr:uid="{00000000-0005-0000-0000-0000C5340000}"/>
    <cellStyle name="FormulaProxy0decimals 16 3 3 2 2" xfId="33350" xr:uid="{00000000-0005-0000-0000-0000C6340000}"/>
    <cellStyle name="FormulaProxy0decimals 16 3 3 3" xfId="33349" xr:uid="{00000000-0005-0000-0000-0000C7340000}"/>
    <cellStyle name="FormulaProxy0decimals 16 3 4" xfId="8328" xr:uid="{00000000-0005-0000-0000-0000C8340000}"/>
    <cellStyle name="FormulaProxy0decimals 16 3 4 2" xfId="33351" xr:uid="{00000000-0005-0000-0000-0000C9340000}"/>
    <cellStyle name="FormulaProxy0decimals 16 3 5" xfId="8329" xr:uid="{00000000-0005-0000-0000-0000CA340000}"/>
    <cellStyle name="FormulaProxy0decimals 16 3 5 2" xfId="33352" xr:uid="{00000000-0005-0000-0000-0000CB340000}"/>
    <cellStyle name="FormulaProxy0decimals 16 3 6" xfId="33346" xr:uid="{00000000-0005-0000-0000-0000CC340000}"/>
    <cellStyle name="FormulaProxy0decimals 16 4" xfId="8330" xr:uid="{00000000-0005-0000-0000-0000CD340000}"/>
    <cellStyle name="FormulaProxy0decimals 16 4 2" xfId="8331" xr:uid="{00000000-0005-0000-0000-0000CE340000}"/>
    <cellStyle name="FormulaProxy0decimals 16 4 2 2" xfId="33354" xr:uid="{00000000-0005-0000-0000-0000CF340000}"/>
    <cellStyle name="FormulaProxy0decimals 16 4 3" xfId="33353" xr:uid="{00000000-0005-0000-0000-0000D0340000}"/>
    <cellStyle name="FormulaProxy0decimals 16 5" xfId="8332" xr:uid="{00000000-0005-0000-0000-0000D1340000}"/>
    <cellStyle name="FormulaProxy0decimals 16 5 2" xfId="8333" xr:uid="{00000000-0005-0000-0000-0000D2340000}"/>
    <cellStyle name="FormulaProxy0decimals 16 5 2 2" xfId="33356" xr:uid="{00000000-0005-0000-0000-0000D3340000}"/>
    <cellStyle name="FormulaProxy0decimals 16 5 3" xfId="33355" xr:uid="{00000000-0005-0000-0000-0000D4340000}"/>
    <cellStyle name="FormulaProxy0decimals 16 6" xfId="8334" xr:uid="{00000000-0005-0000-0000-0000D5340000}"/>
    <cellStyle name="FormulaProxy0decimals 16 6 2" xfId="33357" xr:uid="{00000000-0005-0000-0000-0000D6340000}"/>
    <cellStyle name="FormulaProxy0decimals 16 7" xfId="8335" xr:uid="{00000000-0005-0000-0000-0000D7340000}"/>
    <cellStyle name="FormulaProxy0decimals 16 7 2" xfId="33358" xr:uid="{00000000-0005-0000-0000-0000D8340000}"/>
    <cellStyle name="FormulaProxy0decimals 16 8" xfId="33338" xr:uid="{00000000-0005-0000-0000-0000D9340000}"/>
    <cellStyle name="FormulaProxy0decimals 17" xfId="28173" xr:uid="{00000000-0005-0000-0000-0000DA340000}"/>
    <cellStyle name="FormulaProxy0decimals 2" xfId="18" xr:uid="{00000000-0005-0000-0000-0000DB340000}"/>
    <cellStyle name="FormulaProxy0decimals 2 10" xfId="8336" xr:uid="{00000000-0005-0000-0000-0000DC340000}"/>
    <cellStyle name="FormulaProxy0decimals 2 10 2" xfId="8337" xr:uid="{00000000-0005-0000-0000-0000DD340000}"/>
    <cellStyle name="FormulaProxy0decimals 2 10 2 2" xfId="8338" xr:uid="{00000000-0005-0000-0000-0000DE340000}"/>
    <cellStyle name="FormulaProxy0decimals 2 10 2 2 2" xfId="8339" xr:uid="{00000000-0005-0000-0000-0000DF340000}"/>
    <cellStyle name="FormulaProxy0decimals 2 10 2 2 2 2" xfId="33362" xr:uid="{00000000-0005-0000-0000-0000E0340000}"/>
    <cellStyle name="FormulaProxy0decimals 2 10 2 2 3" xfId="33361" xr:uid="{00000000-0005-0000-0000-0000E1340000}"/>
    <cellStyle name="FormulaProxy0decimals 2 10 2 3" xfId="8340" xr:uid="{00000000-0005-0000-0000-0000E2340000}"/>
    <cellStyle name="FormulaProxy0decimals 2 10 2 3 2" xfId="8341" xr:uid="{00000000-0005-0000-0000-0000E3340000}"/>
    <cellStyle name="FormulaProxy0decimals 2 10 2 3 2 2" xfId="33364" xr:uid="{00000000-0005-0000-0000-0000E4340000}"/>
    <cellStyle name="FormulaProxy0decimals 2 10 2 3 3" xfId="33363" xr:uid="{00000000-0005-0000-0000-0000E5340000}"/>
    <cellStyle name="FormulaProxy0decimals 2 10 2 4" xfId="8342" xr:uid="{00000000-0005-0000-0000-0000E6340000}"/>
    <cellStyle name="FormulaProxy0decimals 2 10 2 4 2" xfId="33365" xr:uid="{00000000-0005-0000-0000-0000E7340000}"/>
    <cellStyle name="FormulaProxy0decimals 2 10 2 5" xfId="8343" xr:uid="{00000000-0005-0000-0000-0000E8340000}"/>
    <cellStyle name="FormulaProxy0decimals 2 10 2 5 2" xfId="33366" xr:uid="{00000000-0005-0000-0000-0000E9340000}"/>
    <cellStyle name="FormulaProxy0decimals 2 10 2 6" xfId="33360" xr:uid="{00000000-0005-0000-0000-0000EA340000}"/>
    <cellStyle name="FormulaProxy0decimals 2 10 3" xfId="8344" xr:uid="{00000000-0005-0000-0000-0000EB340000}"/>
    <cellStyle name="FormulaProxy0decimals 2 10 3 2" xfId="8345" xr:uid="{00000000-0005-0000-0000-0000EC340000}"/>
    <cellStyle name="FormulaProxy0decimals 2 10 3 2 2" xfId="8346" xr:uid="{00000000-0005-0000-0000-0000ED340000}"/>
    <cellStyle name="FormulaProxy0decimals 2 10 3 2 2 2" xfId="33369" xr:uid="{00000000-0005-0000-0000-0000EE340000}"/>
    <cellStyle name="FormulaProxy0decimals 2 10 3 2 3" xfId="33368" xr:uid="{00000000-0005-0000-0000-0000EF340000}"/>
    <cellStyle name="FormulaProxy0decimals 2 10 3 3" xfId="8347" xr:uid="{00000000-0005-0000-0000-0000F0340000}"/>
    <cellStyle name="FormulaProxy0decimals 2 10 3 3 2" xfId="8348" xr:uid="{00000000-0005-0000-0000-0000F1340000}"/>
    <cellStyle name="FormulaProxy0decimals 2 10 3 3 2 2" xfId="33371" xr:uid="{00000000-0005-0000-0000-0000F2340000}"/>
    <cellStyle name="FormulaProxy0decimals 2 10 3 3 3" xfId="33370" xr:uid="{00000000-0005-0000-0000-0000F3340000}"/>
    <cellStyle name="FormulaProxy0decimals 2 10 3 4" xfId="8349" xr:uid="{00000000-0005-0000-0000-0000F4340000}"/>
    <cellStyle name="FormulaProxy0decimals 2 10 3 4 2" xfId="33372" xr:uid="{00000000-0005-0000-0000-0000F5340000}"/>
    <cellStyle name="FormulaProxy0decimals 2 10 3 5" xfId="8350" xr:uid="{00000000-0005-0000-0000-0000F6340000}"/>
    <cellStyle name="FormulaProxy0decimals 2 10 3 5 2" xfId="33373" xr:uid="{00000000-0005-0000-0000-0000F7340000}"/>
    <cellStyle name="FormulaProxy0decimals 2 10 3 6" xfId="33367" xr:uid="{00000000-0005-0000-0000-0000F8340000}"/>
    <cellStyle name="FormulaProxy0decimals 2 10 4" xfId="8351" xr:uid="{00000000-0005-0000-0000-0000F9340000}"/>
    <cellStyle name="FormulaProxy0decimals 2 10 4 2" xfId="8352" xr:uid="{00000000-0005-0000-0000-0000FA340000}"/>
    <cellStyle name="FormulaProxy0decimals 2 10 4 2 2" xfId="33375" xr:uid="{00000000-0005-0000-0000-0000FB340000}"/>
    <cellStyle name="FormulaProxy0decimals 2 10 4 3" xfId="33374" xr:uid="{00000000-0005-0000-0000-0000FC340000}"/>
    <cellStyle name="FormulaProxy0decimals 2 10 5" xfId="8353" xr:uid="{00000000-0005-0000-0000-0000FD340000}"/>
    <cellStyle name="FormulaProxy0decimals 2 10 5 2" xfId="8354" xr:uid="{00000000-0005-0000-0000-0000FE340000}"/>
    <cellStyle name="FormulaProxy0decimals 2 10 5 2 2" xfId="33377" xr:uid="{00000000-0005-0000-0000-0000FF340000}"/>
    <cellStyle name="FormulaProxy0decimals 2 10 5 3" xfId="33376" xr:uid="{00000000-0005-0000-0000-000000350000}"/>
    <cellStyle name="FormulaProxy0decimals 2 10 6" xfId="8355" xr:uid="{00000000-0005-0000-0000-000001350000}"/>
    <cellStyle name="FormulaProxy0decimals 2 10 6 2" xfId="8356" xr:uid="{00000000-0005-0000-0000-000002350000}"/>
    <cellStyle name="FormulaProxy0decimals 2 10 6 2 2" xfId="33379" xr:uid="{00000000-0005-0000-0000-000003350000}"/>
    <cellStyle name="FormulaProxy0decimals 2 10 6 3" xfId="33378" xr:uid="{00000000-0005-0000-0000-000004350000}"/>
    <cellStyle name="FormulaProxy0decimals 2 10 7" xfId="8357" xr:uid="{00000000-0005-0000-0000-000005350000}"/>
    <cellStyle name="FormulaProxy0decimals 2 10 7 2" xfId="33380" xr:uid="{00000000-0005-0000-0000-000006350000}"/>
    <cellStyle name="FormulaProxy0decimals 2 10 8" xfId="8358" xr:uid="{00000000-0005-0000-0000-000007350000}"/>
    <cellStyle name="FormulaProxy0decimals 2 10 8 2" xfId="33381" xr:uid="{00000000-0005-0000-0000-000008350000}"/>
    <cellStyle name="FormulaProxy0decimals 2 10 9" xfId="33359" xr:uid="{00000000-0005-0000-0000-000009350000}"/>
    <cellStyle name="FormulaProxy0decimals 2 11" xfId="8359" xr:uid="{00000000-0005-0000-0000-00000A350000}"/>
    <cellStyle name="FormulaProxy0decimals 2 11 2" xfId="8360" xr:uid="{00000000-0005-0000-0000-00000B350000}"/>
    <cellStyle name="FormulaProxy0decimals 2 11 2 2" xfId="8361" xr:uid="{00000000-0005-0000-0000-00000C350000}"/>
    <cellStyle name="FormulaProxy0decimals 2 11 2 2 2" xfId="8362" xr:uid="{00000000-0005-0000-0000-00000D350000}"/>
    <cellStyle name="FormulaProxy0decimals 2 11 2 2 2 2" xfId="33385" xr:uid="{00000000-0005-0000-0000-00000E350000}"/>
    <cellStyle name="FormulaProxy0decimals 2 11 2 2 3" xfId="33384" xr:uid="{00000000-0005-0000-0000-00000F350000}"/>
    <cellStyle name="FormulaProxy0decimals 2 11 2 3" xfId="8363" xr:uid="{00000000-0005-0000-0000-000010350000}"/>
    <cellStyle name="FormulaProxy0decimals 2 11 2 3 2" xfId="8364" xr:uid="{00000000-0005-0000-0000-000011350000}"/>
    <cellStyle name="FormulaProxy0decimals 2 11 2 3 2 2" xfId="33387" xr:uid="{00000000-0005-0000-0000-000012350000}"/>
    <cellStyle name="FormulaProxy0decimals 2 11 2 3 3" xfId="33386" xr:uid="{00000000-0005-0000-0000-000013350000}"/>
    <cellStyle name="FormulaProxy0decimals 2 11 2 4" xfId="8365" xr:uid="{00000000-0005-0000-0000-000014350000}"/>
    <cellStyle name="FormulaProxy0decimals 2 11 2 4 2" xfId="33388" xr:uid="{00000000-0005-0000-0000-000015350000}"/>
    <cellStyle name="FormulaProxy0decimals 2 11 2 5" xfId="8366" xr:uid="{00000000-0005-0000-0000-000016350000}"/>
    <cellStyle name="FormulaProxy0decimals 2 11 2 5 2" xfId="33389" xr:uid="{00000000-0005-0000-0000-000017350000}"/>
    <cellStyle name="FormulaProxy0decimals 2 11 2 6" xfId="33383" xr:uid="{00000000-0005-0000-0000-000018350000}"/>
    <cellStyle name="FormulaProxy0decimals 2 11 3" xfId="8367" xr:uid="{00000000-0005-0000-0000-000019350000}"/>
    <cellStyle name="FormulaProxy0decimals 2 11 3 2" xfId="8368" xr:uid="{00000000-0005-0000-0000-00001A350000}"/>
    <cellStyle name="FormulaProxy0decimals 2 11 3 2 2" xfId="8369" xr:uid="{00000000-0005-0000-0000-00001B350000}"/>
    <cellStyle name="FormulaProxy0decimals 2 11 3 2 2 2" xfId="33392" xr:uid="{00000000-0005-0000-0000-00001C350000}"/>
    <cellStyle name="FormulaProxy0decimals 2 11 3 2 3" xfId="33391" xr:uid="{00000000-0005-0000-0000-00001D350000}"/>
    <cellStyle name="FormulaProxy0decimals 2 11 3 3" xfId="8370" xr:uid="{00000000-0005-0000-0000-00001E350000}"/>
    <cellStyle name="FormulaProxy0decimals 2 11 3 3 2" xfId="8371" xr:uid="{00000000-0005-0000-0000-00001F350000}"/>
    <cellStyle name="FormulaProxy0decimals 2 11 3 3 2 2" xfId="33394" xr:uid="{00000000-0005-0000-0000-000020350000}"/>
    <cellStyle name="FormulaProxy0decimals 2 11 3 3 3" xfId="33393" xr:uid="{00000000-0005-0000-0000-000021350000}"/>
    <cellStyle name="FormulaProxy0decimals 2 11 3 4" xfId="8372" xr:uid="{00000000-0005-0000-0000-000022350000}"/>
    <cellStyle name="FormulaProxy0decimals 2 11 3 4 2" xfId="33395" xr:uid="{00000000-0005-0000-0000-000023350000}"/>
    <cellStyle name="FormulaProxy0decimals 2 11 3 5" xfId="8373" xr:uid="{00000000-0005-0000-0000-000024350000}"/>
    <cellStyle name="FormulaProxy0decimals 2 11 3 5 2" xfId="33396" xr:uid="{00000000-0005-0000-0000-000025350000}"/>
    <cellStyle name="FormulaProxy0decimals 2 11 3 6" xfId="33390" xr:uid="{00000000-0005-0000-0000-000026350000}"/>
    <cellStyle name="FormulaProxy0decimals 2 11 4" xfId="8374" xr:uid="{00000000-0005-0000-0000-000027350000}"/>
    <cellStyle name="FormulaProxy0decimals 2 11 4 2" xfId="8375" xr:uid="{00000000-0005-0000-0000-000028350000}"/>
    <cellStyle name="FormulaProxy0decimals 2 11 4 2 2" xfId="33398" xr:uid="{00000000-0005-0000-0000-000029350000}"/>
    <cellStyle name="FormulaProxy0decimals 2 11 4 3" xfId="33397" xr:uid="{00000000-0005-0000-0000-00002A350000}"/>
    <cellStyle name="FormulaProxy0decimals 2 11 5" xfId="8376" xr:uid="{00000000-0005-0000-0000-00002B350000}"/>
    <cellStyle name="FormulaProxy0decimals 2 11 5 2" xfId="8377" xr:uid="{00000000-0005-0000-0000-00002C350000}"/>
    <cellStyle name="FormulaProxy0decimals 2 11 5 2 2" xfId="33400" xr:uid="{00000000-0005-0000-0000-00002D350000}"/>
    <cellStyle name="FormulaProxy0decimals 2 11 5 3" xfId="33399" xr:uid="{00000000-0005-0000-0000-00002E350000}"/>
    <cellStyle name="FormulaProxy0decimals 2 11 6" xfId="8378" xr:uid="{00000000-0005-0000-0000-00002F350000}"/>
    <cellStyle name="FormulaProxy0decimals 2 11 6 2" xfId="8379" xr:uid="{00000000-0005-0000-0000-000030350000}"/>
    <cellStyle name="FormulaProxy0decimals 2 11 6 2 2" xfId="33402" xr:uid="{00000000-0005-0000-0000-000031350000}"/>
    <cellStyle name="FormulaProxy0decimals 2 11 6 3" xfId="33401" xr:uid="{00000000-0005-0000-0000-000032350000}"/>
    <cellStyle name="FormulaProxy0decimals 2 11 7" xfId="8380" xr:uid="{00000000-0005-0000-0000-000033350000}"/>
    <cellStyle name="FormulaProxy0decimals 2 11 7 2" xfId="33403" xr:uid="{00000000-0005-0000-0000-000034350000}"/>
    <cellStyle name="FormulaProxy0decimals 2 11 8" xfId="8381" xr:uid="{00000000-0005-0000-0000-000035350000}"/>
    <cellStyle name="FormulaProxy0decimals 2 11 8 2" xfId="33404" xr:uid="{00000000-0005-0000-0000-000036350000}"/>
    <cellStyle name="FormulaProxy0decimals 2 11 9" xfId="33382" xr:uid="{00000000-0005-0000-0000-000037350000}"/>
    <cellStyle name="FormulaProxy0decimals 2 12" xfId="8382" xr:uid="{00000000-0005-0000-0000-000038350000}"/>
    <cellStyle name="FormulaProxy0decimals 2 12 2" xfId="8383" xr:uid="{00000000-0005-0000-0000-000039350000}"/>
    <cellStyle name="FormulaProxy0decimals 2 12 2 2" xfId="8384" xr:uid="{00000000-0005-0000-0000-00003A350000}"/>
    <cellStyle name="FormulaProxy0decimals 2 12 2 2 2" xfId="8385" xr:uid="{00000000-0005-0000-0000-00003B350000}"/>
    <cellStyle name="FormulaProxy0decimals 2 12 2 2 2 2" xfId="33408" xr:uid="{00000000-0005-0000-0000-00003C350000}"/>
    <cellStyle name="FormulaProxy0decimals 2 12 2 2 3" xfId="33407" xr:uid="{00000000-0005-0000-0000-00003D350000}"/>
    <cellStyle name="FormulaProxy0decimals 2 12 2 3" xfId="8386" xr:uid="{00000000-0005-0000-0000-00003E350000}"/>
    <cellStyle name="FormulaProxy0decimals 2 12 2 3 2" xfId="8387" xr:uid="{00000000-0005-0000-0000-00003F350000}"/>
    <cellStyle name="FormulaProxy0decimals 2 12 2 3 2 2" xfId="33410" xr:uid="{00000000-0005-0000-0000-000040350000}"/>
    <cellStyle name="FormulaProxy0decimals 2 12 2 3 3" xfId="33409" xr:uid="{00000000-0005-0000-0000-000041350000}"/>
    <cellStyle name="FormulaProxy0decimals 2 12 2 4" xfId="8388" xr:uid="{00000000-0005-0000-0000-000042350000}"/>
    <cellStyle name="FormulaProxy0decimals 2 12 2 4 2" xfId="33411" xr:uid="{00000000-0005-0000-0000-000043350000}"/>
    <cellStyle name="FormulaProxy0decimals 2 12 2 5" xfId="8389" xr:uid="{00000000-0005-0000-0000-000044350000}"/>
    <cellStyle name="FormulaProxy0decimals 2 12 2 5 2" xfId="33412" xr:uid="{00000000-0005-0000-0000-000045350000}"/>
    <cellStyle name="FormulaProxy0decimals 2 12 2 6" xfId="33406" xr:uid="{00000000-0005-0000-0000-000046350000}"/>
    <cellStyle name="FormulaProxy0decimals 2 12 3" xfId="8390" xr:uid="{00000000-0005-0000-0000-000047350000}"/>
    <cellStyle name="FormulaProxy0decimals 2 12 3 2" xfId="8391" xr:uid="{00000000-0005-0000-0000-000048350000}"/>
    <cellStyle name="FormulaProxy0decimals 2 12 3 2 2" xfId="8392" xr:uid="{00000000-0005-0000-0000-000049350000}"/>
    <cellStyle name="FormulaProxy0decimals 2 12 3 2 2 2" xfId="33415" xr:uid="{00000000-0005-0000-0000-00004A350000}"/>
    <cellStyle name="FormulaProxy0decimals 2 12 3 2 3" xfId="33414" xr:uid="{00000000-0005-0000-0000-00004B350000}"/>
    <cellStyle name="FormulaProxy0decimals 2 12 3 3" xfId="8393" xr:uid="{00000000-0005-0000-0000-00004C350000}"/>
    <cellStyle name="FormulaProxy0decimals 2 12 3 3 2" xfId="8394" xr:uid="{00000000-0005-0000-0000-00004D350000}"/>
    <cellStyle name="FormulaProxy0decimals 2 12 3 3 2 2" xfId="33417" xr:uid="{00000000-0005-0000-0000-00004E350000}"/>
    <cellStyle name="FormulaProxy0decimals 2 12 3 3 3" xfId="33416" xr:uid="{00000000-0005-0000-0000-00004F350000}"/>
    <cellStyle name="FormulaProxy0decimals 2 12 3 4" xfId="8395" xr:uid="{00000000-0005-0000-0000-000050350000}"/>
    <cellStyle name="FormulaProxy0decimals 2 12 3 4 2" xfId="33418" xr:uid="{00000000-0005-0000-0000-000051350000}"/>
    <cellStyle name="FormulaProxy0decimals 2 12 3 5" xfId="8396" xr:uid="{00000000-0005-0000-0000-000052350000}"/>
    <cellStyle name="FormulaProxy0decimals 2 12 3 5 2" xfId="33419" xr:uid="{00000000-0005-0000-0000-000053350000}"/>
    <cellStyle name="FormulaProxy0decimals 2 12 3 6" xfId="33413" xr:uid="{00000000-0005-0000-0000-000054350000}"/>
    <cellStyle name="FormulaProxy0decimals 2 12 4" xfId="8397" xr:uid="{00000000-0005-0000-0000-000055350000}"/>
    <cellStyle name="FormulaProxy0decimals 2 12 4 2" xfId="8398" xr:uid="{00000000-0005-0000-0000-000056350000}"/>
    <cellStyle name="FormulaProxy0decimals 2 12 4 2 2" xfId="33421" xr:uid="{00000000-0005-0000-0000-000057350000}"/>
    <cellStyle name="FormulaProxy0decimals 2 12 4 3" xfId="33420" xr:uid="{00000000-0005-0000-0000-000058350000}"/>
    <cellStyle name="FormulaProxy0decimals 2 12 5" xfId="8399" xr:uid="{00000000-0005-0000-0000-000059350000}"/>
    <cellStyle name="FormulaProxy0decimals 2 12 5 2" xfId="8400" xr:uid="{00000000-0005-0000-0000-00005A350000}"/>
    <cellStyle name="FormulaProxy0decimals 2 12 5 2 2" xfId="33423" xr:uid="{00000000-0005-0000-0000-00005B350000}"/>
    <cellStyle name="FormulaProxy0decimals 2 12 5 3" xfId="33422" xr:uid="{00000000-0005-0000-0000-00005C350000}"/>
    <cellStyle name="FormulaProxy0decimals 2 12 6" xfId="8401" xr:uid="{00000000-0005-0000-0000-00005D350000}"/>
    <cellStyle name="FormulaProxy0decimals 2 12 6 2" xfId="8402" xr:uid="{00000000-0005-0000-0000-00005E350000}"/>
    <cellStyle name="FormulaProxy0decimals 2 12 6 2 2" xfId="33425" xr:uid="{00000000-0005-0000-0000-00005F350000}"/>
    <cellStyle name="FormulaProxy0decimals 2 12 6 3" xfId="33424" xr:uid="{00000000-0005-0000-0000-000060350000}"/>
    <cellStyle name="FormulaProxy0decimals 2 12 7" xfId="8403" xr:uid="{00000000-0005-0000-0000-000061350000}"/>
    <cellStyle name="FormulaProxy0decimals 2 12 7 2" xfId="33426" xr:uid="{00000000-0005-0000-0000-000062350000}"/>
    <cellStyle name="FormulaProxy0decimals 2 12 8" xfId="8404" xr:uid="{00000000-0005-0000-0000-000063350000}"/>
    <cellStyle name="FormulaProxy0decimals 2 12 8 2" xfId="33427" xr:uid="{00000000-0005-0000-0000-000064350000}"/>
    <cellStyle name="FormulaProxy0decimals 2 12 9" xfId="33405" xr:uid="{00000000-0005-0000-0000-000065350000}"/>
    <cellStyle name="FormulaProxy0decimals 2 13" xfId="8405" xr:uid="{00000000-0005-0000-0000-000066350000}"/>
    <cellStyle name="FormulaProxy0decimals 2 13 2" xfId="8406" xr:uid="{00000000-0005-0000-0000-000067350000}"/>
    <cellStyle name="FormulaProxy0decimals 2 13 2 2" xfId="8407" xr:uid="{00000000-0005-0000-0000-000068350000}"/>
    <cellStyle name="FormulaProxy0decimals 2 13 2 2 2" xfId="8408" xr:uid="{00000000-0005-0000-0000-000069350000}"/>
    <cellStyle name="FormulaProxy0decimals 2 13 2 2 2 2" xfId="33431" xr:uid="{00000000-0005-0000-0000-00006A350000}"/>
    <cellStyle name="FormulaProxy0decimals 2 13 2 2 3" xfId="33430" xr:uid="{00000000-0005-0000-0000-00006B350000}"/>
    <cellStyle name="FormulaProxy0decimals 2 13 2 3" xfId="8409" xr:uid="{00000000-0005-0000-0000-00006C350000}"/>
    <cellStyle name="FormulaProxy0decimals 2 13 2 3 2" xfId="8410" xr:uid="{00000000-0005-0000-0000-00006D350000}"/>
    <cellStyle name="FormulaProxy0decimals 2 13 2 3 2 2" xfId="33433" xr:uid="{00000000-0005-0000-0000-00006E350000}"/>
    <cellStyle name="FormulaProxy0decimals 2 13 2 3 3" xfId="33432" xr:uid="{00000000-0005-0000-0000-00006F350000}"/>
    <cellStyle name="FormulaProxy0decimals 2 13 2 4" xfId="8411" xr:uid="{00000000-0005-0000-0000-000070350000}"/>
    <cellStyle name="FormulaProxy0decimals 2 13 2 4 2" xfId="33434" xr:uid="{00000000-0005-0000-0000-000071350000}"/>
    <cellStyle name="FormulaProxy0decimals 2 13 2 5" xfId="8412" xr:uid="{00000000-0005-0000-0000-000072350000}"/>
    <cellStyle name="FormulaProxy0decimals 2 13 2 5 2" xfId="33435" xr:uid="{00000000-0005-0000-0000-000073350000}"/>
    <cellStyle name="FormulaProxy0decimals 2 13 2 6" xfId="33429" xr:uid="{00000000-0005-0000-0000-000074350000}"/>
    <cellStyle name="FormulaProxy0decimals 2 13 3" xfId="8413" xr:uid="{00000000-0005-0000-0000-000075350000}"/>
    <cellStyle name="FormulaProxy0decimals 2 13 3 2" xfId="8414" xr:uid="{00000000-0005-0000-0000-000076350000}"/>
    <cellStyle name="FormulaProxy0decimals 2 13 3 2 2" xfId="8415" xr:uid="{00000000-0005-0000-0000-000077350000}"/>
    <cellStyle name="FormulaProxy0decimals 2 13 3 2 2 2" xfId="33438" xr:uid="{00000000-0005-0000-0000-000078350000}"/>
    <cellStyle name="FormulaProxy0decimals 2 13 3 2 3" xfId="33437" xr:uid="{00000000-0005-0000-0000-000079350000}"/>
    <cellStyle name="FormulaProxy0decimals 2 13 3 3" xfId="8416" xr:uid="{00000000-0005-0000-0000-00007A350000}"/>
    <cellStyle name="FormulaProxy0decimals 2 13 3 3 2" xfId="8417" xr:uid="{00000000-0005-0000-0000-00007B350000}"/>
    <cellStyle name="FormulaProxy0decimals 2 13 3 3 2 2" xfId="33440" xr:uid="{00000000-0005-0000-0000-00007C350000}"/>
    <cellStyle name="FormulaProxy0decimals 2 13 3 3 3" xfId="33439" xr:uid="{00000000-0005-0000-0000-00007D350000}"/>
    <cellStyle name="FormulaProxy0decimals 2 13 3 4" xfId="8418" xr:uid="{00000000-0005-0000-0000-00007E350000}"/>
    <cellStyle name="FormulaProxy0decimals 2 13 3 4 2" xfId="33441" xr:uid="{00000000-0005-0000-0000-00007F350000}"/>
    <cellStyle name="FormulaProxy0decimals 2 13 3 5" xfId="8419" xr:uid="{00000000-0005-0000-0000-000080350000}"/>
    <cellStyle name="FormulaProxy0decimals 2 13 3 5 2" xfId="33442" xr:uid="{00000000-0005-0000-0000-000081350000}"/>
    <cellStyle name="FormulaProxy0decimals 2 13 3 6" xfId="33436" xr:uid="{00000000-0005-0000-0000-000082350000}"/>
    <cellStyle name="FormulaProxy0decimals 2 13 4" xfId="8420" xr:uid="{00000000-0005-0000-0000-000083350000}"/>
    <cellStyle name="FormulaProxy0decimals 2 13 4 2" xfId="8421" xr:uid="{00000000-0005-0000-0000-000084350000}"/>
    <cellStyle name="FormulaProxy0decimals 2 13 4 2 2" xfId="33444" xr:uid="{00000000-0005-0000-0000-000085350000}"/>
    <cellStyle name="FormulaProxy0decimals 2 13 4 3" xfId="33443" xr:uid="{00000000-0005-0000-0000-000086350000}"/>
    <cellStyle name="FormulaProxy0decimals 2 13 5" xfId="8422" xr:uid="{00000000-0005-0000-0000-000087350000}"/>
    <cellStyle name="FormulaProxy0decimals 2 13 5 2" xfId="8423" xr:uid="{00000000-0005-0000-0000-000088350000}"/>
    <cellStyle name="FormulaProxy0decimals 2 13 5 2 2" xfId="33446" xr:uid="{00000000-0005-0000-0000-000089350000}"/>
    <cellStyle name="FormulaProxy0decimals 2 13 5 3" xfId="33445" xr:uid="{00000000-0005-0000-0000-00008A350000}"/>
    <cellStyle name="FormulaProxy0decimals 2 13 6" xfId="8424" xr:uid="{00000000-0005-0000-0000-00008B350000}"/>
    <cellStyle name="FormulaProxy0decimals 2 13 6 2" xfId="8425" xr:uid="{00000000-0005-0000-0000-00008C350000}"/>
    <cellStyle name="FormulaProxy0decimals 2 13 6 2 2" xfId="33448" xr:uid="{00000000-0005-0000-0000-00008D350000}"/>
    <cellStyle name="FormulaProxy0decimals 2 13 6 3" xfId="33447" xr:uid="{00000000-0005-0000-0000-00008E350000}"/>
    <cellStyle name="FormulaProxy0decimals 2 13 7" xfId="8426" xr:uid="{00000000-0005-0000-0000-00008F350000}"/>
    <cellStyle name="FormulaProxy0decimals 2 13 7 2" xfId="33449" xr:uid="{00000000-0005-0000-0000-000090350000}"/>
    <cellStyle name="FormulaProxy0decimals 2 13 8" xfId="8427" xr:uid="{00000000-0005-0000-0000-000091350000}"/>
    <cellStyle name="FormulaProxy0decimals 2 13 8 2" xfId="33450" xr:uid="{00000000-0005-0000-0000-000092350000}"/>
    <cellStyle name="FormulaProxy0decimals 2 13 9" xfId="33428" xr:uid="{00000000-0005-0000-0000-000093350000}"/>
    <cellStyle name="FormulaProxy0decimals 2 14" xfId="8428" xr:uid="{00000000-0005-0000-0000-000094350000}"/>
    <cellStyle name="FormulaProxy0decimals 2 14 2" xfId="8429" xr:uid="{00000000-0005-0000-0000-000095350000}"/>
    <cellStyle name="FormulaProxy0decimals 2 14 2 2" xfId="8430" xr:uid="{00000000-0005-0000-0000-000096350000}"/>
    <cellStyle name="FormulaProxy0decimals 2 14 2 2 2" xfId="8431" xr:uid="{00000000-0005-0000-0000-000097350000}"/>
    <cellStyle name="FormulaProxy0decimals 2 14 2 2 2 2" xfId="33454" xr:uid="{00000000-0005-0000-0000-000098350000}"/>
    <cellStyle name="FormulaProxy0decimals 2 14 2 2 3" xfId="33453" xr:uid="{00000000-0005-0000-0000-000099350000}"/>
    <cellStyle name="FormulaProxy0decimals 2 14 2 3" xfId="8432" xr:uid="{00000000-0005-0000-0000-00009A350000}"/>
    <cellStyle name="FormulaProxy0decimals 2 14 2 3 2" xfId="8433" xr:uid="{00000000-0005-0000-0000-00009B350000}"/>
    <cellStyle name="FormulaProxy0decimals 2 14 2 3 2 2" xfId="33456" xr:uid="{00000000-0005-0000-0000-00009C350000}"/>
    <cellStyle name="FormulaProxy0decimals 2 14 2 3 3" xfId="33455" xr:uid="{00000000-0005-0000-0000-00009D350000}"/>
    <cellStyle name="FormulaProxy0decimals 2 14 2 4" xfId="8434" xr:uid="{00000000-0005-0000-0000-00009E350000}"/>
    <cellStyle name="FormulaProxy0decimals 2 14 2 4 2" xfId="33457" xr:uid="{00000000-0005-0000-0000-00009F350000}"/>
    <cellStyle name="FormulaProxy0decimals 2 14 2 5" xfId="8435" xr:uid="{00000000-0005-0000-0000-0000A0350000}"/>
    <cellStyle name="FormulaProxy0decimals 2 14 2 5 2" xfId="33458" xr:uid="{00000000-0005-0000-0000-0000A1350000}"/>
    <cellStyle name="FormulaProxy0decimals 2 14 2 6" xfId="33452" xr:uid="{00000000-0005-0000-0000-0000A2350000}"/>
    <cellStyle name="FormulaProxy0decimals 2 14 3" xfId="8436" xr:uid="{00000000-0005-0000-0000-0000A3350000}"/>
    <cellStyle name="FormulaProxy0decimals 2 14 3 2" xfId="8437" xr:uid="{00000000-0005-0000-0000-0000A4350000}"/>
    <cellStyle name="FormulaProxy0decimals 2 14 3 2 2" xfId="8438" xr:uid="{00000000-0005-0000-0000-0000A5350000}"/>
    <cellStyle name="FormulaProxy0decimals 2 14 3 2 2 2" xfId="33461" xr:uid="{00000000-0005-0000-0000-0000A6350000}"/>
    <cellStyle name="FormulaProxy0decimals 2 14 3 2 3" xfId="33460" xr:uid="{00000000-0005-0000-0000-0000A7350000}"/>
    <cellStyle name="FormulaProxy0decimals 2 14 3 3" xfId="8439" xr:uid="{00000000-0005-0000-0000-0000A8350000}"/>
    <cellStyle name="FormulaProxy0decimals 2 14 3 3 2" xfId="8440" xr:uid="{00000000-0005-0000-0000-0000A9350000}"/>
    <cellStyle name="FormulaProxy0decimals 2 14 3 3 2 2" xfId="33463" xr:uid="{00000000-0005-0000-0000-0000AA350000}"/>
    <cellStyle name="FormulaProxy0decimals 2 14 3 3 3" xfId="33462" xr:uid="{00000000-0005-0000-0000-0000AB350000}"/>
    <cellStyle name="FormulaProxy0decimals 2 14 3 4" xfId="8441" xr:uid="{00000000-0005-0000-0000-0000AC350000}"/>
    <cellStyle name="FormulaProxy0decimals 2 14 3 4 2" xfId="33464" xr:uid="{00000000-0005-0000-0000-0000AD350000}"/>
    <cellStyle name="FormulaProxy0decimals 2 14 3 5" xfId="8442" xr:uid="{00000000-0005-0000-0000-0000AE350000}"/>
    <cellStyle name="FormulaProxy0decimals 2 14 3 5 2" xfId="33465" xr:uid="{00000000-0005-0000-0000-0000AF350000}"/>
    <cellStyle name="FormulaProxy0decimals 2 14 3 6" xfId="33459" xr:uid="{00000000-0005-0000-0000-0000B0350000}"/>
    <cellStyle name="FormulaProxy0decimals 2 14 4" xfId="8443" xr:uid="{00000000-0005-0000-0000-0000B1350000}"/>
    <cellStyle name="FormulaProxy0decimals 2 14 4 2" xfId="8444" xr:uid="{00000000-0005-0000-0000-0000B2350000}"/>
    <cellStyle name="FormulaProxy0decimals 2 14 4 2 2" xfId="33467" xr:uid="{00000000-0005-0000-0000-0000B3350000}"/>
    <cellStyle name="FormulaProxy0decimals 2 14 4 3" xfId="33466" xr:uid="{00000000-0005-0000-0000-0000B4350000}"/>
    <cellStyle name="FormulaProxy0decimals 2 14 5" xfId="8445" xr:uid="{00000000-0005-0000-0000-0000B5350000}"/>
    <cellStyle name="FormulaProxy0decimals 2 14 5 2" xfId="8446" xr:uid="{00000000-0005-0000-0000-0000B6350000}"/>
    <cellStyle name="FormulaProxy0decimals 2 14 5 2 2" xfId="33469" xr:uid="{00000000-0005-0000-0000-0000B7350000}"/>
    <cellStyle name="FormulaProxy0decimals 2 14 5 3" xfId="33468" xr:uid="{00000000-0005-0000-0000-0000B8350000}"/>
    <cellStyle name="FormulaProxy0decimals 2 14 6" xfId="8447" xr:uid="{00000000-0005-0000-0000-0000B9350000}"/>
    <cellStyle name="FormulaProxy0decimals 2 14 6 2" xfId="8448" xr:uid="{00000000-0005-0000-0000-0000BA350000}"/>
    <cellStyle name="FormulaProxy0decimals 2 14 6 2 2" xfId="33471" xr:uid="{00000000-0005-0000-0000-0000BB350000}"/>
    <cellStyle name="FormulaProxy0decimals 2 14 6 3" xfId="33470" xr:uid="{00000000-0005-0000-0000-0000BC350000}"/>
    <cellStyle name="FormulaProxy0decimals 2 14 7" xfId="8449" xr:uid="{00000000-0005-0000-0000-0000BD350000}"/>
    <cellStyle name="FormulaProxy0decimals 2 14 7 2" xfId="33472" xr:uid="{00000000-0005-0000-0000-0000BE350000}"/>
    <cellStyle name="FormulaProxy0decimals 2 14 8" xfId="8450" xr:uid="{00000000-0005-0000-0000-0000BF350000}"/>
    <cellStyle name="FormulaProxy0decimals 2 14 8 2" xfId="33473" xr:uid="{00000000-0005-0000-0000-0000C0350000}"/>
    <cellStyle name="FormulaProxy0decimals 2 14 9" xfId="33451" xr:uid="{00000000-0005-0000-0000-0000C1350000}"/>
    <cellStyle name="FormulaProxy0decimals 2 15" xfId="8451" xr:uid="{00000000-0005-0000-0000-0000C2350000}"/>
    <cellStyle name="FormulaProxy0decimals 2 15 2" xfId="8452" xr:uid="{00000000-0005-0000-0000-0000C3350000}"/>
    <cellStyle name="FormulaProxy0decimals 2 15 2 2" xfId="8453" xr:uid="{00000000-0005-0000-0000-0000C4350000}"/>
    <cellStyle name="FormulaProxy0decimals 2 15 2 2 2" xfId="8454" xr:uid="{00000000-0005-0000-0000-0000C5350000}"/>
    <cellStyle name="FormulaProxy0decimals 2 15 2 2 2 2" xfId="33477" xr:uid="{00000000-0005-0000-0000-0000C6350000}"/>
    <cellStyle name="FormulaProxy0decimals 2 15 2 2 3" xfId="33476" xr:uid="{00000000-0005-0000-0000-0000C7350000}"/>
    <cellStyle name="FormulaProxy0decimals 2 15 2 3" xfId="8455" xr:uid="{00000000-0005-0000-0000-0000C8350000}"/>
    <cellStyle name="FormulaProxy0decimals 2 15 2 3 2" xfId="8456" xr:uid="{00000000-0005-0000-0000-0000C9350000}"/>
    <cellStyle name="FormulaProxy0decimals 2 15 2 3 2 2" xfId="33479" xr:uid="{00000000-0005-0000-0000-0000CA350000}"/>
    <cellStyle name="FormulaProxy0decimals 2 15 2 3 3" xfId="33478" xr:uid="{00000000-0005-0000-0000-0000CB350000}"/>
    <cellStyle name="FormulaProxy0decimals 2 15 2 4" xfId="8457" xr:uid="{00000000-0005-0000-0000-0000CC350000}"/>
    <cellStyle name="FormulaProxy0decimals 2 15 2 4 2" xfId="33480" xr:uid="{00000000-0005-0000-0000-0000CD350000}"/>
    <cellStyle name="FormulaProxy0decimals 2 15 2 5" xfId="8458" xr:uid="{00000000-0005-0000-0000-0000CE350000}"/>
    <cellStyle name="FormulaProxy0decimals 2 15 2 5 2" xfId="33481" xr:uid="{00000000-0005-0000-0000-0000CF350000}"/>
    <cellStyle name="FormulaProxy0decimals 2 15 2 6" xfId="33475" xr:uid="{00000000-0005-0000-0000-0000D0350000}"/>
    <cellStyle name="FormulaProxy0decimals 2 15 3" xfId="8459" xr:uid="{00000000-0005-0000-0000-0000D1350000}"/>
    <cellStyle name="FormulaProxy0decimals 2 15 3 2" xfId="8460" xr:uid="{00000000-0005-0000-0000-0000D2350000}"/>
    <cellStyle name="FormulaProxy0decimals 2 15 3 2 2" xfId="8461" xr:uid="{00000000-0005-0000-0000-0000D3350000}"/>
    <cellStyle name="FormulaProxy0decimals 2 15 3 2 2 2" xfId="33484" xr:uid="{00000000-0005-0000-0000-0000D4350000}"/>
    <cellStyle name="FormulaProxy0decimals 2 15 3 2 3" xfId="33483" xr:uid="{00000000-0005-0000-0000-0000D5350000}"/>
    <cellStyle name="FormulaProxy0decimals 2 15 3 3" xfId="8462" xr:uid="{00000000-0005-0000-0000-0000D6350000}"/>
    <cellStyle name="FormulaProxy0decimals 2 15 3 3 2" xfId="8463" xr:uid="{00000000-0005-0000-0000-0000D7350000}"/>
    <cellStyle name="FormulaProxy0decimals 2 15 3 3 2 2" xfId="33486" xr:uid="{00000000-0005-0000-0000-0000D8350000}"/>
    <cellStyle name="FormulaProxy0decimals 2 15 3 3 3" xfId="33485" xr:uid="{00000000-0005-0000-0000-0000D9350000}"/>
    <cellStyle name="FormulaProxy0decimals 2 15 3 4" xfId="8464" xr:uid="{00000000-0005-0000-0000-0000DA350000}"/>
    <cellStyle name="FormulaProxy0decimals 2 15 3 4 2" xfId="33487" xr:uid="{00000000-0005-0000-0000-0000DB350000}"/>
    <cellStyle name="FormulaProxy0decimals 2 15 3 5" xfId="8465" xr:uid="{00000000-0005-0000-0000-0000DC350000}"/>
    <cellStyle name="FormulaProxy0decimals 2 15 3 5 2" xfId="33488" xr:uid="{00000000-0005-0000-0000-0000DD350000}"/>
    <cellStyle name="FormulaProxy0decimals 2 15 3 6" xfId="33482" xr:uid="{00000000-0005-0000-0000-0000DE350000}"/>
    <cellStyle name="FormulaProxy0decimals 2 15 4" xfId="8466" xr:uid="{00000000-0005-0000-0000-0000DF350000}"/>
    <cellStyle name="FormulaProxy0decimals 2 15 4 2" xfId="8467" xr:uid="{00000000-0005-0000-0000-0000E0350000}"/>
    <cellStyle name="FormulaProxy0decimals 2 15 4 2 2" xfId="33490" xr:uid="{00000000-0005-0000-0000-0000E1350000}"/>
    <cellStyle name="FormulaProxy0decimals 2 15 4 3" xfId="33489" xr:uid="{00000000-0005-0000-0000-0000E2350000}"/>
    <cellStyle name="FormulaProxy0decimals 2 15 5" xfId="8468" xr:uid="{00000000-0005-0000-0000-0000E3350000}"/>
    <cellStyle name="FormulaProxy0decimals 2 15 5 2" xfId="8469" xr:uid="{00000000-0005-0000-0000-0000E4350000}"/>
    <cellStyle name="FormulaProxy0decimals 2 15 5 2 2" xfId="33492" xr:uid="{00000000-0005-0000-0000-0000E5350000}"/>
    <cellStyle name="FormulaProxy0decimals 2 15 5 3" xfId="33491" xr:uid="{00000000-0005-0000-0000-0000E6350000}"/>
    <cellStyle name="FormulaProxy0decimals 2 15 6" xfId="8470" xr:uid="{00000000-0005-0000-0000-0000E7350000}"/>
    <cellStyle name="FormulaProxy0decimals 2 15 6 2" xfId="33493" xr:uid="{00000000-0005-0000-0000-0000E8350000}"/>
    <cellStyle name="FormulaProxy0decimals 2 15 7" xfId="8471" xr:uid="{00000000-0005-0000-0000-0000E9350000}"/>
    <cellStyle name="FormulaProxy0decimals 2 15 7 2" xfId="33494" xr:uid="{00000000-0005-0000-0000-0000EA350000}"/>
    <cellStyle name="FormulaProxy0decimals 2 15 8" xfId="33474" xr:uid="{00000000-0005-0000-0000-0000EB350000}"/>
    <cellStyle name="FormulaProxy0decimals 2 16" xfId="28174" xr:uid="{00000000-0005-0000-0000-0000EC350000}"/>
    <cellStyle name="FormulaProxy0decimals 2 2" xfId="8472" xr:uid="{00000000-0005-0000-0000-0000ED350000}"/>
    <cellStyle name="FormulaProxy0decimals 2 2 2" xfId="8473" xr:uid="{00000000-0005-0000-0000-0000EE350000}"/>
    <cellStyle name="FormulaProxy0decimals 2 2 2 2" xfId="8474" xr:uid="{00000000-0005-0000-0000-0000EF350000}"/>
    <cellStyle name="FormulaProxy0decimals 2 2 2 2 2" xfId="8475" xr:uid="{00000000-0005-0000-0000-0000F0350000}"/>
    <cellStyle name="FormulaProxy0decimals 2 2 2 2 2 2" xfId="33498" xr:uid="{00000000-0005-0000-0000-0000F1350000}"/>
    <cellStyle name="FormulaProxy0decimals 2 2 2 2 3" xfId="33497" xr:uid="{00000000-0005-0000-0000-0000F2350000}"/>
    <cellStyle name="FormulaProxy0decimals 2 2 2 3" xfId="8476" xr:uid="{00000000-0005-0000-0000-0000F3350000}"/>
    <cellStyle name="FormulaProxy0decimals 2 2 2 3 2" xfId="8477" xr:uid="{00000000-0005-0000-0000-0000F4350000}"/>
    <cellStyle name="FormulaProxy0decimals 2 2 2 3 2 2" xfId="33500" xr:uid="{00000000-0005-0000-0000-0000F5350000}"/>
    <cellStyle name="FormulaProxy0decimals 2 2 2 3 3" xfId="33499" xr:uid="{00000000-0005-0000-0000-0000F6350000}"/>
    <cellStyle name="FormulaProxy0decimals 2 2 2 4" xfId="8478" xr:uid="{00000000-0005-0000-0000-0000F7350000}"/>
    <cellStyle name="FormulaProxy0decimals 2 2 2 4 2" xfId="33501" xr:uid="{00000000-0005-0000-0000-0000F8350000}"/>
    <cellStyle name="FormulaProxy0decimals 2 2 2 5" xfId="8479" xr:uid="{00000000-0005-0000-0000-0000F9350000}"/>
    <cellStyle name="FormulaProxy0decimals 2 2 2 5 2" xfId="33502" xr:uid="{00000000-0005-0000-0000-0000FA350000}"/>
    <cellStyle name="FormulaProxy0decimals 2 2 2 6" xfId="33496" xr:uid="{00000000-0005-0000-0000-0000FB350000}"/>
    <cellStyle name="FormulaProxy0decimals 2 2 3" xfId="8480" xr:uid="{00000000-0005-0000-0000-0000FC350000}"/>
    <cellStyle name="FormulaProxy0decimals 2 2 3 2" xfId="8481" xr:uid="{00000000-0005-0000-0000-0000FD350000}"/>
    <cellStyle name="FormulaProxy0decimals 2 2 3 2 2" xfId="8482" xr:uid="{00000000-0005-0000-0000-0000FE350000}"/>
    <cellStyle name="FormulaProxy0decimals 2 2 3 2 2 2" xfId="33505" xr:uid="{00000000-0005-0000-0000-0000FF350000}"/>
    <cellStyle name="FormulaProxy0decimals 2 2 3 2 3" xfId="33504" xr:uid="{00000000-0005-0000-0000-000000360000}"/>
    <cellStyle name="FormulaProxy0decimals 2 2 3 3" xfId="8483" xr:uid="{00000000-0005-0000-0000-000001360000}"/>
    <cellStyle name="FormulaProxy0decimals 2 2 3 3 2" xfId="8484" xr:uid="{00000000-0005-0000-0000-000002360000}"/>
    <cellStyle name="FormulaProxy0decimals 2 2 3 3 2 2" xfId="33507" xr:uid="{00000000-0005-0000-0000-000003360000}"/>
    <cellStyle name="FormulaProxy0decimals 2 2 3 3 3" xfId="33506" xr:uid="{00000000-0005-0000-0000-000004360000}"/>
    <cellStyle name="FormulaProxy0decimals 2 2 3 4" xfId="8485" xr:uid="{00000000-0005-0000-0000-000005360000}"/>
    <cellStyle name="FormulaProxy0decimals 2 2 3 4 2" xfId="33508" xr:uid="{00000000-0005-0000-0000-000006360000}"/>
    <cellStyle name="FormulaProxy0decimals 2 2 3 5" xfId="8486" xr:uid="{00000000-0005-0000-0000-000007360000}"/>
    <cellStyle name="FormulaProxy0decimals 2 2 3 5 2" xfId="33509" xr:uid="{00000000-0005-0000-0000-000008360000}"/>
    <cellStyle name="FormulaProxy0decimals 2 2 3 6" xfId="33503" xr:uid="{00000000-0005-0000-0000-000009360000}"/>
    <cellStyle name="FormulaProxy0decimals 2 2 4" xfId="8487" xr:uid="{00000000-0005-0000-0000-00000A360000}"/>
    <cellStyle name="FormulaProxy0decimals 2 2 4 2" xfId="8488" xr:uid="{00000000-0005-0000-0000-00000B360000}"/>
    <cellStyle name="FormulaProxy0decimals 2 2 4 2 2" xfId="33511" xr:uid="{00000000-0005-0000-0000-00000C360000}"/>
    <cellStyle name="FormulaProxy0decimals 2 2 4 3" xfId="33510" xr:uid="{00000000-0005-0000-0000-00000D360000}"/>
    <cellStyle name="FormulaProxy0decimals 2 2 5" xfId="8489" xr:uid="{00000000-0005-0000-0000-00000E360000}"/>
    <cellStyle name="FormulaProxy0decimals 2 2 5 2" xfId="8490" xr:uid="{00000000-0005-0000-0000-00000F360000}"/>
    <cellStyle name="FormulaProxy0decimals 2 2 5 2 2" xfId="33513" xr:uid="{00000000-0005-0000-0000-000010360000}"/>
    <cellStyle name="FormulaProxy0decimals 2 2 5 3" xfId="33512" xr:uid="{00000000-0005-0000-0000-000011360000}"/>
    <cellStyle name="FormulaProxy0decimals 2 2 6" xfId="8491" xr:uid="{00000000-0005-0000-0000-000012360000}"/>
    <cellStyle name="FormulaProxy0decimals 2 2 6 2" xfId="8492" xr:uid="{00000000-0005-0000-0000-000013360000}"/>
    <cellStyle name="FormulaProxy0decimals 2 2 6 2 2" xfId="33515" xr:uid="{00000000-0005-0000-0000-000014360000}"/>
    <cellStyle name="FormulaProxy0decimals 2 2 6 3" xfId="33514" xr:uid="{00000000-0005-0000-0000-000015360000}"/>
    <cellStyle name="FormulaProxy0decimals 2 2 7" xfId="8493" xr:uid="{00000000-0005-0000-0000-000016360000}"/>
    <cellStyle name="FormulaProxy0decimals 2 2 7 2" xfId="33516" xr:uid="{00000000-0005-0000-0000-000017360000}"/>
    <cellStyle name="FormulaProxy0decimals 2 2 8" xfId="8494" xr:uid="{00000000-0005-0000-0000-000018360000}"/>
    <cellStyle name="FormulaProxy0decimals 2 2 8 2" xfId="33517" xr:uid="{00000000-0005-0000-0000-000019360000}"/>
    <cellStyle name="FormulaProxy0decimals 2 2 9" xfId="33495" xr:uid="{00000000-0005-0000-0000-00001A360000}"/>
    <cellStyle name="FormulaProxy0decimals 2 3" xfId="8495" xr:uid="{00000000-0005-0000-0000-00001B360000}"/>
    <cellStyle name="FormulaProxy0decimals 2 3 2" xfId="8496" xr:uid="{00000000-0005-0000-0000-00001C360000}"/>
    <cellStyle name="FormulaProxy0decimals 2 3 2 2" xfId="8497" xr:uid="{00000000-0005-0000-0000-00001D360000}"/>
    <cellStyle name="FormulaProxy0decimals 2 3 2 2 2" xfId="8498" xr:uid="{00000000-0005-0000-0000-00001E360000}"/>
    <cellStyle name="FormulaProxy0decimals 2 3 2 2 2 2" xfId="33521" xr:uid="{00000000-0005-0000-0000-00001F360000}"/>
    <cellStyle name="FormulaProxy0decimals 2 3 2 2 3" xfId="33520" xr:uid="{00000000-0005-0000-0000-000020360000}"/>
    <cellStyle name="FormulaProxy0decimals 2 3 2 3" xfId="8499" xr:uid="{00000000-0005-0000-0000-000021360000}"/>
    <cellStyle name="FormulaProxy0decimals 2 3 2 3 2" xfId="8500" xr:uid="{00000000-0005-0000-0000-000022360000}"/>
    <cellStyle name="FormulaProxy0decimals 2 3 2 3 2 2" xfId="33523" xr:uid="{00000000-0005-0000-0000-000023360000}"/>
    <cellStyle name="FormulaProxy0decimals 2 3 2 3 3" xfId="33522" xr:uid="{00000000-0005-0000-0000-000024360000}"/>
    <cellStyle name="FormulaProxy0decimals 2 3 2 4" xfId="8501" xr:uid="{00000000-0005-0000-0000-000025360000}"/>
    <cellStyle name="FormulaProxy0decimals 2 3 2 4 2" xfId="33524" xr:uid="{00000000-0005-0000-0000-000026360000}"/>
    <cellStyle name="FormulaProxy0decimals 2 3 2 5" xfId="8502" xr:uid="{00000000-0005-0000-0000-000027360000}"/>
    <cellStyle name="FormulaProxy0decimals 2 3 2 5 2" xfId="33525" xr:uid="{00000000-0005-0000-0000-000028360000}"/>
    <cellStyle name="FormulaProxy0decimals 2 3 2 6" xfId="33519" xr:uid="{00000000-0005-0000-0000-000029360000}"/>
    <cellStyle name="FormulaProxy0decimals 2 3 3" xfId="8503" xr:uid="{00000000-0005-0000-0000-00002A360000}"/>
    <cellStyle name="FormulaProxy0decimals 2 3 3 2" xfId="8504" xr:uid="{00000000-0005-0000-0000-00002B360000}"/>
    <cellStyle name="FormulaProxy0decimals 2 3 3 2 2" xfId="8505" xr:uid="{00000000-0005-0000-0000-00002C360000}"/>
    <cellStyle name="FormulaProxy0decimals 2 3 3 2 2 2" xfId="33528" xr:uid="{00000000-0005-0000-0000-00002D360000}"/>
    <cellStyle name="FormulaProxy0decimals 2 3 3 2 3" xfId="33527" xr:uid="{00000000-0005-0000-0000-00002E360000}"/>
    <cellStyle name="FormulaProxy0decimals 2 3 3 3" xfId="8506" xr:uid="{00000000-0005-0000-0000-00002F360000}"/>
    <cellStyle name="FormulaProxy0decimals 2 3 3 3 2" xfId="8507" xr:uid="{00000000-0005-0000-0000-000030360000}"/>
    <cellStyle name="FormulaProxy0decimals 2 3 3 3 2 2" xfId="33530" xr:uid="{00000000-0005-0000-0000-000031360000}"/>
    <cellStyle name="FormulaProxy0decimals 2 3 3 3 3" xfId="33529" xr:uid="{00000000-0005-0000-0000-000032360000}"/>
    <cellStyle name="FormulaProxy0decimals 2 3 3 4" xfId="8508" xr:uid="{00000000-0005-0000-0000-000033360000}"/>
    <cellStyle name="FormulaProxy0decimals 2 3 3 4 2" xfId="33531" xr:uid="{00000000-0005-0000-0000-000034360000}"/>
    <cellStyle name="FormulaProxy0decimals 2 3 3 5" xfId="8509" xr:uid="{00000000-0005-0000-0000-000035360000}"/>
    <cellStyle name="FormulaProxy0decimals 2 3 3 5 2" xfId="33532" xr:uid="{00000000-0005-0000-0000-000036360000}"/>
    <cellStyle name="FormulaProxy0decimals 2 3 3 6" xfId="33526" xr:uid="{00000000-0005-0000-0000-000037360000}"/>
    <cellStyle name="FormulaProxy0decimals 2 3 4" xfId="8510" xr:uid="{00000000-0005-0000-0000-000038360000}"/>
    <cellStyle name="FormulaProxy0decimals 2 3 4 2" xfId="33533" xr:uid="{00000000-0005-0000-0000-000039360000}"/>
    <cellStyle name="FormulaProxy0decimals 2 3 5" xfId="8511" xr:uid="{00000000-0005-0000-0000-00003A360000}"/>
    <cellStyle name="FormulaProxy0decimals 2 3 5 2" xfId="33534" xr:uid="{00000000-0005-0000-0000-00003B360000}"/>
    <cellStyle name="FormulaProxy0decimals 2 3 6" xfId="33518" xr:uid="{00000000-0005-0000-0000-00003C360000}"/>
    <cellStyle name="FormulaProxy0decimals 2 4" xfId="8512" xr:uid="{00000000-0005-0000-0000-00003D360000}"/>
    <cellStyle name="FormulaProxy0decimals 2 4 2" xfId="8513" xr:uid="{00000000-0005-0000-0000-00003E360000}"/>
    <cellStyle name="FormulaProxy0decimals 2 4 2 2" xfId="8514" xr:uid="{00000000-0005-0000-0000-00003F360000}"/>
    <cellStyle name="FormulaProxy0decimals 2 4 2 2 2" xfId="8515" xr:uid="{00000000-0005-0000-0000-000040360000}"/>
    <cellStyle name="FormulaProxy0decimals 2 4 2 2 2 2" xfId="33538" xr:uid="{00000000-0005-0000-0000-000041360000}"/>
    <cellStyle name="FormulaProxy0decimals 2 4 2 2 3" xfId="33537" xr:uid="{00000000-0005-0000-0000-000042360000}"/>
    <cellStyle name="FormulaProxy0decimals 2 4 2 3" xfId="8516" xr:uid="{00000000-0005-0000-0000-000043360000}"/>
    <cellStyle name="FormulaProxy0decimals 2 4 2 3 2" xfId="8517" xr:uid="{00000000-0005-0000-0000-000044360000}"/>
    <cellStyle name="FormulaProxy0decimals 2 4 2 3 2 2" xfId="33540" xr:uid="{00000000-0005-0000-0000-000045360000}"/>
    <cellStyle name="FormulaProxy0decimals 2 4 2 3 3" xfId="33539" xr:uid="{00000000-0005-0000-0000-000046360000}"/>
    <cellStyle name="FormulaProxy0decimals 2 4 2 4" xfId="8518" xr:uid="{00000000-0005-0000-0000-000047360000}"/>
    <cellStyle name="FormulaProxy0decimals 2 4 2 4 2" xfId="33541" xr:uid="{00000000-0005-0000-0000-000048360000}"/>
    <cellStyle name="FormulaProxy0decimals 2 4 2 5" xfId="8519" xr:uid="{00000000-0005-0000-0000-000049360000}"/>
    <cellStyle name="FormulaProxy0decimals 2 4 2 5 2" xfId="33542" xr:uid="{00000000-0005-0000-0000-00004A360000}"/>
    <cellStyle name="FormulaProxy0decimals 2 4 2 6" xfId="33536" xr:uid="{00000000-0005-0000-0000-00004B360000}"/>
    <cellStyle name="FormulaProxy0decimals 2 4 3" xfId="8520" xr:uid="{00000000-0005-0000-0000-00004C360000}"/>
    <cellStyle name="FormulaProxy0decimals 2 4 3 2" xfId="8521" xr:uid="{00000000-0005-0000-0000-00004D360000}"/>
    <cellStyle name="FormulaProxy0decimals 2 4 3 2 2" xfId="8522" xr:uid="{00000000-0005-0000-0000-00004E360000}"/>
    <cellStyle name="FormulaProxy0decimals 2 4 3 2 2 2" xfId="33545" xr:uid="{00000000-0005-0000-0000-00004F360000}"/>
    <cellStyle name="FormulaProxy0decimals 2 4 3 2 3" xfId="33544" xr:uid="{00000000-0005-0000-0000-000050360000}"/>
    <cellStyle name="FormulaProxy0decimals 2 4 3 3" xfId="8523" xr:uid="{00000000-0005-0000-0000-000051360000}"/>
    <cellStyle name="FormulaProxy0decimals 2 4 3 3 2" xfId="8524" xr:uid="{00000000-0005-0000-0000-000052360000}"/>
    <cellStyle name="FormulaProxy0decimals 2 4 3 3 2 2" xfId="33547" xr:uid="{00000000-0005-0000-0000-000053360000}"/>
    <cellStyle name="FormulaProxy0decimals 2 4 3 3 3" xfId="33546" xr:uid="{00000000-0005-0000-0000-000054360000}"/>
    <cellStyle name="FormulaProxy0decimals 2 4 3 4" xfId="8525" xr:uid="{00000000-0005-0000-0000-000055360000}"/>
    <cellStyle name="FormulaProxy0decimals 2 4 3 4 2" xfId="33548" xr:uid="{00000000-0005-0000-0000-000056360000}"/>
    <cellStyle name="FormulaProxy0decimals 2 4 3 5" xfId="8526" xr:uid="{00000000-0005-0000-0000-000057360000}"/>
    <cellStyle name="FormulaProxy0decimals 2 4 3 5 2" xfId="33549" xr:uid="{00000000-0005-0000-0000-000058360000}"/>
    <cellStyle name="FormulaProxy0decimals 2 4 3 6" xfId="33543" xr:uid="{00000000-0005-0000-0000-000059360000}"/>
    <cellStyle name="FormulaProxy0decimals 2 4 4" xfId="8527" xr:uid="{00000000-0005-0000-0000-00005A360000}"/>
    <cellStyle name="FormulaProxy0decimals 2 4 4 2" xfId="8528" xr:uid="{00000000-0005-0000-0000-00005B360000}"/>
    <cellStyle name="FormulaProxy0decimals 2 4 4 2 2" xfId="33551" xr:uid="{00000000-0005-0000-0000-00005C360000}"/>
    <cellStyle name="FormulaProxy0decimals 2 4 4 3" xfId="33550" xr:uid="{00000000-0005-0000-0000-00005D360000}"/>
    <cellStyle name="FormulaProxy0decimals 2 4 5" xfId="8529" xr:uid="{00000000-0005-0000-0000-00005E360000}"/>
    <cellStyle name="FormulaProxy0decimals 2 4 5 2" xfId="8530" xr:uid="{00000000-0005-0000-0000-00005F360000}"/>
    <cellStyle name="FormulaProxy0decimals 2 4 5 2 2" xfId="33553" xr:uid="{00000000-0005-0000-0000-000060360000}"/>
    <cellStyle name="FormulaProxy0decimals 2 4 5 3" xfId="33552" xr:uid="{00000000-0005-0000-0000-000061360000}"/>
    <cellStyle name="FormulaProxy0decimals 2 4 6" xfId="8531" xr:uid="{00000000-0005-0000-0000-000062360000}"/>
    <cellStyle name="FormulaProxy0decimals 2 4 6 2" xfId="8532" xr:uid="{00000000-0005-0000-0000-000063360000}"/>
    <cellStyle name="FormulaProxy0decimals 2 4 6 2 2" xfId="33555" xr:uid="{00000000-0005-0000-0000-000064360000}"/>
    <cellStyle name="FormulaProxy0decimals 2 4 6 3" xfId="33554" xr:uid="{00000000-0005-0000-0000-000065360000}"/>
    <cellStyle name="FormulaProxy0decimals 2 4 7" xfId="8533" xr:uid="{00000000-0005-0000-0000-000066360000}"/>
    <cellStyle name="FormulaProxy0decimals 2 4 7 2" xfId="33556" xr:uid="{00000000-0005-0000-0000-000067360000}"/>
    <cellStyle name="FormulaProxy0decimals 2 4 8" xfId="8534" xr:uid="{00000000-0005-0000-0000-000068360000}"/>
    <cellStyle name="FormulaProxy0decimals 2 4 8 2" xfId="33557" xr:uid="{00000000-0005-0000-0000-000069360000}"/>
    <cellStyle name="FormulaProxy0decimals 2 4 9" xfId="33535" xr:uid="{00000000-0005-0000-0000-00006A360000}"/>
    <cellStyle name="FormulaProxy0decimals 2 5" xfId="8535" xr:uid="{00000000-0005-0000-0000-00006B360000}"/>
    <cellStyle name="FormulaProxy0decimals 2 5 2" xfId="8536" xr:uid="{00000000-0005-0000-0000-00006C360000}"/>
    <cellStyle name="FormulaProxy0decimals 2 5 2 2" xfId="8537" xr:uid="{00000000-0005-0000-0000-00006D360000}"/>
    <cellStyle name="FormulaProxy0decimals 2 5 2 2 2" xfId="8538" xr:uid="{00000000-0005-0000-0000-00006E360000}"/>
    <cellStyle name="FormulaProxy0decimals 2 5 2 2 2 2" xfId="33561" xr:uid="{00000000-0005-0000-0000-00006F360000}"/>
    <cellStyle name="FormulaProxy0decimals 2 5 2 2 3" xfId="33560" xr:uid="{00000000-0005-0000-0000-000070360000}"/>
    <cellStyle name="FormulaProxy0decimals 2 5 2 3" xfId="8539" xr:uid="{00000000-0005-0000-0000-000071360000}"/>
    <cellStyle name="FormulaProxy0decimals 2 5 2 3 2" xfId="8540" xr:uid="{00000000-0005-0000-0000-000072360000}"/>
    <cellStyle name="FormulaProxy0decimals 2 5 2 3 2 2" xfId="33563" xr:uid="{00000000-0005-0000-0000-000073360000}"/>
    <cellStyle name="FormulaProxy0decimals 2 5 2 3 3" xfId="33562" xr:uid="{00000000-0005-0000-0000-000074360000}"/>
    <cellStyle name="FormulaProxy0decimals 2 5 2 4" xfId="8541" xr:uid="{00000000-0005-0000-0000-000075360000}"/>
    <cellStyle name="FormulaProxy0decimals 2 5 2 4 2" xfId="33564" xr:uid="{00000000-0005-0000-0000-000076360000}"/>
    <cellStyle name="FormulaProxy0decimals 2 5 2 5" xfId="8542" xr:uid="{00000000-0005-0000-0000-000077360000}"/>
    <cellStyle name="FormulaProxy0decimals 2 5 2 5 2" xfId="33565" xr:uid="{00000000-0005-0000-0000-000078360000}"/>
    <cellStyle name="FormulaProxy0decimals 2 5 2 6" xfId="33559" xr:uid="{00000000-0005-0000-0000-000079360000}"/>
    <cellStyle name="FormulaProxy0decimals 2 5 3" xfId="8543" xr:uid="{00000000-0005-0000-0000-00007A360000}"/>
    <cellStyle name="FormulaProxy0decimals 2 5 3 2" xfId="8544" xr:uid="{00000000-0005-0000-0000-00007B360000}"/>
    <cellStyle name="FormulaProxy0decimals 2 5 3 2 2" xfId="8545" xr:uid="{00000000-0005-0000-0000-00007C360000}"/>
    <cellStyle name="FormulaProxy0decimals 2 5 3 2 2 2" xfId="33568" xr:uid="{00000000-0005-0000-0000-00007D360000}"/>
    <cellStyle name="FormulaProxy0decimals 2 5 3 2 3" xfId="33567" xr:uid="{00000000-0005-0000-0000-00007E360000}"/>
    <cellStyle name="FormulaProxy0decimals 2 5 3 3" xfId="8546" xr:uid="{00000000-0005-0000-0000-00007F360000}"/>
    <cellStyle name="FormulaProxy0decimals 2 5 3 3 2" xfId="8547" xr:uid="{00000000-0005-0000-0000-000080360000}"/>
    <cellStyle name="FormulaProxy0decimals 2 5 3 3 2 2" xfId="33570" xr:uid="{00000000-0005-0000-0000-000081360000}"/>
    <cellStyle name="FormulaProxy0decimals 2 5 3 3 3" xfId="33569" xr:uid="{00000000-0005-0000-0000-000082360000}"/>
    <cellStyle name="FormulaProxy0decimals 2 5 3 4" xfId="8548" xr:uid="{00000000-0005-0000-0000-000083360000}"/>
    <cellStyle name="FormulaProxy0decimals 2 5 3 4 2" xfId="33571" xr:uid="{00000000-0005-0000-0000-000084360000}"/>
    <cellStyle name="FormulaProxy0decimals 2 5 3 5" xfId="8549" xr:uid="{00000000-0005-0000-0000-000085360000}"/>
    <cellStyle name="FormulaProxy0decimals 2 5 3 5 2" xfId="33572" xr:uid="{00000000-0005-0000-0000-000086360000}"/>
    <cellStyle name="FormulaProxy0decimals 2 5 3 6" xfId="33566" xr:uid="{00000000-0005-0000-0000-000087360000}"/>
    <cellStyle name="FormulaProxy0decimals 2 5 4" xfId="8550" xr:uid="{00000000-0005-0000-0000-000088360000}"/>
    <cellStyle name="FormulaProxy0decimals 2 5 4 2" xfId="8551" xr:uid="{00000000-0005-0000-0000-000089360000}"/>
    <cellStyle name="FormulaProxy0decimals 2 5 4 2 2" xfId="33574" xr:uid="{00000000-0005-0000-0000-00008A360000}"/>
    <cellStyle name="FormulaProxy0decimals 2 5 4 3" xfId="33573" xr:uid="{00000000-0005-0000-0000-00008B360000}"/>
    <cellStyle name="FormulaProxy0decimals 2 5 5" xfId="8552" xr:uid="{00000000-0005-0000-0000-00008C360000}"/>
    <cellStyle name="FormulaProxy0decimals 2 5 5 2" xfId="8553" xr:uid="{00000000-0005-0000-0000-00008D360000}"/>
    <cellStyle name="FormulaProxy0decimals 2 5 5 2 2" xfId="33576" xr:uid="{00000000-0005-0000-0000-00008E360000}"/>
    <cellStyle name="FormulaProxy0decimals 2 5 5 3" xfId="33575" xr:uid="{00000000-0005-0000-0000-00008F360000}"/>
    <cellStyle name="FormulaProxy0decimals 2 5 6" xfId="8554" xr:uid="{00000000-0005-0000-0000-000090360000}"/>
    <cellStyle name="FormulaProxy0decimals 2 5 6 2" xfId="8555" xr:uid="{00000000-0005-0000-0000-000091360000}"/>
    <cellStyle name="FormulaProxy0decimals 2 5 6 2 2" xfId="33578" xr:uid="{00000000-0005-0000-0000-000092360000}"/>
    <cellStyle name="FormulaProxy0decimals 2 5 6 3" xfId="33577" xr:uid="{00000000-0005-0000-0000-000093360000}"/>
    <cellStyle name="FormulaProxy0decimals 2 5 7" xfId="8556" xr:uid="{00000000-0005-0000-0000-000094360000}"/>
    <cellStyle name="FormulaProxy0decimals 2 5 7 2" xfId="33579" xr:uid="{00000000-0005-0000-0000-000095360000}"/>
    <cellStyle name="FormulaProxy0decimals 2 5 8" xfId="8557" xr:uid="{00000000-0005-0000-0000-000096360000}"/>
    <cellStyle name="FormulaProxy0decimals 2 5 8 2" xfId="33580" xr:uid="{00000000-0005-0000-0000-000097360000}"/>
    <cellStyle name="FormulaProxy0decimals 2 5 9" xfId="33558" xr:uid="{00000000-0005-0000-0000-000098360000}"/>
    <cellStyle name="FormulaProxy0decimals 2 6" xfId="8558" xr:uid="{00000000-0005-0000-0000-000099360000}"/>
    <cellStyle name="FormulaProxy0decimals 2 6 2" xfId="8559" xr:uid="{00000000-0005-0000-0000-00009A360000}"/>
    <cellStyle name="FormulaProxy0decimals 2 6 2 2" xfId="8560" xr:uid="{00000000-0005-0000-0000-00009B360000}"/>
    <cellStyle name="FormulaProxy0decimals 2 6 2 2 2" xfId="8561" xr:uid="{00000000-0005-0000-0000-00009C360000}"/>
    <cellStyle name="FormulaProxy0decimals 2 6 2 2 2 2" xfId="33584" xr:uid="{00000000-0005-0000-0000-00009D360000}"/>
    <cellStyle name="FormulaProxy0decimals 2 6 2 2 3" xfId="33583" xr:uid="{00000000-0005-0000-0000-00009E360000}"/>
    <cellStyle name="FormulaProxy0decimals 2 6 2 3" xfId="8562" xr:uid="{00000000-0005-0000-0000-00009F360000}"/>
    <cellStyle name="FormulaProxy0decimals 2 6 2 3 2" xfId="8563" xr:uid="{00000000-0005-0000-0000-0000A0360000}"/>
    <cellStyle name="FormulaProxy0decimals 2 6 2 3 2 2" xfId="33586" xr:uid="{00000000-0005-0000-0000-0000A1360000}"/>
    <cellStyle name="FormulaProxy0decimals 2 6 2 3 3" xfId="33585" xr:uid="{00000000-0005-0000-0000-0000A2360000}"/>
    <cellStyle name="FormulaProxy0decimals 2 6 2 4" xfId="8564" xr:uid="{00000000-0005-0000-0000-0000A3360000}"/>
    <cellStyle name="FormulaProxy0decimals 2 6 2 4 2" xfId="33587" xr:uid="{00000000-0005-0000-0000-0000A4360000}"/>
    <cellStyle name="FormulaProxy0decimals 2 6 2 5" xfId="8565" xr:uid="{00000000-0005-0000-0000-0000A5360000}"/>
    <cellStyle name="FormulaProxy0decimals 2 6 2 5 2" xfId="33588" xr:uid="{00000000-0005-0000-0000-0000A6360000}"/>
    <cellStyle name="FormulaProxy0decimals 2 6 2 6" xfId="33582" xr:uid="{00000000-0005-0000-0000-0000A7360000}"/>
    <cellStyle name="FormulaProxy0decimals 2 6 3" xfId="8566" xr:uid="{00000000-0005-0000-0000-0000A8360000}"/>
    <cellStyle name="FormulaProxy0decimals 2 6 3 2" xfId="8567" xr:uid="{00000000-0005-0000-0000-0000A9360000}"/>
    <cellStyle name="FormulaProxy0decimals 2 6 3 2 2" xfId="8568" xr:uid="{00000000-0005-0000-0000-0000AA360000}"/>
    <cellStyle name="FormulaProxy0decimals 2 6 3 2 2 2" xfId="33591" xr:uid="{00000000-0005-0000-0000-0000AB360000}"/>
    <cellStyle name="FormulaProxy0decimals 2 6 3 2 3" xfId="33590" xr:uid="{00000000-0005-0000-0000-0000AC360000}"/>
    <cellStyle name="FormulaProxy0decimals 2 6 3 3" xfId="8569" xr:uid="{00000000-0005-0000-0000-0000AD360000}"/>
    <cellStyle name="FormulaProxy0decimals 2 6 3 3 2" xfId="8570" xr:uid="{00000000-0005-0000-0000-0000AE360000}"/>
    <cellStyle name="FormulaProxy0decimals 2 6 3 3 2 2" xfId="33593" xr:uid="{00000000-0005-0000-0000-0000AF360000}"/>
    <cellStyle name="FormulaProxy0decimals 2 6 3 3 3" xfId="33592" xr:uid="{00000000-0005-0000-0000-0000B0360000}"/>
    <cellStyle name="FormulaProxy0decimals 2 6 3 4" xfId="8571" xr:uid="{00000000-0005-0000-0000-0000B1360000}"/>
    <cellStyle name="FormulaProxy0decimals 2 6 3 4 2" xfId="33594" xr:uid="{00000000-0005-0000-0000-0000B2360000}"/>
    <cellStyle name="FormulaProxy0decimals 2 6 3 5" xfId="8572" xr:uid="{00000000-0005-0000-0000-0000B3360000}"/>
    <cellStyle name="FormulaProxy0decimals 2 6 3 5 2" xfId="33595" xr:uid="{00000000-0005-0000-0000-0000B4360000}"/>
    <cellStyle name="FormulaProxy0decimals 2 6 3 6" xfId="33589" xr:uid="{00000000-0005-0000-0000-0000B5360000}"/>
    <cellStyle name="FormulaProxy0decimals 2 6 4" xfId="8573" xr:uid="{00000000-0005-0000-0000-0000B6360000}"/>
    <cellStyle name="FormulaProxy0decimals 2 6 4 2" xfId="8574" xr:uid="{00000000-0005-0000-0000-0000B7360000}"/>
    <cellStyle name="FormulaProxy0decimals 2 6 4 2 2" xfId="33597" xr:uid="{00000000-0005-0000-0000-0000B8360000}"/>
    <cellStyle name="FormulaProxy0decimals 2 6 4 3" xfId="33596" xr:uid="{00000000-0005-0000-0000-0000B9360000}"/>
    <cellStyle name="FormulaProxy0decimals 2 6 5" xfId="8575" xr:uid="{00000000-0005-0000-0000-0000BA360000}"/>
    <cellStyle name="FormulaProxy0decimals 2 6 5 2" xfId="8576" xr:uid="{00000000-0005-0000-0000-0000BB360000}"/>
    <cellStyle name="FormulaProxy0decimals 2 6 5 2 2" xfId="33599" xr:uid="{00000000-0005-0000-0000-0000BC360000}"/>
    <cellStyle name="FormulaProxy0decimals 2 6 5 3" xfId="33598" xr:uid="{00000000-0005-0000-0000-0000BD360000}"/>
    <cellStyle name="FormulaProxy0decimals 2 6 6" xfId="8577" xr:uid="{00000000-0005-0000-0000-0000BE360000}"/>
    <cellStyle name="FormulaProxy0decimals 2 6 6 2" xfId="8578" xr:uid="{00000000-0005-0000-0000-0000BF360000}"/>
    <cellStyle name="FormulaProxy0decimals 2 6 6 2 2" xfId="33601" xr:uid="{00000000-0005-0000-0000-0000C0360000}"/>
    <cellStyle name="FormulaProxy0decimals 2 6 6 3" xfId="33600" xr:uid="{00000000-0005-0000-0000-0000C1360000}"/>
    <cellStyle name="FormulaProxy0decimals 2 6 7" xfId="8579" xr:uid="{00000000-0005-0000-0000-0000C2360000}"/>
    <cellStyle name="FormulaProxy0decimals 2 6 7 2" xfId="33602" xr:uid="{00000000-0005-0000-0000-0000C3360000}"/>
    <cellStyle name="FormulaProxy0decimals 2 6 8" xfId="8580" xr:uid="{00000000-0005-0000-0000-0000C4360000}"/>
    <cellStyle name="FormulaProxy0decimals 2 6 8 2" xfId="33603" xr:uid="{00000000-0005-0000-0000-0000C5360000}"/>
    <cellStyle name="FormulaProxy0decimals 2 6 9" xfId="33581" xr:uid="{00000000-0005-0000-0000-0000C6360000}"/>
    <cellStyle name="FormulaProxy0decimals 2 7" xfId="8581" xr:uid="{00000000-0005-0000-0000-0000C7360000}"/>
    <cellStyle name="FormulaProxy0decimals 2 7 2" xfId="8582" xr:uid="{00000000-0005-0000-0000-0000C8360000}"/>
    <cellStyle name="FormulaProxy0decimals 2 7 2 2" xfId="8583" xr:uid="{00000000-0005-0000-0000-0000C9360000}"/>
    <cellStyle name="FormulaProxy0decimals 2 7 2 2 2" xfId="8584" xr:uid="{00000000-0005-0000-0000-0000CA360000}"/>
    <cellStyle name="FormulaProxy0decimals 2 7 2 2 2 2" xfId="33607" xr:uid="{00000000-0005-0000-0000-0000CB360000}"/>
    <cellStyle name="FormulaProxy0decimals 2 7 2 2 3" xfId="33606" xr:uid="{00000000-0005-0000-0000-0000CC360000}"/>
    <cellStyle name="FormulaProxy0decimals 2 7 2 3" xfId="8585" xr:uid="{00000000-0005-0000-0000-0000CD360000}"/>
    <cellStyle name="FormulaProxy0decimals 2 7 2 3 2" xfId="8586" xr:uid="{00000000-0005-0000-0000-0000CE360000}"/>
    <cellStyle name="FormulaProxy0decimals 2 7 2 3 2 2" xfId="33609" xr:uid="{00000000-0005-0000-0000-0000CF360000}"/>
    <cellStyle name="FormulaProxy0decimals 2 7 2 3 3" xfId="33608" xr:uid="{00000000-0005-0000-0000-0000D0360000}"/>
    <cellStyle name="FormulaProxy0decimals 2 7 2 4" xfId="8587" xr:uid="{00000000-0005-0000-0000-0000D1360000}"/>
    <cellStyle name="FormulaProxy0decimals 2 7 2 4 2" xfId="33610" xr:uid="{00000000-0005-0000-0000-0000D2360000}"/>
    <cellStyle name="FormulaProxy0decimals 2 7 2 5" xfId="8588" xr:uid="{00000000-0005-0000-0000-0000D3360000}"/>
    <cellStyle name="FormulaProxy0decimals 2 7 2 5 2" xfId="33611" xr:uid="{00000000-0005-0000-0000-0000D4360000}"/>
    <cellStyle name="FormulaProxy0decimals 2 7 2 6" xfId="33605" xr:uid="{00000000-0005-0000-0000-0000D5360000}"/>
    <cellStyle name="FormulaProxy0decimals 2 7 3" xfId="8589" xr:uid="{00000000-0005-0000-0000-0000D6360000}"/>
    <cellStyle name="FormulaProxy0decimals 2 7 3 2" xfId="8590" xr:uid="{00000000-0005-0000-0000-0000D7360000}"/>
    <cellStyle name="FormulaProxy0decimals 2 7 3 2 2" xfId="8591" xr:uid="{00000000-0005-0000-0000-0000D8360000}"/>
    <cellStyle name="FormulaProxy0decimals 2 7 3 2 2 2" xfId="33614" xr:uid="{00000000-0005-0000-0000-0000D9360000}"/>
    <cellStyle name="FormulaProxy0decimals 2 7 3 2 3" xfId="33613" xr:uid="{00000000-0005-0000-0000-0000DA360000}"/>
    <cellStyle name="FormulaProxy0decimals 2 7 3 3" xfId="8592" xr:uid="{00000000-0005-0000-0000-0000DB360000}"/>
    <cellStyle name="FormulaProxy0decimals 2 7 3 3 2" xfId="8593" xr:uid="{00000000-0005-0000-0000-0000DC360000}"/>
    <cellStyle name="FormulaProxy0decimals 2 7 3 3 2 2" xfId="33616" xr:uid="{00000000-0005-0000-0000-0000DD360000}"/>
    <cellStyle name="FormulaProxy0decimals 2 7 3 3 3" xfId="33615" xr:uid="{00000000-0005-0000-0000-0000DE360000}"/>
    <cellStyle name="FormulaProxy0decimals 2 7 3 4" xfId="8594" xr:uid="{00000000-0005-0000-0000-0000DF360000}"/>
    <cellStyle name="FormulaProxy0decimals 2 7 3 4 2" xfId="33617" xr:uid="{00000000-0005-0000-0000-0000E0360000}"/>
    <cellStyle name="FormulaProxy0decimals 2 7 3 5" xfId="8595" xr:uid="{00000000-0005-0000-0000-0000E1360000}"/>
    <cellStyle name="FormulaProxy0decimals 2 7 3 5 2" xfId="33618" xr:uid="{00000000-0005-0000-0000-0000E2360000}"/>
    <cellStyle name="FormulaProxy0decimals 2 7 3 6" xfId="33612" xr:uid="{00000000-0005-0000-0000-0000E3360000}"/>
    <cellStyle name="FormulaProxy0decimals 2 7 4" xfId="8596" xr:uid="{00000000-0005-0000-0000-0000E4360000}"/>
    <cellStyle name="FormulaProxy0decimals 2 7 4 2" xfId="8597" xr:uid="{00000000-0005-0000-0000-0000E5360000}"/>
    <cellStyle name="FormulaProxy0decimals 2 7 4 2 2" xfId="33620" xr:uid="{00000000-0005-0000-0000-0000E6360000}"/>
    <cellStyle name="FormulaProxy0decimals 2 7 4 3" xfId="33619" xr:uid="{00000000-0005-0000-0000-0000E7360000}"/>
    <cellStyle name="FormulaProxy0decimals 2 7 5" xfId="8598" xr:uid="{00000000-0005-0000-0000-0000E8360000}"/>
    <cellStyle name="FormulaProxy0decimals 2 7 5 2" xfId="8599" xr:uid="{00000000-0005-0000-0000-0000E9360000}"/>
    <cellStyle name="FormulaProxy0decimals 2 7 5 2 2" xfId="33622" xr:uid="{00000000-0005-0000-0000-0000EA360000}"/>
    <cellStyle name="FormulaProxy0decimals 2 7 5 3" xfId="33621" xr:uid="{00000000-0005-0000-0000-0000EB360000}"/>
    <cellStyle name="FormulaProxy0decimals 2 7 6" xfId="8600" xr:uid="{00000000-0005-0000-0000-0000EC360000}"/>
    <cellStyle name="FormulaProxy0decimals 2 7 6 2" xfId="8601" xr:uid="{00000000-0005-0000-0000-0000ED360000}"/>
    <cellStyle name="FormulaProxy0decimals 2 7 6 2 2" xfId="33624" xr:uid="{00000000-0005-0000-0000-0000EE360000}"/>
    <cellStyle name="FormulaProxy0decimals 2 7 6 3" xfId="33623" xr:uid="{00000000-0005-0000-0000-0000EF360000}"/>
    <cellStyle name="FormulaProxy0decimals 2 7 7" xfId="8602" xr:uid="{00000000-0005-0000-0000-0000F0360000}"/>
    <cellStyle name="FormulaProxy0decimals 2 7 7 2" xfId="33625" xr:uid="{00000000-0005-0000-0000-0000F1360000}"/>
    <cellStyle name="FormulaProxy0decimals 2 7 8" xfId="8603" xr:uid="{00000000-0005-0000-0000-0000F2360000}"/>
    <cellStyle name="FormulaProxy0decimals 2 7 8 2" xfId="33626" xr:uid="{00000000-0005-0000-0000-0000F3360000}"/>
    <cellStyle name="FormulaProxy0decimals 2 7 9" xfId="33604" xr:uid="{00000000-0005-0000-0000-0000F4360000}"/>
    <cellStyle name="FormulaProxy0decimals 2 8" xfId="8604" xr:uid="{00000000-0005-0000-0000-0000F5360000}"/>
    <cellStyle name="FormulaProxy0decimals 2 8 2" xfId="8605" xr:uid="{00000000-0005-0000-0000-0000F6360000}"/>
    <cellStyle name="FormulaProxy0decimals 2 8 2 2" xfId="8606" xr:uid="{00000000-0005-0000-0000-0000F7360000}"/>
    <cellStyle name="FormulaProxy0decimals 2 8 2 2 2" xfId="8607" xr:uid="{00000000-0005-0000-0000-0000F8360000}"/>
    <cellStyle name="FormulaProxy0decimals 2 8 2 2 2 2" xfId="33630" xr:uid="{00000000-0005-0000-0000-0000F9360000}"/>
    <cellStyle name="FormulaProxy0decimals 2 8 2 2 3" xfId="33629" xr:uid="{00000000-0005-0000-0000-0000FA360000}"/>
    <cellStyle name="FormulaProxy0decimals 2 8 2 3" xfId="8608" xr:uid="{00000000-0005-0000-0000-0000FB360000}"/>
    <cellStyle name="FormulaProxy0decimals 2 8 2 3 2" xfId="8609" xr:uid="{00000000-0005-0000-0000-0000FC360000}"/>
    <cellStyle name="FormulaProxy0decimals 2 8 2 3 2 2" xfId="33632" xr:uid="{00000000-0005-0000-0000-0000FD360000}"/>
    <cellStyle name="FormulaProxy0decimals 2 8 2 3 3" xfId="33631" xr:uid="{00000000-0005-0000-0000-0000FE360000}"/>
    <cellStyle name="FormulaProxy0decimals 2 8 2 4" xfId="8610" xr:uid="{00000000-0005-0000-0000-0000FF360000}"/>
    <cellStyle name="FormulaProxy0decimals 2 8 2 4 2" xfId="33633" xr:uid="{00000000-0005-0000-0000-000000370000}"/>
    <cellStyle name="FormulaProxy0decimals 2 8 2 5" xfId="8611" xr:uid="{00000000-0005-0000-0000-000001370000}"/>
    <cellStyle name="FormulaProxy0decimals 2 8 2 5 2" xfId="33634" xr:uid="{00000000-0005-0000-0000-000002370000}"/>
    <cellStyle name="FormulaProxy0decimals 2 8 2 6" xfId="33628" xr:uid="{00000000-0005-0000-0000-000003370000}"/>
    <cellStyle name="FormulaProxy0decimals 2 8 3" xfId="8612" xr:uid="{00000000-0005-0000-0000-000004370000}"/>
    <cellStyle name="FormulaProxy0decimals 2 8 3 2" xfId="8613" xr:uid="{00000000-0005-0000-0000-000005370000}"/>
    <cellStyle name="FormulaProxy0decimals 2 8 3 2 2" xfId="8614" xr:uid="{00000000-0005-0000-0000-000006370000}"/>
    <cellStyle name="FormulaProxy0decimals 2 8 3 2 2 2" xfId="33637" xr:uid="{00000000-0005-0000-0000-000007370000}"/>
    <cellStyle name="FormulaProxy0decimals 2 8 3 2 3" xfId="33636" xr:uid="{00000000-0005-0000-0000-000008370000}"/>
    <cellStyle name="FormulaProxy0decimals 2 8 3 3" xfId="8615" xr:uid="{00000000-0005-0000-0000-000009370000}"/>
    <cellStyle name="FormulaProxy0decimals 2 8 3 3 2" xfId="8616" xr:uid="{00000000-0005-0000-0000-00000A370000}"/>
    <cellStyle name="FormulaProxy0decimals 2 8 3 3 2 2" xfId="33639" xr:uid="{00000000-0005-0000-0000-00000B370000}"/>
    <cellStyle name="FormulaProxy0decimals 2 8 3 3 3" xfId="33638" xr:uid="{00000000-0005-0000-0000-00000C370000}"/>
    <cellStyle name="FormulaProxy0decimals 2 8 3 4" xfId="8617" xr:uid="{00000000-0005-0000-0000-00000D370000}"/>
    <cellStyle name="FormulaProxy0decimals 2 8 3 4 2" xfId="33640" xr:uid="{00000000-0005-0000-0000-00000E370000}"/>
    <cellStyle name="FormulaProxy0decimals 2 8 3 5" xfId="8618" xr:uid="{00000000-0005-0000-0000-00000F370000}"/>
    <cellStyle name="FormulaProxy0decimals 2 8 3 5 2" xfId="33641" xr:uid="{00000000-0005-0000-0000-000010370000}"/>
    <cellStyle name="FormulaProxy0decimals 2 8 3 6" xfId="33635" xr:uid="{00000000-0005-0000-0000-000011370000}"/>
    <cellStyle name="FormulaProxy0decimals 2 8 4" xfId="8619" xr:uid="{00000000-0005-0000-0000-000012370000}"/>
    <cellStyle name="FormulaProxy0decimals 2 8 4 2" xfId="8620" xr:uid="{00000000-0005-0000-0000-000013370000}"/>
    <cellStyle name="FormulaProxy0decimals 2 8 4 2 2" xfId="33643" xr:uid="{00000000-0005-0000-0000-000014370000}"/>
    <cellStyle name="FormulaProxy0decimals 2 8 4 3" xfId="33642" xr:uid="{00000000-0005-0000-0000-000015370000}"/>
    <cellStyle name="FormulaProxy0decimals 2 8 5" xfId="8621" xr:uid="{00000000-0005-0000-0000-000016370000}"/>
    <cellStyle name="FormulaProxy0decimals 2 8 5 2" xfId="8622" xr:uid="{00000000-0005-0000-0000-000017370000}"/>
    <cellStyle name="FormulaProxy0decimals 2 8 5 2 2" xfId="33645" xr:uid="{00000000-0005-0000-0000-000018370000}"/>
    <cellStyle name="FormulaProxy0decimals 2 8 5 3" xfId="33644" xr:uid="{00000000-0005-0000-0000-000019370000}"/>
    <cellStyle name="FormulaProxy0decimals 2 8 6" xfId="8623" xr:uid="{00000000-0005-0000-0000-00001A370000}"/>
    <cellStyle name="FormulaProxy0decimals 2 8 6 2" xfId="8624" xr:uid="{00000000-0005-0000-0000-00001B370000}"/>
    <cellStyle name="FormulaProxy0decimals 2 8 6 2 2" xfId="33647" xr:uid="{00000000-0005-0000-0000-00001C370000}"/>
    <cellStyle name="FormulaProxy0decimals 2 8 6 3" xfId="33646" xr:uid="{00000000-0005-0000-0000-00001D370000}"/>
    <cellStyle name="FormulaProxy0decimals 2 8 7" xfId="8625" xr:uid="{00000000-0005-0000-0000-00001E370000}"/>
    <cellStyle name="FormulaProxy0decimals 2 8 7 2" xfId="33648" xr:uid="{00000000-0005-0000-0000-00001F370000}"/>
    <cellStyle name="FormulaProxy0decimals 2 8 8" xfId="8626" xr:uid="{00000000-0005-0000-0000-000020370000}"/>
    <cellStyle name="FormulaProxy0decimals 2 8 8 2" xfId="33649" xr:uid="{00000000-0005-0000-0000-000021370000}"/>
    <cellStyle name="FormulaProxy0decimals 2 8 9" xfId="33627" xr:uid="{00000000-0005-0000-0000-000022370000}"/>
    <cellStyle name="FormulaProxy0decimals 2 9" xfId="8627" xr:uid="{00000000-0005-0000-0000-000023370000}"/>
    <cellStyle name="FormulaProxy0decimals 2 9 2" xfId="8628" xr:uid="{00000000-0005-0000-0000-000024370000}"/>
    <cellStyle name="FormulaProxy0decimals 2 9 2 2" xfId="8629" xr:uid="{00000000-0005-0000-0000-000025370000}"/>
    <cellStyle name="FormulaProxy0decimals 2 9 2 2 2" xfId="8630" xr:uid="{00000000-0005-0000-0000-000026370000}"/>
    <cellStyle name="FormulaProxy0decimals 2 9 2 2 2 2" xfId="33653" xr:uid="{00000000-0005-0000-0000-000027370000}"/>
    <cellStyle name="FormulaProxy0decimals 2 9 2 2 3" xfId="33652" xr:uid="{00000000-0005-0000-0000-000028370000}"/>
    <cellStyle name="FormulaProxy0decimals 2 9 2 3" xfId="8631" xr:uid="{00000000-0005-0000-0000-000029370000}"/>
    <cellStyle name="FormulaProxy0decimals 2 9 2 3 2" xfId="8632" xr:uid="{00000000-0005-0000-0000-00002A370000}"/>
    <cellStyle name="FormulaProxy0decimals 2 9 2 3 2 2" xfId="33655" xr:uid="{00000000-0005-0000-0000-00002B370000}"/>
    <cellStyle name="FormulaProxy0decimals 2 9 2 3 3" xfId="33654" xr:uid="{00000000-0005-0000-0000-00002C370000}"/>
    <cellStyle name="FormulaProxy0decimals 2 9 2 4" xfId="8633" xr:uid="{00000000-0005-0000-0000-00002D370000}"/>
    <cellStyle name="FormulaProxy0decimals 2 9 2 4 2" xfId="33656" xr:uid="{00000000-0005-0000-0000-00002E370000}"/>
    <cellStyle name="FormulaProxy0decimals 2 9 2 5" xfId="8634" xr:uid="{00000000-0005-0000-0000-00002F370000}"/>
    <cellStyle name="FormulaProxy0decimals 2 9 2 5 2" xfId="33657" xr:uid="{00000000-0005-0000-0000-000030370000}"/>
    <cellStyle name="FormulaProxy0decimals 2 9 2 6" xfId="33651" xr:uid="{00000000-0005-0000-0000-000031370000}"/>
    <cellStyle name="FormulaProxy0decimals 2 9 3" xfId="8635" xr:uid="{00000000-0005-0000-0000-000032370000}"/>
    <cellStyle name="FormulaProxy0decimals 2 9 3 2" xfId="8636" xr:uid="{00000000-0005-0000-0000-000033370000}"/>
    <cellStyle name="FormulaProxy0decimals 2 9 3 2 2" xfId="8637" xr:uid="{00000000-0005-0000-0000-000034370000}"/>
    <cellStyle name="FormulaProxy0decimals 2 9 3 2 2 2" xfId="33660" xr:uid="{00000000-0005-0000-0000-000035370000}"/>
    <cellStyle name="FormulaProxy0decimals 2 9 3 2 3" xfId="33659" xr:uid="{00000000-0005-0000-0000-000036370000}"/>
    <cellStyle name="FormulaProxy0decimals 2 9 3 3" xfId="8638" xr:uid="{00000000-0005-0000-0000-000037370000}"/>
    <cellStyle name="FormulaProxy0decimals 2 9 3 3 2" xfId="8639" xr:uid="{00000000-0005-0000-0000-000038370000}"/>
    <cellStyle name="FormulaProxy0decimals 2 9 3 3 2 2" xfId="33662" xr:uid="{00000000-0005-0000-0000-000039370000}"/>
    <cellStyle name="FormulaProxy0decimals 2 9 3 3 3" xfId="33661" xr:uid="{00000000-0005-0000-0000-00003A370000}"/>
    <cellStyle name="FormulaProxy0decimals 2 9 3 4" xfId="8640" xr:uid="{00000000-0005-0000-0000-00003B370000}"/>
    <cellStyle name="FormulaProxy0decimals 2 9 3 4 2" xfId="33663" xr:uid="{00000000-0005-0000-0000-00003C370000}"/>
    <cellStyle name="FormulaProxy0decimals 2 9 3 5" xfId="8641" xr:uid="{00000000-0005-0000-0000-00003D370000}"/>
    <cellStyle name="FormulaProxy0decimals 2 9 3 5 2" xfId="33664" xr:uid="{00000000-0005-0000-0000-00003E370000}"/>
    <cellStyle name="FormulaProxy0decimals 2 9 3 6" xfId="33658" xr:uid="{00000000-0005-0000-0000-00003F370000}"/>
    <cellStyle name="FormulaProxy0decimals 2 9 4" xfId="8642" xr:uid="{00000000-0005-0000-0000-000040370000}"/>
    <cellStyle name="FormulaProxy0decimals 2 9 4 2" xfId="8643" xr:uid="{00000000-0005-0000-0000-000041370000}"/>
    <cellStyle name="FormulaProxy0decimals 2 9 4 2 2" xfId="33666" xr:uid="{00000000-0005-0000-0000-000042370000}"/>
    <cellStyle name="FormulaProxy0decimals 2 9 4 3" xfId="33665" xr:uid="{00000000-0005-0000-0000-000043370000}"/>
    <cellStyle name="FormulaProxy0decimals 2 9 5" xfId="8644" xr:uid="{00000000-0005-0000-0000-000044370000}"/>
    <cellStyle name="FormulaProxy0decimals 2 9 5 2" xfId="8645" xr:uid="{00000000-0005-0000-0000-000045370000}"/>
    <cellStyle name="FormulaProxy0decimals 2 9 5 2 2" xfId="33668" xr:uid="{00000000-0005-0000-0000-000046370000}"/>
    <cellStyle name="FormulaProxy0decimals 2 9 5 3" xfId="33667" xr:uid="{00000000-0005-0000-0000-000047370000}"/>
    <cellStyle name="FormulaProxy0decimals 2 9 6" xfId="8646" xr:uid="{00000000-0005-0000-0000-000048370000}"/>
    <cellStyle name="FormulaProxy0decimals 2 9 6 2" xfId="8647" xr:uid="{00000000-0005-0000-0000-000049370000}"/>
    <cellStyle name="FormulaProxy0decimals 2 9 6 2 2" xfId="33670" xr:uid="{00000000-0005-0000-0000-00004A370000}"/>
    <cellStyle name="FormulaProxy0decimals 2 9 6 3" xfId="33669" xr:uid="{00000000-0005-0000-0000-00004B370000}"/>
    <cellStyle name="FormulaProxy0decimals 2 9 7" xfId="8648" xr:uid="{00000000-0005-0000-0000-00004C370000}"/>
    <cellStyle name="FormulaProxy0decimals 2 9 7 2" xfId="33671" xr:uid="{00000000-0005-0000-0000-00004D370000}"/>
    <cellStyle name="FormulaProxy0decimals 2 9 8" xfId="8649" xr:uid="{00000000-0005-0000-0000-00004E370000}"/>
    <cellStyle name="FormulaProxy0decimals 2 9 8 2" xfId="33672" xr:uid="{00000000-0005-0000-0000-00004F370000}"/>
    <cellStyle name="FormulaProxy0decimals 2 9 9" xfId="33650" xr:uid="{00000000-0005-0000-0000-000050370000}"/>
    <cellStyle name="FormulaProxy0decimals 3" xfId="19" xr:uid="{00000000-0005-0000-0000-000051370000}"/>
    <cellStyle name="FormulaProxy0decimals 3 2" xfId="8650" xr:uid="{00000000-0005-0000-0000-000052370000}"/>
    <cellStyle name="FormulaProxy0decimals 3 2 2" xfId="8651" xr:uid="{00000000-0005-0000-0000-000053370000}"/>
    <cellStyle name="FormulaProxy0decimals 3 2 2 2" xfId="8652" xr:uid="{00000000-0005-0000-0000-000054370000}"/>
    <cellStyle name="FormulaProxy0decimals 3 2 2 2 2" xfId="33675" xr:uid="{00000000-0005-0000-0000-000055370000}"/>
    <cellStyle name="FormulaProxy0decimals 3 2 2 3" xfId="33674" xr:uid="{00000000-0005-0000-0000-000056370000}"/>
    <cellStyle name="FormulaProxy0decimals 3 2 3" xfId="8653" xr:uid="{00000000-0005-0000-0000-000057370000}"/>
    <cellStyle name="FormulaProxy0decimals 3 2 3 2" xfId="8654" xr:uid="{00000000-0005-0000-0000-000058370000}"/>
    <cellStyle name="FormulaProxy0decimals 3 2 3 2 2" xfId="33677" xr:uid="{00000000-0005-0000-0000-000059370000}"/>
    <cellStyle name="FormulaProxy0decimals 3 2 3 3" xfId="33676" xr:uid="{00000000-0005-0000-0000-00005A370000}"/>
    <cellStyle name="FormulaProxy0decimals 3 2 4" xfId="8655" xr:uid="{00000000-0005-0000-0000-00005B370000}"/>
    <cellStyle name="FormulaProxy0decimals 3 2 4 2" xfId="33678" xr:uid="{00000000-0005-0000-0000-00005C370000}"/>
    <cellStyle name="FormulaProxy0decimals 3 2 5" xfId="8656" xr:uid="{00000000-0005-0000-0000-00005D370000}"/>
    <cellStyle name="FormulaProxy0decimals 3 2 5 2" xfId="33679" xr:uid="{00000000-0005-0000-0000-00005E370000}"/>
    <cellStyle name="FormulaProxy0decimals 3 2 6" xfId="33673" xr:uid="{00000000-0005-0000-0000-00005F370000}"/>
    <cellStyle name="FormulaProxy0decimals 3 3" xfId="8657" xr:uid="{00000000-0005-0000-0000-000060370000}"/>
    <cellStyle name="FormulaProxy0decimals 3 3 2" xfId="8658" xr:uid="{00000000-0005-0000-0000-000061370000}"/>
    <cellStyle name="FormulaProxy0decimals 3 3 2 2" xfId="8659" xr:uid="{00000000-0005-0000-0000-000062370000}"/>
    <cellStyle name="FormulaProxy0decimals 3 3 2 2 2" xfId="33682" xr:uid="{00000000-0005-0000-0000-000063370000}"/>
    <cellStyle name="FormulaProxy0decimals 3 3 2 3" xfId="33681" xr:uid="{00000000-0005-0000-0000-000064370000}"/>
    <cellStyle name="FormulaProxy0decimals 3 3 3" xfId="8660" xr:uid="{00000000-0005-0000-0000-000065370000}"/>
    <cellStyle name="FormulaProxy0decimals 3 3 3 2" xfId="8661" xr:uid="{00000000-0005-0000-0000-000066370000}"/>
    <cellStyle name="FormulaProxy0decimals 3 3 3 2 2" xfId="33684" xr:uid="{00000000-0005-0000-0000-000067370000}"/>
    <cellStyle name="FormulaProxy0decimals 3 3 3 3" xfId="33683" xr:uid="{00000000-0005-0000-0000-000068370000}"/>
    <cellStyle name="FormulaProxy0decimals 3 3 4" xfId="8662" xr:uid="{00000000-0005-0000-0000-000069370000}"/>
    <cellStyle name="FormulaProxy0decimals 3 3 4 2" xfId="33685" xr:uid="{00000000-0005-0000-0000-00006A370000}"/>
    <cellStyle name="FormulaProxy0decimals 3 3 5" xfId="8663" xr:uid="{00000000-0005-0000-0000-00006B370000}"/>
    <cellStyle name="FormulaProxy0decimals 3 3 5 2" xfId="33686" xr:uid="{00000000-0005-0000-0000-00006C370000}"/>
    <cellStyle name="FormulaProxy0decimals 3 3 6" xfId="33680" xr:uid="{00000000-0005-0000-0000-00006D370000}"/>
    <cellStyle name="FormulaProxy0decimals 3 4" xfId="8664" xr:uid="{00000000-0005-0000-0000-00006E370000}"/>
    <cellStyle name="FormulaProxy0decimals 3 4 2" xfId="8665" xr:uid="{00000000-0005-0000-0000-00006F370000}"/>
    <cellStyle name="FormulaProxy0decimals 3 4 2 2" xfId="33688" xr:uid="{00000000-0005-0000-0000-000070370000}"/>
    <cellStyle name="FormulaProxy0decimals 3 4 3" xfId="33687" xr:uid="{00000000-0005-0000-0000-000071370000}"/>
    <cellStyle name="FormulaProxy0decimals 3 5" xfId="8666" xr:uid="{00000000-0005-0000-0000-000072370000}"/>
    <cellStyle name="FormulaProxy0decimals 3 5 2" xfId="8667" xr:uid="{00000000-0005-0000-0000-000073370000}"/>
    <cellStyle name="FormulaProxy0decimals 3 5 2 2" xfId="33690" xr:uid="{00000000-0005-0000-0000-000074370000}"/>
    <cellStyle name="FormulaProxy0decimals 3 5 3" xfId="33689" xr:uid="{00000000-0005-0000-0000-000075370000}"/>
    <cellStyle name="FormulaProxy0decimals 3 6" xfId="8668" xr:uid="{00000000-0005-0000-0000-000076370000}"/>
    <cellStyle name="FormulaProxy0decimals 3 6 2" xfId="8669" xr:uid="{00000000-0005-0000-0000-000077370000}"/>
    <cellStyle name="FormulaProxy0decimals 3 6 2 2" xfId="33692" xr:uid="{00000000-0005-0000-0000-000078370000}"/>
    <cellStyle name="FormulaProxy0decimals 3 6 3" xfId="33691" xr:uid="{00000000-0005-0000-0000-000079370000}"/>
    <cellStyle name="FormulaProxy0decimals 3 7" xfId="8670" xr:uid="{00000000-0005-0000-0000-00007A370000}"/>
    <cellStyle name="FormulaProxy0decimals 3 7 2" xfId="33693" xr:uid="{00000000-0005-0000-0000-00007B370000}"/>
    <cellStyle name="FormulaProxy0decimals 3 8" xfId="8671" xr:uid="{00000000-0005-0000-0000-00007C370000}"/>
    <cellStyle name="FormulaProxy0decimals 3 8 2" xfId="33694" xr:uid="{00000000-0005-0000-0000-00007D370000}"/>
    <cellStyle name="FormulaProxy0decimals 3 9" xfId="28175" xr:uid="{00000000-0005-0000-0000-00007E370000}"/>
    <cellStyle name="FormulaProxy0decimals 4" xfId="8672" xr:uid="{00000000-0005-0000-0000-00007F370000}"/>
    <cellStyle name="FormulaProxy0decimals 4 2" xfId="8673" xr:uid="{00000000-0005-0000-0000-000080370000}"/>
    <cellStyle name="FormulaProxy0decimals 4 2 2" xfId="8674" xr:uid="{00000000-0005-0000-0000-000081370000}"/>
    <cellStyle name="FormulaProxy0decimals 4 2 2 2" xfId="8675" xr:uid="{00000000-0005-0000-0000-000082370000}"/>
    <cellStyle name="FormulaProxy0decimals 4 2 2 2 2" xfId="33698" xr:uid="{00000000-0005-0000-0000-000083370000}"/>
    <cellStyle name="FormulaProxy0decimals 4 2 2 3" xfId="33697" xr:uid="{00000000-0005-0000-0000-000084370000}"/>
    <cellStyle name="FormulaProxy0decimals 4 2 3" xfId="8676" xr:uid="{00000000-0005-0000-0000-000085370000}"/>
    <cellStyle name="FormulaProxy0decimals 4 2 3 2" xfId="8677" xr:uid="{00000000-0005-0000-0000-000086370000}"/>
    <cellStyle name="FormulaProxy0decimals 4 2 3 2 2" xfId="33700" xr:uid="{00000000-0005-0000-0000-000087370000}"/>
    <cellStyle name="FormulaProxy0decimals 4 2 3 3" xfId="33699" xr:uid="{00000000-0005-0000-0000-000088370000}"/>
    <cellStyle name="FormulaProxy0decimals 4 2 4" xfId="8678" xr:uid="{00000000-0005-0000-0000-000089370000}"/>
    <cellStyle name="FormulaProxy0decimals 4 2 4 2" xfId="33701" xr:uid="{00000000-0005-0000-0000-00008A370000}"/>
    <cellStyle name="FormulaProxy0decimals 4 2 5" xfId="8679" xr:uid="{00000000-0005-0000-0000-00008B370000}"/>
    <cellStyle name="FormulaProxy0decimals 4 2 5 2" xfId="33702" xr:uid="{00000000-0005-0000-0000-00008C370000}"/>
    <cellStyle name="FormulaProxy0decimals 4 2 6" xfId="33696" xr:uid="{00000000-0005-0000-0000-00008D370000}"/>
    <cellStyle name="FormulaProxy0decimals 4 3" xfId="8680" xr:uid="{00000000-0005-0000-0000-00008E370000}"/>
    <cellStyle name="FormulaProxy0decimals 4 3 2" xfId="8681" xr:uid="{00000000-0005-0000-0000-00008F370000}"/>
    <cellStyle name="FormulaProxy0decimals 4 3 2 2" xfId="8682" xr:uid="{00000000-0005-0000-0000-000090370000}"/>
    <cellStyle name="FormulaProxy0decimals 4 3 2 2 2" xfId="33705" xr:uid="{00000000-0005-0000-0000-000091370000}"/>
    <cellStyle name="FormulaProxy0decimals 4 3 2 3" xfId="33704" xr:uid="{00000000-0005-0000-0000-000092370000}"/>
    <cellStyle name="FormulaProxy0decimals 4 3 3" xfId="8683" xr:uid="{00000000-0005-0000-0000-000093370000}"/>
    <cellStyle name="FormulaProxy0decimals 4 3 3 2" xfId="8684" xr:uid="{00000000-0005-0000-0000-000094370000}"/>
    <cellStyle name="FormulaProxy0decimals 4 3 3 2 2" xfId="33707" xr:uid="{00000000-0005-0000-0000-000095370000}"/>
    <cellStyle name="FormulaProxy0decimals 4 3 3 3" xfId="33706" xr:uid="{00000000-0005-0000-0000-000096370000}"/>
    <cellStyle name="FormulaProxy0decimals 4 3 4" xfId="8685" xr:uid="{00000000-0005-0000-0000-000097370000}"/>
    <cellStyle name="FormulaProxy0decimals 4 3 4 2" xfId="33708" xr:uid="{00000000-0005-0000-0000-000098370000}"/>
    <cellStyle name="FormulaProxy0decimals 4 3 5" xfId="8686" xr:uid="{00000000-0005-0000-0000-000099370000}"/>
    <cellStyle name="FormulaProxy0decimals 4 3 5 2" xfId="33709" xr:uid="{00000000-0005-0000-0000-00009A370000}"/>
    <cellStyle name="FormulaProxy0decimals 4 3 6" xfId="33703" xr:uid="{00000000-0005-0000-0000-00009B370000}"/>
    <cellStyle name="FormulaProxy0decimals 4 4" xfId="8687" xr:uid="{00000000-0005-0000-0000-00009C370000}"/>
    <cellStyle name="FormulaProxy0decimals 4 4 2" xfId="33710" xr:uid="{00000000-0005-0000-0000-00009D370000}"/>
    <cellStyle name="FormulaProxy0decimals 4 5" xfId="8688" xr:uid="{00000000-0005-0000-0000-00009E370000}"/>
    <cellStyle name="FormulaProxy0decimals 4 5 2" xfId="33711" xr:uid="{00000000-0005-0000-0000-00009F370000}"/>
    <cellStyle name="FormulaProxy0decimals 4 6" xfId="33695" xr:uid="{00000000-0005-0000-0000-0000A0370000}"/>
    <cellStyle name="FormulaProxy0decimals 5" xfId="8689" xr:uid="{00000000-0005-0000-0000-0000A1370000}"/>
    <cellStyle name="FormulaProxy0decimals 5 2" xfId="8690" xr:uid="{00000000-0005-0000-0000-0000A2370000}"/>
    <cellStyle name="FormulaProxy0decimals 5 2 2" xfId="8691" xr:uid="{00000000-0005-0000-0000-0000A3370000}"/>
    <cellStyle name="FormulaProxy0decimals 5 2 2 2" xfId="8692" xr:uid="{00000000-0005-0000-0000-0000A4370000}"/>
    <cellStyle name="FormulaProxy0decimals 5 2 2 2 2" xfId="33715" xr:uid="{00000000-0005-0000-0000-0000A5370000}"/>
    <cellStyle name="FormulaProxy0decimals 5 2 2 3" xfId="33714" xr:uid="{00000000-0005-0000-0000-0000A6370000}"/>
    <cellStyle name="FormulaProxy0decimals 5 2 3" xfId="8693" xr:uid="{00000000-0005-0000-0000-0000A7370000}"/>
    <cellStyle name="FormulaProxy0decimals 5 2 3 2" xfId="8694" xr:uid="{00000000-0005-0000-0000-0000A8370000}"/>
    <cellStyle name="FormulaProxy0decimals 5 2 3 2 2" xfId="33717" xr:uid="{00000000-0005-0000-0000-0000A9370000}"/>
    <cellStyle name="FormulaProxy0decimals 5 2 3 3" xfId="33716" xr:uid="{00000000-0005-0000-0000-0000AA370000}"/>
    <cellStyle name="FormulaProxy0decimals 5 2 4" xfId="8695" xr:uid="{00000000-0005-0000-0000-0000AB370000}"/>
    <cellStyle name="FormulaProxy0decimals 5 2 4 2" xfId="33718" xr:uid="{00000000-0005-0000-0000-0000AC370000}"/>
    <cellStyle name="FormulaProxy0decimals 5 2 5" xfId="8696" xr:uid="{00000000-0005-0000-0000-0000AD370000}"/>
    <cellStyle name="FormulaProxy0decimals 5 2 5 2" xfId="33719" xr:uid="{00000000-0005-0000-0000-0000AE370000}"/>
    <cellStyle name="FormulaProxy0decimals 5 2 6" xfId="33713" xr:uid="{00000000-0005-0000-0000-0000AF370000}"/>
    <cellStyle name="FormulaProxy0decimals 5 3" xfId="8697" xr:uid="{00000000-0005-0000-0000-0000B0370000}"/>
    <cellStyle name="FormulaProxy0decimals 5 3 2" xfId="8698" xr:uid="{00000000-0005-0000-0000-0000B1370000}"/>
    <cellStyle name="FormulaProxy0decimals 5 3 2 2" xfId="8699" xr:uid="{00000000-0005-0000-0000-0000B2370000}"/>
    <cellStyle name="FormulaProxy0decimals 5 3 2 2 2" xfId="33722" xr:uid="{00000000-0005-0000-0000-0000B3370000}"/>
    <cellStyle name="FormulaProxy0decimals 5 3 2 3" xfId="33721" xr:uid="{00000000-0005-0000-0000-0000B4370000}"/>
    <cellStyle name="FormulaProxy0decimals 5 3 3" xfId="8700" xr:uid="{00000000-0005-0000-0000-0000B5370000}"/>
    <cellStyle name="FormulaProxy0decimals 5 3 3 2" xfId="8701" xr:uid="{00000000-0005-0000-0000-0000B6370000}"/>
    <cellStyle name="FormulaProxy0decimals 5 3 3 2 2" xfId="33724" xr:uid="{00000000-0005-0000-0000-0000B7370000}"/>
    <cellStyle name="FormulaProxy0decimals 5 3 3 3" xfId="33723" xr:uid="{00000000-0005-0000-0000-0000B8370000}"/>
    <cellStyle name="FormulaProxy0decimals 5 3 4" xfId="8702" xr:uid="{00000000-0005-0000-0000-0000B9370000}"/>
    <cellStyle name="FormulaProxy0decimals 5 3 4 2" xfId="33725" xr:uid="{00000000-0005-0000-0000-0000BA370000}"/>
    <cellStyle name="FormulaProxy0decimals 5 3 5" xfId="8703" xr:uid="{00000000-0005-0000-0000-0000BB370000}"/>
    <cellStyle name="FormulaProxy0decimals 5 3 5 2" xfId="33726" xr:uid="{00000000-0005-0000-0000-0000BC370000}"/>
    <cellStyle name="FormulaProxy0decimals 5 3 6" xfId="33720" xr:uid="{00000000-0005-0000-0000-0000BD370000}"/>
    <cellStyle name="FormulaProxy0decimals 5 4" xfId="8704" xr:uid="{00000000-0005-0000-0000-0000BE370000}"/>
    <cellStyle name="FormulaProxy0decimals 5 4 2" xfId="8705" xr:uid="{00000000-0005-0000-0000-0000BF370000}"/>
    <cellStyle name="FormulaProxy0decimals 5 4 2 2" xfId="33728" xr:uid="{00000000-0005-0000-0000-0000C0370000}"/>
    <cellStyle name="FormulaProxy0decimals 5 4 3" xfId="33727" xr:uid="{00000000-0005-0000-0000-0000C1370000}"/>
    <cellStyle name="FormulaProxy0decimals 5 5" xfId="8706" xr:uid="{00000000-0005-0000-0000-0000C2370000}"/>
    <cellStyle name="FormulaProxy0decimals 5 5 2" xfId="8707" xr:uid="{00000000-0005-0000-0000-0000C3370000}"/>
    <cellStyle name="FormulaProxy0decimals 5 5 2 2" xfId="33730" xr:uid="{00000000-0005-0000-0000-0000C4370000}"/>
    <cellStyle name="FormulaProxy0decimals 5 5 3" xfId="33729" xr:uid="{00000000-0005-0000-0000-0000C5370000}"/>
    <cellStyle name="FormulaProxy0decimals 5 6" xfId="8708" xr:uid="{00000000-0005-0000-0000-0000C6370000}"/>
    <cellStyle name="FormulaProxy0decimals 5 6 2" xfId="8709" xr:uid="{00000000-0005-0000-0000-0000C7370000}"/>
    <cellStyle name="FormulaProxy0decimals 5 6 2 2" xfId="33732" xr:uid="{00000000-0005-0000-0000-0000C8370000}"/>
    <cellStyle name="FormulaProxy0decimals 5 6 3" xfId="33731" xr:uid="{00000000-0005-0000-0000-0000C9370000}"/>
    <cellStyle name="FormulaProxy0decimals 5 7" xfId="8710" xr:uid="{00000000-0005-0000-0000-0000CA370000}"/>
    <cellStyle name="FormulaProxy0decimals 5 7 2" xfId="33733" xr:uid="{00000000-0005-0000-0000-0000CB370000}"/>
    <cellStyle name="FormulaProxy0decimals 5 8" xfId="8711" xr:uid="{00000000-0005-0000-0000-0000CC370000}"/>
    <cellStyle name="FormulaProxy0decimals 5 8 2" xfId="33734" xr:uid="{00000000-0005-0000-0000-0000CD370000}"/>
    <cellStyle name="FormulaProxy0decimals 5 9" xfId="33712" xr:uid="{00000000-0005-0000-0000-0000CE370000}"/>
    <cellStyle name="FormulaProxy0decimals 6" xfId="8712" xr:uid="{00000000-0005-0000-0000-0000CF370000}"/>
    <cellStyle name="FormulaProxy0decimals 6 2" xfId="8713" xr:uid="{00000000-0005-0000-0000-0000D0370000}"/>
    <cellStyle name="FormulaProxy0decimals 6 2 2" xfId="8714" xr:uid="{00000000-0005-0000-0000-0000D1370000}"/>
    <cellStyle name="FormulaProxy0decimals 6 2 2 2" xfId="8715" xr:uid="{00000000-0005-0000-0000-0000D2370000}"/>
    <cellStyle name="FormulaProxy0decimals 6 2 2 2 2" xfId="33738" xr:uid="{00000000-0005-0000-0000-0000D3370000}"/>
    <cellStyle name="FormulaProxy0decimals 6 2 2 3" xfId="33737" xr:uid="{00000000-0005-0000-0000-0000D4370000}"/>
    <cellStyle name="FormulaProxy0decimals 6 2 3" xfId="8716" xr:uid="{00000000-0005-0000-0000-0000D5370000}"/>
    <cellStyle name="FormulaProxy0decimals 6 2 3 2" xfId="8717" xr:uid="{00000000-0005-0000-0000-0000D6370000}"/>
    <cellStyle name="FormulaProxy0decimals 6 2 3 2 2" xfId="33740" xr:uid="{00000000-0005-0000-0000-0000D7370000}"/>
    <cellStyle name="FormulaProxy0decimals 6 2 3 3" xfId="33739" xr:uid="{00000000-0005-0000-0000-0000D8370000}"/>
    <cellStyle name="FormulaProxy0decimals 6 2 4" xfId="8718" xr:uid="{00000000-0005-0000-0000-0000D9370000}"/>
    <cellStyle name="FormulaProxy0decimals 6 2 4 2" xfId="33741" xr:uid="{00000000-0005-0000-0000-0000DA370000}"/>
    <cellStyle name="FormulaProxy0decimals 6 2 5" xfId="8719" xr:uid="{00000000-0005-0000-0000-0000DB370000}"/>
    <cellStyle name="FormulaProxy0decimals 6 2 5 2" xfId="33742" xr:uid="{00000000-0005-0000-0000-0000DC370000}"/>
    <cellStyle name="FormulaProxy0decimals 6 2 6" xfId="33736" xr:uid="{00000000-0005-0000-0000-0000DD370000}"/>
    <cellStyle name="FormulaProxy0decimals 6 3" xfId="8720" xr:uid="{00000000-0005-0000-0000-0000DE370000}"/>
    <cellStyle name="FormulaProxy0decimals 6 3 2" xfId="8721" xr:uid="{00000000-0005-0000-0000-0000DF370000}"/>
    <cellStyle name="FormulaProxy0decimals 6 3 2 2" xfId="8722" xr:uid="{00000000-0005-0000-0000-0000E0370000}"/>
    <cellStyle name="FormulaProxy0decimals 6 3 2 2 2" xfId="33745" xr:uid="{00000000-0005-0000-0000-0000E1370000}"/>
    <cellStyle name="FormulaProxy0decimals 6 3 2 3" xfId="33744" xr:uid="{00000000-0005-0000-0000-0000E2370000}"/>
    <cellStyle name="FormulaProxy0decimals 6 3 3" xfId="8723" xr:uid="{00000000-0005-0000-0000-0000E3370000}"/>
    <cellStyle name="FormulaProxy0decimals 6 3 3 2" xfId="8724" xr:uid="{00000000-0005-0000-0000-0000E4370000}"/>
    <cellStyle name="FormulaProxy0decimals 6 3 3 2 2" xfId="33747" xr:uid="{00000000-0005-0000-0000-0000E5370000}"/>
    <cellStyle name="FormulaProxy0decimals 6 3 3 3" xfId="33746" xr:uid="{00000000-0005-0000-0000-0000E6370000}"/>
    <cellStyle name="FormulaProxy0decimals 6 3 4" xfId="8725" xr:uid="{00000000-0005-0000-0000-0000E7370000}"/>
    <cellStyle name="FormulaProxy0decimals 6 3 4 2" xfId="33748" xr:uid="{00000000-0005-0000-0000-0000E8370000}"/>
    <cellStyle name="FormulaProxy0decimals 6 3 5" xfId="8726" xr:uid="{00000000-0005-0000-0000-0000E9370000}"/>
    <cellStyle name="FormulaProxy0decimals 6 3 5 2" xfId="33749" xr:uid="{00000000-0005-0000-0000-0000EA370000}"/>
    <cellStyle name="FormulaProxy0decimals 6 3 6" xfId="33743" xr:uid="{00000000-0005-0000-0000-0000EB370000}"/>
    <cellStyle name="FormulaProxy0decimals 6 4" xfId="8727" xr:uid="{00000000-0005-0000-0000-0000EC370000}"/>
    <cellStyle name="FormulaProxy0decimals 6 4 2" xfId="8728" xr:uid="{00000000-0005-0000-0000-0000ED370000}"/>
    <cellStyle name="FormulaProxy0decimals 6 4 2 2" xfId="33751" xr:uid="{00000000-0005-0000-0000-0000EE370000}"/>
    <cellStyle name="FormulaProxy0decimals 6 4 3" xfId="33750" xr:uid="{00000000-0005-0000-0000-0000EF370000}"/>
    <cellStyle name="FormulaProxy0decimals 6 5" xfId="8729" xr:uid="{00000000-0005-0000-0000-0000F0370000}"/>
    <cellStyle name="FormulaProxy0decimals 6 5 2" xfId="8730" xr:uid="{00000000-0005-0000-0000-0000F1370000}"/>
    <cellStyle name="FormulaProxy0decimals 6 5 2 2" xfId="33753" xr:uid="{00000000-0005-0000-0000-0000F2370000}"/>
    <cellStyle name="FormulaProxy0decimals 6 5 3" xfId="33752" xr:uid="{00000000-0005-0000-0000-0000F3370000}"/>
    <cellStyle name="FormulaProxy0decimals 6 6" xfId="8731" xr:uid="{00000000-0005-0000-0000-0000F4370000}"/>
    <cellStyle name="FormulaProxy0decimals 6 6 2" xfId="8732" xr:uid="{00000000-0005-0000-0000-0000F5370000}"/>
    <cellStyle name="FormulaProxy0decimals 6 6 2 2" xfId="33755" xr:uid="{00000000-0005-0000-0000-0000F6370000}"/>
    <cellStyle name="FormulaProxy0decimals 6 6 3" xfId="33754" xr:uid="{00000000-0005-0000-0000-0000F7370000}"/>
    <cellStyle name="FormulaProxy0decimals 6 7" xfId="8733" xr:uid="{00000000-0005-0000-0000-0000F8370000}"/>
    <cellStyle name="FormulaProxy0decimals 6 7 2" xfId="33756" xr:uid="{00000000-0005-0000-0000-0000F9370000}"/>
    <cellStyle name="FormulaProxy0decimals 6 8" xfId="8734" xr:uid="{00000000-0005-0000-0000-0000FA370000}"/>
    <cellStyle name="FormulaProxy0decimals 6 8 2" xfId="33757" xr:uid="{00000000-0005-0000-0000-0000FB370000}"/>
    <cellStyle name="FormulaProxy0decimals 6 9" xfId="33735" xr:uid="{00000000-0005-0000-0000-0000FC370000}"/>
    <cellStyle name="FormulaProxy0decimals 7" xfId="8735" xr:uid="{00000000-0005-0000-0000-0000FD370000}"/>
    <cellStyle name="FormulaProxy0decimals 7 2" xfId="8736" xr:uid="{00000000-0005-0000-0000-0000FE370000}"/>
    <cellStyle name="FormulaProxy0decimals 7 2 2" xfId="8737" xr:uid="{00000000-0005-0000-0000-0000FF370000}"/>
    <cellStyle name="FormulaProxy0decimals 7 2 2 2" xfId="8738" xr:uid="{00000000-0005-0000-0000-000000380000}"/>
    <cellStyle name="FormulaProxy0decimals 7 2 2 2 2" xfId="33761" xr:uid="{00000000-0005-0000-0000-000001380000}"/>
    <cellStyle name="FormulaProxy0decimals 7 2 2 3" xfId="33760" xr:uid="{00000000-0005-0000-0000-000002380000}"/>
    <cellStyle name="FormulaProxy0decimals 7 2 3" xfId="8739" xr:uid="{00000000-0005-0000-0000-000003380000}"/>
    <cellStyle name="FormulaProxy0decimals 7 2 3 2" xfId="8740" xr:uid="{00000000-0005-0000-0000-000004380000}"/>
    <cellStyle name="FormulaProxy0decimals 7 2 3 2 2" xfId="33763" xr:uid="{00000000-0005-0000-0000-000005380000}"/>
    <cellStyle name="FormulaProxy0decimals 7 2 3 3" xfId="33762" xr:uid="{00000000-0005-0000-0000-000006380000}"/>
    <cellStyle name="FormulaProxy0decimals 7 2 4" xfId="8741" xr:uid="{00000000-0005-0000-0000-000007380000}"/>
    <cellStyle name="FormulaProxy0decimals 7 2 4 2" xfId="33764" xr:uid="{00000000-0005-0000-0000-000008380000}"/>
    <cellStyle name="FormulaProxy0decimals 7 2 5" xfId="8742" xr:uid="{00000000-0005-0000-0000-000009380000}"/>
    <cellStyle name="FormulaProxy0decimals 7 2 5 2" xfId="33765" xr:uid="{00000000-0005-0000-0000-00000A380000}"/>
    <cellStyle name="FormulaProxy0decimals 7 2 6" xfId="33759" xr:uid="{00000000-0005-0000-0000-00000B380000}"/>
    <cellStyle name="FormulaProxy0decimals 7 3" xfId="8743" xr:uid="{00000000-0005-0000-0000-00000C380000}"/>
    <cellStyle name="FormulaProxy0decimals 7 3 2" xfId="8744" xr:uid="{00000000-0005-0000-0000-00000D380000}"/>
    <cellStyle name="FormulaProxy0decimals 7 3 2 2" xfId="8745" xr:uid="{00000000-0005-0000-0000-00000E380000}"/>
    <cellStyle name="FormulaProxy0decimals 7 3 2 2 2" xfId="33768" xr:uid="{00000000-0005-0000-0000-00000F380000}"/>
    <cellStyle name="FormulaProxy0decimals 7 3 2 3" xfId="33767" xr:uid="{00000000-0005-0000-0000-000010380000}"/>
    <cellStyle name="FormulaProxy0decimals 7 3 3" xfId="8746" xr:uid="{00000000-0005-0000-0000-000011380000}"/>
    <cellStyle name="FormulaProxy0decimals 7 3 3 2" xfId="8747" xr:uid="{00000000-0005-0000-0000-000012380000}"/>
    <cellStyle name="FormulaProxy0decimals 7 3 3 2 2" xfId="33770" xr:uid="{00000000-0005-0000-0000-000013380000}"/>
    <cellStyle name="FormulaProxy0decimals 7 3 3 3" xfId="33769" xr:uid="{00000000-0005-0000-0000-000014380000}"/>
    <cellStyle name="FormulaProxy0decimals 7 3 4" xfId="8748" xr:uid="{00000000-0005-0000-0000-000015380000}"/>
    <cellStyle name="FormulaProxy0decimals 7 3 4 2" xfId="33771" xr:uid="{00000000-0005-0000-0000-000016380000}"/>
    <cellStyle name="FormulaProxy0decimals 7 3 5" xfId="8749" xr:uid="{00000000-0005-0000-0000-000017380000}"/>
    <cellStyle name="FormulaProxy0decimals 7 3 5 2" xfId="33772" xr:uid="{00000000-0005-0000-0000-000018380000}"/>
    <cellStyle name="FormulaProxy0decimals 7 3 6" xfId="33766" xr:uid="{00000000-0005-0000-0000-000019380000}"/>
    <cellStyle name="FormulaProxy0decimals 7 4" xfId="8750" xr:uid="{00000000-0005-0000-0000-00001A380000}"/>
    <cellStyle name="FormulaProxy0decimals 7 4 2" xfId="8751" xr:uid="{00000000-0005-0000-0000-00001B380000}"/>
    <cellStyle name="FormulaProxy0decimals 7 4 2 2" xfId="33774" xr:uid="{00000000-0005-0000-0000-00001C380000}"/>
    <cellStyle name="FormulaProxy0decimals 7 4 3" xfId="33773" xr:uid="{00000000-0005-0000-0000-00001D380000}"/>
    <cellStyle name="FormulaProxy0decimals 7 5" xfId="8752" xr:uid="{00000000-0005-0000-0000-00001E380000}"/>
    <cellStyle name="FormulaProxy0decimals 7 5 2" xfId="8753" xr:uid="{00000000-0005-0000-0000-00001F380000}"/>
    <cellStyle name="FormulaProxy0decimals 7 5 2 2" xfId="33776" xr:uid="{00000000-0005-0000-0000-000020380000}"/>
    <cellStyle name="FormulaProxy0decimals 7 5 3" xfId="33775" xr:uid="{00000000-0005-0000-0000-000021380000}"/>
    <cellStyle name="FormulaProxy0decimals 7 6" xfId="8754" xr:uid="{00000000-0005-0000-0000-000022380000}"/>
    <cellStyle name="FormulaProxy0decimals 7 6 2" xfId="8755" xr:uid="{00000000-0005-0000-0000-000023380000}"/>
    <cellStyle name="FormulaProxy0decimals 7 6 2 2" xfId="33778" xr:uid="{00000000-0005-0000-0000-000024380000}"/>
    <cellStyle name="FormulaProxy0decimals 7 6 3" xfId="33777" xr:uid="{00000000-0005-0000-0000-000025380000}"/>
    <cellStyle name="FormulaProxy0decimals 7 7" xfId="8756" xr:uid="{00000000-0005-0000-0000-000026380000}"/>
    <cellStyle name="FormulaProxy0decimals 7 7 2" xfId="33779" xr:uid="{00000000-0005-0000-0000-000027380000}"/>
    <cellStyle name="FormulaProxy0decimals 7 8" xfId="8757" xr:uid="{00000000-0005-0000-0000-000028380000}"/>
    <cellStyle name="FormulaProxy0decimals 7 8 2" xfId="33780" xr:uid="{00000000-0005-0000-0000-000029380000}"/>
    <cellStyle name="FormulaProxy0decimals 7 9" xfId="33758" xr:uid="{00000000-0005-0000-0000-00002A380000}"/>
    <cellStyle name="FormulaProxy0decimals 8" xfId="8758" xr:uid="{00000000-0005-0000-0000-00002B380000}"/>
    <cellStyle name="FormulaProxy0decimals 8 2" xfId="8759" xr:uid="{00000000-0005-0000-0000-00002C380000}"/>
    <cellStyle name="FormulaProxy0decimals 8 2 2" xfId="8760" xr:uid="{00000000-0005-0000-0000-00002D380000}"/>
    <cellStyle name="FormulaProxy0decimals 8 2 2 2" xfId="8761" xr:uid="{00000000-0005-0000-0000-00002E380000}"/>
    <cellStyle name="FormulaProxy0decimals 8 2 2 2 2" xfId="33784" xr:uid="{00000000-0005-0000-0000-00002F380000}"/>
    <cellStyle name="FormulaProxy0decimals 8 2 2 3" xfId="33783" xr:uid="{00000000-0005-0000-0000-000030380000}"/>
    <cellStyle name="FormulaProxy0decimals 8 2 3" xfId="8762" xr:uid="{00000000-0005-0000-0000-000031380000}"/>
    <cellStyle name="FormulaProxy0decimals 8 2 3 2" xfId="8763" xr:uid="{00000000-0005-0000-0000-000032380000}"/>
    <cellStyle name="FormulaProxy0decimals 8 2 3 2 2" xfId="33786" xr:uid="{00000000-0005-0000-0000-000033380000}"/>
    <cellStyle name="FormulaProxy0decimals 8 2 3 3" xfId="33785" xr:uid="{00000000-0005-0000-0000-000034380000}"/>
    <cellStyle name="FormulaProxy0decimals 8 2 4" xfId="8764" xr:uid="{00000000-0005-0000-0000-000035380000}"/>
    <cellStyle name="FormulaProxy0decimals 8 2 4 2" xfId="33787" xr:uid="{00000000-0005-0000-0000-000036380000}"/>
    <cellStyle name="FormulaProxy0decimals 8 2 5" xfId="8765" xr:uid="{00000000-0005-0000-0000-000037380000}"/>
    <cellStyle name="FormulaProxy0decimals 8 2 5 2" xfId="33788" xr:uid="{00000000-0005-0000-0000-000038380000}"/>
    <cellStyle name="FormulaProxy0decimals 8 2 6" xfId="33782" xr:uid="{00000000-0005-0000-0000-000039380000}"/>
    <cellStyle name="FormulaProxy0decimals 8 3" xfId="8766" xr:uid="{00000000-0005-0000-0000-00003A380000}"/>
    <cellStyle name="FormulaProxy0decimals 8 3 2" xfId="8767" xr:uid="{00000000-0005-0000-0000-00003B380000}"/>
    <cellStyle name="FormulaProxy0decimals 8 3 2 2" xfId="8768" xr:uid="{00000000-0005-0000-0000-00003C380000}"/>
    <cellStyle name="FormulaProxy0decimals 8 3 2 2 2" xfId="33791" xr:uid="{00000000-0005-0000-0000-00003D380000}"/>
    <cellStyle name="FormulaProxy0decimals 8 3 2 3" xfId="33790" xr:uid="{00000000-0005-0000-0000-00003E380000}"/>
    <cellStyle name="FormulaProxy0decimals 8 3 3" xfId="8769" xr:uid="{00000000-0005-0000-0000-00003F380000}"/>
    <cellStyle name="FormulaProxy0decimals 8 3 3 2" xfId="8770" xr:uid="{00000000-0005-0000-0000-000040380000}"/>
    <cellStyle name="FormulaProxy0decimals 8 3 3 2 2" xfId="33793" xr:uid="{00000000-0005-0000-0000-000041380000}"/>
    <cellStyle name="FormulaProxy0decimals 8 3 3 3" xfId="33792" xr:uid="{00000000-0005-0000-0000-000042380000}"/>
    <cellStyle name="FormulaProxy0decimals 8 3 4" xfId="8771" xr:uid="{00000000-0005-0000-0000-000043380000}"/>
    <cellStyle name="FormulaProxy0decimals 8 3 4 2" xfId="33794" xr:uid="{00000000-0005-0000-0000-000044380000}"/>
    <cellStyle name="FormulaProxy0decimals 8 3 5" xfId="8772" xr:uid="{00000000-0005-0000-0000-000045380000}"/>
    <cellStyle name="FormulaProxy0decimals 8 3 5 2" xfId="33795" xr:uid="{00000000-0005-0000-0000-000046380000}"/>
    <cellStyle name="FormulaProxy0decimals 8 3 6" xfId="33789" xr:uid="{00000000-0005-0000-0000-000047380000}"/>
    <cellStyle name="FormulaProxy0decimals 8 4" xfId="8773" xr:uid="{00000000-0005-0000-0000-000048380000}"/>
    <cellStyle name="FormulaProxy0decimals 8 4 2" xfId="8774" xr:uid="{00000000-0005-0000-0000-000049380000}"/>
    <cellStyle name="FormulaProxy0decimals 8 4 2 2" xfId="33797" xr:uid="{00000000-0005-0000-0000-00004A380000}"/>
    <cellStyle name="FormulaProxy0decimals 8 4 3" xfId="33796" xr:uid="{00000000-0005-0000-0000-00004B380000}"/>
    <cellStyle name="FormulaProxy0decimals 8 5" xfId="8775" xr:uid="{00000000-0005-0000-0000-00004C380000}"/>
    <cellStyle name="FormulaProxy0decimals 8 5 2" xfId="8776" xr:uid="{00000000-0005-0000-0000-00004D380000}"/>
    <cellStyle name="FormulaProxy0decimals 8 5 2 2" xfId="33799" xr:uid="{00000000-0005-0000-0000-00004E380000}"/>
    <cellStyle name="FormulaProxy0decimals 8 5 3" xfId="33798" xr:uid="{00000000-0005-0000-0000-00004F380000}"/>
    <cellStyle name="FormulaProxy0decimals 8 6" xfId="8777" xr:uid="{00000000-0005-0000-0000-000050380000}"/>
    <cellStyle name="FormulaProxy0decimals 8 6 2" xfId="8778" xr:uid="{00000000-0005-0000-0000-000051380000}"/>
    <cellStyle name="FormulaProxy0decimals 8 6 2 2" xfId="33801" xr:uid="{00000000-0005-0000-0000-000052380000}"/>
    <cellStyle name="FormulaProxy0decimals 8 6 3" xfId="33800" xr:uid="{00000000-0005-0000-0000-000053380000}"/>
    <cellStyle name="FormulaProxy0decimals 8 7" xfId="8779" xr:uid="{00000000-0005-0000-0000-000054380000}"/>
    <cellStyle name="FormulaProxy0decimals 8 7 2" xfId="33802" xr:uid="{00000000-0005-0000-0000-000055380000}"/>
    <cellStyle name="FormulaProxy0decimals 8 8" xfId="8780" xr:uid="{00000000-0005-0000-0000-000056380000}"/>
    <cellStyle name="FormulaProxy0decimals 8 8 2" xfId="33803" xr:uid="{00000000-0005-0000-0000-000057380000}"/>
    <cellStyle name="FormulaProxy0decimals 8 9" xfId="33781" xr:uid="{00000000-0005-0000-0000-000058380000}"/>
    <cellStyle name="FormulaProxy0decimals 9" xfId="8781" xr:uid="{00000000-0005-0000-0000-000059380000}"/>
    <cellStyle name="FormulaProxy0decimals 9 2" xfId="8782" xr:uid="{00000000-0005-0000-0000-00005A380000}"/>
    <cellStyle name="FormulaProxy0decimals 9 2 2" xfId="8783" xr:uid="{00000000-0005-0000-0000-00005B380000}"/>
    <cellStyle name="FormulaProxy0decimals 9 2 2 2" xfId="8784" xr:uid="{00000000-0005-0000-0000-00005C380000}"/>
    <cellStyle name="FormulaProxy0decimals 9 2 2 2 2" xfId="33807" xr:uid="{00000000-0005-0000-0000-00005D380000}"/>
    <cellStyle name="FormulaProxy0decimals 9 2 2 3" xfId="33806" xr:uid="{00000000-0005-0000-0000-00005E380000}"/>
    <cellStyle name="FormulaProxy0decimals 9 2 3" xfId="8785" xr:uid="{00000000-0005-0000-0000-00005F380000}"/>
    <cellStyle name="FormulaProxy0decimals 9 2 3 2" xfId="8786" xr:uid="{00000000-0005-0000-0000-000060380000}"/>
    <cellStyle name="FormulaProxy0decimals 9 2 3 2 2" xfId="33809" xr:uid="{00000000-0005-0000-0000-000061380000}"/>
    <cellStyle name="FormulaProxy0decimals 9 2 3 3" xfId="33808" xr:uid="{00000000-0005-0000-0000-000062380000}"/>
    <cellStyle name="FormulaProxy0decimals 9 2 4" xfId="8787" xr:uid="{00000000-0005-0000-0000-000063380000}"/>
    <cellStyle name="FormulaProxy0decimals 9 2 4 2" xfId="33810" xr:uid="{00000000-0005-0000-0000-000064380000}"/>
    <cellStyle name="FormulaProxy0decimals 9 2 5" xfId="8788" xr:uid="{00000000-0005-0000-0000-000065380000}"/>
    <cellStyle name="FormulaProxy0decimals 9 2 5 2" xfId="33811" xr:uid="{00000000-0005-0000-0000-000066380000}"/>
    <cellStyle name="FormulaProxy0decimals 9 2 6" xfId="33805" xr:uid="{00000000-0005-0000-0000-000067380000}"/>
    <cellStyle name="FormulaProxy0decimals 9 3" xfId="8789" xr:uid="{00000000-0005-0000-0000-000068380000}"/>
    <cellStyle name="FormulaProxy0decimals 9 3 2" xfId="8790" xr:uid="{00000000-0005-0000-0000-000069380000}"/>
    <cellStyle name="FormulaProxy0decimals 9 3 2 2" xfId="8791" xr:uid="{00000000-0005-0000-0000-00006A380000}"/>
    <cellStyle name="FormulaProxy0decimals 9 3 2 2 2" xfId="33814" xr:uid="{00000000-0005-0000-0000-00006B380000}"/>
    <cellStyle name="FormulaProxy0decimals 9 3 2 3" xfId="33813" xr:uid="{00000000-0005-0000-0000-00006C380000}"/>
    <cellStyle name="FormulaProxy0decimals 9 3 3" xfId="8792" xr:uid="{00000000-0005-0000-0000-00006D380000}"/>
    <cellStyle name="FormulaProxy0decimals 9 3 3 2" xfId="8793" xr:uid="{00000000-0005-0000-0000-00006E380000}"/>
    <cellStyle name="FormulaProxy0decimals 9 3 3 2 2" xfId="33816" xr:uid="{00000000-0005-0000-0000-00006F380000}"/>
    <cellStyle name="FormulaProxy0decimals 9 3 3 3" xfId="33815" xr:uid="{00000000-0005-0000-0000-000070380000}"/>
    <cellStyle name="FormulaProxy0decimals 9 3 4" xfId="8794" xr:uid="{00000000-0005-0000-0000-000071380000}"/>
    <cellStyle name="FormulaProxy0decimals 9 3 4 2" xfId="33817" xr:uid="{00000000-0005-0000-0000-000072380000}"/>
    <cellStyle name="FormulaProxy0decimals 9 3 5" xfId="8795" xr:uid="{00000000-0005-0000-0000-000073380000}"/>
    <cellStyle name="FormulaProxy0decimals 9 3 5 2" xfId="33818" xr:uid="{00000000-0005-0000-0000-000074380000}"/>
    <cellStyle name="FormulaProxy0decimals 9 3 6" xfId="33812" xr:uid="{00000000-0005-0000-0000-000075380000}"/>
    <cellStyle name="FormulaProxy0decimals 9 4" xfId="8796" xr:uid="{00000000-0005-0000-0000-000076380000}"/>
    <cellStyle name="FormulaProxy0decimals 9 4 2" xfId="8797" xr:uid="{00000000-0005-0000-0000-000077380000}"/>
    <cellStyle name="FormulaProxy0decimals 9 4 2 2" xfId="33820" xr:uid="{00000000-0005-0000-0000-000078380000}"/>
    <cellStyle name="FormulaProxy0decimals 9 4 3" xfId="33819" xr:uid="{00000000-0005-0000-0000-000079380000}"/>
    <cellStyle name="FormulaProxy0decimals 9 5" xfId="8798" xr:uid="{00000000-0005-0000-0000-00007A380000}"/>
    <cellStyle name="FormulaProxy0decimals 9 5 2" xfId="8799" xr:uid="{00000000-0005-0000-0000-00007B380000}"/>
    <cellStyle name="FormulaProxy0decimals 9 5 2 2" xfId="33822" xr:uid="{00000000-0005-0000-0000-00007C380000}"/>
    <cellStyle name="FormulaProxy0decimals 9 5 3" xfId="33821" xr:uid="{00000000-0005-0000-0000-00007D380000}"/>
    <cellStyle name="FormulaProxy0decimals 9 6" xfId="8800" xr:uid="{00000000-0005-0000-0000-00007E380000}"/>
    <cellStyle name="FormulaProxy0decimals 9 6 2" xfId="8801" xr:uid="{00000000-0005-0000-0000-00007F380000}"/>
    <cellStyle name="FormulaProxy0decimals 9 6 2 2" xfId="33824" xr:uid="{00000000-0005-0000-0000-000080380000}"/>
    <cellStyle name="FormulaProxy0decimals 9 6 3" xfId="33823" xr:uid="{00000000-0005-0000-0000-000081380000}"/>
    <cellStyle name="FormulaProxy0decimals 9 7" xfId="8802" xr:uid="{00000000-0005-0000-0000-000082380000}"/>
    <cellStyle name="FormulaProxy0decimals 9 7 2" xfId="33825" xr:uid="{00000000-0005-0000-0000-000083380000}"/>
    <cellStyle name="FormulaProxy0decimals 9 8" xfId="8803" xr:uid="{00000000-0005-0000-0000-000084380000}"/>
    <cellStyle name="FormulaProxy0decimals 9 8 2" xfId="33826" xr:uid="{00000000-0005-0000-0000-000085380000}"/>
    <cellStyle name="FormulaProxy0decimals 9 9" xfId="33804" xr:uid="{00000000-0005-0000-0000-000086380000}"/>
    <cellStyle name="Good" xfId="28122" builtinId="26" customBuiltin="1"/>
    <cellStyle name="Good 2" xfId="8804" xr:uid="{00000000-0005-0000-0000-000088380000}"/>
    <cellStyle name="greyed" xfId="38562" xr:uid="{00000000-0005-0000-0000-000089380000}"/>
    <cellStyle name="Heading 1" xfId="28118" builtinId="16" customBuiltin="1"/>
    <cellStyle name="Heading 1 2" xfId="8805" xr:uid="{00000000-0005-0000-0000-00008B380000}"/>
    <cellStyle name="Heading 2" xfId="28119" builtinId="17" customBuiltin="1"/>
    <cellStyle name="Heading 2 2" xfId="38" xr:uid="{00000000-0005-0000-0000-00008D380000}"/>
    <cellStyle name="Heading 2 2 2" xfId="8806" xr:uid="{00000000-0005-0000-0000-00008E380000}"/>
    <cellStyle name="Heading 2 2 3" xfId="8807" xr:uid="{00000000-0005-0000-0000-00008F380000}"/>
    <cellStyle name="Heading 2 3" xfId="8808" xr:uid="{00000000-0005-0000-0000-000090380000}"/>
    <cellStyle name="Heading 3" xfId="28120" builtinId="18" customBuiltin="1"/>
    <cellStyle name="Heading 3 2" xfId="8809" xr:uid="{00000000-0005-0000-0000-000092380000}"/>
    <cellStyle name="Heading 4" xfId="28121" builtinId="19" customBuiltin="1"/>
    <cellStyle name="Heading 4 2" xfId="8810" xr:uid="{00000000-0005-0000-0000-000094380000}"/>
    <cellStyle name="Hyperlink" xfId="2" builtinId="8"/>
    <cellStyle name="Hyperlink 2" xfId="8811" xr:uid="{00000000-0005-0000-0000-000096380000}"/>
    <cellStyle name="Hyperlink 3" xfId="8812" xr:uid="{00000000-0005-0000-0000-000097380000}"/>
    <cellStyle name="Hyperlink 4" xfId="28158" xr:uid="{00000000-0005-0000-0000-000098380000}"/>
    <cellStyle name="Hyperlink 5" xfId="38567" xr:uid="{F5ACBF42-51EB-492D-9D9F-879273FA0779}"/>
    <cellStyle name="Input" xfId="28125" builtinId="20" customBuiltin="1"/>
    <cellStyle name="Input 2" xfId="8813" xr:uid="{00000000-0005-0000-0000-00009A380000}"/>
    <cellStyle name="Input 2 10" xfId="8814" xr:uid="{00000000-0005-0000-0000-00009B380000}"/>
    <cellStyle name="Input 2 10 2" xfId="8815" xr:uid="{00000000-0005-0000-0000-00009C380000}"/>
    <cellStyle name="Input 2 10 2 2" xfId="8816" xr:uid="{00000000-0005-0000-0000-00009D380000}"/>
    <cellStyle name="Input 2 10 2 2 2" xfId="8817" xr:uid="{00000000-0005-0000-0000-00009E380000}"/>
    <cellStyle name="Input 2 10 2 3" xfId="8818" xr:uid="{00000000-0005-0000-0000-00009F380000}"/>
    <cellStyle name="Input 2 10 2 3 2" xfId="8819" xr:uid="{00000000-0005-0000-0000-0000A0380000}"/>
    <cellStyle name="Input 2 10 2 4" xfId="8820" xr:uid="{00000000-0005-0000-0000-0000A1380000}"/>
    <cellStyle name="Input 2 10 2 5" xfId="8821" xr:uid="{00000000-0005-0000-0000-0000A2380000}"/>
    <cellStyle name="Input 2 10 3" xfId="8822" xr:uid="{00000000-0005-0000-0000-0000A3380000}"/>
    <cellStyle name="Input 2 10 3 2" xfId="8823" xr:uid="{00000000-0005-0000-0000-0000A4380000}"/>
    <cellStyle name="Input 2 10 3 2 2" xfId="8824" xr:uid="{00000000-0005-0000-0000-0000A5380000}"/>
    <cellStyle name="Input 2 10 3 3" xfId="8825" xr:uid="{00000000-0005-0000-0000-0000A6380000}"/>
    <cellStyle name="Input 2 10 3 3 2" xfId="8826" xr:uid="{00000000-0005-0000-0000-0000A7380000}"/>
    <cellStyle name="Input 2 10 3 4" xfId="8827" xr:uid="{00000000-0005-0000-0000-0000A8380000}"/>
    <cellStyle name="Input 2 10 3 5" xfId="8828" xr:uid="{00000000-0005-0000-0000-0000A9380000}"/>
    <cellStyle name="Input 2 10 4" xfId="8829" xr:uid="{00000000-0005-0000-0000-0000AA380000}"/>
    <cellStyle name="Input 2 10 4 2" xfId="8830" xr:uid="{00000000-0005-0000-0000-0000AB380000}"/>
    <cellStyle name="Input 2 10 5" xfId="8831" xr:uid="{00000000-0005-0000-0000-0000AC380000}"/>
    <cellStyle name="Input 2 10 5 2" xfId="8832" xr:uid="{00000000-0005-0000-0000-0000AD380000}"/>
    <cellStyle name="Input 2 10 6" xfId="8833" xr:uid="{00000000-0005-0000-0000-0000AE380000}"/>
    <cellStyle name="Input 2 10 6 2" xfId="8834" xr:uid="{00000000-0005-0000-0000-0000AF380000}"/>
    <cellStyle name="Input 2 10 7" xfId="8835" xr:uid="{00000000-0005-0000-0000-0000B0380000}"/>
    <cellStyle name="Input 2 10 8" xfId="8836" xr:uid="{00000000-0005-0000-0000-0000B1380000}"/>
    <cellStyle name="Input 2 11" xfId="8837" xr:uid="{00000000-0005-0000-0000-0000B2380000}"/>
    <cellStyle name="Input 2 11 2" xfId="8838" xr:uid="{00000000-0005-0000-0000-0000B3380000}"/>
    <cellStyle name="Input 2 11 2 2" xfId="8839" xr:uid="{00000000-0005-0000-0000-0000B4380000}"/>
    <cellStyle name="Input 2 11 2 2 2" xfId="8840" xr:uid="{00000000-0005-0000-0000-0000B5380000}"/>
    <cellStyle name="Input 2 11 2 3" xfId="8841" xr:uid="{00000000-0005-0000-0000-0000B6380000}"/>
    <cellStyle name="Input 2 11 2 3 2" xfId="8842" xr:uid="{00000000-0005-0000-0000-0000B7380000}"/>
    <cellStyle name="Input 2 11 2 4" xfId="8843" xr:uid="{00000000-0005-0000-0000-0000B8380000}"/>
    <cellStyle name="Input 2 11 2 5" xfId="8844" xr:uid="{00000000-0005-0000-0000-0000B9380000}"/>
    <cellStyle name="Input 2 11 3" xfId="8845" xr:uid="{00000000-0005-0000-0000-0000BA380000}"/>
    <cellStyle name="Input 2 11 3 2" xfId="8846" xr:uid="{00000000-0005-0000-0000-0000BB380000}"/>
    <cellStyle name="Input 2 11 3 2 2" xfId="8847" xr:uid="{00000000-0005-0000-0000-0000BC380000}"/>
    <cellStyle name="Input 2 11 3 3" xfId="8848" xr:uid="{00000000-0005-0000-0000-0000BD380000}"/>
    <cellStyle name="Input 2 11 3 3 2" xfId="8849" xr:uid="{00000000-0005-0000-0000-0000BE380000}"/>
    <cellStyle name="Input 2 11 3 4" xfId="8850" xr:uid="{00000000-0005-0000-0000-0000BF380000}"/>
    <cellStyle name="Input 2 11 3 5" xfId="8851" xr:uid="{00000000-0005-0000-0000-0000C0380000}"/>
    <cellStyle name="Input 2 11 4" xfId="8852" xr:uid="{00000000-0005-0000-0000-0000C1380000}"/>
    <cellStyle name="Input 2 11 4 2" xfId="8853" xr:uid="{00000000-0005-0000-0000-0000C2380000}"/>
    <cellStyle name="Input 2 11 5" xfId="8854" xr:uid="{00000000-0005-0000-0000-0000C3380000}"/>
    <cellStyle name="Input 2 11 5 2" xfId="8855" xr:uid="{00000000-0005-0000-0000-0000C4380000}"/>
    <cellStyle name="Input 2 11 6" xfId="8856" xr:uid="{00000000-0005-0000-0000-0000C5380000}"/>
    <cellStyle name="Input 2 11 6 2" xfId="8857" xr:uid="{00000000-0005-0000-0000-0000C6380000}"/>
    <cellStyle name="Input 2 11 7" xfId="8858" xr:uid="{00000000-0005-0000-0000-0000C7380000}"/>
    <cellStyle name="Input 2 11 8" xfId="8859" xr:uid="{00000000-0005-0000-0000-0000C8380000}"/>
    <cellStyle name="Input 2 12" xfId="8860" xr:uid="{00000000-0005-0000-0000-0000C9380000}"/>
    <cellStyle name="Input 2 12 2" xfId="8861" xr:uid="{00000000-0005-0000-0000-0000CA380000}"/>
    <cellStyle name="Input 2 12 2 2" xfId="8862" xr:uid="{00000000-0005-0000-0000-0000CB380000}"/>
    <cellStyle name="Input 2 12 2 2 2" xfId="8863" xr:uid="{00000000-0005-0000-0000-0000CC380000}"/>
    <cellStyle name="Input 2 12 2 3" xfId="8864" xr:uid="{00000000-0005-0000-0000-0000CD380000}"/>
    <cellStyle name="Input 2 12 2 3 2" xfId="8865" xr:uid="{00000000-0005-0000-0000-0000CE380000}"/>
    <cellStyle name="Input 2 12 2 4" xfId="8866" xr:uid="{00000000-0005-0000-0000-0000CF380000}"/>
    <cellStyle name="Input 2 12 2 5" xfId="8867" xr:uid="{00000000-0005-0000-0000-0000D0380000}"/>
    <cellStyle name="Input 2 12 3" xfId="8868" xr:uid="{00000000-0005-0000-0000-0000D1380000}"/>
    <cellStyle name="Input 2 12 3 2" xfId="8869" xr:uid="{00000000-0005-0000-0000-0000D2380000}"/>
    <cellStyle name="Input 2 12 3 2 2" xfId="8870" xr:uid="{00000000-0005-0000-0000-0000D3380000}"/>
    <cellStyle name="Input 2 12 3 3" xfId="8871" xr:uid="{00000000-0005-0000-0000-0000D4380000}"/>
    <cellStyle name="Input 2 12 3 3 2" xfId="8872" xr:uid="{00000000-0005-0000-0000-0000D5380000}"/>
    <cellStyle name="Input 2 12 3 4" xfId="8873" xr:uid="{00000000-0005-0000-0000-0000D6380000}"/>
    <cellStyle name="Input 2 12 3 5" xfId="8874" xr:uid="{00000000-0005-0000-0000-0000D7380000}"/>
    <cellStyle name="Input 2 12 4" xfId="8875" xr:uid="{00000000-0005-0000-0000-0000D8380000}"/>
    <cellStyle name="Input 2 12 4 2" xfId="8876" xr:uid="{00000000-0005-0000-0000-0000D9380000}"/>
    <cellStyle name="Input 2 12 5" xfId="8877" xr:uid="{00000000-0005-0000-0000-0000DA380000}"/>
    <cellStyle name="Input 2 12 5 2" xfId="8878" xr:uid="{00000000-0005-0000-0000-0000DB380000}"/>
    <cellStyle name="Input 2 12 6" xfId="8879" xr:uid="{00000000-0005-0000-0000-0000DC380000}"/>
    <cellStyle name="Input 2 12 6 2" xfId="8880" xr:uid="{00000000-0005-0000-0000-0000DD380000}"/>
    <cellStyle name="Input 2 12 7" xfId="8881" xr:uid="{00000000-0005-0000-0000-0000DE380000}"/>
    <cellStyle name="Input 2 12 8" xfId="8882" xr:uid="{00000000-0005-0000-0000-0000DF380000}"/>
    <cellStyle name="Input 2 13" xfId="8883" xr:uid="{00000000-0005-0000-0000-0000E0380000}"/>
    <cellStyle name="Input 2 13 2" xfId="8884" xr:uid="{00000000-0005-0000-0000-0000E1380000}"/>
    <cellStyle name="Input 2 13 2 2" xfId="8885" xr:uid="{00000000-0005-0000-0000-0000E2380000}"/>
    <cellStyle name="Input 2 13 2 2 2" xfId="8886" xr:uid="{00000000-0005-0000-0000-0000E3380000}"/>
    <cellStyle name="Input 2 13 2 3" xfId="8887" xr:uid="{00000000-0005-0000-0000-0000E4380000}"/>
    <cellStyle name="Input 2 13 2 3 2" xfId="8888" xr:uid="{00000000-0005-0000-0000-0000E5380000}"/>
    <cellStyle name="Input 2 13 2 4" xfId="8889" xr:uid="{00000000-0005-0000-0000-0000E6380000}"/>
    <cellStyle name="Input 2 13 2 5" xfId="8890" xr:uid="{00000000-0005-0000-0000-0000E7380000}"/>
    <cellStyle name="Input 2 13 3" xfId="8891" xr:uid="{00000000-0005-0000-0000-0000E8380000}"/>
    <cellStyle name="Input 2 13 3 2" xfId="8892" xr:uid="{00000000-0005-0000-0000-0000E9380000}"/>
    <cellStyle name="Input 2 13 3 2 2" xfId="8893" xr:uid="{00000000-0005-0000-0000-0000EA380000}"/>
    <cellStyle name="Input 2 13 3 3" xfId="8894" xr:uid="{00000000-0005-0000-0000-0000EB380000}"/>
    <cellStyle name="Input 2 13 3 3 2" xfId="8895" xr:uid="{00000000-0005-0000-0000-0000EC380000}"/>
    <cellStyle name="Input 2 13 3 4" xfId="8896" xr:uid="{00000000-0005-0000-0000-0000ED380000}"/>
    <cellStyle name="Input 2 13 3 5" xfId="8897" xr:uid="{00000000-0005-0000-0000-0000EE380000}"/>
    <cellStyle name="Input 2 13 4" xfId="8898" xr:uid="{00000000-0005-0000-0000-0000EF380000}"/>
    <cellStyle name="Input 2 13 4 2" xfId="8899" xr:uid="{00000000-0005-0000-0000-0000F0380000}"/>
    <cellStyle name="Input 2 13 5" xfId="8900" xr:uid="{00000000-0005-0000-0000-0000F1380000}"/>
    <cellStyle name="Input 2 13 5 2" xfId="8901" xr:uid="{00000000-0005-0000-0000-0000F2380000}"/>
    <cellStyle name="Input 2 13 6" xfId="8902" xr:uid="{00000000-0005-0000-0000-0000F3380000}"/>
    <cellStyle name="Input 2 13 6 2" xfId="8903" xr:uid="{00000000-0005-0000-0000-0000F4380000}"/>
    <cellStyle name="Input 2 13 7" xfId="8904" xr:uid="{00000000-0005-0000-0000-0000F5380000}"/>
    <cellStyle name="Input 2 13 8" xfId="8905" xr:uid="{00000000-0005-0000-0000-0000F6380000}"/>
    <cellStyle name="Input 2 14" xfId="8906" xr:uid="{00000000-0005-0000-0000-0000F7380000}"/>
    <cellStyle name="Input 2 14 2" xfId="8907" xr:uid="{00000000-0005-0000-0000-0000F8380000}"/>
    <cellStyle name="Input 2 14 2 2" xfId="8908" xr:uid="{00000000-0005-0000-0000-0000F9380000}"/>
    <cellStyle name="Input 2 14 2 2 2" xfId="8909" xr:uid="{00000000-0005-0000-0000-0000FA380000}"/>
    <cellStyle name="Input 2 14 2 3" xfId="8910" xr:uid="{00000000-0005-0000-0000-0000FB380000}"/>
    <cellStyle name="Input 2 14 2 3 2" xfId="8911" xr:uid="{00000000-0005-0000-0000-0000FC380000}"/>
    <cellStyle name="Input 2 14 2 4" xfId="8912" xr:uid="{00000000-0005-0000-0000-0000FD380000}"/>
    <cellStyle name="Input 2 14 2 5" xfId="8913" xr:uid="{00000000-0005-0000-0000-0000FE380000}"/>
    <cellStyle name="Input 2 14 3" xfId="8914" xr:uid="{00000000-0005-0000-0000-0000FF380000}"/>
    <cellStyle name="Input 2 14 3 2" xfId="8915" xr:uid="{00000000-0005-0000-0000-000000390000}"/>
    <cellStyle name="Input 2 14 3 2 2" xfId="8916" xr:uid="{00000000-0005-0000-0000-000001390000}"/>
    <cellStyle name="Input 2 14 3 3" xfId="8917" xr:uid="{00000000-0005-0000-0000-000002390000}"/>
    <cellStyle name="Input 2 14 3 3 2" xfId="8918" xr:uid="{00000000-0005-0000-0000-000003390000}"/>
    <cellStyle name="Input 2 14 3 4" xfId="8919" xr:uid="{00000000-0005-0000-0000-000004390000}"/>
    <cellStyle name="Input 2 14 3 5" xfId="8920" xr:uid="{00000000-0005-0000-0000-000005390000}"/>
    <cellStyle name="Input 2 14 4" xfId="8921" xr:uid="{00000000-0005-0000-0000-000006390000}"/>
    <cellStyle name="Input 2 14 4 2" xfId="8922" xr:uid="{00000000-0005-0000-0000-000007390000}"/>
    <cellStyle name="Input 2 14 5" xfId="8923" xr:uid="{00000000-0005-0000-0000-000008390000}"/>
    <cellStyle name="Input 2 14 5 2" xfId="8924" xr:uid="{00000000-0005-0000-0000-000009390000}"/>
    <cellStyle name="Input 2 14 6" xfId="8925" xr:uid="{00000000-0005-0000-0000-00000A390000}"/>
    <cellStyle name="Input 2 14 6 2" xfId="8926" xr:uid="{00000000-0005-0000-0000-00000B390000}"/>
    <cellStyle name="Input 2 14 7" xfId="8927" xr:uid="{00000000-0005-0000-0000-00000C390000}"/>
    <cellStyle name="Input 2 14 8" xfId="8928" xr:uid="{00000000-0005-0000-0000-00000D390000}"/>
    <cellStyle name="Input 2 15" xfId="8929" xr:uid="{00000000-0005-0000-0000-00000E390000}"/>
    <cellStyle name="Input 2 15 2" xfId="8930" xr:uid="{00000000-0005-0000-0000-00000F390000}"/>
    <cellStyle name="Input 2 15 2 2" xfId="8931" xr:uid="{00000000-0005-0000-0000-000010390000}"/>
    <cellStyle name="Input 2 15 2 2 2" xfId="8932" xr:uid="{00000000-0005-0000-0000-000011390000}"/>
    <cellStyle name="Input 2 15 2 3" xfId="8933" xr:uid="{00000000-0005-0000-0000-000012390000}"/>
    <cellStyle name="Input 2 15 2 3 2" xfId="8934" xr:uid="{00000000-0005-0000-0000-000013390000}"/>
    <cellStyle name="Input 2 15 2 4" xfId="8935" xr:uid="{00000000-0005-0000-0000-000014390000}"/>
    <cellStyle name="Input 2 15 2 5" xfId="8936" xr:uid="{00000000-0005-0000-0000-000015390000}"/>
    <cellStyle name="Input 2 15 3" xfId="8937" xr:uid="{00000000-0005-0000-0000-000016390000}"/>
    <cellStyle name="Input 2 15 3 2" xfId="8938" xr:uid="{00000000-0005-0000-0000-000017390000}"/>
    <cellStyle name="Input 2 15 3 2 2" xfId="8939" xr:uid="{00000000-0005-0000-0000-000018390000}"/>
    <cellStyle name="Input 2 15 3 3" xfId="8940" xr:uid="{00000000-0005-0000-0000-000019390000}"/>
    <cellStyle name="Input 2 15 3 3 2" xfId="8941" xr:uid="{00000000-0005-0000-0000-00001A390000}"/>
    <cellStyle name="Input 2 15 3 4" xfId="8942" xr:uid="{00000000-0005-0000-0000-00001B390000}"/>
    <cellStyle name="Input 2 15 3 5" xfId="8943" xr:uid="{00000000-0005-0000-0000-00001C390000}"/>
    <cellStyle name="Input 2 15 4" xfId="8944" xr:uid="{00000000-0005-0000-0000-00001D390000}"/>
    <cellStyle name="Input 2 15 4 2" xfId="8945" xr:uid="{00000000-0005-0000-0000-00001E390000}"/>
    <cellStyle name="Input 2 15 5" xfId="8946" xr:uid="{00000000-0005-0000-0000-00001F390000}"/>
    <cellStyle name="Input 2 15 5 2" xfId="8947" xr:uid="{00000000-0005-0000-0000-000020390000}"/>
    <cellStyle name="Input 2 15 6" xfId="8948" xr:uid="{00000000-0005-0000-0000-000021390000}"/>
    <cellStyle name="Input 2 15 6 2" xfId="8949" xr:uid="{00000000-0005-0000-0000-000022390000}"/>
    <cellStyle name="Input 2 15 7" xfId="8950" xr:uid="{00000000-0005-0000-0000-000023390000}"/>
    <cellStyle name="Input 2 15 8" xfId="8951" xr:uid="{00000000-0005-0000-0000-000024390000}"/>
    <cellStyle name="Input 2 16" xfId="8952" xr:uid="{00000000-0005-0000-0000-000025390000}"/>
    <cellStyle name="Input 2 16 2" xfId="8953" xr:uid="{00000000-0005-0000-0000-000026390000}"/>
    <cellStyle name="Input 2 16 2 2" xfId="8954" xr:uid="{00000000-0005-0000-0000-000027390000}"/>
    <cellStyle name="Input 2 16 2 2 2" xfId="8955" xr:uid="{00000000-0005-0000-0000-000028390000}"/>
    <cellStyle name="Input 2 16 2 3" xfId="8956" xr:uid="{00000000-0005-0000-0000-000029390000}"/>
    <cellStyle name="Input 2 16 2 3 2" xfId="8957" xr:uid="{00000000-0005-0000-0000-00002A390000}"/>
    <cellStyle name="Input 2 16 2 4" xfId="8958" xr:uid="{00000000-0005-0000-0000-00002B390000}"/>
    <cellStyle name="Input 2 16 2 5" xfId="8959" xr:uid="{00000000-0005-0000-0000-00002C390000}"/>
    <cellStyle name="Input 2 16 3" xfId="8960" xr:uid="{00000000-0005-0000-0000-00002D390000}"/>
    <cellStyle name="Input 2 16 3 2" xfId="8961" xr:uid="{00000000-0005-0000-0000-00002E390000}"/>
    <cellStyle name="Input 2 16 3 2 2" xfId="8962" xr:uid="{00000000-0005-0000-0000-00002F390000}"/>
    <cellStyle name="Input 2 16 3 3" xfId="8963" xr:uid="{00000000-0005-0000-0000-000030390000}"/>
    <cellStyle name="Input 2 16 3 3 2" xfId="8964" xr:uid="{00000000-0005-0000-0000-000031390000}"/>
    <cellStyle name="Input 2 16 3 4" xfId="8965" xr:uid="{00000000-0005-0000-0000-000032390000}"/>
    <cellStyle name="Input 2 16 3 5" xfId="8966" xr:uid="{00000000-0005-0000-0000-000033390000}"/>
    <cellStyle name="Input 2 16 4" xfId="8967" xr:uid="{00000000-0005-0000-0000-000034390000}"/>
    <cellStyle name="Input 2 16 4 2" xfId="8968" xr:uid="{00000000-0005-0000-0000-000035390000}"/>
    <cellStyle name="Input 2 16 5" xfId="8969" xr:uid="{00000000-0005-0000-0000-000036390000}"/>
    <cellStyle name="Input 2 16 5 2" xfId="8970" xr:uid="{00000000-0005-0000-0000-000037390000}"/>
    <cellStyle name="Input 2 16 6" xfId="8971" xr:uid="{00000000-0005-0000-0000-000038390000}"/>
    <cellStyle name="Input 2 16 6 2" xfId="8972" xr:uid="{00000000-0005-0000-0000-000039390000}"/>
    <cellStyle name="Input 2 16 7" xfId="8973" xr:uid="{00000000-0005-0000-0000-00003A390000}"/>
    <cellStyle name="Input 2 16 8" xfId="8974" xr:uid="{00000000-0005-0000-0000-00003B390000}"/>
    <cellStyle name="Input 2 17" xfId="8975" xr:uid="{00000000-0005-0000-0000-00003C390000}"/>
    <cellStyle name="Input 2 17 2" xfId="8976" xr:uid="{00000000-0005-0000-0000-00003D390000}"/>
    <cellStyle name="Input 2 17 2 2" xfId="8977" xr:uid="{00000000-0005-0000-0000-00003E390000}"/>
    <cellStyle name="Input 2 17 2 2 2" xfId="8978" xr:uid="{00000000-0005-0000-0000-00003F390000}"/>
    <cellStyle name="Input 2 17 2 3" xfId="8979" xr:uid="{00000000-0005-0000-0000-000040390000}"/>
    <cellStyle name="Input 2 17 2 3 2" xfId="8980" xr:uid="{00000000-0005-0000-0000-000041390000}"/>
    <cellStyle name="Input 2 17 2 4" xfId="8981" xr:uid="{00000000-0005-0000-0000-000042390000}"/>
    <cellStyle name="Input 2 17 2 5" xfId="8982" xr:uid="{00000000-0005-0000-0000-000043390000}"/>
    <cellStyle name="Input 2 17 3" xfId="8983" xr:uid="{00000000-0005-0000-0000-000044390000}"/>
    <cellStyle name="Input 2 17 3 2" xfId="8984" xr:uid="{00000000-0005-0000-0000-000045390000}"/>
    <cellStyle name="Input 2 17 3 2 2" xfId="8985" xr:uid="{00000000-0005-0000-0000-000046390000}"/>
    <cellStyle name="Input 2 17 3 3" xfId="8986" xr:uid="{00000000-0005-0000-0000-000047390000}"/>
    <cellStyle name="Input 2 17 3 3 2" xfId="8987" xr:uid="{00000000-0005-0000-0000-000048390000}"/>
    <cellStyle name="Input 2 17 3 4" xfId="8988" xr:uid="{00000000-0005-0000-0000-000049390000}"/>
    <cellStyle name="Input 2 17 3 5" xfId="8989" xr:uid="{00000000-0005-0000-0000-00004A390000}"/>
    <cellStyle name="Input 2 17 4" xfId="8990" xr:uid="{00000000-0005-0000-0000-00004B390000}"/>
    <cellStyle name="Input 2 17 4 2" xfId="8991" xr:uid="{00000000-0005-0000-0000-00004C390000}"/>
    <cellStyle name="Input 2 17 5" xfId="8992" xr:uid="{00000000-0005-0000-0000-00004D390000}"/>
    <cellStyle name="Input 2 17 5 2" xfId="8993" xr:uid="{00000000-0005-0000-0000-00004E390000}"/>
    <cellStyle name="Input 2 17 6" xfId="8994" xr:uid="{00000000-0005-0000-0000-00004F390000}"/>
    <cellStyle name="Input 2 17 7" xfId="8995" xr:uid="{00000000-0005-0000-0000-000050390000}"/>
    <cellStyle name="Input 2 18" xfId="8996" xr:uid="{00000000-0005-0000-0000-000051390000}"/>
    <cellStyle name="Input 2 18 2" xfId="8997" xr:uid="{00000000-0005-0000-0000-000052390000}"/>
    <cellStyle name="Input 2 18 2 2" xfId="8998" xr:uid="{00000000-0005-0000-0000-000053390000}"/>
    <cellStyle name="Input 2 18 3" xfId="8999" xr:uid="{00000000-0005-0000-0000-000054390000}"/>
    <cellStyle name="Input 2 18 3 2" xfId="9000" xr:uid="{00000000-0005-0000-0000-000055390000}"/>
    <cellStyle name="Input 2 18 4" xfId="9001" xr:uid="{00000000-0005-0000-0000-000056390000}"/>
    <cellStyle name="Input 2 18 5" xfId="9002" xr:uid="{00000000-0005-0000-0000-000057390000}"/>
    <cellStyle name="Input 2 19" xfId="9003" xr:uid="{00000000-0005-0000-0000-000058390000}"/>
    <cellStyle name="Input 2 19 2" xfId="9004" xr:uid="{00000000-0005-0000-0000-000059390000}"/>
    <cellStyle name="Input 2 19 2 2" xfId="9005" xr:uid="{00000000-0005-0000-0000-00005A390000}"/>
    <cellStyle name="Input 2 19 3" xfId="9006" xr:uid="{00000000-0005-0000-0000-00005B390000}"/>
    <cellStyle name="Input 2 19 3 2" xfId="9007" xr:uid="{00000000-0005-0000-0000-00005C390000}"/>
    <cellStyle name="Input 2 19 4" xfId="9008" xr:uid="{00000000-0005-0000-0000-00005D390000}"/>
    <cellStyle name="Input 2 19 5" xfId="9009" xr:uid="{00000000-0005-0000-0000-00005E390000}"/>
    <cellStyle name="Input 2 2" xfId="9010" xr:uid="{00000000-0005-0000-0000-00005F390000}"/>
    <cellStyle name="Input 2 2 10" xfId="9011" xr:uid="{00000000-0005-0000-0000-000060390000}"/>
    <cellStyle name="Input 2 2 10 2" xfId="9012" xr:uid="{00000000-0005-0000-0000-000061390000}"/>
    <cellStyle name="Input 2 2 10 2 2" xfId="9013" xr:uid="{00000000-0005-0000-0000-000062390000}"/>
    <cellStyle name="Input 2 2 10 2 2 2" xfId="9014" xr:uid="{00000000-0005-0000-0000-000063390000}"/>
    <cellStyle name="Input 2 2 10 2 3" xfId="9015" xr:uid="{00000000-0005-0000-0000-000064390000}"/>
    <cellStyle name="Input 2 2 10 2 3 2" xfId="9016" xr:uid="{00000000-0005-0000-0000-000065390000}"/>
    <cellStyle name="Input 2 2 10 2 4" xfId="9017" xr:uid="{00000000-0005-0000-0000-000066390000}"/>
    <cellStyle name="Input 2 2 10 2 5" xfId="9018" xr:uid="{00000000-0005-0000-0000-000067390000}"/>
    <cellStyle name="Input 2 2 10 3" xfId="9019" xr:uid="{00000000-0005-0000-0000-000068390000}"/>
    <cellStyle name="Input 2 2 10 3 2" xfId="9020" xr:uid="{00000000-0005-0000-0000-000069390000}"/>
    <cellStyle name="Input 2 2 10 3 2 2" xfId="9021" xr:uid="{00000000-0005-0000-0000-00006A390000}"/>
    <cellStyle name="Input 2 2 10 3 3" xfId="9022" xr:uid="{00000000-0005-0000-0000-00006B390000}"/>
    <cellStyle name="Input 2 2 10 3 3 2" xfId="9023" xr:uid="{00000000-0005-0000-0000-00006C390000}"/>
    <cellStyle name="Input 2 2 10 3 4" xfId="9024" xr:uid="{00000000-0005-0000-0000-00006D390000}"/>
    <cellStyle name="Input 2 2 10 3 5" xfId="9025" xr:uid="{00000000-0005-0000-0000-00006E390000}"/>
    <cellStyle name="Input 2 2 10 4" xfId="9026" xr:uid="{00000000-0005-0000-0000-00006F390000}"/>
    <cellStyle name="Input 2 2 10 4 2" xfId="9027" xr:uid="{00000000-0005-0000-0000-000070390000}"/>
    <cellStyle name="Input 2 2 10 5" xfId="9028" xr:uid="{00000000-0005-0000-0000-000071390000}"/>
    <cellStyle name="Input 2 2 10 5 2" xfId="9029" xr:uid="{00000000-0005-0000-0000-000072390000}"/>
    <cellStyle name="Input 2 2 10 6" xfId="9030" xr:uid="{00000000-0005-0000-0000-000073390000}"/>
    <cellStyle name="Input 2 2 10 6 2" xfId="9031" xr:uid="{00000000-0005-0000-0000-000074390000}"/>
    <cellStyle name="Input 2 2 10 7" xfId="9032" xr:uid="{00000000-0005-0000-0000-000075390000}"/>
    <cellStyle name="Input 2 2 10 8" xfId="9033" xr:uid="{00000000-0005-0000-0000-000076390000}"/>
    <cellStyle name="Input 2 2 11" xfId="9034" xr:uid="{00000000-0005-0000-0000-000077390000}"/>
    <cellStyle name="Input 2 2 11 2" xfId="9035" xr:uid="{00000000-0005-0000-0000-000078390000}"/>
    <cellStyle name="Input 2 2 11 2 2" xfId="9036" xr:uid="{00000000-0005-0000-0000-000079390000}"/>
    <cellStyle name="Input 2 2 11 2 2 2" xfId="9037" xr:uid="{00000000-0005-0000-0000-00007A390000}"/>
    <cellStyle name="Input 2 2 11 2 3" xfId="9038" xr:uid="{00000000-0005-0000-0000-00007B390000}"/>
    <cellStyle name="Input 2 2 11 2 3 2" xfId="9039" xr:uid="{00000000-0005-0000-0000-00007C390000}"/>
    <cellStyle name="Input 2 2 11 2 4" xfId="9040" xr:uid="{00000000-0005-0000-0000-00007D390000}"/>
    <cellStyle name="Input 2 2 11 2 5" xfId="9041" xr:uid="{00000000-0005-0000-0000-00007E390000}"/>
    <cellStyle name="Input 2 2 11 3" xfId="9042" xr:uid="{00000000-0005-0000-0000-00007F390000}"/>
    <cellStyle name="Input 2 2 11 3 2" xfId="9043" xr:uid="{00000000-0005-0000-0000-000080390000}"/>
    <cellStyle name="Input 2 2 11 3 2 2" xfId="9044" xr:uid="{00000000-0005-0000-0000-000081390000}"/>
    <cellStyle name="Input 2 2 11 3 3" xfId="9045" xr:uid="{00000000-0005-0000-0000-000082390000}"/>
    <cellStyle name="Input 2 2 11 3 3 2" xfId="9046" xr:uid="{00000000-0005-0000-0000-000083390000}"/>
    <cellStyle name="Input 2 2 11 3 4" xfId="9047" xr:uid="{00000000-0005-0000-0000-000084390000}"/>
    <cellStyle name="Input 2 2 11 3 5" xfId="9048" xr:uid="{00000000-0005-0000-0000-000085390000}"/>
    <cellStyle name="Input 2 2 11 4" xfId="9049" xr:uid="{00000000-0005-0000-0000-000086390000}"/>
    <cellStyle name="Input 2 2 11 4 2" xfId="9050" xr:uid="{00000000-0005-0000-0000-000087390000}"/>
    <cellStyle name="Input 2 2 11 5" xfId="9051" xr:uid="{00000000-0005-0000-0000-000088390000}"/>
    <cellStyle name="Input 2 2 11 5 2" xfId="9052" xr:uid="{00000000-0005-0000-0000-000089390000}"/>
    <cellStyle name="Input 2 2 11 6" xfId="9053" xr:uid="{00000000-0005-0000-0000-00008A390000}"/>
    <cellStyle name="Input 2 2 11 6 2" xfId="9054" xr:uid="{00000000-0005-0000-0000-00008B390000}"/>
    <cellStyle name="Input 2 2 11 7" xfId="9055" xr:uid="{00000000-0005-0000-0000-00008C390000}"/>
    <cellStyle name="Input 2 2 11 8" xfId="9056" xr:uid="{00000000-0005-0000-0000-00008D390000}"/>
    <cellStyle name="Input 2 2 12" xfId="9057" xr:uid="{00000000-0005-0000-0000-00008E390000}"/>
    <cellStyle name="Input 2 2 12 2" xfId="9058" xr:uid="{00000000-0005-0000-0000-00008F390000}"/>
    <cellStyle name="Input 2 2 12 2 2" xfId="9059" xr:uid="{00000000-0005-0000-0000-000090390000}"/>
    <cellStyle name="Input 2 2 12 2 2 2" xfId="9060" xr:uid="{00000000-0005-0000-0000-000091390000}"/>
    <cellStyle name="Input 2 2 12 2 3" xfId="9061" xr:uid="{00000000-0005-0000-0000-000092390000}"/>
    <cellStyle name="Input 2 2 12 2 3 2" xfId="9062" xr:uid="{00000000-0005-0000-0000-000093390000}"/>
    <cellStyle name="Input 2 2 12 2 4" xfId="9063" xr:uid="{00000000-0005-0000-0000-000094390000}"/>
    <cellStyle name="Input 2 2 12 2 5" xfId="9064" xr:uid="{00000000-0005-0000-0000-000095390000}"/>
    <cellStyle name="Input 2 2 12 3" xfId="9065" xr:uid="{00000000-0005-0000-0000-000096390000}"/>
    <cellStyle name="Input 2 2 12 3 2" xfId="9066" xr:uid="{00000000-0005-0000-0000-000097390000}"/>
    <cellStyle name="Input 2 2 12 3 2 2" xfId="9067" xr:uid="{00000000-0005-0000-0000-000098390000}"/>
    <cellStyle name="Input 2 2 12 3 3" xfId="9068" xr:uid="{00000000-0005-0000-0000-000099390000}"/>
    <cellStyle name="Input 2 2 12 3 3 2" xfId="9069" xr:uid="{00000000-0005-0000-0000-00009A390000}"/>
    <cellStyle name="Input 2 2 12 3 4" xfId="9070" xr:uid="{00000000-0005-0000-0000-00009B390000}"/>
    <cellStyle name="Input 2 2 12 3 5" xfId="9071" xr:uid="{00000000-0005-0000-0000-00009C390000}"/>
    <cellStyle name="Input 2 2 12 4" xfId="9072" xr:uid="{00000000-0005-0000-0000-00009D390000}"/>
    <cellStyle name="Input 2 2 12 4 2" xfId="9073" xr:uid="{00000000-0005-0000-0000-00009E390000}"/>
    <cellStyle name="Input 2 2 12 5" xfId="9074" xr:uid="{00000000-0005-0000-0000-00009F390000}"/>
    <cellStyle name="Input 2 2 12 5 2" xfId="9075" xr:uid="{00000000-0005-0000-0000-0000A0390000}"/>
    <cellStyle name="Input 2 2 12 6" xfId="9076" xr:uid="{00000000-0005-0000-0000-0000A1390000}"/>
    <cellStyle name="Input 2 2 12 6 2" xfId="9077" xr:uid="{00000000-0005-0000-0000-0000A2390000}"/>
    <cellStyle name="Input 2 2 12 7" xfId="9078" xr:uid="{00000000-0005-0000-0000-0000A3390000}"/>
    <cellStyle name="Input 2 2 12 8" xfId="9079" xr:uid="{00000000-0005-0000-0000-0000A4390000}"/>
    <cellStyle name="Input 2 2 13" xfId="9080" xr:uid="{00000000-0005-0000-0000-0000A5390000}"/>
    <cellStyle name="Input 2 2 13 2" xfId="9081" xr:uid="{00000000-0005-0000-0000-0000A6390000}"/>
    <cellStyle name="Input 2 2 13 2 2" xfId="9082" xr:uid="{00000000-0005-0000-0000-0000A7390000}"/>
    <cellStyle name="Input 2 2 13 2 2 2" xfId="9083" xr:uid="{00000000-0005-0000-0000-0000A8390000}"/>
    <cellStyle name="Input 2 2 13 2 3" xfId="9084" xr:uid="{00000000-0005-0000-0000-0000A9390000}"/>
    <cellStyle name="Input 2 2 13 2 3 2" xfId="9085" xr:uid="{00000000-0005-0000-0000-0000AA390000}"/>
    <cellStyle name="Input 2 2 13 2 4" xfId="9086" xr:uid="{00000000-0005-0000-0000-0000AB390000}"/>
    <cellStyle name="Input 2 2 13 2 5" xfId="9087" xr:uid="{00000000-0005-0000-0000-0000AC390000}"/>
    <cellStyle name="Input 2 2 13 3" xfId="9088" xr:uid="{00000000-0005-0000-0000-0000AD390000}"/>
    <cellStyle name="Input 2 2 13 3 2" xfId="9089" xr:uid="{00000000-0005-0000-0000-0000AE390000}"/>
    <cellStyle name="Input 2 2 13 3 2 2" xfId="9090" xr:uid="{00000000-0005-0000-0000-0000AF390000}"/>
    <cellStyle name="Input 2 2 13 3 3" xfId="9091" xr:uid="{00000000-0005-0000-0000-0000B0390000}"/>
    <cellStyle name="Input 2 2 13 3 3 2" xfId="9092" xr:uid="{00000000-0005-0000-0000-0000B1390000}"/>
    <cellStyle name="Input 2 2 13 3 4" xfId="9093" xr:uid="{00000000-0005-0000-0000-0000B2390000}"/>
    <cellStyle name="Input 2 2 13 3 5" xfId="9094" xr:uid="{00000000-0005-0000-0000-0000B3390000}"/>
    <cellStyle name="Input 2 2 13 4" xfId="9095" xr:uid="{00000000-0005-0000-0000-0000B4390000}"/>
    <cellStyle name="Input 2 2 13 4 2" xfId="9096" xr:uid="{00000000-0005-0000-0000-0000B5390000}"/>
    <cellStyle name="Input 2 2 13 5" xfId="9097" xr:uid="{00000000-0005-0000-0000-0000B6390000}"/>
    <cellStyle name="Input 2 2 13 5 2" xfId="9098" xr:uid="{00000000-0005-0000-0000-0000B7390000}"/>
    <cellStyle name="Input 2 2 13 6" xfId="9099" xr:uid="{00000000-0005-0000-0000-0000B8390000}"/>
    <cellStyle name="Input 2 2 13 6 2" xfId="9100" xr:uid="{00000000-0005-0000-0000-0000B9390000}"/>
    <cellStyle name="Input 2 2 13 7" xfId="9101" xr:uid="{00000000-0005-0000-0000-0000BA390000}"/>
    <cellStyle name="Input 2 2 13 8" xfId="9102" xr:uid="{00000000-0005-0000-0000-0000BB390000}"/>
    <cellStyle name="Input 2 2 14" xfId="9103" xr:uid="{00000000-0005-0000-0000-0000BC390000}"/>
    <cellStyle name="Input 2 2 14 2" xfId="9104" xr:uid="{00000000-0005-0000-0000-0000BD390000}"/>
    <cellStyle name="Input 2 2 14 2 2" xfId="9105" xr:uid="{00000000-0005-0000-0000-0000BE390000}"/>
    <cellStyle name="Input 2 2 14 2 2 2" xfId="9106" xr:uid="{00000000-0005-0000-0000-0000BF390000}"/>
    <cellStyle name="Input 2 2 14 2 3" xfId="9107" xr:uid="{00000000-0005-0000-0000-0000C0390000}"/>
    <cellStyle name="Input 2 2 14 2 3 2" xfId="9108" xr:uid="{00000000-0005-0000-0000-0000C1390000}"/>
    <cellStyle name="Input 2 2 14 2 4" xfId="9109" xr:uid="{00000000-0005-0000-0000-0000C2390000}"/>
    <cellStyle name="Input 2 2 14 2 5" xfId="9110" xr:uid="{00000000-0005-0000-0000-0000C3390000}"/>
    <cellStyle name="Input 2 2 14 3" xfId="9111" xr:uid="{00000000-0005-0000-0000-0000C4390000}"/>
    <cellStyle name="Input 2 2 14 3 2" xfId="9112" xr:uid="{00000000-0005-0000-0000-0000C5390000}"/>
    <cellStyle name="Input 2 2 14 3 2 2" xfId="9113" xr:uid="{00000000-0005-0000-0000-0000C6390000}"/>
    <cellStyle name="Input 2 2 14 3 3" xfId="9114" xr:uid="{00000000-0005-0000-0000-0000C7390000}"/>
    <cellStyle name="Input 2 2 14 3 3 2" xfId="9115" xr:uid="{00000000-0005-0000-0000-0000C8390000}"/>
    <cellStyle name="Input 2 2 14 3 4" xfId="9116" xr:uid="{00000000-0005-0000-0000-0000C9390000}"/>
    <cellStyle name="Input 2 2 14 3 5" xfId="9117" xr:uid="{00000000-0005-0000-0000-0000CA390000}"/>
    <cellStyle name="Input 2 2 14 4" xfId="9118" xr:uid="{00000000-0005-0000-0000-0000CB390000}"/>
    <cellStyle name="Input 2 2 14 4 2" xfId="9119" xr:uid="{00000000-0005-0000-0000-0000CC390000}"/>
    <cellStyle name="Input 2 2 14 5" xfId="9120" xr:uid="{00000000-0005-0000-0000-0000CD390000}"/>
    <cellStyle name="Input 2 2 14 5 2" xfId="9121" xr:uid="{00000000-0005-0000-0000-0000CE390000}"/>
    <cellStyle name="Input 2 2 14 6" xfId="9122" xr:uid="{00000000-0005-0000-0000-0000CF390000}"/>
    <cellStyle name="Input 2 2 14 6 2" xfId="9123" xr:uid="{00000000-0005-0000-0000-0000D0390000}"/>
    <cellStyle name="Input 2 2 14 7" xfId="9124" xr:uid="{00000000-0005-0000-0000-0000D1390000}"/>
    <cellStyle name="Input 2 2 14 8" xfId="9125" xr:uid="{00000000-0005-0000-0000-0000D2390000}"/>
    <cellStyle name="Input 2 2 15" xfId="9126" xr:uid="{00000000-0005-0000-0000-0000D3390000}"/>
    <cellStyle name="Input 2 2 15 2" xfId="9127" xr:uid="{00000000-0005-0000-0000-0000D4390000}"/>
    <cellStyle name="Input 2 2 15 2 2" xfId="9128" xr:uid="{00000000-0005-0000-0000-0000D5390000}"/>
    <cellStyle name="Input 2 2 15 2 2 2" xfId="9129" xr:uid="{00000000-0005-0000-0000-0000D6390000}"/>
    <cellStyle name="Input 2 2 15 2 3" xfId="9130" xr:uid="{00000000-0005-0000-0000-0000D7390000}"/>
    <cellStyle name="Input 2 2 15 2 3 2" xfId="9131" xr:uid="{00000000-0005-0000-0000-0000D8390000}"/>
    <cellStyle name="Input 2 2 15 2 4" xfId="9132" xr:uid="{00000000-0005-0000-0000-0000D9390000}"/>
    <cellStyle name="Input 2 2 15 2 5" xfId="9133" xr:uid="{00000000-0005-0000-0000-0000DA390000}"/>
    <cellStyle name="Input 2 2 15 3" xfId="9134" xr:uid="{00000000-0005-0000-0000-0000DB390000}"/>
    <cellStyle name="Input 2 2 15 3 2" xfId="9135" xr:uid="{00000000-0005-0000-0000-0000DC390000}"/>
    <cellStyle name="Input 2 2 15 3 2 2" xfId="9136" xr:uid="{00000000-0005-0000-0000-0000DD390000}"/>
    <cellStyle name="Input 2 2 15 3 3" xfId="9137" xr:uid="{00000000-0005-0000-0000-0000DE390000}"/>
    <cellStyle name="Input 2 2 15 3 3 2" xfId="9138" xr:uid="{00000000-0005-0000-0000-0000DF390000}"/>
    <cellStyle name="Input 2 2 15 3 4" xfId="9139" xr:uid="{00000000-0005-0000-0000-0000E0390000}"/>
    <cellStyle name="Input 2 2 15 3 5" xfId="9140" xr:uid="{00000000-0005-0000-0000-0000E1390000}"/>
    <cellStyle name="Input 2 2 15 4" xfId="9141" xr:uid="{00000000-0005-0000-0000-0000E2390000}"/>
    <cellStyle name="Input 2 2 15 4 2" xfId="9142" xr:uid="{00000000-0005-0000-0000-0000E3390000}"/>
    <cellStyle name="Input 2 2 15 5" xfId="9143" xr:uid="{00000000-0005-0000-0000-0000E4390000}"/>
    <cellStyle name="Input 2 2 15 5 2" xfId="9144" xr:uid="{00000000-0005-0000-0000-0000E5390000}"/>
    <cellStyle name="Input 2 2 15 6" xfId="9145" xr:uid="{00000000-0005-0000-0000-0000E6390000}"/>
    <cellStyle name="Input 2 2 15 6 2" xfId="9146" xr:uid="{00000000-0005-0000-0000-0000E7390000}"/>
    <cellStyle name="Input 2 2 15 7" xfId="9147" xr:uid="{00000000-0005-0000-0000-0000E8390000}"/>
    <cellStyle name="Input 2 2 15 8" xfId="9148" xr:uid="{00000000-0005-0000-0000-0000E9390000}"/>
    <cellStyle name="Input 2 2 16" xfId="9149" xr:uid="{00000000-0005-0000-0000-0000EA390000}"/>
    <cellStyle name="Input 2 2 16 2" xfId="9150" xr:uid="{00000000-0005-0000-0000-0000EB390000}"/>
    <cellStyle name="Input 2 2 16 2 2" xfId="9151" xr:uid="{00000000-0005-0000-0000-0000EC390000}"/>
    <cellStyle name="Input 2 2 16 2 2 2" xfId="9152" xr:uid="{00000000-0005-0000-0000-0000ED390000}"/>
    <cellStyle name="Input 2 2 16 2 3" xfId="9153" xr:uid="{00000000-0005-0000-0000-0000EE390000}"/>
    <cellStyle name="Input 2 2 16 2 3 2" xfId="9154" xr:uid="{00000000-0005-0000-0000-0000EF390000}"/>
    <cellStyle name="Input 2 2 16 2 4" xfId="9155" xr:uid="{00000000-0005-0000-0000-0000F0390000}"/>
    <cellStyle name="Input 2 2 16 2 5" xfId="9156" xr:uid="{00000000-0005-0000-0000-0000F1390000}"/>
    <cellStyle name="Input 2 2 16 3" xfId="9157" xr:uid="{00000000-0005-0000-0000-0000F2390000}"/>
    <cellStyle name="Input 2 2 16 3 2" xfId="9158" xr:uid="{00000000-0005-0000-0000-0000F3390000}"/>
    <cellStyle name="Input 2 2 16 3 2 2" xfId="9159" xr:uid="{00000000-0005-0000-0000-0000F4390000}"/>
    <cellStyle name="Input 2 2 16 3 3" xfId="9160" xr:uid="{00000000-0005-0000-0000-0000F5390000}"/>
    <cellStyle name="Input 2 2 16 3 3 2" xfId="9161" xr:uid="{00000000-0005-0000-0000-0000F6390000}"/>
    <cellStyle name="Input 2 2 16 3 4" xfId="9162" xr:uid="{00000000-0005-0000-0000-0000F7390000}"/>
    <cellStyle name="Input 2 2 16 3 5" xfId="9163" xr:uid="{00000000-0005-0000-0000-0000F8390000}"/>
    <cellStyle name="Input 2 2 16 4" xfId="9164" xr:uid="{00000000-0005-0000-0000-0000F9390000}"/>
    <cellStyle name="Input 2 2 16 4 2" xfId="9165" xr:uid="{00000000-0005-0000-0000-0000FA390000}"/>
    <cellStyle name="Input 2 2 16 5" xfId="9166" xr:uid="{00000000-0005-0000-0000-0000FB390000}"/>
    <cellStyle name="Input 2 2 16 5 2" xfId="9167" xr:uid="{00000000-0005-0000-0000-0000FC390000}"/>
    <cellStyle name="Input 2 2 16 6" xfId="9168" xr:uid="{00000000-0005-0000-0000-0000FD390000}"/>
    <cellStyle name="Input 2 2 16 7" xfId="9169" xr:uid="{00000000-0005-0000-0000-0000FE390000}"/>
    <cellStyle name="Input 2 2 17" xfId="9170" xr:uid="{00000000-0005-0000-0000-0000FF390000}"/>
    <cellStyle name="Input 2 2 17 2" xfId="9171" xr:uid="{00000000-0005-0000-0000-0000003A0000}"/>
    <cellStyle name="Input 2 2 2" xfId="9172" xr:uid="{00000000-0005-0000-0000-0000013A0000}"/>
    <cellStyle name="Input 2 2 2 10" xfId="9173" xr:uid="{00000000-0005-0000-0000-0000023A0000}"/>
    <cellStyle name="Input 2 2 2 10 2" xfId="9174" xr:uid="{00000000-0005-0000-0000-0000033A0000}"/>
    <cellStyle name="Input 2 2 2 10 2 2" xfId="9175" xr:uid="{00000000-0005-0000-0000-0000043A0000}"/>
    <cellStyle name="Input 2 2 2 10 2 2 2" xfId="9176" xr:uid="{00000000-0005-0000-0000-0000053A0000}"/>
    <cellStyle name="Input 2 2 2 10 2 3" xfId="9177" xr:uid="{00000000-0005-0000-0000-0000063A0000}"/>
    <cellStyle name="Input 2 2 2 10 2 3 2" xfId="9178" xr:uid="{00000000-0005-0000-0000-0000073A0000}"/>
    <cellStyle name="Input 2 2 2 10 2 4" xfId="9179" xr:uid="{00000000-0005-0000-0000-0000083A0000}"/>
    <cellStyle name="Input 2 2 2 10 2 5" xfId="9180" xr:uid="{00000000-0005-0000-0000-0000093A0000}"/>
    <cellStyle name="Input 2 2 2 10 3" xfId="9181" xr:uid="{00000000-0005-0000-0000-00000A3A0000}"/>
    <cellStyle name="Input 2 2 2 10 3 2" xfId="9182" xr:uid="{00000000-0005-0000-0000-00000B3A0000}"/>
    <cellStyle name="Input 2 2 2 10 3 2 2" xfId="9183" xr:uid="{00000000-0005-0000-0000-00000C3A0000}"/>
    <cellStyle name="Input 2 2 2 10 3 3" xfId="9184" xr:uid="{00000000-0005-0000-0000-00000D3A0000}"/>
    <cellStyle name="Input 2 2 2 10 3 3 2" xfId="9185" xr:uid="{00000000-0005-0000-0000-00000E3A0000}"/>
    <cellStyle name="Input 2 2 2 10 3 4" xfId="9186" xr:uid="{00000000-0005-0000-0000-00000F3A0000}"/>
    <cellStyle name="Input 2 2 2 10 3 5" xfId="9187" xr:uid="{00000000-0005-0000-0000-0000103A0000}"/>
    <cellStyle name="Input 2 2 2 10 4" xfId="9188" xr:uid="{00000000-0005-0000-0000-0000113A0000}"/>
    <cellStyle name="Input 2 2 2 10 4 2" xfId="9189" xr:uid="{00000000-0005-0000-0000-0000123A0000}"/>
    <cellStyle name="Input 2 2 2 10 5" xfId="9190" xr:uid="{00000000-0005-0000-0000-0000133A0000}"/>
    <cellStyle name="Input 2 2 2 10 5 2" xfId="9191" xr:uid="{00000000-0005-0000-0000-0000143A0000}"/>
    <cellStyle name="Input 2 2 2 10 6" xfId="9192" xr:uid="{00000000-0005-0000-0000-0000153A0000}"/>
    <cellStyle name="Input 2 2 2 10 6 2" xfId="9193" xr:uid="{00000000-0005-0000-0000-0000163A0000}"/>
    <cellStyle name="Input 2 2 2 10 7" xfId="9194" xr:uid="{00000000-0005-0000-0000-0000173A0000}"/>
    <cellStyle name="Input 2 2 2 10 8" xfId="9195" xr:uid="{00000000-0005-0000-0000-0000183A0000}"/>
    <cellStyle name="Input 2 2 2 11" xfId="9196" xr:uid="{00000000-0005-0000-0000-0000193A0000}"/>
    <cellStyle name="Input 2 2 2 11 2" xfId="9197" xr:uid="{00000000-0005-0000-0000-00001A3A0000}"/>
    <cellStyle name="Input 2 2 2 11 2 2" xfId="9198" xr:uid="{00000000-0005-0000-0000-00001B3A0000}"/>
    <cellStyle name="Input 2 2 2 11 2 2 2" xfId="9199" xr:uid="{00000000-0005-0000-0000-00001C3A0000}"/>
    <cellStyle name="Input 2 2 2 11 2 3" xfId="9200" xr:uid="{00000000-0005-0000-0000-00001D3A0000}"/>
    <cellStyle name="Input 2 2 2 11 2 3 2" xfId="9201" xr:uid="{00000000-0005-0000-0000-00001E3A0000}"/>
    <cellStyle name="Input 2 2 2 11 2 4" xfId="9202" xr:uid="{00000000-0005-0000-0000-00001F3A0000}"/>
    <cellStyle name="Input 2 2 2 11 2 5" xfId="9203" xr:uid="{00000000-0005-0000-0000-0000203A0000}"/>
    <cellStyle name="Input 2 2 2 11 3" xfId="9204" xr:uid="{00000000-0005-0000-0000-0000213A0000}"/>
    <cellStyle name="Input 2 2 2 11 3 2" xfId="9205" xr:uid="{00000000-0005-0000-0000-0000223A0000}"/>
    <cellStyle name="Input 2 2 2 11 3 2 2" xfId="9206" xr:uid="{00000000-0005-0000-0000-0000233A0000}"/>
    <cellStyle name="Input 2 2 2 11 3 3" xfId="9207" xr:uid="{00000000-0005-0000-0000-0000243A0000}"/>
    <cellStyle name="Input 2 2 2 11 3 3 2" xfId="9208" xr:uid="{00000000-0005-0000-0000-0000253A0000}"/>
    <cellStyle name="Input 2 2 2 11 3 4" xfId="9209" xr:uid="{00000000-0005-0000-0000-0000263A0000}"/>
    <cellStyle name="Input 2 2 2 11 3 5" xfId="9210" xr:uid="{00000000-0005-0000-0000-0000273A0000}"/>
    <cellStyle name="Input 2 2 2 11 4" xfId="9211" xr:uid="{00000000-0005-0000-0000-0000283A0000}"/>
    <cellStyle name="Input 2 2 2 11 4 2" xfId="9212" xr:uid="{00000000-0005-0000-0000-0000293A0000}"/>
    <cellStyle name="Input 2 2 2 11 5" xfId="9213" xr:uid="{00000000-0005-0000-0000-00002A3A0000}"/>
    <cellStyle name="Input 2 2 2 11 5 2" xfId="9214" xr:uid="{00000000-0005-0000-0000-00002B3A0000}"/>
    <cellStyle name="Input 2 2 2 11 6" xfId="9215" xr:uid="{00000000-0005-0000-0000-00002C3A0000}"/>
    <cellStyle name="Input 2 2 2 11 6 2" xfId="9216" xr:uid="{00000000-0005-0000-0000-00002D3A0000}"/>
    <cellStyle name="Input 2 2 2 11 7" xfId="9217" xr:uid="{00000000-0005-0000-0000-00002E3A0000}"/>
    <cellStyle name="Input 2 2 2 11 8" xfId="9218" xr:uid="{00000000-0005-0000-0000-00002F3A0000}"/>
    <cellStyle name="Input 2 2 2 12" xfId="9219" xr:uid="{00000000-0005-0000-0000-0000303A0000}"/>
    <cellStyle name="Input 2 2 2 12 2" xfId="9220" xr:uid="{00000000-0005-0000-0000-0000313A0000}"/>
    <cellStyle name="Input 2 2 2 12 2 2" xfId="9221" xr:uid="{00000000-0005-0000-0000-0000323A0000}"/>
    <cellStyle name="Input 2 2 2 12 2 2 2" xfId="9222" xr:uid="{00000000-0005-0000-0000-0000333A0000}"/>
    <cellStyle name="Input 2 2 2 12 2 3" xfId="9223" xr:uid="{00000000-0005-0000-0000-0000343A0000}"/>
    <cellStyle name="Input 2 2 2 12 2 3 2" xfId="9224" xr:uid="{00000000-0005-0000-0000-0000353A0000}"/>
    <cellStyle name="Input 2 2 2 12 2 4" xfId="9225" xr:uid="{00000000-0005-0000-0000-0000363A0000}"/>
    <cellStyle name="Input 2 2 2 12 2 5" xfId="9226" xr:uid="{00000000-0005-0000-0000-0000373A0000}"/>
    <cellStyle name="Input 2 2 2 12 3" xfId="9227" xr:uid="{00000000-0005-0000-0000-0000383A0000}"/>
    <cellStyle name="Input 2 2 2 12 3 2" xfId="9228" xr:uid="{00000000-0005-0000-0000-0000393A0000}"/>
    <cellStyle name="Input 2 2 2 12 3 2 2" xfId="9229" xr:uid="{00000000-0005-0000-0000-00003A3A0000}"/>
    <cellStyle name="Input 2 2 2 12 3 3" xfId="9230" xr:uid="{00000000-0005-0000-0000-00003B3A0000}"/>
    <cellStyle name="Input 2 2 2 12 3 3 2" xfId="9231" xr:uid="{00000000-0005-0000-0000-00003C3A0000}"/>
    <cellStyle name="Input 2 2 2 12 3 4" xfId="9232" xr:uid="{00000000-0005-0000-0000-00003D3A0000}"/>
    <cellStyle name="Input 2 2 2 12 3 5" xfId="9233" xr:uid="{00000000-0005-0000-0000-00003E3A0000}"/>
    <cellStyle name="Input 2 2 2 12 4" xfId="9234" xr:uid="{00000000-0005-0000-0000-00003F3A0000}"/>
    <cellStyle name="Input 2 2 2 12 4 2" xfId="9235" xr:uid="{00000000-0005-0000-0000-0000403A0000}"/>
    <cellStyle name="Input 2 2 2 12 5" xfId="9236" xr:uid="{00000000-0005-0000-0000-0000413A0000}"/>
    <cellStyle name="Input 2 2 2 12 5 2" xfId="9237" xr:uid="{00000000-0005-0000-0000-0000423A0000}"/>
    <cellStyle name="Input 2 2 2 12 6" xfId="9238" xr:uid="{00000000-0005-0000-0000-0000433A0000}"/>
    <cellStyle name="Input 2 2 2 12 6 2" xfId="9239" xr:uid="{00000000-0005-0000-0000-0000443A0000}"/>
    <cellStyle name="Input 2 2 2 12 7" xfId="9240" xr:uid="{00000000-0005-0000-0000-0000453A0000}"/>
    <cellStyle name="Input 2 2 2 12 8" xfId="9241" xr:uid="{00000000-0005-0000-0000-0000463A0000}"/>
    <cellStyle name="Input 2 2 2 13" xfId="9242" xr:uid="{00000000-0005-0000-0000-0000473A0000}"/>
    <cellStyle name="Input 2 2 2 13 2" xfId="9243" xr:uid="{00000000-0005-0000-0000-0000483A0000}"/>
    <cellStyle name="Input 2 2 2 13 2 2" xfId="9244" xr:uid="{00000000-0005-0000-0000-0000493A0000}"/>
    <cellStyle name="Input 2 2 2 13 2 2 2" xfId="9245" xr:uid="{00000000-0005-0000-0000-00004A3A0000}"/>
    <cellStyle name="Input 2 2 2 13 2 3" xfId="9246" xr:uid="{00000000-0005-0000-0000-00004B3A0000}"/>
    <cellStyle name="Input 2 2 2 13 2 3 2" xfId="9247" xr:uid="{00000000-0005-0000-0000-00004C3A0000}"/>
    <cellStyle name="Input 2 2 2 13 2 4" xfId="9248" xr:uid="{00000000-0005-0000-0000-00004D3A0000}"/>
    <cellStyle name="Input 2 2 2 13 2 5" xfId="9249" xr:uid="{00000000-0005-0000-0000-00004E3A0000}"/>
    <cellStyle name="Input 2 2 2 13 3" xfId="9250" xr:uid="{00000000-0005-0000-0000-00004F3A0000}"/>
    <cellStyle name="Input 2 2 2 13 3 2" xfId="9251" xr:uid="{00000000-0005-0000-0000-0000503A0000}"/>
    <cellStyle name="Input 2 2 2 13 3 2 2" xfId="9252" xr:uid="{00000000-0005-0000-0000-0000513A0000}"/>
    <cellStyle name="Input 2 2 2 13 3 3" xfId="9253" xr:uid="{00000000-0005-0000-0000-0000523A0000}"/>
    <cellStyle name="Input 2 2 2 13 3 3 2" xfId="9254" xr:uid="{00000000-0005-0000-0000-0000533A0000}"/>
    <cellStyle name="Input 2 2 2 13 3 4" xfId="9255" xr:uid="{00000000-0005-0000-0000-0000543A0000}"/>
    <cellStyle name="Input 2 2 2 13 3 5" xfId="9256" xr:uid="{00000000-0005-0000-0000-0000553A0000}"/>
    <cellStyle name="Input 2 2 2 13 4" xfId="9257" xr:uid="{00000000-0005-0000-0000-0000563A0000}"/>
    <cellStyle name="Input 2 2 2 13 4 2" xfId="9258" xr:uid="{00000000-0005-0000-0000-0000573A0000}"/>
    <cellStyle name="Input 2 2 2 13 5" xfId="9259" xr:uid="{00000000-0005-0000-0000-0000583A0000}"/>
    <cellStyle name="Input 2 2 2 13 5 2" xfId="9260" xr:uid="{00000000-0005-0000-0000-0000593A0000}"/>
    <cellStyle name="Input 2 2 2 13 6" xfId="9261" xr:uid="{00000000-0005-0000-0000-00005A3A0000}"/>
    <cellStyle name="Input 2 2 2 13 6 2" xfId="9262" xr:uid="{00000000-0005-0000-0000-00005B3A0000}"/>
    <cellStyle name="Input 2 2 2 13 7" xfId="9263" xr:uid="{00000000-0005-0000-0000-00005C3A0000}"/>
    <cellStyle name="Input 2 2 2 13 8" xfId="9264" xr:uid="{00000000-0005-0000-0000-00005D3A0000}"/>
    <cellStyle name="Input 2 2 2 14" xfId="9265" xr:uid="{00000000-0005-0000-0000-00005E3A0000}"/>
    <cellStyle name="Input 2 2 2 14 2" xfId="9266" xr:uid="{00000000-0005-0000-0000-00005F3A0000}"/>
    <cellStyle name="Input 2 2 2 14 2 2" xfId="9267" xr:uid="{00000000-0005-0000-0000-0000603A0000}"/>
    <cellStyle name="Input 2 2 2 14 2 2 2" xfId="9268" xr:uid="{00000000-0005-0000-0000-0000613A0000}"/>
    <cellStyle name="Input 2 2 2 14 2 3" xfId="9269" xr:uid="{00000000-0005-0000-0000-0000623A0000}"/>
    <cellStyle name="Input 2 2 2 14 2 3 2" xfId="9270" xr:uid="{00000000-0005-0000-0000-0000633A0000}"/>
    <cellStyle name="Input 2 2 2 14 2 4" xfId="9271" xr:uid="{00000000-0005-0000-0000-0000643A0000}"/>
    <cellStyle name="Input 2 2 2 14 2 5" xfId="9272" xr:uid="{00000000-0005-0000-0000-0000653A0000}"/>
    <cellStyle name="Input 2 2 2 14 3" xfId="9273" xr:uid="{00000000-0005-0000-0000-0000663A0000}"/>
    <cellStyle name="Input 2 2 2 14 3 2" xfId="9274" xr:uid="{00000000-0005-0000-0000-0000673A0000}"/>
    <cellStyle name="Input 2 2 2 14 3 2 2" xfId="9275" xr:uid="{00000000-0005-0000-0000-0000683A0000}"/>
    <cellStyle name="Input 2 2 2 14 3 3" xfId="9276" xr:uid="{00000000-0005-0000-0000-0000693A0000}"/>
    <cellStyle name="Input 2 2 2 14 3 3 2" xfId="9277" xr:uid="{00000000-0005-0000-0000-00006A3A0000}"/>
    <cellStyle name="Input 2 2 2 14 3 4" xfId="9278" xr:uid="{00000000-0005-0000-0000-00006B3A0000}"/>
    <cellStyle name="Input 2 2 2 14 3 5" xfId="9279" xr:uid="{00000000-0005-0000-0000-00006C3A0000}"/>
    <cellStyle name="Input 2 2 2 14 4" xfId="9280" xr:uid="{00000000-0005-0000-0000-00006D3A0000}"/>
    <cellStyle name="Input 2 2 2 14 4 2" xfId="9281" xr:uid="{00000000-0005-0000-0000-00006E3A0000}"/>
    <cellStyle name="Input 2 2 2 14 5" xfId="9282" xr:uid="{00000000-0005-0000-0000-00006F3A0000}"/>
    <cellStyle name="Input 2 2 2 14 5 2" xfId="9283" xr:uid="{00000000-0005-0000-0000-0000703A0000}"/>
    <cellStyle name="Input 2 2 2 14 6" xfId="9284" xr:uid="{00000000-0005-0000-0000-0000713A0000}"/>
    <cellStyle name="Input 2 2 2 14 6 2" xfId="9285" xr:uid="{00000000-0005-0000-0000-0000723A0000}"/>
    <cellStyle name="Input 2 2 2 14 7" xfId="9286" xr:uid="{00000000-0005-0000-0000-0000733A0000}"/>
    <cellStyle name="Input 2 2 2 14 8" xfId="9287" xr:uid="{00000000-0005-0000-0000-0000743A0000}"/>
    <cellStyle name="Input 2 2 2 15" xfId="9288" xr:uid="{00000000-0005-0000-0000-0000753A0000}"/>
    <cellStyle name="Input 2 2 2 15 2" xfId="9289" xr:uid="{00000000-0005-0000-0000-0000763A0000}"/>
    <cellStyle name="Input 2 2 2 15 2 2" xfId="9290" xr:uid="{00000000-0005-0000-0000-0000773A0000}"/>
    <cellStyle name="Input 2 2 2 15 2 2 2" xfId="9291" xr:uid="{00000000-0005-0000-0000-0000783A0000}"/>
    <cellStyle name="Input 2 2 2 15 2 3" xfId="9292" xr:uid="{00000000-0005-0000-0000-0000793A0000}"/>
    <cellStyle name="Input 2 2 2 15 2 3 2" xfId="9293" xr:uid="{00000000-0005-0000-0000-00007A3A0000}"/>
    <cellStyle name="Input 2 2 2 15 2 4" xfId="9294" xr:uid="{00000000-0005-0000-0000-00007B3A0000}"/>
    <cellStyle name="Input 2 2 2 15 2 5" xfId="9295" xr:uid="{00000000-0005-0000-0000-00007C3A0000}"/>
    <cellStyle name="Input 2 2 2 15 3" xfId="9296" xr:uid="{00000000-0005-0000-0000-00007D3A0000}"/>
    <cellStyle name="Input 2 2 2 15 3 2" xfId="9297" xr:uid="{00000000-0005-0000-0000-00007E3A0000}"/>
    <cellStyle name="Input 2 2 2 15 3 2 2" xfId="9298" xr:uid="{00000000-0005-0000-0000-00007F3A0000}"/>
    <cellStyle name="Input 2 2 2 15 3 3" xfId="9299" xr:uid="{00000000-0005-0000-0000-0000803A0000}"/>
    <cellStyle name="Input 2 2 2 15 3 3 2" xfId="9300" xr:uid="{00000000-0005-0000-0000-0000813A0000}"/>
    <cellStyle name="Input 2 2 2 15 3 4" xfId="9301" xr:uid="{00000000-0005-0000-0000-0000823A0000}"/>
    <cellStyle name="Input 2 2 2 15 3 5" xfId="9302" xr:uid="{00000000-0005-0000-0000-0000833A0000}"/>
    <cellStyle name="Input 2 2 2 15 4" xfId="9303" xr:uid="{00000000-0005-0000-0000-0000843A0000}"/>
    <cellStyle name="Input 2 2 2 15 4 2" xfId="9304" xr:uid="{00000000-0005-0000-0000-0000853A0000}"/>
    <cellStyle name="Input 2 2 2 15 5" xfId="9305" xr:uid="{00000000-0005-0000-0000-0000863A0000}"/>
    <cellStyle name="Input 2 2 2 15 5 2" xfId="9306" xr:uid="{00000000-0005-0000-0000-0000873A0000}"/>
    <cellStyle name="Input 2 2 2 15 6" xfId="9307" xr:uid="{00000000-0005-0000-0000-0000883A0000}"/>
    <cellStyle name="Input 2 2 2 15 7" xfId="9308" xr:uid="{00000000-0005-0000-0000-0000893A0000}"/>
    <cellStyle name="Input 2 2 2 16" xfId="9309" xr:uid="{00000000-0005-0000-0000-00008A3A0000}"/>
    <cellStyle name="Input 2 2 2 16 2" xfId="9310" xr:uid="{00000000-0005-0000-0000-00008B3A0000}"/>
    <cellStyle name="Input 2 2 2 2" xfId="9311" xr:uid="{00000000-0005-0000-0000-00008C3A0000}"/>
    <cellStyle name="Input 2 2 2 2 10" xfId="9312" xr:uid="{00000000-0005-0000-0000-00008D3A0000}"/>
    <cellStyle name="Input 2 2 2 2 10 2" xfId="9313" xr:uid="{00000000-0005-0000-0000-00008E3A0000}"/>
    <cellStyle name="Input 2 2 2 2 10 2 2" xfId="9314" xr:uid="{00000000-0005-0000-0000-00008F3A0000}"/>
    <cellStyle name="Input 2 2 2 2 10 2 2 2" xfId="9315" xr:uid="{00000000-0005-0000-0000-0000903A0000}"/>
    <cellStyle name="Input 2 2 2 2 10 2 3" xfId="9316" xr:uid="{00000000-0005-0000-0000-0000913A0000}"/>
    <cellStyle name="Input 2 2 2 2 10 2 3 2" xfId="9317" xr:uid="{00000000-0005-0000-0000-0000923A0000}"/>
    <cellStyle name="Input 2 2 2 2 10 2 4" xfId="9318" xr:uid="{00000000-0005-0000-0000-0000933A0000}"/>
    <cellStyle name="Input 2 2 2 2 10 2 5" xfId="9319" xr:uid="{00000000-0005-0000-0000-0000943A0000}"/>
    <cellStyle name="Input 2 2 2 2 10 3" xfId="9320" xr:uid="{00000000-0005-0000-0000-0000953A0000}"/>
    <cellStyle name="Input 2 2 2 2 10 3 2" xfId="9321" xr:uid="{00000000-0005-0000-0000-0000963A0000}"/>
    <cellStyle name="Input 2 2 2 2 10 3 2 2" xfId="9322" xr:uid="{00000000-0005-0000-0000-0000973A0000}"/>
    <cellStyle name="Input 2 2 2 2 10 3 3" xfId="9323" xr:uid="{00000000-0005-0000-0000-0000983A0000}"/>
    <cellStyle name="Input 2 2 2 2 10 3 3 2" xfId="9324" xr:uid="{00000000-0005-0000-0000-0000993A0000}"/>
    <cellStyle name="Input 2 2 2 2 10 3 4" xfId="9325" xr:uid="{00000000-0005-0000-0000-00009A3A0000}"/>
    <cellStyle name="Input 2 2 2 2 10 3 5" xfId="9326" xr:uid="{00000000-0005-0000-0000-00009B3A0000}"/>
    <cellStyle name="Input 2 2 2 2 10 4" xfId="9327" xr:uid="{00000000-0005-0000-0000-00009C3A0000}"/>
    <cellStyle name="Input 2 2 2 2 10 4 2" xfId="9328" xr:uid="{00000000-0005-0000-0000-00009D3A0000}"/>
    <cellStyle name="Input 2 2 2 2 10 5" xfId="9329" xr:uid="{00000000-0005-0000-0000-00009E3A0000}"/>
    <cellStyle name="Input 2 2 2 2 10 5 2" xfId="9330" xr:uid="{00000000-0005-0000-0000-00009F3A0000}"/>
    <cellStyle name="Input 2 2 2 2 10 6" xfId="9331" xr:uid="{00000000-0005-0000-0000-0000A03A0000}"/>
    <cellStyle name="Input 2 2 2 2 10 6 2" xfId="9332" xr:uid="{00000000-0005-0000-0000-0000A13A0000}"/>
    <cellStyle name="Input 2 2 2 2 10 7" xfId="9333" xr:uid="{00000000-0005-0000-0000-0000A23A0000}"/>
    <cellStyle name="Input 2 2 2 2 10 8" xfId="9334" xr:uid="{00000000-0005-0000-0000-0000A33A0000}"/>
    <cellStyle name="Input 2 2 2 2 11" xfId="9335" xr:uid="{00000000-0005-0000-0000-0000A43A0000}"/>
    <cellStyle name="Input 2 2 2 2 11 2" xfId="9336" xr:uid="{00000000-0005-0000-0000-0000A53A0000}"/>
    <cellStyle name="Input 2 2 2 2 11 2 2" xfId="9337" xr:uid="{00000000-0005-0000-0000-0000A63A0000}"/>
    <cellStyle name="Input 2 2 2 2 11 2 2 2" xfId="9338" xr:uid="{00000000-0005-0000-0000-0000A73A0000}"/>
    <cellStyle name="Input 2 2 2 2 11 2 3" xfId="9339" xr:uid="{00000000-0005-0000-0000-0000A83A0000}"/>
    <cellStyle name="Input 2 2 2 2 11 2 3 2" xfId="9340" xr:uid="{00000000-0005-0000-0000-0000A93A0000}"/>
    <cellStyle name="Input 2 2 2 2 11 2 4" xfId="9341" xr:uid="{00000000-0005-0000-0000-0000AA3A0000}"/>
    <cellStyle name="Input 2 2 2 2 11 2 5" xfId="9342" xr:uid="{00000000-0005-0000-0000-0000AB3A0000}"/>
    <cellStyle name="Input 2 2 2 2 11 3" xfId="9343" xr:uid="{00000000-0005-0000-0000-0000AC3A0000}"/>
    <cellStyle name="Input 2 2 2 2 11 3 2" xfId="9344" xr:uid="{00000000-0005-0000-0000-0000AD3A0000}"/>
    <cellStyle name="Input 2 2 2 2 11 3 2 2" xfId="9345" xr:uid="{00000000-0005-0000-0000-0000AE3A0000}"/>
    <cellStyle name="Input 2 2 2 2 11 3 3" xfId="9346" xr:uid="{00000000-0005-0000-0000-0000AF3A0000}"/>
    <cellStyle name="Input 2 2 2 2 11 3 3 2" xfId="9347" xr:uid="{00000000-0005-0000-0000-0000B03A0000}"/>
    <cellStyle name="Input 2 2 2 2 11 3 4" xfId="9348" xr:uid="{00000000-0005-0000-0000-0000B13A0000}"/>
    <cellStyle name="Input 2 2 2 2 11 3 5" xfId="9349" xr:uid="{00000000-0005-0000-0000-0000B23A0000}"/>
    <cellStyle name="Input 2 2 2 2 11 4" xfId="9350" xr:uid="{00000000-0005-0000-0000-0000B33A0000}"/>
    <cellStyle name="Input 2 2 2 2 11 4 2" xfId="9351" xr:uid="{00000000-0005-0000-0000-0000B43A0000}"/>
    <cellStyle name="Input 2 2 2 2 11 5" xfId="9352" xr:uid="{00000000-0005-0000-0000-0000B53A0000}"/>
    <cellStyle name="Input 2 2 2 2 11 5 2" xfId="9353" xr:uid="{00000000-0005-0000-0000-0000B63A0000}"/>
    <cellStyle name="Input 2 2 2 2 11 6" xfId="9354" xr:uid="{00000000-0005-0000-0000-0000B73A0000}"/>
    <cellStyle name="Input 2 2 2 2 11 6 2" xfId="9355" xr:uid="{00000000-0005-0000-0000-0000B83A0000}"/>
    <cellStyle name="Input 2 2 2 2 11 7" xfId="9356" xr:uid="{00000000-0005-0000-0000-0000B93A0000}"/>
    <cellStyle name="Input 2 2 2 2 11 8" xfId="9357" xr:uid="{00000000-0005-0000-0000-0000BA3A0000}"/>
    <cellStyle name="Input 2 2 2 2 12" xfId="9358" xr:uid="{00000000-0005-0000-0000-0000BB3A0000}"/>
    <cellStyle name="Input 2 2 2 2 12 2" xfId="9359" xr:uid="{00000000-0005-0000-0000-0000BC3A0000}"/>
    <cellStyle name="Input 2 2 2 2 12 2 2" xfId="9360" xr:uid="{00000000-0005-0000-0000-0000BD3A0000}"/>
    <cellStyle name="Input 2 2 2 2 12 2 2 2" xfId="9361" xr:uid="{00000000-0005-0000-0000-0000BE3A0000}"/>
    <cellStyle name="Input 2 2 2 2 12 2 3" xfId="9362" xr:uid="{00000000-0005-0000-0000-0000BF3A0000}"/>
    <cellStyle name="Input 2 2 2 2 12 2 3 2" xfId="9363" xr:uid="{00000000-0005-0000-0000-0000C03A0000}"/>
    <cellStyle name="Input 2 2 2 2 12 2 4" xfId="9364" xr:uid="{00000000-0005-0000-0000-0000C13A0000}"/>
    <cellStyle name="Input 2 2 2 2 12 2 5" xfId="9365" xr:uid="{00000000-0005-0000-0000-0000C23A0000}"/>
    <cellStyle name="Input 2 2 2 2 12 3" xfId="9366" xr:uid="{00000000-0005-0000-0000-0000C33A0000}"/>
    <cellStyle name="Input 2 2 2 2 12 3 2" xfId="9367" xr:uid="{00000000-0005-0000-0000-0000C43A0000}"/>
    <cellStyle name="Input 2 2 2 2 12 3 2 2" xfId="9368" xr:uid="{00000000-0005-0000-0000-0000C53A0000}"/>
    <cellStyle name="Input 2 2 2 2 12 3 3" xfId="9369" xr:uid="{00000000-0005-0000-0000-0000C63A0000}"/>
    <cellStyle name="Input 2 2 2 2 12 3 3 2" xfId="9370" xr:uid="{00000000-0005-0000-0000-0000C73A0000}"/>
    <cellStyle name="Input 2 2 2 2 12 3 4" xfId="9371" xr:uid="{00000000-0005-0000-0000-0000C83A0000}"/>
    <cellStyle name="Input 2 2 2 2 12 3 5" xfId="9372" xr:uid="{00000000-0005-0000-0000-0000C93A0000}"/>
    <cellStyle name="Input 2 2 2 2 12 4" xfId="9373" xr:uid="{00000000-0005-0000-0000-0000CA3A0000}"/>
    <cellStyle name="Input 2 2 2 2 12 4 2" xfId="9374" xr:uid="{00000000-0005-0000-0000-0000CB3A0000}"/>
    <cellStyle name="Input 2 2 2 2 12 5" xfId="9375" xr:uid="{00000000-0005-0000-0000-0000CC3A0000}"/>
    <cellStyle name="Input 2 2 2 2 12 5 2" xfId="9376" xr:uid="{00000000-0005-0000-0000-0000CD3A0000}"/>
    <cellStyle name="Input 2 2 2 2 12 6" xfId="9377" xr:uid="{00000000-0005-0000-0000-0000CE3A0000}"/>
    <cellStyle name="Input 2 2 2 2 12 6 2" xfId="9378" xr:uid="{00000000-0005-0000-0000-0000CF3A0000}"/>
    <cellStyle name="Input 2 2 2 2 12 7" xfId="9379" xr:uid="{00000000-0005-0000-0000-0000D03A0000}"/>
    <cellStyle name="Input 2 2 2 2 12 8" xfId="9380" xr:uid="{00000000-0005-0000-0000-0000D13A0000}"/>
    <cellStyle name="Input 2 2 2 2 13" xfId="9381" xr:uid="{00000000-0005-0000-0000-0000D23A0000}"/>
    <cellStyle name="Input 2 2 2 2 13 2" xfId="9382" xr:uid="{00000000-0005-0000-0000-0000D33A0000}"/>
    <cellStyle name="Input 2 2 2 2 13 2 2" xfId="9383" xr:uid="{00000000-0005-0000-0000-0000D43A0000}"/>
    <cellStyle name="Input 2 2 2 2 13 2 2 2" xfId="9384" xr:uid="{00000000-0005-0000-0000-0000D53A0000}"/>
    <cellStyle name="Input 2 2 2 2 13 2 3" xfId="9385" xr:uid="{00000000-0005-0000-0000-0000D63A0000}"/>
    <cellStyle name="Input 2 2 2 2 13 2 3 2" xfId="9386" xr:uid="{00000000-0005-0000-0000-0000D73A0000}"/>
    <cellStyle name="Input 2 2 2 2 13 2 4" xfId="9387" xr:uid="{00000000-0005-0000-0000-0000D83A0000}"/>
    <cellStyle name="Input 2 2 2 2 13 2 5" xfId="9388" xr:uid="{00000000-0005-0000-0000-0000D93A0000}"/>
    <cellStyle name="Input 2 2 2 2 13 3" xfId="9389" xr:uid="{00000000-0005-0000-0000-0000DA3A0000}"/>
    <cellStyle name="Input 2 2 2 2 13 3 2" xfId="9390" xr:uid="{00000000-0005-0000-0000-0000DB3A0000}"/>
    <cellStyle name="Input 2 2 2 2 13 3 2 2" xfId="9391" xr:uid="{00000000-0005-0000-0000-0000DC3A0000}"/>
    <cellStyle name="Input 2 2 2 2 13 3 3" xfId="9392" xr:uid="{00000000-0005-0000-0000-0000DD3A0000}"/>
    <cellStyle name="Input 2 2 2 2 13 3 3 2" xfId="9393" xr:uid="{00000000-0005-0000-0000-0000DE3A0000}"/>
    <cellStyle name="Input 2 2 2 2 13 3 4" xfId="9394" xr:uid="{00000000-0005-0000-0000-0000DF3A0000}"/>
    <cellStyle name="Input 2 2 2 2 13 3 5" xfId="9395" xr:uid="{00000000-0005-0000-0000-0000E03A0000}"/>
    <cellStyle name="Input 2 2 2 2 13 4" xfId="9396" xr:uid="{00000000-0005-0000-0000-0000E13A0000}"/>
    <cellStyle name="Input 2 2 2 2 13 4 2" xfId="9397" xr:uid="{00000000-0005-0000-0000-0000E23A0000}"/>
    <cellStyle name="Input 2 2 2 2 13 5" xfId="9398" xr:uid="{00000000-0005-0000-0000-0000E33A0000}"/>
    <cellStyle name="Input 2 2 2 2 13 5 2" xfId="9399" xr:uid="{00000000-0005-0000-0000-0000E43A0000}"/>
    <cellStyle name="Input 2 2 2 2 13 6" xfId="9400" xr:uid="{00000000-0005-0000-0000-0000E53A0000}"/>
    <cellStyle name="Input 2 2 2 2 13 6 2" xfId="9401" xr:uid="{00000000-0005-0000-0000-0000E63A0000}"/>
    <cellStyle name="Input 2 2 2 2 13 7" xfId="9402" xr:uid="{00000000-0005-0000-0000-0000E73A0000}"/>
    <cellStyle name="Input 2 2 2 2 13 8" xfId="9403" xr:uid="{00000000-0005-0000-0000-0000E83A0000}"/>
    <cellStyle name="Input 2 2 2 2 14" xfId="9404" xr:uid="{00000000-0005-0000-0000-0000E93A0000}"/>
    <cellStyle name="Input 2 2 2 2 14 2" xfId="9405" xr:uid="{00000000-0005-0000-0000-0000EA3A0000}"/>
    <cellStyle name="Input 2 2 2 2 14 2 2" xfId="9406" xr:uid="{00000000-0005-0000-0000-0000EB3A0000}"/>
    <cellStyle name="Input 2 2 2 2 14 2 2 2" xfId="9407" xr:uid="{00000000-0005-0000-0000-0000EC3A0000}"/>
    <cellStyle name="Input 2 2 2 2 14 2 3" xfId="9408" xr:uid="{00000000-0005-0000-0000-0000ED3A0000}"/>
    <cellStyle name="Input 2 2 2 2 14 2 3 2" xfId="9409" xr:uid="{00000000-0005-0000-0000-0000EE3A0000}"/>
    <cellStyle name="Input 2 2 2 2 14 2 4" xfId="9410" xr:uid="{00000000-0005-0000-0000-0000EF3A0000}"/>
    <cellStyle name="Input 2 2 2 2 14 2 5" xfId="9411" xr:uid="{00000000-0005-0000-0000-0000F03A0000}"/>
    <cellStyle name="Input 2 2 2 2 14 3" xfId="9412" xr:uid="{00000000-0005-0000-0000-0000F13A0000}"/>
    <cellStyle name="Input 2 2 2 2 14 3 2" xfId="9413" xr:uid="{00000000-0005-0000-0000-0000F23A0000}"/>
    <cellStyle name="Input 2 2 2 2 14 3 2 2" xfId="9414" xr:uid="{00000000-0005-0000-0000-0000F33A0000}"/>
    <cellStyle name="Input 2 2 2 2 14 3 3" xfId="9415" xr:uid="{00000000-0005-0000-0000-0000F43A0000}"/>
    <cellStyle name="Input 2 2 2 2 14 3 3 2" xfId="9416" xr:uid="{00000000-0005-0000-0000-0000F53A0000}"/>
    <cellStyle name="Input 2 2 2 2 14 3 4" xfId="9417" xr:uid="{00000000-0005-0000-0000-0000F63A0000}"/>
    <cellStyle name="Input 2 2 2 2 14 3 5" xfId="9418" xr:uid="{00000000-0005-0000-0000-0000F73A0000}"/>
    <cellStyle name="Input 2 2 2 2 14 4" xfId="9419" xr:uid="{00000000-0005-0000-0000-0000F83A0000}"/>
    <cellStyle name="Input 2 2 2 2 14 4 2" xfId="9420" xr:uid="{00000000-0005-0000-0000-0000F93A0000}"/>
    <cellStyle name="Input 2 2 2 2 14 5" xfId="9421" xr:uid="{00000000-0005-0000-0000-0000FA3A0000}"/>
    <cellStyle name="Input 2 2 2 2 14 5 2" xfId="9422" xr:uid="{00000000-0005-0000-0000-0000FB3A0000}"/>
    <cellStyle name="Input 2 2 2 2 14 6" xfId="9423" xr:uid="{00000000-0005-0000-0000-0000FC3A0000}"/>
    <cellStyle name="Input 2 2 2 2 14 7" xfId="9424" xr:uid="{00000000-0005-0000-0000-0000FD3A0000}"/>
    <cellStyle name="Input 2 2 2 2 15" xfId="9425" xr:uid="{00000000-0005-0000-0000-0000FE3A0000}"/>
    <cellStyle name="Input 2 2 2 2 15 2" xfId="9426" xr:uid="{00000000-0005-0000-0000-0000FF3A0000}"/>
    <cellStyle name="Input 2 2 2 2 15 2 2" xfId="9427" xr:uid="{00000000-0005-0000-0000-0000003B0000}"/>
    <cellStyle name="Input 2 2 2 2 15 3" xfId="9428" xr:uid="{00000000-0005-0000-0000-0000013B0000}"/>
    <cellStyle name="Input 2 2 2 2 15 3 2" xfId="9429" xr:uid="{00000000-0005-0000-0000-0000023B0000}"/>
    <cellStyle name="Input 2 2 2 2 15 4" xfId="9430" xr:uid="{00000000-0005-0000-0000-0000033B0000}"/>
    <cellStyle name="Input 2 2 2 2 15 5" xfId="9431" xr:uid="{00000000-0005-0000-0000-0000043B0000}"/>
    <cellStyle name="Input 2 2 2 2 16" xfId="9432" xr:uid="{00000000-0005-0000-0000-0000053B0000}"/>
    <cellStyle name="Input 2 2 2 2 16 2" xfId="9433" xr:uid="{00000000-0005-0000-0000-0000063B0000}"/>
    <cellStyle name="Input 2 2 2 2 17" xfId="9434" xr:uid="{00000000-0005-0000-0000-0000073B0000}"/>
    <cellStyle name="Input 2 2 2 2 18" xfId="9435" xr:uid="{00000000-0005-0000-0000-0000083B0000}"/>
    <cellStyle name="Input 2 2 2 2 2" xfId="9436" xr:uid="{00000000-0005-0000-0000-0000093B0000}"/>
    <cellStyle name="Input 2 2 2 2 2 2" xfId="9437" xr:uid="{00000000-0005-0000-0000-00000A3B0000}"/>
    <cellStyle name="Input 2 2 2 2 2 2 2" xfId="9438" xr:uid="{00000000-0005-0000-0000-00000B3B0000}"/>
    <cellStyle name="Input 2 2 2 2 2 2 2 2" xfId="9439" xr:uid="{00000000-0005-0000-0000-00000C3B0000}"/>
    <cellStyle name="Input 2 2 2 2 2 2 3" xfId="9440" xr:uid="{00000000-0005-0000-0000-00000D3B0000}"/>
    <cellStyle name="Input 2 2 2 2 2 2 3 2" xfId="9441" xr:uid="{00000000-0005-0000-0000-00000E3B0000}"/>
    <cellStyle name="Input 2 2 2 2 2 2 4" xfId="9442" xr:uid="{00000000-0005-0000-0000-00000F3B0000}"/>
    <cellStyle name="Input 2 2 2 2 2 2 5" xfId="9443" xr:uid="{00000000-0005-0000-0000-0000103B0000}"/>
    <cellStyle name="Input 2 2 2 2 2 3" xfId="9444" xr:uid="{00000000-0005-0000-0000-0000113B0000}"/>
    <cellStyle name="Input 2 2 2 2 2 3 2" xfId="9445" xr:uid="{00000000-0005-0000-0000-0000123B0000}"/>
    <cellStyle name="Input 2 2 2 2 2 3 2 2" xfId="9446" xr:uid="{00000000-0005-0000-0000-0000133B0000}"/>
    <cellStyle name="Input 2 2 2 2 2 3 3" xfId="9447" xr:uid="{00000000-0005-0000-0000-0000143B0000}"/>
    <cellStyle name="Input 2 2 2 2 2 3 3 2" xfId="9448" xr:uid="{00000000-0005-0000-0000-0000153B0000}"/>
    <cellStyle name="Input 2 2 2 2 2 3 4" xfId="9449" xr:uid="{00000000-0005-0000-0000-0000163B0000}"/>
    <cellStyle name="Input 2 2 2 2 2 3 5" xfId="9450" xr:uid="{00000000-0005-0000-0000-0000173B0000}"/>
    <cellStyle name="Input 2 2 2 2 2 4" xfId="9451" xr:uid="{00000000-0005-0000-0000-0000183B0000}"/>
    <cellStyle name="Input 2 2 2 2 2 4 2" xfId="9452" xr:uid="{00000000-0005-0000-0000-0000193B0000}"/>
    <cellStyle name="Input 2 2 2 2 2 5" xfId="9453" xr:uid="{00000000-0005-0000-0000-00001A3B0000}"/>
    <cellStyle name="Input 2 2 2 2 2 5 2" xfId="9454" xr:uid="{00000000-0005-0000-0000-00001B3B0000}"/>
    <cellStyle name="Input 2 2 2 2 2 6" xfId="9455" xr:uid="{00000000-0005-0000-0000-00001C3B0000}"/>
    <cellStyle name="Input 2 2 2 2 2 7" xfId="9456" xr:uid="{00000000-0005-0000-0000-00001D3B0000}"/>
    <cellStyle name="Input 2 2 2 2 3" xfId="9457" xr:uid="{00000000-0005-0000-0000-00001E3B0000}"/>
    <cellStyle name="Input 2 2 2 2 3 2" xfId="9458" xr:uid="{00000000-0005-0000-0000-00001F3B0000}"/>
    <cellStyle name="Input 2 2 2 2 3 2 2" xfId="9459" xr:uid="{00000000-0005-0000-0000-0000203B0000}"/>
    <cellStyle name="Input 2 2 2 2 3 2 2 2" xfId="9460" xr:uid="{00000000-0005-0000-0000-0000213B0000}"/>
    <cellStyle name="Input 2 2 2 2 3 2 3" xfId="9461" xr:uid="{00000000-0005-0000-0000-0000223B0000}"/>
    <cellStyle name="Input 2 2 2 2 3 2 3 2" xfId="9462" xr:uid="{00000000-0005-0000-0000-0000233B0000}"/>
    <cellStyle name="Input 2 2 2 2 3 2 4" xfId="9463" xr:uid="{00000000-0005-0000-0000-0000243B0000}"/>
    <cellStyle name="Input 2 2 2 2 3 2 5" xfId="9464" xr:uid="{00000000-0005-0000-0000-0000253B0000}"/>
    <cellStyle name="Input 2 2 2 2 3 3" xfId="9465" xr:uid="{00000000-0005-0000-0000-0000263B0000}"/>
    <cellStyle name="Input 2 2 2 2 3 3 2" xfId="9466" xr:uid="{00000000-0005-0000-0000-0000273B0000}"/>
    <cellStyle name="Input 2 2 2 2 3 3 2 2" xfId="9467" xr:uid="{00000000-0005-0000-0000-0000283B0000}"/>
    <cellStyle name="Input 2 2 2 2 3 3 3" xfId="9468" xr:uid="{00000000-0005-0000-0000-0000293B0000}"/>
    <cellStyle name="Input 2 2 2 2 3 3 3 2" xfId="9469" xr:uid="{00000000-0005-0000-0000-00002A3B0000}"/>
    <cellStyle name="Input 2 2 2 2 3 3 4" xfId="9470" xr:uid="{00000000-0005-0000-0000-00002B3B0000}"/>
    <cellStyle name="Input 2 2 2 2 3 3 5" xfId="9471" xr:uid="{00000000-0005-0000-0000-00002C3B0000}"/>
    <cellStyle name="Input 2 2 2 2 3 4" xfId="9472" xr:uid="{00000000-0005-0000-0000-00002D3B0000}"/>
    <cellStyle name="Input 2 2 2 2 3 4 2" xfId="9473" xr:uid="{00000000-0005-0000-0000-00002E3B0000}"/>
    <cellStyle name="Input 2 2 2 2 3 5" xfId="9474" xr:uid="{00000000-0005-0000-0000-00002F3B0000}"/>
    <cellStyle name="Input 2 2 2 2 3 5 2" xfId="9475" xr:uid="{00000000-0005-0000-0000-0000303B0000}"/>
    <cellStyle name="Input 2 2 2 2 3 6" xfId="9476" xr:uid="{00000000-0005-0000-0000-0000313B0000}"/>
    <cellStyle name="Input 2 2 2 2 3 6 2" xfId="9477" xr:uid="{00000000-0005-0000-0000-0000323B0000}"/>
    <cellStyle name="Input 2 2 2 2 3 7" xfId="9478" xr:uid="{00000000-0005-0000-0000-0000333B0000}"/>
    <cellStyle name="Input 2 2 2 2 3 8" xfId="9479" xr:uid="{00000000-0005-0000-0000-0000343B0000}"/>
    <cellStyle name="Input 2 2 2 2 4" xfId="9480" xr:uid="{00000000-0005-0000-0000-0000353B0000}"/>
    <cellStyle name="Input 2 2 2 2 4 2" xfId="9481" xr:uid="{00000000-0005-0000-0000-0000363B0000}"/>
    <cellStyle name="Input 2 2 2 2 4 2 2" xfId="9482" xr:uid="{00000000-0005-0000-0000-0000373B0000}"/>
    <cellStyle name="Input 2 2 2 2 4 2 2 2" xfId="9483" xr:uid="{00000000-0005-0000-0000-0000383B0000}"/>
    <cellStyle name="Input 2 2 2 2 4 2 3" xfId="9484" xr:uid="{00000000-0005-0000-0000-0000393B0000}"/>
    <cellStyle name="Input 2 2 2 2 4 2 3 2" xfId="9485" xr:uid="{00000000-0005-0000-0000-00003A3B0000}"/>
    <cellStyle name="Input 2 2 2 2 4 2 4" xfId="9486" xr:uid="{00000000-0005-0000-0000-00003B3B0000}"/>
    <cellStyle name="Input 2 2 2 2 4 2 5" xfId="9487" xr:uid="{00000000-0005-0000-0000-00003C3B0000}"/>
    <cellStyle name="Input 2 2 2 2 4 3" xfId="9488" xr:uid="{00000000-0005-0000-0000-00003D3B0000}"/>
    <cellStyle name="Input 2 2 2 2 4 3 2" xfId="9489" xr:uid="{00000000-0005-0000-0000-00003E3B0000}"/>
    <cellStyle name="Input 2 2 2 2 4 3 2 2" xfId="9490" xr:uid="{00000000-0005-0000-0000-00003F3B0000}"/>
    <cellStyle name="Input 2 2 2 2 4 3 3" xfId="9491" xr:uid="{00000000-0005-0000-0000-0000403B0000}"/>
    <cellStyle name="Input 2 2 2 2 4 3 3 2" xfId="9492" xr:uid="{00000000-0005-0000-0000-0000413B0000}"/>
    <cellStyle name="Input 2 2 2 2 4 3 4" xfId="9493" xr:uid="{00000000-0005-0000-0000-0000423B0000}"/>
    <cellStyle name="Input 2 2 2 2 4 3 5" xfId="9494" xr:uid="{00000000-0005-0000-0000-0000433B0000}"/>
    <cellStyle name="Input 2 2 2 2 4 4" xfId="9495" xr:uid="{00000000-0005-0000-0000-0000443B0000}"/>
    <cellStyle name="Input 2 2 2 2 4 4 2" xfId="9496" xr:uid="{00000000-0005-0000-0000-0000453B0000}"/>
    <cellStyle name="Input 2 2 2 2 4 5" xfId="9497" xr:uid="{00000000-0005-0000-0000-0000463B0000}"/>
    <cellStyle name="Input 2 2 2 2 4 5 2" xfId="9498" xr:uid="{00000000-0005-0000-0000-0000473B0000}"/>
    <cellStyle name="Input 2 2 2 2 4 6" xfId="9499" xr:uid="{00000000-0005-0000-0000-0000483B0000}"/>
    <cellStyle name="Input 2 2 2 2 4 6 2" xfId="9500" xr:uid="{00000000-0005-0000-0000-0000493B0000}"/>
    <cellStyle name="Input 2 2 2 2 4 7" xfId="9501" xr:uid="{00000000-0005-0000-0000-00004A3B0000}"/>
    <cellStyle name="Input 2 2 2 2 4 8" xfId="9502" xr:uid="{00000000-0005-0000-0000-00004B3B0000}"/>
    <cellStyle name="Input 2 2 2 2 5" xfId="9503" xr:uid="{00000000-0005-0000-0000-00004C3B0000}"/>
    <cellStyle name="Input 2 2 2 2 5 2" xfId="9504" xr:uid="{00000000-0005-0000-0000-00004D3B0000}"/>
    <cellStyle name="Input 2 2 2 2 5 2 2" xfId="9505" xr:uid="{00000000-0005-0000-0000-00004E3B0000}"/>
    <cellStyle name="Input 2 2 2 2 5 2 2 2" xfId="9506" xr:uid="{00000000-0005-0000-0000-00004F3B0000}"/>
    <cellStyle name="Input 2 2 2 2 5 2 3" xfId="9507" xr:uid="{00000000-0005-0000-0000-0000503B0000}"/>
    <cellStyle name="Input 2 2 2 2 5 2 3 2" xfId="9508" xr:uid="{00000000-0005-0000-0000-0000513B0000}"/>
    <cellStyle name="Input 2 2 2 2 5 2 4" xfId="9509" xr:uid="{00000000-0005-0000-0000-0000523B0000}"/>
    <cellStyle name="Input 2 2 2 2 5 2 5" xfId="9510" xr:uid="{00000000-0005-0000-0000-0000533B0000}"/>
    <cellStyle name="Input 2 2 2 2 5 3" xfId="9511" xr:uid="{00000000-0005-0000-0000-0000543B0000}"/>
    <cellStyle name="Input 2 2 2 2 5 3 2" xfId="9512" xr:uid="{00000000-0005-0000-0000-0000553B0000}"/>
    <cellStyle name="Input 2 2 2 2 5 3 2 2" xfId="9513" xr:uid="{00000000-0005-0000-0000-0000563B0000}"/>
    <cellStyle name="Input 2 2 2 2 5 3 3" xfId="9514" xr:uid="{00000000-0005-0000-0000-0000573B0000}"/>
    <cellStyle name="Input 2 2 2 2 5 3 3 2" xfId="9515" xr:uid="{00000000-0005-0000-0000-0000583B0000}"/>
    <cellStyle name="Input 2 2 2 2 5 3 4" xfId="9516" xr:uid="{00000000-0005-0000-0000-0000593B0000}"/>
    <cellStyle name="Input 2 2 2 2 5 3 5" xfId="9517" xr:uid="{00000000-0005-0000-0000-00005A3B0000}"/>
    <cellStyle name="Input 2 2 2 2 5 4" xfId="9518" xr:uid="{00000000-0005-0000-0000-00005B3B0000}"/>
    <cellStyle name="Input 2 2 2 2 5 4 2" xfId="9519" xr:uid="{00000000-0005-0000-0000-00005C3B0000}"/>
    <cellStyle name="Input 2 2 2 2 5 5" xfId="9520" xr:uid="{00000000-0005-0000-0000-00005D3B0000}"/>
    <cellStyle name="Input 2 2 2 2 5 5 2" xfId="9521" xr:uid="{00000000-0005-0000-0000-00005E3B0000}"/>
    <cellStyle name="Input 2 2 2 2 5 6" xfId="9522" xr:uid="{00000000-0005-0000-0000-00005F3B0000}"/>
    <cellStyle name="Input 2 2 2 2 5 6 2" xfId="9523" xr:uid="{00000000-0005-0000-0000-0000603B0000}"/>
    <cellStyle name="Input 2 2 2 2 5 7" xfId="9524" xr:uid="{00000000-0005-0000-0000-0000613B0000}"/>
    <cellStyle name="Input 2 2 2 2 5 8" xfId="9525" xr:uid="{00000000-0005-0000-0000-0000623B0000}"/>
    <cellStyle name="Input 2 2 2 2 6" xfId="9526" xr:uid="{00000000-0005-0000-0000-0000633B0000}"/>
    <cellStyle name="Input 2 2 2 2 6 2" xfId="9527" xr:uid="{00000000-0005-0000-0000-0000643B0000}"/>
    <cellStyle name="Input 2 2 2 2 6 2 2" xfId="9528" xr:uid="{00000000-0005-0000-0000-0000653B0000}"/>
    <cellStyle name="Input 2 2 2 2 6 2 2 2" xfId="9529" xr:uid="{00000000-0005-0000-0000-0000663B0000}"/>
    <cellStyle name="Input 2 2 2 2 6 2 3" xfId="9530" xr:uid="{00000000-0005-0000-0000-0000673B0000}"/>
    <cellStyle name="Input 2 2 2 2 6 2 3 2" xfId="9531" xr:uid="{00000000-0005-0000-0000-0000683B0000}"/>
    <cellStyle name="Input 2 2 2 2 6 2 4" xfId="9532" xr:uid="{00000000-0005-0000-0000-0000693B0000}"/>
    <cellStyle name="Input 2 2 2 2 6 2 5" xfId="9533" xr:uid="{00000000-0005-0000-0000-00006A3B0000}"/>
    <cellStyle name="Input 2 2 2 2 6 3" xfId="9534" xr:uid="{00000000-0005-0000-0000-00006B3B0000}"/>
    <cellStyle name="Input 2 2 2 2 6 3 2" xfId="9535" xr:uid="{00000000-0005-0000-0000-00006C3B0000}"/>
    <cellStyle name="Input 2 2 2 2 6 3 2 2" xfId="9536" xr:uid="{00000000-0005-0000-0000-00006D3B0000}"/>
    <cellStyle name="Input 2 2 2 2 6 3 3" xfId="9537" xr:uid="{00000000-0005-0000-0000-00006E3B0000}"/>
    <cellStyle name="Input 2 2 2 2 6 3 3 2" xfId="9538" xr:uid="{00000000-0005-0000-0000-00006F3B0000}"/>
    <cellStyle name="Input 2 2 2 2 6 3 4" xfId="9539" xr:uid="{00000000-0005-0000-0000-0000703B0000}"/>
    <cellStyle name="Input 2 2 2 2 6 3 5" xfId="9540" xr:uid="{00000000-0005-0000-0000-0000713B0000}"/>
    <cellStyle name="Input 2 2 2 2 6 4" xfId="9541" xr:uid="{00000000-0005-0000-0000-0000723B0000}"/>
    <cellStyle name="Input 2 2 2 2 6 4 2" xfId="9542" xr:uid="{00000000-0005-0000-0000-0000733B0000}"/>
    <cellStyle name="Input 2 2 2 2 6 5" xfId="9543" xr:uid="{00000000-0005-0000-0000-0000743B0000}"/>
    <cellStyle name="Input 2 2 2 2 6 5 2" xfId="9544" xr:uid="{00000000-0005-0000-0000-0000753B0000}"/>
    <cellStyle name="Input 2 2 2 2 6 6" xfId="9545" xr:uid="{00000000-0005-0000-0000-0000763B0000}"/>
    <cellStyle name="Input 2 2 2 2 6 6 2" xfId="9546" xr:uid="{00000000-0005-0000-0000-0000773B0000}"/>
    <cellStyle name="Input 2 2 2 2 6 7" xfId="9547" xr:uid="{00000000-0005-0000-0000-0000783B0000}"/>
    <cellStyle name="Input 2 2 2 2 6 8" xfId="9548" xr:uid="{00000000-0005-0000-0000-0000793B0000}"/>
    <cellStyle name="Input 2 2 2 2 7" xfId="9549" xr:uid="{00000000-0005-0000-0000-00007A3B0000}"/>
    <cellStyle name="Input 2 2 2 2 7 2" xfId="9550" xr:uid="{00000000-0005-0000-0000-00007B3B0000}"/>
    <cellStyle name="Input 2 2 2 2 7 2 2" xfId="9551" xr:uid="{00000000-0005-0000-0000-00007C3B0000}"/>
    <cellStyle name="Input 2 2 2 2 7 2 2 2" xfId="9552" xr:uid="{00000000-0005-0000-0000-00007D3B0000}"/>
    <cellStyle name="Input 2 2 2 2 7 2 3" xfId="9553" xr:uid="{00000000-0005-0000-0000-00007E3B0000}"/>
    <cellStyle name="Input 2 2 2 2 7 2 3 2" xfId="9554" xr:uid="{00000000-0005-0000-0000-00007F3B0000}"/>
    <cellStyle name="Input 2 2 2 2 7 2 4" xfId="9555" xr:uid="{00000000-0005-0000-0000-0000803B0000}"/>
    <cellStyle name="Input 2 2 2 2 7 2 5" xfId="9556" xr:uid="{00000000-0005-0000-0000-0000813B0000}"/>
    <cellStyle name="Input 2 2 2 2 7 3" xfId="9557" xr:uid="{00000000-0005-0000-0000-0000823B0000}"/>
    <cellStyle name="Input 2 2 2 2 7 3 2" xfId="9558" xr:uid="{00000000-0005-0000-0000-0000833B0000}"/>
    <cellStyle name="Input 2 2 2 2 7 3 2 2" xfId="9559" xr:uid="{00000000-0005-0000-0000-0000843B0000}"/>
    <cellStyle name="Input 2 2 2 2 7 3 3" xfId="9560" xr:uid="{00000000-0005-0000-0000-0000853B0000}"/>
    <cellStyle name="Input 2 2 2 2 7 3 3 2" xfId="9561" xr:uid="{00000000-0005-0000-0000-0000863B0000}"/>
    <cellStyle name="Input 2 2 2 2 7 3 4" xfId="9562" xr:uid="{00000000-0005-0000-0000-0000873B0000}"/>
    <cellStyle name="Input 2 2 2 2 7 3 5" xfId="9563" xr:uid="{00000000-0005-0000-0000-0000883B0000}"/>
    <cellStyle name="Input 2 2 2 2 7 4" xfId="9564" xr:uid="{00000000-0005-0000-0000-0000893B0000}"/>
    <cellStyle name="Input 2 2 2 2 7 4 2" xfId="9565" xr:uid="{00000000-0005-0000-0000-00008A3B0000}"/>
    <cellStyle name="Input 2 2 2 2 7 5" xfId="9566" xr:uid="{00000000-0005-0000-0000-00008B3B0000}"/>
    <cellStyle name="Input 2 2 2 2 7 5 2" xfId="9567" xr:uid="{00000000-0005-0000-0000-00008C3B0000}"/>
    <cellStyle name="Input 2 2 2 2 7 6" xfId="9568" xr:uid="{00000000-0005-0000-0000-00008D3B0000}"/>
    <cellStyle name="Input 2 2 2 2 7 6 2" xfId="9569" xr:uid="{00000000-0005-0000-0000-00008E3B0000}"/>
    <cellStyle name="Input 2 2 2 2 7 7" xfId="9570" xr:uid="{00000000-0005-0000-0000-00008F3B0000}"/>
    <cellStyle name="Input 2 2 2 2 7 8" xfId="9571" xr:uid="{00000000-0005-0000-0000-0000903B0000}"/>
    <cellStyle name="Input 2 2 2 2 8" xfId="9572" xr:uid="{00000000-0005-0000-0000-0000913B0000}"/>
    <cellStyle name="Input 2 2 2 2 8 2" xfId="9573" xr:uid="{00000000-0005-0000-0000-0000923B0000}"/>
    <cellStyle name="Input 2 2 2 2 8 2 2" xfId="9574" xr:uid="{00000000-0005-0000-0000-0000933B0000}"/>
    <cellStyle name="Input 2 2 2 2 8 2 2 2" xfId="9575" xr:uid="{00000000-0005-0000-0000-0000943B0000}"/>
    <cellStyle name="Input 2 2 2 2 8 2 3" xfId="9576" xr:uid="{00000000-0005-0000-0000-0000953B0000}"/>
    <cellStyle name="Input 2 2 2 2 8 2 3 2" xfId="9577" xr:uid="{00000000-0005-0000-0000-0000963B0000}"/>
    <cellStyle name="Input 2 2 2 2 8 2 4" xfId="9578" xr:uid="{00000000-0005-0000-0000-0000973B0000}"/>
    <cellStyle name="Input 2 2 2 2 8 2 5" xfId="9579" xr:uid="{00000000-0005-0000-0000-0000983B0000}"/>
    <cellStyle name="Input 2 2 2 2 8 3" xfId="9580" xr:uid="{00000000-0005-0000-0000-0000993B0000}"/>
    <cellStyle name="Input 2 2 2 2 8 3 2" xfId="9581" xr:uid="{00000000-0005-0000-0000-00009A3B0000}"/>
    <cellStyle name="Input 2 2 2 2 8 3 2 2" xfId="9582" xr:uid="{00000000-0005-0000-0000-00009B3B0000}"/>
    <cellStyle name="Input 2 2 2 2 8 3 3" xfId="9583" xr:uid="{00000000-0005-0000-0000-00009C3B0000}"/>
    <cellStyle name="Input 2 2 2 2 8 3 3 2" xfId="9584" xr:uid="{00000000-0005-0000-0000-00009D3B0000}"/>
    <cellStyle name="Input 2 2 2 2 8 3 4" xfId="9585" xr:uid="{00000000-0005-0000-0000-00009E3B0000}"/>
    <cellStyle name="Input 2 2 2 2 8 3 5" xfId="9586" xr:uid="{00000000-0005-0000-0000-00009F3B0000}"/>
    <cellStyle name="Input 2 2 2 2 8 4" xfId="9587" xr:uid="{00000000-0005-0000-0000-0000A03B0000}"/>
    <cellStyle name="Input 2 2 2 2 8 4 2" xfId="9588" xr:uid="{00000000-0005-0000-0000-0000A13B0000}"/>
    <cellStyle name="Input 2 2 2 2 8 5" xfId="9589" xr:uid="{00000000-0005-0000-0000-0000A23B0000}"/>
    <cellStyle name="Input 2 2 2 2 8 5 2" xfId="9590" xr:uid="{00000000-0005-0000-0000-0000A33B0000}"/>
    <cellStyle name="Input 2 2 2 2 8 6" xfId="9591" xr:uid="{00000000-0005-0000-0000-0000A43B0000}"/>
    <cellStyle name="Input 2 2 2 2 8 6 2" xfId="9592" xr:uid="{00000000-0005-0000-0000-0000A53B0000}"/>
    <cellStyle name="Input 2 2 2 2 8 7" xfId="9593" xr:uid="{00000000-0005-0000-0000-0000A63B0000}"/>
    <cellStyle name="Input 2 2 2 2 8 8" xfId="9594" xr:uid="{00000000-0005-0000-0000-0000A73B0000}"/>
    <cellStyle name="Input 2 2 2 2 9" xfId="9595" xr:uid="{00000000-0005-0000-0000-0000A83B0000}"/>
    <cellStyle name="Input 2 2 2 2 9 2" xfId="9596" xr:uid="{00000000-0005-0000-0000-0000A93B0000}"/>
    <cellStyle name="Input 2 2 2 2 9 2 2" xfId="9597" xr:uid="{00000000-0005-0000-0000-0000AA3B0000}"/>
    <cellStyle name="Input 2 2 2 2 9 2 2 2" xfId="9598" xr:uid="{00000000-0005-0000-0000-0000AB3B0000}"/>
    <cellStyle name="Input 2 2 2 2 9 2 3" xfId="9599" xr:uid="{00000000-0005-0000-0000-0000AC3B0000}"/>
    <cellStyle name="Input 2 2 2 2 9 2 3 2" xfId="9600" xr:uid="{00000000-0005-0000-0000-0000AD3B0000}"/>
    <cellStyle name="Input 2 2 2 2 9 2 4" xfId="9601" xr:uid="{00000000-0005-0000-0000-0000AE3B0000}"/>
    <cellStyle name="Input 2 2 2 2 9 2 5" xfId="9602" xr:uid="{00000000-0005-0000-0000-0000AF3B0000}"/>
    <cellStyle name="Input 2 2 2 2 9 3" xfId="9603" xr:uid="{00000000-0005-0000-0000-0000B03B0000}"/>
    <cellStyle name="Input 2 2 2 2 9 3 2" xfId="9604" xr:uid="{00000000-0005-0000-0000-0000B13B0000}"/>
    <cellStyle name="Input 2 2 2 2 9 3 2 2" xfId="9605" xr:uid="{00000000-0005-0000-0000-0000B23B0000}"/>
    <cellStyle name="Input 2 2 2 2 9 3 3" xfId="9606" xr:uid="{00000000-0005-0000-0000-0000B33B0000}"/>
    <cellStyle name="Input 2 2 2 2 9 3 3 2" xfId="9607" xr:uid="{00000000-0005-0000-0000-0000B43B0000}"/>
    <cellStyle name="Input 2 2 2 2 9 3 4" xfId="9608" xr:uid="{00000000-0005-0000-0000-0000B53B0000}"/>
    <cellStyle name="Input 2 2 2 2 9 3 5" xfId="9609" xr:uid="{00000000-0005-0000-0000-0000B63B0000}"/>
    <cellStyle name="Input 2 2 2 2 9 4" xfId="9610" xr:uid="{00000000-0005-0000-0000-0000B73B0000}"/>
    <cellStyle name="Input 2 2 2 2 9 4 2" xfId="9611" xr:uid="{00000000-0005-0000-0000-0000B83B0000}"/>
    <cellStyle name="Input 2 2 2 2 9 5" xfId="9612" xr:uid="{00000000-0005-0000-0000-0000B93B0000}"/>
    <cellStyle name="Input 2 2 2 2 9 5 2" xfId="9613" xr:uid="{00000000-0005-0000-0000-0000BA3B0000}"/>
    <cellStyle name="Input 2 2 2 2 9 6" xfId="9614" xr:uid="{00000000-0005-0000-0000-0000BB3B0000}"/>
    <cellStyle name="Input 2 2 2 2 9 6 2" xfId="9615" xr:uid="{00000000-0005-0000-0000-0000BC3B0000}"/>
    <cellStyle name="Input 2 2 2 2 9 7" xfId="9616" xr:uid="{00000000-0005-0000-0000-0000BD3B0000}"/>
    <cellStyle name="Input 2 2 2 2 9 8" xfId="9617" xr:uid="{00000000-0005-0000-0000-0000BE3B0000}"/>
    <cellStyle name="Input 2 2 2 3" xfId="9618" xr:uid="{00000000-0005-0000-0000-0000BF3B0000}"/>
    <cellStyle name="Input 2 2 2 3 2" xfId="9619" xr:uid="{00000000-0005-0000-0000-0000C03B0000}"/>
    <cellStyle name="Input 2 2 2 3 2 2" xfId="9620" xr:uid="{00000000-0005-0000-0000-0000C13B0000}"/>
    <cellStyle name="Input 2 2 2 3 2 2 2" xfId="9621" xr:uid="{00000000-0005-0000-0000-0000C23B0000}"/>
    <cellStyle name="Input 2 2 2 3 2 3" xfId="9622" xr:uid="{00000000-0005-0000-0000-0000C33B0000}"/>
    <cellStyle name="Input 2 2 2 3 2 3 2" xfId="9623" xr:uid="{00000000-0005-0000-0000-0000C43B0000}"/>
    <cellStyle name="Input 2 2 2 3 2 4" xfId="9624" xr:uid="{00000000-0005-0000-0000-0000C53B0000}"/>
    <cellStyle name="Input 2 2 2 3 2 5" xfId="9625" xr:uid="{00000000-0005-0000-0000-0000C63B0000}"/>
    <cellStyle name="Input 2 2 2 3 3" xfId="9626" xr:uid="{00000000-0005-0000-0000-0000C73B0000}"/>
    <cellStyle name="Input 2 2 2 3 3 2" xfId="9627" xr:uid="{00000000-0005-0000-0000-0000C83B0000}"/>
    <cellStyle name="Input 2 2 2 3 3 2 2" xfId="9628" xr:uid="{00000000-0005-0000-0000-0000C93B0000}"/>
    <cellStyle name="Input 2 2 2 3 3 3" xfId="9629" xr:uid="{00000000-0005-0000-0000-0000CA3B0000}"/>
    <cellStyle name="Input 2 2 2 3 3 3 2" xfId="9630" xr:uid="{00000000-0005-0000-0000-0000CB3B0000}"/>
    <cellStyle name="Input 2 2 2 3 3 4" xfId="9631" xr:uid="{00000000-0005-0000-0000-0000CC3B0000}"/>
    <cellStyle name="Input 2 2 2 3 3 5" xfId="9632" xr:uid="{00000000-0005-0000-0000-0000CD3B0000}"/>
    <cellStyle name="Input 2 2 2 3 4" xfId="9633" xr:uid="{00000000-0005-0000-0000-0000CE3B0000}"/>
    <cellStyle name="Input 2 2 2 3 4 2" xfId="9634" xr:uid="{00000000-0005-0000-0000-0000CF3B0000}"/>
    <cellStyle name="Input 2 2 2 3 5" xfId="9635" xr:uid="{00000000-0005-0000-0000-0000D03B0000}"/>
    <cellStyle name="Input 2 2 2 3 5 2" xfId="9636" xr:uid="{00000000-0005-0000-0000-0000D13B0000}"/>
    <cellStyle name="Input 2 2 2 3 6" xfId="9637" xr:uid="{00000000-0005-0000-0000-0000D23B0000}"/>
    <cellStyle name="Input 2 2 2 3 7" xfId="9638" xr:uid="{00000000-0005-0000-0000-0000D33B0000}"/>
    <cellStyle name="Input 2 2 2 4" xfId="9639" xr:uid="{00000000-0005-0000-0000-0000D43B0000}"/>
    <cellStyle name="Input 2 2 2 4 2" xfId="9640" xr:uid="{00000000-0005-0000-0000-0000D53B0000}"/>
    <cellStyle name="Input 2 2 2 4 2 2" xfId="9641" xr:uid="{00000000-0005-0000-0000-0000D63B0000}"/>
    <cellStyle name="Input 2 2 2 4 2 2 2" xfId="9642" xr:uid="{00000000-0005-0000-0000-0000D73B0000}"/>
    <cellStyle name="Input 2 2 2 4 2 3" xfId="9643" xr:uid="{00000000-0005-0000-0000-0000D83B0000}"/>
    <cellStyle name="Input 2 2 2 4 2 3 2" xfId="9644" xr:uid="{00000000-0005-0000-0000-0000D93B0000}"/>
    <cellStyle name="Input 2 2 2 4 2 4" xfId="9645" xr:uid="{00000000-0005-0000-0000-0000DA3B0000}"/>
    <cellStyle name="Input 2 2 2 4 2 5" xfId="9646" xr:uid="{00000000-0005-0000-0000-0000DB3B0000}"/>
    <cellStyle name="Input 2 2 2 4 3" xfId="9647" xr:uid="{00000000-0005-0000-0000-0000DC3B0000}"/>
    <cellStyle name="Input 2 2 2 4 3 2" xfId="9648" xr:uid="{00000000-0005-0000-0000-0000DD3B0000}"/>
    <cellStyle name="Input 2 2 2 4 3 2 2" xfId="9649" xr:uid="{00000000-0005-0000-0000-0000DE3B0000}"/>
    <cellStyle name="Input 2 2 2 4 3 3" xfId="9650" xr:uid="{00000000-0005-0000-0000-0000DF3B0000}"/>
    <cellStyle name="Input 2 2 2 4 3 3 2" xfId="9651" xr:uid="{00000000-0005-0000-0000-0000E03B0000}"/>
    <cellStyle name="Input 2 2 2 4 3 4" xfId="9652" xr:uid="{00000000-0005-0000-0000-0000E13B0000}"/>
    <cellStyle name="Input 2 2 2 4 3 5" xfId="9653" xr:uid="{00000000-0005-0000-0000-0000E23B0000}"/>
    <cellStyle name="Input 2 2 2 4 4" xfId="9654" xr:uid="{00000000-0005-0000-0000-0000E33B0000}"/>
    <cellStyle name="Input 2 2 2 4 4 2" xfId="9655" xr:uid="{00000000-0005-0000-0000-0000E43B0000}"/>
    <cellStyle name="Input 2 2 2 4 5" xfId="9656" xr:uid="{00000000-0005-0000-0000-0000E53B0000}"/>
    <cellStyle name="Input 2 2 2 4 5 2" xfId="9657" xr:uid="{00000000-0005-0000-0000-0000E63B0000}"/>
    <cellStyle name="Input 2 2 2 4 6" xfId="9658" xr:uid="{00000000-0005-0000-0000-0000E73B0000}"/>
    <cellStyle name="Input 2 2 2 4 6 2" xfId="9659" xr:uid="{00000000-0005-0000-0000-0000E83B0000}"/>
    <cellStyle name="Input 2 2 2 4 7" xfId="9660" xr:uid="{00000000-0005-0000-0000-0000E93B0000}"/>
    <cellStyle name="Input 2 2 2 4 8" xfId="9661" xr:uid="{00000000-0005-0000-0000-0000EA3B0000}"/>
    <cellStyle name="Input 2 2 2 5" xfId="9662" xr:uid="{00000000-0005-0000-0000-0000EB3B0000}"/>
    <cellStyle name="Input 2 2 2 5 2" xfId="9663" xr:uid="{00000000-0005-0000-0000-0000EC3B0000}"/>
    <cellStyle name="Input 2 2 2 5 2 2" xfId="9664" xr:uid="{00000000-0005-0000-0000-0000ED3B0000}"/>
    <cellStyle name="Input 2 2 2 5 2 2 2" xfId="9665" xr:uid="{00000000-0005-0000-0000-0000EE3B0000}"/>
    <cellStyle name="Input 2 2 2 5 2 3" xfId="9666" xr:uid="{00000000-0005-0000-0000-0000EF3B0000}"/>
    <cellStyle name="Input 2 2 2 5 2 3 2" xfId="9667" xr:uid="{00000000-0005-0000-0000-0000F03B0000}"/>
    <cellStyle name="Input 2 2 2 5 2 4" xfId="9668" xr:uid="{00000000-0005-0000-0000-0000F13B0000}"/>
    <cellStyle name="Input 2 2 2 5 2 5" xfId="9669" xr:uid="{00000000-0005-0000-0000-0000F23B0000}"/>
    <cellStyle name="Input 2 2 2 5 3" xfId="9670" xr:uid="{00000000-0005-0000-0000-0000F33B0000}"/>
    <cellStyle name="Input 2 2 2 5 3 2" xfId="9671" xr:uid="{00000000-0005-0000-0000-0000F43B0000}"/>
    <cellStyle name="Input 2 2 2 5 3 2 2" xfId="9672" xr:uid="{00000000-0005-0000-0000-0000F53B0000}"/>
    <cellStyle name="Input 2 2 2 5 3 3" xfId="9673" xr:uid="{00000000-0005-0000-0000-0000F63B0000}"/>
    <cellStyle name="Input 2 2 2 5 3 3 2" xfId="9674" xr:uid="{00000000-0005-0000-0000-0000F73B0000}"/>
    <cellStyle name="Input 2 2 2 5 3 4" xfId="9675" xr:uid="{00000000-0005-0000-0000-0000F83B0000}"/>
    <cellStyle name="Input 2 2 2 5 3 5" xfId="9676" xr:uid="{00000000-0005-0000-0000-0000F93B0000}"/>
    <cellStyle name="Input 2 2 2 5 4" xfId="9677" xr:uid="{00000000-0005-0000-0000-0000FA3B0000}"/>
    <cellStyle name="Input 2 2 2 5 4 2" xfId="9678" xr:uid="{00000000-0005-0000-0000-0000FB3B0000}"/>
    <cellStyle name="Input 2 2 2 5 5" xfId="9679" xr:uid="{00000000-0005-0000-0000-0000FC3B0000}"/>
    <cellStyle name="Input 2 2 2 5 5 2" xfId="9680" xr:uid="{00000000-0005-0000-0000-0000FD3B0000}"/>
    <cellStyle name="Input 2 2 2 5 6" xfId="9681" xr:uid="{00000000-0005-0000-0000-0000FE3B0000}"/>
    <cellStyle name="Input 2 2 2 5 6 2" xfId="9682" xr:uid="{00000000-0005-0000-0000-0000FF3B0000}"/>
    <cellStyle name="Input 2 2 2 5 7" xfId="9683" xr:uid="{00000000-0005-0000-0000-0000003C0000}"/>
    <cellStyle name="Input 2 2 2 5 8" xfId="9684" xr:uid="{00000000-0005-0000-0000-0000013C0000}"/>
    <cellStyle name="Input 2 2 2 6" xfId="9685" xr:uid="{00000000-0005-0000-0000-0000023C0000}"/>
    <cellStyle name="Input 2 2 2 6 2" xfId="9686" xr:uid="{00000000-0005-0000-0000-0000033C0000}"/>
    <cellStyle name="Input 2 2 2 6 2 2" xfId="9687" xr:uid="{00000000-0005-0000-0000-0000043C0000}"/>
    <cellStyle name="Input 2 2 2 6 2 2 2" xfId="9688" xr:uid="{00000000-0005-0000-0000-0000053C0000}"/>
    <cellStyle name="Input 2 2 2 6 2 3" xfId="9689" xr:uid="{00000000-0005-0000-0000-0000063C0000}"/>
    <cellStyle name="Input 2 2 2 6 2 3 2" xfId="9690" xr:uid="{00000000-0005-0000-0000-0000073C0000}"/>
    <cellStyle name="Input 2 2 2 6 2 4" xfId="9691" xr:uid="{00000000-0005-0000-0000-0000083C0000}"/>
    <cellStyle name="Input 2 2 2 6 2 5" xfId="9692" xr:uid="{00000000-0005-0000-0000-0000093C0000}"/>
    <cellStyle name="Input 2 2 2 6 3" xfId="9693" xr:uid="{00000000-0005-0000-0000-00000A3C0000}"/>
    <cellStyle name="Input 2 2 2 6 3 2" xfId="9694" xr:uid="{00000000-0005-0000-0000-00000B3C0000}"/>
    <cellStyle name="Input 2 2 2 6 3 2 2" xfId="9695" xr:uid="{00000000-0005-0000-0000-00000C3C0000}"/>
    <cellStyle name="Input 2 2 2 6 3 3" xfId="9696" xr:uid="{00000000-0005-0000-0000-00000D3C0000}"/>
    <cellStyle name="Input 2 2 2 6 3 3 2" xfId="9697" xr:uid="{00000000-0005-0000-0000-00000E3C0000}"/>
    <cellStyle name="Input 2 2 2 6 3 4" xfId="9698" xr:uid="{00000000-0005-0000-0000-00000F3C0000}"/>
    <cellStyle name="Input 2 2 2 6 3 5" xfId="9699" xr:uid="{00000000-0005-0000-0000-0000103C0000}"/>
    <cellStyle name="Input 2 2 2 6 4" xfId="9700" xr:uid="{00000000-0005-0000-0000-0000113C0000}"/>
    <cellStyle name="Input 2 2 2 6 4 2" xfId="9701" xr:uid="{00000000-0005-0000-0000-0000123C0000}"/>
    <cellStyle name="Input 2 2 2 6 5" xfId="9702" xr:uid="{00000000-0005-0000-0000-0000133C0000}"/>
    <cellStyle name="Input 2 2 2 6 5 2" xfId="9703" xr:uid="{00000000-0005-0000-0000-0000143C0000}"/>
    <cellStyle name="Input 2 2 2 6 6" xfId="9704" xr:uid="{00000000-0005-0000-0000-0000153C0000}"/>
    <cellStyle name="Input 2 2 2 6 6 2" xfId="9705" xr:uid="{00000000-0005-0000-0000-0000163C0000}"/>
    <cellStyle name="Input 2 2 2 6 7" xfId="9706" xr:uid="{00000000-0005-0000-0000-0000173C0000}"/>
    <cellStyle name="Input 2 2 2 6 8" xfId="9707" xr:uid="{00000000-0005-0000-0000-0000183C0000}"/>
    <cellStyle name="Input 2 2 2 7" xfId="9708" xr:uid="{00000000-0005-0000-0000-0000193C0000}"/>
    <cellStyle name="Input 2 2 2 7 2" xfId="9709" xr:uid="{00000000-0005-0000-0000-00001A3C0000}"/>
    <cellStyle name="Input 2 2 2 7 2 2" xfId="9710" xr:uid="{00000000-0005-0000-0000-00001B3C0000}"/>
    <cellStyle name="Input 2 2 2 7 2 2 2" xfId="9711" xr:uid="{00000000-0005-0000-0000-00001C3C0000}"/>
    <cellStyle name="Input 2 2 2 7 2 3" xfId="9712" xr:uid="{00000000-0005-0000-0000-00001D3C0000}"/>
    <cellStyle name="Input 2 2 2 7 2 3 2" xfId="9713" xr:uid="{00000000-0005-0000-0000-00001E3C0000}"/>
    <cellStyle name="Input 2 2 2 7 2 4" xfId="9714" xr:uid="{00000000-0005-0000-0000-00001F3C0000}"/>
    <cellStyle name="Input 2 2 2 7 2 5" xfId="9715" xr:uid="{00000000-0005-0000-0000-0000203C0000}"/>
    <cellStyle name="Input 2 2 2 7 3" xfId="9716" xr:uid="{00000000-0005-0000-0000-0000213C0000}"/>
    <cellStyle name="Input 2 2 2 7 3 2" xfId="9717" xr:uid="{00000000-0005-0000-0000-0000223C0000}"/>
    <cellStyle name="Input 2 2 2 7 3 2 2" xfId="9718" xr:uid="{00000000-0005-0000-0000-0000233C0000}"/>
    <cellStyle name="Input 2 2 2 7 3 3" xfId="9719" xr:uid="{00000000-0005-0000-0000-0000243C0000}"/>
    <cellStyle name="Input 2 2 2 7 3 3 2" xfId="9720" xr:uid="{00000000-0005-0000-0000-0000253C0000}"/>
    <cellStyle name="Input 2 2 2 7 3 4" xfId="9721" xr:uid="{00000000-0005-0000-0000-0000263C0000}"/>
    <cellStyle name="Input 2 2 2 7 3 5" xfId="9722" xr:uid="{00000000-0005-0000-0000-0000273C0000}"/>
    <cellStyle name="Input 2 2 2 7 4" xfId="9723" xr:uid="{00000000-0005-0000-0000-0000283C0000}"/>
    <cellStyle name="Input 2 2 2 7 4 2" xfId="9724" xr:uid="{00000000-0005-0000-0000-0000293C0000}"/>
    <cellStyle name="Input 2 2 2 7 5" xfId="9725" xr:uid="{00000000-0005-0000-0000-00002A3C0000}"/>
    <cellStyle name="Input 2 2 2 7 5 2" xfId="9726" xr:uid="{00000000-0005-0000-0000-00002B3C0000}"/>
    <cellStyle name="Input 2 2 2 7 6" xfId="9727" xr:uid="{00000000-0005-0000-0000-00002C3C0000}"/>
    <cellStyle name="Input 2 2 2 7 6 2" xfId="9728" xr:uid="{00000000-0005-0000-0000-00002D3C0000}"/>
    <cellStyle name="Input 2 2 2 7 7" xfId="9729" xr:uid="{00000000-0005-0000-0000-00002E3C0000}"/>
    <cellStyle name="Input 2 2 2 7 8" xfId="9730" xr:uid="{00000000-0005-0000-0000-00002F3C0000}"/>
    <cellStyle name="Input 2 2 2 8" xfId="9731" xr:uid="{00000000-0005-0000-0000-0000303C0000}"/>
    <cellStyle name="Input 2 2 2 8 2" xfId="9732" xr:uid="{00000000-0005-0000-0000-0000313C0000}"/>
    <cellStyle name="Input 2 2 2 8 2 2" xfId="9733" xr:uid="{00000000-0005-0000-0000-0000323C0000}"/>
    <cellStyle name="Input 2 2 2 8 2 2 2" xfId="9734" xr:uid="{00000000-0005-0000-0000-0000333C0000}"/>
    <cellStyle name="Input 2 2 2 8 2 3" xfId="9735" xr:uid="{00000000-0005-0000-0000-0000343C0000}"/>
    <cellStyle name="Input 2 2 2 8 2 3 2" xfId="9736" xr:uid="{00000000-0005-0000-0000-0000353C0000}"/>
    <cellStyle name="Input 2 2 2 8 2 4" xfId="9737" xr:uid="{00000000-0005-0000-0000-0000363C0000}"/>
    <cellStyle name="Input 2 2 2 8 2 5" xfId="9738" xr:uid="{00000000-0005-0000-0000-0000373C0000}"/>
    <cellStyle name="Input 2 2 2 8 3" xfId="9739" xr:uid="{00000000-0005-0000-0000-0000383C0000}"/>
    <cellStyle name="Input 2 2 2 8 3 2" xfId="9740" xr:uid="{00000000-0005-0000-0000-0000393C0000}"/>
    <cellStyle name="Input 2 2 2 8 3 2 2" xfId="9741" xr:uid="{00000000-0005-0000-0000-00003A3C0000}"/>
    <cellStyle name="Input 2 2 2 8 3 3" xfId="9742" xr:uid="{00000000-0005-0000-0000-00003B3C0000}"/>
    <cellStyle name="Input 2 2 2 8 3 3 2" xfId="9743" xr:uid="{00000000-0005-0000-0000-00003C3C0000}"/>
    <cellStyle name="Input 2 2 2 8 3 4" xfId="9744" xr:uid="{00000000-0005-0000-0000-00003D3C0000}"/>
    <cellStyle name="Input 2 2 2 8 3 5" xfId="9745" xr:uid="{00000000-0005-0000-0000-00003E3C0000}"/>
    <cellStyle name="Input 2 2 2 8 4" xfId="9746" xr:uid="{00000000-0005-0000-0000-00003F3C0000}"/>
    <cellStyle name="Input 2 2 2 8 4 2" xfId="9747" xr:uid="{00000000-0005-0000-0000-0000403C0000}"/>
    <cellStyle name="Input 2 2 2 8 5" xfId="9748" xr:uid="{00000000-0005-0000-0000-0000413C0000}"/>
    <cellStyle name="Input 2 2 2 8 5 2" xfId="9749" xr:uid="{00000000-0005-0000-0000-0000423C0000}"/>
    <cellStyle name="Input 2 2 2 8 6" xfId="9750" xr:uid="{00000000-0005-0000-0000-0000433C0000}"/>
    <cellStyle name="Input 2 2 2 8 6 2" xfId="9751" xr:uid="{00000000-0005-0000-0000-0000443C0000}"/>
    <cellStyle name="Input 2 2 2 8 7" xfId="9752" xr:uid="{00000000-0005-0000-0000-0000453C0000}"/>
    <cellStyle name="Input 2 2 2 8 8" xfId="9753" xr:uid="{00000000-0005-0000-0000-0000463C0000}"/>
    <cellStyle name="Input 2 2 2 9" xfId="9754" xr:uid="{00000000-0005-0000-0000-0000473C0000}"/>
    <cellStyle name="Input 2 2 2 9 2" xfId="9755" xr:uid="{00000000-0005-0000-0000-0000483C0000}"/>
    <cellStyle name="Input 2 2 2 9 2 2" xfId="9756" xr:uid="{00000000-0005-0000-0000-0000493C0000}"/>
    <cellStyle name="Input 2 2 2 9 2 2 2" xfId="9757" xr:uid="{00000000-0005-0000-0000-00004A3C0000}"/>
    <cellStyle name="Input 2 2 2 9 2 3" xfId="9758" xr:uid="{00000000-0005-0000-0000-00004B3C0000}"/>
    <cellStyle name="Input 2 2 2 9 2 3 2" xfId="9759" xr:uid="{00000000-0005-0000-0000-00004C3C0000}"/>
    <cellStyle name="Input 2 2 2 9 2 4" xfId="9760" xr:uid="{00000000-0005-0000-0000-00004D3C0000}"/>
    <cellStyle name="Input 2 2 2 9 2 5" xfId="9761" xr:uid="{00000000-0005-0000-0000-00004E3C0000}"/>
    <cellStyle name="Input 2 2 2 9 3" xfId="9762" xr:uid="{00000000-0005-0000-0000-00004F3C0000}"/>
    <cellStyle name="Input 2 2 2 9 3 2" xfId="9763" xr:uid="{00000000-0005-0000-0000-0000503C0000}"/>
    <cellStyle name="Input 2 2 2 9 3 2 2" xfId="9764" xr:uid="{00000000-0005-0000-0000-0000513C0000}"/>
    <cellStyle name="Input 2 2 2 9 3 3" xfId="9765" xr:uid="{00000000-0005-0000-0000-0000523C0000}"/>
    <cellStyle name="Input 2 2 2 9 3 3 2" xfId="9766" xr:uid="{00000000-0005-0000-0000-0000533C0000}"/>
    <cellStyle name="Input 2 2 2 9 3 4" xfId="9767" xr:uid="{00000000-0005-0000-0000-0000543C0000}"/>
    <cellStyle name="Input 2 2 2 9 3 5" xfId="9768" xr:uid="{00000000-0005-0000-0000-0000553C0000}"/>
    <cellStyle name="Input 2 2 2 9 4" xfId="9769" xr:uid="{00000000-0005-0000-0000-0000563C0000}"/>
    <cellStyle name="Input 2 2 2 9 4 2" xfId="9770" xr:uid="{00000000-0005-0000-0000-0000573C0000}"/>
    <cellStyle name="Input 2 2 2 9 5" xfId="9771" xr:uid="{00000000-0005-0000-0000-0000583C0000}"/>
    <cellStyle name="Input 2 2 2 9 5 2" xfId="9772" xr:uid="{00000000-0005-0000-0000-0000593C0000}"/>
    <cellStyle name="Input 2 2 2 9 6" xfId="9773" xr:uid="{00000000-0005-0000-0000-00005A3C0000}"/>
    <cellStyle name="Input 2 2 2 9 6 2" xfId="9774" xr:uid="{00000000-0005-0000-0000-00005B3C0000}"/>
    <cellStyle name="Input 2 2 2 9 7" xfId="9775" xr:uid="{00000000-0005-0000-0000-00005C3C0000}"/>
    <cellStyle name="Input 2 2 2 9 8" xfId="9776" xr:uid="{00000000-0005-0000-0000-00005D3C0000}"/>
    <cellStyle name="Input 2 2 3" xfId="9777" xr:uid="{00000000-0005-0000-0000-00005E3C0000}"/>
    <cellStyle name="Input 2 2 3 10" xfId="9778" xr:uid="{00000000-0005-0000-0000-00005F3C0000}"/>
    <cellStyle name="Input 2 2 3 10 2" xfId="9779" xr:uid="{00000000-0005-0000-0000-0000603C0000}"/>
    <cellStyle name="Input 2 2 3 10 2 2" xfId="9780" xr:uid="{00000000-0005-0000-0000-0000613C0000}"/>
    <cellStyle name="Input 2 2 3 10 2 2 2" xfId="9781" xr:uid="{00000000-0005-0000-0000-0000623C0000}"/>
    <cellStyle name="Input 2 2 3 10 2 3" xfId="9782" xr:uid="{00000000-0005-0000-0000-0000633C0000}"/>
    <cellStyle name="Input 2 2 3 10 2 3 2" xfId="9783" xr:uid="{00000000-0005-0000-0000-0000643C0000}"/>
    <cellStyle name="Input 2 2 3 10 2 4" xfId="9784" xr:uid="{00000000-0005-0000-0000-0000653C0000}"/>
    <cellStyle name="Input 2 2 3 10 2 5" xfId="9785" xr:uid="{00000000-0005-0000-0000-0000663C0000}"/>
    <cellStyle name="Input 2 2 3 10 3" xfId="9786" xr:uid="{00000000-0005-0000-0000-0000673C0000}"/>
    <cellStyle name="Input 2 2 3 10 3 2" xfId="9787" xr:uid="{00000000-0005-0000-0000-0000683C0000}"/>
    <cellStyle name="Input 2 2 3 10 3 2 2" xfId="9788" xr:uid="{00000000-0005-0000-0000-0000693C0000}"/>
    <cellStyle name="Input 2 2 3 10 3 3" xfId="9789" xr:uid="{00000000-0005-0000-0000-00006A3C0000}"/>
    <cellStyle name="Input 2 2 3 10 3 3 2" xfId="9790" xr:uid="{00000000-0005-0000-0000-00006B3C0000}"/>
    <cellStyle name="Input 2 2 3 10 3 4" xfId="9791" xr:uid="{00000000-0005-0000-0000-00006C3C0000}"/>
    <cellStyle name="Input 2 2 3 10 3 5" xfId="9792" xr:uid="{00000000-0005-0000-0000-00006D3C0000}"/>
    <cellStyle name="Input 2 2 3 10 4" xfId="9793" xr:uid="{00000000-0005-0000-0000-00006E3C0000}"/>
    <cellStyle name="Input 2 2 3 10 4 2" xfId="9794" xr:uid="{00000000-0005-0000-0000-00006F3C0000}"/>
    <cellStyle name="Input 2 2 3 10 5" xfId="9795" xr:uid="{00000000-0005-0000-0000-0000703C0000}"/>
    <cellStyle name="Input 2 2 3 10 5 2" xfId="9796" xr:uid="{00000000-0005-0000-0000-0000713C0000}"/>
    <cellStyle name="Input 2 2 3 10 6" xfId="9797" xr:uid="{00000000-0005-0000-0000-0000723C0000}"/>
    <cellStyle name="Input 2 2 3 10 6 2" xfId="9798" xr:uid="{00000000-0005-0000-0000-0000733C0000}"/>
    <cellStyle name="Input 2 2 3 10 7" xfId="9799" xr:uid="{00000000-0005-0000-0000-0000743C0000}"/>
    <cellStyle name="Input 2 2 3 10 8" xfId="9800" xr:uid="{00000000-0005-0000-0000-0000753C0000}"/>
    <cellStyle name="Input 2 2 3 11" xfId="9801" xr:uid="{00000000-0005-0000-0000-0000763C0000}"/>
    <cellStyle name="Input 2 2 3 11 2" xfId="9802" xr:uid="{00000000-0005-0000-0000-0000773C0000}"/>
    <cellStyle name="Input 2 2 3 11 2 2" xfId="9803" xr:uid="{00000000-0005-0000-0000-0000783C0000}"/>
    <cellStyle name="Input 2 2 3 11 2 2 2" xfId="9804" xr:uid="{00000000-0005-0000-0000-0000793C0000}"/>
    <cellStyle name="Input 2 2 3 11 2 3" xfId="9805" xr:uid="{00000000-0005-0000-0000-00007A3C0000}"/>
    <cellStyle name="Input 2 2 3 11 2 3 2" xfId="9806" xr:uid="{00000000-0005-0000-0000-00007B3C0000}"/>
    <cellStyle name="Input 2 2 3 11 2 4" xfId="9807" xr:uid="{00000000-0005-0000-0000-00007C3C0000}"/>
    <cellStyle name="Input 2 2 3 11 2 5" xfId="9808" xr:uid="{00000000-0005-0000-0000-00007D3C0000}"/>
    <cellStyle name="Input 2 2 3 11 3" xfId="9809" xr:uid="{00000000-0005-0000-0000-00007E3C0000}"/>
    <cellStyle name="Input 2 2 3 11 3 2" xfId="9810" xr:uid="{00000000-0005-0000-0000-00007F3C0000}"/>
    <cellStyle name="Input 2 2 3 11 3 2 2" xfId="9811" xr:uid="{00000000-0005-0000-0000-0000803C0000}"/>
    <cellStyle name="Input 2 2 3 11 3 3" xfId="9812" xr:uid="{00000000-0005-0000-0000-0000813C0000}"/>
    <cellStyle name="Input 2 2 3 11 3 3 2" xfId="9813" xr:uid="{00000000-0005-0000-0000-0000823C0000}"/>
    <cellStyle name="Input 2 2 3 11 3 4" xfId="9814" xr:uid="{00000000-0005-0000-0000-0000833C0000}"/>
    <cellStyle name="Input 2 2 3 11 3 5" xfId="9815" xr:uid="{00000000-0005-0000-0000-0000843C0000}"/>
    <cellStyle name="Input 2 2 3 11 4" xfId="9816" xr:uid="{00000000-0005-0000-0000-0000853C0000}"/>
    <cellStyle name="Input 2 2 3 11 4 2" xfId="9817" xr:uid="{00000000-0005-0000-0000-0000863C0000}"/>
    <cellStyle name="Input 2 2 3 11 5" xfId="9818" xr:uid="{00000000-0005-0000-0000-0000873C0000}"/>
    <cellStyle name="Input 2 2 3 11 5 2" xfId="9819" xr:uid="{00000000-0005-0000-0000-0000883C0000}"/>
    <cellStyle name="Input 2 2 3 11 6" xfId="9820" xr:uid="{00000000-0005-0000-0000-0000893C0000}"/>
    <cellStyle name="Input 2 2 3 11 6 2" xfId="9821" xr:uid="{00000000-0005-0000-0000-00008A3C0000}"/>
    <cellStyle name="Input 2 2 3 11 7" xfId="9822" xr:uid="{00000000-0005-0000-0000-00008B3C0000}"/>
    <cellStyle name="Input 2 2 3 11 8" xfId="9823" xr:uid="{00000000-0005-0000-0000-00008C3C0000}"/>
    <cellStyle name="Input 2 2 3 12" xfId="9824" xr:uid="{00000000-0005-0000-0000-00008D3C0000}"/>
    <cellStyle name="Input 2 2 3 12 2" xfId="9825" xr:uid="{00000000-0005-0000-0000-00008E3C0000}"/>
    <cellStyle name="Input 2 2 3 12 2 2" xfId="9826" xr:uid="{00000000-0005-0000-0000-00008F3C0000}"/>
    <cellStyle name="Input 2 2 3 12 2 2 2" xfId="9827" xr:uid="{00000000-0005-0000-0000-0000903C0000}"/>
    <cellStyle name="Input 2 2 3 12 2 3" xfId="9828" xr:uid="{00000000-0005-0000-0000-0000913C0000}"/>
    <cellStyle name="Input 2 2 3 12 2 3 2" xfId="9829" xr:uid="{00000000-0005-0000-0000-0000923C0000}"/>
    <cellStyle name="Input 2 2 3 12 2 4" xfId="9830" xr:uid="{00000000-0005-0000-0000-0000933C0000}"/>
    <cellStyle name="Input 2 2 3 12 2 5" xfId="9831" xr:uid="{00000000-0005-0000-0000-0000943C0000}"/>
    <cellStyle name="Input 2 2 3 12 3" xfId="9832" xr:uid="{00000000-0005-0000-0000-0000953C0000}"/>
    <cellStyle name="Input 2 2 3 12 3 2" xfId="9833" xr:uid="{00000000-0005-0000-0000-0000963C0000}"/>
    <cellStyle name="Input 2 2 3 12 3 2 2" xfId="9834" xr:uid="{00000000-0005-0000-0000-0000973C0000}"/>
    <cellStyle name="Input 2 2 3 12 3 3" xfId="9835" xr:uid="{00000000-0005-0000-0000-0000983C0000}"/>
    <cellStyle name="Input 2 2 3 12 3 3 2" xfId="9836" xr:uid="{00000000-0005-0000-0000-0000993C0000}"/>
    <cellStyle name="Input 2 2 3 12 3 4" xfId="9837" xr:uid="{00000000-0005-0000-0000-00009A3C0000}"/>
    <cellStyle name="Input 2 2 3 12 3 5" xfId="9838" xr:uid="{00000000-0005-0000-0000-00009B3C0000}"/>
    <cellStyle name="Input 2 2 3 12 4" xfId="9839" xr:uid="{00000000-0005-0000-0000-00009C3C0000}"/>
    <cellStyle name="Input 2 2 3 12 4 2" xfId="9840" xr:uid="{00000000-0005-0000-0000-00009D3C0000}"/>
    <cellStyle name="Input 2 2 3 12 5" xfId="9841" xr:uid="{00000000-0005-0000-0000-00009E3C0000}"/>
    <cellStyle name="Input 2 2 3 12 5 2" xfId="9842" xr:uid="{00000000-0005-0000-0000-00009F3C0000}"/>
    <cellStyle name="Input 2 2 3 12 6" xfId="9843" xr:uid="{00000000-0005-0000-0000-0000A03C0000}"/>
    <cellStyle name="Input 2 2 3 12 6 2" xfId="9844" xr:uid="{00000000-0005-0000-0000-0000A13C0000}"/>
    <cellStyle name="Input 2 2 3 12 7" xfId="9845" xr:uid="{00000000-0005-0000-0000-0000A23C0000}"/>
    <cellStyle name="Input 2 2 3 12 8" xfId="9846" xr:uid="{00000000-0005-0000-0000-0000A33C0000}"/>
    <cellStyle name="Input 2 2 3 13" xfId="9847" xr:uid="{00000000-0005-0000-0000-0000A43C0000}"/>
    <cellStyle name="Input 2 2 3 13 2" xfId="9848" xr:uid="{00000000-0005-0000-0000-0000A53C0000}"/>
    <cellStyle name="Input 2 2 3 13 2 2" xfId="9849" xr:uid="{00000000-0005-0000-0000-0000A63C0000}"/>
    <cellStyle name="Input 2 2 3 13 2 2 2" xfId="9850" xr:uid="{00000000-0005-0000-0000-0000A73C0000}"/>
    <cellStyle name="Input 2 2 3 13 2 3" xfId="9851" xr:uid="{00000000-0005-0000-0000-0000A83C0000}"/>
    <cellStyle name="Input 2 2 3 13 2 3 2" xfId="9852" xr:uid="{00000000-0005-0000-0000-0000A93C0000}"/>
    <cellStyle name="Input 2 2 3 13 2 4" xfId="9853" xr:uid="{00000000-0005-0000-0000-0000AA3C0000}"/>
    <cellStyle name="Input 2 2 3 13 2 5" xfId="9854" xr:uid="{00000000-0005-0000-0000-0000AB3C0000}"/>
    <cellStyle name="Input 2 2 3 13 3" xfId="9855" xr:uid="{00000000-0005-0000-0000-0000AC3C0000}"/>
    <cellStyle name="Input 2 2 3 13 3 2" xfId="9856" xr:uid="{00000000-0005-0000-0000-0000AD3C0000}"/>
    <cellStyle name="Input 2 2 3 13 3 2 2" xfId="9857" xr:uid="{00000000-0005-0000-0000-0000AE3C0000}"/>
    <cellStyle name="Input 2 2 3 13 3 3" xfId="9858" xr:uid="{00000000-0005-0000-0000-0000AF3C0000}"/>
    <cellStyle name="Input 2 2 3 13 3 3 2" xfId="9859" xr:uid="{00000000-0005-0000-0000-0000B03C0000}"/>
    <cellStyle name="Input 2 2 3 13 3 4" xfId="9860" xr:uid="{00000000-0005-0000-0000-0000B13C0000}"/>
    <cellStyle name="Input 2 2 3 13 3 5" xfId="9861" xr:uid="{00000000-0005-0000-0000-0000B23C0000}"/>
    <cellStyle name="Input 2 2 3 13 4" xfId="9862" xr:uid="{00000000-0005-0000-0000-0000B33C0000}"/>
    <cellStyle name="Input 2 2 3 13 4 2" xfId="9863" xr:uid="{00000000-0005-0000-0000-0000B43C0000}"/>
    <cellStyle name="Input 2 2 3 13 5" xfId="9864" xr:uid="{00000000-0005-0000-0000-0000B53C0000}"/>
    <cellStyle name="Input 2 2 3 13 5 2" xfId="9865" xr:uid="{00000000-0005-0000-0000-0000B63C0000}"/>
    <cellStyle name="Input 2 2 3 13 6" xfId="9866" xr:uid="{00000000-0005-0000-0000-0000B73C0000}"/>
    <cellStyle name="Input 2 2 3 13 6 2" xfId="9867" xr:uid="{00000000-0005-0000-0000-0000B83C0000}"/>
    <cellStyle name="Input 2 2 3 13 7" xfId="9868" xr:uid="{00000000-0005-0000-0000-0000B93C0000}"/>
    <cellStyle name="Input 2 2 3 13 8" xfId="9869" xr:uid="{00000000-0005-0000-0000-0000BA3C0000}"/>
    <cellStyle name="Input 2 2 3 14" xfId="9870" xr:uid="{00000000-0005-0000-0000-0000BB3C0000}"/>
    <cellStyle name="Input 2 2 3 14 2" xfId="9871" xr:uid="{00000000-0005-0000-0000-0000BC3C0000}"/>
    <cellStyle name="Input 2 2 3 14 2 2" xfId="9872" xr:uid="{00000000-0005-0000-0000-0000BD3C0000}"/>
    <cellStyle name="Input 2 2 3 14 2 2 2" xfId="9873" xr:uid="{00000000-0005-0000-0000-0000BE3C0000}"/>
    <cellStyle name="Input 2 2 3 14 2 3" xfId="9874" xr:uid="{00000000-0005-0000-0000-0000BF3C0000}"/>
    <cellStyle name="Input 2 2 3 14 2 3 2" xfId="9875" xr:uid="{00000000-0005-0000-0000-0000C03C0000}"/>
    <cellStyle name="Input 2 2 3 14 2 4" xfId="9876" xr:uid="{00000000-0005-0000-0000-0000C13C0000}"/>
    <cellStyle name="Input 2 2 3 14 2 5" xfId="9877" xr:uid="{00000000-0005-0000-0000-0000C23C0000}"/>
    <cellStyle name="Input 2 2 3 14 3" xfId="9878" xr:uid="{00000000-0005-0000-0000-0000C33C0000}"/>
    <cellStyle name="Input 2 2 3 14 3 2" xfId="9879" xr:uid="{00000000-0005-0000-0000-0000C43C0000}"/>
    <cellStyle name="Input 2 2 3 14 3 2 2" xfId="9880" xr:uid="{00000000-0005-0000-0000-0000C53C0000}"/>
    <cellStyle name="Input 2 2 3 14 3 3" xfId="9881" xr:uid="{00000000-0005-0000-0000-0000C63C0000}"/>
    <cellStyle name="Input 2 2 3 14 3 3 2" xfId="9882" xr:uid="{00000000-0005-0000-0000-0000C73C0000}"/>
    <cellStyle name="Input 2 2 3 14 3 4" xfId="9883" xr:uid="{00000000-0005-0000-0000-0000C83C0000}"/>
    <cellStyle name="Input 2 2 3 14 3 5" xfId="9884" xr:uid="{00000000-0005-0000-0000-0000C93C0000}"/>
    <cellStyle name="Input 2 2 3 14 4" xfId="9885" xr:uid="{00000000-0005-0000-0000-0000CA3C0000}"/>
    <cellStyle name="Input 2 2 3 14 4 2" xfId="9886" xr:uid="{00000000-0005-0000-0000-0000CB3C0000}"/>
    <cellStyle name="Input 2 2 3 14 5" xfId="9887" xr:uid="{00000000-0005-0000-0000-0000CC3C0000}"/>
    <cellStyle name="Input 2 2 3 14 5 2" xfId="9888" xr:uid="{00000000-0005-0000-0000-0000CD3C0000}"/>
    <cellStyle name="Input 2 2 3 14 6" xfId="9889" xr:uid="{00000000-0005-0000-0000-0000CE3C0000}"/>
    <cellStyle name="Input 2 2 3 14 7" xfId="9890" xr:uid="{00000000-0005-0000-0000-0000CF3C0000}"/>
    <cellStyle name="Input 2 2 3 15" xfId="9891" xr:uid="{00000000-0005-0000-0000-0000D03C0000}"/>
    <cellStyle name="Input 2 2 3 15 2" xfId="9892" xr:uid="{00000000-0005-0000-0000-0000D13C0000}"/>
    <cellStyle name="Input 2 2 3 15 2 2" xfId="9893" xr:uid="{00000000-0005-0000-0000-0000D23C0000}"/>
    <cellStyle name="Input 2 2 3 15 3" xfId="9894" xr:uid="{00000000-0005-0000-0000-0000D33C0000}"/>
    <cellStyle name="Input 2 2 3 15 3 2" xfId="9895" xr:uid="{00000000-0005-0000-0000-0000D43C0000}"/>
    <cellStyle name="Input 2 2 3 15 4" xfId="9896" xr:uid="{00000000-0005-0000-0000-0000D53C0000}"/>
    <cellStyle name="Input 2 2 3 15 5" xfId="9897" xr:uid="{00000000-0005-0000-0000-0000D63C0000}"/>
    <cellStyle name="Input 2 2 3 16" xfId="9898" xr:uid="{00000000-0005-0000-0000-0000D73C0000}"/>
    <cellStyle name="Input 2 2 3 16 2" xfId="9899" xr:uid="{00000000-0005-0000-0000-0000D83C0000}"/>
    <cellStyle name="Input 2 2 3 17" xfId="9900" xr:uid="{00000000-0005-0000-0000-0000D93C0000}"/>
    <cellStyle name="Input 2 2 3 18" xfId="9901" xr:uid="{00000000-0005-0000-0000-0000DA3C0000}"/>
    <cellStyle name="Input 2 2 3 2" xfId="9902" xr:uid="{00000000-0005-0000-0000-0000DB3C0000}"/>
    <cellStyle name="Input 2 2 3 2 2" xfId="9903" xr:uid="{00000000-0005-0000-0000-0000DC3C0000}"/>
    <cellStyle name="Input 2 2 3 2 2 2" xfId="9904" xr:uid="{00000000-0005-0000-0000-0000DD3C0000}"/>
    <cellStyle name="Input 2 2 3 2 2 2 2" xfId="9905" xr:uid="{00000000-0005-0000-0000-0000DE3C0000}"/>
    <cellStyle name="Input 2 2 3 2 2 3" xfId="9906" xr:uid="{00000000-0005-0000-0000-0000DF3C0000}"/>
    <cellStyle name="Input 2 2 3 2 2 3 2" xfId="9907" xr:uid="{00000000-0005-0000-0000-0000E03C0000}"/>
    <cellStyle name="Input 2 2 3 2 2 4" xfId="9908" xr:uid="{00000000-0005-0000-0000-0000E13C0000}"/>
    <cellStyle name="Input 2 2 3 2 2 5" xfId="9909" xr:uid="{00000000-0005-0000-0000-0000E23C0000}"/>
    <cellStyle name="Input 2 2 3 2 3" xfId="9910" xr:uid="{00000000-0005-0000-0000-0000E33C0000}"/>
    <cellStyle name="Input 2 2 3 2 3 2" xfId="9911" xr:uid="{00000000-0005-0000-0000-0000E43C0000}"/>
    <cellStyle name="Input 2 2 3 2 3 2 2" xfId="9912" xr:uid="{00000000-0005-0000-0000-0000E53C0000}"/>
    <cellStyle name="Input 2 2 3 2 3 3" xfId="9913" xr:uid="{00000000-0005-0000-0000-0000E63C0000}"/>
    <cellStyle name="Input 2 2 3 2 3 3 2" xfId="9914" xr:uid="{00000000-0005-0000-0000-0000E73C0000}"/>
    <cellStyle name="Input 2 2 3 2 3 4" xfId="9915" xr:uid="{00000000-0005-0000-0000-0000E83C0000}"/>
    <cellStyle name="Input 2 2 3 2 3 5" xfId="9916" xr:uid="{00000000-0005-0000-0000-0000E93C0000}"/>
    <cellStyle name="Input 2 2 3 2 4" xfId="9917" xr:uid="{00000000-0005-0000-0000-0000EA3C0000}"/>
    <cellStyle name="Input 2 2 3 2 4 2" xfId="9918" xr:uid="{00000000-0005-0000-0000-0000EB3C0000}"/>
    <cellStyle name="Input 2 2 3 2 5" xfId="9919" xr:uid="{00000000-0005-0000-0000-0000EC3C0000}"/>
    <cellStyle name="Input 2 2 3 2 5 2" xfId="9920" xr:uid="{00000000-0005-0000-0000-0000ED3C0000}"/>
    <cellStyle name="Input 2 2 3 2 6" xfId="9921" xr:uid="{00000000-0005-0000-0000-0000EE3C0000}"/>
    <cellStyle name="Input 2 2 3 2 7" xfId="9922" xr:uid="{00000000-0005-0000-0000-0000EF3C0000}"/>
    <cellStyle name="Input 2 2 3 3" xfId="9923" xr:uid="{00000000-0005-0000-0000-0000F03C0000}"/>
    <cellStyle name="Input 2 2 3 3 2" xfId="9924" xr:uid="{00000000-0005-0000-0000-0000F13C0000}"/>
    <cellStyle name="Input 2 2 3 3 2 2" xfId="9925" xr:uid="{00000000-0005-0000-0000-0000F23C0000}"/>
    <cellStyle name="Input 2 2 3 3 2 2 2" xfId="9926" xr:uid="{00000000-0005-0000-0000-0000F33C0000}"/>
    <cellStyle name="Input 2 2 3 3 2 3" xfId="9927" xr:uid="{00000000-0005-0000-0000-0000F43C0000}"/>
    <cellStyle name="Input 2 2 3 3 2 3 2" xfId="9928" xr:uid="{00000000-0005-0000-0000-0000F53C0000}"/>
    <cellStyle name="Input 2 2 3 3 2 4" xfId="9929" xr:uid="{00000000-0005-0000-0000-0000F63C0000}"/>
    <cellStyle name="Input 2 2 3 3 2 5" xfId="9930" xr:uid="{00000000-0005-0000-0000-0000F73C0000}"/>
    <cellStyle name="Input 2 2 3 3 3" xfId="9931" xr:uid="{00000000-0005-0000-0000-0000F83C0000}"/>
    <cellStyle name="Input 2 2 3 3 3 2" xfId="9932" xr:uid="{00000000-0005-0000-0000-0000F93C0000}"/>
    <cellStyle name="Input 2 2 3 3 3 2 2" xfId="9933" xr:uid="{00000000-0005-0000-0000-0000FA3C0000}"/>
    <cellStyle name="Input 2 2 3 3 3 3" xfId="9934" xr:uid="{00000000-0005-0000-0000-0000FB3C0000}"/>
    <cellStyle name="Input 2 2 3 3 3 3 2" xfId="9935" xr:uid="{00000000-0005-0000-0000-0000FC3C0000}"/>
    <cellStyle name="Input 2 2 3 3 3 4" xfId="9936" xr:uid="{00000000-0005-0000-0000-0000FD3C0000}"/>
    <cellStyle name="Input 2 2 3 3 3 5" xfId="9937" xr:uid="{00000000-0005-0000-0000-0000FE3C0000}"/>
    <cellStyle name="Input 2 2 3 3 4" xfId="9938" xr:uid="{00000000-0005-0000-0000-0000FF3C0000}"/>
    <cellStyle name="Input 2 2 3 3 4 2" xfId="9939" xr:uid="{00000000-0005-0000-0000-0000003D0000}"/>
    <cellStyle name="Input 2 2 3 3 5" xfId="9940" xr:uid="{00000000-0005-0000-0000-0000013D0000}"/>
    <cellStyle name="Input 2 2 3 3 5 2" xfId="9941" xr:uid="{00000000-0005-0000-0000-0000023D0000}"/>
    <cellStyle name="Input 2 2 3 3 6" xfId="9942" xr:uid="{00000000-0005-0000-0000-0000033D0000}"/>
    <cellStyle name="Input 2 2 3 3 6 2" xfId="9943" xr:uid="{00000000-0005-0000-0000-0000043D0000}"/>
    <cellStyle name="Input 2 2 3 3 7" xfId="9944" xr:uid="{00000000-0005-0000-0000-0000053D0000}"/>
    <cellStyle name="Input 2 2 3 3 8" xfId="9945" xr:uid="{00000000-0005-0000-0000-0000063D0000}"/>
    <cellStyle name="Input 2 2 3 4" xfId="9946" xr:uid="{00000000-0005-0000-0000-0000073D0000}"/>
    <cellStyle name="Input 2 2 3 4 2" xfId="9947" xr:uid="{00000000-0005-0000-0000-0000083D0000}"/>
    <cellStyle name="Input 2 2 3 4 2 2" xfId="9948" xr:uid="{00000000-0005-0000-0000-0000093D0000}"/>
    <cellStyle name="Input 2 2 3 4 2 2 2" xfId="9949" xr:uid="{00000000-0005-0000-0000-00000A3D0000}"/>
    <cellStyle name="Input 2 2 3 4 2 3" xfId="9950" xr:uid="{00000000-0005-0000-0000-00000B3D0000}"/>
    <cellStyle name="Input 2 2 3 4 2 3 2" xfId="9951" xr:uid="{00000000-0005-0000-0000-00000C3D0000}"/>
    <cellStyle name="Input 2 2 3 4 2 4" xfId="9952" xr:uid="{00000000-0005-0000-0000-00000D3D0000}"/>
    <cellStyle name="Input 2 2 3 4 2 5" xfId="9953" xr:uid="{00000000-0005-0000-0000-00000E3D0000}"/>
    <cellStyle name="Input 2 2 3 4 3" xfId="9954" xr:uid="{00000000-0005-0000-0000-00000F3D0000}"/>
    <cellStyle name="Input 2 2 3 4 3 2" xfId="9955" xr:uid="{00000000-0005-0000-0000-0000103D0000}"/>
    <cellStyle name="Input 2 2 3 4 3 2 2" xfId="9956" xr:uid="{00000000-0005-0000-0000-0000113D0000}"/>
    <cellStyle name="Input 2 2 3 4 3 3" xfId="9957" xr:uid="{00000000-0005-0000-0000-0000123D0000}"/>
    <cellStyle name="Input 2 2 3 4 3 3 2" xfId="9958" xr:uid="{00000000-0005-0000-0000-0000133D0000}"/>
    <cellStyle name="Input 2 2 3 4 3 4" xfId="9959" xr:uid="{00000000-0005-0000-0000-0000143D0000}"/>
    <cellStyle name="Input 2 2 3 4 3 5" xfId="9960" xr:uid="{00000000-0005-0000-0000-0000153D0000}"/>
    <cellStyle name="Input 2 2 3 4 4" xfId="9961" xr:uid="{00000000-0005-0000-0000-0000163D0000}"/>
    <cellStyle name="Input 2 2 3 4 4 2" xfId="9962" xr:uid="{00000000-0005-0000-0000-0000173D0000}"/>
    <cellStyle name="Input 2 2 3 4 5" xfId="9963" xr:uid="{00000000-0005-0000-0000-0000183D0000}"/>
    <cellStyle name="Input 2 2 3 4 5 2" xfId="9964" xr:uid="{00000000-0005-0000-0000-0000193D0000}"/>
    <cellStyle name="Input 2 2 3 4 6" xfId="9965" xr:uid="{00000000-0005-0000-0000-00001A3D0000}"/>
    <cellStyle name="Input 2 2 3 4 6 2" xfId="9966" xr:uid="{00000000-0005-0000-0000-00001B3D0000}"/>
    <cellStyle name="Input 2 2 3 4 7" xfId="9967" xr:uid="{00000000-0005-0000-0000-00001C3D0000}"/>
    <cellStyle name="Input 2 2 3 4 8" xfId="9968" xr:uid="{00000000-0005-0000-0000-00001D3D0000}"/>
    <cellStyle name="Input 2 2 3 5" xfId="9969" xr:uid="{00000000-0005-0000-0000-00001E3D0000}"/>
    <cellStyle name="Input 2 2 3 5 2" xfId="9970" xr:uid="{00000000-0005-0000-0000-00001F3D0000}"/>
    <cellStyle name="Input 2 2 3 5 2 2" xfId="9971" xr:uid="{00000000-0005-0000-0000-0000203D0000}"/>
    <cellStyle name="Input 2 2 3 5 2 2 2" xfId="9972" xr:uid="{00000000-0005-0000-0000-0000213D0000}"/>
    <cellStyle name="Input 2 2 3 5 2 3" xfId="9973" xr:uid="{00000000-0005-0000-0000-0000223D0000}"/>
    <cellStyle name="Input 2 2 3 5 2 3 2" xfId="9974" xr:uid="{00000000-0005-0000-0000-0000233D0000}"/>
    <cellStyle name="Input 2 2 3 5 2 4" xfId="9975" xr:uid="{00000000-0005-0000-0000-0000243D0000}"/>
    <cellStyle name="Input 2 2 3 5 2 5" xfId="9976" xr:uid="{00000000-0005-0000-0000-0000253D0000}"/>
    <cellStyle name="Input 2 2 3 5 3" xfId="9977" xr:uid="{00000000-0005-0000-0000-0000263D0000}"/>
    <cellStyle name="Input 2 2 3 5 3 2" xfId="9978" xr:uid="{00000000-0005-0000-0000-0000273D0000}"/>
    <cellStyle name="Input 2 2 3 5 3 2 2" xfId="9979" xr:uid="{00000000-0005-0000-0000-0000283D0000}"/>
    <cellStyle name="Input 2 2 3 5 3 3" xfId="9980" xr:uid="{00000000-0005-0000-0000-0000293D0000}"/>
    <cellStyle name="Input 2 2 3 5 3 3 2" xfId="9981" xr:uid="{00000000-0005-0000-0000-00002A3D0000}"/>
    <cellStyle name="Input 2 2 3 5 3 4" xfId="9982" xr:uid="{00000000-0005-0000-0000-00002B3D0000}"/>
    <cellStyle name="Input 2 2 3 5 3 5" xfId="9983" xr:uid="{00000000-0005-0000-0000-00002C3D0000}"/>
    <cellStyle name="Input 2 2 3 5 4" xfId="9984" xr:uid="{00000000-0005-0000-0000-00002D3D0000}"/>
    <cellStyle name="Input 2 2 3 5 4 2" xfId="9985" xr:uid="{00000000-0005-0000-0000-00002E3D0000}"/>
    <cellStyle name="Input 2 2 3 5 5" xfId="9986" xr:uid="{00000000-0005-0000-0000-00002F3D0000}"/>
    <cellStyle name="Input 2 2 3 5 5 2" xfId="9987" xr:uid="{00000000-0005-0000-0000-0000303D0000}"/>
    <cellStyle name="Input 2 2 3 5 6" xfId="9988" xr:uid="{00000000-0005-0000-0000-0000313D0000}"/>
    <cellStyle name="Input 2 2 3 5 6 2" xfId="9989" xr:uid="{00000000-0005-0000-0000-0000323D0000}"/>
    <cellStyle name="Input 2 2 3 5 7" xfId="9990" xr:uid="{00000000-0005-0000-0000-0000333D0000}"/>
    <cellStyle name="Input 2 2 3 5 8" xfId="9991" xr:uid="{00000000-0005-0000-0000-0000343D0000}"/>
    <cellStyle name="Input 2 2 3 6" xfId="9992" xr:uid="{00000000-0005-0000-0000-0000353D0000}"/>
    <cellStyle name="Input 2 2 3 6 2" xfId="9993" xr:uid="{00000000-0005-0000-0000-0000363D0000}"/>
    <cellStyle name="Input 2 2 3 6 2 2" xfId="9994" xr:uid="{00000000-0005-0000-0000-0000373D0000}"/>
    <cellStyle name="Input 2 2 3 6 2 2 2" xfId="9995" xr:uid="{00000000-0005-0000-0000-0000383D0000}"/>
    <cellStyle name="Input 2 2 3 6 2 3" xfId="9996" xr:uid="{00000000-0005-0000-0000-0000393D0000}"/>
    <cellStyle name="Input 2 2 3 6 2 3 2" xfId="9997" xr:uid="{00000000-0005-0000-0000-00003A3D0000}"/>
    <cellStyle name="Input 2 2 3 6 2 4" xfId="9998" xr:uid="{00000000-0005-0000-0000-00003B3D0000}"/>
    <cellStyle name="Input 2 2 3 6 2 5" xfId="9999" xr:uid="{00000000-0005-0000-0000-00003C3D0000}"/>
    <cellStyle name="Input 2 2 3 6 3" xfId="10000" xr:uid="{00000000-0005-0000-0000-00003D3D0000}"/>
    <cellStyle name="Input 2 2 3 6 3 2" xfId="10001" xr:uid="{00000000-0005-0000-0000-00003E3D0000}"/>
    <cellStyle name="Input 2 2 3 6 3 2 2" xfId="10002" xr:uid="{00000000-0005-0000-0000-00003F3D0000}"/>
    <cellStyle name="Input 2 2 3 6 3 3" xfId="10003" xr:uid="{00000000-0005-0000-0000-0000403D0000}"/>
    <cellStyle name="Input 2 2 3 6 3 3 2" xfId="10004" xr:uid="{00000000-0005-0000-0000-0000413D0000}"/>
    <cellStyle name="Input 2 2 3 6 3 4" xfId="10005" xr:uid="{00000000-0005-0000-0000-0000423D0000}"/>
    <cellStyle name="Input 2 2 3 6 3 5" xfId="10006" xr:uid="{00000000-0005-0000-0000-0000433D0000}"/>
    <cellStyle name="Input 2 2 3 6 4" xfId="10007" xr:uid="{00000000-0005-0000-0000-0000443D0000}"/>
    <cellStyle name="Input 2 2 3 6 4 2" xfId="10008" xr:uid="{00000000-0005-0000-0000-0000453D0000}"/>
    <cellStyle name="Input 2 2 3 6 5" xfId="10009" xr:uid="{00000000-0005-0000-0000-0000463D0000}"/>
    <cellStyle name="Input 2 2 3 6 5 2" xfId="10010" xr:uid="{00000000-0005-0000-0000-0000473D0000}"/>
    <cellStyle name="Input 2 2 3 6 6" xfId="10011" xr:uid="{00000000-0005-0000-0000-0000483D0000}"/>
    <cellStyle name="Input 2 2 3 6 6 2" xfId="10012" xr:uid="{00000000-0005-0000-0000-0000493D0000}"/>
    <cellStyle name="Input 2 2 3 6 7" xfId="10013" xr:uid="{00000000-0005-0000-0000-00004A3D0000}"/>
    <cellStyle name="Input 2 2 3 6 8" xfId="10014" xr:uid="{00000000-0005-0000-0000-00004B3D0000}"/>
    <cellStyle name="Input 2 2 3 7" xfId="10015" xr:uid="{00000000-0005-0000-0000-00004C3D0000}"/>
    <cellStyle name="Input 2 2 3 7 2" xfId="10016" xr:uid="{00000000-0005-0000-0000-00004D3D0000}"/>
    <cellStyle name="Input 2 2 3 7 2 2" xfId="10017" xr:uid="{00000000-0005-0000-0000-00004E3D0000}"/>
    <cellStyle name="Input 2 2 3 7 2 2 2" xfId="10018" xr:uid="{00000000-0005-0000-0000-00004F3D0000}"/>
    <cellStyle name="Input 2 2 3 7 2 3" xfId="10019" xr:uid="{00000000-0005-0000-0000-0000503D0000}"/>
    <cellStyle name="Input 2 2 3 7 2 3 2" xfId="10020" xr:uid="{00000000-0005-0000-0000-0000513D0000}"/>
    <cellStyle name="Input 2 2 3 7 2 4" xfId="10021" xr:uid="{00000000-0005-0000-0000-0000523D0000}"/>
    <cellStyle name="Input 2 2 3 7 2 5" xfId="10022" xr:uid="{00000000-0005-0000-0000-0000533D0000}"/>
    <cellStyle name="Input 2 2 3 7 3" xfId="10023" xr:uid="{00000000-0005-0000-0000-0000543D0000}"/>
    <cellStyle name="Input 2 2 3 7 3 2" xfId="10024" xr:uid="{00000000-0005-0000-0000-0000553D0000}"/>
    <cellStyle name="Input 2 2 3 7 3 2 2" xfId="10025" xr:uid="{00000000-0005-0000-0000-0000563D0000}"/>
    <cellStyle name="Input 2 2 3 7 3 3" xfId="10026" xr:uid="{00000000-0005-0000-0000-0000573D0000}"/>
    <cellStyle name="Input 2 2 3 7 3 3 2" xfId="10027" xr:uid="{00000000-0005-0000-0000-0000583D0000}"/>
    <cellStyle name="Input 2 2 3 7 3 4" xfId="10028" xr:uid="{00000000-0005-0000-0000-0000593D0000}"/>
    <cellStyle name="Input 2 2 3 7 3 5" xfId="10029" xr:uid="{00000000-0005-0000-0000-00005A3D0000}"/>
    <cellStyle name="Input 2 2 3 7 4" xfId="10030" xr:uid="{00000000-0005-0000-0000-00005B3D0000}"/>
    <cellStyle name="Input 2 2 3 7 4 2" xfId="10031" xr:uid="{00000000-0005-0000-0000-00005C3D0000}"/>
    <cellStyle name="Input 2 2 3 7 5" xfId="10032" xr:uid="{00000000-0005-0000-0000-00005D3D0000}"/>
    <cellStyle name="Input 2 2 3 7 5 2" xfId="10033" xr:uid="{00000000-0005-0000-0000-00005E3D0000}"/>
    <cellStyle name="Input 2 2 3 7 6" xfId="10034" xr:uid="{00000000-0005-0000-0000-00005F3D0000}"/>
    <cellStyle name="Input 2 2 3 7 6 2" xfId="10035" xr:uid="{00000000-0005-0000-0000-0000603D0000}"/>
    <cellStyle name="Input 2 2 3 7 7" xfId="10036" xr:uid="{00000000-0005-0000-0000-0000613D0000}"/>
    <cellStyle name="Input 2 2 3 7 8" xfId="10037" xr:uid="{00000000-0005-0000-0000-0000623D0000}"/>
    <cellStyle name="Input 2 2 3 8" xfId="10038" xr:uid="{00000000-0005-0000-0000-0000633D0000}"/>
    <cellStyle name="Input 2 2 3 8 2" xfId="10039" xr:uid="{00000000-0005-0000-0000-0000643D0000}"/>
    <cellStyle name="Input 2 2 3 8 2 2" xfId="10040" xr:uid="{00000000-0005-0000-0000-0000653D0000}"/>
    <cellStyle name="Input 2 2 3 8 2 2 2" xfId="10041" xr:uid="{00000000-0005-0000-0000-0000663D0000}"/>
    <cellStyle name="Input 2 2 3 8 2 3" xfId="10042" xr:uid="{00000000-0005-0000-0000-0000673D0000}"/>
    <cellStyle name="Input 2 2 3 8 2 3 2" xfId="10043" xr:uid="{00000000-0005-0000-0000-0000683D0000}"/>
    <cellStyle name="Input 2 2 3 8 2 4" xfId="10044" xr:uid="{00000000-0005-0000-0000-0000693D0000}"/>
    <cellStyle name="Input 2 2 3 8 2 5" xfId="10045" xr:uid="{00000000-0005-0000-0000-00006A3D0000}"/>
    <cellStyle name="Input 2 2 3 8 3" xfId="10046" xr:uid="{00000000-0005-0000-0000-00006B3D0000}"/>
    <cellStyle name="Input 2 2 3 8 3 2" xfId="10047" xr:uid="{00000000-0005-0000-0000-00006C3D0000}"/>
    <cellStyle name="Input 2 2 3 8 3 2 2" xfId="10048" xr:uid="{00000000-0005-0000-0000-00006D3D0000}"/>
    <cellStyle name="Input 2 2 3 8 3 3" xfId="10049" xr:uid="{00000000-0005-0000-0000-00006E3D0000}"/>
    <cellStyle name="Input 2 2 3 8 3 3 2" xfId="10050" xr:uid="{00000000-0005-0000-0000-00006F3D0000}"/>
    <cellStyle name="Input 2 2 3 8 3 4" xfId="10051" xr:uid="{00000000-0005-0000-0000-0000703D0000}"/>
    <cellStyle name="Input 2 2 3 8 3 5" xfId="10052" xr:uid="{00000000-0005-0000-0000-0000713D0000}"/>
    <cellStyle name="Input 2 2 3 8 4" xfId="10053" xr:uid="{00000000-0005-0000-0000-0000723D0000}"/>
    <cellStyle name="Input 2 2 3 8 4 2" xfId="10054" xr:uid="{00000000-0005-0000-0000-0000733D0000}"/>
    <cellStyle name="Input 2 2 3 8 5" xfId="10055" xr:uid="{00000000-0005-0000-0000-0000743D0000}"/>
    <cellStyle name="Input 2 2 3 8 5 2" xfId="10056" xr:uid="{00000000-0005-0000-0000-0000753D0000}"/>
    <cellStyle name="Input 2 2 3 8 6" xfId="10057" xr:uid="{00000000-0005-0000-0000-0000763D0000}"/>
    <cellStyle name="Input 2 2 3 8 6 2" xfId="10058" xr:uid="{00000000-0005-0000-0000-0000773D0000}"/>
    <cellStyle name="Input 2 2 3 8 7" xfId="10059" xr:uid="{00000000-0005-0000-0000-0000783D0000}"/>
    <cellStyle name="Input 2 2 3 8 8" xfId="10060" xr:uid="{00000000-0005-0000-0000-0000793D0000}"/>
    <cellStyle name="Input 2 2 3 9" xfId="10061" xr:uid="{00000000-0005-0000-0000-00007A3D0000}"/>
    <cellStyle name="Input 2 2 3 9 2" xfId="10062" xr:uid="{00000000-0005-0000-0000-00007B3D0000}"/>
    <cellStyle name="Input 2 2 3 9 2 2" xfId="10063" xr:uid="{00000000-0005-0000-0000-00007C3D0000}"/>
    <cellStyle name="Input 2 2 3 9 2 2 2" xfId="10064" xr:uid="{00000000-0005-0000-0000-00007D3D0000}"/>
    <cellStyle name="Input 2 2 3 9 2 3" xfId="10065" xr:uid="{00000000-0005-0000-0000-00007E3D0000}"/>
    <cellStyle name="Input 2 2 3 9 2 3 2" xfId="10066" xr:uid="{00000000-0005-0000-0000-00007F3D0000}"/>
    <cellStyle name="Input 2 2 3 9 2 4" xfId="10067" xr:uid="{00000000-0005-0000-0000-0000803D0000}"/>
    <cellStyle name="Input 2 2 3 9 2 5" xfId="10068" xr:uid="{00000000-0005-0000-0000-0000813D0000}"/>
    <cellStyle name="Input 2 2 3 9 3" xfId="10069" xr:uid="{00000000-0005-0000-0000-0000823D0000}"/>
    <cellStyle name="Input 2 2 3 9 3 2" xfId="10070" xr:uid="{00000000-0005-0000-0000-0000833D0000}"/>
    <cellStyle name="Input 2 2 3 9 3 2 2" xfId="10071" xr:uid="{00000000-0005-0000-0000-0000843D0000}"/>
    <cellStyle name="Input 2 2 3 9 3 3" xfId="10072" xr:uid="{00000000-0005-0000-0000-0000853D0000}"/>
    <cellStyle name="Input 2 2 3 9 3 3 2" xfId="10073" xr:uid="{00000000-0005-0000-0000-0000863D0000}"/>
    <cellStyle name="Input 2 2 3 9 3 4" xfId="10074" xr:uid="{00000000-0005-0000-0000-0000873D0000}"/>
    <cellStyle name="Input 2 2 3 9 3 5" xfId="10075" xr:uid="{00000000-0005-0000-0000-0000883D0000}"/>
    <cellStyle name="Input 2 2 3 9 4" xfId="10076" xr:uid="{00000000-0005-0000-0000-0000893D0000}"/>
    <cellStyle name="Input 2 2 3 9 4 2" xfId="10077" xr:uid="{00000000-0005-0000-0000-00008A3D0000}"/>
    <cellStyle name="Input 2 2 3 9 5" xfId="10078" xr:uid="{00000000-0005-0000-0000-00008B3D0000}"/>
    <cellStyle name="Input 2 2 3 9 5 2" xfId="10079" xr:uid="{00000000-0005-0000-0000-00008C3D0000}"/>
    <cellStyle name="Input 2 2 3 9 6" xfId="10080" xr:uid="{00000000-0005-0000-0000-00008D3D0000}"/>
    <cellStyle name="Input 2 2 3 9 6 2" xfId="10081" xr:uid="{00000000-0005-0000-0000-00008E3D0000}"/>
    <cellStyle name="Input 2 2 3 9 7" xfId="10082" xr:uid="{00000000-0005-0000-0000-00008F3D0000}"/>
    <cellStyle name="Input 2 2 3 9 8" xfId="10083" xr:uid="{00000000-0005-0000-0000-0000903D0000}"/>
    <cellStyle name="Input 2 2 4" xfId="10084" xr:uid="{00000000-0005-0000-0000-0000913D0000}"/>
    <cellStyle name="Input 2 2 4 2" xfId="10085" xr:uid="{00000000-0005-0000-0000-0000923D0000}"/>
    <cellStyle name="Input 2 2 4 2 2" xfId="10086" xr:uid="{00000000-0005-0000-0000-0000933D0000}"/>
    <cellStyle name="Input 2 2 4 2 2 2" xfId="10087" xr:uid="{00000000-0005-0000-0000-0000943D0000}"/>
    <cellStyle name="Input 2 2 4 2 3" xfId="10088" xr:uid="{00000000-0005-0000-0000-0000953D0000}"/>
    <cellStyle name="Input 2 2 4 2 3 2" xfId="10089" xr:uid="{00000000-0005-0000-0000-0000963D0000}"/>
    <cellStyle name="Input 2 2 4 2 4" xfId="10090" xr:uid="{00000000-0005-0000-0000-0000973D0000}"/>
    <cellStyle name="Input 2 2 4 2 5" xfId="10091" xr:uid="{00000000-0005-0000-0000-0000983D0000}"/>
    <cellStyle name="Input 2 2 4 3" xfId="10092" xr:uid="{00000000-0005-0000-0000-0000993D0000}"/>
    <cellStyle name="Input 2 2 4 3 2" xfId="10093" xr:uid="{00000000-0005-0000-0000-00009A3D0000}"/>
    <cellStyle name="Input 2 2 4 3 2 2" xfId="10094" xr:uid="{00000000-0005-0000-0000-00009B3D0000}"/>
    <cellStyle name="Input 2 2 4 3 3" xfId="10095" xr:uid="{00000000-0005-0000-0000-00009C3D0000}"/>
    <cellStyle name="Input 2 2 4 3 3 2" xfId="10096" xr:uid="{00000000-0005-0000-0000-00009D3D0000}"/>
    <cellStyle name="Input 2 2 4 3 4" xfId="10097" xr:uid="{00000000-0005-0000-0000-00009E3D0000}"/>
    <cellStyle name="Input 2 2 4 3 5" xfId="10098" xr:uid="{00000000-0005-0000-0000-00009F3D0000}"/>
    <cellStyle name="Input 2 2 4 4" xfId="10099" xr:uid="{00000000-0005-0000-0000-0000A03D0000}"/>
    <cellStyle name="Input 2 2 4 4 2" xfId="10100" xr:uid="{00000000-0005-0000-0000-0000A13D0000}"/>
    <cellStyle name="Input 2 2 4 5" xfId="10101" xr:uid="{00000000-0005-0000-0000-0000A23D0000}"/>
    <cellStyle name="Input 2 2 4 5 2" xfId="10102" xr:uid="{00000000-0005-0000-0000-0000A33D0000}"/>
    <cellStyle name="Input 2 2 4 6" xfId="10103" xr:uid="{00000000-0005-0000-0000-0000A43D0000}"/>
    <cellStyle name="Input 2 2 4 7" xfId="10104" xr:uid="{00000000-0005-0000-0000-0000A53D0000}"/>
    <cellStyle name="Input 2 2 5" xfId="10105" xr:uid="{00000000-0005-0000-0000-0000A63D0000}"/>
    <cellStyle name="Input 2 2 5 2" xfId="10106" xr:uid="{00000000-0005-0000-0000-0000A73D0000}"/>
    <cellStyle name="Input 2 2 5 2 2" xfId="10107" xr:uid="{00000000-0005-0000-0000-0000A83D0000}"/>
    <cellStyle name="Input 2 2 5 2 2 2" xfId="10108" xr:uid="{00000000-0005-0000-0000-0000A93D0000}"/>
    <cellStyle name="Input 2 2 5 2 3" xfId="10109" xr:uid="{00000000-0005-0000-0000-0000AA3D0000}"/>
    <cellStyle name="Input 2 2 5 2 3 2" xfId="10110" xr:uid="{00000000-0005-0000-0000-0000AB3D0000}"/>
    <cellStyle name="Input 2 2 5 2 4" xfId="10111" xr:uid="{00000000-0005-0000-0000-0000AC3D0000}"/>
    <cellStyle name="Input 2 2 5 2 5" xfId="10112" xr:uid="{00000000-0005-0000-0000-0000AD3D0000}"/>
    <cellStyle name="Input 2 2 5 3" xfId="10113" xr:uid="{00000000-0005-0000-0000-0000AE3D0000}"/>
    <cellStyle name="Input 2 2 5 3 2" xfId="10114" xr:uid="{00000000-0005-0000-0000-0000AF3D0000}"/>
    <cellStyle name="Input 2 2 5 3 2 2" xfId="10115" xr:uid="{00000000-0005-0000-0000-0000B03D0000}"/>
    <cellStyle name="Input 2 2 5 3 3" xfId="10116" xr:uid="{00000000-0005-0000-0000-0000B13D0000}"/>
    <cellStyle name="Input 2 2 5 3 3 2" xfId="10117" xr:uid="{00000000-0005-0000-0000-0000B23D0000}"/>
    <cellStyle name="Input 2 2 5 3 4" xfId="10118" xr:uid="{00000000-0005-0000-0000-0000B33D0000}"/>
    <cellStyle name="Input 2 2 5 3 5" xfId="10119" xr:uid="{00000000-0005-0000-0000-0000B43D0000}"/>
    <cellStyle name="Input 2 2 5 4" xfId="10120" xr:uid="{00000000-0005-0000-0000-0000B53D0000}"/>
    <cellStyle name="Input 2 2 5 4 2" xfId="10121" xr:uid="{00000000-0005-0000-0000-0000B63D0000}"/>
    <cellStyle name="Input 2 2 5 5" xfId="10122" xr:uid="{00000000-0005-0000-0000-0000B73D0000}"/>
    <cellStyle name="Input 2 2 5 5 2" xfId="10123" xr:uid="{00000000-0005-0000-0000-0000B83D0000}"/>
    <cellStyle name="Input 2 2 5 6" xfId="10124" xr:uid="{00000000-0005-0000-0000-0000B93D0000}"/>
    <cellStyle name="Input 2 2 5 6 2" xfId="10125" xr:uid="{00000000-0005-0000-0000-0000BA3D0000}"/>
    <cellStyle name="Input 2 2 5 7" xfId="10126" xr:uid="{00000000-0005-0000-0000-0000BB3D0000}"/>
    <cellStyle name="Input 2 2 5 8" xfId="10127" xr:uid="{00000000-0005-0000-0000-0000BC3D0000}"/>
    <cellStyle name="Input 2 2 6" xfId="10128" xr:uid="{00000000-0005-0000-0000-0000BD3D0000}"/>
    <cellStyle name="Input 2 2 6 2" xfId="10129" xr:uid="{00000000-0005-0000-0000-0000BE3D0000}"/>
    <cellStyle name="Input 2 2 6 2 2" xfId="10130" xr:uid="{00000000-0005-0000-0000-0000BF3D0000}"/>
    <cellStyle name="Input 2 2 6 2 2 2" xfId="10131" xr:uid="{00000000-0005-0000-0000-0000C03D0000}"/>
    <cellStyle name="Input 2 2 6 2 3" xfId="10132" xr:uid="{00000000-0005-0000-0000-0000C13D0000}"/>
    <cellStyle name="Input 2 2 6 2 3 2" xfId="10133" xr:uid="{00000000-0005-0000-0000-0000C23D0000}"/>
    <cellStyle name="Input 2 2 6 2 4" xfId="10134" xr:uid="{00000000-0005-0000-0000-0000C33D0000}"/>
    <cellStyle name="Input 2 2 6 2 5" xfId="10135" xr:uid="{00000000-0005-0000-0000-0000C43D0000}"/>
    <cellStyle name="Input 2 2 6 3" xfId="10136" xr:uid="{00000000-0005-0000-0000-0000C53D0000}"/>
    <cellStyle name="Input 2 2 6 3 2" xfId="10137" xr:uid="{00000000-0005-0000-0000-0000C63D0000}"/>
    <cellStyle name="Input 2 2 6 3 2 2" xfId="10138" xr:uid="{00000000-0005-0000-0000-0000C73D0000}"/>
    <cellStyle name="Input 2 2 6 3 3" xfId="10139" xr:uid="{00000000-0005-0000-0000-0000C83D0000}"/>
    <cellStyle name="Input 2 2 6 3 3 2" xfId="10140" xr:uid="{00000000-0005-0000-0000-0000C93D0000}"/>
    <cellStyle name="Input 2 2 6 3 4" xfId="10141" xr:uid="{00000000-0005-0000-0000-0000CA3D0000}"/>
    <cellStyle name="Input 2 2 6 3 5" xfId="10142" xr:uid="{00000000-0005-0000-0000-0000CB3D0000}"/>
    <cellStyle name="Input 2 2 6 4" xfId="10143" xr:uid="{00000000-0005-0000-0000-0000CC3D0000}"/>
    <cellStyle name="Input 2 2 6 4 2" xfId="10144" xr:uid="{00000000-0005-0000-0000-0000CD3D0000}"/>
    <cellStyle name="Input 2 2 6 5" xfId="10145" xr:uid="{00000000-0005-0000-0000-0000CE3D0000}"/>
    <cellStyle name="Input 2 2 6 5 2" xfId="10146" xr:uid="{00000000-0005-0000-0000-0000CF3D0000}"/>
    <cellStyle name="Input 2 2 6 6" xfId="10147" xr:uid="{00000000-0005-0000-0000-0000D03D0000}"/>
    <cellStyle name="Input 2 2 6 6 2" xfId="10148" xr:uid="{00000000-0005-0000-0000-0000D13D0000}"/>
    <cellStyle name="Input 2 2 6 7" xfId="10149" xr:uid="{00000000-0005-0000-0000-0000D23D0000}"/>
    <cellStyle name="Input 2 2 6 8" xfId="10150" xr:uid="{00000000-0005-0000-0000-0000D33D0000}"/>
    <cellStyle name="Input 2 2 7" xfId="10151" xr:uid="{00000000-0005-0000-0000-0000D43D0000}"/>
    <cellStyle name="Input 2 2 7 2" xfId="10152" xr:uid="{00000000-0005-0000-0000-0000D53D0000}"/>
    <cellStyle name="Input 2 2 7 2 2" xfId="10153" xr:uid="{00000000-0005-0000-0000-0000D63D0000}"/>
    <cellStyle name="Input 2 2 7 2 2 2" xfId="10154" xr:uid="{00000000-0005-0000-0000-0000D73D0000}"/>
    <cellStyle name="Input 2 2 7 2 3" xfId="10155" xr:uid="{00000000-0005-0000-0000-0000D83D0000}"/>
    <cellStyle name="Input 2 2 7 2 3 2" xfId="10156" xr:uid="{00000000-0005-0000-0000-0000D93D0000}"/>
    <cellStyle name="Input 2 2 7 2 4" xfId="10157" xr:uid="{00000000-0005-0000-0000-0000DA3D0000}"/>
    <cellStyle name="Input 2 2 7 2 5" xfId="10158" xr:uid="{00000000-0005-0000-0000-0000DB3D0000}"/>
    <cellStyle name="Input 2 2 7 3" xfId="10159" xr:uid="{00000000-0005-0000-0000-0000DC3D0000}"/>
    <cellStyle name="Input 2 2 7 3 2" xfId="10160" xr:uid="{00000000-0005-0000-0000-0000DD3D0000}"/>
    <cellStyle name="Input 2 2 7 3 2 2" xfId="10161" xr:uid="{00000000-0005-0000-0000-0000DE3D0000}"/>
    <cellStyle name="Input 2 2 7 3 3" xfId="10162" xr:uid="{00000000-0005-0000-0000-0000DF3D0000}"/>
    <cellStyle name="Input 2 2 7 3 3 2" xfId="10163" xr:uid="{00000000-0005-0000-0000-0000E03D0000}"/>
    <cellStyle name="Input 2 2 7 3 4" xfId="10164" xr:uid="{00000000-0005-0000-0000-0000E13D0000}"/>
    <cellStyle name="Input 2 2 7 3 5" xfId="10165" xr:uid="{00000000-0005-0000-0000-0000E23D0000}"/>
    <cellStyle name="Input 2 2 7 4" xfId="10166" xr:uid="{00000000-0005-0000-0000-0000E33D0000}"/>
    <cellStyle name="Input 2 2 7 4 2" xfId="10167" xr:uid="{00000000-0005-0000-0000-0000E43D0000}"/>
    <cellStyle name="Input 2 2 7 5" xfId="10168" xr:uid="{00000000-0005-0000-0000-0000E53D0000}"/>
    <cellStyle name="Input 2 2 7 5 2" xfId="10169" xr:uid="{00000000-0005-0000-0000-0000E63D0000}"/>
    <cellStyle name="Input 2 2 7 6" xfId="10170" xr:uid="{00000000-0005-0000-0000-0000E73D0000}"/>
    <cellStyle name="Input 2 2 7 6 2" xfId="10171" xr:uid="{00000000-0005-0000-0000-0000E83D0000}"/>
    <cellStyle name="Input 2 2 7 7" xfId="10172" xr:uid="{00000000-0005-0000-0000-0000E93D0000}"/>
    <cellStyle name="Input 2 2 7 8" xfId="10173" xr:uid="{00000000-0005-0000-0000-0000EA3D0000}"/>
    <cellStyle name="Input 2 2 8" xfId="10174" xr:uid="{00000000-0005-0000-0000-0000EB3D0000}"/>
    <cellStyle name="Input 2 2 8 2" xfId="10175" xr:uid="{00000000-0005-0000-0000-0000EC3D0000}"/>
    <cellStyle name="Input 2 2 8 2 2" xfId="10176" xr:uid="{00000000-0005-0000-0000-0000ED3D0000}"/>
    <cellStyle name="Input 2 2 8 2 2 2" xfId="10177" xr:uid="{00000000-0005-0000-0000-0000EE3D0000}"/>
    <cellStyle name="Input 2 2 8 2 3" xfId="10178" xr:uid="{00000000-0005-0000-0000-0000EF3D0000}"/>
    <cellStyle name="Input 2 2 8 2 3 2" xfId="10179" xr:uid="{00000000-0005-0000-0000-0000F03D0000}"/>
    <cellStyle name="Input 2 2 8 2 4" xfId="10180" xr:uid="{00000000-0005-0000-0000-0000F13D0000}"/>
    <cellStyle name="Input 2 2 8 2 5" xfId="10181" xr:uid="{00000000-0005-0000-0000-0000F23D0000}"/>
    <cellStyle name="Input 2 2 8 3" xfId="10182" xr:uid="{00000000-0005-0000-0000-0000F33D0000}"/>
    <cellStyle name="Input 2 2 8 3 2" xfId="10183" xr:uid="{00000000-0005-0000-0000-0000F43D0000}"/>
    <cellStyle name="Input 2 2 8 3 2 2" xfId="10184" xr:uid="{00000000-0005-0000-0000-0000F53D0000}"/>
    <cellStyle name="Input 2 2 8 3 3" xfId="10185" xr:uid="{00000000-0005-0000-0000-0000F63D0000}"/>
    <cellStyle name="Input 2 2 8 3 3 2" xfId="10186" xr:uid="{00000000-0005-0000-0000-0000F73D0000}"/>
    <cellStyle name="Input 2 2 8 3 4" xfId="10187" xr:uid="{00000000-0005-0000-0000-0000F83D0000}"/>
    <cellStyle name="Input 2 2 8 3 5" xfId="10188" xr:uid="{00000000-0005-0000-0000-0000F93D0000}"/>
    <cellStyle name="Input 2 2 8 4" xfId="10189" xr:uid="{00000000-0005-0000-0000-0000FA3D0000}"/>
    <cellStyle name="Input 2 2 8 4 2" xfId="10190" xr:uid="{00000000-0005-0000-0000-0000FB3D0000}"/>
    <cellStyle name="Input 2 2 8 5" xfId="10191" xr:uid="{00000000-0005-0000-0000-0000FC3D0000}"/>
    <cellStyle name="Input 2 2 8 5 2" xfId="10192" xr:uid="{00000000-0005-0000-0000-0000FD3D0000}"/>
    <cellStyle name="Input 2 2 8 6" xfId="10193" xr:uid="{00000000-0005-0000-0000-0000FE3D0000}"/>
    <cellStyle name="Input 2 2 8 6 2" xfId="10194" xr:uid="{00000000-0005-0000-0000-0000FF3D0000}"/>
    <cellStyle name="Input 2 2 8 7" xfId="10195" xr:uid="{00000000-0005-0000-0000-0000003E0000}"/>
    <cellStyle name="Input 2 2 8 8" xfId="10196" xr:uid="{00000000-0005-0000-0000-0000013E0000}"/>
    <cellStyle name="Input 2 2 9" xfId="10197" xr:uid="{00000000-0005-0000-0000-0000023E0000}"/>
    <cellStyle name="Input 2 2 9 2" xfId="10198" xr:uid="{00000000-0005-0000-0000-0000033E0000}"/>
    <cellStyle name="Input 2 2 9 2 2" xfId="10199" xr:uid="{00000000-0005-0000-0000-0000043E0000}"/>
    <cellStyle name="Input 2 2 9 2 2 2" xfId="10200" xr:uid="{00000000-0005-0000-0000-0000053E0000}"/>
    <cellStyle name="Input 2 2 9 2 3" xfId="10201" xr:uid="{00000000-0005-0000-0000-0000063E0000}"/>
    <cellStyle name="Input 2 2 9 2 3 2" xfId="10202" xr:uid="{00000000-0005-0000-0000-0000073E0000}"/>
    <cellStyle name="Input 2 2 9 2 4" xfId="10203" xr:uid="{00000000-0005-0000-0000-0000083E0000}"/>
    <cellStyle name="Input 2 2 9 2 5" xfId="10204" xr:uid="{00000000-0005-0000-0000-0000093E0000}"/>
    <cellStyle name="Input 2 2 9 3" xfId="10205" xr:uid="{00000000-0005-0000-0000-00000A3E0000}"/>
    <cellStyle name="Input 2 2 9 3 2" xfId="10206" xr:uid="{00000000-0005-0000-0000-00000B3E0000}"/>
    <cellStyle name="Input 2 2 9 3 2 2" xfId="10207" xr:uid="{00000000-0005-0000-0000-00000C3E0000}"/>
    <cellStyle name="Input 2 2 9 3 3" xfId="10208" xr:uid="{00000000-0005-0000-0000-00000D3E0000}"/>
    <cellStyle name="Input 2 2 9 3 3 2" xfId="10209" xr:uid="{00000000-0005-0000-0000-00000E3E0000}"/>
    <cellStyle name="Input 2 2 9 3 4" xfId="10210" xr:uid="{00000000-0005-0000-0000-00000F3E0000}"/>
    <cellStyle name="Input 2 2 9 3 5" xfId="10211" xr:uid="{00000000-0005-0000-0000-0000103E0000}"/>
    <cellStyle name="Input 2 2 9 4" xfId="10212" xr:uid="{00000000-0005-0000-0000-0000113E0000}"/>
    <cellStyle name="Input 2 2 9 4 2" xfId="10213" xr:uid="{00000000-0005-0000-0000-0000123E0000}"/>
    <cellStyle name="Input 2 2 9 5" xfId="10214" xr:uid="{00000000-0005-0000-0000-0000133E0000}"/>
    <cellStyle name="Input 2 2 9 5 2" xfId="10215" xr:uid="{00000000-0005-0000-0000-0000143E0000}"/>
    <cellStyle name="Input 2 2 9 6" xfId="10216" xr:uid="{00000000-0005-0000-0000-0000153E0000}"/>
    <cellStyle name="Input 2 2 9 6 2" xfId="10217" xr:uid="{00000000-0005-0000-0000-0000163E0000}"/>
    <cellStyle name="Input 2 2 9 7" xfId="10218" xr:uid="{00000000-0005-0000-0000-0000173E0000}"/>
    <cellStyle name="Input 2 2 9 8" xfId="10219" xr:uid="{00000000-0005-0000-0000-0000183E0000}"/>
    <cellStyle name="Input 2 20" xfId="10220" xr:uid="{00000000-0005-0000-0000-0000193E0000}"/>
    <cellStyle name="Input 2 20 2" xfId="10221" xr:uid="{00000000-0005-0000-0000-00001A3E0000}"/>
    <cellStyle name="Input 2 21" xfId="10222" xr:uid="{00000000-0005-0000-0000-00001B3E0000}"/>
    <cellStyle name="Input 2 22" xfId="10223" xr:uid="{00000000-0005-0000-0000-00001C3E0000}"/>
    <cellStyle name="Input 2 3" xfId="10224" xr:uid="{00000000-0005-0000-0000-00001D3E0000}"/>
    <cellStyle name="Input 2 3 10" xfId="10225" xr:uid="{00000000-0005-0000-0000-00001E3E0000}"/>
    <cellStyle name="Input 2 3 10 2" xfId="10226" xr:uid="{00000000-0005-0000-0000-00001F3E0000}"/>
    <cellStyle name="Input 2 3 10 2 2" xfId="10227" xr:uid="{00000000-0005-0000-0000-0000203E0000}"/>
    <cellStyle name="Input 2 3 10 2 2 2" xfId="10228" xr:uid="{00000000-0005-0000-0000-0000213E0000}"/>
    <cellStyle name="Input 2 3 10 2 3" xfId="10229" xr:uid="{00000000-0005-0000-0000-0000223E0000}"/>
    <cellStyle name="Input 2 3 10 2 3 2" xfId="10230" xr:uid="{00000000-0005-0000-0000-0000233E0000}"/>
    <cellStyle name="Input 2 3 10 2 4" xfId="10231" xr:uid="{00000000-0005-0000-0000-0000243E0000}"/>
    <cellStyle name="Input 2 3 10 2 5" xfId="10232" xr:uid="{00000000-0005-0000-0000-0000253E0000}"/>
    <cellStyle name="Input 2 3 10 3" xfId="10233" xr:uid="{00000000-0005-0000-0000-0000263E0000}"/>
    <cellStyle name="Input 2 3 10 3 2" xfId="10234" xr:uid="{00000000-0005-0000-0000-0000273E0000}"/>
    <cellStyle name="Input 2 3 10 3 2 2" xfId="10235" xr:uid="{00000000-0005-0000-0000-0000283E0000}"/>
    <cellStyle name="Input 2 3 10 3 3" xfId="10236" xr:uid="{00000000-0005-0000-0000-0000293E0000}"/>
    <cellStyle name="Input 2 3 10 3 3 2" xfId="10237" xr:uid="{00000000-0005-0000-0000-00002A3E0000}"/>
    <cellStyle name="Input 2 3 10 3 4" xfId="10238" xr:uid="{00000000-0005-0000-0000-00002B3E0000}"/>
    <cellStyle name="Input 2 3 10 3 5" xfId="10239" xr:uid="{00000000-0005-0000-0000-00002C3E0000}"/>
    <cellStyle name="Input 2 3 10 4" xfId="10240" xr:uid="{00000000-0005-0000-0000-00002D3E0000}"/>
    <cellStyle name="Input 2 3 10 4 2" xfId="10241" xr:uid="{00000000-0005-0000-0000-00002E3E0000}"/>
    <cellStyle name="Input 2 3 10 5" xfId="10242" xr:uid="{00000000-0005-0000-0000-00002F3E0000}"/>
    <cellStyle name="Input 2 3 10 5 2" xfId="10243" xr:uid="{00000000-0005-0000-0000-0000303E0000}"/>
    <cellStyle name="Input 2 3 10 6" xfId="10244" xr:uid="{00000000-0005-0000-0000-0000313E0000}"/>
    <cellStyle name="Input 2 3 10 6 2" xfId="10245" xr:uid="{00000000-0005-0000-0000-0000323E0000}"/>
    <cellStyle name="Input 2 3 10 7" xfId="10246" xr:uid="{00000000-0005-0000-0000-0000333E0000}"/>
    <cellStyle name="Input 2 3 10 8" xfId="10247" xr:uid="{00000000-0005-0000-0000-0000343E0000}"/>
    <cellStyle name="Input 2 3 11" xfId="10248" xr:uid="{00000000-0005-0000-0000-0000353E0000}"/>
    <cellStyle name="Input 2 3 11 2" xfId="10249" xr:uid="{00000000-0005-0000-0000-0000363E0000}"/>
    <cellStyle name="Input 2 3 11 2 2" xfId="10250" xr:uid="{00000000-0005-0000-0000-0000373E0000}"/>
    <cellStyle name="Input 2 3 11 2 2 2" xfId="10251" xr:uid="{00000000-0005-0000-0000-0000383E0000}"/>
    <cellStyle name="Input 2 3 11 2 3" xfId="10252" xr:uid="{00000000-0005-0000-0000-0000393E0000}"/>
    <cellStyle name="Input 2 3 11 2 3 2" xfId="10253" xr:uid="{00000000-0005-0000-0000-00003A3E0000}"/>
    <cellStyle name="Input 2 3 11 2 4" xfId="10254" xr:uid="{00000000-0005-0000-0000-00003B3E0000}"/>
    <cellStyle name="Input 2 3 11 2 5" xfId="10255" xr:uid="{00000000-0005-0000-0000-00003C3E0000}"/>
    <cellStyle name="Input 2 3 11 3" xfId="10256" xr:uid="{00000000-0005-0000-0000-00003D3E0000}"/>
    <cellStyle name="Input 2 3 11 3 2" xfId="10257" xr:uid="{00000000-0005-0000-0000-00003E3E0000}"/>
    <cellStyle name="Input 2 3 11 3 2 2" xfId="10258" xr:uid="{00000000-0005-0000-0000-00003F3E0000}"/>
    <cellStyle name="Input 2 3 11 3 3" xfId="10259" xr:uid="{00000000-0005-0000-0000-0000403E0000}"/>
    <cellStyle name="Input 2 3 11 3 3 2" xfId="10260" xr:uid="{00000000-0005-0000-0000-0000413E0000}"/>
    <cellStyle name="Input 2 3 11 3 4" xfId="10261" xr:uid="{00000000-0005-0000-0000-0000423E0000}"/>
    <cellStyle name="Input 2 3 11 3 5" xfId="10262" xr:uid="{00000000-0005-0000-0000-0000433E0000}"/>
    <cellStyle name="Input 2 3 11 4" xfId="10263" xr:uid="{00000000-0005-0000-0000-0000443E0000}"/>
    <cellStyle name="Input 2 3 11 4 2" xfId="10264" xr:uid="{00000000-0005-0000-0000-0000453E0000}"/>
    <cellStyle name="Input 2 3 11 5" xfId="10265" xr:uid="{00000000-0005-0000-0000-0000463E0000}"/>
    <cellStyle name="Input 2 3 11 5 2" xfId="10266" xr:uid="{00000000-0005-0000-0000-0000473E0000}"/>
    <cellStyle name="Input 2 3 11 6" xfId="10267" xr:uid="{00000000-0005-0000-0000-0000483E0000}"/>
    <cellStyle name="Input 2 3 11 6 2" xfId="10268" xr:uid="{00000000-0005-0000-0000-0000493E0000}"/>
    <cellStyle name="Input 2 3 11 7" xfId="10269" xr:uid="{00000000-0005-0000-0000-00004A3E0000}"/>
    <cellStyle name="Input 2 3 11 8" xfId="10270" xr:uid="{00000000-0005-0000-0000-00004B3E0000}"/>
    <cellStyle name="Input 2 3 12" xfId="10271" xr:uid="{00000000-0005-0000-0000-00004C3E0000}"/>
    <cellStyle name="Input 2 3 12 2" xfId="10272" xr:uid="{00000000-0005-0000-0000-00004D3E0000}"/>
    <cellStyle name="Input 2 3 12 2 2" xfId="10273" xr:uid="{00000000-0005-0000-0000-00004E3E0000}"/>
    <cellStyle name="Input 2 3 12 2 2 2" xfId="10274" xr:uid="{00000000-0005-0000-0000-00004F3E0000}"/>
    <cellStyle name="Input 2 3 12 2 3" xfId="10275" xr:uid="{00000000-0005-0000-0000-0000503E0000}"/>
    <cellStyle name="Input 2 3 12 2 3 2" xfId="10276" xr:uid="{00000000-0005-0000-0000-0000513E0000}"/>
    <cellStyle name="Input 2 3 12 2 4" xfId="10277" xr:uid="{00000000-0005-0000-0000-0000523E0000}"/>
    <cellStyle name="Input 2 3 12 2 5" xfId="10278" xr:uid="{00000000-0005-0000-0000-0000533E0000}"/>
    <cellStyle name="Input 2 3 12 3" xfId="10279" xr:uid="{00000000-0005-0000-0000-0000543E0000}"/>
    <cellStyle name="Input 2 3 12 3 2" xfId="10280" xr:uid="{00000000-0005-0000-0000-0000553E0000}"/>
    <cellStyle name="Input 2 3 12 3 2 2" xfId="10281" xr:uid="{00000000-0005-0000-0000-0000563E0000}"/>
    <cellStyle name="Input 2 3 12 3 3" xfId="10282" xr:uid="{00000000-0005-0000-0000-0000573E0000}"/>
    <cellStyle name="Input 2 3 12 3 3 2" xfId="10283" xr:uid="{00000000-0005-0000-0000-0000583E0000}"/>
    <cellStyle name="Input 2 3 12 3 4" xfId="10284" xr:uid="{00000000-0005-0000-0000-0000593E0000}"/>
    <cellStyle name="Input 2 3 12 3 5" xfId="10285" xr:uid="{00000000-0005-0000-0000-00005A3E0000}"/>
    <cellStyle name="Input 2 3 12 4" xfId="10286" xr:uid="{00000000-0005-0000-0000-00005B3E0000}"/>
    <cellStyle name="Input 2 3 12 4 2" xfId="10287" xr:uid="{00000000-0005-0000-0000-00005C3E0000}"/>
    <cellStyle name="Input 2 3 12 5" xfId="10288" xr:uid="{00000000-0005-0000-0000-00005D3E0000}"/>
    <cellStyle name="Input 2 3 12 5 2" xfId="10289" xr:uid="{00000000-0005-0000-0000-00005E3E0000}"/>
    <cellStyle name="Input 2 3 12 6" xfId="10290" xr:uid="{00000000-0005-0000-0000-00005F3E0000}"/>
    <cellStyle name="Input 2 3 12 6 2" xfId="10291" xr:uid="{00000000-0005-0000-0000-0000603E0000}"/>
    <cellStyle name="Input 2 3 12 7" xfId="10292" xr:uid="{00000000-0005-0000-0000-0000613E0000}"/>
    <cellStyle name="Input 2 3 12 8" xfId="10293" xr:uid="{00000000-0005-0000-0000-0000623E0000}"/>
    <cellStyle name="Input 2 3 13" xfId="10294" xr:uid="{00000000-0005-0000-0000-0000633E0000}"/>
    <cellStyle name="Input 2 3 13 2" xfId="10295" xr:uid="{00000000-0005-0000-0000-0000643E0000}"/>
    <cellStyle name="Input 2 3 13 2 2" xfId="10296" xr:uid="{00000000-0005-0000-0000-0000653E0000}"/>
    <cellStyle name="Input 2 3 13 2 2 2" xfId="10297" xr:uid="{00000000-0005-0000-0000-0000663E0000}"/>
    <cellStyle name="Input 2 3 13 2 3" xfId="10298" xr:uid="{00000000-0005-0000-0000-0000673E0000}"/>
    <cellStyle name="Input 2 3 13 2 3 2" xfId="10299" xr:uid="{00000000-0005-0000-0000-0000683E0000}"/>
    <cellStyle name="Input 2 3 13 2 4" xfId="10300" xr:uid="{00000000-0005-0000-0000-0000693E0000}"/>
    <cellStyle name="Input 2 3 13 2 5" xfId="10301" xr:uid="{00000000-0005-0000-0000-00006A3E0000}"/>
    <cellStyle name="Input 2 3 13 3" xfId="10302" xr:uid="{00000000-0005-0000-0000-00006B3E0000}"/>
    <cellStyle name="Input 2 3 13 3 2" xfId="10303" xr:uid="{00000000-0005-0000-0000-00006C3E0000}"/>
    <cellStyle name="Input 2 3 13 3 2 2" xfId="10304" xr:uid="{00000000-0005-0000-0000-00006D3E0000}"/>
    <cellStyle name="Input 2 3 13 3 3" xfId="10305" xr:uid="{00000000-0005-0000-0000-00006E3E0000}"/>
    <cellStyle name="Input 2 3 13 3 3 2" xfId="10306" xr:uid="{00000000-0005-0000-0000-00006F3E0000}"/>
    <cellStyle name="Input 2 3 13 3 4" xfId="10307" xr:uid="{00000000-0005-0000-0000-0000703E0000}"/>
    <cellStyle name="Input 2 3 13 3 5" xfId="10308" xr:uid="{00000000-0005-0000-0000-0000713E0000}"/>
    <cellStyle name="Input 2 3 13 4" xfId="10309" xr:uid="{00000000-0005-0000-0000-0000723E0000}"/>
    <cellStyle name="Input 2 3 13 4 2" xfId="10310" xr:uid="{00000000-0005-0000-0000-0000733E0000}"/>
    <cellStyle name="Input 2 3 13 5" xfId="10311" xr:uid="{00000000-0005-0000-0000-0000743E0000}"/>
    <cellStyle name="Input 2 3 13 5 2" xfId="10312" xr:uid="{00000000-0005-0000-0000-0000753E0000}"/>
    <cellStyle name="Input 2 3 13 6" xfId="10313" xr:uid="{00000000-0005-0000-0000-0000763E0000}"/>
    <cellStyle name="Input 2 3 13 6 2" xfId="10314" xr:uid="{00000000-0005-0000-0000-0000773E0000}"/>
    <cellStyle name="Input 2 3 13 7" xfId="10315" xr:uid="{00000000-0005-0000-0000-0000783E0000}"/>
    <cellStyle name="Input 2 3 13 8" xfId="10316" xr:uid="{00000000-0005-0000-0000-0000793E0000}"/>
    <cellStyle name="Input 2 3 14" xfId="10317" xr:uid="{00000000-0005-0000-0000-00007A3E0000}"/>
    <cellStyle name="Input 2 3 14 2" xfId="10318" xr:uid="{00000000-0005-0000-0000-00007B3E0000}"/>
    <cellStyle name="Input 2 3 14 2 2" xfId="10319" xr:uid="{00000000-0005-0000-0000-00007C3E0000}"/>
    <cellStyle name="Input 2 3 14 2 2 2" xfId="10320" xr:uid="{00000000-0005-0000-0000-00007D3E0000}"/>
    <cellStyle name="Input 2 3 14 2 3" xfId="10321" xr:uid="{00000000-0005-0000-0000-00007E3E0000}"/>
    <cellStyle name="Input 2 3 14 2 3 2" xfId="10322" xr:uid="{00000000-0005-0000-0000-00007F3E0000}"/>
    <cellStyle name="Input 2 3 14 2 4" xfId="10323" xr:uid="{00000000-0005-0000-0000-0000803E0000}"/>
    <cellStyle name="Input 2 3 14 2 5" xfId="10324" xr:uid="{00000000-0005-0000-0000-0000813E0000}"/>
    <cellStyle name="Input 2 3 14 3" xfId="10325" xr:uid="{00000000-0005-0000-0000-0000823E0000}"/>
    <cellStyle name="Input 2 3 14 3 2" xfId="10326" xr:uid="{00000000-0005-0000-0000-0000833E0000}"/>
    <cellStyle name="Input 2 3 14 3 2 2" xfId="10327" xr:uid="{00000000-0005-0000-0000-0000843E0000}"/>
    <cellStyle name="Input 2 3 14 3 3" xfId="10328" xr:uid="{00000000-0005-0000-0000-0000853E0000}"/>
    <cellStyle name="Input 2 3 14 3 3 2" xfId="10329" xr:uid="{00000000-0005-0000-0000-0000863E0000}"/>
    <cellStyle name="Input 2 3 14 3 4" xfId="10330" xr:uid="{00000000-0005-0000-0000-0000873E0000}"/>
    <cellStyle name="Input 2 3 14 3 5" xfId="10331" xr:uid="{00000000-0005-0000-0000-0000883E0000}"/>
    <cellStyle name="Input 2 3 14 4" xfId="10332" xr:uid="{00000000-0005-0000-0000-0000893E0000}"/>
    <cellStyle name="Input 2 3 14 4 2" xfId="10333" xr:uid="{00000000-0005-0000-0000-00008A3E0000}"/>
    <cellStyle name="Input 2 3 14 5" xfId="10334" xr:uid="{00000000-0005-0000-0000-00008B3E0000}"/>
    <cellStyle name="Input 2 3 14 5 2" xfId="10335" xr:uid="{00000000-0005-0000-0000-00008C3E0000}"/>
    <cellStyle name="Input 2 3 14 6" xfId="10336" xr:uid="{00000000-0005-0000-0000-00008D3E0000}"/>
    <cellStyle name="Input 2 3 14 6 2" xfId="10337" xr:uid="{00000000-0005-0000-0000-00008E3E0000}"/>
    <cellStyle name="Input 2 3 14 7" xfId="10338" xr:uid="{00000000-0005-0000-0000-00008F3E0000}"/>
    <cellStyle name="Input 2 3 14 8" xfId="10339" xr:uid="{00000000-0005-0000-0000-0000903E0000}"/>
    <cellStyle name="Input 2 3 15" xfId="10340" xr:uid="{00000000-0005-0000-0000-0000913E0000}"/>
    <cellStyle name="Input 2 3 15 2" xfId="10341" xr:uid="{00000000-0005-0000-0000-0000923E0000}"/>
    <cellStyle name="Input 2 3 15 2 2" xfId="10342" xr:uid="{00000000-0005-0000-0000-0000933E0000}"/>
    <cellStyle name="Input 2 3 15 2 2 2" xfId="10343" xr:uid="{00000000-0005-0000-0000-0000943E0000}"/>
    <cellStyle name="Input 2 3 15 2 3" xfId="10344" xr:uid="{00000000-0005-0000-0000-0000953E0000}"/>
    <cellStyle name="Input 2 3 15 2 3 2" xfId="10345" xr:uid="{00000000-0005-0000-0000-0000963E0000}"/>
    <cellStyle name="Input 2 3 15 2 4" xfId="10346" xr:uid="{00000000-0005-0000-0000-0000973E0000}"/>
    <cellStyle name="Input 2 3 15 2 5" xfId="10347" xr:uid="{00000000-0005-0000-0000-0000983E0000}"/>
    <cellStyle name="Input 2 3 15 3" xfId="10348" xr:uid="{00000000-0005-0000-0000-0000993E0000}"/>
    <cellStyle name="Input 2 3 15 3 2" xfId="10349" xr:uid="{00000000-0005-0000-0000-00009A3E0000}"/>
    <cellStyle name="Input 2 3 15 3 2 2" xfId="10350" xr:uid="{00000000-0005-0000-0000-00009B3E0000}"/>
    <cellStyle name="Input 2 3 15 3 3" xfId="10351" xr:uid="{00000000-0005-0000-0000-00009C3E0000}"/>
    <cellStyle name="Input 2 3 15 3 3 2" xfId="10352" xr:uid="{00000000-0005-0000-0000-00009D3E0000}"/>
    <cellStyle name="Input 2 3 15 3 4" xfId="10353" xr:uid="{00000000-0005-0000-0000-00009E3E0000}"/>
    <cellStyle name="Input 2 3 15 3 5" xfId="10354" xr:uid="{00000000-0005-0000-0000-00009F3E0000}"/>
    <cellStyle name="Input 2 3 15 4" xfId="10355" xr:uid="{00000000-0005-0000-0000-0000A03E0000}"/>
    <cellStyle name="Input 2 3 15 4 2" xfId="10356" xr:uid="{00000000-0005-0000-0000-0000A13E0000}"/>
    <cellStyle name="Input 2 3 15 5" xfId="10357" xr:uid="{00000000-0005-0000-0000-0000A23E0000}"/>
    <cellStyle name="Input 2 3 15 5 2" xfId="10358" xr:uid="{00000000-0005-0000-0000-0000A33E0000}"/>
    <cellStyle name="Input 2 3 15 6" xfId="10359" xr:uid="{00000000-0005-0000-0000-0000A43E0000}"/>
    <cellStyle name="Input 2 3 15 7" xfId="10360" xr:uid="{00000000-0005-0000-0000-0000A53E0000}"/>
    <cellStyle name="Input 2 3 16" xfId="10361" xr:uid="{00000000-0005-0000-0000-0000A63E0000}"/>
    <cellStyle name="Input 2 3 16 2" xfId="10362" xr:uid="{00000000-0005-0000-0000-0000A73E0000}"/>
    <cellStyle name="Input 2 3 2" xfId="10363" xr:uid="{00000000-0005-0000-0000-0000A83E0000}"/>
    <cellStyle name="Input 2 3 2 10" xfId="10364" xr:uid="{00000000-0005-0000-0000-0000A93E0000}"/>
    <cellStyle name="Input 2 3 2 10 2" xfId="10365" xr:uid="{00000000-0005-0000-0000-0000AA3E0000}"/>
    <cellStyle name="Input 2 3 2 10 2 2" xfId="10366" xr:uid="{00000000-0005-0000-0000-0000AB3E0000}"/>
    <cellStyle name="Input 2 3 2 10 2 2 2" xfId="10367" xr:uid="{00000000-0005-0000-0000-0000AC3E0000}"/>
    <cellStyle name="Input 2 3 2 10 2 3" xfId="10368" xr:uid="{00000000-0005-0000-0000-0000AD3E0000}"/>
    <cellStyle name="Input 2 3 2 10 2 3 2" xfId="10369" xr:uid="{00000000-0005-0000-0000-0000AE3E0000}"/>
    <cellStyle name="Input 2 3 2 10 2 4" xfId="10370" xr:uid="{00000000-0005-0000-0000-0000AF3E0000}"/>
    <cellStyle name="Input 2 3 2 10 2 5" xfId="10371" xr:uid="{00000000-0005-0000-0000-0000B03E0000}"/>
    <cellStyle name="Input 2 3 2 10 3" xfId="10372" xr:uid="{00000000-0005-0000-0000-0000B13E0000}"/>
    <cellStyle name="Input 2 3 2 10 3 2" xfId="10373" xr:uid="{00000000-0005-0000-0000-0000B23E0000}"/>
    <cellStyle name="Input 2 3 2 10 3 2 2" xfId="10374" xr:uid="{00000000-0005-0000-0000-0000B33E0000}"/>
    <cellStyle name="Input 2 3 2 10 3 3" xfId="10375" xr:uid="{00000000-0005-0000-0000-0000B43E0000}"/>
    <cellStyle name="Input 2 3 2 10 3 3 2" xfId="10376" xr:uid="{00000000-0005-0000-0000-0000B53E0000}"/>
    <cellStyle name="Input 2 3 2 10 3 4" xfId="10377" xr:uid="{00000000-0005-0000-0000-0000B63E0000}"/>
    <cellStyle name="Input 2 3 2 10 3 5" xfId="10378" xr:uid="{00000000-0005-0000-0000-0000B73E0000}"/>
    <cellStyle name="Input 2 3 2 10 4" xfId="10379" xr:uid="{00000000-0005-0000-0000-0000B83E0000}"/>
    <cellStyle name="Input 2 3 2 10 4 2" xfId="10380" xr:uid="{00000000-0005-0000-0000-0000B93E0000}"/>
    <cellStyle name="Input 2 3 2 10 5" xfId="10381" xr:uid="{00000000-0005-0000-0000-0000BA3E0000}"/>
    <cellStyle name="Input 2 3 2 10 5 2" xfId="10382" xr:uid="{00000000-0005-0000-0000-0000BB3E0000}"/>
    <cellStyle name="Input 2 3 2 10 6" xfId="10383" xr:uid="{00000000-0005-0000-0000-0000BC3E0000}"/>
    <cellStyle name="Input 2 3 2 10 6 2" xfId="10384" xr:uid="{00000000-0005-0000-0000-0000BD3E0000}"/>
    <cellStyle name="Input 2 3 2 10 7" xfId="10385" xr:uid="{00000000-0005-0000-0000-0000BE3E0000}"/>
    <cellStyle name="Input 2 3 2 10 8" xfId="10386" xr:uid="{00000000-0005-0000-0000-0000BF3E0000}"/>
    <cellStyle name="Input 2 3 2 11" xfId="10387" xr:uid="{00000000-0005-0000-0000-0000C03E0000}"/>
    <cellStyle name="Input 2 3 2 11 2" xfId="10388" xr:uid="{00000000-0005-0000-0000-0000C13E0000}"/>
    <cellStyle name="Input 2 3 2 11 2 2" xfId="10389" xr:uid="{00000000-0005-0000-0000-0000C23E0000}"/>
    <cellStyle name="Input 2 3 2 11 2 2 2" xfId="10390" xr:uid="{00000000-0005-0000-0000-0000C33E0000}"/>
    <cellStyle name="Input 2 3 2 11 2 3" xfId="10391" xr:uid="{00000000-0005-0000-0000-0000C43E0000}"/>
    <cellStyle name="Input 2 3 2 11 2 3 2" xfId="10392" xr:uid="{00000000-0005-0000-0000-0000C53E0000}"/>
    <cellStyle name="Input 2 3 2 11 2 4" xfId="10393" xr:uid="{00000000-0005-0000-0000-0000C63E0000}"/>
    <cellStyle name="Input 2 3 2 11 2 5" xfId="10394" xr:uid="{00000000-0005-0000-0000-0000C73E0000}"/>
    <cellStyle name="Input 2 3 2 11 3" xfId="10395" xr:uid="{00000000-0005-0000-0000-0000C83E0000}"/>
    <cellStyle name="Input 2 3 2 11 3 2" xfId="10396" xr:uid="{00000000-0005-0000-0000-0000C93E0000}"/>
    <cellStyle name="Input 2 3 2 11 3 2 2" xfId="10397" xr:uid="{00000000-0005-0000-0000-0000CA3E0000}"/>
    <cellStyle name="Input 2 3 2 11 3 3" xfId="10398" xr:uid="{00000000-0005-0000-0000-0000CB3E0000}"/>
    <cellStyle name="Input 2 3 2 11 3 3 2" xfId="10399" xr:uid="{00000000-0005-0000-0000-0000CC3E0000}"/>
    <cellStyle name="Input 2 3 2 11 3 4" xfId="10400" xr:uid="{00000000-0005-0000-0000-0000CD3E0000}"/>
    <cellStyle name="Input 2 3 2 11 3 5" xfId="10401" xr:uid="{00000000-0005-0000-0000-0000CE3E0000}"/>
    <cellStyle name="Input 2 3 2 11 4" xfId="10402" xr:uid="{00000000-0005-0000-0000-0000CF3E0000}"/>
    <cellStyle name="Input 2 3 2 11 4 2" xfId="10403" xr:uid="{00000000-0005-0000-0000-0000D03E0000}"/>
    <cellStyle name="Input 2 3 2 11 5" xfId="10404" xr:uid="{00000000-0005-0000-0000-0000D13E0000}"/>
    <cellStyle name="Input 2 3 2 11 5 2" xfId="10405" xr:uid="{00000000-0005-0000-0000-0000D23E0000}"/>
    <cellStyle name="Input 2 3 2 11 6" xfId="10406" xr:uid="{00000000-0005-0000-0000-0000D33E0000}"/>
    <cellStyle name="Input 2 3 2 11 6 2" xfId="10407" xr:uid="{00000000-0005-0000-0000-0000D43E0000}"/>
    <cellStyle name="Input 2 3 2 11 7" xfId="10408" xr:uid="{00000000-0005-0000-0000-0000D53E0000}"/>
    <cellStyle name="Input 2 3 2 11 8" xfId="10409" xr:uid="{00000000-0005-0000-0000-0000D63E0000}"/>
    <cellStyle name="Input 2 3 2 12" xfId="10410" xr:uid="{00000000-0005-0000-0000-0000D73E0000}"/>
    <cellStyle name="Input 2 3 2 12 2" xfId="10411" xr:uid="{00000000-0005-0000-0000-0000D83E0000}"/>
    <cellStyle name="Input 2 3 2 12 2 2" xfId="10412" xr:uid="{00000000-0005-0000-0000-0000D93E0000}"/>
    <cellStyle name="Input 2 3 2 12 2 2 2" xfId="10413" xr:uid="{00000000-0005-0000-0000-0000DA3E0000}"/>
    <cellStyle name="Input 2 3 2 12 2 3" xfId="10414" xr:uid="{00000000-0005-0000-0000-0000DB3E0000}"/>
    <cellStyle name="Input 2 3 2 12 2 3 2" xfId="10415" xr:uid="{00000000-0005-0000-0000-0000DC3E0000}"/>
    <cellStyle name="Input 2 3 2 12 2 4" xfId="10416" xr:uid="{00000000-0005-0000-0000-0000DD3E0000}"/>
    <cellStyle name="Input 2 3 2 12 2 5" xfId="10417" xr:uid="{00000000-0005-0000-0000-0000DE3E0000}"/>
    <cellStyle name="Input 2 3 2 12 3" xfId="10418" xr:uid="{00000000-0005-0000-0000-0000DF3E0000}"/>
    <cellStyle name="Input 2 3 2 12 3 2" xfId="10419" xr:uid="{00000000-0005-0000-0000-0000E03E0000}"/>
    <cellStyle name="Input 2 3 2 12 3 2 2" xfId="10420" xr:uid="{00000000-0005-0000-0000-0000E13E0000}"/>
    <cellStyle name="Input 2 3 2 12 3 3" xfId="10421" xr:uid="{00000000-0005-0000-0000-0000E23E0000}"/>
    <cellStyle name="Input 2 3 2 12 3 3 2" xfId="10422" xr:uid="{00000000-0005-0000-0000-0000E33E0000}"/>
    <cellStyle name="Input 2 3 2 12 3 4" xfId="10423" xr:uid="{00000000-0005-0000-0000-0000E43E0000}"/>
    <cellStyle name="Input 2 3 2 12 3 5" xfId="10424" xr:uid="{00000000-0005-0000-0000-0000E53E0000}"/>
    <cellStyle name="Input 2 3 2 12 4" xfId="10425" xr:uid="{00000000-0005-0000-0000-0000E63E0000}"/>
    <cellStyle name="Input 2 3 2 12 4 2" xfId="10426" xr:uid="{00000000-0005-0000-0000-0000E73E0000}"/>
    <cellStyle name="Input 2 3 2 12 5" xfId="10427" xr:uid="{00000000-0005-0000-0000-0000E83E0000}"/>
    <cellStyle name="Input 2 3 2 12 5 2" xfId="10428" xr:uid="{00000000-0005-0000-0000-0000E93E0000}"/>
    <cellStyle name="Input 2 3 2 12 6" xfId="10429" xr:uid="{00000000-0005-0000-0000-0000EA3E0000}"/>
    <cellStyle name="Input 2 3 2 12 6 2" xfId="10430" xr:uid="{00000000-0005-0000-0000-0000EB3E0000}"/>
    <cellStyle name="Input 2 3 2 12 7" xfId="10431" xr:uid="{00000000-0005-0000-0000-0000EC3E0000}"/>
    <cellStyle name="Input 2 3 2 12 8" xfId="10432" xr:uid="{00000000-0005-0000-0000-0000ED3E0000}"/>
    <cellStyle name="Input 2 3 2 13" xfId="10433" xr:uid="{00000000-0005-0000-0000-0000EE3E0000}"/>
    <cellStyle name="Input 2 3 2 13 2" xfId="10434" xr:uid="{00000000-0005-0000-0000-0000EF3E0000}"/>
    <cellStyle name="Input 2 3 2 13 2 2" xfId="10435" xr:uid="{00000000-0005-0000-0000-0000F03E0000}"/>
    <cellStyle name="Input 2 3 2 13 2 2 2" xfId="10436" xr:uid="{00000000-0005-0000-0000-0000F13E0000}"/>
    <cellStyle name="Input 2 3 2 13 2 3" xfId="10437" xr:uid="{00000000-0005-0000-0000-0000F23E0000}"/>
    <cellStyle name="Input 2 3 2 13 2 3 2" xfId="10438" xr:uid="{00000000-0005-0000-0000-0000F33E0000}"/>
    <cellStyle name="Input 2 3 2 13 2 4" xfId="10439" xr:uid="{00000000-0005-0000-0000-0000F43E0000}"/>
    <cellStyle name="Input 2 3 2 13 2 5" xfId="10440" xr:uid="{00000000-0005-0000-0000-0000F53E0000}"/>
    <cellStyle name="Input 2 3 2 13 3" xfId="10441" xr:uid="{00000000-0005-0000-0000-0000F63E0000}"/>
    <cellStyle name="Input 2 3 2 13 3 2" xfId="10442" xr:uid="{00000000-0005-0000-0000-0000F73E0000}"/>
    <cellStyle name="Input 2 3 2 13 3 2 2" xfId="10443" xr:uid="{00000000-0005-0000-0000-0000F83E0000}"/>
    <cellStyle name="Input 2 3 2 13 3 3" xfId="10444" xr:uid="{00000000-0005-0000-0000-0000F93E0000}"/>
    <cellStyle name="Input 2 3 2 13 3 3 2" xfId="10445" xr:uid="{00000000-0005-0000-0000-0000FA3E0000}"/>
    <cellStyle name="Input 2 3 2 13 3 4" xfId="10446" xr:uid="{00000000-0005-0000-0000-0000FB3E0000}"/>
    <cellStyle name="Input 2 3 2 13 3 5" xfId="10447" xr:uid="{00000000-0005-0000-0000-0000FC3E0000}"/>
    <cellStyle name="Input 2 3 2 13 4" xfId="10448" xr:uid="{00000000-0005-0000-0000-0000FD3E0000}"/>
    <cellStyle name="Input 2 3 2 13 4 2" xfId="10449" xr:uid="{00000000-0005-0000-0000-0000FE3E0000}"/>
    <cellStyle name="Input 2 3 2 13 5" xfId="10450" xr:uid="{00000000-0005-0000-0000-0000FF3E0000}"/>
    <cellStyle name="Input 2 3 2 13 5 2" xfId="10451" xr:uid="{00000000-0005-0000-0000-0000003F0000}"/>
    <cellStyle name="Input 2 3 2 13 6" xfId="10452" xr:uid="{00000000-0005-0000-0000-0000013F0000}"/>
    <cellStyle name="Input 2 3 2 13 6 2" xfId="10453" xr:uid="{00000000-0005-0000-0000-0000023F0000}"/>
    <cellStyle name="Input 2 3 2 13 7" xfId="10454" xr:uid="{00000000-0005-0000-0000-0000033F0000}"/>
    <cellStyle name="Input 2 3 2 13 8" xfId="10455" xr:uid="{00000000-0005-0000-0000-0000043F0000}"/>
    <cellStyle name="Input 2 3 2 14" xfId="10456" xr:uid="{00000000-0005-0000-0000-0000053F0000}"/>
    <cellStyle name="Input 2 3 2 14 2" xfId="10457" xr:uid="{00000000-0005-0000-0000-0000063F0000}"/>
    <cellStyle name="Input 2 3 2 14 2 2" xfId="10458" xr:uid="{00000000-0005-0000-0000-0000073F0000}"/>
    <cellStyle name="Input 2 3 2 14 2 2 2" xfId="10459" xr:uid="{00000000-0005-0000-0000-0000083F0000}"/>
    <cellStyle name="Input 2 3 2 14 2 3" xfId="10460" xr:uid="{00000000-0005-0000-0000-0000093F0000}"/>
    <cellStyle name="Input 2 3 2 14 2 3 2" xfId="10461" xr:uid="{00000000-0005-0000-0000-00000A3F0000}"/>
    <cellStyle name="Input 2 3 2 14 2 4" xfId="10462" xr:uid="{00000000-0005-0000-0000-00000B3F0000}"/>
    <cellStyle name="Input 2 3 2 14 2 5" xfId="10463" xr:uid="{00000000-0005-0000-0000-00000C3F0000}"/>
    <cellStyle name="Input 2 3 2 14 3" xfId="10464" xr:uid="{00000000-0005-0000-0000-00000D3F0000}"/>
    <cellStyle name="Input 2 3 2 14 3 2" xfId="10465" xr:uid="{00000000-0005-0000-0000-00000E3F0000}"/>
    <cellStyle name="Input 2 3 2 14 3 2 2" xfId="10466" xr:uid="{00000000-0005-0000-0000-00000F3F0000}"/>
    <cellStyle name="Input 2 3 2 14 3 3" xfId="10467" xr:uid="{00000000-0005-0000-0000-0000103F0000}"/>
    <cellStyle name="Input 2 3 2 14 3 3 2" xfId="10468" xr:uid="{00000000-0005-0000-0000-0000113F0000}"/>
    <cellStyle name="Input 2 3 2 14 3 4" xfId="10469" xr:uid="{00000000-0005-0000-0000-0000123F0000}"/>
    <cellStyle name="Input 2 3 2 14 3 5" xfId="10470" xr:uid="{00000000-0005-0000-0000-0000133F0000}"/>
    <cellStyle name="Input 2 3 2 14 4" xfId="10471" xr:uid="{00000000-0005-0000-0000-0000143F0000}"/>
    <cellStyle name="Input 2 3 2 14 4 2" xfId="10472" xr:uid="{00000000-0005-0000-0000-0000153F0000}"/>
    <cellStyle name="Input 2 3 2 14 5" xfId="10473" xr:uid="{00000000-0005-0000-0000-0000163F0000}"/>
    <cellStyle name="Input 2 3 2 14 5 2" xfId="10474" xr:uid="{00000000-0005-0000-0000-0000173F0000}"/>
    <cellStyle name="Input 2 3 2 14 6" xfId="10475" xr:uid="{00000000-0005-0000-0000-0000183F0000}"/>
    <cellStyle name="Input 2 3 2 14 7" xfId="10476" xr:uid="{00000000-0005-0000-0000-0000193F0000}"/>
    <cellStyle name="Input 2 3 2 15" xfId="10477" xr:uid="{00000000-0005-0000-0000-00001A3F0000}"/>
    <cellStyle name="Input 2 3 2 15 2" xfId="10478" xr:uid="{00000000-0005-0000-0000-00001B3F0000}"/>
    <cellStyle name="Input 2 3 2 15 2 2" xfId="10479" xr:uid="{00000000-0005-0000-0000-00001C3F0000}"/>
    <cellStyle name="Input 2 3 2 15 3" xfId="10480" xr:uid="{00000000-0005-0000-0000-00001D3F0000}"/>
    <cellStyle name="Input 2 3 2 15 3 2" xfId="10481" xr:uid="{00000000-0005-0000-0000-00001E3F0000}"/>
    <cellStyle name="Input 2 3 2 15 4" xfId="10482" xr:uid="{00000000-0005-0000-0000-00001F3F0000}"/>
    <cellStyle name="Input 2 3 2 15 5" xfId="10483" xr:uid="{00000000-0005-0000-0000-0000203F0000}"/>
    <cellStyle name="Input 2 3 2 16" xfId="10484" xr:uid="{00000000-0005-0000-0000-0000213F0000}"/>
    <cellStyle name="Input 2 3 2 16 2" xfId="10485" xr:uid="{00000000-0005-0000-0000-0000223F0000}"/>
    <cellStyle name="Input 2 3 2 17" xfId="10486" xr:uid="{00000000-0005-0000-0000-0000233F0000}"/>
    <cellStyle name="Input 2 3 2 18" xfId="10487" xr:uid="{00000000-0005-0000-0000-0000243F0000}"/>
    <cellStyle name="Input 2 3 2 2" xfId="10488" xr:uid="{00000000-0005-0000-0000-0000253F0000}"/>
    <cellStyle name="Input 2 3 2 2 2" xfId="10489" xr:uid="{00000000-0005-0000-0000-0000263F0000}"/>
    <cellStyle name="Input 2 3 2 2 2 2" xfId="10490" xr:uid="{00000000-0005-0000-0000-0000273F0000}"/>
    <cellStyle name="Input 2 3 2 2 2 2 2" xfId="10491" xr:uid="{00000000-0005-0000-0000-0000283F0000}"/>
    <cellStyle name="Input 2 3 2 2 2 3" xfId="10492" xr:uid="{00000000-0005-0000-0000-0000293F0000}"/>
    <cellStyle name="Input 2 3 2 2 2 3 2" xfId="10493" xr:uid="{00000000-0005-0000-0000-00002A3F0000}"/>
    <cellStyle name="Input 2 3 2 2 2 4" xfId="10494" xr:uid="{00000000-0005-0000-0000-00002B3F0000}"/>
    <cellStyle name="Input 2 3 2 2 2 5" xfId="10495" xr:uid="{00000000-0005-0000-0000-00002C3F0000}"/>
    <cellStyle name="Input 2 3 2 2 3" xfId="10496" xr:uid="{00000000-0005-0000-0000-00002D3F0000}"/>
    <cellStyle name="Input 2 3 2 2 3 2" xfId="10497" xr:uid="{00000000-0005-0000-0000-00002E3F0000}"/>
    <cellStyle name="Input 2 3 2 2 3 2 2" xfId="10498" xr:uid="{00000000-0005-0000-0000-00002F3F0000}"/>
    <cellStyle name="Input 2 3 2 2 3 3" xfId="10499" xr:uid="{00000000-0005-0000-0000-0000303F0000}"/>
    <cellStyle name="Input 2 3 2 2 3 3 2" xfId="10500" xr:uid="{00000000-0005-0000-0000-0000313F0000}"/>
    <cellStyle name="Input 2 3 2 2 3 4" xfId="10501" xr:uid="{00000000-0005-0000-0000-0000323F0000}"/>
    <cellStyle name="Input 2 3 2 2 3 5" xfId="10502" xr:uid="{00000000-0005-0000-0000-0000333F0000}"/>
    <cellStyle name="Input 2 3 2 2 4" xfId="10503" xr:uid="{00000000-0005-0000-0000-0000343F0000}"/>
    <cellStyle name="Input 2 3 2 2 4 2" xfId="10504" xr:uid="{00000000-0005-0000-0000-0000353F0000}"/>
    <cellStyle name="Input 2 3 2 2 5" xfId="10505" xr:uid="{00000000-0005-0000-0000-0000363F0000}"/>
    <cellStyle name="Input 2 3 2 2 5 2" xfId="10506" xr:uid="{00000000-0005-0000-0000-0000373F0000}"/>
    <cellStyle name="Input 2 3 2 2 6" xfId="10507" xr:uid="{00000000-0005-0000-0000-0000383F0000}"/>
    <cellStyle name="Input 2 3 2 2 7" xfId="10508" xr:uid="{00000000-0005-0000-0000-0000393F0000}"/>
    <cellStyle name="Input 2 3 2 3" xfId="10509" xr:uid="{00000000-0005-0000-0000-00003A3F0000}"/>
    <cellStyle name="Input 2 3 2 3 2" xfId="10510" xr:uid="{00000000-0005-0000-0000-00003B3F0000}"/>
    <cellStyle name="Input 2 3 2 3 2 2" xfId="10511" xr:uid="{00000000-0005-0000-0000-00003C3F0000}"/>
    <cellStyle name="Input 2 3 2 3 2 2 2" xfId="10512" xr:uid="{00000000-0005-0000-0000-00003D3F0000}"/>
    <cellStyle name="Input 2 3 2 3 2 3" xfId="10513" xr:uid="{00000000-0005-0000-0000-00003E3F0000}"/>
    <cellStyle name="Input 2 3 2 3 2 3 2" xfId="10514" xr:uid="{00000000-0005-0000-0000-00003F3F0000}"/>
    <cellStyle name="Input 2 3 2 3 2 4" xfId="10515" xr:uid="{00000000-0005-0000-0000-0000403F0000}"/>
    <cellStyle name="Input 2 3 2 3 2 5" xfId="10516" xr:uid="{00000000-0005-0000-0000-0000413F0000}"/>
    <cellStyle name="Input 2 3 2 3 3" xfId="10517" xr:uid="{00000000-0005-0000-0000-0000423F0000}"/>
    <cellStyle name="Input 2 3 2 3 3 2" xfId="10518" xr:uid="{00000000-0005-0000-0000-0000433F0000}"/>
    <cellStyle name="Input 2 3 2 3 3 2 2" xfId="10519" xr:uid="{00000000-0005-0000-0000-0000443F0000}"/>
    <cellStyle name="Input 2 3 2 3 3 3" xfId="10520" xr:uid="{00000000-0005-0000-0000-0000453F0000}"/>
    <cellStyle name="Input 2 3 2 3 3 3 2" xfId="10521" xr:uid="{00000000-0005-0000-0000-0000463F0000}"/>
    <cellStyle name="Input 2 3 2 3 3 4" xfId="10522" xr:uid="{00000000-0005-0000-0000-0000473F0000}"/>
    <cellStyle name="Input 2 3 2 3 3 5" xfId="10523" xr:uid="{00000000-0005-0000-0000-0000483F0000}"/>
    <cellStyle name="Input 2 3 2 3 4" xfId="10524" xr:uid="{00000000-0005-0000-0000-0000493F0000}"/>
    <cellStyle name="Input 2 3 2 3 4 2" xfId="10525" xr:uid="{00000000-0005-0000-0000-00004A3F0000}"/>
    <cellStyle name="Input 2 3 2 3 5" xfId="10526" xr:uid="{00000000-0005-0000-0000-00004B3F0000}"/>
    <cellStyle name="Input 2 3 2 3 5 2" xfId="10527" xr:uid="{00000000-0005-0000-0000-00004C3F0000}"/>
    <cellStyle name="Input 2 3 2 3 6" xfId="10528" xr:uid="{00000000-0005-0000-0000-00004D3F0000}"/>
    <cellStyle name="Input 2 3 2 3 6 2" xfId="10529" xr:uid="{00000000-0005-0000-0000-00004E3F0000}"/>
    <cellStyle name="Input 2 3 2 3 7" xfId="10530" xr:uid="{00000000-0005-0000-0000-00004F3F0000}"/>
    <cellStyle name="Input 2 3 2 3 8" xfId="10531" xr:uid="{00000000-0005-0000-0000-0000503F0000}"/>
    <cellStyle name="Input 2 3 2 4" xfId="10532" xr:uid="{00000000-0005-0000-0000-0000513F0000}"/>
    <cellStyle name="Input 2 3 2 4 2" xfId="10533" xr:uid="{00000000-0005-0000-0000-0000523F0000}"/>
    <cellStyle name="Input 2 3 2 4 2 2" xfId="10534" xr:uid="{00000000-0005-0000-0000-0000533F0000}"/>
    <cellStyle name="Input 2 3 2 4 2 2 2" xfId="10535" xr:uid="{00000000-0005-0000-0000-0000543F0000}"/>
    <cellStyle name="Input 2 3 2 4 2 3" xfId="10536" xr:uid="{00000000-0005-0000-0000-0000553F0000}"/>
    <cellStyle name="Input 2 3 2 4 2 3 2" xfId="10537" xr:uid="{00000000-0005-0000-0000-0000563F0000}"/>
    <cellStyle name="Input 2 3 2 4 2 4" xfId="10538" xr:uid="{00000000-0005-0000-0000-0000573F0000}"/>
    <cellStyle name="Input 2 3 2 4 2 5" xfId="10539" xr:uid="{00000000-0005-0000-0000-0000583F0000}"/>
    <cellStyle name="Input 2 3 2 4 3" xfId="10540" xr:uid="{00000000-0005-0000-0000-0000593F0000}"/>
    <cellStyle name="Input 2 3 2 4 3 2" xfId="10541" xr:uid="{00000000-0005-0000-0000-00005A3F0000}"/>
    <cellStyle name="Input 2 3 2 4 3 2 2" xfId="10542" xr:uid="{00000000-0005-0000-0000-00005B3F0000}"/>
    <cellStyle name="Input 2 3 2 4 3 3" xfId="10543" xr:uid="{00000000-0005-0000-0000-00005C3F0000}"/>
    <cellStyle name="Input 2 3 2 4 3 3 2" xfId="10544" xr:uid="{00000000-0005-0000-0000-00005D3F0000}"/>
    <cellStyle name="Input 2 3 2 4 3 4" xfId="10545" xr:uid="{00000000-0005-0000-0000-00005E3F0000}"/>
    <cellStyle name="Input 2 3 2 4 3 5" xfId="10546" xr:uid="{00000000-0005-0000-0000-00005F3F0000}"/>
    <cellStyle name="Input 2 3 2 4 4" xfId="10547" xr:uid="{00000000-0005-0000-0000-0000603F0000}"/>
    <cellStyle name="Input 2 3 2 4 4 2" xfId="10548" xr:uid="{00000000-0005-0000-0000-0000613F0000}"/>
    <cellStyle name="Input 2 3 2 4 5" xfId="10549" xr:uid="{00000000-0005-0000-0000-0000623F0000}"/>
    <cellStyle name="Input 2 3 2 4 5 2" xfId="10550" xr:uid="{00000000-0005-0000-0000-0000633F0000}"/>
    <cellStyle name="Input 2 3 2 4 6" xfId="10551" xr:uid="{00000000-0005-0000-0000-0000643F0000}"/>
    <cellStyle name="Input 2 3 2 4 6 2" xfId="10552" xr:uid="{00000000-0005-0000-0000-0000653F0000}"/>
    <cellStyle name="Input 2 3 2 4 7" xfId="10553" xr:uid="{00000000-0005-0000-0000-0000663F0000}"/>
    <cellStyle name="Input 2 3 2 4 8" xfId="10554" xr:uid="{00000000-0005-0000-0000-0000673F0000}"/>
    <cellStyle name="Input 2 3 2 5" xfId="10555" xr:uid="{00000000-0005-0000-0000-0000683F0000}"/>
    <cellStyle name="Input 2 3 2 5 2" xfId="10556" xr:uid="{00000000-0005-0000-0000-0000693F0000}"/>
    <cellStyle name="Input 2 3 2 5 2 2" xfId="10557" xr:uid="{00000000-0005-0000-0000-00006A3F0000}"/>
    <cellStyle name="Input 2 3 2 5 2 2 2" xfId="10558" xr:uid="{00000000-0005-0000-0000-00006B3F0000}"/>
    <cellStyle name="Input 2 3 2 5 2 3" xfId="10559" xr:uid="{00000000-0005-0000-0000-00006C3F0000}"/>
    <cellStyle name="Input 2 3 2 5 2 3 2" xfId="10560" xr:uid="{00000000-0005-0000-0000-00006D3F0000}"/>
    <cellStyle name="Input 2 3 2 5 2 4" xfId="10561" xr:uid="{00000000-0005-0000-0000-00006E3F0000}"/>
    <cellStyle name="Input 2 3 2 5 2 5" xfId="10562" xr:uid="{00000000-0005-0000-0000-00006F3F0000}"/>
    <cellStyle name="Input 2 3 2 5 3" xfId="10563" xr:uid="{00000000-0005-0000-0000-0000703F0000}"/>
    <cellStyle name="Input 2 3 2 5 3 2" xfId="10564" xr:uid="{00000000-0005-0000-0000-0000713F0000}"/>
    <cellStyle name="Input 2 3 2 5 3 2 2" xfId="10565" xr:uid="{00000000-0005-0000-0000-0000723F0000}"/>
    <cellStyle name="Input 2 3 2 5 3 3" xfId="10566" xr:uid="{00000000-0005-0000-0000-0000733F0000}"/>
    <cellStyle name="Input 2 3 2 5 3 3 2" xfId="10567" xr:uid="{00000000-0005-0000-0000-0000743F0000}"/>
    <cellStyle name="Input 2 3 2 5 3 4" xfId="10568" xr:uid="{00000000-0005-0000-0000-0000753F0000}"/>
    <cellStyle name="Input 2 3 2 5 3 5" xfId="10569" xr:uid="{00000000-0005-0000-0000-0000763F0000}"/>
    <cellStyle name="Input 2 3 2 5 4" xfId="10570" xr:uid="{00000000-0005-0000-0000-0000773F0000}"/>
    <cellStyle name="Input 2 3 2 5 4 2" xfId="10571" xr:uid="{00000000-0005-0000-0000-0000783F0000}"/>
    <cellStyle name="Input 2 3 2 5 5" xfId="10572" xr:uid="{00000000-0005-0000-0000-0000793F0000}"/>
    <cellStyle name="Input 2 3 2 5 5 2" xfId="10573" xr:uid="{00000000-0005-0000-0000-00007A3F0000}"/>
    <cellStyle name="Input 2 3 2 5 6" xfId="10574" xr:uid="{00000000-0005-0000-0000-00007B3F0000}"/>
    <cellStyle name="Input 2 3 2 5 6 2" xfId="10575" xr:uid="{00000000-0005-0000-0000-00007C3F0000}"/>
    <cellStyle name="Input 2 3 2 5 7" xfId="10576" xr:uid="{00000000-0005-0000-0000-00007D3F0000}"/>
    <cellStyle name="Input 2 3 2 5 8" xfId="10577" xr:uid="{00000000-0005-0000-0000-00007E3F0000}"/>
    <cellStyle name="Input 2 3 2 6" xfId="10578" xr:uid="{00000000-0005-0000-0000-00007F3F0000}"/>
    <cellStyle name="Input 2 3 2 6 2" xfId="10579" xr:uid="{00000000-0005-0000-0000-0000803F0000}"/>
    <cellStyle name="Input 2 3 2 6 2 2" xfId="10580" xr:uid="{00000000-0005-0000-0000-0000813F0000}"/>
    <cellStyle name="Input 2 3 2 6 2 2 2" xfId="10581" xr:uid="{00000000-0005-0000-0000-0000823F0000}"/>
    <cellStyle name="Input 2 3 2 6 2 3" xfId="10582" xr:uid="{00000000-0005-0000-0000-0000833F0000}"/>
    <cellStyle name="Input 2 3 2 6 2 3 2" xfId="10583" xr:uid="{00000000-0005-0000-0000-0000843F0000}"/>
    <cellStyle name="Input 2 3 2 6 2 4" xfId="10584" xr:uid="{00000000-0005-0000-0000-0000853F0000}"/>
    <cellStyle name="Input 2 3 2 6 2 5" xfId="10585" xr:uid="{00000000-0005-0000-0000-0000863F0000}"/>
    <cellStyle name="Input 2 3 2 6 3" xfId="10586" xr:uid="{00000000-0005-0000-0000-0000873F0000}"/>
    <cellStyle name="Input 2 3 2 6 3 2" xfId="10587" xr:uid="{00000000-0005-0000-0000-0000883F0000}"/>
    <cellStyle name="Input 2 3 2 6 3 2 2" xfId="10588" xr:uid="{00000000-0005-0000-0000-0000893F0000}"/>
    <cellStyle name="Input 2 3 2 6 3 3" xfId="10589" xr:uid="{00000000-0005-0000-0000-00008A3F0000}"/>
    <cellStyle name="Input 2 3 2 6 3 3 2" xfId="10590" xr:uid="{00000000-0005-0000-0000-00008B3F0000}"/>
    <cellStyle name="Input 2 3 2 6 3 4" xfId="10591" xr:uid="{00000000-0005-0000-0000-00008C3F0000}"/>
    <cellStyle name="Input 2 3 2 6 3 5" xfId="10592" xr:uid="{00000000-0005-0000-0000-00008D3F0000}"/>
    <cellStyle name="Input 2 3 2 6 4" xfId="10593" xr:uid="{00000000-0005-0000-0000-00008E3F0000}"/>
    <cellStyle name="Input 2 3 2 6 4 2" xfId="10594" xr:uid="{00000000-0005-0000-0000-00008F3F0000}"/>
    <cellStyle name="Input 2 3 2 6 5" xfId="10595" xr:uid="{00000000-0005-0000-0000-0000903F0000}"/>
    <cellStyle name="Input 2 3 2 6 5 2" xfId="10596" xr:uid="{00000000-0005-0000-0000-0000913F0000}"/>
    <cellStyle name="Input 2 3 2 6 6" xfId="10597" xr:uid="{00000000-0005-0000-0000-0000923F0000}"/>
    <cellStyle name="Input 2 3 2 6 6 2" xfId="10598" xr:uid="{00000000-0005-0000-0000-0000933F0000}"/>
    <cellStyle name="Input 2 3 2 6 7" xfId="10599" xr:uid="{00000000-0005-0000-0000-0000943F0000}"/>
    <cellStyle name="Input 2 3 2 6 8" xfId="10600" xr:uid="{00000000-0005-0000-0000-0000953F0000}"/>
    <cellStyle name="Input 2 3 2 7" xfId="10601" xr:uid="{00000000-0005-0000-0000-0000963F0000}"/>
    <cellStyle name="Input 2 3 2 7 2" xfId="10602" xr:uid="{00000000-0005-0000-0000-0000973F0000}"/>
    <cellStyle name="Input 2 3 2 7 2 2" xfId="10603" xr:uid="{00000000-0005-0000-0000-0000983F0000}"/>
    <cellStyle name="Input 2 3 2 7 2 2 2" xfId="10604" xr:uid="{00000000-0005-0000-0000-0000993F0000}"/>
    <cellStyle name="Input 2 3 2 7 2 3" xfId="10605" xr:uid="{00000000-0005-0000-0000-00009A3F0000}"/>
    <cellStyle name="Input 2 3 2 7 2 3 2" xfId="10606" xr:uid="{00000000-0005-0000-0000-00009B3F0000}"/>
    <cellStyle name="Input 2 3 2 7 2 4" xfId="10607" xr:uid="{00000000-0005-0000-0000-00009C3F0000}"/>
    <cellStyle name="Input 2 3 2 7 2 5" xfId="10608" xr:uid="{00000000-0005-0000-0000-00009D3F0000}"/>
    <cellStyle name="Input 2 3 2 7 3" xfId="10609" xr:uid="{00000000-0005-0000-0000-00009E3F0000}"/>
    <cellStyle name="Input 2 3 2 7 3 2" xfId="10610" xr:uid="{00000000-0005-0000-0000-00009F3F0000}"/>
    <cellStyle name="Input 2 3 2 7 3 2 2" xfId="10611" xr:uid="{00000000-0005-0000-0000-0000A03F0000}"/>
    <cellStyle name="Input 2 3 2 7 3 3" xfId="10612" xr:uid="{00000000-0005-0000-0000-0000A13F0000}"/>
    <cellStyle name="Input 2 3 2 7 3 3 2" xfId="10613" xr:uid="{00000000-0005-0000-0000-0000A23F0000}"/>
    <cellStyle name="Input 2 3 2 7 3 4" xfId="10614" xr:uid="{00000000-0005-0000-0000-0000A33F0000}"/>
    <cellStyle name="Input 2 3 2 7 3 5" xfId="10615" xr:uid="{00000000-0005-0000-0000-0000A43F0000}"/>
    <cellStyle name="Input 2 3 2 7 4" xfId="10616" xr:uid="{00000000-0005-0000-0000-0000A53F0000}"/>
    <cellStyle name="Input 2 3 2 7 4 2" xfId="10617" xr:uid="{00000000-0005-0000-0000-0000A63F0000}"/>
    <cellStyle name="Input 2 3 2 7 5" xfId="10618" xr:uid="{00000000-0005-0000-0000-0000A73F0000}"/>
    <cellStyle name="Input 2 3 2 7 5 2" xfId="10619" xr:uid="{00000000-0005-0000-0000-0000A83F0000}"/>
    <cellStyle name="Input 2 3 2 7 6" xfId="10620" xr:uid="{00000000-0005-0000-0000-0000A93F0000}"/>
    <cellStyle name="Input 2 3 2 7 6 2" xfId="10621" xr:uid="{00000000-0005-0000-0000-0000AA3F0000}"/>
    <cellStyle name="Input 2 3 2 7 7" xfId="10622" xr:uid="{00000000-0005-0000-0000-0000AB3F0000}"/>
    <cellStyle name="Input 2 3 2 7 8" xfId="10623" xr:uid="{00000000-0005-0000-0000-0000AC3F0000}"/>
    <cellStyle name="Input 2 3 2 8" xfId="10624" xr:uid="{00000000-0005-0000-0000-0000AD3F0000}"/>
    <cellStyle name="Input 2 3 2 8 2" xfId="10625" xr:uid="{00000000-0005-0000-0000-0000AE3F0000}"/>
    <cellStyle name="Input 2 3 2 8 2 2" xfId="10626" xr:uid="{00000000-0005-0000-0000-0000AF3F0000}"/>
    <cellStyle name="Input 2 3 2 8 2 2 2" xfId="10627" xr:uid="{00000000-0005-0000-0000-0000B03F0000}"/>
    <cellStyle name="Input 2 3 2 8 2 3" xfId="10628" xr:uid="{00000000-0005-0000-0000-0000B13F0000}"/>
    <cellStyle name="Input 2 3 2 8 2 3 2" xfId="10629" xr:uid="{00000000-0005-0000-0000-0000B23F0000}"/>
    <cellStyle name="Input 2 3 2 8 2 4" xfId="10630" xr:uid="{00000000-0005-0000-0000-0000B33F0000}"/>
    <cellStyle name="Input 2 3 2 8 2 5" xfId="10631" xr:uid="{00000000-0005-0000-0000-0000B43F0000}"/>
    <cellStyle name="Input 2 3 2 8 3" xfId="10632" xr:uid="{00000000-0005-0000-0000-0000B53F0000}"/>
    <cellStyle name="Input 2 3 2 8 3 2" xfId="10633" xr:uid="{00000000-0005-0000-0000-0000B63F0000}"/>
    <cellStyle name="Input 2 3 2 8 3 2 2" xfId="10634" xr:uid="{00000000-0005-0000-0000-0000B73F0000}"/>
    <cellStyle name="Input 2 3 2 8 3 3" xfId="10635" xr:uid="{00000000-0005-0000-0000-0000B83F0000}"/>
    <cellStyle name="Input 2 3 2 8 3 3 2" xfId="10636" xr:uid="{00000000-0005-0000-0000-0000B93F0000}"/>
    <cellStyle name="Input 2 3 2 8 3 4" xfId="10637" xr:uid="{00000000-0005-0000-0000-0000BA3F0000}"/>
    <cellStyle name="Input 2 3 2 8 3 5" xfId="10638" xr:uid="{00000000-0005-0000-0000-0000BB3F0000}"/>
    <cellStyle name="Input 2 3 2 8 4" xfId="10639" xr:uid="{00000000-0005-0000-0000-0000BC3F0000}"/>
    <cellStyle name="Input 2 3 2 8 4 2" xfId="10640" xr:uid="{00000000-0005-0000-0000-0000BD3F0000}"/>
    <cellStyle name="Input 2 3 2 8 5" xfId="10641" xr:uid="{00000000-0005-0000-0000-0000BE3F0000}"/>
    <cellStyle name="Input 2 3 2 8 5 2" xfId="10642" xr:uid="{00000000-0005-0000-0000-0000BF3F0000}"/>
    <cellStyle name="Input 2 3 2 8 6" xfId="10643" xr:uid="{00000000-0005-0000-0000-0000C03F0000}"/>
    <cellStyle name="Input 2 3 2 8 6 2" xfId="10644" xr:uid="{00000000-0005-0000-0000-0000C13F0000}"/>
    <cellStyle name="Input 2 3 2 8 7" xfId="10645" xr:uid="{00000000-0005-0000-0000-0000C23F0000}"/>
    <cellStyle name="Input 2 3 2 8 8" xfId="10646" xr:uid="{00000000-0005-0000-0000-0000C33F0000}"/>
    <cellStyle name="Input 2 3 2 9" xfId="10647" xr:uid="{00000000-0005-0000-0000-0000C43F0000}"/>
    <cellStyle name="Input 2 3 2 9 2" xfId="10648" xr:uid="{00000000-0005-0000-0000-0000C53F0000}"/>
    <cellStyle name="Input 2 3 2 9 2 2" xfId="10649" xr:uid="{00000000-0005-0000-0000-0000C63F0000}"/>
    <cellStyle name="Input 2 3 2 9 2 2 2" xfId="10650" xr:uid="{00000000-0005-0000-0000-0000C73F0000}"/>
    <cellStyle name="Input 2 3 2 9 2 3" xfId="10651" xr:uid="{00000000-0005-0000-0000-0000C83F0000}"/>
    <cellStyle name="Input 2 3 2 9 2 3 2" xfId="10652" xr:uid="{00000000-0005-0000-0000-0000C93F0000}"/>
    <cellStyle name="Input 2 3 2 9 2 4" xfId="10653" xr:uid="{00000000-0005-0000-0000-0000CA3F0000}"/>
    <cellStyle name="Input 2 3 2 9 2 5" xfId="10654" xr:uid="{00000000-0005-0000-0000-0000CB3F0000}"/>
    <cellStyle name="Input 2 3 2 9 3" xfId="10655" xr:uid="{00000000-0005-0000-0000-0000CC3F0000}"/>
    <cellStyle name="Input 2 3 2 9 3 2" xfId="10656" xr:uid="{00000000-0005-0000-0000-0000CD3F0000}"/>
    <cellStyle name="Input 2 3 2 9 3 2 2" xfId="10657" xr:uid="{00000000-0005-0000-0000-0000CE3F0000}"/>
    <cellStyle name="Input 2 3 2 9 3 3" xfId="10658" xr:uid="{00000000-0005-0000-0000-0000CF3F0000}"/>
    <cellStyle name="Input 2 3 2 9 3 3 2" xfId="10659" xr:uid="{00000000-0005-0000-0000-0000D03F0000}"/>
    <cellStyle name="Input 2 3 2 9 3 4" xfId="10660" xr:uid="{00000000-0005-0000-0000-0000D13F0000}"/>
    <cellStyle name="Input 2 3 2 9 3 5" xfId="10661" xr:uid="{00000000-0005-0000-0000-0000D23F0000}"/>
    <cellStyle name="Input 2 3 2 9 4" xfId="10662" xr:uid="{00000000-0005-0000-0000-0000D33F0000}"/>
    <cellStyle name="Input 2 3 2 9 4 2" xfId="10663" xr:uid="{00000000-0005-0000-0000-0000D43F0000}"/>
    <cellStyle name="Input 2 3 2 9 5" xfId="10664" xr:uid="{00000000-0005-0000-0000-0000D53F0000}"/>
    <cellStyle name="Input 2 3 2 9 5 2" xfId="10665" xr:uid="{00000000-0005-0000-0000-0000D63F0000}"/>
    <cellStyle name="Input 2 3 2 9 6" xfId="10666" xr:uid="{00000000-0005-0000-0000-0000D73F0000}"/>
    <cellStyle name="Input 2 3 2 9 6 2" xfId="10667" xr:uid="{00000000-0005-0000-0000-0000D83F0000}"/>
    <cellStyle name="Input 2 3 2 9 7" xfId="10668" xr:uid="{00000000-0005-0000-0000-0000D93F0000}"/>
    <cellStyle name="Input 2 3 2 9 8" xfId="10669" xr:uid="{00000000-0005-0000-0000-0000DA3F0000}"/>
    <cellStyle name="Input 2 3 3" xfId="10670" xr:uid="{00000000-0005-0000-0000-0000DB3F0000}"/>
    <cellStyle name="Input 2 3 3 2" xfId="10671" xr:uid="{00000000-0005-0000-0000-0000DC3F0000}"/>
    <cellStyle name="Input 2 3 3 2 2" xfId="10672" xr:uid="{00000000-0005-0000-0000-0000DD3F0000}"/>
    <cellStyle name="Input 2 3 3 2 2 2" xfId="10673" xr:uid="{00000000-0005-0000-0000-0000DE3F0000}"/>
    <cellStyle name="Input 2 3 3 2 3" xfId="10674" xr:uid="{00000000-0005-0000-0000-0000DF3F0000}"/>
    <cellStyle name="Input 2 3 3 2 3 2" xfId="10675" xr:uid="{00000000-0005-0000-0000-0000E03F0000}"/>
    <cellStyle name="Input 2 3 3 2 4" xfId="10676" xr:uid="{00000000-0005-0000-0000-0000E13F0000}"/>
    <cellStyle name="Input 2 3 3 2 5" xfId="10677" xr:uid="{00000000-0005-0000-0000-0000E23F0000}"/>
    <cellStyle name="Input 2 3 3 3" xfId="10678" xr:uid="{00000000-0005-0000-0000-0000E33F0000}"/>
    <cellStyle name="Input 2 3 3 3 2" xfId="10679" xr:uid="{00000000-0005-0000-0000-0000E43F0000}"/>
    <cellStyle name="Input 2 3 3 3 2 2" xfId="10680" xr:uid="{00000000-0005-0000-0000-0000E53F0000}"/>
    <cellStyle name="Input 2 3 3 3 3" xfId="10681" xr:uid="{00000000-0005-0000-0000-0000E63F0000}"/>
    <cellStyle name="Input 2 3 3 3 3 2" xfId="10682" xr:uid="{00000000-0005-0000-0000-0000E73F0000}"/>
    <cellStyle name="Input 2 3 3 3 4" xfId="10683" xr:uid="{00000000-0005-0000-0000-0000E83F0000}"/>
    <cellStyle name="Input 2 3 3 3 5" xfId="10684" xr:uid="{00000000-0005-0000-0000-0000E93F0000}"/>
    <cellStyle name="Input 2 3 3 4" xfId="10685" xr:uid="{00000000-0005-0000-0000-0000EA3F0000}"/>
    <cellStyle name="Input 2 3 3 4 2" xfId="10686" xr:uid="{00000000-0005-0000-0000-0000EB3F0000}"/>
    <cellStyle name="Input 2 3 3 5" xfId="10687" xr:uid="{00000000-0005-0000-0000-0000EC3F0000}"/>
    <cellStyle name="Input 2 3 3 5 2" xfId="10688" xr:uid="{00000000-0005-0000-0000-0000ED3F0000}"/>
    <cellStyle name="Input 2 3 3 6" xfId="10689" xr:uid="{00000000-0005-0000-0000-0000EE3F0000}"/>
    <cellStyle name="Input 2 3 3 7" xfId="10690" xr:uid="{00000000-0005-0000-0000-0000EF3F0000}"/>
    <cellStyle name="Input 2 3 4" xfId="10691" xr:uid="{00000000-0005-0000-0000-0000F03F0000}"/>
    <cellStyle name="Input 2 3 4 2" xfId="10692" xr:uid="{00000000-0005-0000-0000-0000F13F0000}"/>
    <cellStyle name="Input 2 3 4 2 2" xfId="10693" xr:uid="{00000000-0005-0000-0000-0000F23F0000}"/>
    <cellStyle name="Input 2 3 4 2 2 2" xfId="10694" xr:uid="{00000000-0005-0000-0000-0000F33F0000}"/>
    <cellStyle name="Input 2 3 4 2 3" xfId="10695" xr:uid="{00000000-0005-0000-0000-0000F43F0000}"/>
    <cellStyle name="Input 2 3 4 2 3 2" xfId="10696" xr:uid="{00000000-0005-0000-0000-0000F53F0000}"/>
    <cellStyle name="Input 2 3 4 2 4" xfId="10697" xr:uid="{00000000-0005-0000-0000-0000F63F0000}"/>
    <cellStyle name="Input 2 3 4 2 5" xfId="10698" xr:uid="{00000000-0005-0000-0000-0000F73F0000}"/>
    <cellStyle name="Input 2 3 4 3" xfId="10699" xr:uid="{00000000-0005-0000-0000-0000F83F0000}"/>
    <cellStyle name="Input 2 3 4 3 2" xfId="10700" xr:uid="{00000000-0005-0000-0000-0000F93F0000}"/>
    <cellStyle name="Input 2 3 4 3 2 2" xfId="10701" xr:uid="{00000000-0005-0000-0000-0000FA3F0000}"/>
    <cellStyle name="Input 2 3 4 3 3" xfId="10702" xr:uid="{00000000-0005-0000-0000-0000FB3F0000}"/>
    <cellStyle name="Input 2 3 4 3 3 2" xfId="10703" xr:uid="{00000000-0005-0000-0000-0000FC3F0000}"/>
    <cellStyle name="Input 2 3 4 3 4" xfId="10704" xr:uid="{00000000-0005-0000-0000-0000FD3F0000}"/>
    <cellStyle name="Input 2 3 4 3 5" xfId="10705" xr:uid="{00000000-0005-0000-0000-0000FE3F0000}"/>
    <cellStyle name="Input 2 3 4 4" xfId="10706" xr:uid="{00000000-0005-0000-0000-0000FF3F0000}"/>
    <cellStyle name="Input 2 3 4 4 2" xfId="10707" xr:uid="{00000000-0005-0000-0000-000000400000}"/>
    <cellStyle name="Input 2 3 4 5" xfId="10708" xr:uid="{00000000-0005-0000-0000-000001400000}"/>
    <cellStyle name="Input 2 3 4 5 2" xfId="10709" xr:uid="{00000000-0005-0000-0000-000002400000}"/>
    <cellStyle name="Input 2 3 4 6" xfId="10710" xr:uid="{00000000-0005-0000-0000-000003400000}"/>
    <cellStyle name="Input 2 3 4 6 2" xfId="10711" xr:uid="{00000000-0005-0000-0000-000004400000}"/>
    <cellStyle name="Input 2 3 4 7" xfId="10712" xr:uid="{00000000-0005-0000-0000-000005400000}"/>
    <cellStyle name="Input 2 3 4 8" xfId="10713" xr:uid="{00000000-0005-0000-0000-000006400000}"/>
    <cellStyle name="Input 2 3 5" xfId="10714" xr:uid="{00000000-0005-0000-0000-000007400000}"/>
    <cellStyle name="Input 2 3 5 2" xfId="10715" xr:uid="{00000000-0005-0000-0000-000008400000}"/>
    <cellStyle name="Input 2 3 5 2 2" xfId="10716" xr:uid="{00000000-0005-0000-0000-000009400000}"/>
    <cellStyle name="Input 2 3 5 2 2 2" xfId="10717" xr:uid="{00000000-0005-0000-0000-00000A400000}"/>
    <cellStyle name="Input 2 3 5 2 3" xfId="10718" xr:uid="{00000000-0005-0000-0000-00000B400000}"/>
    <cellStyle name="Input 2 3 5 2 3 2" xfId="10719" xr:uid="{00000000-0005-0000-0000-00000C400000}"/>
    <cellStyle name="Input 2 3 5 2 4" xfId="10720" xr:uid="{00000000-0005-0000-0000-00000D400000}"/>
    <cellStyle name="Input 2 3 5 2 5" xfId="10721" xr:uid="{00000000-0005-0000-0000-00000E400000}"/>
    <cellStyle name="Input 2 3 5 3" xfId="10722" xr:uid="{00000000-0005-0000-0000-00000F400000}"/>
    <cellStyle name="Input 2 3 5 3 2" xfId="10723" xr:uid="{00000000-0005-0000-0000-000010400000}"/>
    <cellStyle name="Input 2 3 5 3 2 2" xfId="10724" xr:uid="{00000000-0005-0000-0000-000011400000}"/>
    <cellStyle name="Input 2 3 5 3 3" xfId="10725" xr:uid="{00000000-0005-0000-0000-000012400000}"/>
    <cellStyle name="Input 2 3 5 3 3 2" xfId="10726" xr:uid="{00000000-0005-0000-0000-000013400000}"/>
    <cellStyle name="Input 2 3 5 3 4" xfId="10727" xr:uid="{00000000-0005-0000-0000-000014400000}"/>
    <cellStyle name="Input 2 3 5 3 5" xfId="10728" xr:uid="{00000000-0005-0000-0000-000015400000}"/>
    <cellStyle name="Input 2 3 5 4" xfId="10729" xr:uid="{00000000-0005-0000-0000-000016400000}"/>
    <cellStyle name="Input 2 3 5 4 2" xfId="10730" xr:uid="{00000000-0005-0000-0000-000017400000}"/>
    <cellStyle name="Input 2 3 5 5" xfId="10731" xr:uid="{00000000-0005-0000-0000-000018400000}"/>
    <cellStyle name="Input 2 3 5 5 2" xfId="10732" xr:uid="{00000000-0005-0000-0000-000019400000}"/>
    <cellStyle name="Input 2 3 5 6" xfId="10733" xr:uid="{00000000-0005-0000-0000-00001A400000}"/>
    <cellStyle name="Input 2 3 5 6 2" xfId="10734" xr:uid="{00000000-0005-0000-0000-00001B400000}"/>
    <cellStyle name="Input 2 3 5 7" xfId="10735" xr:uid="{00000000-0005-0000-0000-00001C400000}"/>
    <cellStyle name="Input 2 3 5 8" xfId="10736" xr:uid="{00000000-0005-0000-0000-00001D400000}"/>
    <cellStyle name="Input 2 3 6" xfId="10737" xr:uid="{00000000-0005-0000-0000-00001E400000}"/>
    <cellStyle name="Input 2 3 6 2" xfId="10738" xr:uid="{00000000-0005-0000-0000-00001F400000}"/>
    <cellStyle name="Input 2 3 6 2 2" xfId="10739" xr:uid="{00000000-0005-0000-0000-000020400000}"/>
    <cellStyle name="Input 2 3 6 2 2 2" xfId="10740" xr:uid="{00000000-0005-0000-0000-000021400000}"/>
    <cellStyle name="Input 2 3 6 2 3" xfId="10741" xr:uid="{00000000-0005-0000-0000-000022400000}"/>
    <cellStyle name="Input 2 3 6 2 3 2" xfId="10742" xr:uid="{00000000-0005-0000-0000-000023400000}"/>
    <cellStyle name="Input 2 3 6 2 4" xfId="10743" xr:uid="{00000000-0005-0000-0000-000024400000}"/>
    <cellStyle name="Input 2 3 6 2 5" xfId="10744" xr:uid="{00000000-0005-0000-0000-000025400000}"/>
    <cellStyle name="Input 2 3 6 3" xfId="10745" xr:uid="{00000000-0005-0000-0000-000026400000}"/>
    <cellStyle name="Input 2 3 6 3 2" xfId="10746" xr:uid="{00000000-0005-0000-0000-000027400000}"/>
    <cellStyle name="Input 2 3 6 3 2 2" xfId="10747" xr:uid="{00000000-0005-0000-0000-000028400000}"/>
    <cellStyle name="Input 2 3 6 3 3" xfId="10748" xr:uid="{00000000-0005-0000-0000-000029400000}"/>
    <cellStyle name="Input 2 3 6 3 3 2" xfId="10749" xr:uid="{00000000-0005-0000-0000-00002A400000}"/>
    <cellStyle name="Input 2 3 6 3 4" xfId="10750" xr:uid="{00000000-0005-0000-0000-00002B400000}"/>
    <cellStyle name="Input 2 3 6 3 5" xfId="10751" xr:uid="{00000000-0005-0000-0000-00002C400000}"/>
    <cellStyle name="Input 2 3 6 4" xfId="10752" xr:uid="{00000000-0005-0000-0000-00002D400000}"/>
    <cellStyle name="Input 2 3 6 4 2" xfId="10753" xr:uid="{00000000-0005-0000-0000-00002E400000}"/>
    <cellStyle name="Input 2 3 6 5" xfId="10754" xr:uid="{00000000-0005-0000-0000-00002F400000}"/>
    <cellStyle name="Input 2 3 6 5 2" xfId="10755" xr:uid="{00000000-0005-0000-0000-000030400000}"/>
    <cellStyle name="Input 2 3 6 6" xfId="10756" xr:uid="{00000000-0005-0000-0000-000031400000}"/>
    <cellStyle name="Input 2 3 6 6 2" xfId="10757" xr:uid="{00000000-0005-0000-0000-000032400000}"/>
    <cellStyle name="Input 2 3 6 7" xfId="10758" xr:uid="{00000000-0005-0000-0000-000033400000}"/>
    <cellStyle name="Input 2 3 6 8" xfId="10759" xr:uid="{00000000-0005-0000-0000-000034400000}"/>
    <cellStyle name="Input 2 3 7" xfId="10760" xr:uid="{00000000-0005-0000-0000-000035400000}"/>
    <cellStyle name="Input 2 3 7 2" xfId="10761" xr:uid="{00000000-0005-0000-0000-000036400000}"/>
    <cellStyle name="Input 2 3 7 2 2" xfId="10762" xr:uid="{00000000-0005-0000-0000-000037400000}"/>
    <cellStyle name="Input 2 3 7 2 2 2" xfId="10763" xr:uid="{00000000-0005-0000-0000-000038400000}"/>
    <cellStyle name="Input 2 3 7 2 3" xfId="10764" xr:uid="{00000000-0005-0000-0000-000039400000}"/>
    <cellStyle name="Input 2 3 7 2 3 2" xfId="10765" xr:uid="{00000000-0005-0000-0000-00003A400000}"/>
    <cellStyle name="Input 2 3 7 2 4" xfId="10766" xr:uid="{00000000-0005-0000-0000-00003B400000}"/>
    <cellStyle name="Input 2 3 7 2 5" xfId="10767" xr:uid="{00000000-0005-0000-0000-00003C400000}"/>
    <cellStyle name="Input 2 3 7 3" xfId="10768" xr:uid="{00000000-0005-0000-0000-00003D400000}"/>
    <cellStyle name="Input 2 3 7 3 2" xfId="10769" xr:uid="{00000000-0005-0000-0000-00003E400000}"/>
    <cellStyle name="Input 2 3 7 3 2 2" xfId="10770" xr:uid="{00000000-0005-0000-0000-00003F400000}"/>
    <cellStyle name="Input 2 3 7 3 3" xfId="10771" xr:uid="{00000000-0005-0000-0000-000040400000}"/>
    <cellStyle name="Input 2 3 7 3 3 2" xfId="10772" xr:uid="{00000000-0005-0000-0000-000041400000}"/>
    <cellStyle name="Input 2 3 7 3 4" xfId="10773" xr:uid="{00000000-0005-0000-0000-000042400000}"/>
    <cellStyle name="Input 2 3 7 3 5" xfId="10774" xr:uid="{00000000-0005-0000-0000-000043400000}"/>
    <cellStyle name="Input 2 3 7 4" xfId="10775" xr:uid="{00000000-0005-0000-0000-000044400000}"/>
    <cellStyle name="Input 2 3 7 4 2" xfId="10776" xr:uid="{00000000-0005-0000-0000-000045400000}"/>
    <cellStyle name="Input 2 3 7 5" xfId="10777" xr:uid="{00000000-0005-0000-0000-000046400000}"/>
    <cellStyle name="Input 2 3 7 5 2" xfId="10778" xr:uid="{00000000-0005-0000-0000-000047400000}"/>
    <cellStyle name="Input 2 3 7 6" xfId="10779" xr:uid="{00000000-0005-0000-0000-000048400000}"/>
    <cellStyle name="Input 2 3 7 6 2" xfId="10780" xr:uid="{00000000-0005-0000-0000-000049400000}"/>
    <cellStyle name="Input 2 3 7 7" xfId="10781" xr:uid="{00000000-0005-0000-0000-00004A400000}"/>
    <cellStyle name="Input 2 3 7 8" xfId="10782" xr:uid="{00000000-0005-0000-0000-00004B400000}"/>
    <cellStyle name="Input 2 3 8" xfId="10783" xr:uid="{00000000-0005-0000-0000-00004C400000}"/>
    <cellStyle name="Input 2 3 8 2" xfId="10784" xr:uid="{00000000-0005-0000-0000-00004D400000}"/>
    <cellStyle name="Input 2 3 8 2 2" xfId="10785" xr:uid="{00000000-0005-0000-0000-00004E400000}"/>
    <cellStyle name="Input 2 3 8 2 2 2" xfId="10786" xr:uid="{00000000-0005-0000-0000-00004F400000}"/>
    <cellStyle name="Input 2 3 8 2 3" xfId="10787" xr:uid="{00000000-0005-0000-0000-000050400000}"/>
    <cellStyle name="Input 2 3 8 2 3 2" xfId="10788" xr:uid="{00000000-0005-0000-0000-000051400000}"/>
    <cellStyle name="Input 2 3 8 2 4" xfId="10789" xr:uid="{00000000-0005-0000-0000-000052400000}"/>
    <cellStyle name="Input 2 3 8 2 5" xfId="10790" xr:uid="{00000000-0005-0000-0000-000053400000}"/>
    <cellStyle name="Input 2 3 8 3" xfId="10791" xr:uid="{00000000-0005-0000-0000-000054400000}"/>
    <cellStyle name="Input 2 3 8 3 2" xfId="10792" xr:uid="{00000000-0005-0000-0000-000055400000}"/>
    <cellStyle name="Input 2 3 8 3 2 2" xfId="10793" xr:uid="{00000000-0005-0000-0000-000056400000}"/>
    <cellStyle name="Input 2 3 8 3 3" xfId="10794" xr:uid="{00000000-0005-0000-0000-000057400000}"/>
    <cellStyle name="Input 2 3 8 3 3 2" xfId="10795" xr:uid="{00000000-0005-0000-0000-000058400000}"/>
    <cellStyle name="Input 2 3 8 3 4" xfId="10796" xr:uid="{00000000-0005-0000-0000-000059400000}"/>
    <cellStyle name="Input 2 3 8 3 5" xfId="10797" xr:uid="{00000000-0005-0000-0000-00005A400000}"/>
    <cellStyle name="Input 2 3 8 4" xfId="10798" xr:uid="{00000000-0005-0000-0000-00005B400000}"/>
    <cellStyle name="Input 2 3 8 4 2" xfId="10799" xr:uid="{00000000-0005-0000-0000-00005C400000}"/>
    <cellStyle name="Input 2 3 8 5" xfId="10800" xr:uid="{00000000-0005-0000-0000-00005D400000}"/>
    <cellStyle name="Input 2 3 8 5 2" xfId="10801" xr:uid="{00000000-0005-0000-0000-00005E400000}"/>
    <cellStyle name="Input 2 3 8 6" xfId="10802" xr:uid="{00000000-0005-0000-0000-00005F400000}"/>
    <cellStyle name="Input 2 3 8 6 2" xfId="10803" xr:uid="{00000000-0005-0000-0000-000060400000}"/>
    <cellStyle name="Input 2 3 8 7" xfId="10804" xr:uid="{00000000-0005-0000-0000-000061400000}"/>
    <cellStyle name="Input 2 3 8 8" xfId="10805" xr:uid="{00000000-0005-0000-0000-000062400000}"/>
    <cellStyle name="Input 2 3 9" xfId="10806" xr:uid="{00000000-0005-0000-0000-000063400000}"/>
    <cellStyle name="Input 2 3 9 2" xfId="10807" xr:uid="{00000000-0005-0000-0000-000064400000}"/>
    <cellStyle name="Input 2 3 9 2 2" xfId="10808" xr:uid="{00000000-0005-0000-0000-000065400000}"/>
    <cellStyle name="Input 2 3 9 2 2 2" xfId="10809" xr:uid="{00000000-0005-0000-0000-000066400000}"/>
    <cellStyle name="Input 2 3 9 2 3" xfId="10810" xr:uid="{00000000-0005-0000-0000-000067400000}"/>
    <cellStyle name="Input 2 3 9 2 3 2" xfId="10811" xr:uid="{00000000-0005-0000-0000-000068400000}"/>
    <cellStyle name="Input 2 3 9 2 4" xfId="10812" xr:uid="{00000000-0005-0000-0000-000069400000}"/>
    <cellStyle name="Input 2 3 9 2 5" xfId="10813" xr:uid="{00000000-0005-0000-0000-00006A400000}"/>
    <cellStyle name="Input 2 3 9 3" xfId="10814" xr:uid="{00000000-0005-0000-0000-00006B400000}"/>
    <cellStyle name="Input 2 3 9 3 2" xfId="10815" xr:uid="{00000000-0005-0000-0000-00006C400000}"/>
    <cellStyle name="Input 2 3 9 3 2 2" xfId="10816" xr:uid="{00000000-0005-0000-0000-00006D400000}"/>
    <cellStyle name="Input 2 3 9 3 3" xfId="10817" xr:uid="{00000000-0005-0000-0000-00006E400000}"/>
    <cellStyle name="Input 2 3 9 3 3 2" xfId="10818" xr:uid="{00000000-0005-0000-0000-00006F400000}"/>
    <cellStyle name="Input 2 3 9 3 4" xfId="10819" xr:uid="{00000000-0005-0000-0000-000070400000}"/>
    <cellStyle name="Input 2 3 9 3 5" xfId="10820" xr:uid="{00000000-0005-0000-0000-000071400000}"/>
    <cellStyle name="Input 2 3 9 4" xfId="10821" xr:uid="{00000000-0005-0000-0000-000072400000}"/>
    <cellStyle name="Input 2 3 9 4 2" xfId="10822" xr:uid="{00000000-0005-0000-0000-000073400000}"/>
    <cellStyle name="Input 2 3 9 5" xfId="10823" xr:uid="{00000000-0005-0000-0000-000074400000}"/>
    <cellStyle name="Input 2 3 9 5 2" xfId="10824" xr:uid="{00000000-0005-0000-0000-000075400000}"/>
    <cellStyle name="Input 2 3 9 6" xfId="10825" xr:uid="{00000000-0005-0000-0000-000076400000}"/>
    <cellStyle name="Input 2 3 9 6 2" xfId="10826" xr:uid="{00000000-0005-0000-0000-000077400000}"/>
    <cellStyle name="Input 2 3 9 7" xfId="10827" xr:uid="{00000000-0005-0000-0000-000078400000}"/>
    <cellStyle name="Input 2 3 9 8" xfId="10828" xr:uid="{00000000-0005-0000-0000-000079400000}"/>
    <cellStyle name="Input 2 4" xfId="10829" xr:uid="{00000000-0005-0000-0000-00007A400000}"/>
    <cellStyle name="Input 2 4 10" xfId="10830" xr:uid="{00000000-0005-0000-0000-00007B400000}"/>
    <cellStyle name="Input 2 4 10 2" xfId="10831" xr:uid="{00000000-0005-0000-0000-00007C400000}"/>
    <cellStyle name="Input 2 4 10 2 2" xfId="10832" xr:uid="{00000000-0005-0000-0000-00007D400000}"/>
    <cellStyle name="Input 2 4 10 2 2 2" xfId="10833" xr:uid="{00000000-0005-0000-0000-00007E400000}"/>
    <cellStyle name="Input 2 4 10 2 3" xfId="10834" xr:uid="{00000000-0005-0000-0000-00007F400000}"/>
    <cellStyle name="Input 2 4 10 2 3 2" xfId="10835" xr:uid="{00000000-0005-0000-0000-000080400000}"/>
    <cellStyle name="Input 2 4 10 2 4" xfId="10836" xr:uid="{00000000-0005-0000-0000-000081400000}"/>
    <cellStyle name="Input 2 4 10 2 5" xfId="10837" xr:uid="{00000000-0005-0000-0000-000082400000}"/>
    <cellStyle name="Input 2 4 10 3" xfId="10838" xr:uid="{00000000-0005-0000-0000-000083400000}"/>
    <cellStyle name="Input 2 4 10 3 2" xfId="10839" xr:uid="{00000000-0005-0000-0000-000084400000}"/>
    <cellStyle name="Input 2 4 10 3 2 2" xfId="10840" xr:uid="{00000000-0005-0000-0000-000085400000}"/>
    <cellStyle name="Input 2 4 10 3 3" xfId="10841" xr:uid="{00000000-0005-0000-0000-000086400000}"/>
    <cellStyle name="Input 2 4 10 3 3 2" xfId="10842" xr:uid="{00000000-0005-0000-0000-000087400000}"/>
    <cellStyle name="Input 2 4 10 3 4" xfId="10843" xr:uid="{00000000-0005-0000-0000-000088400000}"/>
    <cellStyle name="Input 2 4 10 3 5" xfId="10844" xr:uid="{00000000-0005-0000-0000-000089400000}"/>
    <cellStyle name="Input 2 4 10 4" xfId="10845" xr:uid="{00000000-0005-0000-0000-00008A400000}"/>
    <cellStyle name="Input 2 4 10 4 2" xfId="10846" xr:uid="{00000000-0005-0000-0000-00008B400000}"/>
    <cellStyle name="Input 2 4 10 5" xfId="10847" xr:uid="{00000000-0005-0000-0000-00008C400000}"/>
    <cellStyle name="Input 2 4 10 5 2" xfId="10848" xr:uid="{00000000-0005-0000-0000-00008D400000}"/>
    <cellStyle name="Input 2 4 10 6" xfId="10849" xr:uid="{00000000-0005-0000-0000-00008E400000}"/>
    <cellStyle name="Input 2 4 10 6 2" xfId="10850" xr:uid="{00000000-0005-0000-0000-00008F400000}"/>
    <cellStyle name="Input 2 4 10 7" xfId="10851" xr:uid="{00000000-0005-0000-0000-000090400000}"/>
    <cellStyle name="Input 2 4 10 8" xfId="10852" xr:uid="{00000000-0005-0000-0000-000091400000}"/>
    <cellStyle name="Input 2 4 11" xfId="10853" xr:uid="{00000000-0005-0000-0000-000092400000}"/>
    <cellStyle name="Input 2 4 11 2" xfId="10854" xr:uid="{00000000-0005-0000-0000-000093400000}"/>
    <cellStyle name="Input 2 4 11 2 2" xfId="10855" xr:uid="{00000000-0005-0000-0000-000094400000}"/>
    <cellStyle name="Input 2 4 11 2 2 2" xfId="10856" xr:uid="{00000000-0005-0000-0000-000095400000}"/>
    <cellStyle name="Input 2 4 11 2 3" xfId="10857" xr:uid="{00000000-0005-0000-0000-000096400000}"/>
    <cellStyle name="Input 2 4 11 2 3 2" xfId="10858" xr:uid="{00000000-0005-0000-0000-000097400000}"/>
    <cellStyle name="Input 2 4 11 2 4" xfId="10859" xr:uid="{00000000-0005-0000-0000-000098400000}"/>
    <cellStyle name="Input 2 4 11 2 5" xfId="10860" xr:uid="{00000000-0005-0000-0000-000099400000}"/>
    <cellStyle name="Input 2 4 11 3" xfId="10861" xr:uid="{00000000-0005-0000-0000-00009A400000}"/>
    <cellStyle name="Input 2 4 11 3 2" xfId="10862" xr:uid="{00000000-0005-0000-0000-00009B400000}"/>
    <cellStyle name="Input 2 4 11 3 2 2" xfId="10863" xr:uid="{00000000-0005-0000-0000-00009C400000}"/>
    <cellStyle name="Input 2 4 11 3 3" xfId="10864" xr:uid="{00000000-0005-0000-0000-00009D400000}"/>
    <cellStyle name="Input 2 4 11 3 3 2" xfId="10865" xr:uid="{00000000-0005-0000-0000-00009E400000}"/>
    <cellStyle name="Input 2 4 11 3 4" xfId="10866" xr:uid="{00000000-0005-0000-0000-00009F400000}"/>
    <cellStyle name="Input 2 4 11 3 5" xfId="10867" xr:uid="{00000000-0005-0000-0000-0000A0400000}"/>
    <cellStyle name="Input 2 4 11 4" xfId="10868" xr:uid="{00000000-0005-0000-0000-0000A1400000}"/>
    <cellStyle name="Input 2 4 11 4 2" xfId="10869" xr:uid="{00000000-0005-0000-0000-0000A2400000}"/>
    <cellStyle name="Input 2 4 11 5" xfId="10870" xr:uid="{00000000-0005-0000-0000-0000A3400000}"/>
    <cellStyle name="Input 2 4 11 5 2" xfId="10871" xr:uid="{00000000-0005-0000-0000-0000A4400000}"/>
    <cellStyle name="Input 2 4 11 6" xfId="10872" xr:uid="{00000000-0005-0000-0000-0000A5400000}"/>
    <cellStyle name="Input 2 4 11 6 2" xfId="10873" xr:uid="{00000000-0005-0000-0000-0000A6400000}"/>
    <cellStyle name="Input 2 4 11 7" xfId="10874" xr:uid="{00000000-0005-0000-0000-0000A7400000}"/>
    <cellStyle name="Input 2 4 11 8" xfId="10875" xr:uid="{00000000-0005-0000-0000-0000A8400000}"/>
    <cellStyle name="Input 2 4 12" xfId="10876" xr:uid="{00000000-0005-0000-0000-0000A9400000}"/>
    <cellStyle name="Input 2 4 12 2" xfId="10877" xr:uid="{00000000-0005-0000-0000-0000AA400000}"/>
    <cellStyle name="Input 2 4 12 2 2" xfId="10878" xr:uid="{00000000-0005-0000-0000-0000AB400000}"/>
    <cellStyle name="Input 2 4 12 2 2 2" xfId="10879" xr:uid="{00000000-0005-0000-0000-0000AC400000}"/>
    <cellStyle name="Input 2 4 12 2 3" xfId="10880" xr:uid="{00000000-0005-0000-0000-0000AD400000}"/>
    <cellStyle name="Input 2 4 12 2 3 2" xfId="10881" xr:uid="{00000000-0005-0000-0000-0000AE400000}"/>
    <cellStyle name="Input 2 4 12 2 4" xfId="10882" xr:uid="{00000000-0005-0000-0000-0000AF400000}"/>
    <cellStyle name="Input 2 4 12 2 5" xfId="10883" xr:uid="{00000000-0005-0000-0000-0000B0400000}"/>
    <cellStyle name="Input 2 4 12 3" xfId="10884" xr:uid="{00000000-0005-0000-0000-0000B1400000}"/>
    <cellStyle name="Input 2 4 12 3 2" xfId="10885" xr:uid="{00000000-0005-0000-0000-0000B2400000}"/>
    <cellStyle name="Input 2 4 12 3 2 2" xfId="10886" xr:uid="{00000000-0005-0000-0000-0000B3400000}"/>
    <cellStyle name="Input 2 4 12 3 3" xfId="10887" xr:uid="{00000000-0005-0000-0000-0000B4400000}"/>
    <cellStyle name="Input 2 4 12 3 3 2" xfId="10888" xr:uid="{00000000-0005-0000-0000-0000B5400000}"/>
    <cellStyle name="Input 2 4 12 3 4" xfId="10889" xr:uid="{00000000-0005-0000-0000-0000B6400000}"/>
    <cellStyle name="Input 2 4 12 3 5" xfId="10890" xr:uid="{00000000-0005-0000-0000-0000B7400000}"/>
    <cellStyle name="Input 2 4 12 4" xfId="10891" xr:uid="{00000000-0005-0000-0000-0000B8400000}"/>
    <cellStyle name="Input 2 4 12 4 2" xfId="10892" xr:uid="{00000000-0005-0000-0000-0000B9400000}"/>
    <cellStyle name="Input 2 4 12 5" xfId="10893" xr:uid="{00000000-0005-0000-0000-0000BA400000}"/>
    <cellStyle name="Input 2 4 12 5 2" xfId="10894" xr:uid="{00000000-0005-0000-0000-0000BB400000}"/>
    <cellStyle name="Input 2 4 12 6" xfId="10895" xr:uid="{00000000-0005-0000-0000-0000BC400000}"/>
    <cellStyle name="Input 2 4 12 6 2" xfId="10896" xr:uid="{00000000-0005-0000-0000-0000BD400000}"/>
    <cellStyle name="Input 2 4 12 7" xfId="10897" xr:uid="{00000000-0005-0000-0000-0000BE400000}"/>
    <cellStyle name="Input 2 4 12 8" xfId="10898" xr:uid="{00000000-0005-0000-0000-0000BF400000}"/>
    <cellStyle name="Input 2 4 13" xfId="10899" xr:uid="{00000000-0005-0000-0000-0000C0400000}"/>
    <cellStyle name="Input 2 4 13 2" xfId="10900" xr:uid="{00000000-0005-0000-0000-0000C1400000}"/>
    <cellStyle name="Input 2 4 13 2 2" xfId="10901" xr:uid="{00000000-0005-0000-0000-0000C2400000}"/>
    <cellStyle name="Input 2 4 13 2 2 2" xfId="10902" xr:uid="{00000000-0005-0000-0000-0000C3400000}"/>
    <cellStyle name="Input 2 4 13 2 3" xfId="10903" xr:uid="{00000000-0005-0000-0000-0000C4400000}"/>
    <cellStyle name="Input 2 4 13 2 3 2" xfId="10904" xr:uid="{00000000-0005-0000-0000-0000C5400000}"/>
    <cellStyle name="Input 2 4 13 2 4" xfId="10905" xr:uid="{00000000-0005-0000-0000-0000C6400000}"/>
    <cellStyle name="Input 2 4 13 2 5" xfId="10906" xr:uid="{00000000-0005-0000-0000-0000C7400000}"/>
    <cellStyle name="Input 2 4 13 3" xfId="10907" xr:uid="{00000000-0005-0000-0000-0000C8400000}"/>
    <cellStyle name="Input 2 4 13 3 2" xfId="10908" xr:uid="{00000000-0005-0000-0000-0000C9400000}"/>
    <cellStyle name="Input 2 4 13 3 2 2" xfId="10909" xr:uid="{00000000-0005-0000-0000-0000CA400000}"/>
    <cellStyle name="Input 2 4 13 3 3" xfId="10910" xr:uid="{00000000-0005-0000-0000-0000CB400000}"/>
    <cellStyle name="Input 2 4 13 3 3 2" xfId="10911" xr:uid="{00000000-0005-0000-0000-0000CC400000}"/>
    <cellStyle name="Input 2 4 13 3 4" xfId="10912" xr:uid="{00000000-0005-0000-0000-0000CD400000}"/>
    <cellStyle name="Input 2 4 13 3 5" xfId="10913" xr:uid="{00000000-0005-0000-0000-0000CE400000}"/>
    <cellStyle name="Input 2 4 13 4" xfId="10914" xr:uid="{00000000-0005-0000-0000-0000CF400000}"/>
    <cellStyle name="Input 2 4 13 4 2" xfId="10915" xr:uid="{00000000-0005-0000-0000-0000D0400000}"/>
    <cellStyle name="Input 2 4 13 5" xfId="10916" xr:uid="{00000000-0005-0000-0000-0000D1400000}"/>
    <cellStyle name="Input 2 4 13 5 2" xfId="10917" xr:uid="{00000000-0005-0000-0000-0000D2400000}"/>
    <cellStyle name="Input 2 4 13 6" xfId="10918" xr:uid="{00000000-0005-0000-0000-0000D3400000}"/>
    <cellStyle name="Input 2 4 13 6 2" xfId="10919" xr:uid="{00000000-0005-0000-0000-0000D4400000}"/>
    <cellStyle name="Input 2 4 13 7" xfId="10920" xr:uid="{00000000-0005-0000-0000-0000D5400000}"/>
    <cellStyle name="Input 2 4 13 8" xfId="10921" xr:uid="{00000000-0005-0000-0000-0000D6400000}"/>
    <cellStyle name="Input 2 4 14" xfId="10922" xr:uid="{00000000-0005-0000-0000-0000D7400000}"/>
    <cellStyle name="Input 2 4 14 2" xfId="10923" xr:uid="{00000000-0005-0000-0000-0000D8400000}"/>
    <cellStyle name="Input 2 4 14 2 2" xfId="10924" xr:uid="{00000000-0005-0000-0000-0000D9400000}"/>
    <cellStyle name="Input 2 4 14 2 2 2" xfId="10925" xr:uid="{00000000-0005-0000-0000-0000DA400000}"/>
    <cellStyle name="Input 2 4 14 2 3" xfId="10926" xr:uid="{00000000-0005-0000-0000-0000DB400000}"/>
    <cellStyle name="Input 2 4 14 2 3 2" xfId="10927" xr:uid="{00000000-0005-0000-0000-0000DC400000}"/>
    <cellStyle name="Input 2 4 14 2 4" xfId="10928" xr:uid="{00000000-0005-0000-0000-0000DD400000}"/>
    <cellStyle name="Input 2 4 14 2 5" xfId="10929" xr:uid="{00000000-0005-0000-0000-0000DE400000}"/>
    <cellStyle name="Input 2 4 14 3" xfId="10930" xr:uid="{00000000-0005-0000-0000-0000DF400000}"/>
    <cellStyle name="Input 2 4 14 3 2" xfId="10931" xr:uid="{00000000-0005-0000-0000-0000E0400000}"/>
    <cellStyle name="Input 2 4 14 3 2 2" xfId="10932" xr:uid="{00000000-0005-0000-0000-0000E1400000}"/>
    <cellStyle name="Input 2 4 14 3 3" xfId="10933" xr:uid="{00000000-0005-0000-0000-0000E2400000}"/>
    <cellStyle name="Input 2 4 14 3 3 2" xfId="10934" xr:uid="{00000000-0005-0000-0000-0000E3400000}"/>
    <cellStyle name="Input 2 4 14 3 4" xfId="10935" xr:uid="{00000000-0005-0000-0000-0000E4400000}"/>
    <cellStyle name="Input 2 4 14 3 5" xfId="10936" xr:uid="{00000000-0005-0000-0000-0000E5400000}"/>
    <cellStyle name="Input 2 4 14 4" xfId="10937" xr:uid="{00000000-0005-0000-0000-0000E6400000}"/>
    <cellStyle name="Input 2 4 14 4 2" xfId="10938" xr:uid="{00000000-0005-0000-0000-0000E7400000}"/>
    <cellStyle name="Input 2 4 14 5" xfId="10939" xr:uid="{00000000-0005-0000-0000-0000E8400000}"/>
    <cellStyle name="Input 2 4 14 5 2" xfId="10940" xr:uid="{00000000-0005-0000-0000-0000E9400000}"/>
    <cellStyle name="Input 2 4 14 6" xfId="10941" xr:uid="{00000000-0005-0000-0000-0000EA400000}"/>
    <cellStyle name="Input 2 4 14 6 2" xfId="10942" xr:uid="{00000000-0005-0000-0000-0000EB400000}"/>
    <cellStyle name="Input 2 4 14 7" xfId="10943" xr:uid="{00000000-0005-0000-0000-0000EC400000}"/>
    <cellStyle name="Input 2 4 14 8" xfId="10944" xr:uid="{00000000-0005-0000-0000-0000ED400000}"/>
    <cellStyle name="Input 2 4 15" xfId="10945" xr:uid="{00000000-0005-0000-0000-0000EE400000}"/>
    <cellStyle name="Input 2 4 15 2" xfId="10946" xr:uid="{00000000-0005-0000-0000-0000EF400000}"/>
    <cellStyle name="Input 2 4 15 2 2" xfId="10947" xr:uid="{00000000-0005-0000-0000-0000F0400000}"/>
    <cellStyle name="Input 2 4 15 2 2 2" xfId="10948" xr:uid="{00000000-0005-0000-0000-0000F1400000}"/>
    <cellStyle name="Input 2 4 15 2 3" xfId="10949" xr:uid="{00000000-0005-0000-0000-0000F2400000}"/>
    <cellStyle name="Input 2 4 15 2 3 2" xfId="10950" xr:uid="{00000000-0005-0000-0000-0000F3400000}"/>
    <cellStyle name="Input 2 4 15 2 4" xfId="10951" xr:uid="{00000000-0005-0000-0000-0000F4400000}"/>
    <cellStyle name="Input 2 4 15 2 5" xfId="10952" xr:uid="{00000000-0005-0000-0000-0000F5400000}"/>
    <cellStyle name="Input 2 4 15 3" xfId="10953" xr:uid="{00000000-0005-0000-0000-0000F6400000}"/>
    <cellStyle name="Input 2 4 15 3 2" xfId="10954" xr:uid="{00000000-0005-0000-0000-0000F7400000}"/>
    <cellStyle name="Input 2 4 15 3 2 2" xfId="10955" xr:uid="{00000000-0005-0000-0000-0000F8400000}"/>
    <cellStyle name="Input 2 4 15 3 3" xfId="10956" xr:uid="{00000000-0005-0000-0000-0000F9400000}"/>
    <cellStyle name="Input 2 4 15 3 3 2" xfId="10957" xr:uid="{00000000-0005-0000-0000-0000FA400000}"/>
    <cellStyle name="Input 2 4 15 3 4" xfId="10958" xr:uid="{00000000-0005-0000-0000-0000FB400000}"/>
    <cellStyle name="Input 2 4 15 3 5" xfId="10959" xr:uid="{00000000-0005-0000-0000-0000FC400000}"/>
    <cellStyle name="Input 2 4 15 4" xfId="10960" xr:uid="{00000000-0005-0000-0000-0000FD400000}"/>
    <cellStyle name="Input 2 4 15 4 2" xfId="10961" xr:uid="{00000000-0005-0000-0000-0000FE400000}"/>
    <cellStyle name="Input 2 4 15 5" xfId="10962" xr:uid="{00000000-0005-0000-0000-0000FF400000}"/>
    <cellStyle name="Input 2 4 15 5 2" xfId="10963" xr:uid="{00000000-0005-0000-0000-000000410000}"/>
    <cellStyle name="Input 2 4 15 6" xfId="10964" xr:uid="{00000000-0005-0000-0000-000001410000}"/>
    <cellStyle name="Input 2 4 15 7" xfId="10965" xr:uid="{00000000-0005-0000-0000-000002410000}"/>
    <cellStyle name="Input 2 4 16" xfId="10966" xr:uid="{00000000-0005-0000-0000-000003410000}"/>
    <cellStyle name="Input 2 4 16 2" xfId="10967" xr:uid="{00000000-0005-0000-0000-000004410000}"/>
    <cellStyle name="Input 2 4 2" xfId="10968" xr:uid="{00000000-0005-0000-0000-000005410000}"/>
    <cellStyle name="Input 2 4 2 10" xfId="10969" xr:uid="{00000000-0005-0000-0000-000006410000}"/>
    <cellStyle name="Input 2 4 2 10 2" xfId="10970" xr:uid="{00000000-0005-0000-0000-000007410000}"/>
    <cellStyle name="Input 2 4 2 10 2 2" xfId="10971" xr:uid="{00000000-0005-0000-0000-000008410000}"/>
    <cellStyle name="Input 2 4 2 10 2 2 2" xfId="10972" xr:uid="{00000000-0005-0000-0000-000009410000}"/>
    <cellStyle name="Input 2 4 2 10 2 3" xfId="10973" xr:uid="{00000000-0005-0000-0000-00000A410000}"/>
    <cellStyle name="Input 2 4 2 10 2 3 2" xfId="10974" xr:uid="{00000000-0005-0000-0000-00000B410000}"/>
    <cellStyle name="Input 2 4 2 10 2 4" xfId="10975" xr:uid="{00000000-0005-0000-0000-00000C410000}"/>
    <cellStyle name="Input 2 4 2 10 2 5" xfId="10976" xr:uid="{00000000-0005-0000-0000-00000D410000}"/>
    <cellStyle name="Input 2 4 2 10 3" xfId="10977" xr:uid="{00000000-0005-0000-0000-00000E410000}"/>
    <cellStyle name="Input 2 4 2 10 3 2" xfId="10978" xr:uid="{00000000-0005-0000-0000-00000F410000}"/>
    <cellStyle name="Input 2 4 2 10 3 2 2" xfId="10979" xr:uid="{00000000-0005-0000-0000-000010410000}"/>
    <cellStyle name="Input 2 4 2 10 3 3" xfId="10980" xr:uid="{00000000-0005-0000-0000-000011410000}"/>
    <cellStyle name="Input 2 4 2 10 3 3 2" xfId="10981" xr:uid="{00000000-0005-0000-0000-000012410000}"/>
    <cellStyle name="Input 2 4 2 10 3 4" xfId="10982" xr:uid="{00000000-0005-0000-0000-000013410000}"/>
    <cellStyle name="Input 2 4 2 10 3 5" xfId="10983" xr:uid="{00000000-0005-0000-0000-000014410000}"/>
    <cellStyle name="Input 2 4 2 10 4" xfId="10984" xr:uid="{00000000-0005-0000-0000-000015410000}"/>
    <cellStyle name="Input 2 4 2 10 4 2" xfId="10985" xr:uid="{00000000-0005-0000-0000-000016410000}"/>
    <cellStyle name="Input 2 4 2 10 5" xfId="10986" xr:uid="{00000000-0005-0000-0000-000017410000}"/>
    <cellStyle name="Input 2 4 2 10 5 2" xfId="10987" xr:uid="{00000000-0005-0000-0000-000018410000}"/>
    <cellStyle name="Input 2 4 2 10 6" xfId="10988" xr:uid="{00000000-0005-0000-0000-000019410000}"/>
    <cellStyle name="Input 2 4 2 10 6 2" xfId="10989" xr:uid="{00000000-0005-0000-0000-00001A410000}"/>
    <cellStyle name="Input 2 4 2 10 7" xfId="10990" xr:uid="{00000000-0005-0000-0000-00001B410000}"/>
    <cellStyle name="Input 2 4 2 10 8" xfId="10991" xr:uid="{00000000-0005-0000-0000-00001C410000}"/>
    <cellStyle name="Input 2 4 2 11" xfId="10992" xr:uid="{00000000-0005-0000-0000-00001D410000}"/>
    <cellStyle name="Input 2 4 2 11 2" xfId="10993" xr:uid="{00000000-0005-0000-0000-00001E410000}"/>
    <cellStyle name="Input 2 4 2 11 2 2" xfId="10994" xr:uid="{00000000-0005-0000-0000-00001F410000}"/>
    <cellStyle name="Input 2 4 2 11 2 2 2" xfId="10995" xr:uid="{00000000-0005-0000-0000-000020410000}"/>
    <cellStyle name="Input 2 4 2 11 2 3" xfId="10996" xr:uid="{00000000-0005-0000-0000-000021410000}"/>
    <cellStyle name="Input 2 4 2 11 2 3 2" xfId="10997" xr:uid="{00000000-0005-0000-0000-000022410000}"/>
    <cellStyle name="Input 2 4 2 11 2 4" xfId="10998" xr:uid="{00000000-0005-0000-0000-000023410000}"/>
    <cellStyle name="Input 2 4 2 11 2 5" xfId="10999" xr:uid="{00000000-0005-0000-0000-000024410000}"/>
    <cellStyle name="Input 2 4 2 11 3" xfId="11000" xr:uid="{00000000-0005-0000-0000-000025410000}"/>
    <cellStyle name="Input 2 4 2 11 3 2" xfId="11001" xr:uid="{00000000-0005-0000-0000-000026410000}"/>
    <cellStyle name="Input 2 4 2 11 3 2 2" xfId="11002" xr:uid="{00000000-0005-0000-0000-000027410000}"/>
    <cellStyle name="Input 2 4 2 11 3 3" xfId="11003" xr:uid="{00000000-0005-0000-0000-000028410000}"/>
    <cellStyle name="Input 2 4 2 11 3 3 2" xfId="11004" xr:uid="{00000000-0005-0000-0000-000029410000}"/>
    <cellStyle name="Input 2 4 2 11 3 4" xfId="11005" xr:uid="{00000000-0005-0000-0000-00002A410000}"/>
    <cellStyle name="Input 2 4 2 11 3 5" xfId="11006" xr:uid="{00000000-0005-0000-0000-00002B410000}"/>
    <cellStyle name="Input 2 4 2 11 4" xfId="11007" xr:uid="{00000000-0005-0000-0000-00002C410000}"/>
    <cellStyle name="Input 2 4 2 11 4 2" xfId="11008" xr:uid="{00000000-0005-0000-0000-00002D410000}"/>
    <cellStyle name="Input 2 4 2 11 5" xfId="11009" xr:uid="{00000000-0005-0000-0000-00002E410000}"/>
    <cellStyle name="Input 2 4 2 11 5 2" xfId="11010" xr:uid="{00000000-0005-0000-0000-00002F410000}"/>
    <cellStyle name="Input 2 4 2 11 6" xfId="11011" xr:uid="{00000000-0005-0000-0000-000030410000}"/>
    <cellStyle name="Input 2 4 2 11 6 2" xfId="11012" xr:uid="{00000000-0005-0000-0000-000031410000}"/>
    <cellStyle name="Input 2 4 2 11 7" xfId="11013" xr:uid="{00000000-0005-0000-0000-000032410000}"/>
    <cellStyle name="Input 2 4 2 11 8" xfId="11014" xr:uid="{00000000-0005-0000-0000-000033410000}"/>
    <cellStyle name="Input 2 4 2 12" xfId="11015" xr:uid="{00000000-0005-0000-0000-000034410000}"/>
    <cellStyle name="Input 2 4 2 12 2" xfId="11016" xr:uid="{00000000-0005-0000-0000-000035410000}"/>
    <cellStyle name="Input 2 4 2 12 2 2" xfId="11017" xr:uid="{00000000-0005-0000-0000-000036410000}"/>
    <cellStyle name="Input 2 4 2 12 2 2 2" xfId="11018" xr:uid="{00000000-0005-0000-0000-000037410000}"/>
    <cellStyle name="Input 2 4 2 12 2 3" xfId="11019" xr:uid="{00000000-0005-0000-0000-000038410000}"/>
    <cellStyle name="Input 2 4 2 12 2 3 2" xfId="11020" xr:uid="{00000000-0005-0000-0000-000039410000}"/>
    <cellStyle name="Input 2 4 2 12 2 4" xfId="11021" xr:uid="{00000000-0005-0000-0000-00003A410000}"/>
    <cellStyle name="Input 2 4 2 12 2 5" xfId="11022" xr:uid="{00000000-0005-0000-0000-00003B410000}"/>
    <cellStyle name="Input 2 4 2 12 3" xfId="11023" xr:uid="{00000000-0005-0000-0000-00003C410000}"/>
    <cellStyle name="Input 2 4 2 12 3 2" xfId="11024" xr:uid="{00000000-0005-0000-0000-00003D410000}"/>
    <cellStyle name="Input 2 4 2 12 3 2 2" xfId="11025" xr:uid="{00000000-0005-0000-0000-00003E410000}"/>
    <cellStyle name="Input 2 4 2 12 3 3" xfId="11026" xr:uid="{00000000-0005-0000-0000-00003F410000}"/>
    <cellStyle name="Input 2 4 2 12 3 3 2" xfId="11027" xr:uid="{00000000-0005-0000-0000-000040410000}"/>
    <cellStyle name="Input 2 4 2 12 3 4" xfId="11028" xr:uid="{00000000-0005-0000-0000-000041410000}"/>
    <cellStyle name="Input 2 4 2 12 3 5" xfId="11029" xr:uid="{00000000-0005-0000-0000-000042410000}"/>
    <cellStyle name="Input 2 4 2 12 4" xfId="11030" xr:uid="{00000000-0005-0000-0000-000043410000}"/>
    <cellStyle name="Input 2 4 2 12 4 2" xfId="11031" xr:uid="{00000000-0005-0000-0000-000044410000}"/>
    <cellStyle name="Input 2 4 2 12 5" xfId="11032" xr:uid="{00000000-0005-0000-0000-000045410000}"/>
    <cellStyle name="Input 2 4 2 12 5 2" xfId="11033" xr:uid="{00000000-0005-0000-0000-000046410000}"/>
    <cellStyle name="Input 2 4 2 12 6" xfId="11034" xr:uid="{00000000-0005-0000-0000-000047410000}"/>
    <cellStyle name="Input 2 4 2 12 6 2" xfId="11035" xr:uid="{00000000-0005-0000-0000-000048410000}"/>
    <cellStyle name="Input 2 4 2 12 7" xfId="11036" xr:uid="{00000000-0005-0000-0000-000049410000}"/>
    <cellStyle name="Input 2 4 2 12 8" xfId="11037" xr:uid="{00000000-0005-0000-0000-00004A410000}"/>
    <cellStyle name="Input 2 4 2 13" xfId="11038" xr:uid="{00000000-0005-0000-0000-00004B410000}"/>
    <cellStyle name="Input 2 4 2 13 2" xfId="11039" xr:uid="{00000000-0005-0000-0000-00004C410000}"/>
    <cellStyle name="Input 2 4 2 13 2 2" xfId="11040" xr:uid="{00000000-0005-0000-0000-00004D410000}"/>
    <cellStyle name="Input 2 4 2 13 2 2 2" xfId="11041" xr:uid="{00000000-0005-0000-0000-00004E410000}"/>
    <cellStyle name="Input 2 4 2 13 2 3" xfId="11042" xr:uid="{00000000-0005-0000-0000-00004F410000}"/>
    <cellStyle name="Input 2 4 2 13 2 3 2" xfId="11043" xr:uid="{00000000-0005-0000-0000-000050410000}"/>
    <cellStyle name="Input 2 4 2 13 2 4" xfId="11044" xr:uid="{00000000-0005-0000-0000-000051410000}"/>
    <cellStyle name="Input 2 4 2 13 2 5" xfId="11045" xr:uid="{00000000-0005-0000-0000-000052410000}"/>
    <cellStyle name="Input 2 4 2 13 3" xfId="11046" xr:uid="{00000000-0005-0000-0000-000053410000}"/>
    <cellStyle name="Input 2 4 2 13 3 2" xfId="11047" xr:uid="{00000000-0005-0000-0000-000054410000}"/>
    <cellStyle name="Input 2 4 2 13 3 2 2" xfId="11048" xr:uid="{00000000-0005-0000-0000-000055410000}"/>
    <cellStyle name="Input 2 4 2 13 3 3" xfId="11049" xr:uid="{00000000-0005-0000-0000-000056410000}"/>
    <cellStyle name="Input 2 4 2 13 3 3 2" xfId="11050" xr:uid="{00000000-0005-0000-0000-000057410000}"/>
    <cellStyle name="Input 2 4 2 13 3 4" xfId="11051" xr:uid="{00000000-0005-0000-0000-000058410000}"/>
    <cellStyle name="Input 2 4 2 13 3 5" xfId="11052" xr:uid="{00000000-0005-0000-0000-000059410000}"/>
    <cellStyle name="Input 2 4 2 13 4" xfId="11053" xr:uid="{00000000-0005-0000-0000-00005A410000}"/>
    <cellStyle name="Input 2 4 2 13 4 2" xfId="11054" xr:uid="{00000000-0005-0000-0000-00005B410000}"/>
    <cellStyle name="Input 2 4 2 13 5" xfId="11055" xr:uid="{00000000-0005-0000-0000-00005C410000}"/>
    <cellStyle name="Input 2 4 2 13 5 2" xfId="11056" xr:uid="{00000000-0005-0000-0000-00005D410000}"/>
    <cellStyle name="Input 2 4 2 13 6" xfId="11057" xr:uid="{00000000-0005-0000-0000-00005E410000}"/>
    <cellStyle name="Input 2 4 2 13 6 2" xfId="11058" xr:uid="{00000000-0005-0000-0000-00005F410000}"/>
    <cellStyle name="Input 2 4 2 13 7" xfId="11059" xr:uid="{00000000-0005-0000-0000-000060410000}"/>
    <cellStyle name="Input 2 4 2 13 8" xfId="11060" xr:uid="{00000000-0005-0000-0000-000061410000}"/>
    <cellStyle name="Input 2 4 2 14" xfId="11061" xr:uid="{00000000-0005-0000-0000-000062410000}"/>
    <cellStyle name="Input 2 4 2 14 2" xfId="11062" xr:uid="{00000000-0005-0000-0000-000063410000}"/>
    <cellStyle name="Input 2 4 2 14 2 2" xfId="11063" xr:uid="{00000000-0005-0000-0000-000064410000}"/>
    <cellStyle name="Input 2 4 2 14 2 2 2" xfId="11064" xr:uid="{00000000-0005-0000-0000-000065410000}"/>
    <cellStyle name="Input 2 4 2 14 2 3" xfId="11065" xr:uid="{00000000-0005-0000-0000-000066410000}"/>
    <cellStyle name="Input 2 4 2 14 2 3 2" xfId="11066" xr:uid="{00000000-0005-0000-0000-000067410000}"/>
    <cellStyle name="Input 2 4 2 14 2 4" xfId="11067" xr:uid="{00000000-0005-0000-0000-000068410000}"/>
    <cellStyle name="Input 2 4 2 14 2 5" xfId="11068" xr:uid="{00000000-0005-0000-0000-000069410000}"/>
    <cellStyle name="Input 2 4 2 14 3" xfId="11069" xr:uid="{00000000-0005-0000-0000-00006A410000}"/>
    <cellStyle name="Input 2 4 2 14 3 2" xfId="11070" xr:uid="{00000000-0005-0000-0000-00006B410000}"/>
    <cellStyle name="Input 2 4 2 14 3 2 2" xfId="11071" xr:uid="{00000000-0005-0000-0000-00006C410000}"/>
    <cellStyle name="Input 2 4 2 14 3 3" xfId="11072" xr:uid="{00000000-0005-0000-0000-00006D410000}"/>
    <cellStyle name="Input 2 4 2 14 3 3 2" xfId="11073" xr:uid="{00000000-0005-0000-0000-00006E410000}"/>
    <cellStyle name="Input 2 4 2 14 3 4" xfId="11074" xr:uid="{00000000-0005-0000-0000-00006F410000}"/>
    <cellStyle name="Input 2 4 2 14 3 5" xfId="11075" xr:uid="{00000000-0005-0000-0000-000070410000}"/>
    <cellStyle name="Input 2 4 2 14 4" xfId="11076" xr:uid="{00000000-0005-0000-0000-000071410000}"/>
    <cellStyle name="Input 2 4 2 14 4 2" xfId="11077" xr:uid="{00000000-0005-0000-0000-000072410000}"/>
    <cellStyle name="Input 2 4 2 14 5" xfId="11078" xr:uid="{00000000-0005-0000-0000-000073410000}"/>
    <cellStyle name="Input 2 4 2 14 5 2" xfId="11079" xr:uid="{00000000-0005-0000-0000-000074410000}"/>
    <cellStyle name="Input 2 4 2 14 6" xfId="11080" xr:uid="{00000000-0005-0000-0000-000075410000}"/>
    <cellStyle name="Input 2 4 2 14 7" xfId="11081" xr:uid="{00000000-0005-0000-0000-000076410000}"/>
    <cellStyle name="Input 2 4 2 15" xfId="11082" xr:uid="{00000000-0005-0000-0000-000077410000}"/>
    <cellStyle name="Input 2 4 2 15 2" xfId="11083" xr:uid="{00000000-0005-0000-0000-000078410000}"/>
    <cellStyle name="Input 2 4 2 15 2 2" xfId="11084" xr:uid="{00000000-0005-0000-0000-000079410000}"/>
    <cellStyle name="Input 2 4 2 15 3" xfId="11085" xr:uid="{00000000-0005-0000-0000-00007A410000}"/>
    <cellStyle name="Input 2 4 2 15 3 2" xfId="11086" xr:uid="{00000000-0005-0000-0000-00007B410000}"/>
    <cellStyle name="Input 2 4 2 15 4" xfId="11087" xr:uid="{00000000-0005-0000-0000-00007C410000}"/>
    <cellStyle name="Input 2 4 2 15 5" xfId="11088" xr:uid="{00000000-0005-0000-0000-00007D410000}"/>
    <cellStyle name="Input 2 4 2 16" xfId="11089" xr:uid="{00000000-0005-0000-0000-00007E410000}"/>
    <cellStyle name="Input 2 4 2 16 2" xfId="11090" xr:uid="{00000000-0005-0000-0000-00007F410000}"/>
    <cellStyle name="Input 2 4 2 17" xfId="11091" xr:uid="{00000000-0005-0000-0000-000080410000}"/>
    <cellStyle name="Input 2 4 2 18" xfId="11092" xr:uid="{00000000-0005-0000-0000-000081410000}"/>
    <cellStyle name="Input 2 4 2 2" xfId="11093" xr:uid="{00000000-0005-0000-0000-000082410000}"/>
    <cellStyle name="Input 2 4 2 2 2" xfId="11094" xr:uid="{00000000-0005-0000-0000-000083410000}"/>
    <cellStyle name="Input 2 4 2 2 2 2" xfId="11095" xr:uid="{00000000-0005-0000-0000-000084410000}"/>
    <cellStyle name="Input 2 4 2 2 2 2 2" xfId="11096" xr:uid="{00000000-0005-0000-0000-000085410000}"/>
    <cellStyle name="Input 2 4 2 2 2 3" xfId="11097" xr:uid="{00000000-0005-0000-0000-000086410000}"/>
    <cellStyle name="Input 2 4 2 2 2 3 2" xfId="11098" xr:uid="{00000000-0005-0000-0000-000087410000}"/>
    <cellStyle name="Input 2 4 2 2 2 4" xfId="11099" xr:uid="{00000000-0005-0000-0000-000088410000}"/>
    <cellStyle name="Input 2 4 2 2 2 5" xfId="11100" xr:uid="{00000000-0005-0000-0000-000089410000}"/>
    <cellStyle name="Input 2 4 2 2 3" xfId="11101" xr:uid="{00000000-0005-0000-0000-00008A410000}"/>
    <cellStyle name="Input 2 4 2 2 3 2" xfId="11102" xr:uid="{00000000-0005-0000-0000-00008B410000}"/>
    <cellStyle name="Input 2 4 2 2 3 2 2" xfId="11103" xr:uid="{00000000-0005-0000-0000-00008C410000}"/>
    <cellStyle name="Input 2 4 2 2 3 3" xfId="11104" xr:uid="{00000000-0005-0000-0000-00008D410000}"/>
    <cellStyle name="Input 2 4 2 2 3 3 2" xfId="11105" xr:uid="{00000000-0005-0000-0000-00008E410000}"/>
    <cellStyle name="Input 2 4 2 2 3 4" xfId="11106" xr:uid="{00000000-0005-0000-0000-00008F410000}"/>
    <cellStyle name="Input 2 4 2 2 3 5" xfId="11107" xr:uid="{00000000-0005-0000-0000-000090410000}"/>
    <cellStyle name="Input 2 4 2 2 4" xfId="11108" xr:uid="{00000000-0005-0000-0000-000091410000}"/>
    <cellStyle name="Input 2 4 2 2 4 2" xfId="11109" xr:uid="{00000000-0005-0000-0000-000092410000}"/>
    <cellStyle name="Input 2 4 2 2 5" xfId="11110" xr:uid="{00000000-0005-0000-0000-000093410000}"/>
    <cellStyle name="Input 2 4 2 2 5 2" xfId="11111" xr:uid="{00000000-0005-0000-0000-000094410000}"/>
    <cellStyle name="Input 2 4 2 2 6" xfId="11112" xr:uid="{00000000-0005-0000-0000-000095410000}"/>
    <cellStyle name="Input 2 4 2 2 7" xfId="11113" xr:uid="{00000000-0005-0000-0000-000096410000}"/>
    <cellStyle name="Input 2 4 2 3" xfId="11114" xr:uid="{00000000-0005-0000-0000-000097410000}"/>
    <cellStyle name="Input 2 4 2 3 2" xfId="11115" xr:uid="{00000000-0005-0000-0000-000098410000}"/>
    <cellStyle name="Input 2 4 2 3 2 2" xfId="11116" xr:uid="{00000000-0005-0000-0000-000099410000}"/>
    <cellStyle name="Input 2 4 2 3 2 2 2" xfId="11117" xr:uid="{00000000-0005-0000-0000-00009A410000}"/>
    <cellStyle name="Input 2 4 2 3 2 3" xfId="11118" xr:uid="{00000000-0005-0000-0000-00009B410000}"/>
    <cellStyle name="Input 2 4 2 3 2 3 2" xfId="11119" xr:uid="{00000000-0005-0000-0000-00009C410000}"/>
    <cellStyle name="Input 2 4 2 3 2 4" xfId="11120" xr:uid="{00000000-0005-0000-0000-00009D410000}"/>
    <cellStyle name="Input 2 4 2 3 2 5" xfId="11121" xr:uid="{00000000-0005-0000-0000-00009E410000}"/>
    <cellStyle name="Input 2 4 2 3 3" xfId="11122" xr:uid="{00000000-0005-0000-0000-00009F410000}"/>
    <cellStyle name="Input 2 4 2 3 3 2" xfId="11123" xr:uid="{00000000-0005-0000-0000-0000A0410000}"/>
    <cellStyle name="Input 2 4 2 3 3 2 2" xfId="11124" xr:uid="{00000000-0005-0000-0000-0000A1410000}"/>
    <cellStyle name="Input 2 4 2 3 3 3" xfId="11125" xr:uid="{00000000-0005-0000-0000-0000A2410000}"/>
    <cellStyle name="Input 2 4 2 3 3 3 2" xfId="11126" xr:uid="{00000000-0005-0000-0000-0000A3410000}"/>
    <cellStyle name="Input 2 4 2 3 3 4" xfId="11127" xr:uid="{00000000-0005-0000-0000-0000A4410000}"/>
    <cellStyle name="Input 2 4 2 3 3 5" xfId="11128" xr:uid="{00000000-0005-0000-0000-0000A5410000}"/>
    <cellStyle name="Input 2 4 2 3 4" xfId="11129" xr:uid="{00000000-0005-0000-0000-0000A6410000}"/>
    <cellStyle name="Input 2 4 2 3 4 2" xfId="11130" xr:uid="{00000000-0005-0000-0000-0000A7410000}"/>
    <cellStyle name="Input 2 4 2 3 5" xfId="11131" xr:uid="{00000000-0005-0000-0000-0000A8410000}"/>
    <cellStyle name="Input 2 4 2 3 5 2" xfId="11132" xr:uid="{00000000-0005-0000-0000-0000A9410000}"/>
    <cellStyle name="Input 2 4 2 3 6" xfId="11133" xr:uid="{00000000-0005-0000-0000-0000AA410000}"/>
    <cellStyle name="Input 2 4 2 3 6 2" xfId="11134" xr:uid="{00000000-0005-0000-0000-0000AB410000}"/>
    <cellStyle name="Input 2 4 2 3 7" xfId="11135" xr:uid="{00000000-0005-0000-0000-0000AC410000}"/>
    <cellStyle name="Input 2 4 2 3 8" xfId="11136" xr:uid="{00000000-0005-0000-0000-0000AD410000}"/>
    <cellStyle name="Input 2 4 2 4" xfId="11137" xr:uid="{00000000-0005-0000-0000-0000AE410000}"/>
    <cellStyle name="Input 2 4 2 4 2" xfId="11138" xr:uid="{00000000-0005-0000-0000-0000AF410000}"/>
    <cellStyle name="Input 2 4 2 4 2 2" xfId="11139" xr:uid="{00000000-0005-0000-0000-0000B0410000}"/>
    <cellStyle name="Input 2 4 2 4 2 2 2" xfId="11140" xr:uid="{00000000-0005-0000-0000-0000B1410000}"/>
    <cellStyle name="Input 2 4 2 4 2 3" xfId="11141" xr:uid="{00000000-0005-0000-0000-0000B2410000}"/>
    <cellStyle name="Input 2 4 2 4 2 3 2" xfId="11142" xr:uid="{00000000-0005-0000-0000-0000B3410000}"/>
    <cellStyle name="Input 2 4 2 4 2 4" xfId="11143" xr:uid="{00000000-0005-0000-0000-0000B4410000}"/>
    <cellStyle name="Input 2 4 2 4 2 5" xfId="11144" xr:uid="{00000000-0005-0000-0000-0000B5410000}"/>
    <cellStyle name="Input 2 4 2 4 3" xfId="11145" xr:uid="{00000000-0005-0000-0000-0000B6410000}"/>
    <cellStyle name="Input 2 4 2 4 3 2" xfId="11146" xr:uid="{00000000-0005-0000-0000-0000B7410000}"/>
    <cellStyle name="Input 2 4 2 4 3 2 2" xfId="11147" xr:uid="{00000000-0005-0000-0000-0000B8410000}"/>
    <cellStyle name="Input 2 4 2 4 3 3" xfId="11148" xr:uid="{00000000-0005-0000-0000-0000B9410000}"/>
    <cellStyle name="Input 2 4 2 4 3 3 2" xfId="11149" xr:uid="{00000000-0005-0000-0000-0000BA410000}"/>
    <cellStyle name="Input 2 4 2 4 3 4" xfId="11150" xr:uid="{00000000-0005-0000-0000-0000BB410000}"/>
    <cellStyle name="Input 2 4 2 4 3 5" xfId="11151" xr:uid="{00000000-0005-0000-0000-0000BC410000}"/>
    <cellStyle name="Input 2 4 2 4 4" xfId="11152" xr:uid="{00000000-0005-0000-0000-0000BD410000}"/>
    <cellStyle name="Input 2 4 2 4 4 2" xfId="11153" xr:uid="{00000000-0005-0000-0000-0000BE410000}"/>
    <cellStyle name="Input 2 4 2 4 5" xfId="11154" xr:uid="{00000000-0005-0000-0000-0000BF410000}"/>
    <cellStyle name="Input 2 4 2 4 5 2" xfId="11155" xr:uid="{00000000-0005-0000-0000-0000C0410000}"/>
    <cellStyle name="Input 2 4 2 4 6" xfId="11156" xr:uid="{00000000-0005-0000-0000-0000C1410000}"/>
    <cellStyle name="Input 2 4 2 4 6 2" xfId="11157" xr:uid="{00000000-0005-0000-0000-0000C2410000}"/>
    <cellStyle name="Input 2 4 2 4 7" xfId="11158" xr:uid="{00000000-0005-0000-0000-0000C3410000}"/>
    <cellStyle name="Input 2 4 2 4 8" xfId="11159" xr:uid="{00000000-0005-0000-0000-0000C4410000}"/>
    <cellStyle name="Input 2 4 2 5" xfId="11160" xr:uid="{00000000-0005-0000-0000-0000C5410000}"/>
    <cellStyle name="Input 2 4 2 5 2" xfId="11161" xr:uid="{00000000-0005-0000-0000-0000C6410000}"/>
    <cellStyle name="Input 2 4 2 5 2 2" xfId="11162" xr:uid="{00000000-0005-0000-0000-0000C7410000}"/>
    <cellStyle name="Input 2 4 2 5 2 2 2" xfId="11163" xr:uid="{00000000-0005-0000-0000-0000C8410000}"/>
    <cellStyle name="Input 2 4 2 5 2 3" xfId="11164" xr:uid="{00000000-0005-0000-0000-0000C9410000}"/>
    <cellStyle name="Input 2 4 2 5 2 3 2" xfId="11165" xr:uid="{00000000-0005-0000-0000-0000CA410000}"/>
    <cellStyle name="Input 2 4 2 5 2 4" xfId="11166" xr:uid="{00000000-0005-0000-0000-0000CB410000}"/>
    <cellStyle name="Input 2 4 2 5 2 5" xfId="11167" xr:uid="{00000000-0005-0000-0000-0000CC410000}"/>
    <cellStyle name="Input 2 4 2 5 3" xfId="11168" xr:uid="{00000000-0005-0000-0000-0000CD410000}"/>
    <cellStyle name="Input 2 4 2 5 3 2" xfId="11169" xr:uid="{00000000-0005-0000-0000-0000CE410000}"/>
    <cellStyle name="Input 2 4 2 5 3 2 2" xfId="11170" xr:uid="{00000000-0005-0000-0000-0000CF410000}"/>
    <cellStyle name="Input 2 4 2 5 3 3" xfId="11171" xr:uid="{00000000-0005-0000-0000-0000D0410000}"/>
    <cellStyle name="Input 2 4 2 5 3 3 2" xfId="11172" xr:uid="{00000000-0005-0000-0000-0000D1410000}"/>
    <cellStyle name="Input 2 4 2 5 3 4" xfId="11173" xr:uid="{00000000-0005-0000-0000-0000D2410000}"/>
    <cellStyle name="Input 2 4 2 5 3 5" xfId="11174" xr:uid="{00000000-0005-0000-0000-0000D3410000}"/>
    <cellStyle name="Input 2 4 2 5 4" xfId="11175" xr:uid="{00000000-0005-0000-0000-0000D4410000}"/>
    <cellStyle name="Input 2 4 2 5 4 2" xfId="11176" xr:uid="{00000000-0005-0000-0000-0000D5410000}"/>
    <cellStyle name="Input 2 4 2 5 5" xfId="11177" xr:uid="{00000000-0005-0000-0000-0000D6410000}"/>
    <cellStyle name="Input 2 4 2 5 5 2" xfId="11178" xr:uid="{00000000-0005-0000-0000-0000D7410000}"/>
    <cellStyle name="Input 2 4 2 5 6" xfId="11179" xr:uid="{00000000-0005-0000-0000-0000D8410000}"/>
    <cellStyle name="Input 2 4 2 5 6 2" xfId="11180" xr:uid="{00000000-0005-0000-0000-0000D9410000}"/>
    <cellStyle name="Input 2 4 2 5 7" xfId="11181" xr:uid="{00000000-0005-0000-0000-0000DA410000}"/>
    <cellStyle name="Input 2 4 2 5 8" xfId="11182" xr:uid="{00000000-0005-0000-0000-0000DB410000}"/>
    <cellStyle name="Input 2 4 2 6" xfId="11183" xr:uid="{00000000-0005-0000-0000-0000DC410000}"/>
    <cellStyle name="Input 2 4 2 6 2" xfId="11184" xr:uid="{00000000-0005-0000-0000-0000DD410000}"/>
    <cellStyle name="Input 2 4 2 6 2 2" xfId="11185" xr:uid="{00000000-0005-0000-0000-0000DE410000}"/>
    <cellStyle name="Input 2 4 2 6 2 2 2" xfId="11186" xr:uid="{00000000-0005-0000-0000-0000DF410000}"/>
    <cellStyle name="Input 2 4 2 6 2 3" xfId="11187" xr:uid="{00000000-0005-0000-0000-0000E0410000}"/>
    <cellStyle name="Input 2 4 2 6 2 3 2" xfId="11188" xr:uid="{00000000-0005-0000-0000-0000E1410000}"/>
    <cellStyle name="Input 2 4 2 6 2 4" xfId="11189" xr:uid="{00000000-0005-0000-0000-0000E2410000}"/>
    <cellStyle name="Input 2 4 2 6 2 5" xfId="11190" xr:uid="{00000000-0005-0000-0000-0000E3410000}"/>
    <cellStyle name="Input 2 4 2 6 3" xfId="11191" xr:uid="{00000000-0005-0000-0000-0000E4410000}"/>
    <cellStyle name="Input 2 4 2 6 3 2" xfId="11192" xr:uid="{00000000-0005-0000-0000-0000E5410000}"/>
    <cellStyle name="Input 2 4 2 6 3 2 2" xfId="11193" xr:uid="{00000000-0005-0000-0000-0000E6410000}"/>
    <cellStyle name="Input 2 4 2 6 3 3" xfId="11194" xr:uid="{00000000-0005-0000-0000-0000E7410000}"/>
    <cellStyle name="Input 2 4 2 6 3 3 2" xfId="11195" xr:uid="{00000000-0005-0000-0000-0000E8410000}"/>
    <cellStyle name="Input 2 4 2 6 3 4" xfId="11196" xr:uid="{00000000-0005-0000-0000-0000E9410000}"/>
    <cellStyle name="Input 2 4 2 6 3 5" xfId="11197" xr:uid="{00000000-0005-0000-0000-0000EA410000}"/>
    <cellStyle name="Input 2 4 2 6 4" xfId="11198" xr:uid="{00000000-0005-0000-0000-0000EB410000}"/>
    <cellStyle name="Input 2 4 2 6 4 2" xfId="11199" xr:uid="{00000000-0005-0000-0000-0000EC410000}"/>
    <cellStyle name="Input 2 4 2 6 5" xfId="11200" xr:uid="{00000000-0005-0000-0000-0000ED410000}"/>
    <cellStyle name="Input 2 4 2 6 5 2" xfId="11201" xr:uid="{00000000-0005-0000-0000-0000EE410000}"/>
    <cellStyle name="Input 2 4 2 6 6" xfId="11202" xr:uid="{00000000-0005-0000-0000-0000EF410000}"/>
    <cellStyle name="Input 2 4 2 6 6 2" xfId="11203" xr:uid="{00000000-0005-0000-0000-0000F0410000}"/>
    <cellStyle name="Input 2 4 2 6 7" xfId="11204" xr:uid="{00000000-0005-0000-0000-0000F1410000}"/>
    <cellStyle name="Input 2 4 2 6 8" xfId="11205" xr:uid="{00000000-0005-0000-0000-0000F2410000}"/>
    <cellStyle name="Input 2 4 2 7" xfId="11206" xr:uid="{00000000-0005-0000-0000-0000F3410000}"/>
    <cellStyle name="Input 2 4 2 7 2" xfId="11207" xr:uid="{00000000-0005-0000-0000-0000F4410000}"/>
    <cellStyle name="Input 2 4 2 7 2 2" xfId="11208" xr:uid="{00000000-0005-0000-0000-0000F5410000}"/>
    <cellStyle name="Input 2 4 2 7 2 2 2" xfId="11209" xr:uid="{00000000-0005-0000-0000-0000F6410000}"/>
    <cellStyle name="Input 2 4 2 7 2 3" xfId="11210" xr:uid="{00000000-0005-0000-0000-0000F7410000}"/>
    <cellStyle name="Input 2 4 2 7 2 3 2" xfId="11211" xr:uid="{00000000-0005-0000-0000-0000F8410000}"/>
    <cellStyle name="Input 2 4 2 7 2 4" xfId="11212" xr:uid="{00000000-0005-0000-0000-0000F9410000}"/>
    <cellStyle name="Input 2 4 2 7 2 5" xfId="11213" xr:uid="{00000000-0005-0000-0000-0000FA410000}"/>
    <cellStyle name="Input 2 4 2 7 3" xfId="11214" xr:uid="{00000000-0005-0000-0000-0000FB410000}"/>
    <cellStyle name="Input 2 4 2 7 3 2" xfId="11215" xr:uid="{00000000-0005-0000-0000-0000FC410000}"/>
    <cellStyle name="Input 2 4 2 7 3 2 2" xfId="11216" xr:uid="{00000000-0005-0000-0000-0000FD410000}"/>
    <cellStyle name="Input 2 4 2 7 3 3" xfId="11217" xr:uid="{00000000-0005-0000-0000-0000FE410000}"/>
    <cellStyle name="Input 2 4 2 7 3 3 2" xfId="11218" xr:uid="{00000000-0005-0000-0000-0000FF410000}"/>
    <cellStyle name="Input 2 4 2 7 3 4" xfId="11219" xr:uid="{00000000-0005-0000-0000-000000420000}"/>
    <cellStyle name="Input 2 4 2 7 3 5" xfId="11220" xr:uid="{00000000-0005-0000-0000-000001420000}"/>
    <cellStyle name="Input 2 4 2 7 4" xfId="11221" xr:uid="{00000000-0005-0000-0000-000002420000}"/>
    <cellStyle name="Input 2 4 2 7 4 2" xfId="11222" xr:uid="{00000000-0005-0000-0000-000003420000}"/>
    <cellStyle name="Input 2 4 2 7 5" xfId="11223" xr:uid="{00000000-0005-0000-0000-000004420000}"/>
    <cellStyle name="Input 2 4 2 7 5 2" xfId="11224" xr:uid="{00000000-0005-0000-0000-000005420000}"/>
    <cellStyle name="Input 2 4 2 7 6" xfId="11225" xr:uid="{00000000-0005-0000-0000-000006420000}"/>
    <cellStyle name="Input 2 4 2 7 6 2" xfId="11226" xr:uid="{00000000-0005-0000-0000-000007420000}"/>
    <cellStyle name="Input 2 4 2 7 7" xfId="11227" xr:uid="{00000000-0005-0000-0000-000008420000}"/>
    <cellStyle name="Input 2 4 2 7 8" xfId="11228" xr:uid="{00000000-0005-0000-0000-000009420000}"/>
    <cellStyle name="Input 2 4 2 8" xfId="11229" xr:uid="{00000000-0005-0000-0000-00000A420000}"/>
    <cellStyle name="Input 2 4 2 8 2" xfId="11230" xr:uid="{00000000-0005-0000-0000-00000B420000}"/>
    <cellStyle name="Input 2 4 2 8 2 2" xfId="11231" xr:uid="{00000000-0005-0000-0000-00000C420000}"/>
    <cellStyle name="Input 2 4 2 8 2 2 2" xfId="11232" xr:uid="{00000000-0005-0000-0000-00000D420000}"/>
    <cellStyle name="Input 2 4 2 8 2 3" xfId="11233" xr:uid="{00000000-0005-0000-0000-00000E420000}"/>
    <cellStyle name="Input 2 4 2 8 2 3 2" xfId="11234" xr:uid="{00000000-0005-0000-0000-00000F420000}"/>
    <cellStyle name="Input 2 4 2 8 2 4" xfId="11235" xr:uid="{00000000-0005-0000-0000-000010420000}"/>
    <cellStyle name="Input 2 4 2 8 2 5" xfId="11236" xr:uid="{00000000-0005-0000-0000-000011420000}"/>
    <cellStyle name="Input 2 4 2 8 3" xfId="11237" xr:uid="{00000000-0005-0000-0000-000012420000}"/>
    <cellStyle name="Input 2 4 2 8 3 2" xfId="11238" xr:uid="{00000000-0005-0000-0000-000013420000}"/>
    <cellStyle name="Input 2 4 2 8 3 2 2" xfId="11239" xr:uid="{00000000-0005-0000-0000-000014420000}"/>
    <cellStyle name="Input 2 4 2 8 3 3" xfId="11240" xr:uid="{00000000-0005-0000-0000-000015420000}"/>
    <cellStyle name="Input 2 4 2 8 3 3 2" xfId="11241" xr:uid="{00000000-0005-0000-0000-000016420000}"/>
    <cellStyle name="Input 2 4 2 8 3 4" xfId="11242" xr:uid="{00000000-0005-0000-0000-000017420000}"/>
    <cellStyle name="Input 2 4 2 8 3 5" xfId="11243" xr:uid="{00000000-0005-0000-0000-000018420000}"/>
    <cellStyle name="Input 2 4 2 8 4" xfId="11244" xr:uid="{00000000-0005-0000-0000-000019420000}"/>
    <cellStyle name="Input 2 4 2 8 4 2" xfId="11245" xr:uid="{00000000-0005-0000-0000-00001A420000}"/>
    <cellStyle name="Input 2 4 2 8 5" xfId="11246" xr:uid="{00000000-0005-0000-0000-00001B420000}"/>
    <cellStyle name="Input 2 4 2 8 5 2" xfId="11247" xr:uid="{00000000-0005-0000-0000-00001C420000}"/>
    <cellStyle name="Input 2 4 2 8 6" xfId="11248" xr:uid="{00000000-0005-0000-0000-00001D420000}"/>
    <cellStyle name="Input 2 4 2 8 6 2" xfId="11249" xr:uid="{00000000-0005-0000-0000-00001E420000}"/>
    <cellStyle name="Input 2 4 2 8 7" xfId="11250" xr:uid="{00000000-0005-0000-0000-00001F420000}"/>
    <cellStyle name="Input 2 4 2 8 8" xfId="11251" xr:uid="{00000000-0005-0000-0000-000020420000}"/>
    <cellStyle name="Input 2 4 2 9" xfId="11252" xr:uid="{00000000-0005-0000-0000-000021420000}"/>
    <cellStyle name="Input 2 4 2 9 2" xfId="11253" xr:uid="{00000000-0005-0000-0000-000022420000}"/>
    <cellStyle name="Input 2 4 2 9 2 2" xfId="11254" xr:uid="{00000000-0005-0000-0000-000023420000}"/>
    <cellStyle name="Input 2 4 2 9 2 2 2" xfId="11255" xr:uid="{00000000-0005-0000-0000-000024420000}"/>
    <cellStyle name="Input 2 4 2 9 2 3" xfId="11256" xr:uid="{00000000-0005-0000-0000-000025420000}"/>
    <cellStyle name="Input 2 4 2 9 2 3 2" xfId="11257" xr:uid="{00000000-0005-0000-0000-000026420000}"/>
    <cellStyle name="Input 2 4 2 9 2 4" xfId="11258" xr:uid="{00000000-0005-0000-0000-000027420000}"/>
    <cellStyle name="Input 2 4 2 9 2 5" xfId="11259" xr:uid="{00000000-0005-0000-0000-000028420000}"/>
    <cellStyle name="Input 2 4 2 9 3" xfId="11260" xr:uid="{00000000-0005-0000-0000-000029420000}"/>
    <cellStyle name="Input 2 4 2 9 3 2" xfId="11261" xr:uid="{00000000-0005-0000-0000-00002A420000}"/>
    <cellStyle name="Input 2 4 2 9 3 2 2" xfId="11262" xr:uid="{00000000-0005-0000-0000-00002B420000}"/>
    <cellStyle name="Input 2 4 2 9 3 3" xfId="11263" xr:uid="{00000000-0005-0000-0000-00002C420000}"/>
    <cellStyle name="Input 2 4 2 9 3 3 2" xfId="11264" xr:uid="{00000000-0005-0000-0000-00002D420000}"/>
    <cellStyle name="Input 2 4 2 9 3 4" xfId="11265" xr:uid="{00000000-0005-0000-0000-00002E420000}"/>
    <cellStyle name="Input 2 4 2 9 3 5" xfId="11266" xr:uid="{00000000-0005-0000-0000-00002F420000}"/>
    <cellStyle name="Input 2 4 2 9 4" xfId="11267" xr:uid="{00000000-0005-0000-0000-000030420000}"/>
    <cellStyle name="Input 2 4 2 9 4 2" xfId="11268" xr:uid="{00000000-0005-0000-0000-000031420000}"/>
    <cellStyle name="Input 2 4 2 9 5" xfId="11269" xr:uid="{00000000-0005-0000-0000-000032420000}"/>
    <cellStyle name="Input 2 4 2 9 5 2" xfId="11270" xr:uid="{00000000-0005-0000-0000-000033420000}"/>
    <cellStyle name="Input 2 4 2 9 6" xfId="11271" xr:uid="{00000000-0005-0000-0000-000034420000}"/>
    <cellStyle name="Input 2 4 2 9 6 2" xfId="11272" xr:uid="{00000000-0005-0000-0000-000035420000}"/>
    <cellStyle name="Input 2 4 2 9 7" xfId="11273" xr:uid="{00000000-0005-0000-0000-000036420000}"/>
    <cellStyle name="Input 2 4 2 9 8" xfId="11274" xr:uid="{00000000-0005-0000-0000-000037420000}"/>
    <cellStyle name="Input 2 4 3" xfId="11275" xr:uid="{00000000-0005-0000-0000-000038420000}"/>
    <cellStyle name="Input 2 4 3 2" xfId="11276" xr:uid="{00000000-0005-0000-0000-000039420000}"/>
    <cellStyle name="Input 2 4 3 2 2" xfId="11277" xr:uid="{00000000-0005-0000-0000-00003A420000}"/>
    <cellStyle name="Input 2 4 3 2 2 2" xfId="11278" xr:uid="{00000000-0005-0000-0000-00003B420000}"/>
    <cellStyle name="Input 2 4 3 2 3" xfId="11279" xr:uid="{00000000-0005-0000-0000-00003C420000}"/>
    <cellStyle name="Input 2 4 3 2 3 2" xfId="11280" xr:uid="{00000000-0005-0000-0000-00003D420000}"/>
    <cellStyle name="Input 2 4 3 2 4" xfId="11281" xr:uid="{00000000-0005-0000-0000-00003E420000}"/>
    <cellStyle name="Input 2 4 3 2 5" xfId="11282" xr:uid="{00000000-0005-0000-0000-00003F420000}"/>
    <cellStyle name="Input 2 4 3 3" xfId="11283" xr:uid="{00000000-0005-0000-0000-000040420000}"/>
    <cellStyle name="Input 2 4 3 3 2" xfId="11284" xr:uid="{00000000-0005-0000-0000-000041420000}"/>
    <cellStyle name="Input 2 4 3 3 2 2" xfId="11285" xr:uid="{00000000-0005-0000-0000-000042420000}"/>
    <cellStyle name="Input 2 4 3 3 3" xfId="11286" xr:uid="{00000000-0005-0000-0000-000043420000}"/>
    <cellStyle name="Input 2 4 3 3 3 2" xfId="11287" xr:uid="{00000000-0005-0000-0000-000044420000}"/>
    <cellStyle name="Input 2 4 3 3 4" xfId="11288" xr:uid="{00000000-0005-0000-0000-000045420000}"/>
    <cellStyle name="Input 2 4 3 3 5" xfId="11289" xr:uid="{00000000-0005-0000-0000-000046420000}"/>
    <cellStyle name="Input 2 4 3 4" xfId="11290" xr:uid="{00000000-0005-0000-0000-000047420000}"/>
    <cellStyle name="Input 2 4 3 4 2" xfId="11291" xr:uid="{00000000-0005-0000-0000-000048420000}"/>
    <cellStyle name="Input 2 4 3 5" xfId="11292" xr:uid="{00000000-0005-0000-0000-000049420000}"/>
    <cellStyle name="Input 2 4 3 5 2" xfId="11293" xr:uid="{00000000-0005-0000-0000-00004A420000}"/>
    <cellStyle name="Input 2 4 3 6" xfId="11294" xr:uid="{00000000-0005-0000-0000-00004B420000}"/>
    <cellStyle name="Input 2 4 3 7" xfId="11295" xr:uid="{00000000-0005-0000-0000-00004C420000}"/>
    <cellStyle name="Input 2 4 4" xfId="11296" xr:uid="{00000000-0005-0000-0000-00004D420000}"/>
    <cellStyle name="Input 2 4 4 2" xfId="11297" xr:uid="{00000000-0005-0000-0000-00004E420000}"/>
    <cellStyle name="Input 2 4 4 2 2" xfId="11298" xr:uid="{00000000-0005-0000-0000-00004F420000}"/>
    <cellStyle name="Input 2 4 4 2 2 2" xfId="11299" xr:uid="{00000000-0005-0000-0000-000050420000}"/>
    <cellStyle name="Input 2 4 4 2 3" xfId="11300" xr:uid="{00000000-0005-0000-0000-000051420000}"/>
    <cellStyle name="Input 2 4 4 2 3 2" xfId="11301" xr:uid="{00000000-0005-0000-0000-000052420000}"/>
    <cellStyle name="Input 2 4 4 2 4" xfId="11302" xr:uid="{00000000-0005-0000-0000-000053420000}"/>
    <cellStyle name="Input 2 4 4 2 5" xfId="11303" xr:uid="{00000000-0005-0000-0000-000054420000}"/>
    <cellStyle name="Input 2 4 4 3" xfId="11304" xr:uid="{00000000-0005-0000-0000-000055420000}"/>
    <cellStyle name="Input 2 4 4 3 2" xfId="11305" xr:uid="{00000000-0005-0000-0000-000056420000}"/>
    <cellStyle name="Input 2 4 4 3 2 2" xfId="11306" xr:uid="{00000000-0005-0000-0000-000057420000}"/>
    <cellStyle name="Input 2 4 4 3 3" xfId="11307" xr:uid="{00000000-0005-0000-0000-000058420000}"/>
    <cellStyle name="Input 2 4 4 3 3 2" xfId="11308" xr:uid="{00000000-0005-0000-0000-000059420000}"/>
    <cellStyle name="Input 2 4 4 3 4" xfId="11309" xr:uid="{00000000-0005-0000-0000-00005A420000}"/>
    <cellStyle name="Input 2 4 4 3 5" xfId="11310" xr:uid="{00000000-0005-0000-0000-00005B420000}"/>
    <cellStyle name="Input 2 4 4 4" xfId="11311" xr:uid="{00000000-0005-0000-0000-00005C420000}"/>
    <cellStyle name="Input 2 4 4 4 2" xfId="11312" xr:uid="{00000000-0005-0000-0000-00005D420000}"/>
    <cellStyle name="Input 2 4 4 5" xfId="11313" xr:uid="{00000000-0005-0000-0000-00005E420000}"/>
    <cellStyle name="Input 2 4 4 5 2" xfId="11314" xr:uid="{00000000-0005-0000-0000-00005F420000}"/>
    <cellStyle name="Input 2 4 4 6" xfId="11315" xr:uid="{00000000-0005-0000-0000-000060420000}"/>
    <cellStyle name="Input 2 4 4 6 2" xfId="11316" xr:uid="{00000000-0005-0000-0000-000061420000}"/>
    <cellStyle name="Input 2 4 4 7" xfId="11317" xr:uid="{00000000-0005-0000-0000-000062420000}"/>
    <cellStyle name="Input 2 4 4 8" xfId="11318" xr:uid="{00000000-0005-0000-0000-000063420000}"/>
    <cellStyle name="Input 2 4 5" xfId="11319" xr:uid="{00000000-0005-0000-0000-000064420000}"/>
    <cellStyle name="Input 2 4 5 2" xfId="11320" xr:uid="{00000000-0005-0000-0000-000065420000}"/>
    <cellStyle name="Input 2 4 5 2 2" xfId="11321" xr:uid="{00000000-0005-0000-0000-000066420000}"/>
    <cellStyle name="Input 2 4 5 2 2 2" xfId="11322" xr:uid="{00000000-0005-0000-0000-000067420000}"/>
    <cellStyle name="Input 2 4 5 2 3" xfId="11323" xr:uid="{00000000-0005-0000-0000-000068420000}"/>
    <cellStyle name="Input 2 4 5 2 3 2" xfId="11324" xr:uid="{00000000-0005-0000-0000-000069420000}"/>
    <cellStyle name="Input 2 4 5 2 4" xfId="11325" xr:uid="{00000000-0005-0000-0000-00006A420000}"/>
    <cellStyle name="Input 2 4 5 2 5" xfId="11326" xr:uid="{00000000-0005-0000-0000-00006B420000}"/>
    <cellStyle name="Input 2 4 5 3" xfId="11327" xr:uid="{00000000-0005-0000-0000-00006C420000}"/>
    <cellStyle name="Input 2 4 5 3 2" xfId="11328" xr:uid="{00000000-0005-0000-0000-00006D420000}"/>
    <cellStyle name="Input 2 4 5 3 2 2" xfId="11329" xr:uid="{00000000-0005-0000-0000-00006E420000}"/>
    <cellStyle name="Input 2 4 5 3 3" xfId="11330" xr:uid="{00000000-0005-0000-0000-00006F420000}"/>
    <cellStyle name="Input 2 4 5 3 3 2" xfId="11331" xr:uid="{00000000-0005-0000-0000-000070420000}"/>
    <cellStyle name="Input 2 4 5 3 4" xfId="11332" xr:uid="{00000000-0005-0000-0000-000071420000}"/>
    <cellStyle name="Input 2 4 5 3 5" xfId="11333" xr:uid="{00000000-0005-0000-0000-000072420000}"/>
    <cellStyle name="Input 2 4 5 4" xfId="11334" xr:uid="{00000000-0005-0000-0000-000073420000}"/>
    <cellStyle name="Input 2 4 5 4 2" xfId="11335" xr:uid="{00000000-0005-0000-0000-000074420000}"/>
    <cellStyle name="Input 2 4 5 5" xfId="11336" xr:uid="{00000000-0005-0000-0000-000075420000}"/>
    <cellStyle name="Input 2 4 5 5 2" xfId="11337" xr:uid="{00000000-0005-0000-0000-000076420000}"/>
    <cellStyle name="Input 2 4 5 6" xfId="11338" xr:uid="{00000000-0005-0000-0000-000077420000}"/>
    <cellStyle name="Input 2 4 5 6 2" xfId="11339" xr:uid="{00000000-0005-0000-0000-000078420000}"/>
    <cellStyle name="Input 2 4 5 7" xfId="11340" xr:uid="{00000000-0005-0000-0000-000079420000}"/>
    <cellStyle name="Input 2 4 5 8" xfId="11341" xr:uid="{00000000-0005-0000-0000-00007A420000}"/>
    <cellStyle name="Input 2 4 6" xfId="11342" xr:uid="{00000000-0005-0000-0000-00007B420000}"/>
    <cellStyle name="Input 2 4 6 2" xfId="11343" xr:uid="{00000000-0005-0000-0000-00007C420000}"/>
    <cellStyle name="Input 2 4 6 2 2" xfId="11344" xr:uid="{00000000-0005-0000-0000-00007D420000}"/>
    <cellStyle name="Input 2 4 6 2 2 2" xfId="11345" xr:uid="{00000000-0005-0000-0000-00007E420000}"/>
    <cellStyle name="Input 2 4 6 2 3" xfId="11346" xr:uid="{00000000-0005-0000-0000-00007F420000}"/>
    <cellStyle name="Input 2 4 6 2 3 2" xfId="11347" xr:uid="{00000000-0005-0000-0000-000080420000}"/>
    <cellStyle name="Input 2 4 6 2 4" xfId="11348" xr:uid="{00000000-0005-0000-0000-000081420000}"/>
    <cellStyle name="Input 2 4 6 2 5" xfId="11349" xr:uid="{00000000-0005-0000-0000-000082420000}"/>
    <cellStyle name="Input 2 4 6 3" xfId="11350" xr:uid="{00000000-0005-0000-0000-000083420000}"/>
    <cellStyle name="Input 2 4 6 3 2" xfId="11351" xr:uid="{00000000-0005-0000-0000-000084420000}"/>
    <cellStyle name="Input 2 4 6 3 2 2" xfId="11352" xr:uid="{00000000-0005-0000-0000-000085420000}"/>
    <cellStyle name="Input 2 4 6 3 3" xfId="11353" xr:uid="{00000000-0005-0000-0000-000086420000}"/>
    <cellStyle name="Input 2 4 6 3 3 2" xfId="11354" xr:uid="{00000000-0005-0000-0000-000087420000}"/>
    <cellStyle name="Input 2 4 6 3 4" xfId="11355" xr:uid="{00000000-0005-0000-0000-000088420000}"/>
    <cellStyle name="Input 2 4 6 3 5" xfId="11356" xr:uid="{00000000-0005-0000-0000-000089420000}"/>
    <cellStyle name="Input 2 4 6 4" xfId="11357" xr:uid="{00000000-0005-0000-0000-00008A420000}"/>
    <cellStyle name="Input 2 4 6 4 2" xfId="11358" xr:uid="{00000000-0005-0000-0000-00008B420000}"/>
    <cellStyle name="Input 2 4 6 5" xfId="11359" xr:uid="{00000000-0005-0000-0000-00008C420000}"/>
    <cellStyle name="Input 2 4 6 5 2" xfId="11360" xr:uid="{00000000-0005-0000-0000-00008D420000}"/>
    <cellStyle name="Input 2 4 6 6" xfId="11361" xr:uid="{00000000-0005-0000-0000-00008E420000}"/>
    <cellStyle name="Input 2 4 6 6 2" xfId="11362" xr:uid="{00000000-0005-0000-0000-00008F420000}"/>
    <cellStyle name="Input 2 4 6 7" xfId="11363" xr:uid="{00000000-0005-0000-0000-000090420000}"/>
    <cellStyle name="Input 2 4 6 8" xfId="11364" xr:uid="{00000000-0005-0000-0000-000091420000}"/>
    <cellStyle name="Input 2 4 7" xfId="11365" xr:uid="{00000000-0005-0000-0000-000092420000}"/>
    <cellStyle name="Input 2 4 7 2" xfId="11366" xr:uid="{00000000-0005-0000-0000-000093420000}"/>
    <cellStyle name="Input 2 4 7 2 2" xfId="11367" xr:uid="{00000000-0005-0000-0000-000094420000}"/>
    <cellStyle name="Input 2 4 7 2 2 2" xfId="11368" xr:uid="{00000000-0005-0000-0000-000095420000}"/>
    <cellStyle name="Input 2 4 7 2 3" xfId="11369" xr:uid="{00000000-0005-0000-0000-000096420000}"/>
    <cellStyle name="Input 2 4 7 2 3 2" xfId="11370" xr:uid="{00000000-0005-0000-0000-000097420000}"/>
    <cellStyle name="Input 2 4 7 2 4" xfId="11371" xr:uid="{00000000-0005-0000-0000-000098420000}"/>
    <cellStyle name="Input 2 4 7 2 5" xfId="11372" xr:uid="{00000000-0005-0000-0000-000099420000}"/>
    <cellStyle name="Input 2 4 7 3" xfId="11373" xr:uid="{00000000-0005-0000-0000-00009A420000}"/>
    <cellStyle name="Input 2 4 7 3 2" xfId="11374" xr:uid="{00000000-0005-0000-0000-00009B420000}"/>
    <cellStyle name="Input 2 4 7 3 2 2" xfId="11375" xr:uid="{00000000-0005-0000-0000-00009C420000}"/>
    <cellStyle name="Input 2 4 7 3 3" xfId="11376" xr:uid="{00000000-0005-0000-0000-00009D420000}"/>
    <cellStyle name="Input 2 4 7 3 3 2" xfId="11377" xr:uid="{00000000-0005-0000-0000-00009E420000}"/>
    <cellStyle name="Input 2 4 7 3 4" xfId="11378" xr:uid="{00000000-0005-0000-0000-00009F420000}"/>
    <cellStyle name="Input 2 4 7 3 5" xfId="11379" xr:uid="{00000000-0005-0000-0000-0000A0420000}"/>
    <cellStyle name="Input 2 4 7 4" xfId="11380" xr:uid="{00000000-0005-0000-0000-0000A1420000}"/>
    <cellStyle name="Input 2 4 7 4 2" xfId="11381" xr:uid="{00000000-0005-0000-0000-0000A2420000}"/>
    <cellStyle name="Input 2 4 7 5" xfId="11382" xr:uid="{00000000-0005-0000-0000-0000A3420000}"/>
    <cellStyle name="Input 2 4 7 5 2" xfId="11383" xr:uid="{00000000-0005-0000-0000-0000A4420000}"/>
    <cellStyle name="Input 2 4 7 6" xfId="11384" xr:uid="{00000000-0005-0000-0000-0000A5420000}"/>
    <cellStyle name="Input 2 4 7 6 2" xfId="11385" xr:uid="{00000000-0005-0000-0000-0000A6420000}"/>
    <cellStyle name="Input 2 4 7 7" xfId="11386" xr:uid="{00000000-0005-0000-0000-0000A7420000}"/>
    <cellStyle name="Input 2 4 7 8" xfId="11387" xr:uid="{00000000-0005-0000-0000-0000A8420000}"/>
    <cellStyle name="Input 2 4 8" xfId="11388" xr:uid="{00000000-0005-0000-0000-0000A9420000}"/>
    <cellStyle name="Input 2 4 8 2" xfId="11389" xr:uid="{00000000-0005-0000-0000-0000AA420000}"/>
    <cellStyle name="Input 2 4 8 2 2" xfId="11390" xr:uid="{00000000-0005-0000-0000-0000AB420000}"/>
    <cellStyle name="Input 2 4 8 2 2 2" xfId="11391" xr:uid="{00000000-0005-0000-0000-0000AC420000}"/>
    <cellStyle name="Input 2 4 8 2 3" xfId="11392" xr:uid="{00000000-0005-0000-0000-0000AD420000}"/>
    <cellStyle name="Input 2 4 8 2 3 2" xfId="11393" xr:uid="{00000000-0005-0000-0000-0000AE420000}"/>
    <cellStyle name="Input 2 4 8 2 4" xfId="11394" xr:uid="{00000000-0005-0000-0000-0000AF420000}"/>
    <cellStyle name="Input 2 4 8 2 5" xfId="11395" xr:uid="{00000000-0005-0000-0000-0000B0420000}"/>
    <cellStyle name="Input 2 4 8 3" xfId="11396" xr:uid="{00000000-0005-0000-0000-0000B1420000}"/>
    <cellStyle name="Input 2 4 8 3 2" xfId="11397" xr:uid="{00000000-0005-0000-0000-0000B2420000}"/>
    <cellStyle name="Input 2 4 8 3 2 2" xfId="11398" xr:uid="{00000000-0005-0000-0000-0000B3420000}"/>
    <cellStyle name="Input 2 4 8 3 3" xfId="11399" xr:uid="{00000000-0005-0000-0000-0000B4420000}"/>
    <cellStyle name="Input 2 4 8 3 3 2" xfId="11400" xr:uid="{00000000-0005-0000-0000-0000B5420000}"/>
    <cellStyle name="Input 2 4 8 3 4" xfId="11401" xr:uid="{00000000-0005-0000-0000-0000B6420000}"/>
    <cellStyle name="Input 2 4 8 3 5" xfId="11402" xr:uid="{00000000-0005-0000-0000-0000B7420000}"/>
    <cellStyle name="Input 2 4 8 4" xfId="11403" xr:uid="{00000000-0005-0000-0000-0000B8420000}"/>
    <cellStyle name="Input 2 4 8 4 2" xfId="11404" xr:uid="{00000000-0005-0000-0000-0000B9420000}"/>
    <cellStyle name="Input 2 4 8 5" xfId="11405" xr:uid="{00000000-0005-0000-0000-0000BA420000}"/>
    <cellStyle name="Input 2 4 8 5 2" xfId="11406" xr:uid="{00000000-0005-0000-0000-0000BB420000}"/>
    <cellStyle name="Input 2 4 8 6" xfId="11407" xr:uid="{00000000-0005-0000-0000-0000BC420000}"/>
    <cellStyle name="Input 2 4 8 6 2" xfId="11408" xr:uid="{00000000-0005-0000-0000-0000BD420000}"/>
    <cellStyle name="Input 2 4 8 7" xfId="11409" xr:uid="{00000000-0005-0000-0000-0000BE420000}"/>
    <cellStyle name="Input 2 4 8 8" xfId="11410" xr:uid="{00000000-0005-0000-0000-0000BF420000}"/>
    <cellStyle name="Input 2 4 9" xfId="11411" xr:uid="{00000000-0005-0000-0000-0000C0420000}"/>
    <cellStyle name="Input 2 4 9 2" xfId="11412" xr:uid="{00000000-0005-0000-0000-0000C1420000}"/>
    <cellStyle name="Input 2 4 9 2 2" xfId="11413" xr:uid="{00000000-0005-0000-0000-0000C2420000}"/>
    <cellStyle name="Input 2 4 9 2 2 2" xfId="11414" xr:uid="{00000000-0005-0000-0000-0000C3420000}"/>
    <cellStyle name="Input 2 4 9 2 3" xfId="11415" xr:uid="{00000000-0005-0000-0000-0000C4420000}"/>
    <cellStyle name="Input 2 4 9 2 3 2" xfId="11416" xr:uid="{00000000-0005-0000-0000-0000C5420000}"/>
    <cellStyle name="Input 2 4 9 2 4" xfId="11417" xr:uid="{00000000-0005-0000-0000-0000C6420000}"/>
    <cellStyle name="Input 2 4 9 2 5" xfId="11418" xr:uid="{00000000-0005-0000-0000-0000C7420000}"/>
    <cellStyle name="Input 2 4 9 3" xfId="11419" xr:uid="{00000000-0005-0000-0000-0000C8420000}"/>
    <cellStyle name="Input 2 4 9 3 2" xfId="11420" xr:uid="{00000000-0005-0000-0000-0000C9420000}"/>
    <cellStyle name="Input 2 4 9 3 2 2" xfId="11421" xr:uid="{00000000-0005-0000-0000-0000CA420000}"/>
    <cellStyle name="Input 2 4 9 3 3" xfId="11422" xr:uid="{00000000-0005-0000-0000-0000CB420000}"/>
    <cellStyle name="Input 2 4 9 3 3 2" xfId="11423" xr:uid="{00000000-0005-0000-0000-0000CC420000}"/>
    <cellStyle name="Input 2 4 9 3 4" xfId="11424" xr:uid="{00000000-0005-0000-0000-0000CD420000}"/>
    <cellStyle name="Input 2 4 9 3 5" xfId="11425" xr:uid="{00000000-0005-0000-0000-0000CE420000}"/>
    <cellStyle name="Input 2 4 9 4" xfId="11426" xr:uid="{00000000-0005-0000-0000-0000CF420000}"/>
    <cellStyle name="Input 2 4 9 4 2" xfId="11427" xr:uid="{00000000-0005-0000-0000-0000D0420000}"/>
    <cellStyle name="Input 2 4 9 5" xfId="11428" xr:uid="{00000000-0005-0000-0000-0000D1420000}"/>
    <cellStyle name="Input 2 4 9 5 2" xfId="11429" xr:uid="{00000000-0005-0000-0000-0000D2420000}"/>
    <cellStyle name="Input 2 4 9 6" xfId="11430" xr:uid="{00000000-0005-0000-0000-0000D3420000}"/>
    <cellStyle name="Input 2 4 9 6 2" xfId="11431" xr:uid="{00000000-0005-0000-0000-0000D4420000}"/>
    <cellStyle name="Input 2 4 9 7" xfId="11432" xr:uid="{00000000-0005-0000-0000-0000D5420000}"/>
    <cellStyle name="Input 2 4 9 8" xfId="11433" xr:uid="{00000000-0005-0000-0000-0000D6420000}"/>
    <cellStyle name="Input 2 5" xfId="11434" xr:uid="{00000000-0005-0000-0000-0000D7420000}"/>
    <cellStyle name="Input 2 5 10" xfId="11435" xr:uid="{00000000-0005-0000-0000-0000D8420000}"/>
    <cellStyle name="Input 2 5 10 2" xfId="11436" xr:uid="{00000000-0005-0000-0000-0000D9420000}"/>
    <cellStyle name="Input 2 5 10 2 2" xfId="11437" xr:uid="{00000000-0005-0000-0000-0000DA420000}"/>
    <cellStyle name="Input 2 5 10 2 2 2" xfId="11438" xr:uid="{00000000-0005-0000-0000-0000DB420000}"/>
    <cellStyle name="Input 2 5 10 2 3" xfId="11439" xr:uid="{00000000-0005-0000-0000-0000DC420000}"/>
    <cellStyle name="Input 2 5 10 2 3 2" xfId="11440" xr:uid="{00000000-0005-0000-0000-0000DD420000}"/>
    <cellStyle name="Input 2 5 10 2 4" xfId="11441" xr:uid="{00000000-0005-0000-0000-0000DE420000}"/>
    <cellStyle name="Input 2 5 10 2 5" xfId="11442" xr:uid="{00000000-0005-0000-0000-0000DF420000}"/>
    <cellStyle name="Input 2 5 10 3" xfId="11443" xr:uid="{00000000-0005-0000-0000-0000E0420000}"/>
    <cellStyle name="Input 2 5 10 3 2" xfId="11444" xr:uid="{00000000-0005-0000-0000-0000E1420000}"/>
    <cellStyle name="Input 2 5 10 3 2 2" xfId="11445" xr:uid="{00000000-0005-0000-0000-0000E2420000}"/>
    <cellStyle name="Input 2 5 10 3 3" xfId="11446" xr:uid="{00000000-0005-0000-0000-0000E3420000}"/>
    <cellStyle name="Input 2 5 10 3 3 2" xfId="11447" xr:uid="{00000000-0005-0000-0000-0000E4420000}"/>
    <cellStyle name="Input 2 5 10 3 4" xfId="11448" xr:uid="{00000000-0005-0000-0000-0000E5420000}"/>
    <cellStyle name="Input 2 5 10 3 5" xfId="11449" xr:uid="{00000000-0005-0000-0000-0000E6420000}"/>
    <cellStyle name="Input 2 5 10 4" xfId="11450" xr:uid="{00000000-0005-0000-0000-0000E7420000}"/>
    <cellStyle name="Input 2 5 10 4 2" xfId="11451" xr:uid="{00000000-0005-0000-0000-0000E8420000}"/>
    <cellStyle name="Input 2 5 10 5" xfId="11452" xr:uid="{00000000-0005-0000-0000-0000E9420000}"/>
    <cellStyle name="Input 2 5 10 5 2" xfId="11453" xr:uid="{00000000-0005-0000-0000-0000EA420000}"/>
    <cellStyle name="Input 2 5 10 6" xfId="11454" xr:uid="{00000000-0005-0000-0000-0000EB420000}"/>
    <cellStyle name="Input 2 5 10 6 2" xfId="11455" xr:uid="{00000000-0005-0000-0000-0000EC420000}"/>
    <cellStyle name="Input 2 5 10 7" xfId="11456" xr:uid="{00000000-0005-0000-0000-0000ED420000}"/>
    <cellStyle name="Input 2 5 10 8" xfId="11457" xr:uid="{00000000-0005-0000-0000-0000EE420000}"/>
    <cellStyle name="Input 2 5 11" xfId="11458" xr:uid="{00000000-0005-0000-0000-0000EF420000}"/>
    <cellStyle name="Input 2 5 11 2" xfId="11459" xr:uid="{00000000-0005-0000-0000-0000F0420000}"/>
    <cellStyle name="Input 2 5 11 2 2" xfId="11460" xr:uid="{00000000-0005-0000-0000-0000F1420000}"/>
    <cellStyle name="Input 2 5 11 2 2 2" xfId="11461" xr:uid="{00000000-0005-0000-0000-0000F2420000}"/>
    <cellStyle name="Input 2 5 11 2 3" xfId="11462" xr:uid="{00000000-0005-0000-0000-0000F3420000}"/>
    <cellStyle name="Input 2 5 11 2 3 2" xfId="11463" xr:uid="{00000000-0005-0000-0000-0000F4420000}"/>
    <cellStyle name="Input 2 5 11 2 4" xfId="11464" xr:uid="{00000000-0005-0000-0000-0000F5420000}"/>
    <cellStyle name="Input 2 5 11 2 5" xfId="11465" xr:uid="{00000000-0005-0000-0000-0000F6420000}"/>
    <cellStyle name="Input 2 5 11 3" xfId="11466" xr:uid="{00000000-0005-0000-0000-0000F7420000}"/>
    <cellStyle name="Input 2 5 11 3 2" xfId="11467" xr:uid="{00000000-0005-0000-0000-0000F8420000}"/>
    <cellStyle name="Input 2 5 11 3 2 2" xfId="11468" xr:uid="{00000000-0005-0000-0000-0000F9420000}"/>
    <cellStyle name="Input 2 5 11 3 3" xfId="11469" xr:uid="{00000000-0005-0000-0000-0000FA420000}"/>
    <cellStyle name="Input 2 5 11 3 3 2" xfId="11470" xr:uid="{00000000-0005-0000-0000-0000FB420000}"/>
    <cellStyle name="Input 2 5 11 3 4" xfId="11471" xr:uid="{00000000-0005-0000-0000-0000FC420000}"/>
    <cellStyle name="Input 2 5 11 3 5" xfId="11472" xr:uid="{00000000-0005-0000-0000-0000FD420000}"/>
    <cellStyle name="Input 2 5 11 4" xfId="11473" xr:uid="{00000000-0005-0000-0000-0000FE420000}"/>
    <cellStyle name="Input 2 5 11 4 2" xfId="11474" xr:uid="{00000000-0005-0000-0000-0000FF420000}"/>
    <cellStyle name="Input 2 5 11 5" xfId="11475" xr:uid="{00000000-0005-0000-0000-000000430000}"/>
    <cellStyle name="Input 2 5 11 5 2" xfId="11476" xr:uid="{00000000-0005-0000-0000-000001430000}"/>
    <cellStyle name="Input 2 5 11 6" xfId="11477" xr:uid="{00000000-0005-0000-0000-000002430000}"/>
    <cellStyle name="Input 2 5 11 6 2" xfId="11478" xr:uid="{00000000-0005-0000-0000-000003430000}"/>
    <cellStyle name="Input 2 5 11 7" xfId="11479" xr:uid="{00000000-0005-0000-0000-000004430000}"/>
    <cellStyle name="Input 2 5 11 8" xfId="11480" xr:uid="{00000000-0005-0000-0000-000005430000}"/>
    <cellStyle name="Input 2 5 12" xfId="11481" xr:uid="{00000000-0005-0000-0000-000006430000}"/>
    <cellStyle name="Input 2 5 12 2" xfId="11482" xr:uid="{00000000-0005-0000-0000-000007430000}"/>
    <cellStyle name="Input 2 5 12 2 2" xfId="11483" xr:uid="{00000000-0005-0000-0000-000008430000}"/>
    <cellStyle name="Input 2 5 12 2 2 2" xfId="11484" xr:uid="{00000000-0005-0000-0000-000009430000}"/>
    <cellStyle name="Input 2 5 12 2 3" xfId="11485" xr:uid="{00000000-0005-0000-0000-00000A430000}"/>
    <cellStyle name="Input 2 5 12 2 3 2" xfId="11486" xr:uid="{00000000-0005-0000-0000-00000B430000}"/>
    <cellStyle name="Input 2 5 12 2 4" xfId="11487" xr:uid="{00000000-0005-0000-0000-00000C430000}"/>
    <cellStyle name="Input 2 5 12 2 5" xfId="11488" xr:uid="{00000000-0005-0000-0000-00000D430000}"/>
    <cellStyle name="Input 2 5 12 3" xfId="11489" xr:uid="{00000000-0005-0000-0000-00000E430000}"/>
    <cellStyle name="Input 2 5 12 3 2" xfId="11490" xr:uid="{00000000-0005-0000-0000-00000F430000}"/>
    <cellStyle name="Input 2 5 12 3 2 2" xfId="11491" xr:uid="{00000000-0005-0000-0000-000010430000}"/>
    <cellStyle name="Input 2 5 12 3 3" xfId="11492" xr:uid="{00000000-0005-0000-0000-000011430000}"/>
    <cellStyle name="Input 2 5 12 3 3 2" xfId="11493" xr:uid="{00000000-0005-0000-0000-000012430000}"/>
    <cellStyle name="Input 2 5 12 3 4" xfId="11494" xr:uid="{00000000-0005-0000-0000-000013430000}"/>
    <cellStyle name="Input 2 5 12 3 5" xfId="11495" xr:uid="{00000000-0005-0000-0000-000014430000}"/>
    <cellStyle name="Input 2 5 12 4" xfId="11496" xr:uid="{00000000-0005-0000-0000-000015430000}"/>
    <cellStyle name="Input 2 5 12 4 2" xfId="11497" xr:uid="{00000000-0005-0000-0000-000016430000}"/>
    <cellStyle name="Input 2 5 12 5" xfId="11498" xr:uid="{00000000-0005-0000-0000-000017430000}"/>
    <cellStyle name="Input 2 5 12 5 2" xfId="11499" xr:uid="{00000000-0005-0000-0000-000018430000}"/>
    <cellStyle name="Input 2 5 12 6" xfId="11500" xr:uid="{00000000-0005-0000-0000-000019430000}"/>
    <cellStyle name="Input 2 5 12 6 2" xfId="11501" xr:uid="{00000000-0005-0000-0000-00001A430000}"/>
    <cellStyle name="Input 2 5 12 7" xfId="11502" xr:uid="{00000000-0005-0000-0000-00001B430000}"/>
    <cellStyle name="Input 2 5 12 8" xfId="11503" xr:uid="{00000000-0005-0000-0000-00001C430000}"/>
    <cellStyle name="Input 2 5 13" xfId="11504" xr:uid="{00000000-0005-0000-0000-00001D430000}"/>
    <cellStyle name="Input 2 5 13 2" xfId="11505" xr:uid="{00000000-0005-0000-0000-00001E430000}"/>
    <cellStyle name="Input 2 5 13 2 2" xfId="11506" xr:uid="{00000000-0005-0000-0000-00001F430000}"/>
    <cellStyle name="Input 2 5 13 2 2 2" xfId="11507" xr:uid="{00000000-0005-0000-0000-000020430000}"/>
    <cellStyle name="Input 2 5 13 2 3" xfId="11508" xr:uid="{00000000-0005-0000-0000-000021430000}"/>
    <cellStyle name="Input 2 5 13 2 3 2" xfId="11509" xr:uid="{00000000-0005-0000-0000-000022430000}"/>
    <cellStyle name="Input 2 5 13 2 4" xfId="11510" xr:uid="{00000000-0005-0000-0000-000023430000}"/>
    <cellStyle name="Input 2 5 13 2 5" xfId="11511" xr:uid="{00000000-0005-0000-0000-000024430000}"/>
    <cellStyle name="Input 2 5 13 3" xfId="11512" xr:uid="{00000000-0005-0000-0000-000025430000}"/>
    <cellStyle name="Input 2 5 13 3 2" xfId="11513" xr:uid="{00000000-0005-0000-0000-000026430000}"/>
    <cellStyle name="Input 2 5 13 3 2 2" xfId="11514" xr:uid="{00000000-0005-0000-0000-000027430000}"/>
    <cellStyle name="Input 2 5 13 3 3" xfId="11515" xr:uid="{00000000-0005-0000-0000-000028430000}"/>
    <cellStyle name="Input 2 5 13 3 3 2" xfId="11516" xr:uid="{00000000-0005-0000-0000-000029430000}"/>
    <cellStyle name="Input 2 5 13 3 4" xfId="11517" xr:uid="{00000000-0005-0000-0000-00002A430000}"/>
    <cellStyle name="Input 2 5 13 3 5" xfId="11518" xr:uid="{00000000-0005-0000-0000-00002B430000}"/>
    <cellStyle name="Input 2 5 13 4" xfId="11519" xr:uid="{00000000-0005-0000-0000-00002C430000}"/>
    <cellStyle name="Input 2 5 13 4 2" xfId="11520" xr:uid="{00000000-0005-0000-0000-00002D430000}"/>
    <cellStyle name="Input 2 5 13 5" xfId="11521" xr:uid="{00000000-0005-0000-0000-00002E430000}"/>
    <cellStyle name="Input 2 5 13 5 2" xfId="11522" xr:uid="{00000000-0005-0000-0000-00002F430000}"/>
    <cellStyle name="Input 2 5 13 6" xfId="11523" xr:uid="{00000000-0005-0000-0000-000030430000}"/>
    <cellStyle name="Input 2 5 13 6 2" xfId="11524" xr:uid="{00000000-0005-0000-0000-000031430000}"/>
    <cellStyle name="Input 2 5 13 7" xfId="11525" xr:uid="{00000000-0005-0000-0000-000032430000}"/>
    <cellStyle name="Input 2 5 13 8" xfId="11526" xr:uid="{00000000-0005-0000-0000-000033430000}"/>
    <cellStyle name="Input 2 5 14" xfId="11527" xr:uid="{00000000-0005-0000-0000-000034430000}"/>
    <cellStyle name="Input 2 5 14 2" xfId="11528" xr:uid="{00000000-0005-0000-0000-000035430000}"/>
    <cellStyle name="Input 2 5 14 2 2" xfId="11529" xr:uid="{00000000-0005-0000-0000-000036430000}"/>
    <cellStyle name="Input 2 5 14 2 2 2" xfId="11530" xr:uid="{00000000-0005-0000-0000-000037430000}"/>
    <cellStyle name="Input 2 5 14 2 3" xfId="11531" xr:uid="{00000000-0005-0000-0000-000038430000}"/>
    <cellStyle name="Input 2 5 14 2 3 2" xfId="11532" xr:uid="{00000000-0005-0000-0000-000039430000}"/>
    <cellStyle name="Input 2 5 14 2 4" xfId="11533" xr:uid="{00000000-0005-0000-0000-00003A430000}"/>
    <cellStyle name="Input 2 5 14 2 5" xfId="11534" xr:uid="{00000000-0005-0000-0000-00003B430000}"/>
    <cellStyle name="Input 2 5 14 3" xfId="11535" xr:uid="{00000000-0005-0000-0000-00003C430000}"/>
    <cellStyle name="Input 2 5 14 3 2" xfId="11536" xr:uid="{00000000-0005-0000-0000-00003D430000}"/>
    <cellStyle name="Input 2 5 14 3 2 2" xfId="11537" xr:uid="{00000000-0005-0000-0000-00003E430000}"/>
    <cellStyle name="Input 2 5 14 3 3" xfId="11538" xr:uid="{00000000-0005-0000-0000-00003F430000}"/>
    <cellStyle name="Input 2 5 14 3 3 2" xfId="11539" xr:uid="{00000000-0005-0000-0000-000040430000}"/>
    <cellStyle name="Input 2 5 14 3 4" xfId="11540" xr:uid="{00000000-0005-0000-0000-000041430000}"/>
    <cellStyle name="Input 2 5 14 3 5" xfId="11541" xr:uid="{00000000-0005-0000-0000-000042430000}"/>
    <cellStyle name="Input 2 5 14 4" xfId="11542" xr:uid="{00000000-0005-0000-0000-000043430000}"/>
    <cellStyle name="Input 2 5 14 4 2" xfId="11543" xr:uid="{00000000-0005-0000-0000-000044430000}"/>
    <cellStyle name="Input 2 5 14 5" xfId="11544" xr:uid="{00000000-0005-0000-0000-000045430000}"/>
    <cellStyle name="Input 2 5 14 5 2" xfId="11545" xr:uid="{00000000-0005-0000-0000-000046430000}"/>
    <cellStyle name="Input 2 5 14 6" xfId="11546" xr:uid="{00000000-0005-0000-0000-000047430000}"/>
    <cellStyle name="Input 2 5 14 7" xfId="11547" xr:uid="{00000000-0005-0000-0000-000048430000}"/>
    <cellStyle name="Input 2 5 15" xfId="11548" xr:uid="{00000000-0005-0000-0000-000049430000}"/>
    <cellStyle name="Input 2 5 15 2" xfId="11549" xr:uid="{00000000-0005-0000-0000-00004A430000}"/>
    <cellStyle name="Input 2 5 15 2 2" xfId="11550" xr:uid="{00000000-0005-0000-0000-00004B430000}"/>
    <cellStyle name="Input 2 5 15 3" xfId="11551" xr:uid="{00000000-0005-0000-0000-00004C430000}"/>
    <cellStyle name="Input 2 5 15 3 2" xfId="11552" xr:uid="{00000000-0005-0000-0000-00004D430000}"/>
    <cellStyle name="Input 2 5 15 4" xfId="11553" xr:uid="{00000000-0005-0000-0000-00004E430000}"/>
    <cellStyle name="Input 2 5 15 5" xfId="11554" xr:uid="{00000000-0005-0000-0000-00004F430000}"/>
    <cellStyle name="Input 2 5 16" xfId="11555" xr:uid="{00000000-0005-0000-0000-000050430000}"/>
    <cellStyle name="Input 2 5 16 2" xfId="11556" xr:uid="{00000000-0005-0000-0000-000051430000}"/>
    <cellStyle name="Input 2 5 17" xfId="11557" xr:uid="{00000000-0005-0000-0000-000052430000}"/>
    <cellStyle name="Input 2 5 18" xfId="11558" xr:uid="{00000000-0005-0000-0000-000053430000}"/>
    <cellStyle name="Input 2 5 2" xfId="11559" xr:uid="{00000000-0005-0000-0000-000054430000}"/>
    <cellStyle name="Input 2 5 2 2" xfId="11560" xr:uid="{00000000-0005-0000-0000-000055430000}"/>
    <cellStyle name="Input 2 5 2 2 2" xfId="11561" xr:uid="{00000000-0005-0000-0000-000056430000}"/>
    <cellStyle name="Input 2 5 2 2 2 2" xfId="11562" xr:uid="{00000000-0005-0000-0000-000057430000}"/>
    <cellStyle name="Input 2 5 2 2 3" xfId="11563" xr:uid="{00000000-0005-0000-0000-000058430000}"/>
    <cellStyle name="Input 2 5 2 2 3 2" xfId="11564" xr:uid="{00000000-0005-0000-0000-000059430000}"/>
    <cellStyle name="Input 2 5 2 2 4" xfId="11565" xr:uid="{00000000-0005-0000-0000-00005A430000}"/>
    <cellStyle name="Input 2 5 2 2 5" xfId="11566" xr:uid="{00000000-0005-0000-0000-00005B430000}"/>
    <cellStyle name="Input 2 5 2 3" xfId="11567" xr:uid="{00000000-0005-0000-0000-00005C430000}"/>
    <cellStyle name="Input 2 5 2 3 2" xfId="11568" xr:uid="{00000000-0005-0000-0000-00005D430000}"/>
    <cellStyle name="Input 2 5 2 3 2 2" xfId="11569" xr:uid="{00000000-0005-0000-0000-00005E430000}"/>
    <cellStyle name="Input 2 5 2 3 3" xfId="11570" xr:uid="{00000000-0005-0000-0000-00005F430000}"/>
    <cellStyle name="Input 2 5 2 3 3 2" xfId="11571" xr:uid="{00000000-0005-0000-0000-000060430000}"/>
    <cellStyle name="Input 2 5 2 3 4" xfId="11572" xr:uid="{00000000-0005-0000-0000-000061430000}"/>
    <cellStyle name="Input 2 5 2 3 5" xfId="11573" xr:uid="{00000000-0005-0000-0000-000062430000}"/>
    <cellStyle name="Input 2 5 2 4" xfId="11574" xr:uid="{00000000-0005-0000-0000-000063430000}"/>
    <cellStyle name="Input 2 5 2 4 2" xfId="11575" xr:uid="{00000000-0005-0000-0000-000064430000}"/>
    <cellStyle name="Input 2 5 2 5" xfId="11576" xr:uid="{00000000-0005-0000-0000-000065430000}"/>
    <cellStyle name="Input 2 5 2 5 2" xfId="11577" xr:uid="{00000000-0005-0000-0000-000066430000}"/>
    <cellStyle name="Input 2 5 2 6" xfId="11578" xr:uid="{00000000-0005-0000-0000-000067430000}"/>
    <cellStyle name="Input 2 5 2 7" xfId="11579" xr:uid="{00000000-0005-0000-0000-000068430000}"/>
    <cellStyle name="Input 2 5 3" xfId="11580" xr:uid="{00000000-0005-0000-0000-000069430000}"/>
    <cellStyle name="Input 2 5 3 2" xfId="11581" xr:uid="{00000000-0005-0000-0000-00006A430000}"/>
    <cellStyle name="Input 2 5 3 2 2" xfId="11582" xr:uid="{00000000-0005-0000-0000-00006B430000}"/>
    <cellStyle name="Input 2 5 3 2 2 2" xfId="11583" xr:uid="{00000000-0005-0000-0000-00006C430000}"/>
    <cellStyle name="Input 2 5 3 2 3" xfId="11584" xr:uid="{00000000-0005-0000-0000-00006D430000}"/>
    <cellStyle name="Input 2 5 3 2 3 2" xfId="11585" xr:uid="{00000000-0005-0000-0000-00006E430000}"/>
    <cellStyle name="Input 2 5 3 2 4" xfId="11586" xr:uid="{00000000-0005-0000-0000-00006F430000}"/>
    <cellStyle name="Input 2 5 3 2 5" xfId="11587" xr:uid="{00000000-0005-0000-0000-000070430000}"/>
    <cellStyle name="Input 2 5 3 3" xfId="11588" xr:uid="{00000000-0005-0000-0000-000071430000}"/>
    <cellStyle name="Input 2 5 3 3 2" xfId="11589" xr:uid="{00000000-0005-0000-0000-000072430000}"/>
    <cellStyle name="Input 2 5 3 3 2 2" xfId="11590" xr:uid="{00000000-0005-0000-0000-000073430000}"/>
    <cellStyle name="Input 2 5 3 3 3" xfId="11591" xr:uid="{00000000-0005-0000-0000-000074430000}"/>
    <cellStyle name="Input 2 5 3 3 3 2" xfId="11592" xr:uid="{00000000-0005-0000-0000-000075430000}"/>
    <cellStyle name="Input 2 5 3 3 4" xfId="11593" xr:uid="{00000000-0005-0000-0000-000076430000}"/>
    <cellStyle name="Input 2 5 3 3 5" xfId="11594" xr:uid="{00000000-0005-0000-0000-000077430000}"/>
    <cellStyle name="Input 2 5 3 4" xfId="11595" xr:uid="{00000000-0005-0000-0000-000078430000}"/>
    <cellStyle name="Input 2 5 3 4 2" xfId="11596" xr:uid="{00000000-0005-0000-0000-000079430000}"/>
    <cellStyle name="Input 2 5 3 5" xfId="11597" xr:uid="{00000000-0005-0000-0000-00007A430000}"/>
    <cellStyle name="Input 2 5 3 5 2" xfId="11598" xr:uid="{00000000-0005-0000-0000-00007B430000}"/>
    <cellStyle name="Input 2 5 3 6" xfId="11599" xr:uid="{00000000-0005-0000-0000-00007C430000}"/>
    <cellStyle name="Input 2 5 3 6 2" xfId="11600" xr:uid="{00000000-0005-0000-0000-00007D430000}"/>
    <cellStyle name="Input 2 5 3 7" xfId="11601" xr:uid="{00000000-0005-0000-0000-00007E430000}"/>
    <cellStyle name="Input 2 5 3 8" xfId="11602" xr:uid="{00000000-0005-0000-0000-00007F430000}"/>
    <cellStyle name="Input 2 5 4" xfId="11603" xr:uid="{00000000-0005-0000-0000-000080430000}"/>
    <cellStyle name="Input 2 5 4 2" xfId="11604" xr:uid="{00000000-0005-0000-0000-000081430000}"/>
    <cellStyle name="Input 2 5 4 2 2" xfId="11605" xr:uid="{00000000-0005-0000-0000-000082430000}"/>
    <cellStyle name="Input 2 5 4 2 2 2" xfId="11606" xr:uid="{00000000-0005-0000-0000-000083430000}"/>
    <cellStyle name="Input 2 5 4 2 3" xfId="11607" xr:uid="{00000000-0005-0000-0000-000084430000}"/>
    <cellStyle name="Input 2 5 4 2 3 2" xfId="11608" xr:uid="{00000000-0005-0000-0000-000085430000}"/>
    <cellStyle name="Input 2 5 4 2 4" xfId="11609" xr:uid="{00000000-0005-0000-0000-000086430000}"/>
    <cellStyle name="Input 2 5 4 2 5" xfId="11610" xr:uid="{00000000-0005-0000-0000-000087430000}"/>
    <cellStyle name="Input 2 5 4 3" xfId="11611" xr:uid="{00000000-0005-0000-0000-000088430000}"/>
    <cellStyle name="Input 2 5 4 3 2" xfId="11612" xr:uid="{00000000-0005-0000-0000-000089430000}"/>
    <cellStyle name="Input 2 5 4 3 2 2" xfId="11613" xr:uid="{00000000-0005-0000-0000-00008A430000}"/>
    <cellStyle name="Input 2 5 4 3 3" xfId="11614" xr:uid="{00000000-0005-0000-0000-00008B430000}"/>
    <cellStyle name="Input 2 5 4 3 3 2" xfId="11615" xr:uid="{00000000-0005-0000-0000-00008C430000}"/>
    <cellStyle name="Input 2 5 4 3 4" xfId="11616" xr:uid="{00000000-0005-0000-0000-00008D430000}"/>
    <cellStyle name="Input 2 5 4 3 5" xfId="11617" xr:uid="{00000000-0005-0000-0000-00008E430000}"/>
    <cellStyle name="Input 2 5 4 4" xfId="11618" xr:uid="{00000000-0005-0000-0000-00008F430000}"/>
    <cellStyle name="Input 2 5 4 4 2" xfId="11619" xr:uid="{00000000-0005-0000-0000-000090430000}"/>
    <cellStyle name="Input 2 5 4 5" xfId="11620" xr:uid="{00000000-0005-0000-0000-000091430000}"/>
    <cellStyle name="Input 2 5 4 5 2" xfId="11621" xr:uid="{00000000-0005-0000-0000-000092430000}"/>
    <cellStyle name="Input 2 5 4 6" xfId="11622" xr:uid="{00000000-0005-0000-0000-000093430000}"/>
    <cellStyle name="Input 2 5 4 6 2" xfId="11623" xr:uid="{00000000-0005-0000-0000-000094430000}"/>
    <cellStyle name="Input 2 5 4 7" xfId="11624" xr:uid="{00000000-0005-0000-0000-000095430000}"/>
    <cellStyle name="Input 2 5 4 8" xfId="11625" xr:uid="{00000000-0005-0000-0000-000096430000}"/>
    <cellStyle name="Input 2 5 5" xfId="11626" xr:uid="{00000000-0005-0000-0000-000097430000}"/>
    <cellStyle name="Input 2 5 5 2" xfId="11627" xr:uid="{00000000-0005-0000-0000-000098430000}"/>
    <cellStyle name="Input 2 5 5 2 2" xfId="11628" xr:uid="{00000000-0005-0000-0000-000099430000}"/>
    <cellStyle name="Input 2 5 5 2 2 2" xfId="11629" xr:uid="{00000000-0005-0000-0000-00009A430000}"/>
    <cellStyle name="Input 2 5 5 2 3" xfId="11630" xr:uid="{00000000-0005-0000-0000-00009B430000}"/>
    <cellStyle name="Input 2 5 5 2 3 2" xfId="11631" xr:uid="{00000000-0005-0000-0000-00009C430000}"/>
    <cellStyle name="Input 2 5 5 2 4" xfId="11632" xr:uid="{00000000-0005-0000-0000-00009D430000}"/>
    <cellStyle name="Input 2 5 5 2 5" xfId="11633" xr:uid="{00000000-0005-0000-0000-00009E430000}"/>
    <cellStyle name="Input 2 5 5 3" xfId="11634" xr:uid="{00000000-0005-0000-0000-00009F430000}"/>
    <cellStyle name="Input 2 5 5 3 2" xfId="11635" xr:uid="{00000000-0005-0000-0000-0000A0430000}"/>
    <cellStyle name="Input 2 5 5 3 2 2" xfId="11636" xr:uid="{00000000-0005-0000-0000-0000A1430000}"/>
    <cellStyle name="Input 2 5 5 3 3" xfId="11637" xr:uid="{00000000-0005-0000-0000-0000A2430000}"/>
    <cellStyle name="Input 2 5 5 3 3 2" xfId="11638" xr:uid="{00000000-0005-0000-0000-0000A3430000}"/>
    <cellStyle name="Input 2 5 5 3 4" xfId="11639" xr:uid="{00000000-0005-0000-0000-0000A4430000}"/>
    <cellStyle name="Input 2 5 5 3 5" xfId="11640" xr:uid="{00000000-0005-0000-0000-0000A5430000}"/>
    <cellStyle name="Input 2 5 5 4" xfId="11641" xr:uid="{00000000-0005-0000-0000-0000A6430000}"/>
    <cellStyle name="Input 2 5 5 4 2" xfId="11642" xr:uid="{00000000-0005-0000-0000-0000A7430000}"/>
    <cellStyle name="Input 2 5 5 5" xfId="11643" xr:uid="{00000000-0005-0000-0000-0000A8430000}"/>
    <cellStyle name="Input 2 5 5 5 2" xfId="11644" xr:uid="{00000000-0005-0000-0000-0000A9430000}"/>
    <cellStyle name="Input 2 5 5 6" xfId="11645" xr:uid="{00000000-0005-0000-0000-0000AA430000}"/>
    <cellStyle name="Input 2 5 5 6 2" xfId="11646" xr:uid="{00000000-0005-0000-0000-0000AB430000}"/>
    <cellStyle name="Input 2 5 5 7" xfId="11647" xr:uid="{00000000-0005-0000-0000-0000AC430000}"/>
    <cellStyle name="Input 2 5 5 8" xfId="11648" xr:uid="{00000000-0005-0000-0000-0000AD430000}"/>
    <cellStyle name="Input 2 5 6" xfId="11649" xr:uid="{00000000-0005-0000-0000-0000AE430000}"/>
    <cellStyle name="Input 2 5 6 2" xfId="11650" xr:uid="{00000000-0005-0000-0000-0000AF430000}"/>
    <cellStyle name="Input 2 5 6 2 2" xfId="11651" xr:uid="{00000000-0005-0000-0000-0000B0430000}"/>
    <cellStyle name="Input 2 5 6 2 2 2" xfId="11652" xr:uid="{00000000-0005-0000-0000-0000B1430000}"/>
    <cellStyle name="Input 2 5 6 2 3" xfId="11653" xr:uid="{00000000-0005-0000-0000-0000B2430000}"/>
    <cellStyle name="Input 2 5 6 2 3 2" xfId="11654" xr:uid="{00000000-0005-0000-0000-0000B3430000}"/>
    <cellStyle name="Input 2 5 6 2 4" xfId="11655" xr:uid="{00000000-0005-0000-0000-0000B4430000}"/>
    <cellStyle name="Input 2 5 6 2 5" xfId="11656" xr:uid="{00000000-0005-0000-0000-0000B5430000}"/>
    <cellStyle name="Input 2 5 6 3" xfId="11657" xr:uid="{00000000-0005-0000-0000-0000B6430000}"/>
    <cellStyle name="Input 2 5 6 3 2" xfId="11658" xr:uid="{00000000-0005-0000-0000-0000B7430000}"/>
    <cellStyle name="Input 2 5 6 3 2 2" xfId="11659" xr:uid="{00000000-0005-0000-0000-0000B8430000}"/>
    <cellStyle name="Input 2 5 6 3 3" xfId="11660" xr:uid="{00000000-0005-0000-0000-0000B9430000}"/>
    <cellStyle name="Input 2 5 6 3 3 2" xfId="11661" xr:uid="{00000000-0005-0000-0000-0000BA430000}"/>
    <cellStyle name="Input 2 5 6 3 4" xfId="11662" xr:uid="{00000000-0005-0000-0000-0000BB430000}"/>
    <cellStyle name="Input 2 5 6 3 5" xfId="11663" xr:uid="{00000000-0005-0000-0000-0000BC430000}"/>
    <cellStyle name="Input 2 5 6 4" xfId="11664" xr:uid="{00000000-0005-0000-0000-0000BD430000}"/>
    <cellStyle name="Input 2 5 6 4 2" xfId="11665" xr:uid="{00000000-0005-0000-0000-0000BE430000}"/>
    <cellStyle name="Input 2 5 6 5" xfId="11666" xr:uid="{00000000-0005-0000-0000-0000BF430000}"/>
    <cellStyle name="Input 2 5 6 5 2" xfId="11667" xr:uid="{00000000-0005-0000-0000-0000C0430000}"/>
    <cellStyle name="Input 2 5 6 6" xfId="11668" xr:uid="{00000000-0005-0000-0000-0000C1430000}"/>
    <cellStyle name="Input 2 5 6 6 2" xfId="11669" xr:uid="{00000000-0005-0000-0000-0000C2430000}"/>
    <cellStyle name="Input 2 5 6 7" xfId="11670" xr:uid="{00000000-0005-0000-0000-0000C3430000}"/>
    <cellStyle name="Input 2 5 6 8" xfId="11671" xr:uid="{00000000-0005-0000-0000-0000C4430000}"/>
    <cellStyle name="Input 2 5 7" xfId="11672" xr:uid="{00000000-0005-0000-0000-0000C5430000}"/>
    <cellStyle name="Input 2 5 7 2" xfId="11673" xr:uid="{00000000-0005-0000-0000-0000C6430000}"/>
    <cellStyle name="Input 2 5 7 2 2" xfId="11674" xr:uid="{00000000-0005-0000-0000-0000C7430000}"/>
    <cellStyle name="Input 2 5 7 2 2 2" xfId="11675" xr:uid="{00000000-0005-0000-0000-0000C8430000}"/>
    <cellStyle name="Input 2 5 7 2 3" xfId="11676" xr:uid="{00000000-0005-0000-0000-0000C9430000}"/>
    <cellStyle name="Input 2 5 7 2 3 2" xfId="11677" xr:uid="{00000000-0005-0000-0000-0000CA430000}"/>
    <cellStyle name="Input 2 5 7 2 4" xfId="11678" xr:uid="{00000000-0005-0000-0000-0000CB430000}"/>
    <cellStyle name="Input 2 5 7 2 5" xfId="11679" xr:uid="{00000000-0005-0000-0000-0000CC430000}"/>
    <cellStyle name="Input 2 5 7 3" xfId="11680" xr:uid="{00000000-0005-0000-0000-0000CD430000}"/>
    <cellStyle name="Input 2 5 7 3 2" xfId="11681" xr:uid="{00000000-0005-0000-0000-0000CE430000}"/>
    <cellStyle name="Input 2 5 7 3 2 2" xfId="11682" xr:uid="{00000000-0005-0000-0000-0000CF430000}"/>
    <cellStyle name="Input 2 5 7 3 3" xfId="11683" xr:uid="{00000000-0005-0000-0000-0000D0430000}"/>
    <cellStyle name="Input 2 5 7 3 3 2" xfId="11684" xr:uid="{00000000-0005-0000-0000-0000D1430000}"/>
    <cellStyle name="Input 2 5 7 3 4" xfId="11685" xr:uid="{00000000-0005-0000-0000-0000D2430000}"/>
    <cellStyle name="Input 2 5 7 3 5" xfId="11686" xr:uid="{00000000-0005-0000-0000-0000D3430000}"/>
    <cellStyle name="Input 2 5 7 4" xfId="11687" xr:uid="{00000000-0005-0000-0000-0000D4430000}"/>
    <cellStyle name="Input 2 5 7 4 2" xfId="11688" xr:uid="{00000000-0005-0000-0000-0000D5430000}"/>
    <cellStyle name="Input 2 5 7 5" xfId="11689" xr:uid="{00000000-0005-0000-0000-0000D6430000}"/>
    <cellStyle name="Input 2 5 7 5 2" xfId="11690" xr:uid="{00000000-0005-0000-0000-0000D7430000}"/>
    <cellStyle name="Input 2 5 7 6" xfId="11691" xr:uid="{00000000-0005-0000-0000-0000D8430000}"/>
    <cellStyle name="Input 2 5 7 6 2" xfId="11692" xr:uid="{00000000-0005-0000-0000-0000D9430000}"/>
    <cellStyle name="Input 2 5 7 7" xfId="11693" xr:uid="{00000000-0005-0000-0000-0000DA430000}"/>
    <cellStyle name="Input 2 5 7 8" xfId="11694" xr:uid="{00000000-0005-0000-0000-0000DB430000}"/>
    <cellStyle name="Input 2 5 8" xfId="11695" xr:uid="{00000000-0005-0000-0000-0000DC430000}"/>
    <cellStyle name="Input 2 5 8 2" xfId="11696" xr:uid="{00000000-0005-0000-0000-0000DD430000}"/>
    <cellStyle name="Input 2 5 8 2 2" xfId="11697" xr:uid="{00000000-0005-0000-0000-0000DE430000}"/>
    <cellStyle name="Input 2 5 8 2 2 2" xfId="11698" xr:uid="{00000000-0005-0000-0000-0000DF430000}"/>
    <cellStyle name="Input 2 5 8 2 3" xfId="11699" xr:uid="{00000000-0005-0000-0000-0000E0430000}"/>
    <cellStyle name="Input 2 5 8 2 3 2" xfId="11700" xr:uid="{00000000-0005-0000-0000-0000E1430000}"/>
    <cellStyle name="Input 2 5 8 2 4" xfId="11701" xr:uid="{00000000-0005-0000-0000-0000E2430000}"/>
    <cellStyle name="Input 2 5 8 2 5" xfId="11702" xr:uid="{00000000-0005-0000-0000-0000E3430000}"/>
    <cellStyle name="Input 2 5 8 3" xfId="11703" xr:uid="{00000000-0005-0000-0000-0000E4430000}"/>
    <cellStyle name="Input 2 5 8 3 2" xfId="11704" xr:uid="{00000000-0005-0000-0000-0000E5430000}"/>
    <cellStyle name="Input 2 5 8 3 2 2" xfId="11705" xr:uid="{00000000-0005-0000-0000-0000E6430000}"/>
    <cellStyle name="Input 2 5 8 3 3" xfId="11706" xr:uid="{00000000-0005-0000-0000-0000E7430000}"/>
    <cellStyle name="Input 2 5 8 3 3 2" xfId="11707" xr:uid="{00000000-0005-0000-0000-0000E8430000}"/>
    <cellStyle name="Input 2 5 8 3 4" xfId="11708" xr:uid="{00000000-0005-0000-0000-0000E9430000}"/>
    <cellStyle name="Input 2 5 8 3 5" xfId="11709" xr:uid="{00000000-0005-0000-0000-0000EA430000}"/>
    <cellStyle name="Input 2 5 8 4" xfId="11710" xr:uid="{00000000-0005-0000-0000-0000EB430000}"/>
    <cellStyle name="Input 2 5 8 4 2" xfId="11711" xr:uid="{00000000-0005-0000-0000-0000EC430000}"/>
    <cellStyle name="Input 2 5 8 5" xfId="11712" xr:uid="{00000000-0005-0000-0000-0000ED430000}"/>
    <cellStyle name="Input 2 5 8 5 2" xfId="11713" xr:uid="{00000000-0005-0000-0000-0000EE430000}"/>
    <cellStyle name="Input 2 5 8 6" xfId="11714" xr:uid="{00000000-0005-0000-0000-0000EF430000}"/>
    <cellStyle name="Input 2 5 8 6 2" xfId="11715" xr:uid="{00000000-0005-0000-0000-0000F0430000}"/>
    <cellStyle name="Input 2 5 8 7" xfId="11716" xr:uid="{00000000-0005-0000-0000-0000F1430000}"/>
    <cellStyle name="Input 2 5 8 8" xfId="11717" xr:uid="{00000000-0005-0000-0000-0000F2430000}"/>
    <cellStyle name="Input 2 5 9" xfId="11718" xr:uid="{00000000-0005-0000-0000-0000F3430000}"/>
    <cellStyle name="Input 2 5 9 2" xfId="11719" xr:uid="{00000000-0005-0000-0000-0000F4430000}"/>
    <cellStyle name="Input 2 5 9 2 2" xfId="11720" xr:uid="{00000000-0005-0000-0000-0000F5430000}"/>
    <cellStyle name="Input 2 5 9 2 2 2" xfId="11721" xr:uid="{00000000-0005-0000-0000-0000F6430000}"/>
    <cellStyle name="Input 2 5 9 2 3" xfId="11722" xr:uid="{00000000-0005-0000-0000-0000F7430000}"/>
    <cellStyle name="Input 2 5 9 2 3 2" xfId="11723" xr:uid="{00000000-0005-0000-0000-0000F8430000}"/>
    <cellStyle name="Input 2 5 9 2 4" xfId="11724" xr:uid="{00000000-0005-0000-0000-0000F9430000}"/>
    <cellStyle name="Input 2 5 9 2 5" xfId="11725" xr:uid="{00000000-0005-0000-0000-0000FA430000}"/>
    <cellStyle name="Input 2 5 9 3" xfId="11726" xr:uid="{00000000-0005-0000-0000-0000FB430000}"/>
    <cellStyle name="Input 2 5 9 3 2" xfId="11727" xr:uid="{00000000-0005-0000-0000-0000FC430000}"/>
    <cellStyle name="Input 2 5 9 3 2 2" xfId="11728" xr:uid="{00000000-0005-0000-0000-0000FD430000}"/>
    <cellStyle name="Input 2 5 9 3 3" xfId="11729" xr:uid="{00000000-0005-0000-0000-0000FE430000}"/>
    <cellStyle name="Input 2 5 9 3 3 2" xfId="11730" xr:uid="{00000000-0005-0000-0000-0000FF430000}"/>
    <cellStyle name="Input 2 5 9 3 4" xfId="11731" xr:uid="{00000000-0005-0000-0000-000000440000}"/>
    <cellStyle name="Input 2 5 9 3 5" xfId="11732" xr:uid="{00000000-0005-0000-0000-000001440000}"/>
    <cellStyle name="Input 2 5 9 4" xfId="11733" xr:uid="{00000000-0005-0000-0000-000002440000}"/>
    <cellStyle name="Input 2 5 9 4 2" xfId="11734" xr:uid="{00000000-0005-0000-0000-000003440000}"/>
    <cellStyle name="Input 2 5 9 5" xfId="11735" xr:uid="{00000000-0005-0000-0000-000004440000}"/>
    <cellStyle name="Input 2 5 9 5 2" xfId="11736" xr:uid="{00000000-0005-0000-0000-000005440000}"/>
    <cellStyle name="Input 2 5 9 6" xfId="11737" xr:uid="{00000000-0005-0000-0000-000006440000}"/>
    <cellStyle name="Input 2 5 9 6 2" xfId="11738" xr:uid="{00000000-0005-0000-0000-000007440000}"/>
    <cellStyle name="Input 2 5 9 7" xfId="11739" xr:uid="{00000000-0005-0000-0000-000008440000}"/>
    <cellStyle name="Input 2 5 9 8" xfId="11740" xr:uid="{00000000-0005-0000-0000-000009440000}"/>
    <cellStyle name="Input 2 6" xfId="11741" xr:uid="{00000000-0005-0000-0000-00000A440000}"/>
    <cellStyle name="Input 2 6 2" xfId="11742" xr:uid="{00000000-0005-0000-0000-00000B440000}"/>
    <cellStyle name="Input 2 6 2 2" xfId="11743" xr:uid="{00000000-0005-0000-0000-00000C440000}"/>
    <cellStyle name="Input 2 6 2 2 2" xfId="11744" xr:uid="{00000000-0005-0000-0000-00000D440000}"/>
    <cellStyle name="Input 2 6 2 3" xfId="11745" xr:uid="{00000000-0005-0000-0000-00000E440000}"/>
    <cellStyle name="Input 2 6 2 3 2" xfId="11746" xr:uid="{00000000-0005-0000-0000-00000F440000}"/>
    <cellStyle name="Input 2 6 2 4" xfId="11747" xr:uid="{00000000-0005-0000-0000-000010440000}"/>
    <cellStyle name="Input 2 6 2 5" xfId="11748" xr:uid="{00000000-0005-0000-0000-000011440000}"/>
    <cellStyle name="Input 2 6 3" xfId="11749" xr:uid="{00000000-0005-0000-0000-000012440000}"/>
    <cellStyle name="Input 2 6 3 2" xfId="11750" xr:uid="{00000000-0005-0000-0000-000013440000}"/>
    <cellStyle name="Input 2 6 3 2 2" xfId="11751" xr:uid="{00000000-0005-0000-0000-000014440000}"/>
    <cellStyle name="Input 2 6 3 3" xfId="11752" xr:uid="{00000000-0005-0000-0000-000015440000}"/>
    <cellStyle name="Input 2 6 3 3 2" xfId="11753" xr:uid="{00000000-0005-0000-0000-000016440000}"/>
    <cellStyle name="Input 2 6 3 4" xfId="11754" xr:uid="{00000000-0005-0000-0000-000017440000}"/>
    <cellStyle name="Input 2 6 3 5" xfId="11755" xr:uid="{00000000-0005-0000-0000-000018440000}"/>
    <cellStyle name="Input 2 6 4" xfId="11756" xr:uid="{00000000-0005-0000-0000-000019440000}"/>
    <cellStyle name="Input 2 6 4 2" xfId="11757" xr:uid="{00000000-0005-0000-0000-00001A440000}"/>
    <cellStyle name="Input 2 6 5" xfId="11758" xr:uid="{00000000-0005-0000-0000-00001B440000}"/>
    <cellStyle name="Input 2 6 5 2" xfId="11759" xr:uid="{00000000-0005-0000-0000-00001C440000}"/>
    <cellStyle name="Input 2 6 6" xfId="11760" xr:uid="{00000000-0005-0000-0000-00001D440000}"/>
    <cellStyle name="Input 2 6 6 2" xfId="11761" xr:uid="{00000000-0005-0000-0000-00001E440000}"/>
    <cellStyle name="Input 2 6 7" xfId="11762" xr:uid="{00000000-0005-0000-0000-00001F440000}"/>
    <cellStyle name="Input 2 6 8" xfId="11763" xr:uid="{00000000-0005-0000-0000-000020440000}"/>
    <cellStyle name="Input 2 7" xfId="11764" xr:uid="{00000000-0005-0000-0000-000021440000}"/>
    <cellStyle name="Input 2 7 2" xfId="11765" xr:uid="{00000000-0005-0000-0000-000022440000}"/>
    <cellStyle name="Input 2 7 2 2" xfId="11766" xr:uid="{00000000-0005-0000-0000-000023440000}"/>
    <cellStyle name="Input 2 7 2 2 2" xfId="11767" xr:uid="{00000000-0005-0000-0000-000024440000}"/>
    <cellStyle name="Input 2 7 2 3" xfId="11768" xr:uid="{00000000-0005-0000-0000-000025440000}"/>
    <cellStyle name="Input 2 7 2 3 2" xfId="11769" xr:uid="{00000000-0005-0000-0000-000026440000}"/>
    <cellStyle name="Input 2 7 2 4" xfId="11770" xr:uid="{00000000-0005-0000-0000-000027440000}"/>
    <cellStyle name="Input 2 7 2 5" xfId="11771" xr:uid="{00000000-0005-0000-0000-000028440000}"/>
    <cellStyle name="Input 2 7 3" xfId="11772" xr:uid="{00000000-0005-0000-0000-000029440000}"/>
    <cellStyle name="Input 2 7 3 2" xfId="11773" xr:uid="{00000000-0005-0000-0000-00002A440000}"/>
    <cellStyle name="Input 2 7 3 2 2" xfId="11774" xr:uid="{00000000-0005-0000-0000-00002B440000}"/>
    <cellStyle name="Input 2 7 3 3" xfId="11775" xr:uid="{00000000-0005-0000-0000-00002C440000}"/>
    <cellStyle name="Input 2 7 3 3 2" xfId="11776" xr:uid="{00000000-0005-0000-0000-00002D440000}"/>
    <cellStyle name="Input 2 7 3 4" xfId="11777" xr:uid="{00000000-0005-0000-0000-00002E440000}"/>
    <cellStyle name="Input 2 7 3 5" xfId="11778" xr:uid="{00000000-0005-0000-0000-00002F440000}"/>
    <cellStyle name="Input 2 7 4" xfId="11779" xr:uid="{00000000-0005-0000-0000-000030440000}"/>
    <cellStyle name="Input 2 7 4 2" xfId="11780" xr:uid="{00000000-0005-0000-0000-000031440000}"/>
    <cellStyle name="Input 2 7 5" xfId="11781" xr:uid="{00000000-0005-0000-0000-000032440000}"/>
    <cellStyle name="Input 2 7 5 2" xfId="11782" xr:uid="{00000000-0005-0000-0000-000033440000}"/>
    <cellStyle name="Input 2 7 6" xfId="11783" xr:uid="{00000000-0005-0000-0000-000034440000}"/>
    <cellStyle name="Input 2 7 6 2" xfId="11784" xr:uid="{00000000-0005-0000-0000-000035440000}"/>
    <cellStyle name="Input 2 7 7" xfId="11785" xr:uid="{00000000-0005-0000-0000-000036440000}"/>
    <cellStyle name="Input 2 7 8" xfId="11786" xr:uid="{00000000-0005-0000-0000-000037440000}"/>
    <cellStyle name="Input 2 8" xfId="11787" xr:uid="{00000000-0005-0000-0000-000038440000}"/>
    <cellStyle name="Input 2 8 2" xfId="11788" xr:uid="{00000000-0005-0000-0000-000039440000}"/>
    <cellStyle name="Input 2 8 2 2" xfId="11789" xr:uid="{00000000-0005-0000-0000-00003A440000}"/>
    <cellStyle name="Input 2 8 2 2 2" xfId="11790" xr:uid="{00000000-0005-0000-0000-00003B440000}"/>
    <cellStyle name="Input 2 8 2 3" xfId="11791" xr:uid="{00000000-0005-0000-0000-00003C440000}"/>
    <cellStyle name="Input 2 8 2 3 2" xfId="11792" xr:uid="{00000000-0005-0000-0000-00003D440000}"/>
    <cellStyle name="Input 2 8 2 4" xfId="11793" xr:uid="{00000000-0005-0000-0000-00003E440000}"/>
    <cellStyle name="Input 2 8 2 5" xfId="11794" xr:uid="{00000000-0005-0000-0000-00003F440000}"/>
    <cellStyle name="Input 2 8 3" xfId="11795" xr:uid="{00000000-0005-0000-0000-000040440000}"/>
    <cellStyle name="Input 2 8 3 2" xfId="11796" xr:uid="{00000000-0005-0000-0000-000041440000}"/>
    <cellStyle name="Input 2 8 3 2 2" xfId="11797" xr:uid="{00000000-0005-0000-0000-000042440000}"/>
    <cellStyle name="Input 2 8 3 3" xfId="11798" xr:uid="{00000000-0005-0000-0000-000043440000}"/>
    <cellStyle name="Input 2 8 3 3 2" xfId="11799" xr:uid="{00000000-0005-0000-0000-000044440000}"/>
    <cellStyle name="Input 2 8 3 4" xfId="11800" xr:uid="{00000000-0005-0000-0000-000045440000}"/>
    <cellStyle name="Input 2 8 3 5" xfId="11801" xr:uid="{00000000-0005-0000-0000-000046440000}"/>
    <cellStyle name="Input 2 8 4" xfId="11802" xr:uid="{00000000-0005-0000-0000-000047440000}"/>
    <cellStyle name="Input 2 8 4 2" xfId="11803" xr:uid="{00000000-0005-0000-0000-000048440000}"/>
    <cellStyle name="Input 2 8 5" xfId="11804" xr:uid="{00000000-0005-0000-0000-000049440000}"/>
    <cellStyle name="Input 2 8 5 2" xfId="11805" xr:uid="{00000000-0005-0000-0000-00004A440000}"/>
    <cellStyle name="Input 2 8 6" xfId="11806" xr:uid="{00000000-0005-0000-0000-00004B440000}"/>
    <cellStyle name="Input 2 8 6 2" xfId="11807" xr:uid="{00000000-0005-0000-0000-00004C440000}"/>
    <cellStyle name="Input 2 8 7" xfId="11808" xr:uid="{00000000-0005-0000-0000-00004D440000}"/>
    <cellStyle name="Input 2 8 8" xfId="11809" xr:uid="{00000000-0005-0000-0000-00004E440000}"/>
    <cellStyle name="Input 2 9" xfId="11810" xr:uid="{00000000-0005-0000-0000-00004F440000}"/>
    <cellStyle name="Input 2 9 2" xfId="11811" xr:uid="{00000000-0005-0000-0000-000050440000}"/>
    <cellStyle name="Input 2 9 2 2" xfId="11812" xr:uid="{00000000-0005-0000-0000-000051440000}"/>
    <cellStyle name="Input 2 9 2 2 2" xfId="11813" xr:uid="{00000000-0005-0000-0000-000052440000}"/>
    <cellStyle name="Input 2 9 2 3" xfId="11814" xr:uid="{00000000-0005-0000-0000-000053440000}"/>
    <cellStyle name="Input 2 9 2 3 2" xfId="11815" xr:uid="{00000000-0005-0000-0000-000054440000}"/>
    <cellStyle name="Input 2 9 2 4" xfId="11816" xr:uid="{00000000-0005-0000-0000-000055440000}"/>
    <cellStyle name="Input 2 9 2 5" xfId="11817" xr:uid="{00000000-0005-0000-0000-000056440000}"/>
    <cellStyle name="Input 2 9 3" xfId="11818" xr:uid="{00000000-0005-0000-0000-000057440000}"/>
    <cellStyle name="Input 2 9 3 2" xfId="11819" xr:uid="{00000000-0005-0000-0000-000058440000}"/>
    <cellStyle name="Input 2 9 3 2 2" xfId="11820" xr:uid="{00000000-0005-0000-0000-000059440000}"/>
    <cellStyle name="Input 2 9 3 3" xfId="11821" xr:uid="{00000000-0005-0000-0000-00005A440000}"/>
    <cellStyle name="Input 2 9 3 3 2" xfId="11822" xr:uid="{00000000-0005-0000-0000-00005B440000}"/>
    <cellStyle name="Input 2 9 3 4" xfId="11823" xr:uid="{00000000-0005-0000-0000-00005C440000}"/>
    <cellStyle name="Input 2 9 3 5" xfId="11824" xr:uid="{00000000-0005-0000-0000-00005D440000}"/>
    <cellStyle name="Input 2 9 4" xfId="11825" xr:uid="{00000000-0005-0000-0000-00005E440000}"/>
    <cellStyle name="Input 2 9 4 2" xfId="11826" xr:uid="{00000000-0005-0000-0000-00005F440000}"/>
    <cellStyle name="Input 2 9 5" xfId="11827" xr:uid="{00000000-0005-0000-0000-000060440000}"/>
    <cellStyle name="Input 2 9 5 2" xfId="11828" xr:uid="{00000000-0005-0000-0000-000061440000}"/>
    <cellStyle name="Input 2 9 6" xfId="11829" xr:uid="{00000000-0005-0000-0000-000062440000}"/>
    <cellStyle name="Input 2 9 6 2" xfId="11830" xr:uid="{00000000-0005-0000-0000-000063440000}"/>
    <cellStyle name="Input 2 9 7" xfId="11831" xr:uid="{00000000-0005-0000-0000-000064440000}"/>
    <cellStyle name="Input 2 9 8" xfId="11832" xr:uid="{00000000-0005-0000-0000-000065440000}"/>
    <cellStyle name="Input0decimals" xfId="20" xr:uid="{00000000-0005-0000-0000-000066440000}"/>
    <cellStyle name="Input0decimals 2" xfId="11833" xr:uid="{00000000-0005-0000-0000-000067440000}"/>
    <cellStyle name="Input0decimals 2 10" xfId="11834" xr:uid="{00000000-0005-0000-0000-000068440000}"/>
    <cellStyle name="Input0decimals 2 10 2" xfId="11835" xr:uid="{00000000-0005-0000-0000-000069440000}"/>
    <cellStyle name="Input0decimals 2 10 2 2" xfId="11836" xr:uid="{00000000-0005-0000-0000-00006A440000}"/>
    <cellStyle name="Input0decimals 2 10 2 2 2" xfId="11837" xr:uid="{00000000-0005-0000-0000-00006B440000}"/>
    <cellStyle name="Input0decimals 2 10 2 2 2 2" xfId="33866" xr:uid="{00000000-0005-0000-0000-00006C440000}"/>
    <cellStyle name="Input0decimals 2 10 2 2 3" xfId="33865" xr:uid="{00000000-0005-0000-0000-00006D440000}"/>
    <cellStyle name="Input0decimals 2 10 2 3" xfId="11838" xr:uid="{00000000-0005-0000-0000-00006E440000}"/>
    <cellStyle name="Input0decimals 2 10 2 3 2" xfId="11839" xr:uid="{00000000-0005-0000-0000-00006F440000}"/>
    <cellStyle name="Input0decimals 2 10 2 3 2 2" xfId="33868" xr:uid="{00000000-0005-0000-0000-000070440000}"/>
    <cellStyle name="Input0decimals 2 10 2 3 3" xfId="33867" xr:uid="{00000000-0005-0000-0000-000071440000}"/>
    <cellStyle name="Input0decimals 2 10 2 4" xfId="11840" xr:uid="{00000000-0005-0000-0000-000072440000}"/>
    <cellStyle name="Input0decimals 2 10 2 4 2" xfId="33869" xr:uid="{00000000-0005-0000-0000-000073440000}"/>
    <cellStyle name="Input0decimals 2 10 2 5" xfId="11841" xr:uid="{00000000-0005-0000-0000-000074440000}"/>
    <cellStyle name="Input0decimals 2 10 2 5 2" xfId="33870" xr:uid="{00000000-0005-0000-0000-000075440000}"/>
    <cellStyle name="Input0decimals 2 10 2 6" xfId="33864" xr:uid="{00000000-0005-0000-0000-000076440000}"/>
    <cellStyle name="Input0decimals 2 10 3" xfId="11842" xr:uid="{00000000-0005-0000-0000-000077440000}"/>
    <cellStyle name="Input0decimals 2 10 3 2" xfId="11843" xr:uid="{00000000-0005-0000-0000-000078440000}"/>
    <cellStyle name="Input0decimals 2 10 3 2 2" xfId="11844" xr:uid="{00000000-0005-0000-0000-000079440000}"/>
    <cellStyle name="Input0decimals 2 10 3 2 2 2" xfId="33873" xr:uid="{00000000-0005-0000-0000-00007A440000}"/>
    <cellStyle name="Input0decimals 2 10 3 2 3" xfId="33872" xr:uid="{00000000-0005-0000-0000-00007B440000}"/>
    <cellStyle name="Input0decimals 2 10 3 3" xfId="11845" xr:uid="{00000000-0005-0000-0000-00007C440000}"/>
    <cellStyle name="Input0decimals 2 10 3 3 2" xfId="11846" xr:uid="{00000000-0005-0000-0000-00007D440000}"/>
    <cellStyle name="Input0decimals 2 10 3 3 2 2" xfId="33875" xr:uid="{00000000-0005-0000-0000-00007E440000}"/>
    <cellStyle name="Input0decimals 2 10 3 3 3" xfId="33874" xr:uid="{00000000-0005-0000-0000-00007F440000}"/>
    <cellStyle name="Input0decimals 2 10 3 4" xfId="11847" xr:uid="{00000000-0005-0000-0000-000080440000}"/>
    <cellStyle name="Input0decimals 2 10 3 4 2" xfId="33876" xr:uid="{00000000-0005-0000-0000-000081440000}"/>
    <cellStyle name="Input0decimals 2 10 3 5" xfId="11848" xr:uid="{00000000-0005-0000-0000-000082440000}"/>
    <cellStyle name="Input0decimals 2 10 3 5 2" xfId="33877" xr:uid="{00000000-0005-0000-0000-000083440000}"/>
    <cellStyle name="Input0decimals 2 10 3 6" xfId="33871" xr:uid="{00000000-0005-0000-0000-000084440000}"/>
    <cellStyle name="Input0decimals 2 10 4" xfId="11849" xr:uid="{00000000-0005-0000-0000-000085440000}"/>
    <cellStyle name="Input0decimals 2 10 4 2" xfId="11850" xr:uid="{00000000-0005-0000-0000-000086440000}"/>
    <cellStyle name="Input0decimals 2 10 4 2 2" xfId="33879" xr:uid="{00000000-0005-0000-0000-000087440000}"/>
    <cellStyle name="Input0decimals 2 10 4 3" xfId="33878" xr:uid="{00000000-0005-0000-0000-000088440000}"/>
    <cellStyle name="Input0decimals 2 10 5" xfId="11851" xr:uid="{00000000-0005-0000-0000-000089440000}"/>
    <cellStyle name="Input0decimals 2 10 5 2" xfId="11852" xr:uid="{00000000-0005-0000-0000-00008A440000}"/>
    <cellStyle name="Input0decimals 2 10 5 2 2" xfId="33881" xr:uid="{00000000-0005-0000-0000-00008B440000}"/>
    <cellStyle name="Input0decimals 2 10 5 3" xfId="33880" xr:uid="{00000000-0005-0000-0000-00008C440000}"/>
    <cellStyle name="Input0decimals 2 10 6" xfId="11853" xr:uid="{00000000-0005-0000-0000-00008D440000}"/>
    <cellStyle name="Input0decimals 2 10 6 2" xfId="11854" xr:uid="{00000000-0005-0000-0000-00008E440000}"/>
    <cellStyle name="Input0decimals 2 10 6 2 2" xfId="33883" xr:uid="{00000000-0005-0000-0000-00008F440000}"/>
    <cellStyle name="Input0decimals 2 10 6 3" xfId="33882" xr:uid="{00000000-0005-0000-0000-000090440000}"/>
    <cellStyle name="Input0decimals 2 10 7" xfId="11855" xr:uid="{00000000-0005-0000-0000-000091440000}"/>
    <cellStyle name="Input0decimals 2 10 7 2" xfId="33884" xr:uid="{00000000-0005-0000-0000-000092440000}"/>
    <cellStyle name="Input0decimals 2 10 8" xfId="11856" xr:uid="{00000000-0005-0000-0000-000093440000}"/>
    <cellStyle name="Input0decimals 2 10 8 2" xfId="33885" xr:uid="{00000000-0005-0000-0000-000094440000}"/>
    <cellStyle name="Input0decimals 2 10 9" xfId="33863" xr:uid="{00000000-0005-0000-0000-000095440000}"/>
    <cellStyle name="Input0decimals 2 11" xfId="11857" xr:uid="{00000000-0005-0000-0000-000096440000}"/>
    <cellStyle name="Input0decimals 2 11 2" xfId="11858" xr:uid="{00000000-0005-0000-0000-000097440000}"/>
    <cellStyle name="Input0decimals 2 11 2 2" xfId="11859" xr:uid="{00000000-0005-0000-0000-000098440000}"/>
    <cellStyle name="Input0decimals 2 11 2 2 2" xfId="11860" xr:uid="{00000000-0005-0000-0000-000099440000}"/>
    <cellStyle name="Input0decimals 2 11 2 2 2 2" xfId="33889" xr:uid="{00000000-0005-0000-0000-00009A440000}"/>
    <cellStyle name="Input0decimals 2 11 2 2 3" xfId="33888" xr:uid="{00000000-0005-0000-0000-00009B440000}"/>
    <cellStyle name="Input0decimals 2 11 2 3" xfId="11861" xr:uid="{00000000-0005-0000-0000-00009C440000}"/>
    <cellStyle name="Input0decimals 2 11 2 3 2" xfId="11862" xr:uid="{00000000-0005-0000-0000-00009D440000}"/>
    <cellStyle name="Input0decimals 2 11 2 3 2 2" xfId="33891" xr:uid="{00000000-0005-0000-0000-00009E440000}"/>
    <cellStyle name="Input0decimals 2 11 2 3 3" xfId="33890" xr:uid="{00000000-0005-0000-0000-00009F440000}"/>
    <cellStyle name="Input0decimals 2 11 2 4" xfId="11863" xr:uid="{00000000-0005-0000-0000-0000A0440000}"/>
    <cellStyle name="Input0decimals 2 11 2 4 2" xfId="33892" xr:uid="{00000000-0005-0000-0000-0000A1440000}"/>
    <cellStyle name="Input0decimals 2 11 2 5" xfId="11864" xr:uid="{00000000-0005-0000-0000-0000A2440000}"/>
    <cellStyle name="Input0decimals 2 11 2 5 2" xfId="33893" xr:uid="{00000000-0005-0000-0000-0000A3440000}"/>
    <cellStyle name="Input0decimals 2 11 2 6" xfId="33887" xr:uid="{00000000-0005-0000-0000-0000A4440000}"/>
    <cellStyle name="Input0decimals 2 11 3" xfId="11865" xr:uid="{00000000-0005-0000-0000-0000A5440000}"/>
    <cellStyle name="Input0decimals 2 11 3 2" xfId="11866" xr:uid="{00000000-0005-0000-0000-0000A6440000}"/>
    <cellStyle name="Input0decimals 2 11 3 2 2" xfId="11867" xr:uid="{00000000-0005-0000-0000-0000A7440000}"/>
    <cellStyle name="Input0decimals 2 11 3 2 2 2" xfId="33896" xr:uid="{00000000-0005-0000-0000-0000A8440000}"/>
    <cellStyle name="Input0decimals 2 11 3 2 3" xfId="33895" xr:uid="{00000000-0005-0000-0000-0000A9440000}"/>
    <cellStyle name="Input0decimals 2 11 3 3" xfId="11868" xr:uid="{00000000-0005-0000-0000-0000AA440000}"/>
    <cellStyle name="Input0decimals 2 11 3 3 2" xfId="11869" xr:uid="{00000000-0005-0000-0000-0000AB440000}"/>
    <cellStyle name="Input0decimals 2 11 3 3 2 2" xfId="33898" xr:uid="{00000000-0005-0000-0000-0000AC440000}"/>
    <cellStyle name="Input0decimals 2 11 3 3 3" xfId="33897" xr:uid="{00000000-0005-0000-0000-0000AD440000}"/>
    <cellStyle name="Input0decimals 2 11 3 4" xfId="11870" xr:uid="{00000000-0005-0000-0000-0000AE440000}"/>
    <cellStyle name="Input0decimals 2 11 3 4 2" xfId="33899" xr:uid="{00000000-0005-0000-0000-0000AF440000}"/>
    <cellStyle name="Input0decimals 2 11 3 5" xfId="11871" xr:uid="{00000000-0005-0000-0000-0000B0440000}"/>
    <cellStyle name="Input0decimals 2 11 3 5 2" xfId="33900" xr:uid="{00000000-0005-0000-0000-0000B1440000}"/>
    <cellStyle name="Input0decimals 2 11 3 6" xfId="33894" xr:uid="{00000000-0005-0000-0000-0000B2440000}"/>
    <cellStyle name="Input0decimals 2 11 4" xfId="11872" xr:uid="{00000000-0005-0000-0000-0000B3440000}"/>
    <cellStyle name="Input0decimals 2 11 4 2" xfId="11873" xr:uid="{00000000-0005-0000-0000-0000B4440000}"/>
    <cellStyle name="Input0decimals 2 11 4 2 2" xfId="33902" xr:uid="{00000000-0005-0000-0000-0000B5440000}"/>
    <cellStyle name="Input0decimals 2 11 4 3" xfId="33901" xr:uid="{00000000-0005-0000-0000-0000B6440000}"/>
    <cellStyle name="Input0decimals 2 11 5" xfId="11874" xr:uid="{00000000-0005-0000-0000-0000B7440000}"/>
    <cellStyle name="Input0decimals 2 11 5 2" xfId="11875" xr:uid="{00000000-0005-0000-0000-0000B8440000}"/>
    <cellStyle name="Input0decimals 2 11 5 2 2" xfId="33904" xr:uid="{00000000-0005-0000-0000-0000B9440000}"/>
    <cellStyle name="Input0decimals 2 11 5 3" xfId="33903" xr:uid="{00000000-0005-0000-0000-0000BA440000}"/>
    <cellStyle name="Input0decimals 2 11 6" xfId="11876" xr:uid="{00000000-0005-0000-0000-0000BB440000}"/>
    <cellStyle name="Input0decimals 2 11 6 2" xfId="11877" xr:uid="{00000000-0005-0000-0000-0000BC440000}"/>
    <cellStyle name="Input0decimals 2 11 6 2 2" xfId="33906" xr:uid="{00000000-0005-0000-0000-0000BD440000}"/>
    <cellStyle name="Input0decimals 2 11 6 3" xfId="33905" xr:uid="{00000000-0005-0000-0000-0000BE440000}"/>
    <cellStyle name="Input0decimals 2 11 7" xfId="11878" xr:uid="{00000000-0005-0000-0000-0000BF440000}"/>
    <cellStyle name="Input0decimals 2 11 7 2" xfId="33907" xr:uid="{00000000-0005-0000-0000-0000C0440000}"/>
    <cellStyle name="Input0decimals 2 11 8" xfId="11879" xr:uid="{00000000-0005-0000-0000-0000C1440000}"/>
    <cellStyle name="Input0decimals 2 11 8 2" xfId="33908" xr:uid="{00000000-0005-0000-0000-0000C2440000}"/>
    <cellStyle name="Input0decimals 2 11 9" xfId="33886" xr:uid="{00000000-0005-0000-0000-0000C3440000}"/>
    <cellStyle name="Input0decimals 2 12" xfId="11880" xr:uid="{00000000-0005-0000-0000-0000C4440000}"/>
    <cellStyle name="Input0decimals 2 12 2" xfId="11881" xr:uid="{00000000-0005-0000-0000-0000C5440000}"/>
    <cellStyle name="Input0decimals 2 12 2 2" xfId="11882" xr:uid="{00000000-0005-0000-0000-0000C6440000}"/>
    <cellStyle name="Input0decimals 2 12 2 2 2" xfId="11883" xr:uid="{00000000-0005-0000-0000-0000C7440000}"/>
    <cellStyle name="Input0decimals 2 12 2 2 2 2" xfId="33912" xr:uid="{00000000-0005-0000-0000-0000C8440000}"/>
    <cellStyle name="Input0decimals 2 12 2 2 3" xfId="33911" xr:uid="{00000000-0005-0000-0000-0000C9440000}"/>
    <cellStyle name="Input0decimals 2 12 2 3" xfId="11884" xr:uid="{00000000-0005-0000-0000-0000CA440000}"/>
    <cellStyle name="Input0decimals 2 12 2 3 2" xfId="11885" xr:uid="{00000000-0005-0000-0000-0000CB440000}"/>
    <cellStyle name="Input0decimals 2 12 2 3 2 2" xfId="33914" xr:uid="{00000000-0005-0000-0000-0000CC440000}"/>
    <cellStyle name="Input0decimals 2 12 2 3 3" xfId="33913" xr:uid="{00000000-0005-0000-0000-0000CD440000}"/>
    <cellStyle name="Input0decimals 2 12 2 4" xfId="11886" xr:uid="{00000000-0005-0000-0000-0000CE440000}"/>
    <cellStyle name="Input0decimals 2 12 2 4 2" xfId="33915" xr:uid="{00000000-0005-0000-0000-0000CF440000}"/>
    <cellStyle name="Input0decimals 2 12 2 5" xfId="11887" xr:uid="{00000000-0005-0000-0000-0000D0440000}"/>
    <cellStyle name="Input0decimals 2 12 2 5 2" xfId="33916" xr:uid="{00000000-0005-0000-0000-0000D1440000}"/>
    <cellStyle name="Input0decimals 2 12 2 6" xfId="33910" xr:uid="{00000000-0005-0000-0000-0000D2440000}"/>
    <cellStyle name="Input0decimals 2 12 3" xfId="11888" xr:uid="{00000000-0005-0000-0000-0000D3440000}"/>
    <cellStyle name="Input0decimals 2 12 3 2" xfId="11889" xr:uid="{00000000-0005-0000-0000-0000D4440000}"/>
    <cellStyle name="Input0decimals 2 12 3 2 2" xfId="11890" xr:uid="{00000000-0005-0000-0000-0000D5440000}"/>
    <cellStyle name="Input0decimals 2 12 3 2 2 2" xfId="33919" xr:uid="{00000000-0005-0000-0000-0000D6440000}"/>
    <cellStyle name="Input0decimals 2 12 3 2 3" xfId="33918" xr:uid="{00000000-0005-0000-0000-0000D7440000}"/>
    <cellStyle name="Input0decimals 2 12 3 3" xfId="11891" xr:uid="{00000000-0005-0000-0000-0000D8440000}"/>
    <cellStyle name="Input0decimals 2 12 3 3 2" xfId="11892" xr:uid="{00000000-0005-0000-0000-0000D9440000}"/>
    <cellStyle name="Input0decimals 2 12 3 3 2 2" xfId="33921" xr:uid="{00000000-0005-0000-0000-0000DA440000}"/>
    <cellStyle name="Input0decimals 2 12 3 3 3" xfId="33920" xr:uid="{00000000-0005-0000-0000-0000DB440000}"/>
    <cellStyle name="Input0decimals 2 12 3 4" xfId="11893" xr:uid="{00000000-0005-0000-0000-0000DC440000}"/>
    <cellStyle name="Input0decimals 2 12 3 4 2" xfId="33922" xr:uid="{00000000-0005-0000-0000-0000DD440000}"/>
    <cellStyle name="Input0decimals 2 12 3 5" xfId="11894" xr:uid="{00000000-0005-0000-0000-0000DE440000}"/>
    <cellStyle name="Input0decimals 2 12 3 5 2" xfId="33923" xr:uid="{00000000-0005-0000-0000-0000DF440000}"/>
    <cellStyle name="Input0decimals 2 12 3 6" xfId="33917" xr:uid="{00000000-0005-0000-0000-0000E0440000}"/>
    <cellStyle name="Input0decimals 2 12 4" xfId="11895" xr:uid="{00000000-0005-0000-0000-0000E1440000}"/>
    <cellStyle name="Input0decimals 2 12 4 2" xfId="11896" xr:uid="{00000000-0005-0000-0000-0000E2440000}"/>
    <cellStyle name="Input0decimals 2 12 4 2 2" xfId="33925" xr:uid="{00000000-0005-0000-0000-0000E3440000}"/>
    <cellStyle name="Input0decimals 2 12 4 3" xfId="33924" xr:uid="{00000000-0005-0000-0000-0000E4440000}"/>
    <cellStyle name="Input0decimals 2 12 5" xfId="11897" xr:uid="{00000000-0005-0000-0000-0000E5440000}"/>
    <cellStyle name="Input0decimals 2 12 5 2" xfId="11898" xr:uid="{00000000-0005-0000-0000-0000E6440000}"/>
    <cellStyle name="Input0decimals 2 12 5 2 2" xfId="33927" xr:uid="{00000000-0005-0000-0000-0000E7440000}"/>
    <cellStyle name="Input0decimals 2 12 5 3" xfId="33926" xr:uid="{00000000-0005-0000-0000-0000E8440000}"/>
    <cellStyle name="Input0decimals 2 12 6" xfId="11899" xr:uid="{00000000-0005-0000-0000-0000E9440000}"/>
    <cellStyle name="Input0decimals 2 12 6 2" xfId="11900" xr:uid="{00000000-0005-0000-0000-0000EA440000}"/>
    <cellStyle name="Input0decimals 2 12 6 2 2" xfId="33929" xr:uid="{00000000-0005-0000-0000-0000EB440000}"/>
    <cellStyle name="Input0decimals 2 12 6 3" xfId="33928" xr:uid="{00000000-0005-0000-0000-0000EC440000}"/>
    <cellStyle name="Input0decimals 2 12 7" xfId="11901" xr:uid="{00000000-0005-0000-0000-0000ED440000}"/>
    <cellStyle name="Input0decimals 2 12 7 2" xfId="33930" xr:uid="{00000000-0005-0000-0000-0000EE440000}"/>
    <cellStyle name="Input0decimals 2 12 8" xfId="11902" xr:uid="{00000000-0005-0000-0000-0000EF440000}"/>
    <cellStyle name="Input0decimals 2 12 8 2" xfId="33931" xr:uid="{00000000-0005-0000-0000-0000F0440000}"/>
    <cellStyle name="Input0decimals 2 12 9" xfId="33909" xr:uid="{00000000-0005-0000-0000-0000F1440000}"/>
    <cellStyle name="Input0decimals 2 13" xfId="11903" xr:uid="{00000000-0005-0000-0000-0000F2440000}"/>
    <cellStyle name="Input0decimals 2 13 2" xfId="11904" xr:uid="{00000000-0005-0000-0000-0000F3440000}"/>
    <cellStyle name="Input0decimals 2 13 2 2" xfId="11905" xr:uid="{00000000-0005-0000-0000-0000F4440000}"/>
    <cellStyle name="Input0decimals 2 13 2 2 2" xfId="11906" xr:uid="{00000000-0005-0000-0000-0000F5440000}"/>
    <cellStyle name="Input0decimals 2 13 2 2 2 2" xfId="33935" xr:uid="{00000000-0005-0000-0000-0000F6440000}"/>
    <cellStyle name="Input0decimals 2 13 2 2 3" xfId="33934" xr:uid="{00000000-0005-0000-0000-0000F7440000}"/>
    <cellStyle name="Input0decimals 2 13 2 3" xfId="11907" xr:uid="{00000000-0005-0000-0000-0000F8440000}"/>
    <cellStyle name="Input0decimals 2 13 2 3 2" xfId="11908" xr:uid="{00000000-0005-0000-0000-0000F9440000}"/>
    <cellStyle name="Input0decimals 2 13 2 3 2 2" xfId="33937" xr:uid="{00000000-0005-0000-0000-0000FA440000}"/>
    <cellStyle name="Input0decimals 2 13 2 3 3" xfId="33936" xr:uid="{00000000-0005-0000-0000-0000FB440000}"/>
    <cellStyle name="Input0decimals 2 13 2 4" xfId="11909" xr:uid="{00000000-0005-0000-0000-0000FC440000}"/>
    <cellStyle name="Input0decimals 2 13 2 4 2" xfId="33938" xr:uid="{00000000-0005-0000-0000-0000FD440000}"/>
    <cellStyle name="Input0decimals 2 13 2 5" xfId="11910" xr:uid="{00000000-0005-0000-0000-0000FE440000}"/>
    <cellStyle name="Input0decimals 2 13 2 5 2" xfId="33939" xr:uid="{00000000-0005-0000-0000-0000FF440000}"/>
    <cellStyle name="Input0decimals 2 13 2 6" xfId="33933" xr:uid="{00000000-0005-0000-0000-000000450000}"/>
    <cellStyle name="Input0decimals 2 13 3" xfId="11911" xr:uid="{00000000-0005-0000-0000-000001450000}"/>
    <cellStyle name="Input0decimals 2 13 3 2" xfId="11912" xr:uid="{00000000-0005-0000-0000-000002450000}"/>
    <cellStyle name="Input0decimals 2 13 3 2 2" xfId="11913" xr:uid="{00000000-0005-0000-0000-000003450000}"/>
    <cellStyle name="Input0decimals 2 13 3 2 2 2" xfId="33942" xr:uid="{00000000-0005-0000-0000-000004450000}"/>
    <cellStyle name="Input0decimals 2 13 3 2 3" xfId="33941" xr:uid="{00000000-0005-0000-0000-000005450000}"/>
    <cellStyle name="Input0decimals 2 13 3 3" xfId="11914" xr:uid="{00000000-0005-0000-0000-000006450000}"/>
    <cellStyle name="Input0decimals 2 13 3 3 2" xfId="11915" xr:uid="{00000000-0005-0000-0000-000007450000}"/>
    <cellStyle name="Input0decimals 2 13 3 3 2 2" xfId="33944" xr:uid="{00000000-0005-0000-0000-000008450000}"/>
    <cellStyle name="Input0decimals 2 13 3 3 3" xfId="33943" xr:uid="{00000000-0005-0000-0000-000009450000}"/>
    <cellStyle name="Input0decimals 2 13 3 4" xfId="11916" xr:uid="{00000000-0005-0000-0000-00000A450000}"/>
    <cellStyle name="Input0decimals 2 13 3 4 2" xfId="33945" xr:uid="{00000000-0005-0000-0000-00000B450000}"/>
    <cellStyle name="Input0decimals 2 13 3 5" xfId="11917" xr:uid="{00000000-0005-0000-0000-00000C450000}"/>
    <cellStyle name="Input0decimals 2 13 3 5 2" xfId="33946" xr:uid="{00000000-0005-0000-0000-00000D450000}"/>
    <cellStyle name="Input0decimals 2 13 3 6" xfId="33940" xr:uid="{00000000-0005-0000-0000-00000E450000}"/>
    <cellStyle name="Input0decimals 2 13 4" xfId="11918" xr:uid="{00000000-0005-0000-0000-00000F450000}"/>
    <cellStyle name="Input0decimals 2 13 4 2" xfId="11919" xr:uid="{00000000-0005-0000-0000-000010450000}"/>
    <cellStyle name="Input0decimals 2 13 4 2 2" xfId="33948" xr:uid="{00000000-0005-0000-0000-000011450000}"/>
    <cellStyle name="Input0decimals 2 13 4 3" xfId="33947" xr:uid="{00000000-0005-0000-0000-000012450000}"/>
    <cellStyle name="Input0decimals 2 13 5" xfId="11920" xr:uid="{00000000-0005-0000-0000-000013450000}"/>
    <cellStyle name="Input0decimals 2 13 5 2" xfId="11921" xr:uid="{00000000-0005-0000-0000-000014450000}"/>
    <cellStyle name="Input0decimals 2 13 5 2 2" xfId="33950" xr:uid="{00000000-0005-0000-0000-000015450000}"/>
    <cellStyle name="Input0decimals 2 13 5 3" xfId="33949" xr:uid="{00000000-0005-0000-0000-000016450000}"/>
    <cellStyle name="Input0decimals 2 13 6" xfId="11922" xr:uid="{00000000-0005-0000-0000-000017450000}"/>
    <cellStyle name="Input0decimals 2 13 6 2" xfId="11923" xr:uid="{00000000-0005-0000-0000-000018450000}"/>
    <cellStyle name="Input0decimals 2 13 6 2 2" xfId="33952" xr:uid="{00000000-0005-0000-0000-000019450000}"/>
    <cellStyle name="Input0decimals 2 13 6 3" xfId="33951" xr:uid="{00000000-0005-0000-0000-00001A450000}"/>
    <cellStyle name="Input0decimals 2 13 7" xfId="11924" xr:uid="{00000000-0005-0000-0000-00001B450000}"/>
    <cellStyle name="Input0decimals 2 13 7 2" xfId="33953" xr:uid="{00000000-0005-0000-0000-00001C450000}"/>
    <cellStyle name="Input0decimals 2 13 8" xfId="11925" xr:uid="{00000000-0005-0000-0000-00001D450000}"/>
    <cellStyle name="Input0decimals 2 13 8 2" xfId="33954" xr:uid="{00000000-0005-0000-0000-00001E450000}"/>
    <cellStyle name="Input0decimals 2 13 9" xfId="33932" xr:uid="{00000000-0005-0000-0000-00001F450000}"/>
    <cellStyle name="Input0decimals 2 14" xfId="11926" xr:uid="{00000000-0005-0000-0000-000020450000}"/>
    <cellStyle name="Input0decimals 2 14 2" xfId="11927" xr:uid="{00000000-0005-0000-0000-000021450000}"/>
    <cellStyle name="Input0decimals 2 14 2 2" xfId="11928" xr:uid="{00000000-0005-0000-0000-000022450000}"/>
    <cellStyle name="Input0decimals 2 14 2 2 2" xfId="11929" xr:uid="{00000000-0005-0000-0000-000023450000}"/>
    <cellStyle name="Input0decimals 2 14 2 2 2 2" xfId="33958" xr:uid="{00000000-0005-0000-0000-000024450000}"/>
    <cellStyle name="Input0decimals 2 14 2 2 3" xfId="33957" xr:uid="{00000000-0005-0000-0000-000025450000}"/>
    <cellStyle name="Input0decimals 2 14 2 3" xfId="11930" xr:uid="{00000000-0005-0000-0000-000026450000}"/>
    <cellStyle name="Input0decimals 2 14 2 3 2" xfId="11931" xr:uid="{00000000-0005-0000-0000-000027450000}"/>
    <cellStyle name="Input0decimals 2 14 2 3 2 2" xfId="33960" xr:uid="{00000000-0005-0000-0000-000028450000}"/>
    <cellStyle name="Input0decimals 2 14 2 3 3" xfId="33959" xr:uid="{00000000-0005-0000-0000-000029450000}"/>
    <cellStyle name="Input0decimals 2 14 2 4" xfId="11932" xr:uid="{00000000-0005-0000-0000-00002A450000}"/>
    <cellStyle name="Input0decimals 2 14 2 4 2" xfId="33961" xr:uid="{00000000-0005-0000-0000-00002B450000}"/>
    <cellStyle name="Input0decimals 2 14 2 5" xfId="11933" xr:uid="{00000000-0005-0000-0000-00002C450000}"/>
    <cellStyle name="Input0decimals 2 14 2 5 2" xfId="33962" xr:uid="{00000000-0005-0000-0000-00002D450000}"/>
    <cellStyle name="Input0decimals 2 14 2 6" xfId="33956" xr:uid="{00000000-0005-0000-0000-00002E450000}"/>
    <cellStyle name="Input0decimals 2 14 3" xfId="11934" xr:uid="{00000000-0005-0000-0000-00002F450000}"/>
    <cellStyle name="Input0decimals 2 14 3 2" xfId="11935" xr:uid="{00000000-0005-0000-0000-000030450000}"/>
    <cellStyle name="Input0decimals 2 14 3 2 2" xfId="11936" xr:uid="{00000000-0005-0000-0000-000031450000}"/>
    <cellStyle name="Input0decimals 2 14 3 2 2 2" xfId="33965" xr:uid="{00000000-0005-0000-0000-000032450000}"/>
    <cellStyle name="Input0decimals 2 14 3 2 3" xfId="33964" xr:uid="{00000000-0005-0000-0000-000033450000}"/>
    <cellStyle name="Input0decimals 2 14 3 3" xfId="11937" xr:uid="{00000000-0005-0000-0000-000034450000}"/>
    <cellStyle name="Input0decimals 2 14 3 3 2" xfId="11938" xr:uid="{00000000-0005-0000-0000-000035450000}"/>
    <cellStyle name="Input0decimals 2 14 3 3 2 2" xfId="33967" xr:uid="{00000000-0005-0000-0000-000036450000}"/>
    <cellStyle name="Input0decimals 2 14 3 3 3" xfId="33966" xr:uid="{00000000-0005-0000-0000-000037450000}"/>
    <cellStyle name="Input0decimals 2 14 3 4" xfId="11939" xr:uid="{00000000-0005-0000-0000-000038450000}"/>
    <cellStyle name="Input0decimals 2 14 3 4 2" xfId="33968" xr:uid="{00000000-0005-0000-0000-000039450000}"/>
    <cellStyle name="Input0decimals 2 14 3 5" xfId="11940" xr:uid="{00000000-0005-0000-0000-00003A450000}"/>
    <cellStyle name="Input0decimals 2 14 3 5 2" xfId="33969" xr:uid="{00000000-0005-0000-0000-00003B450000}"/>
    <cellStyle name="Input0decimals 2 14 3 6" xfId="33963" xr:uid="{00000000-0005-0000-0000-00003C450000}"/>
    <cellStyle name="Input0decimals 2 14 4" xfId="11941" xr:uid="{00000000-0005-0000-0000-00003D450000}"/>
    <cellStyle name="Input0decimals 2 14 4 2" xfId="11942" xr:uid="{00000000-0005-0000-0000-00003E450000}"/>
    <cellStyle name="Input0decimals 2 14 4 2 2" xfId="33971" xr:uid="{00000000-0005-0000-0000-00003F450000}"/>
    <cellStyle name="Input0decimals 2 14 4 3" xfId="33970" xr:uid="{00000000-0005-0000-0000-000040450000}"/>
    <cellStyle name="Input0decimals 2 14 5" xfId="11943" xr:uid="{00000000-0005-0000-0000-000041450000}"/>
    <cellStyle name="Input0decimals 2 14 5 2" xfId="11944" xr:uid="{00000000-0005-0000-0000-000042450000}"/>
    <cellStyle name="Input0decimals 2 14 5 2 2" xfId="33973" xr:uid="{00000000-0005-0000-0000-000043450000}"/>
    <cellStyle name="Input0decimals 2 14 5 3" xfId="33972" xr:uid="{00000000-0005-0000-0000-000044450000}"/>
    <cellStyle name="Input0decimals 2 14 6" xfId="11945" xr:uid="{00000000-0005-0000-0000-000045450000}"/>
    <cellStyle name="Input0decimals 2 14 6 2" xfId="11946" xr:uid="{00000000-0005-0000-0000-000046450000}"/>
    <cellStyle name="Input0decimals 2 14 6 2 2" xfId="33975" xr:uid="{00000000-0005-0000-0000-000047450000}"/>
    <cellStyle name="Input0decimals 2 14 6 3" xfId="33974" xr:uid="{00000000-0005-0000-0000-000048450000}"/>
    <cellStyle name="Input0decimals 2 14 7" xfId="11947" xr:uid="{00000000-0005-0000-0000-000049450000}"/>
    <cellStyle name="Input0decimals 2 14 7 2" xfId="33976" xr:uid="{00000000-0005-0000-0000-00004A450000}"/>
    <cellStyle name="Input0decimals 2 14 8" xfId="11948" xr:uid="{00000000-0005-0000-0000-00004B450000}"/>
    <cellStyle name="Input0decimals 2 14 8 2" xfId="33977" xr:uid="{00000000-0005-0000-0000-00004C450000}"/>
    <cellStyle name="Input0decimals 2 14 9" xfId="33955" xr:uid="{00000000-0005-0000-0000-00004D450000}"/>
    <cellStyle name="Input0decimals 2 15" xfId="11949" xr:uid="{00000000-0005-0000-0000-00004E450000}"/>
    <cellStyle name="Input0decimals 2 15 2" xfId="11950" xr:uid="{00000000-0005-0000-0000-00004F450000}"/>
    <cellStyle name="Input0decimals 2 15 2 2" xfId="11951" xr:uid="{00000000-0005-0000-0000-000050450000}"/>
    <cellStyle name="Input0decimals 2 15 2 2 2" xfId="11952" xr:uid="{00000000-0005-0000-0000-000051450000}"/>
    <cellStyle name="Input0decimals 2 15 2 2 2 2" xfId="33981" xr:uid="{00000000-0005-0000-0000-000052450000}"/>
    <cellStyle name="Input0decimals 2 15 2 2 3" xfId="33980" xr:uid="{00000000-0005-0000-0000-000053450000}"/>
    <cellStyle name="Input0decimals 2 15 2 3" xfId="11953" xr:uid="{00000000-0005-0000-0000-000054450000}"/>
    <cellStyle name="Input0decimals 2 15 2 3 2" xfId="11954" xr:uid="{00000000-0005-0000-0000-000055450000}"/>
    <cellStyle name="Input0decimals 2 15 2 3 2 2" xfId="33983" xr:uid="{00000000-0005-0000-0000-000056450000}"/>
    <cellStyle name="Input0decimals 2 15 2 3 3" xfId="33982" xr:uid="{00000000-0005-0000-0000-000057450000}"/>
    <cellStyle name="Input0decimals 2 15 2 4" xfId="11955" xr:uid="{00000000-0005-0000-0000-000058450000}"/>
    <cellStyle name="Input0decimals 2 15 2 4 2" xfId="33984" xr:uid="{00000000-0005-0000-0000-000059450000}"/>
    <cellStyle name="Input0decimals 2 15 2 5" xfId="11956" xr:uid="{00000000-0005-0000-0000-00005A450000}"/>
    <cellStyle name="Input0decimals 2 15 2 5 2" xfId="33985" xr:uid="{00000000-0005-0000-0000-00005B450000}"/>
    <cellStyle name="Input0decimals 2 15 2 6" xfId="33979" xr:uid="{00000000-0005-0000-0000-00005C450000}"/>
    <cellStyle name="Input0decimals 2 15 3" xfId="11957" xr:uid="{00000000-0005-0000-0000-00005D450000}"/>
    <cellStyle name="Input0decimals 2 15 3 2" xfId="11958" xr:uid="{00000000-0005-0000-0000-00005E450000}"/>
    <cellStyle name="Input0decimals 2 15 3 2 2" xfId="11959" xr:uid="{00000000-0005-0000-0000-00005F450000}"/>
    <cellStyle name="Input0decimals 2 15 3 2 2 2" xfId="33988" xr:uid="{00000000-0005-0000-0000-000060450000}"/>
    <cellStyle name="Input0decimals 2 15 3 2 3" xfId="33987" xr:uid="{00000000-0005-0000-0000-000061450000}"/>
    <cellStyle name="Input0decimals 2 15 3 3" xfId="11960" xr:uid="{00000000-0005-0000-0000-000062450000}"/>
    <cellStyle name="Input0decimals 2 15 3 3 2" xfId="11961" xr:uid="{00000000-0005-0000-0000-000063450000}"/>
    <cellStyle name="Input0decimals 2 15 3 3 2 2" xfId="33990" xr:uid="{00000000-0005-0000-0000-000064450000}"/>
    <cellStyle name="Input0decimals 2 15 3 3 3" xfId="33989" xr:uid="{00000000-0005-0000-0000-000065450000}"/>
    <cellStyle name="Input0decimals 2 15 3 4" xfId="11962" xr:uid="{00000000-0005-0000-0000-000066450000}"/>
    <cellStyle name="Input0decimals 2 15 3 4 2" xfId="33991" xr:uid="{00000000-0005-0000-0000-000067450000}"/>
    <cellStyle name="Input0decimals 2 15 3 5" xfId="11963" xr:uid="{00000000-0005-0000-0000-000068450000}"/>
    <cellStyle name="Input0decimals 2 15 3 5 2" xfId="33992" xr:uid="{00000000-0005-0000-0000-000069450000}"/>
    <cellStyle name="Input0decimals 2 15 3 6" xfId="33986" xr:uid="{00000000-0005-0000-0000-00006A450000}"/>
    <cellStyle name="Input0decimals 2 15 4" xfId="11964" xr:uid="{00000000-0005-0000-0000-00006B450000}"/>
    <cellStyle name="Input0decimals 2 15 4 2" xfId="11965" xr:uid="{00000000-0005-0000-0000-00006C450000}"/>
    <cellStyle name="Input0decimals 2 15 4 2 2" xfId="33994" xr:uid="{00000000-0005-0000-0000-00006D450000}"/>
    <cellStyle name="Input0decimals 2 15 4 3" xfId="33993" xr:uid="{00000000-0005-0000-0000-00006E450000}"/>
    <cellStyle name="Input0decimals 2 15 5" xfId="11966" xr:uid="{00000000-0005-0000-0000-00006F450000}"/>
    <cellStyle name="Input0decimals 2 15 5 2" xfId="11967" xr:uid="{00000000-0005-0000-0000-000070450000}"/>
    <cellStyle name="Input0decimals 2 15 5 2 2" xfId="33996" xr:uid="{00000000-0005-0000-0000-000071450000}"/>
    <cellStyle name="Input0decimals 2 15 5 3" xfId="33995" xr:uid="{00000000-0005-0000-0000-000072450000}"/>
    <cellStyle name="Input0decimals 2 15 6" xfId="11968" xr:uid="{00000000-0005-0000-0000-000073450000}"/>
    <cellStyle name="Input0decimals 2 15 6 2" xfId="11969" xr:uid="{00000000-0005-0000-0000-000074450000}"/>
    <cellStyle name="Input0decimals 2 15 6 2 2" xfId="33998" xr:uid="{00000000-0005-0000-0000-000075450000}"/>
    <cellStyle name="Input0decimals 2 15 6 3" xfId="33997" xr:uid="{00000000-0005-0000-0000-000076450000}"/>
    <cellStyle name="Input0decimals 2 15 7" xfId="11970" xr:uid="{00000000-0005-0000-0000-000077450000}"/>
    <cellStyle name="Input0decimals 2 15 7 2" xfId="33999" xr:uid="{00000000-0005-0000-0000-000078450000}"/>
    <cellStyle name="Input0decimals 2 15 8" xfId="11971" xr:uid="{00000000-0005-0000-0000-000079450000}"/>
    <cellStyle name="Input0decimals 2 15 8 2" xfId="34000" xr:uid="{00000000-0005-0000-0000-00007A450000}"/>
    <cellStyle name="Input0decimals 2 15 9" xfId="33978" xr:uid="{00000000-0005-0000-0000-00007B450000}"/>
    <cellStyle name="Input0decimals 2 16" xfId="11972" xr:uid="{00000000-0005-0000-0000-00007C450000}"/>
    <cellStyle name="Input0decimals 2 16 2" xfId="11973" xr:uid="{00000000-0005-0000-0000-00007D450000}"/>
    <cellStyle name="Input0decimals 2 16 2 2" xfId="11974" xr:uid="{00000000-0005-0000-0000-00007E450000}"/>
    <cellStyle name="Input0decimals 2 16 2 2 2" xfId="11975" xr:uid="{00000000-0005-0000-0000-00007F450000}"/>
    <cellStyle name="Input0decimals 2 16 2 2 2 2" xfId="34004" xr:uid="{00000000-0005-0000-0000-000080450000}"/>
    <cellStyle name="Input0decimals 2 16 2 2 3" xfId="34003" xr:uid="{00000000-0005-0000-0000-000081450000}"/>
    <cellStyle name="Input0decimals 2 16 2 3" xfId="11976" xr:uid="{00000000-0005-0000-0000-000082450000}"/>
    <cellStyle name="Input0decimals 2 16 2 3 2" xfId="11977" xr:uid="{00000000-0005-0000-0000-000083450000}"/>
    <cellStyle name="Input0decimals 2 16 2 3 2 2" xfId="34006" xr:uid="{00000000-0005-0000-0000-000084450000}"/>
    <cellStyle name="Input0decimals 2 16 2 3 3" xfId="34005" xr:uid="{00000000-0005-0000-0000-000085450000}"/>
    <cellStyle name="Input0decimals 2 16 2 4" xfId="11978" xr:uid="{00000000-0005-0000-0000-000086450000}"/>
    <cellStyle name="Input0decimals 2 16 2 4 2" xfId="34007" xr:uid="{00000000-0005-0000-0000-000087450000}"/>
    <cellStyle name="Input0decimals 2 16 2 5" xfId="11979" xr:uid="{00000000-0005-0000-0000-000088450000}"/>
    <cellStyle name="Input0decimals 2 16 2 5 2" xfId="34008" xr:uid="{00000000-0005-0000-0000-000089450000}"/>
    <cellStyle name="Input0decimals 2 16 2 6" xfId="34002" xr:uid="{00000000-0005-0000-0000-00008A450000}"/>
    <cellStyle name="Input0decimals 2 16 3" xfId="11980" xr:uid="{00000000-0005-0000-0000-00008B450000}"/>
    <cellStyle name="Input0decimals 2 16 3 2" xfId="11981" xr:uid="{00000000-0005-0000-0000-00008C450000}"/>
    <cellStyle name="Input0decimals 2 16 3 2 2" xfId="11982" xr:uid="{00000000-0005-0000-0000-00008D450000}"/>
    <cellStyle name="Input0decimals 2 16 3 2 2 2" xfId="34011" xr:uid="{00000000-0005-0000-0000-00008E450000}"/>
    <cellStyle name="Input0decimals 2 16 3 2 3" xfId="34010" xr:uid="{00000000-0005-0000-0000-00008F450000}"/>
    <cellStyle name="Input0decimals 2 16 3 3" xfId="11983" xr:uid="{00000000-0005-0000-0000-000090450000}"/>
    <cellStyle name="Input0decimals 2 16 3 3 2" xfId="11984" xr:uid="{00000000-0005-0000-0000-000091450000}"/>
    <cellStyle name="Input0decimals 2 16 3 3 2 2" xfId="34013" xr:uid="{00000000-0005-0000-0000-000092450000}"/>
    <cellStyle name="Input0decimals 2 16 3 3 3" xfId="34012" xr:uid="{00000000-0005-0000-0000-000093450000}"/>
    <cellStyle name="Input0decimals 2 16 3 4" xfId="11985" xr:uid="{00000000-0005-0000-0000-000094450000}"/>
    <cellStyle name="Input0decimals 2 16 3 4 2" xfId="34014" xr:uid="{00000000-0005-0000-0000-000095450000}"/>
    <cellStyle name="Input0decimals 2 16 3 5" xfId="11986" xr:uid="{00000000-0005-0000-0000-000096450000}"/>
    <cellStyle name="Input0decimals 2 16 3 5 2" xfId="34015" xr:uid="{00000000-0005-0000-0000-000097450000}"/>
    <cellStyle name="Input0decimals 2 16 3 6" xfId="34009" xr:uid="{00000000-0005-0000-0000-000098450000}"/>
    <cellStyle name="Input0decimals 2 16 4" xfId="11987" xr:uid="{00000000-0005-0000-0000-000099450000}"/>
    <cellStyle name="Input0decimals 2 16 4 2" xfId="11988" xr:uid="{00000000-0005-0000-0000-00009A450000}"/>
    <cellStyle name="Input0decimals 2 16 4 2 2" xfId="34017" xr:uid="{00000000-0005-0000-0000-00009B450000}"/>
    <cellStyle name="Input0decimals 2 16 4 3" xfId="34016" xr:uid="{00000000-0005-0000-0000-00009C450000}"/>
    <cellStyle name="Input0decimals 2 16 5" xfId="11989" xr:uid="{00000000-0005-0000-0000-00009D450000}"/>
    <cellStyle name="Input0decimals 2 16 5 2" xfId="11990" xr:uid="{00000000-0005-0000-0000-00009E450000}"/>
    <cellStyle name="Input0decimals 2 16 5 2 2" xfId="34019" xr:uid="{00000000-0005-0000-0000-00009F450000}"/>
    <cellStyle name="Input0decimals 2 16 5 3" xfId="34018" xr:uid="{00000000-0005-0000-0000-0000A0450000}"/>
    <cellStyle name="Input0decimals 2 16 6" xfId="11991" xr:uid="{00000000-0005-0000-0000-0000A1450000}"/>
    <cellStyle name="Input0decimals 2 16 6 2" xfId="11992" xr:uid="{00000000-0005-0000-0000-0000A2450000}"/>
    <cellStyle name="Input0decimals 2 16 6 2 2" xfId="34021" xr:uid="{00000000-0005-0000-0000-0000A3450000}"/>
    <cellStyle name="Input0decimals 2 16 6 3" xfId="34020" xr:uid="{00000000-0005-0000-0000-0000A4450000}"/>
    <cellStyle name="Input0decimals 2 16 7" xfId="11993" xr:uid="{00000000-0005-0000-0000-0000A5450000}"/>
    <cellStyle name="Input0decimals 2 16 7 2" xfId="34022" xr:uid="{00000000-0005-0000-0000-0000A6450000}"/>
    <cellStyle name="Input0decimals 2 16 8" xfId="11994" xr:uid="{00000000-0005-0000-0000-0000A7450000}"/>
    <cellStyle name="Input0decimals 2 16 8 2" xfId="34023" xr:uid="{00000000-0005-0000-0000-0000A8450000}"/>
    <cellStyle name="Input0decimals 2 16 9" xfId="34001" xr:uid="{00000000-0005-0000-0000-0000A9450000}"/>
    <cellStyle name="Input0decimals 2 17" xfId="11995" xr:uid="{00000000-0005-0000-0000-0000AA450000}"/>
    <cellStyle name="Input0decimals 2 17 2" xfId="11996" xr:uid="{00000000-0005-0000-0000-0000AB450000}"/>
    <cellStyle name="Input0decimals 2 17 2 2" xfId="11997" xr:uid="{00000000-0005-0000-0000-0000AC450000}"/>
    <cellStyle name="Input0decimals 2 17 2 2 2" xfId="11998" xr:uid="{00000000-0005-0000-0000-0000AD450000}"/>
    <cellStyle name="Input0decimals 2 17 2 2 2 2" xfId="34027" xr:uid="{00000000-0005-0000-0000-0000AE450000}"/>
    <cellStyle name="Input0decimals 2 17 2 2 3" xfId="34026" xr:uid="{00000000-0005-0000-0000-0000AF450000}"/>
    <cellStyle name="Input0decimals 2 17 2 3" xfId="11999" xr:uid="{00000000-0005-0000-0000-0000B0450000}"/>
    <cellStyle name="Input0decimals 2 17 2 3 2" xfId="12000" xr:uid="{00000000-0005-0000-0000-0000B1450000}"/>
    <cellStyle name="Input0decimals 2 17 2 3 2 2" xfId="34029" xr:uid="{00000000-0005-0000-0000-0000B2450000}"/>
    <cellStyle name="Input0decimals 2 17 2 3 3" xfId="34028" xr:uid="{00000000-0005-0000-0000-0000B3450000}"/>
    <cellStyle name="Input0decimals 2 17 2 4" xfId="12001" xr:uid="{00000000-0005-0000-0000-0000B4450000}"/>
    <cellStyle name="Input0decimals 2 17 2 4 2" xfId="34030" xr:uid="{00000000-0005-0000-0000-0000B5450000}"/>
    <cellStyle name="Input0decimals 2 17 2 5" xfId="12002" xr:uid="{00000000-0005-0000-0000-0000B6450000}"/>
    <cellStyle name="Input0decimals 2 17 2 5 2" xfId="34031" xr:uid="{00000000-0005-0000-0000-0000B7450000}"/>
    <cellStyle name="Input0decimals 2 17 2 6" xfId="34025" xr:uid="{00000000-0005-0000-0000-0000B8450000}"/>
    <cellStyle name="Input0decimals 2 17 3" xfId="12003" xr:uid="{00000000-0005-0000-0000-0000B9450000}"/>
    <cellStyle name="Input0decimals 2 17 3 2" xfId="12004" xr:uid="{00000000-0005-0000-0000-0000BA450000}"/>
    <cellStyle name="Input0decimals 2 17 3 2 2" xfId="12005" xr:uid="{00000000-0005-0000-0000-0000BB450000}"/>
    <cellStyle name="Input0decimals 2 17 3 2 2 2" xfId="34034" xr:uid="{00000000-0005-0000-0000-0000BC450000}"/>
    <cellStyle name="Input0decimals 2 17 3 2 3" xfId="34033" xr:uid="{00000000-0005-0000-0000-0000BD450000}"/>
    <cellStyle name="Input0decimals 2 17 3 3" xfId="12006" xr:uid="{00000000-0005-0000-0000-0000BE450000}"/>
    <cellStyle name="Input0decimals 2 17 3 3 2" xfId="12007" xr:uid="{00000000-0005-0000-0000-0000BF450000}"/>
    <cellStyle name="Input0decimals 2 17 3 3 2 2" xfId="34036" xr:uid="{00000000-0005-0000-0000-0000C0450000}"/>
    <cellStyle name="Input0decimals 2 17 3 3 3" xfId="34035" xr:uid="{00000000-0005-0000-0000-0000C1450000}"/>
    <cellStyle name="Input0decimals 2 17 3 4" xfId="12008" xr:uid="{00000000-0005-0000-0000-0000C2450000}"/>
    <cellStyle name="Input0decimals 2 17 3 4 2" xfId="34037" xr:uid="{00000000-0005-0000-0000-0000C3450000}"/>
    <cellStyle name="Input0decimals 2 17 3 5" xfId="12009" xr:uid="{00000000-0005-0000-0000-0000C4450000}"/>
    <cellStyle name="Input0decimals 2 17 3 5 2" xfId="34038" xr:uid="{00000000-0005-0000-0000-0000C5450000}"/>
    <cellStyle name="Input0decimals 2 17 3 6" xfId="34032" xr:uid="{00000000-0005-0000-0000-0000C6450000}"/>
    <cellStyle name="Input0decimals 2 17 4" xfId="12010" xr:uid="{00000000-0005-0000-0000-0000C7450000}"/>
    <cellStyle name="Input0decimals 2 17 4 2" xfId="12011" xr:uid="{00000000-0005-0000-0000-0000C8450000}"/>
    <cellStyle name="Input0decimals 2 17 4 2 2" xfId="34040" xr:uid="{00000000-0005-0000-0000-0000C9450000}"/>
    <cellStyle name="Input0decimals 2 17 4 3" xfId="34039" xr:uid="{00000000-0005-0000-0000-0000CA450000}"/>
    <cellStyle name="Input0decimals 2 17 5" xfId="12012" xr:uid="{00000000-0005-0000-0000-0000CB450000}"/>
    <cellStyle name="Input0decimals 2 17 5 2" xfId="12013" xr:uid="{00000000-0005-0000-0000-0000CC450000}"/>
    <cellStyle name="Input0decimals 2 17 5 2 2" xfId="34042" xr:uid="{00000000-0005-0000-0000-0000CD450000}"/>
    <cellStyle name="Input0decimals 2 17 5 3" xfId="34041" xr:uid="{00000000-0005-0000-0000-0000CE450000}"/>
    <cellStyle name="Input0decimals 2 17 6" xfId="12014" xr:uid="{00000000-0005-0000-0000-0000CF450000}"/>
    <cellStyle name="Input0decimals 2 17 6 2" xfId="34043" xr:uid="{00000000-0005-0000-0000-0000D0450000}"/>
    <cellStyle name="Input0decimals 2 17 7" xfId="12015" xr:uid="{00000000-0005-0000-0000-0000D1450000}"/>
    <cellStyle name="Input0decimals 2 17 7 2" xfId="34044" xr:uid="{00000000-0005-0000-0000-0000D2450000}"/>
    <cellStyle name="Input0decimals 2 17 8" xfId="34024" xr:uid="{00000000-0005-0000-0000-0000D3450000}"/>
    <cellStyle name="Input0decimals 2 18" xfId="12016" xr:uid="{00000000-0005-0000-0000-0000D4450000}"/>
    <cellStyle name="Input0decimals 2 18 2" xfId="12017" xr:uid="{00000000-0005-0000-0000-0000D5450000}"/>
    <cellStyle name="Input0decimals 2 18 2 2" xfId="12018" xr:uid="{00000000-0005-0000-0000-0000D6450000}"/>
    <cellStyle name="Input0decimals 2 18 2 2 2" xfId="34047" xr:uid="{00000000-0005-0000-0000-0000D7450000}"/>
    <cellStyle name="Input0decimals 2 18 2 3" xfId="34046" xr:uid="{00000000-0005-0000-0000-0000D8450000}"/>
    <cellStyle name="Input0decimals 2 18 3" xfId="12019" xr:uid="{00000000-0005-0000-0000-0000D9450000}"/>
    <cellStyle name="Input0decimals 2 18 3 2" xfId="12020" xr:uid="{00000000-0005-0000-0000-0000DA450000}"/>
    <cellStyle name="Input0decimals 2 18 3 2 2" xfId="34049" xr:uid="{00000000-0005-0000-0000-0000DB450000}"/>
    <cellStyle name="Input0decimals 2 18 3 3" xfId="34048" xr:uid="{00000000-0005-0000-0000-0000DC450000}"/>
    <cellStyle name="Input0decimals 2 18 4" xfId="12021" xr:uid="{00000000-0005-0000-0000-0000DD450000}"/>
    <cellStyle name="Input0decimals 2 18 4 2" xfId="34050" xr:uid="{00000000-0005-0000-0000-0000DE450000}"/>
    <cellStyle name="Input0decimals 2 18 5" xfId="12022" xr:uid="{00000000-0005-0000-0000-0000DF450000}"/>
    <cellStyle name="Input0decimals 2 18 5 2" xfId="34051" xr:uid="{00000000-0005-0000-0000-0000E0450000}"/>
    <cellStyle name="Input0decimals 2 18 6" xfId="34045" xr:uid="{00000000-0005-0000-0000-0000E1450000}"/>
    <cellStyle name="Input0decimals 2 19" xfId="12023" xr:uid="{00000000-0005-0000-0000-0000E2450000}"/>
    <cellStyle name="Input0decimals 2 19 2" xfId="12024" xr:uid="{00000000-0005-0000-0000-0000E3450000}"/>
    <cellStyle name="Input0decimals 2 19 2 2" xfId="34053" xr:uid="{00000000-0005-0000-0000-0000E4450000}"/>
    <cellStyle name="Input0decimals 2 19 3" xfId="34052" xr:uid="{00000000-0005-0000-0000-0000E5450000}"/>
    <cellStyle name="Input0decimals 2 2" xfId="12025" xr:uid="{00000000-0005-0000-0000-0000E6450000}"/>
    <cellStyle name="Input0decimals 2 2 10" xfId="12026" xr:uid="{00000000-0005-0000-0000-0000E7450000}"/>
    <cellStyle name="Input0decimals 2 2 10 2" xfId="12027" xr:uid="{00000000-0005-0000-0000-0000E8450000}"/>
    <cellStyle name="Input0decimals 2 2 10 2 2" xfId="12028" xr:uid="{00000000-0005-0000-0000-0000E9450000}"/>
    <cellStyle name="Input0decimals 2 2 10 2 2 2" xfId="12029" xr:uid="{00000000-0005-0000-0000-0000EA450000}"/>
    <cellStyle name="Input0decimals 2 2 10 2 2 2 2" xfId="34058" xr:uid="{00000000-0005-0000-0000-0000EB450000}"/>
    <cellStyle name="Input0decimals 2 2 10 2 2 3" xfId="34057" xr:uid="{00000000-0005-0000-0000-0000EC450000}"/>
    <cellStyle name="Input0decimals 2 2 10 2 3" xfId="12030" xr:uid="{00000000-0005-0000-0000-0000ED450000}"/>
    <cellStyle name="Input0decimals 2 2 10 2 3 2" xfId="12031" xr:uid="{00000000-0005-0000-0000-0000EE450000}"/>
    <cellStyle name="Input0decimals 2 2 10 2 3 2 2" xfId="34060" xr:uid="{00000000-0005-0000-0000-0000EF450000}"/>
    <cellStyle name="Input0decimals 2 2 10 2 3 3" xfId="34059" xr:uid="{00000000-0005-0000-0000-0000F0450000}"/>
    <cellStyle name="Input0decimals 2 2 10 2 4" xfId="12032" xr:uid="{00000000-0005-0000-0000-0000F1450000}"/>
    <cellStyle name="Input0decimals 2 2 10 2 4 2" xfId="34061" xr:uid="{00000000-0005-0000-0000-0000F2450000}"/>
    <cellStyle name="Input0decimals 2 2 10 2 5" xfId="12033" xr:uid="{00000000-0005-0000-0000-0000F3450000}"/>
    <cellStyle name="Input0decimals 2 2 10 2 5 2" xfId="34062" xr:uid="{00000000-0005-0000-0000-0000F4450000}"/>
    <cellStyle name="Input0decimals 2 2 10 2 6" xfId="34056" xr:uid="{00000000-0005-0000-0000-0000F5450000}"/>
    <cellStyle name="Input0decimals 2 2 10 3" xfId="12034" xr:uid="{00000000-0005-0000-0000-0000F6450000}"/>
    <cellStyle name="Input0decimals 2 2 10 3 2" xfId="12035" xr:uid="{00000000-0005-0000-0000-0000F7450000}"/>
    <cellStyle name="Input0decimals 2 2 10 3 2 2" xfId="12036" xr:uid="{00000000-0005-0000-0000-0000F8450000}"/>
    <cellStyle name="Input0decimals 2 2 10 3 2 2 2" xfId="34065" xr:uid="{00000000-0005-0000-0000-0000F9450000}"/>
    <cellStyle name="Input0decimals 2 2 10 3 2 3" xfId="34064" xr:uid="{00000000-0005-0000-0000-0000FA450000}"/>
    <cellStyle name="Input0decimals 2 2 10 3 3" xfId="12037" xr:uid="{00000000-0005-0000-0000-0000FB450000}"/>
    <cellStyle name="Input0decimals 2 2 10 3 3 2" xfId="12038" xr:uid="{00000000-0005-0000-0000-0000FC450000}"/>
    <cellStyle name="Input0decimals 2 2 10 3 3 2 2" xfId="34067" xr:uid="{00000000-0005-0000-0000-0000FD450000}"/>
    <cellStyle name="Input0decimals 2 2 10 3 3 3" xfId="34066" xr:uid="{00000000-0005-0000-0000-0000FE450000}"/>
    <cellStyle name="Input0decimals 2 2 10 3 4" xfId="12039" xr:uid="{00000000-0005-0000-0000-0000FF450000}"/>
    <cellStyle name="Input0decimals 2 2 10 3 4 2" xfId="34068" xr:uid="{00000000-0005-0000-0000-000000460000}"/>
    <cellStyle name="Input0decimals 2 2 10 3 5" xfId="12040" xr:uid="{00000000-0005-0000-0000-000001460000}"/>
    <cellStyle name="Input0decimals 2 2 10 3 5 2" xfId="34069" xr:uid="{00000000-0005-0000-0000-000002460000}"/>
    <cellStyle name="Input0decimals 2 2 10 3 6" xfId="34063" xr:uid="{00000000-0005-0000-0000-000003460000}"/>
    <cellStyle name="Input0decimals 2 2 10 4" xfId="12041" xr:uid="{00000000-0005-0000-0000-000004460000}"/>
    <cellStyle name="Input0decimals 2 2 10 4 2" xfId="12042" xr:uid="{00000000-0005-0000-0000-000005460000}"/>
    <cellStyle name="Input0decimals 2 2 10 4 2 2" xfId="34071" xr:uid="{00000000-0005-0000-0000-000006460000}"/>
    <cellStyle name="Input0decimals 2 2 10 4 3" xfId="34070" xr:uid="{00000000-0005-0000-0000-000007460000}"/>
    <cellStyle name="Input0decimals 2 2 10 5" xfId="12043" xr:uid="{00000000-0005-0000-0000-000008460000}"/>
    <cellStyle name="Input0decimals 2 2 10 5 2" xfId="12044" xr:uid="{00000000-0005-0000-0000-000009460000}"/>
    <cellStyle name="Input0decimals 2 2 10 5 2 2" xfId="34073" xr:uid="{00000000-0005-0000-0000-00000A460000}"/>
    <cellStyle name="Input0decimals 2 2 10 5 3" xfId="34072" xr:uid="{00000000-0005-0000-0000-00000B460000}"/>
    <cellStyle name="Input0decimals 2 2 10 6" xfId="12045" xr:uid="{00000000-0005-0000-0000-00000C460000}"/>
    <cellStyle name="Input0decimals 2 2 10 6 2" xfId="12046" xr:uid="{00000000-0005-0000-0000-00000D460000}"/>
    <cellStyle name="Input0decimals 2 2 10 6 2 2" xfId="34075" xr:uid="{00000000-0005-0000-0000-00000E460000}"/>
    <cellStyle name="Input0decimals 2 2 10 6 3" xfId="34074" xr:uid="{00000000-0005-0000-0000-00000F460000}"/>
    <cellStyle name="Input0decimals 2 2 10 7" xfId="12047" xr:uid="{00000000-0005-0000-0000-000010460000}"/>
    <cellStyle name="Input0decimals 2 2 10 7 2" xfId="34076" xr:uid="{00000000-0005-0000-0000-000011460000}"/>
    <cellStyle name="Input0decimals 2 2 10 8" xfId="12048" xr:uid="{00000000-0005-0000-0000-000012460000}"/>
    <cellStyle name="Input0decimals 2 2 10 8 2" xfId="34077" xr:uid="{00000000-0005-0000-0000-000013460000}"/>
    <cellStyle name="Input0decimals 2 2 10 9" xfId="34055" xr:uid="{00000000-0005-0000-0000-000014460000}"/>
    <cellStyle name="Input0decimals 2 2 11" xfId="12049" xr:uid="{00000000-0005-0000-0000-000015460000}"/>
    <cellStyle name="Input0decimals 2 2 11 2" xfId="12050" xr:uid="{00000000-0005-0000-0000-000016460000}"/>
    <cellStyle name="Input0decimals 2 2 11 2 2" xfId="12051" xr:uid="{00000000-0005-0000-0000-000017460000}"/>
    <cellStyle name="Input0decimals 2 2 11 2 2 2" xfId="12052" xr:uid="{00000000-0005-0000-0000-000018460000}"/>
    <cellStyle name="Input0decimals 2 2 11 2 2 2 2" xfId="34081" xr:uid="{00000000-0005-0000-0000-000019460000}"/>
    <cellStyle name="Input0decimals 2 2 11 2 2 3" xfId="34080" xr:uid="{00000000-0005-0000-0000-00001A460000}"/>
    <cellStyle name="Input0decimals 2 2 11 2 3" xfId="12053" xr:uid="{00000000-0005-0000-0000-00001B460000}"/>
    <cellStyle name="Input0decimals 2 2 11 2 3 2" xfId="12054" xr:uid="{00000000-0005-0000-0000-00001C460000}"/>
    <cellStyle name="Input0decimals 2 2 11 2 3 2 2" xfId="34083" xr:uid="{00000000-0005-0000-0000-00001D460000}"/>
    <cellStyle name="Input0decimals 2 2 11 2 3 3" xfId="34082" xr:uid="{00000000-0005-0000-0000-00001E460000}"/>
    <cellStyle name="Input0decimals 2 2 11 2 4" xfId="12055" xr:uid="{00000000-0005-0000-0000-00001F460000}"/>
    <cellStyle name="Input0decimals 2 2 11 2 4 2" xfId="34084" xr:uid="{00000000-0005-0000-0000-000020460000}"/>
    <cellStyle name="Input0decimals 2 2 11 2 5" xfId="12056" xr:uid="{00000000-0005-0000-0000-000021460000}"/>
    <cellStyle name="Input0decimals 2 2 11 2 5 2" xfId="34085" xr:uid="{00000000-0005-0000-0000-000022460000}"/>
    <cellStyle name="Input0decimals 2 2 11 2 6" xfId="34079" xr:uid="{00000000-0005-0000-0000-000023460000}"/>
    <cellStyle name="Input0decimals 2 2 11 3" xfId="12057" xr:uid="{00000000-0005-0000-0000-000024460000}"/>
    <cellStyle name="Input0decimals 2 2 11 3 2" xfId="12058" xr:uid="{00000000-0005-0000-0000-000025460000}"/>
    <cellStyle name="Input0decimals 2 2 11 3 2 2" xfId="12059" xr:uid="{00000000-0005-0000-0000-000026460000}"/>
    <cellStyle name="Input0decimals 2 2 11 3 2 2 2" xfId="34088" xr:uid="{00000000-0005-0000-0000-000027460000}"/>
    <cellStyle name="Input0decimals 2 2 11 3 2 3" xfId="34087" xr:uid="{00000000-0005-0000-0000-000028460000}"/>
    <cellStyle name="Input0decimals 2 2 11 3 3" xfId="12060" xr:uid="{00000000-0005-0000-0000-000029460000}"/>
    <cellStyle name="Input0decimals 2 2 11 3 3 2" xfId="12061" xr:uid="{00000000-0005-0000-0000-00002A460000}"/>
    <cellStyle name="Input0decimals 2 2 11 3 3 2 2" xfId="34090" xr:uid="{00000000-0005-0000-0000-00002B460000}"/>
    <cellStyle name="Input0decimals 2 2 11 3 3 3" xfId="34089" xr:uid="{00000000-0005-0000-0000-00002C460000}"/>
    <cellStyle name="Input0decimals 2 2 11 3 4" xfId="12062" xr:uid="{00000000-0005-0000-0000-00002D460000}"/>
    <cellStyle name="Input0decimals 2 2 11 3 4 2" xfId="34091" xr:uid="{00000000-0005-0000-0000-00002E460000}"/>
    <cellStyle name="Input0decimals 2 2 11 3 5" xfId="12063" xr:uid="{00000000-0005-0000-0000-00002F460000}"/>
    <cellStyle name="Input0decimals 2 2 11 3 5 2" xfId="34092" xr:uid="{00000000-0005-0000-0000-000030460000}"/>
    <cellStyle name="Input0decimals 2 2 11 3 6" xfId="34086" xr:uid="{00000000-0005-0000-0000-000031460000}"/>
    <cellStyle name="Input0decimals 2 2 11 4" xfId="12064" xr:uid="{00000000-0005-0000-0000-000032460000}"/>
    <cellStyle name="Input0decimals 2 2 11 4 2" xfId="12065" xr:uid="{00000000-0005-0000-0000-000033460000}"/>
    <cellStyle name="Input0decimals 2 2 11 4 2 2" xfId="34094" xr:uid="{00000000-0005-0000-0000-000034460000}"/>
    <cellStyle name="Input0decimals 2 2 11 4 3" xfId="34093" xr:uid="{00000000-0005-0000-0000-000035460000}"/>
    <cellStyle name="Input0decimals 2 2 11 5" xfId="12066" xr:uid="{00000000-0005-0000-0000-000036460000}"/>
    <cellStyle name="Input0decimals 2 2 11 5 2" xfId="12067" xr:uid="{00000000-0005-0000-0000-000037460000}"/>
    <cellStyle name="Input0decimals 2 2 11 5 2 2" xfId="34096" xr:uid="{00000000-0005-0000-0000-000038460000}"/>
    <cellStyle name="Input0decimals 2 2 11 5 3" xfId="34095" xr:uid="{00000000-0005-0000-0000-000039460000}"/>
    <cellStyle name="Input0decimals 2 2 11 6" xfId="12068" xr:uid="{00000000-0005-0000-0000-00003A460000}"/>
    <cellStyle name="Input0decimals 2 2 11 6 2" xfId="12069" xr:uid="{00000000-0005-0000-0000-00003B460000}"/>
    <cellStyle name="Input0decimals 2 2 11 6 2 2" xfId="34098" xr:uid="{00000000-0005-0000-0000-00003C460000}"/>
    <cellStyle name="Input0decimals 2 2 11 6 3" xfId="34097" xr:uid="{00000000-0005-0000-0000-00003D460000}"/>
    <cellStyle name="Input0decimals 2 2 11 7" xfId="12070" xr:uid="{00000000-0005-0000-0000-00003E460000}"/>
    <cellStyle name="Input0decimals 2 2 11 7 2" xfId="34099" xr:uid="{00000000-0005-0000-0000-00003F460000}"/>
    <cellStyle name="Input0decimals 2 2 11 8" xfId="12071" xr:uid="{00000000-0005-0000-0000-000040460000}"/>
    <cellStyle name="Input0decimals 2 2 11 8 2" xfId="34100" xr:uid="{00000000-0005-0000-0000-000041460000}"/>
    <cellStyle name="Input0decimals 2 2 11 9" xfId="34078" xr:uid="{00000000-0005-0000-0000-000042460000}"/>
    <cellStyle name="Input0decimals 2 2 12" xfId="12072" xr:uid="{00000000-0005-0000-0000-000043460000}"/>
    <cellStyle name="Input0decimals 2 2 12 2" xfId="12073" xr:uid="{00000000-0005-0000-0000-000044460000}"/>
    <cellStyle name="Input0decimals 2 2 12 2 2" xfId="12074" xr:uid="{00000000-0005-0000-0000-000045460000}"/>
    <cellStyle name="Input0decimals 2 2 12 2 2 2" xfId="12075" xr:uid="{00000000-0005-0000-0000-000046460000}"/>
    <cellStyle name="Input0decimals 2 2 12 2 2 2 2" xfId="34104" xr:uid="{00000000-0005-0000-0000-000047460000}"/>
    <cellStyle name="Input0decimals 2 2 12 2 2 3" xfId="34103" xr:uid="{00000000-0005-0000-0000-000048460000}"/>
    <cellStyle name="Input0decimals 2 2 12 2 3" xfId="12076" xr:uid="{00000000-0005-0000-0000-000049460000}"/>
    <cellStyle name="Input0decimals 2 2 12 2 3 2" xfId="12077" xr:uid="{00000000-0005-0000-0000-00004A460000}"/>
    <cellStyle name="Input0decimals 2 2 12 2 3 2 2" xfId="34106" xr:uid="{00000000-0005-0000-0000-00004B460000}"/>
    <cellStyle name="Input0decimals 2 2 12 2 3 3" xfId="34105" xr:uid="{00000000-0005-0000-0000-00004C460000}"/>
    <cellStyle name="Input0decimals 2 2 12 2 4" xfId="12078" xr:uid="{00000000-0005-0000-0000-00004D460000}"/>
    <cellStyle name="Input0decimals 2 2 12 2 4 2" xfId="34107" xr:uid="{00000000-0005-0000-0000-00004E460000}"/>
    <cellStyle name="Input0decimals 2 2 12 2 5" xfId="12079" xr:uid="{00000000-0005-0000-0000-00004F460000}"/>
    <cellStyle name="Input0decimals 2 2 12 2 5 2" xfId="34108" xr:uid="{00000000-0005-0000-0000-000050460000}"/>
    <cellStyle name="Input0decimals 2 2 12 2 6" xfId="34102" xr:uid="{00000000-0005-0000-0000-000051460000}"/>
    <cellStyle name="Input0decimals 2 2 12 3" xfId="12080" xr:uid="{00000000-0005-0000-0000-000052460000}"/>
    <cellStyle name="Input0decimals 2 2 12 3 2" xfId="12081" xr:uid="{00000000-0005-0000-0000-000053460000}"/>
    <cellStyle name="Input0decimals 2 2 12 3 2 2" xfId="12082" xr:uid="{00000000-0005-0000-0000-000054460000}"/>
    <cellStyle name="Input0decimals 2 2 12 3 2 2 2" xfId="34111" xr:uid="{00000000-0005-0000-0000-000055460000}"/>
    <cellStyle name="Input0decimals 2 2 12 3 2 3" xfId="34110" xr:uid="{00000000-0005-0000-0000-000056460000}"/>
    <cellStyle name="Input0decimals 2 2 12 3 3" xfId="12083" xr:uid="{00000000-0005-0000-0000-000057460000}"/>
    <cellStyle name="Input0decimals 2 2 12 3 3 2" xfId="12084" xr:uid="{00000000-0005-0000-0000-000058460000}"/>
    <cellStyle name="Input0decimals 2 2 12 3 3 2 2" xfId="34113" xr:uid="{00000000-0005-0000-0000-000059460000}"/>
    <cellStyle name="Input0decimals 2 2 12 3 3 3" xfId="34112" xr:uid="{00000000-0005-0000-0000-00005A460000}"/>
    <cellStyle name="Input0decimals 2 2 12 3 4" xfId="12085" xr:uid="{00000000-0005-0000-0000-00005B460000}"/>
    <cellStyle name="Input0decimals 2 2 12 3 4 2" xfId="34114" xr:uid="{00000000-0005-0000-0000-00005C460000}"/>
    <cellStyle name="Input0decimals 2 2 12 3 5" xfId="12086" xr:uid="{00000000-0005-0000-0000-00005D460000}"/>
    <cellStyle name="Input0decimals 2 2 12 3 5 2" xfId="34115" xr:uid="{00000000-0005-0000-0000-00005E460000}"/>
    <cellStyle name="Input0decimals 2 2 12 3 6" xfId="34109" xr:uid="{00000000-0005-0000-0000-00005F460000}"/>
    <cellStyle name="Input0decimals 2 2 12 4" xfId="12087" xr:uid="{00000000-0005-0000-0000-000060460000}"/>
    <cellStyle name="Input0decimals 2 2 12 4 2" xfId="12088" xr:uid="{00000000-0005-0000-0000-000061460000}"/>
    <cellStyle name="Input0decimals 2 2 12 4 2 2" xfId="34117" xr:uid="{00000000-0005-0000-0000-000062460000}"/>
    <cellStyle name="Input0decimals 2 2 12 4 3" xfId="34116" xr:uid="{00000000-0005-0000-0000-000063460000}"/>
    <cellStyle name="Input0decimals 2 2 12 5" xfId="12089" xr:uid="{00000000-0005-0000-0000-000064460000}"/>
    <cellStyle name="Input0decimals 2 2 12 5 2" xfId="12090" xr:uid="{00000000-0005-0000-0000-000065460000}"/>
    <cellStyle name="Input0decimals 2 2 12 5 2 2" xfId="34119" xr:uid="{00000000-0005-0000-0000-000066460000}"/>
    <cellStyle name="Input0decimals 2 2 12 5 3" xfId="34118" xr:uid="{00000000-0005-0000-0000-000067460000}"/>
    <cellStyle name="Input0decimals 2 2 12 6" xfId="12091" xr:uid="{00000000-0005-0000-0000-000068460000}"/>
    <cellStyle name="Input0decimals 2 2 12 6 2" xfId="12092" xr:uid="{00000000-0005-0000-0000-000069460000}"/>
    <cellStyle name="Input0decimals 2 2 12 6 2 2" xfId="34121" xr:uid="{00000000-0005-0000-0000-00006A460000}"/>
    <cellStyle name="Input0decimals 2 2 12 6 3" xfId="34120" xr:uid="{00000000-0005-0000-0000-00006B460000}"/>
    <cellStyle name="Input0decimals 2 2 12 7" xfId="12093" xr:uid="{00000000-0005-0000-0000-00006C460000}"/>
    <cellStyle name="Input0decimals 2 2 12 7 2" xfId="34122" xr:uid="{00000000-0005-0000-0000-00006D460000}"/>
    <cellStyle name="Input0decimals 2 2 12 8" xfId="12094" xr:uid="{00000000-0005-0000-0000-00006E460000}"/>
    <cellStyle name="Input0decimals 2 2 12 8 2" xfId="34123" xr:uid="{00000000-0005-0000-0000-00006F460000}"/>
    <cellStyle name="Input0decimals 2 2 12 9" xfId="34101" xr:uid="{00000000-0005-0000-0000-000070460000}"/>
    <cellStyle name="Input0decimals 2 2 13" xfId="12095" xr:uid="{00000000-0005-0000-0000-000071460000}"/>
    <cellStyle name="Input0decimals 2 2 13 2" xfId="12096" xr:uid="{00000000-0005-0000-0000-000072460000}"/>
    <cellStyle name="Input0decimals 2 2 13 2 2" xfId="12097" xr:uid="{00000000-0005-0000-0000-000073460000}"/>
    <cellStyle name="Input0decimals 2 2 13 2 2 2" xfId="12098" xr:uid="{00000000-0005-0000-0000-000074460000}"/>
    <cellStyle name="Input0decimals 2 2 13 2 2 2 2" xfId="34127" xr:uid="{00000000-0005-0000-0000-000075460000}"/>
    <cellStyle name="Input0decimals 2 2 13 2 2 3" xfId="34126" xr:uid="{00000000-0005-0000-0000-000076460000}"/>
    <cellStyle name="Input0decimals 2 2 13 2 3" xfId="12099" xr:uid="{00000000-0005-0000-0000-000077460000}"/>
    <cellStyle name="Input0decimals 2 2 13 2 3 2" xfId="12100" xr:uid="{00000000-0005-0000-0000-000078460000}"/>
    <cellStyle name="Input0decimals 2 2 13 2 3 2 2" xfId="34129" xr:uid="{00000000-0005-0000-0000-000079460000}"/>
    <cellStyle name="Input0decimals 2 2 13 2 3 3" xfId="34128" xr:uid="{00000000-0005-0000-0000-00007A460000}"/>
    <cellStyle name="Input0decimals 2 2 13 2 4" xfId="12101" xr:uid="{00000000-0005-0000-0000-00007B460000}"/>
    <cellStyle name="Input0decimals 2 2 13 2 4 2" xfId="34130" xr:uid="{00000000-0005-0000-0000-00007C460000}"/>
    <cellStyle name="Input0decimals 2 2 13 2 5" xfId="12102" xr:uid="{00000000-0005-0000-0000-00007D460000}"/>
    <cellStyle name="Input0decimals 2 2 13 2 5 2" xfId="34131" xr:uid="{00000000-0005-0000-0000-00007E460000}"/>
    <cellStyle name="Input0decimals 2 2 13 2 6" xfId="34125" xr:uid="{00000000-0005-0000-0000-00007F460000}"/>
    <cellStyle name="Input0decimals 2 2 13 3" xfId="12103" xr:uid="{00000000-0005-0000-0000-000080460000}"/>
    <cellStyle name="Input0decimals 2 2 13 3 2" xfId="12104" xr:uid="{00000000-0005-0000-0000-000081460000}"/>
    <cellStyle name="Input0decimals 2 2 13 3 2 2" xfId="12105" xr:uid="{00000000-0005-0000-0000-000082460000}"/>
    <cellStyle name="Input0decimals 2 2 13 3 2 2 2" xfId="34134" xr:uid="{00000000-0005-0000-0000-000083460000}"/>
    <cellStyle name="Input0decimals 2 2 13 3 2 3" xfId="34133" xr:uid="{00000000-0005-0000-0000-000084460000}"/>
    <cellStyle name="Input0decimals 2 2 13 3 3" xfId="12106" xr:uid="{00000000-0005-0000-0000-000085460000}"/>
    <cellStyle name="Input0decimals 2 2 13 3 3 2" xfId="12107" xr:uid="{00000000-0005-0000-0000-000086460000}"/>
    <cellStyle name="Input0decimals 2 2 13 3 3 2 2" xfId="34136" xr:uid="{00000000-0005-0000-0000-000087460000}"/>
    <cellStyle name="Input0decimals 2 2 13 3 3 3" xfId="34135" xr:uid="{00000000-0005-0000-0000-000088460000}"/>
    <cellStyle name="Input0decimals 2 2 13 3 4" xfId="12108" xr:uid="{00000000-0005-0000-0000-000089460000}"/>
    <cellStyle name="Input0decimals 2 2 13 3 4 2" xfId="34137" xr:uid="{00000000-0005-0000-0000-00008A460000}"/>
    <cellStyle name="Input0decimals 2 2 13 3 5" xfId="12109" xr:uid="{00000000-0005-0000-0000-00008B460000}"/>
    <cellStyle name="Input0decimals 2 2 13 3 5 2" xfId="34138" xr:uid="{00000000-0005-0000-0000-00008C460000}"/>
    <cellStyle name="Input0decimals 2 2 13 3 6" xfId="34132" xr:uid="{00000000-0005-0000-0000-00008D460000}"/>
    <cellStyle name="Input0decimals 2 2 13 4" xfId="12110" xr:uid="{00000000-0005-0000-0000-00008E460000}"/>
    <cellStyle name="Input0decimals 2 2 13 4 2" xfId="12111" xr:uid="{00000000-0005-0000-0000-00008F460000}"/>
    <cellStyle name="Input0decimals 2 2 13 4 2 2" xfId="34140" xr:uid="{00000000-0005-0000-0000-000090460000}"/>
    <cellStyle name="Input0decimals 2 2 13 4 3" xfId="34139" xr:uid="{00000000-0005-0000-0000-000091460000}"/>
    <cellStyle name="Input0decimals 2 2 13 5" xfId="12112" xr:uid="{00000000-0005-0000-0000-000092460000}"/>
    <cellStyle name="Input0decimals 2 2 13 5 2" xfId="12113" xr:uid="{00000000-0005-0000-0000-000093460000}"/>
    <cellStyle name="Input0decimals 2 2 13 5 2 2" xfId="34142" xr:uid="{00000000-0005-0000-0000-000094460000}"/>
    <cellStyle name="Input0decimals 2 2 13 5 3" xfId="34141" xr:uid="{00000000-0005-0000-0000-000095460000}"/>
    <cellStyle name="Input0decimals 2 2 13 6" xfId="12114" xr:uid="{00000000-0005-0000-0000-000096460000}"/>
    <cellStyle name="Input0decimals 2 2 13 6 2" xfId="12115" xr:uid="{00000000-0005-0000-0000-000097460000}"/>
    <cellStyle name="Input0decimals 2 2 13 6 2 2" xfId="34144" xr:uid="{00000000-0005-0000-0000-000098460000}"/>
    <cellStyle name="Input0decimals 2 2 13 6 3" xfId="34143" xr:uid="{00000000-0005-0000-0000-000099460000}"/>
    <cellStyle name="Input0decimals 2 2 13 7" xfId="12116" xr:uid="{00000000-0005-0000-0000-00009A460000}"/>
    <cellStyle name="Input0decimals 2 2 13 7 2" xfId="34145" xr:uid="{00000000-0005-0000-0000-00009B460000}"/>
    <cellStyle name="Input0decimals 2 2 13 8" xfId="12117" xr:uid="{00000000-0005-0000-0000-00009C460000}"/>
    <cellStyle name="Input0decimals 2 2 13 8 2" xfId="34146" xr:uid="{00000000-0005-0000-0000-00009D460000}"/>
    <cellStyle name="Input0decimals 2 2 13 9" xfId="34124" xr:uid="{00000000-0005-0000-0000-00009E460000}"/>
    <cellStyle name="Input0decimals 2 2 14" xfId="12118" xr:uid="{00000000-0005-0000-0000-00009F460000}"/>
    <cellStyle name="Input0decimals 2 2 14 2" xfId="12119" xr:uid="{00000000-0005-0000-0000-0000A0460000}"/>
    <cellStyle name="Input0decimals 2 2 14 2 2" xfId="12120" xr:uid="{00000000-0005-0000-0000-0000A1460000}"/>
    <cellStyle name="Input0decimals 2 2 14 2 2 2" xfId="12121" xr:uid="{00000000-0005-0000-0000-0000A2460000}"/>
    <cellStyle name="Input0decimals 2 2 14 2 2 2 2" xfId="34150" xr:uid="{00000000-0005-0000-0000-0000A3460000}"/>
    <cellStyle name="Input0decimals 2 2 14 2 2 3" xfId="34149" xr:uid="{00000000-0005-0000-0000-0000A4460000}"/>
    <cellStyle name="Input0decimals 2 2 14 2 3" xfId="12122" xr:uid="{00000000-0005-0000-0000-0000A5460000}"/>
    <cellStyle name="Input0decimals 2 2 14 2 3 2" xfId="12123" xr:uid="{00000000-0005-0000-0000-0000A6460000}"/>
    <cellStyle name="Input0decimals 2 2 14 2 3 2 2" xfId="34152" xr:uid="{00000000-0005-0000-0000-0000A7460000}"/>
    <cellStyle name="Input0decimals 2 2 14 2 3 3" xfId="34151" xr:uid="{00000000-0005-0000-0000-0000A8460000}"/>
    <cellStyle name="Input0decimals 2 2 14 2 4" xfId="12124" xr:uid="{00000000-0005-0000-0000-0000A9460000}"/>
    <cellStyle name="Input0decimals 2 2 14 2 4 2" xfId="34153" xr:uid="{00000000-0005-0000-0000-0000AA460000}"/>
    <cellStyle name="Input0decimals 2 2 14 2 5" xfId="12125" xr:uid="{00000000-0005-0000-0000-0000AB460000}"/>
    <cellStyle name="Input0decimals 2 2 14 2 5 2" xfId="34154" xr:uid="{00000000-0005-0000-0000-0000AC460000}"/>
    <cellStyle name="Input0decimals 2 2 14 2 6" xfId="34148" xr:uid="{00000000-0005-0000-0000-0000AD460000}"/>
    <cellStyle name="Input0decimals 2 2 14 3" xfId="12126" xr:uid="{00000000-0005-0000-0000-0000AE460000}"/>
    <cellStyle name="Input0decimals 2 2 14 3 2" xfId="12127" xr:uid="{00000000-0005-0000-0000-0000AF460000}"/>
    <cellStyle name="Input0decimals 2 2 14 3 2 2" xfId="12128" xr:uid="{00000000-0005-0000-0000-0000B0460000}"/>
    <cellStyle name="Input0decimals 2 2 14 3 2 2 2" xfId="34157" xr:uid="{00000000-0005-0000-0000-0000B1460000}"/>
    <cellStyle name="Input0decimals 2 2 14 3 2 3" xfId="34156" xr:uid="{00000000-0005-0000-0000-0000B2460000}"/>
    <cellStyle name="Input0decimals 2 2 14 3 3" xfId="12129" xr:uid="{00000000-0005-0000-0000-0000B3460000}"/>
    <cellStyle name="Input0decimals 2 2 14 3 3 2" xfId="12130" xr:uid="{00000000-0005-0000-0000-0000B4460000}"/>
    <cellStyle name="Input0decimals 2 2 14 3 3 2 2" xfId="34159" xr:uid="{00000000-0005-0000-0000-0000B5460000}"/>
    <cellStyle name="Input0decimals 2 2 14 3 3 3" xfId="34158" xr:uid="{00000000-0005-0000-0000-0000B6460000}"/>
    <cellStyle name="Input0decimals 2 2 14 3 4" xfId="12131" xr:uid="{00000000-0005-0000-0000-0000B7460000}"/>
    <cellStyle name="Input0decimals 2 2 14 3 4 2" xfId="34160" xr:uid="{00000000-0005-0000-0000-0000B8460000}"/>
    <cellStyle name="Input0decimals 2 2 14 3 5" xfId="12132" xr:uid="{00000000-0005-0000-0000-0000B9460000}"/>
    <cellStyle name="Input0decimals 2 2 14 3 5 2" xfId="34161" xr:uid="{00000000-0005-0000-0000-0000BA460000}"/>
    <cellStyle name="Input0decimals 2 2 14 3 6" xfId="34155" xr:uid="{00000000-0005-0000-0000-0000BB460000}"/>
    <cellStyle name="Input0decimals 2 2 14 4" xfId="12133" xr:uid="{00000000-0005-0000-0000-0000BC460000}"/>
    <cellStyle name="Input0decimals 2 2 14 4 2" xfId="12134" xr:uid="{00000000-0005-0000-0000-0000BD460000}"/>
    <cellStyle name="Input0decimals 2 2 14 4 2 2" xfId="34163" xr:uid="{00000000-0005-0000-0000-0000BE460000}"/>
    <cellStyle name="Input0decimals 2 2 14 4 3" xfId="34162" xr:uid="{00000000-0005-0000-0000-0000BF460000}"/>
    <cellStyle name="Input0decimals 2 2 14 5" xfId="12135" xr:uid="{00000000-0005-0000-0000-0000C0460000}"/>
    <cellStyle name="Input0decimals 2 2 14 5 2" xfId="12136" xr:uid="{00000000-0005-0000-0000-0000C1460000}"/>
    <cellStyle name="Input0decimals 2 2 14 5 2 2" xfId="34165" xr:uid="{00000000-0005-0000-0000-0000C2460000}"/>
    <cellStyle name="Input0decimals 2 2 14 5 3" xfId="34164" xr:uid="{00000000-0005-0000-0000-0000C3460000}"/>
    <cellStyle name="Input0decimals 2 2 14 6" xfId="12137" xr:uid="{00000000-0005-0000-0000-0000C4460000}"/>
    <cellStyle name="Input0decimals 2 2 14 6 2" xfId="12138" xr:uid="{00000000-0005-0000-0000-0000C5460000}"/>
    <cellStyle name="Input0decimals 2 2 14 6 2 2" xfId="34167" xr:uid="{00000000-0005-0000-0000-0000C6460000}"/>
    <cellStyle name="Input0decimals 2 2 14 6 3" xfId="34166" xr:uid="{00000000-0005-0000-0000-0000C7460000}"/>
    <cellStyle name="Input0decimals 2 2 14 7" xfId="12139" xr:uid="{00000000-0005-0000-0000-0000C8460000}"/>
    <cellStyle name="Input0decimals 2 2 14 7 2" xfId="34168" xr:uid="{00000000-0005-0000-0000-0000C9460000}"/>
    <cellStyle name="Input0decimals 2 2 14 8" xfId="12140" xr:uid="{00000000-0005-0000-0000-0000CA460000}"/>
    <cellStyle name="Input0decimals 2 2 14 8 2" xfId="34169" xr:uid="{00000000-0005-0000-0000-0000CB460000}"/>
    <cellStyle name="Input0decimals 2 2 14 9" xfId="34147" xr:uid="{00000000-0005-0000-0000-0000CC460000}"/>
    <cellStyle name="Input0decimals 2 2 15" xfId="12141" xr:uid="{00000000-0005-0000-0000-0000CD460000}"/>
    <cellStyle name="Input0decimals 2 2 15 2" xfId="12142" xr:uid="{00000000-0005-0000-0000-0000CE460000}"/>
    <cellStyle name="Input0decimals 2 2 15 2 2" xfId="12143" xr:uid="{00000000-0005-0000-0000-0000CF460000}"/>
    <cellStyle name="Input0decimals 2 2 15 2 2 2" xfId="12144" xr:uid="{00000000-0005-0000-0000-0000D0460000}"/>
    <cellStyle name="Input0decimals 2 2 15 2 2 2 2" xfId="34173" xr:uid="{00000000-0005-0000-0000-0000D1460000}"/>
    <cellStyle name="Input0decimals 2 2 15 2 2 3" xfId="34172" xr:uid="{00000000-0005-0000-0000-0000D2460000}"/>
    <cellStyle name="Input0decimals 2 2 15 2 3" xfId="12145" xr:uid="{00000000-0005-0000-0000-0000D3460000}"/>
    <cellStyle name="Input0decimals 2 2 15 2 3 2" xfId="12146" xr:uid="{00000000-0005-0000-0000-0000D4460000}"/>
    <cellStyle name="Input0decimals 2 2 15 2 3 2 2" xfId="34175" xr:uid="{00000000-0005-0000-0000-0000D5460000}"/>
    <cellStyle name="Input0decimals 2 2 15 2 3 3" xfId="34174" xr:uid="{00000000-0005-0000-0000-0000D6460000}"/>
    <cellStyle name="Input0decimals 2 2 15 2 4" xfId="12147" xr:uid="{00000000-0005-0000-0000-0000D7460000}"/>
    <cellStyle name="Input0decimals 2 2 15 2 4 2" xfId="34176" xr:uid="{00000000-0005-0000-0000-0000D8460000}"/>
    <cellStyle name="Input0decimals 2 2 15 2 5" xfId="12148" xr:uid="{00000000-0005-0000-0000-0000D9460000}"/>
    <cellStyle name="Input0decimals 2 2 15 2 5 2" xfId="34177" xr:uid="{00000000-0005-0000-0000-0000DA460000}"/>
    <cellStyle name="Input0decimals 2 2 15 2 6" xfId="34171" xr:uid="{00000000-0005-0000-0000-0000DB460000}"/>
    <cellStyle name="Input0decimals 2 2 15 3" xfId="12149" xr:uid="{00000000-0005-0000-0000-0000DC460000}"/>
    <cellStyle name="Input0decimals 2 2 15 3 2" xfId="12150" xr:uid="{00000000-0005-0000-0000-0000DD460000}"/>
    <cellStyle name="Input0decimals 2 2 15 3 2 2" xfId="12151" xr:uid="{00000000-0005-0000-0000-0000DE460000}"/>
    <cellStyle name="Input0decimals 2 2 15 3 2 2 2" xfId="34180" xr:uid="{00000000-0005-0000-0000-0000DF460000}"/>
    <cellStyle name="Input0decimals 2 2 15 3 2 3" xfId="34179" xr:uid="{00000000-0005-0000-0000-0000E0460000}"/>
    <cellStyle name="Input0decimals 2 2 15 3 3" xfId="12152" xr:uid="{00000000-0005-0000-0000-0000E1460000}"/>
    <cellStyle name="Input0decimals 2 2 15 3 3 2" xfId="12153" xr:uid="{00000000-0005-0000-0000-0000E2460000}"/>
    <cellStyle name="Input0decimals 2 2 15 3 3 2 2" xfId="34182" xr:uid="{00000000-0005-0000-0000-0000E3460000}"/>
    <cellStyle name="Input0decimals 2 2 15 3 3 3" xfId="34181" xr:uid="{00000000-0005-0000-0000-0000E4460000}"/>
    <cellStyle name="Input0decimals 2 2 15 3 4" xfId="12154" xr:uid="{00000000-0005-0000-0000-0000E5460000}"/>
    <cellStyle name="Input0decimals 2 2 15 3 4 2" xfId="34183" xr:uid="{00000000-0005-0000-0000-0000E6460000}"/>
    <cellStyle name="Input0decimals 2 2 15 3 5" xfId="12155" xr:uid="{00000000-0005-0000-0000-0000E7460000}"/>
    <cellStyle name="Input0decimals 2 2 15 3 5 2" xfId="34184" xr:uid="{00000000-0005-0000-0000-0000E8460000}"/>
    <cellStyle name="Input0decimals 2 2 15 3 6" xfId="34178" xr:uid="{00000000-0005-0000-0000-0000E9460000}"/>
    <cellStyle name="Input0decimals 2 2 15 4" xfId="12156" xr:uid="{00000000-0005-0000-0000-0000EA460000}"/>
    <cellStyle name="Input0decimals 2 2 15 4 2" xfId="12157" xr:uid="{00000000-0005-0000-0000-0000EB460000}"/>
    <cellStyle name="Input0decimals 2 2 15 4 2 2" xfId="34186" xr:uid="{00000000-0005-0000-0000-0000EC460000}"/>
    <cellStyle name="Input0decimals 2 2 15 4 3" xfId="34185" xr:uid="{00000000-0005-0000-0000-0000ED460000}"/>
    <cellStyle name="Input0decimals 2 2 15 5" xfId="12158" xr:uid="{00000000-0005-0000-0000-0000EE460000}"/>
    <cellStyle name="Input0decimals 2 2 15 5 2" xfId="12159" xr:uid="{00000000-0005-0000-0000-0000EF460000}"/>
    <cellStyle name="Input0decimals 2 2 15 5 2 2" xfId="34188" xr:uid="{00000000-0005-0000-0000-0000F0460000}"/>
    <cellStyle name="Input0decimals 2 2 15 5 3" xfId="34187" xr:uid="{00000000-0005-0000-0000-0000F1460000}"/>
    <cellStyle name="Input0decimals 2 2 15 6" xfId="12160" xr:uid="{00000000-0005-0000-0000-0000F2460000}"/>
    <cellStyle name="Input0decimals 2 2 15 6 2" xfId="12161" xr:uid="{00000000-0005-0000-0000-0000F3460000}"/>
    <cellStyle name="Input0decimals 2 2 15 6 2 2" xfId="34190" xr:uid="{00000000-0005-0000-0000-0000F4460000}"/>
    <cellStyle name="Input0decimals 2 2 15 6 3" xfId="34189" xr:uid="{00000000-0005-0000-0000-0000F5460000}"/>
    <cellStyle name="Input0decimals 2 2 15 7" xfId="12162" xr:uid="{00000000-0005-0000-0000-0000F6460000}"/>
    <cellStyle name="Input0decimals 2 2 15 7 2" xfId="34191" xr:uid="{00000000-0005-0000-0000-0000F7460000}"/>
    <cellStyle name="Input0decimals 2 2 15 8" xfId="12163" xr:uid="{00000000-0005-0000-0000-0000F8460000}"/>
    <cellStyle name="Input0decimals 2 2 15 8 2" xfId="34192" xr:uid="{00000000-0005-0000-0000-0000F9460000}"/>
    <cellStyle name="Input0decimals 2 2 15 9" xfId="34170" xr:uid="{00000000-0005-0000-0000-0000FA460000}"/>
    <cellStyle name="Input0decimals 2 2 16" xfId="12164" xr:uid="{00000000-0005-0000-0000-0000FB460000}"/>
    <cellStyle name="Input0decimals 2 2 16 2" xfId="12165" xr:uid="{00000000-0005-0000-0000-0000FC460000}"/>
    <cellStyle name="Input0decimals 2 2 16 2 2" xfId="12166" xr:uid="{00000000-0005-0000-0000-0000FD460000}"/>
    <cellStyle name="Input0decimals 2 2 16 2 2 2" xfId="12167" xr:uid="{00000000-0005-0000-0000-0000FE460000}"/>
    <cellStyle name="Input0decimals 2 2 16 2 2 2 2" xfId="34196" xr:uid="{00000000-0005-0000-0000-0000FF460000}"/>
    <cellStyle name="Input0decimals 2 2 16 2 2 3" xfId="34195" xr:uid="{00000000-0005-0000-0000-000000470000}"/>
    <cellStyle name="Input0decimals 2 2 16 2 3" xfId="12168" xr:uid="{00000000-0005-0000-0000-000001470000}"/>
    <cellStyle name="Input0decimals 2 2 16 2 3 2" xfId="12169" xr:uid="{00000000-0005-0000-0000-000002470000}"/>
    <cellStyle name="Input0decimals 2 2 16 2 3 2 2" xfId="34198" xr:uid="{00000000-0005-0000-0000-000003470000}"/>
    <cellStyle name="Input0decimals 2 2 16 2 3 3" xfId="34197" xr:uid="{00000000-0005-0000-0000-000004470000}"/>
    <cellStyle name="Input0decimals 2 2 16 2 4" xfId="12170" xr:uid="{00000000-0005-0000-0000-000005470000}"/>
    <cellStyle name="Input0decimals 2 2 16 2 4 2" xfId="34199" xr:uid="{00000000-0005-0000-0000-000006470000}"/>
    <cellStyle name="Input0decimals 2 2 16 2 5" xfId="12171" xr:uid="{00000000-0005-0000-0000-000007470000}"/>
    <cellStyle name="Input0decimals 2 2 16 2 5 2" xfId="34200" xr:uid="{00000000-0005-0000-0000-000008470000}"/>
    <cellStyle name="Input0decimals 2 2 16 2 6" xfId="34194" xr:uid="{00000000-0005-0000-0000-000009470000}"/>
    <cellStyle name="Input0decimals 2 2 16 3" xfId="12172" xr:uid="{00000000-0005-0000-0000-00000A470000}"/>
    <cellStyle name="Input0decimals 2 2 16 3 2" xfId="12173" xr:uid="{00000000-0005-0000-0000-00000B470000}"/>
    <cellStyle name="Input0decimals 2 2 16 3 2 2" xfId="12174" xr:uid="{00000000-0005-0000-0000-00000C470000}"/>
    <cellStyle name="Input0decimals 2 2 16 3 2 2 2" xfId="34203" xr:uid="{00000000-0005-0000-0000-00000D470000}"/>
    <cellStyle name="Input0decimals 2 2 16 3 2 3" xfId="34202" xr:uid="{00000000-0005-0000-0000-00000E470000}"/>
    <cellStyle name="Input0decimals 2 2 16 3 3" xfId="12175" xr:uid="{00000000-0005-0000-0000-00000F470000}"/>
    <cellStyle name="Input0decimals 2 2 16 3 3 2" xfId="12176" xr:uid="{00000000-0005-0000-0000-000010470000}"/>
    <cellStyle name="Input0decimals 2 2 16 3 3 2 2" xfId="34205" xr:uid="{00000000-0005-0000-0000-000011470000}"/>
    <cellStyle name="Input0decimals 2 2 16 3 3 3" xfId="34204" xr:uid="{00000000-0005-0000-0000-000012470000}"/>
    <cellStyle name="Input0decimals 2 2 16 3 4" xfId="12177" xr:uid="{00000000-0005-0000-0000-000013470000}"/>
    <cellStyle name="Input0decimals 2 2 16 3 4 2" xfId="34206" xr:uid="{00000000-0005-0000-0000-000014470000}"/>
    <cellStyle name="Input0decimals 2 2 16 3 5" xfId="12178" xr:uid="{00000000-0005-0000-0000-000015470000}"/>
    <cellStyle name="Input0decimals 2 2 16 3 5 2" xfId="34207" xr:uid="{00000000-0005-0000-0000-000016470000}"/>
    <cellStyle name="Input0decimals 2 2 16 3 6" xfId="34201" xr:uid="{00000000-0005-0000-0000-000017470000}"/>
    <cellStyle name="Input0decimals 2 2 16 4" xfId="12179" xr:uid="{00000000-0005-0000-0000-000018470000}"/>
    <cellStyle name="Input0decimals 2 2 16 4 2" xfId="12180" xr:uid="{00000000-0005-0000-0000-000019470000}"/>
    <cellStyle name="Input0decimals 2 2 16 4 2 2" xfId="34209" xr:uid="{00000000-0005-0000-0000-00001A470000}"/>
    <cellStyle name="Input0decimals 2 2 16 4 3" xfId="34208" xr:uid="{00000000-0005-0000-0000-00001B470000}"/>
    <cellStyle name="Input0decimals 2 2 16 5" xfId="12181" xr:uid="{00000000-0005-0000-0000-00001C470000}"/>
    <cellStyle name="Input0decimals 2 2 16 5 2" xfId="12182" xr:uid="{00000000-0005-0000-0000-00001D470000}"/>
    <cellStyle name="Input0decimals 2 2 16 5 2 2" xfId="34211" xr:uid="{00000000-0005-0000-0000-00001E470000}"/>
    <cellStyle name="Input0decimals 2 2 16 5 3" xfId="34210" xr:uid="{00000000-0005-0000-0000-00001F470000}"/>
    <cellStyle name="Input0decimals 2 2 16 6" xfId="12183" xr:uid="{00000000-0005-0000-0000-000020470000}"/>
    <cellStyle name="Input0decimals 2 2 16 6 2" xfId="34212" xr:uid="{00000000-0005-0000-0000-000021470000}"/>
    <cellStyle name="Input0decimals 2 2 16 7" xfId="12184" xr:uid="{00000000-0005-0000-0000-000022470000}"/>
    <cellStyle name="Input0decimals 2 2 16 7 2" xfId="34213" xr:uid="{00000000-0005-0000-0000-000023470000}"/>
    <cellStyle name="Input0decimals 2 2 16 8" xfId="34193" xr:uid="{00000000-0005-0000-0000-000024470000}"/>
    <cellStyle name="Input0decimals 2 2 17" xfId="34054" xr:uid="{00000000-0005-0000-0000-000025470000}"/>
    <cellStyle name="Input0decimals 2 2 2" xfId="12185" xr:uid="{00000000-0005-0000-0000-000026470000}"/>
    <cellStyle name="Input0decimals 2 2 2 10" xfId="12186" xr:uid="{00000000-0005-0000-0000-000027470000}"/>
    <cellStyle name="Input0decimals 2 2 2 10 2" xfId="12187" xr:uid="{00000000-0005-0000-0000-000028470000}"/>
    <cellStyle name="Input0decimals 2 2 2 10 2 2" xfId="12188" xr:uid="{00000000-0005-0000-0000-000029470000}"/>
    <cellStyle name="Input0decimals 2 2 2 10 2 2 2" xfId="12189" xr:uid="{00000000-0005-0000-0000-00002A470000}"/>
    <cellStyle name="Input0decimals 2 2 2 10 2 2 2 2" xfId="34218" xr:uid="{00000000-0005-0000-0000-00002B470000}"/>
    <cellStyle name="Input0decimals 2 2 2 10 2 2 3" xfId="34217" xr:uid="{00000000-0005-0000-0000-00002C470000}"/>
    <cellStyle name="Input0decimals 2 2 2 10 2 3" xfId="12190" xr:uid="{00000000-0005-0000-0000-00002D470000}"/>
    <cellStyle name="Input0decimals 2 2 2 10 2 3 2" xfId="12191" xr:uid="{00000000-0005-0000-0000-00002E470000}"/>
    <cellStyle name="Input0decimals 2 2 2 10 2 3 2 2" xfId="34220" xr:uid="{00000000-0005-0000-0000-00002F470000}"/>
    <cellStyle name="Input0decimals 2 2 2 10 2 3 3" xfId="34219" xr:uid="{00000000-0005-0000-0000-000030470000}"/>
    <cellStyle name="Input0decimals 2 2 2 10 2 4" xfId="12192" xr:uid="{00000000-0005-0000-0000-000031470000}"/>
    <cellStyle name="Input0decimals 2 2 2 10 2 4 2" xfId="34221" xr:uid="{00000000-0005-0000-0000-000032470000}"/>
    <cellStyle name="Input0decimals 2 2 2 10 2 5" xfId="12193" xr:uid="{00000000-0005-0000-0000-000033470000}"/>
    <cellStyle name="Input0decimals 2 2 2 10 2 5 2" xfId="34222" xr:uid="{00000000-0005-0000-0000-000034470000}"/>
    <cellStyle name="Input0decimals 2 2 2 10 2 6" xfId="34216" xr:uid="{00000000-0005-0000-0000-000035470000}"/>
    <cellStyle name="Input0decimals 2 2 2 10 3" xfId="12194" xr:uid="{00000000-0005-0000-0000-000036470000}"/>
    <cellStyle name="Input0decimals 2 2 2 10 3 2" xfId="12195" xr:uid="{00000000-0005-0000-0000-000037470000}"/>
    <cellStyle name="Input0decimals 2 2 2 10 3 2 2" xfId="12196" xr:uid="{00000000-0005-0000-0000-000038470000}"/>
    <cellStyle name="Input0decimals 2 2 2 10 3 2 2 2" xfId="34225" xr:uid="{00000000-0005-0000-0000-000039470000}"/>
    <cellStyle name="Input0decimals 2 2 2 10 3 2 3" xfId="34224" xr:uid="{00000000-0005-0000-0000-00003A470000}"/>
    <cellStyle name="Input0decimals 2 2 2 10 3 3" xfId="12197" xr:uid="{00000000-0005-0000-0000-00003B470000}"/>
    <cellStyle name="Input0decimals 2 2 2 10 3 3 2" xfId="12198" xr:uid="{00000000-0005-0000-0000-00003C470000}"/>
    <cellStyle name="Input0decimals 2 2 2 10 3 3 2 2" xfId="34227" xr:uid="{00000000-0005-0000-0000-00003D470000}"/>
    <cellStyle name="Input0decimals 2 2 2 10 3 3 3" xfId="34226" xr:uid="{00000000-0005-0000-0000-00003E470000}"/>
    <cellStyle name="Input0decimals 2 2 2 10 3 4" xfId="12199" xr:uid="{00000000-0005-0000-0000-00003F470000}"/>
    <cellStyle name="Input0decimals 2 2 2 10 3 4 2" xfId="34228" xr:uid="{00000000-0005-0000-0000-000040470000}"/>
    <cellStyle name="Input0decimals 2 2 2 10 3 5" xfId="12200" xr:uid="{00000000-0005-0000-0000-000041470000}"/>
    <cellStyle name="Input0decimals 2 2 2 10 3 5 2" xfId="34229" xr:uid="{00000000-0005-0000-0000-000042470000}"/>
    <cellStyle name="Input0decimals 2 2 2 10 3 6" xfId="34223" xr:uid="{00000000-0005-0000-0000-000043470000}"/>
    <cellStyle name="Input0decimals 2 2 2 10 4" xfId="12201" xr:uid="{00000000-0005-0000-0000-000044470000}"/>
    <cellStyle name="Input0decimals 2 2 2 10 4 2" xfId="12202" xr:uid="{00000000-0005-0000-0000-000045470000}"/>
    <cellStyle name="Input0decimals 2 2 2 10 4 2 2" xfId="34231" xr:uid="{00000000-0005-0000-0000-000046470000}"/>
    <cellStyle name="Input0decimals 2 2 2 10 4 3" xfId="34230" xr:uid="{00000000-0005-0000-0000-000047470000}"/>
    <cellStyle name="Input0decimals 2 2 2 10 5" xfId="12203" xr:uid="{00000000-0005-0000-0000-000048470000}"/>
    <cellStyle name="Input0decimals 2 2 2 10 5 2" xfId="12204" xr:uid="{00000000-0005-0000-0000-000049470000}"/>
    <cellStyle name="Input0decimals 2 2 2 10 5 2 2" xfId="34233" xr:uid="{00000000-0005-0000-0000-00004A470000}"/>
    <cellStyle name="Input0decimals 2 2 2 10 5 3" xfId="34232" xr:uid="{00000000-0005-0000-0000-00004B470000}"/>
    <cellStyle name="Input0decimals 2 2 2 10 6" xfId="12205" xr:uid="{00000000-0005-0000-0000-00004C470000}"/>
    <cellStyle name="Input0decimals 2 2 2 10 6 2" xfId="12206" xr:uid="{00000000-0005-0000-0000-00004D470000}"/>
    <cellStyle name="Input0decimals 2 2 2 10 6 2 2" xfId="34235" xr:uid="{00000000-0005-0000-0000-00004E470000}"/>
    <cellStyle name="Input0decimals 2 2 2 10 6 3" xfId="34234" xr:uid="{00000000-0005-0000-0000-00004F470000}"/>
    <cellStyle name="Input0decimals 2 2 2 10 7" xfId="12207" xr:uid="{00000000-0005-0000-0000-000050470000}"/>
    <cellStyle name="Input0decimals 2 2 2 10 7 2" xfId="34236" xr:uid="{00000000-0005-0000-0000-000051470000}"/>
    <cellStyle name="Input0decimals 2 2 2 10 8" xfId="12208" xr:uid="{00000000-0005-0000-0000-000052470000}"/>
    <cellStyle name="Input0decimals 2 2 2 10 8 2" xfId="34237" xr:uid="{00000000-0005-0000-0000-000053470000}"/>
    <cellStyle name="Input0decimals 2 2 2 10 9" xfId="34215" xr:uid="{00000000-0005-0000-0000-000054470000}"/>
    <cellStyle name="Input0decimals 2 2 2 11" xfId="12209" xr:uid="{00000000-0005-0000-0000-000055470000}"/>
    <cellStyle name="Input0decimals 2 2 2 11 2" xfId="12210" xr:uid="{00000000-0005-0000-0000-000056470000}"/>
    <cellStyle name="Input0decimals 2 2 2 11 2 2" xfId="12211" xr:uid="{00000000-0005-0000-0000-000057470000}"/>
    <cellStyle name="Input0decimals 2 2 2 11 2 2 2" xfId="12212" xr:uid="{00000000-0005-0000-0000-000058470000}"/>
    <cellStyle name="Input0decimals 2 2 2 11 2 2 2 2" xfId="34241" xr:uid="{00000000-0005-0000-0000-000059470000}"/>
    <cellStyle name="Input0decimals 2 2 2 11 2 2 3" xfId="34240" xr:uid="{00000000-0005-0000-0000-00005A470000}"/>
    <cellStyle name="Input0decimals 2 2 2 11 2 3" xfId="12213" xr:uid="{00000000-0005-0000-0000-00005B470000}"/>
    <cellStyle name="Input0decimals 2 2 2 11 2 3 2" xfId="12214" xr:uid="{00000000-0005-0000-0000-00005C470000}"/>
    <cellStyle name="Input0decimals 2 2 2 11 2 3 2 2" xfId="34243" xr:uid="{00000000-0005-0000-0000-00005D470000}"/>
    <cellStyle name="Input0decimals 2 2 2 11 2 3 3" xfId="34242" xr:uid="{00000000-0005-0000-0000-00005E470000}"/>
    <cellStyle name="Input0decimals 2 2 2 11 2 4" xfId="12215" xr:uid="{00000000-0005-0000-0000-00005F470000}"/>
    <cellStyle name="Input0decimals 2 2 2 11 2 4 2" xfId="34244" xr:uid="{00000000-0005-0000-0000-000060470000}"/>
    <cellStyle name="Input0decimals 2 2 2 11 2 5" xfId="12216" xr:uid="{00000000-0005-0000-0000-000061470000}"/>
    <cellStyle name="Input0decimals 2 2 2 11 2 5 2" xfId="34245" xr:uid="{00000000-0005-0000-0000-000062470000}"/>
    <cellStyle name="Input0decimals 2 2 2 11 2 6" xfId="34239" xr:uid="{00000000-0005-0000-0000-000063470000}"/>
    <cellStyle name="Input0decimals 2 2 2 11 3" xfId="12217" xr:uid="{00000000-0005-0000-0000-000064470000}"/>
    <cellStyle name="Input0decimals 2 2 2 11 3 2" xfId="12218" xr:uid="{00000000-0005-0000-0000-000065470000}"/>
    <cellStyle name="Input0decimals 2 2 2 11 3 2 2" xfId="12219" xr:uid="{00000000-0005-0000-0000-000066470000}"/>
    <cellStyle name="Input0decimals 2 2 2 11 3 2 2 2" xfId="34248" xr:uid="{00000000-0005-0000-0000-000067470000}"/>
    <cellStyle name="Input0decimals 2 2 2 11 3 2 3" xfId="34247" xr:uid="{00000000-0005-0000-0000-000068470000}"/>
    <cellStyle name="Input0decimals 2 2 2 11 3 3" xfId="12220" xr:uid="{00000000-0005-0000-0000-000069470000}"/>
    <cellStyle name="Input0decimals 2 2 2 11 3 3 2" xfId="12221" xr:uid="{00000000-0005-0000-0000-00006A470000}"/>
    <cellStyle name="Input0decimals 2 2 2 11 3 3 2 2" xfId="34250" xr:uid="{00000000-0005-0000-0000-00006B470000}"/>
    <cellStyle name="Input0decimals 2 2 2 11 3 3 3" xfId="34249" xr:uid="{00000000-0005-0000-0000-00006C470000}"/>
    <cellStyle name="Input0decimals 2 2 2 11 3 4" xfId="12222" xr:uid="{00000000-0005-0000-0000-00006D470000}"/>
    <cellStyle name="Input0decimals 2 2 2 11 3 4 2" xfId="34251" xr:uid="{00000000-0005-0000-0000-00006E470000}"/>
    <cellStyle name="Input0decimals 2 2 2 11 3 5" xfId="12223" xr:uid="{00000000-0005-0000-0000-00006F470000}"/>
    <cellStyle name="Input0decimals 2 2 2 11 3 5 2" xfId="34252" xr:uid="{00000000-0005-0000-0000-000070470000}"/>
    <cellStyle name="Input0decimals 2 2 2 11 3 6" xfId="34246" xr:uid="{00000000-0005-0000-0000-000071470000}"/>
    <cellStyle name="Input0decimals 2 2 2 11 4" xfId="12224" xr:uid="{00000000-0005-0000-0000-000072470000}"/>
    <cellStyle name="Input0decimals 2 2 2 11 4 2" xfId="12225" xr:uid="{00000000-0005-0000-0000-000073470000}"/>
    <cellStyle name="Input0decimals 2 2 2 11 4 2 2" xfId="34254" xr:uid="{00000000-0005-0000-0000-000074470000}"/>
    <cellStyle name="Input0decimals 2 2 2 11 4 3" xfId="34253" xr:uid="{00000000-0005-0000-0000-000075470000}"/>
    <cellStyle name="Input0decimals 2 2 2 11 5" xfId="12226" xr:uid="{00000000-0005-0000-0000-000076470000}"/>
    <cellStyle name="Input0decimals 2 2 2 11 5 2" xfId="12227" xr:uid="{00000000-0005-0000-0000-000077470000}"/>
    <cellStyle name="Input0decimals 2 2 2 11 5 2 2" xfId="34256" xr:uid="{00000000-0005-0000-0000-000078470000}"/>
    <cellStyle name="Input0decimals 2 2 2 11 5 3" xfId="34255" xr:uid="{00000000-0005-0000-0000-000079470000}"/>
    <cellStyle name="Input0decimals 2 2 2 11 6" xfId="12228" xr:uid="{00000000-0005-0000-0000-00007A470000}"/>
    <cellStyle name="Input0decimals 2 2 2 11 6 2" xfId="12229" xr:uid="{00000000-0005-0000-0000-00007B470000}"/>
    <cellStyle name="Input0decimals 2 2 2 11 6 2 2" xfId="34258" xr:uid="{00000000-0005-0000-0000-00007C470000}"/>
    <cellStyle name="Input0decimals 2 2 2 11 6 3" xfId="34257" xr:uid="{00000000-0005-0000-0000-00007D470000}"/>
    <cellStyle name="Input0decimals 2 2 2 11 7" xfId="12230" xr:uid="{00000000-0005-0000-0000-00007E470000}"/>
    <cellStyle name="Input0decimals 2 2 2 11 7 2" xfId="34259" xr:uid="{00000000-0005-0000-0000-00007F470000}"/>
    <cellStyle name="Input0decimals 2 2 2 11 8" xfId="12231" xr:uid="{00000000-0005-0000-0000-000080470000}"/>
    <cellStyle name="Input0decimals 2 2 2 11 8 2" xfId="34260" xr:uid="{00000000-0005-0000-0000-000081470000}"/>
    <cellStyle name="Input0decimals 2 2 2 11 9" xfId="34238" xr:uid="{00000000-0005-0000-0000-000082470000}"/>
    <cellStyle name="Input0decimals 2 2 2 12" xfId="12232" xr:uid="{00000000-0005-0000-0000-000083470000}"/>
    <cellStyle name="Input0decimals 2 2 2 12 2" xfId="12233" xr:uid="{00000000-0005-0000-0000-000084470000}"/>
    <cellStyle name="Input0decimals 2 2 2 12 2 2" xfId="12234" xr:uid="{00000000-0005-0000-0000-000085470000}"/>
    <cellStyle name="Input0decimals 2 2 2 12 2 2 2" xfId="12235" xr:uid="{00000000-0005-0000-0000-000086470000}"/>
    <cellStyle name="Input0decimals 2 2 2 12 2 2 2 2" xfId="34264" xr:uid="{00000000-0005-0000-0000-000087470000}"/>
    <cellStyle name="Input0decimals 2 2 2 12 2 2 3" xfId="34263" xr:uid="{00000000-0005-0000-0000-000088470000}"/>
    <cellStyle name="Input0decimals 2 2 2 12 2 3" xfId="12236" xr:uid="{00000000-0005-0000-0000-000089470000}"/>
    <cellStyle name="Input0decimals 2 2 2 12 2 3 2" xfId="12237" xr:uid="{00000000-0005-0000-0000-00008A470000}"/>
    <cellStyle name="Input0decimals 2 2 2 12 2 3 2 2" xfId="34266" xr:uid="{00000000-0005-0000-0000-00008B470000}"/>
    <cellStyle name="Input0decimals 2 2 2 12 2 3 3" xfId="34265" xr:uid="{00000000-0005-0000-0000-00008C470000}"/>
    <cellStyle name="Input0decimals 2 2 2 12 2 4" xfId="12238" xr:uid="{00000000-0005-0000-0000-00008D470000}"/>
    <cellStyle name="Input0decimals 2 2 2 12 2 4 2" xfId="34267" xr:uid="{00000000-0005-0000-0000-00008E470000}"/>
    <cellStyle name="Input0decimals 2 2 2 12 2 5" xfId="12239" xr:uid="{00000000-0005-0000-0000-00008F470000}"/>
    <cellStyle name="Input0decimals 2 2 2 12 2 5 2" xfId="34268" xr:uid="{00000000-0005-0000-0000-000090470000}"/>
    <cellStyle name="Input0decimals 2 2 2 12 2 6" xfId="34262" xr:uid="{00000000-0005-0000-0000-000091470000}"/>
    <cellStyle name="Input0decimals 2 2 2 12 3" xfId="12240" xr:uid="{00000000-0005-0000-0000-000092470000}"/>
    <cellStyle name="Input0decimals 2 2 2 12 3 2" xfId="12241" xr:uid="{00000000-0005-0000-0000-000093470000}"/>
    <cellStyle name="Input0decimals 2 2 2 12 3 2 2" xfId="12242" xr:uid="{00000000-0005-0000-0000-000094470000}"/>
    <cellStyle name="Input0decimals 2 2 2 12 3 2 2 2" xfId="34271" xr:uid="{00000000-0005-0000-0000-000095470000}"/>
    <cellStyle name="Input0decimals 2 2 2 12 3 2 3" xfId="34270" xr:uid="{00000000-0005-0000-0000-000096470000}"/>
    <cellStyle name="Input0decimals 2 2 2 12 3 3" xfId="12243" xr:uid="{00000000-0005-0000-0000-000097470000}"/>
    <cellStyle name="Input0decimals 2 2 2 12 3 3 2" xfId="12244" xr:uid="{00000000-0005-0000-0000-000098470000}"/>
    <cellStyle name="Input0decimals 2 2 2 12 3 3 2 2" xfId="34273" xr:uid="{00000000-0005-0000-0000-000099470000}"/>
    <cellStyle name="Input0decimals 2 2 2 12 3 3 3" xfId="34272" xr:uid="{00000000-0005-0000-0000-00009A470000}"/>
    <cellStyle name="Input0decimals 2 2 2 12 3 4" xfId="12245" xr:uid="{00000000-0005-0000-0000-00009B470000}"/>
    <cellStyle name="Input0decimals 2 2 2 12 3 4 2" xfId="34274" xr:uid="{00000000-0005-0000-0000-00009C470000}"/>
    <cellStyle name="Input0decimals 2 2 2 12 3 5" xfId="12246" xr:uid="{00000000-0005-0000-0000-00009D470000}"/>
    <cellStyle name="Input0decimals 2 2 2 12 3 5 2" xfId="34275" xr:uid="{00000000-0005-0000-0000-00009E470000}"/>
    <cellStyle name="Input0decimals 2 2 2 12 3 6" xfId="34269" xr:uid="{00000000-0005-0000-0000-00009F470000}"/>
    <cellStyle name="Input0decimals 2 2 2 12 4" xfId="12247" xr:uid="{00000000-0005-0000-0000-0000A0470000}"/>
    <cellStyle name="Input0decimals 2 2 2 12 4 2" xfId="12248" xr:uid="{00000000-0005-0000-0000-0000A1470000}"/>
    <cellStyle name="Input0decimals 2 2 2 12 4 2 2" xfId="34277" xr:uid="{00000000-0005-0000-0000-0000A2470000}"/>
    <cellStyle name="Input0decimals 2 2 2 12 4 3" xfId="34276" xr:uid="{00000000-0005-0000-0000-0000A3470000}"/>
    <cellStyle name="Input0decimals 2 2 2 12 5" xfId="12249" xr:uid="{00000000-0005-0000-0000-0000A4470000}"/>
    <cellStyle name="Input0decimals 2 2 2 12 5 2" xfId="12250" xr:uid="{00000000-0005-0000-0000-0000A5470000}"/>
    <cellStyle name="Input0decimals 2 2 2 12 5 2 2" xfId="34279" xr:uid="{00000000-0005-0000-0000-0000A6470000}"/>
    <cellStyle name="Input0decimals 2 2 2 12 5 3" xfId="34278" xr:uid="{00000000-0005-0000-0000-0000A7470000}"/>
    <cellStyle name="Input0decimals 2 2 2 12 6" xfId="12251" xr:uid="{00000000-0005-0000-0000-0000A8470000}"/>
    <cellStyle name="Input0decimals 2 2 2 12 6 2" xfId="12252" xr:uid="{00000000-0005-0000-0000-0000A9470000}"/>
    <cellStyle name="Input0decimals 2 2 2 12 6 2 2" xfId="34281" xr:uid="{00000000-0005-0000-0000-0000AA470000}"/>
    <cellStyle name="Input0decimals 2 2 2 12 6 3" xfId="34280" xr:uid="{00000000-0005-0000-0000-0000AB470000}"/>
    <cellStyle name="Input0decimals 2 2 2 12 7" xfId="12253" xr:uid="{00000000-0005-0000-0000-0000AC470000}"/>
    <cellStyle name="Input0decimals 2 2 2 12 7 2" xfId="34282" xr:uid="{00000000-0005-0000-0000-0000AD470000}"/>
    <cellStyle name="Input0decimals 2 2 2 12 8" xfId="12254" xr:uid="{00000000-0005-0000-0000-0000AE470000}"/>
    <cellStyle name="Input0decimals 2 2 2 12 8 2" xfId="34283" xr:uid="{00000000-0005-0000-0000-0000AF470000}"/>
    <cellStyle name="Input0decimals 2 2 2 12 9" xfId="34261" xr:uid="{00000000-0005-0000-0000-0000B0470000}"/>
    <cellStyle name="Input0decimals 2 2 2 13" xfId="12255" xr:uid="{00000000-0005-0000-0000-0000B1470000}"/>
    <cellStyle name="Input0decimals 2 2 2 13 2" xfId="12256" xr:uid="{00000000-0005-0000-0000-0000B2470000}"/>
    <cellStyle name="Input0decimals 2 2 2 13 2 2" xfId="12257" xr:uid="{00000000-0005-0000-0000-0000B3470000}"/>
    <cellStyle name="Input0decimals 2 2 2 13 2 2 2" xfId="12258" xr:uid="{00000000-0005-0000-0000-0000B4470000}"/>
    <cellStyle name="Input0decimals 2 2 2 13 2 2 2 2" xfId="34287" xr:uid="{00000000-0005-0000-0000-0000B5470000}"/>
    <cellStyle name="Input0decimals 2 2 2 13 2 2 3" xfId="34286" xr:uid="{00000000-0005-0000-0000-0000B6470000}"/>
    <cellStyle name="Input0decimals 2 2 2 13 2 3" xfId="12259" xr:uid="{00000000-0005-0000-0000-0000B7470000}"/>
    <cellStyle name="Input0decimals 2 2 2 13 2 3 2" xfId="12260" xr:uid="{00000000-0005-0000-0000-0000B8470000}"/>
    <cellStyle name="Input0decimals 2 2 2 13 2 3 2 2" xfId="34289" xr:uid="{00000000-0005-0000-0000-0000B9470000}"/>
    <cellStyle name="Input0decimals 2 2 2 13 2 3 3" xfId="34288" xr:uid="{00000000-0005-0000-0000-0000BA470000}"/>
    <cellStyle name="Input0decimals 2 2 2 13 2 4" xfId="12261" xr:uid="{00000000-0005-0000-0000-0000BB470000}"/>
    <cellStyle name="Input0decimals 2 2 2 13 2 4 2" xfId="34290" xr:uid="{00000000-0005-0000-0000-0000BC470000}"/>
    <cellStyle name="Input0decimals 2 2 2 13 2 5" xfId="12262" xr:uid="{00000000-0005-0000-0000-0000BD470000}"/>
    <cellStyle name="Input0decimals 2 2 2 13 2 5 2" xfId="34291" xr:uid="{00000000-0005-0000-0000-0000BE470000}"/>
    <cellStyle name="Input0decimals 2 2 2 13 2 6" xfId="34285" xr:uid="{00000000-0005-0000-0000-0000BF470000}"/>
    <cellStyle name="Input0decimals 2 2 2 13 3" xfId="12263" xr:uid="{00000000-0005-0000-0000-0000C0470000}"/>
    <cellStyle name="Input0decimals 2 2 2 13 3 2" xfId="12264" xr:uid="{00000000-0005-0000-0000-0000C1470000}"/>
    <cellStyle name="Input0decimals 2 2 2 13 3 2 2" xfId="12265" xr:uid="{00000000-0005-0000-0000-0000C2470000}"/>
    <cellStyle name="Input0decimals 2 2 2 13 3 2 2 2" xfId="34294" xr:uid="{00000000-0005-0000-0000-0000C3470000}"/>
    <cellStyle name="Input0decimals 2 2 2 13 3 2 3" xfId="34293" xr:uid="{00000000-0005-0000-0000-0000C4470000}"/>
    <cellStyle name="Input0decimals 2 2 2 13 3 3" xfId="12266" xr:uid="{00000000-0005-0000-0000-0000C5470000}"/>
    <cellStyle name="Input0decimals 2 2 2 13 3 3 2" xfId="12267" xr:uid="{00000000-0005-0000-0000-0000C6470000}"/>
    <cellStyle name="Input0decimals 2 2 2 13 3 3 2 2" xfId="34296" xr:uid="{00000000-0005-0000-0000-0000C7470000}"/>
    <cellStyle name="Input0decimals 2 2 2 13 3 3 3" xfId="34295" xr:uid="{00000000-0005-0000-0000-0000C8470000}"/>
    <cellStyle name="Input0decimals 2 2 2 13 3 4" xfId="12268" xr:uid="{00000000-0005-0000-0000-0000C9470000}"/>
    <cellStyle name="Input0decimals 2 2 2 13 3 4 2" xfId="34297" xr:uid="{00000000-0005-0000-0000-0000CA470000}"/>
    <cellStyle name="Input0decimals 2 2 2 13 3 5" xfId="12269" xr:uid="{00000000-0005-0000-0000-0000CB470000}"/>
    <cellStyle name="Input0decimals 2 2 2 13 3 5 2" xfId="34298" xr:uid="{00000000-0005-0000-0000-0000CC470000}"/>
    <cellStyle name="Input0decimals 2 2 2 13 3 6" xfId="34292" xr:uid="{00000000-0005-0000-0000-0000CD470000}"/>
    <cellStyle name="Input0decimals 2 2 2 13 4" xfId="12270" xr:uid="{00000000-0005-0000-0000-0000CE470000}"/>
    <cellStyle name="Input0decimals 2 2 2 13 4 2" xfId="12271" xr:uid="{00000000-0005-0000-0000-0000CF470000}"/>
    <cellStyle name="Input0decimals 2 2 2 13 4 2 2" xfId="34300" xr:uid="{00000000-0005-0000-0000-0000D0470000}"/>
    <cellStyle name="Input0decimals 2 2 2 13 4 3" xfId="34299" xr:uid="{00000000-0005-0000-0000-0000D1470000}"/>
    <cellStyle name="Input0decimals 2 2 2 13 5" xfId="12272" xr:uid="{00000000-0005-0000-0000-0000D2470000}"/>
    <cellStyle name="Input0decimals 2 2 2 13 5 2" xfId="12273" xr:uid="{00000000-0005-0000-0000-0000D3470000}"/>
    <cellStyle name="Input0decimals 2 2 2 13 5 2 2" xfId="34302" xr:uid="{00000000-0005-0000-0000-0000D4470000}"/>
    <cellStyle name="Input0decimals 2 2 2 13 5 3" xfId="34301" xr:uid="{00000000-0005-0000-0000-0000D5470000}"/>
    <cellStyle name="Input0decimals 2 2 2 13 6" xfId="12274" xr:uid="{00000000-0005-0000-0000-0000D6470000}"/>
    <cellStyle name="Input0decimals 2 2 2 13 6 2" xfId="12275" xr:uid="{00000000-0005-0000-0000-0000D7470000}"/>
    <cellStyle name="Input0decimals 2 2 2 13 6 2 2" xfId="34304" xr:uid="{00000000-0005-0000-0000-0000D8470000}"/>
    <cellStyle name="Input0decimals 2 2 2 13 6 3" xfId="34303" xr:uid="{00000000-0005-0000-0000-0000D9470000}"/>
    <cellStyle name="Input0decimals 2 2 2 13 7" xfId="12276" xr:uid="{00000000-0005-0000-0000-0000DA470000}"/>
    <cellStyle name="Input0decimals 2 2 2 13 7 2" xfId="34305" xr:uid="{00000000-0005-0000-0000-0000DB470000}"/>
    <cellStyle name="Input0decimals 2 2 2 13 8" xfId="12277" xr:uid="{00000000-0005-0000-0000-0000DC470000}"/>
    <cellStyle name="Input0decimals 2 2 2 13 8 2" xfId="34306" xr:uid="{00000000-0005-0000-0000-0000DD470000}"/>
    <cellStyle name="Input0decimals 2 2 2 13 9" xfId="34284" xr:uid="{00000000-0005-0000-0000-0000DE470000}"/>
    <cellStyle name="Input0decimals 2 2 2 14" xfId="12278" xr:uid="{00000000-0005-0000-0000-0000DF470000}"/>
    <cellStyle name="Input0decimals 2 2 2 14 2" xfId="12279" xr:uid="{00000000-0005-0000-0000-0000E0470000}"/>
    <cellStyle name="Input0decimals 2 2 2 14 2 2" xfId="12280" xr:uid="{00000000-0005-0000-0000-0000E1470000}"/>
    <cellStyle name="Input0decimals 2 2 2 14 2 2 2" xfId="12281" xr:uid="{00000000-0005-0000-0000-0000E2470000}"/>
    <cellStyle name="Input0decimals 2 2 2 14 2 2 2 2" xfId="34310" xr:uid="{00000000-0005-0000-0000-0000E3470000}"/>
    <cellStyle name="Input0decimals 2 2 2 14 2 2 3" xfId="34309" xr:uid="{00000000-0005-0000-0000-0000E4470000}"/>
    <cellStyle name="Input0decimals 2 2 2 14 2 3" xfId="12282" xr:uid="{00000000-0005-0000-0000-0000E5470000}"/>
    <cellStyle name="Input0decimals 2 2 2 14 2 3 2" xfId="12283" xr:uid="{00000000-0005-0000-0000-0000E6470000}"/>
    <cellStyle name="Input0decimals 2 2 2 14 2 3 2 2" xfId="34312" xr:uid="{00000000-0005-0000-0000-0000E7470000}"/>
    <cellStyle name="Input0decimals 2 2 2 14 2 3 3" xfId="34311" xr:uid="{00000000-0005-0000-0000-0000E8470000}"/>
    <cellStyle name="Input0decimals 2 2 2 14 2 4" xfId="12284" xr:uid="{00000000-0005-0000-0000-0000E9470000}"/>
    <cellStyle name="Input0decimals 2 2 2 14 2 4 2" xfId="34313" xr:uid="{00000000-0005-0000-0000-0000EA470000}"/>
    <cellStyle name="Input0decimals 2 2 2 14 2 5" xfId="12285" xr:uid="{00000000-0005-0000-0000-0000EB470000}"/>
    <cellStyle name="Input0decimals 2 2 2 14 2 5 2" xfId="34314" xr:uid="{00000000-0005-0000-0000-0000EC470000}"/>
    <cellStyle name="Input0decimals 2 2 2 14 2 6" xfId="34308" xr:uid="{00000000-0005-0000-0000-0000ED470000}"/>
    <cellStyle name="Input0decimals 2 2 2 14 3" xfId="12286" xr:uid="{00000000-0005-0000-0000-0000EE470000}"/>
    <cellStyle name="Input0decimals 2 2 2 14 3 2" xfId="12287" xr:uid="{00000000-0005-0000-0000-0000EF470000}"/>
    <cellStyle name="Input0decimals 2 2 2 14 3 2 2" xfId="12288" xr:uid="{00000000-0005-0000-0000-0000F0470000}"/>
    <cellStyle name="Input0decimals 2 2 2 14 3 2 2 2" xfId="34317" xr:uid="{00000000-0005-0000-0000-0000F1470000}"/>
    <cellStyle name="Input0decimals 2 2 2 14 3 2 3" xfId="34316" xr:uid="{00000000-0005-0000-0000-0000F2470000}"/>
    <cellStyle name="Input0decimals 2 2 2 14 3 3" xfId="12289" xr:uid="{00000000-0005-0000-0000-0000F3470000}"/>
    <cellStyle name="Input0decimals 2 2 2 14 3 3 2" xfId="12290" xr:uid="{00000000-0005-0000-0000-0000F4470000}"/>
    <cellStyle name="Input0decimals 2 2 2 14 3 3 2 2" xfId="34319" xr:uid="{00000000-0005-0000-0000-0000F5470000}"/>
    <cellStyle name="Input0decimals 2 2 2 14 3 3 3" xfId="34318" xr:uid="{00000000-0005-0000-0000-0000F6470000}"/>
    <cellStyle name="Input0decimals 2 2 2 14 3 4" xfId="12291" xr:uid="{00000000-0005-0000-0000-0000F7470000}"/>
    <cellStyle name="Input0decimals 2 2 2 14 3 4 2" xfId="34320" xr:uid="{00000000-0005-0000-0000-0000F8470000}"/>
    <cellStyle name="Input0decimals 2 2 2 14 3 5" xfId="12292" xr:uid="{00000000-0005-0000-0000-0000F9470000}"/>
    <cellStyle name="Input0decimals 2 2 2 14 3 5 2" xfId="34321" xr:uid="{00000000-0005-0000-0000-0000FA470000}"/>
    <cellStyle name="Input0decimals 2 2 2 14 3 6" xfId="34315" xr:uid="{00000000-0005-0000-0000-0000FB470000}"/>
    <cellStyle name="Input0decimals 2 2 2 14 4" xfId="12293" xr:uid="{00000000-0005-0000-0000-0000FC470000}"/>
    <cellStyle name="Input0decimals 2 2 2 14 4 2" xfId="12294" xr:uid="{00000000-0005-0000-0000-0000FD470000}"/>
    <cellStyle name="Input0decimals 2 2 2 14 4 2 2" xfId="34323" xr:uid="{00000000-0005-0000-0000-0000FE470000}"/>
    <cellStyle name="Input0decimals 2 2 2 14 4 3" xfId="34322" xr:uid="{00000000-0005-0000-0000-0000FF470000}"/>
    <cellStyle name="Input0decimals 2 2 2 14 5" xfId="12295" xr:uid="{00000000-0005-0000-0000-000000480000}"/>
    <cellStyle name="Input0decimals 2 2 2 14 5 2" xfId="12296" xr:uid="{00000000-0005-0000-0000-000001480000}"/>
    <cellStyle name="Input0decimals 2 2 2 14 5 2 2" xfId="34325" xr:uid="{00000000-0005-0000-0000-000002480000}"/>
    <cellStyle name="Input0decimals 2 2 2 14 5 3" xfId="34324" xr:uid="{00000000-0005-0000-0000-000003480000}"/>
    <cellStyle name="Input0decimals 2 2 2 14 6" xfId="12297" xr:uid="{00000000-0005-0000-0000-000004480000}"/>
    <cellStyle name="Input0decimals 2 2 2 14 6 2" xfId="12298" xr:uid="{00000000-0005-0000-0000-000005480000}"/>
    <cellStyle name="Input0decimals 2 2 2 14 6 2 2" xfId="34327" xr:uid="{00000000-0005-0000-0000-000006480000}"/>
    <cellStyle name="Input0decimals 2 2 2 14 6 3" xfId="34326" xr:uid="{00000000-0005-0000-0000-000007480000}"/>
    <cellStyle name="Input0decimals 2 2 2 14 7" xfId="12299" xr:uid="{00000000-0005-0000-0000-000008480000}"/>
    <cellStyle name="Input0decimals 2 2 2 14 7 2" xfId="34328" xr:uid="{00000000-0005-0000-0000-000009480000}"/>
    <cellStyle name="Input0decimals 2 2 2 14 8" xfId="12300" xr:uid="{00000000-0005-0000-0000-00000A480000}"/>
    <cellStyle name="Input0decimals 2 2 2 14 8 2" xfId="34329" xr:uid="{00000000-0005-0000-0000-00000B480000}"/>
    <cellStyle name="Input0decimals 2 2 2 14 9" xfId="34307" xr:uid="{00000000-0005-0000-0000-00000C480000}"/>
    <cellStyle name="Input0decimals 2 2 2 15" xfId="12301" xr:uid="{00000000-0005-0000-0000-00000D480000}"/>
    <cellStyle name="Input0decimals 2 2 2 15 2" xfId="12302" xr:uid="{00000000-0005-0000-0000-00000E480000}"/>
    <cellStyle name="Input0decimals 2 2 2 15 2 2" xfId="12303" xr:uid="{00000000-0005-0000-0000-00000F480000}"/>
    <cellStyle name="Input0decimals 2 2 2 15 2 2 2" xfId="12304" xr:uid="{00000000-0005-0000-0000-000010480000}"/>
    <cellStyle name="Input0decimals 2 2 2 15 2 2 2 2" xfId="34333" xr:uid="{00000000-0005-0000-0000-000011480000}"/>
    <cellStyle name="Input0decimals 2 2 2 15 2 2 3" xfId="34332" xr:uid="{00000000-0005-0000-0000-000012480000}"/>
    <cellStyle name="Input0decimals 2 2 2 15 2 3" xfId="12305" xr:uid="{00000000-0005-0000-0000-000013480000}"/>
    <cellStyle name="Input0decimals 2 2 2 15 2 3 2" xfId="12306" xr:uid="{00000000-0005-0000-0000-000014480000}"/>
    <cellStyle name="Input0decimals 2 2 2 15 2 3 2 2" xfId="34335" xr:uid="{00000000-0005-0000-0000-000015480000}"/>
    <cellStyle name="Input0decimals 2 2 2 15 2 3 3" xfId="34334" xr:uid="{00000000-0005-0000-0000-000016480000}"/>
    <cellStyle name="Input0decimals 2 2 2 15 2 4" xfId="12307" xr:uid="{00000000-0005-0000-0000-000017480000}"/>
    <cellStyle name="Input0decimals 2 2 2 15 2 4 2" xfId="34336" xr:uid="{00000000-0005-0000-0000-000018480000}"/>
    <cellStyle name="Input0decimals 2 2 2 15 2 5" xfId="12308" xr:uid="{00000000-0005-0000-0000-000019480000}"/>
    <cellStyle name="Input0decimals 2 2 2 15 2 5 2" xfId="34337" xr:uid="{00000000-0005-0000-0000-00001A480000}"/>
    <cellStyle name="Input0decimals 2 2 2 15 2 6" xfId="34331" xr:uid="{00000000-0005-0000-0000-00001B480000}"/>
    <cellStyle name="Input0decimals 2 2 2 15 3" xfId="12309" xr:uid="{00000000-0005-0000-0000-00001C480000}"/>
    <cellStyle name="Input0decimals 2 2 2 15 3 2" xfId="12310" xr:uid="{00000000-0005-0000-0000-00001D480000}"/>
    <cellStyle name="Input0decimals 2 2 2 15 3 2 2" xfId="12311" xr:uid="{00000000-0005-0000-0000-00001E480000}"/>
    <cellStyle name="Input0decimals 2 2 2 15 3 2 2 2" xfId="34340" xr:uid="{00000000-0005-0000-0000-00001F480000}"/>
    <cellStyle name="Input0decimals 2 2 2 15 3 2 3" xfId="34339" xr:uid="{00000000-0005-0000-0000-000020480000}"/>
    <cellStyle name="Input0decimals 2 2 2 15 3 3" xfId="12312" xr:uid="{00000000-0005-0000-0000-000021480000}"/>
    <cellStyle name="Input0decimals 2 2 2 15 3 3 2" xfId="12313" xr:uid="{00000000-0005-0000-0000-000022480000}"/>
    <cellStyle name="Input0decimals 2 2 2 15 3 3 2 2" xfId="34342" xr:uid="{00000000-0005-0000-0000-000023480000}"/>
    <cellStyle name="Input0decimals 2 2 2 15 3 3 3" xfId="34341" xr:uid="{00000000-0005-0000-0000-000024480000}"/>
    <cellStyle name="Input0decimals 2 2 2 15 3 4" xfId="12314" xr:uid="{00000000-0005-0000-0000-000025480000}"/>
    <cellStyle name="Input0decimals 2 2 2 15 3 4 2" xfId="34343" xr:uid="{00000000-0005-0000-0000-000026480000}"/>
    <cellStyle name="Input0decimals 2 2 2 15 3 5" xfId="12315" xr:uid="{00000000-0005-0000-0000-000027480000}"/>
    <cellStyle name="Input0decimals 2 2 2 15 3 5 2" xfId="34344" xr:uid="{00000000-0005-0000-0000-000028480000}"/>
    <cellStyle name="Input0decimals 2 2 2 15 3 6" xfId="34338" xr:uid="{00000000-0005-0000-0000-000029480000}"/>
    <cellStyle name="Input0decimals 2 2 2 15 4" xfId="12316" xr:uid="{00000000-0005-0000-0000-00002A480000}"/>
    <cellStyle name="Input0decimals 2 2 2 15 4 2" xfId="12317" xr:uid="{00000000-0005-0000-0000-00002B480000}"/>
    <cellStyle name="Input0decimals 2 2 2 15 4 2 2" xfId="34346" xr:uid="{00000000-0005-0000-0000-00002C480000}"/>
    <cellStyle name="Input0decimals 2 2 2 15 4 3" xfId="34345" xr:uid="{00000000-0005-0000-0000-00002D480000}"/>
    <cellStyle name="Input0decimals 2 2 2 15 5" xfId="12318" xr:uid="{00000000-0005-0000-0000-00002E480000}"/>
    <cellStyle name="Input0decimals 2 2 2 15 5 2" xfId="12319" xr:uid="{00000000-0005-0000-0000-00002F480000}"/>
    <cellStyle name="Input0decimals 2 2 2 15 5 2 2" xfId="34348" xr:uid="{00000000-0005-0000-0000-000030480000}"/>
    <cellStyle name="Input0decimals 2 2 2 15 5 3" xfId="34347" xr:uid="{00000000-0005-0000-0000-000031480000}"/>
    <cellStyle name="Input0decimals 2 2 2 15 6" xfId="12320" xr:uid="{00000000-0005-0000-0000-000032480000}"/>
    <cellStyle name="Input0decimals 2 2 2 15 6 2" xfId="34349" xr:uid="{00000000-0005-0000-0000-000033480000}"/>
    <cellStyle name="Input0decimals 2 2 2 15 7" xfId="12321" xr:uid="{00000000-0005-0000-0000-000034480000}"/>
    <cellStyle name="Input0decimals 2 2 2 15 7 2" xfId="34350" xr:uid="{00000000-0005-0000-0000-000035480000}"/>
    <cellStyle name="Input0decimals 2 2 2 15 8" xfId="34330" xr:uid="{00000000-0005-0000-0000-000036480000}"/>
    <cellStyle name="Input0decimals 2 2 2 16" xfId="34214" xr:uid="{00000000-0005-0000-0000-000037480000}"/>
    <cellStyle name="Input0decimals 2 2 2 2" xfId="12322" xr:uid="{00000000-0005-0000-0000-000038480000}"/>
    <cellStyle name="Input0decimals 2 2 2 2 2" xfId="12323" xr:uid="{00000000-0005-0000-0000-000039480000}"/>
    <cellStyle name="Input0decimals 2 2 2 2 2 2" xfId="12324" xr:uid="{00000000-0005-0000-0000-00003A480000}"/>
    <cellStyle name="Input0decimals 2 2 2 2 2 2 2" xfId="12325" xr:uid="{00000000-0005-0000-0000-00003B480000}"/>
    <cellStyle name="Input0decimals 2 2 2 2 2 2 2 2" xfId="34354" xr:uid="{00000000-0005-0000-0000-00003C480000}"/>
    <cellStyle name="Input0decimals 2 2 2 2 2 2 3" xfId="34353" xr:uid="{00000000-0005-0000-0000-00003D480000}"/>
    <cellStyle name="Input0decimals 2 2 2 2 2 3" xfId="12326" xr:uid="{00000000-0005-0000-0000-00003E480000}"/>
    <cellStyle name="Input0decimals 2 2 2 2 2 3 2" xfId="12327" xr:uid="{00000000-0005-0000-0000-00003F480000}"/>
    <cellStyle name="Input0decimals 2 2 2 2 2 3 2 2" xfId="34356" xr:uid="{00000000-0005-0000-0000-000040480000}"/>
    <cellStyle name="Input0decimals 2 2 2 2 2 3 3" xfId="34355" xr:uid="{00000000-0005-0000-0000-000041480000}"/>
    <cellStyle name="Input0decimals 2 2 2 2 2 4" xfId="12328" xr:uid="{00000000-0005-0000-0000-000042480000}"/>
    <cellStyle name="Input0decimals 2 2 2 2 2 4 2" xfId="34357" xr:uid="{00000000-0005-0000-0000-000043480000}"/>
    <cellStyle name="Input0decimals 2 2 2 2 2 5" xfId="12329" xr:uid="{00000000-0005-0000-0000-000044480000}"/>
    <cellStyle name="Input0decimals 2 2 2 2 2 5 2" xfId="34358" xr:uid="{00000000-0005-0000-0000-000045480000}"/>
    <cellStyle name="Input0decimals 2 2 2 2 2 6" xfId="34352" xr:uid="{00000000-0005-0000-0000-000046480000}"/>
    <cellStyle name="Input0decimals 2 2 2 2 3" xfId="12330" xr:uid="{00000000-0005-0000-0000-000047480000}"/>
    <cellStyle name="Input0decimals 2 2 2 2 3 2" xfId="12331" xr:uid="{00000000-0005-0000-0000-000048480000}"/>
    <cellStyle name="Input0decimals 2 2 2 2 3 2 2" xfId="12332" xr:uid="{00000000-0005-0000-0000-000049480000}"/>
    <cellStyle name="Input0decimals 2 2 2 2 3 2 2 2" xfId="34361" xr:uid="{00000000-0005-0000-0000-00004A480000}"/>
    <cellStyle name="Input0decimals 2 2 2 2 3 2 3" xfId="34360" xr:uid="{00000000-0005-0000-0000-00004B480000}"/>
    <cellStyle name="Input0decimals 2 2 2 2 3 3" xfId="12333" xr:uid="{00000000-0005-0000-0000-00004C480000}"/>
    <cellStyle name="Input0decimals 2 2 2 2 3 3 2" xfId="12334" xr:uid="{00000000-0005-0000-0000-00004D480000}"/>
    <cellStyle name="Input0decimals 2 2 2 2 3 3 2 2" xfId="34363" xr:uid="{00000000-0005-0000-0000-00004E480000}"/>
    <cellStyle name="Input0decimals 2 2 2 2 3 3 3" xfId="34362" xr:uid="{00000000-0005-0000-0000-00004F480000}"/>
    <cellStyle name="Input0decimals 2 2 2 2 3 4" xfId="12335" xr:uid="{00000000-0005-0000-0000-000050480000}"/>
    <cellStyle name="Input0decimals 2 2 2 2 3 4 2" xfId="34364" xr:uid="{00000000-0005-0000-0000-000051480000}"/>
    <cellStyle name="Input0decimals 2 2 2 2 3 5" xfId="12336" xr:uid="{00000000-0005-0000-0000-000052480000}"/>
    <cellStyle name="Input0decimals 2 2 2 2 3 5 2" xfId="34365" xr:uid="{00000000-0005-0000-0000-000053480000}"/>
    <cellStyle name="Input0decimals 2 2 2 2 3 6" xfId="34359" xr:uid="{00000000-0005-0000-0000-000054480000}"/>
    <cellStyle name="Input0decimals 2 2 2 2 4" xfId="12337" xr:uid="{00000000-0005-0000-0000-000055480000}"/>
    <cellStyle name="Input0decimals 2 2 2 2 4 2" xfId="12338" xr:uid="{00000000-0005-0000-0000-000056480000}"/>
    <cellStyle name="Input0decimals 2 2 2 2 4 2 2" xfId="34367" xr:uid="{00000000-0005-0000-0000-000057480000}"/>
    <cellStyle name="Input0decimals 2 2 2 2 4 3" xfId="34366" xr:uid="{00000000-0005-0000-0000-000058480000}"/>
    <cellStyle name="Input0decimals 2 2 2 2 5" xfId="12339" xr:uid="{00000000-0005-0000-0000-000059480000}"/>
    <cellStyle name="Input0decimals 2 2 2 2 5 2" xfId="12340" xr:uid="{00000000-0005-0000-0000-00005A480000}"/>
    <cellStyle name="Input0decimals 2 2 2 2 5 2 2" xfId="34369" xr:uid="{00000000-0005-0000-0000-00005B480000}"/>
    <cellStyle name="Input0decimals 2 2 2 2 5 3" xfId="34368" xr:uid="{00000000-0005-0000-0000-00005C480000}"/>
    <cellStyle name="Input0decimals 2 2 2 2 6" xfId="12341" xr:uid="{00000000-0005-0000-0000-00005D480000}"/>
    <cellStyle name="Input0decimals 2 2 2 2 6 2" xfId="12342" xr:uid="{00000000-0005-0000-0000-00005E480000}"/>
    <cellStyle name="Input0decimals 2 2 2 2 6 2 2" xfId="34371" xr:uid="{00000000-0005-0000-0000-00005F480000}"/>
    <cellStyle name="Input0decimals 2 2 2 2 6 3" xfId="34370" xr:uid="{00000000-0005-0000-0000-000060480000}"/>
    <cellStyle name="Input0decimals 2 2 2 2 7" xfId="12343" xr:uid="{00000000-0005-0000-0000-000061480000}"/>
    <cellStyle name="Input0decimals 2 2 2 2 7 2" xfId="34372" xr:uid="{00000000-0005-0000-0000-000062480000}"/>
    <cellStyle name="Input0decimals 2 2 2 2 8" xfId="12344" xr:uid="{00000000-0005-0000-0000-000063480000}"/>
    <cellStyle name="Input0decimals 2 2 2 2 8 2" xfId="34373" xr:uid="{00000000-0005-0000-0000-000064480000}"/>
    <cellStyle name="Input0decimals 2 2 2 2 9" xfId="34351" xr:uid="{00000000-0005-0000-0000-000065480000}"/>
    <cellStyle name="Input0decimals 2 2 2 3" xfId="12345" xr:uid="{00000000-0005-0000-0000-000066480000}"/>
    <cellStyle name="Input0decimals 2 2 2 3 2" xfId="12346" xr:uid="{00000000-0005-0000-0000-000067480000}"/>
    <cellStyle name="Input0decimals 2 2 2 3 2 2" xfId="12347" xr:uid="{00000000-0005-0000-0000-000068480000}"/>
    <cellStyle name="Input0decimals 2 2 2 3 2 2 2" xfId="12348" xr:uid="{00000000-0005-0000-0000-000069480000}"/>
    <cellStyle name="Input0decimals 2 2 2 3 2 2 2 2" xfId="34377" xr:uid="{00000000-0005-0000-0000-00006A480000}"/>
    <cellStyle name="Input0decimals 2 2 2 3 2 2 3" xfId="34376" xr:uid="{00000000-0005-0000-0000-00006B480000}"/>
    <cellStyle name="Input0decimals 2 2 2 3 2 3" xfId="12349" xr:uid="{00000000-0005-0000-0000-00006C480000}"/>
    <cellStyle name="Input0decimals 2 2 2 3 2 3 2" xfId="12350" xr:uid="{00000000-0005-0000-0000-00006D480000}"/>
    <cellStyle name="Input0decimals 2 2 2 3 2 3 2 2" xfId="34379" xr:uid="{00000000-0005-0000-0000-00006E480000}"/>
    <cellStyle name="Input0decimals 2 2 2 3 2 3 3" xfId="34378" xr:uid="{00000000-0005-0000-0000-00006F480000}"/>
    <cellStyle name="Input0decimals 2 2 2 3 2 4" xfId="12351" xr:uid="{00000000-0005-0000-0000-000070480000}"/>
    <cellStyle name="Input0decimals 2 2 2 3 2 4 2" xfId="34380" xr:uid="{00000000-0005-0000-0000-000071480000}"/>
    <cellStyle name="Input0decimals 2 2 2 3 2 5" xfId="12352" xr:uid="{00000000-0005-0000-0000-000072480000}"/>
    <cellStyle name="Input0decimals 2 2 2 3 2 5 2" xfId="34381" xr:uid="{00000000-0005-0000-0000-000073480000}"/>
    <cellStyle name="Input0decimals 2 2 2 3 2 6" xfId="34375" xr:uid="{00000000-0005-0000-0000-000074480000}"/>
    <cellStyle name="Input0decimals 2 2 2 3 3" xfId="12353" xr:uid="{00000000-0005-0000-0000-000075480000}"/>
    <cellStyle name="Input0decimals 2 2 2 3 3 2" xfId="12354" xr:uid="{00000000-0005-0000-0000-000076480000}"/>
    <cellStyle name="Input0decimals 2 2 2 3 3 2 2" xfId="12355" xr:uid="{00000000-0005-0000-0000-000077480000}"/>
    <cellStyle name="Input0decimals 2 2 2 3 3 2 2 2" xfId="34384" xr:uid="{00000000-0005-0000-0000-000078480000}"/>
    <cellStyle name="Input0decimals 2 2 2 3 3 2 3" xfId="34383" xr:uid="{00000000-0005-0000-0000-000079480000}"/>
    <cellStyle name="Input0decimals 2 2 2 3 3 3" xfId="12356" xr:uid="{00000000-0005-0000-0000-00007A480000}"/>
    <cellStyle name="Input0decimals 2 2 2 3 3 3 2" xfId="12357" xr:uid="{00000000-0005-0000-0000-00007B480000}"/>
    <cellStyle name="Input0decimals 2 2 2 3 3 3 2 2" xfId="34386" xr:uid="{00000000-0005-0000-0000-00007C480000}"/>
    <cellStyle name="Input0decimals 2 2 2 3 3 3 3" xfId="34385" xr:uid="{00000000-0005-0000-0000-00007D480000}"/>
    <cellStyle name="Input0decimals 2 2 2 3 3 4" xfId="12358" xr:uid="{00000000-0005-0000-0000-00007E480000}"/>
    <cellStyle name="Input0decimals 2 2 2 3 3 4 2" xfId="34387" xr:uid="{00000000-0005-0000-0000-00007F480000}"/>
    <cellStyle name="Input0decimals 2 2 2 3 3 5" xfId="12359" xr:uid="{00000000-0005-0000-0000-000080480000}"/>
    <cellStyle name="Input0decimals 2 2 2 3 3 5 2" xfId="34388" xr:uid="{00000000-0005-0000-0000-000081480000}"/>
    <cellStyle name="Input0decimals 2 2 2 3 3 6" xfId="34382" xr:uid="{00000000-0005-0000-0000-000082480000}"/>
    <cellStyle name="Input0decimals 2 2 2 3 4" xfId="12360" xr:uid="{00000000-0005-0000-0000-000083480000}"/>
    <cellStyle name="Input0decimals 2 2 2 3 4 2" xfId="34389" xr:uid="{00000000-0005-0000-0000-000084480000}"/>
    <cellStyle name="Input0decimals 2 2 2 3 5" xfId="12361" xr:uid="{00000000-0005-0000-0000-000085480000}"/>
    <cellStyle name="Input0decimals 2 2 2 3 5 2" xfId="34390" xr:uid="{00000000-0005-0000-0000-000086480000}"/>
    <cellStyle name="Input0decimals 2 2 2 3 6" xfId="34374" xr:uid="{00000000-0005-0000-0000-000087480000}"/>
    <cellStyle name="Input0decimals 2 2 2 4" xfId="12362" xr:uid="{00000000-0005-0000-0000-000088480000}"/>
    <cellStyle name="Input0decimals 2 2 2 4 2" xfId="12363" xr:uid="{00000000-0005-0000-0000-000089480000}"/>
    <cellStyle name="Input0decimals 2 2 2 4 2 2" xfId="12364" xr:uid="{00000000-0005-0000-0000-00008A480000}"/>
    <cellStyle name="Input0decimals 2 2 2 4 2 2 2" xfId="12365" xr:uid="{00000000-0005-0000-0000-00008B480000}"/>
    <cellStyle name="Input0decimals 2 2 2 4 2 2 2 2" xfId="34394" xr:uid="{00000000-0005-0000-0000-00008C480000}"/>
    <cellStyle name="Input0decimals 2 2 2 4 2 2 3" xfId="34393" xr:uid="{00000000-0005-0000-0000-00008D480000}"/>
    <cellStyle name="Input0decimals 2 2 2 4 2 3" xfId="12366" xr:uid="{00000000-0005-0000-0000-00008E480000}"/>
    <cellStyle name="Input0decimals 2 2 2 4 2 3 2" xfId="12367" xr:uid="{00000000-0005-0000-0000-00008F480000}"/>
    <cellStyle name="Input0decimals 2 2 2 4 2 3 2 2" xfId="34396" xr:uid="{00000000-0005-0000-0000-000090480000}"/>
    <cellStyle name="Input0decimals 2 2 2 4 2 3 3" xfId="34395" xr:uid="{00000000-0005-0000-0000-000091480000}"/>
    <cellStyle name="Input0decimals 2 2 2 4 2 4" xfId="12368" xr:uid="{00000000-0005-0000-0000-000092480000}"/>
    <cellStyle name="Input0decimals 2 2 2 4 2 4 2" xfId="34397" xr:uid="{00000000-0005-0000-0000-000093480000}"/>
    <cellStyle name="Input0decimals 2 2 2 4 2 5" xfId="12369" xr:uid="{00000000-0005-0000-0000-000094480000}"/>
    <cellStyle name="Input0decimals 2 2 2 4 2 5 2" xfId="34398" xr:uid="{00000000-0005-0000-0000-000095480000}"/>
    <cellStyle name="Input0decimals 2 2 2 4 2 6" xfId="34392" xr:uid="{00000000-0005-0000-0000-000096480000}"/>
    <cellStyle name="Input0decimals 2 2 2 4 3" xfId="12370" xr:uid="{00000000-0005-0000-0000-000097480000}"/>
    <cellStyle name="Input0decimals 2 2 2 4 3 2" xfId="12371" xr:uid="{00000000-0005-0000-0000-000098480000}"/>
    <cellStyle name="Input0decimals 2 2 2 4 3 2 2" xfId="12372" xr:uid="{00000000-0005-0000-0000-000099480000}"/>
    <cellStyle name="Input0decimals 2 2 2 4 3 2 2 2" xfId="34401" xr:uid="{00000000-0005-0000-0000-00009A480000}"/>
    <cellStyle name="Input0decimals 2 2 2 4 3 2 3" xfId="34400" xr:uid="{00000000-0005-0000-0000-00009B480000}"/>
    <cellStyle name="Input0decimals 2 2 2 4 3 3" xfId="12373" xr:uid="{00000000-0005-0000-0000-00009C480000}"/>
    <cellStyle name="Input0decimals 2 2 2 4 3 3 2" xfId="12374" xr:uid="{00000000-0005-0000-0000-00009D480000}"/>
    <cellStyle name="Input0decimals 2 2 2 4 3 3 2 2" xfId="34403" xr:uid="{00000000-0005-0000-0000-00009E480000}"/>
    <cellStyle name="Input0decimals 2 2 2 4 3 3 3" xfId="34402" xr:uid="{00000000-0005-0000-0000-00009F480000}"/>
    <cellStyle name="Input0decimals 2 2 2 4 3 4" xfId="12375" xr:uid="{00000000-0005-0000-0000-0000A0480000}"/>
    <cellStyle name="Input0decimals 2 2 2 4 3 4 2" xfId="34404" xr:uid="{00000000-0005-0000-0000-0000A1480000}"/>
    <cellStyle name="Input0decimals 2 2 2 4 3 5" xfId="12376" xr:uid="{00000000-0005-0000-0000-0000A2480000}"/>
    <cellStyle name="Input0decimals 2 2 2 4 3 5 2" xfId="34405" xr:uid="{00000000-0005-0000-0000-0000A3480000}"/>
    <cellStyle name="Input0decimals 2 2 2 4 3 6" xfId="34399" xr:uid="{00000000-0005-0000-0000-0000A4480000}"/>
    <cellStyle name="Input0decimals 2 2 2 4 4" xfId="12377" xr:uid="{00000000-0005-0000-0000-0000A5480000}"/>
    <cellStyle name="Input0decimals 2 2 2 4 4 2" xfId="12378" xr:uid="{00000000-0005-0000-0000-0000A6480000}"/>
    <cellStyle name="Input0decimals 2 2 2 4 4 2 2" xfId="34407" xr:uid="{00000000-0005-0000-0000-0000A7480000}"/>
    <cellStyle name="Input0decimals 2 2 2 4 4 3" xfId="34406" xr:uid="{00000000-0005-0000-0000-0000A8480000}"/>
    <cellStyle name="Input0decimals 2 2 2 4 5" xfId="12379" xr:uid="{00000000-0005-0000-0000-0000A9480000}"/>
    <cellStyle name="Input0decimals 2 2 2 4 5 2" xfId="12380" xr:uid="{00000000-0005-0000-0000-0000AA480000}"/>
    <cellStyle name="Input0decimals 2 2 2 4 5 2 2" xfId="34409" xr:uid="{00000000-0005-0000-0000-0000AB480000}"/>
    <cellStyle name="Input0decimals 2 2 2 4 5 3" xfId="34408" xr:uid="{00000000-0005-0000-0000-0000AC480000}"/>
    <cellStyle name="Input0decimals 2 2 2 4 6" xfId="12381" xr:uid="{00000000-0005-0000-0000-0000AD480000}"/>
    <cellStyle name="Input0decimals 2 2 2 4 6 2" xfId="12382" xr:uid="{00000000-0005-0000-0000-0000AE480000}"/>
    <cellStyle name="Input0decimals 2 2 2 4 6 2 2" xfId="34411" xr:uid="{00000000-0005-0000-0000-0000AF480000}"/>
    <cellStyle name="Input0decimals 2 2 2 4 6 3" xfId="34410" xr:uid="{00000000-0005-0000-0000-0000B0480000}"/>
    <cellStyle name="Input0decimals 2 2 2 4 7" xfId="12383" xr:uid="{00000000-0005-0000-0000-0000B1480000}"/>
    <cellStyle name="Input0decimals 2 2 2 4 7 2" xfId="34412" xr:uid="{00000000-0005-0000-0000-0000B2480000}"/>
    <cellStyle name="Input0decimals 2 2 2 4 8" xfId="12384" xr:uid="{00000000-0005-0000-0000-0000B3480000}"/>
    <cellStyle name="Input0decimals 2 2 2 4 8 2" xfId="34413" xr:uid="{00000000-0005-0000-0000-0000B4480000}"/>
    <cellStyle name="Input0decimals 2 2 2 4 9" xfId="34391" xr:uid="{00000000-0005-0000-0000-0000B5480000}"/>
    <cellStyle name="Input0decimals 2 2 2 5" xfId="12385" xr:uid="{00000000-0005-0000-0000-0000B6480000}"/>
    <cellStyle name="Input0decimals 2 2 2 5 2" xfId="12386" xr:uid="{00000000-0005-0000-0000-0000B7480000}"/>
    <cellStyle name="Input0decimals 2 2 2 5 2 2" xfId="12387" xr:uid="{00000000-0005-0000-0000-0000B8480000}"/>
    <cellStyle name="Input0decimals 2 2 2 5 2 2 2" xfId="12388" xr:uid="{00000000-0005-0000-0000-0000B9480000}"/>
    <cellStyle name="Input0decimals 2 2 2 5 2 2 2 2" xfId="34417" xr:uid="{00000000-0005-0000-0000-0000BA480000}"/>
    <cellStyle name="Input0decimals 2 2 2 5 2 2 3" xfId="34416" xr:uid="{00000000-0005-0000-0000-0000BB480000}"/>
    <cellStyle name="Input0decimals 2 2 2 5 2 3" xfId="12389" xr:uid="{00000000-0005-0000-0000-0000BC480000}"/>
    <cellStyle name="Input0decimals 2 2 2 5 2 3 2" xfId="12390" xr:uid="{00000000-0005-0000-0000-0000BD480000}"/>
    <cellStyle name="Input0decimals 2 2 2 5 2 3 2 2" xfId="34419" xr:uid="{00000000-0005-0000-0000-0000BE480000}"/>
    <cellStyle name="Input0decimals 2 2 2 5 2 3 3" xfId="34418" xr:uid="{00000000-0005-0000-0000-0000BF480000}"/>
    <cellStyle name="Input0decimals 2 2 2 5 2 4" xfId="12391" xr:uid="{00000000-0005-0000-0000-0000C0480000}"/>
    <cellStyle name="Input0decimals 2 2 2 5 2 4 2" xfId="34420" xr:uid="{00000000-0005-0000-0000-0000C1480000}"/>
    <cellStyle name="Input0decimals 2 2 2 5 2 5" xfId="12392" xr:uid="{00000000-0005-0000-0000-0000C2480000}"/>
    <cellStyle name="Input0decimals 2 2 2 5 2 5 2" xfId="34421" xr:uid="{00000000-0005-0000-0000-0000C3480000}"/>
    <cellStyle name="Input0decimals 2 2 2 5 2 6" xfId="34415" xr:uid="{00000000-0005-0000-0000-0000C4480000}"/>
    <cellStyle name="Input0decimals 2 2 2 5 3" xfId="12393" xr:uid="{00000000-0005-0000-0000-0000C5480000}"/>
    <cellStyle name="Input0decimals 2 2 2 5 3 2" xfId="12394" xr:uid="{00000000-0005-0000-0000-0000C6480000}"/>
    <cellStyle name="Input0decimals 2 2 2 5 3 2 2" xfId="12395" xr:uid="{00000000-0005-0000-0000-0000C7480000}"/>
    <cellStyle name="Input0decimals 2 2 2 5 3 2 2 2" xfId="34424" xr:uid="{00000000-0005-0000-0000-0000C8480000}"/>
    <cellStyle name="Input0decimals 2 2 2 5 3 2 3" xfId="34423" xr:uid="{00000000-0005-0000-0000-0000C9480000}"/>
    <cellStyle name="Input0decimals 2 2 2 5 3 3" xfId="12396" xr:uid="{00000000-0005-0000-0000-0000CA480000}"/>
    <cellStyle name="Input0decimals 2 2 2 5 3 3 2" xfId="12397" xr:uid="{00000000-0005-0000-0000-0000CB480000}"/>
    <cellStyle name="Input0decimals 2 2 2 5 3 3 2 2" xfId="34426" xr:uid="{00000000-0005-0000-0000-0000CC480000}"/>
    <cellStyle name="Input0decimals 2 2 2 5 3 3 3" xfId="34425" xr:uid="{00000000-0005-0000-0000-0000CD480000}"/>
    <cellStyle name="Input0decimals 2 2 2 5 3 4" xfId="12398" xr:uid="{00000000-0005-0000-0000-0000CE480000}"/>
    <cellStyle name="Input0decimals 2 2 2 5 3 4 2" xfId="34427" xr:uid="{00000000-0005-0000-0000-0000CF480000}"/>
    <cellStyle name="Input0decimals 2 2 2 5 3 5" xfId="12399" xr:uid="{00000000-0005-0000-0000-0000D0480000}"/>
    <cellStyle name="Input0decimals 2 2 2 5 3 5 2" xfId="34428" xr:uid="{00000000-0005-0000-0000-0000D1480000}"/>
    <cellStyle name="Input0decimals 2 2 2 5 3 6" xfId="34422" xr:uid="{00000000-0005-0000-0000-0000D2480000}"/>
    <cellStyle name="Input0decimals 2 2 2 5 4" xfId="12400" xr:uid="{00000000-0005-0000-0000-0000D3480000}"/>
    <cellStyle name="Input0decimals 2 2 2 5 4 2" xfId="12401" xr:uid="{00000000-0005-0000-0000-0000D4480000}"/>
    <cellStyle name="Input0decimals 2 2 2 5 4 2 2" xfId="34430" xr:uid="{00000000-0005-0000-0000-0000D5480000}"/>
    <cellStyle name="Input0decimals 2 2 2 5 4 3" xfId="34429" xr:uid="{00000000-0005-0000-0000-0000D6480000}"/>
    <cellStyle name="Input0decimals 2 2 2 5 5" xfId="12402" xr:uid="{00000000-0005-0000-0000-0000D7480000}"/>
    <cellStyle name="Input0decimals 2 2 2 5 5 2" xfId="12403" xr:uid="{00000000-0005-0000-0000-0000D8480000}"/>
    <cellStyle name="Input0decimals 2 2 2 5 5 2 2" xfId="34432" xr:uid="{00000000-0005-0000-0000-0000D9480000}"/>
    <cellStyle name="Input0decimals 2 2 2 5 5 3" xfId="34431" xr:uid="{00000000-0005-0000-0000-0000DA480000}"/>
    <cellStyle name="Input0decimals 2 2 2 5 6" xfId="12404" xr:uid="{00000000-0005-0000-0000-0000DB480000}"/>
    <cellStyle name="Input0decimals 2 2 2 5 6 2" xfId="12405" xr:uid="{00000000-0005-0000-0000-0000DC480000}"/>
    <cellStyle name="Input0decimals 2 2 2 5 6 2 2" xfId="34434" xr:uid="{00000000-0005-0000-0000-0000DD480000}"/>
    <cellStyle name="Input0decimals 2 2 2 5 6 3" xfId="34433" xr:uid="{00000000-0005-0000-0000-0000DE480000}"/>
    <cellStyle name="Input0decimals 2 2 2 5 7" xfId="12406" xr:uid="{00000000-0005-0000-0000-0000DF480000}"/>
    <cellStyle name="Input0decimals 2 2 2 5 7 2" xfId="34435" xr:uid="{00000000-0005-0000-0000-0000E0480000}"/>
    <cellStyle name="Input0decimals 2 2 2 5 8" xfId="12407" xr:uid="{00000000-0005-0000-0000-0000E1480000}"/>
    <cellStyle name="Input0decimals 2 2 2 5 8 2" xfId="34436" xr:uid="{00000000-0005-0000-0000-0000E2480000}"/>
    <cellStyle name="Input0decimals 2 2 2 5 9" xfId="34414" xr:uid="{00000000-0005-0000-0000-0000E3480000}"/>
    <cellStyle name="Input0decimals 2 2 2 6" xfId="12408" xr:uid="{00000000-0005-0000-0000-0000E4480000}"/>
    <cellStyle name="Input0decimals 2 2 2 6 2" xfId="12409" xr:uid="{00000000-0005-0000-0000-0000E5480000}"/>
    <cellStyle name="Input0decimals 2 2 2 6 2 2" xfId="12410" xr:uid="{00000000-0005-0000-0000-0000E6480000}"/>
    <cellStyle name="Input0decimals 2 2 2 6 2 2 2" xfId="12411" xr:uid="{00000000-0005-0000-0000-0000E7480000}"/>
    <cellStyle name="Input0decimals 2 2 2 6 2 2 2 2" xfId="34440" xr:uid="{00000000-0005-0000-0000-0000E8480000}"/>
    <cellStyle name="Input0decimals 2 2 2 6 2 2 3" xfId="34439" xr:uid="{00000000-0005-0000-0000-0000E9480000}"/>
    <cellStyle name="Input0decimals 2 2 2 6 2 3" xfId="12412" xr:uid="{00000000-0005-0000-0000-0000EA480000}"/>
    <cellStyle name="Input0decimals 2 2 2 6 2 3 2" xfId="12413" xr:uid="{00000000-0005-0000-0000-0000EB480000}"/>
    <cellStyle name="Input0decimals 2 2 2 6 2 3 2 2" xfId="34442" xr:uid="{00000000-0005-0000-0000-0000EC480000}"/>
    <cellStyle name="Input0decimals 2 2 2 6 2 3 3" xfId="34441" xr:uid="{00000000-0005-0000-0000-0000ED480000}"/>
    <cellStyle name="Input0decimals 2 2 2 6 2 4" xfId="12414" xr:uid="{00000000-0005-0000-0000-0000EE480000}"/>
    <cellStyle name="Input0decimals 2 2 2 6 2 4 2" xfId="34443" xr:uid="{00000000-0005-0000-0000-0000EF480000}"/>
    <cellStyle name="Input0decimals 2 2 2 6 2 5" xfId="12415" xr:uid="{00000000-0005-0000-0000-0000F0480000}"/>
    <cellStyle name="Input0decimals 2 2 2 6 2 5 2" xfId="34444" xr:uid="{00000000-0005-0000-0000-0000F1480000}"/>
    <cellStyle name="Input0decimals 2 2 2 6 2 6" xfId="34438" xr:uid="{00000000-0005-0000-0000-0000F2480000}"/>
    <cellStyle name="Input0decimals 2 2 2 6 3" xfId="12416" xr:uid="{00000000-0005-0000-0000-0000F3480000}"/>
    <cellStyle name="Input0decimals 2 2 2 6 3 2" xfId="12417" xr:uid="{00000000-0005-0000-0000-0000F4480000}"/>
    <cellStyle name="Input0decimals 2 2 2 6 3 2 2" xfId="12418" xr:uid="{00000000-0005-0000-0000-0000F5480000}"/>
    <cellStyle name="Input0decimals 2 2 2 6 3 2 2 2" xfId="34447" xr:uid="{00000000-0005-0000-0000-0000F6480000}"/>
    <cellStyle name="Input0decimals 2 2 2 6 3 2 3" xfId="34446" xr:uid="{00000000-0005-0000-0000-0000F7480000}"/>
    <cellStyle name="Input0decimals 2 2 2 6 3 3" xfId="12419" xr:uid="{00000000-0005-0000-0000-0000F8480000}"/>
    <cellStyle name="Input0decimals 2 2 2 6 3 3 2" xfId="12420" xr:uid="{00000000-0005-0000-0000-0000F9480000}"/>
    <cellStyle name="Input0decimals 2 2 2 6 3 3 2 2" xfId="34449" xr:uid="{00000000-0005-0000-0000-0000FA480000}"/>
    <cellStyle name="Input0decimals 2 2 2 6 3 3 3" xfId="34448" xr:uid="{00000000-0005-0000-0000-0000FB480000}"/>
    <cellStyle name="Input0decimals 2 2 2 6 3 4" xfId="12421" xr:uid="{00000000-0005-0000-0000-0000FC480000}"/>
    <cellStyle name="Input0decimals 2 2 2 6 3 4 2" xfId="34450" xr:uid="{00000000-0005-0000-0000-0000FD480000}"/>
    <cellStyle name="Input0decimals 2 2 2 6 3 5" xfId="12422" xr:uid="{00000000-0005-0000-0000-0000FE480000}"/>
    <cellStyle name="Input0decimals 2 2 2 6 3 5 2" xfId="34451" xr:uid="{00000000-0005-0000-0000-0000FF480000}"/>
    <cellStyle name="Input0decimals 2 2 2 6 3 6" xfId="34445" xr:uid="{00000000-0005-0000-0000-000000490000}"/>
    <cellStyle name="Input0decimals 2 2 2 6 4" xfId="12423" xr:uid="{00000000-0005-0000-0000-000001490000}"/>
    <cellStyle name="Input0decimals 2 2 2 6 4 2" xfId="12424" xr:uid="{00000000-0005-0000-0000-000002490000}"/>
    <cellStyle name="Input0decimals 2 2 2 6 4 2 2" xfId="34453" xr:uid="{00000000-0005-0000-0000-000003490000}"/>
    <cellStyle name="Input0decimals 2 2 2 6 4 3" xfId="34452" xr:uid="{00000000-0005-0000-0000-000004490000}"/>
    <cellStyle name="Input0decimals 2 2 2 6 5" xfId="12425" xr:uid="{00000000-0005-0000-0000-000005490000}"/>
    <cellStyle name="Input0decimals 2 2 2 6 5 2" xfId="12426" xr:uid="{00000000-0005-0000-0000-000006490000}"/>
    <cellStyle name="Input0decimals 2 2 2 6 5 2 2" xfId="34455" xr:uid="{00000000-0005-0000-0000-000007490000}"/>
    <cellStyle name="Input0decimals 2 2 2 6 5 3" xfId="34454" xr:uid="{00000000-0005-0000-0000-000008490000}"/>
    <cellStyle name="Input0decimals 2 2 2 6 6" xfId="12427" xr:uid="{00000000-0005-0000-0000-000009490000}"/>
    <cellStyle name="Input0decimals 2 2 2 6 6 2" xfId="12428" xr:uid="{00000000-0005-0000-0000-00000A490000}"/>
    <cellStyle name="Input0decimals 2 2 2 6 6 2 2" xfId="34457" xr:uid="{00000000-0005-0000-0000-00000B490000}"/>
    <cellStyle name="Input0decimals 2 2 2 6 6 3" xfId="34456" xr:uid="{00000000-0005-0000-0000-00000C490000}"/>
    <cellStyle name="Input0decimals 2 2 2 6 7" xfId="12429" xr:uid="{00000000-0005-0000-0000-00000D490000}"/>
    <cellStyle name="Input0decimals 2 2 2 6 7 2" xfId="34458" xr:uid="{00000000-0005-0000-0000-00000E490000}"/>
    <cellStyle name="Input0decimals 2 2 2 6 8" xfId="12430" xr:uid="{00000000-0005-0000-0000-00000F490000}"/>
    <cellStyle name="Input0decimals 2 2 2 6 8 2" xfId="34459" xr:uid="{00000000-0005-0000-0000-000010490000}"/>
    <cellStyle name="Input0decimals 2 2 2 6 9" xfId="34437" xr:uid="{00000000-0005-0000-0000-000011490000}"/>
    <cellStyle name="Input0decimals 2 2 2 7" xfId="12431" xr:uid="{00000000-0005-0000-0000-000012490000}"/>
    <cellStyle name="Input0decimals 2 2 2 7 2" xfId="12432" xr:uid="{00000000-0005-0000-0000-000013490000}"/>
    <cellStyle name="Input0decimals 2 2 2 7 2 2" xfId="12433" xr:uid="{00000000-0005-0000-0000-000014490000}"/>
    <cellStyle name="Input0decimals 2 2 2 7 2 2 2" xfId="12434" xr:uid="{00000000-0005-0000-0000-000015490000}"/>
    <cellStyle name="Input0decimals 2 2 2 7 2 2 2 2" xfId="34463" xr:uid="{00000000-0005-0000-0000-000016490000}"/>
    <cellStyle name="Input0decimals 2 2 2 7 2 2 3" xfId="34462" xr:uid="{00000000-0005-0000-0000-000017490000}"/>
    <cellStyle name="Input0decimals 2 2 2 7 2 3" xfId="12435" xr:uid="{00000000-0005-0000-0000-000018490000}"/>
    <cellStyle name="Input0decimals 2 2 2 7 2 3 2" xfId="12436" xr:uid="{00000000-0005-0000-0000-000019490000}"/>
    <cellStyle name="Input0decimals 2 2 2 7 2 3 2 2" xfId="34465" xr:uid="{00000000-0005-0000-0000-00001A490000}"/>
    <cellStyle name="Input0decimals 2 2 2 7 2 3 3" xfId="34464" xr:uid="{00000000-0005-0000-0000-00001B490000}"/>
    <cellStyle name="Input0decimals 2 2 2 7 2 4" xfId="12437" xr:uid="{00000000-0005-0000-0000-00001C490000}"/>
    <cellStyle name="Input0decimals 2 2 2 7 2 4 2" xfId="34466" xr:uid="{00000000-0005-0000-0000-00001D490000}"/>
    <cellStyle name="Input0decimals 2 2 2 7 2 5" xfId="12438" xr:uid="{00000000-0005-0000-0000-00001E490000}"/>
    <cellStyle name="Input0decimals 2 2 2 7 2 5 2" xfId="34467" xr:uid="{00000000-0005-0000-0000-00001F490000}"/>
    <cellStyle name="Input0decimals 2 2 2 7 2 6" xfId="34461" xr:uid="{00000000-0005-0000-0000-000020490000}"/>
    <cellStyle name="Input0decimals 2 2 2 7 3" xfId="12439" xr:uid="{00000000-0005-0000-0000-000021490000}"/>
    <cellStyle name="Input0decimals 2 2 2 7 3 2" xfId="12440" xr:uid="{00000000-0005-0000-0000-000022490000}"/>
    <cellStyle name="Input0decimals 2 2 2 7 3 2 2" xfId="12441" xr:uid="{00000000-0005-0000-0000-000023490000}"/>
    <cellStyle name="Input0decimals 2 2 2 7 3 2 2 2" xfId="34470" xr:uid="{00000000-0005-0000-0000-000024490000}"/>
    <cellStyle name="Input0decimals 2 2 2 7 3 2 3" xfId="34469" xr:uid="{00000000-0005-0000-0000-000025490000}"/>
    <cellStyle name="Input0decimals 2 2 2 7 3 3" xfId="12442" xr:uid="{00000000-0005-0000-0000-000026490000}"/>
    <cellStyle name="Input0decimals 2 2 2 7 3 3 2" xfId="12443" xr:uid="{00000000-0005-0000-0000-000027490000}"/>
    <cellStyle name="Input0decimals 2 2 2 7 3 3 2 2" xfId="34472" xr:uid="{00000000-0005-0000-0000-000028490000}"/>
    <cellStyle name="Input0decimals 2 2 2 7 3 3 3" xfId="34471" xr:uid="{00000000-0005-0000-0000-000029490000}"/>
    <cellStyle name="Input0decimals 2 2 2 7 3 4" xfId="12444" xr:uid="{00000000-0005-0000-0000-00002A490000}"/>
    <cellStyle name="Input0decimals 2 2 2 7 3 4 2" xfId="34473" xr:uid="{00000000-0005-0000-0000-00002B490000}"/>
    <cellStyle name="Input0decimals 2 2 2 7 3 5" xfId="12445" xr:uid="{00000000-0005-0000-0000-00002C490000}"/>
    <cellStyle name="Input0decimals 2 2 2 7 3 5 2" xfId="34474" xr:uid="{00000000-0005-0000-0000-00002D490000}"/>
    <cellStyle name="Input0decimals 2 2 2 7 3 6" xfId="34468" xr:uid="{00000000-0005-0000-0000-00002E490000}"/>
    <cellStyle name="Input0decimals 2 2 2 7 4" xfId="12446" xr:uid="{00000000-0005-0000-0000-00002F490000}"/>
    <cellStyle name="Input0decimals 2 2 2 7 4 2" xfId="12447" xr:uid="{00000000-0005-0000-0000-000030490000}"/>
    <cellStyle name="Input0decimals 2 2 2 7 4 2 2" xfId="34476" xr:uid="{00000000-0005-0000-0000-000031490000}"/>
    <cellStyle name="Input0decimals 2 2 2 7 4 3" xfId="34475" xr:uid="{00000000-0005-0000-0000-000032490000}"/>
    <cellStyle name="Input0decimals 2 2 2 7 5" xfId="12448" xr:uid="{00000000-0005-0000-0000-000033490000}"/>
    <cellStyle name="Input0decimals 2 2 2 7 5 2" xfId="12449" xr:uid="{00000000-0005-0000-0000-000034490000}"/>
    <cellStyle name="Input0decimals 2 2 2 7 5 2 2" xfId="34478" xr:uid="{00000000-0005-0000-0000-000035490000}"/>
    <cellStyle name="Input0decimals 2 2 2 7 5 3" xfId="34477" xr:uid="{00000000-0005-0000-0000-000036490000}"/>
    <cellStyle name="Input0decimals 2 2 2 7 6" xfId="12450" xr:uid="{00000000-0005-0000-0000-000037490000}"/>
    <cellStyle name="Input0decimals 2 2 2 7 6 2" xfId="12451" xr:uid="{00000000-0005-0000-0000-000038490000}"/>
    <cellStyle name="Input0decimals 2 2 2 7 6 2 2" xfId="34480" xr:uid="{00000000-0005-0000-0000-000039490000}"/>
    <cellStyle name="Input0decimals 2 2 2 7 6 3" xfId="34479" xr:uid="{00000000-0005-0000-0000-00003A490000}"/>
    <cellStyle name="Input0decimals 2 2 2 7 7" xfId="12452" xr:uid="{00000000-0005-0000-0000-00003B490000}"/>
    <cellStyle name="Input0decimals 2 2 2 7 7 2" xfId="34481" xr:uid="{00000000-0005-0000-0000-00003C490000}"/>
    <cellStyle name="Input0decimals 2 2 2 7 8" xfId="12453" xr:uid="{00000000-0005-0000-0000-00003D490000}"/>
    <cellStyle name="Input0decimals 2 2 2 7 8 2" xfId="34482" xr:uid="{00000000-0005-0000-0000-00003E490000}"/>
    <cellStyle name="Input0decimals 2 2 2 7 9" xfId="34460" xr:uid="{00000000-0005-0000-0000-00003F490000}"/>
    <cellStyle name="Input0decimals 2 2 2 8" xfId="12454" xr:uid="{00000000-0005-0000-0000-000040490000}"/>
    <cellStyle name="Input0decimals 2 2 2 8 2" xfId="12455" xr:uid="{00000000-0005-0000-0000-000041490000}"/>
    <cellStyle name="Input0decimals 2 2 2 8 2 2" xfId="12456" xr:uid="{00000000-0005-0000-0000-000042490000}"/>
    <cellStyle name="Input0decimals 2 2 2 8 2 2 2" xfId="12457" xr:uid="{00000000-0005-0000-0000-000043490000}"/>
    <cellStyle name="Input0decimals 2 2 2 8 2 2 2 2" xfId="34486" xr:uid="{00000000-0005-0000-0000-000044490000}"/>
    <cellStyle name="Input0decimals 2 2 2 8 2 2 3" xfId="34485" xr:uid="{00000000-0005-0000-0000-000045490000}"/>
    <cellStyle name="Input0decimals 2 2 2 8 2 3" xfId="12458" xr:uid="{00000000-0005-0000-0000-000046490000}"/>
    <cellStyle name="Input0decimals 2 2 2 8 2 3 2" xfId="12459" xr:uid="{00000000-0005-0000-0000-000047490000}"/>
    <cellStyle name="Input0decimals 2 2 2 8 2 3 2 2" xfId="34488" xr:uid="{00000000-0005-0000-0000-000048490000}"/>
    <cellStyle name="Input0decimals 2 2 2 8 2 3 3" xfId="34487" xr:uid="{00000000-0005-0000-0000-000049490000}"/>
    <cellStyle name="Input0decimals 2 2 2 8 2 4" xfId="12460" xr:uid="{00000000-0005-0000-0000-00004A490000}"/>
    <cellStyle name="Input0decimals 2 2 2 8 2 4 2" xfId="34489" xr:uid="{00000000-0005-0000-0000-00004B490000}"/>
    <cellStyle name="Input0decimals 2 2 2 8 2 5" xfId="12461" xr:uid="{00000000-0005-0000-0000-00004C490000}"/>
    <cellStyle name="Input0decimals 2 2 2 8 2 5 2" xfId="34490" xr:uid="{00000000-0005-0000-0000-00004D490000}"/>
    <cellStyle name="Input0decimals 2 2 2 8 2 6" xfId="34484" xr:uid="{00000000-0005-0000-0000-00004E490000}"/>
    <cellStyle name="Input0decimals 2 2 2 8 3" xfId="12462" xr:uid="{00000000-0005-0000-0000-00004F490000}"/>
    <cellStyle name="Input0decimals 2 2 2 8 3 2" xfId="12463" xr:uid="{00000000-0005-0000-0000-000050490000}"/>
    <cellStyle name="Input0decimals 2 2 2 8 3 2 2" xfId="12464" xr:uid="{00000000-0005-0000-0000-000051490000}"/>
    <cellStyle name="Input0decimals 2 2 2 8 3 2 2 2" xfId="34493" xr:uid="{00000000-0005-0000-0000-000052490000}"/>
    <cellStyle name="Input0decimals 2 2 2 8 3 2 3" xfId="34492" xr:uid="{00000000-0005-0000-0000-000053490000}"/>
    <cellStyle name="Input0decimals 2 2 2 8 3 3" xfId="12465" xr:uid="{00000000-0005-0000-0000-000054490000}"/>
    <cellStyle name="Input0decimals 2 2 2 8 3 3 2" xfId="12466" xr:uid="{00000000-0005-0000-0000-000055490000}"/>
    <cellStyle name="Input0decimals 2 2 2 8 3 3 2 2" xfId="34495" xr:uid="{00000000-0005-0000-0000-000056490000}"/>
    <cellStyle name="Input0decimals 2 2 2 8 3 3 3" xfId="34494" xr:uid="{00000000-0005-0000-0000-000057490000}"/>
    <cellStyle name="Input0decimals 2 2 2 8 3 4" xfId="12467" xr:uid="{00000000-0005-0000-0000-000058490000}"/>
    <cellStyle name="Input0decimals 2 2 2 8 3 4 2" xfId="34496" xr:uid="{00000000-0005-0000-0000-000059490000}"/>
    <cellStyle name="Input0decimals 2 2 2 8 3 5" xfId="12468" xr:uid="{00000000-0005-0000-0000-00005A490000}"/>
    <cellStyle name="Input0decimals 2 2 2 8 3 5 2" xfId="34497" xr:uid="{00000000-0005-0000-0000-00005B490000}"/>
    <cellStyle name="Input0decimals 2 2 2 8 3 6" xfId="34491" xr:uid="{00000000-0005-0000-0000-00005C490000}"/>
    <cellStyle name="Input0decimals 2 2 2 8 4" xfId="12469" xr:uid="{00000000-0005-0000-0000-00005D490000}"/>
    <cellStyle name="Input0decimals 2 2 2 8 4 2" xfId="12470" xr:uid="{00000000-0005-0000-0000-00005E490000}"/>
    <cellStyle name="Input0decimals 2 2 2 8 4 2 2" xfId="34499" xr:uid="{00000000-0005-0000-0000-00005F490000}"/>
    <cellStyle name="Input0decimals 2 2 2 8 4 3" xfId="34498" xr:uid="{00000000-0005-0000-0000-000060490000}"/>
    <cellStyle name="Input0decimals 2 2 2 8 5" xfId="12471" xr:uid="{00000000-0005-0000-0000-000061490000}"/>
    <cellStyle name="Input0decimals 2 2 2 8 5 2" xfId="12472" xr:uid="{00000000-0005-0000-0000-000062490000}"/>
    <cellStyle name="Input0decimals 2 2 2 8 5 2 2" xfId="34501" xr:uid="{00000000-0005-0000-0000-000063490000}"/>
    <cellStyle name="Input0decimals 2 2 2 8 5 3" xfId="34500" xr:uid="{00000000-0005-0000-0000-000064490000}"/>
    <cellStyle name="Input0decimals 2 2 2 8 6" xfId="12473" xr:uid="{00000000-0005-0000-0000-000065490000}"/>
    <cellStyle name="Input0decimals 2 2 2 8 6 2" xfId="12474" xr:uid="{00000000-0005-0000-0000-000066490000}"/>
    <cellStyle name="Input0decimals 2 2 2 8 6 2 2" xfId="34503" xr:uid="{00000000-0005-0000-0000-000067490000}"/>
    <cellStyle name="Input0decimals 2 2 2 8 6 3" xfId="34502" xr:uid="{00000000-0005-0000-0000-000068490000}"/>
    <cellStyle name="Input0decimals 2 2 2 8 7" xfId="12475" xr:uid="{00000000-0005-0000-0000-000069490000}"/>
    <cellStyle name="Input0decimals 2 2 2 8 7 2" xfId="34504" xr:uid="{00000000-0005-0000-0000-00006A490000}"/>
    <cellStyle name="Input0decimals 2 2 2 8 8" xfId="12476" xr:uid="{00000000-0005-0000-0000-00006B490000}"/>
    <cellStyle name="Input0decimals 2 2 2 8 8 2" xfId="34505" xr:uid="{00000000-0005-0000-0000-00006C490000}"/>
    <cellStyle name="Input0decimals 2 2 2 8 9" xfId="34483" xr:uid="{00000000-0005-0000-0000-00006D490000}"/>
    <cellStyle name="Input0decimals 2 2 2 9" xfId="12477" xr:uid="{00000000-0005-0000-0000-00006E490000}"/>
    <cellStyle name="Input0decimals 2 2 2 9 2" xfId="12478" xr:uid="{00000000-0005-0000-0000-00006F490000}"/>
    <cellStyle name="Input0decimals 2 2 2 9 2 2" xfId="12479" xr:uid="{00000000-0005-0000-0000-000070490000}"/>
    <cellStyle name="Input0decimals 2 2 2 9 2 2 2" xfId="12480" xr:uid="{00000000-0005-0000-0000-000071490000}"/>
    <cellStyle name="Input0decimals 2 2 2 9 2 2 2 2" xfId="34509" xr:uid="{00000000-0005-0000-0000-000072490000}"/>
    <cellStyle name="Input0decimals 2 2 2 9 2 2 3" xfId="34508" xr:uid="{00000000-0005-0000-0000-000073490000}"/>
    <cellStyle name="Input0decimals 2 2 2 9 2 3" xfId="12481" xr:uid="{00000000-0005-0000-0000-000074490000}"/>
    <cellStyle name="Input0decimals 2 2 2 9 2 3 2" xfId="12482" xr:uid="{00000000-0005-0000-0000-000075490000}"/>
    <cellStyle name="Input0decimals 2 2 2 9 2 3 2 2" xfId="34511" xr:uid="{00000000-0005-0000-0000-000076490000}"/>
    <cellStyle name="Input0decimals 2 2 2 9 2 3 3" xfId="34510" xr:uid="{00000000-0005-0000-0000-000077490000}"/>
    <cellStyle name="Input0decimals 2 2 2 9 2 4" xfId="12483" xr:uid="{00000000-0005-0000-0000-000078490000}"/>
    <cellStyle name="Input0decimals 2 2 2 9 2 4 2" xfId="34512" xr:uid="{00000000-0005-0000-0000-000079490000}"/>
    <cellStyle name="Input0decimals 2 2 2 9 2 5" xfId="12484" xr:uid="{00000000-0005-0000-0000-00007A490000}"/>
    <cellStyle name="Input0decimals 2 2 2 9 2 5 2" xfId="34513" xr:uid="{00000000-0005-0000-0000-00007B490000}"/>
    <cellStyle name="Input0decimals 2 2 2 9 2 6" xfId="34507" xr:uid="{00000000-0005-0000-0000-00007C490000}"/>
    <cellStyle name="Input0decimals 2 2 2 9 3" xfId="12485" xr:uid="{00000000-0005-0000-0000-00007D490000}"/>
    <cellStyle name="Input0decimals 2 2 2 9 3 2" xfId="12486" xr:uid="{00000000-0005-0000-0000-00007E490000}"/>
    <cellStyle name="Input0decimals 2 2 2 9 3 2 2" xfId="12487" xr:uid="{00000000-0005-0000-0000-00007F490000}"/>
    <cellStyle name="Input0decimals 2 2 2 9 3 2 2 2" xfId="34516" xr:uid="{00000000-0005-0000-0000-000080490000}"/>
    <cellStyle name="Input0decimals 2 2 2 9 3 2 3" xfId="34515" xr:uid="{00000000-0005-0000-0000-000081490000}"/>
    <cellStyle name="Input0decimals 2 2 2 9 3 3" xfId="12488" xr:uid="{00000000-0005-0000-0000-000082490000}"/>
    <cellStyle name="Input0decimals 2 2 2 9 3 3 2" xfId="12489" xr:uid="{00000000-0005-0000-0000-000083490000}"/>
    <cellStyle name="Input0decimals 2 2 2 9 3 3 2 2" xfId="34518" xr:uid="{00000000-0005-0000-0000-000084490000}"/>
    <cellStyle name="Input0decimals 2 2 2 9 3 3 3" xfId="34517" xr:uid="{00000000-0005-0000-0000-000085490000}"/>
    <cellStyle name="Input0decimals 2 2 2 9 3 4" xfId="12490" xr:uid="{00000000-0005-0000-0000-000086490000}"/>
    <cellStyle name="Input0decimals 2 2 2 9 3 4 2" xfId="34519" xr:uid="{00000000-0005-0000-0000-000087490000}"/>
    <cellStyle name="Input0decimals 2 2 2 9 3 5" xfId="12491" xr:uid="{00000000-0005-0000-0000-000088490000}"/>
    <cellStyle name="Input0decimals 2 2 2 9 3 5 2" xfId="34520" xr:uid="{00000000-0005-0000-0000-000089490000}"/>
    <cellStyle name="Input0decimals 2 2 2 9 3 6" xfId="34514" xr:uid="{00000000-0005-0000-0000-00008A490000}"/>
    <cellStyle name="Input0decimals 2 2 2 9 4" xfId="12492" xr:uid="{00000000-0005-0000-0000-00008B490000}"/>
    <cellStyle name="Input0decimals 2 2 2 9 4 2" xfId="12493" xr:uid="{00000000-0005-0000-0000-00008C490000}"/>
    <cellStyle name="Input0decimals 2 2 2 9 4 2 2" xfId="34522" xr:uid="{00000000-0005-0000-0000-00008D490000}"/>
    <cellStyle name="Input0decimals 2 2 2 9 4 3" xfId="34521" xr:uid="{00000000-0005-0000-0000-00008E490000}"/>
    <cellStyle name="Input0decimals 2 2 2 9 5" xfId="12494" xr:uid="{00000000-0005-0000-0000-00008F490000}"/>
    <cellStyle name="Input0decimals 2 2 2 9 5 2" xfId="12495" xr:uid="{00000000-0005-0000-0000-000090490000}"/>
    <cellStyle name="Input0decimals 2 2 2 9 5 2 2" xfId="34524" xr:uid="{00000000-0005-0000-0000-000091490000}"/>
    <cellStyle name="Input0decimals 2 2 2 9 5 3" xfId="34523" xr:uid="{00000000-0005-0000-0000-000092490000}"/>
    <cellStyle name="Input0decimals 2 2 2 9 6" xfId="12496" xr:uid="{00000000-0005-0000-0000-000093490000}"/>
    <cellStyle name="Input0decimals 2 2 2 9 6 2" xfId="12497" xr:uid="{00000000-0005-0000-0000-000094490000}"/>
    <cellStyle name="Input0decimals 2 2 2 9 6 2 2" xfId="34526" xr:uid="{00000000-0005-0000-0000-000095490000}"/>
    <cellStyle name="Input0decimals 2 2 2 9 6 3" xfId="34525" xr:uid="{00000000-0005-0000-0000-000096490000}"/>
    <cellStyle name="Input0decimals 2 2 2 9 7" xfId="12498" xr:uid="{00000000-0005-0000-0000-000097490000}"/>
    <cellStyle name="Input0decimals 2 2 2 9 7 2" xfId="34527" xr:uid="{00000000-0005-0000-0000-000098490000}"/>
    <cellStyle name="Input0decimals 2 2 2 9 8" xfId="12499" xr:uid="{00000000-0005-0000-0000-000099490000}"/>
    <cellStyle name="Input0decimals 2 2 2 9 8 2" xfId="34528" xr:uid="{00000000-0005-0000-0000-00009A490000}"/>
    <cellStyle name="Input0decimals 2 2 2 9 9" xfId="34506" xr:uid="{00000000-0005-0000-0000-00009B490000}"/>
    <cellStyle name="Input0decimals 2 2 3" xfId="12500" xr:uid="{00000000-0005-0000-0000-00009C490000}"/>
    <cellStyle name="Input0decimals 2 2 3 2" xfId="12501" xr:uid="{00000000-0005-0000-0000-00009D490000}"/>
    <cellStyle name="Input0decimals 2 2 3 2 2" xfId="12502" xr:uid="{00000000-0005-0000-0000-00009E490000}"/>
    <cellStyle name="Input0decimals 2 2 3 2 2 2" xfId="12503" xr:uid="{00000000-0005-0000-0000-00009F490000}"/>
    <cellStyle name="Input0decimals 2 2 3 2 2 2 2" xfId="34532" xr:uid="{00000000-0005-0000-0000-0000A0490000}"/>
    <cellStyle name="Input0decimals 2 2 3 2 2 3" xfId="34531" xr:uid="{00000000-0005-0000-0000-0000A1490000}"/>
    <cellStyle name="Input0decimals 2 2 3 2 3" xfId="12504" xr:uid="{00000000-0005-0000-0000-0000A2490000}"/>
    <cellStyle name="Input0decimals 2 2 3 2 3 2" xfId="12505" xr:uid="{00000000-0005-0000-0000-0000A3490000}"/>
    <cellStyle name="Input0decimals 2 2 3 2 3 2 2" xfId="34534" xr:uid="{00000000-0005-0000-0000-0000A4490000}"/>
    <cellStyle name="Input0decimals 2 2 3 2 3 3" xfId="34533" xr:uid="{00000000-0005-0000-0000-0000A5490000}"/>
    <cellStyle name="Input0decimals 2 2 3 2 4" xfId="12506" xr:uid="{00000000-0005-0000-0000-0000A6490000}"/>
    <cellStyle name="Input0decimals 2 2 3 2 4 2" xfId="34535" xr:uid="{00000000-0005-0000-0000-0000A7490000}"/>
    <cellStyle name="Input0decimals 2 2 3 2 5" xfId="12507" xr:uid="{00000000-0005-0000-0000-0000A8490000}"/>
    <cellStyle name="Input0decimals 2 2 3 2 5 2" xfId="34536" xr:uid="{00000000-0005-0000-0000-0000A9490000}"/>
    <cellStyle name="Input0decimals 2 2 3 2 6" xfId="34530" xr:uid="{00000000-0005-0000-0000-0000AA490000}"/>
    <cellStyle name="Input0decimals 2 2 3 3" xfId="12508" xr:uid="{00000000-0005-0000-0000-0000AB490000}"/>
    <cellStyle name="Input0decimals 2 2 3 3 2" xfId="12509" xr:uid="{00000000-0005-0000-0000-0000AC490000}"/>
    <cellStyle name="Input0decimals 2 2 3 3 2 2" xfId="12510" xr:uid="{00000000-0005-0000-0000-0000AD490000}"/>
    <cellStyle name="Input0decimals 2 2 3 3 2 2 2" xfId="34539" xr:uid="{00000000-0005-0000-0000-0000AE490000}"/>
    <cellStyle name="Input0decimals 2 2 3 3 2 3" xfId="34538" xr:uid="{00000000-0005-0000-0000-0000AF490000}"/>
    <cellStyle name="Input0decimals 2 2 3 3 3" xfId="12511" xr:uid="{00000000-0005-0000-0000-0000B0490000}"/>
    <cellStyle name="Input0decimals 2 2 3 3 3 2" xfId="12512" xr:uid="{00000000-0005-0000-0000-0000B1490000}"/>
    <cellStyle name="Input0decimals 2 2 3 3 3 2 2" xfId="34541" xr:uid="{00000000-0005-0000-0000-0000B2490000}"/>
    <cellStyle name="Input0decimals 2 2 3 3 3 3" xfId="34540" xr:uid="{00000000-0005-0000-0000-0000B3490000}"/>
    <cellStyle name="Input0decimals 2 2 3 3 4" xfId="12513" xr:uid="{00000000-0005-0000-0000-0000B4490000}"/>
    <cellStyle name="Input0decimals 2 2 3 3 4 2" xfId="34542" xr:uid="{00000000-0005-0000-0000-0000B5490000}"/>
    <cellStyle name="Input0decimals 2 2 3 3 5" xfId="12514" xr:uid="{00000000-0005-0000-0000-0000B6490000}"/>
    <cellStyle name="Input0decimals 2 2 3 3 5 2" xfId="34543" xr:uid="{00000000-0005-0000-0000-0000B7490000}"/>
    <cellStyle name="Input0decimals 2 2 3 3 6" xfId="34537" xr:uid="{00000000-0005-0000-0000-0000B8490000}"/>
    <cellStyle name="Input0decimals 2 2 3 4" xfId="12515" xr:uid="{00000000-0005-0000-0000-0000B9490000}"/>
    <cellStyle name="Input0decimals 2 2 3 4 2" xfId="12516" xr:uid="{00000000-0005-0000-0000-0000BA490000}"/>
    <cellStyle name="Input0decimals 2 2 3 4 2 2" xfId="34545" xr:uid="{00000000-0005-0000-0000-0000BB490000}"/>
    <cellStyle name="Input0decimals 2 2 3 4 3" xfId="34544" xr:uid="{00000000-0005-0000-0000-0000BC490000}"/>
    <cellStyle name="Input0decimals 2 2 3 5" xfId="12517" xr:uid="{00000000-0005-0000-0000-0000BD490000}"/>
    <cellStyle name="Input0decimals 2 2 3 5 2" xfId="12518" xr:uid="{00000000-0005-0000-0000-0000BE490000}"/>
    <cellStyle name="Input0decimals 2 2 3 5 2 2" xfId="34547" xr:uid="{00000000-0005-0000-0000-0000BF490000}"/>
    <cellStyle name="Input0decimals 2 2 3 5 3" xfId="34546" xr:uid="{00000000-0005-0000-0000-0000C0490000}"/>
    <cellStyle name="Input0decimals 2 2 3 6" xfId="12519" xr:uid="{00000000-0005-0000-0000-0000C1490000}"/>
    <cellStyle name="Input0decimals 2 2 3 6 2" xfId="12520" xr:uid="{00000000-0005-0000-0000-0000C2490000}"/>
    <cellStyle name="Input0decimals 2 2 3 6 2 2" xfId="34549" xr:uid="{00000000-0005-0000-0000-0000C3490000}"/>
    <cellStyle name="Input0decimals 2 2 3 6 3" xfId="34548" xr:uid="{00000000-0005-0000-0000-0000C4490000}"/>
    <cellStyle name="Input0decimals 2 2 3 7" xfId="12521" xr:uid="{00000000-0005-0000-0000-0000C5490000}"/>
    <cellStyle name="Input0decimals 2 2 3 7 2" xfId="34550" xr:uid="{00000000-0005-0000-0000-0000C6490000}"/>
    <cellStyle name="Input0decimals 2 2 3 8" xfId="12522" xr:uid="{00000000-0005-0000-0000-0000C7490000}"/>
    <cellStyle name="Input0decimals 2 2 3 8 2" xfId="34551" xr:uid="{00000000-0005-0000-0000-0000C8490000}"/>
    <cellStyle name="Input0decimals 2 2 3 9" xfId="34529" xr:uid="{00000000-0005-0000-0000-0000C9490000}"/>
    <cellStyle name="Input0decimals 2 2 4" xfId="12523" xr:uid="{00000000-0005-0000-0000-0000CA490000}"/>
    <cellStyle name="Input0decimals 2 2 4 2" xfId="12524" xr:uid="{00000000-0005-0000-0000-0000CB490000}"/>
    <cellStyle name="Input0decimals 2 2 4 2 2" xfId="12525" xr:uid="{00000000-0005-0000-0000-0000CC490000}"/>
    <cellStyle name="Input0decimals 2 2 4 2 2 2" xfId="12526" xr:uid="{00000000-0005-0000-0000-0000CD490000}"/>
    <cellStyle name="Input0decimals 2 2 4 2 2 2 2" xfId="34555" xr:uid="{00000000-0005-0000-0000-0000CE490000}"/>
    <cellStyle name="Input0decimals 2 2 4 2 2 3" xfId="34554" xr:uid="{00000000-0005-0000-0000-0000CF490000}"/>
    <cellStyle name="Input0decimals 2 2 4 2 3" xfId="12527" xr:uid="{00000000-0005-0000-0000-0000D0490000}"/>
    <cellStyle name="Input0decimals 2 2 4 2 3 2" xfId="12528" xr:uid="{00000000-0005-0000-0000-0000D1490000}"/>
    <cellStyle name="Input0decimals 2 2 4 2 3 2 2" xfId="34557" xr:uid="{00000000-0005-0000-0000-0000D2490000}"/>
    <cellStyle name="Input0decimals 2 2 4 2 3 3" xfId="34556" xr:uid="{00000000-0005-0000-0000-0000D3490000}"/>
    <cellStyle name="Input0decimals 2 2 4 2 4" xfId="12529" xr:uid="{00000000-0005-0000-0000-0000D4490000}"/>
    <cellStyle name="Input0decimals 2 2 4 2 4 2" xfId="34558" xr:uid="{00000000-0005-0000-0000-0000D5490000}"/>
    <cellStyle name="Input0decimals 2 2 4 2 5" xfId="12530" xr:uid="{00000000-0005-0000-0000-0000D6490000}"/>
    <cellStyle name="Input0decimals 2 2 4 2 5 2" xfId="34559" xr:uid="{00000000-0005-0000-0000-0000D7490000}"/>
    <cellStyle name="Input0decimals 2 2 4 2 6" xfId="34553" xr:uid="{00000000-0005-0000-0000-0000D8490000}"/>
    <cellStyle name="Input0decimals 2 2 4 3" xfId="12531" xr:uid="{00000000-0005-0000-0000-0000D9490000}"/>
    <cellStyle name="Input0decimals 2 2 4 3 2" xfId="12532" xr:uid="{00000000-0005-0000-0000-0000DA490000}"/>
    <cellStyle name="Input0decimals 2 2 4 3 2 2" xfId="12533" xr:uid="{00000000-0005-0000-0000-0000DB490000}"/>
    <cellStyle name="Input0decimals 2 2 4 3 2 2 2" xfId="34562" xr:uid="{00000000-0005-0000-0000-0000DC490000}"/>
    <cellStyle name="Input0decimals 2 2 4 3 2 3" xfId="34561" xr:uid="{00000000-0005-0000-0000-0000DD490000}"/>
    <cellStyle name="Input0decimals 2 2 4 3 3" xfId="12534" xr:uid="{00000000-0005-0000-0000-0000DE490000}"/>
    <cellStyle name="Input0decimals 2 2 4 3 3 2" xfId="12535" xr:uid="{00000000-0005-0000-0000-0000DF490000}"/>
    <cellStyle name="Input0decimals 2 2 4 3 3 2 2" xfId="34564" xr:uid="{00000000-0005-0000-0000-0000E0490000}"/>
    <cellStyle name="Input0decimals 2 2 4 3 3 3" xfId="34563" xr:uid="{00000000-0005-0000-0000-0000E1490000}"/>
    <cellStyle name="Input0decimals 2 2 4 3 4" xfId="12536" xr:uid="{00000000-0005-0000-0000-0000E2490000}"/>
    <cellStyle name="Input0decimals 2 2 4 3 4 2" xfId="34565" xr:uid="{00000000-0005-0000-0000-0000E3490000}"/>
    <cellStyle name="Input0decimals 2 2 4 3 5" xfId="12537" xr:uid="{00000000-0005-0000-0000-0000E4490000}"/>
    <cellStyle name="Input0decimals 2 2 4 3 5 2" xfId="34566" xr:uid="{00000000-0005-0000-0000-0000E5490000}"/>
    <cellStyle name="Input0decimals 2 2 4 3 6" xfId="34560" xr:uid="{00000000-0005-0000-0000-0000E6490000}"/>
    <cellStyle name="Input0decimals 2 2 4 4" xfId="12538" xr:uid="{00000000-0005-0000-0000-0000E7490000}"/>
    <cellStyle name="Input0decimals 2 2 4 4 2" xfId="34567" xr:uid="{00000000-0005-0000-0000-0000E8490000}"/>
    <cellStyle name="Input0decimals 2 2 4 5" xfId="12539" xr:uid="{00000000-0005-0000-0000-0000E9490000}"/>
    <cellStyle name="Input0decimals 2 2 4 5 2" xfId="34568" xr:uid="{00000000-0005-0000-0000-0000EA490000}"/>
    <cellStyle name="Input0decimals 2 2 4 6" xfId="34552" xr:uid="{00000000-0005-0000-0000-0000EB490000}"/>
    <cellStyle name="Input0decimals 2 2 5" xfId="12540" xr:uid="{00000000-0005-0000-0000-0000EC490000}"/>
    <cellStyle name="Input0decimals 2 2 5 2" xfId="12541" xr:uid="{00000000-0005-0000-0000-0000ED490000}"/>
    <cellStyle name="Input0decimals 2 2 5 2 2" xfId="12542" xr:uid="{00000000-0005-0000-0000-0000EE490000}"/>
    <cellStyle name="Input0decimals 2 2 5 2 2 2" xfId="12543" xr:uid="{00000000-0005-0000-0000-0000EF490000}"/>
    <cellStyle name="Input0decimals 2 2 5 2 2 2 2" xfId="34572" xr:uid="{00000000-0005-0000-0000-0000F0490000}"/>
    <cellStyle name="Input0decimals 2 2 5 2 2 3" xfId="34571" xr:uid="{00000000-0005-0000-0000-0000F1490000}"/>
    <cellStyle name="Input0decimals 2 2 5 2 3" xfId="12544" xr:uid="{00000000-0005-0000-0000-0000F2490000}"/>
    <cellStyle name="Input0decimals 2 2 5 2 3 2" xfId="12545" xr:uid="{00000000-0005-0000-0000-0000F3490000}"/>
    <cellStyle name="Input0decimals 2 2 5 2 3 2 2" xfId="34574" xr:uid="{00000000-0005-0000-0000-0000F4490000}"/>
    <cellStyle name="Input0decimals 2 2 5 2 3 3" xfId="34573" xr:uid="{00000000-0005-0000-0000-0000F5490000}"/>
    <cellStyle name="Input0decimals 2 2 5 2 4" xfId="12546" xr:uid="{00000000-0005-0000-0000-0000F6490000}"/>
    <cellStyle name="Input0decimals 2 2 5 2 4 2" xfId="34575" xr:uid="{00000000-0005-0000-0000-0000F7490000}"/>
    <cellStyle name="Input0decimals 2 2 5 2 5" xfId="12547" xr:uid="{00000000-0005-0000-0000-0000F8490000}"/>
    <cellStyle name="Input0decimals 2 2 5 2 5 2" xfId="34576" xr:uid="{00000000-0005-0000-0000-0000F9490000}"/>
    <cellStyle name="Input0decimals 2 2 5 2 6" xfId="34570" xr:uid="{00000000-0005-0000-0000-0000FA490000}"/>
    <cellStyle name="Input0decimals 2 2 5 3" xfId="12548" xr:uid="{00000000-0005-0000-0000-0000FB490000}"/>
    <cellStyle name="Input0decimals 2 2 5 3 2" xfId="12549" xr:uid="{00000000-0005-0000-0000-0000FC490000}"/>
    <cellStyle name="Input0decimals 2 2 5 3 2 2" xfId="12550" xr:uid="{00000000-0005-0000-0000-0000FD490000}"/>
    <cellStyle name="Input0decimals 2 2 5 3 2 2 2" xfId="34579" xr:uid="{00000000-0005-0000-0000-0000FE490000}"/>
    <cellStyle name="Input0decimals 2 2 5 3 2 3" xfId="34578" xr:uid="{00000000-0005-0000-0000-0000FF490000}"/>
    <cellStyle name="Input0decimals 2 2 5 3 3" xfId="12551" xr:uid="{00000000-0005-0000-0000-0000004A0000}"/>
    <cellStyle name="Input0decimals 2 2 5 3 3 2" xfId="12552" xr:uid="{00000000-0005-0000-0000-0000014A0000}"/>
    <cellStyle name="Input0decimals 2 2 5 3 3 2 2" xfId="34581" xr:uid="{00000000-0005-0000-0000-0000024A0000}"/>
    <cellStyle name="Input0decimals 2 2 5 3 3 3" xfId="34580" xr:uid="{00000000-0005-0000-0000-0000034A0000}"/>
    <cellStyle name="Input0decimals 2 2 5 3 4" xfId="12553" xr:uid="{00000000-0005-0000-0000-0000044A0000}"/>
    <cellStyle name="Input0decimals 2 2 5 3 4 2" xfId="34582" xr:uid="{00000000-0005-0000-0000-0000054A0000}"/>
    <cellStyle name="Input0decimals 2 2 5 3 5" xfId="12554" xr:uid="{00000000-0005-0000-0000-0000064A0000}"/>
    <cellStyle name="Input0decimals 2 2 5 3 5 2" xfId="34583" xr:uid="{00000000-0005-0000-0000-0000074A0000}"/>
    <cellStyle name="Input0decimals 2 2 5 3 6" xfId="34577" xr:uid="{00000000-0005-0000-0000-0000084A0000}"/>
    <cellStyle name="Input0decimals 2 2 5 4" xfId="12555" xr:uid="{00000000-0005-0000-0000-0000094A0000}"/>
    <cellStyle name="Input0decimals 2 2 5 4 2" xfId="12556" xr:uid="{00000000-0005-0000-0000-00000A4A0000}"/>
    <cellStyle name="Input0decimals 2 2 5 4 2 2" xfId="34585" xr:uid="{00000000-0005-0000-0000-00000B4A0000}"/>
    <cellStyle name="Input0decimals 2 2 5 4 3" xfId="34584" xr:uid="{00000000-0005-0000-0000-00000C4A0000}"/>
    <cellStyle name="Input0decimals 2 2 5 5" xfId="12557" xr:uid="{00000000-0005-0000-0000-00000D4A0000}"/>
    <cellStyle name="Input0decimals 2 2 5 5 2" xfId="12558" xr:uid="{00000000-0005-0000-0000-00000E4A0000}"/>
    <cellStyle name="Input0decimals 2 2 5 5 2 2" xfId="34587" xr:uid="{00000000-0005-0000-0000-00000F4A0000}"/>
    <cellStyle name="Input0decimals 2 2 5 5 3" xfId="34586" xr:uid="{00000000-0005-0000-0000-0000104A0000}"/>
    <cellStyle name="Input0decimals 2 2 5 6" xfId="12559" xr:uid="{00000000-0005-0000-0000-0000114A0000}"/>
    <cellStyle name="Input0decimals 2 2 5 6 2" xfId="12560" xr:uid="{00000000-0005-0000-0000-0000124A0000}"/>
    <cellStyle name="Input0decimals 2 2 5 6 2 2" xfId="34589" xr:uid="{00000000-0005-0000-0000-0000134A0000}"/>
    <cellStyle name="Input0decimals 2 2 5 6 3" xfId="34588" xr:uid="{00000000-0005-0000-0000-0000144A0000}"/>
    <cellStyle name="Input0decimals 2 2 5 7" xfId="12561" xr:uid="{00000000-0005-0000-0000-0000154A0000}"/>
    <cellStyle name="Input0decimals 2 2 5 7 2" xfId="34590" xr:uid="{00000000-0005-0000-0000-0000164A0000}"/>
    <cellStyle name="Input0decimals 2 2 5 8" xfId="12562" xr:uid="{00000000-0005-0000-0000-0000174A0000}"/>
    <cellStyle name="Input0decimals 2 2 5 8 2" xfId="34591" xr:uid="{00000000-0005-0000-0000-0000184A0000}"/>
    <cellStyle name="Input0decimals 2 2 5 9" xfId="34569" xr:uid="{00000000-0005-0000-0000-0000194A0000}"/>
    <cellStyle name="Input0decimals 2 2 6" xfId="12563" xr:uid="{00000000-0005-0000-0000-00001A4A0000}"/>
    <cellStyle name="Input0decimals 2 2 6 2" xfId="12564" xr:uid="{00000000-0005-0000-0000-00001B4A0000}"/>
    <cellStyle name="Input0decimals 2 2 6 2 2" xfId="12565" xr:uid="{00000000-0005-0000-0000-00001C4A0000}"/>
    <cellStyle name="Input0decimals 2 2 6 2 2 2" xfId="12566" xr:uid="{00000000-0005-0000-0000-00001D4A0000}"/>
    <cellStyle name="Input0decimals 2 2 6 2 2 2 2" xfId="34595" xr:uid="{00000000-0005-0000-0000-00001E4A0000}"/>
    <cellStyle name="Input0decimals 2 2 6 2 2 3" xfId="34594" xr:uid="{00000000-0005-0000-0000-00001F4A0000}"/>
    <cellStyle name="Input0decimals 2 2 6 2 3" xfId="12567" xr:uid="{00000000-0005-0000-0000-0000204A0000}"/>
    <cellStyle name="Input0decimals 2 2 6 2 3 2" xfId="12568" xr:uid="{00000000-0005-0000-0000-0000214A0000}"/>
    <cellStyle name="Input0decimals 2 2 6 2 3 2 2" xfId="34597" xr:uid="{00000000-0005-0000-0000-0000224A0000}"/>
    <cellStyle name="Input0decimals 2 2 6 2 3 3" xfId="34596" xr:uid="{00000000-0005-0000-0000-0000234A0000}"/>
    <cellStyle name="Input0decimals 2 2 6 2 4" xfId="12569" xr:uid="{00000000-0005-0000-0000-0000244A0000}"/>
    <cellStyle name="Input0decimals 2 2 6 2 4 2" xfId="34598" xr:uid="{00000000-0005-0000-0000-0000254A0000}"/>
    <cellStyle name="Input0decimals 2 2 6 2 5" xfId="12570" xr:uid="{00000000-0005-0000-0000-0000264A0000}"/>
    <cellStyle name="Input0decimals 2 2 6 2 5 2" xfId="34599" xr:uid="{00000000-0005-0000-0000-0000274A0000}"/>
    <cellStyle name="Input0decimals 2 2 6 2 6" xfId="34593" xr:uid="{00000000-0005-0000-0000-0000284A0000}"/>
    <cellStyle name="Input0decimals 2 2 6 3" xfId="12571" xr:uid="{00000000-0005-0000-0000-0000294A0000}"/>
    <cellStyle name="Input0decimals 2 2 6 3 2" xfId="12572" xr:uid="{00000000-0005-0000-0000-00002A4A0000}"/>
    <cellStyle name="Input0decimals 2 2 6 3 2 2" xfId="12573" xr:uid="{00000000-0005-0000-0000-00002B4A0000}"/>
    <cellStyle name="Input0decimals 2 2 6 3 2 2 2" xfId="34602" xr:uid="{00000000-0005-0000-0000-00002C4A0000}"/>
    <cellStyle name="Input0decimals 2 2 6 3 2 3" xfId="34601" xr:uid="{00000000-0005-0000-0000-00002D4A0000}"/>
    <cellStyle name="Input0decimals 2 2 6 3 3" xfId="12574" xr:uid="{00000000-0005-0000-0000-00002E4A0000}"/>
    <cellStyle name="Input0decimals 2 2 6 3 3 2" xfId="12575" xr:uid="{00000000-0005-0000-0000-00002F4A0000}"/>
    <cellStyle name="Input0decimals 2 2 6 3 3 2 2" xfId="34604" xr:uid="{00000000-0005-0000-0000-0000304A0000}"/>
    <cellStyle name="Input0decimals 2 2 6 3 3 3" xfId="34603" xr:uid="{00000000-0005-0000-0000-0000314A0000}"/>
    <cellStyle name="Input0decimals 2 2 6 3 4" xfId="12576" xr:uid="{00000000-0005-0000-0000-0000324A0000}"/>
    <cellStyle name="Input0decimals 2 2 6 3 4 2" xfId="34605" xr:uid="{00000000-0005-0000-0000-0000334A0000}"/>
    <cellStyle name="Input0decimals 2 2 6 3 5" xfId="12577" xr:uid="{00000000-0005-0000-0000-0000344A0000}"/>
    <cellStyle name="Input0decimals 2 2 6 3 5 2" xfId="34606" xr:uid="{00000000-0005-0000-0000-0000354A0000}"/>
    <cellStyle name="Input0decimals 2 2 6 3 6" xfId="34600" xr:uid="{00000000-0005-0000-0000-0000364A0000}"/>
    <cellStyle name="Input0decimals 2 2 6 4" xfId="12578" xr:uid="{00000000-0005-0000-0000-0000374A0000}"/>
    <cellStyle name="Input0decimals 2 2 6 4 2" xfId="12579" xr:uid="{00000000-0005-0000-0000-0000384A0000}"/>
    <cellStyle name="Input0decimals 2 2 6 4 2 2" xfId="34608" xr:uid="{00000000-0005-0000-0000-0000394A0000}"/>
    <cellStyle name="Input0decimals 2 2 6 4 3" xfId="34607" xr:uid="{00000000-0005-0000-0000-00003A4A0000}"/>
    <cellStyle name="Input0decimals 2 2 6 5" xfId="12580" xr:uid="{00000000-0005-0000-0000-00003B4A0000}"/>
    <cellStyle name="Input0decimals 2 2 6 5 2" xfId="12581" xr:uid="{00000000-0005-0000-0000-00003C4A0000}"/>
    <cellStyle name="Input0decimals 2 2 6 5 2 2" xfId="34610" xr:uid="{00000000-0005-0000-0000-00003D4A0000}"/>
    <cellStyle name="Input0decimals 2 2 6 5 3" xfId="34609" xr:uid="{00000000-0005-0000-0000-00003E4A0000}"/>
    <cellStyle name="Input0decimals 2 2 6 6" xfId="12582" xr:uid="{00000000-0005-0000-0000-00003F4A0000}"/>
    <cellStyle name="Input0decimals 2 2 6 6 2" xfId="12583" xr:uid="{00000000-0005-0000-0000-0000404A0000}"/>
    <cellStyle name="Input0decimals 2 2 6 6 2 2" xfId="34612" xr:uid="{00000000-0005-0000-0000-0000414A0000}"/>
    <cellStyle name="Input0decimals 2 2 6 6 3" xfId="34611" xr:uid="{00000000-0005-0000-0000-0000424A0000}"/>
    <cellStyle name="Input0decimals 2 2 6 7" xfId="12584" xr:uid="{00000000-0005-0000-0000-0000434A0000}"/>
    <cellStyle name="Input0decimals 2 2 6 7 2" xfId="34613" xr:uid="{00000000-0005-0000-0000-0000444A0000}"/>
    <cellStyle name="Input0decimals 2 2 6 8" xfId="12585" xr:uid="{00000000-0005-0000-0000-0000454A0000}"/>
    <cellStyle name="Input0decimals 2 2 6 8 2" xfId="34614" xr:uid="{00000000-0005-0000-0000-0000464A0000}"/>
    <cellStyle name="Input0decimals 2 2 6 9" xfId="34592" xr:uid="{00000000-0005-0000-0000-0000474A0000}"/>
    <cellStyle name="Input0decimals 2 2 7" xfId="12586" xr:uid="{00000000-0005-0000-0000-0000484A0000}"/>
    <cellStyle name="Input0decimals 2 2 7 2" xfId="12587" xr:uid="{00000000-0005-0000-0000-0000494A0000}"/>
    <cellStyle name="Input0decimals 2 2 7 2 2" xfId="12588" xr:uid="{00000000-0005-0000-0000-00004A4A0000}"/>
    <cellStyle name="Input0decimals 2 2 7 2 2 2" xfId="12589" xr:uid="{00000000-0005-0000-0000-00004B4A0000}"/>
    <cellStyle name="Input0decimals 2 2 7 2 2 2 2" xfId="34618" xr:uid="{00000000-0005-0000-0000-00004C4A0000}"/>
    <cellStyle name="Input0decimals 2 2 7 2 2 3" xfId="34617" xr:uid="{00000000-0005-0000-0000-00004D4A0000}"/>
    <cellStyle name="Input0decimals 2 2 7 2 3" xfId="12590" xr:uid="{00000000-0005-0000-0000-00004E4A0000}"/>
    <cellStyle name="Input0decimals 2 2 7 2 3 2" xfId="12591" xr:uid="{00000000-0005-0000-0000-00004F4A0000}"/>
    <cellStyle name="Input0decimals 2 2 7 2 3 2 2" xfId="34620" xr:uid="{00000000-0005-0000-0000-0000504A0000}"/>
    <cellStyle name="Input0decimals 2 2 7 2 3 3" xfId="34619" xr:uid="{00000000-0005-0000-0000-0000514A0000}"/>
    <cellStyle name="Input0decimals 2 2 7 2 4" xfId="12592" xr:uid="{00000000-0005-0000-0000-0000524A0000}"/>
    <cellStyle name="Input0decimals 2 2 7 2 4 2" xfId="34621" xr:uid="{00000000-0005-0000-0000-0000534A0000}"/>
    <cellStyle name="Input0decimals 2 2 7 2 5" xfId="12593" xr:uid="{00000000-0005-0000-0000-0000544A0000}"/>
    <cellStyle name="Input0decimals 2 2 7 2 5 2" xfId="34622" xr:uid="{00000000-0005-0000-0000-0000554A0000}"/>
    <cellStyle name="Input0decimals 2 2 7 2 6" xfId="34616" xr:uid="{00000000-0005-0000-0000-0000564A0000}"/>
    <cellStyle name="Input0decimals 2 2 7 3" xfId="12594" xr:uid="{00000000-0005-0000-0000-0000574A0000}"/>
    <cellStyle name="Input0decimals 2 2 7 3 2" xfId="12595" xr:uid="{00000000-0005-0000-0000-0000584A0000}"/>
    <cellStyle name="Input0decimals 2 2 7 3 2 2" xfId="12596" xr:uid="{00000000-0005-0000-0000-0000594A0000}"/>
    <cellStyle name="Input0decimals 2 2 7 3 2 2 2" xfId="34625" xr:uid="{00000000-0005-0000-0000-00005A4A0000}"/>
    <cellStyle name="Input0decimals 2 2 7 3 2 3" xfId="34624" xr:uid="{00000000-0005-0000-0000-00005B4A0000}"/>
    <cellStyle name="Input0decimals 2 2 7 3 3" xfId="12597" xr:uid="{00000000-0005-0000-0000-00005C4A0000}"/>
    <cellStyle name="Input0decimals 2 2 7 3 3 2" xfId="12598" xr:uid="{00000000-0005-0000-0000-00005D4A0000}"/>
    <cellStyle name="Input0decimals 2 2 7 3 3 2 2" xfId="34627" xr:uid="{00000000-0005-0000-0000-00005E4A0000}"/>
    <cellStyle name="Input0decimals 2 2 7 3 3 3" xfId="34626" xr:uid="{00000000-0005-0000-0000-00005F4A0000}"/>
    <cellStyle name="Input0decimals 2 2 7 3 4" xfId="12599" xr:uid="{00000000-0005-0000-0000-0000604A0000}"/>
    <cellStyle name="Input0decimals 2 2 7 3 4 2" xfId="34628" xr:uid="{00000000-0005-0000-0000-0000614A0000}"/>
    <cellStyle name="Input0decimals 2 2 7 3 5" xfId="12600" xr:uid="{00000000-0005-0000-0000-0000624A0000}"/>
    <cellStyle name="Input0decimals 2 2 7 3 5 2" xfId="34629" xr:uid="{00000000-0005-0000-0000-0000634A0000}"/>
    <cellStyle name="Input0decimals 2 2 7 3 6" xfId="34623" xr:uid="{00000000-0005-0000-0000-0000644A0000}"/>
    <cellStyle name="Input0decimals 2 2 7 4" xfId="12601" xr:uid="{00000000-0005-0000-0000-0000654A0000}"/>
    <cellStyle name="Input0decimals 2 2 7 4 2" xfId="12602" xr:uid="{00000000-0005-0000-0000-0000664A0000}"/>
    <cellStyle name="Input0decimals 2 2 7 4 2 2" xfId="34631" xr:uid="{00000000-0005-0000-0000-0000674A0000}"/>
    <cellStyle name="Input0decimals 2 2 7 4 3" xfId="34630" xr:uid="{00000000-0005-0000-0000-0000684A0000}"/>
    <cellStyle name="Input0decimals 2 2 7 5" xfId="12603" xr:uid="{00000000-0005-0000-0000-0000694A0000}"/>
    <cellStyle name="Input0decimals 2 2 7 5 2" xfId="12604" xr:uid="{00000000-0005-0000-0000-00006A4A0000}"/>
    <cellStyle name="Input0decimals 2 2 7 5 2 2" xfId="34633" xr:uid="{00000000-0005-0000-0000-00006B4A0000}"/>
    <cellStyle name="Input0decimals 2 2 7 5 3" xfId="34632" xr:uid="{00000000-0005-0000-0000-00006C4A0000}"/>
    <cellStyle name="Input0decimals 2 2 7 6" xfId="12605" xr:uid="{00000000-0005-0000-0000-00006D4A0000}"/>
    <cellStyle name="Input0decimals 2 2 7 6 2" xfId="12606" xr:uid="{00000000-0005-0000-0000-00006E4A0000}"/>
    <cellStyle name="Input0decimals 2 2 7 6 2 2" xfId="34635" xr:uid="{00000000-0005-0000-0000-00006F4A0000}"/>
    <cellStyle name="Input0decimals 2 2 7 6 3" xfId="34634" xr:uid="{00000000-0005-0000-0000-0000704A0000}"/>
    <cellStyle name="Input0decimals 2 2 7 7" xfId="12607" xr:uid="{00000000-0005-0000-0000-0000714A0000}"/>
    <cellStyle name="Input0decimals 2 2 7 7 2" xfId="34636" xr:uid="{00000000-0005-0000-0000-0000724A0000}"/>
    <cellStyle name="Input0decimals 2 2 7 8" xfId="12608" xr:uid="{00000000-0005-0000-0000-0000734A0000}"/>
    <cellStyle name="Input0decimals 2 2 7 8 2" xfId="34637" xr:uid="{00000000-0005-0000-0000-0000744A0000}"/>
    <cellStyle name="Input0decimals 2 2 7 9" xfId="34615" xr:uid="{00000000-0005-0000-0000-0000754A0000}"/>
    <cellStyle name="Input0decimals 2 2 8" xfId="12609" xr:uid="{00000000-0005-0000-0000-0000764A0000}"/>
    <cellStyle name="Input0decimals 2 2 8 2" xfId="12610" xr:uid="{00000000-0005-0000-0000-0000774A0000}"/>
    <cellStyle name="Input0decimals 2 2 8 2 2" xfId="12611" xr:uid="{00000000-0005-0000-0000-0000784A0000}"/>
    <cellStyle name="Input0decimals 2 2 8 2 2 2" xfId="12612" xr:uid="{00000000-0005-0000-0000-0000794A0000}"/>
    <cellStyle name="Input0decimals 2 2 8 2 2 2 2" xfId="34641" xr:uid="{00000000-0005-0000-0000-00007A4A0000}"/>
    <cellStyle name="Input0decimals 2 2 8 2 2 3" xfId="34640" xr:uid="{00000000-0005-0000-0000-00007B4A0000}"/>
    <cellStyle name="Input0decimals 2 2 8 2 3" xfId="12613" xr:uid="{00000000-0005-0000-0000-00007C4A0000}"/>
    <cellStyle name="Input0decimals 2 2 8 2 3 2" xfId="12614" xr:uid="{00000000-0005-0000-0000-00007D4A0000}"/>
    <cellStyle name="Input0decimals 2 2 8 2 3 2 2" xfId="34643" xr:uid="{00000000-0005-0000-0000-00007E4A0000}"/>
    <cellStyle name="Input0decimals 2 2 8 2 3 3" xfId="34642" xr:uid="{00000000-0005-0000-0000-00007F4A0000}"/>
    <cellStyle name="Input0decimals 2 2 8 2 4" xfId="12615" xr:uid="{00000000-0005-0000-0000-0000804A0000}"/>
    <cellStyle name="Input0decimals 2 2 8 2 4 2" xfId="34644" xr:uid="{00000000-0005-0000-0000-0000814A0000}"/>
    <cellStyle name="Input0decimals 2 2 8 2 5" xfId="12616" xr:uid="{00000000-0005-0000-0000-0000824A0000}"/>
    <cellStyle name="Input0decimals 2 2 8 2 5 2" xfId="34645" xr:uid="{00000000-0005-0000-0000-0000834A0000}"/>
    <cellStyle name="Input0decimals 2 2 8 2 6" xfId="34639" xr:uid="{00000000-0005-0000-0000-0000844A0000}"/>
    <cellStyle name="Input0decimals 2 2 8 3" xfId="12617" xr:uid="{00000000-0005-0000-0000-0000854A0000}"/>
    <cellStyle name="Input0decimals 2 2 8 3 2" xfId="12618" xr:uid="{00000000-0005-0000-0000-0000864A0000}"/>
    <cellStyle name="Input0decimals 2 2 8 3 2 2" xfId="12619" xr:uid="{00000000-0005-0000-0000-0000874A0000}"/>
    <cellStyle name="Input0decimals 2 2 8 3 2 2 2" xfId="34648" xr:uid="{00000000-0005-0000-0000-0000884A0000}"/>
    <cellStyle name="Input0decimals 2 2 8 3 2 3" xfId="34647" xr:uid="{00000000-0005-0000-0000-0000894A0000}"/>
    <cellStyle name="Input0decimals 2 2 8 3 3" xfId="12620" xr:uid="{00000000-0005-0000-0000-00008A4A0000}"/>
    <cellStyle name="Input0decimals 2 2 8 3 3 2" xfId="12621" xr:uid="{00000000-0005-0000-0000-00008B4A0000}"/>
    <cellStyle name="Input0decimals 2 2 8 3 3 2 2" xfId="34650" xr:uid="{00000000-0005-0000-0000-00008C4A0000}"/>
    <cellStyle name="Input0decimals 2 2 8 3 3 3" xfId="34649" xr:uid="{00000000-0005-0000-0000-00008D4A0000}"/>
    <cellStyle name="Input0decimals 2 2 8 3 4" xfId="12622" xr:uid="{00000000-0005-0000-0000-00008E4A0000}"/>
    <cellStyle name="Input0decimals 2 2 8 3 4 2" xfId="34651" xr:uid="{00000000-0005-0000-0000-00008F4A0000}"/>
    <cellStyle name="Input0decimals 2 2 8 3 5" xfId="12623" xr:uid="{00000000-0005-0000-0000-0000904A0000}"/>
    <cellStyle name="Input0decimals 2 2 8 3 5 2" xfId="34652" xr:uid="{00000000-0005-0000-0000-0000914A0000}"/>
    <cellStyle name="Input0decimals 2 2 8 3 6" xfId="34646" xr:uid="{00000000-0005-0000-0000-0000924A0000}"/>
    <cellStyle name="Input0decimals 2 2 8 4" xfId="12624" xr:uid="{00000000-0005-0000-0000-0000934A0000}"/>
    <cellStyle name="Input0decimals 2 2 8 4 2" xfId="12625" xr:uid="{00000000-0005-0000-0000-0000944A0000}"/>
    <cellStyle name="Input0decimals 2 2 8 4 2 2" xfId="34654" xr:uid="{00000000-0005-0000-0000-0000954A0000}"/>
    <cellStyle name="Input0decimals 2 2 8 4 3" xfId="34653" xr:uid="{00000000-0005-0000-0000-0000964A0000}"/>
    <cellStyle name="Input0decimals 2 2 8 5" xfId="12626" xr:uid="{00000000-0005-0000-0000-0000974A0000}"/>
    <cellStyle name="Input0decimals 2 2 8 5 2" xfId="12627" xr:uid="{00000000-0005-0000-0000-0000984A0000}"/>
    <cellStyle name="Input0decimals 2 2 8 5 2 2" xfId="34656" xr:uid="{00000000-0005-0000-0000-0000994A0000}"/>
    <cellStyle name="Input0decimals 2 2 8 5 3" xfId="34655" xr:uid="{00000000-0005-0000-0000-00009A4A0000}"/>
    <cellStyle name="Input0decimals 2 2 8 6" xfId="12628" xr:uid="{00000000-0005-0000-0000-00009B4A0000}"/>
    <cellStyle name="Input0decimals 2 2 8 6 2" xfId="12629" xr:uid="{00000000-0005-0000-0000-00009C4A0000}"/>
    <cellStyle name="Input0decimals 2 2 8 6 2 2" xfId="34658" xr:uid="{00000000-0005-0000-0000-00009D4A0000}"/>
    <cellStyle name="Input0decimals 2 2 8 6 3" xfId="34657" xr:uid="{00000000-0005-0000-0000-00009E4A0000}"/>
    <cellStyle name="Input0decimals 2 2 8 7" xfId="12630" xr:uid="{00000000-0005-0000-0000-00009F4A0000}"/>
    <cellStyle name="Input0decimals 2 2 8 7 2" xfId="34659" xr:uid="{00000000-0005-0000-0000-0000A04A0000}"/>
    <cellStyle name="Input0decimals 2 2 8 8" xfId="12631" xr:uid="{00000000-0005-0000-0000-0000A14A0000}"/>
    <cellStyle name="Input0decimals 2 2 8 8 2" xfId="34660" xr:uid="{00000000-0005-0000-0000-0000A24A0000}"/>
    <cellStyle name="Input0decimals 2 2 8 9" xfId="34638" xr:uid="{00000000-0005-0000-0000-0000A34A0000}"/>
    <cellStyle name="Input0decimals 2 2 9" xfId="12632" xr:uid="{00000000-0005-0000-0000-0000A44A0000}"/>
    <cellStyle name="Input0decimals 2 2 9 2" xfId="12633" xr:uid="{00000000-0005-0000-0000-0000A54A0000}"/>
    <cellStyle name="Input0decimals 2 2 9 2 2" xfId="12634" xr:uid="{00000000-0005-0000-0000-0000A64A0000}"/>
    <cellStyle name="Input0decimals 2 2 9 2 2 2" xfId="12635" xr:uid="{00000000-0005-0000-0000-0000A74A0000}"/>
    <cellStyle name="Input0decimals 2 2 9 2 2 2 2" xfId="34664" xr:uid="{00000000-0005-0000-0000-0000A84A0000}"/>
    <cellStyle name="Input0decimals 2 2 9 2 2 3" xfId="34663" xr:uid="{00000000-0005-0000-0000-0000A94A0000}"/>
    <cellStyle name="Input0decimals 2 2 9 2 3" xfId="12636" xr:uid="{00000000-0005-0000-0000-0000AA4A0000}"/>
    <cellStyle name="Input0decimals 2 2 9 2 3 2" xfId="12637" xr:uid="{00000000-0005-0000-0000-0000AB4A0000}"/>
    <cellStyle name="Input0decimals 2 2 9 2 3 2 2" xfId="34666" xr:uid="{00000000-0005-0000-0000-0000AC4A0000}"/>
    <cellStyle name="Input0decimals 2 2 9 2 3 3" xfId="34665" xr:uid="{00000000-0005-0000-0000-0000AD4A0000}"/>
    <cellStyle name="Input0decimals 2 2 9 2 4" xfId="12638" xr:uid="{00000000-0005-0000-0000-0000AE4A0000}"/>
    <cellStyle name="Input0decimals 2 2 9 2 4 2" xfId="34667" xr:uid="{00000000-0005-0000-0000-0000AF4A0000}"/>
    <cellStyle name="Input0decimals 2 2 9 2 5" xfId="12639" xr:uid="{00000000-0005-0000-0000-0000B04A0000}"/>
    <cellStyle name="Input0decimals 2 2 9 2 5 2" xfId="34668" xr:uid="{00000000-0005-0000-0000-0000B14A0000}"/>
    <cellStyle name="Input0decimals 2 2 9 2 6" xfId="34662" xr:uid="{00000000-0005-0000-0000-0000B24A0000}"/>
    <cellStyle name="Input0decimals 2 2 9 3" xfId="12640" xr:uid="{00000000-0005-0000-0000-0000B34A0000}"/>
    <cellStyle name="Input0decimals 2 2 9 3 2" xfId="12641" xr:uid="{00000000-0005-0000-0000-0000B44A0000}"/>
    <cellStyle name="Input0decimals 2 2 9 3 2 2" xfId="12642" xr:uid="{00000000-0005-0000-0000-0000B54A0000}"/>
    <cellStyle name="Input0decimals 2 2 9 3 2 2 2" xfId="34671" xr:uid="{00000000-0005-0000-0000-0000B64A0000}"/>
    <cellStyle name="Input0decimals 2 2 9 3 2 3" xfId="34670" xr:uid="{00000000-0005-0000-0000-0000B74A0000}"/>
    <cellStyle name="Input0decimals 2 2 9 3 3" xfId="12643" xr:uid="{00000000-0005-0000-0000-0000B84A0000}"/>
    <cellStyle name="Input0decimals 2 2 9 3 3 2" xfId="12644" xr:uid="{00000000-0005-0000-0000-0000B94A0000}"/>
    <cellStyle name="Input0decimals 2 2 9 3 3 2 2" xfId="34673" xr:uid="{00000000-0005-0000-0000-0000BA4A0000}"/>
    <cellStyle name="Input0decimals 2 2 9 3 3 3" xfId="34672" xr:uid="{00000000-0005-0000-0000-0000BB4A0000}"/>
    <cellStyle name="Input0decimals 2 2 9 3 4" xfId="12645" xr:uid="{00000000-0005-0000-0000-0000BC4A0000}"/>
    <cellStyle name="Input0decimals 2 2 9 3 4 2" xfId="34674" xr:uid="{00000000-0005-0000-0000-0000BD4A0000}"/>
    <cellStyle name="Input0decimals 2 2 9 3 5" xfId="12646" xr:uid="{00000000-0005-0000-0000-0000BE4A0000}"/>
    <cellStyle name="Input0decimals 2 2 9 3 5 2" xfId="34675" xr:uid="{00000000-0005-0000-0000-0000BF4A0000}"/>
    <cellStyle name="Input0decimals 2 2 9 3 6" xfId="34669" xr:uid="{00000000-0005-0000-0000-0000C04A0000}"/>
    <cellStyle name="Input0decimals 2 2 9 4" xfId="12647" xr:uid="{00000000-0005-0000-0000-0000C14A0000}"/>
    <cellStyle name="Input0decimals 2 2 9 4 2" xfId="12648" xr:uid="{00000000-0005-0000-0000-0000C24A0000}"/>
    <cellStyle name="Input0decimals 2 2 9 4 2 2" xfId="34677" xr:uid="{00000000-0005-0000-0000-0000C34A0000}"/>
    <cellStyle name="Input0decimals 2 2 9 4 3" xfId="34676" xr:uid="{00000000-0005-0000-0000-0000C44A0000}"/>
    <cellStyle name="Input0decimals 2 2 9 5" xfId="12649" xr:uid="{00000000-0005-0000-0000-0000C54A0000}"/>
    <cellStyle name="Input0decimals 2 2 9 5 2" xfId="12650" xr:uid="{00000000-0005-0000-0000-0000C64A0000}"/>
    <cellStyle name="Input0decimals 2 2 9 5 2 2" xfId="34679" xr:uid="{00000000-0005-0000-0000-0000C74A0000}"/>
    <cellStyle name="Input0decimals 2 2 9 5 3" xfId="34678" xr:uid="{00000000-0005-0000-0000-0000C84A0000}"/>
    <cellStyle name="Input0decimals 2 2 9 6" xfId="12651" xr:uid="{00000000-0005-0000-0000-0000C94A0000}"/>
    <cellStyle name="Input0decimals 2 2 9 6 2" xfId="12652" xr:uid="{00000000-0005-0000-0000-0000CA4A0000}"/>
    <cellStyle name="Input0decimals 2 2 9 6 2 2" xfId="34681" xr:uid="{00000000-0005-0000-0000-0000CB4A0000}"/>
    <cellStyle name="Input0decimals 2 2 9 6 3" xfId="34680" xr:uid="{00000000-0005-0000-0000-0000CC4A0000}"/>
    <cellStyle name="Input0decimals 2 2 9 7" xfId="12653" xr:uid="{00000000-0005-0000-0000-0000CD4A0000}"/>
    <cellStyle name="Input0decimals 2 2 9 7 2" xfId="34682" xr:uid="{00000000-0005-0000-0000-0000CE4A0000}"/>
    <cellStyle name="Input0decimals 2 2 9 8" xfId="12654" xr:uid="{00000000-0005-0000-0000-0000CF4A0000}"/>
    <cellStyle name="Input0decimals 2 2 9 8 2" xfId="34683" xr:uid="{00000000-0005-0000-0000-0000D04A0000}"/>
    <cellStyle name="Input0decimals 2 2 9 9" xfId="34661" xr:uid="{00000000-0005-0000-0000-0000D14A0000}"/>
    <cellStyle name="Input0decimals 2 20" xfId="33862" xr:uid="{00000000-0005-0000-0000-0000D24A0000}"/>
    <cellStyle name="Input0decimals 2 3" xfId="12655" xr:uid="{00000000-0005-0000-0000-0000D34A0000}"/>
    <cellStyle name="Input0decimals 2 3 10" xfId="12656" xr:uid="{00000000-0005-0000-0000-0000D44A0000}"/>
    <cellStyle name="Input0decimals 2 3 10 2" xfId="12657" xr:uid="{00000000-0005-0000-0000-0000D54A0000}"/>
    <cellStyle name="Input0decimals 2 3 10 2 2" xfId="12658" xr:uid="{00000000-0005-0000-0000-0000D64A0000}"/>
    <cellStyle name="Input0decimals 2 3 10 2 2 2" xfId="12659" xr:uid="{00000000-0005-0000-0000-0000D74A0000}"/>
    <cellStyle name="Input0decimals 2 3 10 2 2 2 2" xfId="34688" xr:uid="{00000000-0005-0000-0000-0000D84A0000}"/>
    <cellStyle name="Input0decimals 2 3 10 2 2 3" xfId="34687" xr:uid="{00000000-0005-0000-0000-0000D94A0000}"/>
    <cellStyle name="Input0decimals 2 3 10 2 3" xfId="12660" xr:uid="{00000000-0005-0000-0000-0000DA4A0000}"/>
    <cellStyle name="Input0decimals 2 3 10 2 3 2" xfId="12661" xr:uid="{00000000-0005-0000-0000-0000DB4A0000}"/>
    <cellStyle name="Input0decimals 2 3 10 2 3 2 2" xfId="34690" xr:uid="{00000000-0005-0000-0000-0000DC4A0000}"/>
    <cellStyle name="Input0decimals 2 3 10 2 3 3" xfId="34689" xr:uid="{00000000-0005-0000-0000-0000DD4A0000}"/>
    <cellStyle name="Input0decimals 2 3 10 2 4" xfId="12662" xr:uid="{00000000-0005-0000-0000-0000DE4A0000}"/>
    <cellStyle name="Input0decimals 2 3 10 2 4 2" xfId="34691" xr:uid="{00000000-0005-0000-0000-0000DF4A0000}"/>
    <cellStyle name="Input0decimals 2 3 10 2 5" xfId="12663" xr:uid="{00000000-0005-0000-0000-0000E04A0000}"/>
    <cellStyle name="Input0decimals 2 3 10 2 5 2" xfId="34692" xr:uid="{00000000-0005-0000-0000-0000E14A0000}"/>
    <cellStyle name="Input0decimals 2 3 10 2 6" xfId="34686" xr:uid="{00000000-0005-0000-0000-0000E24A0000}"/>
    <cellStyle name="Input0decimals 2 3 10 3" xfId="12664" xr:uid="{00000000-0005-0000-0000-0000E34A0000}"/>
    <cellStyle name="Input0decimals 2 3 10 3 2" xfId="12665" xr:uid="{00000000-0005-0000-0000-0000E44A0000}"/>
    <cellStyle name="Input0decimals 2 3 10 3 2 2" xfId="12666" xr:uid="{00000000-0005-0000-0000-0000E54A0000}"/>
    <cellStyle name="Input0decimals 2 3 10 3 2 2 2" xfId="34695" xr:uid="{00000000-0005-0000-0000-0000E64A0000}"/>
    <cellStyle name="Input0decimals 2 3 10 3 2 3" xfId="34694" xr:uid="{00000000-0005-0000-0000-0000E74A0000}"/>
    <cellStyle name="Input0decimals 2 3 10 3 3" xfId="12667" xr:uid="{00000000-0005-0000-0000-0000E84A0000}"/>
    <cellStyle name="Input0decimals 2 3 10 3 3 2" xfId="12668" xr:uid="{00000000-0005-0000-0000-0000E94A0000}"/>
    <cellStyle name="Input0decimals 2 3 10 3 3 2 2" xfId="34697" xr:uid="{00000000-0005-0000-0000-0000EA4A0000}"/>
    <cellStyle name="Input0decimals 2 3 10 3 3 3" xfId="34696" xr:uid="{00000000-0005-0000-0000-0000EB4A0000}"/>
    <cellStyle name="Input0decimals 2 3 10 3 4" xfId="12669" xr:uid="{00000000-0005-0000-0000-0000EC4A0000}"/>
    <cellStyle name="Input0decimals 2 3 10 3 4 2" xfId="34698" xr:uid="{00000000-0005-0000-0000-0000ED4A0000}"/>
    <cellStyle name="Input0decimals 2 3 10 3 5" xfId="12670" xr:uid="{00000000-0005-0000-0000-0000EE4A0000}"/>
    <cellStyle name="Input0decimals 2 3 10 3 5 2" xfId="34699" xr:uid="{00000000-0005-0000-0000-0000EF4A0000}"/>
    <cellStyle name="Input0decimals 2 3 10 3 6" xfId="34693" xr:uid="{00000000-0005-0000-0000-0000F04A0000}"/>
    <cellStyle name="Input0decimals 2 3 10 4" xfId="12671" xr:uid="{00000000-0005-0000-0000-0000F14A0000}"/>
    <cellStyle name="Input0decimals 2 3 10 4 2" xfId="12672" xr:uid="{00000000-0005-0000-0000-0000F24A0000}"/>
    <cellStyle name="Input0decimals 2 3 10 4 2 2" xfId="34701" xr:uid="{00000000-0005-0000-0000-0000F34A0000}"/>
    <cellStyle name="Input0decimals 2 3 10 4 3" xfId="34700" xr:uid="{00000000-0005-0000-0000-0000F44A0000}"/>
    <cellStyle name="Input0decimals 2 3 10 5" xfId="12673" xr:uid="{00000000-0005-0000-0000-0000F54A0000}"/>
    <cellStyle name="Input0decimals 2 3 10 5 2" xfId="12674" xr:uid="{00000000-0005-0000-0000-0000F64A0000}"/>
    <cellStyle name="Input0decimals 2 3 10 5 2 2" xfId="34703" xr:uid="{00000000-0005-0000-0000-0000F74A0000}"/>
    <cellStyle name="Input0decimals 2 3 10 5 3" xfId="34702" xr:uid="{00000000-0005-0000-0000-0000F84A0000}"/>
    <cellStyle name="Input0decimals 2 3 10 6" xfId="12675" xr:uid="{00000000-0005-0000-0000-0000F94A0000}"/>
    <cellStyle name="Input0decimals 2 3 10 6 2" xfId="12676" xr:uid="{00000000-0005-0000-0000-0000FA4A0000}"/>
    <cellStyle name="Input0decimals 2 3 10 6 2 2" xfId="34705" xr:uid="{00000000-0005-0000-0000-0000FB4A0000}"/>
    <cellStyle name="Input0decimals 2 3 10 6 3" xfId="34704" xr:uid="{00000000-0005-0000-0000-0000FC4A0000}"/>
    <cellStyle name="Input0decimals 2 3 10 7" xfId="12677" xr:uid="{00000000-0005-0000-0000-0000FD4A0000}"/>
    <cellStyle name="Input0decimals 2 3 10 7 2" xfId="34706" xr:uid="{00000000-0005-0000-0000-0000FE4A0000}"/>
    <cellStyle name="Input0decimals 2 3 10 8" xfId="12678" xr:uid="{00000000-0005-0000-0000-0000FF4A0000}"/>
    <cellStyle name="Input0decimals 2 3 10 8 2" xfId="34707" xr:uid="{00000000-0005-0000-0000-0000004B0000}"/>
    <cellStyle name="Input0decimals 2 3 10 9" xfId="34685" xr:uid="{00000000-0005-0000-0000-0000014B0000}"/>
    <cellStyle name="Input0decimals 2 3 11" xfId="12679" xr:uid="{00000000-0005-0000-0000-0000024B0000}"/>
    <cellStyle name="Input0decimals 2 3 11 2" xfId="12680" xr:uid="{00000000-0005-0000-0000-0000034B0000}"/>
    <cellStyle name="Input0decimals 2 3 11 2 2" xfId="12681" xr:uid="{00000000-0005-0000-0000-0000044B0000}"/>
    <cellStyle name="Input0decimals 2 3 11 2 2 2" xfId="12682" xr:uid="{00000000-0005-0000-0000-0000054B0000}"/>
    <cellStyle name="Input0decimals 2 3 11 2 2 2 2" xfId="34711" xr:uid="{00000000-0005-0000-0000-0000064B0000}"/>
    <cellStyle name="Input0decimals 2 3 11 2 2 3" xfId="34710" xr:uid="{00000000-0005-0000-0000-0000074B0000}"/>
    <cellStyle name="Input0decimals 2 3 11 2 3" xfId="12683" xr:uid="{00000000-0005-0000-0000-0000084B0000}"/>
    <cellStyle name="Input0decimals 2 3 11 2 3 2" xfId="12684" xr:uid="{00000000-0005-0000-0000-0000094B0000}"/>
    <cellStyle name="Input0decimals 2 3 11 2 3 2 2" xfId="34713" xr:uid="{00000000-0005-0000-0000-00000A4B0000}"/>
    <cellStyle name="Input0decimals 2 3 11 2 3 3" xfId="34712" xr:uid="{00000000-0005-0000-0000-00000B4B0000}"/>
    <cellStyle name="Input0decimals 2 3 11 2 4" xfId="12685" xr:uid="{00000000-0005-0000-0000-00000C4B0000}"/>
    <cellStyle name="Input0decimals 2 3 11 2 4 2" xfId="34714" xr:uid="{00000000-0005-0000-0000-00000D4B0000}"/>
    <cellStyle name="Input0decimals 2 3 11 2 5" xfId="12686" xr:uid="{00000000-0005-0000-0000-00000E4B0000}"/>
    <cellStyle name="Input0decimals 2 3 11 2 5 2" xfId="34715" xr:uid="{00000000-0005-0000-0000-00000F4B0000}"/>
    <cellStyle name="Input0decimals 2 3 11 2 6" xfId="34709" xr:uid="{00000000-0005-0000-0000-0000104B0000}"/>
    <cellStyle name="Input0decimals 2 3 11 3" xfId="12687" xr:uid="{00000000-0005-0000-0000-0000114B0000}"/>
    <cellStyle name="Input0decimals 2 3 11 3 2" xfId="12688" xr:uid="{00000000-0005-0000-0000-0000124B0000}"/>
    <cellStyle name="Input0decimals 2 3 11 3 2 2" xfId="12689" xr:uid="{00000000-0005-0000-0000-0000134B0000}"/>
    <cellStyle name="Input0decimals 2 3 11 3 2 2 2" xfId="34718" xr:uid="{00000000-0005-0000-0000-0000144B0000}"/>
    <cellStyle name="Input0decimals 2 3 11 3 2 3" xfId="34717" xr:uid="{00000000-0005-0000-0000-0000154B0000}"/>
    <cellStyle name="Input0decimals 2 3 11 3 3" xfId="12690" xr:uid="{00000000-0005-0000-0000-0000164B0000}"/>
    <cellStyle name="Input0decimals 2 3 11 3 3 2" xfId="12691" xr:uid="{00000000-0005-0000-0000-0000174B0000}"/>
    <cellStyle name="Input0decimals 2 3 11 3 3 2 2" xfId="34720" xr:uid="{00000000-0005-0000-0000-0000184B0000}"/>
    <cellStyle name="Input0decimals 2 3 11 3 3 3" xfId="34719" xr:uid="{00000000-0005-0000-0000-0000194B0000}"/>
    <cellStyle name="Input0decimals 2 3 11 3 4" xfId="12692" xr:uid="{00000000-0005-0000-0000-00001A4B0000}"/>
    <cellStyle name="Input0decimals 2 3 11 3 4 2" xfId="34721" xr:uid="{00000000-0005-0000-0000-00001B4B0000}"/>
    <cellStyle name="Input0decimals 2 3 11 3 5" xfId="12693" xr:uid="{00000000-0005-0000-0000-00001C4B0000}"/>
    <cellStyle name="Input0decimals 2 3 11 3 5 2" xfId="34722" xr:uid="{00000000-0005-0000-0000-00001D4B0000}"/>
    <cellStyle name="Input0decimals 2 3 11 3 6" xfId="34716" xr:uid="{00000000-0005-0000-0000-00001E4B0000}"/>
    <cellStyle name="Input0decimals 2 3 11 4" xfId="12694" xr:uid="{00000000-0005-0000-0000-00001F4B0000}"/>
    <cellStyle name="Input0decimals 2 3 11 4 2" xfId="12695" xr:uid="{00000000-0005-0000-0000-0000204B0000}"/>
    <cellStyle name="Input0decimals 2 3 11 4 2 2" xfId="34724" xr:uid="{00000000-0005-0000-0000-0000214B0000}"/>
    <cellStyle name="Input0decimals 2 3 11 4 3" xfId="34723" xr:uid="{00000000-0005-0000-0000-0000224B0000}"/>
    <cellStyle name="Input0decimals 2 3 11 5" xfId="12696" xr:uid="{00000000-0005-0000-0000-0000234B0000}"/>
    <cellStyle name="Input0decimals 2 3 11 5 2" xfId="12697" xr:uid="{00000000-0005-0000-0000-0000244B0000}"/>
    <cellStyle name="Input0decimals 2 3 11 5 2 2" xfId="34726" xr:uid="{00000000-0005-0000-0000-0000254B0000}"/>
    <cellStyle name="Input0decimals 2 3 11 5 3" xfId="34725" xr:uid="{00000000-0005-0000-0000-0000264B0000}"/>
    <cellStyle name="Input0decimals 2 3 11 6" xfId="12698" xr:uid="{00000000-0005-0000-0000-0000274B0000}"/>
    <cellStyle name="Input0decimals 2 3 11 6 2" xfId="12699" xr:uid="{00000000-0005-0000-0000-0000284B0000}"/>
    <cellStyle name="Input0decimals 2 3 11 6 2 2" xfId="34728" xr:uid="{00000000-0005-0000-0000-0000294B0000}"/>
    <cellStyle name="Input0decimals 2 3 11 6 3" xfId="34727" xr:uid="{00000000-0005-0000-0000-00002A4B0000}"/>
    <cellStyle name="Input0decimals 2 3 11 7" xfId="12700" xr:uid="{00000000-0005-0000-0000-00002B4B0000}"/>
    <cellStyle name="Input0decimals 2 3 11 7 2" xfId="34729" xr:uid="{00000000-0005-0000-0000-00002C4B0000}"/>
    <cellStyle name="Input0decimals 2 3 11 8" xfId="12701" xr:uid="{00000000-0005-0000-0000-00002D4B0000}"/>
    <cellStyle name="Input0decimals 2 3 11 8 2" xfId="34730" xr:uid="{00000000-0005-0000-0000-00002E4B0000}"/>
    <cellStyle name="Input0decimals 2 3 11 9" xfId="34708" xr:uid="{00000000-0005-0000-0000-00002F4B0000}"/>
    <cellStyle name="Input0decimals 2 3 12" xfId="12702" xr:uid="{00000000-0005-0000-0000-0000304B0000}"/>
    <cellStyle name="Input0decimals 2 3 12 2" xfId="12703" xr:uid="{00000000-0005-0000-0000-0000314B0000}"/>
    <cellStyle name="Input0decimals 2 3 12 2 2" xfId="12704" xr:uid="{00000000-0005-0000-0000-0000324B0000}"/>
    <cellStyle name="Input0decimals 2 3 12 2 2 2" xfId="12705" xr:uid="{00000000-0005-0000-0000-0000334B0000}"/>
    <cellStyle name="Input0decimals 2 3 12 2 2 2 2" xfId="34734" xr:uid="{00000000-0005-0000-0000-0000344B0000}"/>
    <cellStyle name="Input0decimals 2 3 12 2 2 3" xfId="34733" xr:uid="{00000000-0005-0000-0000-0000354B0000}"/>
    <cellStyle name="Input0decimals 2 3 12 2 3" xfId="12706" xr:uid="{00000000-0005-0000-0000-0000364B0000}"/>
    <cellStyle name="Input0decimals 2 3 12 2 3 2" xfId="12707" xr:uid="{00000000-0005-0000-0000-0000374B0000}"/>
    <cellStyle name="Input0decimals 2 3 12 2 3 2 2" xfId="34736" xr:uid="{00000000-0005-0000-0000-0000384B0000}"/>
    <cellStyle name="Input0decimals 2 3 12 2 3 3" xfId="34735" xr:uid="{00000000-0005-0000-0000-0000394B0000}"/>
    <cellStyle name="Input0decimals 2 3 12 2 4" xfId="12708" xr:uid="{00000000-0005-0000-0000-00003A4B0000}"/>
    <cellStyle name="Input0decimals 2 3 12 2 4 2" xfId="34737" xr:uid="{00000000-0005-0000-0000-00003B4B0000}"/>
    <cellStyle name="Input0decimals 2 3 12 2 5" xfId="12709" xr:uid="{00000000-0005-0000-0000-00003C4B0000}"/>
    <cellStyle name="Input0decimals 2 3 12 2 5 2" xfId="34738" xr:uid="{00000000-0005-0000-0000-00003D4B0000}"/>
    <cellStyle name="Input0decimals 2 3 12 2 6" xfId="34732" xr:uid="{00000000-0005-0000-0000-00003E4B0000}"/>
    <cellStyle name="Input0decimals 2 3 12 3" xfId="12710" xr:uid="{00000000-0005-0000-0000-00003F4B0000}"/>
    <cellStyle name="Input0decimals 2 3 12 3 2" xfId="12711" xr:uid="{00000000-0005-0000-0000-0000404B0000}"/>
    <cellStyle name="Input0decimals 2 3 12 3 2 2" xfId="12712" xr:uid="{00000000-0005-0000-0000-0000414B0000}"/>
    <cellStyle name="Input0decimals 2 3 12 3 2 2 2" xfId="34741" xr:uid="{00000000-0005-0000-0000-0000424B0000}"/>
    <cellStyle name="Input0decimals 2 3 12 3 2 3" xfId="34740" xr:uid="{00000000-0005-0000-0000-0000434B0000}"/>
    <cellStyle name="Input0decimals 2 3 12 3 3" xfId="12713" xr:uid="{00000000-0005-0000-0000-0000444B0000}"/>
    <cellStyle name="Input0decimals 2 3 12 3 3 2" xfId="12714" xr:uid="{00000000-0005-0000-0000-0000454B0000}"/>
    <cellStyle name="Input0decimals 2 3 12 3 3 2 2" xfId="34743" xr:uid="{00000000-0005-0000-0000-0000464B0000}"/>
    <cellStyle name="Input0decimals 2 3 12 3 3 3" xfId="34742" xr:uid="{00000000-0005-0000-0000-0000474B0000}"/>
    <cellStyle name="Input0decimals 2 3 12 3 4" xfId="12715" xr:uid="{00000000-0005-0000-0000-0000484B0000}"/>
    <cellStyle name="Input0decimals 2 3 12 3 4 2" xfId="34744" xr:uid="{00000000-0005-0000-0000-0000494B0000}"/>
    <cellStyle name="Input0decimals 2 3 12 3 5" xfId="12716" xr:uid="{00000000-0005-0000-0000-00004A4B0000}"/>
    <cellStyle name="Input0decimals 2 3 12 3 5 2" xfId="34745" xr:uid="{00000000-0005-0000-0000-00004B4B0000}"/>
    <cellStyle name="Input0decimals 2 3 12 3 6" xfId="34739" xr:uid="{00000000-0005-0000-0000-00004C4B0000}"/>
    <cellStyle name="Input0decimals 2 3 12 4" xfId="12717" xr:uid="{00000000-0005-0000-0000-00004D4B0000}"/>
    <cellStyle name="Input0decimals 2 3 12 4 2" xfId="12718" xr:uid="{00000000-0005-0000-0000-00004E4B0000}"/>
    <cellStyle name="Input0decimals 2 3 12 4 2 2" xfId="34747" xr:uid="{00000000-0005-0000-0000-00004F4B0000}"/>
    <cellStyle name="Input0decimals 2 3 12 4 3" xfId="34746" xr:uid="{00000000-0005-0000-0000-0000504B0000}"/>
    <cellStyle name="Input0decimals 2 3 12 5" xfId="12719" xr:uid="{00000000-0005-0000-0000-0000514B0000}"/>
    <cellStyle name="Input0decimals 2 3 12 5 2" xfId="12720" xr:uid="{00000000-0005-0000-0000-0000524B0000}"/>
    <cellStyle name="Input0decimals 2 3 12 5 2 2" xfId="34749" xr:uid="{00000000-0005-0000-0000-0000534B0000}"/>
    <cellStyle name="Input0decimals 2 3 12 5 3" xfId="34748" xr:uid="{00000000-0005-0000-0000-0000544B0000}"/>
    <cellStyle name="Input0decimals 2 3 12 6" xfId="12721" xr:uid="{00000000-0005-0000-0000-0000554B0000}"/>
    <cellStyle name="Input0decimals 2 3 12 6 2" xfId="12722" xr:uid="{00000000-0005-0000-0000-0000564B0000}"/>
    <cellStyle name="Input0decimals 2 3 12 6 2 2" xfId="34751" xr:uid="{00000000-0005-0000-0000-0000574B0000}"/>
    <cellStyle name="Input0decimals 2 3 12 6 3" xfId="34750" xr:uid="{00000000-0005-0000-0000-0000584B0000}"/>
    <cellStyle name="Input0decimals 2 3 12 7" xfId="12723" xr:uid="{00000000-0005-0000-0000-0000594B0000}"/>
    <cellStyle name="Input0decimals 2 3 12 7 2" xfId="34752" xr:uid="{00000000-0005-0000-0000-00005A4B0000}"/>
    <cellStyle name="Input0decimals 2 3 12 8" xfId="12724" xr:uid="{00000000-0005-0000-0000-00005B4B0000}"/>
    <cellStyle name="Input0decimals 2 3 12 8 2" xfId="34753" xr:uid="{00000000-0005-0000-0000-00005C4B0000}"/>
    <cellStyle name="Input0decimals 2 3 12 9" xfId="34731" xr:uid="{00000000-0005-0000-0000-00005D4B0000}"/>
    <cellStyle name="Input0decimals 2 3 13" xfId="12725" xr:uid="{00000000-0005-0000-0000-00005E4B0000}"/>
    <cellStyle name="Input0decimals 2 3 13 2" xfId="12726" xr:uid="{00000000-0005-0000-0000-00005F4B0000}"/>
    <cellStyle name="Input0decimals 2 3 13 2 2" xfId="12727" xr:uid="{00000000-0005-0000-0000-0000604B0000}"/>
    <cellStyle name="Input0decimals 2 3 13 2 2 2" xfId="12728" xr:uid="{00000000-0005-0000-0000-0000614B0000}"/>
    <cellStyle name="Input0decimals 2 3 13 2 2 2 2" xfId="34757" xr:uid="{00000000-0005-0000-0000-0000624B0000}"/>
    <cellStyle name="Input0decimals 2 3 13 2 2 3" xfId="34756" xr:uid="{00000000-0005-0000-0000-0000634B0000}"/>
    <cellStyle name="Input0decimals 2 3 13 2 3" xfId="12729" xr:uid="{00000000-0005-0000-0000-0000644B0000}"/>
    <cellStyle name="Input0decimals 2 3 13 2 3 2" xfId="12730" xr:uid="{00000000-0005-0000-0000-0000654B0000}"/>
    <cellStyle name="Input0decimals 2 3 13 2 3 2 2" xfId="34759" xr:uid="{00000000-0005-0000-0000-0000664B0000}"/>
    <cellStyle name="Input0decimals 2 3 13 2 3 3" xfId="34758" xr:uid="{00000000-0005-0000-0000-0000674B0000}"/>
    <cellStyle name="Input0decimals 2 3 13 2 4" xfId="12731" xr:uid="{00000000-0005-0000-0000-0000684B0000}"/>
    <cellStyle name="Input0decimals 2 3 13 2 4 2" xfId="34760" xr:uid="{00000000-0005-0000-0000-0000694B0000}"/>
    <cellStyle name="Input0decimals 2 3 13 2 5" xfId="12732" xr:uid="{00000000-0005-0000-0000-00006A4B0000}"/>
    <cellStyle name="Input0decimals 2 3 13 2 5 2" xfId="34761" xr:uid="{00000000-0005-0000-0000-00006B4B0000}"/>
    <cellStyle name="Input0decimals 2 3 13 2 6" xfId="34755" xr:uid="{00000000-0005-0000-0000-00006C4B0000}"/>
    <cellStyle name="Input0decimals 2 3 13 3" xfId="12733" xr:uid="{00000000-0005-0000-0000-00006D4B0000}"/>
    <cellStyle name="Input0decimals 2 3 13 3 2" xfId="12734" xr:uid="{00000000-0005-0000-0000-00006E4B0000}"/>
    <cellStyle name="Input0decimals 2 3 13 3 2 2" xfId="12735" xr:uid="{00000000-0005-0000-0000-00006F4B0000}"/>
    <cellStyle name="Input0decimals 2 3 13 3 2 2 2" xfId="34764" xr:uid="{00000000-0005-0000-0000-0000704B0000}"/>
    <cellStyle name="Input0decimals 2 3 13 3 2 3" xfId="34763" xr:uid="{00000000-0005-0000-0000-0000714B0000}"/>
    <cellStyle name="Input0decimals 2 3 13 3 3" xfId="12736" xr:uid="{00000000-0005-0000-0000-0000724B0000}"/>
    <cellStyle name="Input0decimals 2 3 13 3 3 2" xfId="12737" xr:uid="{00000000-0005-0000-0000-0000734B0000}"/>
    <cellStyle name="Input0decimals 2 3 13 3 3 2 2" xfId="34766" xr:uid="{00000000-0005-0000-0000-0000744B0000}"/>
    <cellStyle name="Input0decimals 2 3 13 3 3 3" xfId="34765" xr:uid="{00000000-0005-0000-0000-0000754B0000}"/>
    <cellStyle name="Input0decimals 2 3 13 3 4" xfId="12738" xr:uid="{00000000-0005-0000-0000-0000764B0000}"/>
    <cellStyle name="Input0decimals 2 3 13 3 4 2" xfId="34767" xr:uid="{00000000-0005-0000-0000-0000774B0000}"/>
    <cellStyle name="Input0decimals 2 3 13 3 5" xfId="12739" xr:uid="{00000000-0005-0000-0000-0000784B0000}"/>
    <cellStyle name="Input0decimals 2 3 13 3 5 2" xfId="34768" xr:uid="{00000000-0005-0000-0000-0000794B0000}"/>
    <cellStyle name="Input0decimals 2 3 13 3 6" xfId="34762" xr:uid="{00000000-0005-0000-0000-00007A4B0000}"/>
    <cellStyle name="Input0decimals 2 3 13 4" xfId="12740" xr:uid="{00000000-0005-0000-0000-00007B4B0000}"/>
    <cellStyle name="Input0decimals 2 3 13 4 2" xfId="12741" xr:uid="{00000000-0005-0000-0000-00007C4B0000}"/>
    <cellStyle name="Input0decimals 2 3 13 4 2 2" xfId="34770" xr:uid="{00000000-0005-0000-0000-00007D4B0000}"/>
    <cellStyle name="Input0decimals 2 3 13 4 3" xfId="34769" xr:uid="{00000000-0005-0000-0000-00007E4B0000}"/>
    <cellStyle name="Input0decimals 2 3 13 5" xfId="12742" xr:uid="{00000000-0005-0000-0000-00007F4B0000}"/>
    <cellStyle name="Input0decimals 2 3 13 5 2" xfId="12743" xr:uid="{00000000-0005-0000-0000-0000804B0000}"/>
    <cellStyle name="Input0decimals 2 3 13 5 2 2" xfId="34772" xr:uid="{00000000-0005-0000-0000-0000814B0000}"/>
    <cellStyle name="Input0decimals 2 3 13 5 3" xfId="34771" xr:uid="{00000000-0005-0000-0000-0000824B0000}"/>
    <cellStyle name="Input0decimals 2 3 13 6" xfId="12744" xr:uid="{00000000-0005-0000-0000-0000834B0000}"/>
    <cellStyle name="Input0decimals 2 3 13 6 2" xfId="12745" xr:uid="{00000000-0005-0000-0000-0000844B0000}"/>
    <cellStyle name="Input0decimals 2 3 13 6 2 2" xfId="34774" xr:uid="{00000000-0005-0000-0000-0000854B0000}"/>
    <cellStyle name="Input0decimals 2 3 13 6 3" xfId="34773" xr:uid="{00000000-0005-0000-0000-0000864B0000}"/>
    <cellStyle name="Input0decimals 2 3 13 7" xfId="12746" xr:uid="{00000000-0005-0000-0000-0000874B0000}"/>
    <cellStyle name="Input0decimals 2 3 13 7 2" xfId="34775" xr:uid="{00000000-0005-0000-0000-0000884B0000}"/>
    <cellStyle name="Input0decimals 2 3 13 8" xfId="12747" xr:uid="{00000000-0005-0000-0000-0000894B0000}"/>
    <cellStyle name="Input0decimals 2 3 13 8 2" xfId="34776" xr:uid="{00000000-0005-0000-0000-00008A4B0000}"/>
    <cellStyle name="Input0decimals 2 3 13 9" xfId="34754" xr:uid="{00000000-0005-0000-0000-00008B4B0000}"/>
    <cellStyle name="Input0decimals 2 3 14" xfId="12748" xr:uid="{00000000-0005-0000-0000-00008C4B0000}"/>
    <cellStyle name="Input0decimals 2 3 14 2" xfId="12749" xr:uid="{00000000-0005-0000-0000-00008D4B0000}"/>
    <cellStyle name="Input0decimals 2 3 14 2 2" xfId="12750" xr:uid="{00000000-0005-0000-0000-00008E4B0000}"/>
    <cellStyle name="Input0decimals 2 3 14 2 2 2" xfId="12751" xr:uid="{00000000-0005-0000-0000-00008F4B0000}"/>
    <cellStyle name="Input0decimals 2 3 14 2 2 2 2" xfId="34780" xr:uid="{00000000-0005-0000-0000-0000904B0000}"/>
    <cellStyle name="Input0decimals 2 3 14 2 2 3" xfId="34779" xr:uid="{00000000-0005-0000-0000-0000914B0000}"/>
    <cellStyle name="Input0decimals 2 3 14 2 3" xfId="12752" xr:uid="{00000000-0005-0000-0000-0000924B0000}"/>
    <cellStyle name="Input0decimals 2 3 14 2 3 2" xfId="12753" xr:uid="{00000000-0005-0000-0000-0000934B0000}"/>
    <cellStyle name="Input0decimals 2 3 14 2 3 2 2" xfId="34782" xr:uid="{00000000-0005-0000-0000-0000944B0000}"/>
    <cellStyle name="Input0decimals 2 3 14 2 3 3" xfId="34781" xr:uid="{00000000-0005-0000-0000-0000954B0000}"/>
    <cellStyle name="Input0decimals 2 3 14 2 4" xfId="12754" xr:uid="{00000000-0005-0000-0000-0000964B0000}"/>
    <cellStyle name="Input0decimals 2 3 14 2 4 2" xfId="34783" xr:uid="{00000000-0005-0000-0000-0000974B0000}"/>
    <cellStyle name="Input0decimals 2 3 14 2 5" xfId="12755" xr:uid="{00000000-0005-0000-0000-0000984B0000}"/>
    <cellStyle name="Input0decimals 2 3 14 2 5 2" xfId="34784" xr:uid="{00000000-0005-0000-0000-0000994B0000}"/>
    <cellStyle name="Input0decimals 2 3 14 2 6" xfId="34778" xr:uid="{00000000-0005-0000-0000-00009A4B0000}"/>
    <cellStyle name="Input0decimals 2 3 14 3" xfId="12756" xr:uid="{00000000-0005-0000-0000-00009B4B0000}"/>
    <cellStyle name="Input0decimals 2 3 14 3 2" xfId="12757" xr:uid="{00000000-0005-0000-0000-00009C4B0000}"/>
    <cellStyle name="Input0decimals 2 3 14 3 2 2" xfId="12758" xr:uid="{00000000-0005-0000-0000-00009D4B0000}"/>
    <cellStyle name="Input0decimals 2 3 14 3 2 2 2" xfId="34787" xr:uid="{00000000-0005-0000-0000-00009E4B0000}"/>
    <cellStyle name="Input0decimals 2 3 14 3 2 3" xfId="34786" xr:uid="{00000000-0005-0000-0000-00009F4B0000}"/>
    <cellStyle name="Input0decimals 2 3 14 3 3" xfId="12759" xr:uid="{00000000-0005-0000-0000-0000A04B0000}"/>
    <cellStyle name="Input0decimals 2 3 14 3 3 2" xfId="12760" xr:uid="{00000000-0005-0000-0000-0000A14B0000}"/>
    <cellStyle name="Input0decimals 2 3 14 3 3 2 2" xfId="34789" xr:uid="{00000000-0005-0000-0000-0000A24B0000}"/>
    <cellStyle name="Input0decimals 2 3 14 3 3 3" xfId="34788" xr:uid="{00000000-0005-0000-0000-0000A34B0000}"/>
    <cellStyle name="Input0decimals 2 3 14 3 4" xfId="12761" xr:uid="{00000000-0005-0000-0000-0000A44B0000}"/>
    <cellStyle name="Input0decimals 2 3 14 3 4 2" xfId="34790" xr:uid="{00000000-0005-0000-0000-0000A54B0000}"/>
    <cellStyle name="Input0decimals 2 3 14 3 5" xfId="12762" xr:uid="{00000000-0005-0000-0000-0000A64B0000}"/>
    <cellStyle name="Input0decimals 2 3 14 3 5 2" xfId="34791" xr:uid="{00000000-0005-0000-0000-0000A74B0000}"/>
    <cellStyle name="Input0decimals 2 3 14 3 6" xfId="34785" xr:uid="{00000000-0005-0000-0000-0000A84B0000}"/>
    <cellStyle name="Input0decimals 2 3 14 4" xfId="12763" xr:uid="{00000000-0005-0000-0000-0000A94B0000}"/>
    <cellStyle name="Input0decimals 2 3 14 4 2" xfId="12764" xr:uid="{00000000-0005-0000-0000-0000AA4B0000}"/>
    <cellStyle name="Input0decimals 2 3 14 4 2 2" xfId="34793" xr:uid="{00000000-0005-0000-0000-0000AB4B0000}"/>
    <cellStyle name="Input0decimals 2 3 14 4 3" xfId="34792" xr:uid="{00000000-0005-0000-0000-0000AC4B0000}"/>
    <cellStyle name="Input0decimals 2 3 14 5" xfId="12765" xr:uid="{00000000-0005-0000-0000-0000AD4B0000}"/>
    <cellStyle name="Input0decimals 2 3 14 5 2" xfId="12766" xr:uid="{00000000-0005-0000-0000-0000AE4B0000}"/>
    <cellStyle name="Input0decimals 2 3 14 5 2 2" xfId="34795" xr:uid="{00000000-0005-0000-0000-0000AF4B0000}"/>
    <cellStyle name="Input0decimals 2 3 14 5 3" xfId="34794" xr:uid="{00000000-0005-0000-0000-0000B04B0000}"/>
    <cellStyle name="Input0decimals 2 3 14 6" xfId="12767" xr:uid="{00000000-0005-0000-0000-0000B14B0000}"/>
    <cellStyle name="Input0decimals 2 3 14 6 2" xfId="12768" xr:uid="{00000000-0005-0000-0000-0000B24B0000}"/>
    <cellStyle name="Input0decimals 2 3 14 6 2 2" xfId="34797" xr:uid="{00000000-0005-0000-0000-0000B34B0000}"/>
    <cellStyle name="Input0decimals 2 3 14 6 3" xfId="34796" xr:uid="{00000000-0005-0000-0000-0000B44B0000}"/>
    <cellStyle name="Input0decimals 2 3 14 7" xfId="12769" xr:uid="{00000000-0005-0000-0000-0000B54B0000}"/>
    <cellStyle name="Input0decimals 2 3 14 7 2" xfId="34798" xr:uid="{00000000-0005-0000-0000-0000B64B0000}"/>
    <cellStyle name="Input0decimals 2 3 14 8" xfId="12770" xr:uid="{00000000-0005-0000-0000-0000B74B0000}"/>
    <cellStyle name="Input0decimals 2 3 14 8 2" xfId="34799" xr:uid="{00000000-0005-0000-0000-0000B84B0000}"/>
    <cellStyle name="Input0decimals 2 3 14 9" xfId="34777" xr:uid="{00000000-0005-0000-0000-0000B94B0000}"/>
    <cellStyle name="Input0decimals 2 3 15" xfId="12771" xr:uid="{00000000-0005-0000-0000-0000BA4B0000}"/>
    <cellStyle name="Input0decimals 2 3 15 2" xfId="12772" xr:uid="{00000000-0005-0000-0000-0000BB4B0000}"/>
    <cellStyle name="Input0decimals 2 3 15 2 2" xfId="12773" xr:uid="{00000000-0005-0000-0000-0000BC4B0000}"/>
    <cellStyle name="Input0decimals 2 3 15 2 2 2" xfId="12774" xr:uid="{00000000-0005-0000-0000-0000BD4B0000}"/>
    <cellStyle name="Input0decimals 2 3 15 2 2 2 2" xfId="34803" xr:uid="{00000000-0005-0000-0000-0000BE4B0000}"/>
    <cellStyle name="Input0decimals 2 3 15 2 2 3" xfId="34802" xr:uid="{00000000-0005-0000-0000-0000BF4B0000}"/>
    <cellStyle name="Input0decimals 2 3 15 2 3" xfId="12775" xr:uid="{00000000-0005-0000-0000-0000C04B0000}"/>
    <cellStyle name="Input0decimals 2 3 15 2 3 2" xfId="12776" xr:uid="{00000000-0005-0000-0000-0000C14B0000}"/>
    <cellStyle name="Input0decimals 2 3 15 2 3 2 2" xfId="34805" xr:uid="{00000000-0005-0000-0000-0000C24B0000}"/>
    <cellStyle name="Input0decimals 2 3 15 2 3 3" xfId="34804" xr:uid="{00000000-0005-0000-0000-0000C34B0000}"/>
    <cellStyle name="Input0decimals 2 3 15 2 4" xfId="12777" xr:uid="{00000000-0005-0000-0000-0000C44B0000}"/>
    <cellStyle name="Input0decimals 2 3 15 2 4 2" xfId="34806" xr:uid="{00000000-0005-0000-0000-0000C54B0000}"/>
    <cellStyle name="Input0decimals 2 3 15 2 5" xfId="12778" xr:uid="{00000000-0005-0000-0000-0000C64B0000}"/>
    <cellStyle name="Input0decimals 2 3 15 2 5 2" xfId="34807" xr:uid="{00000000-0005-0000-0000-0000C74B0000}"/>
    <cellStyle name="Input0decimals 2 3 15 2 6" xfId="34801" xr:uid="{00000000-0005-0000-0000-0000C84B0000}"/>
    <cellStyle name="Input0decimals 2 3 15 3" xfId="12779" xr:uid="{00000000-0005-0000-0000-0000C94B0000}"/>
    <cellStyle name="Input0decimals 2 3 15 3 2" xfId="12780" xr:uid="{00000000-0005-0000-0000-0000CA4B0000}"/>
    <cellStyle name="Input0decimals 2 3 15 3 2 2" xfId="12781" xr:uid="{00000000-0005-0000-0000-0000CB4B0000}"/>
    <cellStyle name="Input0decimals 2 3 15 3 2 2 2" xfId="34810" xr:uid="{00000000-0005-0000-0000-0000CC4B0000}"/>
    <cellStyle name="Input0decimals 2 3 15 3 2 3" xfId="34809" xr:uid="{00000000-0005-0000-0000-0000CD4B0000}"/>
    <cellStyle name="Input0decimals 2 3 15 3 3" xfId="12782" xr:uid="{00000000-0005-0000-0000-0000CE4B0000}"/>
    <cellStyle name="Input0decimals 2 3 15 3 3 2" xfId="12783" xr:uid="{00000000-0005-0000-0000-0000CF4B0000}"/>
    <cellStyle name="Input0decimals 2 3 15 3 3 2 2" xfId="34812" xr:uid="{00000000-0005-0000-0000-0000D04B0000}"/>
    <cellStyle name="Input0decimals 2 3 15 3 3 3" xfId="34811" xr:uid="{00000000-0005-0000-0000-0000D14B0000}"/>
    <cellStyle name="Input0decimals 2 3 15 3 4" xfId="12784" xr:uid="{00000000-0005-0000-0000-0000D24B0000}"/>
    <cellStyle name="Input0decimals 2 3 15 3 4 2" xfId="34813" xr:uid="{00000000-0005-0000-0000-0000D34B0000}"/>
    <cellStyle name="Input0decimals 2 3 15 3 5" xfId="12785" xr:uid="{00000000-0005-0000-0000-0000D44B0000}"/>
    <cellStyle name="Input0decimals 2 3 15 3 5 2" xfId="34814" xr:uid="{00000000-0005-0000-0000-0000D54B0000}"/>
    <cellStyle name="Input0decimals 2 3 15 3 6" xfId="34808" xr:uid="{00000000-0005-0000-0000-0000D64B0000}"/>
    <cellStyle name="Input0decimals 2 3 15 4" xfId="12786" xr:uid="{00000000-0005-0000-0000-0000D74B0000}"/>
    <cellStyle name="Input0decimals 2 3 15 4 2" xfId="12787" xr:uid="{00000000-0005-0000-0000-0000D84B0000}"/>
    <cellStyle name="Input0decimals 2 3 15 4 2 2" xfId="34816" xr:uid="{00000000-0005-0000-0000-0000D94B0000}"/>
    <cellStyle name="Input0decimals 2 3 15 4 3" xfId="34815" xr:uid="{00000000-0005-0000-0000-0000DA4B0000}"/>
    <cellStyle name="Input0decimals 2 3 15 5" xfId="12788" xr:uid="{00000000-0005-0000-0000-0000DB4B0000}"/>
    <cellStyle name="Input0decimals 2 3 15 5 2" xfId="12789" xr:uid="{00000000-0005-0000-0000-0000DC4B0000}"/>
    <cellStyle name="Input0decimals 2 3 15 5 2 2" xfId="34818" xr:uid="{00000000-0005-0000-0000-0000DD4B0000}"/>
    <cellStyle name="Input0decimals 2 3 15 5 3" xfId="34817" xr:uid="{00000000-0005-0000-0000-0000DE4B0000}"/>
    <cellStyle name="Input0decimals 2 3 15 6" xfId="12790" xr:uid="{00000000-0005-0000-0000-0000DF4B0000}"/>
    <cellStyle name="Input0decimals 2 3 15 6 2" xfId="34819" xr:uid="{00000000-0005-0000-0000-0000E04B0000}"/>
    <cellStyle name="Input0decimals 2 3 15 7" xfId="12791" xr:uid="{00000000-0005-0000-0000-0000E14B0000}"/>
    <cellStyle name="Input0decimals 2 3 15 7 2" xfId="34820" xr:uid="{00000000-0005-0000-0000-0000E24B0000}"/>
    <cellStyle name="Input0decimals 2 3 15 8" xfId="34800" xr:uid="{00000000-0005-0000-0000-0000E34B0000}"/>
    <cellStyle name="Input0decimals 2 3 16" xfId="34684" xr:uid="{00000000-0005-0000-0000-0000E44B0000}"/>
    <cellStyle name="Input0decimals 2 3 2" xfId="12792" xr:uid="{00000000-0005-0000-0000-0000E54B0000}"/>
    <cellStyle name="Input0decimals 2 3 2 2" xfId="12793" xr:uid="{00000000-0005-0000-0000-0000E64B0000}"/>
    <cellStyle name="Input0decimals 2 3 2 2 2" xfId="12794" xr:uid="{00000000-0005-0000-0000-0000E74B0000}"/>
    <cellStyle name="Input0decimals 2 3 2 2 2 2" xfId="12795" xr:uid="{00000000-0005-0000-0000-0000E84B0000}"/>
    <cellStyle name="Input0decimals 2 3 2 2 2 2 2" xfId="34824" xr:uid="{00000000-0005-0000-0000-0000E94B0000}"/>
    <cellStyle name="Input0decimals 2 3 2 2 2 3" xfId="34823" xr:uid="{00000000-0005-0000-0000-0000EA4B0000}"/>
    <cellStyle name="Input0decimals 2 3 2 2 3" xfId="12796" xr:uid="{00000000-0005-0000-0000-0000EB4B0000}"/>
    <cellStyle name="Input0decimals 2 3 2 2 3 2" xfId="12797" xr:uid="{00000000-0005-0000-0000-0000EC4B0000}"/>
    <cellStyle name="Input0decimals 2 3 2 2 3 2 2" xfId="34826" xr:uid="{00000000-0005-0000-0000-0000ED4B0000}"/>
    <cellStyle name="Input0decimals 2 3 2 2 3 3" xfId="34825" xr:uid="{00000000-0005-0000-0000-0000EE4B0000}"/>
    <cellStyle name="Input0decimals 2 3 2 2 4" xfId="12798" xr:uid="{00000000-0005-0000-0000-0000EF4B0000}"/>
    <cellStyle name="Input0decimals 2 3 2 2 4 2" xfId="34827" xr:uid="{00000000-0005-0000-0000-0000F04B0000}"/>
    <cellStyle name="Input0decimals 2 3 2 2 5" xfId="12799" xr:uid="{00000000-0005-0000-0000-0000F14B0000}"/>
    <cellStyle name="Input0decimals 2 3 2 2 5 2" xfId="34828" xr:uid="{00000000-0005-0000-0000-0000F24B0000}"/>
    <cellStyle name="Input0decimals 2 3 2 2 6" xfId="34822" xr:uid="{00000000-0005-0000-0000-0000F34B0000}"/>
    <cellStyle name="Input0decimals 2 3 2 3" xfId="12800" xr:uid="{00000000-0005-0000-0000-0000F44B0000}"/>
    <cellStyle name="Input0decimals 2 3 2 3 2" xfId="12801" xr:uid="{00000000-0005-0000-0000-0000F54B0000}"/>
    <cellStyle name="Input0decimals 2 3 2 3 2 2" xfId="12802" xr:uid="{00000000-0005-0000-0000-0000F64B0000}"/>
    <cellStyle name="Input0decimals 2 3 2 3 2 2 2" xfId="34831" xr:uid="{00000000-0005-0000-0000-0000F74B0000}"/>
    <cellStyle name="Input0decimals 2 3 2 3 2 3" xfId="34830" xr:uid="{00000000-0005-0000-0000-0000F84B0000}"/>
    <cellStyle name="Input0decimals 2 3 2 3 3" xfId="12803" xr:uid="{00000000-0005-0000-0000-0000F94B0000}"/>
    <cellStyle name="Input0decimals 2 3 2 3 3 2" xfId="12804" xr:uid="{00000000-0005-0000-0000-0000FA4B0000}"/>
    <cellStyle name="Input0decimals 2 3 2 3 3 2 2" xfId="34833" xr:uid="{00000000-0005-0000-0000-0000FB4B0000}"/>
    <cellStyle name="Input0decimals 2 3 2 3 3 3" xfId="34832" xr:uid="{00000000-0005-0000-0000-0000FC4B0000}"/>
    <cellStyle name="Input0decimals 2 3 2 3 4" xfId="12805" xr:uid="{00000000-0005-0000-0000-0000FD4B0000}"/>
    <cellStyle name="Input0decimals 2 3 2 3 4 2" xfId="34834" xr:uid="{00000000-0005-0000-0000-0000FE4B0000}"/>
    <cellStyle name="Input0decimals 2 3 2 3 5" xfId="12806" xr:uid="{00000000-0005-0000-0000-0000FF4B0000}"/>
    <cellStyle name="Input0decimals 2 3 2 3 5 2" xfId="34835" xr:uid="{00000000-0005-0000-0000-0000004C0000}"/>
    <cellStyle name="Input0decimals 2 3 2 3 6" xfId="34829" xr:uid="{00000000-0005-0000-0000-0000014C0000}"/>
    <cellStyle name="Input0decimals 2 3 2 4" xfId="12807" xr:uid="{00000000-0005-0000-0000-0000024C0000}"/>
    <cellStyle name="Input0decimals 2 3 2 4 2" xfId="12808" xr:uid="{00000000-0005-0000-0000-0000034C0000}"/>
    <cellStyle name="Input0decimals 2 3 2 4 2 2" xfId="34837" xr:uid="{00000000-0005-0000-0000-0000044C0000}"/>
    <cellStyle name="Input0decimals 2 3 2 4 3" xfId="34836" xr:uid="{00000000-0005-0000-0000-0000054C0000}"/>
    <cellStyle name="Input0decimals 2 3 2 5" xfId="12809" xr:uid="{00000000-0005-0000-0000-0000064C0000}"/>
    <cellStyle name="Input0decimals 2 3 2 5 2" xfId="12810" xr:uid="{00000000-0005-0000-0000-0000074C0000}"/>
    <cellStyle name="Input0decimals 2 3 2 5 2 2" xfId="34839" xr:uid="{00000000-0005-0000-0000-0000084C0000}"/>
    <cellStyle name="Input0decimals 2 3 2 5 3" xfId="34838" xr:uid="{00000000-0005-0000-0000-0000094C0000}"/>
    <cellStyle name="Input0decimals 2 3 2 6" xfId="12811" xr:uid="{00000000-0005-0000-0000-00000A4C0000}"/>
    <cellStyle name="Input0decimals 2 3 2 6 2" xfId="12812" xr:uid="{00000000-0005-0000-0000-00000B4C0000}"/>
    <cellStyle name="Input0decimals 2 3 2 6 2 2" xfId="34841" xr:uid="{00000000-0005-0000-0000-00000C4C0000}"/>
    <cellStyle name="Input0decimals 2 3 2 6 3" xfId="34840" xr:uid="{00000000-0005-0000-0000-00000D4C0000}"/>
    <cellStyle name="Input0decimals 2 3 2 7" xfId="12813" xr:uid="{00000000-0005-0000-0000-00000E4C0000}"/>
    <cellStyle name="Input0decimals 2 3 2 7 2" xfId="34842" xr:uid="{00000000-0005-0000-0000-00000F4C0000}"/>
    <cellStyle name="Input0decimals 2 3 2 8" xfId="12814" xr:uid="{00000000-0005-0000-0000-0000104C0000}"/>
    <cellStyle name="Input0decimals 2 3 2 8 2" xfId="34843" xr:uid="{00000000-0005-0000-0000-0000114C0000}"/>
    <cellStyle name="Input0decimals 2 3 2 9" xfId="34821" xr:uid="{00000000-0005-0000-0000-0000124C0000}"/>
    <cellStyle name="Input0decimals 2 3 3" xfId="12815" xr:uid="{00000000-0005-0000-0000-0000134C0000}"/>
    <cellStyle name="Input0decimals 2 3 3 2" xfId="12816" xr:uid="{00000000-0005-0000-0000-0000144C0000}"/>
    <cellStyle name="Input0decimals 2 3 3 2 2" xfId="12817" xr:uid="{00000000-0005-0000-0000-0000154C0000}"/>
    <cellStyle name="Input0decimals 2 3 3 2 2 2" xfId="12818" xr:uid="{00000000-0005-0000-0000-0000164C0000}"/>
    <cellStyle name="Input0decimals 2 3 3 2 2 2 2" xfId="34847" xr:uid="{00000000-0005-0000-0000-0000174C0000}"/>
    <cellStyle name="Input0decimals 2 3 3 2 2 3" xfId="34846" xr:uid="{00000000-0005-0000-0000-0000184C0000}"/>
    <cellStyle name="Input0decimals 2 3 3 2 3" xfId="12819" xr:uid="{00000000-0005-0000-0000-0000194C0000}"/>
    <cellStyle name="Input0decimals 2 3 3 2 3 2" xfId="12820" xr:uid="{00000000-0005-0000-0000-00001A4C0000}"/>
    <cellStyle name="Input0decimals 2 3 3 2 3 2 2" xfId="34849" xr:uid="{00000000-0005-0000-0000-00001B4C0000}"/>
    <cellStyle name="Input0decimals 2 3 3 2 3 3" xfId="34848" xr:uid="{00000000-0005-0000-0000-00001C4C0000}"/>
    <cellStyle name="Input0decimals 2 3 3 2 4" xfId="12821" xr:uid="{00000000-0005-0000-0000-00001D4C0000}"/>
    <cellStyle name="Input0decimals 2 3 3 2 4 2" xfId="34850" xr:uid="{00000000-0005-0000-0000-00001E4C0000}"/>
    <cellStyle name="Input0decimals 2 3 3 2 5" xfId="12822" xr:uid="{00000000-0005-0000-0000-00001F4C0000}"/>
    <cellStyle name="Input0decimals 2 3 3 2 5 2" xfId="34851" xr:uid="{00000000-0005-0000-0000-0000204C0000}"/>
    <cellStyle name="Input0decimals 2 3 3 2 6" xfId="34845" xr:uid="{00000000-0005-0000-0000-0000214C0000}"/>
    <cellStyle name="Input0decimals 2 3 3 3" xfId="12823" xr:uid="{00000000-0005-0000-0000-0000224C0000}"/>
    <cellStyle name="Input0decimals 2 3 3 3 2" xfId="12824" xr:uid="{00000000-0005-0000-0000-0000234C0000}"/>
    <cellStyle name="Input0decimals 2 3 3 3 2 2" xfId="12825" xr:uid="{00000000-0005-0000-0000-0000244C0000}"/>
    <cellStyle name="Input0decimals 2 3 3 3 2 2 2" xfId="34854" xr:uid="{00000000-0005-0000-0000-0000254C0000}"/>
    <cellStyle name="Input0decimals 2 3 3 3 2 3" xfId="34853" xr:uid="{00000000-0005-0000-0000-0000264C0000}"/>
    <cellStyle name="Input0decimals 2 3 3 3 3" xfId="12826" xr:uid="{00000000-0005-0000-0000-0000274C0000}"/>
    <cellStyle name="Input0decimals 2 3 3 3 3 2" xfId="12827" xr:uid="{00000000-0005-0000-0000-0000284C0000}"/>
    <cellStyle name="Input0decimals 2 3 3 3 3 2 2" xfId="34856" xr:uid="{00000000-0005-0000-0000-0000294C0000}"/>
    <cellStyle name="Input0decimals 2 3 3 3 3 3" xfId="34855" xr:uid="{00000000-0005-0000-0000-00002A4C0000}"/>
    <cellStyle name="Input0decimals 2 3 3 3 4" xfId="12828" xr:uid="{00000000-0005-0000-0000-00002B4C0000}"/>
    <cellStyle name="Input0decimals 2 3 3 3 4 2" xfId="34857" xr:uid="{00000000-0005-0000-0000-00002C4C0000}"/>
    <cellStyle name="Input0decimals 2 3 3 3 5" xfId="12829" xr:uid="{00000000-0005-0000-0000-00002D4C0000}"/>
    <cellStyle name="Input0decimals 2 3 3 3 5 2" xfId="34858" xr:uid="{00000000-0005-0000-0000-00002E4C0000}"/>
    <cellStyle name="Input0decimals 2 3 3 3 6" xfId="34852" xr:uid="{00000000-0005-0000-0000-00002F4C0000}"/>
    <cellStyle name="Input0decimals 2 3 3 4" xfId="12830" xr:uid="{00000000-0005-0000-0000-0000304C0000}"/>
    <cellStyle name="Input0decimals 2 3 3 4 2" xfId="34859" xr:uid="{00000000-0005-0000-0000-0000314C0000}"/>
    <cellStyle name="Input0decimals 2 3 3 5" xfId="12831" xr:uid="{00000000-0005-0000-0000-0000324C0000}"/>
    <cellStyle name="Input0decimals 2 3 3 5 2" xfId="34860" xr:uid="{00000000-0005-0000-0000-0000334C0000}"/>
    <cellStyle name="Input0decimals 2 3 3 6" xfId="34844" xr:uid="{00000000-0005-0000-0000-0000344C0000}"/>
    <cellStyle name="Input0decimals 2 3 4" xfId="12832" xr:uid="{00000000-0005-0000-0000-0000354C0000}"/>
    <cellStyle name="Input0decimals 2 3 4 2" xfId="12833" xr:uid="{00000000-0005-0000-0000-0000364C0000}"/>
    <cellStyle name="Input0decimals 2 3 4 2 2" xfId="12834" xr:uid="{00000000-0005-0000-0000-0000374C0000}"/>
    <cellStyle name="Input0decimals 2 3 4 2 2 2" xfId="12835" xr:uid="{00000000-0005-0000-0000-0000384C0000}"/>
    <cellStyle name="Input0decimals 2 3 4 2 2 2 2" xfId="34864" xr:uid="{00000000-0005-0000-0000-0000394C0000}"/>
    <cellStyle name="Input0decimals 2 3 4 2 2 3" xfId="34863" xr:uid="{00000000-0005-0000-0000-00003A4C0000}"/>
    <cellStyle name="Input0decimals 2 3 4 2 3" xfId="12836" xr:uid="{00000000-0005-0000-0000-00003B4C0000}"/>
    <cellStyle name="Input0decimals 2 3 4 2 3 2" xfId="12837" xr:uid="{00000000-0005-0000-0000-00003C4C0000}"/>
    <cellStyle name="Input0decimals 2 3 4 2 3 2 2" xfId="34866" xr:uid="{00000000-0005-0000-0000-00003D4C0000}"/>
    <cellStyle name="Input0decimals 2 3 4 2 3 3" xfId="34865" xr:uid="{00000000-0005-0000-0000-00003E4C0000}"/>
    <cellStyle name="Input0decimals 2 3 4 2 4" xfId="12838" xr:uid="{00000000-0005-0000-0000-00003F4C0000}"/>
    <cellStyle name="Input0decimals 2 3 4 2 4 2" xfId="34867" xr:uid="{00000000-0005-0000-0000-0000404C0000}"/>
    <cellStyle name="Input0decimals 2 3 4 2 5" xfId="12839" xr:uid="{00000000-0005-0000-0000-0000414C0000}"/>
    <cellStyle name="Input0decimals 2 3 4 2 5 2" xfId="34868" xr:uid="{00000000-0005-0000-0000-0000424C0000}"/>
    <cellStyle name="Input0decimals 2 3 4 2 6" xfId="34862" xr:uid="{00000000-0005-0000-0000-0000434C0000}"/>
    <cellStyle name="Input0decimals 2 3 4 3" xfId="12840" xr:uid="{00000000-0005-0000-0000-0000444C0000}"/>
    <cellStyle name="Input0decimals 2 3 4 3 2" xfId="12841" xr:uid="{00000000-0005-0000-0000-0000454C0000}"/>
    <cellStyle name="Input0decimals 2 3 4 3 2 2" xfId="12842" xr:uid="{00000000-0005-0000-0000-0000464C0000}"/>
    <cellStyle name="Input0decimals 2 3 4 3 2 2 2" xfId="34871" xr:uid="{00000000-0005-0000-0000-0000474C0000}"/>
    <cellStyle name="Input0decimals 2 3 4 3 2 3" xfId="34870" xr:uid="{00000000-0005-0000-0000-0000484C0000}"/>
    <cellStyle name="Input0decimals 2 3 4 3 3" xfId="12843" xr:uid="{00000000-0005-0000-0000-0000494C0000}"/>
    <cellStyle name="Input0decimals 2 3 4 3 3 2" xfId="12844" xr:uid="{00000000-0005-0000-0000-00004A4C0000}"/>
    <cellStyle name="Input0decimals 2 3 4 3 3 2 2" xfId="34873" xr:uid="{00000000-0005-0000-0000-00004B4C0000}"/>
    <cellStyle name="Input0decimals 2 3 4 3 3 3" xfId="34872" xr:uid="{00000000-0005-0000-0000-00004C4C0000}"/>
    <cellStyle name="Input0decimals 2 3 4 3 4" xfId="12845" xr:uid="{00000000-0005-0000-0000-00004D4C0000}"/>
    <cellStyle name="Input0decimals 2 3 4 3 4 2" xfId="34874" xr:uid="{00000000-0005-0000-0000-00004E4C0000}"/>
    <cellStyle name="Input0decimals 2 3 4 3 5" xfId="12846" xr:uid="{00000000-0005-0000-0000-00004F4C0000}"/>
    <cellStyle name="Input0decimals 2 3 4 3 5 2" xfId="34875" xr:uid="{00000000-0005-0000-0000-0000504C0000}"/>
    <cellStyle name="Input0decimals 2 3 4 3 6" xfId="34869" xr:uid="{00000000-0005-0000-0000-0000514C0000}"/>
    <cellStyle name="Input0decimals 2 3 4 4" xfId="12847" xr:uid="{00000000-0005-0000-0000-0000524C0000}"/>
    <cellStyle name="Input0decimals 2 3 4 4 2" xfId="12848" xr:uid="{00000000-0005-0000-0000-0000534C0000}"/>
    <cellStyle name="Input0decimals 2 3 4 4 2 2" xfId="34877" xr:uid="{00000000-0005-0000-0000-0000544C0000}"/>
    <cellStyle name="Input0decimals 2 3 4 4 3" xfId="34876" xr:uid="{00000000-0005-0000-0000-0000554C0000}"/>
    <cellStyle name="Input0decimals 2 3 4 5" xfId="12849" xr:uid="{00000000-0005-0000-0000-0000564C0000}"/>
    <cellStyle name="Input0decimals 2 3 4 5 2" xfId="12850" xr:uid="{00000000-0005-0000-0000-0000574C0000}"/>
    <cellStyle name="Input0decimals 2 3 4 5 2 2" xfId="34879" xr:uid="{00000000-0005-0000-0000-0000584C0000}"/>
    <cellStyle name="Input0decimals 2 3 4 5 3" xfId="34878" xr:uid="{00000000-0005-0000-0000-0000594C0000}"/>
    <cellStyle name="Input0decimals 2 3 4 6" xfId="12851" xr:uid="{00000000-0005-0000-0000-00005A4C0000}"/>
    <cellStyle name="Input0decimals 2 3 4 6 2" xfId="12852" xr:uid="{00000000-0005-0000-0000-00005B4C0000}"/>
    <cellStyle name="Input0decimals 2 3 4 6 2 2" xfId="34881" xr:uid="{00000000-0005-0000-0000-00005C4C0000}"/>
    <cellStyle name="Input0decimals 2 3 4 6 3" xfId="34880" xr:uid="{00000000-0005-0000-0000-00005D4C0000}"/>
    <cellStyle name="Input0decimals 2 3 4 7" xfId="12853" xr:uid="{00000000-0005-0000-0000-00005E4C0000}"/>
    <cellStyle name="Input0decimals 2 3 4 7 2" xfId="34882" xr:uid="{00000000-0005-0000-0000-00005F4C0000}"/>
    <cellStyle name="Input0decimals 2 3 4 8" xfId="12854" xr:uid="{00000000-0005-0000-0000-0000604C0000}"/>
    <cellStyle name="Input0decimals 2 3 4 8 2" xfId="34883" xr:uid="{00000000-0005-0000-0000-0000614C0000}"/>
    <cellStyle name="Input0decimals 2 3 4 9" xfId="34861" xr:uid="{00000000-0005-0000-0000-0000624C0000}"/>
    <cellStyle name="Input0decimals 2 3 5" xfId="12855" xr:uid="{00000000-0005-0000-0000-0000634C0000}"/>
    <cellStyle name="Input0decimals 2 3 5 2" xfId="12856" xr:uid="{00000000-0005-0000-0000-0000644C0000}"/>
    <cellStyle name="Input0decimals 2 3 5 2 2" xfId="12857" xr:uid="{00000000-0005-0000-0000-0000654C0000}"/>
    <cellStyle name="Input0decimals 2 3 5 2 2 2" xfId="12858" xr:uid="{00000000-0005-0000-0000-0000664C0000}"/>
    <cellStyle name="Input0decimals 2 3 5 2 2 2 2" xfId="34887" xr:uid="{00000000-0005-0000-0000-0000674C0000}"/>
    <cellStyle name="Input0decimals 2 3 5 2 2 3" xfId="34886" xr:uid="{00000000-0005-0000-0000-0000684C0000}"/>
    <cellStyle name="Input0decimals 2 3 5 2 3" xfId="12859" xr:uid="{00000000-0005-0000-0000-0000694C0000}"/>
    <cellStyle name="Input0decimals 2 3 5 2 3 2" xfId="12860" xr:uid="{00000000-0005-0000-0000-00006A4C0000}"/>
    <cellStyle name="Input0decimals 2 3 5 2 3 2 2" xfId="34889" xr:uid="{00000000-0005-0000-0000-00006B4C0000}"/>
    <cellStyle name="Input0decimals 2 3 5 2 3 3" xfId="34888" xr:uid="{00000000-0005-0000-0000-00006C4C0000}"/>
    <cellStyle name="Input0decimals 2 3 5 2 4" xfId="12861" xr:uid="{00000000-0005-0000-0000-00006D4C0000}"/>
    <cellStyle name="Input0decimals 2 3 5 2 4 2" xfId="34890" xr:uid="{00000000-0005-0000-0000-00006E4C0000}"/>
    <cellStyle name="Input0decimals 2 3 5 2 5" xfId="12862" xr:uid="{00000000-0005-0000-0000-00006F4C0000}"/>
    <cellStyle name="Input0decimals 2 3 5 2 5 2" xfId="34891" xr:uid="{00000000-0005-0000-0000-0000704C0000}"/>
    <cellStyle name="Input0decimals 2 3 5 2 6" xfId="34885" xr:uid="{00000000-0005-0000-0000-0000714C0000}"/>
    <cellStyle name="Input0decimals 2 3 5 3" xfId="12863" xr:uid="{00000000-0005-0000-0000-0000724C0000}"/>
    <cellStyle name="Input0decimals 2 3 5 3 2" xfId="12864" xr:uid="{00000000-0005-0000-0000-0000734C0000}"/>
    <cellStyle name="Input0decimals 2 3 5 3 2 2" xfId="12865" xr:uid="{00000000-0005-0000-0000-0000744C0000}"/>
    <cellStyle name="Input0decimals 2 3 5 3 2 2 2" xfId="34894" xr:uid="{00000000-0005-0000-0000-0000754C0000}"/>
    <cellStyle name="Input0decimals 2 3 5 3 2 3" xfId="34893" xr:uid="{00000000-0005-0000-0000-0000764C0000}"/>
    <cellStyle name="Input0decimals 2 3 5 3 3" xfId="12866" xr:uid="{00000000-0005-0000-0000-0000774C0000}"/>
    <cellStyle name="Input0decimals 2 3 5 3 3 2" xfId="12867" xr:uid="{00000000-0005-0000-0000-0000784C0000}"/>
    <cellStyle name="Input0decimals 2 3 5 3 3 2 2" xfId="34896" xr:uid="{00000000-0005-0000-0000-0000794C0000}"/>
    <cellStyle name="Input0decimals 2 3 5 3 3 3" xfId="34895" xr:uid="{00000000-0005-0000-0000-00007A4C0000}"/>
    <cellStyle name="Input0decimals 2 3 5 3 4" xfId="12868" xr:uid="{00000000-0005-0000-0000-00007B4C0000}"/>
    <cellStyle name="Input0decimals 2 3 5 3 4 2" xfId="34897" xr:uid="{00000000-0005-0000-0000-00007C4C0000}"/>
    <cellStyle name="Input0decimals 2 3 5 3 5" xfId="12869" xr:uid="{00000000-0005-0000-0000-00007D4C0000}"/>
    <cellStyle name="Input0decimals 2 3 5 3 5 2" xfId="34898" xr:uid="{00000000-0005-0000-0000-00007E4C0000}"/>
    <cellStyle name="Input0decimals 2 3 5 3 6" xfId="34892" xr:uid="{00000000-0005-0000-0000-00007F4C0000}"/>
    <cellStyle name="Input0decimals 2 3 5 4" xfId="12870" xr:uid="{00000000-0005-0000-0000-0000804C0000}"/>
    <cellStyle name="Input0decimals 2 3 5 4 2" xfId="12871" xr:uid="{00000000-0005-0000-0000-0000814C0000}"/>
    <cellStyle name="Input0decimals 2 3 5 4 2 2" xfId="34900" xr:uid="{00000000-0005-0000-0000-0000824C0000}"/>
    <cellStyle name="Input0decimals 2 3 5 4 3" xfId="34899" xr:uid="{00000000-0005-0000-0000-0000834C0000}"/>
    <cellStyle name="Input0decimals 2 3 5 5" xfId="12872" xr:uid="{00000000-0005-0000-0000-0000844C0000}"/>
    <cellStyle name="Input0decimals 2 3 5 5 2" xfId="12873" xr:uid="{00000000-0005-0000-0000-0000854C0000}"/>
    <cellStyle name="Input0decimals 2 3 5 5 2 2" xfId="34902" xr:uid="{00000000-0005-0000-0000-0000864C0000}"/>
    <cellStyle name="Input0decimals 2 3 5 5 3" xfId="34901" xr:uid="{00000000-0005-0000-0000-0000874C0000}"/>
    <cellStyle name="Input0decimals 2 3 5 6" xfId="12874" xr:uid="{00000000-0005-0000-0000-0000884C0000}"/>
    <cellStyle name="Input0decimals 2 3 5 6 2" xfId="12875" xr:uid="{00000000-0005-0000-0000-0000894C0000}"/>
    <cellStyle name="Input0decimals 2 3 5 6 2 2" xfId="34904" xr:uid="{00000000-0005-0000-0000-00008A4C0000}"/>
    <cellStyle name="Input0decimals 2 3 5 6 3" xfId="34903" xr:uid="{00000000-0005-0000-0000-00008B4C0000}"/>
    <cellStyle name="Input0decimals 2 3 5 7" xfId="12876" xr:uid="{00000000-0005-0000-0000-00008C4C0000}"/>
    <cellStyle name="Input0decimals 2 3 5 7 2" xfId="34905" xr:uid="{00000000-0005-0000-0000-00008D4C0000}"/>
    <cellStyle name="Input0decimals 2 3 5 8" xfId="12877" xr:uid="{00000000-0005-0000-0000-00008E4C0000}"/>
    <cellStyle name="Input0decimals 2 3 5 8 2" xfId="34906" xr:uid="{00000000-0005-0000-0000-00008F4C0000}"/>
    <cellStyle name="Input0decimals 2 3 5 9" xfId="34884" xr:uid="{00000000-0005-0000-0000-0000904C0000}"/>
    <cellStyle name="Input0decimals 2 3 6" xfId="12878" xr:uid="{00000000-0005-0000-0000-0000914C0000}"/>
    <cellStyle name="Input0decimals 2 3 6 2" xfId="12879" xr:uid="{00000000-0005-0000-0000-0000924C0000}"/>
    <cellStyle name="Input0decimals 2 3 6 2 2" xfId="12880" xr:uid="{00000000-0005-0000-0000-0000934C0000}"/>
    <cellStyle name="Input0decimals 2 3 6 2 2 2" xfId="12881" xr:uid="{00000000-0005-0000-0000-0000944C0000}"/>
    <cellStyle name="Input0decimals 2 3 6 2 2 2 2" xfId="34910" xr:uid="{00000000-0005-0000-0000-0000954C0000}"/>
    <cellStyle name="Input0decimals 2 3 6 2 2 3" xfId="34909" xr:uid="{00000000-0005-0000-0000-0000964C0000}"/>
    <cellStyle name="Input0decimals 2 3 6 2 3" xfId="12882" xr:uid="{00000000-0005-0000-0000-0000974C0000}"/>
    <cellStyle name="Input0decimals 2 3 6 2 3 2" xfId="12883" xr:uid="{00000000-0005-0000-0000-0000984C0000}"/>
    <cellStyle name="Input0decimals 2 3 6 2 3 2 2" xfId="34912" xr:uid="{00000000-0005-0000-0000-0000994C0000}"/>
    <cellStyle name="Input0decimals 2 3 6 2 3 3" xfId="34911" xr:uid="{00000000-0005-0000-0000-00009A4C0000}"/>
    <cellStyle name="Input0decimals 2 3 6 2 4" xfId="12884" xr:uid="{00000000-0005-0000-0000-00009B4C0000}"/>
    <cellStyle name="Input0decimals 2 3 6 2 4 2" xfId="34913" xr:uid="{00000000-0005-0000-0000-00009C4C0000}"/>
    <cellStyle name="Input0decimals 2 3 6 2 5" xfId="12885" xr:uid="{00000000-0005-0000-0000-00009D4C0000}"/>
    <cellStyle name="Input0decimals 2 3 6 2 5 2" xfId="34914" xr:uid="{00000000-0005-0000-0000-00009E4C0000}"/>
    <cellStyle name="Input0decimals 2 3 6 2 6" xfId="34908" xr:uid="{00000000-0005-0000-0000-00009F4C0000}"/>
    <cellStyle name="Input0decimals 2 3 6 3" xfId="12886" xr:uid="{00000000-0005-0000-0000-0000A04C0000}"/>
    <cellStyle name="Input0decimals 2 3 6 3 2" xfId="12887" xr:uid="{00000000-0005-0000-0000-0000A14C0000}"/>
    <cellStyle name="Input0decimals 2 3 6 3 2 2" xfId="12888" xr:uid="{00000000-0005-0000-0000-0000A24C0000}"/>
    <cellStyle name="Input0decimals 2 3 6 3 2 2 2" xfId="34917" xr:uid="{00000000-0005-0000-0000-0000A34C0000}"/>
    <cellStyle name="Input0decimals 2 3 6 3 2 3" xfId="34916" xr:uid="{00000000-0005-0000-0000-0000A44C0000}"/>
    <cellStyle name="Input0decimals 2 3 6 3 3" xfId="12889" xr:uid="{00000000-0005-0000-0000-0000A54C0000}"/>
    <cellStyle name="Input0decimals 2 3 6 3 3 2" xfId="12890" xr:uid="{00000000-0005-0000-0000-0000A64C0000}"/>
    <cellStyle name="Input0decimals 2 3 6 3 3 2 2" xfId="34919" xr:uid="{00000000-0005-0000-0000-0000A74C0000}"/>
    <cellStyle name="Input0decimals 2 3 6 3 3 3" xfId="34918" xr:uid="{00000000-0005-0000-0000-0000A84C0000}"/>
    <cellStyle name="Input0decimals 2 3 6 3 4" xfId="12891" xr:uid="{00000000-0005-0000-0000-0000A94C0000}"/>
    <cellStyle name="Input0decimals 2 3 6 3 4 2" xfId="34920" xr:uid="{00000000-0005-0000-0000-0000AA4C0000}"/>
    <cellStyle name="Input0decimals 2 3 6 3 5" xfId="12892" xr:uid="{00000000-0005-0000-0000-0000AB4C0000}"/>
    <cellStyle name="Input0decimals 2 3 6 3 5 2" xfId="34921" xr:uid="{00000000-0005-0000-0000-0000AC4C0000}"/>
    <cellStyle name="Input0decimals 2 3 6 3 6" xfId="34915" xr:uid="{00000000-0005-0000-0000-0000AD4C0000}"/>
    <cellStyle name="Input0decimals 2 3 6 4" xfId="12893" xr:uid="{00000000-0005-0000-0000-0000AE4C0000}"/>
    <cellStyle name="Input0decimals 2 3 6 4 2" xfId="12894" xr:uid="{00000000-0005-0000-0000-0000AF4C0000}"/>
    <cellStyle name="Input0decimals 2 3 6 4 2 2" xfId="34923" xr:uid="{00000000-0005-0000-0000-0000B04C0000}"/>
    <cellStyle name="Input0decimals 2 3 6 4 3" xfId="34922" xr:uid="{00000000-0005-0000-0000-0000B14C0000}"/>
    <cellStyle name="Input0decimals 2 3 6 5" xfId="12895" xr:uid="{00000000-0005-0000-0000-0000B24C0000}"/>
    <cellStyle name="Input0decimals 2 3 6 5 2" xfId="12896" xr:uid="{00000000-0005-0000-0000-0000B34C0000}"/>
    <cellStyle name="Input0decimals 2 3 6 5 2 2" xfId="34925" xr:uid="{00000000-0005-0000-0000-0000B44C0000}"/>
    <cellStyle name="Input0decimals 2 3 6 5 3" xfId="34924" xr:uid="{00000000-0005-0000-0000-0000B54C0000}"/>
    <cellStyle name="Input0decimals 2 3 6 6" xfId="12897" xr:uid="{00000000-0005-0000-0000-0000B64C0000}"/>
    <cellStyle name="Input0decimals 2 3 6 6 2" xfId="12898" xr:uid="{00000000-0005-0000-0000-0000B74C0000}"/>
    <cellStyle name="Input0decimals 2 3 6 6 2 2" xfId="34927" xr:uid="{00000000-0005-0000-0000-0000B84C0000}"/>
    <cellStyle name="Input0decimals 2 3 6 6 3" xfId="34926" xr:uid="{00000000-0005-0000-0000-0000B94C0000}"/>
    <cellStyle name="Input0decimals 2 3 6 7" xfId="12899" xr:uid="{00000000-0005-0000-0000-0000BA4C0000}"/>
    <cellStyle name="Input0decimals 2 3 6 7 2" xfId="34928" xr:uid="{00000000-0005-0000-0000-0000BB4C0000}"/>
    <cellStyle name="Input0decimals 2 3 6 8" xfId="12900" xr:uid="{00000000-0005-0000-0000-0000BC4C0000}"/>
    <cellStyle name="Input0decimals 2 3 6 8 2" xfId="34929" xr:uid="{00000000-0005-0000-0000-0000BD4C0000}"/>
    <cellStyle name="Input0decimals 2 3 6 9" xfId="34907" xr:uid="{00000000-0005-0000-0000-0000BE4C0000}"/>
    <cellStyle name="Input0decimals 2 3 7" xfId="12901" xr:uid="{00000000-0005-0000-0000-0000BF4C0000}"/>
    <cellStyle name="Input0decimals 2 3 7 2" xfId="12902" xr:uid="{00000000-0005-0000-0000-0000C04C0000}"/>
    <cellStyle name="Input0decimals 2 3 7 2 2" xfId="12903" xr:uid="{00000000-0005-0000-0000-0000C14C0000}"/>
    <cellStyle name="Input0decimals 2 3 7 2 2 2" xfId="12904" xr:uid="{00000000-0005-0000-0000-0000C24C0000}"/>
    <cellStyle name="Input0decimals 2 3 7 2 2 2 2" xfId="34933" xr:uid="{00000000-0005-0000-0000-0000C34C0000}"/>
    <cellStyle name="Input0decimals 2 3 7 2 2 3" xfId="34932" xr:uid="{00000000-0005-0000-0000-0000C44C0000}"/>
    <cellStyle name="Input0decimals 2 3 7 2 3" xfId="12905" xr:uid="{00000000-0005-0000-0000-0000C54C0000}"/>
    <cellStyle name="Input0decimals 2 3 7 2 3 2" xfId="12906" xr:uid="{00000000-0005-0000-0000-0000C64C0000}"/>
    <cellStyle name="Input0decimals 2 3 7 2 3 2 2" xfId="34935" xr:uid="{00000000-0005-0000-0000-0000C74C0000}"/>
    <cellStyle name="Input0decimals 2 3 7 2 3 3" xfId="34934" xr:uid="{00000000-0005-0000-0000-0000C84C0000}"/>
    <cellStyle name="Input0decimals 2 3 7 2 4" xfId="12907" xr:uid="{00000000-0005-0000-0000-0000C94C0000}"/>
    <cellStyle name="Input0decimals 2 3 7 2 4 2" xfId="34936" xr:uid="{00000000-0005-0000-0000-0000CA4C0000}"/>
    <cellStyle name="Input0decimals 2 3 7 2 5" xfId="12908" xr:uid="{00000000-0005-0000-0000-0000CB4C0000}"/>
    <cellStyle name="Input0decimals 2 3 7 2 5 2" xfId="34937" xr:uid="{00000000-0005-0000-0000-0000CC4C0000}"/>
    <cellStyle name="Input0decimals 2 3 7 2 6" xfId="34931" xr:uid="{00000000-0005-0000-0000-0000CD4C0000}"/>
    <cellStyle name="Input0decimals 2 3 7 3" xfId="12909" xr:uid="{00000000-0005-0000-0000-0000CE4C0000}"/>
    <cellStyle name="Input0decimals 2 3 7 3 2" xfId="12910" xr:uid="{00000000-0005-0000-0000-0000CF4C0000}"/>
    <cellStyle name="Input0decimals 2 3 7 3 2 2" xfId="12911" xr:uid="{00000000-0005-0000-0000-0000D04C0000}"/>
    <cellStyle name="Input0decimals 2 3 7 3 2 2 2" xfId="34940" xr:uid="{00000000-0005-0000-0000-0000D14C0000}"/>
    <cellStyle name="Input0decimals 2 3 7 3 2 3" xfId="34939" xr:uid="{00000000-0005-0000-0000-0000D24C0000}"/>
    <cellStyle name="Input0decimals 2 3 7 3 3" xfId="12912" xr:uid="{00000000-0005-0000-0000-0000D34C0000}"/>
    <cellStyle name="Input0decimals 2 3 7 3 3 2" xfId="12913" xr:uid="{00000000-0005-0000-0000-0000D44C0000}"/>
    <cellStyle name="Input0decimals 2 3 7 3 3 2 2" xfId="34942" xr:uid="{00000000-0005-0000-0000-0000D54C0000}"/>
    <cellStyle name="Input0decimals 2 3 7 3 3 3" xfId="34941" xr:uid="{00000000-0005-0000-0000-0000D64C0000}"/>
    <cellStyle name="Input0decimals 2 3 7 3 4" xfId="12914" xr:uid="{00000000-0005-0000-0000-0000D74C0000}"/>
    <cellStyle name="Input0decimals 2 3 7 3 4 2" xfId="34943" xr:uid="{00000000-0005-0000-0000-0000D84C0000}"/>
    <cellStyle name="Input0decimals 2 3 7 3 5" xfId="12915" xr:uid="{00000000-0005-0000-0000-0000D94C0000}"/>
    <cellStyle name="Input0decimals 2 3 7 3 5 2" xfId="34944" xr:uid="{00000000-0005-0000-0000-0000DA4C0000}"/>
    <cellStyle name="Input0decimals 2 3 7 3 6" xfId="34938" xr:uid="{00000000-0005-0000-0000-0000DB4C0000}"/>
    <cellStyle name="Input0decimals 2 3 7 4" xfId="12916" xr:uid="{00000000-0005-0000-0000-0000DC4C0000}"/>
    <cellStyle name="Input0decimals 2 3 7 4 2" xfId="12917" xr:uid="{00000000-0005-0000-0000-0000DD4C0000}"/>
    <cellStyle name="Input0decimals 2 3 7 4 2 2" xfId="34946" xr:uid="{00000000-0005-0000-0000-0000DE4C0000}"/>
    <cellStyle name="Input0decimals 2 3 7 4 3" xfId="34945" xr:uid="{00000000-0005-0000-0000-0000DF4C0000}"/>
    <cellStyle name="Input0decimals 2 3 7 5" xfId="12918" xr:uid="{00000000-0005-0000-0000-0000E04C0000}"/>
    <cellStyle name="Input0decimals 2 3 7 5 2" xfId="12919" xr:uid="{00000000-0005-0000-0000-0000E14C0000}"/>
    <cellStyle name="Input0decimals 2 3 7 5 2 2" xfId="34948" xr:uid="{00000000-0005-0000-0000-0000E24C0000}"/>
    <cellStyle name="Input0decimals 2 3 7 5 3" xfId="34947" xr:uid="{00000000-0005-0000-0000-0000E34C0000}"/>
    <cellStyle name="Input0decimals 2 3 7 6" xfId="12920" xr:uid="{00000000-0005-0000-0000-0000E44C0000}"/>
    <cellStyle name="Input0decimals 2 3 7 6 2" xfId="12921" xr:uid="{00000000-0005-0000-0000-0000E54C0000}"/>
    <cellStyle name="Input0decimals 2 3 7 6 2 2" xfId="34950" xr:uid="{00000000-0005-0000-0000-0000E64C0000}"/>
    <cellStyle name="Input0decimals 2 3 7 6 3" xfId="34949" xr:uid="{00000000-0005-0000-0000-0000E74C0000}"/>
    <cellStyle name="Input0decimals 2 3 7 7" xfId="12922" xr:uid="{00000000-0005-0000-0000-0000E84C0000}"/>
    <cellStyle name="Input0decimals 2 3 7 7 2" xfId="34951" xr:uid="{00000000-0005-0000-0000-0000E94C0000}"/>
    <cellStyle name="Input0decimals 2 3 7 8" xfId="12923" xr:uid="{00000000-0005-0000-0000-0000EA4C0000}"/>
    <cellStyle name="Input0decimals 2 3 7 8 2" xfId="34952" xr:uid="{00000000-0005-0000-0000-0000EB4C0000}"/>
    <cellStyle name="Input0decimals 2 3 7 9" xfId="34930" xr:uid="{00000000-0005-0000-0000-0000EC4C0000}"/>
    <cellStyle name="Input0decimals 2 3 8" xfId="12924" xr:uid="{00000000-0005-0000-0000-0000ED4C0000}"/>
    <cellStyle name="Input0decimals 2 3 8 2" xfId="12925" xr:uid="{00000000-0005-0000-0000-0000EE4C0000}"/>
    <cellStyle name="Input0decimals 2 3 8 2 2" xfId="12926" xr:uid="{00000000-0005-0000-0000-0000EF4C0000}"/>
    <cellStyle name="Input0decimals 2 3 8 2 2 2" xfId="12927" xr:uid="{00000000-0005-0000-0000-0000F04C0000}"/>
    <cellStyle name="Input0decimals 2 3 8 2 2 2 2" xfId="34956" xr:uid="{00000000-0005-0000-0000-0000F14C0000}"/>
    <cellStyle name="Input0decimals 2 3 8 2 2 3" xfId="34955" xr:uid="{00000000-0005-0000-0000-0000F24C0000}"/>
    <cellStyle name="Input0decimals 2 3 8 2 3" xfId="12928" xr:uid="{00000000-0005-0000-0000-0000F34C0000}"/>
    <cellStyle name="Input0decimals 2 3 8 2 3 2" xfId="12929" xr:uid="{00000000-0005-0000-0000-0000F44C0000}"/>
    <cellStyle name="Input0decimals 2 3 8 2 3 2 2" xfId="34958" xr:uid="{00000000-0005-0000-0000-0000F54C0000}"/>
    <cellStyle name="Input0decimals 2 3 8 2 3 3" xfId="34957" xr:uid="{00000000-0005-0000-0000-0000F64C0000}"/>
    <cellStyle name="Input0decimals 2 3 8 2 4" xfId="12930" xr:uid="{00000000-0005-0000-0000-0000F74C0000}"/>
    <cellStyle name="Input0decimals 2 3 8 2 4 2" xfId="34959" xr:uid="{00000000-0005-0000-0000-0000F84C0000}"/>
    <cellStyle name="Input0decimals 2 3 8 2 5" xfId="12931" xr:uid="{00000000-0005-0000-0000-0000F94C0000}"/>
    <cellStyle name="Input0decimals 2 3 8 2 5 2" xfId="34960" xr:uid="{00000000-0005-0000-0000-0000FA4C0000}"/>
    <cellStyle name="Input0decimals 2 3 8 2 6" xfId="34954" xr:uid="{00000000-0005-0000-0000-0000FB4C0000}"/>
    <cellStyle name="Input0decimals 2 3 8 3" xfId="12932" xr:uid="{00000000-0005-0000-0000-0000FC4C0000}"/>
    <cellStyle name="Input0decimals 2 3 8 3 2" xfId="12933" xr:uid="{00000000-0005-0000-0000-0000FD4C0000}"/>
    <cellStyle name="Input0decimals 2 3 8 3 2 2" xfId="12934" xr:uid="{00000000-0005-0000-0000-0000FE4C0000}"/>
    <cellStyle name="Input0decimals 2 3 8 3 2 2 2" xfId="34963" xr:uid="{00000000-0005-0000-0000-0000FF4C0000}"/>
    <cellStyle name="Input0decimals 2 3 8 3 2 3" xfId="34962" xr:uid="{00000000-0005-0000-0000-0000004D0000}"/>
    <cellStyle name="Input0decimals 2 3 8 3 3" xfId="12935" xr:uid="{00000000-0005-0000-0000-0000014D0000}"/>
    <cellStyle name="Input0decimals 2 3 8 3 3 2" xfId="12936" xr:uid="{00000000-0005-0000-0000-0000024D0000}"/>
    <cellStyle name="Input0decimals 2 3 8 3 3 2 2" xfId="34965" xr:uid="{00000000-0005-0000-0000-0000034D0000}"/>
    <cellStyle name="Input0decimals 2 3 8 3 3 3" xfId="34964" xr:uid="{00000000-0005-0000-0000-0000044D0000}"/>
    <cellStyle name="Input0decimals 2 3 8 3 4" xfId="12937" xr:uid="{00000000-0005-0000-0000-0000054D0000}"/>
    <cellStyle name="Input0decimals 2 3 8 3 4 2" xfId="34966" xr:uid="{00000000-0005-0000-0000-0000064D0000}"/>
    <cellStyle name="Input0decimals 2 3 8 3 5" xfId="12938" xr:uid="{00000000-0005-0000-0000-0000074D0000}"/>
    <cellStyle name="Input0decimals 2 3 8 3 5 2" xfId="34967" xr:uid="{00000000-0005-0000-0000-0000084D0000}"/>
    <cellStyle name="Input0decimals 2 3 8 3 6" xfId="34961" xr:uid="{00000000-0005-0000-0000-0000094D0000}"/>
    <cellStyle name="Input0decimals 2 3 8 4" xfId="12939" xr:uid="{00000000-0005-0000-0000-00000A4D0000}"/>
    <cellStyle name="Input0decimals 2 3 8 4 2" xfId="12940" xr:uid="{00000000-0005-0000-0000-00000B4D0000}"/>
    <cellStyle name="Input0decimals 2 3 8 4 2 2" xfId="34969" xr:uid="{00000000-0005-0000-0000-00000C4D0000}"/>
    <cellStyle name="Input0decimals 2 3 8 4 3" xfId="34968" xr:uid="{00000000-0005-0000-0000-00000D4D0000}"/>
    <cellStyle name="Input0decimals 2 3 8 5" xfId="12941" xr:uid="{00000000-0005-0000-0000-00000E4D0000}"/>
    <cellStyle name="Input0decimals 2 3 8 5 2" xfId="12942" xr:uid="{00000000-0005-0000-0000-00000F4D0000}"/>
    <cellStyle name="Input0decimals 2 3 8 5 2 2" xfId="34971" xr:uid="{00000000-0005-0000-0000-0000104D0000}"/>
    <cellStyle name="Input0decimals 2 3 8 5 3" xfId="34970" xr:uid="{00000000-0005-0000-0000-0000114D0000}"/>
    <cellStyle name="Input0decimals 2 3 8 6" xfId="12943" xr:uid="{00000000-0005-0000-0000-0000124D0000}"/>
    <cellStyle name="Input0decimals 2 3 8 6 2" xfId="12944" xr:uid="{00000000-0005-0000-0000-0000134D0000}"/>
    <cellStyle name="Input0decimals 2 3 8 6 2 2" xfId="34973" xr:uid="{00000000-0005-0000-0000-0000144D0000}"/>
    <cellStyle name="Input0decimals 2 3 8 6 3" xfId="34972" xr:uid="{00000000-0005-0000-0000-0000154D0000}"/>
    <cellStyle name="Input0decimals 2 3 8 7" xfId="12945" xr:uid="{00000000-0005-0000-0000-0000164D0000}"/>
    <cellStyle name="Input0decimals 2 3 8 7 2" xfId="34974" xr:uid="{00000000-0005-0000-0000-0000174D0000}"/>
    <cellStyle name="Input0decimals 2 3 8 8" xfId="12946" xr:uid="{00000000-0005-0000-0000-0000184D0000}"/>
    <cellStyle name="Input0decimals 2 3 8 8 2" xfId="34975" xr:uid="{00000000-0005-0000-0000-0000194D0000}"/>
    <cellStyle name="Input0decimals 2 3 8 9" xfId="34953" xr:uid="{00000000-0005-0000-0000-00001A4D0000}"/>
    <cellStyle name="Input0decimals 2 3 9" xfId="12947" xr:uid="{00000000-0005-0000-0000-00001B4D0000}"/>
    <cellStyle name="Input0decimals 2 3 9 2" xfId="12948" xr:uid="{00000000-0005-0000-0000-00001C4D0000}"/>
    <cellStyle name="Input0decimals 2 3 9 2 2" xfId="12949" xr:uid="{00000000-0005-0000-0000-00001D4D0000}"/>
    <cellStyle name="Input0decimals 2 3 9 2 2 2" xfId="12950" xr:uid="{00000000-0005-0000-0000-00001E4D0000}"/>
    <cellStyle name="Input0decimals 2 3 9 2 2 2 2" xfId="34979" xr:uid="{00000000-0005-0000-0000-00001F4D0000}"/>
    <cellStyle name="Input0decimals 2 3 9 2 2 3" xfId="34978" xr:uid="{00000000-0005-0000-0000-0000204D0000}"/>
    <cellStyle name="Input0decimals 2 3 9 2 3" xfId="12951" xr:uid="{00000000-0005-0000-0000-0000214D0000}"/>
    <cellStyle name="Input0decimals 2 3 9 2 3 2" xfId="12952" xr:uid="{00000000-0005-0000-0000-0000224D0000}"/>
    <cellStyle name="Input0decimals 2 3 9 2 3 2 2" xfId="34981" xr:uid="{00000000-0005-0000-0000-0000234D0000}"/>
    <cellStyle name="Input0decimals 2 3 9 2 3 3" xfId="34980" xr:uid="{00000000-0005-0000-0000-0000244D0000}"/>
    <cellStyle name="Input0decimals 2 3 9 2 4" xfId="12953" xr:uid="{00000000-0005-0000-0000-0000254D0000}"/>
    <cellStyle name="Input0decimals 2 3 9 2 4 2" xfId="34982" xr:uid="{00000000-0005-0000-0000-0000264D0000}"/>
    <cellStyle name="Input0decimals 2 3 9 2 5" xfId="12954" xr:uid="{00000000-0005-0000-0000-0000274D0000}"/>
    <cellStyle name="Input0decimals 2 3 9 2 5 2" xfId="34983" xr:uid="{00000000-0005-0000-0000-0000284D0000}"/>
    <cellStyle name="Input0decimals 2 3 9 2 6" xfId="34977" xr:uid="{00000000-0005-0000-0000-0000294D0000}"/>
    <cellStyle name="Input0decimals 2 3 9 3" xfId="12955" xr:uid="{00000000-0005-0000-0000-00002A4D0000}"/>
    <cellStyle name="Input0decimals 2 3 9 3 2" xfId="12956" xr:uid="{00000000-0005-0000-0000-00002B4D0000}"/>
    <cellStyle name="Input0decimals 2 3 9 3 2 2" xfId="12957" xr:uid="{00000000-0005-0000-0000-00002C4D0000}"/>
    <cellStyle name="Input0decimals 2 3 9 3 2 2 2" xfId="34986" xr:uid="{00000000-0005-0000-0000-00002D4D0000}"/>
    <cellStyle name="Input0decimals 2 3 9 3 2 3" xfId="34985" xr:uid="{00000000-0005-0000-0000-00002E4D0000}"/>
    <cellStyle name="Input0decimals 2 3 9 3 3" xfId="12958" xr:uid="{00000000-0005-0000-0000-00002F4D0000}"/>
    <cellStyle name="Input0decimals 2 3 9 3 3 2" xfId="12959" xr:uid="{00000000-0005-0000-0000-0000304D0000}"/>
    <cellStyle name="Input0decimals 2 3 9 3 3 2 2" xfId="34988" xr:uid="{00000000-0005-0000-0000-0000314D0000}"/>
    <cellStyle name="Input0decimals 2 3 9 3 3 3" xfId="34987" xr:uid="{00000000-0005-0000-0000-0000324D0000}"/>
    <cellStyle name="Input0decimals 2 3 9 3 4" xfId="12960" xr:uid="{00000000-0005-0000-0000-0000334D0000}"/>
    <cellStyle name="Input0decimals 2 3 9 3 4 2" xfId="34989" xr:uid="{00000000-0005-0000-0000-0000344D0000}"/>
    <cellStyle name="Input0decimals 2 3 9 3 5" xfId="12961" xr:uid="{00000000-0005-0000-0000-0000354D0000}"/>
    <cellStyle name="Input0decimals 2 3 9 3 5 2" xfId="34990" xr:uid="{00000000-0005-0000-0000-0000364D0000}"/>
    <cellStyle name="Input0decimals 2 3 9 3 6" xfId="34984" xr:uid="{00000000-0005-0000-0000-0000374D0000}"/>
    <cellStyle name="Input0decimals 2 3 9 4" xfId="12962" xr:uid="{00000000-0005-0000-0000-0000384D0000}"/>
    <cellStyle name="Input0decimals 2 3 9 4 2" xfId="12963" xr:uid="{00000000-0005-0000-0000-0000394D0000}"/>
    <cellStyle name="Input0decimals 2 3 9 4 2 2" xfId="34992" xr:uid="{00000000-0005-0000-0000-00003A4D0000}"/>
    <cellStyle name="Input0decimals 2 3 9 4 3" xfId="34991" xr:uid="{00000000-0005-0000-0000-00003B4D0000}"/>
    <cellStyle name="Input0decimals 2 3 9 5" xfId="12964" xr:uid="{00000000-0005-0000-0000-00003C4D0000}"/>
    <cellStyle name="Input0decimals 2 3 9 5 2" xfId="12965" xr:uid="{00000000-0005-0000-0000-00003D4D0000}"/>
    <cellStyle name="Input0decimals 2 3 9 5 2 2" xfId="34994" xr:uid="{00000000-0005-0000-0000-00003E4D0000}"/>
    <cellStyle name="Input0decimals 2 3 9 5 3" xfId="34993" xr:uid="{00000000-0005-0000-0000-00003F4D0000}"/>
    <cellStyle name="Input0decimals 2 3 9 6" xfId="12966" xr:uid="{00000000-0005-0000-0000-0000404D0000}"/>
    <cellStyle name="Input0decimals 2 3 9 6 2" xfId="12967" xr:uid="{00000000-0005-0000-0000-0000414D0000}"/>
    <cellStyle name="Input0decimals 2 3 9 6 2 2" xfId="34996" xr:uid="{00000000-0005-0000-0000-0000424D0000}"/>
    <cellStyle name="Input0decimals 2 3 9 6 3" xfId="34995" xr:uid="{00000000-0005-0000-0000-0000434D0000}"/>
    <cellStyle name="Input0decimals 2 3 9 7" xfId="12968" xr:uid="{00000000-0005-0000-0000-0000444D0000}"/>
    <cellStyle name="Input0decimals 2 3 9 7 2" xfId="34997" xr:uid="{00000000-0005-0000-0000-0000454D0000}"/>
    <cellStyle name="Input0decimals 2 3 9 8" xfId="12969" xr:uid="{00000000-0005-0000-0000-0000464D0000}"/>
    <cellStyle name="Input0decimals 2 3 9 8 2" xfId="34998" xr:uid="{00000000-0005-0000-0000-0000474D0000}"/>
    <cellStyle name="Input0decimals 2 3 9 9" xfId="34976" xr:uid="{00000000-0005-0000-0000-0000484D0000}"/>
    <cellStyle name="Input0decimals 2 4" xfId="12970" xr:uid="{00000000-0005-0000-0000-0000494D0000}"/>
    <cellStyle name="Input0decimals 2 4 10" xfId="12971" xr:uid="{00000000-0005-0000-0000-00004A4D0000}"/>
    <cellStyle name="Input0decimals 2 4 10 2" xfId="12972" xr:uid="{00000000-0005-0000-0000-00004B4D0000}"/>
    <cellStyle name="Input0decimals 2 4 10 2 2" xfId="12973" xr:uid="{00000000-0005-0000-0000-00004C4D0000}"/>
    <cellStyle name="Input0decimals 2 4 10 2 2 2" xfId="12974" xr:uid="{00000000-0005-0000-0000-00004D4D0000}"/>
    <cellStyle name="Input0decimals 2 4 10 2 2 2 2" xfId="35003" xr:uid="{00000000-0005-0000-0000-00004E4D0000}"/>
    <cellStyle name="Input0decimals 2 4 10 2 2 3" xfId="35002" xr:uid="{00000000-0005-0000-0000-00004F4D0000}"/>
    <cellStyle name="Input0decimals 2 4 10 2 3" xfId="12975" xr:uid="{00000000-0005-0000-0000-0000504D0000}"/>
    <cellStyle name="Input0decimals 2 4 10 2 3 2" xfId="12976" xr:uid="{00000000-0005-0000-0000-0000514D0000}"/>
    <cellStyle name="Input0decimals 2 4 10 2 3 2 2" xfId="35005" xr:uid="{00000000-0005-0000-0000-0000524D0000}"/>
    <cellStyle name="Input0decimals 2 4 10 2 3 3" xfId="35004" xr:uid="{00000000-0005-0000-0000-0000534D0000}"/>
    <cellStyle name="Input0decimals 2 4 10 2 4" xfId="12977" xr:uid="{00000000-0005-0000-0000-0000544D0000}"/>
    <cellStyle name="Input0decimals 2 4 10 2 4 2" xfId="35006" xr:uid="{00000000-0005-0000-0000-0000554D0000}"/>
    <cellStyle name="Input0decimals 2 4 10 2 5" xfId="12978" xr:uid="{00000000-0005-0000-0000-0000564D0000}"/>
    <cellStyle name="Input0decimals 2 4 10 2 5 2" xfId="35007" xr:uid="{00000000-0005-0000-0000-0000574D0000}"/>
    <cellStyle name="Input0decimals 2 4 10 2 6" xfId="35001" xr:uid="{00000000-0005-0000-0000-0000584D0000}"/>
    <cellStyle name="Input0decimals 2 4 10 3" xfId="12979" xr:uid="{00000000-0005-0000-0000-0000594D0000}"/>
    <cellStyle name="Input0decimals 2 4 10 3 2" xfId="12980" xr:uid="{00000000-0005-0000-0000-00005A4D0000}"/>
    <cellStyle name="Input0decimals 2 4 10 3 2 2" xfId="12981" xr:uid="{00000000-0005-0000-0000-00005B4D0000}"/>
    <cellStyle name="Input0decimals 2 4 10 3 2 2 2" xfId="35010" xr:uid="{00000000-0005-0000-0000-00005C4D0000}"/>
    <cellStyle name="Input0decimals 2 4 10 3 2 3" xfId="35009" xr:uid="{00000000-0005-0000-0000-00005D4D0000}"/>
    <cellStyle name="Input0decimals 2 4 10 3 3" xfId="12982" xr:uid="{00000000-0005-0000-0000-00005E4D0000}"/>
    <cellStyle name="Input0decimals 2 4 10 3 3 2" xfId="12983" xr:uid="{00000000-0005-0000-0000-00005F4D0000}"/>
    <cellStyle name="Input0decimals 2 4 10 3 3 2 2" xfId="35012" xr:uid="{00000000-0005-0000-0000-0000604D0000}"/>
    <cellStyle name="Input0decimals 2 4 10 3 3 3" xfId="35011" xr:uid="{00000000-0005-0000-0000-0000614D0000}"/>
    <cellStyle name="Input0decimals 2 4 10 3 4" xfId="12984" xr:uid="{00000000-0005-0000-0000-0000624D0000}"/>
    <cellStyle name="Input0decimals 2 4 10 3 4 2" xfId="35013" xr:uid="{00000000-0005-0000-0000-0000634D0000}"/>
    <cellStyle name="Input0decimals 2 4 10 3 5" xfId="12985" xr:uid="{00000000-0005-0000-0000-0000644D0000}"/>
    <cellStyle name="Input0decimals 2 4 10 3 5 2" xfId="35014" xr:uid="{00000000-0005-0000-0000-0000654D0000}"/>
    <cellStyle name="Input0decimals 2 4 10 3 6" xfId="35008" xr:uid="{00000000-0005-0000-0000-0000664D0000}"/>
    <cellStyle name="Input0decimals 2 4 10 4" xfId="12986" xr:uid="{00000000-0005-0000-0000-0000674D0000}"/>
    <cellStyle name="Input0decimals 2 4 10 4 2" xfId="12987" xr:uid="{00000000-0005-0000-0000-0000684D0000}"/>
    <cellStyle name="Input0decimals 2 4 10 4 2 2" xfId="35016" xr:uid="{00000000-0005-0000-0000-0000694D0000}"/>
    <cellStyle name="Input0decimals 2 4 10 4 3" xfId="35015" xr:uid="{00000000-0005-0000-0000-00006A4D0000}"/>
    <cellStyle name="Input0decimals 2 4 10 5" xfId="12988" xr:uid="{00000000-0005-0000-0000-00006B4D0000}"/>
    <cellStyle name="Input0decimals 2 4 10 5 2" xfId="12989" xr:uid="{00000000-0005-0000-0000-00006C4D0000}"/>
    <cellStyle name="Input0decimals 2 4 10 5 2 2" xfId="35018" xr:uid="{00000000-0005-0000-0000-00006D4D0000}"/>
    <cellStyle name="Input0decimals 2 4 10 5 3" xfId="35017" xr:uid="{00000000-0005-0000-0000-00006E4D0000}"/>
    <cellStyle name="Input0decimals 2 4 10 6" xfId="12990" xr:uid="{00000000-0005-0000-0000-00006F4D0000}"/>
    <cellStyle name="Input0decimals 2 4 10 6 2" xfId="12991" xr:uid="{00000000-0005-0000-0000-0000704D0000}"/>
    <cellStyle name="Input0decimals 2 4 10 6 2 2" xfId="35020" xr:uid="{00000000-0005-0000-0000-0000714D0000}"/>
    <cellStyle name="Input0decimals 2 4 10 6 3" xfId="35019" xr:uid="{00000000-0005-0000-0000-0000724D0000}"/>
    <cellStyle name="Input0decimals 2 4 10 7" xfId="12992" xr:uid="{00000000-0005-0000-0000-0000734D0000}"/>
    <cellStyle name="Input0decimals 2 4 10 7 2" xfId="35021" xr:uid="{00000000-0005-0000-0000-0000744D0000}"/>
    <cellStyle name="Input0decimals 2 4 10 8" xfId="12993" xr:uid="{00000000-0005-0000-0000-0000754D0000}"/>
    <cellStyle name="Input0decimals 2 4 10 8 2" xfId="35022" xr:uid="{00000000-0005-0000-0000-0000764D0000}"/>
    <cellStyle name="Input0decimals 2 4 10 9" xfId="35000" xr:uid="{00000000-0005-0000-0000-0000774D0000}"/>
    <cellStyle name="Input0decimals 2 4 11" xfId="12994" xr:uid="{00000000-0005-0000-0000-0000784D0000}"/>
    <cellStyle name="Input0decimals 2 4 11 2" xfId="12995" xr:uid="{00000000-0005-0000-0000-0000794D0000}"/>
    <cellStyle name="Input0decimals 2 4 11 2 2" xfId="12996" xr:uid="{00000000-0005-0000-0000-00007A4D0000}"/>
    <cellStyle name="Input0decimals 2 4 11 2 2 2" xfId="12997" xr:uid="{00000000-0005-0000-0000-00007B4D0000}"/>
    <cellStyle name="Input0decimals 2 4 11 2 2 2 2" xfId="35026" xr:uid="{00000000-0005-0000-0000-00007C4D0000}"/>
    <cellStyle name="Input0decimals 2 4 11 2 2 3" xfId="35025" xr:uid="{00000000-0005-0000-0000-00007D4D0000}"/>
    <cellStyle name="Input0decimals 2 4 11 2 3" xfId="12998" xr:uid="{00000000-0005-0000-0000-00007E4D0000}"/>
    <cellStyle name="Input0decimals 2 4 11 2 3 2" xfId="12999" xr:uid="{00000000-0005-0000-0000-00007F4D0000}"/>
    <cellStyle name="Input0decimals 2 4 11 2 3 2 2" xfId="35028" xr:uid="{00000000-0005-0000-0000-0000804D0000}"/>
    <cellStyle name="Input0decimals 2 4 11 2 3 3" xfId="35027" xr:uid="{00000000-0005-0000-0000-0000814D0000}"/>
    <cellStyle name="Input0decimals 2 4 11 2 4" xfId="13000" xr:uid="{00000000-0005-0000-0000-0000824D0000}"/>
    <cellStyle name="Input0decimals 2 4 11 2 4 2" xfId="35029" xr:uid="{00000000-0005-0000-0000-0000834D0000}"/>
    <cellStyle name="Input0decimals 2 4 11 2 5" xfId="13001" xr:uid="{00000000-0005-0000-0000-0000844D0000}"/>
    <cellStyle name="Input0decimals 2 4 11 2 5 2" xfId="35030" xr:uid="{00000000-0005-0000-0000-0000854D0000}"/>
    <cellStyle name="Input0decimals 2 4 11 2 6" xfId="35024" xr:uid="{00000000-0005-0000-0000-0000864D0000}"/>
    <cellStyle name="Input0decimals 2 4 11 3" xfId="13002" xr:uid="{00000000-0005-0000-0000-0000874D0000}"/>
    <cellStyle name="Input0decimals 2 4 11 3 2" xfId="13003" xr:uid="{00000000-0005-0000-0000-0000884D0000}"/>
    <cellStyle name="Input0decimals 2 4 11 3 2 2" xfId="13004" xr:uid="{00000000-0005-0000-0000-0000894D0000}"/>
    <cellStyle name="Input0decimals 2 4 11 3 2 2 2" xfId="35033" xr:uid="{00000000-0005-0000-0000-00008A4D0000}"/>
    <cellStyle name="Input0decimals 2 4 11 3 2 3" xfId="35032" xr:uid="{00000000-0005-0000-0000-00008B4D0000}"/>
    <cellStyle name="Input0decimals 2 4 11 3 3" xfId="13005" xr:uid="{00000000-0005-0000-0000-00008C4D0000}"/>
    <cellStyle name="Input0decimals 2 4 11 3 3 2" xfId="13006" xr:uid="{00000000-0005-0000-0000-00008D4D0000}"/>
    <cellStyle name="Input0decimals 2 4 11 3 3 2 2" xfId="35035" xr:uid="{00000000-0005-0000-0000-00008E4D0000}"/>
    <cellStyle name="Input0decimals 2 4 11 3 3 3" xfId="35034" xr:uid="{00000000-0005-0000-0000-00008F4D0000}"/>
    <cellStyle name="Input0decimals 2 4 11 3 4" xfId="13007" xr:uid="{00000000-0005-0000-0000-0000904D0000}"/>
    <cellStyle name="Input0decimals 2 4 11 3 4 2" xfId="35036" xr:uid="{00000000-0005-0000-0000-0000914D0000}"/>
    <cellStyle name="Input0decimals 2 4 11 3 5" xfId="13008" xr:uid="{00000000-0005-0000-0000-0000924D0000}"/>
    <cellStyle name="Input0decimals 2 4 11 3 5 2" xfId="35037" xr:uid="{00000000-0005-0000-0000-0000934D0000}"/>
    <cellStyle name="Input0decimals 2 4 11 3 6" xfId="35031" xr:uid="{00000000-0005-0000-0000-0000944D0000}"/>
    <cellStyle name="Input0decimals 2 4 11 4" xfId="13009" xr:uid="{00000000-0005-0000-0000-0000954D0000}"/>
    <cellStyle name="Input0decimals 2 4 11 4 2" xfId="13010" xr:uid="{00000000-0005-0000-0000-0000964D0000}"/>
    <cellStyle name="Input0decimals 2 4 11 4 2 2" xfId="35039" xr:uid="{00000000-0005-0000-0000-0000974D0000}"/>
    <cellStyle name="Input0decimals 2 4 11 4 3" xfId="35038" xr:uid="{00000000-0005-0000-0000-0000984D0000}"/>
    <cellStyle name="Input0decimals 2 4 11 5" xfId="13011" xr:uid="{00000000-0005-0000-0000-0000994D0000}"/>
    <cellStyle name="Input0decimals 2 4 11 5 2" xfId="13012" xr:uid="{00000000-0005-0000-0000-00009A4D0000}"/>
    <cellStyle name="Input0decimals 2 4 11 5 2 2" xfId="35041" xr:uid="{00000000-0005-0000-0000-00009B4D0000}"/>
    <cellStyle name="Input0decimals 2 4 11 5 3" xfId="35040" xr:uid="{00000000-0005-0000-0000-00009C4D0000}"/>
    <cellStyle name="Input0decimals 2 4 11 6" xfId="13013" xr:uid="{00000000-0005-0000-0000-00009D4D0000}"/>
    <cellStyle name="Input0decimals 2 4 11 6 2" xfId="13014" xr:uid="{00000000-0005-0000-0000-00009E4D0000}"/>
    <cellStyle name="Input0decimals 2 4 11 6 2 2" xfId="35043" xr:uid="{00000000-0005-0000-0000-00009F4D0000}"/>
    <cellStyle name="Input0decimals 2 4 11 6 3" xfId="35042" xr:uid="{00000000-0005-0000-0000-0000A04D0000}"/>
    <cellStyle name="Input0decimals 2 4 11 7" xfId="13015" xr:uid="{00000000-0005-0000-0000-0000A14D0000}"/>
    <cellStyle name="Input0decimals 2 4 11 7 2" xfId="35044" xr:uid="{00000000-0005-0000-0000-0000A24D0000}"/>
    <cellStyle name="Input0decimals 2 4 11 8" xfId="13016" xr:uid="{00000000-0005-0000-0000-0000A34D0000}"/>
    <cellStyle name="Input0decimals 2 4 11 8 2" xfId="35045" xr:uid="{00000000-0005-0000-0000-0000A44D0000}"/>
    <cellStyle name="Input0decimals 2 4 11 9" xfId="35023" xr:uid="{00000000-0005-0000-0000-0000A54D0000}"/>
    <cellStyle name="Input0decimals 2 4 12" xfId="13017" xr:uid="{00000000-0005-0000-0000-0000A64D0000}"/>
    <cellStyle name="Input0decimals 2 4 12 2" xfId="13018" xr:uid="{00000000-0005-0000-0000-0000A74D0000}"/>
    <cellStyle name="Input0decimals 2 4 12 2 2" xfId="13019" xr:uid="{00000000-0005-0000-0000-0000A84D0000}"/>
    <cellStyle name="Input0decimals 2 4 12 2 2 2" xfId="13020" xr:uid="{00000000-0005-0000-0000-0000A94D0000}"/>
    <cellStyle name="Input0decimals 2 4 12 2 2 2 2" xfId="35049" xr:uid="{00000000-0005-0000-0000-0000AA4D0000}"/>
    <cellStyle name="Input0decimals 2 4 12 2 2 3" xfId="35048" xr:uid="{00000000-0005-0000-0000-0000AB4D0000}"/>
    <cellStyle name="Input0decimals 2 4 12 2 3" xfId="13021" xr:uid="{00000000-0005-0000-0000-0000AC4D0000}"/>
    <cellStyle name="Input0decimals 2 4 12 2 3 2" xfId="13022" xr:uid="{00000000-0005-0000-0000-0000AD4D0000}"/>
    <cellStyle name="Input0decimals 2 4 12 2 3 2 2" xfId="35051" xr:uid="{00000000-0005-0000-0000-0000AE4D0000}"/>
    <cellStyle name="Input0decimals 2 4 12 2 3 3" xfId="35050" xr:uid="{00000000-0005-0000-0000-0000AF4D0000}"/>
    <cellStyle name="Input0decimals 2 4 12 2 4" xfId="13023" xr:uid="{00000000-0005-0000-0000-0000B04D0000}"/>
    <cellStyle name="Input0decimals 2 4 12 2 4 2" xfId="35052" xr:uid="{00000000-0005-0000-0000-0000B14D0000}"/>
    <cellStyle name="Input0decimals 2 4 12 2 5" xfId="13024" xr:uid="{00000000-0005-0000-0000-0000B24D0000}"/>
    <cellStyle name="Input0decimals 2 4 12 2 5 2" xfId="35053" xr:uid="{00000000-0005-0000-0000-0000B34D0000}"/>
    <cellStyle name="Input0decimals 2 4 12 2 6" xfId="35047" xr:uid="{00000000-0005-0000-0000-0000B44D0000}"/>
    <cellStyle name="Input0decimals 2 4 12 3" xfId="13025" xr:uid="{00000000-0005-0000-0000-0000B54D0000}"/>
    <cellStyle name="Input0decimals 2 4 12 3 2" xfId="13026" xr:uid="{00000000-0005-0000-0000-0000B64D0000}"/>
    <cellStyle name="Input0decimals 2 4 12 3 2 2" xfId="13027" xr:uid="{00000000-0005-0000-0000-0000B74D0000}"/>
    <cellStyle name="Input0decimals 2 4 12 3 2 2 2" xfId="35056" xr:uid="{00000000-0005-0000-0000-0000B84D0000}"/>
    <cellStyle name="Input0decimals 2 4 12 3 2 3" xfId="35055" xr:uid="{00000000-0005-0000-0000-0000B94D0000}"/>
    <cellStyle name="Input0decimals 2 4 12 3 3" xfId="13028" xr:uid="{00000000-0005-0000-0000-0000BA4D0000}"/>
    <cellStyle name="Input0decimals 2 4 12 3 3 2" xfId="13029" xr:uid="{00000000-0005-0000-0000-0000BB4D0000}"/>
    <cellStyle name="Input0decimals 2 4 12 3 3 2 2" xfId="35058" xr:uid="{00000000-0005-0000-0000-0000BC4D0000}"/>
    <cellStyle name="Input0decimals 2 4 12 3 3 3" xfId="35057" xr:uid="{00000000-0005-0000-0000-0000BD4D0000}"/>
    <cellStyle name="Input0decimals 2 4 12 3 4" xfId="13030" xr:uid="{00000000-0005-0000-0000-0000BE4D0000}"/>
    <cellStyle name="Input0decimals 2 4 12 3 4 2" xfId="35059" xr:uid="{00000000-0005-0000-0000-0000BF4D0000}"/>
    <cellStyle name="Input0decimals 2 4 12 3 5" xfId="13031" xr:uid="{00000000-0005-0000-0000-0000C04D0000}"/>
    <cellStyle name="Input0decimals 2 4 12 3 5 2" xfId="35060" xr:uid="{00000000-0005-0000-0000-0000C14D0000}"/>
    <cellStyle name="Input0decimals 2 4 12 3 6" xfId="35054" xr:uid="{00000000-0005-0000-0000-0000C24D0000}"/>
    <cellStyle name="Input0decimals 2 4 12 4" xfId="13032" xr:uid="{00000000-0005-0000-0000-0000C34D0000}"/>
    <cellStyle name="Input0decimals 2 4 12 4 2" xfId="13033" xr:uid="{00000000-0005-0000-0000-0000C44D0000}"/>
    <cellStyle name="Input0decimals 2 4 12 4 2 2" xfId="35062" xr:uid="{00000000-0005-0000-0000-0000C54D0000}"/>
    <cellStyle name="Input0decimals 2 4 12 4 3" xfId="35061" xr:uid="{00000000-0005-0000-0000-0000C64D0000}"/>
    <cellStyle name="Input0decimals 2 4 12 5" xfId="13034" xr:uid="{00000000-0005-0000-0000-0000C74D0000}"/>
    <cellStyle name="Input0decimals 2 4 12 5 2" xfId="13035" xr:uid="{00000000-0005-0000-0000-0000C84D0000}"/>
    <cellStyle name="Input0decimals 2 4 12 5 2 2" xfId="35064" xr:uid="{00000000-0005-0000-0000-0000C94D0000}"/>
    <cellStyle name="Input0decimals 2 4 12 5 3" xfId="35063" xr:uid="{00000000-0005-0000-0000-0000CA4D0000}"/>
    <cellStyle name="Input0decimals 2 4 12 6" xfId="13036" xr:uid="{00000000-0005-0000-0000-0000CB4D0000}"/>
    <cellStyle name="Input0decimals 2 4 12 6 2" xfId="13037" xr:uid="{00000000-0005-0000-0000-0000CC4D0000}"/>
    <cellStyle name="Input0decimals 2 4 12 6 2 2" xfId="35066" xr:uid="{00000000-0005-0000-0000-0000CD4D0000}"/>
    <cellStyle name="Input0decimals 2 4 12 6 3" xfId="35065" xr:uid="{00000000-0005-0000-0000-0000CE4D0000}"/>
    <cellStyle name="Input0decimals 2 4 12 7" xfId="13038" xr:uid="{00000000-0005-0000-0000-0000CF4D0000}"/>
    <cellStyle name="Input0decimals 2 4 12 7 2" xfId="35067" xr:uid="{00000000-0005-0000-0000-0000D04D0000}"/>
    <cellStyle name="Input0decimals 2 4 12 8" xfId="13039" xr:uid="{00000000-0005-0000-0000-0000D14D0000}"/>
    <cellStyle name="Input0decimals 2 4 12 8 2" xfId="35068" xr:uid="{00000000-0005-0000-0000-0000D24D0000}"/>
    <cellStyle name="Input0decimals 2 4 12 9" xfId="35046" xr:uid="{00000000-0005-0000-0000-0000D34D0000}"/>
    <cellStyle name="Input0decimals 2 4 13" xfId="13040" xr:uid="{00000000-0005-0000-0000-0000D44D0000}"/>
    <cellStyle name="Input0decimals 2 4 13 2" xfId="13041" xr:uid="{00000000-0005-0000-0000-0000D54D0000}"/>
    <cellStyle name="Input0decimals 2 4 13 2 2" xfId="13042" xr:uid="{00000000-0005-0000-0000-0000D64D0000}"/>
    <cellStyle name="Input0decimals 2 4 13 2 2 2" xfId="13043" xr:uid="{00000000-0005-0000-0000-0000D74D0000}"/>
    <cellStyle name="Input0decimals 2 4 13 2 2 2 2" xfId="35072" xr:uid="{00000000-0005-0000-0000-0000D84D0000}"/>
    <cellStyle name="Input0decimals 2 4 13 2 2 3" xfId="35071" xr:uid="{00000000-0005-0000-0000-0000D94D0000}"/>
    <cellStyle name="Input0decimals 2 4 13 2 3" xfId="13044" xr:uid="{00000000-0005-0000-0000-0000DA4D0000}"/>
    <cellStyle name="Input0decimals 2 4 13 2 3 2" xfId="13045" xr:uid="{00000000-0005-0000-0000-0000DB4D0000}"/>
    <cellStyle name="Input0decimals 2 4 13 2 3 2 2" xfId="35074" xr:uid="{00000000-0005-0000-0000-0000DC4D0000}"/>
    <cellStyle name="Input0decimals 2 4 13 2 3 3" xfId="35073" xr:uid="{00000000-0005-0000-0000-0000DD4D0000}"/>
    <cellStyle name="Input0decimals 2 4 13 2 4" xfId="13046" xr:uid="{00000000-0005-0000-0000-0000DE4D0000}"/>
    <cellStyle name="Input0decimals 2 4 13 2 4 2" xfId="35075" xr:uid="{00000000-0005-0000-0000-0000DF4D0000}"/>
    <cellStyle name="Input0decimals 2 4 13 2 5" xfId="13047" xr:uid="{00000000-0005-0000-0000-0000E04D0000}"/>
    <cellStyle name="Input0decimals 2 4 13 2 5 2" xfId="35076" xr:uid="{00000000-0005-0000-0000-0000E14D0000}"/>
    <cellStyle name="Input0decimals 2 4 13 2 6" xfId="35070" xr:uid="{00000000-0005-0000-0000-0000E24D0000}"/>
    <cellStyle name="Input0decimals 2 4 13 3" xfId="13048" xr:uid="{00000000-0005-0000-0000-0000E34D0000}"/>
    <cellStyle name="Input0decimals 2 4 13 3 2" xfId="13049" xr:uid="{00000000-0005-0000-0000-0000E44D0000}"/>
    <cellStyle name="Input0decimals 2 4 13 3 2 2" xfId="13050" xr:uid="{00000000-0005-0000-0000-0000E54D0000}"/>
    <cellStyle name="Input0decimals 2 4 13 3 2 2 2" xfId="35079" xr:uid="{00000000-0005-0000-0000-0000E64D0000}"/>
    <cellStyle name="Input0decimals 2 4 13 3 2 3" xfId="35078" xr:uid="{00000000-0005-0000-0000-0000E74D0000}"/>
    <cellStyle name="Input0decimals 2 4 13 3 3" xfId="13051" xr:uid="{00000000-0005-0000-0000-0000E84D0000}"/>
    <cellStyle name="Input0decimals 2 4 13 3 3 2" xfId="13052" xr:uid="{00000000-0005-0000-0000-0000E94D0000}"/>
    <cellStyle name="Input0decimals 2 4 13 3 3 2 2" xfId="35081" xr:uid="{00000000-0005-0000-0000-0000EA4D0000}"/>
    <cellStyle name="Input0decimals 2 4 13 3 3 3" xfId="35080" xr:uid="{00000000-0005-0000-0000-0000EB4D0000}"/>
    <cellStyle name="Input0decimals 2 4 13 3 4" xfId="13053" xr:uid="{00000000-0005-0000-0000-0000EC4D0000}"/>
    <cellStyle name="Input0decimals 2 4 13 3 4 2" xfId="35082" xr:uid="{00000000-0005-0000-0000-0000ED4D0000}"/>
    <cellStyle name="Input0decimals 2 4 13 3 5" xfId="13054" xr:uid="{00000000-0005-0000-0000-0000EE4D0000}"/>
    <cellStyle name="Input0decimals 2 4 13 3 5 2" xfId="35083" xr:uid="{00000000-0005-0000-0000-0000EF4D0000}"/>
    <cellStyle name="Input0decimals 2 4 13 3 6" xfId="35077" xr:uid="{00000000-0005-0000-0000-0000F04D0000}"/>
    <cellStyle name="Input0decimals 2 4 13 4" xfId="13055" xr:uid="{00000000-0005-0000-0000-0000F14D0000}"/>
    <cellStyle name="Input0decimals 2 4 13 4 2" xfId="13056" xr:uid="{00000000-0005-0000-0000-0000F24D0000}"/>
    <cellStyle name="Input0decimals 2 4 13 4 2 2" xfId="35085" xr:uid="{00000000-0005-0000-0000-0000F34D0000}"/>
    <cellStyle name="Input0decimals 2 4 13 4 3" xfId="35084" xr:uid="{00000000-0005-0000-0000-0000F44D0000}"/>
    <cellStyle name="Input0decimals 2 4 13 5" xfId="13057" xr:uid="{00000000-0005-0000-0000-0000F54D0000}"/>
    <cellStyle name="Input0decimals 2 4 13 5 2" xfId="13058" xr:uid="{00000000-0005-0000-0000-0000F64D0000}"/>
    <cellStyle name="Input0decimals 2 4 13 5 2 2" xfId="35087" xr:uid="{00000000-0005-0000-0000-0000F74D0000}"/>
    <cellStyle name="Input0decimals 2 4 13 5 3" xfId="35086" xr:uid="{00000000-0005-0000-0000-0000F84D0000}"/>
    <cellStyle name="Input0decimals 2 4 13 6" xfId="13059" xr:uid="{00000000-0005-0000-0000-0000F94D0000}"/>
    <cellStyle name="Input0decimals 2 4 13 6 2" xfId="13060" xr:uid="{00000000-0005-0000-0000-0000FA4D0000}"/>
    <cellStyle name="Input0decimals 2 4 13 6 2 2" xfId="35089" xr:uid="{00000000-0005-0000-0000-0000FB4D0000}"/>
    <cellStyle name="Input0decimals 2 4 13 6 3" xfId="35088" xr:uid="{00000000-0005-0000-0000-0000FC4D0000}"/>
    <cellStyle name="Input0decimals 2 4 13 7" xfId="13061" xr:uid="{00000000-0005-0000-0000-0000FD4D0000}"/>
    <cellStyle name="Input0decimals 2 4 13 7 2" xfId="35090" xr:uid="{00000000-0005-0000-0000-0000FE4D0000}"/>
    <cellStyle name="Input0decimals 2 4 13 8" xfId="13062" xr:uid="{00000000-0005-0000-0000-0000FF4D0000}"/>
    <cellStyle name="Input0decimals 2 4 13 8 2" xfId="35091" xr:uid="{00000000-0005-0000-0000-0000004E0000}"/>
    <cellStyle name="Input0decimals 2 4 13 9" xfId="35069" xr:uid="{00000000-0005-0000-0000-0000014E0000}"/>
    <cellStyle name="Input0decimals 2 4 14" xfId="13063" xr:uid="{00000000-0005-0000-0000-0000024E0000}"/>
    <cellStyle name="Input0decimals 2 4 14 2" xfId="13064" xr:uid="{00000000-0005-0000-0000-0000034E0000}"/>
    <cellStyle name="Input0decimals 2 4 14 2 2" xfId="13065" xr:uid="{00000000-0005-0000-0000-0000044E0000}"/>
    <cellStyle name="Input0decimals 2 4 14 2 2 2" xfId="13066" xr:uid="{00000000-0005-0000-0000-0000054E0000}"/>
    <cellStyle name="Input0decimals 2 4 14 2 2 2 2" xfId="35095" xr:uid="{00000000-0005-0000-0000-0000064E0000}"/>
    <cellStyle name="Input0decimals 2 4 14 2 2 3" xfId="35094" xr:uid="{00000000-0005-0000-0000-0000074E0000}"/>
    <cellStyle name="Input0decimals 2 4 14 2 3" xfId="13067" xr:uid="{00000000-0005-0000-0000-0000084E0000}"/>
    <cellStyle name="Input0decimals 2 4 14 2 3 2" xfId="13068" xr:uid="{00000000-0005-0000-0000-0000094E0000}"/>
    <cellStyle name="Input0decimals 2 4 14 2 3 2 2" xfId="35097" xr:uid="{00000000-0005-0000-0000-00000A4E0000}"/>
    <cellStyle name="Input0decimals 2 4 14 2 3 3" xfId="35096" xr:uid="{00000000-0005-0000-0000-00000B4E0000}"/>
    <cellStyle name="Input0decimals 2 4 14 2 4" xfId="13069" xr:uid="{00000000-0005-0000-0000-00000C4E0000}"/>
    <cellStyle name="Input0decimals 2 4 14 2 4 2" xfId="35098" xr:uid="{00000000-0005-0000-0000-00000D4E0000}"/>
    <cellStyle name="Input0decimals 2 4 14 2 5" xfId="13070" xr:uid="{00000000-0005-0000-0000-00000E4E0000}"/>
    <cellStyle name="Input0decimals 2 4 14 2 5 2" xfId="35099" xr:uid="{00000000-0005-0000-0000-00000F4E0000}"/>
    <cellStyle name="Input0decimals 2 4 14 2 6" xfId="35093" xr:uid="{00000000-0005-0000-0000-0000104E0000}"/>
    <cellStyle name="Input0decimals 2 4 14 3" xfId="13071" xr:uid="{00000000-0005-0000-0000-0000114E0000}"/>
    <cellStyle name="Input0decimals 2 4 14 3 2" xfId="13072" xr:uid="{00000000-0005-0000-0000-0000124E0000}"/>
    <cellStyle name="Input0decimals 2 4 14 3 2 2" xfId="13073" xr:uid="{00000000-0005-0000-0000-0000134E0000}"/>
    <cellStyle name="Input0decimals 2 4 14 3 2 2 2" xfId="35102" xr:uid="{00000000-0005-0000-0000-0000144E0000}"/>
    <cellStyle name="Input0decimals 2 4 14 3 2 3" xfId="35101" xr:uid="{00000000-0005-0000-0000-0000154E0000}"/>
    <cellStyle name="Input0decimals 2 4 14 3 3" xfId="13074" xr:uid="{00000000-0005-0000-0000-0000164E0000}"/>
    <cellStyle name="Input0decimals 2 4 14 3 3 2" xfId="13075" xr:uid="{00000000-0005-0000-0000-0000174E0000}"/>
    <cellStyle name="Input0decimals 2 4 14 3 3 2 2" xfId="35104" xr:uid="{00000000-0005-0000-0000-0000184E0000}"/>
    <cellStyle name="Input0decimals 2 4 14 3 3 3" xfId="35103" xr:uid="{00000000-0005-0000-0000-0000194E0000}"/>
    <cellStyle name="Input0decimals 2 4 14 3 4" xfId="13076" xr:uid="{00000000-0005-0000-0000-00001A4E0000}"/>
    <cellStyle name="Input0decimals 2 4 14 3 4 2" xfId="35105" xr:uid="{00000000-0005-0000-0000-00001B4E0000}"/>
    <cellStyle name="Input0decimals 2 4 14 3 5" xfId="13077" xr:uid="{00000000-0005-0000-0000-00001C4E0000}"/>
    <cellStyle name="Input0decimals 2 4 14 3 5 2" xfId="35106" xr:uid="{00000000-0005-0000-0000-00001D4E0000}"/>
    <cellStyle name="Input0decimals 2 4 14 3 6" xfId="35100" xr:uid="{00000000-0005-0000-0000-00001E4E0000}"/>
    <cellStyle name="Input0decimals 2 4 14 4" xfId="13078" xr:uid="{00000000-0005-0000-0000-00001F4E0000}"/>
    <cellStyle name="Input0decimals 2 4 14 4 2" xfId="13079" xr:uid="{00000000-0005-0000-0000-0000204E0000}"/>
    <cellStyle name="Input0decimals 2 4 14 4 2 2" xfId="35108" xr:uid="{00000000-0005-0000-0000-0000214E0000}"/>
    <cellStyle name="Input0decimals 2 4 14 4 3" xfId="35107" xr:uid="{00000000-0005-0000-0000-0000224E0000}"/>
    <cellStyle name="Input0decimals 2 4 14 5" xfId="13080" xr:uid="{00000000-0005-0000-0000-0000234E0000}"/>
    <cellStyle name="Input0decimals 2 4 14 5 2" xfId="13081" xr:uid="{00000000-0005-0000-0000-0000244E0000}"/>
    <cellStyle name="Input0decimals 2 4 14 5 2 2" xfId="35110" xr:uid="{00000000-0005-0000-0000-0000254E0000}"/>
    <cellStyle name="Input0decimals 2 4 14 5 3" xfId="35109" xr:uid="{00000000-0005-0000-0000-0000264E0000}"/>
    <cellStyle name="Input0decimals 2 4 14 6" xfId="13082" xr:uid="{00000000-0005-0000-0000-0000274E0000}"/>
    <cellStyle name="Input0decimals 2 4 14 6 2" xfId="35111" xr:uid="{00000000-0005-0000-0000-0000284E0000}"/>
    <cellStyle name="Input0decimals 2 4 14 7" xfId="13083" xr:uid="{00000000-0005-0000-0000-0000294E0000}"/>
    <cellStyle name="Input0decimals 2 4 14 7 2" xfId="35112" xr:uid="{00000000-0005-0000-0000-00002A4E0000}"/>
    <cellStyle name="Input0decimals 2 4 14 8" xfId="35092" xr:uid="{00000000-0005-0000-0000-00002B4E0000}"/>
    <cellStyle name="Input0decimals 2 4 15" xfId="13084" xr:uid="{00000000-0005-0000-0000-00002C4E0000}"/>
    <cellStyle name="Input0decimals 2 4 15 2" xfId="13085" xr:uid="{00000000-0005-0000-0000-00002D4E0000}"/>
    <cellStyle name="Input0decimals 2 4 15 2 2" xfId="13086" xr:uid="{00000000-0005-0000-0000-00002E4E0000}"/>
    <cellStyle name="Input0decimals 2 4 15 2 2 2" xfId="35115" xr:uid="{00000000-0005-0000-0000-00002F4E0000}"/>
    <cellStyle name="Input0decimals 2 4 15 2 3" xfId="35114" xr:uid="{00000000-0005-0000-0000-0000304E0000}"/>
    <cellStyle name="Input0decimals 2 4 15 3" xfId="13087" xr:uid="{00000000-0005-0000-0000-0000314E0000}"/>
    <cellStyle name="Input0decimals 2 4 15 3 2" xfId="13088" xr:uid="{00000000-0005-0000-0000-0000324E0000}"/>
    <cellStyle name="Input0decimals 2 4 15 3 2 2" xfId="35117" xr:uid="{00000000-0005-0000-0000-0000334E0000}"/>
    <cellStyle name="Input0decimals 2 4 15 3 3" xfId="35116" xr:uid="{00000000-0005-0000-0000-0000344E0000}"/>
    <cellStyle name="Input0decimals 2 4 15 4" xfId="13089" xr:uid="{00000000-0005-0000-0000-0000354E0000}"/>
    <cellStyle name="Input0decimals 2 4 15 4 2" xfId="35118" xr:uid="{00000000-0005-0000-0000-0000364E0000}"/>
    <cellStyle name="Input0decimals 2 4 15 5" xfId="13090" xr:uid="{00000000-0005-0000-0000-0000374E0000}"/>
    <cellStyle name="Input0decimals 2 4 15 5 2" xfId="35119" xr:uid="{00000000-0005-0000-0000-0000384E0000}"/>
    <cellStyle name="Input0decimals 2 4 15 6" xfId="35113" xr:uid="{00000000-0005-0000-0000-0000394E0000}"/>
    <cellStyle name="Input0decimals 2 4 16" xfId="13091" xr:uid="{00000000-0005-0000-0000-00003A4E0000}"/>
    <cellStyle name="Input0decimals 2 4 16 2" xfId="13092" xr:uid="{00000000-0005-0000-0000-00003B4E0000}"/>
    <cellStyle name="Input0decimals 2 4 16 2 2" xfId="13093" xr:uid="{00000000-0005-0000-0000-00003C4E0000}"/>
    <cellStyle name="Input0decimals 2 4 16 2 2 2" xfId="35122" xr:uid="{00000000-0005-0000-0000-00003D4E0000}"/>
    <cellStyle name="Input0decimals 2 4 16 2 3" xfId="35121" xr:uid="{00000000-0005-0000-0000-00003E4E0000}"/>
    <cellStyle name="Input0decimals 2 4 16 3" xfId="13094" xr:uid="{00000000-0005-0000-0000-00003F4E0000}"/>
    <cellStyle name="Input0decimals 2 4 16 3 2" xfId="13095" xr:uid="{00000000-0005-0000-0000-0000404E0000}"/>
    <cellStyle name="Input0decimals 2 4 16 3 2 2" xfId="35124" xr:uid="{00000000-0005-0000-0000-0000414E0000}"/>
    <cellStyle name="Input0decimals 2 4 16 3 3" xfId="35123" xr:uid="{00000000-0005-0000-0000-0000424E0000}"/>
    <cellStyle name="Input0decimals 2 4 16 4" xfId="13096" xr:uid="{00000000-0005-0000-0000-0000434E0000}"/>
    <cellStyle name="Input0decimals 2 4 16 4 2" xfId="35125" xr:uid="{00000000-0005-0000-0000-0000444E0000}"/>
    <cellStyle name="Input0decimals 2 4 16 5" xfId="13097" xr:uid="{00000000-0005-0000-0000-0000454E0000}"/>
    <cellStyle name="Input0decimals 2 4 16 5 2" xfId="35126" xr:uid="{00000000-0005-0000-0000-0000464E0000}"/>
    <cellStyle name="Input0decimals 2 4 16 6" xfId="35120" xr:uid="{00000000-0005-0000-0000-0000474E0000}"/>
    <cellStyle name="Input0decimals 2 4 17" xfId="13098" xr:uid="{00000000-0005-0000-0000-0000484E0000}"/>
    <cellStyle name="Input0decimals 2 4 17 2" xfId="13099" xr:uid="{00000000-0005-0000-0000-0000494E0000}"/>
    <cellStyle name="Input0decimals 2 4 17 2 2" xfId="35128" xr:uid="{00000000-0005-0000-0000-00004A4E0000}"/>
    <cellStyle name="Input0decimals 2 4 17 3" xfId="35127" xr:uid="{00000000-0005-0000-0000-00004B4E0000}"/>
    <cellStyle name="Input0decimals 2 4 18" xfId="13100" xr:uid="{00000000-0005-0000-0000-00004C4E0000}"/>
    <cellStyle name="Input0decimals 2 4 18 2" xfId="35129" xr:uid="{00000000-0005-0000-0000-00004D4E0000}"/>
    <cellStyle name="Input0decimals 2 4 19" xfId="13101" xr:uid="{00000000-0005-0000-0000-00004E4E0000}"/>
    <cellStyle name="Input0decimals 2 4 19 2" xfId="35130" xr:uid="{00000000-0005-0000-0000-00004F4E0000}"/>
    <cellStyle name="Input0decimals 2 4 2" xfId="13102" xr:uid="{00000000-0005-0000-0000-0000504E0000}"/>
    <cellStyle name="Input0decimals 2 4 2 2" xfId="13103" xr:uid="{00000000-0005-0000-0000-0000514E0000}"/>
    <cellStyle name="Input0decimals 2 4 2 2 2" xfId="13104" xr:uid="{00000000-0005-0000-0000-0000524E0000}"/>
    <cellStyle name="Input0decimals 2 4 2 2 2 2" xfId="13105" xr:uid="{00000000-0005-0000-0000-0000534E0000}"/>
    <cellStyle name="Input0decimals 2 4 2 2 2 2 2" xfId="35134" xr:uid="{00000000-0005-0000-0000-0000544E0000}"/>
    <cellStyle name="Input0decimals 2 4 2 2 2 3" xfId="35133" xr:uid="{00000000-0005-0000-0000-0000554E0000}"/>
    <cellStyle name="Input0decimals 2 4 2 2 3" xfId="13106" xr:uid="{00000000-0005-0000-0000-0000564E0000}"/>
    <cellStyle name="Input0decimals 2 4 2 2 3 2" xfId="13107" xr:uid="{00000000-0005-0000-0000-0000574E0000}"/>
    <cellStyle name="Input0decimals 2 4 2 2 3 2 2" xfId="35136" xr:uid="{00000000-0005-0000-0000-0000584E0000}"/>
    <cellStyle name="Input0decimals 2 4 2 2 3 3" xfId="35135" xr:uid="{00000000-0005-0000-0000-0000594E0000}"/>
    <cellStyle name="Input0decimals 2 4 2 2 4" xfId="13108" xr:uid="{00000000-0005-0000-0000-00005A4E0000}"/>
    <cellStyle name="Input0decimals 2 4 2 2 4 2" xfId="35137" xr:uid="{00000000-0005-0000-0000-00005B4E0000}"/>
    <cellStyle name="Input0decimals 2 4 2 2 5" xfId="13109" xr:uid="{00000000-0005-0000-0000-00005C4E0000}"/>
    <cellStyle name="Input0decimals 2 4 2 2 5 2" xfId="35138" xr:uid="{00000000-0005-0000-0000-00005D4E0000}"/>
    <cellStyle name="Input0decimals 2 4 2 2 6" xfId="35132" xr:uid="{00000000-0005-0000-0000-00005E4E0000}"/>
    <cellStyle name="Input0decimals 2 4 2 3" xfId="13110" xr:uid="{00000000-0005-0000-0000-00005F4E0000}"/>
    <cellStyle name="Input0decimals 2 4 2 3 2" xfId="13111" xr:uid="{00000000-0005-0000-0000-0000604E0000}"/>
    <cellStyle name="Input0decimals 2 4 2 3 2 2" xfId="13112" xr:uid="{00000000-0005-0000-0000-0000614E0000}"/>
    <cellStyle name="Input0decimals 2 4 2 3 2 2 2" xfId="35141" xr:uid="{00000000-0005-0000-0000-0000624E0000}"/>
    <cellStyle name="Input0decimals 2 4 2 3 2 3" xfId="35140" xr:uid="{00000000-0005-0000-0000-0000634E0000}"/>
    <cellStyle name="Input0decimals 2 4 2 3 3" xfId="13113" xr:uid="{00000000-0005-0000-0000-0000644E0000}"/>
    <cellStyle name="Input0decimals 2 4 2 3 3 2" xfId="13114" xr:uid="{00000000-0005-0000-0000-0000654E0000}"/>
    <cellStyle name="Input0decimals 2 4 2 3 3 2 2" xfId="35143" xr:uid="{00000000-0005-0000-0000-0000664E0000}"/>
    <cellStyle name="Input0decimals 2 4 2 3 3 3" xfId="35142" xr:uid="{00000000-0005-0000-0000-0000674E0000}"/>
    <cellStyle name="Input0decimals 2 4 2 3 4" xfId="13115" xr:uid="{00000000-0005-0000-0000-0000684E0000}"/>
    <cellStyle name="Input0decimals 2 4 2 3 4 2" xfId="35144" xr:uid="{00000000-0005-0000-0000-0000694E0000}"/>
    <cellStyle name="Input0decimals 2 4 2 3 5" xfId="13116" xr:uid="{00000000-0005-0000-0000-00006A4E0000}"/>
    <cellStyle name="Input0decimals 2 4 2 3 5 2" xfId="35145" xr:uid="{00000000-0005-0000-0000-00006B4E0000}"/>
    <cellStyle name="Input0decimals 2 4 2 3 6" xfId="35139" xr:uid="{00000000-0005-0000-0000-00006C4E0000}"/>
    <cellStyle name="Input0decimals 2 4 2 4" xfId="13117" xr:uid="{00000000-0005-0000-0000-00006D4E0000}"/>
    <cellStyle name="Input0decimals 2 4 2 4 2" xfId="35146" xr:uid="{00000000-0005-0000-0000-00006E4E0000}"/>
    <cellStyle name="Input0decimals 2 4 2 5" xfId="13118" xr:uid="{00000000-0005-0000-0000-00006F4E0000}"/>
    <cellStyle name="Input0decimals 2 4 2 5 2" xfId="35147" xr:uid="{00000000-0005-0000-0000-0000704E0000}"/>
    <cellStyle name="Input0decimals 2 4 2 6" xfId="35131" xr:uid="{00000000-0005-0000-0000-0000714E0000}"/>
    <cellStyle name="Input0decimals 2 4 20" xfId="34999" xr:uid="{00000000-0005-0000-0000-0000724E0000}"/>
    <cellStyle name="Input0decimals 2 4 3" xfId="13119" xr:uid="{00000000-0005-0000-0000-0000734E0000}"/>
    <cellStyle name="Input0decimals 2 4 3 2" xfId="13120" xr:uid="{00000000-0005-0000-0000-0000744E0000}"/>
    <cellStyle name="Input0decimals 2 4 3 2 2" xfId="13121" xr:uid="{00000000-0005-0000-0000-0000754E0000}"/>
    <cellStyle name="Input0decimals 2 4 3 2 2 2" xfId="13122" xr:uid="{00000000-0005-0000-0000-0000764E0000}"/>
    <cellStyle name="Input0decimals 2 4 3 2 2 2 2" xfId="35151" xr:uid="{00000000-0005-0000-0000-0000774E0000}"/>
    <cellStyle name="Input0decimals 2 4 3 2 2 3" xfId="35150" xr:uid="{00000000-0005-0000-0000-0000784E0000}"/>
    <cellStyle name="Input0decimals 2 4 3 2 3" xfId="13123" xr:uid="{00000000-0005-0000-0000-0000794E0000}"/>
    <cellStyle name="Input0decimals 2 4 3 2 3 2" xfId="13124" xr:uid="{00000000-0005-0000-0000-00007A4E0000}"/>
    <cellStyle name="Input0decimals 2 4 3 2 3 2 2" xfId="35153" xr:uid="{00000000-0005-0000-0000-00007B4E0000}"/>
    <cellStyle name="Input0decimals 2 4 3 2 3 3" xfId="35152" xr:uid="{00000000-0005-0000-0000-00007C4E0000}"/>
    <cellStyle name="Input0decimals 2 4 3 2 4" xfId="13125" xr:uid="{00000000-0005-0000-0000-00007D4E0000}"/>
    <cellStyle name="Input0decimals 2 4 3 2 4 2" xfId="35154" xr:uid="{00000000-0005-0000-0000-00007E4E0000}"/>
    <cellStyle name="Input0decimals 2 4 3 2 5" xfId="13126" xr:uid="{00000000-0005-0000-0000-00007F4E0000}"/>
    <cellStyle name="Input0decimals 2 4 3 2 5 2" xfId="35155" xr:uid="{00000000-0005-0000-0000-0000804E0000}"/>
    <cellStyle name="Input0decimals 2 4 3 2 6" xfId="35149" xr:uid="{00000000-0005-0000-0000-0000814E0000}"/>
    <cellStyle name="Input0decimals 2 4 3 3" xfId="13127" xr:uid="{00000000-0005-0000-0000-0000824E0000}"/>
    <cellStyle name="Input0decimals 2 4 3 3 2" xfId="13128" xr:uid="{00000000-0005-0000-0000-0000834E0000}"/>
    <cellStyle name="Input0decimals 2 4 3 3 2 2" xfId="13129" xr:uid="{00000000-0005-0000-0000-0000844E0000}"/>
    <cellStyle name="Input0decimals 2 4 3 3 2 2 2" xfId="35158" xr:uid="{00000000-0005-0000-0000-0000854E0000}"/>
    <cellStyle name="Input0decimals 2 4 3 3 2 3" xfId="35157" xr:uid="{00000000-0005-0000-0000-0000864E0000}"/>
    <cellStyle name="Input0decimals 2 4 3 3 3" xfId="13130" xr:uid="{00000000-0005-0000-0000-0000874E0000}"/>
    <cellStyle name="Input0decimals 2 4 3 3 3 2" xfId="13131" xr:uid="{00000000-0005-0000-0000-0000884E0000}"/>
    <cellStyle name="Input0decimals 2 4 3 3 3 2 2" xfId="35160" xr:uid="{00000000-0005-0000-0000-0000894E0000}"/>
    <cellStyle name="Input0decimals 2 4 3 3 3 3" xfId="35159" xr:uid="{00000000-0005-0000-0000-00008A4E0000}"/>
    <cellStyle name="Input0decimals 2 4 3 3 4" xfId="13132" xr:uid="{00000000-0005-0000-0000-00008B4E0000}"/>
    <cellStyle name="Input0decimals 2 4 3 3 4 2" xfId="35161" xr:uid="{00000000-0005-0000-0000-00008C4E0000}"/>
    <cellStyle name="Input0decimals 2 4 3 3 5" xfId="13133" xr:uid="{00000000-0005-0000-0000-00008D4E0000}"/>
    <cellStyle name="Input0decimals 2 4 3 3 5 2" xfId="35162" xr:uid="{00000000-0005-0000-0000-00008E4E0000}"/>
    <cellStyle name="Input0decimals 2 4 3 3 6" xfId="35156" xr:uid="{00000000-0005-0000-0000-00008F4E0000}"/>
    <cellStyle name="Input0decimals 2 4 3 4" xfId="13134" xr:uid="{00000000-0005-0000-0000-0000904E0000}"/>
    <cellStyle name="Input0decimals 2 4 3 4 2" xfId="13135" xr:uid="{00000000-0005-0000-0000-0000914E0000}"/>
    <cellStyle name="Input0decimals 2 4 3 4 2 2" xfId="35164" xr:uid="{00000000-0005-0000-0000-0000924E0000}"/>
    <cellStyle name="Input0decimals 2 4 3 4 3" xfId="35163" xr:uid="{00000000-0005-0000-0000-0000934E0000}"/>
    <cellStyle name="Input0decimals 2 4 3 5" xfId="13136" xr:uid="{00000000-0005-0000-0000-0000944E0000}"/>
    <cellStyle name="Input0decimals 2 4 3 5 2" xfId="13137" xr:uid="{00000000-0005-0000-0000-0000954E0000}"/>
    <cellStyle name="Input0decimals 2 4 3 5 2 2" xfId="35166" xr:uid="{00000000-0005-0000-0000-0000964E0000}"/>
    <cellStyle name="Input0decimals 2 4 3 5 3" xfId="35165" xr:uid="{00000000-0005-0000-0000-0000974E0000}"/>
    <cellStyle name="Input0decimals 2 4 3 6" xfId="13138" xr:uid="{00000000-0005-0000-0000-0000984E0000}"/>
    <cellStyle name="Input0decimals 2 4 3 6 2" xfId="13139" xr:uid="{00000000-0005-0000-0000-0000994E0000}"/>
    <cellStyle name="Input0decimals 2 4 3 6 2 2" xfId="35168" xr:uid="{00000000-0005-0000-0000-00009A4E0000}"/>
    <cellStyle name="Input0decimals 2 4 3 6 3" xfId="35167" xr:uid="{00000000-0005-0000-0000-00009B4E0000}"/>
    <cellStyle name="Input0decimals 2 4 3 7" xfId="13140" xr:uid="{00000000-0005-0000-0000-00009C4E0000}"/>
    <cellStyle name="Input0decimals 2 4 3 7 2" xfId="35169" xr:uid="{00000000-0005-0000-0000-00009D4E0000}"/>
    <cellStyle name="Input0decimals 2 4 3 8" xfId="13141" xr:uid="{00000000-0005-0000-0000-00009E4E0000}"/>
    <cellStyle name="Input0decimals 2 4 3 8 2" xfId="35170" xr:uid="{00000000-0005-0000-0000-00009F4E0000}"/>
    <cellStyle name="Input0decimals 2 4 3 9" xfId="35148" xr:uid="{00000000-0005-0000-0000-0000A04E0000}"/>
    <cellStyle name="Input0decimals 2 4 4" xfId="13142" xr:uid="{00000000-0005-0000-0000-0000A14E0000}"/>
    <cellStyle name="Input0decimals 2 4 4 2" xfId="13143" xr:uid="{00000000-0005-0000-0000-0000A24E0000}"/>
    <cellStyle name="Input0decimals 2 4 4 2 2" xfId="13144" xr:uid="{00000000-0005-0000-0000-0000A34E0000}"/>
    <cellStyle name="Input0decimals 2 4 4 2 2 2" xfId="13145" xr:uid="{00000000-0005-0000-0000-0000A44E0000}"/>
    <cellStyle name="Input0decimals 2 4 4 2 2 2 2" xfId="35174" xr:uid="{00000000-0005-0000-0000-0000A54E0000}"/>
    <cellStyle name="Input0decimals 2 4 4 2 2 3" xfId="35173" xr:uid="{00000000-0005-0000-0000-0000A64E0000}"/>
    <cellStyle name="Input0decimals 2 4 4 2 3" xfId="13146" xr:uid="{00000000-0005-0000-0000-0000A74E0000}"/>
    <cellStyle name="Input0decimals 2 4 4 2 3 2" xfId="13147" xr:uid="{00000000-0005-0000-0000-0000A84E0000}"/>
    <cellStyle name="Input0decimals 2 4 4 2 3 2 2" xfId="35176" xr:uid="{00000000-0005-0000-0000-0000A94E0000}"/>
    <cellStyle name="Input0decimals 2 4 4 2 3 3" xfId="35175" xr:uid="{00000000-0005-0000-0000-0000AA4E0000}"/>
    <cellStyle name="Input0decimals 2 4 4 2 4" xfId="13148" xr:uid="{00000000-0005-0000-0000-0000AB4E0000}"/>
    <cellStyle name="Input0decimals 2 4 4 2 4 2" xfId="35177" xr:uid="{00000000-0005-0000-0000-0000AC4E0000}"/>
    <cellStyle name="Input0decimals 2 4 4 2 5" xfId="13149" xr:uid="{00000000-0005-0000-0000-0000AD4E0000}"/>
    <cellStyle name="Input0decimals 2 4 4 2 5 2" xfId="35178" xr:uid="{00000000-0005-0000-0000-0000AE4E0000}"/>
    <cellStyle name="Input0decimals 2 4 4 2 6" xfId="35172" xr:uid="{00000000-0005-0000-0000-0000AF4E0000}"/>
    <cellStyle name="Input0decimals 2 4 4 3" xfId="13150" xr:uid="{00000000-0005-0000-0000-0000B04E0000}"/>
    <cellStyle name="Input0decimals 2 4 4 3 2" xfId="13151" xr:uid="{00000000-0005-0000-0000-0000B14E0000}"/>
    <cellStyle name="Input0decimals 2 4 4 3 2 2" xfId="13152" xr:uid="{00000000-0005-0000-0000-0000B24E0000}"/>
    <cellStyle name="Input0decimals 2 4 4 3 2 2 2" xfId="35181" xr:uid="{00000000-0005-0000-0000-0000B34E0000}"/>
    <cellStyle name="Input0decimals 2 4 4 3 2 3" xfId="35180" xr:uid="{00000000-0005-0000-0000-0000B44E0000}"/>
    <cellStyle name="Input0decimals 2 4 4 3 3" xfId="13153" xr:uid="{00000000-0005-0000-0000-0000B54E0000}"/>
    <cellStyle name="Input0decimals 2 4 4 3 3 2" xfId="13154" xr:uid="{00000000-0005-0000-0000-0000B64E0000}"/>
    <cellStyle name="Input0decimals 2 4 4 3 3 2 2" xfId="35183" xr:uid="{00000000-0005-0000-0000-0000B74E0000}"/>
    <cellStyle name="Input0decimals 2 4 4 3 3 3" xfId="35182" xr:uid="{00000000-0005-0000-0000-0000B84E0000}"/>
    <cellStyle name="Input0decimals 2 4 4 3 4" xfId="13155" xr:uid="{00000000-0005-0000-0000-0000B94E0000}"/>
    <cellStyle name="Input0decimals 2 4 4 3 4 2" xfId="35184" xr:uid="{00000000-0005-0000-0000-0000BA4E0000}"/>
    <cellStyle name="Input0decimals 2 4 4 3 5" xfId="13156" xr:uid="{00000000-0005-0000-0000-0000BB4E0000}"/>
    <cellStyle name="Input0decimals 2 4 4 3 5 2" xfId="35185" xr:uid="{00000000-0005-0000-0000-0000BC4E0000}"/>
    <cellStyle name="Input0decimals 2 4 4 3 6" xfId="35179" xr:uid="{00000000-0005-0000-0000-0000BD4E0000}"/>
    <cellStyle name="Input0decimals 2 4 4 4" xfId="13157" xr:uid="{00000000-0005-0000-0000-0000BE4E0000}"/>
    <cellStyle name="Input0decimals 2 4 4 4 2" xfId="13158" xr:uid="{00000000-0005-0000-0000-0000BF4E0000}"/>
    <cellStyle name="Input0decimals 2 4 4 4 2 2" xfId="35187" xr:uid="{00000000-0005-0000-0000-0000C04E0000}"/>
    <cellStyle name="Input0decimals 2 4 4 4 3" xfId="35186" xr:uid="{00000000-0005-0000-0000-0000C14E0000}"/>
    <cellStyle name="Input0decimals 2 4 4 5" xfId="13159" xr:uid="{00000000-0005-0000-0000-0000C24E0000}"/>
    <cellStyle name="Input0decimals 2 4 4 5 2" xfId="13160" xr:uid="{00000000-0005-0000-0000-0000C34E0000}"/>
    <cellStyle name="Input0decimals 2 4 4 5 2 2" xfId="35189" xr:uid="{00000000-0005-0000-0000-0000C44E0000}"/>
    <cellStyle name="Input0decimals 2 4 4 5 3" xfId="35188" xr:uid="{00000000-0005-0000-0000-0000C54E0000}"/>
    <cellStyle name="Input0decimals 2 4 4 6" xfId="13161" xr:uid="{00000000-0005-0000-0000-0000C64E0000}"/>
    <cellStyle name="Input0decimals 2 4 4 6 2" xfId="13162" xr:uid="{00000000-0005-0000-0000-0000C74E0000}"/>
    <cellStyle name="Input0decimals 2 4 4 6 2 2" xfId="35191" xr:uid="{00000000-0005-0000-0000-0000C84E0000}"/>
    <cellStyle name="Input0decimals 2 4 4 6 3" xfId="35190" xr:uid="{00000000-0005-0000-0000-0000C94E0000}"/>
    <cellStyle name="Input0decimals 2 4 4 7" xfId="13163" xr:uid="{00000000-0005-0000-0000-0000CA4E0000}"/>
    <cellStyle name="Input0decimals 2 4 4 7 2" xfId="35192" xr:uid="{00000000-0005-0000-0000-0000CB4E0000}"/>
    <cellStyle name="Input0decimals 2 4 4 8" xfId="13164" xr:uid="{00000000-0005-0000-0000-0000CC4E0000}"/>
    <cellStyle name="Input0decimals 2 4 4 8 2" xfId="35193" xr:uid="{00000000-0005-0000-0000-0000CD4E0000}"/>
    <cellStyle name="Input0decimals 2 4 4 9" xfId="35171" xr:uid="{00000000-0005-0000-0000-0000CE4E0000}"/>
    <cellStyle name="Input0decimals 2 4 5" xfId="13165" xr:uid="{00000000-0005-0000-0000-0000CF4E0000}"/>
    <cellStyle name="Input0decimals 2 4 5 2" xfId="13166" xr:uid="{00000000-0005-0000-0000-0000D04E0000}"/>
    <cellStyle name="Input0decimals 2 4 5 2 2" xfId="13167" xr:uid="{00000000-0005-0000-0000-0000D14E0000}"/>
    <cellStyle name="Input0decimals 2 4 5 2 2 2" xfId="13168" xr:uid="{00000000-0005-0000-0000-0000D24E0000}"/>
    <cellStyle name="Input0decimals 2 4 5 2 2 2 2" xfId="35197" xr:uid="{00000000-0005-0000-0000-0000D34E0000}"/>
    <cellStyle name="Input0decimals 2 4 5 2 2 3" xfId="35196" xr:uid="{00000000-0005-0000-0000-0000D44E0000}"/>
    <cellStyle name="Input0decimals 2 4 5 2 3" xfId="13169" xr:uid="{00000000-0005-0000-0000-0000D54E0000}"/>
    <cellStyle name="Input0decimals 2 4 5 2 3 2" xfId="13170" xr:uid="{00000000-0005-0000-0000-0000D64E0000}"/>
    <cellStyle name="Input0decimals 2 4 5 2 3 2 2" xfId="35199" xr:uid="{00000000-0005-0000-0000-0000D74E0000}"/>
    <cellStyle name="Input0decimals 2 4 5 2 3 3" xfId="35198" xr:uid="{00000000-0005-0000-0000-0000D84E0000}"/>
    <cellStyle name="Input0decimals 2 4 5 2 4" xfId="13171" xr:uid="{00000000-0005-0000-0000-0000D94E0000}"/>
    <cellStyle name="Input0decimals 2 4 5 2 4 2" xfId="35200" xr:uid="{00000000-0005-0000-0000-0000DA4E0000}"/>
    <cellStyle name="Input0decimals 2 4 5 2 5" xfId="13172" xr:uid="{00000000-0005-0000-0000-0000DB4E0000}"/>
    <cellStyle name="Input0decimals 2 4 5 2 5 2" xfId="35201" xr:uid="{00000000-0005-0000-0000-0000DC4E0000}"/>
    <cellStyle name="Input0decimals 2 4 5 2 6" xfId="35195" xr:uid="{00000000-0005-0000-0000-0000DD4E0000}"/>
    <cellStyle name="Input0decimals 2 4 5 3" xfId="13173" xr:uid="{00000000-0005-0000-0000-0000DE4E0000}"/>
    <cellStyle name="Input0decimals 2 4 5 3 2" xfId="13174" xr:uid="{00000000-0005-0000-0000-0000DF4E0000}"/>
    <cellStyle name="Input0decimals 2 4 5 3 2 2" xfId="13175" xr:uid="{00000000-0005-0000-0000-0000E04E0000}"/>
    <cellStyle name="Input0decimals 2 4 5 3 2 2 2" xfId="35204" xr:uid="{00000000-0005-0000-0000-0000E14E0000}"/>
    <cellStyle name="Input0decimals 2 4 5 3 2 3" xfId="35203" xr:uid="{00000000-0005-0000-0000-0000E24E0000}"/>
    <cellStyle name="Input0decimals 2 4 5 3 3" xfId="13176" xr:uid="{00000000-0005-0000-0000-0000E34E0000}"/>
    <cellStyle name="Input0decimals 2 4 5 3 3 2" xfId="13177" xr:uid="{00000000-0005-0000-0000-0000E44E0000}"/>
    <cellStyle name="Input0decimals 2 4 5 3 3 2 2" xfId="35206" xr:uid="{00000000-0005-0000-0000-0000E54E0000}"/>
    <cellStyle name="Input0decimals 2 4 5 3 3 3" xfId="35205" xr:uid="{00000000-0005-0000-0000-0000E64E0000}"/>
    <cellStyle name="Input0decimals 2 4 5 3 4" xfId="13178" xr:uid="{00000000-0005-0000-0000-0000E74E0000}"/>
    <cellStyle name="Input0decimals 2 4 5 3 4 2" xfId="35207" xr:uid="{00000000-0005-0000-0000-0000E84E0000}"/>
    <cellStyle name="Input0decimals 2 4 5 3 5" xfId="13179" xr:uid="{00000000-0005-0000-0000-0000E94E0000}"/>
    <cellStyle name="Input0decimals 2 4 5 3 5 2" xfId="35208" xr:uid="{00000000-0005-0000-0000-0000EA4E0000}"/>
    <cellStyle name="Input0decimals 2 4 5 3 6" xfId="35202" xr:uid="{00000000-0005-0000-0000-0000EB4E0000}"/>
    <cellStyle name="Input0decimals 2 4 5 4" xfId="13180" xr:uid="{00000000-0005-0000-0000-0000EC4E0000}"/>
    <cellStyle name="Input0decimals 2 4 5 4 2" xfId="13181" xr:uid="{00000000-0005-0000-0000-0000ED4E0000}"/>
    <cellStyle name="Input0decimals 2 4 5 4 2 2" xfId="35210" xr:uid="{00000000-0005-0000-0000-0000EE4E0000}"/>
    <cellStyle name="Input0decimals 2 4 5 4 3" xfId="35209" xr:uid="{00000000-0005-0000-0000-0000EF4E0000}"/>
    <cellStyle name="Input0decimals 2 4 5 5" xfId="13182" xr:uid="{00000000-0005-0000-0000-0000F04E0000}"/>
    <cellStyle name="Input0decimals 2 4 5 5 2" xfId="13183" xr:uid="{00000000-0005-0000-0000-0000F14E0000}"/>
    <cellStyle name="Input0decimals 2 4 5 5 2 2" xfId="35212" xr:uid="{00000000-0005-0000-0000-0000F24E0000}"/>
    <cellStyle name="Input0decimals 2 4 5 5 3" xfId="35211" xr:uid="{00000000-0005-0000-0000-0000F34E0000}"/>
    <cellStyle name="Input0decimals 2 4 5 6" xfId="13184" xr:uid="{00000000-0005-0000-0000-0000F44E0000}"/>
    <cellStyle name="Input0decimals 2 4 5 6 2" xfId="13185" xr:uid="{00000000-0005-0000-0000-0000F54E0000}"/>
    <cellStyle name="Input0decimals 2 4 5 6 2 2" xfId="35214" xr:uid="{00000000-0005-0000-0000-0000F64E0000}"/>
    <cellStyle name="Input0decimals 2 4 5 6 3" xfId="35213" xr:uid="{00000000-0005-0000-0000-0000F74E0000}"/>
    <cellStyle name="Input0decimals 2 4 5 7" xfId="13186" xr:uid="{00000000-0005-0000-0000-0000F84E0000}"/>
    <cellStyle name="Input0decimals 2 4 5 7 2" xfId="35215" xr:uid="{00000000-0005-0000-0000-0000F94E0000}"/>
    <cellStyle name="Input0decimals 2 4 5 8" xfId="13187" xr:uid="{00000000-0005-0000-0000-0000FA4E0000}"/>
    <cellStyle name="Input0decimals 2 4 5 8 2" xfId="35216" xr:uid="{00000000-0005-0000-0000-0000FB4E0000}"/>
    <cellStyle name="Input0decimals 2 4 5 9" xfId="35194" xr:uid="{00000000-0005-0000-0000-0000FC4E0000}"/>
    <cellStyle name="Input0decimals 2 4 6" xfId="13188" xr:uid="{00000000-0005-0000-0000-0000FD4E0000}"/>
    <cellStyle name="Input0decimals 2 4 6 2" xfId="13189" xr:uid="{00000000-0005-0000-0000-0000FE4E0000}"/>
    <cellStyle name="Input0decimals 2 4 6 2 2" xfId="13190" xr:uid="{00000000-0005-0000-0000-0000FF4E0000}"/>
    <cellStyle name="Input0decimals 2 4 6 2 2 2" xfId="13191" xr:uid="{00000000-0005-0000-0000-0000004F0000}"/>
    <cellStyle name="Input0decimals 2 4 6 2 2 2 2" xfId="35220" xr:uid="{00000000-0005-0000-0000-0000014F0000}"/>
    <cellStyle name="Input0decimals 2 4 6 2 2 3" xfId="35219" xr:uid="{00000000-0005-0000-0000-0000024F0000}"/>
    <cellStyle name="Input0decimals 2 4 6 2 3" xfId="13192" xr:uid="{00000000-0005-0000-0000-0000034F0000}"/>
    <cellStyle name="Input0decimals 2 4 6 2 3 2" xfId="13193" xr:uid="{00000000-0005-0000-0000-0000044F0000}"/>
    <cellStyle name="Input0decimals 2 4 6 2 3 2 2" xfId="35222" xr:uid="{00000000-0005-0000-0000-0000054F0000}"/>
    <cellStyle name="Input0decimals 2 4 6 2 3 3" xfId="35221" xr:uid="{00000000-0005-0000-0000-0000064F0000}"/>
    <cellStyle name="Input0decimals 2 4 6 2 4" xfId="13194" xr:uid="{00000000-0005-0000-0000-0000074F0000}"/>
    <cellStyle name="Input0decimals 2 4 6 2 4 2" xfId="35223" xr:uid="{00000000-0005-0000-0000-0000084F0000}"/>
    <cellStyle name="Input0decimals 2 4 6 2 5" xfId="13195" xr:uid="{00000000-0005-0000-0000-0000094F0000}"/>
    <cellStyle name="Input0decimals 2 4 6 2 5 2" xfId="35224" xr:uid="{00000000-0005-0000-0000-00000A4F0000}"/>
    <cellStyle name="Input0decimals 2 4 6 2 6" xfId="35218" xr:uid="{00000000-0005-0000-0000-00000B4F0000}"/>
    <cellStyle name="Input0decimals 2 4 6 3" xfId="13196" xr:uid="{00000000-0005-0000-0000-00000C4F0000}"/>
    <cellStyle name="Input0decimals 2 4 6 3 2" xfId="13197" xr:uid="{00000000-0005-0000-0000-00000D4F0000}"/>
    <cellStyle name="Input0decimals 2 4 6 3 2 2" xfId="13198" xr:uid="{00000000-0005-0000-0000-00000E4F0000}"/>
    <cellStyle name="Input0decimals 2 4 6 3 2 2 2" xfId="35227" xr:uid="{00000000-0005-0000-0000-00000F4F0000}"/>
    <cellStyle name="Input0decimals 2 4 6 3 2 3" xfId="35226" xr:uid="{00000000-0005-0000-0000-0000104F0000}"/>
    <cellStyle name="Input0decimals 2 4 6 3 3" xfId="13199" xr:uid="{00000000-0005-0000-0000-0000114F0000}"/>
    <cellStyle name="Input0decimals 2 4 6 3 3 2" xfId="13200" xr:uid="{00000000-0005-0000-0000-0000124F0000}"/>
    <cellStyle name="Input0decimals 2 4 6 3 3 2 2" xfId="35229" xr:uid="{00000000-0005-0000-0000-0000134F0000}"/>
    <cellStyle name="Input0decimals 2 4 6 3 3 3" xfId="35228" xr:uid="{00000000-0005-0000-0000-0000144F0000}"/>
    <cellStyle name="Input0decimals 2 4 6 3 4" xfId="13201" xr:uid="{00000000-0005-0000-0000-0000154F0000}"/>
    <cellStyle name="Input0decimals 2 4 6 3 4 2" xfId="35230" xr:uid="{00000000-0005-0000-0000-0000164F0000}"/>
    <cellStyle name="Input0decimals 2 4 6 3 5" xfId="13202" xr:uid="{00000000-0005-0000-0000-0000174F0000}"/>
    <cellStyle name="Input0decimals 2 4 6 3 5 2" xfId="35231" xr:uid="{00000000-0005-0000-0000-0000184F0000}"/>
    <cellStyle name="Input0decimals 2 4 6 3 6" xfId="35225" xr:uid="{00000000-0005-0000-0000-0000194F0000}"/>
    <cellStyle name="Input0decimals 2 4 6 4" xfId="13203" xr:uid="{00000000-0005-0000-0000-00001A4F0000}"/>
    <cellStyle name="Input0decimals 2 4 6 4 2" xfId="13204" xr:uid="{00000000-0005-0000-0000-00001B4F0000}"/>
    <cellStyle name="Input0decimals 2 4 6 4 2 2" xfId="35233" xr:uid="{00000000-0005-0000-0000-00001C4F0000}"/>
    <cellStyle name="Input0decimals 2 4 6 4 3" xfId="35232" xr:uid="{00000000-0005-0000-0000-00001D4F0000}"/>
    <cellStyle name="Input0decimals 2 4 6 5" xfId="13205" xr:uid="{00000000-0005-0000-0000-00001E4F0000}"/>
    <cellStyle name="Input0decimals 2 4 6 5 2" xfId="13206" xr:uid="{00000000-0005-0000-0000-00001F4F0000}"/>
    <cellStyle name="Input0decimals 2 4 6 5 2 2" xfId="35235" xr:uid="{00000000-0005-0000-0000-0000204F0000}"/>
    <cellStyle name="Input0decimals 2 4 6 5 3" xfId="35234" xr:uid="{00000000-0005-0000-0000-0000214F0000}"/>
    <cellStyle name="Input0decimals 2 4 6 6" xfId="13207" xr:uid="{00000000-0005-0000-0000-0000224F0000}"/>
    <cellStyle name="Input0decimals 2 4 6 6 2" xfId="13208" xr:uid="{00000000-0005-0000-0000-0000234F0000}"/>
    <cellStyle name="Input0decimals 2 4 6 6 2 2" xfId="35237" xr:uid="{00000000-0005-0000-0000-0000244F0000}"/>
    <cellStyle name="Input0decimals 2 4 6 6 3" xfId="35236" xr:uid="{00000000-0005-0000-0000-0000254F0000}"/>
    <cellStyle name="Input0decimals 2 4 6 7" xfId="13209" xr:uid="{00000000-0005-0000-0000-0000264F0000}"/>
    <cellStyle name="Input0decimals 2 4 6 7 2" xfId="35238" xr:uid="{00000000-0005-0000-0000-0000274F0000}"/>
    <cellStyle name="Input0decimals 2 4 6 8" xfId="13210" xr:uid="{00000000-0005-0000-0000-0000284F0000}"/>
    <cellStyle name="Input0decimals 2 4 6 8 2" xfId="35239" xr:uid="{00000000-0005-0000-0000-0000294F0000}"/>
    <cellStyle name="Input0decimals 2 4 6 9" xfId="35217" xr:uid="{00000000-0005-0000-0000-00002A4F0000}"/>
    <cellStyle name="Input0decimals 2 4 7" xfId="13211" xr:uid="{00000000-0005-0000-0000-00002B4F0000}"/>
    <cellStyle name="Input0decimals 2 4 7 2" xfId="13212" xr:uid="{00000000-0005-0000-0000-00002C4F0000}"/>
    <cellStyle name="Input0decimals 2 4 7 2 2" xfId="13213" xr:uid="{00000000-0005-0000-0000-00002D4F0000}"/>
    <cellStyle name="Input0decimals 2 4 7 2 2 2" xfId="13214" xr:uid="{00000000-0005-0000-0000-00002E4F0000}"/>
    <cellStyle name="Input0decimals 2 4 7 2 2 2 2" xfId="35243" xr:uid="{00000000-0005-0000-0000-00002F4F0000}"/>
    <cellStyle name="Input0decimals 2 4 7 2 2 3" xfId="35242" xr:uid="{00000000-0005-0000-0000-0000304F0000}"/>
    <cellStyle name="Input0decimals 2 4 7 2 3" xfId="13215" xr:uid="{00000000-0005-0000-0000-0000314F0000}"/>
    <cellStyle name="Input0decimals 2 4 7 2 3 2" xfId="13216" xr:uid="{00000000-0005-0000-0000-0000324F0000}"/>
    <cellStyle name="Input0decimals 2 4 7 2 3 2 2" xfId="35245" xr:uid="{00000000-0005-0000-0000-0000334F0000}"/>
    <cellStyle name="Input0decimals 2 4 7 2 3 3" xfId="35244" xr:uid="{00000000-0005-0000-0000-0000344F0000}"/>
    <cellStyle name="Input0decimals 2 4 7 2 4" xfId="13217" xr:uid="{00000000-0005-0000-0000-0000354F0000}"/>
    <cellStyle name="Input0decimals 2 4 7 2 4 2" xfId="35246" xr:uid="{00000000-0005-0000-0000-0000364F0000}"/>
    <cellStyle name="Input0decimals 2 4 7 2 5" xfId="13218" xr:uid="{00000000-0005-0000-0000-0000374F0000}"/>
    <cellStyle name="Input0decimals 2 4 7 2 5 2" xfId="35247" xr:uid="{00000000-0005-0000-0000-0000384F0000}"/>
    <cellStyle name="Input0decimals 2 4 7 2 6" xfId="35241" xr:uid="{00000000-0005-0000-0000-0000394F0000}"/>
    <cellStyle name="Input0decimals 2 4 7 3" xfId="13219" xr:uid="{00000000-0005-0000-0000-00003A4F0000}"/>
    <cellStyle name="Input0decimals 2 4 7 3 2" xfId="13220" xr:uid="{00000000-0005-0000-0000-00003B4F0000}"/>
    <cellStyle name="Input0decimals 2 4 7 3 2 2" xfId="13221" xr:uid="{00000000-0005-0000-0000-00003C4F0000}"/>
    <cellStyle name="Input0decimals 2 4 7 3 2 2 2" xfId="35250" xr:uid="{00000000-0005-0000-0000-00003D4F0000}"/>
    <cellStyle name="Input0decimals 2 4 7 3 2 3" xfId="35249" xr:uid="{00000000-0005-0000-0000-00003E4F0000}"/>
    <cellStyle name="Input0decimals 2 4 7 3 3" xfId="13222" xr:uid="{00000000-0005-0000-0000-00003F4F0000}"/>
    <cellStyle name="Input0decimals 2 4 7 3 3 2" xfId="13223" xr:uid="{00000000-0005-0000-0000-0000404F0000}"/>
    <cellStyle name="Input0decimals 2 4 7 3 3 2 2" xfId="35252" xr:uid="{00000000-0005-0000-0000-0000414F0000}"/>
    <cellStyle name="Input0decimals 2 4 7 3 3 3" xfId="35251" xr:uid="{00000000-0005-0000-0000-0000424F0000}"/>
    <cellStyle name="Input0decimals 2 4 7 3 4" xfId="13224" xr:uid="{00000000-0005-0000-0000-0000434F0000}"/>
    <cellStyle name="Input0decimals 2 4 7 3 4 2" xfId="35253" xr:uid="{00000000-0005-0000-0000-0000444F0000}"/>
    <cellStyle name="Input0decimals 2 4 7 3 5" xfId="13225" xr:uid="{00000000-0005-0000-0000-0000454F0000}"/>
    <cellStyle name="Input0decimals 2 4 7 3 5 2" xfId="35254" xr:uid="{00000000-0005-0000-0000-0000464F0000}"/>
    <cellStyle name="Input0decimals 2 4 7 3 6" xfId="35248" xr:uid="{00000000-0005-0000-0000-0000474F0000}"/>
    <cellStyle name="Input0decimals 2 4 7 4" xfId="13226" xr:uid="{00000000-0005-0000-0000-0000484F0000}"/>
    <cellStyle name="Input0decimals 2 4 7 4 2" xfId="13227" xr:uid="{00000000-0005-0000-0000-0000494F0000}"/>
    <cellStyle name="Input0decimals 2 4 7 4 2 2" xfId="35256" xr:uid="{00000000-0005-0000-0000-00004A4F0000}"/>
    <cellStyle name="Input0decimals 2 4 7 4 3" xfId="35255" xr:uid="{00000000-0005-0000-0000-00004B4F0000}"/>
    <cellStyle name="Input0decimals 2 4 7 5" xfId="13228" xr:uid="{00000000-0005-0000-0000-00004C4F0000}"/>
    <cellStyle name="Input0decimals 2 4 7 5 2" xfId="13229" xr:uid="{00000000-0005-0000-0000-00004D4F0000}"/>
    <cellStyle name="Input0decimals 2 4 7 5 2 2" xfId="35258" xr:uid="{00000000-0005-0000-0000-00004E4F0000}"/>
    <cellStyle name="Input0decimals 2 4 7 5 3" xfId="35257" xr:uid="{00000000-0005-0000-0000-00004F4F0000}"/>
    <cellStyle name="Input0decimals 2 4 7 6" xfId="13230" xr:uid="{00000000-0005-0000-0000-0000504F0000}"/>
    <cellStyle name="Input0decimals 2 4 7 6 2" xfId="13231" xr:uid="{00000000-0005-0000-0000-0000514F0000}"/>
    <cellStyle name="Input0decimals 2 4 7 6 2 2" xfId="35260" xr:uid="{00000000-0005-0000-0000-0000524F0000}"/>
    <cellStyle name="Input0decimals 2 4 7 6 3" xfId="35259" xr:uid="{00000000-0005-0000-0000-0000534F0000}"/>
    <cellStyle name="Input0decimals 2 4 7 7" xfId="13232" xr:uid="{00000000-0005-0000-0000-0000544F0000}"/>
    <cellStyle name="Input0decimals 2 4 7 7 2" xfId="35261" xr:uid="{00000000-0005-0000-0000-0000554F0000}"/>
    <cellStyle name="Input0decimals 2 4 7 8" xfId="13233" xr:uid="{00000000-0005-0000-0000-0000564F0000}"/>
    <cellStyle name="Input0decimals 2 4 7 8 2" xfId="35262" xr:uid="{00000000-0005-0000-0000-0000574F0000}"/>
    <cellStyle name="Input0decimals 2 4 7 9" xfId="35240" xr:uid="{00000000-0005-0000-0000-0000584F0000}"/>
    <cellStyle name="Input0decimals 2 4 8" xfId="13234" xr:uid="{00000000-0005-0000-0000-0000594F0000}"/>
    <cellStyle name="Input0decimals 2 4 8 2" xfId="13235" xr:uid="{00000000-0005-0000-0000-00005A4F0000}"/>
    <cellStyle name="Input0decimals 2 4 8 2 2" xfId="13236" xr:uid="{00000000-0005-0000-0000-00005B4F0000}"/>
    <cellStyle name="Input0decimals 2 4 8 2 2 2" xfId="13237" xr:uid="{00000000-0005-0000-0000-00005C4F0000}"/>
    <cellStyle name="Input0decimals 2 4 8 2 2 2 2" xfId="35266" xr:uid="{00000000-0005-0000-0000-00005D4F0000}"/>
    <cellStyle name="Input0decimals 2 4 8 2 2 3" xfId="35265" xr:uid="{00000000-0005-0000-0000-00005E4F0000}"/>
    <cellStyle name="Input0decimals 2 4 8 2 3" xfId="13238" xr:uid="{00000000-0005-0000-0000-00005F4F0000}"/>
    <cellStyle name="Input0decimals 2 4 8 2 3 2" xfId="13239" xr:uid="{00000000-0005-0000-0000-0000604F0000}"/>
    <cellStyle name="Input0decimals 2 4 8 2 3 2 2" xfId="35268" xr:uid="{00000000-0005-0000-0000-0000614F0000}"/>
    <cellStyle name="Input0decimals 2 4 8 2 3 3" xfId="35267" xr:uid="{00000000-0005-0000-0000-0000624F0000}"/>
    <cellStyle name="Input0decimals 2 4 8 2 4" xfId="13240" xr:uid="{00000000-0005-0000-0000-0000634F0000}"/>
    <cellStyle name="Input0decimals 2 4 8 2 4 2" xfId="35269" xr:uid="{00000000-0005-0000-0000-0000644F0000}"/>
    <cellStyle name="Input0decimals 2 4 8 2 5" xfId="13241" xr:uid="{00000000-0005-0000-0000-0000654F0000}"/>
    <cellStyle name="Input0decimals 2 4 8 2 5 2" xfId="35270" xr:uid="{00000000-0005-0000-0000-0000664F0000}"/>
    <cellStyle name="Input0decimals 2 4 8 2 6" xfId="35264" xr:uid="{00000000-0005-0000-0000-0000674F0000}"/>
    <cellStyle name="Input0decimals 2 4 8 3" xfId="13242" xr:uid="{00000000-0005-0000-0000-0000684F0000}"/>
    <cellStyle name="Input0decimals 2 4 8 3 2" xfId="13243" xr:uid="{00000000-0005-0000-0000-0000694F0000}"/>
    <cellStyle name="Input0decimals 2 4 8 3 2 2" xfId="13244" xr:uid="{00000000-0005-0000-0000-00006A4F0000}"/>
    <cellStyle name="Input0decimals 2 4 8 3 2 2 2" xfId="35273" xr:uid="{00000000-0005-0000-0000-00006B4F0000}"/>
    <cellStyle name="Input0decimals 2 4 8 3 2 3" xfId="35272" xr:uid="{00000000-0005-0000-0000-00006C4F0000}"/>
    <cellStyle name="Input0decimals 2 4 8 3 3" xfId="13245" xr:uid="{00000000-0005-0000-0000-00006D4F0000}"/>
    <cellStyle name="Input0decimals 2 4 8 3 3 2" xfId="13246" xr:uid="{00000000-0005-0000-0000-00006E4F0000}"/>
    <cellStyle name="Input0decimals 2 4 8 3 3 2 2" xfId="35275" xr:uid="{00000000-0005-0000-0000-00006F4F0000}"/>
    <cellStyle name="Input0decimals 2 4 8 3 3 3" xfId="35274" xr:uid="{00000000-0005-0000-0000-0000704F0000}"/>
    <cellStyle name="Input0decimals 2 4 8 3 4" xfId="13247" xr:uid="{00000000-0005-0000-0000-0000714F0000}"/>
    <cellStyle name="Input0decimals 2 4 8 3 4 2" xfId="35276" xr:uid="{00000000-0005-0000-0000-0000724F0000}"/>
    <cellStyle name="Input0decimals 2 4 8 3 5" xfId="13248" xr:uid="{00000000-0005-0000-0000-0000734F0000}"/>
    <cellStyle name="Input0decimals 2 4 8 3 5 2" xfId="35277" xr:uid="{00000000-0005-0000-0000-0000744F0000}"/>
    <cellStyle name="Input0decimals 2 4 8 3 6" xfId="35271" xr:uid="{00000000-0005-0000-0000-0000754F0000}"/>
    <cellStyle name="Input0decimals 2 4 8 4" xfId="13249" xr:uid="{00000000-0005-0000-0000-0000764F0000}"/>
    <cellStyle name="Input0decimals 2 4 8 4 2" xfId="13250" xr:uid="{00000000-0005-0000-0000-0000774F0000}"/>
    <cellStyle name="Input0decimals 2 4 8 4 2 2" xfId="35279" xr:uid="{00000000-0005-0000-0000-0000784F0000}"/>
    <cellStyle name="Input0decimals 2 4 8 4 3" xfId="35278" xr:uid="{00000000-0005-0000-0000-0000794F0000}"/>
    <cellStyle name="Input0decimals 2 4 8 5" xfId="13251" xr:uid="{00000000-0005-0000-0000-00007A4F0000}"/>
    <cellStyle name="Input0decimals 2 4 8 5 2" xfId="13252" xr:uid="{00000000-0005-0000-0000-00007B4F0000}"/>
    <cellStyle name="Input0decimals 2 4 8 5 2 2" xfId="35281" xr:uid="{00000000-0005-0000-0000-00007C4F0000}"/>
    <cellStyle name="Input0decimals 2 4 8 5 3" xfId="35280" xr:uid="{00000000-0005-0000-0000-00007D4F0000}"/>
    <cellStyle name="Input0decimals 2 4 8 6" xfId="13253" xr:uid="{00000000-0005-0000-0000-00007E4F0000}"/>
    <cellStyle name="Input0decimals 2 4 8 6 2" xfId="13254" xr:uid="{00000000-0005-0000-0000-00007F4F0000}"/>
    <cellStyle name="Input0decimals 2 4 8 6 2 2" xfId="35283" xr:uid="{00000000-0005-0000-0000-0000804F0000}"/>
    <cellStyle name="Input0decimals 2 4 8 6 3" xfId="35282" xr:uid="{00000000-0005-0000-0000-0000814F0000}"/>
    <cellStyle name="Input0decimals 2 4 8 7" xfId="13255" xr:uid="{00000000-0005-0000-0000-0000824F0000}"/>
    <cellStyle name="Input0decimals 2 4 8 7 2" xfId="35284" xr:uid="{00000000-0005-0000-0000-0000834F0000}"/>
    <cellStyle name="Input0decimals 2 4 8 8" xfId="13256" xr:uid="{00000000-0005-0000-0000-0000844F0000}"/>
    <cellStyle name="Input0decimals 2 4 8 8 2" xfId="35285" xr:uid="{00000000-0005-0000-0000-0000854F0000}"/>
    <cellStyle name="Input0decimals 2 4 8 9" xfId="35263" xr:uid="{00000000-0005-0000-0000-0000864F0000}"/>
    <cellStyle name="Input0decimals 2 4 9" xfId="13257" xr:uid="{00000000-0005-0000-0000-0000874F0000}"/>
    <cellStyle name="Input0decimals 2 4 9 2" xfId="13258" xr:uid="{00000000-0005-0000-0000-0000884F0000}"/>
    <cellStyle name="Input0decimals 2 4 9 2 2" xfId="13259" xr:uid="{00000000-0005-0000-0000-0000894F0000}"/>
    <cellStyle name="Input0decimals 2 4 9 2 2 2" xfId="13260" xr:uid="{00000000-0005-0000-0000-00008A4F0000}"/>
    <cellStyle name="Input0decimals 2 4 9 2 2 2 2" xfId="35289" xr:uid="{00000000-0005-0000-0000-00008B4F0000}"/>
    <cellStyle name="Input0decimals 2 4 9 2 2 3" xfId="35288" xr:uid="{00000000-0005-0000-0000-00008C4F0000}"/>
    <cellStyle name="Input0decimals 2 4 9 2 3" xfId="13261" xr:uid="{00000000-0005-0000-0000-00008D4F0000}"/>
    <cellStyle name="Input0decimals 2 4 9 2 3 2" xfId="13262" xr:uid="{00000000-0005-0000-0000-00008E4F0000}"/>
    <cellStyle name="Input0decimals 2 4 9 2 3 2 2" xfId="35291" xr:uid="{00000000-0005-0000-0000-00008F4F0000}"/>
    <cellStyle name="Input0decimals 2 4 9 2 3 3" xfId="35290" xr:uid="{00000000-0005-0000-0000-0000904F0000}"/>
    <cellStyle name="Input0decimals 2 4 9 2 4" xfId="13263" xr:uid="{00000000-0005-0000-0000-0000914F0000}"/>
    <cellStyle name="Input0decimals 2 4 9 2 4 2" xfId="35292" xr:uid="{00000000-0005-0000-0000-0000924F0000}"/>
    <cellStyle name="Input0decimals 2 4 9 2 5" xfId="13264" xr:uid="{00000000-0005-0000-0000-0000934F0000}"/>
    <cellStyle name="Input0decimals 2 4 9 2 5 2" xfId="35293" xr:uid="{00000000-0005-0000-0000-0000944F0000}"/>
    <cellStyle name="Input0decimals 2 4 9 2 6" xfId="35287" xr:uid="{00000000-0005-0000-0000-0000954F0000}"/>
    <cellStyle name="Input0decimals 2 4 9 3" xfId="13265" xr:uid="{00000000-0005-0000-0000-0000964F0000}"/>
    <cellStyle name="Input0decimals 2 4 9 3 2" xfId="13266" xr:uid="{00000000-0005-0000-0000-0000974F0000}"/>
    <cellStyle name="Input0decimals 2 4 9 3 2 2" xfId="13267" xr:uid="{00000000-0005-0000-0000-0000984F0000}"/>
    <cellStyle name="Input0decimals 2 4 9 3 2 2 2" xfId="35296" xr:uid="{00000000-0005-0000-0000-0000994F0000}"/>
    <cellStyle name="Input0decimals 2 4 9 3 2 3" xfId="35295" xr:uid="{00000000-0005-0000-0000-00009A4F0000}"/>
    <cellStyle name="Input0decimals 2 4 9 3 3" xfId="13268" xr:uid="{00000000-0005-0000-0000-00009B4F0000}"/>
    <cellStyle name="Input0decimals 2 4 9 3 3 2" xfId="13269" xr:uid="{00000000-0005-0000-0000-00009C4F0000}"/>
    <cellStyle name="Input0decimals 2 4 9 3 3 2 2" xfId="35298" xr:uid="{00000000-0005-0000-0000-00009D4F0000}"/>
    <cellStyle name="Input0decimals 2 4 9 3 3 3" xfId="35297" xr:uid="{00000000-0005-0000-0000-00009E4F0000}"/>
    <cellStyle name="Input0decimals 2 4 9 3 4" xfId="13270" xr:uid="{00000000-0005-0000-0000-00009F4F0000}"/>
    <cellStyle name="Input0decimals 2 4 9 3 4 2" xfId="35299" xr:uid="{00000000-0005-0000-0000-0000A04F0000}"/>
    <cellStyle name="Input0decimals 2 4 9 3 5" xfId="13271" xr:uid="{00000000-0005-0000-0000-0000A14F0000}"/>
    <cellStyle name="Input0decimals 2 4 9 3 5 2" xfId="35300" xr:uid="{00000000-0005-0000-0000-0000A24F0000}"/>
    <cellStyle name="Input0decimals 2 4 9 3 6" xfId="35294" xr:uid="{00000000-0005-0000-0000-0000A34F0000}"/>
    <cellStyle name="Input0decimals 2 4 9 4" xfId="13272" xr:uid="{00000000-0005-0000-0000-0000A44F0000}"/>
    <cellStyle name="Input0decimals 2 4 9 4 2" xfId="13273" xr:uid="{00000000-0005-0000-0000-0000A54F0000}"/>
    <cellStyle name="Input0decimals 2 4 9 4 2 2" xfId="35302" xr:uid="{00000000-0005-0000-0000-0000A64F0000}"/>
    <cellStyle name="Input0decimals 2 4 9 4 3" xfId="35301" xr:uid="{00000000-0005-0000-0000-0000A74F0000}"/>
    <cellStyle name="Input0decimals 2 4 9 5" xfId="13274" xr:uid="{00000000-0005-0000-0000-0000A84F0000}"/>
    <cellStyle name="Input0decimals 2 4 9 5 2" xfId="13275" xr:uid="{00000000-0005-0000-0000-0000A94F0000}"/>
    <cellStyle name="Input0decimals 2 4 9 5 2 2" xfId="35304" xr:uid="{00000000-0005-0000-0000-0000AA4F0000}"/>
    <cellStyle name="Input0decimals 2 4 9 5 3" xfId="35303" xr:uid="{00000000-0005-0000-0000-0000AB4F0000}"/>
    <cellStyle name="Input0decimals 2 4 9 6" xfId="13276" xr:uid="{00000000-0005-0000-0000-0000AC4F0000}"/>
    <cellStyle name="Input0decimals 2 4 9 6 2" xfId="13277" xr:uid="{00000000-0005-0000-0000-0000AD4F0000}"/>
    <cellStyle name="Input0decimals 2 4 9 6 2 2" xfId="35306" xr:uid="{00000000-0005-0000-0000-0000AE4F0000}"/>
    <cellStyle name="Input0decimals 2 4 9 6 3" xfId="35305" xr:uid="{00000000-0005-0000-0000-0000AF4F0000}"/>
    <cellStyle name="Input0decimals 2 4 9 7" xfId="13278" xr:uid="{00000000-0005-0000-0000-0000B04F0000}"/>
    <cellStyle name="Input0decimals 2 4 9 7 2" xfId="35307" xr:uid="{00000000-0005-0000-0000-0000B14F0000}"/>
    <cellStyle name="Input0decimals 2 4 9 8" xfId="13279" xr:uid="{00000000-0005-0000-0000-0000B24F0000}"/>
    <cellStyle name="Input0decimals 2 4 9 8 2" xfId="35308" xr:uid="{00000000-0005-0000-0000-0000B34F0000}"/>
    <cellStyle name="Input0decimals 2 4 9 9" xfId="35286" xr:uid="{00000000-0005-0000-0000-0000B44F0000}"/>
    <cellStyle name="Input0decimals 2 5" xfId="13280" xr:uid="{00000000-0005-0000-0000-0000B54F0000}"/>
    <cellStyle name="Input0decimals 2 5 2" xfId="13281" xr:uid="{00000000-0005-0000-0000-0000B64F0000}"/>
    <cellStyle name="Input0decimals 2 5 2 2" xfId="13282" xr:uid="{00000000-0005-0000-0000-0000B74F0000}"/>
    <cellStyle name="Input0decimals 2 5 2 2 2" xfId="13283" xr:uid="{00000000-0005-0000-0000-0000B84F0000}"/>
    <cellStyle name="Input0decimals 2 5 2 2 2 2" xfId="35312" xr:uid="{00000000-0005-0000-0000-0000B94F0000}"/>
    <cellStyle name="Input0decimals 2 5 2 2 3" xfId="35311" xr:uid="{00000000-0005-0000-0000-0000BA4F0000}"/>
    <cellStyle name="Input0decimals 2 5 2 3" xfId="13284" xr:uid="{00000000-0005-0000-0000-0000BB4F0000}"/>
    <cellStyle name="Input0decimals 2 5 2 3 2" xfId="13285" xr:uid="{00000000-0005-0000-0000-0000BC4F0000}"/>
    <cellStyle name="Input0decimals 2 5 2 3 2 2" xfId="35314" xr:uid="{00000000-0005-0000-0000-0000BD4F0000}"/>
    <cellStyle name="Input0decimals 2 5 2 3 3" xfId="35313" xr:uid="{00000000-0005-0000-0000-0000BE4F0000}"/>
    <cellStyle name="Input0decimals 2 5 2 4" xfId="13286" xr:uid="{00000000-0005-0000-0000-0000BF4F0000}"/>
    <cellStyle name="Input0decimals 2 5 2 4 2" xfId="35315" xr:uid="{00000000-0005-0000-0000-0000C04F0000}"/>
    <cellStyle name="Input0decimals 2 5 2 5" xfId="13287" xr:uid="{00000000-0005-0000-0000-0000C14F0000}"/>
    <cellStyle name="Input0decimals 2 5 2 5 2" xfId="35316" xr:uid="{00000000-0005-0000-0000-0000C24F0000}"/>
    <cellStyle name="Input0decimals 2 5 2 6" xfId="35310" xr:uid="{00000000-0005-0000-0000-0000C34F0000}"/>
    <cellStyle name="Input0decimals 2 5 3" xfId="13288" xr:uid="{00000000-0005-0000-0000-0000C44F0000}"/>
    <cellStyle name="Input0decimals 2 5 3 2" xfId="13289" xr:uid="{00000000-0005-0000-0000-0000C54F0000}"/>
    <cellStyle name="Input0decimals 2 5 3 2 2" xfId="13290" xr:uid="{00000000-0005-0000-0000-0000C64F0000}"/>
    <cellStyle name="Input0decimals 2 5 3 2 2 2" xfId="35319" xr:uid="{00000000-0005-0000-0000-0000C74F0000}"/>
    <cellStyle name="Input0decimals 2 5 3 2 3" xfId="35318" xr:uid="{00000000-0005-0000-0000-0000C84F0000}"/>
    <cellStyle name="Input0decimals 2 5 3 3" xfId="13291" xr:uid="{00000000-0005-0000-0000-0000C94F0000}"/>
    <cellStyle name="Input0decimals 2 5 3 3 2" xfId="13292" xr:uid="{00000000-0005-0000-0000-0000CA4F0000}"/>
    <cellStyle name="Input0decimals 2 5 3 3 2 2" xfId="35321" xr:uid="{00000000-0005-0000-0000-0000CB4F0000}"/>
    <cellStyle name="Input0decimals 2 5 3 3 3" xfId="35320" xr:uid="{00000000-0005-0000-0000-0000CC4F0000}"/>
    <cellStyle name="Input0decimals 2 5 3 4" xfId="13293" xr:uid="{00000000-0005-0000-0000-0000CD4F0000}"/>
    <cellStyle name="Input0decimals 2 5 3 4 2" xfId="35322" xr:uid="{00000000-0005-0000-0000-0000CE4F0000}"/>
    <cellStyle name="Input0decimals 2 5 3 5" xfId="13294" xr:uid="{00000000-0005-0000-0000-0000CF4F0000}"/>
    <cellStyle name="Input0decimals 2 5 3 5 2" xfId="35323" xr:uid="{00000000-0005-0000-0000-0000D04F0000}"/>
    <cellStyle name="Input0decimals 2 5 3 6" xfId="35317" xr:uid="{00000000-0005-0000-0000-0000D14F0000}"/>
    <cellStyle name="Input0decimals 2 5 4" xfId="13295" xr:uid="{00000000-0005-0000-0000-0000D24F0000}"/>
    <cellStyle name="Input0decimals 2 5 4 2" xfId="35324" xr:uid="{00000000-0005-0000-0000-0000D34F0000}"/>
    <cellStyle name="Input0decimals 2 5 5" xfId="13296" xr:uid="{00000000-0005-0000-0000-0000D44F0000}"/>
    <cellStyle name="Input0decimals 2 5 5 2" xfId="35325" xr:uid="{00000000-0005-0000-0000-0000D54F0000}"/>
    <cellStyle name="Input0decimals 2 5 6" xfId="35309" xr:uid="{00000000-0005-0000-0000-0000D64F0000}"/>
    <cellStyle name="Input0decimals 2 6" xfId="13297" xr:uid="{00000000-0005-0000-0000-0000D74F0000}"/>
    <cellStyle name="Input0decimals 2 6 2" xfId="13298" xr:uid="{00000000-0005-0000-0000-0000D84F0000}"/>
    <cellStyle name="Input0decimals 2 6 2 2" xfId="13299" xr:uid="{00000000-0005-0000-0000-0000D94F0000}"/>
    <cellStyle name="Input0decimals 2 6 2 2 2" xfId="13300" xr:uid="{00000000-0005-0000-0000-0000DA4F0000}"/>
    <cellStyle name="Input0decimals 2 6 2 2 2 2" xfId="35329" xr:uid="{00000000-0005-0000-0000-0000DB4F0000}"/>
    <cellStyle name="Input0decimals 2 6 2 2 3" xfId="35328" xr:uid="{00000000-0005-0000-0000-0000DC4F0000}"/>
    <cellStyle name="Input0decimals 2 6 2 3" xfId="13301" xr:uid="{00000000-0005-0000-0000-0000DD4F0000}"/>
    <cellStyle name="Input0decimals 2 6 2 3 2" xfId="13302" xr:uid="{00000000-0005-0000-0000-0000DE4F0000}"/>
    <cellStyle name="Input0decimals 2 6 2 3 2 2" xfId="35331" xr:uid="{00000000-0005-0000-0000-0000DF4F0000}"/>
    <cellStyle name="Input0decimals 2 6 2 3 3" xfId="35330" xr:uid="{00000000-0005-0000-0000-0000E04F0000}"/>
    <cellStyle name="Input0decimals 2 6 2 4" xfId="13303" xr:uid="{00000000-0005-0000-0000-0000E14F0000}"/>
    <cellStyle name="Input0decimals 2 6 2 4 2" xfId="35332" xr:uid="{00000000-0005-0000-0000-0000E24F0000}"/>
    <cellStyle name="Input0decimals 2 6 2 5" xfId="13304" xr:uid="{00000000-0005-0000-0000-0000E34F0000}"/>
    <cellStyle name="Input0decimals 2 6 2 5 2" xfId="35333" xr:uid="{00000000-0005-0000-0000-0000E44F0000}"/>
    <cellStyle name="Input0decimals 2 6 2 6" xfId="35327" xr:uid="{00000000-0005-0000-0000-0000E54F0000}"/>
    <cellStyle name="Input0decimals 2 6 3" xfId="13305" xr:uid="{00000000-0005-0000-0000-0000E64F0000}"/>
    <cellStyle name="Input0decimals 2 6 3 2" xfId="13306" xr:uid="{00000000-0005-0000-0000-0000E74F0000}"/>
    <cellStyle name="Input0decimals 2 6 3 2 2" xfId="13307" xr:uid="{00000000-0005-0000-0000-0000E84F0000}"/>
    <cellStyle name="Input0decimals 2 6 3 2 2 2" xfId="35336" xr:uid="{00000000-0005-0000-0000-0000E94F0000}"/>
    <cellStyle name="Input0decimals 2 6 3 2 3" xfId="35335" xr:uid="{00000000-0005-0000-0000-0000EA4F0000}"/>
    <cellStyle name="Input0decimals 2 6 3 3" xfId="13308" xr:uid="{00000000-0005-0000-0000-0000EB4F0000}"/>
    <cellStyle name="Input0decimals 2 6 3 3 2" xfId="13309" xr:uid="{00000000-0005-0000-0000-0000EC4F0000}"/>
    <cellStyle name="Input0decimals 2 6 3 3 2 2" xfId="35338" xr:uid="{00000000-0005-0000-0000-0000ED4F0000}"/>
    <cellStyle name="Input0decimals 2 6 3 3 3" xfId="35337" xr:uid="{00000000-0005-0000-0000-0000EE4F0000}"/>
    <cellStyle name="Input0decimals 2 6 3 4" xfId="13310" xr:uid="{00000000-0005-0000-0000-0000EF4F0000}"/>
    <cellStyle name="Input0decimals 2 6 3 4 2" xfId="35339" xr:uid="{00000000-0005-0000-0000-0000F04F0000}"/>
    <cellStyle name="Input0decimals 2 6 3 5" xfId="13311" xr:uid="{00000000-0005-0000-0000-0000F14F0000}"/>
    <cellStyle name="Input0decimals 2 6 3 5 2" xfId="35340" xr:uid="{00000000-0005-0000-0000-0000F24F0000}"/>
    <cellStyle name="Input0decimals 2 6 3 6" xfId="35334" xr:uid="{00000000-0005-0000-0000-0000F34F0000}"/>
    <cellStyle name="Input0decimals 2 6 4" xfId="13312" xr:uid="{00000000-0005-0000-0000-0000F44F0000}"/>
    <cellStyle name="Input0decimals 2 6 4 2" xfId="13313" xr:uid="{00000000-0005-0000-0000-0000F54F0000}"/>
    <cellStyle name="Input0decimals 2 6 4 2 2" xfId="35342" xr:uid="{00000000-0005-0000-0000-0000F64F0000}"/>
    <cellStyle name="Input0decimals 2 6 4 3" xfId="35341" xr:uid="{00000000-0005-0000-0000-0000F74F0000}"/>
    <cellStyle name="Input0decimals 2 6 5" xfId="13314" xr:uid="{00000000-0005-0000-0000-0000F84F0000}"/>
    <cellStyle name="Input0decimals 2 6 5 2" xfId="13315" xr:uid="{00000000-0005-0000-0000-0000F94F0000}"/>
    <cellStyle name="Input0decimals 2 6 5 2 2" xfId="35344" xr:uid="{00000000-0005-0000-0000-0000FA4F0000}"/>
    <cellStyle name="Input0decimals 2 6 5 3" xfId="35343" xr:uid="{00000000-0005-0000-0000-0000FB4F0000}"/>
    <cellStyle name="Input0decimals 2 6 6" xfId="13316" xr:uid="{00000000-0005-0000-0000-0000FC4F0000}"/>
    <cellStyle name="Input0decimals 2 6 6 2" xfId="13317" xr:uid="{00000000-0005-0000-0000-0000FD4F0000}"/>
    <cellStyle name="Input0decimals 2 6 6 2 2" xfId="35346" xr:uid="{00000000-0005-0000-0000-0000FE4F0000}"/>
    <cellStyle name="Input0decimals 2 6 6 3" xfId="35345" xr:uid="{00000000-0005-0000-0000-0000FF4F0000}"/>
    <cellStyle name="Input0decimals 2 6 7" xfId="13318" xr:uid="{00000000-0005-0000-0000-000000500000}"/>
    <cellStyle name="Input0decimals 2 6 7 2" xfId="35347" xr:uid="{00000000-0005-0000-0000-000001500000}"/>
    <cellStyle name="Input0decimals 2 6 8" xfId="13319" xr:uid="{00000000-0005-0000-0000-000002500000}"/>
    <cellStyle name="Input0decimals 2 6 8 2" xfId="35348" xr:uid="{00000000-0005-0000-0000-000003500000}"/>
    <cellStyle name="Input0decimals 2 6 9" xfId="35326" xr:uid="{00000000-0005-0000-0000-000004500000}"/>
    <cellStyle name="Input0decimals 2 7" xfId="13320" xr:uid="{00000000-0005-0000-0000-000005500000}"/>
    <cellStyle name="Input0decimals 2 7 2" xfId="13321" xr:uid="{00000000-0005-0000-0000-000006500000}"/>
    <cellStyle name="Input0decimals 2 7 2 2" xfId="13322" xr:uid="{00000000-0005-0000-0000-000007500000}"/>
    <cellStyle name="Input0decimals 2 7 2 2 2" xfId="13323" xr:uid="{00000000-0005-0000-0000-000008500000}"/>
    <cellStyle name="Input0decimals 2 7 2 2 2 2" xfId="35352" xr:uid="{00000000-0005-0000-0000-000009500000}"/>
    <cellStyle name="Input0decimals 2 7 2 2 3" xfId="35351" xr:uid="{00000000-0005-0000-0000-00000A500000}"/>
    <cellStyle name="Input0decimals 2 7 2 3" xfId="13324" xr:uid="{00000000-0005-0000-0000-00000B500000}"/>
    <cellStyle name="Input0decimals 2 7 2 3 2" xfId="13325" xr:uid="{00000000-0005-0000-0000-00000C500000}"/>
    <cellStyle name="Input0decimals 2 7 2 3 2 2" xfId="35354" xr:uid="{00000000-0005-0000-0000-00000D500000}"/>
    <cellStyle name="Input0decimals 2 7 2 3 3" xfId="35353" xr:uid="{00000000-0005-0000-0000-00000E500000}"/>
    <cellStyle name="Input0decimals 2 7 2 4" xfId="13326" xr:uid="{00000000-0005-0000-0000-00000F500000}"/>
    <cellStyle name="Input0decimals 2 7 2 4 2" xfId="35355" xr:uid="{00000000-0005-0000-0000-000010500000}"/>
    <cellStyle name="Input0decimals 2 7 2 5" xfId="13327" xr:uid="{00000000-0005-0000-0000-000011500000}"/>
    <cellStyle name="Input0decimals 2 7 2 5 2" xfId="35356" xr:uid="{00000000-0005-0000-0000-000012500000}"/>
    <cellStyle name="Input0decimals 2 7 2 6" xfId="35350" xr:uid="{00000000-0005-0000-0000-000013500000}"/>
    <cellStyle name="Input0decimals 2 7 3" xfId="13328" xr:uid="{00000000-0005-0000-0000-000014500000}"/>
    <cellStyle name="Input0decimals 2 7 3 2" xfId="13329" xr:uid="{00000000-0005-0000-0000-000015500000}"/>
    <cellStyle name="Input0decimals 2 7 3 2 2" xfId="13330" xr:uid="{00000000-0005-0000-0000-000016500000}"/>
    <cellStyle name="Input0decimals 2 7 3 2 2 2" xfId="35359" xr:uid="{00000000-0005-0000-0000-000017500000}"/>
    <cellStyle name="Input0decimals 2 7 3 2 3" xfId="35358" xr:uid="{00000000-0005-0000-0000-000018500000}"/>
    <cellStyle name="Input0decimals 2 7 3 3" xfId="13331" xr:uid="{00000000-0005-0000-0000-000019500000}"/>
    <cellStyle name="Input0decimals 2 7 3 3 2" xfId="13332" xr:uid="{00000000-0005-0000-0000-00001A500000}"/>
    <cellStyle name="Input0decimals 2 7 3 3 2 2" xfId="35361" xr:uid="{00000000-0005-0000-0000-00001B500000}"/>
    <cellStyle name="Input0decimals 2 7 3 3 3" xfId="35360" xr:uid="{00000000-0005-0000-0000-00001C500000}"/>
    <cellStyle name="Input0decimals 2 7 3 4" xfId="13333" xr:uid="{00000000-0005-0000-0000-00001D500000}"/>
    <cellStyle name="Input0decimals 2 7 3 4 2" xfId="35362" xr:uid="{00000000-0005-0000-0000-00001E500000}"/>
    <cellStyle name="Input0decimals 2 7 3 5" xfId="13334" xr:uid="{00000000-0005-0000-0000-00001F500000}"/>
    <cellStyle name="Input0decimals 2 7 3 5 2" xfId="35363" xr:uid="{00000000-0005-0000-0000-000020500000}"/>
    <cellStyle name="Input0decimals 2 7 3 6" xfId="35357" xr:uid="{00000000-0005-0000-0000-000021500000}"/>
    <cellStyle name="Input0decimals 2 7 4" xfId="13335" xr:uid="{00000000-0005-0000-0000-000022500000}"/>
    <cellStyle name="Input0decimals 2 7 4 2" xfId="13336" xr:uid="{00000000-0005-0000-0000-000023500000}"/>
    <cellStyle name="Input0decimals 2 7 4 2 2" xfId="35365" xr:uid="{00000000-0005-0000-0000-000024500000}"/>
    <cellStyle name="Input0decimals 2 7 4 3" xfId="35364" xr:uid="{00000000-0005-0000-0000-000025500000}"/>
    <cellStyle name="Input0decimals 2 7 5" xfId="13337" xr:uid="{00000000-0005-0000-0000-000026500000}"/>
    <cellStyle name="Input0decimals 2 7 5 2" xfId="13338" xr:uid="{00000000-0005-0000-0000-000027500000}"/>
    <cellStyle name="Input0decimals 2 7 5 2 2" xfId="35367" xr:uid="{00000000-0005-0000-0000-000028500000}"/>
    <cellStyle name="Input0decimals 2 7 5 3" xfId="35366" xr:uid="{00000000-0005-0000-0000-000029500000}"/>
    <cellStyle name="Input0decimals 2 7 6" xfId="13339" xr:uid="{00000000-0005-0000-0000-00002A500000}"/>
    <cellStyle name="Input0decimals 2 7 6 2" xfId="13340" xr:uid="{00000000-0005-0000-0000-00002B500000}"/>
    <cellStyle name="Input0decimals 2 7 6 2 2" xfId="35369" xr:uid="{00000000-0005-0000-0000-00002C500000}"/>
    <cellStyle name="Input0decimals 2 7 6 3" xfId="35368" xr:uid="{00000000-0005-0000-0000-00002D500000}"/>
    <cellStyle name="Input0decimals 2 7 7" xfId="13341" xr:uid="{00000000-0005-0000-0000-00002E500000}"/>
    <cellStyle name="Input0decimals 2 7 7 2" xfId="35370" xr:uid="{00000000-0005-0000-0000-00002F500000}"/>
    <cellStyle name="Input0decimals 2 7 8" xfId="13342" xr:uid="{00000000-0005-0000-0000-000030500000}"/>
    <cellStyle name="Input0decimals 2 7 8 2" xfId="35371" xr:uid="{00000000-0005-0000-0000-000031500000}"/>
    <cellStyle name="Input0decimals 2 7 9" xfId="35349" xr:uid="{00000000-0005-0000-0000-000032500000}"/>
    <cellStyle name="Input0decimals 2 8" xfId="13343" xr:uid="{00000000-0005-0000-0000-000033500000}"/>
    <cellStyle name="Input0decimals 2 8 2" xfId="13344" xr:uid="{00000000-0005-0000-0000-000034500000}"/>
    <cellStyle name="Input0decimals 2 8 2 2" xfId="13345" xr:uid="{00000000-0005-0000-0000-000035500000}"/>
    <cellStyle name="Input0decimals 2 8 2 2 2" xfId="13346" xr:uid="{00000000-0005-0000-0000-000036500000}"/>
    <cellStyle name="Input0decimals 2 8 2 2 2 2" xfId="35375" xr:uid="{00000000-0005-0000-0000-000037500000}"/>
    <cellStyle name="Input0decimals 2 8 2 2 3" xfId="35374" xr:uid="{00000000-0005-0000-0000-000038500000}"/>
    <cellStyle name="Input0decimals 2 8 2 3" xfId="13347" xr:uid="{00000000-0005-0000-0000-000039500000}"/>
    <cellStyle name="Input0decimals 2 8 2 3 2" xfId="13348" xr:uid="{00000000-0005-0000-0000-00003A500000}"/>
    <cellStyle name="Input0decimals 2 8 2 3 2 2" xfId="35377" xr:uid="{00000000-0005-0000-0000-00003B500000}"/>
    <cellStyle name="Input0decimals 2 8 2 3 3" xfId="35376" xr:uid="{00000000-0005-0000-0000-00003C500000}"/>
    <cellStyle name="Input0decimals 2 8 2 4" xfId="13349" xr:uid="{00000000-0005-0000-0000-00003D500000}"/>
    <cellStyle name="Input0decimals 2 8 2 4 2" xfId="35378" xr:uid="{00000000-0005-0000-0000-00003E500000}"/>
    <cellStyle name="Input0decimals 2 8 2 5" xfId="13350" xr:uid="{00000000-0005-0000-0000-00003F500000}"/>
    <cellStyle name="Input0decimals 2 8 2 5 2" xfId="35379" xr:uid="{00000000-0005-0000-0000-000040500000}"/>
    <cellStyle name="Input0decimals 2 8 2 6" xfId="35373" xr:uid="{00000000-0005-0000-0000-000041500000}"/>
    <cellStyle name="Input0decimals 2 8 3" xfId="13351" xr:uid="{00000000-0005-0000-0000-000042500000}"/>
    <cellStyle name="Input0decimals 2 8 3 2" xfId="13352" xr:uid="{00000000-0005-0000-0000-000043500000}"/>
    <cellStyle name="Input0decimals 2 8 3 2 2" xfId="13353" xr:uid="{00000000-0005-0000-0000-000044500000}"/>
    <cellStyle name="Input0decimals 2 8 3 2 2 2" xfId="35382" xr:uid="{00000000-0005-0000-0000-000045500000}"/>
    <cellStyle name="Input0decimals 2 8 3 2 3" xfId="35381" xr:uid="{00000000-0005-0000-0000-000046500000}"/>
    <cellStyle name="Input0decimals 2 8 3 3" xfId="13354" xr:uid="{00000000-0005-0000-0000-000047500000}"/>
    <cellStyle name="Input0decimals 2 8 3 3 2" xfId="13355" xr:uid="{00000000-0005-0000-0000-000048500000}"/>
    <cellStyle name="Input0decimals 2 8 3 3 2 2" xfId="35384" xr:uid="{00000000-0005-0000-0000-000049500000}"/>
    <cellStyle name="Input0decimals 2 8 3 3 3" xfId="35383" xr:uid="{00000000-0005-0000-0000-00004A500000}"/>
    <cellStyle name="Input0decimals 2 8 3 4" xfId="13356" xr:uid="{00000000-0005-0000-0000-00004B500000}"/>
    <cellStyle name="Input0decimals 2 8 3 4 2" xfId="35385" xr:uid="{00000000-0005-0000-0000-00004C500000}"/>
    <cellStyle name="Input0decimals 2 8 3 5" xfId="13357" xr:uid="{00000000-0005-0000-0000-00004D500000}"/>
    <cellStyle name="Input0decimals 2 8 3 5 2" xfId="35386" xr:uid="{00000000-0005-0000-0000-00004E500000}"/>
    <cellStyle name="Input0decimals 2 8 3 6" xfId="35380" xr:uid="{00000000-0005-0000-0000-00004F500000}"/>
    <cellStyle name="Input0decimals 2 8 4" xfId="13358" xr:uid="{00000000-0005-0000-0000-000050500000}"/>
    <cellStyle name="Input0decimals 2 8 4 2" xfId="13359" xr:uid="{00000000-0005-0000-0000-000051500000}"/>
    <cellStyle name="Input0decimals 2 8 4 2 2" xfId="35388" xr:uid="{00000000-0005-0000-0000-000052500000}"/>
    <cellStyle name="Input0decimals 2 8 4 3" xfId="35387" xr:uid="{00000000-0005-0000-0000-000053500000}"/>
    <cellStyle name="Input0decimals 2 8 5" xfId="13360" xr:uid="{00000000-0005-0000-0000-000054500000}"/>
    <cellStyle name="Input0decimals 2 8 5 2" xfId="13361" xr:uid="{00000000-0005-0000-0000-000055500000}"/>
    <cellStyle name="Input0decimals 2 8 5 2 2" xfId="35390" xr:uid="{00000000-0005-0000-0000-000056500000}"/>
    <cellStyle name="Input0decimals 2 8 5 3" xfId="35389" xr:uid="{00000000-0005-0000-0000-000057500000}"/>
    <cellStyle name="Input0decimals 2 8 6" xfId="13362" xr:uid="{00000000-0005-0000-0000-000058500000}"/>
    <cellStyle name="Input0decimals 2 8 6 2" xfId="13363" xr:uid="{00000000-0005-0000-0000-000059500000}"/>
    <cellStyle name="Input0decimals 2 8 6 2 2" xfId="35392" xr:uid="{00000000-0005-0000-0000-00005A500000}"/>
    <cellStyle name="Input0decimals 2 8 6 3" xfId="35391" xr:uid="{00000000-0005-0000-0000-00005B500000}"/>
    <cellStyle name="Input0decimals 2 8 7" xfId="13364" xr:uid="{00000000-0005-0000-0000-00005C500000}"/>
    <cellStyle name="Input0decimals 2 8 7 2" xfId="35393" xr:uid="{00000000-0005-0000-0000-00005D500000}"/>
    <cellStyle name="Input0decimals 2 8 8" xfId="13365" xr:uid="{00000000-0005-0000-0000-00005E500000}"/>
    <cellStyle name="Input0decimals 2 8 8 2" xfId="35394" xr:uid="{00000000-0005-0000-0000-00005F500000}"/>
    <cellStyle name="Input0decimals 2 8 9" xfId="35372" xr:uid="{00000000-0005-0000-0000-000060500000}"/>
    <cellStyle name="Input0decimals 2 9" xfId="13366" xr:uid="{00000000-0005-0000-0000-000061500000}"/>
    <cellStyle name="Input0decimals 2 9 2" xfId="13367" xr:uid="{00000000-0005-0000-0000-000062500000}"/>
    <cellStyle name="Input0decimals 2 9 2 2" xfId="13368" xr:uid="{00000000-0005-0000-0000-000063500000}"/>
    <cellStyle name="Input0decimals 2 9 2 2 2" xfId="13369" xr:uid="{00000000-0005-0000-0000-000064500000}"/>
    <cellStyle name="Input0decimals 2 9 2 2 2 2" xfId="35398" xr:uid="{00000000-0005-0000-0000-000065500000}"/>
    <cellStyle name="Input0decimals 2 9 2 2 3" xfId="35397" xr:uid="{00000000-0005-0000-0000-000066500000}"/>
    <cellStyle name="Input0decimals 2 9 2 3" xfId="13370" xr:uid="{00000000-0005-0000-0000-000067500000}"/>
    <cellStyle name="Input0decimals 2 9 2 3 2" xfId="13371" xr:uid="{00000000-0005-0000-0000-000068500000}"/>
    <cellStyle name="Input0decimals 2 9 2 3 2 2" xfId="35400" xr:uid="{00000000-0005-0000-0000-000069500000}"/>
    <cellStyle name="Input0decimals 2 9 2 3 3" xfId="35399" xr:uid="{00000000-0005-0000-0000-00006A500000}"/>
    <cellStyle name="Input0decimals 2 9 2 4" xfId="13372" xr:uid="{00000000-0005-0000-0000-00006B500000}"/>
    <cellStyle name="Input0decimals 2 9 2 4 2" xfId="35401" xr:uid="{00000000-0005-0000-0000-00006C500000}"/>
    <cellStyle name="Input0decimals 2 9 2 5" xfId="13373" xr:uid="{00000000-0005-0000-0000-00006D500000}"/>
    <cellStyle name="Input0decimals 2 9 2 5 2" xfId="35402" xr:uid="{00000000-0005-0000-0000-00006E500000}"/>
    <cellStyle name="Input0decimals 2 9 2 6" xfId="35396" xr:uid="{00000000-0005-0000-0000-00006F500000}"/>
    <cellStyle name="Input0decimals 2 9 3" xfId="13374" xr:uid="{00000000-0005-0000-0000-000070500000}"/>
    <cellStyle name="Input0decimals 2 9 3 2" xfId="13375" xr:uid="{00000000-0005-0000-0000-000071500000}"/>
    <cellStyle name="Input0decimals 2 9 3 2 2" xfId="13376" xr:uid="{00000000-0005-0000-0000-000072500000}"/>
    <cellStyle name="Input0decimals 2 9 3 2 2 2" xfId="35405" xr:uid="{00000000-0005-0000-0000-000073500000}"/>
    <cellStyle name="Input0decimals 2 9 3 2 3" xfId="35404" xr:uid="{00000000-0005-0000-0000-000074500000}"/>
    <cellStyle name="Input0decimals 2 9 3 3" xfId="13377" xr:uid="{00000000-0005-0000-0000-000075500000}"/>
    <cellStyle name="Input0decimals 2 9 3 3 2" xfId="13378" xr:uid="{00000000-0005-0000-0000-000076500000}"/>
    <cellStyle name="Input0decimals 2 9 3 3 2 2" xfId="35407" xr:uid="{00000000-0005-0000-0000-000077500000}"/>
    <cellStyle name="Input0decimals 2 9 3 3 3" xfId="35406" xr:uid="{00000000-0005-0000-0000-000078500000}"/>
    <cellStyle name="Input0decimals 2 9 3 4" xfId="13379" xr:uid="{00000000-0005-0000-0000-000079500000}"/>
    <cellStyle name="Input0decimals 2 9 3 4 2" xfId="35408" xr:uid="{00000000-0005-0000-0000-00007A500000}"/>
    <cellStyle name="Input0decimals 2 9 3 5" xfId="13380" xr:uid="{00000000-0005-0000-0000-00007B500000}"/>
    <cellStyle name="Input0decimals 2 9 3 5 2" xfId="35409" xr:uid="{00000000-0005-0000-0000-00007C500000}"/>
    <cellStyle name="Input0decimals 2 9 3 6" xfId="35403" xr:uid="{00000000-0005-0000-0000-00007D500000}"/>
    <cellStyle name="Input0decimals 2 9 4" xfId="13381" xr:uid="{00000000-0005-0000-0000-00007E500000}"/>
    <cellStyle name="Input0decimals 2 9 4 2" xfId="13382" xr:uid="{00000000-0005-0000-0000-00007F500000}"/>
    <cellStyle name="Input0decimals 2 9 4 2 2" xfId="35411" xr:uid="{00000000-0005-0000-0000-000080500000}"/>
    <cellStyle name="Input0decimals 2 9 4 3" xfId="35410" xr:uid="{00000000-0005-0000-0000-000081500000}"/>
    <cellStyle name="Input0decimals 2 9 5" xfId="13383" xr:uid="{00000000-0005-0000-0000-000082500000}"/>
    <cellStyle name="Input0decimals 2 9 5 2" xfId="13384" xr:uid="{00000000-0005-0000-0000-000083500000}"/>
    <cellStyle name="Input0decimals 2 9 5 2 2" xfId="35413" xr:uid="{00000000-0005-0000-0000-000084500000}"/>
    <cellStyle name="Input0decimals 2 9 5 3" xfId="35412" xr:uid="{00000000-0005-0000-0000-000085500000}"/>
    <cellStyle name="Input0decimals 2 9 6" xfId="13385" xr:uid="{00000000-0005-0000-0000-000086500000}"/>
    <cellStyle name="Input0decimals 2 9 6 2" xfId="13386" xr:uid="{00000000-0005-0000-0000-000087500000}"/>
    <cellStyle name="Input0decimals 2 9 6 2 2" xfId="35415" xr:uid="{00000000-0005-0000-0000-000088500000}"/>
    <cellStyle name="Input0decimals 2 9 6 3" xfId="35414" xr:uid="{00000000-0005-0000-0000-000089500000}"/>
    <cellStyle name="Input0decimals 2 9 7" xfId="13387" xr:uid="{00000000-0005-0000-0000-00008A500000}"/>
    <cellStyle name="Input0decimals 2 9 7 2" xfId="35416" xr:uid="{00000000-0005-0000-0000-00008B500000}"/>
    <cellStyle name="Input0decimals 2 9 8" xfId="13388" xr:uid="{00000000-0005-0000-0000-00008C500000}"/>
    <cellStyle name="Input0decimals 2 9 8 2" xfId="35417" xr:uid="{00000000-0005-0000-0000-00008D500000}"/>
    <cellStyle name="Input0decimals 2 9 9" xfId="35395" xr:uid="{00000000-0005-0000-0000-00008E500000}"/>
    <cellStyle name="Input0decimals 3" xfId="13389" xr:uid="{00000000-0005-0000-0000-00008F500000}"/>
    <cellStyle name="Input0decimals 3 10" xfId="13390" xr:uid="{00000000-0005-0000-0000-000090500000}"/>
    <cellStyle name="Input0decimals 3 10 2" xfId="13391" xr:uid="{00000000-0005-0000-0000-000091500000}"/>
    <cellStyle name="Input0decimals 3 10 2 2" xfId="13392" xr:uid="{00000000-0005-0000-0000-000092500000}"/>
    <cellStyle name="Input0decimals 3 10 2 2 2" xfId="13393" xr:uid="{00000000-0005-0000-0000-000093500000}"/>
    <cellStyle name="Input0decimals 3 10 2 2 2 2" xfId="35422" xr:uid="{00000000-0005-0000-0000-000094500000}"/>
    <cellStyle name="Input0decimals 3 10 2 2 3" xfId="35421" xr:uid="{00000000-0005-0000-0000-000095500000}"/>
    <cellStyle name="Input0decimals 3 10 2 3" xfId="13394" xr:uid="{00000000-0005-0000-0000-000096500000}"/>
    <cellStyle name="Input0decimals 3 10 2 3 2" xfId="13395" xr:uid="{00000000-0005-0000-0000-000097500000}"/>
    <cellStyle name="Input0decimals 3 10 2 3 2 2" xfId="35424" xr:uid="{00000000-0005-0000-0000-000098500000}"/>
    <cellStyle name="Input0decimals 3 10 2 3 3" xfId="35423" xr:uid="{00000000-0005-0000-0000-000099500000}"/>
    <cellStyle name="Input0decimals 3 10 2 4" xfId="13396" xr:uid="{00000000-0005-0000-0000-00009A500000}"/>
    <cellStyle name="Input0decimals 3 10 2 4 2" xfId="35425" xr:uid="{00000000-0005-0000-0000-00009B500000}"/>
    <cellStyle name="Input0decimals 3 10 2 5" xfId="13397" xr:uid="{00000000-0005-0000-0000-00009C500000}"/>
    <cellStyle name="Input0decimals 3 10 2 5 2" xfId="35426" xr:uid="{00000000-0005-0000-0000-00009D500000}"/>
    <cellStyle name="Input0decimals 3 10 2 6" xfId="35420" xr:uid="{00000000-0005-0000-0000-00009E500000}"/>
    <cellStyle name="Input0decimals 3 10 3" xfId="13398" xr:uid="{00000000-0005-0000-0000-00009F500000}"/>
    <cellStyle name="Input0decimals 3 10 3 2" xfId="13399" xr:uid="{00000000-0005-0000-0000-0000A0500000}"/>
    <cellStyle name="Input0decimals 3 10 3 2 2" xfId="13400" xr:uid="{00000000-0005-0000-0000-0000A1500000}"/>
    <cellStyle name="Input0decimals 3 10 3 2 2 2" xfId="35429" xr:uid="{00000000-0005-0000-0000-0000A2500000}"/>
    <cellStyle name="Input0decimals 3 10 3 2 3" xfId="35428" xr:uid="{00000000-0005-0000-0000-0000A3500000}"/>
    <cellStyle name="Input0decimals 3 10 3 3" xfId="13401" xr:uid="{00000000-0005-0000-0000-0000A4500000}"/>
    <cellStyle name="Input0decimals 3 10 3 3 2" xfId="13402" xr:uid="{00000000-0005-0000-0000-0000A5500000}"/>
    <cellStyle name="Input0decimals 3 10 3 3 2 2" xfId="35431" xr:uid="{00000000-0005-0000-0000-0000A6500000}"/>
    <cellStyle name="Input0decimals 3 10 3 3 3" xfId="35430" xr:uid="{00000000-0005-0000-0000-0000A7500000}"/>
    <cellStyle name="Input0decimals 3 10 3 4" xfId="13403" xr:uid="{00000000-0005-0000-0000-0000A8500000}"/>
    <cellStyle name="Input0decimals 3 10 3 4 2" xfId="35432" xr:uid="{00000000-0005-0000-0000-0000A9500000}"/>
    <cellStyle name="Input0decimals 3 10 3 5" xfId="13404" xr:uid="{00000000-0005-0000-0000-0000AA500000}"/>
    <cellStyle name="Input0decimals 3 10 3 5 2" xfId="35433" xr:uid="{00000000-0005-0000-0000-0000AB500000}"/>
    <cellStyle name="Input0decimals 3 10 3 6" xfId="35427" xr:uid="{00000000-0005-0000-0000-0000AC500000}"/>
    <cellStyle name="Input0decimals 3 10 4" xfId="13405" xr:uid="{00000000-0005-0000-0000-0000AD500000}"/>
    <cellStyle name="Input0decimals 3 10 4 2" xfId="13406" xr:uid="{00000000-0005-0000-0000-0000AE500000}"/>
    <cellStyle name="Input0decimals 3 10 4 2 2" xfId="35435" xr:uid="{00000000-0005-0000-0000-0000AF500000}"/>
    <cellStyle name="Input0decimals 3 10 4 3" xfId="35434" xr:uid="{00000000-0005-0000-0000-0000B0500000}"/>
    <cellStyle name="Input0decimals 3 10 5" xfId="13407" xr:uid="{00000000-0005-0000-0000-0000B1500000}"/>
    <cellStyle name="Input0decimals 3 10 5 2" xfId="13408" xr:uid="{00000000-0005-0000-0000-0000B2500000}"/>
    <cellStyle name="Input0decimals 3 10 5 2 2" xfId="35437" xr:uid="{00000000-0005-0000-0000-0000B3500000}"/>
    <cellStyle name="Input0decimals 3 10 5 3" xfId="35436" xr:uid="{00000000-0005-0000-0000-0000B4500000}"/>
    <cellStyle name="Input0decimals 3 10 6" xfId="13409" xr:uid="{00000000-0005-0000-0000-0000B5500000}"/>
    <cellStyle name="Input0decimals 3 10 6 2" xfId="13410" xr:uid="{00000000-0005-0000-0000-0000B6500000}"/>
    <cellStyle name="Input0decimals 3 10 6 2 2" xfId="35439" xr:uid="{00000000-0005-0000-0000-0000B7500000}"/>
    <cellStyle name="Input0decimals 3 10 6 3" xfId="35438" xr:uid="{00000000-0005-0000-0000-0000B8500000}"/>
    <cellStyle name="Input0decimals 3 10 7" xfId="13411" xr:uid="{00000000-0005-0000-0000-0000B9500000}"/>
    <cellStyle name="Input0decimals 3 10 7 2" xfId="35440" xr:uid="{00000000-0005-0000-0000-0000BA500000}"/>
    <cellStyle name="Input0decimals 3 10 8" xfId="13412" xr:uid="{00000000-0005-0000-0000-0000BB500000}"/>
    <cellStyle name="Input0decimals 3 10 8 2" xfId="35441" xr:uid="{00000000-0005-0000-0000-0000BC500000}"/>
    <cellStyle name="Input0decimals 3 10 9" xfId="35419" xr:uid="{00000000-0005-0000-0000-0000BD500000}"/>
    <cellStyle name="Input0decimals 3 11" xfId="13413" xr:uid="{00000000-0005-0000-0000-0000BE500000}"/>
    <cellStyle name="Input0decimals 3 11 2" xfId="13414" xr:uid="{00000000-0005-0000-0000-0000BF500000}"/>
    <cellStyle name="Input0decimals 3 11 2 2" xfId="13415" xr:uid="{00000000-0005-0000-0000-0000C0500000}"/>
    <cellStyle name="Input0decimals 3 11 2 2 2" xfId="13416" xr:uid="{00000000-0005-0000-0000-0000C1500000}"/>
    <cellStyle name="Input0decimals 3 11 2 2 2 2" xfId="35445" xr:uid="{00000000-0005-0000-0000-0000C2500000}"/>
    <cellStyle name="Input0decimals 3 11 2 2 3" xfId="35444" xr:uid="{00000000-0005-0000-0000-0000C3500000}"/>
    <cellStyle name="Input0decimals 3 11 2 3" xfId="13417" xr:uid="{00000000-0005-0000-0000-0000C4500000}"/>
    <cellStyle name="Input0decimals 3 11 2 3 2" xfId="13418" xr:uid="{00000000-0005-0000-0000-0000C5500000}"/>
    <cellStyle name="Input0decimals 3 11 2 3 2 2" xfId="35447" xr:uid="{00000000-0005-0000-0000-0000C6500000}"/>
    <cellStyle name="Input0decimals 3 11 2 3 3" xfId="35446" xr:uid="{00000000-0005-0000-0000-0000C7500000}"/>
    <cellStyle name="Input0decimals 3 11 2 4" xfId="13419" xr:uid="{00000000-0005-0000-0000-0000C8500000}"/>
    <cellStyle name="Input0decimals 3 11 2 4 2" xfId="35448" xr:uid="{00000000-0005-0000-0000-0000C9500000}"/>
    <cellStyle name="Input0decimals 3 11 2 5" xfId="13420" xr:uid="{00000000-0005-0000-0000-0000CA500000}"/>
    <cellStyle name="Input0decimals 3 11 2 5 2" xfId="35449" xr:uid="{00000000-0005-0000-0000-0000CB500000}"/>
    <cellStyle name="Input0decimals 3 11 2 6" xfId="35443" xr:uid="{00000000-0005-0000-0000-0000CC500000}"/>
    <cellStyle name="Input0decimals 3 11 3" xfId="13421" xr:uid="{00000000-0005-0000-0000-0000CD500000}"/>
    <cellStyle name="Input0decimals 3 11 3 2" xfId="13422" xr:uid="{00000000-0005-0000-0000-0000CE500000}"/>
    <cellStyle name="Input0decimals 3 11 3 2 2" xfId="13423" xr:uid="{00000000-0005-0000-0000-0000CF500000}"/>
    <cellStyle name="Input0decimals 3 11 3 2 2 2" xfId="35452" xr:uid="{00000000-0005-0000-0000-0000D0500000}"/>
    <cellStyle name="Input0decimals 3 11 3 2 3" xfId="35451" xr:uid="{00000000-0005-0000-0000-0000D1500000}"/>
    <cellStyle name="Input0decimals 3 11 3 3" xfId="13424" xr:uid="{00000000-0005-0000-0000-0000D2500000}"/>
    <cellStyle name="Input0decimals 3 11 3 3 2" xfId="13425" xr:uid="{00000000-0005-0000-0000-0000D3500000}"/>
    <cellStyle name="Input0decimals 3 11 3 3 2 2" xfId="35454" xr:uid="{00000000-0005-0000-0000-0000D4500000}"/>
    <cellStyle name="Input0decimals 3 11 3 3 3" xfId="35453" xr:uid="{00000000-0005-0000-0000-0000D5500000}"/>
    <cellStyle name="Input0decimals 3 11 3 4" xfId="13426" xr:uid="{00000000-0005-0000-0000-0000D6500000}"/>
    <cellStyle name="Input0decimals 3 11 3 4 2" xfId="35455" xr:uid="{00000000-0005-0000-0000-0000D7500000}"/>
    <cellStyle name="Input0decimals 3 11 3 5" xfId="13427" xr:uid="{00000000-0005-0000-0000-0000D8500000}"/>
    <cellStyle name="Input0decimals 3 11 3 5 2" xfId="35456" xr:uid="{00000000-0005-0000-0000-0000D9500000}"/>
    <cellStyle name="Input0decimals 3 11 3 6" xfId="35450" xr:uid="{00000000-0005-0000-0000-0000DA500000}"/>
    <cellStyle name="Input0decimals 3 11 4" xfId="13428" xr:uid="{00000000-0005-0000-0000-0000DB500000}"/>
    <cellStyle name="Input0decimals 3 11 4 2" xfId="13429" xr:uid="{00000000-0005-0000-0000-0000DC500000}"/>
    <cellStyle name="Input0decimals 3 11 4 2 2" xfId="35458" xr:uid="{00000000-0005-0000-0000-0000DD500000}"/>
    <cellStyle name="Input0decimals 3 11 4 3" xfId="35457" xr:uid="{00000000-0005-0000-0000-0000DE500000}"/>
    <cellStyle name="Input0decimals 3 11 5" xfId="13430" xr:uid="{00000000-0005-0000-0000-0000DF500000}"/>
    <cellStyle name="Input0decimals 3 11 5 2" xfId="13431" xr:uid="{00000000-0005-0000-0000-0000E0500000}"/>
    <cellStyle name="Input0decimals 3 11 5 2 2" xfId="35460" xr:uid="{00000000-0005-0000-0000-0000E1500000}"/>
    <cellStyle name="Input0decimals 3 11 5 3" xfId="35459" xr:uid="{00000000-0005-0000-0000-0000E2500000}"/>
    <cellStyle name="Input0decimals 3 11 6" xfId="13432" xr:uid="{00000000-0005-0000-0000-0000E3500000}"/>
    <cellStyle name="Input0decimals 3 11 6 2" xfId="13433" xr:uid="{00000000-0005-0000-0000-0000E4500000}"/>
    <cellStyle name="Input0decimals 3 11 6 2 2" xfId="35462" xr:uid="{00000000-0005-0000-0000-0000E5500000}"/>
    <cellStyle name="Input0decimals 3 11 6 3" xfId="35461" xr:uid="{00000000-0005-0000-0000-0000E6500000}"/>
    <cellStyle name="Input0decimals 3 11 7" xfId="13434" xr:uid="{00000000-0005-0000-0000-0000E7500000}"/>
    <cellStyle name="Input0decimals 3 11 7 2" xfId="35463" xr:uid="{00000000-0005-0000-0000-0000E8500000}"/>
    <cellStyle name="Input0decimals 3 11 8" xfId="13435" xr:uid="{00000000-0005-0000-0000-0000E9500000}"/>
    <cellStyle name="Input0decimals 3 11 8 2" xfId="35464" xr:uid="{00000000-0005-0000-0000-0000EA500000}"/>
    <cellStyle name="Input0decimals 3 11 9" xfId="35442" xr:uid="{00000000-0005-0000-0000-0000EB500000}"/>
    <cellStyle name="Input0decimals 3 12" xfId="13436" xr:uid="{00000000-0005-0000-0000-0000EC500000}"/>
    <cellStyle name="Input0decimals 3 12 2" xfId="13437" xr:uid="{00000000-0005-0000-0000-0000ED500000}"/>
    <cellStyle name="Input0decimals 3 12 2 2" xfId="13438" xr:uid="{00000000-0005-0000-0000-0000EE500000}"/>
    <cellStyle name="Input0decimals 3 12 2 2 2" xfId="13439" xr:uid="{00000000-0005-0000-0000-0000EF500000}"/>
    <cellStyle name="Input0decimals 3 12 2 2 2 2" xfId="35468" xr:uid="{00000000-0005-0000-0000-0000F0500000}"/>
    <cellStyle name="Input0decimals 3 12 2 2 3" xfId="35467" xr:uid="{00000000-0005-0000-0000-0000F1500000}"/>
    <cellStyle name="Input0decimals 3 12 2 3" xfId="13440" xr:uid="{00000000-0005-0000-0000-0000F2500000}"/>
    <cellStyle name="Input0decimals 3 12 2 3 2" xfId="13441" xr:uid="{00000000-0005-0000-0000-0000F3500000}"/>
    <cellStyle name="Input0decimals 3 12 2 3 2 2" xfId="35470" xr:uid="{00000000-0005-0000-0000-0000F4500000}"/>
    <cellStyle name="Input0decimals 3 12 2 3 3" xfId="35469" xr:uid="{00000000-0005-0000-0000-0000F5500000}"/>
    <cellStyle name="Input0decimals 3 12 2 4" xfId="13442" xr:uid="{00000000-0005-0000-0000-0000F6500000}"/>
    <cellStyle name="Input0decimals 3 12 2 4 2" xfId="35471" xr:uid="{00000000-0005-0000-0000-0000F7500000}"/>
    <cellStyle name="Input0decimals 3 12 2 5" xfId="13443" xr:uid="{00000000-0005-0000-0000-0000F8500000}"/>
    <cellStyle name="Input0decimals 3 12 2 5 2" xfId="35472" xr:uid="{00000000-0005-0000-0000-0000F9500000}"/>
    <cellStyle name="Input0decimals 3 12 2 6" xfId="35466" xr:uid="{00000000-0005-0000-0000-0000FA500000}"/>
    <cellStyle name="Input0decimals 3 12 3" xfId="13444" xr:uid="{00000000-0005-0000-0000-0000FB500000}"/>
    <cellStyle name="Input0decimals 3 12 3 2" xfId="13445" xr:uid="{00000000-0005-0000-0000-0000FC500000}"/>
    <cellStyle name="Input0decimals 3 12 3 2 2" xfId="13446" xr:uid="{00000000-0005-0000-0000-0000FD500000}"/>
    <cellStyle name="Input0decimals 3 12 3 2 2 2" xfId="35475" xr:uid="{00000000-0005-0000-0000-0000FE500000}"/>
    <cellStyle name="Input0decimals 3 12 3 2 3" xfId="35474" xr:uid="{00000000-0005-0000-0000-0000FF500000}"/>
    <cellStyle name="Input0decimals 3 12 3 3" xfId="13447" xr:uid="{00000000-0005-0000-0000-000000510000}"/>
    <cellStyle name="Input0decimals 3 12 3 3 2" xfId="13448" xr:uid="{00000000-0005-0000-0000-000001510000}"/>
    <cellStyle name="Input0decimals 3 12 3 3 2 2" xfId="35477" xr:uid="{00000000-0005-0000-0000-000002510000}"/>
    <cellStyle name="Input0decimals 3 12 3 3 3" xfId="35476" xr:uid="{00000000-0005-0000-0000-000003510000}"/>
    <cellStyle name="Input0decimals 3 12 3 4" xfId="13449" xr:uid="{00000000-0005-0000-0000-000004510000}"/>
    <cellStyle name="Input0decimals 3 12 3 4 2" xfId="35478" xr:uid="{00000000-0005-0000-0000-000005510000}"/>
    <cellStyle name="Input0decimals 3 12 3 5" xfId="13450" xr:uid="{00000000-0005-0000-0000-000006510000}"/>
    <cellStyle name="Input0decimals 3 12 3 5 2" xfId="35479" xr:uid="{00000000-0005-0000-0000-000007510000}"/>
    <cellStyle name="Input0decimals 3 12 3 6" xfId="35473" xr:uid="{00000000-0005-0000-0000-000008510000}"/>
    <cellStyle name="Input0decimals 3 12 4" xfId="13451" xr:uid="{00000000-0005-0000-0000-000009510000}"/>
    <cellStyle name="Input0decimals 3 12 4 2" xfId="13452" xr:uid="{00000000-0005-0000-0000-00000A510000}"/>
    <cellStyle name="Input0decimals 3 12 4 2 2" xfId="35481" xr:uid="{00000000-0005-0000-0000-00000B510000}"/>
    <cellStyle name="Input0decimals 3 12 4 3" xfId="35480" xr:uid="{00000000-0005-0000-0000-00000C510000}"/>
    <cellStyle name="Input0decimals 3 12 5" xfId="13453" xr:uid="{00000000-0005-0000-0000-00000D510000}"/>
    <cellStyle name="Input0decimals 3 12 5 2" xfId="13454" xr:uid="{00000000-0005-0000-0000-00000E510000}"/>
    <cellStyle name="Input0decimals 3 12 5 2 2" xfId="35483" xr:uid="{00000000-0005-0000-0000-00000F510000}"/>
    <cellStyle name="Input0decimals 3 12 5 3" xfId="35482" xr:uid="{00000000-0005-0000-0000-000010510000}"/>
    <cellStyle name="Input0decimals 3 12 6" xfId="13455" xr:uid="{00000000-0005-0000-0000-000011510000}"/>
    <cellStyle name="Input0decimals 3 12 6 2" xfId="13456" xr:uid="{00000000-0005-0000-0000-000012510000}"/>
    <cellStyle name="Input0decimals 3 12 6 2 2" xfId="35485" xr:uid="{00000000-0005-0000-0000-000013510000}"/>
    <cellStyle name="Input0decimals 3 12 6 3" xfId="35484" xr:uid="{00000000-0005-0000-0000-000014510000}"/>
    <cellStyle name="Input0decimals 3 12 7" xfId="13457" xr:uid="{00000000-0005-0000-0000-000015510000}"/>
    <cellStyle name="Input0decimals 3 12 7 2" xfId="35486" xr:uid="{00000000-0005-0000-0000-000016510000}"/>
    <cellStyle name="Input0decimals 3 12 8" xfId="13458" xr:uid="{00000000-0005-0000-0000-000017510000}"/>
    <cellStyle name="Input0decimals 3 12 8 2" xfId="35487" xr:uid="{00000000-0005-0000-0000-000018510000}"/>
    <cellStyle name="Input0decimals 3 12 9" xfId="35465" xr:uid="{00000000-0005-0000-0000-000019510000}"/>
    <cellStyle name="Input0decimals 3 13" xfId="13459" xr:uid="{00000000-0005-0000-0000-00001A510000}"/>
    <cellStyle name="Input0decimals 3 13 2" xfId="13460" xr:uid="{00000000-0005-0000-0000-00001B510000}"/>
    <cellStyle name="Input0decimals 3 13 2 2" xfId="13461" xr:uid="{00000000-0005-0000-0000-00001C510000}"/>
    <cellStyle name="Input0decimals 3 13 2 2 2" xfId="13462" xr:uid="{00000000-0005-0000-0000-00001D510000}"/>
    <cellStyle name="Input0decimals 3 13 2 2 2 2" xfId="35491" xr:uid="{00000000-0005-0000-0000-00001E510000}"/>
    <cellStyle name="Input0decimals 3 13 2 2 3" xfId="35490" xr:uid="{00000000-0005-0000-0000-00001F510000}"/>
    <cellStyle name="Input0decimals 3 13 2 3" xfId="13463" xr:uid="{00000000-0005-0000-0000-000020510000}"/>
    <cellStyle name="Input0decimals 3 13 2 3 2" xfId="13464" xr:uid="{00000000-0005-0000-0000-000021510000}"/>
    <cellStyle name="Input0decimals 3 13 2 3 2 2" xfId="35493" xr:uid="{00000000-0005-0000-0000-000022510000}"/>
    <cellStyle name="Input0decimals 3 13 2 3 3" xfId="35492" xr:uid="{00000000-0005-0000-0000-000023510000}"/>
    <cellStyle name="Input0decimals 3 13 2 4" xfId="13465" xr:uid="{00000000-0005-0000-0000-000024510000}"/>
    <cellStyle name="Input0decimals 3 13 2 4 2" xfId="35494" xr:uid="{00000000-0005-0000-0000-000025510000}"/>
    <cellStyle name="Input0decimals 3 13 2 5" xfId="13466" xr:uid="{00000000-0005-0000-0000-000026510000}"/>
    <cellStyle name="Input0decimals 3 13 2 5 2" xfId="35495" xr:uid="{00000000-0005-0000-0000-000027510000}"/>
    <cellStyle name="Input0decimals 3 13 2 6" xfId="35489" xr:uid="{00000000-0005-0000-0000-000028510000}"/>
    <cellStyle name="Input0decimals 3 13 3" xfId="13467" xr:uid="{00000000-0005-0000-0000-000029510000}"/>
    <cellStyle name="Input0decimals 3 13 3 2" xfId="13468" xr:uid="{00000000-0005-0000-0000-00002A510000}"/>
    <cellStyle name="Input0decimals 3 13 3 2 2" xfId="13469" xr:uid="{00000000-0005-0000-0000-00002B510000}"/>
    <cellStyle name="Input0decimals 3 13 3 2 2 2" xfId="35498" xr:uid="{00000000-0005-0000-0000-00002C510000}"/>
    <cellStyle name="Input0decimals 3 13 3 2 3" xfId="35497" xr:uid="{00000000-0005-0000-0000-00002D510000}"/>
    <cellStyle name="Input0decimals 3 13 3 3" xfId="13470" xr:uid="{00000000-0005-0000-0000-00002E510000}"/>
    <cellStyle name="Input0decimals 3 13 3 3 2" xfId="13471" xr:uid="{00000000-0005-0000-0000-00002F510000}"/>
    <cellStyle name="Input0decimals 3 13 3 3 2 2" xfId="35500" xr:uid="{00000000-0005-0000-0000-000030510000}"/>
    <cellStyle name="Input0decimals 3 13 3 3 3" xfId="35499" xr:uid="{00000000-0005-0000-0000-000031510000}"/>
    <cellStyle name="Input0decimals 3 13 3 4" xfId="13472" xr:uid="{00000000-0005-0000-0000-000032510000}"/>
    <cellStyle name="Input0decimals 3 13 3 4 2" xfId="35501" xr:uid="{00000000-0005-0000-0000-000033510000}"/>
    <cellStyle name="Input0decimals 3 13 3 5" xfId="13473" xr:uid="{00000000-0005-0000-0000-000034510000}"/>
    <cellStyle name="Input0decimals 3 13 3 5 2" xfId="35502" xr:uid="{00000000-0005-0000-0000-000035510000}"/>
    <cellStyle name="Input0decimals 3 13 3 6" xfId="35496" xr:uid="{00000000-0005-0000-0000-000036510000}"/>
    <cellStyle name="Input0decimals 3 13 4" xfId="13474" xr:uid="{00000000-0005-0000-0000-000037510000}"/>
    <cellStyle name="Input0decimals 3 13 4 2" xfId="13475" xr:uid="{00000000-0005-0000-0000-000038510000}"/>
    <cellStyle name="Input0decimals 3 13 4 2 2" xfId="35504" xr:uid="{00000000-0005-0000-0000-000039510000}"/>
    <cellStyle name="Input0decimals 3 13 4 3" xfId="35503" xr:uid="{00000000-0005-0000-0000-00003A510000}"/>
    <cellStyle name="Input0decimals 3 13 5" xfId="13476" xr:uid="{00000000-0005-0000-0000-00003B510000}"/>
    <cellStyle name="Input0decimals 3 13 5 2" xfId="13477" xr:uid="{00000000-0005-0000-0000-00003C510000}"/>
    <cellStyle name="Input0decimals 3 13 5 2 2" xfId="35506" xr:uid="{00000000-0005-0000-0000-00003D510000}"/>
    <cellStyle name="Input0decimals 3 13 5 3" xfId="35505" xr:uid="{00000000-0005-0000-0000-00003E510000}"/>
    <cellStyle name="Input0decimals 3 13 6" xfId="13478" xr:uid="{00000000-0005-0000-0000-00003F510000}"/>
    <cellStyle name="Input0decimals 3 13 6 2" xfId="13479" xr:uid="{00000000-0005-0000-0000-000040510000}"/>
    <cellStyle name="Input0decimals 3 13 6 2 2" xfId="35508" xr:uid="{00000000-0005-0000-0000-000041510000}"/>
    <cellStyle name="Input0decimals 3 13 6 3" xfId="35507" xr:uid="{00000000-0005-0000-0000-000042510000}"/>
    <cellStyle name="Input0decimals 3 13 7" xfId="13480" xr:uid="{00000000-0005-0000-0000-000043510000}"/>
    <cellStyle name="Input0decimals 3 13 7 2" xfId="35509" xr:uid="{00000000-0005-0000-0000-000044510000}"/>
    <cellStyle name="Input0decimals 3 13 8" xfId="13481" xr:uid="{00000000-0005-0000-0000-000045510000}"/>
    <cellStyle name="Input0decimals 3 13 8 2" xfId="35510" xr:uid="{00000000-0005-0000-0000-000046510000}"/>
    <cellStyle name="Input0decimals 3 13 9" xfId="35488" xr:uid="{00000000-0005-0000-0000-000047510000}"/>
    <cellStyle name="Input0decimals 3 14" xfId="13482" xr:uid="{00000000-0005-0000-0000-000048510000}"/>
    <cellStyle name="Input0decimals 3 14 2" xfId="13483" xr:uid="{00000000-0005-0000-0000-000049510000}"/>
    <cellStyle name="Input0decimals 3 14 2 2" xfId="13484" xr:uid="{00000000-0005-0000-0000-00004A510000}"/>
    <cellStyle name="Input0decimals 3 14 2 2 2" xfId="13485" xr:uid="{00000000-0005-0000-0000-00004B510000}"/>
    <cellStyle name="Input0decimals 3 14 2 2 2 2" xfId="35514" xr:uid="{00000000-0005-0000-0000-00004C510000}"/>
    <cellStyle name="Input0decimals 3 14 2 2 3" xfId="35513" xr:uid="{00000000-0005-0000-0000-00004D510000}"/>
    <cellStyle name="Input0decimals 3 14 2 3" xfId="13486" xr:uid="{00000000-0005-0000-0000-00004E510000}"/>
    <cellStyle name="Input0decimals 3 14 2 3 2" xfId="13487" xr:uid="{00000000-0005-0000-0000-00004F510000}"/>
    <cellStyle name="Input0decimals 3 14 2 3 2 2" xfId="35516" xr:uid="{00000000-0005-0000-0000-000050510000}"/>
    <cellStyle name="Input0decimals 3 14 2 3 3" xfId="35515" xr:uid="{00000000-0005-0000-0000-000051510000}"/>
    <cellStyle name="Input0decimals 3 14 2 4" xfId="13488" xr:uid="{00000000-0005-0000-0000-000052510000}"/>
    <cellStyle name="Input0decimals 3 14 2 4 2" xfId="35517" xr:uid="{00000000-0005-0000-0000-000053510000}"/>
    <cellStyle name="Input0decimals 3 14 2 5" xfId="13489" xr:uid="{00000000-0005-0000-0000-000054510000}"/>
    <cellStyle name="Input0decimals 3 14 2 5 2" xfId="35518" xr:uid="{00000000-0005-0000-0000-000055510000}"/>
    <cellStyle name="Input0decimals 3 14 2 6" xfId="35512" xr:uid="{00000000-0005-0000-0000-000056510000}"/>
    <cellStyle name="Input0decimals 3 14 3" xfId="13490" xr:uid="{00000000-0005-0000-0000-000057510000}"/>
    <cellStyle name="Input0decimals 3 14 3 2" xfId="13491" xr:uid="{00000000-0005-0000-0000-000058510000}"/>
    <cellStyle name="Input0decimals 3 14 3 2 2" xfId="13492" xr:uid="{00000000-0005-0000-0000-000059510000}"/>
    <cellStyle name="Input0decimals 3 14 3 2 2 2" xfId="35521" xr:uid="{00000000-0005-0000-0000-00005A510000}"/>
    <cellStyle name="Input0decimals 3 14 3 2 3" xfId="35520" xr:uid="{00000000-0005-0000-0000-00005B510000}"/>
    <cellStyle name="Input0decimals 3 14 3 3" xfId="13493" xr:uid="{00000000-0005-0000-0000-00005C510000}"/>
    <cellStyle name="Input0decimals 3 14 3 3 2" xfId="13494" xr:uid="{00000000-0005-0000-0000-00005D510000}"/>
    <cellStyle name="Input0decimals 3 14 3 3 2 2" xfId="35523" xr:uid="{00000000-0005-0000-0000-00005E510000}"/>
    <cellStyle name="Input0decimals 3 14 3 3 3" xfId="35522" xr:uid="{00000000-0005-0000-0000-00005F510000}"/>
    <cellStyle name="Input0decimals 3 14 3 4" xfId="13495" xr:uid="{00000000-0005-0000-0000-000060510000}"/>
    <cellStyle name="Input0decimals 3 14 3 4 2" xfId="35524" xr:uid="{00000000-0005-0000-0000-000061510000}"/>
    <cellStyle name="Input0decimals 3 14 3 5" xfId="13496" xr:uid="{00000000-0005-0000-0000-000062510000}"/>
    <cellStyle name="Input0decimals 3 14 3 5 2" xfId="35525" xr:uid="{00000000-0005-0000-0000-000063510000}"/>
    <cellStyle name="Input0decimals 3 14 3 6" xfId="35519" xr:uid="{00000000-0005-0000-0000-000064510000}"/>
    <cellStyle name="Input0decimals 3 14 4" xfId="13497" xr:uid="{00000000-0005-0000-0000-000065510000}"/>
    <cellStyle name="Input0decimals 3 14 4 2" xfId="13498" xr:uid="{00000000-0005-0000-0000-000066510000}"/>
    <cellStyle name="Input0decimals 3 14 4 2 2" xfId="35527" xr:uid="{00000000-0005-0000-0000-000067510000}"/>
    <cellStyle name="Input0decimals 3 14 4 3" xfId="35526" xr:uid="{00000000-0005-0000-0000-000068510000}"/>
    <cellStyle name="Input0decimals 3 14 5" xfId="13499" xr:uid="{00000000-0005-0000-0000-000069510000}"/>
    <cellStyle name="Input0decimals 3 14 5 2" xfId="13500" xr:uid="{00000000-0005-0000-0000-00006A510000}"/>
    <cellStyle name="Input0decimals 3 14 5 2 2" xfId="35529" xr:uid="{00000000-0005-0000-0000-00006B510000}"/>
    <cellStyle name="Input0decimals 3 14 5 3" xfId="35528" xr:uid="{00000000-0005-0000-0000-00006C510000}"/>
    <cellStyle name="Input0decimals 3 14 6" xfId="13501" xr:uid="{00000000-0005-0000-0000-00006D510000}"/>
    <cellStyle name="Input0decimals 3 14 6 2" xfId="13502" xr:uid="{00000000-0005-0000-0000-00006E510000}"/>
    <cellStyle name="Input0decimals 3 14 6 2 2" xfId="35531" xr:uid="{00000000-0005-0000-0000-00006F510000}"/>
    <cellStyle name="Input0decimals 3 14 6 3" xfId="35530" xr:uid="{00000000-0005-0000-0000-000070510000}"/>
    <cellStyle name="Input0decimals 3 14 7" xfId="13503" xr:uid="{00000000-0005-0000-0000-000071510000}"/>
    <cellStyle name="Input0decimals 3 14 7 2" xfId="35532" xr:uid="{00000000-0005-0000-0000-000072510000}"/>
    <cellStyle name="Input0decimals 3 14 8" xfId="13504" xr:uid="{00000000-0005-0000-0000-000073510000}"/>
    <cellStyle name="Input0decimals 3 14 8 2" xfId="35533" xr:uid="{00000000-0005-0000-0000-000074510000}"/>
    <cellStyle name="Input0decimals 3 14 9" xfId="35511" xr:uid="{00000000-0005-0000-0000-000075510000}"/>
    <cellStyle name="Input0decimals 3 15" xfId="13505" xr:uid="{00000000-0005-0000-0000-000076510000}"/>
    <cellStyle name="Input0decimals 3 15 2" xfId="13506" xr:uid="{00000000-0005-0000-0000-000077510000}"/>
    <cellStyle name="Input0decimals 3 15 2 2" xfId="13507" xr:uid="{00000000-0005-0000-0000-000078510000}"/>
    <cellStyle name="Input0decimals 3 15 2 2 2" xfId="13508" xr:uid="{00000000-0005-0000-0000-000079510000}"/>
    <cellStyle name="Input0decimals 3 15 2 2 2 2" xfId="35537" xr:uid="{00000000-0005-0000-0000-00007A510000}"/>
    <cellStyle name="Input0decimals 3 15 2 2 3" xfId="35536" xr:uid="{00000000-0005-0000-0000-00007B510000}"/>
    <cellStyle name="Input0decimals 3 15 2 3" xfId="13509" xr:uid="{00000000-0005-0000-0000-00007C510000}"/>
    <cellStyle name="Input0decimals 3 15 2 3 2" xfId="13510" xr:uid="{00000000-0005-0000-0000-00007D510000}"/>
    <cellStyle name="Input0decimals 3 15 2 3 2 2" xfId="35539" xr:uid="{00000000-0005-0000-0000-00007E510000}"/>
    <cellStyle name="Input0decimals 3 15 2 3 3" xfId="35538" xr:uid="{00000000-0005-0000-0000-00007F510000}"/>
    <cellStyle name="Input0decimals 3 15 2 4" xfId="13511" xr:uid="{00000000-0005-0000-0000-000080510000}"/>
    <cellStyle name="Input0decimals 3 15 2 4 2" xfId="35540" xr:uid="{00000000-0005-0000-0000-000081510000}"/>
    <cellStyle name="Input0decimals 3 15 2 5" xfId="13512" xr:uid="{00000000-0005-0000-0000-000082510000}"/>
    <cellStyle name="Input0decimals 3 15 2 5 2" xfId="35541" xr:uid="{00000000-0005-0000-0000-000083510000}"/>
    <cellStyle name="Input0decimals 3 15 2 6" xfId="35535" xr:uid="{00000000-0005-0000-0000-000084510000}"/>
    <cellStyle name="Input0decimals 3 15 3" xfId="13513" xr:uid="{00000000-0005-0000-0000-000085510000}"/>
    <cellStyle name="Input0decimals 3 15 3 2" xfId="13514" xr:uid="{00000000-0005-0000-0000-000086510000}"/>
    <cellStyle name="Input0decimals 3 15 3 2 2" xfId="13515" xr:uid="{00000000-0005-0000-0000-000087510000}"/>
    <cellStyle name="Input0decimals 3 15 3 2 2 2" xfId="35544" xr:uid="{00000000-0005-0000-0000-000088510000}"/>
    <cellStyle name="Input0decimals 3 15 3 2 3" xfId="35543" xr:uid="{00000000-0005-0000-0000-000089510000}"/>
    <cellStyle name="Input0decimals 3 15 3 3" xfId="13516" xr:uid="{00000000-0005-0000-0000-00008A510000}"/>
    <cellStyle name="Input0decimals 3 15 3 3 2" xfId="13517" xr:uid="{00000000-0005-0000-0000-00008B510000}"/>
    <cellStyle name="Input0decimals 3 15 3 3 2 2" xfId="35546" xr:uid="{00000000-0005-0000-0000-00008C510000}"/>
    <cellStyle name="Input0decimals 3 15 3 3 3" xfId="35545" xr:uid="{00000000-0005-0000-0000-00008D510000}"/>
    <cellStyle name="Input0decimals 3 15 3 4" xfId="13518" xr:uid="{00000000-0005-0000-0000-00008E510000}"/>
    <cellStyle name="Input0decimals 3 15 3 4 2" xfId="35547" xr:uid="{00000000-0005-0000-0000-00008F510000}"/>
    <cellStyle name="Input0decimals 3 15 3 5" xfId="13519" xr:uid="{00000000-0005-0000-0000-000090510000}"/>
    <cellStyle name="Input0decimals 3 15 3 5 2" xfId="35548" xr:uid="{00000000-0005-0000-0000-000091510000}"/>
    <cellStyle name="Input0decimals 3 15 3 6" xfId="35542" xr:uid="{00000000-0005-0000-0000-000092510000}"/>
    <cellStyle name="Input0decimals 3 15 4" xfId="13520" xr:uid="{00000000-0005-0000-0000-000093510000}"/>
    <cellStyle name="Input0decimals 3 15 4 2" xfId="13521" xr:uid="{00000000-0005-0000-0000-000094510000}"/>
    <cellStyle name="Input0decimals 3 15 4 2 2" xfId="35550" xr:uid="{00000000-0005-0000-0000-000095510000}"/>
    <cellStyle name="Input0decimals 3 15 4 3" xfId="35549" xr:uid="{00000000-0005-0000-0000-000096510000}"/>
    <cellStyle name="Input0decimals 3 15 5" xfId="13522" xr:uid="{00000000-0005-0000-0000-000097510000}"/>
    <cellStyle name="Input0decimals 3 15 5 2" xfId="13523" xr:uid="{00000000-0005-0000-0000-000098510000}"/>
    <cellStyle name="Input0decimals 3 15 5 2 2" xfId="35552" xr:uid="{00000000-0005-0000-0000-000099510000}"/>
    <cellStyle name="Input0decimals 3 15 5 3" xfId="35551" xr:uid="{00000000-0005-0000-0000-00009A510000}"/>
    <cellStyle name="Input0decimals 3 15 6" xfId="13524" xr:uid="{00000000-0005-0000-0000-00009B510000}"/>
    <cellStyle name="Input0decimals 3 15 6 2" xfId="13525" xr:uid="{00000000-0005-0000-0000-00009C510000}"/>
    <cellStyle name="Input0decimals 3 15 6 2 2" xfId="35554" xr:uid="{00000000-0005-0000-0000-00009D510000}"/>
    <cellStyle name="Input0decimals 3 15 6 3" xfId="35553" xr:uid="{00000000-0005-0000-0000-00009E510000}"/>
    <cellStyle name="Input0decimals 3 15 7" xfId="13526" xr:uid="{00000000-0005-0000-0000-00009F510000}"/>
    <cellStyle name="Input0decimals 3 15 7 2" xfId="35555" xr:uid="{00000000-0005-0000-0000-0000A0510000}"/>
    <cellStyle name="Input0decimals 3 15 8" xfId="13527" xr:uid="{00000000-0005-0000-0000-0000A1510000}"/>
    <cellStyle name="Input0decimals 3 15 8 2" xfId="35556" xr:uid="{00000000-0005-0000-0000-0000A2510000}"/>
    <cellStyle name="Input0decimals 3 15 9" xfId="35534" xr:uid="{00000000-0005-0000-0000-0000A3510000}"/>
    <cellStyle name="Input0decimals 3 16" xfId="13528" xr:uid="{00000000-0005-0000-0000-0000A4510000}"/>
    <cellStyle name="Input0decimals 3 16 2" xfId="13529" xr:uid="{00000000-0005-0000-0000-0000A5510000}"/>
    <cellStyle name="Input0decimals 3 16 2 2" xfId="13530" xr:uid="{00000000-0005-0000-0000-0000A6510000}"/>
    <cellStyle name="Input0decimals 3 16 2 2 2" xfId="13531" xr:uid="{00000000-0005-0000-0000-0000A7510000}"/>
    <cellStyle name="Input0decimals 3 16 2 2 2 2" xfId="35560" xr:uid="{00000000-0005-0000-0000-0000A8510000}"/>
    <cellStyle name="Input0decimals 3 16 2 2 3" xfId="35559" xr:uid="{00000000-0005-0000-0000-0000A9510000}"/>
    <cellStyle name="Input0decimals 3 16 2 3" xfId="13532" xr:uid="{00000000-0005-0000-0000-0000AA510000}"/>
    <cellStyle name="Input0decimals 3 16 2 3 2" xfId="13533" xr:uid="{00000000-0005-0000-0000-0000AB510000}"/>
    <cellStyle name="Input0decimals 3 16 2 3 2 2" xfId="35562" xr:uid="{00000000-0005-0000-0000-0000AC510000}"/>
    <cellStyle name="Input0decimals 3 16 2 3 3" xfId="35561" xr:uid="{00000000-0005-0000-0000-0000AD510000}"/>
    <cellStyle name="Input0decimals 3 16 2 4" xfId="13534" xr:uid="{00000000-0005-0000-0000-0000AE510000}"/>
    <cellStyle name="Input0decimals 3 16 2 4 2" xfId="35563" xr:uid="{00000000-0005-0000-0000-0000AF510000}"/>
    <cellStyle name="Input0decimals 3 16 2 5" xfId="13535" xr:uid="{00000000-0005-0000-0000-0000B0510000}"/>
    <cellStyle name="Input0decimals 3 16 2 5 2" xfId="35564" xr:uid="{00000000-0005-0000-0000-0000B1510000}"/>
    <cellStyle name="Input0decimals 3 16 2 6" xfId="35558" xr:uid="{00000000-0005-0000-0000-0000B2510000}"/>
    <cellStyle name="Input0decimals 3 16 3" xfId="13536" xr:uid="{00000000-0005-0000-0000-0000B3510000}"/>
    <cellStyle name="Input0decimals 3 16 3 2" xfId="13537" xr:uid="{00000000-0005-0000-0000-0000B4510000}"/>
    <cellStyle name="Input0decimals 3 16 3 2 2" xfId="13538" xr:uid="{00000000-0005-0000-0000-0000B5510000}"/>
    <cellStyle name="Input0decimals 3 16 3 2 2 2" xfId="35567" xr:uid="{00000000-0005-0000-0000-0000B6510000}"/>
    <cellStyle name="Input0decimals 3 16 3 2 3" xfId="35566" xr:uid="{00000000-0005-0000-0000-0000B7510000}"/>
    <cellStyle name="Input0decimals 3 16 3 3" xfId="13539" xr:uid="{00000000-0005-0000-0000-0000B8510000}"/>
    <cellStyle name="Input0decimals 3 16 3 3 2" xfId="13540" xr:uid="{00000000-0005-0000-0000-0000B9510000}"/>
    <cellStyle name="Input0decimals 3 16 3 3 2 2" xfId="35569" xr:uid="{00000000-0005-0000-0000-0000BA510000}"/>
    <cellStyle name="Input0decimals 3 16 3 3 3" xfId="35568" xr:uid="{00000000-0005-0000-0000-0000BB510000}"/>
    <cellStyle name="Input0decimals 3 16 3 4" xfId="13541" xr:uid="{00000000-0005-0000-0000-0000BC510000}"/>
    <cellStyle name="Input0decimals 3 16 3 4 2" xfId="35570" xr:uid="{00000000-0005-0000-0000-0000BD510000}"/>
    <cellStyle name="Input0decimals 3 16 3 5" xfId="13542" xr:uid="{00000000-0005-0000-0000-0000BE510000}"/>
    <cellStyle name="Input0decimals 3 16 3 5 2" xfId="35571" xr:uid="{00000000-0005-0000-0000-0000BF510000}"/>
    <cellStyle name="Input0decimals 3 16 3 6" xfId="35565" xr:uid="{00000000-0005-0000-0000-0000C0510000}"/>
    <cellStyle name="Input0decimals 3 16 4" xfId="13543" xr:uid="{00000000-0005-0000-0000-0000C1510000}"/>
    <cellStyle name="Input0decimals 3 16 4 2" xfId="13544" xr:uid="{00000000-0005-0000-0000-0000C2510000}"/>
    <cellStyle name="Input0decimals 3 16 4 2 2" xfId="35573" xr:uid="{00000000-0005-0000-0000-0000C3510000}"/>
    <cellStyle name="Input0decimals 3 16 4 3" xfId="35572" xr:uid="{00000000-0005-0000-0000-0000C4510000}"/>
    <cellStyle name="Input0decimals 3 16 5" xfId="13545" xr:uid="{00000000-0005-0000-0000-0000C5510000}"/>
    <cellStyle name="Input0decimals 3 16 5 2" xfId="13546" xr:uid="{00000000-0005-0000-0000-0000C6510000}"/>
    <cellStyle name="Input0decimals 3 16 5 2 2" xfId="35575" xr:uid="{00000000-0005-0000-0000-0000C7510000}"/>
    <cellStyle name="Input0decimals 3 16 5 3" xfId="35574" xr:uid="{00000000-0005-0000-0000-0000C8510000}"/>
    <cellStyle name="Input0decimals 3 16 6" xfId="13547" xr:uid="{00000000-0005-0000-0000-0000C9510000}"/>
    <cellStyle name="Input0decimals 3 16 6 2" xfId="35576" xr:uid="{00000000-0005-0000-0000-0000CA510000}"/>
    <cellStyle name="Input0decimals 3 16 7" xfId="13548" xr:uid="{00000000-0005-0000-0000-0000CB510000}"/>
    <cellStyle name="Input0decimals 3 16 7 2" xfId="35577" xr:uid="{00000000-0005-0000-0000-0000CC510000}"/>
    <cellStyle name="Input0decimals 3 16 8" xfId="35557" xr:uid="{00000000-0005-0000-0000-0000CD510000}"/>
    <cellStyle name="Input0decimals 3 17" xfId="35418" xr:uid="{00000000-0005-0000-0000-0000CE510000}"/>
    <cellStyle name="Input0decimals 3 2" xfId="13549" xr:uid="{00000000-0005-0000-0000-0000CF510000}"/>
    <cellStyle name="Input0decimals 3 2 10" xfId="13550" xr:uid="{00000000-0005-0000-0000-0000D0510000}"/>
    <cellStyle name="Input0decimals 3 2 10 2" xfId="13551" xr:uid="{00000000-0005-0000-0000-0000D1510000}"/>
    <cellStyle name="Input0decimals 3 2 10 2 2" xfId="13552" xr:uid="{00000000-0005-0000-0000-0000D2510000}"/>
    <cellStyle name="Input0decimals 3 2 10 2 2 2" xfId="13553" xr:uid="{00000000-0005-0000-0000-0000D3510000}"/>
    <cellStyle name="Input0decimals 3 2 10 2 2 2 2" xfId="35582" xr:uid="{00000000-0005-0000-0000-0000D4510000}"/>
    <cellStyle name="Input0decimals 3 2 10 2 2 3" xfId="35581" xr:uid="{00000000-0005-0000-0000-0000D5510000}"/>
    <cellStyle name="Input0decimals 3 2 10 2 3" xfId="13554" xr:uid="{00000000-0005-0000-0000-0000D6510000}"/>
    <cellStyle name="Input0decimals 3 2 10 2 3 2" xfId="13555" xr:uid="{00000000-0005-0000-0000-0000D7510000}"/>
    <cellStyle name="Input0decimals 3 2 10 2 3 2 2" xfId="35584" xr:uid="{00000000-0005-0000-0000-0000D8510000}"/>
    <cellStyle name="Input0decimals 3 2 10 2 3 3" xfId="35583" xr:uid="{00000000-0005-0000-0000-0000D9510000}"/>
    <cellStyle name="Input0decimals 3 2 10 2 4" xfId="13556" xr:uid="{00000000-0005-0000-0000-0000DA510000}"/>
    <cellStyle name="Input0decimals 3 2 10 2 4 2" xfId="35585" xr:uid="{00000000-0005-0000-0000-0000DB510000}"/>
    <cellStyle name="Input0decimals 3 2 10 2 5" xfId="13557" xr:uid="{00000000-0005-0000-0000-0000DC510000}"/>
    <cellStyle name="Input0decimals 3 2 10 2 5 2" xfId="35586" xr:uid="{00000000-0005-0000-0000-0000DD510000}"/>
    <cellStyle name="Input0decimals 3 2 10 2 6" xfId="35580" xr:uid="{00000000-0005-0000-0000-0000DE510000}"/>
    <cellStyle name="Input0decimals 3 2 10 3" xfId="13558" xr:uid="{00000000-0005-0000-0000-0000DF510000}"/>
    <cellStyle name="Input0decimals 3 2 10 3 2" xfId="13559" xr:uid="{00000000-0005-0000-0000-0000E0510000}"/>
    <cellStyle name="Input0decimals 3 2 10 3 2 2" xfId="13560" xr:uid="{00000000-0005-0000-0000-0000E1510000}"/>
    <cellStyle name="Input0decimals 3 2 10 3 2 2 2" xfId="35589" xr:uid="{00000000-0005-0000-0000-0000E2510000}"/>
    <cellStyle name="Input0decimals 3 2 10 3 2 3" xfId="35588" xr:uid="{00000000-0005-0000-0000-0000E3510000}"/>
    <cellStyle name="Input0decimals 3 2 10 3 3" xfId="13561" xr:uid="{00000000-0005-0000-0000-0000E4510000}"/>
    <cellStyle name="Input0decimals 3 2 10 3 3 2" xfId="13562" xr:uid="{00000000-0005-0000-0000-0000E5510000}"/>
    <cellStyle name="Input0decimals 3 2 10 3 3 2 2" xfId="35591" xr:uid="{00000000-0005-0000-0000-0000E6510000}"/>
    <cellStyle name="Input0decimals 3 2 10 3 3 3" xfId="35590" xr:uid="{00000000-0005-0000-0000-0000E7510000}"/>
    <cellStyle name="Input0decimals 3 2 10 3 4" xfId="13563" xr:uid="{00000000-0005-0000-0000-0000E8510000}"/>
    <cellStyle name="Input0decimals 3 2 10 3 4 2" xfId="35592" xr:uid="{00000000-0005-0000-0000-0000E9510000}"/>
    <cellStyle name="Input0decimals 3 2 10 3 5" xfId="13564" xr:uid="{00000000-0005-0000-0000-0000EA510000}"/>
    <cellStyle name="Input0decimals 3 2 10 3 5 2" xfId="35593" xr:uid="{00000000-0005-0000-0000-0000EB510000}"/>
    <cellStyle name="Input0decimals 3 2 10 3 6" xfId="35587" xr:uid="{00000000-0005-0000-0000-0000EC510000}"/>
    <cellStyle name="Input0decimals 3 2 10 4" xfId="13565" xr:uid="{00000000-0005-0000-0000-0000ED510000}"/>
    <cellStyle name="Input0decimals 3 2 10 4 2" xfId="13566" xr:uid="{00000000-0005-0000-0000-0000EE510000}"/>
    <cellStyle name="Input0decimals 3 2 10 4 2 2" xfId="35595" xr:uid="{00000000-0005-0000-0000-0000EF510000}"/>
    <cellStyle name="Input0decimals 3 2 10 4 3" xfId="35594" xr:uid="{00000000-0005-0000-0000-0000F0510000}"/>
    <cellStyle name="Input0decimals 3 2 10 5" xfId="13567" xr:uid="{00000000-0005-0000-0000-0000F1510000}"/>
    <cellStyle name="Input0decimals 3 2 10 5 2" xfId="13568" xr:uid="{00000000-0005-0000-0000-0000F2510000}"/>
    <cellStyle name="Input0decimals 3 2 10 5 2 2" xfId="35597" xr:uid="{00000000-0005-0000-0000-0000F3510000}"/>
    <cellStyle name="Input0decimals 3 2 10 5 3" xfId="35596" xr:uid="{00000000-0005-0000-0000-0000F4510000}"/>
    <cellStyle name="Input0decimals 3 2 10 6" xfId="13569" xr:uid="{00000000-0005-0000-0000-0000F5510000}"/>
    <cellStyle name="Input0decimals 3 2 10 6 2" xfId="13570" xr:uid="{00000000-0005-0000-0000-0000F6510000}"/>
    <cellStyle name="Input0decimals 3 2 10 6 2 2" xfId="35599" xr:uid="{00000000-0005-0000-0000-0000F7510000}"/>
    <cellStyle name="Input0decimals 3 2 10 6 3" xfId="35598" xr:uid="{00000000-0005-0000-0000-0000F8510000}"/>
    <cellStyle name="Input0decimals 3 2 10 7" xfId="13571" xr:uid="{00000000-0005-0000-0000-0000F9510000}"/>
    <cellStyle name="Input0decimals 3 2 10 7 2" xfId="35600" xr:uid="{00000000-0005-0000-0000-0000FA510000}"/>
    <cellStyle name="Input0decimals 3 2 10 8" xfId="13572" xr:uid="{00000000-0005-0000-0000-0000FB510000}"/>
    <cellStyle name="Input0decimals 3 2 10 8 2" xfId="35601" xr:uid="{00000000-0005-0000-0000-0000FC510000}"/>
    <cellStyle name="Input0decimals 3 2 10 9" xfId="35579" xr:uid="{00000000-0005-0000-0000-0000FD510000}"/>
    <cellStyle name="Input0decimals 3 2 11" xfId="13573" xr:uid="{00000000-0005-0000-0000-0000FE510000}"/>
    <cellStyle name="Input0decimals 3 2 11 2" xfId="13574" xr:uid="{00000000-0005-0000-0000-0000FF510000}"/>
    <cellStyle name="Input0decimals 3 2 11 2 2" xfId="13575" xr:uid="{00000000-0005-0000-0000-000000520000}"/>
    <cellStyle name="Input0decimals 3 2 11 2 2 2" xfId="13576" xr:uid="{00000000-0005-0000-0000-000001520000}"/>
    <cellStyle name="Input0decimals 3 2 11 2 2 2 2" xfId="35605" xr:uid="{00000000-0005-0000-0000-000002520000}"/>
    <cellStyle name="Input0decimals 3 2 11 2 2 3" xfId="35604" xr:uid="{00000000-0005-0000-0000-000003520000}"/>
    <cellStyle name="Input0decimals 3 2 11 2 3" xfId="13577" xr:uid="{00000000-0005-0000-0000-000004520000}"/>
    <cellStyle name="Input0decimals 3 2 11 2 3 2" xfId="13578" xr:uid="{00000000-0005-0000-0000-000005520000}"/>
    <cellStyle name="Input0decimals 3 2 11 2 3 2 2" xfId="35607" xr:uid="{00000000-0005-0000-0000-000006520000}"/>
    <cellStyle name="Input0decimals 3 2 11 2 3 3" xfId="35606" xr:uid="{00000000-0005-0000-0000-000007520000}"/>
    <cellStyle name="Input0decimals 3 2 11 2 4" xfId="13579" xr:uid="{00000000-0005-0000-0000-000008520000}"/>
    <cellStyle name="Input0decimals 3 2 11 2 4 2" xfId="35608" xr:uid="{00000000-0005-0000-0000-000009520000}"/>
    <cellStyle name="Input0decimals 3 2 11 2 5" xfId="13580" xr:uid="{00000000-0005-0000-0000-00000A520000}"/>
    <cellStyle name="Input0decimals 3 2 11 2 5 2" xfId="35609" xr:uid="{00000000-0005-0000-0000-00000B520000}"/>
    <cellStyle name="Input0decimals 3 2 11 2 6" xfId="35603" xr:uid="{00000000-0005-0000-0000-00000C520000}"/>
    <cellStyle name="Input0decimals 3 2 11 3" xfId="13581" xr:uid="{00000000-0005-0000-0000-00000D520000}"/>
    <cellStyle name="Input0decimals 3 2 11 3 2" xfId="13582" xr:uid="{00000000-0005-0000-0000-00000E520000}"/>
    <cellStyle name="Input0decimals 3 2 11 3 2 2" xfId="13583" xr:uid="{00000000-0005-0000-0000-00000F520000}"/>
    <cellStyle name="Input0decimals 3 2 11 3 2 2 2" xfId="35612" xr:uid="{00000000-0005-0000-0000-000010520000}"/>
    <cellStyle name="Input0decimals 3 2 11 3 2 3" xfId="35611" xr:uid="{00000000-0005-0000-0000-000011520000}"/>
    <cellStyle name="Input0decimals 3 2 11 3 3" xfId="13584" xr:uid="{00000000-0005-0000-0000-000012520000}"/>
    <cellStyle name="Input0decimals 3 2 11 3 3 2" xfId="13585" xr:uid="{00000000-0005-0000-0000-000013520000}"/>
    <cellStyle name="Input0decimals 3 2 11 3 3 2 2" xfId="35614" xr:uid="{00000000-0005-0000-0000-000014520000}"/>
    <cellStyle name="Input0decimals 3 2 11 3 3 3" xfId="35613" xr:uid="{00000000-0005-0000-0000-000015520000}"/>
    <cellStyle name="Input0decimals 3 2 11 3 4" xfId="13586" xr:uid="{00000000-0005-0000-0000-000016520000}"/>
    <cellStyle name="Input0decimals 3 2 11 3 4 2" xfId="35615" xr:uid="{00000000-0005-0000-0000-000017520000}"/>
    <cellStyle name="Input0decimals 3 2 11 3 5" xfId="13587" xr:uid="{00000000-0005-0000-0000-000018520000}"/>
    <cellStyle name="Input0decimals 3 2 11 3 5 2" xfId="35616" xr:uid="{00000000-0005-0000-0000-000019520000}"/>
    <cellStyle name="Input0decimals 3 2 11 3 6" xfId="35610" xr:uid="{00000000-0005-0000-0000-00001A520000}"/>
    <cellStyle name="Input0decimals 3 2 11 4" xfId="13588" xr:uid="{00000000-0005-0000-0000-00001B520000}"/>
    <cellStyle name="Input0decimals 3 2 11 4 2" xfId="13589" xr:uid="{00000000-0005-0000-0000-00001C520000}"/>
    <cellStyle name="Input0decimals 3 2 11 4 2 2" xfId="35618" xr:uid="{00000000-0005-0000-0000-00001D520000}"/>
    <cellStyle name="Input0decimals 3 2 11 4 3" xfId="35617" xr:uid="{00000000-0005-0000-0000-00001E520000}"/>
    <cellStyle name="Input0decimals 3 2 11 5" xfId="13590" xr:uid="{00000000-0005-0000-0000-00001F520000}"/>
    <cellStyle name="Input0decimals 3 2 11 5 2" xfId="13591" xr:uid="{00000000-0005-0000-0000-000020520000}"/>
    <cellStyle name="Input0decimals 3 2 11 5 2 2" xfId="35620" xr:uid="{00000000-0005-0000-0000-000021520000}"/>
    <cellStyle name="Input0decimals 3 2 11 5 3" xfId="35619" xr:uid="{00000000-0005-0000-0000-000022520000}"/>
    <cellStyle name="Input0decimals 3 2 11 6" xfId="13592" xr:uid="{00000000-0005-0000-0000-000023520000}"/>
    <cellStyle name="Input0decimals 3 2 11 6 2" xfId="13593" xr:uid="{00000000-0005-0000-0000-000024520000}"/>
    <cellStyle name="Input0decimals 3 2 11 6 2 2" xfId="35622" xr:uid="{00000000-0005-0000-0000-000025520000}"/>
    <cellStyle name="Input0decimals 3 2 11 6 3" xfId="35621" xr:uid="{00000000-0005-0000-0000-000026520000}"/>
    <cellStyle name="Input0decimals 3 2 11 7" xfId="13594" xr:uid="{00000000-0005-0000-0000-000027520000}"/>
    <cellStyle name="Input0decimals 3 2 11 7 2" xfId="35623" xr:uid="{00000000-0005-0000-0000-000028520000}"/>
    <cellStyle name="Input0decimals 3 2 11 8" xfId="13595" xr:uid="{00000000-0005-0000-0000-000029520000}"/>
    <cellStyle name="Input0decimals 3 2 11 8 2" xfId="35624" xr:uid="{00000000-0005-0000-0000-00002A520000}"/>
    <cellStyle name="Input0decimals 3 2 11 9" xfId="35602" xr:uid="{00000000-0005-0000-0000-00002B520000}"/>
    <cellStyle name="Input0decimals 3 2 12" xfId="13596" xr:uid="{00000000-0005-0000-0000-00002C520000}"/>
    <cellStyle name="Input0decimals 3 2 12 2" xfId="13597" xr:uid="{00000000-0005-0000-0000-00002D520000}"/>
    <cellStyle name="Input0decimals 3 2 12 2 2" xfId="13598" xr:uid="{00000000-0005-0000-0000-00002E520000}"/>
    <cellStyle name="Input0decimals 3 2 12 2 2 2" xfId="13599" xr:uid="{00000000-0005-0000-0000-00002F520000}"/>
    <cellStyle name="Input0decimals 3 2 12 2 2 2 2" xfId="35628" xr:uid="{00000000-0005-0000-0000-000030520000}"/>
    <cellStyle name="Input0decimals 3 2 12 2 2 3" xfId="35627" xr:uid="{00000000-0005-0000-0000-000031520000}"/>
    <cellStyle name="Input0decimals 3 2 12 2 3" xfId="13600" xr:uid="{00000000-0005-0000-0000-000032520000}"/>
    <cellStyle name="Input0decimals 3 2 12 2 3 2" xfId="13601" xr:uid="{00000000-0005-0000-0000-000033520000}"/>
    <cellStyle name="Input0decimals 3 2 12 2 3 2 2" xfId="35630" xr:uid="{00000000-0005-0000-0000-000034520000}"/>
    <cellStyle name="Input0decimals 3 2 12 2 3 3" xfId="35629" xr:uid="{00000000-0005-0000-0000-000035520000}"/>
    <cellStyle name="Input0decimals 3 2 12 2 4" xfId="13602" xr:uid="{00000000-0005-0000-0000-000036520000}"/>
    <cellStyle name="Input0decimals 3 2 12 2 4 2" xfId="35631" xr:uid="{00000000-0005-0000-0000-000037520000}"/>
    <cellStyle name="Input0decimals 3 2 12 2 5" xfId="13603" xr:uid="{00000000-0005-0000-0000-000038520000}"/>
    <cellStyle name="Input0decimals 3 2 12 2 5 2" xfId="35632" xr:uid="{00000000-0005-0000-0000-000039520000}"/>
    <cellStyle name="Input0decimals 3 2 12 2 6" xfId="35626" xr:uid="{00000000-0005-0000-0000-00003A520000}"/>
    <cellStyle name="Input0decimals 3 2 12 3" xfId="13604" xr:uid="{00000000-0005-0000-0000-00003B520000}"/>
    <cellStyle name="Input0decimals 3 2 12 3 2" xfId="13605" xr:uid="{00000000-0005-0000-0000-00003C520000}"/>
    <cellStyle name="Input0decimals 3 2 12 3 2 2" xfId="13606" xr:uid="{00000000-0005-0000-0000-00003D520000}"/>
    <cellStyle name="Input0decimals 3 2 12 3 2 2 2" xfId="35635" xr:uid="{00000000-0005-0000-0000-00003E520000}"/>
    <cellStyle name="Input0decimals 3 2 12 3 2 3" xfId="35634" xr:uid="{00000000-0005-0000-0000-00003F520000}"/>
    <cellStyle name="Input0decimals 3 2 12 3 3" xfId="13607" xr:uid="{00000000-0005-0000-0000-000040520000}"/>
    <cellStyle name="Input0decimals 3 2 12 3 3 2" xfId="13608" xr:uid="{00000000-0005-0000-0000-000041520000}"/>
    <cellStyle name="Input0decimals 3 2 12 3 3 2 2" xfId="35637" xr:uid="{00000000-0005-0000-0000-000042520000}"/>
    <cellStyle name="Input0decimals 3 2 12 3 3 3" xfId="35636" xr:uid="{00000000-0005-0000-0000-000043520000}"/>
    <cellStyle name="Input0decimals 3 2 12 3 4" xfId="13609" xr:uid="{00000000-0005-0000-0000-000044520000}"/>
    <cellStyle name="Input0decimals 3 2 12 3 4 2" xfId="35638" xr:uid="{00000000-0005-0000-0000-000045520000}"/>
    <cellStyle name="Input0decimals 3 2 12 3 5" xfId="13610" xr:uid="{00000000-0005-0000-0000-000046520000}"/>
    <cellStyle name="Input0decimals 3 2 12 3 5 2" xfId="35639" xr:uid="{00000000-0005-0000-0000-000047520000}"/>
    <cellStyle name="Input0decimals 3 2 12 3 6" xfId="35633" xr:uid="{00000000-0005-0000-0000-000048520000}"/>
    <cellStyle name="Input0decimals 3 2 12 4" xfId="13611" xr:uid="{00000000-0005-0000-0000-000049520000}"/>
    <cellStyle name="Input0decimals 3 2 12 4 2" xfId="13612" xr:uid="{00000000-0005-0000-0000-00004A520000}"/>
    <cellStyle name="Input0decimals 3 2 12 4 2 2" xfId="35641" xr:uid="{00000000-0005-0000-0000-00004B520000}"/>
    <cellStyle name="Input0decimals 3 2 12 4 3" xfId="35640" xr:uid="{00000000-0005-0000-0000-00004C520000}"/>
    <cellStyle name="Input0decimals 3 2 12 5" xfId="13613" xr:uid="{00000000-0005-0000-0000-00004D520000}"/>
    <cellStyle name="Input0decimals 3 2 12 5 2" xfId="13614" xr:uid="{00000000-0005-0000-0000-00004E520000}"/>
    <cellStyle name="Input0decimals 3 2 12 5 2 2" xfId="35643" xr:uid="{00000000-0005-0000-0000-00004F520000}"/>
    <cellStyle name="Input0decimals 3 2 12 5 3" xfId="35642" xr:uid="{00000000-0005-0000-0000-000050520000}"/>
    <cellStyle name="Input0decimals 3 2 12 6" xfId="13615" xr:uid="{00000000-0005-0000-0000-000051520000}"/>
    <cellStyle name="Input0decimals 3 2 12 6 2" xfId="13616" xr:uid="{00000000-0005-0000-0000-000052520000}"/>
    <cellStyle name="Input0decimals 3 2 12 6 2 2" xfId="35645" xr:uid="{00000000-0005-0000-0000-000053520000}"/>
    <cellStyle name="Input0decimals 3 2 12 6 3" xfId="35644" xr:uid="{00000000-0005-0000-0000-000054520000}"/>
    <cellStyle name="Input0decimals 3 2 12 7" xfId="13617" xr:uid="{00000000-0005-0000-0000-000055520000}"/>
    <cellStyle name="Input0decimals 3 2 12 7 2" xfId="35646" xr:uid="{00000000-0005-0000-0000-000056520000}"/>
    <cellStyle name="Input0decimals 3 2 12 8" xfId="13618" xr:uid="{00000000-0005-0000-0000-000057520000}"/>
    <cellStyle name="Input0decimals 3 2 12 8 2" xfId="35647" xr:uid="{00000000-0005-0000-0000-000058520000}"/>
    <cellStyle name="Input0decimals 3 2 12 9" xfId="35625" xr:uid="{00000000-0005-0000-0000-000059520000}"/>
    <cellStyle name="Input0decimals 3 2 13" xfId="13619" xr:uid="{00000000-0005-0000-0000-00005A520000}"/>
    <cellStyle name="Input0decimals 3 2 13 2" xfId="13620" xr:uid="{00000000-0005-0000-0000-00005B520000}"/>
    <cellStyle name="Input0decimals 3 2 13 2 2" xfId="13621" xr:uid="{00000000-0005-0000-0000-00005C520000}"/>
    <cellStyle name="Input0decimals 3 2 13 2 2 2" xfId="13622" xr:uid="{00000000-0005-0000-0000-00005D520000}"/>
    <cellStyle name="Input0decimals 3 2 13 2 2 2 2" xfId="35651" xr:uid="{00000000-0005-0000-0000-00005E520000}"/>
    <cellStyle name="Input0decimals 3 2 13 2 2 3" xfId="35650" xr:uid="{00000000-0005-0000-0000-00005F520000}"/>
    <cellStyle name="Input0decimals 3 2 13 2 3" xfId="13623" xr:uid="{00000000-0005-0000-0000-000060520000}"/>
    <cellStyle name="Input0decimals 3 2 13 2 3 2" xfId="13624" xr:uid="{00000000-0005-0000-0000-000061520000}"/>
    <cellStyle name="Input0decimals 3 2 13 2 3 2 2" xfId="35653" xr:uid="{00000000-0005-0000-0000-000062520000}"/>
    <cellStyle name="Input0decimals 3 2 13 2 3 3" xfId="35652" xr:uid="{00000000-0005-0000-0000-000063520000}"/>
    <cellStyle name="Input0decimals 3 2 13 2 4" xfId="13625" xr:uid="{00000000-0005-0000-0000-000064520000}"/>
    <cellStyle name="Input0decimals 3 2 13 2 4 2" xfId="35654" xr:uid="{00000000-0005-0000-0000-000065520000}"/>
    <cellStyle name="Input0decimals 3 2 13 2 5" xfId="13626" xr:uid="{00000000-0005-0000-0000-000066520000}"/>
    <cellStyle name="Input0decimals 3 2 13 2 5 2" xfId="35655" xr:uid="{00000000-0005-0000-0000-000067520000}"/>
    <cellStyle name="Input0decimals 3 2 13 2 6" xfId="35649" xr:uid="{00000000-0005-0000-0000-000068520000}"/>
    <cellStyle name="Input0decimals 3 2 13 3" xfId="13627" xr:uid="{00000000-0005-0000-0000-000069520000}"/>
    <cellStyle name="Input0decimals 3 2 13 3 2" xfId="13628" xr:uid="{00000000-0005-0000-0000-00006A520000}"/>
    <cellStyle name="Input0decimals 3 2 13 3 2 2" xfId="13629" xr:uid="{00000000-0005-0000-0000-00006B520000}"/>
    <cellStyle name="Input0decimals 3 2 13 3 2 2 2" xfId="35658" xr:uid="{00000000-0005-0000-0000-00006C520000}"/>
    <cellStyle name="Input0decimals 3 2 13 3 2 3" xfId="35657" xr:uid="{00000000-0005-0000-0000-00006D520000}"/>
    <cellStyle name="Input0decimals 3 2 13 3 3" xfId="13630" xr:uid="{00000000-0005-0000-0000-00006E520000}"/>
    <cellStyle name="Input0decimals 3 2 13 3 3 2" xfId="13631" xr:uid="{00000000-0005-0000-0000-00006F520000}"/>
    <cellStyle name="Input0decimals 3 2 13 3 3 2 2" xfId="35660" xr:uid="{00000000-0005-0000-0000-000070520000}"/>
    <cellStyle name="Input0decimals 3 2 13 3 3 3" xfId="35659" xr:uid="{00000000-0005-0000-0000-000071520000}"/>
    <cellStyle name="Input0decimals 3 2 13 3 4" xfId="13632" xr:uid="{00000000-0005-0000-0000-000072520000}"/>
    <cellStyle name="Input0decimals 3 2 13 3 4 2" xfId="35661" xr:uid="{00000000-0005-0000-0000-000073520000}"/>
    <cellStyle name="Input0decimals 3 2 13 3 5" xfId="13633" xr:uid="{00000000-0005-0000-0000-000074520000}"/>
    <cellStyle name="Input0decimals 3 2 13 3 5 2" xfId="35662" xr:uid="{00000000-0005-0000-0000-000075520000}"/>
    <cellStyle name="Input0decimals 3 2 13 3 6" xfId="35656" xr:uid="{00000000-0005-0000-0000-000076520000}"/>
    <cellStyle name="Input0decimals 3 2 13 4" xfId="13634" xr:uid="{00000000-0005-0000-0000-000077520000}"/>
    <cellStyle name="Input0decimals 3 2 13 4 2" xfId="13635" xr:uid="{00000000-0005-0000-0000-000078520000}"/>
    <cellStyle name="Input0decimals 3 2 13 4 2 2" xfId="35664" xr:uid="{00000000-0005-0000-0000-000079520000}"/>
    <cellStyle name="Input0decimals 3 2 13 4 3" xfId="35663" xr:uid="{00000000-0005-0000-0000-00007A520000}"/>
    <cellStyle name="Input0decimals 3 2 13 5" xfId="13636" xr:uid="{00000000-0005-0000-0000-00007B520000}"/>
    <cellStyle name="Input0decimals 3 2 13 5 2" xfId="13637" xr:uid="{00000000-0005-0000-0000-00007C520000}"/>
    <cellStyle name="Input0decimals 3 2 13 5 2 2" xfId="35666" xr:uid="{00000000-0005-0000-0000-00007D520000}"/>
    <cellStyle name="Input0decimals 3 2 13 5 3" xfId="35665" xr:uid="{00000000-0005-0000-0000-00007E520000}"/>
    <cellStyle name="Input0decimals 3 2 13 6" xfId="13638" xr:uid="{00000000-0005-0000-0000-00007F520000}"/>
    <cellStyle name="Input0decimals 3 2 13 6 2" xfId="13639" xr:uid="{00000000-0005-0000-0000-000080520000}"/>
    <cellStyle name="Input0decimals 3 2 13 6 2 2" xfId="35668" xr:uid="{00000000-0005-0000-0000-000081520000}"/>
    <cellStyle name="Input0decimals 3 2 13 6 3" xfId="35667" xr:uid="{00000000-0005-0000-0000-000082520000}"/>
    <cellStyle name="Input0decimals 3 2 13 7" xfId="13640" xr:uid="{00000000-0005-0000-0000-000083520000}"/>
    <cellStyle name="Input0decimals 3 2 13 7 2" xfId="35669" xr:uid="{00000000-0005-0000-0000-000084520000}"/>
    <cellStyle name="Input0decimals 3 2 13 8" xfId="13641" xr:uid="{00000000-0005-0000-0000-000085520000}"/>
    <cellStyle name="Input0decimals 3 2 13 8 2" xfId="35670" xr:uid="{00000000-0005-0000-0000-000086520000}"/>
    <cellStyle name="Input0decimals 3 2 13 9" xfId="35648" xr:uid="{00000000-0005-0000-0000-000087520000}"/>
    <cellStyle name="Input0decimals 3 2 14" xfId="13642" xr:uid="{00000000-0005-0000-0000-000088520000}"/>
    <cellStyle name="Input0decimals 3 2 14 2" xfId="13643" xr:uid="{00000000-0005-0000-0000-000089520000}"/>
    <cellStyle name="Input0decimals 3 2 14 2 2" xfId="13644" xr:uid="{00000000-0005-0000-0000-00008A520000}"/>
    <cellStyle name="Input0decimals 3 2 14 2 2 2" xfId="13645" xr:uid="{00000000-0005-0000-0000-00008B520000}"/>
    <cellStyle name="Input0decimals 3 2 14 2 2 2 2" xfId="35674" xr:uid="{00000000-0005-0000-0000-00008C520000}"/>
    <cellStyle name="Input0decimals 3 2 14 2 2 3" xfId="35673" xr:uid="{00000000-0005-0000-0000-00008D520000}"/>
    <cellStyle name="Input0decimals 3 2 14 2 3" xfId="13646" xr:uid="{00000000-0005-0000-0000-00008E520000}"/>
    <cellStyle name="Input0decimals 3 2 14 2 3 2" xfId="13647" xr:uid="{00000000-0005-0000-0000-00008F520000}"/>
    <cellStyle name="Input0decimals 3 2 14 2 3 2 2" xfId="35676" xr:uid="{00000000-0005-0000-0000-000090520000}"/>
    <cellStyle name="Input0decimals 3 2 14 2 3 3" xfId="35675" xr:uid="{00000000-0005-0000-0000-000091520000}"/>
    <cellStyle name="Input0decimals 3 2 14 2 4" xfId="13648" xr:uid="{00000000-0005-0000-0000-000092520000}"/>
    <cellStyle name="Input0decimals 3 2 14 2 4 2" xfId="35677" xr:uid="{00000000-0005-0000-0000-000093520000}"/>
    <cellStyle name="Input0decimals 3 2 14 2 5" xfId="13649" xr:uid="{00000000-0005-0000-0000-000094520000}"/>
    <cellStyle name="Input0decimals 3 2 14 2 5 2" xfId="35678" xr:uid="{00000000-0005-0000-0000-000095520000}"/>
    <cellStyle name="Input0decimals 3 2 14 2 6" xfId="35672" xr:uid="{00000000-0005-0000-0000-000096520000}"/>
    <cellStyle name="Input0decimals 3 2 14 3" xfId="13650" xr:uid="{00000000-0005-0000-0000-000097520000}"/>
    <cellStyle name="Input0decimals 3 2 14 3 2" xfId="13651" xr:uid="{00000000-0005-0000-0000-000098520000}"/>
    <cellStyle name="Input0decimals 3 2 14 3 2 2" xfId="13652" xr:uid="{00000000-0005-0000-0000-000099520000}"/>
    <cellStyle name="Input0decimals 3 2 14 3 2 2 2" xfId="35681" xr:uid="{00000000-0005-0000-0000-00009A520000}"/>
    <cellStyle name="Input0decimals 3 2 14 3 2 3" xfId="35680" xr:uid="{00000000-0005-0000-0000-00009B520000}"/>
    <cellStyle name="Input0decimals 3 2 14 3 3" xfId="13653" xr:uid="{00000000-0005-0000-0000-00009C520000}"/>
    <cellStyle name="Input0decimals 3 2 14 3 3 2" xfId="13654" xr:uid="{00000000-0005-0000-0000-00009D520000}"/>
    <cellStyle name="Input0decimals 3 2 14 3 3 2 2" xfId="35683" xr:uid="{00000000-0005-0000-0000-00009E520000}"/>
    <cellStyle name="Input0decimals 3 2 14 3 3 3" xfId="35682" xr:uid="{00000000-0005-0000-0000-00009F520000}"/>
    <cellStyle name="Input0decimals 3 2 14 3 4" xfId="13655" xr:uid="{00000000-0005-0000-0000-0000A0520000}"/>
    <cellStyle name="Input0decimals 3 2 14 3 4 2" xfId="35684" xr:uid="{00000000-0005-0000-0000-0000A1520000}"/>
    <cellStyle name="Input0decimals 3 2 14 3 5" xfId="13656" xr:uid="{00000000-0005-0000-0000-0000A2520000}"/>
    <cellStyle name="Input0decimals 3 2 14 3 5 2" xfId="35685" xr:uid="{00000000-0005-0000-0000-0000A3520000}"/>
    <cellStyle name="Input0decimals 3 2 14 3 6" xfId="35679" xr:uid="{00000000-0005-0000-0000-0000A4520000}"/>
    <cellStyle name="Input0decimals 3 2 14 4" xfId="13657" xr:uid="{00000000-0005-0000-0000-0000A5520000}"/>
    <cellStyle name="Input0decimals 3 2 14 4 2" xfId="13658" xr:uid="{00000000-0005-0000-0000-0000A6520000}"/>
    <cellStyle name="Input0decimals 3 2 14 4 2 2" xfId="35687" xr:uid="{00000000-0005-0000-0000-0000A7520000}"/>
    <cellStyle name="Input0decimals 3 2 14 4 3" xfId="35686" xr:uid="{00000000-0005-0000-0000-0000A8520000}"/>
    <cellStyle name="Input0decimals 3 2 14 5" xfId="13659" xr:uid="{00000000-0005-0000-0000-0000A9520000}"/>
    <cellStyle name="Input0decimals 3 2 14 5 2" xfId="13660" xr:uid="{00000000-0005-0000-0000-0000AA520000}"/>
    <cellStyle name="Input0decimals 3 2 14 5 2 2" xfId="35689" xr:uid="{00000000-0005-0000-0000-0000AB520000}"/>
    <cellStyle name="Input0decimals 3 2 14 5 3" xfId="35688" xr:uid="{00000000-0005-0000-0000-0000AC520000}"/>
    <cellStyle name="Input0decimals 3 2 14 6" xfId="13661" xr:uid="{00000000-0005-0000-0000-0000AD520000}"/>
    <cellStyle name="Input0decimals 3 2 14 6 2" xfId="13662" xr:uid="{00000000-0005-0000-0000-0000AE520000}"/>
    <cellStyle name="Input0decimals 3 2 14 6 2 2" xfId="35691" xr:uid="{00000000-0005-0000-0000-0000AF520000}"/>
    <cellStyle name="Input0decimals 3 2 14 6 3" xfId="35690" xr:uid="{00000000-0005-0000-0000-0000B0520000}"/>
    <cellStyle name="Input0decimals 3 2 14 7" xfId="13663" xr:uid="{00000000-0005-0000-0000-0000B1520000}"/>
    <cellStyle name="Input0decimals 3 2 14 7 2" xfId="35692" xr:uid="{00000000-0005-0000-0000-0000B2520000}"/>
    <cellStyle name="Input0decimals 3 2 14 8" xfId="13664" xr:uid="{00000000-0005-0000-0000-0000B3520000}"/>
    <cellStyle name="Input0decimals 3 2 14 8 2" xfId="35693" xr:uid="{00000000-0005-0000-0000-0000B4520000}"/>
    <cellStyle name="Input0decimals 3 2 14 9" xfId="35671" xr:uid="{00000000-0005-0000-0000-0000B5520000}"/>
    <cellStyle name="Input0decimals 3 2 15" xfId="13665" xr:uid="{00000000-0005-0000-0000-0000B6520000}"/>
    <cellStyle name="Input0decimals 3 2 15 2" xfId="13666" xr:uid="{00000000-0005-0000-0000-0000B7520000}"/>
    <cellStyle name="Input0decimals 3 2 15 2 2" xfId="13667" xr:uid="{00000000-0005-0000-0000-0000B8520000}"/>
    <cellStyle name="Input0decimals 3 2 15 2 2 2" xfId="13668" xr:uid="{00000000-0005-0000-0000-0000B9520000}"/>
    <cellStyle name="Input0decimals 3 2 15 2 2 2 2" xfId="35697" xr:uid="{00000000-0005-0000-0000-0000BA520000}"/>
    <cellStyle name="Input0decimals 3 2 15 2 2 3" xfId="35696" xr:uid="{00000000-0005-0000-0000-0000BB520000}"/>
    <cellStyle name="Input0decimals 3 2 15 2 3" xfId="13669" xr:uid="{00000000-0005-0000-0000-0000BC520000}"/>
    <cellStyle name="Input0decimals 3 2 15 2 3 2" xfId="13670" xr:uid="{00000000-0005-0000-0000-0000BD520000}"/>
    <cellStyle name="Input0decimals 3 2 15 2 3 2 2" xfId="35699" xr:uid="{00000000-0005-0000-0000-0000BE520000}"/>
    <cellStyle name="Input0decimals 3 2 15 2 3 3" xfId="35698" xr:uid="{00000000-0005-0000-0000-0000BF520000}"/>
    <cellStyle name="Input0decimals 3 2 15 2 4" xfId="13671" xr:uid="{00000000-0005-0000-0000-0000C0520000}"/>
    <cellStyle name="Input0decimals 3 2 15 2 4 2" xfId="35700" xr:uid="{00000000-0005-0000-0000-0000C1520000}"/>
    <cellStyle name="Input0decimals 3 2 15 2 5" xfId="13672" xr:uid="{00000000-0005-0000-0000-0000C2520000}"/>
    <cellStyle name="Input0decimals 3 2 15 2 5 2" xfId="35701" xr:uid="{00000000-0005-0000-0000-0000C3520000}"/>
    <cellStyle name="Input0decimals 3 2 15 2 6" xfId="35695" xr:uid="{00000000-0005-0000-0000-0000C4520000}"/>
    <cellStyle name="Input0decimals 3 2 15 3" xfId="13673" xr:uid="{00000000-0005-0000-0000-0000C5520000}"/>
    <cellStyle name="Input0decimals 3 2 15 3 2" xfId="13674" xr:uid="{00000000-0005-0000-0000-0000C6520000}"/>
    <cellStyle name="Input0decimals 3 2 15 3 2 2" xfId="13675" xr:uid="{00000000-0005-0000-0000-0000C7520000}"/>
    <cellStyle name="Input0decimals 3 2 15 3 2 2 2" xfId="35704" xr:uid="{00000000-0005-0000-0000-0000C8520000}"/>
    <cellStyle name="Input0decimals 3 2 15 3 2 3" xfId="35703" xr:uid="{00000000-0005-0000-0000-0000C9520000}"/>
    <cellStyle name="Input0decimals 3 2 15 3 3" xfId="13676" xr:uid="{00000000-0005-0000-0000-0000CA520000}"/>
    <cellStyle name="Input0decimals 3 2 15 3 3 2" xfId="13677" xr:uid="{00000000-0005-0000-0000-0000CB520000}"/>
    <cellStyle name="Input0decimals 3 2 15 3 3 2 2" xfId="35706" xr:uid="{00000000-0005-0000-0000-0000CC520000}"/>
    <cellStyle name="Input0decimals 3 2 15 3 3 3" xfId="35705" xr:uid="{00000000-0005-0000-0000-0000CD520000}"/>
    <cellStyle name="Input0decimals 3 2 15 3 4" xfId="13678" xr:uid="{00000000-0005-0000-0000-0000CE520000}"/>
    <cellStyle name="Input0decimals 3 2 15 3 4 2" xfId="35707" xr:uid="{00000000-0005-0000-0000-0000CF520000}"/>
    <cellStyle name="Input0decimals 3 2 15 3 5" xfId="13679" xr:uid="{00000000-0005-0000-0000-0000D0520000}"/>
    <cellStyle name="Input0decimals 3 2 15 3 5 2" xfId="35708" xr:uid="{00000000-0005-0000-0000-0000D1520000}"/>
    <cellStyle name="Input0decimals 3 2 15 3 6" xfId="35702" xr:uid="{00000000-0005-0000-0000-0000D2520000}"/>
    <cellStyle name="Input0decimals 3 2 15 4" xfId="13680" xr:uid="{00000000-0005-0000-0000-0000D3520000}"/>
    <cellStyle name="Input0decimals 3 2 15 4 2" xfId="13681" xr:uid="{00000000-0005-0000-0000-0000D4520000}"/>
    <cellStyle name="Input0decimals 3 2 15 4 2 2" xfId="35710" xr:uid="{00000000-0005-0000-0000-0000D5520000}"/>
    <cellStyle name="Input0decimals 3 2 15 4 3" xfId="35709" xr:uid="{00000000-0005-0000-0000-0000D6520000}"/>
    <cellStyle name="Input0decimals 3 2 15 5" xfId="13682" xr:uid="{00000000-0005-0000-0000-0000D7520000}"/>
    <cellStyle name="Input0decimals 3 2 15 5 2" xfId="13683" xr:uid="{00000000-0005-0000-0000-0000D8520000}"/>
    <cellStyle name="Input0decimals 3 2 15 5 2 2" xfId="35712" xr:uid="{00000000-0005-0000-0000-0000D9520000}"/>
    <cellStyle name="Input0decimals 3 2 15 5 3" xfId="35711" xr:uid="{00000000-0005-0000-0000-0000DA520000}"/>
    <cellStyle name="Input0decimals 3 2 15 6" xfId="13684" xr:uid="{00000000-0005-0000-0000-0000DB520000}"/>
    <cellStyle name="Input0decimals 3 2 15 6 2" xfId="35713" xr:uid="{00000000-0005-0000-0000-0000DC520000}"/>
    <cellStyle name="Input0decimals 3 2 15 7" xfId="13685" xr:uid="{00000000-0005-0000-0000-0000DD520000}"/>
    <cellStyle name="Input0decimals 3 2 15 7 2" xfId="35714" xr:uid="{00000000-0005-0000-0000-0000DE520000}"/>
    <cellStyle name="Input0decimals 3 2 15 8" xfId="35694" xr:uid="{00000000-0005-0000-0000-0000DF520000}"/>
    <cellStyle name="Input0decimals 3 2 16" xfId="35578" xr:uid="{00000000-0005-0000-0000-0000E0520000}"/>
    <cellStyle name="Input0decimals 3 2 2" xfId="13686" xr:uid="{00000000-0005-0000-0000-0000E1520000}"/>
    <cellStyle name="Input0decimals 3 2 2 2" xfId="13687" xr:uid="{00000000-0005-0000-0000-0000E2520000}"/>
    <cellStyle name="Input0decimals 3 2 2 2 2" xfId="13688" xr:uid="{00000000-0005-0000-0000-0000E3520000}"/>
    <cellStyle name="Input0decimals 3 2 2 2 2 2" xfId="13689" xr:uid="{00000000-0005-0000-0000-0000E4520000}"/>
    <cellStyle name="Input0decimals 3 2 2 2 2 2 2" xfId="35718" xr:uid="{00000000-0005-0000-0000-0000E5520000}"/>
    <cellStyle name="Input0decimals 3 2 2 2 2 3" xfId="35717" xr:uid="{00000000-0005-0000-0000-0000E6520000}"/>
    <cellStyle name="Input0decimals 3 2 2 2 3" xfId="13690" xr:uid="{00000000-0005-0000-0000-0000E7520000}"/>
    <cellStyle name="Input0decimals 3 2 2 2 3 2" xfId="13691" xr:uid="{00000000-0005-0000-0000-0000E8520000}"/>
    <cellStyle name="Input0decimals 3 2 2 2 3 2 2" xfId="35720" xr:uid="{00000000-0005-0000-0000-0000E9520000}"/>
    <cellStyle name="Input0decimals 3 2 2 2 3 3" xfId="35719" xr:uid="{00000000-0005-0000-0000-0000EA520000}"/>
    <cellStyle name="Input0decimals 3 2 2 2 4" xfId="13692" xr:uid="{00000000-0005-0000-0000-0000EB520000}"/>
    <cellStyle name="Input0decimals 3 2 2 2 4 2" xfId="35721" xr:uid="{00000000-0005-0000-0000-0000EC520000}"/>
    <cellStyle name="Input0decimals 3 2 2 2 5" xfId="13693" xr:uid="{00000000-0005-0000-0000-0000ED520000}"/>
    <cellStyle name="Input0decimals 3 2 2 2 5 2" xfId="35722" xr:uid="{00000000-0005-0000-0000-0000EE520000}"/>
    <cellStyle name="Input0decimals 3 2 2 2 6" xfId="35716" xr:uid="{00000000-0005-0000-0000-0000EF520000}"/>
    <cellStyle name="Input0decimals 3 2 2 3" xfId="13694" xr:uid="{00000000-0005-0000-0000-0000F0520000}"/>
    <cellStyle name="Input0decimals 3 2 2 3 2" xfId="13695" xr:uid="{00000000-0005-0000-0000-0000F1520000}"/>
    <cellStyle name="Input0decimals 3 2 2 3 2 2" xfId="13696" xr:uid="{00000000-0005-0000-0000-0000F2520000}"/>
    <cellStyle name="Input0decimals 3 2 2 3 2 2 2" xfId="35725" xr:uid="{00000000-0005-0000-0000-0000F3520000}"/>
    <cellStyle name="Input0decimals 3 2 2 3 2 3" xfId="35724" xr:uid="{00000000-0005-0000-0000-0000F4520000}"/>
    <cellStyle name="Input0decimals 3 2 2 3 3" xfId="13697" xr:uid="{00000000-0005-0000-0000-0000F5520000}"/>
    <cellStyle name="Input0decimals 3 2 2 3 3 2" xfId="13698" xr:uid="{00000000-0005-0000-0000-0000F6520000}"/>
    <cellStyle name="Input0decimals 3 2 2 3 3 2 2" xfId="35727" xr:uid="{00000000-0005-0000-0000-0000F7520000}"/>
    <cellStyle name="Input0decimals 3 2 2 3 3 3" xfId="35726" xr:uid="{00000000-0005-0000-0000-0000F8520000}"/>
    <cellStyle name="Input0decimals 3 2 2 3 4" xfId="13699" xr:uid="{00000000-0005-0000-0000-0000F9520000}"/>
    <cellStyle name="Input0decimals 3 2 2 3 4 2" xfId="35728" xr:uid="{00000000-0005-0000-0000-0000FA520000}"/>
    <cellStyle name="Input0decimals 3 2 2 3 5" xfId="13700" xr:uid="{00000000-0005-0000-0000-0000FB520000}"/>
    <cellStyle name="Input0decimals 3 2 2 3 5 2" xfId="35729" xr:uid="{00000000-0005-0000-0000-0000FC520000}"/>
    <cellStyle name="Input0decimals 3 2 2 3 6" xfId="35723" xr:uid="{00000000-0005-0000-0000-0000FD520000}"/>
    <cellStyle name="Input0decimals 3 2 2 4" xfId="13701" xr:uid="{00000000-0005-0000-0000-0000FE520000}"/>
    <cellStyle name="Input0decimals 3 2 2 4 2" xfId="13702" xr:uid="{00000000-0005-0000-0000-0000FF520000}"/>
    <cellStyle name="Input0decimals 3 2 2 4 2 2" xfId="35731" xr:uid="{00000000-0005-0000-0000-000000530000}"/>
    <cellStyle name="Input0decimals 3 2 2 4 3" xfId="35730" xr:uid="{00000000-0005-0000-0000-000001530000}"/>
    <cellStyle name="Input0decimals 3 2 2 5" xfId="13703" xr:uid="{00000000-0005-0000-0000-000002530000}"/>
    <cellStyle name="Input0decimals 3 2 2 5 2" xfId="13704" xr:uid="{00000000-0005-0000-0000-000003530000}"/>
    <cellStyle name="Input0decimals 3 2 2 5 2 2" xfId="35733" xr:uid="{00000000-0005-0000-0000-000004530000}"/>
    <cellStyle name="Input0decimals 3 2 2 5 3" xfId="35732" xr:uid="{00000000-0005-0000-0000-000005530000}"/>
    <cellStyle name="Input0decimals 3 2 2 6" xfId="13705" xr:uid="{00000000-0005-0000-0000-000006530000}"/>
    <cellStyle name="Input0decimals 3 2 2 6 2" xfId="13706" xr:uid="{00000000-0005-0000-0000-000007530000}"/>
    <cellStyle name="Input0decimals 3 2 2 6 2 2" xfId="35735" xr:uid="{00000000-0005-0000-0000-000008530000}"/>
    <cellStyle name="Input0decimals 3 2 2 6 3" xfId="35734" xr:uid="{00000000-0005-0000-0000-000009530000}"/>
    <cellStyle name="Input0decimals 3 2 2 7" xfId="13707" xr:uid="{00000000-0005-0000-0000-00000A530000}"/>
    <cellStyle name="Input0decimals 3 2 2 7 2" xfId="35736" xr:uid="{00000000-0005-0000-0000-00000B530000}"/>
    <cellStyle name="Input0decimals 3 2 2 8" xfId="13708" xr:uid="{00000000-0005-0000-0000-00000C530000}"/>
    <cellStyle name="Input0decimals 3 2 2 8 2" xfId="35737" xr:uid="{00000000-0005-0000-0000-00000D530000}"/>
    <cellStyle name="Input0decimals 3 2 2 9" xfId="35715" xr:uid="{00000000-0005-0000-0000-00000E530000}"/>
    <cellStyle name="Input0decimals 3 2 3" xfId="13709" xr:uid="{00000000-0005-0000-0000-00000F530000}"/>
    <cellStyle name="Input0decimals 3 2 3 2" xfId="13710" xr:uid="{00000000-0005-0000-0000-000010530000}"/>
    <cellStyle name="Input0decimals 3 2 3 2 2" xfId="13711" xr:uid="{00000000-0005-0000-0000-000011530000}"/>
    <cellStyle name="Input0decimals 3 2 3 2 2 2" xfId="13712" xr:uid="{00000000-0005-0000-0000-000012530000}"/>
    <cellStyle name="Input0decimals 3 2 3 2 2 2 2" xfId="35741" xr:uid="{00000000-0005-0000-0000-000013530000}"/>
    <cellStyle name="Input0decimals 3 2 3 2 2 3" xfId="35740" xr:uid="{00000000-0005-0000-0000-000014530000}"/>
    <cellStyle name="Input0decimals 3 2 3 2 3" xfId="13713" xr:uid="{00000000-0005-0000-0000-000015530000}"/>
    <cellStyle name="Input0decimals 3 2 3 2 3 2" xfId="13714" xr:uid="{00000000-0005-0000-0000-000016530000}"/>
    <cellStyle name="Input0decimals 3 2 3 2 3 2 2" xfId="35743" xr:uid="{00000000-0005-0000-0000-000017530000}"/>
    <cellStyle name="Input0decimals 3 2 3 2 3 3" xfId="35742" xr:uid="{00000000-0005-0000-0000-000018530000}"/>
    <cellStyle name="Input0decimals 3 2 3 2 4" xfId="13715" xr:uid="{00000000-0005-0000-0000-000019530000}"/>
    <cellStyle name="Input0decimals 3 2 3 2 4 2" xfId="35744" xr:uid="{00000000-0005-0000-0000-00001A530000}"/>
    <cellStyle name="Input0decimals 3 2 3 2 5" xfId="13716" xr:uid="{00000000-0005-0000-0000-00001B530000}"/>
    <cellStyle name="Input0decimals 3 2 3 2 5 2" xfId="35745" xr:uid="{00000000-0005-0000-0000-00001C530000}"/>
    <cellStyle name="Input0decimals 3 2 3 2 6" xfId="35739" xr:uid="{00000000-0005-0000-0000-00001D530000}"/>
    <cellStyle name="Input0decimals 3 2 3 3" xfId="13717" xr:uid="{00000000-0005-0000-0000-00001E530000}"/>
    <cellStyle name="Input0decimals 3 2 3 3 2" xfId="13718" xr:uid="{00000000-0005-0000-0000-00001F530000}"/>
    <cellStyle name="Input0decimals 3 2 3 3 2 2" xfId="13719" xr:uid="{00000000-0005-0000-0000-000020530000}"/>
    <cellStyle name="Input0decimals 3 2 3 3 2 2 2" xfId="35748" xr:uid="{00000000-0005-0000-0000-000021530000}"/>
    <cellStyle name="Input0decimals 3 2 3 3 2 3" xfId="35747" xr:uid="{00000000-0005-0000-0000-000022530000}"/>
    <cellStyle name="Input0decimals 3 2 3 3 3" xfId="13720" xr:uid="{00000000-0005-0000-0000-000023530000}"/>
    <cellStyle name="Input0decimals 3 2 3 3 3 2" xfId="13721" xr:uid="{00000000-0005-0000-0000-000024530000}"/>
    <cellStyle name="Input0decimals 3 2 3 3 3 2 2" xfId="35750" xr:uid="{00000000-0005-0000-0000-000025530000}"/>
    <cellStyle name="Input0decimals 3 2 3 3 3 3" xfId="35749" xr:uid="{00000000-0005-0000-0000-000026530000}"/>
    <cellStyle name="Input0decimals 3 2 3 3 4" xfId="13722" xr:uid="{00000000-0005-0000-0000-000027530000}"/>
    <cellStyle name="Input0decimals 3 2 3 3 4 2" xfId="35751" xr:uid="{00000000-0005-0000-0000-000028530000}"/>
    <cellStyle name="Input0decimals 3 2 3 3 5" xfId="13723" xr:uid="{00000000-0005-0000-0000-000029530000}"/>
    <cellStyle name="Input0decimals 3 2 3 3 5 2" xfId="35752" xr:uid="{00000000-0005-0000-0000-00002A530000}"/>
    <cellStyle name="Input0decimals 3 2 3 3 6" xfId="35746" xr:uid="{00000000-0005-0000-0000-00002B530000}"/>
    <cellStyle name="Input0decimals 3 2 3 4" xfId="13724" xr:uid="{00000000-0005-0000-0000-00002C530000}"/>
    <cellStyle name="Input0decimals 3 2 3 4 2" xfId="35753" xr:uid="{00000000-0005-0000-0000-00002D530000}"/>
    <cellStyle name="Input0decimals 3 2 3 5" xfId="13725" xr:uid="{00000000-0005-0000-0000-00002E530000}"/>
    <cellStyle name="Input0decimals 3 2 3 5 2" xfId="35754" xr:uid="{00000000-0005-0000-0000-00002F530000}"/>
    <cellStyle name="Input0decimals 3 2 3 6" xfId="35738" xr:uid="{00000000-0005-0000-0000-000030530000}"/>
    <cellStyle name="Input0decimals 3 2 4" xfId="13726" xr:uid="{00000000-0005-0000-0000-000031530000}"/>
    <cellStyle name="Input0decimals 3 2 4 2" xfId="13727" xr:uid="{00000000-0005-0000-0000-000032530000}"/>
    <cellStyle name="Input0decimals 3 2 4 2 2" xfId="13728" xr:uid="{00000000-0005-0000-0000-000033530000}"/>
    <cellStyle name="Input0decimals 3 2 4 2 2 2" xfId="13729" xr:uid="{00000000-0005-0000-0000-000034530000}"/>
    <cellStyle name="Input0decimals 3 2 4 2 2 2 2" xfId="35758" xr:uid="{00000000-0005-0000-0000-000035530000}"/>
    <cellStyle name="Input0decimals 3 2 4 2 2 3" xfId="35757" xr:uid="{00000000-0005-0000-0000-000036530000}"/>
    <cellStyle name="Input0decimals 3 2 4 2 3" xfId="13730" xr:uid="{00000000-0005-0000-0000-000037530000}"/>
    <cellStyle name="Input0decimals 3 2 4 2 3 2" xfId="13731" xr:uid="{00000000-0005-0000-0000-000038530000}"/>
    <cellStyle name="Input0decimals 3 2 4 2 3 2 2" xfId="35760" xr:uid="{00000000-0005-0000-0000-000039530000}"/>
    <cellStyle name="Input0decimals 3 2 4 2 3 3" xfId="35759" xr:uid="{00000000-0005-0000-0000-00003A530000}"/>
    <cellStyle name="Input0decimals 3 2 4 2 4" xfId="13732" xr:uid="{00000000-0005-0000-0000-00003B530000}"/>
    <cellStyle name="Input0decimals 3 2 4 2 4 2" xfId="35761" xr:uid="{00000000-0005-0000-0000-00003C530000}"/>
    <cellStyle name="Input0decimals 3 2 4 2 5" xfId="13733" xr:uid="{00000000-0005-0000-0000-00003D530000}"/>
    <cellStyle name="Input0decimals 3 2 4 2 5 2" xfId="35762" xr:uid="{00000000-0005-0000-0000-00003E530000}"/>
    <cellStyle name="Input0decimals 3 2 4 2 6" xfId="35756" xr:uid="{00000000-0005-0000-0000-00003F530000}"/>
    <cellStyle name="Input0decimals 3 2 4 3" xfId="13734" xr:uid="{00000000-0005-0000-0000-000040530000}"/>
    <cellStyle name="Input0decimals 3 2 4 3 2" xfId="13735" xr:uid="{00000000-0005-0000-0000-000041530000}"/>
    <cellStyle name="Input0decimals 3 2 4 3 2 2" xfId="13736" xr:uid="{00000000-0005-0000-0000-000042530000}"/>
    <cellStyle name="Input0decimals 3 2 4 3 2 2 2" xfId="35765" xr:uid="{00000000-0005-0000-0000-000043530000}"/>
    <cellStyle name="Input0decimals 3 2 4 3 2 3" xfId="35764" xr:uid="{00000000-0005-0000-0000-000044530000}"/>
    <cellStyle name="Input0decimals 3 2 4 3 3" xfId="13737" xr:uid="{00000000-0005-0000-0000-000045530000}"/>
    <cellStyle name="Input0decimals 3 2 4 3 3 2" xfId="13738" xr:uid="{00000000-0005-0000-0000-000046530000}"/>
    <cellStyle name="Input0decimals 3 2 4 3 3 2 2" xfId="35767" xr:uid="{00000000-0005-0000-0000-000047530000}"/>
    <cellStyle name="Input0decimals 3 2 4 3 3 3" xfId="35766" xr:uid="{00000000-0005-0000-0000-000048530000}"/>
    <cellStyle name="Input0decimals 3 2 4 3 4" xfId="13739" xr:uid="{00000000-0005-0000-0000-000049530000}"/>
    <cellStyle name="Input0decimals 3 2 4 3 4 2" xfId="35768" xr:uid="{00000000-0005-0000-0000-00004A530000}"/>
    <cellStyle name="Input0decimals 3 2 4 3 5" xfId="13740" xr:uid="{00000000-0005-0000-0000-00004B530000}"/>
    <cellStyle name="Input0decimals 3 2 4 3 5 2" xfId="35769" xr:uid="{00000000-0005-0000-0000-00004C530000}"/>
    <cellStyle name="Input0decimals 3 2 4 3 6" xfId="35763" xr:uid="{00000000-0005-0000-0000-00004D530000}"/>
    <cellStyle name="Input0decimals 3 2 4 4" xfId="13741" xr:uid="{00000000-0005-0000-0000-00004E530000}"/>
    <cellStyle name="Input0decimals 3 2 4 4 2" xfId="13742" xr:uid="{00000000-0005-0000-0000-00004F530000}"/>
    <cellStyle name="Input0decimals 3 2 4 4 2 2" xfId="35771" xr:uid="{00000000-0005-0000-0000-000050530000}"/>
    <cellStyle name="Input0decimals 3 2 4 4 3" xfId="35770" xr:uid="{00000000-0005-0000-0000-000051530000}"/>
    <cellStyle name="Input0decimals 3 2 4 5" xfId="13743" xr:uid="{00000000-0005-0000-0000-000052530000}"/>
    <cellStyle name="Input0decimals 3 2 4 5 2" xfId="13744" xr:uid="{00000000-0005-0000-0000-000053530000}"/>
    <cellStyle name="Input0decimals 3 2 4 5 2 2" xfId="35773" xr:uid="{00000000-0005-0000-0000-000054530000}"/>
    <cellStyle name="Input0decimals 3 2 4 5 3" xfId="35772" xr:uid="{00000000-0005-0000-0000-000055530000}"/>
    <cellStyle name="Input0decimals 3 2 4 6" xfId="13745" xr:uid="{00000000-0005-0000-0000-000056530000}"/>
    <cellStyle name="Input0decimals 3 2 4 6 2" xfId="13746" xr:uid="{00000000-0005-0000-0000-000057530000}"/>
    <cellStyle name="Input0decimals 3 2 4 6 2 2" xfId="35775" xr:uid="{00000000-0005-0000-0000-000058530000}"/>
    <cellStyle name="Input0decimals 3 2 4 6 3" xfId="35774" xr:uid="{00000000-0005-0000-0000-000059530000}"/>
    <cellStyle name="Input0decimals 3 2 4 7" xfId="13747" xr:uid="{00000000-0005-0000-0000-00005A530000}"/>
    <cellStyle name="Input0decimals 3 2 4 7 2" xfId="35776" xr:uid="{00000000-0005-0000-0000-00005B530000}"/>
    <cellStyle name="Input0decimals 3 2 4 8" xfId="13748" xr:uid="{00000000-0005-0000-0000-00005C530000}"/>
    <cellStyle name="Input0decimals 3 2 4 8 2" xfId="35777" xr:uid="{00000000-0005-0000-0000-00005D530000}"/>
    <cellStyle name="Input0decimals 3 2 4 9" xfId="35755" xr:uid="{00000000-0005-0000-0000-00005E530000}"/>
    <cellStyle name="Input0decimals 3 2 5" xfId="13749" xr:uid="{00000000-0005-0000-0000-00005F530000}"/>
    <cellStyle name="Input0decimals 3 2 5 2" xfId="13750" xr:uid="{00000000-0005-0000-0000-000060530000}"/>
    <cellStyle name="Input0decimals 3 2 5 2 2" xfId="13751" xr:uid="{00000000-0005-0000-0000-000061530000}"/>
    <cellStyle name="Input0decimals 3 2 5 2 2 2" xfId="13752" xr:uid="{00000000-0005-0000-0000-000062530000}"/>
    <cellStyle name="Input0decimals 3 2 5 2 2 2 2" xfId="35781" xr:uid="{00000000-0005-0000-0000-000063530000}"/>
    <cellStyle name="Input0decimals 3 2 5 2 2 3" xfId="35780" xr:uid="{00000000-0005-0000-0000-000064530000}"/>
    <cellStyle name="Input0decimals 3 2 5 2 3" xfId="13753" xr:uid="{00000000-0005-0000-0000-000065530000}"/>
    <cellStyle name="Input0decimals 3 2 5 2 3 2" xfId="13754" xr:uid="{00000000-0005-0000-0000-000066530000}"/>
    <cellStyle name="Input0decimals 3 2 5 2 3 2 2" xfId="35783" xr:uid="{00000000-0005-0000-0000-000067530000}"/>
    <cellStyle name="Input0decimals 3 2 5 2 3 3" xfId="35782" xr:uid="{00000000-0005-0000-0000-000068530000}"/>
    <cellStyle name="Input0decimals 3 2 5 2 4" xfId="13755" xr:uid="{00000000-0005-0000-0000-000069530000}"/>
    <cellStyle name="Input0decimals 3 2 5 2 4 2" xfId="35784" xr:uid="{00000000-0005-0000-0000-00006A530000}"/>
    <cellStyle name="Input0decimals 3 2 5 2 5" xfId="13756" xr:uid="{00000000-0005-0000-0000-00006B530000}"/>
    <cellStyle name="Input0decimals 3 2 5 2 5 2" xfId="35785" xr:uid="{00000000-0005-0000-0000-00006C530000}"/>
    <cellStyle name="Input0decimals 3 2 5 2 6" xfId="35779" xr:uid="{00000000-0005-0000-0000-00006D530000}"/>
    <cellStyle name="Input0decimals 3 2 5 3" xfId="13757" xr:uid="{00000000-0005-0000-0000-00006E530000}"/>
    <cellStyle name="Input0decimals 3 2 5 3 2" xfId="13758" xr:uid="{00000000-0005-0000-0000-00006F530000}"/>
    <cellStyle name="Input0decimals 3 2 5 3 2 2" xfId="13759" xr:uid="{00000000-0005-0000-0000-000070530000}"/>
    <cellStyle name="Input0decimals 3 2 5 3 2 2 2" xfId="35788" xr:uid="{00000000-0005-0000-0000-000071530000}"/>
    <cellStyle name="Input0decimals 3 2 5 3 2 3" xfId="35787" xr:uid="{00000000-0005-0000-0000-000072530000}"/>
    <cellStyle name="Input0decimals 3 2 5 3 3" xfId="13760" xr:uid="{00000000-0005-0000-0000-000073530000}"/>
    <cellStyle name="Input0decimals 3 2 5 3 3 2" xfId="13761" xr:uid="{00000000-0005-0000-0000-000074530000}"/>
    <cellStyle name="Input0decimals 3 2 5 3 3 2 2" xfId="35790" xr:uid="{00000000-0005-0000-0000-000075530000}"/>
    <cellStyle name="Input0decimals 3 2 5 3 3 3" xfId="35789" xr:uid="{00000000-0005-0000-0000-000076530000}"/>
    <cellStyle name="Input0decimals 3 2 5 3 4" xfId="13762" xr:uid="{00000000-0005-0000-0000-000077530000}"/>
    <cellStyle name="Input0decimals 3 2 5 3 4 2" xfId="35791" xr:uid="{00000000-0005-0000-0000-000078530000}"/>
    <cellStyle name="Input0decimals 3 2 5 3 5" xfId="13763" xr:uid="{00000000-0005-0000-0000-000079530000}"/>
    <cellStyle name="Input0decimals 3 2 5 3 5 2" xfId="35792" xr:uid="{00000000-0005-0000-0000-00007A530000}"/>
    <cellStyle name="Input0decimals 3 2 5 3 6" xfId="35786" xr:uid="{00000000-0005-0000-0000-00007B530000}"/>
    <cellStyle name="Input0decimals 3 2 5 4" xfId="13764" xr:uid="{00000000-0005-0000-0000-00007C530000}"/>
    <cellStyle name="Input0decimals 3 2 5 4 2" xfId="13765" xr:uid="{00000000-0005-0000-0000-00007D530000}"/>
    <cellStyle name="Input0decimals 3 2 5 4 2 2" xfId="35794" xr:uid="{00000000-0005-0000-0000-00007E530000}"/>
    <cellStyle name="Input0decimals 3 2 5 4 3" xfId="35793" xr:uid="{00000000-0005-0000-0000-00007F530000}"/>
    <cellStyle name="Input0decimals 3 2 5 5" xfId="13766" xr:uid="{00000000-0005-0000-0000-000080530000}"/>
    <cellStyle name="Input0decimals 3 2 5 5 2" xfId="13767" xr:uid="{00000000-0005-0000-0000-000081530000}"/>
    <cellStyle name="Input0decimals 3 2 5 5 2 2" xfId="35796" xr:uid="{00000000-0005-0000-0000-000082530000}"/>
    <cellStyle name="Input0decimals 3 2 5 5 3" xfId="35795" xr:uid="{00000000-0005-0000-0000-000083530000}"/>
    <cellStyle name="Input0decimals 3 2 5 6" xfId="13768" xr:uid="{00000000-0005-0000-0000-000084530000}"/>
    <cellStyle name="Input0decimals 3 2 5 6 2" xfId="13769" xr:uid="{00000000-0005-0000-0000-000085530000}"/>
    <cellStyle name="Input0decimals 3 2 5 6 2 2" xfId="35798" xr:uid="{00000000-0005-0000-0000-000086530000}"/>
    <cellStyle name="Input0decimals 3 2 5 6 3" xfId="35797" xr:uid="{00000000-0005-0000-0000-000087530000}"/>
    <cellStyle name="Input0decimals 3 2 5 7" xfId="13770" xr:uid="{00000000-0005-0000-0000-000088530000}"/>
    <cellStyle name="Input0decimals 3 2 5 7 2" xfId="35799" xr:uid="{00000000-0005-0000-0000-000089530000}"/>
    <cellStyle name="Input0decimals 3 2 5 8" xfId="13771" xr:uid="{00000000-0005-0000-0000-00008A530000}"/>
    <cellStyle name="Input0decimals 3 2 5 8 2" xfId="35800" xr:uid="{00000000-0005-0000-0000-00008B530000}"/>
    <cellStyle name="Input0decimals 3 2 5 9" xfId="35778" xr:uid="{00000000-0005-0000-0000-00008C530000}"/>
    <cellStyle name="Input0decimals 3 2 6" xfId="13772" xr:uid="{00000000-0005-0000-0000-00008D530000}"/>
    <cellStyle name="Input0decimals 3 2 6 2" xfId="13773" xr:uid="{00000000-0005-0000-0000-00008E530000}"/>
    <cellStyle name="Input0decimals 3 2 6 2 2" xfId="13774" xr:uid="{00000000-0005-0000-0000-00008F530000}"/>
    <cellStyle name="Input0decimals 3 2 6 2 2 2" xfId="13775" xr:uid="{00000000-0005-0000-0000-000090530000}"/>
    <cellStyle name="Input0decimals 3 2 6 2 2 2 2" xfId="35804" xr:uid="{00000000-0005-0000-0000-000091530000}"/>
    <cellStyle name="Input0decimals 3 2 6 2 2 3" xfId="35803" xr:uid="{00000000-0005-0000-0000-000092530000}"/>
    <cellStyle name="Input0decimals 3 2 6 2 3" xfId="13776" xr:uid="{00000000-0005-0000-0000-000093530000}"/>
    <cellStyle name="Input0decimals 3 2 6 2 3 2" xfId="13777" xr:uid="{00000000-0005-0000-0000-000094530000}"/>
    <cellStyle name="Input0decimals 3 2 6 2 3 2 2" xfId="35806" xr:uid="{00000000-0005-0000-0000-000095530000}"/>
    <cellStyle name="Input0decimals 3 2 6 2 3 3" xfId="35805" xr:uid="{00000000-0005-0000-0000-000096530000}"/>
    <cellStyle name="Input0decimals 3 2 6 2 4" xfId="13778" xr:uid="{00000000-0005-0000-0000-000097530000}"/>
    <cellStyle name="Input0decimals 3 2 6 2 4 2" xfId="35807" xr:uid="{00000000-0005-0000-0000-000098530000}"/>
    <cellStyle name="Input0decimals 3 2 6 2 5" xfId="13779" xr:uid="{00000000-0005-0000-0000-000099530000}"/>
    <cellStyle name="Input0decimals 3 2 6 2 5 2" xfId="35808" xr:uid="{00000000-0005-0000-0000-00009A530000}"/>
    <cellStyle name="Input0decimals 3 2 6 2 6" xfId="35802" xr:uid="{00000000-0005-0000-0000-00009B530000}"/>
    <cellStyle name="Input0decimals 3 2 6 3" xfId="13780" xr:uid="{00000000-0005-0000-0000-00009C530000}"/>
    <cellStyle name="Input0decimals 3 2 6 3 2" xfId="13781" xr:uid="{00000000-0005-0000-0000-00009D530000}"/>
    <cellStyle name="Input0decimals 3 2 6 3 2 2" xfId="13782" xr:uid="{00000000-0005-0000-0000-00009E530000}"/>
    <cellStyle name="Input0decimals 3 2 6 3 2 2 2" xfId="35811" xr:uid="{00000000-0005-0000-0000-00009F530000}"/>
    <cellStyle name="Input0decimals 3 2 6 3 2 3" xfId="35810" xr:uid="{00000000-0005-0000-0000-0000A0530000}"/>
    <cellStyle name="Input0decimals 3 2 6 3 3" xfId="13783" xr:uid="{00000000-0005-0000-0000-0000A1530000}"/>
    <cellStyle name="Input0decimals 3 2 6 3 3 2" xfId="13784" xr:uid="{00000000-0005-0000-0000-0000A2530000}"/>
    <cellStyle name="Input0decimals 3 2 6 3 3 2 2" xfId="35813" xr:uid="{00000000-0005-0000-0000-0000A3530000}"/>
    <cellStyle name="Input0decimals 3 2 6 3 3 3" xfId="35812" xr:uid="{00000000-0005-0000-0000-0000A4530000}"/>
    <cellStyle name="Input0decimals 3 2 6 3 4" xfId="13785" xr:uid="{00000000-0005-0000-0000-0000A5530000}"/>
    <cellStyle name="Input0decimals 3 2 6 3 4 2" xfId="35814" xr:uid="{00000000-0005-0000-0000-0000A6530000}"/>
    <cellStyle name="Input0decimals 3 2 6 3 5" xfId="13786" xr:uid="{00000000-0005-0000-0000-0000A7530000}"/>
    <cellStyle name="Input0decimals 3 2 6 3 5 2" xfId="35815" xr:uid="{00000000-0005-0000-0000-0000A8530000}"/>
    <cellStyle name="Input0decimals 3 2 6 3 6" xfId="35809" xr:uid="{00000000-0005-0000-0000-0000A9530000}"/>
    <cellStyle name="Input0decimals 3 2 6 4" xfId="13787" xr:uid="{00000000-0005-0000-0000-0000AA530000}"/>
    <cellStyle name="Input0decimals 3 2 6 4 2" xfId="13788" xr:uid="{00000000-0005-0000-0000-0000AB530000}"/>
    <cellStyle name="Input0decimals 3 2 6 4 2 2" xfId="35817" xr:uid="{00000000-0005-0000-0000-0000AC530000}"/>
    <cellStyle name="Input0decimals 3 2 6 4 3" xfId="35816" xr:uid="{00000000-0005-0000-0000-0000AD530000}"/>
    <cellStyle name="Input0decimals 3 2 6 5" xfId="13789" xr:uid="{00000000-0005-0000-0000-0000AE530000}"/>
    <cellStyle name="Input0decimals 3 2 6 5 2" xfId="13790" xr:uid="{00000000-0005-0000-0000-0000AF530000}"/>
    <cellStyle name="Input0decimals 3 2 6 5 2 2" xfId="35819" xr:uid="{00000000-0005-0000-0000-0000B0530000}"/>
    <cellStyle name="Input0decimals 3 2 6 5 3" xfId="35818" xr:uid="{00000000-0005-0000-0000-0000B1530000}"/>
    <cellStyle name="Input0decimals 3 2 6 6" xfId="13791" xr:uid="{00000000-0005-0000-0000-0000B2530000}"/>
    <cellStyle name="Input0decimals 3 2 6 6 2" xfId="13792" xr:uid="{00000000-0005-0000-0000-0000B3530000}"/>
    <cellStyle name="Input0decimals 3 2 6 6 2 2" xfId="35821" xr:uid="{00000000-0005-0000-0000-0000B4530000}"/>
    <cellStyle name="Input0decimals 3 2 6 6 3" xfId="35820" xr:uid="{00000000-0005-0000-0000-0000B5530000}"/>
    <cellStyle name="Input0decimals 3 2 6 7" xfId="13793" xr:uid="{00000000-0005-0000-0000-0000B6530000}"/>
    <cellStyle name="Input0decimals 3 2 6 7 2" xfId="35822" xr:uid="{00000000-0005-0000-0000-0000B7530000}"/>
    <cellStyle name="Input0decimals 3 2 6 8" xfId="13794" xr:uid="{00000000-0005-0000-0000-0000B8530000}"/>
    <cellStyle name="Input0decimals 3 2 6 8 2" xfId="35823" xr:uid="{00000000-0005-0000-0000-0000B9530000}"/>
    <cellStyle name="Input0decimals 3 2 6 9" xfId="35801" xr:uid="{00000000-0005-0000-0000-0000BA530000}"/>
    <cellStyle name="Input0decimals 3 2 7" xfId="13795" xr:uid="{00000000-0005-0000-0000-0000BB530000}"/>
    <cellStyle name="Input0decimals 3 2 7 2" xfId="13796" xr:uid="{00000000-0005-0000-0000-0000BC530000}"/>
    <cellStyle name="Input0decimals 3 2 7 2 2" xfId="13797" xr:uid="{00000000-0005-0000-0000-0000BD530000}"/>
    <cellStyle name="Input0decimals 3 2 7 2 2 2" xfId="13798" xr:uid="{00000000-0005-0000-0000-0000BE530000}"/>
    <cellStyle name="Input0decimals 3 2 7 2 2 2 2" xfId="35827" xr:uid="{00000000-0005-0000-0000-0000BF530000}"/>
    <cellStyle name="Input0decimals 3 2 7 2 2 3" xfId="35826" xr:uid="{00000000-0005-0000-0000-0000C0530000}"/>
    <cellStyle name="Input0decimals 3 2 7 2 3" xfId="13799" xr:uid="{00000000-0005-0000-0000-0000C1530000}"/>
    <cellStyle name="Input0decimals 3 2 7 2 3 2" xfId="13800" xr:uid="{00000000-0005-0000-0000-0000C2530000}"/>
    <cellStyle name="Input0decimals 3 2 7 2 3 2 2" xfId="35829" xr:uid="{00000000-0005-0000-0000-0000C3530000}"/>
    <cellStyle name="Input0decimals 3 2 7 2 3 3" xfId="35828" xr:uid="{00000000-0005-0000-0000-0000C4530000}"/>
    <cellStyle name="Input0decimals 3 2 7 2 4" xfId="13801" xr:uid="{00000000-0005-0000-0000-0000C5530000}"/>
    <cellStyle name="Input0decimals 3 2 7 2 4 2" xfId="35830" xr:uid="{00000000-0005-0000-0000-0000C6530000}"/>
    <cellStyle name="Input0decimals 3 2 7 2 5" xfId="13802" xr:uid="{00000000-0005-0000-0000-0000C7530000}"/>
    <cellStyle name="Input0decimals 3 2 7 2 5 2" xfId="35831" xr:uid="{00000000-0005-0000-0000-0000C8530000}"/>
    <cellStyle name="Input0decimals 3 2 7 2 6" xfId="35825" xr:uid="{00000000-0005-0000-0000-0000C9530000}"/>
    <cellStyle name="Input0decimals 3 2 7 3" xfId="13803" xr:uid="{00000000-0005-0000-0000-0000CA530000}"/>
    <cellStyle name="Input0decimals 3 2 7 3 2" xfId="13804" xr:uid="{00000000-0005-0000-0000-0000CB530000}"/>
    <cellStyle name="Input0decimals 3 2 7 3 2 2" xfId="13805" xr:uid="{00000000-0005-0000-0000-0000CC530000}"/>
    <cellStyle name="Input0decimals 3 2 7 3 2 2 2" xfId="35834" xr:uid="{00000000-0005-0000-0000-0000CD530000}"/>
    <cellStyle name="Input0decimals 3 2 7 3 2 3" xfId="35833" xr:uid="{00000000-0005-0000-0000-0000CE530000}"/>
    <cellStyle name="Input0decimals 3 2 7 3 3" xfId="13806" xr:uid="{00000000-0005-0000-0000-0000CF530000}"/>
    <cellStyle name="Input0decimals 3 2 7 3 3 2" xfId="13807" xr:uid="{00000000-0005-0000-0000-0000D0530000}"/>
    <cellStyle name="Input0decimals 3 2 7 3 3 2 2" xfId="35836" xr:uid="{00000000-0005-0000-0000-0000D1530000}"/>
    <cellStyle name="Input0decimals 3 2 7 3 3 3" xfId="35835" xr:uid="{00000000-0005-0000-0000-0000D2530000}"/>
    <cellStyle name="Input0decimals 3 2 7 3 4" xfId="13808" xr:uid="{00000000-0005-0000-0000-0000D3530000}"/>
    <cellStyle name="Input0decimals 3 2 7 3 4 2" xfId="35837" xr:uid="{00000000-0005-0000-0000-0000D4530000}"/>
    <cellStyle name="Input0decimals 3 2 7 3 5" xfId="13809" xr:uid="{00000000-0005-0000-0000-0000D5530000}"/>
    <cellStyle name="Input0decimals 3 2 7 3 5 2" xfId="35838" xr:uid="{00000000-0005-0000-0000-0000D6530000}"/>
    <cellStyle name="Input0decimals 3 2 7 3 6" xfId="35832" xr:uid="{00000000-0005-0000-0000-0000D7530000}"/>
    <cellStyle name="Input0decimals 3 2 7 4" xfId="13810" xr:uid="{00000000-0005-0000-0000-0000D8530000}"/>
    <cellStyle name="Input0decimals 3 2 7 4 2" xfId="13811" xr:uid="{00000000-0005-0000-0000-0000D9530000}"/>
    <cellStyle name="Input0decimals 3 2 7 4 2 2" xfId="35840" xr:uid="{00000000-0005-0000-0000-0000DA530000}"/>
    <cellStyle name="Input0decimals 3 2 7 4 3" xfId="35839" xr:uid="{00000000-0005-0000-0000-0000DB530000}"/>
    <cellStyle name="Input0decimals 3 2 7 5" xfId="13812" xr:uid="{00000000-0005-0000-0000-0000DC530000}"/>
    <cellStyle name="Input0decimals 3 2 7 5 2" xfId="13813" xr:uid="{00000000-0005-0000-0000-0000DD530000}"/>
    <cellStyle name="Input0decimals 3 2 7 5 2 2" xfId="35842" xr:uid="{00000000-0005-0000-0000-0000DE530000}"/>
    <cellStyle name="Input0decimals 3 2 7 5 3" xfId="35841" xr:uid="{00000000-0005-0000-0000-0000DF530000}"/>
    <cellStyle name="Input0decimals 3 2 7 6" xfId="13814" xr:uid="{00000000-0005-0000-0000-0000E0530000}"/>
    <cellStyle name="Input0decimals 3 2 7 6 2" xfId="13815" xr:uid="{00000000-0005-0000-0000-0000E1530000}"/>
    <cellStyle name="Input0decimals 3 2 7 6 2 2" xfId="35844" xr:uid="{00000000-0005-0000-0000-0000E2530000}"/>
    <cellStyle name="Input0decimals 3 2 7 6 3" xfId="35843" xr:uid="{00000000-0005-0000-0000-0000E3530000}"/>
    <cellStyle name="Input0decimals 3 2 7 7" xfId="13816" xr:uid="{00000000-0005-0000-0000-0000E4530000}"/>
    <cellStyle name="Input0decimals 3 2 7 7 2" xfId="35845" xr:uid="{00000000-0005-0000-0000-0000E5530000}"/>
    <cellStyle name="Input0decimals 3 2 7 8" xfId="13817" xr:uid="{00000000-0005-0000-0000-0000E6530000}"/>
    <cellStyle name="Input0decimals 3 2 7 8 2" xfId="35846" xr:uid="{00000000-0005-0000-0000-0000E7530000}"/>
    <cellStyle name="Input0decimals 3 2 7 9" xfId="35824" xr:uid="{00000000-0005-0000-0000-0000E8530000}"/>
    <cellStyle name="Input0decimals 3 2 8" xfId="13818" xr:uid="{00000000-0005-0000-0000-0000E9530000}"/>
    <cellStyle name="Input0decimals 3 2 8 2" xfId="13819" xr:uid="{00000000-0005-0000-0000-0000EA530000}"/>
    <cellStyle name="Input0decimals 3 2 8 2 2" xfId="13820" xr:uid="{00000000-0005-0000-0000-0000EB530000}"/>
    <cellStyle name="Input0decimals 3 2 8 2 2 2" xfId="13821" xr:uid="{00000000-0005-0000-0000-0000EC530000}"/>
    <cellStyle name="Input0decimals 3 2 8 2 2 2 2" xfId="35850" xr:uid="{00000000-0005-0000-0000-0000ED530000}"/>
    <cellStyle name="Input0decimals 3 2 8 2 2 3" xfId="35849" xr:uid="{00000000-0005-0000-0000-0000EE530000}"/>
    <cellStyle name="Input0decimals 3 2 8 2 3" xfId="13822" xr:uid="{00000000-0005-0000-0000-0000EF530000}"/>
    <cellStyle name="Input0decimals 3 2 8 2 3 2" xfId="13823" xr:uid="{00000000-0005-0000-0000-0000F0530000}"/>
    <cellStyle name="Input0decimals 3 2 8 2 3 2 2" xfId="35852" xr:uid="{00000000-0005-0000-0000-0000F1530000}"/>
    <cellStyle name="Input0decimals 3 2 8 2 3 3" xfId="35851" xr:uid="{00000000-0005-0000-0000-0000F2530000}"/>
    <cellStyle name="Input0decimals 3 2 8 2 4" xfId="13824" xr:uid="{00000000-0005-0000-0000-0000F3530000}"/>
    <cellStyle name="Input0decimals 3 2 8 2 4 2" xfId="35853" xr:uid="{00000000-0005-0000-0000-0000F4530000}"/>
    <cellStyle name="Input0decimals 3 2 8 2 5" xfId="13825" xr:uid="{00000000-0005-0000-0000-0000F5530000}"/>
    <cellStyle name="Input0decimals 3 2 8 2 5 2" xfId="35854" xr:uid="{00000000-0005-0000-0000-0000F6530000}"/>
    <cellStyle name="Input0decimals 3 2 8 2 6" xfId="35848" xr:uid="{00000000-0005-0000-0000-0000F7530000}"/>
    <cellStyle name="Input0decimals 3 2 8 3" xfId="13826" xr:uid="{00000000-0005-0000-0000-0000F8530000}"/>
    <cellStyle name="Input0decimals 3 2 8 3 2" xfId="13827" xr:uid="{00000000-0005-0000-0000-0000F9530000}"/>
    <cellStyle name="Input0decimals 3 2 8 3 2 2" xfId="13828" xr:uid="{00000000-0005-0000-0000-0000FA530000}"/>
    <cellStyle name="Input0decimals 3 2 8 3 2 2 2" xfId="35857" xr:uid="{00000000-0005-0000-0000-0000FB530000}"/>
    <cellStyle name="Input0decimals 3 2 8 3 2 3" xfId="35856" xr:uid="{00000000-0005-0000-0000-0000FC530000}"/>
    <cellStyle name="Input0decimals 3 2 8 3 3" xfId="13829" xr:uid="{00000000-0005-0000-0000-0000FD530000}"/>
    <cellStyle name="Input0decimals 3 2 8 3 3 2" xfId="13830" xr:uid="{00000000-0005-0000-0000-0000FE530000}"/>
    <cellStyle name="Input0decimals 3 2 8 3 3 2 2" xfId="35859" xr:uid="{00000000-0005-0000-0000-0000FF530000}"/>
    <cellStyle name="Input0decimals 3 2 8 3 3 3" xfId="35858" xr:uid="{00000000-0005-0000-0000-000000540000}"/>
    <cellStyle name="Input0decimals 3 2 8 3 4" xfId="13831" xr:uid="{00000000-0005-0000-0000-000001540000}"/>
    <cellStyle name="Input0decimals 3 2 8 3 4 2" xfId="35860" xr:uid="{00000000-0005-0000-0000-000002540000}"/>
    <cellStyle name="Input0decimals 3 2 8 3 5" xfId="13832" xr:uid="{00000000-0005-0000-0000-000003540000}"/>
    <cellStyle name="Input0decimals 3 2 8 3 5 2" xfId="35861" xr:uid="{00000000-0005-0000-0000-000004540000}"/>
    <cellStyle name="Input0decimals 3 2 8 3 6" xfId="35855" xr:uid="{00000000-0005-0000-0000-000005540000}"/>
    <cellStyle name="Input0decimals 3 2 8 4" xfId="13833" xr:uid="{00000000-0005-0000-0000-000006540000}"/>
    <cellStyle name="Input0decimals 3 2 8 4 2" xfId="13834" xr:uid="{00000000-0005-0000-0000-000007540000}"/>
    <cellStyle name="Input0decimals 3 2 8 4 2 2" xfId="35863" xr:uid="{00000000-0005-0000-0000-000008540000}"/>
    <cellStyle name="Input0decimals 3 2 8 4 3" xfId="35862" xr:uid="{00000000-0005-0000-0000-000009540000}"/>
    <cellStyle name="Input0decimals 3 2 8 5" xfId="13835" xr:uid="{00000000-0005-0000-0000-00000A540000}"/>
    <cellStyle name="Input0decimals 3 2 8 5 2" xfId="13836" xr:uid="{00000000-0005-0000-0000-00000B540000}"/>
    <cellStyle name="Input0decimals 3 2 8 5 2 2" xfId="35865" xr:uid="{00000000-0005-0000-0000-00000C540000}"/>
    <cellStyle name="Input0decimals 3 2 8 5 3" xfId="35864" xr:uid="{00000000-0005-0000-0000-00000D540000}"/>
    <cellStyle name="Input0decimals 3 2 8 6" xfId="13837" xr:uid="{00000000-0005-0000-0000-00000E540000}"/>
    <cellStyle name="Input0decimals 3 2 8 6 2" xfId="13838" xr:uid="{00000000-0005-0000-0000-00000F540000}"/>
    <cellStyle name="Input0decimals 3 2 8 6 2 2" xfId="35867" xr:uid="{00000000-0005-0000-0000-000010540000}"/>
    <cellStyle name="Input0decimals 3 2 8 6 3" xfId="35866" xr:uid="{00000000-0005-0000-0000-000011540000}"/>
    <cellStyle name="Input0decimals 3 2 8 7" xfId="13839" xr:uid="{00000000-0005-0000-0000-000012540000}"/>
    <cellStyle name="Input0decimals 3 2 8 7 2" xfId="35868" xr:uid="{00000000-0005-0000-0000-000013540000}"/>
    <cellStyle name="Input0decimals 3 2 8 8" xfId="13840" xr:uid="{00000000-0005-0000-0000-000014540000}"/>
    <cellStyle name="Input0decimals 3 2 8 8 2" xfId="35869" xr:uid="{00000000-0005-0000-0000-000015540000}"/>
    <cellStyle name="Input0decimals 3 2 8 9" xfId="35847" xr:uid="{00000000-0005-0000-0000-000016540000}"/>
    <cellStyle name="Input0decimals 3 2 9" xfId="13841" xr:uid="{00000000-0005-0000-0000-000017540000}"/>
    <cellStyle name="Input0decimals 3 2 9 2" xfId="13842" xr:uid="{00000000-0005-0000-0000-000018540000}"/>
    <cellStyle name="Input0decimals 3 2 9 2 2" xfId="13843" xr:uid="{00000000-0005-0000-0000-000019540000}"/>
    <cellStyle name="Input0decimals 3 2 9 2 2 2" xfId="13844" xr:uid="{00000000-0005-0000-0000-00001A540000}"/>
    <cellStyle name="Input0decimals 3 2 9 2 2 2 2" xfId="35873" xr:uid="{00000000-0005-0000-0000-00001B540000}"/>
    <cellStyle name="Input0decimals 3 2 9 2 2 3" xfId="35872" xr:uid="{00000000-0005-0000-0000-00001C540000}"/>
    <cellStyle name="Input0decimals 3 2 9 2 3" xfId="13845" xr:uid="{00000000-0005-0000-0000-00001D540000}"/>
    <cellStyle name="Input0decimals 3 2 9 2 3 2" xfId="13846" xr:uid="{00000000-0005-0000-0000-00001E540000}"/>
    <cellStyle name="Input0decimals 3 2 9 2 3 2 2" xfId="35875" xr:uid="{00000000-0005-0000-0000-00001F540000}"/>
    <cellStyle name="Input0decimals 3 2 9 2 3 3" xfId="35874" xr:uid="{00000000-0005-0000-0000-000020540000}"/>
    <cellStyle name="Input0decimals 3 2 9 2 4" xfId="13847" xr:uid="{00000000-0005-0000-0000-000021540000}"/>
    <cellStyle name="Input0decimals 3 2 9 2 4 2" xfId="35876" xr:uid="{00000000-0005-0000-0000-000022540000}"/>
    <cellStyle name="Input0decimals 3 2 9 2 5" xfId="13848" xr:uid="{00000000-0005-0000-0000-000023540000}"/>
    <cellStyle name="Input0decimals 3 2 9 2 5 2" xfId="35877" xr:uid="{00000000-0005-0000-0000-000024540000}"/>
    <cellStyle name="Input0decimals 3 2 9 2 6" xfId="35871" xr:uid="{00000000-0005-0000-0000-000025540000}"/>
    <cellStyle name="Input0decimals 3 2 9 3" xfId="13849" xr:uid="{00000000-0005-0000-0000-000026540000}"/>
    <cellStyle name="Input0decimals 3 2 9 3 2" xfId="13850" xr:uid="{00000000-0005-0000-0000-000027540000}"/>
    <cellStyle name="Input0decimals 3 2 9 3 2 2" xfId="13851" xr:uid="{00000000-0005-0000-0000-000028540000}"/>
    <cellStyle name="Input0decimals 3 2 9 3 2 2 2" xfId="35880" xr:uid="{00000000-0005-0000-0000-000029540000}"/>
    <cellStyle name="Input0decimals 3 2 9 3 2 3" xfId="35879" xr:uid="{00000000-0005-0000-0000-00002A540000}"/>
    <cellStyle name="Input0decimals 3 2 9 3 3" xfId="13852" xr:uid="{00000000-0005-0000-0000-00002B540000}"/>
    <cellStyle name="Input0decimals 3 2 9 3 3 2" xfId="13853" xr:uid="{00000000-0005-0000-0000-00002C540000}"/>
    <cellStyle name="Input0decimals 3 2 9 3 3 2 2" xfId="35882" xr:uid="{00000000-0005-0000-0000-00002D540000}"/>
    <cellStyle name="Input0decimals 3 2 9 3 3 3" xfId="35881" xr:uid="{00000000-0005-0000-0000-00002E540000}"/>
    <cellStyle name="Input0decimals 3 2 9 3 4" xfId="13854" xr:uid="{00000000-0005-0000-0000-00002F540000}"/>
    <cellStyle name="Input0decimals 3 2 9 3 4 2" xfId="35883" xr:uid="{00000000-0005-0000-0000-000030540000}"/>
    <cellStyle name="Input0decimals 3 2 9 3 5" xfId="13855" xr:uid="{00000000-0005-0000-0000-000031540000}"/>
    <cellStyle name="Input0decimals 3 2 9 3 5 2" xfId="35884" xr:uid="{00000000-0005-0000-0000-000032540000}"/>
    <cellStyle name="Input0decimals 3 2 9 3 6" xfId="35878" xr:uid="{00000000-0005-0000-0000-000033540000}"/>
    <cellStyle name="Input0decimals 3 2 9 4" xfId="13856" xr:uid="{00000000-0005-0000-0000-000034540000}"/>
    <cellStyle name="Input0decimals 3 2 9 4 2" xfId="13857" xr:uid="{00000000-0005-0000-0000-000035540000}"/>
    <cellStyle name="Input0decimals 3 2 9 4 2 2" xfId="35886" xr:uid="{00000000-0005-0000-0000-000036540000}"/>
    <cellStyle name="Input0decimals 3 2 9 4 3" xfId="35885" xr:uid="{00000000-0005-0000-0000-000037540000}"/>
    <cellStyle name="Input0decimals 3 2 9 5" xfId="13858" xr:uid="{00000000-0005-0000-0000-000038540000}"/>
    <cellStyle name="Input0decimals 3 2 9 5 2" xfId="13859" xr:uid="{00000000-0005-0000-0000-000039540000}"/>
    <cellStyle name="Input0decimals 3 2 9 5 2 2" xfId="35888" xr:uid="{00000000-0005-0000-0000-00003A540000}"/>
    <cellStyle name="Input0decimals 3 2 9 5 3" xfId="35887" xr:uid="{00000000-0005-0000-0000-00003B540000}"/>
    <cellStyle name="Input0decimals 3 2 9 6" xfId="13860" xr:uid="{00000000-0005-0000-0000-00003C540000}"/>
    <cellStyle name="Input0decimals 3 2 9 6 2" xfId="13861" xr:uid="{00000000-0005-0000-0000-00003D540000}"/>
    <cellStyle name="Input0decimals 3 2 9 6 2 2" xfId="35890" xr:uid="{00000000-0005-0000-0000-00003E540000}"/>
    <cellStyle name="Input0decimals 3 2 9 6 3" xfId="35889" xr:uid="{00000000-0005-0000-0000-00003F540000}"/>
    <cellStyle name="Input0decimals 3 2 9 7" xfId="13862" xr:uid="{00000000-0005-0000-0000-000040540000}"/>
    <cellStyle name="Input0decimals 3 2 9 7 2" xfId="35891" xr:uid="{00000000-0005-0000-0000-000041540000}"/>
    <cellStyle name="Input0decimals 3 2 9 8" xfId="13863" xr:uid="{00000000-0005-0000-0000-000042540000}"/>
    <cellStyle name="Input0decimals 3 2 9 8 2" xfId="35892" xr:uid="{00000000-0005-0000-0000-000043540000}"/>
    <cellStyle name="Input0decimals 3 2 9 9" xfId="35870" xr:uid="{00000000-0005-0000-0000-000044540000}"/>
    <cellStyle name="Input0decimals 3 3" xfId="13864" xr:uid="{00000000-0005-0000-0000-000045540000}"/>
    <cellStyle name="Input0decimals 3 3 2" xfId="13865" xr:uid="{00000000-0005-0000-0000-000046540000}"/>
    <cellStyle name="Input0decimals 3 3 2 2" xfId="13866" xr:uid="{00000000-0005-0000-0000-000047540000}"/>
    <cellStyle name="Input0decimals 3 3 2 2 2" xfId="13867" xr:uid="{00000000-0005-0000-0000-000048540000}"/>
    <cellStyle name="Input0decimals 3 3 2 2 2 2" xfId="35896" xr:uid="{00000000-0005-0000-0000-000049540000}"/>
    <cellStyle name="Input0decimals 3 3 2 2 3" xfId="35895" xr:uid="{00000000-0005-0000-0000-00004A540000}"/>
    <cellStyle name="Input0decimals 3 3 2 3" xfId="13868" xr:uid="{00000000-0005-0000-0000-00004B540000}"/>
    <cellStyle name="Input0decimals 3 3 2 3 2" xfId="13869" xr:uid="{00000000-0005-0000-0000-00004C540000}"/>
    <cellStyle name="Input0decimals 3 3 2 3 2 2" xfId="35898" xr:uid="{00000000-0005-0000-0000-00004D540000}"/>
    <cellStyle name="Input0decimals 3 3 2 3 3" xfId="35897" xr:uid="{00000000-0005-0000-0000-00004E540000}"/>
    <cellStyle name="Input0decimals 3 3 2 4" xfId="13870" xr:uid="{00000000-0005-0000-0000-00004F540000}"/>
    <cellStyle name="Input0decimals 3 3 2 4 2" xfId="35899" xr:uid="{00000000-0005-0000-0000-000050540000}"/>
    <cellStyle name="Input0decimals 3 3 2 5" xfId="13871" xr:uid="{00000000-0005-0000-0000-000051540000}"/>
    <cellStyle name="Input0decimals 3 3 2 5 2" xfId="35900" xr:uid="{00000000-0005-0000-0000-000052540000}"/>
    <cellStyle name="Input0decimals 3 3 2 6" xfId="35894" xr:uid="{00000000-0005-0000-0000-000053540000}"/>
    <cellStyle name="Input0decimals 3 3 3" xfId="13872" xr:uid="{00000000-0005-0000-0000-000054540000}"/>
    <cellStyle name="Input0decimals 3 3 3 2" xfId="13873" xr:uid="{00000000-0005-0000-0000-000055540000}"/>
    <cellStyle name="Input0decimals 3 3 3 2 2" xfId="13874" xr:uid="{00000000-0005-0000-0000-000056540000}"/>
    <cellStyle name="Input0decimals 3 3 3 2 2 2" xfId="35903" xr:uid="{00000000-0005-0000-0000-000057540000}"/>
    <cellStyle name="Input0decimals 3 3 3 2 3" xfId="35902" xr:uid="{00000000-0005-0000-0000-000058540000}"/>
    <cellStyle name="Input0decimals 3 3 3 3" xfId="13875" xr:uid="{00000000-0005-0000-0000-000059540000}"/>
    <cellStyle name="Input0decimals 3 3 3 3 2" xfId="13876" xr:uid="{00000000-0005-0000-0000-00005A540000}"/>
    <cellStyle name="Input0decimals 3 3 3 3 2 2" xfId="35905" xr:uid="{00000000-0005-0000-0000-00005B540000}"/>
    <cellStyle name="Input0decimals 3 3 3 3 3" xfId="35904" xr:uid="{00000000-0005-0000-0000-00005C540000}"/>
    <cellStyle name="Input0decimals 3 3 3 4" xfId="13877" xr:uid="{00000000-0005-0000-0000-00005D540000}"/>
    <cellStyle name="Input0decimals 3 3 3 4 2" xfId="35906" xr:uid="{00000000-0005-0000-0000-00005E540000}"/>
    <cellStyle name="Input0decimals 3 3 3 5" xfId="13878" xr:uid="{00000000-0005-0000-0000-00005F540000}"/>
    <cellStyle name="Input0decimals 3 3 3 5 2" xfId="35907" xr:uid="{00000000-0005-0000-0000-000060540000}"/>
    <cellStyle name="Input0decimals 3 3 3 6" xfId="35901" xr:uid="{00000000-0005-0000-0000-000061540000}"/>
    <cellStyle name="Input0decimals 3 3 4" xfId="13879" xr:uid="{00000000-0005-0000-0000-000062540000}"/>
    <cellStyle name="Input0decimals 3 3 4 2" xfId="13880" xr:uid="{00000000-0005-0000-0000-000063540000}"/>
    <cellStyle name="Input0decimals 3 3 4 2 2" xfId="35909" xr:uid="{00000000-0005-0000-0000-000064540000}"/>
    <cellStyle name="Input0decimals 3 3 4 3" xfId="35908" xr:uid="{00000000-0005-0000-0000-000065540000}"/>
    <cellStyle name="Input0decimals 3 3 5" xfId="13881" xr:uid="{00000000-0005-0000-0000-000066540000}"/>
    <cellStyle name="Input0decimals 3 3 5 2" xfId="13882" xr:uid="{00000000-0005-0000-0000-000067540000}"/>
    <cellStyle name="Input0decimals 3 3 5 2 2" xfId="35911" xr:uid="{00000000-0005-0000-0000-000068540000}"/>
    <cellStyle name="Input0decimals 3 3 5 3" xfId="35910" xr:uid="{00000000-0005-0000-0000-000069540000}"/>
    <cellStyle name="Input0decimals 3 3 6" xfId="13883" xr:uid="{00000000-0005-0000-0000-00006A540000}"/>
    <cellStyle name="Input0decimals 3 3 6 2" xfId="13884" xr:uid="{00000000-0005-0000-0000-00006B540000}"/>
    <cellStyle name="Input0decimals 3 3 6 2 2" xfId="35913" xr:uid="{00000000-0005-0000-0000-00006C540000}"/>
    <cellStyle name="Input0decimals 3 3 6 3" xfId="35912" xr:uid="{00000000-0005-0000-0000-00006D540000}"/>
    <cellStyle name="Input0decimals 3 3 7" xfId="13885" xr:uid="{00000000-0005-0000-0000-00006E540000}"/>
    <cellStyle name="Input0decimals 3 3 7 2" xfId="35914" xr:uid="{00000000-0005-0000-0000-00006F540000}"/>
    <cellStyle name="Input0decimals 3 3 8" xfId="13886" xr:uid="{00000000-0005-0000-0000-000070540000}"/>
    <cellStyle name="Input0decimals 3 3 8 2" xfId="35915" xr:uid="{00000000-0005-0000-0000-000071540000}"/>
    <cellStyle name="Input0decimals 3 3 9" xfId="35893" xr:uid="{00000000-0005-0000-0000-000072540000}"/>
    <cellStyle name="Input0decimals 3 4" xfId="13887" xr:uid="{00000000-0005-0000-0000-000073540000}"/>
    <cellStyle name="Input0decimals 3 4 2" xfId="13888" xr:uid="{00000000-0005-0000-0000-000074540000}"/>
    <cellStyle name="Input0decimals 3 4 2 2" xfId="13889" xr:uid="{00000000-0005-0000-0000-000075540000}"/>
    <cellStyle name="Input0decimals 3 4 2 2 2" xfId="13890" xr:uid="{00000000-0005-0000-0000-000076540000}"/>
    <cellStyle name="Input0decimals 3 4 2 2 2 2" xfId="35919" xr:uid="{00000000-0005-0000-0000-000077540000}"/>
    <cellStyle name="Input0decimals 3 4 2 2 3" xfId="35918" xr:uid="{00000000-0005-0000-0000-000078540000}"/>
    <cellStyle name="Input0decimals 3 4 2 3" xfId="13891" xr:uid="{00000000-0005-0000-0000-000079540000}"/>
    <cellStyle name="Input0decimals 3 4 2 3 2" xfId="13892" xr:uid="{00000000-0005-0000-0000-00007A540000}"/>
    <cellStyle name="Input0decimals 3 4 2 3 2 2" xfId="35921" xr:uid="{00000000-0005-0000-0000-00007B540000}"/>
    <cellStyle name="Input0decimals 3 4 2 3 3" xfId="35920" xr:uid="{00000000-0005-0000-0000-00007C540000}"/>
    <cellStyle name="Input0decimals 3 4 2 4" xfId="13893" xr:uid="{00000000-0005-0000-0000-00007D540000}"/>
    <cellStyle name="Input0decimals 3 4 2 4 2" xfId="35922" xr:uid="{00000000-0005-0000-0000-00007E540000}"/>
    <cellStyle name="Input0decimals 3 4 2 5" xfId="13894" xr:uid="{00000000-0005-0000-0000-00007F540000}"/>
    <cellStyle name="Input0decimals 3 4 2 5 2" xfId="35923" xr:uid="{00000000-0005-0000-0000-000080540000}"/>
    <cellStyle name="Input0decimals 3 4 2 6" xfId="35917" xr:uid="{00000000-0005-0000-0000-000081540000}"/>
    <cellStyle name="Input0decimals 3 4 3" xfId="13895" xr:uid="{00000000-0005-0000-0000-000082540000}"/>
    <cellStyle name="Input0decimals 3 4 3 2" xfId="13896" xr:uid="{00000000-0005-0000-0000-000083540000}"/>
    <cellStyle name="Input0decimals 3 4 3 2 2" xfId="13897" xr:uid="{00000000-0005-0000-0000-000084540000}"/>
    <cellStyle name="Input0decimals 3 4 3 2 2 2" xfId="35926" xr:uid="{00000000-0005-0000-0000-000085540000}"/>
    <cellStyle name="Input0decimals 3 4 3 2 3" xfId="35925" xr:uid="{00000000-0005-0000-0000-000086540000}"/>
    <cellStyle name="Input0decimals 3 4 3 3" xfId="13898" xr:uid="{00000000-0005-0000-0000-000087540000}"/>
    <cellStyle name="Input0decimals 3 4 3 3 2" xfId="13899" xr:uid="{00000000-0005-0000-0000-000088540000}"/>
    <cellStyle name="Input0decimals 3 4 3 3 2 2" xfId="35928" xr:uid="{00000000-0005-0000-0000-000089540000}"/>
    <cellStyle name="Input0decimals 3 4 3 3 3" xfId="35927" xr:uid="{00000000-0005-0000-0000-00008A540000}"/>
    <cellStyle name="Input0decimals 3 4 3 4" xfId="13900" xr:uid="{00000000-0005-0000-0000-00008B540000}"/>
    <cellStyle name="Input0decimals 3 4 3 4 2" xfId="35929" xr:uid="{00000000-0005-0000-0000-00008C540000}"/>
    <cellStyle name="Input0decimals 3 4 3 5" xfId="13901" xr:uid="{00000000-0005-0000-0000-00008D540000}"/>
    <cellStyle name="Input0decimals 3 4 3 5 2" xfId="35930" xr:uid="{00000000-0005-0000-0000-00008E540000}"/>
    <cellStyle name="Input0decimals 3 4 3 6" xfId="35924" xr:uid="{00000000-0005-0000-0000-00008F540000}"/>
    <cellStyle name="Input0decimals 3 4 4" xfId="13902" xr:uid="{00000000-0005-0000-0000-000090540000}"/>
    <cellStyle name="Input0decimals 3 4 4 2" xfId="35931" xr:uid="{00000000-0005-0000-0000-000091540000}"/>
    <cellStyle name="Input0decimals 3 4 5" xfId="13903" xr:uid="{00000000-0005-0000-0000-000092540000}"/>
    <cellStyle name="Input0decimals 3 4 5 2" xfId="35932" xr:uid="{00000000-0005-0000-0000-000093540000}"/>
    <cellStyle name="Input0decimals 3 4 6" xfId="35916" xr:uid="{00000000-0005-0000-0000-000094540000}"/>
    <cellStyle name="Input0decimals 3 5" xfId="13904" xr:uid="{00000000-0005-0000-0000-000095540000}"/>
    <cellStyle name="Input0decimals 3 5 2" xfId="13905" xr:uid="{00000000-0005-0000-0000-000096540000}"/>
    <cellStyle name="Input0decimals 3 5 2 2" xfId="13906" xr:uid="{00000000-0005-0000-0000-000097540000}"/>
    <cellStyle name="Input0decimals 3 5 2 2 2" xfId="13907" xr:uid="{00000000-0005-0000-0000-000098540000}"/>
    <cellStyle name="Input0decimals 3 5 2 2 2 2" xfId="35936" xr:uid="{00000000-0005-0000-0000-000099540000}"/>
    <cellStyle name="Input0decimals 3 5 2 2 3" xfId="35935" xr:uid="{00000000-0005-0000-0000-00009A540000}"/>
    <cellStyle name="Input0decimals 3 5 2 3" xfId="13908" xr:uid="{00000000-0005-0000-0000-00009B540000}"/>
    <cellStyle name="Input0decimals 3 5 2 3 2" xfId="13909" xr:uid="{00000000-0005-0000-0000-00009C540000}"/>
    <cellStyle name="Input0decimals 3 5 2 3 2 2" xfId="35938" xr:uid="{00000000-0005-0000-0000-00009D540000}"/>
    <cellStyle name="Input0decimals 3 5 2 3 3" xfId="35937" xr:uid="{00000000-0005-0000-0000-00009E540000}"/>
    <cellStyle name="Input0decimals 3 5 2 4" xfId="13910" xr:uid="{00000000-0005-0000-0000-00009F540000}"/>
    <cellStyle name="Input0decimals 3 5 2 4 2" xfId="35939" xr:uid="{00000000-0005-0000-0000-0000A0540000}"/>
    <cellStyle name="Input0decimals 3 5 2 5" xfId="13911" xr:uid="{00000000-0005-0000-0000-0000A1540000}"/>
    <cellStyle name="Input0decimals 3 5 2 5 2" xfId="35940" xr:uid="{00000000-0005-0000-0000-0000A2540000}"/>
    <cellStyle name="Input0decimals 3 5 2 6" xfId="35934" xr:uid="{00000000-0005-0000-0000-0000A3540000}"/>
    <cellStyle name="Input0decimals 3 5 3" xfId="13912" xr:uid="{00000000-0005-0000-0000-0000A4540000}"/>
    <cellStyle name="Input0decimals 3 5 3 2" xfId="13913" xr:uid="{00000000-0005-0000-0000-0000A5540000}"/>
    <cellStyle name="Input0decimals 3 5 3 2 2" xfId="13914" xr:uid="{00000000-0005-0000-0000-0000A6540000}"/>
    <cellStyle name="Input0decimals 3 5 3 2 2 2" xfId="35943" xr:uid="{00000000-0005-0000-0000-0000A7540000}"/>
    <cellStyle name="Input0decimals 3 5 3 2 3" xfId="35942" xr:uid="{00000000-0005-0000-0000-0000A8540000}"/>
    <cellStyle name="Input0decimals 3 5 3 3" xfId="13915" xr:uid="{00000000-0005-0000-0000-0000A9540000}"/>
    <cellStyle name="Input0decimals 3 5 3 3 2" xfId="13916" xr:uid="{00000000-0005-0000-0000-0000AA540000}"/>
    <cellStyle name="Input0decimals 3 5 3 3 2 2" xfId="35945" xr:uid="{00000000-0005-0000-0000-0000AB540000}"/>
    <cellStyle name="Input0decimals 3 5 3 3 3" xfId="35944" xr:uid="{00000000-0005-0000-0000-0000AC540000}"/>
    <cellStyle name="Input0decimals 3 5 3 4" xfId="13917" xr:uid="{00000000-0005-0000-0000-0000AD540000}"/>
    <cellStyle name="Input0decimals 3 5 3 4 2" xfId="35946" xr:uid="{00000000-0005-0000-0000-0000AE540000}"/>
    <cellStyle name="Input0decimals 3 5 3 5" xfId="13918" xr:uid="{00000000-0005-0000-0000-0000AF540000}"/>
    <cellStyle name="Input0decimals 3 5 3 5 2" xfId="35947" xr:uid="{00000000-0005-0000-0000-0000B0540000}"/>
    <cellStyle name="Input0decimals 3 5 3 6" xfId="35941" xr:uid="{00000000-0005-0000-0000-0000B1540000}"/>
    <cellStyle name="Input0decimals 3 5 4" xfId="13919" xr:uid="{00000000-0005-0000-0000-0000B2540000}"/>
    <cellStyle name="Input0decimals 3 5 4 2" xfId="13920" xr:uid="{00000000-0005-0000-0000-0000B3540000}"/>
    <cellStyle name="Input0decimals 3 5 4 2 2" xfId="35949" xr:uid="{00000000-0005-0000-0000-0000B4540000}"/>
    <cellStyle name="Input0decimals 3 5 4 3" xfId="35948" xr:uid="{00000000-0005-0000-0000-0000B5540000}"/>
    <cellStyle name="Input0decimals 3 5 5" xfId="13921" xr:uid="{00000000-0005-0000-0000-0000B6540000}"/>
    <cellStyle name="Input0decimals 3 5 5 2" xfId="13922" xr:uid="{00000000-0005-0000-0000-0000B7540000}"/>
    <cellStyle name="Input0decimals 3 5 5 2 2" xfId="35951" xr:uid="{00000000-0005-0000-0000-0000B8540000}"/>
    <cellStyle name="Input0decimals 3 5 5 3" xfId="35950" xr:uid="{00000000-0005-0000-0000-0000B9540000}"/>
    <cellStyle name="Input0decimals 3 5 6" xfId="13923" xr:uid="{00000000-0005-0000-0000-0000BA540000}"/>
    <cellStyle name="Input0decimals 3 5 6 2" xfId="13924" xr:uid="{00000000-0005-0000-0000-0000BB540000}"/>
    <cellStyle name="Input0decimals 3 5 6 2 2" xfId="35953" xr:uid="{00000000-0005-0000-0000-0000BC540000}"/>
    <cellStyle name="Input0decimals 3 5 6 3" xfId="35952" xr:uid="{00000000-0005-0000-0000-0000BD540000}"/>
    <cellStyle name="Input0decimals 3 5 7" xfId="13925" xr:uid="{00000000-0005-0000-0000-0000BE540000}"/>
    <cellStyle name="Input0decimals 3 5 7 2" xfId="35954" xr:uid="{00000000-0005-0000-0000-0000BF540000}"/>
    <cellStyle name="Input0decimals 3 5 8" xfId="13926" xr:uid="{00000000-0005-0000-0000-0000C0540000}"/>
    <cellStyle name="Input0decimals 3 5 8 2" xfId="35955" xr:uid="{00000000-0005-0000-0000-0000C1540000}"/>
    <cellStyle name="Input0decimals 3 5 9" xfId="35933" xr:uid="{00000000-0005-0000-0000-0000C2540000}"/>
    <cellStyle name="Input0decimals 3 6" xfId="13927" xr:uid="{00000000-0005-0000-0000-0000C3540000}"/>
    <cellStyle name="Input0decimals 3 6 2" xfId="13928" xr:uid="{00000000-0005-0000-0000-0000C4540000}"/>
    <cellStyle name="Input0decimals 3 6 2 2" xfId="13929" xr:uid="{00000000-0005-0000-0000-0000C5540000}"/>
    <cellStyle name="Input0decimals 3 6 2 2 2" xfId="13930" xr:uid="{00000000-0005-0000-0000-0000C6540000}"/>
    <cellStyle name="Input0decimals 3 6 2 2 2 2" xfId="35959" xr:uid="{00000000-0005-0000-0000-0000C7540000}"/>
    <cellStyle name="Input0decimals 3 6 2 2 3" xfId="35958" xr:uid="{00000000-0005-0000-0000-0000C8540000}"/>
    <cellStyle name="Input0decimals 3 6 2 3" xfId="13931" xr:uid="{00000000-0005-0000-0000-0000C9540000}"/>
    <cellStyle name="Input0decimals 3 6 2 3 2" xfId="13932" xr:uid="{00000000-0005-0000-0000-0000CA540000}"/>
    <cellStyle name="Input0decimals 3 6 2 3 2 2" xfId="35961" xr:uid="{00000000-0005-0000-0000-0000CB540000}"/>
    <cellStyle name="Input0decimals 3 6 2 3 3" xfId="35960" xr:uid="{00000000-0005-0000-0000-0000CC540000}"/>
    <cellStyle name="Input0decimals 3 6 2 4" xfId="13933" xr:uid="{00000000-0005-0000-0000-0000CD540000}"/>
    <cellStyle name="Input0decimals 3 6 2 4 2" xfId="35962" xr:uid="{00000000-0005-0000-0000-0000CE540000}"/>
    <cellStyle name="Input0decimals 3 6 2 5" xfId="13934" xr:uid="{00000000-0005-0000-0000-0000CF540000}"/>
    <cellStyle name="Input0decimals 3 6 2 5 2" xfId="35963" xr:uid="{00000000-0005-0000-0000-0000D0540000}"/>
    <cellStyle name="Input0decimals 3 6 2 6" xfId="35957" xr:uid="{00000000-0005-0000-0000-0000D1540000}"/>
    <cellStyle name="Input0decimals 3 6 3" xfId="13935" xr:uid="{00000000-0005-0000-0000-0000D2540000}"/>
    <cellStyle name="Input0decimals 3 6 3 2" xfId="13936" xr:uid="{00000000-0005-0000-0000-0000D3540000}"/>
    <cellStyle name="Input0decimals 3 6 3 2 2" xfId="13937" xr:uid="{00000000-0005-0000-0000-0000D4540000}"/>
    <cellStyle name="Input0decimals 3 6 3 2 2 2" xfId="35966" xr:uid="{00000000-0005-0000-0000-0000D5540000}"/>
    <cellStyle name="Input0decimals 3 6 3 2 3" xfId="35965" xr:uid="{00000000-0005-0000-0000-0000D6540000}"/>
    <cellStyle name="Input0decimals 3 6 3 3" xfId="13938" xr:uid="{00000000-0005-0000-0000-0000D7540000}"/>
    <cellStyle name="Input0decimals 3 6 3 3 2" xfId="13939" xr:uid="{00000000-0005-0000-0000-0000D8540000}"/>
    <cellStyle name="Input0decimals 3 6 3 3 2 2" xfId="35968" xr:uid="{00000000-0005-0000-0000-0000D9540000}"/>
    <cellStyle name="Input0decimals 3 6 3 3 3" xfId="35967" xr:uid="{00000000-0005-0000-0000-0000DA540000}"/>
    <cellStyle name="Input0decimals 3 6 3 4" xfId="13940" xr:uid="{00000000-0005-0000-0000-0000DB540000}"/>
    <cellStyle name="Input0decimals 3 6 3 4 2" xfId="35969" xr:uid="{00000000-0005-0000-0000-0000DC540000}"/>
    <cellStyle name="Input0decimals 3 6 3 5" xfId="13941" xr:uid="{00000000-0005-0000-0000-0000DD540000}"/>
    <cellStyle name="Input0decimals 3 6 3 5 2" xfId="35970" xr:uid="{00000000-0005-0000-0000-0000DE540000}"/>
    <cellStyle name="Input0decimals 3 6 3 6" xfId="35964" xr:uid="{00000000-0005-0000-0000-0000DF540000}"/>
    <cellStyle name="Input0decimals 3 6 4" xfId="13942" xr:uid="{00000000-0005-0000-0000-0000E0540000}"/>
    <cellStyle name="Input0decimals 3 6 4 2" xfId="13943" xr:uid="{00000000-0005-0000-0000-0000E1540000}"/>
    <cellStyle name="Input0decimals 3 6 4 2 2" xfId="35972" xr:uid="{00000000-0005-0000-0000-0000E2540000}"/>
    <cellStyle name="Input0decimals 3 6 4 3" xfId="35971" xr:uid="{00000000-0005-0000-0000-0000E3540000}"/>
    <cellStyle name="Input0decimals 3 6 5" xfId="13944" xr:uid="{00000000-0005-0000-0000-0000E4540000}"/>
    <cellStyle name="Input0decimals 3 6 5 2" xfId="13945" xr:uid="{00000000-0005-0000-0000-0000E5540000}"/>
    <cellStyle name="Input0decimals 3 6 5 2 2" xfId="35974" xr:uid="{00000000-0005-0000-0000-0000E6540000}"/>
    <cellStyle name="Input0decimals 3 6 5 3" xfId="35973" xr:uid="{00000000-0005-0000-0000-0000E7540000}"/>
    <cellStyle name="Input0decimals 3 6 6" xfId="13946" xr:uid="{00000000-0005-0000-0000-0000E8540000}"/>
    <cellStyle name="Input0decimals 3 6 6 2" xfId="13947" xr:uid="{00000000-0005-0000-0000-0000E9540000}"/>
    <cellStyle name="Input0decimals 3 6 6 2 2" xfId="35976" xr:uid="{00000000-0005-0000-0000-0000EA540000}"/>
    <cellStyle name="Input0decimals 3 6 6 3" xfId="35975" xr:uid="{00000000-0005-0000-0000-0000EB540000}"/>
    <cellStyle name="Input0decimals 3 6 7" xfId="13948" xr:uid="{00000000-0005-0000-0000-0000EC540000}"/>
    <cellStyle name="Input0decimals 3 6 7 2" xfId="35977" xr:uid="{00000000-0005-0000-0000-0000ED540000}"/>
    <cellStyle name="Input0decimals 3 6 8" xfId="13949" xr:uid="{00000000-0005-0000-0000-0000EE540000}"/>
    <cellStyle name="Input0decimals 3 6 8 2" xfId="35978" xr:uid="{00000000-0005-0000-0000-0000EF540000}"/>
    <cellStyle name="Input0decimals 3 6 9" xfId="35956" xr:uid="{00000000-0005-0000-0000-0000F0540000}"/>
    <cellStyle name="Input0decimals 3 7" xfId="13950" xr:uid="{00000000-0005-0000-0000-0000F1540000}"/>
    <cellStyle name="Input0decimals 3 7 2" xfId="13951" xr:uid="{00000000-0005-0000-0000-0000F2540000}"/>
    <cellStyle name="Input0decimals 3 7 2 2" xfId="13952" xr:uid="{00000000-0005-0000-0000-0000F3540000}"/>
    <cellStyle name="Input0decimals 3 7 2 2 2" xfId="13953" xr:uid="{00000000-0005-0000-0000-0000F4540000}"/>
    <cellStyle name="Input0decimals 3 7 2 2 2 2" xfId="35982" xr:uid="{00000000-0005-0000-0000-0000F5540000}"/>
    <cellStyle name="Input0decimals 3 7 2 2 3" xfId="35981" xr:uid="{00000000-0005-0000-0000-0000F6540000}"/>
    <cellStyle name="Input0decimals 3 7 2 3" xfId="13954" xr:uid="{00000000-0005-0000-0000-0000F7540000}"/>
    <cellStyle name="Input0decimals 3 7 2 3 2" xfId="13955" xr:uid="{00000000-0005-0000-0000-0000F8540000}"/>
    <cellStyle name="Input0decimals 3 7 2 3 2 2" xfId="35984" xr:uid="{00000000-0005-0000-0000-0000F9540000}"/>
    <cellStyle name="Input0decimals 3 7 2 3 3" xfId="35983" xr:uid="{00000000-0005-0000-0000-0000FA540000}"/>
    <cellStyle name="Input0decimals 3 7 2 4" xfId="13956" xr:uid="{00000000-0005-0000-0000-0000FB540000}"/>
    <cellStyle name="Input0decimals 3 7 2 4 2" xfId="35985" xr:uid="{00000000-0005-0000-0000-0000FC540000}"/>
    <cellStyle name="Input0decimals 3 7 2 5" xfId="13957" xr:uid="{00000000-0005-0000-0000-0000FD540000}"/>
    <cellStyle name="Input0decimals 3 7 2 5 2" xfId="35986" xr:uid="{00000000-0005-0000-0000-0000FE540000}"/>
    <cellStyle name="Input0decimals 3 7 2 6" xfId="35980" xr:uid="{00000000-0005-0000-0000-0000FF540000}"/>
    <cellStyle name="Input0decimals 3 7 3" xfId="13958" xr:uid="{00000000-0005-0000-0000-000000550000}"/>
    <cellStyle name="Input0decimals 3 7 3 2" xfId="13959" xr:uid="{00000000-0005-0000-0000-000001550000}"/>
    <cellStyle name="Input0decimals 3 7 3 2 2" xfId="13960" xr:uid="{00000000-0005-0000-0000-000002550000}"/>
    <cellStyle name="Input0decimals 3 7 3 2 2 2" xfId="35989" xr:uid="{00000000-0005-0000-0000-000003550000}"/>
    <cellStyle name="Input0decimals 3 7 3 2 3" xfId="35988" xr:uid="{00000000-0005-0000-0000-000004550000}"/>
    <cellStyle name="Input0decimals 3 7 3 3" xfId="13961" xr:uid="{00000000-0005-0000-0000-000005550000}"/>
    <cellStyle name="Input0decimals 3 7 3 3 2" xfId="13962" xr:uid="{00000000-0005-0000-0000-000006550000}"/>
    <cellStyle name="Input0decimals 3 7 3 3 2 2" xfId="35991" xr:uid="{00000000-0005-0000-0000-000007550000}"/>
    <cellStyle name="Input0decimals 3 7 3 3 3" xfId="35990" xr:uid="{00000000-0005-0000-0000-000008550000}"/>
    <cellStyle name="Input0decimals 3 7 3 4" xfId="13963" xr:uid="{00000000-0005-0000-0000-000009550000}"/>
    <cellStyle name="Input0decimals 3 7 3 4 2" xfId="35992" xr:uid="{00000000-0005-0000-0000-00000A550000}"/>
    <cellStyle name="Input0decimals 3 7 3 5" xfId="13964" xr:uid="{00000000-0005-0000-0000-00000B550000}"/>
    <cellStyle name="Input0decimals 3 7 3 5 2" xfId="35993" xr:uid="{00000000-0005-0000-0000-00000C550000}"/>
    <cellStyle name="Input0decimals 3 7 3 6" xfId="35987" xr:uid="{00000000-0005-0000-0000-00000D550000}"/>
    <cellStyle name="Input0decimals 3 7 4" xfId="13965" xr:uid="{00000000-0005-0000-0000-00000E550000}"/>
    <cellStyle name="Input0decimals 3 7 4 2" xfId="13966" xr:uid="{00000000-0005-0000-0000-00000F550000}"/>
    <cellStyle name="Input0decimals 3 7 4 2 2" xfId="35995" xr:uid="{00000000-0005-0000-0000-000010550000}"/>
    <cellStyle name="Input0decimals 3 7 4 3" xfId="35994" xr:uid="{00000000-0005-0000-0000-000011550000}"/>
    <cellStyle name="Input0decimals 3 7 5" xfId="13967" xr:uid="{00000000-0005-0000-0000-000012550000}"/>
    <cellStyle name="Input0decimals 3 7 5 2" xfId="13968" xr:uid="{00000000-0005-0000-0000-000013550000}"/>
    <cellStyle name="Input0decimals 3 7 5 2 2" xfId="35997" xr:uid="{00000000-0005-0000-0000-000014550000}"/>
    <cellStyle name="Input0decimals 3 7 5 3" xfId="35996" xr:uid="{00000000-0005-0000-0000-000015550000}"/>
    <cellStyle name="Input0decimals 3 7 6" xfId="13969" xr:uid="{00000000-0005-0000-0000-000016550000}"/>
    <cellStyle name="Input0decimals 3 7 6 2" xfId="13970" xr:uid="{00000000-0005-0000-0000-000017550000}"/>
    <cellStyle name="Input0decimals 3 7 6 2 2" xfId="35999" xr:uid="{00000000-0005-0000-0000-000018550000}"/>
    <cellStyle name="Input0decimals 3 7 6 3" xfId="35998" xr:uid="{00000000-0005-0000-0000-000019550000}"/>
    <cellStyle name="Input0decimals 3 7 7" xfId="13971" xr:uid="{00000000-0005-0000-0000-00001A550000}"/>
    <cellStyle name="Input0decimals 3 7 7 2" xfId="36000" xr:uid="{00000000-0005-0000-0000-00001B550000}"/>
    <cellStyle name="Input0decimals 3 7 8" xfId="13972" xr:uid="{00000000-0005-0000-0000-00001C550000}"/>
    <cellStyle name="Input0decimals 3 7 8 2" xfId="36001" xr:uid="{00000000-0005-0000-0000-00001D550000}"/>
    <cellStyle name="Input0decimals 3 7 9" xfId="35979" xr:uid="{00000000-0005-0000-0000-00001E550000}"/>
    <cellStyle name="Input0decimals 3 8" xfId="13973" xr:uid="{00000000-0005-0000-0000-00001F550000}"/>
    <cellStyle name="Input0decimals 3 8 2" xfId="13974" xr:uid="{00000000-0005-0000-0000-000020550000}"/>
    <cellStyle name="Input0decimals 3 8 2 2" xfId="13975" xr:uid="{00000000-0005-0000-0000-000021550000}"/>
    <cellStyle name="Input0decimals 3 8 2 2 2" xfId="13976" xr:uid="{00000000-0005-0000-0000-000022550000}"/>
    <cellStyle name="Input0decimals 3 8 2 2 2 2" xfId="36005" xr:uid="{00000000-0005-0000-0000-000023550000}"/>
    <cellStyle name="Input0decimals 3 8 2 2 3" xfId="36004" xr:uid="{00000000-0005-0000-0000-000024550000}"/>
    <cellStyle name="Input0decimals 3 8 2 3" xfId="13977" xr:uid="{00000000-0005-0000-0000-000025550000}"/>
    <cellStyle name="Input0decimals 3 8 2 3 2" xfId="13978" xr:uid="{00000000-0005-0000-0000-000026550000}"/>
    <cellStyle name="Input0decimals 3 8 2 3 2 2" xfId="36007" xr:uid="{00000000-0005-0000-0000-000027550000}"/>
    <cellStyle name="Input0decimals 3 8 2 3 3" xfId="36006" xr:uid="{00000000-0005-0000-0000-000028550000}"/>
    <cellStyle name="Input0decimals 3 8 2 4" xfId="13979" xr:uid="{00000000-0005-0000-0000-000029550000}"/>
    <cellStyle name="Input0decimals 3 8 2 4 2" xfId="36008" xr:uid="{00000000-0005-0000-0000-00002A550000}"/>
    <cellStyle name="Input0decimals 3 8 2 5" xfId="13980" xr:uid="{00000000-0005-0000-0000-00002B550000}"/>
    <cellStyle name="Input0decimals 3 8 2 5 2" xfId="36009" xr:uid="{00000000-0005-0000-0000-00002C550000}"/>
    <cellStyle name="Input0decimals 3 8 2 6" xfId="36003" xr:uid="{00000000-0005-0000-0000-00002D550000}"/>
    <cellStyle name="Input0decimals 3 8 3" xfId="13981" xr:uid="{00000000-0005-0000-0000-00002E550000}"/>
    <cellStyle name="Input0decimals 3 8 3 2" xfId="13982" xr:uid="{00000000-0005-0000-0000-00002F550000}"/>
    <cellStyle name="Input0decimals 3 8 3 2 2" xfId="13983" xr:uid="{00000000-0005-0000-0000-000030550000}"/>
    <cellStyle name="Input0decimals 3 8 3 2 2 2" xfId="36012" xr:uid="{00000000-0005-0000-0000-000031550000}"/>
    <cellStyle name="Input0decimals 3 8 3 2 3" xfId="36011" xr:uid="{00000000-0005-0000-0000-000032550000}"/>
    <cellStyle name="Input0decimals 3 8 3 3" xfId="13984" xr:uid="{00000000-0005-0000-0000-000033550000}"/>
    <cellStyle name="Input0decimals 3 8 3 3 2" xfId="13985" xr:uid="{00000000-0005-0000-0000-000034550000}"/>
    <cellStyle name="Input0decimals 3 8 3 3 2 2" xfId="36014" xr:uid="{00000000-0005-0000-0000-000035550000}"/>
    <cellStyle name="Input0decimals 3 8 3 3 3" xfId="36013" xr:uid="{00000000-0005-0000-0000-000036550000}"/>
    <cellStyle name="Input0decimals 3 8 3 4" xfId="13986" xr:uid="{00000000-0005-0000-0000-000037550000}"/>
    <cellStyle name="Input0decimals 3 8 3 4 2" xfId="36015" xr:uid="{00000000-0005-0000-0000-000038550000}"/>
    <cellStyle name="Input0decimals 3 8 3 5" xfId="13987" xr:uid="{00000000-0005-0000-0000-000039550000}"/>
    <cellStyle name="Input0decimals 3 8 3 5 2" xfId="36016" xr:uid="{00000000-0005-0000-0000-00003A550000}"/>
    <cellStyle name="Input0decimals 3 8 3 6" xfId="36010" xr:uid="{00000000-0005-0000-0000-00003B550000}"/>
    <cellStyle name="Input0decimals 3 8 4" xfId="13988" xr:uid="{00000000-0005-0000-0000-00003C550000}"/>
    <cellStyle name="Input0decimals 3 8 4 2" xfId="13989" xr:uid="{00000000-0005-0000-0000-00003D550000}"/>
    <cellStyle name="Input0decimals 3 8 4 2 2" xfId="36018" xr:uid="{00000000-0005-0000-0000-00003E550000}"/>
    <cellStyle name="Input0decimals 3 8 4 3" xfId="36017" xr:uid="{00000000-0005-0000-0000-00003F550000}"/>
    <cellStyle name="Input0decimals 3 8 5" xfId="13990" xr:uid="{00000000-0005-0000-0000-000040550000}"/>
    <cellStyle name="Input0decimals 3 8 5 2" xfId="13991" xr:uid="{00000000-0005-0000-0000-000041550000}"/>
    <cellStyle name="Input0decimals 3 8 5 2 2" xfId="36020" xr:uid="{00000000-0005-0000-0000-000042550000}"/>
    <cellStyle name="Input0decimals 3 8 5 3" xfId="36019" xr:uid="{00000000-0005-0000-0000-000043550000}"/>
    <cellStyle name="Input0decimals 3 8 6" xfId="13992" xr:uid="{00000000-0005-0000-0000-000044550000}"/>
    <cellStyle name="Input0decimals 3 8 6 2" xfId="13993" xr:uid="{00000000-0005-0000-0000-000045550000}"/>
    <cellStyle name="Input0decimals 3 8 6 2 2" xfId="36022" xr:uid="{00000000-0005-0000-0000-000046550000}"/>
    <cellStyle name="Input0decimals 3 8 6 3" xfId="36021" xr:uid="{00000000-0005-0000-0000-000047550000}"/>
    <cellStyle name="Input0decimals 3 8 7" xfId="13994" xr:uid="{00000000-0005-0000-0000-000048550000}"/>
    <cellStyle name="Input0decimals 3 8 7 2" xfId="36023" xr:uid="{00000000-0005-0000-0000-000049550000}"/>
    <cellStyle name="Input0decimals 3 8 8" xfId="13995" xr:uid="{00000000-0005-0000-0000-00004A550000}"/>
    <cellStyle name="Input0decimals 3 8 8 2" xfId="36024" xr:uid="{00000000-0005-0000-0000-00004B550000}"/>
    <cellStyle name="Input0decimals 3 8 9" xfId="36002" xr:uid="{00000000-0005-0000-0000-00004C550000}"/>
    <cellStyle name="Input0decimals 3 9" xfId="13996" xr:uid="{00000000-0005-0000-0000-00004D550000}"/>
    <cellStyle name="Input0decimals 3 9 2" xfId="13997" xr:uid="{00000000-0005-0000-0000-00004E550000}"/>
    <cellStyle name="Input0decimals 3 9 2 2" xfId="13998" xr:uid="{00000000-0005-0000-0000-00004F550000}"/>
    <cellStyle name="Input0decimals 3 9 2 2 2" xfId="13999" xr:uid="{00000000-0005-0000-0000-000050550000}"/>
    <cellStyle name="Input0decimals 3 9 2 2 2 2" xfId="36028" xr:uid="{00000000-0005-0000-0000-000051550000}"/>
    <cellStyle name="Input0decimals 3 9 2 2 3" xfId="36027" xr:uid="{00000000-0005-0000-0000-000052550000}"/>
    <cellStyle name="Input0decimals 3 9 2 3" xfId="14000" xr:uid="{00000000-0005-0000-0000-000053550000}"/>
    <cellStyle name="Input0decimals 3 9 2 3 2" xfId="14001" xr:uid="{00000000-0005-0000-0000-000054550000}"/>
    <cellStyle name="Input0decimals 3 9 2 3 2 2" xfId="36030" xr:uid="{00000000-0005-0000-0000-000055550000}"/>
    <cellStyle name="Input0decimals 3 9 2 3 3" xfId="36029" xr:uid="{00000000-0005-0000-0000-000056550000}"/>
    <cellStyle name="Input0decimals 3 9 2 4" xfId="14002" xr:uid="{00000000-0005-0000-0000-000057550000}"/>
    <cellStyle name="Input0decimals 3 9 2 4 2" xfId="36031" xr:uid="{00000000-0005-0000-0000-000058550000}"/>
    <cellStyle name="Input0decimals 3 9 2 5" xfId="14003" xr:uid="{00000000-0005-0000-0000-000059550000}"/>
    <cellStyle name="Input0decimals 3 9 2 5 2" xfId="36032" xr:uid="{00000000-0005-0000-0000-00005A550000}"/>
    <cellStyle name="Input0decimals 3 9 2 6" xfId="36026" xr:uid="{00000000-0005-0000-0000-00005B550000}"/>
    <cellStyle name="Input0decimals 3 9 3" xfId="14004" xr:uid="{00000000-0005-0000-0000-00005C550000}"/>
    <cellStyle name="Input0decimals 3 9 3 2" xfId="14005" xr:uid="{00000000-0005-0000-0000-00005D550000}"/>
    <cellStyle name="Input0decimals 3 9 3 2 2" xfId="14006" xr:uid="{00000000-0005-0000-0000-00005E550000}"/>
    <cellStyle name="Input0decimals 3 9 3 2 2 2" xfId="36035" xr:uid="{00000000-0005-0000-0000-00005F550000}"/>
    <cellStyle name="Input0decimals 3 9 3 2 3" xfId="36034" xr:uid="{00000000-0005-0000-0000-000060550000}"/>
    <cellStyle name="Input0decimals 3 9 3 3" xfId="14007" xr:uid="{00000000-0005-0000-0000-000061550000}"/>
    <cellStyle name="Input0decimals 3 9 3 3 2" xfId="14008" xr:uid="{00000000-0005-0000-0000-000062550000}"/>
    <cellStyle name="Input0decimals 3 9 3 3 2 2" xfId="36037" xr:uid="{00000000-0005-0000-0000-000063550000}"/>
    <cellStyle name="Input0decimals 3 9 3 3 3" xfId="36036" xr:uid="{00000000-0005-0000-0000-000064550000}"/>
    <cellStyle name="Input0decimals 3 9 3 4" xfId="14009" xr:uid="{00000000-0005-0000-0000-000065550000}"/>
    <cellStyle name="Input0decimals 3 9 3 4 2" xfId="36038" xr:uid="{00000000-0005-0000-0000-000066550000}"/>
    <cellStyle name="Input0decimals 3 9 3 5" xfId="14010" xr:uid="{00000000-0005-0000-0000-000067550000}"/>
    <cellStyle name="Input0decimals 3 9 3 5 2" xfId="36039" xr:uid="{00000000-0005-0000-0000-000068550000}"/>
    <cellStyle name="Input0decimals 3 9 3 6" xfId="36033" xr:uid="{00000000-0005-0000-0000-000069550000}"/>
    <cellStyle name="Input0decimals 3 9 4" xfId="14011" xr:uid="{00000000-0005-0000-0000-00006A550000}"/>
    <cellStyle name="Input0decimals 3 9 4 2" xfId="14012" xr:uid="{00000000-0005-0000-0000-00006B550000}"/>
    <cellStyle name="Input0decimals 3 9 4 2 2" xfId="36041" xr:uid="{00000000-0005-0000-0000-00006C550000}"/>
    <cellStyle name="Input0decimals 3 9 4 3" xfId="36040" xr:uid="{00000000-0005-0000-0000-00006D550000}"/>
    <cellStyle name="Input0decimals 3 9 5" xfId="14013" xr:uid="{00000000-0005-0000-0000-00006E550000}"/>
    <cellStyle name="Input0decimals 3 9 5 2" xfId="14014" xr:uid="{00000000-0005-0000-0000-00006F550000}"/>
    <cellStyle name="Input0decimals 3 9 5 2 2" xfId="36043" xr:uid="{00000000-0005-0000-0000-000070550000}"/>
    <cellStyle name="Input0decimals 3 9 5 3" xfId="36042" xr:uid="{00000000-0005-0000-0000-000071550000}"/>
    <cellStyle name="Input0decimals 3 9 6" xfId="14015" xr:uid="{00000000-0005-0000-0000-000072550000}"/>
    <cellStyle name="Input0decimals 3 9 6 2" xfId="14016" xr:uid="{00000000-0005-0000-0000-000073550000}"/>
    <cellStyle name="Input0decimals 3 9 6 2 2" xfId="36045" xr:uid="{00000000-0005-0000-0000-000074550000}"/>
    <cellStyle name="Input0decimals 3 9 6 3" xfId="36044" xr:uid="{00000000-0005-0000-0000-000075550000}"/>
    <cellStyle name="Input0decimals 3 9 7" xfId="14017" xr:uid="{00000000-0005-0000-0000-000076550000}"/>
    <cellStyle name="Input0decimals 3 9 7 2" xfId="36046" xr:uid="{00000000-0005-0000-0000-000077550000}"/>
    <cellStyle name="Input0decimals 3 9 8" xfId="14018" xr:uid="{00000000-0005-0000-0000-000078550000}"/>
    <cellStyle name="Input0decimals 3 9 8 2" xfId="36047" xr:uid="{00000000-0005-0000-0000-000079550000}"/>
    <cellStyle name="Input0decimals 3 9 9" xfId="36025" xr:uid="{00000000-0005-0000-0000-00007A550000}"/>
    <cellStyle name="Input0decimals 4" xfId="14019" xr:uid="{00000000-0005-0000-0000-00007B550000}"/>
    <cellStyle name="Input0decimals 4 10" xfId="14020" xr:uid="{00000000-0005-0000-0000-00007C550000}"/>
    <cellStyle name="Input0decimals 4 10 2" xfId="14021" xr:uid="{00000000-0005-0000-0000-00007D550000}"/>
    <cellStyle name="Input0decimals 4 10 2 2" xfId="14022" xr:uid="{00000000-0005-0000-0000-00007E550000}"/>
    <cellStyle name="Input0decimals 4 10 2 2 2" xfId="14023" xr:uid="{00000000-0005-0000-0000-00007F550000}"/>
    <cellStyle name="Input0decimals 4 10 2 2 2 2" xfId="36052" xr:uid="{00000000-0005-0000-0000-000080550000}"/>
    <cellStyle name="Input0decimals 4 10 2 2 3" xfId="36051" xr:uid="{00000000-0005-0000-0000-000081550000}"/>
    <cellStyle name="Input0decimals 4 10 2 3" xfId="14024" xr:uid="{00000000-0005-0000-0000-000082550000}"/>
    <cellStyle name="Input0decimals 4 10 2 3 2" xfId="14025" xr:uid="{00000000-0005-0000-0000-000083550000}"/>
    <cellStyle name="Input0decimals 4 10 2 3 2 2" xfId="36054" xr:uid="{00000000-0005-0000-0000-000084550000}"/>
    <cellStyle name="Input0decimals 4 10 2 3 3" xfId="36053" xr:uid="{00000000-0005-0000-0000-000085550000}"/>
    <cellStyle name="Input0decimals 4 10 2 4" xfId="14026" xr:uid="{00000000-0005-0000-0000-000086550000}"/>
    <cellStyle name="Input0decimals 4 10 2 4 2" xfId="36055" xr:uid="{00000000-0005-0000-0000-000087550000}"/>
    <cellStyle name="Input0decimals 4 10 2 5" xfId="14027" xr:uid="{00000000-0005-0000-0000-000088550000}"/>
    <cellStyle name="Input0decimals 4 10 2 5 2" xfId="36056" xr:uid="{00000000-0005-0000-0000-000089550000}"/>
    <cellStyle name="Input0decimals 4 10 2 6" xfId="36050" xr:uid="{00000000-0005-0000-0000-00008A550000}"/>
    <cellStyle name="Input0decimals 4 10 3" xfId="14028" xr:uid="{00000000-0005-0000-0000-00008B550000}"/>
    <cellStyle name="Input0decimals 4 10 3 2" xfId="14029" xr:uid="{00000000-0005-0000-0000-00008C550000}"/>
    <cellStyle name="Input0decimals 4 10 3 2 2" xfId="14030" xr:uid="{00000000-0005-0000-0000-00008D550000}"/>
    <cellStyle name="Input0decimals 4 10 3 2 2 2" xfId="36059" xr:uid="{00000000-0005-0000-0000-00008E550000}"/>
    <cellStyle name="Input0decimals 4 10 3 2 3" xfId="36058" xr:uid="{00000000-0005-0000-0000-00008F550000}"/>
    <cellStyle name="Input0decimals 4 10 3 3" xfId="14031" xr:uid="{00000000-0005-0000-0000-000090550000}"/>
    <cellStyle name="Input0decimals 4 10 3 3 2" xfId="14032" xr:uid="{00000000-0005-0000-0000-000091550000}"/>
    <cellStyle name="Input0decimals 4 10 3 3 2 2" xfId="36061" xr:uid="{00000000-0005-0000-0000-000092550000}"/>
    <cellStyle name="Input0decimals 4 10 3 3 3" xfId="36060" xr:uid="{00000000-0005-0000-0000-000093550000}"/>
    <cellStyle name="Input0decimals 4 10 3 4" xfId="14033" xr:uid="{00000000-0005-0000-0000-000094550000}"/>
    <cellStyle name="Input0decimals 4 10 3 4 2" xfId="36062" xr:uid="{00000000-0005-0000-0000-000095550000}"/>
    <cellStyle name="Input0decimals 4 10 3 5" xfId="14034" xr:uid="{00000000-0005-0000-0000-000096550000}"/>
    <cellStyle name="Input0decimals 4 10 3 5 2" xfId="36063" xr:uid="{00000000-0005-0000-0000-000097550000}"/>
    <cellStyle name="Input0decimals 4 10 3 6" xfId="36057" xr:uid="{00000000-0005-0000-0000-000098550000}"/>
    <cellStyle name="Input0decimals 4 10 4" xfId="14035" xr:uid="{00000000-0005-0000-0000-000099550000}"/>
    <cellStyle name="Input0decimals 4 10 4 2" xfId="14036" xr:uid="{00000000-0005-0000-0000-00009A550000}"/>
    <cellStyle name="Input0decimals 4 10 4 2 2" xfId="36065" xr:uid="{00000000-0005-0000-0000-00009B550000}"/>
    <cellStyle name="Input0decimals 4 10 4 3" xfId="36064" xr:uid="{00000000-0005-0000-0000-00009C550000}"/>
    <cellStyle name="Input0decimals 4 10 5" xfId="14037" xr:uid="{00000000-0005-0000-0000-00009D550000}"/>
    <cellStyle name="Input0decimals 4 10 5 2" xfId="14038" xr:uid="{00000000-0005-0000-0000-00009E550000}"/>
    <cellStyle name="Input0decimals 4 10 5 2 2" xfId="36067" xr:uid="{00000000-0005-0000-0000-00009F550000}"/>
    <cellStyle name="Input0decimals 4 10 5 3" xfId="36066" xr:uid="{00000000-0005-0000-0000-0000A0550000}"/>
    <cellStyle name="Input0decimals 4 10 6" xfId="14039" xr:uid="{00000000-0005-0000-0000-0000A1550000}"/>
    <cellStyle name="Input0decimals 4 10 6 2" xfId="14040" xr:uid="{00000000-0005-0000-0000-0000A2550000}"/>
    <cellStyle name="Input0decimals 4 10 6 2 2" xfId="36069" xr:uid="{00000000-0005-0000-0000-0000A3550000}"/>
    <cellStyle name="Input0decimals 4 10 6 3" xfId="36068" xr:uid="{00000000-0005-0000-0000-0000A4550000}"/>
    <cellStyle name="Input0decimals 4 10 7" xfId="14041" xr:uid="{00000000-0005-0000-0000-0000A5550000}"/>
    <cellStyle name="Input0decimals 4 10 7 2" xfId="36070" xr:uid="{00000000-0005-0000-0000-0000A6550000}"/>
    <cellStyle name="Input0decimals 4 10 8" xfId="14042" xr:uid="{00000000-0005-0000-0000-0000A7550000}"/>
    <cellStyle name="Input0decimals 4 10 8 2" xfId="36071" xr:uid="{00000000-0005-0000-0000-0000A8550000}"/>
    <cellStyle name="Input0decimals 4 10 9" xfId="36049" xr:uid="{00000000-0005-0000-0000-0000A9550000}"/>
    <cellStyle name="Input0decimals 4 11" xfId="14043" xr:uid="{00000000-0005-0000-0000-0000AA550000}"/>
    <cellStyle name="Input0decimals 4 11 2" xfId="14044" xr:uid="{00000000-0005-0000-0000-0000AB550000}"/>
    <cellStyle name="Input0decimals 4 11 2 2" xfId="14045" xr:uid="{00000000-0005-0000-0000-0000AC550000}"/>
    <cellStyle name="Input0decimals 4 11 2 2 2" xfId="14046" xr:uid="{00000000-0005-0000-0000-0000AD550000}"/>
    <cellStyle name="Input0decimals 4 11 2 2 2 2" xfId="36075" xr:uid="{00000000-0005-0000-0000-0000AE550000}"/>
    <cellStyle name="Input0decimals 4 11 2 2 3" xfId="36074" xr:uid="{00000000-0005-0000-0000-0000AF550000}"/>
    <cellStyle name="Input0decimals 4 11 2 3" xfId="14047" xr:uid="{00000000-0005-0000-0000-0000B0550000}"/>
    <cellStyle name="Input0decimals 4 11 2 3 2" xfId="14048" xr:uid="{00000000-0005-0000-0000-0000B1550000}"/>
    <cellStyle name="Input0decimals 4 11 2 3 2 2" xfId="36077" xr:uid="{00000000-0005-0000-0000-0000B2550000}"/>
    <cellStyle name="Input0decimals 4 11 2 3 3" xfId="36076" xr:uid="{00000000-0005-0000-0000-0000B3550000}"/>
    <cellStyle name="Input0decimals 4 11 2 4" xfId="14049" xr:uid="{00000000-0005-0000-0000-0000B4550000}"/>
    <cellStyle name="Input0decimals 4 11 2 4 2" xfId="36078" xr:uid="{00000000-0005-0000-0000-0000B5550000}"/>
    <cellStyle name="Input0decimals 4 11 2 5" xfId="14050" xr:uid="{00000000-0005-0000-0000-0000B6550000}"/>
    <cellStyle name="Input0decimals 4 11 2 5 2" xfId="36079" xr:uid="{00000000-0005-0000-0000-0000B7550000}"/>
    <cellStyle name="Input0decimals 4 11 2 6" xfId="36073" xr:uid="{00000000-0005-0000-0000-0000B8550000}"/>
    <cellStyle name="Input0decimals 4 11 3" xfId="14051" xr:uid="{00000000-0005-0000-0000-0000B9550000}"/>
    <cellStyle name="Input0decimals 4 11 3 2" xfId="14052" xr:uid="{00000000-0005-0000-0000-0000BA550000}"/>
    <cellStyle name="Input0decimals 4 11 3 2 2" xfId="14053" xr:uid="{00000000-0005-0000-0000-0000BB550000}"/>
    <cellStyle name="Input0decimals 4 11 3 2 2 2" xfId="36082" xr:uid="{00000000-0005-0000-0000-0000BC550000}"/>
    <cellStyle name="Input0decimals 4 11 3 2 3" xfId="36081" xr:uid="{00000000-0005-0000-0000-0000BD550000}"/>
    <cellStyle name="Input0decimals 4 11 3 3" xfId="14054" xr:uid="{00000000-0005-0000-0000-0000BE550000}"/>
    <cellStyle name="Input0decimals 4 11 3 3 2" xfId="14055" xr:uid="{00000000-0005-0000-0000-0000BF550000}"/>
    <cellStyle name="Input0decimals 4 11 3 3 2 2" xfId="36084" xr:uid="{00000000-0005-0000-0000-0000C0550000}"/>
    <cellStyle name="Input0decimals 4 11 3 3 3" xfId="36083" xr:uid="{00000000-0005-0000-0000-0000C1550000}"/>
    <cellStyle name="Input0decimals 4 11 3 4" xfId="14056" xr:uid="{00000000-0005-0000-0000-0000C2550000}"/>
    <cellStyle name="Input0decimals 4 11 3 4 2" xfId="36085" xr:uid="{00000000-0005-0000-0000-0000C3550000}"/>
    <cellStyle name="Input0decimals 4 11 3 5" xfId="14057" xr:uid="{00000000-0005-0000-0000-0000C4550000}"/>
    <cellStyle name="Input0decimals 4 11 3 5 2" xfId="36086" xr:uid="{00000000-0005-0000-0000-0000C5550000}"/>
    <cellStyle name="Input0decimals 4 11 3 6" xfId="36080" xr:uid="{00000000-0005-0000-0000-0000C6550000}"/>
    <cellStyle name="Input0decimals 4 11 4" xfId="14058" xr:uid="{00000000-0005-0000-0000-0000C7550000}"/>
    <cellStyle name="Input0decimals 4 11 4 2" xfId="14059" xr:uid="{00000000-0005-0000-0000-0000C8550000}"/>
    <cellStyle name="Input0decimals 4 11 4 2 2" xfId="36088" xr:uid="{00000000-0005-0000-0000-0000C9550000}"/>
    <cellStyle name="Input0decimals 4 11 4 3" xfId="36087" xr:uid="{00000000-0005-0000-0000-0000CA550000}"/>
    <cellStyle name="Input0decimals 4 11 5" xfId="14060" xr:uid="{00000000-0005-0000-0000-0000CB550000}"/>
    <cellStyle name="Input0decimals 4 11 5 2" xfId="14061" xr:uid="{00000000-0005-0000-0000-0000CC550000}"/>
    <cellStyle name="Input0decimals 4 11 5 2 2" xfId="36090" xr:uid="{00000000-0005-0000-0000-0000CD550000}"/>
    <cellStyle name="Input0decimals 4 11 5 3" xfId="36089" xr:uid="{00000000-0005-0000-0000-0000CE550000}"/>
    <cellStyle name="Input0decimals 4 11 6" xfId="14062" xr:uid="{00000000-0005-0000-0000-0000CF550000}"/>
    <cellStyle name="Input0decimals 4 11 6 2" xfId="14063" xr:uid="{00000000-0005-0000-0000-0000D0550000}"/>
    <cellStyle name="Input0decimals 4 11 6 2 2" xfId="36092" xr:uid="{00000000-0005-0000-0000-0000D1550000}"/>
    <cellStyle name="Input0decimals 4 11 6 3" xfId="36091" xr:uid="{00000000-0005-0000-0000-0000D2550000}"/>
    <cellStyle name="Input0decimals 4 11 7" xfId="14064" xr:uid="{00000000-0005-0000-0000-0000D3550000}"/>
    <cellStyle name="Input0decimals 4 11 7 2" xfId="36093" xr:uid="{00000000-0005-0000-0000-0000D4550000}"/>
    <cellStyle name="Input0decimals 4 11 8" xfId="14065" xr:uid="{00000000-0005-0000-0000-0000D5550000}"/>
    <cellStyle name="Input0decimals 4 11 8 2" xfId="36094" xr:uid="{00000000-0005-0000-0000-0000D6550000}"/>
    <cellStyle name="Input0decimals 4 11 9" xfId="36072" xr:uid="{00000000-0005-0000-0000-0000D7550000}"/>
    <cellStyle name="Input0decimals 4 12" xfId="14066" xr:uid="{00000000-0005-0000-0000-0000D8550000}"/>
    <cellStyle name="Input0decimals 4 12 2" xfId="14067" xr:uid="{00000000-0005-0000-0000-0000D9550000}"/>
    <cellStyle name="Input0decimals 4 12 2 2" xfId="14068" xr:uid="{00000000-0005-0000-0000-0000DA550000}"/>
    <cellStyle name="Input0decimals 4 12 2 2 2" xfId="14069" xr:uid="{00000000-0005-0000-0000-0000DB550000}"/>
    <cellStyle name="Input0decimals 4 12 2 2 2 2" xfId="36098" xr:uid="{00000000-0005-0000-0000-0000DC550000}"/>
    <cellStyle name="Input0decimals 4 12 2 2 3" xfId="36097" xr:uid="{00000000-0005-0000-0000-0000DD550000}"/>
    <cellStyle name="Input0decimals 4 12 2 3" xfId="14070" xr:uid="{00000000-0005-0000-0000-0000DE550000}"/>
    <cellStyle name="Input0decimals 4 12 2 3 2" xfId="14071" xr:uid="{00000000-0005-0000-0000-0000DF550000}"/>
    <cellStyle name="Input0decimals 4 12 2 3 2 2" xfId="36100" xr:uid="{00000000-0005-0000-0000-0000E0550000}"/>
    <cellStyle name="Input0decimals 4 12 2 3 3" xfId="36099" xr:uid="{00000000-0005-0000-0000-0000E1550000}"/>
    <cellStyle name="Input0decimals 4 12 2 4" xfId="14072" xr:uid="{00000000-0005-0000-0000-0000E2550000}"/>
    <cellStyle name="Input0decimals 4 12 2 4 2" xfId="36101" xr:uid="{00000000-0005-0000-0000-0000E3550000}"/>
    <cellStyle name="Input0decimals 4 12 2 5" xfId="14073" xr:uid="{00000000-0005-0000-0000-0000E4550000}"/>
    <cellStyle name="Input0decimals 4 12 2 5 2" xfId="36102" xr:uid="{00000000-0005-0000-0000-0000E5550000}"/>
    <cellStyle name="Input0decimals 4 12 2 6" xfId="36096" xr:uid="{00000000-0005-0000-0000-0000E6550000}"/>
    <cellStyle name="Input0decimals 4 12 3" xfId="14074" xr:uid="{00000000-0005-0000-0000-0000E7550000}"/>
    <cellStyle name="Input0decimals 4 12 3 2" xfId="14075" xr:uid="{00000000-0005-0000-0000-0000E8550000}"/>
    <cellStyle name="Input0decimals 4 12 3 2 2" xfId="14076" xr:uid="{00000000-0005-0000-0000-0000E9550000}"/>
    <cellStyle name="Input0decimals 4 12 3 2 2 2" xfId="36105" xr:uid="{00000000-0005-0000-0000-0000EA550000}"/>
    <cellStyle name="Input0decimals 4 12 3 2 3" xfId="36104" xr:uid="{00000000-0005-0000-0000-0000EB550000}"/>
    <cellStyle name="Input0decimals 4 12 3 3" xfId="14077" xr:uid="{00000000-0005-0000-0000-0000EC550000}"/>
    <cellStyle name="Input0decimals 4 12 3 3 2" xfId="14078" xr:uid="{00000000-0005-0000-0000-0000ED550000}"/>
    <cellStyle name="Input0decimals 4 12 3 3 2 2" xfId="36107" xr:uid="{00000000-0005-0000-0000-0000EE550000}"/>
    <cellStyle name="Input0decimals 4 12 3 3 3" xfId="36106" xr:uid="{00000000-0005-0000-0000-0000EF550000}"/>
    <cellStyle name="Input0decimals 4 12 3 4" xfId="14079" xr:uid="{00000000-0005-0000-0000-0000F0550000}"/>
    <cellStyle name="Input0decimals 4 12 3 4 2" xfId="36108" xr:uid="{00000000-0005-0000-0000-0000F1550000}"/>
    <cellStyle name="Input0decimals 4 12 3 5" xfId="14080" xr:uid="{00000000-0005-0000-0000-0000F2550000}"/>
    <cellStyle name="Input0decimals 4 12 3 5 2" xfId="36109" xr:uid="{00000000-0005-0000-0000-0000F3550000}"/>
    <cellStyle name="Input0decimals 4 12 3 6" xfId="36103" xr:uid="{00000000-0005-0000-0000-0000F4550000}"/>
    <cellStyle name="Input0decimals 4 12 4" xfId="14081" xr:uid="{00000000-0005-0000-0000-0000F5550000}"/>
    <cellStyle name="Input0decimals 4 12 4 2" xfId="14082" xr:uid="{00000000-0005-0000-0000-0000F6550000}"/>
    <cellStyle name="Input0decimals 4 12 4 2 2" xfId="36111" xr:uid="{00000000-0005-0000-0000-0000F7550000}"/>
    <cellStyle name="Input0decimals 4 12 4 3" xfId="36110" xr:uid="{00000000-0005-0000-0000-0000F8550000}"/>
    <cellStyle name="Input0decimals 4 12 5" xfId="14083" xr:uid="{00000000-0005-0000-0000-0000F9550000}"/>
    <cellStyle name="Input0decimals 4 12 5 2" xfId="14084" xr:uid="{00000000-0005-0000-0000-0000FA550000}"/>
    <cellStyle name="Input0decimals 4 12 5 2 2" xfId="36113" xr:uid="{00000000-0005-0000-0000-0000FB550000}"/>
    <cellStyle name="Input0decimals 4 12 5 3" xfId="36112" xr:uid="{00000000-0005-0000-0000-0000FC550000}"/>
    <cellStyle name="Input0decimals 4 12 6" xfId="14085" xr:uid="{00000000-0005-0000-0000-0000FD550000}"/>
    <cellStyle name="Input0decimals 4 12 6 2" xfId="14086" xr:uid="{00000000-0005-0000-0000-0000FE550000}"/>
    <cellStyle name="Input0decimals 4 12 6 2 2" xfId="36115" xr:uid="{00000000-0005-0000-0000-0000FF550000}"/>
    <cellStyle name="Input0decimals 4 12 6 3" xfId="36114" xr:uid="{00000000-0005-0000-0000-000000560000}"/>
    <cellStyle name="Input0decimals 4 12 7" xfId="14087" xr:uid="{00000000-0005-0000-0000-000001560000}"/>
    <cellStyle name="Input0decimals 4 12 7 2" xfId="36116" xr:uid="{00000000-0005-0000-0000-000002560000}"/>
    <cellStyle name="Input0decimals 4 12 8" xfId="14088" xr:uid="{00000000-0005-0000-0000-000003560000}"/>
    <cellStyle name="Input0decimals 4 12 8 2" xfId="36117" xr:uid="{00000000-0005-0000-0000-000004560000}"/>
    <cellStyle name="Input0decimals 4 12 9" xfId="36095" xr:uid="{00000000-0005-0000-0000-000005560000}"/>
    <cellStyle name="Input0decimals 4 13" xfId="14089" xr:uid="{00000000-0005-0000-0000-000006560000}"/>
    <cellStyle name="Input0decimals 4 13 2" xfId="14090" xr:uid="{00000000-0005-0000-0000-000007560000}"/>
    <cellStyle name="Input0decimals 4 13 2 2" xfId="14091" xr:uid="{00000000-0005-0000-0000-000008560000}"/>
    <cellStyle name="Input0decimals 4 13 2 2 2" xfId="14092" xr:uid="{00000000-0005-0000-0000-000009560000}"/>
    <cellStyle name="Input0decimals 4 13 2 2 2 2" xfId="36121" xr:uid="{00000000-0005-0000-0000-00000A560000}"/>
    <cellStyle name="Input0decimals 4 13 2 2 3" xfId="36120" xr:uid="{00000000-0005-0000-0000-00000B560000}"/>
    <cellStyle name="Input0decimals 4 13 2 3" xfId="14093" xr:uid="{00000000-0005-0000-0000-00000C560000}"/>
    <cellStyle name="Input0decimals 4 13 2 3 2" xfId="14094" xr:uid="{00000000-0005-0000-0000-00000D560000}"/>
    <cellStyle name="Input0decimals 4 13 2 3 2 2" xfId="36123" xr:uid="{00000000-0005-0000-0000-00000E560000}"/>
    <cellStyle name="Input0decimals 4 13 2 3 3" xfId="36122" xr:uid="{00000000-0005-0000-0000-00000F560000}"/>
    <cellStyle name="Input0decimals 4 13 2 4" xfId="14095" xr:uid="{00000000-0005-0000-0000-000010560000}"/>
    <cellStyle name="Input0decimals 4 13 2 4 2" xfId="36124" xr:uid="{00000000-0005-0000-0000-000011560000}"/>
    <cellStyle name="Input0decimals 4 13 2 5" xfId="14096" xr:uid="{00000000-0005-0000-0000-000012560000}"/>
    <cellStyle name="Input0decimals 4 13 2 5 2" xfId="36125" xr:uid="{00000000-0005-0000-0000-000013560000}"/>
    <cellStyle name="Input0decimals 4 13 2 6" xfId="36119" xr:uid="{00000000-0005-0000-0000-000014560000}"/>
    <cellStyle name="Input0decimals 4 13 3" xfId="14097" xr:uid="{00000000-0005-0000-0000-000015560000}"/>
    <cellStyle name="Input0decimals 4 13 3 2" xfId="14098" xr:uid="{00000000-0005-0000-0000-000016560000}"/>
    <cellStyle name="Input0decimals 4 13 3 2 2" xfId="14099" xr:uid="{00000000-0005-0000-0000-000017560000}"/>
    <cellStyle name="Input0decimals 4 13 3 2 2 2" xfId="36128" xr:uid="{00000000-0005-0000-0000-000018560000}"/>
    <cellStyle name="Input0decimals 4 13 3 2 3" xfId="36127" xr:uid="{00000000-0005-0000-0000-000019560000}"/>
    <cellStyle name="Input0decimals 4 13 3 3" xfId="14100" xr:uid="{00000000-0005-0000-0000-00001A560000}"/>
    <cellStyle name="Input0decimals 4 13 3 3 2" xfId="14101" xr:uid="{00000000-0005-0000-0000-00001B560000}"/>
    <cellStyle name="Input0decimals 4 13 3 3 2 2" xfId="36130" xr:uid="{00000000-0005-0000-0000-00001C560000}"/>
    <cellStyle name="Input0decimals 4 13 3 3 3" xfId="36129" xr:uid="{00000000-0005-0000-0000-00001D560000}"/>
    <cellStyle name="Input0decimals 4 13 3 4" xfId="14102" xr:uid="{00000000-0005-0000-0000-00001E560000}"/>
    <cellStyle name="Input0decimals 4 13 3 4 2" xfId="36131" xr:uid="{00000000-0005-0000-0000-00001F560000}"/>
    <cellStyle name="Input0decimals 4 13 3 5" xfId="14103" xr:uid="{00000000-0005-0000-0000-000020560000}"/>
    <cellStyle name="Input0decimals 4 13 3 5 2" xfId="36132" xr:uid="{00000000-0005-0000-0000-000021560000}"/>
    <cellStyle name="Input0decimals 4 13 3 6" xfId="36126" xr:uid="{00000000-0005-0000-0000-000022560000}"/>
    <cellStyle name="Input0decimals 4 13 4" xfId="14104" xr:uid="{00000000-0005-0000-0000-000023560000}"/>
    <cellStyle name="Input0decimals 4 13 4 2" xfId="14105" xr:uid="{00000000-0005-0000-0000-000024560000}"/>
    <cellStyle name="Input0decimals 4 13 4 2 2" xfId="36134" xr:uid="{00000000-0005-0000-0000-000025560000}"/>
    <cellStyle name="Input0decimals 4 13 4 3" xfId="36133" xr:uid="{00000000-0005-0000-0000-000026560000}"/>
    <cellStyle name="Input0decimals 4 13 5" xfId="14106" xr:uid="{00000000-0005-0000-0000-000027560000}"/>
    <cellStyle name="Input0decimals 4 13 5 2" xfId="14107" xr:uid="{00000000-0005-0000-0000-000028560000}"/>
    <cellStyle name="Input0decimals 4 13 5 2 2" xfId="36136" xr:uid="{00000000-0005-0000-0000-000029560000}"/>
    <cellStyle name="Input0decimals 4 13 5 3" xfId="36135" xr:uid="{00000000-0005-0000-0000-00002A560000}"/>
    <cellStyle name="Input0decimals 4 13 6" xfId="14108" xr:uid="{00000000-0005-0000-0000-00002B560000}"/>
    <cellStyle name="Input0decimals 4 13 6 2" xfId="14109" xr:uid="{00000000-0005-0000-0000-00002C560000}"/>
    <cellStyle name="Input0decimals 4 13 6 2 2" xfId="36138" xr:uid="{00000000-0005-0000-0000-00002D560000}"/>
    <cellStyle name="Input0decimals 4 13 6 3" xfId="36137" xr:uid="{00000000-0005-0000-0000-00002E560000}"/>
    <cellStyle name="Input0decimals 4 13 7" xfId="14110" xr:uid="{00000000-0005-0000-0000-00002F560000}"/>
    <cellStyle name="Input0decimals 4 13 7 2" xfId="36139" xr:uid="{00000000-0005-0000-0000-000030560000}"/>
    <cellStyle name="Input0decimals 4 13 8" xfId="14111" xr:uid="{00000000-0005-0000-0000-000031560000}"/>
    <cellStyle name="Input0decimals 4 13 8 2" xfId="36140" xr:uid="{00000000-0005-0000-0000-000032560000}"/>
    <cellStyle name="Input0decimals 4 13 9" xfId="36118" xr:uid="{00000000-0005-0000-0000-000033560000}"/>
    <cellStyle name="Input0decimals 4 14" xfId="14112" xr:uid="{00000000-0005-0000-0000-000034560000}"/>
    <cellStyle name="Input0decimals 4 14 2" xfId="14113" xr:uid="{00000000-0005-0000-0000-000035560000}"/>
    <cellStyle name="Input0decimals 4 14 2 2" xfId="14114" xr:uid="{00000000-0005-0000-0000-000036560000}"/>
    <cellStyle name="Input0decimals 4 14 2 2 2" xfId="14115" xr:uid="{00000000-0005-0000-0000-000037560000}"/>
    <cellStyle name="Input0decimals 4 14 2 2 2 2" xfId="36144" xr:uid="{00000000-0005-0000-0000-000038560000}"/>
    <cellStyle name="Input0decimals 4 14 2 2 3" xfId="36143" xr:uid="{00000000-0005-0000-0000-000039560000}"/>
    <cellStyle name="Input0decimals 4 14 2 3" xfId="14116" xr:uid="{00000000-0005-0000-0000-00003A560000}"/>
    <cellStyle name="Input0decimals 4 14 2 3 2" xfId="14117" xr:uid="{00000000-0005-0000-0000-00003B560000}"/>
    <cellStyle name="Input0decimals 4 14 2 3 2 2" xfId="36146" xr:uid="{00000000-0005-0000-0000-00003C560000}"/>
    <cellStyle name="Input0decimals 4 14 2 3 3" xfId="36145" xr:uid="{00000000-0005-0000-0000-00003D560000}"/>
    <cellStyle name="Input0decimals 4 14 2 4" xfId="14118" xr:uid="{00000000-0005-0000-0000-00003E560000}"/>
    <cellStyle name="Input0decimals 4 14 2 4 2" xfId="36147" xr:uid="{00000000-0005-0000-0000-00003F560000}"/>
    <cellStyle name="Input0decimals 4 14 2 5" xfId="14119" xr:uid="{00000000-0005-0000-0000-000040560000}"/>
    <cellStyle name="Input0decimals 4 14 2 5 2" xfId="36148" xr:uid="{00000000-0005-0000-0000-000041560000}"/>
    <cellStyle name="Input0decimals 4 14 2 6" xfId="36142" xr:uid="{00000000-0005-0000-0000-000042560000}"/>
    <cellStyle name="Input0decimals 4 14 3" xfId="14120" xr:uid="{00000000-0005-0000-0000-000043560000}"/>
    <cellStyle name="Input0decimals 4 14 3 2" xfId="14121" xr:uid="{00000000-0005-0000-0000-000044560000}"/>
    <cellStyle name="Input0decimals 4 14 3 2 2" xfId="14122" xr:uid="{00000000-0005-0000-0000-000045560000}"/>
    <cellStyle name="Input0decimals 4 14 3 2 2 2" xfId="36151" xr:uid="{00000000-0005-0000-0000-000046560000}"/>
    <cellStyle name="Input0decimals 4 14 3 2 3" xfId="36150" xr:uid="{00000000-0005-0000-0000-000047560000}"/>
    <cellStyle name="Input0decimals 4 14 3 3" xfId="14123" xr:uid="{00000000-0005-0000-0000-000048560000}"/>
    <cellStyle name="Input0decimals 4 14 3 3 2" xfId="14124" xr:uid="{00000000-0005-0000-0000-000049560000}"/>
    <cellStyle name="Input0decimals 4 14 3 3 2 2" xfId="36153" xr:uid="{00000000-0005-0000-0000-00004A560000}"/>
    <cellStyle name="Input0decimals 4 14 3 3 3" xfId="36152" xr:uid="{00000000-0005-0000-0000-00004B560000}"/>
    <cellStyle name="Input0decimals 4 14 3 4" xfId="14125" xr:uid="{00000000-0005-0000-0000-00004C560000}"/>
    <cellStyle name="Input0decimals 4 14 3 4 2" xfId="36154" xr:uid="{00000000-0005-0000-0000-00004D560000}"/>
    <cellStyle name="Input0decimals 4 14 3 5" xfId="14126" xr:uid="{00000000-0005-0000-0000-00004E560000}"/>
    <cellStyle name="Input0decimals 4 14 3 5 2" xfId="36155" xr:uid="{00000000-0005-0000-0000-00004F560000}"/>
    <cellStyle name="Input0decimals 4 14 3 6" xfId="36149" xr:uid="{00000000-0005-0000-0000-000050560000}"/>
    <cellStyle name="Input0decimals 4 14 4" xfId="14127" xr:uid="{00000000-0005-0000-0000-000051560000}"/>
    <cellStyle name="Input0decimals 4 14 4 2" xfId="14128" xr:uid="{00000000-0005-0000-0000-000052560000}"/>
    <cellStyle name="Input0decimals 4 14 4 2 2" xfId="36157" xr:uid="{00000000-0005-0000-0000-000053560000}"/>
    <cellStyle name="Input0decimals 4 14 4 3" xfId="36156" xr:uid="{00000000-0005-0000-0000-000054560000}"/>
    <cellStyle name="Input0decimals 4 14 5" xfId="14129" xr:uid="{00000000-0005-0000-0000-000055560000}"/>
    <cellStyle name="Input0decimals 4 14 5 2" xfId="14130" xr:uid="{00000000-0005-0000-0000-000056560000}"/>
    <cellStyle name="Input0decimals 4 14 5 2 2" xfId="36159" xr:uid="{00000000-0005-0000-0000-000057560000}"/>
    <cellStyle name="Input0decimals 4 14 5 3" xfId="36158" xr:uid="{00000000-0005-0000-0000-000058560000}"/>
    <cellStyle name="Input0decimals 4 14 6" xfId="14131" xr:uid="{00000000-0005-0000-0000-000059560000}"/>
    <cellStyle name="Input0decimals 4 14 6 2" xfId="14132" xr:uid="{00000000-0005-0000-0000-00005A560000}"/>
    <cellStyle name="Input0decimals 4 14 6 2 2" xfId="36161" xr:uid="{00000000-0005-0000-0000-00005B560000}"/>
    <cellStyle name="Input0decimals 4 14 6 3" xfId="36160" xr:uid="{00000000-0005-0000-0000-00005C560000}"/>
    <cellStyle name="Input0decimals 4 14 7" xfId="14133" xr:uid="{00000000-0005-0000-0000-00005D560000}"/>
    <cellStyle name="Input0decimals 4 14 7 2" xfId="36162" xr:uid="{00000000-0005-0000-0000-00005E560000}"/>
    <cellStyle name="Input0decimals 4 14 8" xfId="14134" xr:uid="{00000000-0005-0000-0000-00005F560000}"/>
    <cellStyle name="Input0decimals 4 14 8 2" xfId="36163" xr:uid="{00000000-0005-0000-0000-000060560000}"/>
    <cellStyle name="Input0decimals 4 14 9" xfId="36141" xr:uid="{00000000-0005-0000-0000-000061560000}"/>
    <cellStyle name="Input0decimals 4 15" xfId="14135" xr:uid="{00000000-0005-0000-0000-000062560000}"/>
    <cellStyle name="Input0decimals 4 15 2" xfId="14136" xr:uid="{00000000-0005-0000-0000-000063560000}"/>
    <cellStyle name="Input0decimals 4 15 2 2" xfId="14137" xr:uid="{00000000-0005-0000-0000-000064560000}"/>
    <cellStyle name="Input0decimals 4 15 2 2 2" xfId="14138" xr:uid="{00000000-0005-0000-0000-000065560000}"/>
    <cellStyle name="Input0decimals 4 15 2 2 2 2" xfId="36167" xr:uid="{00000000-0005-0000-0000-000066560000}"/>
    <cellStyle name="Input0decimals 4 15 2 2 3" xfId="36166" xr:uid="{00000000-0005-0000-0000-000067560000}"/>
    <cellStyle name="Input0decimals 4 15 2 3" xfId="14139" xr:uid="{00000000-0005-0000-0000-000068560000}"/>
    <cellStyle name="Input0decimals 4 15 2 3 2" xfId="14140" xr:uid="{00000000-0005-0000-0000-000069560000}"/>
    <cellStyle name="Input0decimals 4 15 2 3 2 2" xfId="36169" xr:uid="{00000000-0005-0000-0000-00006A560000}"/>
    <cellStyle name="Input0decimals 4 15 2 3 3" xfId="36168" xr:uid="{00000000-0005-0000-0000-00006B560000}"/>
    <cellStyle name="Input0decimals 4 15 2 4" xfId="14141" xr:uid="{00000000-0005-0000-0000-00006C560000}"/>
    <cellStyle name="Input0decimals 4 15 2 4 2" xfId="36170" xr:uid="{00000000-0005-0000-0000-00006D560000}"/>
    <cellStyle name="Input0decimals 4 15 2 5" xfId="14142" xr:uid="{00000000-0005-0000-0000-00006E560000}"/>
    <cellStyle name="Input0decimals 4 15 2 5 2" xfId="36171" xr:uid="{00000000-0005-0000-0000-00006F560000}"/>
    <cellStyle name="Input0decimals 4 15 2 6" xfId="36165" xr:uid="{00000000-0005-0000-0000-000070560000}"/>
    <cellStyle name="Input0decimals 4 15 3" xfId="14143" xr:uid="{00000000-0005-0000-0000-000071560000}"/>
    <cellStyle name="Input0decimals 4 15 3 2" xfId="14144" xr:uid="{00000000-0005-0000-0000-000072560000}"/>
    <cellStyle name="Input0decimals 4 15 3 2 2" xfId="14145" xr:uid="{00000000-0005-0000-0000-000073560000}"/>
    <cellStyle name="Input0decimals 4 15 3 2 2 2" xfId="36174" xr:uid="{00000000-0005-0000-0000-000074560000}"/>
    <cellStyle name="Input0decimals 4 15 3 2 3" xfId="36173" xr:uid="{00000000-0005-0000-0000-000075560000}"/>
    <cellStyle name="Input0decimals 4 15 3 3" xfId="14146" xr:uid="{00000000-0005-0000-0000-000076560000}"/>
    <cellStyle name="Input0decimals 4 15 3 3 2" xfId="14147" xr:uid="{00000000-0005-0000-0000-000077560000}"/>
    <cellStyle name="Input0decimals 4 15 3 3 2 2" xfId="36176" xr:uid="{00000000-0005-0000-0000-000078560000}"/>
    <cellStyle name="Input0decimals 4 15 3 3 3" xfId="36175" xr:uid="{00000000-0005-0000-0000-000079560000}"/>
    <cellStyle name="Input0decimals 4 15 3 4" xfId="14148" xr:uid="{00000000-0005-0000-0000-00007A560000}"/>
    <cellStyle name="Input0decimals 4 15 3 4 2" xfId="36177" xr:uid="{00000000-0005-0000-0000-00007B560000}"/>
    <cellStyle name="Input0decimals 4 15 3 5" xfId="14149" xr:uid="{00000000-0005-0000-0000-00007C560000}"/>
    <cellStyle name="Input0decimals 4 15 3 5 2" xfId="36178" xr:uid="{00000000-0005-0000-0000-00007D560000}"/>
    <cellStyle name="Input0decimals 4 15 3 6" xfId="36172" xr:uid="{00000000-0005-0000-0000-00007E560000}"/>
    <cellStyle name="Input0decimals 4 15 4" xfId="14150" xr:uid="{00000000-0005-0000-0000-00007F560000}"/>
    <cellStyle name="Input0decimals 4 15 4 2" xfId="14151" xr:uid="{00000000-0005-0000-0000-000080560000}"/>
    <cellStyle name="Input0decimals 4 15 4 2 2" xfId="36180" xr:uid="{00000000-0005-0000-0000-000081560000}"/>
    <cellStyle name="Input0decimals 4 15 4 3" xfId="36179" xr:uid="{00000000-0005-0000-0000-000082560000}"/>
    <cellStyle name="Input0decimals 4 15 5" xfId="14152" xr:uid="{00000000-0005-0000-0000-000083560000}"/>
    <cellStyle name="Input0decimals 4 15 5 2" xfId="14153" xr:uid="{00000000-0005-0000-0000-000084560000}"/>
    <cellStyle name="Input0decimals 4 15 5 2 2" xfId="36182" xr:uid="{00000000-0005-0000-0000-000085560000}"/>
    <cellStyle name="Input0decimals 4 15 5 3" xfId="36181" xr:uid="{00000000-0005-0000-0000-000086560000}"/>
    <cellStyle name="Input0decimals 4 15 6" xfId="14154" xr:uid="{00000000-0005-0000-0000-000087560000}"/>
    <cellStyle name="Input0decimals 4 15 6 2" xfId="36183" xr:uid="{00000000-0005-0000-0000-000088560000}"/>
    <cellStyle name="Input0decimals 4 15 7" xfId="14155" xr:uid="{00000000-0005-0000-0000-000089560000}"/>
    <cellStyle name="Input0decimals 4 15 7 2" xfId="36184" xr:uid="{00000000-0005-0000-0000-00008A560000}"/>
    <cellStyle name="Input0decimals 4 15 8" xfId="36164" xr:uid="{00000000-0005-0000-0000-00008B560000}"/>
    <cellStyle name="Input0decimals 4 16" xfId="36048" xr:uid="{00000000-0005-0000-0000-00008C560000}"/>
    <cellStyle name="Input0decimals 4 2" xfId="14156" xr:uid="{00000000-0005-0000-0000-00008D560000}"/>
    <cellStyle name="Input0decimals 4 2 2" xfId="14157" xr:uid="{00000000-0005-0000-0000-00008E560000}"/>
    <cellStyle name="Input0decimals 4 2 2 2" xfId="14158" xr:uid="{00000000-0005-0000-0000-00008F560000}"/>
    <cellStyle name="Input0decimals 4 2 2 2 2" xfId="14159" xr:uid="{00000000-0005-0000-0000-000090560000}"/>
    <cellStyle name="Input0decimals 4 2 2 2 2 2" xfId="36188" xr:uid="{00000000-0005-0000-0000-000091560000}"/>
    <cellStyle name="Input0decimals 4 2 2 2 3" xfId="36187" xr:uid="{00000000-0005-0000-0000-000092560000}"/>
    <cellStyle name="Input0decimals 4 2 2 3" xfId="14160" xr:uid="{00000000-0005-0000-0000-000093560000}"/>
    <cellStyle name="Input0decimals 4 2 2 3 2" xfId="14161" xr:uid="{00000000-0005-0000-0000-000094560000}"/>
    <cellStyle name="Input0decimals 4 2 2 3 2 2" xfId="36190" xr:uid="{00000000-0005-0000-0000-000095560000}"/>
    <cellStyle name="Input0decimals 4 2 2 3 3" xfId="36189" xr:uid="{00000000-0005-0000-0000-000096560000}"/>
    <cellStyle name="Input0decimals 4 2 2 4" xfId="14162" xr:uid="{00000000-0005-0000-0000-000097560000}"/>
    <cellStyle name="Input0decimals 4 2 2 4 2" xfId="36191" xr:uid="{00000000-0005-0000-0000-000098560000}"/>
    <cellStyle name="Input0decimals 4 2 2 5" xfId="14163" xr:uid="{00000000-0005-0000-0000-000099560000}"/>
    <cellStyle name="Input0decimals 4 2 2 5 2" xfId="36192" xr:uid="{00000000-0005-0000-0000-00009A560000}"/>
    <cellStyle name="Input0decimals 4 2 2 6" xfId="36186" xr:uid="{00000000-0005-0000-0000-00009B560000}"/>
    <cellStyle name="Input0decimals 4 2 3" xfId="14164" xr:uid="{00000000-0005-0000-0000-00009C560000}"/>
    <cellStyle name="Input0decimals 4 2 3 2" xfId="14165" xr:uid="{00000000-0005-0000-0000-00009D560000}"/>
    <cellStyle name="Input0decimals 4 2 3 2 2" xfId="14166" xr:uid="{00000000-0005-0000-0000-00009E560000}"/>
    <cellStyle name="Input0decimals 4 2 3 2 2 2" xfId="36195" xr:uid="{00000000-0005-0000-0000-00009F560000}"/>
    <cellStyle name="Input0decimals 4 2 3 2 3" xfId="36194" xr:uid="{00000000-0005-0000-0000-0000A0560000}"/>
    <cellStyle name="Input0decimals 4 2 3 3" xfId="14167" xr:uid="{00000000-0005-0000-0000-0000A1560000}"/>
    <cellStyle name="Input0decimals 4 2 3 3 2" xfId="14168" xr:uid="{00000000-0005-0000-0000-0000A2560000}"/>
    <cellStyle name="Input0decimals 4 2 3 3 2 2" xfId="36197" xr:uid="{00000000-0005-0000-0000-0000A3560000}"/>
    <cellStyle name="Input0decimals 4 2 3 3 3" xfId="36196" xr:uid="{00000000-0005-0000-0000-0000A4560000}"/>
    <cellStyle name="Input0decimals 4 2 3 4" xfId="14169" xr:uid="{00000000-0005-0000-0000-0000A5560000}"/>
    <cellStyle name="Input0decimals 4 2 3 4 2" xfId="36198" xr:uid="{00000000-0005-0000-0000-0000A6560000}"/>
    <cellStyle name="Input0decimals 4 2 3 5" xfId="14170" xr:uid="{00000000-0005-0000-0000-0000A7560000}"/>
    <cellStyle name="Input0decimals 4 2 3 5 2" xfId="36199" xr:uid="{00000000-0005-0000-0000-0000A8560000}"/>
    <cellStyle name="Input0decimals 4 2 3 6" xfId="36193" xr:uid="{00000000-0005-0000-0000-0000A9560000}"/>
    <cellStyle name="Input0decimals 4 2 4" xfId="14171" xr:uid="{00000000-0005-0000-0000-0000AA560000}"/>
    <cellStyle name="Input0decimals 4 2 4 2" xfId="14172" xr:uid="{00000000-0005-0000-0000-0000AB560000}"/>
    <cellStyle name="Input0decimals 4 2 4 2 2" xfId="36201" xr:uid="{00000000-0005-0000-0000-0000AC560000}"/>
    <cellStyle name="Input0decimals 4 2 4 3" xfId="36200" xr:uid="{00000000-0005-0000-0000-0000AD560000}"/>
    <cellStyle name="Input0decimals 4 2 5" xfId="14173" xr:uid="{00000000-0005-0000-0000-0000AE560000}"/>
    <cellStyle name="Input0decimals 4 2 5 2" xfId="14174" xr:uid="{00000000-0005-0000-0000-0000AF560000}"/>
    <cellStyle name="Input0decimals 4 2 5 2 2" xfId="36203" xr:uid="{00000000-0005-0000-0000-0000B0560000}"/>
    <cellStyle name="Input0decimals 4 2 5 3" xfId="36202" xr:uid="{00000000-0005-0000-0000-0000B1560000}"/>
    <cellStyle name="Input0decimals 4 2 6" xfId="14175" xr:uid="{00000000-0005-0000-0000-0000B2560000}"/>
    <cellStyle name="Input0decimals 4 2 6 2" xfId="14176" xr:uid="{00000000-0005-0000-0000-0000B3560000}"/>
    <cellStyle name="Input0decimals 4 2 6 2 2" xfId="36205" xr:uid="{00000000-0005-0000-0000-0000B4560000}"/>
    <cellStyle name="Input0decimals 4 2 6 3" xfId="36204" xr:uid="{00000000-0005-0000-0000-0000B5560000}"/>
    <cellStyle name="Input0decimals 4 2 7" xfId="14177" xr:uid="{00000000-0005-0000-0000-0000B6560000}"/>
    <cellStyle name="Input0decimals 4 2 7 2" xfId="36206" xr:uid="{00000000-0005-0000-0000-0000B7560000}"/>
    <cellStyle name="Input0decimals 4 2 8" xfId="14178" xr:uid="{00000000-0005-0000-0000-0000B8560000}"/>
    <cellStyle name="Input0decimals 4 2 8 2" xfId="36207" xr:uid="{00000000-0005-0000-0000-0000B9560000}"/>
    <cellStyle name="Input0decimals 4 2 9" xfId="36185" xr:uid="{00000000-0005-0000-0000-0000BA560000}"/>
    <cellStyle name="Input0decimals 4 3" xfId="14179" xr:uid="{00000000-0005-0000-0000-0000BB560000}"/>
    <cellStyle name="Input0decimals 4 3 2" xfId="14180" xr:uid="{00000000-0005-0000-0000-0000BC560000}"/>
    <cellStyle name="Input0decimals 4 3 2 2" xfId="14181" xr:uid="{00000000-0005-0000-0000-0000BD560000}"/>
    <cellStyle name="Input0decimals 4 3 2 2 2" xfId="14182" xr:uid="{00000000-0005-0000-0000-0000BE560000}"/>
    <cellStyle name="Input0decimals 4 3 2 2 2 2" xfId="36211" xr:uid="{00000000-0005-0000-0000-0000BF560000}"/>
    <cellStyle name="Input0decimals 4 3 2 2 3" xfId="36210" xr:uid="{00000000-0005-0000-0000-0000C0560000}"/>
    <cellStyle name="Input0decimals 4 3 2 3" xfId="14183" xr:uid="{00000000-0005-0000-0000-0000C1560000}"/>
    <cellStyle name="Input0decimals 4 3 2 3 2" xfId="14184" xr:uid="{00000000-0005-0000-0000-0000C2560000}"/>
    <cellStyle name="Input0decimals 4 3 2 3 2 2" xfId="36213" xr:uid="{00000000-0005-0000-0000-0000C3560000}"/>
    <cellStyle name="Input0decimals 4 3 2 3 3" xfId="36212" xr:uid="{00000000-0005-0000-0000-0000C4560000}"/>
    <cellStyle name="Input0decimals 4 3 2 4" xfId="14185" xr:uid="{00000000-0005-0000-0000-0000C5560000}"/>
    <cellStyle name="Input0decimals 4 3 2 4 2" xfId="36214" xr:uid="{00000000-0005-0000-0000-0000C6560000}"/>
    <cellStyle name="Input0decimals 4 3 2 5" xfId="14186" xr:uid="{00000000-0005-0000-0000-0000C7560000}"/>
    <cellStyle name="Input0decimals 4 3 2 5 2" xfId="36215" xr:uid="{00000000-0005-0000-0000-0000C8560000}"/>
    <cellStyle name="Input0decimals 4 3 2 6" xfId="36209" xr:uid="{00000000-0005-0000-0000-0000C9560000}"/>
    <cellStyle name="Input0decimals 4 3 3" xfId="14187" xr:uid="{00000000-0005-0000-0000-0000CA560000}"/>
    <cellStyle name="Input0decimals 4 3 3 2" xfId="14188" xr:uid="{00000000-0005-0000-0000-0000CB560000}"/>
    <cellStyle name="Input0decimals 4 3 3 2 2" xfId="14189" xr:uid="{00000000-0005-0000-0000-0000CC560000}"/>
    <cellStyle name="Input0decimals 4 3 3 2 2 2" xfId="36218" xr:uid="{00000000-0005-0000-0000-0000CD560000}"/>
    <cellStyle name="Input0decimals 4 3 3 2 3" xfId="36217" xr:uid="{00000000-0005-0000-0000-0000CE560000}"/>
    <cellStyle name="Input0decimals 4 3 3 3" xfId="14190" xr:uid="{00000000-0005-0000-0000-0000CF560000}"/>
    <cellStyle name="Input0decimals 4 3 3 3 2" xfId="14191" xr:uid="{00000000-0005-0000-0000-0000D0560000}"/>
    <cellStyle name="Input0decimals 4 3 3 3 2 2" xfId="36220" xr:uid="{00000000-0005-0000-0000-0000D1560000}"/>
    <cellStyle name="Input0decimals 4 3 3 3 3" xfId="36219" xr:uid="{00000000-0005-0000-0000-0000D2560000}"/>
    <cellStyle name="Input0decimals 4 3 3 4" xfId="14192" xr:uid="{00000000-0005-0000-0000-0000D3560000}"/>
    <cellStyle name="Input0decimals 4 3 3 4 2" xfId="36221" xr:uid="{00000000-0005-0000-0000-0000D4560000}"/>
    <cellStyle name="Input0decimals 4 3 3 5" xfId="14193" xr:uid="{00000000-0005-0000-0000-0000D5560000}"/>
    <cellStyle name="Input0decimals 4 3 3 5 2" xfId="36222" xr:uid="{00000000-0005-0000-0000-0000D6560000}"/>
    <cellStyle name="Input0decimals 4 3 3 6" xfId="36216" xr:uid="{00000000-0005-0000-0000-0000D7560000}"/>
    <cellStyle name="Input0decimals 4 3 4" xfId="14194" xr:uid="{00000000-0005-0000-0000-0000D8560000}"/>
    <cellStyle name="Input0decimals 4 3 4 2" xfId="36223" xr:uid="{00000000-0005-0000-0000-0000D9560000}"/>
    <cellStyle name="Input0decimals 4 3 5" xfId="14195" xr:uid="{00000000-0005-0000-0000-0000DA560000}"/>
    <cellStyle name="Input0decimals 4 3 5 2" xfId="36224" xr:uid="{00000000-0005-0000-0000-0000DB560000}"/>
    <cellStyle name="Input0decimals 4 3 6" xfId="36208" xr:uid="{00000000-0005-0000-0000-0000DC560000}"/>
    <cellStyle name="Input0decimals 4 4" xfId="14196" xr:uid="{00000000-0005-0000-0000-0000DD560000}"/>
    <cellStyle name="Input0decimals 4 4 2" xfId="14197" xr:uid="{00000000-0005-0000-0000-0000DE560000}"/>
    <cellStyle name="Input0decimals 4 4 2 2" xfId="14198" xr:uid="{00000000-0005-0000-0000-0000DF560000}"/>
    <cellStyle name="Input0decimals 4 4 2 2 2" xfId="14199" xr:uid="{00000000-0005-0000-0000-0000E0560000}"/>
    <cellStyle name="Input0decimals 4 4 2 2 2 2" xfId="36228" xr:uid="{00000000-0005-0000-0000-0000E1560000}"/>
    <cellStyle name="Input0decimals 4 4 2 2 3" xfId="36227" xr:uid="{00000000-0005-0000-0000-0000E2560000}"/>
    <cellStyle name="Input0decimals 4 4 2 3" xfId="14200" xr:uid="{00000000-0005-0000-0000-0000E3560000}"/>
    <cellStyle name="Input0decimals 4 4 2 3 2" xfId="14201" xr:uid="{00000000-0005-0000-0000-0000E4560000}"/>
    <cellStyle name="Input0decimals 4 4 2 3 2 2" xfId="36230" xr:uid="{00000000-0005-0000-0000-0000E5560000}"/>
    <cellStyle name="Input0decimals 4 4 2 3 3" xfId="36229" xr:uid="{00000000-0005-0000-0000-0000E6560000}"/>
    <cellStyle name="Input0decimals 4 4 2 4" xfId="14202" xr:uid="{00000000-0005-0000-0000-0000E7560000}"/>
    <cellStyle name="Input0decimals 4 4 2 4 2" xfId="36231" xr:uid="{00000000-0005-0000-0000-0000E8560000}"/>
    <cellStyle name="Input0decimals 4 4 2 5" xfId="14203" xr:uid="{00000000-0005-0000-0000-0000E9560000}"/>
    <cellStyle name="Input0decimals 4 4 2 5 2" xfId="36232" xr:uid="{00000000-0005-0000-0000-0000EA560000}"/>
    <cellStyle name="Input0decimals 4 4 2 6" xfId="36226" xr:uid="{00000000-0005-0000-0000-0000EB560000}"/>
    <cellStyle name="Input0decimals 4 4 3" xfId="14204" xr:uid="{00000000-0005-0000-0000-0000EC560000}"/>
    <cellStyle name="Input0decimals 4 4 3 2" xfId="14205" xr:uid="{00000000-0005-0000-0000-0000ED560000}"/>
    <cellStyle name="Input0decimals 4 4 3 2 2" xfId="14206" xr:uid="{00000000-0005-0000-0000-0000EE560000}"/>
    <cellStyle name="Input0decimals 4 4 3 2 2 2" xfId="36235" xr:uid="{00000000-0005-0000-0000-0000EF560000}"/>
    <cellStyle name="Input0decimals 4 4 3 2 3" xfId="36234" xr:uid="{00000000-0005-0000-0000-0000F0560000}"/>
    <cellStyle name="Input0decimals 4 4 3 3" xfId="14207" xr:uid="{00000000-0005-0000-0000-0000F1560000}"/>
    <cellStyle name="Input0decimals 4 4 3 3 2" xfId="14208" xr:uid="{00000000-0005-0000-0000-0000F2560000}"/>
    <cellStyle name="Input0decimals 4 4 3 3 2 2" xfId="36237" xr:uid="{00000000-0005-0000-0000-0000F3560000}"/>
    <cellStyle name="Input0decimals 4 4 3 3 3" xfId="36236" xr:uid="{00000000-0005-0000-0000-0000F4560000}"/>
    <cellStyle name="Input0decimals 4 4 3 4" xfId="14209" xr:uid="{00000000-0005-0000-0000-0000F5560000}"/>
    <cellStyle name="Input0decimals 4 4 3 4 2" xfId="36238" xr:uid="{00000000-0005-0000-0000-0000F6560000}"/>
    <cellStyle name="Input0decimals 4 4 3 5" xfId="14210" xr:uid="{00000000-0005-0000-0000-0000F7560000}"/>
    <cellStyle name="Input0decimals 4 4 3 5 2" xfId="36239" xr:uid="{00000000-0005-0000-0000-0000F8560000}"/>
    <cellStyle name="Input0decimals 4 4 3 6" xfId="36233" xr:uid="{00000000-0005-0000-0000-0000F9560000}"/>
    <cellStyle name="Input0decimals 4 4 4" xfId="14211" xr:uid="{00000000-0005-0000-0000-0000FA560000}"/>
    <cellStyle name="Input0decimals 4 4 4 2" xfId="14212" xr:uid="{00000000-0005-0000-0000-0000FB560000}"/>
    <cellStyle name="Input0decimals 4 4 4 2 2" xfId="36241" xr:uid="{00000000-0005-0000-0000-0000FC560000}"/>
    <cellStyle name="Input0decimals 4 4 4 3" xfId="36240" xr:uid="{00000000-0005-0000-0000-0000FD560000}"/>
    <cellStyle name="Input0decimals 4 4 5" xfId="14213" xr:uid="{00000000-0005-0000-0000-0000FE560000}"/>
    <cellStyle name="Input0decimals 4 4 5 2" xfId="14214" xr:uid="{00000000-0005-0000-0000-0000FF560000}"/>
    <cellStyle name="Input0decimals 4 4 5 2 2" xfId="36243" xr:uid="{00000000-0005-0000-0000-000000570000}"/>
    <cellStyle name="Input0decimals 4 4 5 3" xfId="36242" xr:uid="{00000000-0005-0000-0000-000001570000}"/>
    <cellStyle name="Input0decimals 4 4 6" xfId="14215" xr:uid="{00000000-0005-0000-0000-000002570000}"/>
    <cellStyle name="Input0decimals 4 4 6 2" xfId="14216" xr:uid="{00000000-0005-0000-0000-000003570000}"/>
    <cellStyle name="Input0decimals 4 4 6 2 2" xfId="36245" xr:uid="{00000000-0005-0000-0000-000004570000}"/>
    <cellStyle name="Input0decimals 4 4 6 3" xfId="36244" xr:uid="{00000000-0005-0000-0000-000005570000}"/>
    <cellStyle name="Input0decimals 4 4 7" xfId="14217" xr:uid="{00000000-0005-0000-0000-000006570000}"/>
    <cellStyle name="Input0decimals 4 4 7 2" xfId="36246" xr:uid="{00000000-0005-0000-0000-000007570000}"/>
    <cellStyle name="Input0decimals 4 4 8" xfId="14218" xr:uid="{00000000-0005-0000-0000-000008570000}"/>
    <cellStyle name="Input0decimals 4 4 8 2" xfId="36247" xr:uid="{00000000-0005-0000-0000-000009570000}"/>
    <cellStyle name="Input0decimals 4 4 9" xfId="36225" xr:uid="{00000000-0005-0000-0000-00000A570000}"/>
    <cellStyle name="Input0decimals 4 5" xfId="14219" xr:uid="{00000000-0005-0000-0000-00000B570000}"/>
    <cellStyle name="Input0decimals 4 5 2" xfId="14220" xr:uid="{00000000-0005-0000-0000-00000C570000}"/>
    <cellStyle name="Input0decimals 4 5 2 2" xfId="14221" xr:uid="{00000000-0005-0000-0000-00000D570000}"/>
    <cellStyle name="Input0decimals 4 5 2 2 2" xfId="14222" xr:uid="{00000000-0005-0000-0000-00000E570000}"/>
    <cellStyle name="Input0decimals 4 5 2 2 2 2" xfId="36251" xr:uid="{00000000-0005-0000-0000-00000F570000}"/>
    <cellStyle name="Input0decimals 4 5 2 2 3" xfId="36250" xr:uid="{00000000-0005-0000-0000-000010570000}"/>
    <cellStyle name="Input0decimals 4 5 2 3" xfId="14223" xr:uid="{00000000-0005-0000-0000-000011570000}"/>
    <cellStyle name="Input0decimals 4 5 2 3 2" xfId="14224" xr:uid="{00000000-0005-0000-0000-000012570000}"/>
    <cellStyle name="Input0decimals 4 5 2 3 2 2" xfId="36253" xr:uid="{00000000-0005-0000-0000-000013570000}"/>
    <cellStyle name="Input0decimals 4 5 2 3 3" xfId="36252" xr:uid="{00000000-0005-0000-0000-000014570000}"/>
    <cellStyle name="Input0decimals 4 5 2 4" xfId="14225" xr:uid="{00000000-0005-0000-0000-000015570000}"/>
    <cellStyle name="Input0decimals 4 5 2 4 2" xfId="36254" xr:uid="{00000000-0005-0000-0000-000016570000}"/>
    <cellStyle name="Input0decimals 4 5 2 5" xfId="14226" xr:uid="{00000000-0005-0000-0000-000017570000}"/>
    <cellStyle name="Input0decimals 4 5 2 5 2" xfId="36255" xr:uid="{00000000-0005-0000-0000-000018570000}"/>
    <cellStyle name="Input0decimals 4 5 2 6" xfId="36249" xr:uid="{00000000-0005-0000-0000-000019570000}"/>
    <cellStyle name="Input0decimals 4 5 3" xfId="14227" xr:uid="{00000000-0005-0000-0000-00001A570000}"/>
    <cellStyle name="Input0decimals 4 5 3 2" xfId="14228" xr:uid="{00000000-0005-0000-0000-00001B570000}"/>
    <cellStyle name="Input0decimals 4 5 3 2 2" xfId="14229" xr:uid="{00000000-0005-0000-0000-00001C570000}"/>
    <cellStyle name="Input0decimals 4 5 3 2 2 2" xfId="36258" xr:uid="{00000000-0005-0000-0000-00001D570000}"/>
    <cellStyle name="Input0decimals 4 5 3 2 3" xfId="36257" xr:uid="{00000000-0005-0000-0000-00001E570000}"/>
    <cellStyle name="Input0decimals 4 5 3 3" xfId="14230" xr:uid="{00000000-0005-0000-0000-00001F570000}"/>
    <cellStyle name="Input0decimals 4 5 3 3 2" xfId="14231" xr:uid="{00000000-0005-0000-0000-000020570000}"/>
    <cellStyle name="Input0decimals 4 5 3 3 2 2" xfId="36260" xr:uid="{00000000-0005-0000-0000-000021570000}"/>
    <cellStyle name="Input0decimals 4 5 3 3 3" xfId="36259" xr:uid="{00000000-0005-0000-0000-000022570000}"/>
    <cellStyle name="Input0decimals 4 5 3 4" xfId="14232" xr:uid="{00000000-0005-0000-0000-000023570000}"/>
    <cellStyle name="Input0decimals 4 5 3 4 2" xfId="36261" xr:uid="{00000000-0005-0000-0000-000024570000}"/>
    <cellStyle name="Input0decimals 4 5 3 5" xfId="14233" xr:uid="{00000000-0005-0000-0000-000025570000}"/>
    <cellStyle name="Input0decimals 4 5 3 5 2" xfId="36262" xr:uid="{00000000-0005-0000-0000-000026570000}"/>
    <cellStyle name="Input0decimals 4 5 3 6" xfId="36256" xr:uid="{00000000-0005-0000-0000-000027570000}"/>
    <cellStyle name="Input0decimals 4 5 4" xfId="14234" xr:uid="{00000000-0005-0000-0000-000028570000}"/>
    <cellStyle name="Input0decimals 4 5 4 2" xfId="14235" xr:uid="{00000000-0005-0000-0000-000029570000}"/>
    <cellStyle name="Input0decimals 4 5 4 2 2" xfId="36264" xr:uid="{00000000-0005-0000-0000-00002A570000}"/>
    <cellStyle name="Input0decimals 4 5 4 3" xfId="36263" xr:uid="{00000000-0005-0000-0000-00002B570000}"/>
    <cellStyle name="Input0decimals 4 5 5" xfId="14236" xr:uid="{00000000-0005-0000-0000-00002C570000}"/>
    <cellStyle name="Input0decimals 4 5 5 2" xfId="14237" xr:uid="{00000000-0005-0000-0000-00002D570000}"/>
    <cellStyle name="Input0decimals 4 5 5 2 2" xfId="36266" xr:uid="{00000000-0005-0000-0000-00002E570000}"/>
    <cellStyle name="Input0decimals 4 5 5 3" xfId="36265" xr:uid="{00000000-0005-0000-0000-00002F570000}"/>
    <cellStyle name="Input0decimals 4 5 6" xfId="14238" xr:uid="{00000000-0005-0000-0000-000030570000}"/>
    <cellStyle name="Input0decimals 4 5 6 2" xfId="14239" xr:uid="{00000000-0005-0000-0000-000031570000}"/>
    <cellStyle name="Input0decimals 4 5 6 2 2" xfId="36268" xr:uid="{00000000-0005-0000-0000-000032570000}"/>
    <cellStyle name="Input0decimals 4 5 6 3" xfId="36267" xr:uid="{00000000-0005-0000-0000-000033570000}"/>
    <cellStyle name="Input0decimals 4 5 7" xfId="14240" xr:uid="{00000000-0005-0000-0000-000034570000}"/>
    <cellStyle name="Input0decimals 4 5 7 2" xfId="36269" xr:uid="{00000000-0005-0000-0000-000035570000}"/>
    <cellStyle name="Input0decimals 4 5 8" xfId="14241" xr:uid="{00000000-0005-0000-0000-000036570000}"/>
    <cellStyle name="Input0decimals 4 5 8 2" xfId="36270" xr:uid="{00000000-0005-0000-0000-000037570000}"/>
    <cellStyle name="Input0decimals 4 5 9" xfId="36248" xr:uid="{00000000-0005-0000-0000-000038570000}"/>
    <cellStyle name="Input0decimals 4 6" xfId="14242" xr:uid="{00000000-0005-0000-0000-000039570000}"/>
    <cellStyle name="Input0decimals 4 6 2" xfId="14243" xr:uid="{00000000-0005-0000-0000-00003A570000}"/>
    <cellStyle name="Input0decimals 4 6 2 2" xfId="14244" xr:uid="{00000000-0005-0000-0000-00003B570000}"/>
    <cellStyle name="Input0decimals 4 6 2 2 2" xfId="14245" xr:uid="{00000000-0005-0000-0000-00003C570000}"/>
    <cellStyle name="Input0decimals 4 6 2 2 2 2" xfId="36274" xr:uid="{00000000-0005-0000-0000-00003D570000}"/>
    <cellStyle name="Input0decimals 4 6 2 2 3" xfId="36273" xr:uid="{00000000-0005-0000-0000-00003E570000}"/>
    <cellStyle name="Input0decimals 4 6 2 3" xfId="14246" xr:uid="{00000000-0005-0000-0000-00003F570000}"/>
    <cellStyle name="Input0decimals 4 6 2 3 2" xfId="14247" xr:uid="{00000000-0005-0000-0000-000040570000}"/>
    <cellStyle name="Input0decimals 4 6 2 3 2 2" xfId="36276" xr:uid="{00000000-0005-0000-0000-000041570000}"/>
    <cellStyle name="Input0decimals 4 6 2 3 3" xfId="36275" xr:uid="{00000000-0005-0000-0000-000042570000}"/>
    <cellStyle name="Input0decimals 4 6 2 4" xfId="14248" xr:uid="{00000000-0005-0000-0000-000043570000}"/>
    <cellStyle name="Input0decimals 4 6 2 4 2" xfId="36277" xr:uid="{00000000-0005-0000-0000-000044570000}"/>
    <cellStyle name="Input0decimals 4 6 2 5" xfId="14249" xr:uid="{00000000-0005-0000-0000-000045570000}"/>
    <cellStyle name="Input0decimals 4 6 2 5 2" xfId="36278" xr:uid="{00000000-0005-0000-0000-000046570000}"/>
    <cellStyle name="Input0decimals 4 6 2 6" xfId="36272" xr:uid="{00000000-0005-0000-0000-000047570000}"/>
    <cellStyle name="Input0decimals 4 6 3" xfId="14250" xr:uid="{00000000-0005-0000-0000-000048570000}"/>
    <cellStyle name="Input0decimals 4 6 3 2" xfId="14251" xr:uid="{00000000-0005-0000-0000-000049570000}"/>
    <cellStyle name="Input0decimals 4 6 3 2 2" xfId="14252" xr:uid="{00000000-0005-0000-0000-00004A570000}"/>
    <cellStyle name="Input0decimals 4 6 3 2 2 2" xfId="36281" xr:uid="{00000000-0005-0000-0000-00004B570000}"/>
    <cellStyle name="Input0decimals 4 6 3 2 3" xfId="36280" xr:uid="{00000000-0005-0000-0000-00004C570000}"/>
    <cellStyle name="Input0decimals 4 6 3 3" xfId="14253" xr:uid="{00000000-0005-0000-0000-00004D570000}"/>
    <cellStyle name="Input0decimals 4 6 3 3 2" xfId="14254" xr:uid="{00000000-0005-0000-0000-00004E570000}"/>
    <cellStyle name="Input0decimals 4 6 3 3 2 2" xfId="36283" xr:uid="{00000000-0005-0000-0000-00004F570000}"/>
    <cellStyle name="Input0decimals 4 6 3 3 3" xfId="36282" xr:uid="{00000000-0005-0000-0000-000050570000}"/>
    <cellStyle name="Input0decimals 4 6 3 4" xfId="14255" xr:uid="{00000000-0005-0000-0000-000051570000}"/>
    <cellStyle name="Input0decimals 4 6 3 4 2" xfId="36284" xr:uid="{00000000-0005-0000-0000-000052570000}"/>
    <cellStyle name="Input0decimals 4 6 3 5" xfId="14256" xr:uid="{00000000-0005-0000-0000-000053570000}"/>
    <cellStyle name="Input0decimals 4 6 3 5 2" xfId="36285" xr:uid="{00000000-0005-0000-0000-000054570000}"/>
    <cellStyle name="Input0decimals 4 6 3 6" xfId="36279" xr:uid="{00000000-0005-0000-0000-000055570000}"/>
    <cellStyle name="Input0decimals 4 6 4" xfId="14257" xr:uid="{00000000-0005-0000-0000-000056570000}"/>
    <cellStyle name="Input0decimals 4 6 4 2" xfId="14258" xr:uid="{00000000-0005-0000-0000-000057570000}"/>
    <cellStyle name="Input0decimals 4 6 4 2 2" xfId="36287" xr:uid="{00000000-0005-0000-0000-000058570000}"/>
    <cellStyle name="Input0decimals 4 6 4 3" xfId="36286" xr:uid="{00000000-0005-0000-0000-000059570000}"/>
    <cellStyle name="Input0decimals 4 6 5" xfId="14259" xr:uid="{00000000-0005-0000-0000-00005A570000}"/>
    <cellStyle name="Input0decimals 4 6 5 2" xfId="14260" xr:uid="{00000000-0005-0000-0000-00005B570000}"/>
    <cellStyle name="Input0decimals 4 6 5 2 2" xfId="36289" xr:uid="{00000000-0005-0000-0000-00005C570000}"/>
    <cellStyle name="Input0decimals 4 6 5 3" xfId="36288" xr:uid="{00000000-0005-0000-0000-00005D570000}"/>
    <cellStyle name="Input0decimals 4 6 6" xfId="14261" xr:uid="{00000000-0005-0000-0000-00005E570000}"/>
    <cellStyle name="Input0decimals 4 6 6 2" xfId="14262" xr:uid="{00000000-0005-0000-0000-00005F570000}"/>
    <cellStyle name="Input0decimals 4 6 6 2 2" xfId="36291" xr:uid="{00000000-0005-0000-0000-000060570000}"/>
    <cellStyle name="Input0decimals 4 6 6 3" xfId="36290" xr:uid="{00000000-0005-0000-0000-000061570000}"/>
    <cellStyle name="Input0decimals 4 6 7" xfId="14263" xr:uid="{00000000-0005-0000-0000-000062570000}"/>
    <cellStyle name="Input0decimals 4 6 7 2" xfId="36292" xr:uid="{00000000-0005-0000-0000-000063570000}"/>
    <cellStyle name="Input0decimals 4 6 8" xfId="14264" xr:uid="{00000000-0005-0000-0000-000064570000}"/>
    <cellStyle name="Input0decimals 4 6 8 2" xfId="36293" xr:uid="{00000000-0005-0000-0000-000065570000}"/>
    <cellStyle name="Input0decimals 4 6 9" xfId="36271" xr:uid="{00000000-0005-0000-0000-000066570000}"/>
    <cellStyle name="Input0decimals 4 7" xfId="14265" xr:uid="{00000000-0005-0000-0000-000067570000}"/>
    <cellStyle name="Input0decimals 4 7 2" xfId="14266" xr:uid="{00000000-0005-0000-0000-000068570000}"/>
    <cellStyle name="Input0decimals 4 7 2 2" xfId="14267" xr:uid="{00000000-0005-0000-0000-000069570000}"/>
    <cellStyle name="Input0decimals 4 7 2 2 2" xfId="14268" xr:uid="{00000000-0005-0000-0000-00006A570000}"/>
    <cellStyle name="Input0decimals 4 7 2 2 2 2" xfId="36297" xr:uid="{00000000-0005-0000-0000-00006B570000}"/>
    <cellStyle name="Input0decimals 4 7 2 2 3" xfId="36296" xr:uid="{00000000-0005-0000-0000-00006C570000}"/>
    <cellStyle name="Input0decimals 4 7 2 3" xfId="14269" xr:uid="{00000000-0005-0000-0000-00006D570000}"/>
    <cellStyle name="Input0decimals 4 7 2 3 2" xfId="14270" xr:uid="{00000000-0005-0000-0000-00006E570000}"/>
    <cellStyle name="Input0decimals 4 7 2 3 2 2" xfId="36299" xr:uid="{00000000-0005-0000-0000-00006F570000}"/>
    <cellStyle name="Input0decimals 4 7 2 3 3" xfId="36298" xr:uid="{00000000-0005-0000-0000-000070570000}"/>
    <cellStyle name="Input0decimals 4 7 2 4" xfId="14271" xr:uid="{00000000-0005-0000-0000-000071570000}"/>
    <cellStyle name="Input0decimals 4 7 2 4 2" xfId="36300" xr:uid="{00000000-0005-0000-0000-000072570000}"/>
    <cellStyle name="Input0decimals 4 7 2 5" xfId="14272" xr:uid="{00000000-0005-0000-0000-000073570000}"/>
    <cellStyle name="Input0decimals 4 7 2 5 2" xfId="36301" xr:uid="{00000000-0005-0000-0000-000074570000}"/>
    <cellStyle name="Input0decimals 4 7 2 6" xfId="36295" xr:uid="{00000000-0005-0000-0000-000075570000}"/>
    <cellStyle name="Input0decimals 4 7 3" xfId="14273" xr:uid="{00000000-0005-0000-0000-000076570000}"/>
    <cellStyle name="Input0decimals 4 7 3 2" xfId="14274" xr:uid="{00000000-0005-0000-0000-000077570000}"/>
    <cellStyle name="Input0decimals 4 7 3 2 2" xfId="14275" xr:uid="{00000000-0005-0000-0000-000078570000}"/>
    <cellStyle name="Input0decimals 4 7 3 2 2 2" xfId="36304" xr:uid="{00000000-0005-0000-0000-000079570000}"/>
    <cellStyle name="Input0decimals 4 7 3 2 3" xfId="36303" xr:uid="{00000000-0005-0000-0000-00007A570000}"/>
    <cellStyle name="Input0decimals 4 7 3 3" xfId="14276" xr:uid="{00000000-0005-0000-0000-00007B570000}"/>
    <cellStyle name="Input0decimals 4 7 3 3 2" xfId="14277" xr:uid="{00000000-0005-0000-0000-00007C570000}"/>
    <cellStyle name="Input0decimals 4 7 3 3 2 2" xfId="36306" xr:uid="{00000000-0005-0000-0000-00007D570000}"/>
    <cellStyle name="Input0decimals 4 7 3 3 3" xfId="36305" xr:uid="{00000000-0005-0000-0000-00007E570000}"/>
    <cellStyle name="Input0decimals 4 7 3 4" xfId="14278" xr:uid="{00000000-0005-0000-0000-00007F570000}"/>
    <cellStyle name="Input0decimals 4 7 3 4 2" xfId="36307" xr:uid="{00000000-0005-0000-0000-000080570000}"/>
    <cellStyle name="Input0decimals 4 7 3 5" xfId="14279" xr:uid="{00000000-0005-0000-0000-000081570000}"/>
    <cellStyle name="Input0decimals 4 7 3 5 2" xfId="36308" xr:uid="{00000000-0005-0000-0000-000082570000}"/>
    <cellStyle name="Input0decimals 4 7 3 6" xfId="36302" xr:uid="{00000000-0005-0000-0000-000083570000}"/>
    <cellStyle name="Input0decimals 4 7 4" xfId="14280" xr:uid="{00000000-0005-0000-0000-000084570000}"/>
    <cellStyle name="Input0decimals 4 7 4 2" xfId="14281" xr:uid="{00000000-0005-0000-0000-000085570000}"/>
    <cellStyle name="Input0decimals 4 7 4 2 2" xfId="36310" xr:uid="{00000000-0005-0000-0000-000086570000}"/>
    <cellStyle name="Input0decimals 4 7 4 3" xfId="36309" xr:uid="{00000000-0005-0000-0000-000087570000}"/>
    <cellStyle name="Input0decimals 4 7 5" xfId="14282" xr:uid="{00000000-0005-0000-0000-000088570000}"/>
    <cellStyle name="Input0decimals 4 7 5 2" xfId="14283" xr:uid="{00000000-0005-0000-0000-000089570000}"/>
    <cellStyle name="Input0decimals 4 7 5 2 2" xfId="36312" xr:uid="{00000000-0005-0000-0000-00008A570000}"/>
    <cellStyle name="Input0decimals 4 7 5 3" xfId="36311" xr:uid="{00000000-0005-0000-0000-00008B570000}"/>
    <cellStyle name="Input0decimals 4 7 6" xfId="14284" xr:uid="{00000000-0005-0000-0000-00008C570000}"/>
    <cellStyle name="Input0decimals 4 7 6 2" xfId="14285" xr:uid="{00000000-0005-0000-0000-00008D570000}"/>
    <cellStyle name="Input0decimals 4 7 6 2 2" xfId="36314" xr:uid="{00000000-0005-0000-0000-00008E570000}"/>
    <cellStyle name="Input0decimals 4 7 6 3" xfId="36313" xr:uid="{00000000-0005-0000-0000-00008F570000}"/>
    <cellStyle name="Input0decimals 4 7 7" xfId="14286" xr:uid="{00000000-0005-0000-0000-000090570000}"/>
    <cellStyle name="Input0decimals 4 7 7 2" xfId="36315" xr:uid="{00000000-0005-0000-0000-000091570000}"/>
    <cellStyle name="Input0decimals 4 7 8" xfId="14287" xr:uid="{00000000-0005-0000-0000-000092570000}"/>
    <cellStyle name="Input0decimals 4 7 8 2" xfId="36316" xr:uid="{00000000-0005-0000-0000-000093570000}"/>
    <cellStyle name="Input0decimals 4 7 9" xfId="36294" xr:uid="{00000000-0005-0000-0000-000094570000}"/>
    <cellStyle name="Input0decimals 4 8" xfId="14288" xr:uid="{00000000-0005-0000-0000-000095570000}"/>
    <cellStyle name="Input0decimals 4 8 2" xfId="14289" xr:uid="{00000000-0005-0000-0000-000096570000}"/>
    <cellStyle name="Input0decimals 4 8 2 2" xfId="14290" xr:uid="{00000000-0005-0000-0000-000097570000}"/>
    <cellStyle name="Input0decimals 4 8 2 2 2" xfId="14291" xr:uid="{00000000-0005-0000-0000-000098570000}"/>
    <cellStyle name="Input0decimals 4 8 2 2 2 2" xfId="36320" xr:uid="{00000000-0005-0000-0000-000099570000}"/>
    <cellStyle name="Input0decimals 4 8 2 2 3" xfId="36319" xr:uid="{00000000-0005-0000-0000-00009A570000}"/>
    <cellStyle name="Input0decimals 4 8 2 3" xfId="14292" xr:uid="{00000000-0005-0000-0000-00009B570000}"/>
    <cellStyle name="Input0decimals 4 8 2 3 2" xfId="14293" xr:uid="{00000000-0005-0000-0000-00009C570000}"/>
    <cellStyle name="Input0decimals 4 8 2 3 2 2" xfId="36322" xr:uid="{00000000-0005-0000-0000-00009D570000}"/>
    <cellStyle name="Input0decimals 4 8 2 3 3" xfId="36321" xr:uid="{00000000-0005-0000-0000-00009E570000}"/>
    <cellStyle name="Input0decimals 4 8 2 4" xfId="14294" xr:uid="{00000000-0005-0000-0000-00009F570000}"/>
    <cellStyle name="Input0decimals 4 8 2 4 2" xfId="36323" xr:uid="{00000000-0005-0000-0000-0000A0570000}"/>
    <cellStyle name="Input0decimals 4 8 2 5" xfId="14295" xr:uid="{00000000-0005-0000-0000-0000A1570000}"/>
    <cellStyle name="Input0decimals 4 8 2 5 2" xfId="36324" xr:uid="{00000000-0005-0000-0000-0000A2570000}"/>
    <cellStyle name="Input0decimals 4 8 2 6" xfId="36318" xr:uid="{00000000-0005-0000-0000-0000A3570000}"/>
    <cellStyle name="Input0decimals 4 8 3" xfId="14296" xr:uid="{00000000-0005-0000-0000-0000A4570000}"/>
    <cellStyle name="Input0decimals 4 8 3 2" xfId="14297" xr:uid="{00000000-0005-0000-0000-0000A5570000}"/>
    <cellStyle name="Input0decimals 4 8 3 2 2" xfId="14298" xr:uid="{00000000-0005-0000-0000-0000A6570000}"/>
    <cellStyle name="Input0decimals 4 8 3 2 2 2" xfId="36327" xr:uid="{00000000-0005-0000-0000-0000A7570000}"/>
    <cellStyle name="Input0decimals 4 8 3 2 3" xfId="36326" xr:uid="{00000000-0005-0000-0000-0000A8570000}"/>
    <cellStyle name="Input0decimals 4 8 3 3" xfId="14299" xr:uid="{00000000-0005-0000-0000-0000A9570000}"/>
    <cellStyle name="Input0decimals 4 8 3 3 2" xfId="14300" xr:uid="{00000000-0005-0000-0000-0000AA570000}"/>
    <cellStyle name="Input0decimals 4 8 3 3 2 2" xfId="36329" xr:uid="{00000000-0005-0000-0000-0000AB570000}"/>
    <cellStyle name="Input0decimals 4 8 3 3 3" xfId="36328" xr:uid="{00000000-0005-0000-0000-0000AC570000}"/>
    <cellStyle name="Input0decimals 4 8 3 4" xfId="14301" xr:uid="{00000000-0005-0000-0000-0000AD570000}"/>
    <cellStyle name="Input0decimals 4 8 3 4 2" xfId="36330" xr:uid="{00000000-0005-0000-0000-0000AE570000}"/>
    <cellStyle name="Input0decimals 4 8 3 5" xfId="14302" xr:uid="{00000000-0005-0000-0000-0000AF570000}"/>
    <cellStyle name="Input0decimals 4 8 3 5 2" xfId="36331" xr:uid="{00000000-0005-0000-0000-0000B0570000}"/>
    <cellStyle name="Input0decimals 4 8 3 6" xfId="36325" xr:uid="{00000000-0005-0000-0000-0000B1570000}"/>
    <cellStyle name="Input0decimals 4 8 4" xfId="14303" xr:uid="{00000000-0005-0000-0000-0000B2570000}"/>
    <cellStyle name="Input0decimals 4 8 4 2" xfId="14304" xr:uid="{00000000-0005-0000-0000-0000B3570000}"/>
    <cellStyle name="Input0decimals 4 8 4 2 2" xfId="36333" xr:uid="{00000000-0005-0000-0000-0000B4570000}"/>
    <cellStyle name="Input0decimals 4 8 4 3" xfId="36332" xr:uid="{00000000-0005-0000-0000-0000B5570000}"/>
    <cellStyle name="Input0decimals 4 8 5" xfId="14305" xr:uid="{00000000-0005-0000-0000-0000B6570000}"/>
    <cellStyle name="Input0decimals 4 8 5 2" xfId="14306" xr:uid="{00000000-0005-0000-0000-0000B7570000}"/>
    <cellStyle name="Input0decimals 4 8 5 2 2" xfId="36335" xr:uid="{00000000-0005-0000-0000-0000B8570000}"/>
    <cellStyle name="Input0decimals 4 8 5 3" xfId="36334" xr:uid="{00000000-0005-0000-0000-0000B9570000}"/>
    <cellStyle name="Input0decimals 4 8 6" xfId="14307" xr:uid="{00000000-0005-0000-0000-0000BA570000}"/>
    <cellStyle name="Input0decimals 4 8 6 2" xfId="14308" xr:uid="{00000000-0005-0000-0000-0000BB570000}"/>
    <cellStyle name="Input0decimals 4 8 6 2 2" xfId="36337" xr:uid="{00000000-0005-0000-0000-0000BC570000}"/>
    <cellStyle name="Input0decimals 4 8 6 3" xfId="36336" xr:uid="{00000000-0005-0000-0000-0000BD570000}"/>
    <cellStyle name="Input0decimals 4 8 7" xfId="14309" xr:uid="{00000000-0005-0000-0000-0000BE570000}"/>
    <cellStyle name="Input0decimals 4 8 7 2" xfId="36338" xr:uid="{00000000-0005-0000-0000-0000BF570000}"/>
    <cellStyle name="Input0decimals 4 8 8" xfId="14310" xr:uid="{00000000-0005-0000-0000-0000C0570000}"/>
    <cellStyle name="Input0decimals 4 8 8 2" xfId="36339" xr:uid="{00000000-0005-0000-0000-0000C1570000}"/>
    <cellStyle name="Input0decimals 4 8 9" xfId="36317" xr:uid="{00000000-0005-0000-0000-0000C2570000}"/>
    <cellStyle name="Input0decimals 4 9" xfId="14311" xr:uid="{00000000-0005-0000-0000-0000C3570000}"/>
    <cellStyle name="Input0decimals 4 9 2" xfId="14312" xr:uid="{00000000-0005-0000-0000-0000C4570000}"/>
    <cellStyle name="Input0decimals 4 9 2 2" xfId="14313" xr:uid="{00000000-0005-0000-0000-0000C5570000}"/>
    <cellStyle name="Input0decimals 4 9 2 2 2" xfId="14314" xr:uid="{00000000-0005-0000-0000-0000C6570000}"/>
    <cellStyle name="Input0decimals 4 9 2 2 2 2" xfId="36343" xr:uid="{00000000-0005-0000-0000-0000C7570000}"/>
    <cellStyle name="Input0decimals 4 9 2 2 3" xfId="36342" xr:uid="{00000000-0005-0000-0000-0000C8570000}"/>
    <cellStyle name="Input0decimals 4 9 2 3" xfId="14315" xr:uid="{00000000-0005-0000-0000-0000C9570000}"/>
    <cellStyle name="Input0decimals 4 9 2 3 2" xfId="14316" xr:uid="{00000000-0005-0000-0000-0000CA570000}"/>
    <cellStyle name="Input0decimals 4 9 2 3 2 2" xfId="36345" xr:uid="{00000000-0005-0000-0000-0000CB570000}"/>
    <cellStyle name="Input0decimals 4 9 2 3 3" xfId="36344" xr:uid="{00000000-0005-0000-0000-0000CC570000}"/>
    <cellStyle name="Input0decimals 4 9 2 4" xfId="14317" xr:uid="{00000000-0005-0000-0000-0000CD570000}"/>
    <cellStyle name="Input0decimals 4 9 2 4 2" xfId="36346" xr:uid="{00000000-0005-0000-0000-0000CE570000}"/>
    <cellStyle name="Input0decimals 4 9 2 5" xfId="14318" xr:uid="{00000000-0005-0000-0000-0000CF570000}"/>
    <cellStyle name="Input0decimals 4 9 2 5 2" xfId="36347" xr:uid="{00000000-0005-0000-0000-0000D0570000}"/>
    <cellStyle name="Input0decimals 4 9 2 6" xfId="36341" xr:uid="{00000000-0005-0000-0000-0000D1570000}"/>
    <cellStyle name="Input0decimals 4 9 3" xfId="14319" xr:uid="{00000000-0005-0000-0000-0000D2570000}"/>
    <cellStyle name="Input0decimals 4 9 3 2" xfId="14320" xr:uid="{00000000-0005-0000-0000-0000D3570000}"/>
    <cellStyle name="Input0decimals 4 9 3 2 2" xfId="14321" xr:uid="{00000000-0005-0000-0000-0000D4570000}"/>
    <cellStyle name="Input0decimals 4 9 3 2 2 2" xfId="36350" xr:uid="{00000000-0005-0000-0000-0000D5570000}"/>
    <cellStyle name="Input0decimals 4 9 3 2 3" xfId="36349" xr:uid="{00000000-0005-0000-0000-0000D6570000}"/>
    <cellStyle name="Input0decimals 4 9 3 3" xfId="14322" xr:uid="{00000000-0005-0000-0000-0000D7570000}"/>
    <cellStyle name="Input0decimals 4 9 3 3 2" xfId="14323" xr:uid="{00000000-0005-0000-0000-0000D8570000}"/>
    <cellStyle name="Input0decimals 4 9 3 3 2 2" xfId="36352" xr:uid="{00000000-0005-0000-0000-0000D9570000}"/>
    <cellStyle name="Input0decimals 4 9 3 3 3" xfId="36351" xr:uid="{00000000-0005-0000-0000-0000DA570000}"/>
    <cellStyle name="Input0decimals 4 9 3 4" xfId="14324" xr:uid="{00000000-0005-0000-0000-0000DB570000}"/>
    <cellStyle name="Input0decimals 4 9 3 4 2" xfId="36353" xr:uid="{00000000-0005-0000-0000-0000DC570000}"/>
    <cellStyle name="Input0decimals 4 9 3 5" xfId="14325" xr:uid="{00000000-0005-0000-0000-0000DD570000}"/>
    <cellStyle name="Input0decimals 4 9 3 5 2" xfId="36354" xr:uid="{00000000-0005-0000-0000-0000DE570000}"/>
    <cellStyle name="Input0decimals 4 9 3 6" xfId="36348" xr:uid="{00000000-0005-0000-0000-0000DF570000}"/>
    <cellStyle name="Input0decimals 4 9 4" xfId="14326" xr:uid="{00000000-0005-0000-0000-0000E0570000}"/>
    <cellStyle name="Input0decimals 4 9 4 2" xfId="14327" xr:uid="{00000000-0005-0000-0000-0000E1570000}"/>
    <cellStyle name="Input0decimals 4 9 4 2 2" xfId="36356" xr:uid="{00000000-0005-0000-0000-0000E2570000}"/>
    <cellStyle name="Input0decimals 4 9 4 3" xfId="36355" xr:uid="{00000000-0005-0000-0000-0000E3570000}"/>
    <cellStyle name="Input0decimals 4 9 5" xfId="14328" xr:uid="{00000000-0005-0000-0000-0000E4570000}"/>
    <cellStyle name="Input0decimals 4 9 5 2" xfId="14329" xr:uid="{00000000-0005-0000-0000-0000E5570000}"/>
    <cellStyle name="Input0decimals 4 9 5 2 2" xfId="36358" xr:uid="{00000000-0005-0000-0000-0000E6570000}"/>
    <cellStyle name="Input0decimals 4 9 5 3" xfId="36357" xr:uid="{00000000-0005-0000-0000-0000E7570000}"/>
    <cellStyle name="Input0decimals 4 9 6" xfId="14330" xr:uid="{00000000-0005-0000-0000-0000E8570000}"/>
    <cellStyle name="Input0decimals 4 9 6 2" xfId="14331" xr:uid="{00000000-0005-0000-0000-0000E9570000}"/>
    <cellStyle name="Input0decimals 4 9 6 2 2" xfId="36360" xr:uid="{00000000-0005-0000-0000-0000EA570000}"/>
    <cellStyle name="Input0decimals 4 9 6 3" xfId="36359" xr:uid="{00000000-0005-0000-0000-0000EB570000}"/>
    <cellStyle name="Input0decimals 4 9 7" xfId="14332" xr:uid="{00000000-0005-0000-0000-0000EC570000}"/>
    <cellStyle name="Input0decimals 4 9 7 2" xfId="36361" xr:uid="{00000000-0005-0000-0000-0000ED570000}"/>
    <cellStyle name="Input0decimals 4 9 8" xfId="14333" xr:uid="{00000000-0005-0000-0000-0000EE570000}"/>
    <cellStyle name="Input0decimals 4 9 8 2" xfId="36362" xr:uid="{00000000-0005-0000-0000-0000EF570000}"/>
    <cellStyle name="Input0decimals 4 9 9" xfId="36340" xr:uid="{00000000-0005-0000-0000-0000F0570000}"/>
    <cellStyle name="Input0decimals 5" xfId="14334" xr:uid="{00000000-0005-0000-0000-0000F1570000}"/>
    <cellStyle name="Input0decimals 5 10" xfId="14335" xr:uid="{00000000-0005-0000-0000-0000F2570000}"/>
    <cellStyle name="Input0decimals 5 10 2" xfId="14336" xr:uid="{00000000-0005-0000-0000-0000F3570000}"/>
    <cellStyle name="Input0decimals 5 10 2 2" xfId="14337" xr:uid="{00000000-0005-0000-0000-0000F4570000}"/>
    <cellStyle name="Input0decimals 5 10 2 2 2" xfId="14338" xr:uid="{00000000-0005-0000-0000-0000F5570000}"/>
    <cellStyle name="Input0decimals 5 10 2 2 2 2" xfId="36367" xr:uid="{00000000-0005-0000-0000-0000F6570000}"/>
    <cellStyle name="Input0decimals 5 10 2 2 3" xfId="36366" xr:uid="{00000000-0005-0000-0000-0000F7570000}"/>
    <cellStyle name="Input0decimals 5 10 2 3" xfId="14339" xr:uid="{00000000-0005-0000-0000-0000F8570000}"/>
    <cellStyle name="Input0decimals 5 10 2 3 2" xfId="14340" xr:uid="{00000000-0005-0000-0000-0000F9570000}"/>
    <cellStyle name="Input0decimals 5 10 2 3 2 2" xfId="36369" xr:uid="{00000000-0005-0000-0000-0000FA570000}"/>
    <cellStyle name="Input0decimals 5 10 2 3 3" xfId="36368" xr:uid="{00000000-0005-0000-0000-0000FB570000}"/>
    <cellStyle name="Input0decimals 5 10 2 4" xfId="14341" xr:uid="{00000000-0005-0000-0000-0000FC570000}"/>
    <cellStyle name="Input0decimals 5 10 2 4 2" xfId="36370" xr:uid="{00000000-0005-0000-0000-0000FD570000}"/>
    <cellStyle name="Input0decimals 5 10 2 5" xfId="14342" xr:uid="{00000000-0005-0000-0000-0000FE570000}"/>
    <cellStyle name="Input0decimals 5 10 2 5 2" xfId="36371" xr:uid="{00000000-0005-0000-0000-0000FF570000}"/>
    <cellStyle name="Input0decimals 5 10 2 6" xfId="36365" xr:uid="{00000000-0005-0000-0000-000000580000}"/>
    <cellStyle name="Input0decimals 5 10 3" xfId="14343" xr:uid="{00000000-0005-0000-0000-000001580000}"/>
    <cellStyle name="Input0decimals 5 10 3 2" xfId="14344" xr:uid="{00000000-0005-0000-0000-000002580000}"/>
    <cellStyle name="Input0decimals 5 10 3 2 2" xfId="14345" xr:uid="{00000000-0005-0000-0000-000003580000}"/>
    <cellStyle name="Input0decimals 5 10 3 2 2 2" xfId="36374" xr:uid="{00000000-0005-0000-0000-000004580000}"/>
    <cellStyle name="Input0decimals 5 10 3 2 3" xfId="36373" xr:uid="{00000000-0005-0000-0000-000005580000}"/>
    <cellStyle name="Input0decimals 5 10 3 3" xfId="14346" xr:uid="{00000000-0005-0000-0000-000006580000}"/>
    <cellStyle name="Input0decimals 5 10 3 3 2" xfId="14347" xr:uid="{00000000-0005-0000-0000-000007580000}"/>
    <cellStyle name="Input0decimals 5 10 3 3 2 2" xfId="36376" xr:uid="{00000000-0005-0000-0000-000008580000}"/>
    <cellStyle name="Input0decimals 5 10 3 3 3" xfId="36375" xr:uid="{00000000-0005-0000-0000-000009580000}"/>
    <cellStyle name="Input0decimals 5 10 3 4" xfId="14348" xr:uid="{00000000-0005-0000-0000-00000A580000}"/>
    <cellStyle name="Input0decimals 5 10 3 4 2" xfId="36377" xr:uid="{00000000-0005-0000-0000-00000B580000}"/>
    <cellStyle name="Input0decimals 5 10 3 5" xfId="14349" xr:uid="{00000000-0005-0000-0000-00000C580000}"/>
    <cellStyle name="Input0decimals 5 10 3 5 2" xfId="36378" xr:uid="{00000000-0005-0000-0000-00000D580000}"/>
    <cellStyle name="Input0decimals 5 10 3 6" xfId="36372" xr:uid="{00000000-0005-0000-0000-00000E580000}"/>
    <cellStyle name="Input0decimals 5 10 4" xfId="14350" xr:uid="{00000000-0005-0000-0000-00000F580000}"/>
    <cellStyle name="Input0decimals 5 10 4 2" xfId="14351" xr:uid="{00000000-0005-0000-0000-000010580000}"/>
    <cellStyle name="Input0decimals 5 10 4 2 2" xfId="36380" xr:uid="{00000000-0005-0000-0000-000011580000}"/>
    <cellStyle name="Input0decimals 5 10 4 3" xfId="36379" xr:uid="{00000000-0005-0000-0000-000012580000}"/>
    <cellStyle name="Input0decimals 5 10 5" xfId="14352" xr:uid="{00000000-0005-0000-0000-000013580000}"/>
    <cellStyle name="Input0decimals 5 10 5 2" xfId="14353" xr:uid="{00000000-0005-0000-0000-000014580000}"/>
    <cellStyle name="Input0decimals 5 10 5 2 2" xfId="36382" xr:uid="{00000000-0005-0000-0000-000015580000}"/>
    <cellStyle name="Input0decimals 5 10 5 3" xfId="36381" xr:uid="{00000000-0005-0000-0000-000016580000}"/>
    <cellStyle name="Input0decimals 5 10 6" xfId="14354" xr:uid="{00000000-0005-0000-0000-000017580000}"/>
    <cellStyle name="Input0decimals 5 10 6 2" xfId="14355" xr:uid="{00000000-0005-0000-0000-000018580000}"/>
    <cellStyle name="Input0decimals 5 10 6 2 2" xfId="36384" xr:uid="{00000000-0005-0000-0000-000019580000}"/>
    <cellStyle name="Input0decimals 5 10 6 3" xfId="36383" xr:uid="{00000000-0005-0000-0000-00001A580000}"/>
    <cellStyle name="Input0decimals 5 10 7" xfId="14356" xr:uid="{00000000-0005-0000-0000-00001B580000}"/>
    <cellStyle name="Input0decimals 5 10 7 2" xfId="36385" xr:uid="{00000000-0005-0000-0000-00001C580000}"/>
    <cellStyle name="Input0decimals 5 10 8" xfId="14357" xr:uid="{00000000-0005-0000-0000-00001D580000}"/>
    <cellStyle name="Input0decimals 5 10 8 2" xfId="36386" xr:uid="{00000000-0005-0000-0000-00001E580000}"/>
    <cellStyle name="Input0decimals 5 10 9" xfId="36364" xr:uid="{00000000-0005-0000-0000-00001F580000}"/>
    <cellStyle name="Input0decimals 5 11" xfId="14358" xr:uid="{00000000-0005-0000-0000-000020580000}"/>
    <cellStyle name="Input0decimals 5 11 2" xfId="14359" xr:uid="{00000000-0005-0000-0000-000021580000}"/>
    <cellStyle name="Input0decimals 5 11 2 2" xfId="14360" xr:uid="{00000000-0005-0000-0000-000022580000}"/>
    <cellStyle name="Input0decimals 5 11 2 2 2" xfId="14361" xr:uid="{00000000-0005-0000-0000-000023580000}"/>
    <cellStyle name="Input0decimals 5 11 2 2 2 2" xfId="36390" xr:uid="{00000000-0005-0000-0000-000024580000}"/>
    <cellStyle name="Input0decimals 5 11 2 2 3" xfId="36389" xr:uid="{00000000-0005-0000-0000-000025580000}"/>
    <cellStyle name="Input0decimals 5 11 2 3" xfId="14362" xr:uid="{00000000-0005-0000-0000-000026580000}"/>
    <cellStyle name="Input0decimals 5 11 2 3 2" xfId="14363" xr:uid="{00000000-0005-0000-0000-000027580000}"/>
    <cellStyle name="Input0decimals 5 11 2 3 2 2" xfId="36392" xr:uid="{00000000-0005-0000-0000-000028580000}"/>
    <cellStyle name="Input0decimals 5 11 2 3 3" xfId="36391" xr:uid="{00000000-0005-0000-0000-000029580000}"/>
    <cellStyle name="Input0decimals 5 11 2 4" xfId="14364" xr:uid="{00000000-0005-0000-0000-00002A580000}"/>
    <cellStyle name="Input0decimals 5 11 2 4 2" xfId="36393" xr:uid="{00000000-0005-0000-0000-00002B580000}"/>
    <cellStyle name="Input0decimals 5 11 2 5" xfId="14365" xr:uid="{00000000-0005-0000-0000-00002C580000}"/>
    <cellStyle name="Input0decimals 5 11 2 5 2" xfId="36394" xr:uid="{00000000-0005-0000-0000-00002D580000}"/>
    <cellStyle name="Input0decimals 5 11 2 6" xfId="36388" xr:uid="{00000000-0005-0000-0000-00002E580000}"/>
    <cellStyle name="Input0decimals 5 11 3" xfId="14366" xr:uid="{00000000-0005-0000-0000-00002F580000}"/>
    <cellStyle name="Input0decimals 5 11 3 2" xfId="14367" xr:uid="{00000000-0005-0000-0000-000030580000}"/>
    <cellStyle name="Input0decimals 5 11 3 2 2" xfId="14368" xr:uid="{00000000-0005-0000-0000-000031580000}"/>
    <cellStyle name="Input0decimals 5 11 3 2 2 2" xfId="36397" xr:uid="{00000000-0005-0000-0000-000032580000}"/>
    <cellStyle name="Input0decimals 5 11 3 2 3" xfId="36396" xr:uid="{00000000-0005-0000-0000-000033580000}"/>
    <cellStyle name="Input0decimals 5 11 3 3" xfId="14369" xr:uid="{00000000-0005-0000-0000-000034580000}"/>
    <cellStyle name="Input0decimals 5 11 3 3 2" xfId="14370" xr:uid="{00000000-0005-0000-0000-000035580000}"/>
    <cellStyle name="Input0decimals 5 11 3 3 2 2" xfId="36399" xr:uid="{00000000-0005-0000-0000-000036580000}"/>
    <cellStyle name="Input0decimals 5 11 3 3 3" xfId="36398" xr:uid="{00000000-0005-0000-0000-000037580000}"/>
    <cellStyle name="Input0decimals 5 11 3 4" xfId="14371" xr:uid="{00000000-0005-0000-0000-000038580000}"/>
    <cellStyle name="Input0decimals 5 11 3 4 2" xfId="36400" xr:uid="{00000000-0005-0000-0000-000039580000}"/>
    <cellStyle name="Input0decimals 5 11 3 5" xfId="14372" xr:uid="{00000000-0005-0000-0000-00003A580000}"/>
    <cellStyle name="Input0decimals 5 11 3 5 2" xfId="36401" xr:uid="{00000000-0005-0000-0000-00003B580000}"/>
    <cellStyle name="Input0decimals 5 11 3 6" xfId="36395" xr:uid="{00000000-0005-0000-0000-00003C580000}"/>
    <cellStyle name="Input0decimals 5 11 4" xfId="14373" xr:uid="{00000000-0005-0000-0000-00003D580000}"/>
    <cellStyle name="Input0decimals 5 11 4 2" xfId="14374" xr:uid="{00000000-0005-0000-0000-00003E580000}"/>
    <cellStyle name="Input0decimals 5 11 4 2 2" xfId="36403" xr:uid="{00000000-0005-0000-0000-00003F580000}"/>
    <cellStyle name="Input0decimals 5 11 4 3" xfId="36402" xr:uid="{00000000-0005-0000-0000-000040580000}"/>
    <cellStyle name="Input0decimals 5 11 5" xfId="14375" xr:uid="{00000000-0005-0000-0000-000041580000}"/>
    <cellStyle name="Input0decimals 5 11 5 2" xfId="14376" xr:uid="{00000000-0005-0000-0000-000042580000}"/>
    <cellStyle name="Input0decimals 5 11 5 2 2" xfId="36405" xr:uid="{00000000-0005-0000-0000-000043580000}"/>
    <cellStyle name="Input0decimals 5 11 5 3" xfId="36404" xr:uid="{00000000-0005-0000-0000-000044580000}"/>
    <cellStyle name="Input0decimals 5 11 6" xfId="14377" xr:uid="{00000000-0005-0000-0000-000045580000}"/>
    <cellStyle name="Input0decimals 5 11 6 2" xfId="14378" xr:uid="{00000000-0005-0000-0000-000046580000}"/>
    <cellStyle name="Input0decimals 5 11 6 2 2" xfId="36407" xr:uid="{00000000-0005-0000-0000-000047580000}"/>
    <cellStyle name="Input0decimals 5 11 6 3" xfId="36406" xr:uid="{00000000-0005-0000-0000-000048580000}"/>
    <cellStyle name="Input0decimals 5 11 7" xfId="14379" xr:uid="{00000000-0005-0000-0000-000049580000}"/>
    <cellStyle name="Input0decimals 5 11 7 2" xfId="36408" xr:uid="{00000000-0005-0000-0000-00004A580000}"/>
    <cellStyle name="Input0decimals 5 11 8" xfId="14380" xr:uid="{00000000-0005-0000-0000-00004B580000}"/>
    <cellStyle name="Input0decimals 5 11 8 2" xfId="36409" xr:uid="{00000000-0005-0000-0000-00004C580000}"/>
    <cellStyle name="Input0decimals 5 11 9" xfId="36387" xr:uid="{00000000-0005-0000-0000-00004D580000}"/>
    <cellStyle name="Input0decimals 5 12" xfId="14381" xr:uid="{00000000-0005-0000-0000-00004E580000}"/>
    <cellStyle name="Input0decimals 5 12 2" xfId="14382" xr:uid="{00000000-0005-0000-0000-00004F580000}"/>
    <cellStyle name="Input0decimals 5 12 2 2" xfId="14383" xr:uid="{00000000-0005-0000-0000-000050580000}"/>
    <cellStyle name="Input0decimals 5 12 2 2 2" xfId="14384" xr:uid="{00000000-0005-0000-0000-000051580000}"/>
    <cellStyle name="Input0decimals 5 12 2 2 2 2" xfId="36413" xr:uid="{00000000-0005-0000-0000-000052580000}"/>
    <cellStyle name="Input0decimals 5 12 2 2 3" xfId="36412" xr:uid="{00000000-0005-0000-0000-000053580000}"/>
    <cellStyle name="Input0decimals 5 12 2 3" xfId="14385" xr:uid="{00000000-0005-0000-0000-000054580000}"/>
    <cellStyle name="Input0decimals 5 12 2 3 2" xfId="14386" xr:uid="{00000000-0005-0000-0000-000055580000}"/>
    <cellStyle name="Input0decimals 5 12 2 3 2 2" xfId="36415" xr:uid="{00000000-0005-0000-0000-000056580000}"/>
    <cellStyle name="Input0decimals 5 12 2 3 3" xfId="36414" xr:uid="{00000000-0005-0000-0000-000057580000}"/>
    <cellStyle name="Input0decimals 5 12 2 4" xfId="14387" xr:uid="{00000000-0005-0000-0000-000058580000}"/>
    <cellStyle name="Input0decimals 5 12 2 4 2" xfId="36416" xr:uid="{00000000-0005-0000-0000-000059580000}"/>
    <cellStyle name="Input0decimals 5 12 2 5" xfId="14388" xr:uid="{00000000-0005-0000-0000-00005A580000}"/>
    <cellStyle name="Input0decimals 5 12 2 5 2" xfId="36417" xr:uid="{00000000-0005-0000-0000-00005B580000}"/>
    <cellStyle name="Input0decimals 5 12 2 6" xfId="36411" xr:uid="{00000000-0005-0000-0000-00005C580000}"/>
    <cellStyle name="Input0decimals 5 12 3" xfId="14389" xr:uid="{00000000-0005-0000-0000-00005D580000}"/>
    <cellStyle name="Input0decimals 5 12 3 2" xfId="14390" xr:uid="{00000000-0005-0000-0000-00005E580000}"/>
    <cellStyle name="Input0decimals 5 12 3 2 2" xfId="14391" xr:uid="{00000000-0005-0000-0000-00005F580000}"/>
    <cellStyle name="Input0decimals 5 12 3 2 2 2" xfId="36420" xr:uid="{00000000-0005-0000-0000-000060580000}"/>
    <cellStyle name="Input0decimals 5 12 3 2 3" xfId="36419" xr:uid="{00000000-0005-0000-0000-000061580000}"/>
    <cellStyle name="Input0decimals 5 12 3 3" xfId="14392" xr:uid="{00000000-0005-0000-0000-000062580000}"/>
    <cellStyle name="Input0decimals 5 12 3 3 2" xfId="14393" xr:uid="{00000000-0005-0000-0000-000063580000}"/>
    <cellStyle name="Input0decimals 5 12 3 3 2 2" xfId="36422" xr:uid="{00000000-0005-0000-0000-000064580000}"/>
    <cellStyle name="Input0decimals 5 12 3 3 3" xfId="36421" xr:uid="{00000000-0005-0000-0000-000065580000}"/>
    <cellStyle name="Input0decimals 5 12 3 4" xfId="14394" xr:uid="{00000000-0005-0000-0000-000066580000}"/>
    <cellStyle name="Input0decimals 5 12 3 4 2" xfId="36423" xr:uid="{00000000-0005-0000-0000-000067580000}"/>
    <cellStyle name="Input0decimals 5 12 3 5" xfId="14395" xr:uid="{00000000-0005-0000-0000-000068580000}"/>
    <cellStyle name="Input0decimals 5 12 3 5 2" xfId="36424" xr:uid="{00000000-0005-0000-0000-000069580000}"/>
    <cellStyle name="Input0decimals 5 12 3 6" xfId="36418" xr:uid="{00000000-0005-0000-0000-00006A580000}"/>
    <cellStyle name="Input0decimals 5 12 4" xfId="14396" xr:uid="{00000000-0005-0000-0000-00006B580000}"/>
    <cellStyle name="Input0decimals 5 12 4 2" xfId="14397" xr:uid="{00000000-0005-0000-0000-00006C580000}"/>
    <cellStyle name="Input0decimals 5 12 4 2 2" xfId="36426" xr:uid="{00000000-0005-0000-0000-00006D580000}"/>
    <cellStyle name="Input0decimals 5 12 4 3" xfId="36425" xr:uid="{00000000-0005-0000-0000-00006E580000}"/>
    <cellStyle name="Input0decimals 5 12 5" xfId="14398" xr:uid="{00000000-0005-0000-0000-00006F580000}"/>
    <cellStyle name="Input0decimals 5 12 5 2" xfId="14399" xr:uid="{00000000-0005-0000-0000-000070580000}"/>
    <cellStyle name="Input0decimals 5 12 5 2 2" xfId="36428" xr:uid="{00000000-0005-0000-0000-000071580000}"/>
    <cellStyle name="Input0decimals 5 12 5 3" xfId="36427" xr:uid="{00000000-0005-0000-0000-000072580000}"/>
    <cellStyle name="Input0decimals 5 12 6" xfId="14400" xr:uid="{00000000-0005-0000-0000-000073580000}"/>
    <cellStyle name="Input0decimals 5 12 6 2" xfId="14401" xr:uid="{00000000-0005-0000-0000-000074580000}"/>
    <cellStyle name="Input0decimals 5 12 6 2 2" xfId="36430" xr:uid="{00000000-0005-0000-0000-000075580000}"/>
    <cellStyle name="Input0decimals 5 12 6 3" xfId="36429" xr:uid="{00000000-0005-0000-0000-000076580000}"/>
    <cellStyle name="Input0decimals 5 12 7" xfId="14402" xr:uid="{00000000-0005-0000-0000-000077580000}"/>
    <cellStyle name="Input0decimals 5 12 7 2" xfId="36431" xr:uid="{00000000-0005-0000-0000-000078580000}"/>
    <cellStyle name="Input0decimals 5 12 8" xfId="14403" xr:uid="{00000000-0005-0000-0000-000079580000}"/>
    <cellStyle name="Input0decimals 5 12 8 2" xfId="36432" xr:uid="{00000000-0005-0000-0000-00007A580000}"/>
    <cellStyle name="Input0decimals 5 12 9" xfId="36410" xr:uid="{00000000-0005-0000-0000-00007B580000}"/>
    <cellStyle name="Input0decimals 5 13" xfId="14404" xr:uid="{00000000-0005-0000-0000-00007C580000}"/>
    <cellStyle name="Input0decimals 5 13 2" xfId="14405" xr:uid="{00000000-0005-0000-0000-00007D580000}"/>
    <cellStyle name="Input0decimals 5 13 2 2" xfId="14406" xr:uid="{00000000-0005-0000-0000-00007E580000}"/>
    <cellStyle name="Input0decimals 5 13 2 2 2" xfId="14407" xr:uid="{00000000-0005-0000-0000-00007F580000}"/>
    <cellStyle name="Input0decimals 5 13 2 2 2 2" xfId="36436" xr:uid="{00000000-0005-0000-0000-000080580000}"/>
    <cellStyle name="Input0decimals 5 13 2 2 3" xfId="36435" xr:uid="{00000000-0005-0000-0000-000081580000}"/>
    <cellStyle name="Input0decimals 5 13 2 3" xfId="14408" xr:uid="{00000000-0005-0000-0000-000082580000}"/>
    <cellStyle name="Input0decimals 5 13 2 3 2" xfId="14409" xr:uid="{00000000-0005-0000-0000-000083580000}"/>
    <cellStyle name="Input0decimals 5 13 2 3 2 2" xfId="36438" xr:uid="{00000000-0005-0000-0000-000084580000}"/>
    <cellStyle name="Input0decimals 5 13 2 3 3" xfId="36437" xr:uid="{00000000-0005-0000-0000-000085580000}"/>
    <cellStyle name="Input0decimals 5 13 2 4" xfId="14410" xr:uid="{00000000-0005-0000-0000-000086580000}"/>
    <cellStyle name="Input0decimals 5 13 2 4 2" xfId="36439" xr:uid="{00000000-0005-0000-0000-000087580000}"/>
    <cellStyle name="Input0decimals 5 13 2 5" xfId="14411" xr:uid="{00000000-0005-0000-0000-000088580000}"/>
    <cellStyle name="Input0decimals 5 13 2 5 2" xfId="36440" xr:uid="{00000000-0005-0000-0000-000089580000}"/>
    <cellStyle name="Input0decimals 5 13 2 6" xfId="36434" xr:uid="{00000000-0005-0000-0000-00008A580000}"/>
    <cellStyle name="Input0decimals 5 13 3" xfId="14412" xr:uid="{00000000-0005-0000-0000-00008B580000}"/>
    <cellStyle name="Input0decimals 5 13 3 2" xfId="14413" xr:uid="{00000000-0005-0000-0000-00008C580000}"/>
    <cellStyle name="Input0decimals 5 13 3 2 2" xfId="14414" xr:uid="{00000000-0005-0000-0000-00008D580000}"/>
    <cellStyle name="Input0decimals 5 13 3 2 2 2" xfId="36443" xr:uid="{00000000-0005-0000-0000-00008E580000}"/>
    <cellStyle name="Input0decimals 5 13 3 2 3" xfId="36442" xr:uid="{00000000-0005-0000-0000-00008F580000}"/>
    <cellStyle name="Input0decimals 5 13 3 3" xfId="14415" xr:uid="{00000000-0005-0000-0000-000090580000}"/>
    <cellStyle name="Input0decimals 5 13 3 3 2" xfId="14416" xr:uid="{00000000-0005-0000-0000-000091580000}"/>
    <cellStyle name="Input0decimals 5 13 3 3 2 2" xfId="36445" xr:uid="{00000000-0005-0000-0000-000092580000}"/>
    <cellStyle name="Input0decimals 5 13 3 3 3" xfId="36444" xr:uid="{00000000-0005-0000-0000-000093580000}"/>
    <cellStyle name="Input0decimals 5 13 3 4" xfId="14417" xr:uid="{00000000-0005-0000-0000-000094580000}"/>
    <cellStyle name="Input0decimals 5 13 3 4 2" xfId="36446" xr:uid="{00000000-0005-0000-0000-000095580000}"/>
    <cellStyle name="Input0decimals 5 13 3 5" xfId="14418" xr:uid="{00000000-0005-0000-0000-000096580000}"/>
    <cellStyle name="Input0decimals 5 13 3 5 2" xfId="36447" xr:uid="{00000000-0005-0000-0000-000097580000}"/>
    <cellStyle name="Input0decimals 5 13 3 6" xfId="36441" xr:uid="{00000000-0005-0000-0000-000098580000}"/>
    <cellStyle name="Input0decimals 5 13 4" xfId="14419" xr:uid="{00000000-0005-0000-0000-000099580000}"/>
    <cellStyle name="Input0decimals 5 13 4 2" xfId="14420" xr:uid="{00000000-0005-0000-0000-00009A580000}"/>
    <cellStyle name="Input0decimals 5 13 4 2 2" xfId="36449" xr:uid="{00000000-0005-0000-0000-00009B580000}"/>
    <cellStyle name="Input0decimals 5 13 4 3" xfId="36448" xr:uid="{00000000-0005-0000-0000-00009C580000}"/>
    <cellStyle name="Input0decimals 5 13 5" xfId="14421" xr:uid="{00000000-0005-0000-0000-00009D580000}"/>
    <cellStyle name="Input0decimals 5 13 5 2" xfId="14422" xr:uid="{00000000-0005-0000-0000-00009E580000}"/>
    <cellStyle name="Input0decimals 5 13 5 2 2" xfId="36451" xr:uid="{00000000-0005-0000-0000-00009F580000}"/>
    <cellStyle name="Input0decimals 5 13 5 3" xfId="36450" xr:uid="{00000000-0005-0000-0000-0000A0580000}"/>
    <cellStyle name="Input0decimals 5 13 6" xfId="14423" xr:uid="{00000000-0005-0000-0000-0000A1580000}"/>
    <cellStyle name="Input0decimals 5 13 6 2" xfId="14424" xr:uid="{00000000-0005-0000-0000-0000A2580000}"/>
    <cellStyle name="Input0decimals 5 13 6 2 2" xfId="36453" xr:uid="{00000000-0005-0000-0000-0000A3580000}"/>
    <cellStyle name="Input0decimals 5 13 6 3" xfId="36452" xr:uid="{00000000-0005-0000-0000-0000A4580000}"/>
    <cellStyle name="Input0decimals 5 13 7" xfId="14425" xr:uid="{00000000-0005-0000-0000-0000A5580000}"/>
    <cellStyle name="Input0decimals 5 13 7 2" xfId="36454" xr:uid="{00000000-0005-0000-0000-0000A6580000}"/>
    <cellStyle name="Input0decimals 5 13 8" xfId="14426" xr:uid="{00000000-0005-0000-0000-0000A7580000}"/>
    <cellStyle name="Input0decimals 5 13 8 2" xfId="36455" xr:uid="{00000000-0005-0000-0000-0000A8580000}"/>
    <cellStyle name="Input0decimals 5 13 9" xfId="36433" xr:uid="{00000000-0005-0000-0000-0000A9580000}"/>
    <cellStyle name="Input0decimals 5 14" xfId="14427" xr:uid="{00000000-0005-0000-0000-0000AA580000}"/>
    <cellStyle name="Input0decimals 5 14 2" xfId="14428" xr:uid="{00000000-0005-0000-0000-0000AB580000}"/>
    <cellStyle name="Input0decimals 5 14 2 2" xfId="14429" xr:uid="{00000000-0005-0000-0000-0000AC580000}"/>
    <cellStyle name="Input0decimals 5 14 2 2 2" xfId="14430" xr:uid="{00000000-0005-0000-0000-0000AD580000}"/>
    <cellStyle name="Input0decimals 5 14 2 2 2 2" xfId="36459" xr:uid="{00000000-0005-0000-0000-0000AE580000}"/>
    <cellStyle name="Input0decimals 5 14 2 2 3" xfId="36458" xr:uid="{00000000-0005-0000-0000-0000AF580000}"/>
    <cellStyle name="Input0decimals 5 14 2 3" xfId="14431" xr:uid="{00000000-0005-0000-0000-0000B0580000}"/>
    <cellStyle name="Input0decimals 5 14 2 3 2" xfId="14432" xr:uid="{00000000-0005-0000-0000-0000B1580000}"/>
    <cellStyle name="Input0decimals 5 14 2 3 2 2" xfId="36461" xr:uid="{00000000-0005-0000-0000-0000B2580000}"/>
    <cellStyle name="Input0decimals 5 14 2 3 3" xfId="36460" xr:uid="{00000000-0005-0000-0000-0000B3580000}"/>
    <cellStyle name="Input0decimals 5 14 2 4" xfId="14433" xr:uid="{00000000-0005-0000-0000-0000B4580000}"/>
    <cellStyle name="Input0decimals 5 14 2 4 2" xfId="36462" xr:uid="{00000000-0005-0000-0000-0000B5580000}"/>
    <cellStyle name="Input0decimals 5 14 2 5" xfId="14434" xr:uid="{00000000-0005-0000-0000-0000B6580000}"/>
    <cellStyle name="Input0decimals 5 14 2 5 2" xfId="36463" xr:uid="{00000000-0005-0000-0000-0000B7580000}"/>
    <cellStyle name="Input0decimals 5 14 2 6" xfId="36457" xr:uid="{00000000-0005-0000-0000-0000B8580000}"/>
    <cellStyle name="Input0decimals 5 14 3" xfId="14435" xr:uid="{00000000-0005-0000-0000-0000B9580000}"/>
    <cellStyle name="Input0decimals 5 14 3 2" xfId="14436" xr:uid="{00000000-0005-0000-0000-0000BA580000}"/>
    <cellStyle name="Input0decimals 5 14 3 2 2" xfId="14437" xr:uid="{00000000-0005-0000-0000-0000BB580000}"/>
    <cellStyle name="Input0decimals 5 14 3 2 2 2" xfId="36466" xr:uid="{00000000-0005-0000-0000-0000BC580000}"/>
    <cellStyle name="Input0decimals 5 14 3 2 3" xfId="36465" xr:uid="{00000000-0005-0000-0000-0000BD580000}"/>
    <cellStyle name="Input0decimals 5 14 3 3" xfId="14438" xr:uid="{00000000-0005-0000-0000-0000BE580000}"/>
    <cellStyle name="Input0decimals 5 14 3 3 2" xfId="14439" xr:uid="{00000000-0005-0000-0000-0000BF580000}"/>
    <cellStyle name="Input0decimals 5 14 3 3 2 2" xfId="36468" xr:uid="{00000000-0005-0000-0000-0000C0580000}"/>
    <cellStyle name="Input0decimals 5 14 3 3 3" xfId="36467" xr:uid="{00000000-0005-0000-0000-0000C1580000}"/>
    <cellStyle name="Input0decimals 5 14 3 4" xfId="14440" xr:uid="{00000000-0005-0000-0000-0000C2580000}"/>
    <cellStyle name="Input0decimals 5 14 3 4 2" xfId="36469" xr:uid="{00000000-0005-0000-0000-0000C3580000}"/>
    <cellStyle name="Input0decimals 5 14 3 5" xfId="14441" xr:uid="{00000000-0005-0000-0000-0000C4580000}"/>
    <cellStyle name="Input0decimals 5 14 3 5 2" xfId="36470" xr:uid="{00000000-0005-0000-0000-0000C5580000}"/>
    <cellStyle name="Input0decimals 5 14 3 6" xfId="36464" xr:uid="{00000000-0005-0000-0000-0000C6580000}"/>
    <cellStyle name="Input0decimals 5 14 4" xfId="14442" xr:uid="{00000000-0005-0000-0000-0000C7580000}"/>
    <cellStyle name="Input0decimals 5 14 4 2" xfId="14443" xr:uid="{00000000-0005-0000-0000-0000C8580000}"/>
    <cellStyle name="Input0decimals 5 14 4 2 2" xfId="36472" xr:uid="{00000000-0005-0000-0000-0000C9580000}"/>
    <cellStyle name="Input0decimals 5 14 4 3" xfId="36471" xr:uid="{00000000-0005-0000-0000-0000CA580000}"/>
    <cellStyle name="Input0decimals 5 14 5" xfId="14444" xr:uid="{00000000-0005-0000-0000-0000CB580000}"/>
    <cellStyle name="Input0decimals 5 14 5 2" xfId="14445" xr:uid="{00000000-0005-0000-0000-0000CC580000}"/>
    <cellStyle name="Input0decimals 5 14 5 2 2" xfId="36474" xr:uid="{00000000-0005-0000-0000-0000CD580000}"/>
    <cellStyle name="Input0decimals 5 14 5 3" xfId="36473" xr:uid="{00000000-0005-0000-0000-0000CE580000}"/>
    <cellStyle name="Input0decimals 5 14 6" xfId="14446" xr:uid="{00000000-0005-0000-0000-0000CF580000}"/>
    <cellStyle name="Input0decimals 5 14 6 2" xfId="14447" xr:uid="{00000000-0005-0000-0000-0000D0580000}"/>
    <cellStyle name="Input0decimals 5 14 6 2 2" xfId="36476" xr:uid="{00000000-0005-0000-0000-0000D1580000}"/>
    <cellStyle name="Input0decimals 5 14 6 3" xfId="36475" xr:uid="{00000000-0005-0000-0000-0000D2580000}"/>
    <cellStyle name="Input0decimals 5 14 7" xfId="14448" xr:uid="{00000000-0005-0000-0000-0000D3580000}"/>
    <cellStyle name="Input0decimals 5 14 7 2" xfId="36477" xr:uid="{00000000-0005-0000-0000-0000D4580000}"/>
    <cellStyle name="Input0decimals 5 14 8" xfId="14449" xr:uid="{00000000-0005-0000-0000-0000D5580000}"/>
    <cellStyle name="Input0decimals 5 14 8 2" xfId="36478" xr:uid="{00000000-0005-0000-0000-0000D6580000}"/>
    <cellStyle name="Input0decimals 5 14 9" xfId="36456" xr:uid="{00000000-0005-0000-0000-0000D7580000}"/>
    <cellStyle name="Input0decimals 5 15" xfId="14450" xr:uid="{00000000-0005-0000-0000-0000D8580000}"/>
    <cellStyle name="Input0decimals 5 15 2" xfId="14451" xr:uid="{00000000-0005-0000-0000-0000D9580000}"/>
    <cellStyle name="Input0decimals 5 15 2 2" xfId="14452" xr:uid="{00000000-0005-0000-0000-0000DA580000}"/>
    <cellStyle name="Input0decimals 5 15 2 2 2" xfId="14453" xr:uid="{00000000-0005-0000-0000-0000DB580000}"/>
    <cellStyle name="Input0decimals 5 15 2 2 2 2" xfId="36482" xr:uid="{00000000-0005-0000-0000-0000DC580000}"/>
    <cellStyle name="Input0decimals 5 15 2 2 3" xfId="36481" xr:uid="{00000000-0005-0000-0000-0000DD580000}"/>
    <cellStyle name="Input0decimals 5 15 2 3" xfId="14454" xr:uid="{00000000-0005-0000-0000-0000DE580000}"/>
    <cellStyle name="Input0decimals 5 15 2 3 2" xfId="14455" xr:uid="{00000000-0005-0000-0000-0000DF580000}"/>
    <cellStyle name="Input0decimals 5 15 2 3 2 2" xfId="36484" xr:uid="{00000000-0005-0000-0000-0000E0580000}"/>
    <cellStyle name="Input0decimals 5 15 2 3 3" xfId="36483" xr:uid="{00000000-0005-0000-0000-0000E1580000}"/>
    <cellStyle name="Input0decimals 5 15 2 4" xfId="14456" xr:uid="{00000000-0005-0000-0000-0000E2580000}"/>
    <cellStyle name="Input0decimals 5 15 2 4 2" xfId="36485" xr:uid="{00000000-0005-0000-0000-0000E3580000}"/>
    <cellStyle name="Input0decimals 5 15 2 5" xfId="14457" xr:uid="{00000000-0005-0000-0000-0000E4580000}"/>
    <cellStyle name="Input0decimals 5 15 2 5 2" xfId="36486" xr:uid="{00000000-0005-0000-0000-0000E5580000}"/>
    <cellStyle name="Input0decimals 5 15 2 6" xfId="36480" xr:uid="{00000000-0005-0000-0000-0000E6580000}"/>
    <cellStyle name="Input0decimals 5 15 3" xfId="14458" xr:uid="{00000000-0005-0000-0000-0000E7580000}"/>
    <cellStyle name="Input0decimals 5 15 3 2" xfId="14459" xr:uid="{00000000-0005-0000-0000-0000E8580000}"/>
    <cellStyle name="Input0decimals 5 15 3 2 2" xfId="14460" xr:uid="{00000000-0005-0000-0000-0000E9580000}"/>
    <cellStyle name="Input0decimals 5 15 3 2 2 2" xfId="36489" xr:uid="{00000000-0005-0000-0000-0000EA580000}"/>
    <cellStyle name="Input0decimals 5 15 3 2 3" xfId="36488" xr:uid="{00000000-0005-0000-0000-0000EB580000}"/>
    <cellStyle name="Input0decimals 5 15 3 3" xfId="14461" xr:uid="{00000000-0005-0000-0000-0000EC580000}"/>
    <cellStyle name="Input0decimals 5 15 3 3 2" xfId="14462" xr:uid="{00000000-0005-0000-0000-0000ED580000}"/>
    <cellStyle name="Input0decimals 5 15 3 3 2 2" xfId="36491" xr:uid="{00000000-0005-0000-0000-0000EE580000}"/>
    <cellStyle name="Input0decimals 5 15 3 3 3" xfId="36490" xr:uid="{00000000-0005-0000-0000-0000EF580000}"/>
    <cellStyle name="Input0decimals 5 15 3 4" xfId="14463" xr:uid="{00000000-0005-0000-0000-0000F0580000}"/>
    <cellStyle name="Input0decimals 5 15 3 4 2" xfId="36492" xr:uid="{00000000-0005-0000-0000-0000F1580000}"/>
    <cellStyle name="Input0decimals 5 15 3 5" xfId="14464" xr:uid="{00000000-0005-0000-0000-0000F2580000}"/>
    <cellStyle name="Input0decimals 5 15 3 5 2" xfId="36493" xr:uid="{00000000-0005-0000-0000-0000F3580000}"/>
    <cellStyle name="Input0decimals 5 15 3 6" xfId="36487" xr:uid="{00000000-0005-0000-0000-0000F4580000}"/>
    <cellStyle name="Input0decimals 5 15 4" xfId="14465" xr:uid="{00000000-0005-0000-0000-0000F5580000}"/>
    <cellStyle name="Input0decimals 5 15 4 2" xfId="14466" xr:uid="{00000000-0005-0000-0000-0000F6580000}"/>
    <cellStyle name="Input0decimals 5 15 4 2 2" xfId="36495" xr:uid="{00000000-0005-0000-0000-0000F7580000}"/>
    <cellStyle name="Input0decimals 5 15 4 3" xfId="36494" xr:uid="{00000000-0005-0000-0000-0000F8580000}"/>
    <cellStyle name="Input0decimals 5 15 5" xfId="14467" xr:uid="{00000000-0005-0000-0000-0000F9580000}"/>
    <cellStyle name="Input0decimals 5 15 5 2" xfId="14468" xr:uid="{00000000-0005-0000-0000-0000FA580000}"/>
    <cellStyle name="Input0decimals 5 15 5 2 2" xfId="36497" xr:uid="{00000000-0005-0000-0000-0000FB580000}"/>
    <cellStyle name="Input0decimals 5 15 5 3" xfId="36496" xr:uid="{00000000-0005-0000-0000-0000FC580000}"/>
    <cellStyle name="Input0decimals 5 15 6" xfId="14469" xr:uid="{00000000-0005-0000-0000-0000FD580000}"/>
    <cellStyle name="Input0decimals 5 15 6 2" xfId="36498" xr:uid="{00000000-0005-0000-0000-0000FE580000}"/>
    <cellStyle name="Input0decimals 5 15 7" xfId="14470" xr:uid="{00000000-0005-0000-0000-0000FF580000}"/>
    <cellStyle name="Input0decimals 5 15 7 2" xfId="36499" xr:uid="{00000000-0005-0000-0000-000000590000}"/>
    <cellStyle name="Input0decimals 5 15 8" xfId="36479" xr:uid="{00000000-0005-0000-0000-000001590000}"/>
    <cellStyle name="Input0decimals 5 16" xfId="36363" xr:uid="{00000000-0005-0000-0000-000002590000}"/>
    <cellStyle name="Input0decimals 5 17" xfId="38557" xr:uid="{00000000-0005-0000-0000-000003590000}"/>
    <cellStyle name="Input0decimals 5 2" xfId="14471" xr:uid="{00000000-0005-0000-0000-000004590000}"/>
    <cellStyle name="Input0decimals 5 2 2" xfId="14472" xr:uid="{00000000-0005-0000-0000-000005590000}"/>
    <cellStyle name="Input0decimals 5 2 2 2" xfId="14473" xr:uid="{00000000-0005-0000-0000-000006590000}"/>
    <cellStyle name="Input0decimals 5 2 2 2 2" xfId="14474" xr:uid="{00000000-0005-0000-0000-000007590000}"/>
    <cellStyle name="Input0decimals 5 2 2 2 2 2" xfId="36503" xr:uid="{00000000-0005-0000-0000-000008590000}"/>
    <cellStyle name="Input0decimals 5 2 2 2 3" xfId="36502" xr:uid="{00000000-0005-0000-0000-000009590000}"/>
    <cellStyle name="Input0decimals 5 2 2 3" xfId="14475" xr:uid="{00000000-0005-0000-0000-00000A590000}"/>
    <cellStyle name="Input0decimals 5 2 2 3 2" xfId="14476" xr:uid="{00000000-0005-0000-0000-00000B590000}"/>
    <cellStyle name="Input0decimals 5 2 2 3 2 2" xfId="36505" xr:uid="{00000000-0005-0000-0000-00000C590000}"/>
    <cellStyle name="Input0decimals 5 2 2 3 3" xfId="36504" xr:uid="{00000000-0005-0000-0000-00000D590000}"/>
    <cellStyle name="Input0decimals 5 2 2 4" xfId="14477" xr:uid="{00000000-0005-0000-0000-00000E590000}"/>
    <cellStyle name="Input0decimals 5 2 2 4 2" xfId="36506" xr:uid="{00000000-0005-0000-0000-00000F590000}"/>
    <cellStyle name="Input0decimals 5 2 2 5" xfId="14478" xr:uid="{00000000-0005-0000-0000-000010590000}"/>
    <cellStyle name="Input0decimals 5 2 2 5 2" xfId="36507" xr:uid="{00000000-0005-0000-0000-000011590000}"/>
    <cellStyle name="Input0decimals 5 2 2 6" xfId="36501" xr:uid="{00000000-0005-0000-0000-000012590000}"/>
    <cellStyle name="Input0decimals 5 2 3" xfId="14479" xr:uid="{00000000-0005-0000-0000-000013590000}"/>
    <cellStyle name="Input0decimals 5 2 3 2" xfId="14480" xr:uid="{00000000-0005-0000-0000-000014590000}"/>
    <cellStyle name="Input0decimals 5 2 3 2 2" xfId="14481" xr:uid="{00000000-0005-0000-0000-000015590000}"/>
    <cellStyle name="Input0decimals 5 2 3 2 2 2" xfId="36510" xr:uid="{00000000-0005-0000-0000-000016590000}"/>
    <cellStyle name="Input0decimals 5 2 3 2 3" xfId="36509" xr:uid="{00000000-0005-0000-0000-000017590000}"/>
    <cellStyle name="Input0decimals 5 2 3 3" xfId="14482" xr:uid="{00000000-0005-0000-0000-000018590000}"/>
    <cellStyle name="Input0decimals 5 2 3 3 2" xfId="14483" xr:uid="{00000000-0005-0000-0000-000019590000}"/>
    <cellStyle name="Input0decimals 5 2 3 3 2 2" xfId="36512" xr:uid="{00000000-0005-0000-0000-00001A590000}"/>
    <cellStyle name="Input0decimals 5 2 3 3 3" xfId="36511" xr:uid="{00000000-0005-0000-0000-00001B590000}"/>
    <cellStyle name="Input0decimals 5 2 3 4" xfId="14484" xr:uid="{00000000-0005-0000-0000-00001C590000}"/>
    <cellStyle name="Input0decimals 5 2 3 4 2" xfId="36513" xr:uid="{00000000-0005-0000-0000-00001D590000}"/>
    <cellStyle name="Input0decimals 5 2 3 5" xfId="14485" xr:uid="{00000000-0005-0000-0000-00001E590000}"/>
    <cellStyle name="Input0decimals 5 2 3 5 2" xfId="36514" xr:uid="{00000000-0005-0000-0000-00001F590000}"/>
    <cellStyle name="Input0decimals 5 2 3 6" xfId="36508" xr:uid="{00000000-0005-0000-0000-000020590000}"/>
    <cellStyle name="Input0decimals 5 2 4" xfId="14486" xr:uid="{00000000-0005-0000-0000-000021590000}"/>
    <cellStyle name="Input0decimals 5 2 4 2" xfId="14487" xr:uid="{00000000-0005-0000-0000-000022590000}"/>
    <cellStyle name="Input0decimals 5 2 4 2 2" xfId="36516" xr:uid="{00000000-0005-0000-0000-000023590000}"/>
    <cellStyle name="Input0decimals 5 2 4 3" xfId="36515" xr:uid="{00000000-0005-0000-0000-000024590000}"/>
    <cellStyle name="Input0decimals 5 2 5" xfId="14488" xr:uid="{00000000-0005-0000-0000-000025590000}"/>
    <cellStyle name="Input0decimals 5 2 5 2" xfId="14489" xr:uid="{00000000-0005-0000-0000-000026590000}"/>
    <cellStyle name="Input0decimals 5 2 5 2 2" xfId="36518" xr:uid="{00000000-0005-0000-0000-000027590000}"/>
    <cellStyle name="Input0decimals 5 2 5 3" xfId="36517" xr:uid="{00000000-0005-0000-0000-000028590000}"/>
    <cellStyle name="Input0decimals 5 2 6" xfId="14490" xr:uid="{00000000-0005-0000-0000-000029590000}"/>
    <cellStyle name="Input0decimals 5 2 6 2" xfId="14491" xr:uid="{00000000-0005-0000-0000-00002A590000}"/>
    <cellStyle name="Input0decimals 5 2 6 2 2" xfId="36520" xr:uid="{00000000-0005-0000-0000-00002B590000}"/>
    <cellStyle name="Input0decimals 5 2 6 3" xfId="36519" xr:uid="{00000000-0005-0000-0000-00002C590000}"/>
    <cellStyle name="Input0decimals 5 2 7" xfId="14492" xr:uid="{00000000-0005-0000-0000-00002D590000}"/>
    <cellStyle name="Input0decimals 5 2 7 2" xfId="36521" xr:uid="{00000000-0005-0000-0000-00002E590000}"/>
    <cellStyle name="Input0decimals 5 2 8" xfId="14493" xr:uid="{00000000-0005-0000-0000-00002F590000}"/>
    <cellStyle name="Input0decimals 5 2 8 2" xfId="36522" xr:uid="{00000000-0005-0000-0000-000030590000}"/>
    <cellStyle name="Input0decimals 5 2 9" xfId="36500" xr:uid="{00000000-0005-0000-0000-000031590000}"/>
    <cellStyle name="Input0decimals 5 3" xfId="14494" xr:uid="{00000000-0005-0000-0000-000032590000}"/>
    <cellStyle name="Input0decimals 5 3 2" xfId="14495" xr:uid="{00000000-0005-0000-0000-000033590000}"/>
    <cellStyle name="Input0decimals 5 3 2 2" xfId="14496" xr:uid="{00000000-0005-0000-0000-000034590000}"/>
    <cellStyle name="Input0decimals 5 3 2 2 2" xfId="14497" xr:uid="{00000000-0005-0000-0000-000035590000}"/>
    <cellStyle name="Input0decimals 5 3 2 2 2 2" xfId="36526" xr:uid="{00000000-0005-0000-0000-000036590000}"/>
    <cellStyle name="Input0decimals 5 3 2 2 3" xfId="36525" xr:uid="{00000000-0005-0000-0000-000037590000}"/>
    <cellStyle name="Input0decimals 5 3 2 3" xfId="14498" xr:uid="{00000000-0005-0000-0000-000038590000}"/>
    <cellStyle name="Input0decimals 5 3 2 3 2" xfId="14499" xr:uid="{00000000-0005-0000-0000-000039590000}"/>
    <cellStyle name="Input0decimals 5 3 2 3 2 2" xfId="36528" xr:uid="{00000000-0005-0000-0000-00003A590000}"/>
    <cellStyle name="Input0decimals 5 3 2 3 3" xfId="36527" xr:uid="{00000000-0005-0000-0000-00003B590000}"/>
    <cellStyle name="Input0decimals 5 3 2 4" xfId="14500" xr:uid="{00000000-0005-0000-0000-00003C590000}"/>
    <cellStyle name="Input0decimals 5 3 2 4 2" xfId="36529" xr:uid="{00000000-0005-0000-0000-00003D590000}"/>
    <cellStyle name="Input0decimals 5 3 2 5" xfId="14501" xr:uid="{00000000-0005-0000-0000-00003E590000}"/>
    <cellStyle name="Input0decimals 5 3 2 5 2" xfId="36530" xr:uid="{00000000-0005-0000-0000-00003F590000}"/>
    <cellStyle name="Input0decimals 5 3 2 6" xfId="36524" xr:uid="{00000000-0005-0000-0000-000040590000}"/>
    <cellStyle name="Input0decimals 5 3 3" xfId="14502" xr:uid="{00000000-0005-0000-0000-000041590000}"/>
    <cellStyle name="Input0decimals 5 3 3 2" xfId="14503" xr:uid="{00000000-0005-0000-0000-000042590000}"/>
    <cellStyle name="Input0decimals 5 3 3 2 2" xfId="14504" xr:uid="{00000000-0005-0000-0000-000043590000}"/>
    <cellStyle name="Input0decimals 5 3 3 2 2 2" xfId="36533" xr:uid="{00000000-0005-0000-0000-000044590000}"/>
    <cellStyle name="Input0decimals 5 3 3 2 3" xfId="36532" xr:uid="{00000000-0005-0000-0000-000045590000}"/>
    <cellStyle name="Input0decimals 5 3 3 3" xfId="14505" xr:uid="{00000000-0005-0000-0000-000046590000}"/>
    <cellStyle name="Input0decimals 5 3 3 3 2" xfId="14506" xr:uid="{00000000-0005-0000-0000-000047590000}"/>
    <cellStyle name="Input0decimals 5 3 3 3 2 2" xfId="36535" xr:uid="{00000000-0005-0000-0000-000048590000}"/>
    <cellStyle name="Input0decimals 5 3 3 3 3" xfId="36534" xr:uid="{00000000-0005-0000-0000-000049590000}"/>
    <cellStyle name="Input0decimals 5 3 3 4" xfId="14507" xr:uid="{00000000-0005-0000-0000-00004A590000}"/>
    <cellStyle name="Input0decimals 5 3 3 4 2" xfId="36536" xr:uid="{00000000-0005-0000-0000-00004B590000}"/>
    <cellStyle name="Input0decimals 5 3 3 5" xfId="14508" xr:uid="{00000000-0005-0000-0000-00004C590000}"/>
    <cellStyle name="Input0decimals 5 3 3 5 2" xfId="36537" xr:uid="{00000000-0005-0000-0000-00004D590000}"/>
    <cellStyle name="Input0decimals 5 3 3 6" xfId="36531" xr:uid="{00000000-0005-0000-0000-00004E590000}"/>
    <cellStyle name="Input0decimals 5 3 4" xfId="14509" xr:uid="{00000000-0005-0000-0000-00004F590000}"/>
    <cellStyle name="Input0decimals 5 3 4 2" xfId="36538" xr:uid="{00000000-0005-0000-0000-000050590000}"/>
    <cellStyle name="Input0decimals 5 3 5" xfId="14510" xr:uid="{00000000-0005-0000-0000-000051590000}"/>
    <cellStyle name="Input0decimals 5 3 5 2" xfId="36539" xr:uid="{00000000-0005-0000-0000-000052590000}"/>
    <cellStyle name="Input0decimals 5 3 6" xfId="36523" xr:uid="{00000000-0005-0000-0000-000053590000}"/>
    <cellStyle name="Input0decimals 5 4" xfId="14511" xr:uid="{00000000-0005-0000-0000-000054590000}"/>
    <cellStyle name="Input0decimals 5 4 2" xfId="14512" xr:uid="{00000000-0005-0000-0000-000055590000}"/>
    <cellStyle name="Input0decimals 5 4 2 2" xfId="14513" xr:uid="{00000000-0005-0000-0000-000056590000}"/>
    <cellStyle name="Input0decimals 5 4 2 2 2" xfId="14514" xr:uid="{00000000-0005-0000-0000-000057590000}"/>
    <cellStyle name="Input0decimals 5 4 2 2 2 2" xfId="36543" xr:uid="{00000000-0005-0000-0000-000058590000}"/>
    <cellStyle name="Input0decimals 5 4 2 2 3" xfId="36542" xr:uid="{00000000-0005-0000-0000-000059590000}"/>
    <cellStyle name="Input0decimals 5 4 2 3" xfId="14515" xr:uid="{00000000-0005-0000-0000-00005A590000}"/>
    <cellStyle name="Input0decimals 5 4 2 3 2" xfId="14516" xr:uid="{00000000-0005-0000-0000-00005B590000}"/>
    <cellStyle name="Input0decimals 5 4 2 3 2 2" xfId="36545" xr:uid="{00000000-0005-0000-0000-00005C590000}"/>
    <cellStyle name="Input0decimals 5 4 2 3 3" xfId="36544" xr:uid="{00000000-0005-0000-0000-00005D590000}"/>
    <cellStyle name="Input0decimals 5 4 2 4" xfId="14517" xr:uid="{00000000-0005-0000-0000-00005E590000}"/>
    <cellStyle name="Input0decimals 5 4 2 4 2" xfId="36546" xr:uid="{00000000-0005-0000-0000-00005F590000}"/>
    <cellStyle name="Input0decimals 5 4 2 5" xfId="14518" xr:uid="{00000000-0005-0000-0000-000060590000}"/>
    <cellStyle name="Input0decimals 5 4 2 5 2" xfId="36547" xr:uid="{00000000-0005-0000-0000-000061590000}"/>
    <cellStyle name="Input0decimals 5 4 2 6" xfId="36541" xr:uid="{00000000-0005-0000-0000-000062590000}"/>
    <cellStyle name="Input0decimals 5 4 3" xfId="14519" xr:uid="{00000000-0005-0000-0000-000063590000}"/>
    <cellStyle name="Input0decimals 5 4 3 2" xfId="14520" xr:uid="{00000000-0005-0000-0000-000064590000}"/>
    <cellStyle name="Input0decimals 5 4 3 2 2" xfId="14521" xr:uid="{00000000-0005-0000-0000-000065590000}"/>
    <cellStyle name="Input0decimals 5 4 3 2 2 2" xfId="36550" xr:uid="{00000000-0005-0000-0000-000066590000}"/>
    <cellStyle name="Input0decimals 5 4 3 2 3" xfId="36549" xr:uid="{00000000-0005-0000-0000-000067590000}"/>
    <cellStyle name="Input0decimals 5 4 3 3" xfId="14522" xr:uid="{00000000-0005-0000-0000-000068590000}"/>
    <cellStyle name="Input0decimals 5 4 3 3 2" xfId="14523" xr:uid="{00000000-0005-0000-0000-000069590000}"/>
    <cellStyle name="Input0decimals 5 4 3 3 2 2" xfId="36552" xr:uid="{00000000-0005-0000-0000-00006A590000}"/>
    <cellStyle name="Input0decimals 5 4 3 3 3" xfId="36551" xr:uid="{00000000-0005-0000-0000-00006B590000}"/>
    <cellStyle name="Input0decimals 5 4 3 4" xfId="14524" xr:uid="{00000000-0005-0000-0000-00006C590000}"/>
    <cellStyle name="Input0decimals 5 4 3 4 2" xfId="36553" xr:uid="{00000000-0005-0000-0000-00006D590000}"/>
    <cellStyle name="Input0decimals 5 4 3 5" xfId="14525" xr:uid="{00000000-0005-0000-0000-00006E590000}"/>
    <cellStyle name="Input0decimals 5 4 3 5 2" xfId="36554" xr:uid="{00000000-0005-0000-0000-00006F590000}"/>
    <cellStyle name="Input0decimals 5 4 3 6" xfId="36548" xr:uid="{00000000-0005-0000-0000-000070590000}"/>
    <cellStyle name="Input0decimals 5 4 4" xfId="14526" xr:uid="{00000000-0005-0000-0000-000071590000}"/>
    <cellStyle name="Input0decimals 5 4 4 2" xfId="14527" xr:uid="{00000000-0005-0000-0000-000072590000}"/>
    <cellStyle name="Input0decimals 5 4 4 2 2" xfId="36556" xr:uid="{00000000-0005-0000-0000-000073590000}"/>
    <cellStyle name="Input0decimals 5 4 4 3" xfId="36555" xr:uid="{00000000-0005-0000-0000-000074590000}"/>
    <cellStyle name="Input0decimals 5 4 5" xfId="14528" xr:uid="{00000000-0005-0000-0000-000075590000}"/>
    <cellStyle name="Input0decimals 5 4 5 2" xfId="14529" xr:uid="{00000000-0005-0000-0000-000076590000}"/>
    <cellStyle name="Input0decimals 5 4 5 2 2" xfId="36558" xr:uid="{00000000-0005-0000-0000-000077590000}"/>
    <cellStyle name="Input0decimals 5 4 5 3" xfId="36557" xr:uid="{00000000-0005-0000-0000-000078590000}"/>
    <cellStyle name="Input0decimals 5 4 6" xfId="14530" xr:uid="{00000000-0005-0000-0000-000079590000}"/>
    <cellStyle name="Input0decimals 5 4 6 2" xfId="14531" xr:uid="{00000000-0005-0000-0000-00007A590000}"/>
    <cellStyle name="Input0decimals 5 4 6 2 2" xfId="36560" xr:uid="{00000000-0005-0000-0000-00007B590000}"/>
    <cellStyle name="Input0decimals 5 4 6 3" xfId="36559" xr:uid="{00000000-0005-0000-0000-00007C590000}"/>
    <cellStyle name="Input0decimals 5 4 7" xfId="14532" xr:uid="{00000000-0005-0000-0000-00007D590000}"/>
    <cellStyle name="Input0decimals 5 4 7 2" xfId="36561" xr:uid="{00000000-0005-0000-0000-00007E590000}"/>
    <cellStyle name="Input0decimals 5 4 8" xfId="14533" xr:uid="{00000000-0005-0000-0000-00007F590000}"/>
    <cellStyle name="Input0decimals 5 4 8 2" xfId="36562" xr:uid="{00000000-0005-0000-0000-000080590000}"/>
    <cellStyle name="Input0decimals 5 4 9" xfId="36540" xr:uid="{00000000-0005-0000-0000-000081590000}"/>
    <cellStyle name="Input0decimals 5 5" xfId="14534" xr:uid="{00000000-0005-0000-0000-000082590000}"/>
    <cellStyle name="Input0decimals 5 5 2" xfId="14535" xr:uid="{00000000-0005-0000-0000-000083590000}"/>
    <cellStyle name="Input0decimals 5 5 2 2" xfId="14536" xr:uid="{00000000-0005-0000-0000-000084590000}"/>
    <cellStyle name="Input0decimals 5 5 2 2 2" xfId="14537" xr:uid="{00000000-0005-0000-0000-000085590000}"/>
    <cellStyle name="Input0decimals 5 5 2 2 2 2" xfId="36566" xr:uid="{00000000-0005-0000-0000-000086590000}"/>
    <cellStyle name="Input0decimals 5 5 2 2 3" xfId="36565" xr:uid="{00000000-0005-0000-0000-000087590000}"/>
    <cellStyle name="Input0decimals 5 5 2 3" xfId="14538" xr:uid="{00000000-0005-0000-0000-000088590000}"/>
    <cellStyle name="Input0decimals 5 5 2 3 2" xfId="14539" xr:uid="{00000000-0005-0000-0000-000089590000}"/>
    <cellStyle name="Input0decimals 5 5 2 3 2 2" xfId="36568" xr:uid="{00000000-0005-0000-0000-00008A590000}"/>
    <cellStyle name="Input0decimals 5 5 2 3 3" xfId="36567" xr:uid="{00000000-0005-0000-0000-00008B590000}"/>
    <cellStyle name="Input0decimals 5 5 2 4" xfId="14540" xr:uid="{00000000-0005-0000-0000-00008C590000}"/>
    <cellStyle name="Input0decimals 5 5 2 4 2" xfId="36569" xr:uid="{00000000-0005-0000-0000-00008D590000}"/>
    <cellStyle name="Input0decimals 5 5 2 5" xfId="14541" xr:uid="{00000000-0005-0000-0000-00008E590000}"/>
    <cellStyle name="Input0decimals 5 5 2 5 2" xfId="36570" xr:uid="{00000000-0005-0000-0000-00008F590000}"/>
    <cellStyle name="Input0decimals 5 5 2 6" xfId="36564" xr:uid="{00000000-0005-0000-0000-000090590000}"/>
    <cellStyle name="Input0decimals 5 5 3" xfId="14542" xr:uid="{00000000-0005-0000-0000-000091590000}"/>
    <cellStyle name="Input0decimals 5 5 3 2" xfId="14543" xr:uid="{00000000-0005-0000-0000-000092590000}"/>
    <cellStyle name="Input0decimals 5 5 3 2 2" xfId="14544" xr:uid="{00000000-0005-0000-0000-000093590000}"/>
    <cellStyle name="Input0decimals 5 5 3 2 2 2" xfId="36573" xr:uid="{00000000-0005-0000-0000-000094590000}"/>
    <cellStyle name="Input0decimals 5 5 3 2 3" xfId="36572" xr:uid="{00000000-0005-0000-0000-000095590000}"/>
    <cellStyle name="Input0decimals 5 5 3 3" xfId="14545" xr:uid="{00000000-0005-0000-0000-000096590000}"/>
    <cellStyle name="Input0decimals 5 5 3 3 2" xfId="14546" xr:uid="{00000000-0005-0000-0000-000097590000}"/>
    <cellStyle name="Input0decimals 5 5 3 3 2 2" xfId="36575" xr:uid="{00000000-0005-0000-0000-000098590000}"/>
    <cellStyle name="Input0decimals 5 5 3 3 3" xfId="36574" xr:uid="{00000000-0005-0000-0000-000099590000}"/>
    <cellStyle name="Input0decimals 5 5 3 4" xfId="14547" xr:uid="{00000000-0005-0000-0000-00009A590000}"/>
    <cellStyle name="Input0decimals 5 5 3 4 2" xfId="36576" xr:uid="{00000000-0005-0000-0000-00009B590000}"/>
    <cellStyle name="Input0decimals 5 5 3 5" xfId="14548" xr:uid="{00000000-0005-0000-0000-00009C590000}"/>
    <cellStyle name="Input0decimals 5 5 3 5 2" xfId="36577" xr:uid="{00000000-0005-0000-0000-00009D590000}"/>
    <cellStyle name="Input0decimals 5 5 3 6" xfId="36571" xr:uid="{00000000-0005-0000-0000-00009E590000}"/>
    <cellStyle name="Input0decimals 5 5 4" xfId="14549" xr:uid="{00000000-0005-0000-0000-00009F590000}"/>
    <cellStyle name="Input0decimals 5 5 4 2" xfId="14550" xr:uid="{00000000-0005-0000-0000-0000A0590000}"/>
    <cellStyle name="Input0decimals 5 5 4 2 2" xfId="36579" xr:uid="{00000000-0005-0000-0000-0000A1590000}"/>
    <cellStyle name="Input0decimals 5 5 4 3" xfId="36578" xr:uid="{00000000-0005-0000-0000-0000A2590000}"/>
    <cellStyle name="Input0decimals 5 5 5" xfId="14551" xr:uid="{00000000-0005-0000-0000-0000A3590000}"/>
    <cellStyle name="Input0decimals 5 5 5 2" xfId="14552" xr:uid="{00000000-0005-0000-0000-0000A4590000}"/>
    <cellStyle name="Input0decimals 5 5 5 2 2" xfId="36581" xr:uid="{00000000-0005-0000-0000-0000A5590000}"/>
    <cellStyle name="Input0decimals 5 5 5 3" xfId="36580" xr:uid="{00000000-0005-0000-0000-0000A6590000}"/>
    <cellStyle name="Input0decimals 5 5 6" xfId="14553" xr:uid="{00000000-0005-0000-0000-0000A7590000}"/>
    <cellStyle name="Input0decimals 5 5 6 2" xfId="14554" xr:uid="{00000000-0005-0000-0000-0000A8590000}"/>
    <cellStyle name="Input0decimals 5 5 6 2 2" xfId="36583" xr:uid="{00000000-0005-0000-0000-0000A9590000}"/>
    <cellStyle name="Input0decimals 5 5 6 3" xfId="36582" xr:uid="{00000000-0005-0000-0000-0000AA590000}"/>
    <cellStyle name="Input0decimals 5 5 7" xfId="14555" xr:uid="{00000000-0005-0000-0000-0000AB590000}"/>
    <cellStyle name="Input0decimals 5 5 7 2" xfId="36584" xr:uid="{00000000-0005-0000-0000-0000AC590000}"/>
    <cellStyle name="Input0decimals 5 5 8" xfId="14556" xr:uid="{00000000-0005-0000-0000-0000AD590000}"/>
    <cellStyle name="Input0decimals 5 5 8 2" xfId="36585" xr:uid="{00000000-0005-0000-0000-0000AE590000}"/>
    <cellStyle name="Input0decimals 5 5 9" xfId="36563" xr:uid="{00000000-0005-0000-0000-0000AF590000}"/>
    <cellStyle name="Input0decimals 5 6" xfId="14557" xr:uid="{00000000-0005-0000-0000-0000B0590000}"/>
    <cellStyle name="Input0decimals 5 6 2" xfId="14558" xr:uid="{00000000-0005-0000-0000-0000B1590000}"/>
    <cellStyle name="Input0decimals 5 6 2 2" xfId="14559" xr:uid="{00000000-0005-0000-0000-0000B2590000}"/>
    <cellStyle name="Input0decimals 5 6 2 2 2" xfId="14560" xr:uid="{00000000-0005-0000-0000-0000B3590000}"/>
    <cellStyle name="Input0decimals 5 6 2 2 2 2" xfId="36589" xr:uid="{00000000-0005-0000-0000-0000B4590000}"/>
    <cellStyle name="Input0decimals 5 6 2 2 3" xfId="36588" xr:uid="{00000000-0005-0000-0000-0000B5590000}"/>
    <cellStyle name="Input0decimals 5 6 2 3" xfId="14561" xr:uid="{00000000-0005-0000-0000-0000B6590000}"/>
    <cellStyle name="Input0decimals 5 6 2 3 2" xfId="14562" xr:uid="{00000000-0005-0000-0000-0000B7590000}"/>
    <cellStyle name="Input0decimals 5 6 2 3 2 2" xfId="36591" xr:uid="{00000000-0005-0000-0000-0000B8590000}"/>
    <cellStyle name="Input0decimals 5 6 2 3 3" xfId="36590" xr:uid="{00000000-0005-0000-0000-0000B9590000}"/>
    <cellStyle name="Input0decimals 5 6 2 4" xfId="14563" xr:uid="{00000000-0005-0000-0000-0000BA590000}"/>
    <cellStyle name="Input0decimals 5 6 2 4 2" xfId="36592" xr:uid="{00000000-0005-0000-0000-0000BB590000}"/>
    <cellStyle name="Input0decimals 5 6 2 5" xfId="14564" xr:uid="{00000000-0005-0000-0000-0000BC590000}"/>
    <cellStyle name="Input0decimals 5 6 2 5 2" xfId="36593" xr:uid="{00000000-0005-0000-0000-0000BD590000}"/>
    <cellStyle name="Input0decimals 5 6 2 6" xfId="36587" xr:uid="{00000000-0005-0000-0000-0000BE590000}"/>
    <cellStyle name="Input0decimals 5 6 3" xfId="14565" xr:uid="{00000000-0005-0000-0000-0000BF590000}"/>
    <cellStyle name="Input0decimals 5 6 3 2" xfId="14566" xr:uid="{00000000-0005-0000-0000-0000C0590000}"/>
    <cellStyle name="Input0decimals 5 6 3 2 2" xfId="14567" xr:uid="{00000000-0005-0000-0000-0000C1590000}"/>
    <cellStyle name="Input0decimals 5 6 3 2 2 2" xfId="36596" xr:uid="{00000000-0005-0000-0000-0000C2590000}"/>
    <cellStyle name="Input0decimals 5 6 3 2 3" xfId="36595" xr:uid="{00000000-0005-0000-0000-0000C3590000}"/>
    <cellStyle name="Input0decimals 5 6 3 3" xfId="14568" xr:uid="{00000000-0005-0000-0000-0000C4590000}"/>
    <cellStyle name="Input0decimals 5 6 3 3 2" xfId="14569" xr:uid="{00000000-0005-0000-0000-0000C5590000}"/>
    <cellStyle name="Input0decimals 5 6 3 3 2 2" xfId="36598" xr:uid="{00000000-0005-0000-0000-0000C6590000}"/>
    <cellStyle name="Input0decimals 5 6 3 3 3" xfId="36597" xr:uid="{00000000-0005-0000-0000-0000C7590000}"/>
    <cellStyle name="Input0decimals 5 6 3 4" xfId="14570" xr:uid="{00000000-0005-0000-0000-0000C8590000}"/>
    <cellStyle name="Input0decimals 5 6 3 4 2" xfId="36599" xr:uid="{00000000-0005-0000-0000-0000C9590000}"/>
    <cellStyle name="Input0decimals 5 6 3 5" xfId="14571" xr:uid="{00000000-0005-0000-0000-0000CA590000}"/>
    <cellStyle name="Input0decimals 5 6 3 5 2" xfId="36600" xr:uid="{00000000-0005-0000-0000-0000CB590000}"/>
    <cellStyle name="Input0decimals 5 6 3 6" xfId="36594" xr:uid="{00000000-0005-0000-0000-0000CC590000}"/>
    <cellStyle name="Input0decimals 5 6 4" xfId="14572" xr:uid="{00000000-0005-0000-0000-0000CD590000}"/>
    <cellStyle name="Input0decimals 5 6 4 2" xfId="14573" xr:uid="{00000000-0005-0000-0000-0000CE590000}"/>
    <cellStyle name="Input0decimals 5 6 4 2 2" xfId="36602" xr:uid="{00000000-0005-0000-0000-0000CF590000}"/>
    <cellStyle name="Input0decimals 5 6 4 3" xfId="36601" xr:uid="{00000000-0005-0000-0000-0000D0590000}"/>
    <cellStyle name="Input0decimals 5 6 5" xfId="14574" xr:uid="{00000000-0005-0000-0000-0000D1590000}"/>
    <cellStyle name="Input0decimals 5 6 5 2" xfId="14575" xr:uid="{00000000-0005-0000-0000-0000D2590000}"/>
    <cellStyle name="Input0decimals 5 6 5 2 2" xfId="36604" xr:uid="{00000000-0005-0000-0000-0000D3590000}"/>
    <cellStyle name="Input0decimals 5 6 5 3" xfId="36603" xr:uid="{00000000-0005-0000-0000-0000D4590000}"/>
    <cellStyle name="Input0decimals 5 6 6" xfId="14576" xr:uid="{00000000-0005-0000-0000-0000D5590000}"/>
    <cellStyle name="Input0decimals 5 6 6 2" xfId="14577" xr:uid="{00000000-0005-0000-0000-0000D6590000}"/>
    <cellStyle name="Input0decimals 5 6 6 2 2" xfId="36606" xr:uid="{00000000-0005-0000-0000-0000D7590000}"/>
    <cellStyle name="Input0decimals 5 6 6 3" xfId="36605" xr:uid="{00000000-0005-0000-0000-0000D8590000}"/>
    <cellStyle name="Input0decimals 5 6 7" xfId="14578" xr:uid="{00000000-0005-0000-0000-0000D9590000}"/>
    <cellStyle name="Input0decimals 5 6 7 2" xfId="36607" xr:uid="{00000000-0005-0000-0000-0000DA590000}"/>
    <cellStyle name="Input0decimals 5 6 8" xfId="14579" xr:uid="{00000000-0005-0000-0000-0000DB590000}"/>
    <cellStyle name="Input0decimals 5 6 8 2" xfId="36608" xr:uid="{00000000-0005-0000-0000-0000DC590000}"/>
    <cellStyle name="Input0decimals 5 6 9" xfId="36586" xr:uid="{00000000-0005-0000-0000-0000DD590000}"/>
    <cellStyle name="Input0decimals 5 7" xfId="14580" xr:uid="{00000000-0005-0000-0000-0000DE590000}"/>
    <cellStyle name="Input0decimals 5 7 2" xfId="14581" xr:uid="{00000000-0005-0000-0000-0000DF590000}"/>
    <cellStyle name="Input0decimals 5 7 2 2" xfId="14582" xr:uid="{00000000-0005-0000-0000-0000E0590000}"/>
    <cellStyle name="Input0decimals 5 7 2 2 2" xfId="14583" xr:uid="{00000000-0005-0000-0000-0000E1590000}"/>
    <cellStyle name="Input0decimals 5 7 2 2 2 2" xfId="36612" xr:uid="{00000000-0005-0000-0000-0000E2590000}"/>
    <cellStyle name="Input0decimals 5 7 2 2 3" xfId="36611" xr:uid="{00000000-0005-0000-0000-0000E3590000}"/>
    <cellStyle name="Input0decimals 5 7 2 3" xfId="14584" xr:uid="{00000000-0005-0000-0000-0000E4590000}"/>
    <cellStyle name="Input0decimals 5 7 2 3 2" xfId="14585" xr:uid="{00000000-0005-0000-0000-0000E5590000}"/>
    <cellStyle name="Input0decimals 5 7 2 3 2 2" xfId="36614" xr:uid="{00000000-0005-0000-0000-0000E6590000}"/>
    <cellStyle name="Input0decimals 5 7 2 3 3" xfId="36613" xr:uid="{00000000-0005-0000-0000-0000E7590000}"/>
    <cellStyle name="Input0decimals 5 7 2 4" xfId="14586" xr:uid="{00000000-0005-0000-0000-0000E8590000}"/>
    <cellStyle name="Input0decimals 5 7 2 4 2" xfId="36615" xr:uid="{00000000-0005-0000-0000-0000E9590000}"/>
    <cellStyle name="Input0decimals 5 7 2 5" xfId="14587" xr:uid="{00000000-0005-0000-0000-0000EA590000}"/>
    <cellStyle name="Input0decimals 5 7 2 5 2" xfId="36616" xr:uid="{00000000-0005-0000-0000-0000EB590000}"/>
    <cellStyle name="Input0decimals 5 7 2 6" xfId="36610" xr:uid="{00000000-0005-0000-0000-0000EC590000}"/>
    <cellStyle name="Input0decimals 5 7 3" xfId="14588" xr:uid="{00000000-0005-0000-0000-0000ED590000}"/>
    <cellStyle name="Input0decimals 5 7 3 2" xfId="14589" xr:uid="{00000000-0005-0000-0000-0000EE590000}"/>
    <cellStyle name="Input0decimals 5 7 3 2 2" xfId="14590" xr:uid="{00000000-0005-0000-0000-0000EF590000}"/>
    <cellStyle name="Input0decimals 5 7 3 2 2 2" xfId="36619" xr:uid="{00000000-0005-0000-0000-0000F0590000}"/>
    <cellStyle name="Input0decimals 5 7 3 2 3" xfId="36618" xr:uid="{00000000-0005-0000-0000-0000F1590000}"/>
    <cellStyle name="Input0decimals 5 7 3 3" xfId="14591" xr:uid="{00000000-0005-0000-0000-0000F2590000}"/>
    <cellStyle name="Input0decimals 5 7 3 3 2" xfId="14592" xr:uid="{00000000-0005-0000-0000-0000F3590000}"/>
    <cellStyle name="Input0decimals 5 7 3 3 2 2" xfId="36621" xr:uid="{00000000-0005-0000-0000-0000F4590000}"/>
    <cellStyle name="Input0decimals 5 7 3 3 3" xfId="36620" xr:uid="{00000000-0005-0000-0000-0000F5590000}"/>
    <cellStyle name="Input0decimals 5 7 3 4" xfId="14593" xr:uid="{00000000-0005-0000-0000-0000F6590000}"/>
    <cellStyle name="Input0decimals 5 7 3 4 2" xfId="36622" xr:uid="{00000000-0005-0000-0000-0000F7590000}"/>
    <cellStyle name="Input0decimals 5 7 3 5" xfId="14594" xr:uid="{00000000-0005-0000-0000-0000F8590000}"/>
    <cellStyle name="Input0decimals 5 7 3 5 2" xfId="36623" xr:uid="{00000000-0005-0000-0000-0000F9590000}"/>
    <cellStyle name="Input0decimals 5 7 3 6" xfId="36617" xr:uid="{00000000-0005-0000-0000-0000FA590000}"/>
    <cellStyle name="Input0decimals 5 7 4" xfId="14595" xr:uid="{00000000-0005-0000-0000-0000FB590000}"/>
    <cellStyle name="Input0decimals 5 7 4 2" xfId="14596" xr:uid="{00000000-0005-0000-0000-0000FC590000}"/>
    <cellStyle name="Input0decimals 5 7 4 2 2" xfId="36625" xr:uid="{00000000-0005-0000-0000-0000FD590000}"/>
    <cellStyle name="Input0decimals 5 7 4 3" xfId="36624" xr:uid="{00000000-0005-0000-0000-0000FE590000}"/>
    <cellStyle name="Input0decimals 5 7 5" xfId="14597" xr:uid="{00000000-0005-0000-0000-0000FF590000}"/>
    <cellStyle name="Input0decimals 5 7 5 2" xfId="14598" xr:uid="{00000000-0005-0000-0000-0000005A0000}"/>
    <cellStyle name="Input0decimals 5 7 5 2 2" xfId="36627" xr:uid="{00000000-0005-0000-0000-0000015A0000}"/>
    <cellStyle name="Input0decimals 5 7 5 3" xfId="36626" xr:uid="{00000000-0005-0000-0000-0000025A0000}"/>
    <cellStyle name="Input0decimals 5 7 6" xfId="14599" xr:uid="{00000000-0005-0000-0000-0000035A0000}"/>
    <cellStyle name="Input0decimals 5 7 6 2" xfId="14600" xr:uid="{00000000-0005-0000-0000-0000045A0000}"/>
    <cellStyle name="Input0decimals 5 7 6 2 2" xfId="36629" xr:uid="{00000000-0005-0000-0000-0000055A0000}"/>
    <cellStyle name="Input0decimals 5 7 6 3" xfId="36628" xr:uid="{00000000-0005-0000-0000-0000065A0000}"/>
    <cellStyle name="Input0decimals 5 7 7" xfId="14601" xr:uid="{00000000-0005-0000-0000-0000075A0000}"/>
    <cellStyle name="Input0decimals 5 7 7 2" xfId="36630" xr:uid="{00000000-0005-0000-0000-0000085A0000}"/>
    <cellStyle name="Input0decimals 5 7 8" xfId="14602" xr:uid="{00000000-0005-0000-0000-0000095A0000}"/>
    <cellStyle name="Input0decimals 5 7 8 2" xfId="36631" xr:uid="{00000000-0005-0000-0000-00000A5A0000}"/>
    <cellStyle name="Input0decimals 5 7 9" xfId="36609" xr:uid="{00000000-0005-0000-0000-00000B5A0000}"/>
    <cellStyle name="Input0decimals 5 8" xfId="14603" xr:uid="{00000000-0005-0000-0000-00000C5A0000}"/>
    <cellStyle name="Input0decimals 5 8 2" xfId="14604" xr:uid="{00000000-0005-0000-0000-00000D5A0000}"/>
    <cellStyle name="Input0decimals 5 8 2 2" xfId="14605" xr:uid="{00000000-0005-0000-0000-00000E5A0000}"/>
    <cellStyle name="Input0decimals 5 8 2 2 2" xfId="14606" xr:uid="{00000000-0005-0000-0000-00000F5A0000}"/>
    <cellStyle name="Input0decimals 5 8 2 2 2 2" xfId="36635" xr:uid="{00000000-0005-0000-0000-0000105A0000}"/>
    <cellStyle name="Input0decimals 5 8 2 2 3" xfId="36634" xr:uid="{00000000-0005-0000-0000-0000115A0000}"/>
    <cellStyle name="Input0decimals 5 8 2 3" xfId="14607" xr:uid="{00000000-0005-0000-0000-0000125A0000}"/>
    <cellStyle name="Input0decimals 5 8 2 3 2" xfId="14608" xr:uid="{00000000-0005-0000-0000-0000135A0000}"/>
    <cellStyle name="Input0decimals 5 8 2 3 2 2" xfId="36637" xr:uid="{00000000-0005-0000-0000-0000145A0000}"/>
    <cellStyle name="Input0decimals 5 8 2 3 3" xfId="36636" xr:uid="{00000000-0005-0000-0000-0000155A0000}"/>
    <cellStyle name="Input0decimals 5 8 2 4" xfId="14609" xr:uid="{00000000-0005-0000-0000-0000165A0000}"/>
    <cellStyle name="Input0decimals 5 8 2 4 2" xfId="36638" xr:uid="{00000000-0005-0000-0000-0000175A0000}"/>
    <cellStyle name="Input0decimals 5 8 2 5" xfId="14610" xr:uid="{00000000-0005-0000-0000-0000185A0000}"/>
    <cellStyle name="Input0decimals 5 8 2 5 2" xfId="36639" xr:uid="{00000000-0005-0000-0000-0000195A0000}"/>
    <cellStyle name="Input0decimals 5 8 2 6" xfId="36633" xr:uid="{00000000-0005-0000-0000-00001A5A0000}"/>
    <cellStyle name="Input0decimals 5 8 3" xfId="14611" xr:uid="{00000000-0005-0000-0000-00001B5A0000}"/>
    <cellStyle name="Input0decimals 5 8 3 2" xfId="14612" xr:uid="{00000000-0005-0000-0000-00001C5A0000}"/>
    <cellStyle name="Input0decimals 5 8 3 2 2" xfId="14613" xr:uid="{00000000-0005-0000-0000-00001D5A0000}"/>
    <cellStyle name="Input0decimals 5 8 3 2 2 2" xfId="36642" xr:uid="{00000000-0005-0000-0000-00001E5A0000}"/>
    <cellStyle name="Input0decimals 5 8 3 2 3" xfId="36641" xr:uid="{00000000-0005-0000-0000-00001F5A0000}"/>
    <cellStyle name="Input0decimals 5 8 3 3" xfId="14614" xr:uid="{00000000-0005-0000-0000-0000205A0000}"/>
    <cellStyle name="Input0decimals 5 8 3 3 2" xfId="14615" xr:uid="{00000000-0005-0000-0000-0000215A0000}"/>
    <cellStyle name="Input0decimals 5 8 3 3 2 2" xfId="36644" xr:uid="{00000000-0005-0000-0000-0000225A0000}"/>
    <cellStyle name="Input0decimals 5 8 3 3 3" xfId="36643" xr:uid="{00000000-0005-0000-0000-0000235A0000}"/>
    <cellStyle name="Input0decimals 5 8 3 4" xfId="14616" xr:uid="{00000000-0005-0000-0000-0000245A0000}"/>
    <cellStyle name="Input0decimals 5 8 3 4 2" xfId="36645" xr:uid="{00000000-0005-0000-0000-0000255A0000}"/>
    <cellStyle name="Input0decimals 5 8 3 5" xfId="14617" xr:uid="{00000000-0005-0000-0000-0000265A0000}"/>
    <cellStyle name="Input0decimals 5 8 3 5 2" xfId="36646" xr:uid="{00000000-0005-0000-0000-0000275A0000}"/>
    <cellStyle name="Input0decimals 5 8 3 6" xfId="36640" xr:uid="{00000000-0005-0000-0000-0000285A0000}"/>
    <cellStyle name="Input0decimals 5 8 4" xfId="14618" xr:uid="{00000000-0005-0000-0000-0000295A0000}"/>
    <cellStyle name="Input0decimals 5 8 4 2" xfId="14619" xr:uid="{00000000-0005-0000-0000-00002A5A0000}"/>
    <cellStyle name="Input0decimals 5 8 4 2 2" xfId="36648" xr:uid="{00000000-0005-0000-0000-00002B5A0000}"/>
    <cellStyle name="Input0decimals 5 8 4 3" xfId="36647" xr:uid="{00000000-0005-0000-0000-00002C5A0000}"/>
    <cellStyle name="Input0decimals 5 8 5" xfId="14620" xr:uid="{00000000-0005-0000-0000-00002D5A0000}"/>
    <cellStyle name="Input0decimals 5 8 5 2" xfId="14621" xr:uid="{00000000-0005-0000-0000-00002E5A0000}"/>
    <cellStyle name="Input0decimals 5 8 5 2 2" xfId="36650" xr:uid="{00000000-0005-0000-0000-00002F5A0000}"/>
    <cellStyle name="Input0decimals 5 8 5 3" xfId="36649" xr:uid="{00000000-0005-0000-0000-0000305A0000}"/>
    <cellStyle name="Input0decimals 5 8 6" xfId="14622" xr:uid="{00000000-0005-0000-0000-0000315A0000}"/>
    <cellStyle name="Input0decimals 5 8 6 2" xfId="14623" xr:uid="{00000000-0005-0000-0000-0000325A0000}"/>
    <cellStyle name="Input0decimals 5 8 6 2 2" xfId="36652" xr:uid="{00000000-0005-0000-0000-0000335A0000}"/>
    <cellStyle name="Input0decimals 5 8 6 3" xfId="36651" xr:uid="{00000000-0005-0000-0000-0000345A0000}"/>
    <cellStyle name="Input0decimals 5 8 7" xfId="14624" xr:uid="{00000000-0005-0000-0000-0000355A0000}"/>
    <cellStyle name="Input0decimals 5 8 7 2" xfId="36653" xr:uid="{00000000-0005-0000-0000-0000365A0000}"/>
    <cellStyle name="Input0decimals 5 8 8" xfId="14625" xr:uid="{00000000-0005-0000-0000-0000375A0000}"/>
    <cellStyle name="Input0decimals 5 8 8 2" xfId="36654" xr:uid="{00000000-0005-0000-0000-0000385A0000}"/>
    <cellStyle name="Input0decimals 5 8 9" xfId="36632" xr:uid="{00000000-0005-0000-0000-0000395A0000}"/>
    <cellStyle name="Input0decimals 5 9" xfId="14626" xr:uid="{00000000-0005-0000-0000-00003A5A0000}"/>
    <cellStyle name="Input0decimals 5 9 2" xfId="14627" xr:uid="{00000000-0005-0000-0000-00003B5A0000}"/>
    <cellStyle name="Input0decimals 5 9 2 2" xfId="14628" xr:uid="{00000000-0005-0000-0000-00003C5A0000}"/>
    <cellStyle name="Input0decimals 5 9 2 2 2" xfId="14629" xr:uid="{00000000-0005-0000-0000-00003D5A0000}"/>
    <cellStyle name="Input0decimals 5 9 2 2 2 2" xfId="36658" xr:uid="{00000000-0005-0000-0000-00003E5A0000}"/>
    <cellStyle name="Input0decimals 5 9 2 2 3" xfId="36657" xr:uid="{00000000-0005-0000-0000-00003F5A0000}"/>
    <cellStyle name="Input0decimals 5 9 2 3" xfId="14630" xr:uid="{00000000-0005-0000-0000-0000405A0000}"/>
    <cellStyle name="Input0decimals 5 9 2 3 2" xfId="14631" xr:uid="{00000000-0005-0000-0000-0000415A0000}"/>
    <cellStyle name="Input0decimals 5 9 2 3 2 2" xfId="36660" xr:uid="{00000000-0005-0000-0000-0000425A0000}"/>
    <cellStyle name="Input0decimals 5 9 2 3 3" xfId="36659" xr:uid="{00000000-0005-0000-0000-0000435A0000}"/>
    <cellStyle name="Input0decimals 5 9 2 4" xfId="14632" xr:uid="{00000000-0005-0000-0000-0000445A0000}"/>
    <cellStyle name="Input0decimals 5 9 2 4 2" xfId="36661" xr:uid="{00000000-0005-0000-0000-0000455A0000}"/>
    <cellStyle name="Input0decimals 5 9 2 5" xfId="14633" xr:uid="{00000000-0005-0000-0000-0000465A0000}"/>
    <cellStyle name="Input0decimals 5 9 2 5 2" xfId="36662" xr:uid="{00000000-0005-0000-0000-0000475A0000}"/>
    <cellStyle name="Input0decimals 5 9 2 6" xfId="36656" xr:uid="{00000000-0005-0000-0000-0000485A0000}"/>
    <cellStyle name="Input0decimals 5 9 3" xfId="14634" xr:uid="{00000000-0005-0000-0000-0000495A0000}"/>
    <cellStyle name="Input0decimals 5 9 3 2" xfId="14635" xr:uid="{00000000-0005-0000-0000-00004A5A0000}"/>
    <cellStyle name="Input0decimals 5 9 3 2 2" xfId="14636" xr:uid="{00000000-0005-0000-0000-00004B5A0000}"/>
    <cellStyle name="Input0decimals 5 9 3 2 2 2" xfId="36665" xr:uid="{00000000-0005-0000-0000-00004C5A0000}"/>
    <cellStyle name="Input0decimals 5 9 3 2 3" xfId="36664" xr:uid="{00000000-0005-0000-0000-00004D5A0000}"/>
    <cellStyle name="Input0decimals 5 9 3 3" xfId="14637" xr:uid="{00000000-0005-0000-0000-00004E5A0000}"/>
    <cellStyle name="Input0decimals 5 9 3 3 2" xfId="14638" xr:uid="{00000000-0005-0000-0000-00004F5A0000}"/>
    <cellStyle name="Input0decimals 5 9 3 3 2 2" xfId="36667" xr:uid="{00000000-0005-0000-0000-0000505A0000}"/>
    <cellStyle name="Input0decimals 5 9 3 3 3" xfId="36666" xr:uid="{00000000-0005-0000-0000-0000515A0000}"/>
    <cellStyle name="Input0decimals 5 9 3 4" xfId="14639" xr:uid="{00000000-0005-0000-0000-0000525A0000}"/>
    <cellStyle name="Input0decimals 5 9 3 4 2" xfId="36668" xr:uid="{00000000-0005-0000-0000-0000535A0000}"/>
    <cellStyle name="Input0decimals 5 9 3 5" xfId="14640" xr:uid="{00000000-0005-0000-0000-0000545A0000}"/>
    <cellStyle name="Input0decimals 5 9 3 5 2" xfId="36669" xr:uid="{00000000-0005-0000-0000-0000555A0000}"/>
    <cellStyle name="Input0decimals 5 9 3 6" xfId="36663" xr:uid="{00000000-0005-0000-0000-0000565A0000}"/>
    <cellStyle name="Input0decimals 5 9 4" xfId="14641" xr:uid="{00000000-0005-0000-0000-0000575A0000}"/>
    <cellStyle name="Input0decimals 5 9 4 2" xfId="14642" xr:uid="{00000000-0005-0000-0000-0000585A0000}"/>
    <cellStyle name="Input0decimals 5 9 4 2 2" xfId="36671" xr:uid="{00000000-0005-0000-0000-0000595A0000}"/>
    <cellStyle name="Input0decimals 5 9 4 3" xfId="36670" xr:uid="{00000000-0005-0000-0000-00005A5A0000}"/>
    <cellStyle name="Input0decimals 5 9 5" xfId="14643" xr:uid="{00000000-0005-0000-0000-00005B5A0000}"/>
    <cellStyle name="Input0decimals 5 9 5 2" xfId="14644" xr:uid="{00000000-0005-0000-0000-00005C5A0000}"/>
    <cellStyle name="Input0decimals 5 9 5 2 2" xfId="36673" xr:uid="{00000000-0005-0000-0000-00005D5A0000}"/>
    <cellStyle name="Input0decimals 5 9 5 3" xfId="36672" xr:uid="{00000000-0005-0000-0000-00005E5A0000}"/>
    <cellStyle name="Input0decimals 5 9 6" xfId="14645" xr:uid="{00000000-0005-0000-0000-00005F5A0000}"/>
    <cellStyle name="Input0decimals 5 9 6 2" xfId="14646" xr:uid="{00000000-0005-0000-0000-0000605A0000}"/>
    <cellStyle name="Input0decimals 5 9 6 2 2" xfId="36675" xr:uid="{00000000-0005-0000-0000-0000615A0000}"/>
    <cellStyle name="Input0decimals 5 9 6 3" xfId="36674" xr:uid="{00000000-0005-0000-0000-0000625A0000}"/>
    <cellStyle name="Input0decimals 5 9 7" xfId="14647" xr:uid="{00000000-0005-0000-0000-0000635A0000}"/>
    <cellStyle name="Input0decimals 5 9 7 2" xfId="36676" xr:uid="{00000000-0005-0000-0000-0000645A0000}"/>
    <cellStyle name="Input0decimals 5 9 8" xfId="14648" xr:uid="{00000000-0005-0000-0000-0000655A0000}"/>
    <cellStyle name="Input0decimals 5 9 8 2" xfId="36677" xr:uid="{00000000-0005-0000-0000-0000665A0000}"/>
    <cellStyle name="Input0decimals 5 9 9" xfId="36655" xr:uid="{00000000-0005-0000-0000-0000675A0000}"/>
    <cellStyle name="Input0decimals 6" xfId="14649" xr:uid="{00000000-0005-0000-0000-0000685A0000}"/>
    <cellStyle name="Input0decimals 6 10" xfId="14650" xr:uid="{00000000-0005-0000-0000-0000695A0000}"/>
    <cellStyle name="Input0decimals 6 10 2" xfId="14651" xr:uid="{00000000-0005-0000-0000-00006A5A0000}"/>
    <cellStyle name="Input0decimals 6 10 2 2" xfId="14652" xr:uid="{00000000-0005-0000-0000-00006B5A0000}"/>
    <cellStyle name="Input0decimals 6 10 2 2 2" xfId="14653" xr:uid="{00000000-0005-0000-0000-00006C5A0000}"/>
    <cellStyle name="Input0decimals 6 10 2 2 2 2" xfId="36682" xr:uid="{00000000-0005-0000-0000-00006D5A0000}"/>
    <cellStyle name="Input0decimals 6 10 2 2 3" xfId="36681" xr:uid="{00000000-0005-0000-0000-00006E5A0000}"/>
    <cellStyle name="Input0decimals 6 10 2 3" xfId="14654" xr:uid="{00000000-0005-0000-0000-00006F5A0000}"/>
    <cellStyle name="Input0decimals 6 10 2 3 2" xfId="14655" xr:uid="{00000000-0005-0000-0000-0000705A0000}"/>
    <cellStyle name="Input0decimals 6 10 2 3 2 2" xfId="36684" xr:uid="{00000000-0005-0000-0000-0000715A0000}"/>
    <cellStyle name="Input0decimals 6 10 2 3 3" xfId="36683" xr:uid="{00000000-0005-0000-0000-0000725A0000}"/>
    <cellStyle name="Input0decimals 6 10 2 4" xfId="14656" xr:uid="{00000000-0005-0000-0000-0000735A0000}"/>
    <cellStyle name="Input0decimals 6 10 2 4 2" xfId="36685" xr:uid="{00000000-0005-0000-0000-0000745A0000}"/>
    <cellStyle name="Input0decimals 6 10 2 5" xfId="14657" xr:uid="{00000000-0005-0000-0000-0000755A0000}"/>
    <cellStyle name="Input0decimals 6 10 2 5 2" xfId="36686" xr:uid="{00000000-0005-0000-0000-0000765A0000}"/>
    <cellStyle name="Input0decimals 6 10 2 6" xfId="36680" xr:uid="{00000000-0005-0000-0000-0000775A0000}"/>
    <cellStyle name="Input0decimals 6 10 3" xfId="14658" xr:uid="{00000000-0005-0000-0000-0000785A0000}"/>
    <cellStyle name="Input0decimals 6 10 3 2" xfId="14659" xr:uid="{00000000-0005-0000-0000-0000795A0000}"/>
    <cellStyle name="Input0decimals 6 10 3 2 2" xfId="14660" xr:uid="{00000000-0005-0000-0000-00007A5A0000}"/>
    <cellStyle name="Input0decimals 6 10 3 2 2 2" xfId="36689" xr:uid="{00000000-0005-0000-0000-00007B5A0000}"/>
    <cellStyle name="Input0decimals 6 10 3 2 3" xfId="36688" xr:uid="{00000000-0005-0000-0000-00007C5A0000}"/>
    <cellStyle name="Input0decimals 6 10 3 3" xfId="14661" xr:uid="{00000000-0005-0000-0000-00007D5A0000}"/>
    <cellStyle name="Input0decimals 6 10 3 3 2" xfId="14662" xr:uid="{00000000-0005-0000-0000-00007E5A0000}"/>
    <cellStyle name="Input0decimals 6 10 3 3 2 2" xfId="36691" xr:uid="{00000000-0005-0000-0000-00007F5A0000}"/>
    <cellStyle name="Input0decimals 6 10 3 3 3" xfId="36690" xr:uid="{00000000-0005-0000-0000-0000805A0000}"/>
    <cellStyle name="Input0decimals 6 10 3 4" xfId="14663" xr:uid="{00000000-0005-0000-0000-0000815A0000}"/>
    <cellStyle name="Input0decimals 6 10 3 4 2" xfId="36692" xr:uid="{00000000-0005-0000-0000-0000825A0000}"/>
    <cellStyle name="Input0decimals 6 10 3 5" xfId="14664" xr:uid="{00000000-0005-0000-0000-0000835A0000}"/>
    <cellStyle name="Input0decimals 6 10 3 5 2" xfId="36693" xr:uid="{00000000-0005-0000-0000-0000845A0000}"/>
    <cellStyle name="Input0decimals 6 10 3 6" xfId="36687" xr:uid="{00000000-0005-0000-0000-0000855A0000}"/>
    <cellStyle name="Input0decimals 6 10 4" xfId="14665" xr:uid="{00000000-0005-0000-0000-0000865A0000}"/>
    <cellStyle name="Input0decimals 6 10 4 2" xfId="14666" xr:uid="{00000000-0005-0000-0000-0000875A0000}"/>
    <cellStyle name="Input0decimals 6 10 4 2 2" xfId="36695" xr:uid="{00000000-0005-0000-0000-0000885A0000}"/>
    <cellStyle name="Input0decimals 6 10 4 3" xfId="36694" xr:uid="{00000000-0005-0000-0000-0000895A0000}"/>
    <cellStyle name="Input0decimals 6 10 5" xfId="14667" xr:uid="{00000000-0005-0000-0000-00008A5A0000}"/>
    <cellStyle name="Input0decimals 6 10 5 2" xfId="14668" xr:uid="{00000000-0005-0000-0000-00008B5A0000}"/>
    <cellStyle name="Input0decimals 6 10 5 2 2" xfId="36697" xr:uid="{00000000-0005-0000-0000-00008C5A0000}"/>
    <cellStyle name="Input0decimals 6 10 5 3" xfId="36696" xr:uid="{00000000-0005-0000-0000-00008D5A0000}"/>
    <cellStyle name="Input0decimals 6 10 6" xfId="14669" xr:uid="{00000000-0005-0000-0000-00008E5A0000}"/>
    <cellStyle name="Input0decimals 6 10 6 2" xfId="14670" xr:uid="{00000000-0005-0000-0000-00008F5A0000}"/>
    <cellStyle name="Input0decimals 6 10 6 2 2" xfId="36699" xr:uid="{00000000-0005-0000-0000-0000905A0000}"/>
    <cellStyle name="Input0decimals 6 10 6 3" xfId="36698" xr:uid="{00000000-0005-0000-0000-0000915A0000}"/>
    <cellStyle name="Input0decimals 6 10 7" xfId="14671" xr:uid="{00000000-0005-0000-0000-0000925A0000}"/>
    <cellStyle name="Input0decimals 6 10 7 2" xfId="36700" xr:uid="{00000000-0005-0000-0000-0000935A0000}"/>
    <cellStyle name="Input0decimals 6 10 8" xfId="14672" xr:uid="{00000000-0005-0000-0000-0000945A0000}"/>
    <cellStyle name="Input0decimals 6 10 8 2" xfId="36701" xr:uid="{00000000-0005-0000-0000-0000955A0000}"/>
    <cellStyle name="Input0decimals 6 10 9" xfId="36679" xr:uid="{00000000-0005-0000-0000-0000965A0000}"/>
    <cellStyle name="Input0decimals 6 11" xfId="14673" xr:uid="{00000000-0005-0000-0000-0000975A0000}"/>
    <cellStyle name="Input0decimals 6 11 2" xfId="14674" xr:uid="{00000000-0005-0000-0000-0000985A0000}"/>
    <cellStyle name="Input0decimals 6 11 2 2" xfId="14675" xr:uid="{00000000-0005-0000-0000-0000995A0000}"/>
    <cellStyle name="Input0decimals 6 11 2 2 2" xfId="14676" xr:uid="{00000000-0005-0000-0000-00009A5A0000}"/>
    <cellStyle name="Input0decimals 6 11 2 2 2 2" xfId="36705" xr:uid="{00000000-0005-0000-0000-00009B5A0000}"/>
    <cellStyle name="Input0decimals 6 11 2 2 3" xfId="36704" xr:uid="{00000000-0005-0000-0000-00009C5A0000}"/>
    <cellStyle name="Input0decimals 6 11 2 3" xfId="14677" xr:uid="{00000000-0005-0000-0000-00009D5A0000}"/>
    <cellStyle name="Input0decimals 6 11 2 3 2" xfId="14678" xr:uid="{00000000-0005-0000-0000-00009E5A0000}"/>
    <cellStyle name="Input0decimals 6 11 2 3 2 2" xfId="36707" xr:uid="{00000000-0005-0000-0000-00009F5A0000}"/>
    <cellStyle name="Input0decimals 6 11 2 3 3" xfId="36706" xr:uid="{00000000-0005-0000-0000-0000A05A0000}"/>
    <cellStyle name="Input0decimals 6 11 2 4" xfId="14679" xr:uid="{00000000-0005-0000-0000-0000A15A0000}"/>
    <cellStyle name="Input0decimals 6 11 2 4 2" xfId="36708" xr:uid="{00000000-0005-0000-0000-0000A25A0000}"/>
    <cellStyle name="Input0decimals 6 11 2 5" xfId="14680" xr:uid="{00000000-0005-0000-0000-0000A35A0000}"/>
    <cellStyle name="Input0decimals 6 11 2 5 2" xfId="36709" xr:uid="{00000000-0005-0000-0000-0000A45A0000}"/>
    <cellStyle name="Input0decimals 6 11 2 6" xfId="36703" xr:uid="{00000000-0005-0000-0000-0000A55A0000}"/>
    <cellStyle name="Input0decimals 6 11 3" xfId="14681" xr:uid="{00000000-0005-0000-0000-0000A65A0000}"/>
    <cellStyle name="Input0decimals 6 11 3 2" xfId="14682" xr:uid="{00000000-0005-0000-0000-0000A75A0000}"/>
    <cellStyle name="Input0decimals 6 11 3 2 2" xfId="14683" xr:uid="{00000000-0005-0000-0000-0000A85A0000}"/>
    <cellStyle name="Input0decimals 6 11 3 2 2 2" xfId="36712" xr:uid="{00000000-0005-0000-0000-0000A95A0000}"/>
    <cellStyle name="Input0decimals 6 11 3 2 3" xfId="36711" xr:uid="{00000000-0005-0000-0000-0000AA5A0000}"/>
    <cellStyle name="Input0decimals 6 11 3 3" xfId="14684" xr:uid="{00000000-0005-0000-0000-0000AB5A0000}"/>
    <cellStyle name="Input0decimals 6 11 3 3 2" xfId="14685" xr:uid="{00000000-0005-0000-0000-0000AC5A0000}"/>
    <cellStyle name="Input0decimals 6 11 3 3 2 2" xfId="36714" xr:uid="{00000000-0005-0000-0000-0000AD5A0000}"/>
    <cellStyle name="Input0decimals 6 11 3 3 3" xfId="36713" xr:uid="{00000000-0005-0000-0000-0000AE5A0000}"/>
    <cellStyle name="Input0decimals 6 11 3 4" xfId="14686" xr:uid="{00000000-0005-0000-0000-0000AF5A0000}"/>
    <cellStyle name="Input0decimals 6 11 3 4 2" xfId="36715" xr:uid="{00000000-0005-0000-0000-0000B05A0000}"/>
    <cellStyle name="Input0decimals 6 11 3 5" xfId="14687" xr:uid="{00000000-0005-0000-0000-0000B15A0000}"/>
    <cellStyle name="Input0decimals 6 11 3 5 2" xfId="36716" xr:uid="{00000000-0005-0000-0000-0000B25A0000}"/>
    <cellStyle name="Input0decimals 6 11 3 6" xfId="36710" xr:uid="{00000000-0005-0000-0000-0000B35A0000}"/>
    <cellStyle name="Input0decimals 6 11 4" xfId="14688" xr:uid="{00000000-0005-0000-0000-0000B45A0000}"/>
    <cellStyle name="Input0decimals 6 11 4 2" xfId="14689" xr:uid="{00000000-0005-0000-0000-0000B55A0000}"/>
    <cellStyle name="Input0decimals 6 11 4 2 2" xfId="36718" xr:uid="{00000000-0005-0000-0000-0000B65A0000}"/>
    <cellStyle name="Input0decimals 6 11 4 3" xfId="36717" xr:uid="{00000000-0005-0000-0000-0000B75A0000}"/>
    <cellStyle name="Input0decimals 6 11 5" xfId="14690" xr:uid="{00000000-0005-0000-0000-0000B85A0000}"/>
    <cellStyle name="Input0decimals 6 11 5 2" xfId="14691" xr:uid="{00000000-0005-0000-0000-0000B95A0000}"/>
    <cellStyle name="Input0decimals 6 11 5 2 2" xfId="36720" xr:uid="{00000000-0005-0000-0000-0000BA5A0000}"/>
    <cellStyle name="Input0decimals 6 11 5 3" xfId="36719" xr:uid="{00000000-0005-0000-0000-0000BB5A0000}"/>
    <cellStyle name="Input0decimals 6 11 6" xfId="14692" xr:uid="{00000000-0005-0000-0000-0000BC5A0000}"/>
    <cellStyle name="Input0decimals 6 11 6 2" xfId="14693" xr:uid="{00000000-0005-0000-0000-0000BD5A0000}"/>
    <cellStyle name="Input0decimals 6 11 6 2 2" xfId="36722" xr:uid="{00000000-0005-0000-0000-0000BE5A0000}"/>
    <cellStyle name="Input0decimals 6 11 6 3" xfId="36721" xr:uid="{00000000-0005-0000-0000-0000BF5A0000}"/>
    <cellStyle name="Input0decimals 6 11 7" xfId="14694" xr:uid="{00000000-0005-0000-0000-0000C05A0000}"/>
    <cellStyle name="Input0decimals 6 11 7 2" xfId="36723" xr:uid="{00000000-0005-0000-0000-0000C15A0000}"/>
    <cellStyle name="Input0decimals 6 11 8" xfId="14695" xr:uid="{00000000-0005-0000-0000-0000C25A0000}"/>
    <cellStyle name="Input0decimals 6 11 8 2" xfId="36724" xr:uid="{00000000-0005-0000-0000-0000C35A0000}"/>
    <cellStyle name="Input0decimals 6 11 9" xfId="36702" xr:uid="{00000000-0005-0000-0000-0000C45A0000}"/>
    <cellStyle name="Input0decimals 6 12" xfId="14696" xr:uid="{00000000-0005-0000-0000-0000C55A0000}"/>
    <cellStyle name="Input0decimals 6 12 2" xfId="14697" xr:uid="{00000000-0005-0000-0000-0000C65A0000}"/>
    <cellStyle name="Input0decimals 6 12 2 2" xfId="14698" xr:uid="{00000000-0005-0000-0000-0000C75A0000}"/>
    <cellStyle name="Input0decimals 6 12 2 2 2" xfId="14699" xr:uid="{00000000-0005-0000-0000-0000C85A0000}"/>
    <cellStyle name="Input0decimals 6 12 2 2 2 2" xfId="36728" xr:uid="{00000000-0005-0000-0000-0000C95A0000}"/>
    <cellStyle name="Input0decimals 6 12 2 2 3" xfId="36727" xr:uid="{00000000-0005-0000-0000-0000CA5A0000}"/>
    <cellStyle name="Input0decimals 6 12 2 3" xfId="14700" xr:uid="{00000000-0005-0000-0000-0000CB5A0000}"/>
    <cellStyle name="Input0decimals 6 12 2 3 2" xfId="14701" xr:uid="{00000000-0005-0000-0000-0000CC5A0000}"/>
    <cellStyle name="Input0decimals 6 12 2 3 2 2" xfId="36730" xr:uid="{00000000-0005-0000-0000-0000CD5A0000}"/>
    <cellStyle name="Input0decimals 6 12 2 3 3" xfId="36729" xr:uid="{00000000-0005-0000-0000-0000CE5A0000}"/>
    <cellStyle name="Input0decimals 6 12 2 4" xfId="14702" xr:uid="{00000000-0005-0000-0000-0000CF5A0000}"/>
    <cellStyle name="Input0decimals 6 12 2 4 2" xfId="36731" xr:uid="{00000000-0005-0000-0000-0000D05A0000}"/>
    <cellStyle name="Input0decimals 6 12 2 5" xfId="14703" xr:uid="{00000000-0005-0000-0000-0000D15A0000}"/>
    <cellStyle name="Input0decimals 6 12 2 5 2" xfId="36732" xr:uid="{00000000-0005-0000-0000-0000D25A0000}"/>
    <cellStyle name="Input0decimals 6 12 2 6" xfId="36726" xr:uid="{00000000-0005-0000-0000-0000D35A0000}"/>
    <cellStyle name="Input0decimals 6 12 3" xfId="14704" xr:uid="{00000000-0005-0000-0000-0000D45A0000}"/>
    <cellStyle name="Input0decimals 6 12 3 2" xfId="14705" xr:uid="{00000000-0005-0000-0000-0000D55A0000}"/>
    <cellStyle name="Input0decimals 6 12 3 2 2" xfId="14706" xr:uid="{00000000-0005-0000-0000-0000D65A0000}"/>
    <cellStyle name="Input0decimals 6 12 3 2 2 2" xfId="36735" xr:uid="{00000000-0005-0000-0000-0000D75A0000}"/>
    <cellStyle name="Input0decimals 6 12 3 2 3" xfId="36734" xr:uid="{00000000-0005-0000-0000-0000D85A0000}"/>
    <cellStyle name="Input0decimals 6 12 3 3" xfId="14707" xr:uid="{00000000-0005-0000-0000-0000D95A0000}"/>
    <cellStyle name="Input0decimals 6 12 3 3 2" xfId="14708" xr:uid="{00000000-0005-0000-0000-0000DA5A0000}"/>
    <cellStyle name="Input0decimals 6 12 3 3 2 2" xfId="36737" xr:uid="{00000000-0005-0000-0000-0000DB5A0000}"/>
    <cellStyle name="Input0decimals 6 12 3 3 3" xfId="36736" xr:uid="{00000000-0005-0000-0000-0000DC5A0000}"/>
    <cellStyle name="Input0decimals 6 12 3 4" xfId="14709" xr:uid="{00000000-0005-0000-0000-0000DD5A0000}"/>
    <cellStyle name="Input0decimals 6 12 3 4 2" xfId="36738" xr:uid="{00000000-0005-0000-0000-0000DE5A0000}"/>
    <cellStyle name="Input0decimals 6 12 3 5" xfId="14710" xr:uid="{00000000-0005-0000-0000-0000DF5A0000}"/>
    <cellStyle name="Input0decimals 6 12 3 5 2" xfId="36739" xr:uid="{00000000-0005-0000-0000-0000E05A0000}"/>
    <cellStyle name="Input0decimals 6 12 3 6" xfId="36733" xr:uid="{00000000-0005-0000-0000-0000E15A0000}"/>
    <cellStyle name="Input0decimals 6 12 4" xfId="14711" xr:uid="{00000000-0005-0000-0000-0000E25A0000}"/>
    <cellStyle name="Input0decimals 6 12 4 2" xfId="14712" xr:uid="{00000000-0005-0000-0000-0000E35A0000}"/>
    <cellStyle name="Input0decimals 6 12 4 2 2" xfId="36741" xr:uid="{00000000-0005-0000-0000-0000E45A0000}"/>
    <cellStyle name="Input0decimals 6 12 4 3" xfId="36740" xr:uid="{00000000-0005-0000-0000-0000E55A0000}"/>
    <cellStyle name="Input0decimals 6 12 5" xfId="14713" xr:uid="{00000000-0005-0000-0000-0000E65A0000}"/>
    <cellStyle name="Input0decimals 6 12 5 2" xfId="14714" xr:uid="{00000000-0005-0000-0000-0000E75A0000}"/>
    <cellStyle name="Input0decimals 6 12 5 2 2" xfId="36743" xr:uid="{00000000-0005-0000-0000-0000E85A0000}"/>
    <cellStyle name="Input0decimals 6 12 5 3" xfId="36742" xr:uid="{00000000-0005-0000-0000-0000E95A0000}"/>
    <cellStyle name="Input0decimals 6 12 6" xfId="14715" xr:uid="{00000000-0005-0000-0000-0000EA5A0000}"/>
    <cellStyle name="Input0decimals 6 12 6 2" xfId="14716" xr:uid="{00000000-0005-0000-0000-0000EB5A0000}"/>
    <cellStyle name="Input0decimals 6 12 6 2 2" xfId="36745" xr:uid="{00000000-0005-0000-0000-0000EC5A0000}"/>
    <cellStyle name="Input0decimals 6 12 6 3" xfId="36744" xr:uid="{00000000-0005-0000-0000-0000ED5A0000}"/>
    <cellStyle name="Input0decimals 6 12 7" xfId="14717" xr:uid="{00000000-0005-0000-0000-0000EE5A0000}"/>
    <cellStyle name="Input0decimals 6 12 7 2" xfId="36746" xr:uid="{00000000-0005-0000-0000-0000EF5A0000}"/>
    <cellStyle name="Input0decimals 6 12 8" xfId="14718" xr:uid="{00000000-0005-0000-0000-0000F05A0000}"/>
    <cellStyle name="Input0decimals 6 12 8 2" xfId="36747" xr:uid="{00000000-0005-0000-0000-0000F15A0000}"/>
    <cellStyle name="Input0decimals 6 12 9" xfId="36725" xr:uid="{00000000-0005-0000-0000-0000F25A0000}"/>
    <cellStyle name="Input0decimals 6 13" xfId="14719" xr:uid="{00000000-0005-0000-0000-0000F35A0000}"/>
    <cellStyle name="Input0decimals 6 13 2" xfId="14720" xr:uid="{00000000-0005-0000-0000-0000F45A0000}"/>
    <cellStyle name="Input0decimals 6 13 2 2" xfId="14721" xr:uid="{00000000-0005-0000-0000-0000F55A0000}"/>
    <cellStyle name="Input0decimals 6 13 2 2 2" xfId="14722" xr:uid="{00000000-0005-0000-0000-0000F65A0000}"/>
    <cellStyle name="Input0decimals 6 13 2 2 2 2" xfId="36751" xr:uid="{00000000-0005-0000-0000-0000F75A0000}"/>
    <cellStyle name="Input0decimals 6 13 2 2 3" xfId="36750" xr:uid="{00000000-0005-0000-0000-0000F85A0000}"/>
    <cellStyle name="Input0decimals 6 13 2 3" xfId="14723" xr:uid="{00000000-0005-0000-0000-0000F95A0000}"/>
    <cellStyle name="Input0decimals 6 13 2 3 2" xfId="14724" xr:uid="{00000000-0005-0000-0000-0000FA5A0000}"/>
    <cellStyle name="Input0decimals 6 13 2 3 2 2" xfId="36753" xr:uid="{00000000-0005-0000-0000-0000FB5A0000}"/>
    <cellStyle name="Input0decimals 6 13 2 3 3" xfId="36752" xr:uid="{00000000-0005-0000-0000-0000FC5A0000}"/>
    <cellStyle name="Input0decimals 6 13 2 4" xfId="14725" xr:uid="{00000000-0005-0000-0000-0000FD5A0000}"/>
    <cellStyle name="Input0decimals 6 13 2 4 2" xfId="36754" xr:uid="{00000000-0005-0000-0000-0000FE5A0000}"/>
    <cellStyle name="Input0decimals 6 13 2 5" xfId="14726" xr:uid="{00000000-0005-0000-0000-0000FF5A0000}"/>
    <cellStyle name="Input0decimals 6 13 2 5 2" xfId="36755" xr:uid="{00000000-0005-0000-0000-0000005B0000}"/>
    <cellStyle name="Input0decimals 6 13 2 6" xfId="36749" xr:uid="{00000000-0005-0000-0000-0000015B0000}"/>
    <cellStyle name="Input0decimals 6 13 3" xfId="14727" xr:uid="{00000000-0005-0000-0000-0000025B0000}"/>
    <cellStyle name="Input0decimals 6 13 3 2" xfId="14728" xr:uid="{00000000-0005-0000-0000-0000035B0000}"/>
    <cellStyle name="Input0decimals 6 13 3 2 2" xfId="14729" xr:uid="{00000000-0005-0000-0000-0000045B0000}"/>
    <cellStyle name="Input0decimals 6 13 3 2 2 2" xfId="36758" xr:uid="{00000000-0005-0000-0000-0000055B0000}"/>
    <cellStyle name="Input0decimals 6 13 3 2 3" xfId="36757" xr:uid="{00000000-0005-0000-0000-0000065B0000}"/>
    <cellStyle name="Input0decimals 6 13 3 3" xfId="14730" xr:uid="{00000000-0005-0000-0000-0000075B0000}"/>
    <cellStyle name="Input0decimals 6 13 3 3 2" xfId="14731" xr:uid="{00000000-0005-0000-0000-0000085B0000}"/>
    <cellStyle name="Input0decimals 6 13 3 3 2 2" xfId="36760" xr:uid="{00000000-0005-0000-0000-0000095B0000}"/>
    <cellStyle name="Input0decimals 6 13 3 3 3" xfId="36759" xr:uid="{00000000-0005-0000-0000-00000A5B0000}"/>
    <cellStyle name="Input0decimals 6 13 3 4" xfId="14732" xr:uid="{00000000-0005-0000-0000-00000B5B0000}"/>
    <cellStyle name="Input0decimals 6 13 3 4 2" xfId="36761" xr:uid="{00000000-0005-0000-0000-00000C5B0000}"/>
    <cellStyle name="Input0decimals 6 13 3 5" xfId="14733" xr:uid="{00000000-0005-0000-0000-00000D5B0000}"/>
    <cellStyle name="Input0decimals 6 13 3 5 2" xfId="36762" xr:uid="{00000000-0005-0000-0000-00000E5B0000}"/>
    <cellStyle name="Input0decimals 6 13 3 6" xfId="36756" xr:uid="{00000000-0005-0000-0000-00000F5B0000}"/>
    <cellStyle name="Input0decimals 6 13 4" xfId="14734" xr:uid="{00000000-0005-0000-0000-0000105B0000}"/>
    <cellStyle name="Input0decimals 6 13 4 2" xfId="14735" xr:uid="{00000000-0005-0000-0000-0000115B0000}"/>
    <cellStyle name="Input0decimals 6 13 4 2 2" xfId="36764" xr:uid="{00000000-0005-0000-0000-0000125B0000}"/>
    <cellStyle name="Input0decimals 6 13 4 3" xfId="36763" xr:uid="{00000000-0005-0000-0000-0000135B0000}"/>
    <cellStyle name="Input0decimals 6 13 5" xfId="14736" xr:uid="{00000000-0005-0000-0000-0000145B0000}"/>
    <cellStyle name="Input0decimals 6 13 5 2" xfId="14737" xr:uid="{00000000-0005-0000-0000-0000155B0000}"/>
    <cellStyle name="Input0decimals 6 13 5 2 2" xfId="36766" xr:uid="{00000000-0005-0000-0000-0000165B0000}"/>
    <cellStyle name="Input0decimals 6 13 5 3" xfId="36765" xr:uid="{00000000-0005-0000-0000-0000175B0000}"/>
    <cellStyle name="Input0decimals 6 13 6" xfId="14738" xr:uid="{00000000-0005-0000-0000-0000185B0000}"/>
    <cellStyle name="Input0decimals 6 13 6 2" xfId="14739" xr:uid="{00000000-0005-0000-0000-0000195B0000}"/>
    <cellStyle name="Input0decimals 6 13 6 2 2" xfId="36768" xr:uid="{00000000-0005-0000-0000-00001A5B0000}"/>
    <cellStyle name="Input0decimals 6 13 6 3" xfId="36767" xr:uid="{00000000-0005-0000-0000-00001B5B0000}"/>
    <cellStyle name="Input0decimals 6 13 7" xfId="14740" xr:uid="{00000000-0005-0000-0000-00001C5B0000}"/>
    <cellStyle name="Input0decimals 6 13 7 2" xfId="36769" xr:uid="{00000000-0005-0000-0000-00001D5B0000}"/>
    <cellStyle name="Input0decimals 6 13 8" xfId="14741" xr:uid="{00000000-0005-0000-0000-00001E5B0000}"/>
    <cellStyle name="Input0decimals 6 13 8 2" xfId="36770" xr:uid="{00000000-0005-0000-0000-00001F5B0000}"/>
    <cellStyle name="Input0decimals 6 13 9" xfId="36748" xr:uid="{00000000-0005-0000-0000-0000205B0000}"/>
    <cellStyle name="Input0decimals 6 14" xfId="14742" xr:uid="{00000000-0005-0000-0000-0000215B0000}"/>
    <cellStyle name="Input0decimals 6 14 2" xfId="14743" xr:uid="{00000000-0005-0000-0000-0000225B0000}"/>
    <cellStyle name="Input0decimals 6 14 2 2" xfId="14744" xr:uid="{00000000-0005-0000-0000-0000235B0000}"/>
    <cellStyle name="Input0decimals 6 14 2 2 2" xfId="14745" xr:uid="{00000000-0005-0000-0000-0000245B0000}"/>
    <cellStyle name="Input0decimals 6 14 2 2 2 2" xfId="36774" xr:uid="{00000000-0005-0000-0000-0000255B0000}"/>
    <cellStyle name="Input0decimals 6 14 2 2 3" xfId="36773" xr:uid="{00000000-0005-0000-0000-0000265B0000}"/>
    <cellStyle name="Input0decimals 6 14 2 3" xfId="14746" xr:uid="{00000000-0005-0000-0000-0000275B0000}"/>
    <cellStyle name="Input0decimals 6 14 2 3 2" xfId="14747" xr:uid="{00000000-0005-0000-0000-0000285B0000}"/>
    <cellStyle name="Input0decimals 6 14 2 3 2 2" xfId="36776" xr:uid="{00000000-0005-0000-0000-0000295B0000}"/>
    <cellStyle name="Input0decimals 6 14 2 3 3" xfId="36775" xr:uid="{00000000-0005-0000-0000-00002A5B0000}"/>
    <cellStyle name="Input0decimals 6 14 2 4" xfId="14748" xr:uid="{00000000-0005-0000-0000-00002B5B0000}"/>
    <cellStyle name="Input0decimals 6 14 2 4 2" xfId="36777" xr:uid="{00000000-0005-0000-0000-00002C5B0000}"/>
    <cellStyle name="Input0decimals 6 14 2 5" xfId="14749" xr:uid="{00000000-0005-0000-0000-00002D5B0000}"/>
    <cellStyle name="Input0decimals 6 14 2 5 2" xfId="36778" xr:uid="{00000000-0005-0000-0000-00002E5B0000}"/>
    <cellStyle name="Input0decimals 6 14 2 6" xfId="36772" xr:uid="{00000000-0005-0000-0000-00002F5B0000}"/>
    <cellStyle name="Input0decimals 6 14 3" xfId="14750" xr:uid="{00000000-0005-0000-0000-0000305B0000}"/>
    <cellStyle name="Input0decimals 6 14 3 2" xfId="14751" xr:uid="{00000000-0005-0000-0000-0000315B0000}"/>
    <cellStyle name="Input0decimals 6 14 3 2 2" xfId="14752" xr:uid="{00000000-0005-0000-0000-0000325B0000}"/>
    <cellStyle name="Input0decimals 6 14 3 2 2 2" xfId="36781" xr:uid="{00000000-0005-0000-0000-0000335B0000}"/>
    <cellStyle name="Input0decimals 6 14 3 2 3" xfId="36780" xr:uid="{00000000-0005-0000-0000-0000345B0000}"/>
    <cellStyle name="Input0decimals 6 14 3 3" xfId="14753" xr:uid="{00000000-0005-0000-0000-0000355B0000}"/>
    <cellStyle name="Input0decimals 6 14 3 3 2" xfId="14754" xr:uid="{00000000-0005-0000-0000-0000365B0000}"/>
    <cellStyle name="Input0decimals 6 14 3 3 2 2" xfId="36783" xr:uid="{00000000-0005-0000-0000-0000375B0000}"/>
    <cellStyle name="Input0decimals 6 14 3 3 3" xfId="36782" xr:uid="{00000000-0005-0000-0000-0000385B0000}"/>
    <cellStyle name="Input0decimals 6 14 3 4" xfId="14755" xr:uid="{00000000-0005-0000-0000-0000395B0000}"/>
    <cellStyle name="Input0decimals 6 14 3 4 2" xfId="36784" xr:uid="{00000000-0005-0000-0000-00003A5B0000}"/>
    <cellStyle name="Input0decimals 6 14 3 5" xfId="14756" xr:uid="{00000000-0005-0000-0000-00003B5B0000}"/>
    <cellStyle name="Input0decimals 6 14 3 5 2" xfId="36785" xr:uid="{00000000-0005-0000-0000-00003C5B0000}"/>
    <cellStyle name="Input0decimals 6 14 3 6" xfId="36779" xr:uid="{00000000-0005-0000-0000-00003D5B0000}"/>
    <cellStyle name="Input0decimals 6 14 4" xfId="14757" xr:uid="{00000000-0005-0000-0000-00003E5B0000}"/>
    <cellStyle name="Input0decimals 6 14 4 2" xfId="14758" xr:uid="{00000000-0005-0000-0000-00003F5B0000}"/>
    <cellStyle name="Input0decimals 6 14 4 2 2" xfId="36787" xr:uid="{00000000-0005-0000-0000-0000405B0000}"/>
    <cellStyle name="Input0decimals 6 14 4 3" xfId="36786" xr:uid="{00000000-0005-0000-0000-0000415B0000}"/>
    <cellStyle name="Input0decimals 6 14 5" xfId="14759" xr:uid="{00000000-0005-0000-0000-0000425B0000}"/>
    <cellStyle name="Input0decimals 6 14 5 2" xfId="14760" xr:uid="{00000000-0005-0000-0000-0000435B0000}"/>
    <cellStyle name="Input0decimals 6 14 5 2 2" xfId="36789" xr:uid="{00000000-0005-0000-0000-0000445B0000}"/>
    <cellStyle name="Input0decimals 6 14 5 3" xfId="36788" xr:uid="{00000000-0005-0000-0000-0000455B0000}"/>
    <cellStyle name="Input0decimals 6 14 6" xfId="14761" xr:uid="{00000000-0005-0000-0000-0000465B0000}"/>
    <cellStyle name="Input0decimals 6 14 6 2" xfId="14762" xr:uid="{00000000-0005-0000-0000-0000475B0000}"/>
    <cellStyle name="Input0decimals 6 14 6 2 2" xfId="36791" xr:uid="{00000000-0005-0000-0000-0000485B0000}"/>
    <cellStyle name="Input0decimals 6 14 6 3" xfId="36790" xr:uid="{00000000-0005-0000-0000-0000495B0000}"/>
    <cellStyle name="Input0decimals 6 14 7" xfId="14763" xr:uid="{00000000-0005-0000-0000-00004A5B0000}"/>
    <cellStyle name="Input0decimals 6 14 7 2" xfId="36792" xr:uid="{00000000-0005-0000-0000-00004B5B0000}"/>
    <cellStyle name="Input0decimals 6 14 8" xfId="14764" xr:uid="{00000000-0005-0000-0000-00004C5B0000}"/>
    <cellStyle name="Input0decimals 6 14 8 2" xfId="36793" xr:uid="{00000000-0005-0000-0000-00004D5B0000}"/>
    <cellStyle name="Input0decimals 6 14 9" xfId="36771" xr:uid="{00000000-0005-0000-0000-00004E5B0000}"/>
    <cellStyle name="Input0decimals 6 15" xfId="14765" xr:uid="{00000000-0005-0000-0000-00004F5B0000}"/>
    <cellStyle name="Input0decimals 6 15 2" xfId="14766" xr:uid="{00000000-0005-0000-0000-0000505B0000}"/>
    <cellStyle name="Input0decimals 6 15 2 2" xfId="14767" xr:uid="{00000000-0005-0000-0000-0000515B0000}"/>
    <cellStyle name="Input0decimals 6 15 2 2 2" xfId="14768" xr:uid="{00000000-0005-0000-0000-0000525B0000}"/>
    <cellStyle name="Input0decimals 6 15 2 2 2 2" xfId="36797" xr:uid="{00000000-0005-0000-0000-0000535B0000}"/>
    <cellStyle name="Input0decimals 6 15 2 2 3" xfId="36796" xr:uid="{00000000-0005-0000-0000-0000545B0000}"/>
    <cellStyle name="Input0decimals 6 15 2 3" xfId="14769" xr:uid="{00000000-0005-0000-0000-0000555B0000}"/>
    <cellStyle name="Input0decimals 6 15 2 3 2" xfId="14770" xr:uid="{00000000-0005-0000-0000-0000565B0000}"/>
    <cellStyle name="Input0decimals 6 15 2 3 2 2" xfId="36799" xr:uid="{00000000-0005-0000-0000-0000575B0000}"/>
    <cellStyle name="Input0decimals 6 15 2 3 3" xfId="36798" xr:uid="{00000000-0005-0000-0000-0000585B0000}"/>
    <cellStyle name="Input0decimals 6 15 2 4" xfId="14771" xr:uid="{00000000-0005-0000-0000-0000595B0000}"/>
    <cellStyle name="Input0decimals 6 15 2 4 2" xfId="36800" xr:uid="{00000000-0005-0000-0000-00005A5B0000}"/>
    <cellStyle name="Input0decimals 6 15 2 5" xfId="14772" xr:uid="{00000000-0005-0000-0000-00005B5B0000}"/>
    <cellStyle name="Input0decimals 6 15 2 5 2" xfId="36801" xr:uid="{00000000-0005-0000-0000-00005C5B0000}"/>
    <cellStyle name="Input0decimals 6 15 2 6" xfId="36795" xr:uid="{00000000-0005-0000-0000-00005D5B0000}"/>
    <cellStyle name="Input0decimals 6 15 3" xfId="14773" xr:uid="{00000000-0005-0000-0000-00005E5B0000}"/>
    <cellStyle name="Input0decimals 6 15 3 2" xfId="14774" xr:uid="{00000000-0005-0000-0000-00005F5B0000}"/>
    <cellStyle name="Input0decimals 6 15 3 2 2" xfId="14775" xr:uid="{00000000-0005-0000-0000-0000605B0000}"/>
    <cellStyle name="Input0decimals 6 15 3 2 2 2" xfId="36804" xr:uid="{00000000-0005-0000-0000-0000615B0000}"/>
    <cellStyle name="Input0decimals 6 15 3 2 3" xfId="36803" xr:uid="{00000000-0005-0000-0000-0000625B0000}"/>
    <cellStyle name="Input0decimals 6 15 3 3" xfId="14776" xr:uid="{00000000-0005-0000-0000-0000635B0000}"/>
    <cellStyle name="Input0decimals 6 15 3 3 2" xfId="14777" xr:uid="{00000000-0005-0000-0000-0000645B0000}"/>
    <cellStyle name="Input0decimals 6 15 3 3 2 2" xfId="36806" xr:uid="{00000000-0005-0000-0000-0000655B0000}"/>
    <cellStyle name="Input0decimals 6 15 3 3 3" xfId="36805" xr:uid="{00000000-0005-0000-0000-0000665B0000}"/>
    <cellStyle name="Input0decimals 6 15 3 4" xfId="14778" xr:uid="{00000000-0005-0000-0000-0000675B0000}"/>
    <cellStyle name="Input0decimals 6 15 3 4 2" xfId="36807" xr:uid="{00000000-0005-0000-0000-0000685B0000}"/>
    <cellStyle name="Input0decimals 6 15 3 5" xfId="14779" xr:uid="{00000000-0005-0000-0000-0000695B0000}"/>
    <cellStyle name="Input0decimals 6 15 3 5 2" xfId="36808" xr:uid="{00000000-0005-0000-0000-00006A5B0000}"/>
    <cellStyle name="Input0decimals 6 15 3 6" xfId="36802" xr:uid="{00000000-0005-0000-0000-00006B5B0000}"/>
    <cellStyle name="Input0decimals 6 15 4" xfId="14780" xr:uid="{00000000-0005-0000-0000-00006C5B0000}"/>
    <cellStyle name="Input0decimals 6 15 4 2" xfId="14781" xr:uid="{00000000-0005-0000-0000-00006D5B0000}"/>
    <cellStyle name="Input0decimals 6 15 4 2 2" xfId="36810" xr:uid="{00000000-0005-0000-0000-00006E5B0000}"/>
    <cellStyle name="Input0decimals 6 15 4 3" xfId="36809" xr:uid="{00000000-0005-0000-0000-00006F5B0000}"/>
    <cellStyle name="Input0decimals 6 15 5" xfId="14782" xr:uid="{00000000-0005-0000-0000-0000705B0000}"/>
    <cellStyle name="Input0decimals 6 15 5 2" xfId="14783" xr:uid="{00000000-0005-0000-0000-0000715B0000}"/>
    <cellStyle name="Input0decimals 6 15 5 2 2" xfId="36812" xr:uid="{00000000-0005-0000-0000-0000725B0000}"/>
    <cellStyle name="Input0decimals 6 15 5 3" xfId="36811" xr:uid="{00000000-0005-0000-0000-0000735B0000}"/>
    <cellStyle name="Input0decimals 6 15 6" xfId="14784" xr:uid="{00000000-0005-0000-0000-0000745B0000}"/>
    <cellStyle name="Input0decimals 6 15 6 2" xfId="36813" xr:uid="{00000000-0005-0000-0000-0000755B0000}"/>
    <cellStyle name="Input0decimals 6 15 7" xfId="14785" xr:uid="{00000000-0005-0000-0000-0000765B0000}"/>
    <cellStyle name="Input0decimals 6 15 7 2" xfId="36814" xr:uid="{00000000-0005-0000-0000-0000775B0000}"/>
    <cellStyle name="Input0decimals 6 15 8" xfId="36794" xr:uid="{00000000-0005-0000-0000-0000785B0000}"/>
    <cellStyle name="Input0decimals 6 16" xfId="36678" xr:uid="{00000000-0005-0000-0000-0000795B0000}"/>
    <cellStyle name="Input0decimals 6 2" xfId="14786" xr:uid="{00000000-0005-0000-0000-00007A5B0000}"/>
    <cellStyle name="Input0decimals 6 2 2" xfId="14787" xr:uid="{00000000-0005-0000-0000-00007B5B0000}"/>
    <cellStyle name="Input0decimals 6 2 2 2" xfId="14788" xr:uid="{00000000-0005-0000-0000-00007C5B0000}"/>
    <cellStyle name="Input0decimals 6 2 2 2 2" xfId="14789" xr:uid="{00000000-0005-0000-0000-00007D5B0000}"/>
    <cellStyle name="Input0decimals 6 2 2 2 2 2" xfId="36818" xr:uid="{00000000-0005-0000-0000-00007E5B0000}"/>
    <cellStyle name="Input0decimals 6 2 2 2 3" xfId="36817" xr:uid="{00000000-0005-0000-0000-00007F5B0000}"/>
    <cellStyle name="Input0decimals 6 2 2 3" xfId="14790" xr:uid="{00000000-0005-0000-0000-0000805B0000}"/>
    <cellStyle name="Input0decimals 6 2 2 3 2" xfId="14791" xr:uid="{00000000-0005-0000-0000-0000815B0000}"/>
    <cellStyle name="Input0decimals 6 2 2 3 2 2" xfId="36820" xr:uid="{00000000-0005-0000-0000-0000825B0000}"/>
    <cellStyle name="Input0decimals 6 2 2 3 3" xfId="36819" xr:uid="{00000000-0005-0000-0000-0000835B0000}"/>
    <cellStyle name="Input0decimals 6 2 2 4" xfId="14792" xr:uid="{00000000-0005-0000-0000-0000845B0000}"/>
    <cellStyle name="Input0decimals 6 2 2 4 2" xfId="36821" xr:uid="{00000000-0005-0000-0000-0000855B0000}"/>
    <cellStyle name="Input0decimals 6 2 2 5" xfId="14793" xr:uid="{00000000-0005-0000-0000-0000865B0000}"/>
    <cellStyle name="Input0decimals 6 2 2 5 2" xfId="36822" xr:uid="{00000000-0005-0000-0000-0000875B0000}"/>
    <cellStyle name="Input0decimals 6 2 2 6" xfId="36816" xr:uid="{00000000-0005-0000-0000-0000885B0000}"/>
    <cellStyle name="Input0decimals 6 2 3" xfId="14794" xr:uid="{00000000-0005-0000-0000-0000895B0000}"/>
    <cellStyle name="Input0decimals 6 2 3 2" xfId="14795" xr:uid="{00000000-0005-0000-0000-00008A5B0000}"/>
    <cellStyle name="Input0decimals 6 2 3 2 2" xfId="14796" xr:uid="{00000000-0005-0000-0000-00008B5B0000}"/>
    <cellStyle name="Input0decimals 6 2 3 2 2 2" xfId="36825" xr:uid="{00000000-0005-0000-0000-00008C5B0000}"/>
    <cellStyle name="Input0decimals 6 2 3 2 3" xfId="36824" xr:uid="{00000000-0005-0000-0000-00008D5B0000}"/>
    <cellStyle name="Input0decimals 6 2 3 3" xfId="14797" xr:uid="{00000000-0005-0000-0000-00008E5B0000}"/>
    <cellStyle name="Input0decimals 6 2 3 3 2" xfId="14798" xr:uid="{00000000-0005-0000-0000-00008F5B0000}"/>
    <cellStyle name="Input0decimals 6 2 3 3 2 2" xfId="36827" xr:uid="{00000000-0005-0000-0000-0000905B0000}"/>
    <cellStyle name="Input0decimals 6 2 3 3 3" xfId="36826" xr:uid="{00000000-0005-0000-0000-0000915B0000}"/>
    <cellStyle name="Input0decimals 6 2 3 4" xfId="14799" xr:uid="{00000000-0005-0000-0000-0000925B0000}"/>
    <cellStyle name="Input0decimals 6 2 3 4 2" xfId="36828" xr:uid="{00000000-0005-0000-0000-0000935B0000}"/>
    <cellStyle name="Input0decimals 6 2 3 5" xfId="14800" xr:uid="{00000000-0005-0000-0000-0000945B0000}"/>
    <cellStyle name="Input0decimals 6 2 3 5 2" xfId="36829" xr:uid="{00000000-0005-0000-0000-0000955B0000}"/>
    <cellStyle name="Input0decimals 6 2 3 6" xfId="36823" xr:uid="{00000000-0005-0000-0000-0000965B0000}"/>
    <cellStyle name="Input0decimals 6 2 4" xfId="14801" xr:uid="{00000000-0005-0000-0000-0000975B0000}"/>
    <cellStyle name="Input0decimals 6 2 4 2" xfId="14802" xr:uid="{00000000-0005-0000-0000-0000985B0000}"/>
    <cellStyle name="Input0decimals 6 2 4 2 2" xfId="36831" xr:uid="{00000000-0005-0000-0000-0000995B0000}"/>
    <cellStyle name="Input0decimals 6 2 4 3" xfId="36830" xr:uid="{00000000-0005-0000-0000-00009A5B0000}"/>
    <cellStyle name="Input0decimals 6 2 5" xfId="14803" xr:uid="{00000000-0005-0000-0000-00009B5B0000}"/>
    <cellStyle name="Input0decimals 6 2 5 2" xfId="14804" xr:uid="{00000000-0005-0000-0000-00009C5B0000}"/>
    <cellStyle name="Input0decimals 6 2 5 2 2" xfId="36833" xr:uid="{00000000-0005-0000-0000-00009D5B0000}"/>
    <cellStyle name="Input0decimals 6 2 5 3" xfId="36832" xr:uid="{00000000-0005-0000-0000-00009E5B0000}"/>
    <cellStyle name="Input0decimals 6 2 6" xfId="14805" xr:uid="{00000000-0005-0000-0000-00009F5B0000}"/>
    <cellStyle name="Input0decimals 6 2 6 2" xfId="14806" xr:uid="{00000000-0005-0000-0000-0000A05B0000}"/>
    <cellStyle name="Input0decimals 6 2 6 2 2" xfId="36835" xr:uid="{00000000-0005-0000-0000-0000A15B0000}"/>
    <cellStyle name="Input0decimals 6 2 6 3" xfId="36834" xr:uid="{00000000-0005-0000-0000-0000A25B0000}"/>
    <cellStyle name="Input0decimals 6 2 7" xfId="14807" xr:uid="{00000000-0005-0000-0000-0000A35B0000}"/>
    <cellStyle name="Input0decimals 6 2 7 2" xfId="36836" xr:uid="{00000000-0005-0000-0000-0000A45B0000}"/>
    <cellStyle name="Input0decimals 6 2 8" xfId="14808" xr:uid="{00000000-0005-0000-0000-0000A55B0000}"/>
    <cellStyle name="Input0decimals 6 2 8 2" xfId="36837" xr:uid="{00000000-0005-0000-0000-0000A65B0000}"/>
    <cellStyle name="Input0decimals 6 2 9" xfId="36815" xr:uid="{00000000-0005-0000-0000-0000A75B0000}"/>
    <cellStyle name="Input0decimals 6 3" xfId="14809" xr:uid="{00000000-0005-0000-0000-0000A85B0000}"/>
    <cellStyle name="Input0decimals 6 3 2" xfId="14810" xr:uid="{00000000-0005-0000-0000-0000A95B0000}"/>
    <cellStyle name="Input0decimals 6 3 2 2" xfId="14811" xr:uid="{00000000-0005-0000-0000-0000AA5B0000}"/>
    <cellStyle name="Input0decimals 6 3 2 2 2" xfId="14812" xr:uid="{00000000-0005-0000-0000-0000AB5B0000}"/>
    <cellStyle name="Input0decimals 6 3 2 2 2 2" xfId="36841" xr:uid="{00000000-0005-0000-0000-0000AC5B0000}"/>
    <cellStyle name="Input0decimals 6 3 2 2 3" xfId="36840" xr:uid="{00000000-0005-0000-0000-0000AD5B0000}"/>
    <cellStyle name="Input0decimals 6 3 2 3" xfId="14813" xr:uid="{00000000-0005-0000-0000-0000AE5B0000}"/>
    <cellStyle name="Input0decimals 6 3 2 3 2" xfId="14814" xr:uid="{00000000-0005-0000-0000-0000AF5B0000}"/>
    <cellStyle name="Input0decimals 6 3 2 3 2 2" xfId="36843" xr:uid="{00000000-0005-0000-0000-0000B05B0000}"/>
    <cellStyle name="Input0decimals 6 3 2 3 3" xfId="36842" xr:uid="{00000000-0005-0000-0000-0000B15B0000}"/>
    <cellStyle name="Input0decimals 6 3 2 4" xfId="14815" xr:uid="{00000000-0005-0000-0000-0000B25B0000}"/>
    <cellStyle name="Input0decimals 6 3 2 4 2" xfId="36844" xr:uid="{00000000-0005-0000-0000-0000B35B0000}"/>
    <cellStyle name="Input0decimals 6 3 2 5" xfId="14816" xr:uid="{00000000-0005-0000-0000-0000B45B0000}"/>
    <cellStyle name="Input0decimals 6 3 2 5 2" xfId="36845" xr:uid="{00000000-0005-0000-0000-0000B55B0000}"/>
    <cellStyle name="Input0decimals 6 3 2 6" xfId="36839" xr:uid="{00000000-0005-0000-0000-0000B65B0000}"/>
    <cellStyle name="Input0decimals 6 3 3" xfId="14817" xr:uid="{00000000-0005-0000-0000-0000B75B0000}"/>
    <cellStyle name="Input0decimals 6 3 3 2" xfId="14818" xr:uid="{00000000-0005-0000-0000-0000B85B0000}"/>
    <cellStyle name="Input0decimals 6 3 3 2 2" xfId="14819" xr:uid="{00000000-0005-0000-0000-0000B95B0000}"/>
    <cellStyle name="Input0decimals 6 3 3 2 2 2" xfId="36848" xr:uid="{00000000-0005-0000-0000-0000BA5B0000}"/>
    <cellStyle name="Input0decimals 6 3 3 2 3" xfId="36847" xr:uid="{00000000-0005-0000-0000-0000BB5B0000}"/>
    <cellStyle name="Input0decimals 6 3 3 3" xfId="14820" xr:uid="{00000000-0005-0000-0000-0000BC5B0000}"/>
    <cellStyle name="Input0decimals 6 3 3 3 2" xfId="14821" xr:uid="{00000000-0005-0000-0000-0000BD5B0000}"/>
    <cellStyle name="Input0decimals 6 3 3 3 2 2" xfId="36850" xr:uid="{00000000-0005-0000-0000-0000BE5B0000}"/>
    <cellStyle name="Input0decimals 6 3 3 3 3" xfId="36849" xr:uid="{00000000-0005-0000-0000-0000BF5B0000}"/>
    <cellStyle name="Input0decimals 6 3 3 4" xfId="14822" xr:uid="{00000000-0005-0000-0000-0000C05B0000}"/>
    <cellStyle name="Input0decimals 6 3 3 4 2" xfId="36851" xr:uid="{00000000-0005-0000-0000-0000C15B0000}"/>
    <cellStyle name="Input0decimals 6 3 3 5" xfId="14823" xr:uid="{00000000-0005-0000-0000-0000C25B0000}"/>
    <cellStyle name="Input0decimals 6 3 3 5 2" xfId="36852" xr:uid="{00000000-0005-0000-0000-0000C35B0000}"/>
    <cellStyle name="Input0decimals 6 3 3 6" xfId="36846" xr:uid="{00000000-0005-0000-0000-0000C45B0000}"/>
    <cellStyle name="Input0decimals 6 3 4" xfId="14824" xr:uid="{00000000-0005-0000-0000-0000C55B0000}"/>
    <cellStyle name="Input0decimals 6 3 4 2" xfId="36853" xr:uid="{00000000-0005-0000-0000-0000C65B0000}"/>
    <cellStyle name="Input0decimals 6 3 5" xfId="14825" xr:uid="{00000000-0005-0000-0000-0000C75B0000}"/>
    <cellStyle name="Input0decimals 6 3 5 2" xfId="36854" xr:uid="{00000000-0005-0000-0000-0000C85B0000}"/>
    <cellStyle name="Input0decimals 6 3 6" xfId="36838" xr:uid="{00000000-0005-0000-0000-0000C95B0000}"/>
    <cellStyle name="Input0decimals 6 4" xfId="14826" xr:uid="{00000000-0005-0000-0000-0000CA5B0000}"/>
    <cellStyle name="Input0decimals 6 4 2" xfId="14827" xr:uid="{00000000-0005-0000-0000-0000CB5B0000}"/>
    <cellStyle name="Input0decimals 6 4 2 2" xfId="14828" xr:uid="{00000000-0005-0000-0000-0000CC5B0000}"/>
    <cellStyle name="Input0decimals 6 4 2 2 2" xfId="14829" xr:uid="{00000000-0005-0000-0000-0000CD5B0000}"/>
    <cellStyle name="Input0decimals 6 4 2 2 2 2" xfId="36858" xr:uid="{00000000-0005-0000-0000-0000CE5B0000}"/>
    <cellStyle name="Input0decimals 6 4 2 2 3" xfId="36857" xr:uid="{00000000-0005-0000-0000-0000CF5B0000}"/>
    <cellStyle name="Input0decimals 6 4 2 3" xfId="14830" xr:uid="{00000000-0005-0000-0000-0000D05B0000}"/>
    <cellStyle name="Input0decimals 6 4 2 3 2" xfId="14831" xr:uid="{00000000-0005-0000-0000-0000D15B0000}"/>
    <cellStyle name="Input0decimals 6 4 2 3 2 2" xfId="36860" xr:uid="{00000000-0005-0000-0000-0000D25B0000}"/>
    <cellStyle name="Input0decimals 6 4 2 3 3" xfId="36859" xr:uid="{00000000-0005-0000-0000-0000D35B0000}"/>
    <cellStyle name="Input0decimals 6 4 2 4" xfId="14832" xr:uid="{00000000-0005-0000-0000-0000D45B0000}"/>
    <cellStyle name="Input0decimals 6 4 2 4 2" xfId="36861" xr:uid="{00000000-0005-0000-0000-0000D55B0000}"/>
    <cellStyle name="Input0decimals 6 4 2 5" xfId="14833" xr:uid="{00000000-0005-0000-0000-0000D65B0000}"/>
    <cellStyle name="Input0decimals 6 4 2 5 2" xfId="36862" xr:uid="{00000000-0005-0000-0000-0000D75B0000}"/>
    <cellStyle name="Input0decimals 6 4 2 6" xfId="36856" xr:uid="{00000000-0005-0000-0000-0000D85B0000}"/>
    <cellStyle name="Input0decimals 6 4 3" xfId="14834" xr:uid="{00000000-0005-0000-0000-0000D95B0000}"/>
    <cellStyle name="Input0decimals 6 4 3 2" xfId="14835" xr:uid="{00000000-0005-0000-0000-0000DA5B0000}"/>
    <cellStyle name="Input0decimals 6 4 3 2 2" xfId="14836" xr:uid="{00000000-0005-0000-0000-0000DB5B0000}"/>
    <cellStyle name="Input0decimals 6 4 3 2 2 2" xfId="36865" xr:uid="{00000000-0005-0000-0000-0000DC5B0000}"/>
    <cellStyle name="Input0decimals 6 4 3 2 3" xfId="36864" xr:uid="{00000000-0005-0000-0000-0000DD5B0000}"/>
    <cellStyle name="Input0decimals 6 4 3 3" xfId="14837" xr:uid="{00000000-0005-0000-0000-0000DE5B0000}"/>
    <cellStyle name="Input0decimals 6 4 3 3 2" xfId="14838" xr:uid="{00000000-0005-0000-0000-0000DF5B0000}"/>
    <cellStyle name="Input0decimals 6 4 3 3 2 2" xfId="36867" xr:uid="{00000000-0005-0000-0000-0000E05B0000}"/>
    <cellStyle name="Input0decimals 6 4 3 3 3" xfId="36866" xr:uid="{00000000-0005-0000-0000-0000E15B0000}"/>
    <cellStyle name="Input0decimals 6 4 3 4" xfId="14839" xr:uid="{00000000-0005-0000-0000-0000E25B0000}"/>
    <cellStyle name="Input0decimals 6 4 3 4 2" xfId="36868" xr:uid="{00000000-0005-0000-0000-0000E35B0000}"/>
    <cellStyle name="Input0decimals 6 4 3 5" xfId="14840" xr:uid="{00000000-0005-0000-0000-0000E45B0000}"/>
    <cellStyle name="Input0decimals 6 4 3 5 2" xfId="36869" xr:uid="{00000000-0005-0000-0000-0000E55B0000}"/>
    <cellStyle name="Input0decimals 6 4 3 6" xfId="36863" xr:uid="{00000000-0005-0000-0000-0000E65B0000}"/>
    <cellStyle name="Input0decimals 6 4 4" xfId="14841" xr:uid="{00000000-0005-0000-0000-0000E75B0000}"/>
    <cellStyle name="Input0decimals 6 4 4 2" xfId="14842" xr:uid="{00000000-0005-0000-0000-0000E85B0000}"/>
    <cellStyle name="Input0decimals 6 4 4 2 2" xfId="36871" xr:uid="{00000000-0005-0000-0000-0000E95B0000}"/>
    <cellStyle name="Input0decimals 6 4 4 3" xfId="36870" xr:uid="{00000000-0005-0000-0000-0000EA5B0000}"/>
    <cellStyle name="Input0decimals 6 4 5" xfId="14843" xr:uid="{00000000-0005-0000-0000-0000EB5B0000}"/>
    <cellStyle name="Input0decimals 6 4 5 2" xfId="14844" xr:uid="{00000000-0005-0000-0000-0000EC5B0000}"/>
    <cellStyle name="Input0decimals 6 4 5 2 2" xfId="36873" xr:uid="{00000000-0005-0000-0000-0000ED5B0000}"/>
    <cellStyle name="Input0decimals 6 4 5 3" xfId="36872" xr:uid="{00000000-0005-0000-0000-0000EE5B0000}"/>
    <cellStyle name="Input0decimals 6 4 6" xfId="14845" xr:uid="{00000000-0005-0000-0000-0000EF5B0000}"/>
    <cellStyle name="Input0decimals 6 4 6 2" xfId="14846" xr:uid="{00000000-0005-0000-0000-0000F05B0000}"/>
    <cellStyle name="Input0decimals 6 4 6 2 2" xfId="36875" xr:uid="{00000000-0005-0000-0000-0000F15B0000}"/>
    <cellStyle name="Input0decimals 6 4 6 3" xfId="36874" xr:uid="{00000000-0005-0000-0000-0000F25B0000}"/>
    <cellStyle name="Input0decimals 6 4 7" xfId="14847" xr:uid="{00000000-0005-0000-0000-0000F35B0000}"/>
    <cellStyle name="Input0decimals 6 4 7 2" xfId="36876" xr:uid="{00000000-0005-0000-0000-0000F45B0000}"/>
    <cellStyle name="Input0decimals 6 4 8" xfId="14848" xr:uid="{00000000-0005-0000-0000-0000F55B0000}"/>
    <cellStyle name="Input0decimals 6 4 8 2" xfId="36877" xr:uid="{00000000-0005-0000-0000-0000F65B0000}"/>
    <cellStyle name="Input0decimals 6 4 9" xfId="36855" xr:uid="{00000000-0005-0000-0000-0000F75B0000}"/>
    <cellStyle name="Input0decimals 6 5" xfId="14849" xr:uid="{00000000-0005-0000-0000-0000F85B0000}"/>
    <cellStyle name="Input0decimals 6 5 2" xfId="14850" xr:uid="{00000000-0005-0000-0000-0000F95B0000}"/>
    <cellStyle name="Input0decimals 6 5 2 2" xfId="14851" xr:uid="{00000000-0005-0000-0000-0000FA5B0000}"/>
    <cellStyle name="Input0decimals 6 5 2 2 2" xfId="14852" xr:uid="{00000000-0005-0000-0000-0000FB5B0000}"/>
    <cellStyle name="Input0decimals 6 5 2 2 2 2" xfId="36881" xr:uid="{00000000-0005-0000-0000-0000FC5B0000}"/>
    <cellStyle name="Input0decimals 6 5 2 2 3" xfId="36880" xr:uid="{00000000-0005-0000-0000-0000FD5B0000}"/>
    <cellStyle name="Input0decimals 6 5 2 3" xfId="14853" xr:uid="{00000000-0005-0000-0000-0000FE5B0000}"/>
    <cellStyle name="Input0decimals 6 5 2 3 2" xfId="14854" xr:uid="{00000000-0005-0000-0000-0000FF5B0000}"/>
    <cellStyle name="Input0decimals 6 5 2 3 2 2" xfId="36883" xr:uid="{00000000-0005-0000-0000-0000005C0000}"/>
    <cellStyle name="Input0decimals 6 5 2 3 3" xfId="36882" xr:uid="{00000000-0005-0000-0000-0000015C0000}"/>
    <cellStyle name="Input0decimals 6 5 2 4" xfId="14855" xr:uid="{00000000-0005-0000-0000-0000025C0000}"/>
    <cellStyle name="Input0decimals 6 5 2 4 2" xfId="36884" xr:uid="{00000000-0005-0000-0000-0000035C0000}"/>
    <cellStyle name="Input0decimals 6 5 2 5" xfId="14856" xr:uid="{00000000-0005-0000-0000-0000045C0000}"/>
    <cellStyle name="Input0decimals 6 5 2 5 2" xfId="36885" xr:uid="{00000000-0005-0000-0000-0000055C0000}"/>
    <cellStyle name="Input0decimals 6 5 2 6" xfId="36879" xr:uid="{00000000-0005-0000-0000-0000065C0000}"/>
    <cellStyle name="Input0decimals 6 5 3" xfId="14857" xr:uid="{00000000-0005-0000-0000-0000075C0000}"/>
    <cellStyle name="Input0decimals 6 5 3 2" xfId="14858" xr:uid="{00000000-0005-0000-0000-0000085C0000}"/>
    <cellStyle name="Input0decimals 6 5 3 2 2" xfId="14859" xr:uid="{00000000-0005-0000-0000-0000095C0000}"/>
    <cellStyle name="Input0decimals 6 5 3 2 2 2" xfId="36888" xr:uid="{00000000-0005-0000-0000-00000A5C0000}"/>
    <cellStyle name="Input0decimals 6 5 3 2 3" xfId="36887" xr:uid="{00000000-0005-0000-0000-00000B5C0000}"/>
    <cellStyle name="Input0decimals 6 5 3 3" xfId="14860" xr:uid="{00000000-0005-0000-0000-00000C5C0000}"/>
    <cellStyle name="Input0decimals 6 5 3 3 2" xfId="14861" xr:uid="{00000000-0005-0000-0000-00000D5C0000}"/>
    <cellStyle name="Input0decimals 6 5 3 3 2 2" xfId="36890" xr:uid="{00000000-0005-0000-0000-00000E5C0000}"/>
    <cellStyle name="Input0decimals 6 5 3 3 3" xfId="36889" xr:uid="{00000000-0005-0000-0000-00000F5C0000}"/>
    <cellStyle name="Input0decimals 6 5 3 4" xfId="14862" xr:uid="{00000000-0005-0000-0000-0000105C0000}"/>
    <cellStyle name="Input0decimals 6 5 3 4 2" xfId="36891" xr:uid="{00000000-0005-0000-0000-0000115C0000}"/>
    <cellStyle name="Input0decimals 6 5 3 5" xfId="14863" xr:uid="{00000000-0005-0000-0000-0000125C0000}"/>
    <cellStyle name="Input0decimals 6 5 3 5 2" xfId="36892" xr:uid="{00000000-0005-0000-0000-0000135C0000}"/>
    <cellStyle name="Input0decimals 6 5 3 6" xfId="36886" xr:uid="{00000000-0005-0000-0000-0000145C0000}"/>
    <cellStyle name="Input0decimals 6 5 4" xfId="14864" xr:uid="{00000000-0005-0000-0000-0000155C0000}"/>
    <cellStyle name="Input0decimals 6 5 4 2" xfId="14865" xr:uid="{00000000-0005-0000-0000-0000165C0000}"/>
    <cellStyle name="Input0decimals 6 5 4 2 2" xfId="36894" xr:uid="{00000000-0005-0000-0000-0000175C0000}"/>
    <cellStyle name="Input0decimals 6 5 4 3" xfId="36893" xr:uid="{00000000-0005-0000-0000-0000185C0000}"/>
    <cellStyle name="Input0decimals 6 5 5" xfId="14866" xr:uid="{00000000-0005-0000-0000-0000195C0000}"/>
    <cellStyle name="Input0decimals 6 5 5 2" xfId="14867" xr:uid="{00000000-0005-0000-0000-00001A5C0000}"/>
    <cellStyle name="Input0decimals 6 5 5 2 2" xfId="36896" xr:uid="{00000000-0005-0000-0000-00001B5C0000}"/>
    <cellStyle name="Input0decimals 6 5 5 3" xfId="36895" xr:uid="{00000000-0005-0000-0000-00001C5C0000}"/>
    <cellStyle name="Input0decimals 6 5 6" xfId="14868" xr:uid="{00000000-0005-0000-0000-00001D5C0000}"/>
    <cellStyle name="Input0decimals 6 5 6 2" xfId="14869" xr:uid="{00000000-0005-0000-0000-00001E5C0000}"/>
    <cellStyle name="Input0decimals 6 5 6 2 2" xfId="36898" xr:uid="{00000000-0005-0000-0000-00001F5C0000}"/>
    <cellStyle name="Input0decimals 6 5 6 3" xfId="36897" xr:uid="{00000000-0005-0000-0000-0000205C0000}"/>
    <cellStyle name="Input0decimals 6 5 7" xfId="14870" xr:uid="{00000000-0005-0000-0000-0000215C0000}"/>
    <cellStyle name="Input0decimals 6 5 7 2" xfId="36899" xr:uid="{00000000-0005-0000-0000-0000225C0000}"/>
    <cellStyle name="Input0decimals 6 5 8" xfId="14871" xr:uid="{00000000-0005-0000-0000-0000235C0000}"/>
    <cellStyle name="Input0decimals 6 5 8 2" xfId="36900" xr:uid="{00000000-0005-0000-0000-0000245C0000}"/>
    <cellStyle name="Input0decimals 6 5 9" xfId="36878" xr:uid="{00000000-0005-0000-0000-0000255C0000}"/>
    <cellStyle name="Input0decimals 6 6" xfId="14872" xr:uid="{00000000-0005-0000-0000-0000265C0000}"/>
    <cellStyle name="Input0decimals 6 6 2" xfId="14873" xr:uid="{00000000-0005-0000-0000-0000275C0000}"/>
    <cellStyle name="Input0decimals 6 6 2 2" xfId="14874" xr:uid="{00000000-0005-0000-0000-0000285C0000}"/>
    <cellStyle name="Input0decimals 6 6 2 2 2" xfId="14875" xr:uid="{00000000-0005-0000-0000-0000295C0000}"/>
    <cellStyle name="Input0decimals 6 6 2 2 2 2" xfId="36904" xr:uid="{00000000-0005-0000-0000-00002A5C0000}"/>
    <cellStyle name="Input0decimals 6 6 2 2 3" xfId="36903" xr:uid="{00000000-0005-0000-0000-00002B5C0000}"/>
    <cellStyle name="Input0decimals 6 6 2 3" xfId="14876" xr:uid="{00000000-0005-0000-0000-00002C5C0000}"/>
    <cellStyle name="Input0decimals 6 6 2 3 2" xfId="14877" xr:uid="{00000000-0005-0000-0000-00002D5C0000}"/>
    <cellStyle name="Input0decimals 6 6 2 3 2 2" xfId="36906" xr:uid="{00000000-0005-0000-0000-00002E5C0000}"/>
    <cellStyle name="Input0decimals 6 6 2 3 3" xfId="36905" xr:uid="{00000000-0005-0000-0000-00002F5C0000}"/>
    <cellStyle name="Input0decimals 6 6 2 4" xfId="14878" xr:uid="{00000000-0005-0000-0000-0000305C0000}"/>
    <cellStyle name="Input0decimals 6 6 2 4 2" xfId="36907" xr:uid="{00000000-0005-0000-0000-0000315C0000}"/>
    <cellStyle name="Input0decimals 6 6 2 5" xfId="14879" xr:uid="{00000000-0005-0000-0000-0000325C0000}"/>
    <cellStyle name="Input0decimals 6 6 2 5 2" xfId="36908" xr:uid="{00000000-0005-0000-0000-0000335C0000}"/>
    <cellStyle name="Input0decimals 6 6 2 6" xfId="36902" xr:uid="{00000000-0005-0000-0000-0000345C0000}"/>
    <cellStyle name="Input0decimals 6 6 3" xfId="14880" xr:uid="{00000000-0005-0000-0000-0000355C0000}"/>
    <cellStyle name="Input0decimals 6 6 3 2" xfId="14881" xr:uid="{00000000-0005-0000-0000-0000365C0000}"/>
    <cellStyle name="Input0decimals 6 6 3 2 2" xfId="14882" xr:uid="{00000000-0005-0000-0000-0000375C0000}"/>
    <cellStyle name="Input0decimals 6 6 3 2 2 2" xfId="36911" xr:uid="{00000000-0005-0000-0000-0000385C0000}"/>
    <cellStyle name="Input0decimals 6 6 3 2 3" xfId="36910" xr:uid="{00000000-0005-0000-0000-0000395C0000}"/>
    <cellStyle name="Input0decimals 6 6 3 3" xfId="14883" xr:uid="{00000000-0005-0000-0000-00003A5C0000}"/>
    <cellStyle name="Input0decimals 6 6 3 3 2" xfId="14884" xr:uid="{00000000-0005-0000-0000-00003B5C0000}"/>
    <cellStyle name="Input0decimals 6 6 3 3 2 2" xfId="36913" xr:uid="{00000000-0005-0000-0000-00003C5C0000}"/>
    <cellStyle name="Input0decimals 6 6 3 3 3" xfId="36912" xr:uid="{00000000-0005-0000-0000-00003D5C0000}"/>
    <cellStyle name="Input0decimals 6 6 3 4" xfId="14885" xr:uid="{00000000-0005-0000-0000-00003E5C0000}"/>
    <cellStyle name="Input0decimals 6 6 3 4 2" xfId="36914" xr:uid="{00000000-0005-0000-0000-00003F5C0000}"/>
    <cellStyle name="Input0decimals 6 6 3 5" xfId="14886" xr:uid="{00000000-0005-0000-0000-0000405C0000}"/>
    <cellStyle name="Input0decimals 6 6 3 5 2" xfId="36915" xr:uid="{00000000-0005-0000-0000-0000415C0000}"/>
    <cellStyle name="Input0decimals 6 6 3 6" xfId="36909" xr:uid="{00000000-0005-0000-0000-0000425C0000}"/>
    <cellStyle name="Input0decimals 6 6 4" xfId="14887" xr:uid="{00000000-0005-0000-0000-0000435C0000}"/>
    <cellStyle name="Input0decimals 6 6 4 2" xfId="14888" xr:uid="{00000000-0005-0000-0000-0000445C0000}"/>
    <cellStyle name="Input0decimals 6 6 4 2 2" xfId="36917" xr:uid="{00000000-0005-0000-0000-0000455C0000}"/>
    <cellStyle name="Input0decimals 6 6 4 3" xfId="36916" xr:uid="{00000000-0005-0000-0000-0000465C0000}"/>
    <cellStyle name="Input0decimals 6 6 5" xfId="14889" xr:uid="{00000000-0005-0000-0000-0000475C0000}"/>
    <cellStyle name="Input0decimals 6 6 5 2" xfId="14890" xr:uid="{00000000-0005-0000-0000-0000485C0000}"/>
    <cellStyle name="Input0decimals 6 6 5 2 2" xfId="36919" xr:uid="{00000000-0005-0000-0000-0000495C0000}"/>
    <cellStyle name="Input0decimals 6 6 5 3" xfId="36918" xr:uid="{00000000-0005-0000-0000-00004A5C0000}"/>
    <cellStyle name="Input0decimals 6 6 6" xfId="14891" xr:uid="{00000000-0005-0000-0000-00004B5C0000}"/>
    <cellStyle name="Input0decimals 6 6 6 2" xfId="14892" xr:uid="{00000000-0005-0000-0000-00004C5C0000}"/>
    <cellStyle name="Input0decimals 6 6 6 2 2" xfId="36921" xr:uid="{00000000-0005-0000-0000-00004D5C0000}"/>
    <cellStyle name="Input0decimals 6 6 6 3" xfId="36920" xr:uid="{00000000-0005-0000-0000-00004E5C0000}"/>
    <cellStyle name="Input0decimals 6 6 7" xfId="14893" xr:uid="{00000000-0005-0000-0000-00004F5C0000}"/>
    <cellStyle name="Input0decimals 6 6 7 2" xfId="36922" xr:uid="{00000000-0005-0000-0000-0000505C0000}"/>
    <cellStyle name="Input0decimals 6 6 8" xfId="14894" xr:uid="{00000000-0005-0000-0000-0000515C0000}"/>
    <cellStyle name="Input0decimals 6 6 8 2" xfId="36923" xr:uid="{00000000-0005-0000-0000-0000525C0000}"/>
    <cellStyle name="Input0decimals 6 6 9" xfId="36901" xr:uid="{00000000-0005-0000-0000-0000535C0000}"/>
    <cellStyle name="Input0decimals 6 7" xfId="14895" xr:uid="{00000000-0005-0000-0000-0000545C0000}"/>
    <cellStyle name="Input0decimals 6 7 2" xfId="14896" xr:uid="{00000000-0005-0000-0000-0000555C0000}"/>
    <cellStyle name="Input0decimals 6 7 2 2" xfId="14897" xr:uid="{00000000-0005-0000-0000-0000565C0000}"/>
    <cellStyle name="Input0decimals 6 7 2 2 2" xfId="14898" xr:uid="{00000000-0005-0000-0000-0000575C0000}"/>
    <cellStyle name="Input0decimals 6 7 2 2 2 2" xfId="36927" xr:uid="{00000000-0005-0000-0000-0000585C0000}"/>
    <cellStyle name="Input0decimals 6 7 2 2 3" xfId="36926" xr:uid="{00000000-0005-0000-0000-0000595C0000}"/>
    <cellStyle name="Input0decimals 6 7 2 3" xfId="14899" xr:uid="{00000000-0005-0000-0000-00005A5C0000}"/>
    <cellStyle name="Input0decimals 6 7 2 3 2" xfId="14900" xr:uid="{00000000-0005-0000-0000-00005B5C0000}"/>
    <cellStyle name="Input0decimals 6 7 2 3 2 2" xfId="36929" xr:uid="{00000000-0005-0000-0000-00005C5C0000}"/>
    <cellStyle name="Input0decimals 6 7 2 3 3" xfId="36928" xr:uid="{00000000-0005-0000-0000-00005D5C0000}"/>
    <cellStyle name="Input0decimals 6 7 2 4" xfId="14901" xr:uid="{00000000-0005-0000-0000-00005E5C0000}"/>
    <cellStyle name="Input0decimals 6 7 2 4 2" xfId="36930" xr:uid="{00000000-0005-0000-0000-00005F5C0000}"/>
    <cellStyle name="Input0decimals 6 7 2 5" xfId="14902" xr:uid="{00000000-0005-0000-0000-0000605C0000}"/>
    <cellStyle name="Input0decimals 6 7 2 5 2" xfId="36931" xr:uid="{00000000-0005-0000-0000-0000615C0000}"/>
    <cellStyle name="Input0decimals 6 7 2 6" xfId="36925" xr:uid="{00000000-0005-0000-0000-0000625C0000}"/>
    <cellStyle name="Input0decimals 6 7 3" xfId="14903" xr:uid="{00000000-0005-0000-0000-0000635C0000}"/>
    <cellStyle name="Input0decimals 6 7 3 2" xfId="14904" xr:uid="{00000000-0005-0000-0000-0000645C0000}"/>
    <cellStyle name="Input0decimals 6 7 3 2 2" xfId="14905" xr:uid="{00000000-0005-0000-0000-0000655C0000}"/>
    <cellStyle name="Input0decimals 6 7 3 2 2 2" xfId="36934" xr:uid="{00000000-0005-0000-0000-0000665C0000}"/>
    <cellStyle name="Input0decimals 6 7 3 2 3" xfId="36933" xr:uid="{00000000-0005-0000-0000-0000675C0000}"/>
    <cellStyle name="Input0decimals 6 7 3 3" xfId="14906" xr:uid="{00000000-0005-0000-0000-0000685C0000}"/>
    <cellStyle name="Input0decimals 6 7 3 3 2" xfId="14907" xr:uid="{00000000-0005-0000-0000-0000695C0000}"/>
    <cellStyle name="Input0decimals 6 7 3 3 2 2" xfId="36936" xr:uid="{00000000-0005-0000-0000-00006A5C0000}"/>
    <cellStyle name="Input0decimals 6 7 3 3 3" xfId="36935" xr:uid="{00000000-0005-0000-0000-00006B5C0000}"/>
    <cellStyle name="Input0decimals 6 7 3 4" xfId="14908" xr:uid="{00000000-0005-0000-0000-00006C5C0000}"/>
    <cellStyle name="Input0decimals 6 7 3 4 2" xfId="36937" xr:uid="{00000000-0005-0000-0000-00006D5C0000}"/>
    <cellStyle name="Input0decimals 6 7 3 5" xfId="14909" xr:uid="{00000000-0005-0000-0000-00006E5C0000}"/>
    <cellStyle name="Input0decimals 6 7 3 5 2" xfId="36938" xr:uid="{00000000-0005-0000-0000-00006F5C0000}"/>
    <cellStyle name="Input0decimals 6 7 3 6" xfId="36932" xr:uid="{00000000-0005-0000-0000-0000705C0000}"/>
    <cellStyle name="Input0decimals 6 7 4" xfId="14910" xr:uid="{00000000-0005-0000-0000-0000715C0000}"/>
    <cellStyle name="Input0decimals 6 7 4 2" xfId="14911" xr:uid="{00000000-0005-0000-0000-0000725C0000}"/>
    <cellStyle name="Input0decimals 6 7 4 2 2" xfId="36940" xr:uid="{00000000-0005-0000-0000-0000735C0000}"/>
    <cellStyle name="Input0decimals 6 7 4 3" xfId="36939" xr:uid="{00000000-0005-0000-0000-0000745C0000}"/>
    <cellStyle name="Input0decimals 6 7 5" xfId="14912" xr:uid="{00000000-0005-0000-0000-0000755C0000}"/>
    <cellStyle name="Input0decimals 6 7 5 2" xfId="14913" xr:uid="{00000000-0005-0000-0000-0000765C0000}"/>
    <cellStyle name="Input0decimals 6 7 5 2 2" xfId="36942" xr:uid="{00000000-0005-0000-0000-0000775C0000}"/>
    <cellStyle name="Input0decimals 6 7 5 3" xfId="36941" xr:uid="{00000000-0005-0000-0000-0000785C0000}"/>
    <cellStyle name="Input0decimals 6 7 6" xfId="14914" xr:uid="{00000000-0005-0000-0000-0000795C0000}"/>
    <cellStyle name="Input0decimals 6 7 6 2" xfId="14915" xr:uid="{00000000-0005-0000-0000-00007A5C0000}"/>
    <cellStyle name="Input0decimals 6 7 6 2 2" xfId="36944" xr:uid="{00000000-0005-0000-0000-00007B5C0000}"/>
    <cellStyle name="Input0decimals 6 7 6 3" xfId="36943" xr:uid="{00000000-0005-0000-0000-00007C5C0000}"/>
    <cellStyle name="Input0decimals 6 7 7" xfId="14916" xr:uid="{00000000-0005-0000-0000-00007D5C0000}"/>
    <cellStyle name="Input0decimals 6 7 7 2" xfId="36945" xr:uid="{00000000-0005-0000-0000-00007E5C0000}"/>
    <cellStyle name="Input0decimals 6 7 8" xfId="14917" xr:uid="{00000000-0005-0000-0000-00007F5C0000}"/>
    <cellStyle name="Input0decimals 6 7 8 2" xfId="36946" xr:uid="{00000000-0005-0000-0000-0000805C0000}"/>
    <cellStyle name="Input0decimals 6 7 9" xfId="36924" xr:uid="{00000000-0005-0000-0000-0000815C0000}"/>
    <cellStyle name="Input0decimals 6 8" xfId="14918" xr:uid="{00000000-0005-0000-0000-0000825C0000}"/>
    <cellStyle name="Input0decimals 6 8 2" xfId="14919" xr:uid="{00000000-0005-0000-0000-0000835C0000}"/>
    <cellStyle name="Input0decimals 6 8 2 2" xfId="14920" xr:uid="{00000000-0005-0000-0000-0000845C0000}"/>
    <cellStyle name="Input0decimals 6 8 2 2 2" xfId="14921" xr:uid="{00000000-0005-0000-0000-0000855C0000}"/>
    <cellStyle name="Input0decimals 6 8 2 2 2 2" xfId="36950" xr:uid="{00000000-0005-0000-0000-0000865C0000}"/>
    <cellStyle name="Input0decimals 6 8 2 2 3" xfId="36949" xr:uid="{00000000-0005-0000-0000-0000875C0000}"/>
    <cellStyle name="Input0decimals 6 8 2 3" xfId="14922" xr:uid="{00000000-0005-0000-0000-0000885C0000}"/>
    <cellStyle name="Input0decimals 6 8 2 3 2" xfId="14923" xr:uid="{00000000-0005-0000-0000-0000895C0000}"/>
    <cellStyle name="Input0decimals 6 8 2 3 2 2" xfId="36952" xr:uid="{00000000-0005-0000-0000-00008A5C0000}"/>
    <cellStyle name="Input0decimals 6 8 2 3 3" xfId="36951" xr:uid="{00000000-0005-0000-0000-00008B5C0000}"/>
    <cellStyle name="Input0decimals 6 8 2 4" xfId="14924" xr:uid="{00000000-0005-0000-0000-00008C5C0000}"/>
    <cellStyle name="Input0decimals 6 8 2 4 2" xfId="36953" xr:uid="{00000000-0005-0000-0000-00008D5C0000}"/>
    <cellStyle name="Input0decimals 6 8 2 5" xfId="14925" xr:uid="{00000000-0005-0000-0000-00008E5C0000}"/>
    <cellStyle name="Input0decimals 6 8 2 5 2" xfId="36954" xr:uid="{00000000-0005-0000-0000-00008F5C0000}"/>
    <cellStyle name="Input0decimals 6 8 2 6" xfId="36948" xr:uid="{00000000-0005-0000-0000-0000905C0000}"/>
    <cellStyle name="Input0decimals 6 8 3" xfId="14926" xr:uid="{00000000-0005-0000-0000-0000915C0000}"/>
    <cellStyle name="Input0decimals 6 8 3 2" xfId="14927" xr:uid="{00000000-0005-0000-0000-0000925C0000}"/>
    <cellStyle name="Input0decimals 6 8 3 2 2" xfId="14928" xr:uid="{00000000-0005-0000-0000-0000935C0000}"/>
    <cellStyle name="Input0decimals 6 8 3 2 2 2" xfId="36957" xr:uid="{00000000-0005-0000-0000-0000945C0000}"/>
    <cellStyle name="Input0decimals 6 8 3 2 3" xfId="36956" xr:uid="{00000000-0005-0000-0000-0000955C0000}"/>
    <cellStyle name="Input0decimals 6 8 3 3" xfId="14929" xr:uid="{00000000-0005-0000-0000-0000965C0000}"/>
    <cellStyle name="Input0decimals 6 8 3 3 2" xfId="14930" xr:uid="{00000000-0005-0000-0000-0000975C0000}"/>
    <cellStyle name="Input0decimals 6 8 3 3 2 2" xfId="36959" xr:uid="{00000000-0005-0000-0000-0000985C0000}"/>
    <cellStyle name="Input0decimals 6 8 3 3 3" xfId="36958" xr:uid="{00000000-0005-0000-0000-0000995C0000}"/>
    <cellStyle name="Input0decimals 6 8 3 4" xfId="14931" xr:uid="{00000000-0005-0000-0000-00009A5C0000}"/>
    <cellStyle name="Input0decimals 6 8 3 4 2" xfId="36960" xr:uid="{00000000-0005-0000-0000-00009B5C0000}"/>
    <cellStyle name="Input0decimals 6 8 3 5" xfId="14932" xr:uid="{00000000-0005-0000-0000-00009C5C0000}"/>
    <cellStyle name="Input0decimals 6 8 3 5 2" xfId="36961" xr:uid="{00000000-0005-0000-0000-00009D5C0000}"/>
    <cellStyle name="Input0decimals 6 8 3 6" xfId="36955" xr:uid="{00000000-0005-0000-0000-00009E5C0000}"/>
    <cellStyle name="Input0decimals 6 8 4" xfId="14933" xr:uid="{00000000-0005-0000-0000-00009F5C0000}"/>
    <cellStyle name="Input0decimals 6 8 4 2" xfId="14934" xr:uid="{00000000-0005-0000-0000-0000A05C0000}"/>
    <cellStyle name="Input0decimals 6 8 4 2 2" xfId="36963" xr:uid="{00000000-0005-0000-0000-0000A15C0000}"/>
    <cellStyle name="Input0decimals 6 8 4 3" xfId="36962" xr:uid="{00000000-0005-0000-0000-0000A25C0000}"/>
    <cellStyle name="Input0decimals 6 8 5" xfId="14935" xr:uid="{00000000-0005-0000-0000-0000A35C0000}"/>
    <cellStyle name="Input0decimals 6 8 5 2" xfId="14936" xr:uid="{00000000-0005-0000-0000-0000A45C0000}"/>
    <cellStyle name="Input0decimals 6 8 5 2 2" xfId="36965" xr:uid="{00000000-0005-0000-0000-0000A55C0000}"/>
    <cellStyle name="Input0decimals 6 8 5 3" xfId="36964" xr:uid="{00000000-0005-0000-0000-0000A65C0000}"/>
    <cellStyle name="Input0decimals 6 8 6" xfId="14937" xr:uid="{00000000-0005-0000-0000-0000A75C0000}"/>
    <cellStyle name="Input0decimals 6 8 6 2" xfId="14938" xr:uid="{00000000-0005-0000-0000-0000A85C0000}"/>
    <cellStyle name="Input0decimals 6 8 6 2 2" xfId="36967" xr:uid="{00000000-0005-0000-0000-0000A95C0000}"/>
    <cellStyle name="Input0decimals 6 8 6 3" xfId="36966" xr:uid="{00000000-0005-0000-0000-0000AA5C0000}"/>
    <cellStyle name="Input0decimals 6 8 7" xfId="14939" xr:uid="{00000000-0005-0000-0000-0000AB5C0000}"/>
    <cellStyle name="Input0decimals 6 8 7 2" xfId="36968" xr:uid="{00000000-0005-0000-0000-0000AC5C0000}"/>
    <cellStyle name="Input0decimals 6 8 8" xfId="14940" xr:uid="{00000000-0005-0000-0000-0000AD5C0000}"/>
    <cellStyle name="Input0decimals 6 8 8 2" xfId="36969" xr:uid="{00000000-0005-0000-0000-0000AE5C0000}"/>
    <cellStyle name="Input0decimals 6 8 9" xfId="36947" xr:uid="{00000000-0005-0000-0000-0000AF5C0000}"/>
    <cellStyle name="Input0decimals 6 9" xfId="14941" xr:uid="{00000000-0005-0000-0000-0000B05C0000}"/>
    <cellStyle name="Input0decimals 6 9 2" xfId="14942" xr:uid="{00000000-0005-0000-0000-0000B15C0000}"/>
    <cellStyle name="Input0decimals 6 9 2 2" xfId="14943" xr:uid="{00000000-0005-0000-0000-0000B25C0000}"/>
    <cellStyle name="Input0decimals 6 9 2 2 2" xfId="14944" xr:uid="{00000000-0005-0000-0000-0000B35C0000}"/>
    <cellStyle name="Input0decimals 6 9 2 2 2 2" xfId="36973" xr:uid="{00000000-0005-0000-0000-0000B45C0000}"/>
    <cellStyle name="Input0decimals 6 9 2 2 3" xfId="36972" xr:uid="{00000000-0005-0000-0000-0000B55C0000}"/>
    <cellStyle name="Input0decimals 6 9 2 3" xfId="14945" xr:uid="{00000000-0005-0000-0000-0000B65C0000}"/>
    <cellStyle name="Input0decimals 6 9 2 3 2" xfId="14946" xr:uid="{00000000-0005-0000-0000-0000B75C0000}"/>
    <cellStyle name="Input0decimals 6 9 2 3 2 2" xfId="36975" xr:uid="{00000000-0005-0000-0000-0000B85C0000}"/>
    <cellStyle name="Input0decimals 6 9 2 3 3" xfId="36974" xr:uid="{00000000-0005-0000-0000-0000B95C0000}"/>
    <cellStyle name="Input0decimals 6 9 2 4" xfId="14947" xr:uid="{00000000-0005-0000-0000-0000BA5C0000}"/>
    <cellStyle name="Input0decimals 6 9 2 4 2" xfId="36976" xr:uid="{00000000-0005-0000-0000-0000BB5C0000}"/>
    <cellStyle name="Input0decimals 6 9 2 5" xfId="14948" xr:uid="{00000000-0005-0000-0000-0000BC5C0000}"/>
    <cellStyle name="Input0decimals 6 9 2 5 2" xfId="36977" xr:uid="{00000000-0005-0000-0000-0000BD5C0000}"/>
    <cellStyle name="Input0decimals 6 9 2 6" xfId="36971" xr:uid="{00000000-0005-0000-0000-0000BE5C0000}"/>
    <cellStyle name="Input0decimals 6 9 3" xfId="14949" xr:uid="{00000000-0005-0000-0000-0000BF5C0000}"/>
    <cellStyle name="Input0decimals 6 9 3 2" xfId="14950" xr:uid="{00000000-0005-0000-0000-0000C05C0000}"/>
    <cellStyle name="Input0decimals 6 9 3 2 2" xfId="14951" xr:uid="{00000000-0005-0000-0000-0000C15C0000}"/>
    <cellStyle name="Input0decimals 6 9 3 2 2 2" xfId="36980" xr:uid="{00000000-0005-0000-0000-0000C25C0000}"/>
    <cellStyle name="Input0decimals 6 9 3 2 3" xfId="36979" xr:uid="{00000000-0005-0000-0000-0000C35C0000}"/>
    <cellStyle name="Input0decimals 6 9 3 3" xfId="14952" xr:uid="{00000000-0005-0000-0000-0000C45C0000}"/>
    <cellStyle name="Input0decimals 6 9 3 3 2" xfId="14953" xr:uid="{00000000-0005-0000-0000-0000C55C0000}"/>
    <cellStyle name="Input0decimals 6 9 3 3 2 2" xfId="36982" xr:uid="{00000000-0005-0000-0000-0000C65C0000}"/>
    <cellStyle name="Input0decimals 6 9 3 3 3" xfId="36981" xr:uid="{00000000-0005-0000-0000-0000C75C0000}"/>
    <cellStyle name="Input0decimals 6 9 3 4" xfId="14954" xr:uid="{00000000-0005-0000-0000-0000C85C0000}"/>
    <cellStyle name="Input0decimals 6 9 3 4 2" xfId="36983" xr:uid="{00000000-0005-0000-0000-0000C95C0000}"/>
    <cellStyle name="Input0decimals 6 9 3 5" xfId="14955" xr:uid="{00000000-0005-0000-0000-0000CA5C0000}"/>
    <cellStyle name="Input0decimals 6 9 3 5 2" xfId="36984" xr:uid="{00000000-0005-0000-0000-0000CB5C0000}"/>
    <cellStyle name="Input0decimals 6 9 3 6" xfId="36978" xr:uid="{00000000-0005-0000-0000-0000CC5C0000}"/>
    <cellStyle name="Input0decimals 6 9 4" xfId="14956" xr:uid="{00000000-0005-0000-0000-0000CD5C0000}"/>
    <cellStyle name="Input0decimals 6 9 4 2" xfId="14957" xr:uid="{00000000-0005-0000-0000-0000CE5C0000}"/>
    <cellStyle name="Input0decimals 6 9 4 2 2" xfId="36986" xr:uid="{00000000-0005-0000-0000-0000CF5C0000}"/>
    <cellStyle name="Input0decimals 6 9 4 3" xfId="36985" xr:uid="{00000000-0005-0000-0000-0000D05C0000}"/>
    <cellStyle name="Input0decimals 6 9 5" xfId="14958" xr:uid="{00000000-0005-0000-0000-0000D15C0000}"/>
    <cellStyle name="Input0decimals 6 9 5 2" xfId="14959" xr:uid="{00000000-0005-0000-0000-0000D25C0000}"/>
    <cellStyle name="Input0decimals 6 9 5 2 2" xfId="36988" xr:uid="{00000000-0005-0000-0000-0000D35C0000}"/>
    <cellStyle name="Input0decimals 6 9 5 3" xfId="36987" xr:uid="{00000000-0005-0000-0000-0000D45C0000}"/>
    <cellStyle name="Input0decimals 6 9 6" xfId="14960" xr:uid="{00000000-0005-0000-0000-0000D55C0000}"/>
    <cellStyle name="Input0decimals 6 9 6 2" xfId="14961" xr:uid="{00000000-0005-0000-0000-0000D65C0000}"/>
    <cellStyle name="Input0decimals 6 9 6 2 2" xfId="36990" xr:uid="{00000000-0005-0000-0000-0000D75C0000}"/>
    <cellStyle name="Input0decimals 6 9 6 3" xfId="36989" xr:uid="{00000000-0005-0000-0000-0000D85C0000}"/>
    <cellStyle name="Input0decimals 6 9 7" xfId="14962" xr:uid="{00000000-0005-0000-0000-0000D95C0000}"/>
    <cellStyle name="Input0decimals 6 9 7 2" xfId="36991" xr:uid="{00000000-0005-0000-0000-0000DA5C0000}"/>
    <cellStyle name="Input0decimals 6 9 8" xfId="14963" xr:uid="{00000000-0005-0000-0000-0000DB5C0000}"/>
    <cellStyle name="Input0decimals 6 9 8 2" xfId="36992" xr:uid="{00000000-0005-0000-0000-0000DC5C0000}"/>
    <cellStyle name="Input0decimals 6 9 9" xfId="36970" xr:uid="{00000000-0005-0000-0000-0000DD5C0000}"/>
    <cellStyle name="Input0decimals 7" xfId="14964" xr:uid="{00000000-0005-0000-0000-0000DE5C0000}"/>
    <cellStyle name="Input0decimals 7 10" xfId="14965" xr:uid="{00000000-0005-0000-0000-0000DF5C0000}"/>
    <cellStyle name="Input0decimals 7 10 2" xfId="14966" xr:uid="{00000000-0005-0000-0000-0000E05C0000}"/>
    <cellStyle name="Input0decimals 7 10 2 2" xfId="14967" xr:uid="{00000000-0005-0000-0000-0000E15C0000}"/>
    <cellStyle name="Input0decimals 7 10 2 2 2" xfId="14968" xr:uid="{00000000-0005-0000-0000-0000E25C0000}"/>
    <cellStyle name="Input0decimals 7 10 2 2 2 2" xfId="36997" xr:uid="{00000000-0005-0000-0000-0000E35C0000}"/>
    <cellStyle name="Input0decimals 7 10 2 2 3" xfId="36996" xr:uid="{00000000-0005-0000-0000-0000E45C0000}"/>
    <cellStyle name="Input0decimals 7 10 2 3" xfId="14969" xr:uid="{00000000-0005-0000-0000-0000E55C0000}"/>
    <cellStyle name="Input0decimals 7 10 2 3 2" xfId="14970" xr:uid="{00000000-0005-0000-0000-0000E65C0000}"/>
    <cellStyle name="Input0decimals 7 10 2 3 2 2" xfId="36999" xr:uid="{00000000-0005-0000-0000-0000E75C0000}"/>
    <cellStyle name="Input0decimals 7 10 2 3 3" xfId="36998" xr:uid="{00000000-0005-0000-0000-0000E85C0000}"/>
    <cellStyle name="Input0decimals 7 10 2 4" xfId="14971" xr:uid="{00000000-0005-0000-0000-0000E95C0000}"/>
    <cellStyle name="Input0decimals 7 10 2 4 2" xfId="37000" xr:uid="{00000000-0005-0000-0000-0000EA5C0000}"/>
    <cellStyle name="Input0decimals 7 10 2 5" xfId="14972" xr:uid="{00000000-0005-0000-0000-0000EB5C0000}"/>
    <cellStyle name="Input0decimals 7 10 2 5 2" xfId="37001" xr:uid="{00000000-0005-0000-0000-0000EC5C0000}"/>
    <cellStyle name="Input0decimals 7 10 2 6" xfId="36995" xr:uid="{00000000-0005-0000-0000-0000ED5C0000}"/>
    <cellStyle name="Input0decimals 7 10 3" xfId="14973" xr:uid="{00000000-0005-0000-0000-0000EE5C0000}"/>
    <cellStyle name="Input0decimals 7 10 3 2" xfId="14974" xr:uid="{00000000-0005-0000-0000-0000EF5C0000}"/>
    <cellStyle name="Input0decimals 7 10 3 2 2" xfId="14975" xr:uid="{00000000-0005-0000-0000-0000F05C0000}"/>
    <cellStyle name="Input0decimals 7 10 3 2 2 2" xfId="37004" xr:uid="{00000000-0005-0000-0000-0000F15C0000}"/>
    <cellStyle name="Input0decimals 7 10 3 2 3" xfId="37003" xr:uid="{00000000-0005-0000-0000-0000F25C0000}"/>
    <cellStyle name="Input0decimals 7 10 3 3" xfId="14976" xr:uid="{00000000-0005-0000-0000-0000F35C0000}"/>
    <cellStyle name="Input0decimals 7 10 3 3 2" xfId="14977" xr:uid="{00000000-0005-0000-0000-0000F45C0000}"/>
    <cellStyle name="Input0decimals 7 10 3 3 2 2" xfId="37006" xr:uid="{00000000-0005-0000-0000-0000F55C0000}"/>
    <cellStyle name="Input0decimals 7 10 3 3 3" xfId="37005" xr:uid="{00000000-0005-0000-0000-0000F65C0000}"/>
    <cellStyle name="Input0decimals 7 10 3 4" xfId="14978" xr:uid="{00000000-0005-0000-0000-0000F75C0000}"/>
    <cellStyle name="Input0decimals 7 10 3 4 2" xfId="37007" xr:uid="{00000000-0005-0000-0000-0000F85C0000}"/>
    <cellStyle name="Input0decimals 7 10 3 5" xfId="14979" xr:uid="{00000000-0005-0000-0000-0000F95C0000}"/>
    <cellStyle name="Input0decimals 7 10 3 5 2" xfId="37008" xr:uid="{00000000-0005-0000-0000-0000FA5C0000}"/>
    <cellStyle name="Input0decimals 7 10 3 6" xfId="37002" xr:uid="{00000000-0005-0000-0000-0000FB5C0000}"/>
    <cellStyle name="Input0decimals 7 10 4" xfId="14980" xr:uid="{00000000-0005-0000-0000-0000FC5C0000}"/>
    <cellStyle name="Input0decimals 7 10 4 2" xfId="14981" xr:uid="{00000000-0005-0000-0000-0000FD5C0000}"/>
    <cellStyle name="Input0decimals 7 10 4 2 2" xfId="37010" xr:uid="{00000000-0005-0000-0000-0000FE5C0000}"/>
    <cellStyle name="Input0decimals 7 10 4 3" xfId="37009" xr:uid="{00000000-0005-0000-0000-0000FF5C0000}"/>
    <cellStyle name="Input0decimals 7 10 5" xfId="14982" xr:uid="{00000000-0005-0000-0000-0000005D0000}"/>
    <cellStyle name="Input0decimals 7 10 5 2" xfId="14983" xr:uid="{00000000-0005-0000-0000-0000015D0000}"/>
    <cellStyle name="Input0decimals 7 10 5 2 2" xfId="37012" xr:uid="{00000000-0005-0000-0000-0000025D0000}"/>
    <cellStyle name="Input0decimals 7 10 5 3" xfId="37011" xr:uid="{00000000-0005-0000-0000-0000035D0000}"/>
    <cellStyle name="Input0decimals 7 10 6" xfId="14984" xr:uid="{00000000-0005-0000-0000-0000045D0000}"/>
    <cellStyle name="Input0decimals 7 10 6 2" xfId="14985" xr:uid="{00000000-0005-0000-0000-0000055D0000}"/>
    <cellStyle name="Input0decimals 7 10 6 2 2" xfId="37014" xr:uid="{00000000-0005-0000-0000-0000065D0000}"/>
    <cellStyle name="Input0decimals 7 10 6 3" xfId="37013" xr:uid="{00000000-0005-0000-0000-0000075D0000}"/>
    <cellStyle name="Input0decimals 7 10 7" xfId="14986" xr:uid="{00000000-0005-0000-0000-0000085D0000}"/>
    <cellStyle name="Input0decimals 7 10 7 2" xfId="37015" xr:uid="{00000000-0005-0000-0000-0000095D0000}"/>
    <cellStyle name="Input0decimals 7 10 8" xfId="14987" xr:uid="{00000000-0005-0000-0000-00000A5D0000}"/>
    <cellStyle name="Input0decimals 7 10 8 2" xfId="37016" xr:uid="{00000000-0005-0000-0000-00000B5D0000}"/>
    <cellStyle name="Input0decimals 7 10 9" xfId="36994" xr:uid="{00000000-0005-0000-0000-00000C5D0000}"/>
    <cellStyle name="Input0decimals 7 11" xfId="14988" xr:uid="{00000000-0005-0000-0000-00000D5D0000}"/>
    <cellStyle name="Input0decimals 7 11 2" xfId="14989" xr:uid="{00000000-0005-0000-0000-00000E5D0000}"/>
    <cellStyle name="Input0decimals 7 11 2 2" xfId="14990" xr:uid="{00000000-0005-0000-0000-00000F5D0000}"/>
    <cellStyle name="Input0decimals 7 11 2 2 2" xfId="14991" xr:uid="{00000000-0005-0000-0000-0000105D0000}"/>
    <cellStyle name="Input0decimals 7 11 2 2 2 2" xfId="37020" xr:uid="{00000000-0005-0000-0000-0000115D0000}"/>
    <cellStyle name="Input0decimals 7 11 2 2 3" xfId="37019" xr:uid="{00000000-0005-0000-0000-0000125D0000}"/>
    <cellStyle name="Input0decimals 7 11 2 3" xfId="14992" xr:uid="{00000000-0005-0000-0000-0000135D0000}"/>
    <cellStyle name="Input0decimals 7 11 2 3 2" xfId="14993" xr:uid="{00000000-0005-0000-0000-0000145D0000}"/>
    <cellStyle name="Input0decimals 7 11 2 3 2 2" xfId="37022" xr:uid="{00000000-0005-0000-0000-0000155D0000}"/>
    <cellStyle name="Input0decimals 7 11 2 3 3" xfId="37021" xr:uid="{00000000-0005-0000-0000-0000165D0000}"/>
    <cellStyle name="Input0decimals 7 11 2 4" xfId="14994" xr:uid="{00000000-0005-0000-0000-0000175D0000}"/>
    <cellStyle name="Input0decimals 7 11 2 4 2" xfId="37023" xr:uid="{00000000-0005-0000-0000-0000185D0000}"/>
    <cellStyle name="Input0decimals 7 11 2 5" xfId="14995" xr:uid="{00000000-0005-0000-0000-0000195D0000}"/>
    <cellStyle name="Input0decimals 7 11 2 5 2" xfId="37024" xr:uid="{00000000-0005-0000-0000-00001A5D0000}"/>
    <cellStyle name="Input0decimals 7 11 2 6" xfId="37018" xr:uid="{00000000-0005-0000-0000-00001B5D0000}"/>
    <cellStyle name="Input0decimals 7 11 3" xfId="14996" xr:uid="{00000000-0005-0000-0000-00001C5D0000}"/>
    <cellStyle name="Input0decimals 7 11 3 2" xfId="14997" xr:uid="{00000000-0005-0000-0000-00001D5D0000}"/>
    <cellStyle name="Input0decimals 7 11 3 2 2" xfId="14998" xr:uid="{00000000-0005-0000-0000-00001E5D0000}"/>
    <cellStyle name="Input0decimals 7 11 3 2 2 2" xfId="37027" xr:uid="{00000000-0005-0000-0000-00001F5D0000}"/>
    <cellStyle name="Input0decimals 7 11 3 2 3" xfId="37026" xr:uid="{00000000-0005-0000-0000-0000205D0000}"/>
    <cellStyle name="Input0decimals 7 11 3 3" xfId="14999" xr:uid="{00000000-0005-0000-0000-0000215D0000}"/>
    <cellStyle name="Input0decimals 7 11 3 3 2" xfId="15000" xr:uid="{00000000-0005-0000-0000-0000225D0000}"/>
    <cellStyle name="Input0decimals 7 11 3 3 2 2" xfId="37029" xr:uid="{00000000-0005-0000-0000-0000235D0000}"/>
    <cellStyle name="Input0decimals 7 11 3 3 3" xfId="37028" xr:uid="{00000000-0005-0000-0000-0000245D0000}"/>
    <cellStyle name="Input0decimals 7 11 3 4" xfId="15001" xr:uid="{00000000-0005-0000-0000-0000255D0000}"/>
    <cellStyle name="Input0decimals 7 11 3 4 2" xfId="37030" xr:uid="{00000000-0005-0000-0000-0000265D0000}"/>
    <cellStyle name="Input0decimals 7 11 3 5" xfId="15002" xr:uid="{00000000-0005-0000-0000-0000275D0000}"/>
    <cellStyle name="Input0decimals 7 11 3 5 2" xfId="37031" xr:uid="{00000000-0005-0000-0000-0000285D0000}"/>
    <cellStyle name="Input0decimals 7 11 3 6" xfId="37025" xr:uid="{00000000-0005-0000-0000-0000295D0000}"/>
    <cellStyle name="Input0decimals 7 11 4" xfId="15003" xr:uid="{00000000-0005-0000-0000-00002A5D0000}"/>
    <cellStyle name="Input0decimals 7 11 4 2" xfId="15004" xr:uid="{00000000-0005-0000-0000-00002B5D0000}"/>
    <cellStyle name="Input0decimals 7 11 4 2 2" xfId="37033" xr:uid="{00000000-0005-0000-0000-00002C5D0000}"/>
    <cellStyle name="Input0decimals 7 11 4 3" xfId="37032" xr:uid="{00000000-0005-0000-0000-00002D5D0000}"/>
    <cellStyle name="Input0decimals 7 11 5" xfId="15005" xr:uid="{00000000-0005-0000-0000-00002E5D0000}"/>
    <cellStyle name="Input0decimals 7 11 5 2" xfId="15006" xr:uid="{00000000-0005-0000-0000-00002F5D0000}"/>
    <cellStyle name="Input0decimals 7 11 5 2 2" xfId="37035" xr:uid="{00000000-0005-0000-0000-0000305D0000}"/>
    <cellStyle name="Input0decimals 7 11 5 3" xfId="37034" xr:uid="{00000000-0005-0000-0000-0000315D0000}"/>
    <cellStyle name="Input0decimals 7 11 6" xfId="15007" xr:uid="{00000000-0005-0000-0000-0000325D0000}"/>
    <cellStyle name="Input0decimals 7 11 6 2" xfId="15008" xr:uid="{00000000-0005-0000-0000-0000335D0000}"/>
    <cellStyle name="Input0decimals 7 11 6 2 2" xfId="37037" xr:uid="{00000000-0005-0000-0000-0000345D0000}"/>
    <cellStyle name="Input0decimals 7 11 6 3" xfId="37036" xr:uid="{00000000-0005-0000-0000-0000355D0000}"/>
    <cellStyle name="Input0decimals 7 11 7" xfId="15009" xr:uid="{00000000-0005-0000-0000-0000365D0000}"/>
    <cellStyle name="Input0decimals 7 11 7 2" xfId="37038" xr:uid="{00000000-0005-0000-0000-0000375D0000}"/>
    <cellStyle name="Input0decimals 7 11 8" xfId="15010" xr:uid="{00000000-0005-0000-0000-0000385D0000}"/>
    <cellStyle name="Input0decimals 7 11 8 2" xfId="37039" xr:uid="{00000000-0005-0000-0000-0000395D0000}"/>
    <cellStyle name="Input0decimals 7 11 9" xfId="37017" xr:uid="{00000000-0005-0000-0000-00003A5D0000}"/>
    <cellStyle name="Input0decimals 7 12" xfId="15011" xr:uid="{00000000-0005-0000-0000-00003B5D0000}"/>
    <cellStyle name="Input0decimals 7 12 2" xfId="15012" xr:uid="{00000000-0005-0000-0000-00003C5D0000}"/>
    <cellStyle name="Input0decimals 7 12 2 2" xfId="15013" xr:uid="{00000000-0005-0000-0000-00003D5D0000}"/>
    <cellStyle name="Input0decimals 7 12 2 2 2" xfId="15014" xr:uid="{00000000-0005-0000-0000-00003E5D0000}"/>
    <cellStyle name="Input0decimals 7 12 2 2 2 2" xfId="37043" xr:uid="{00000000-0005-0000-0000-00003F5D0000}"/>
    <cellStyle name="Input0decimals 7 12 2 2 3" xfId="37042" xr:uid="{00000000-0005-0000-0000-0000405D0000}"/>
    <cellStyle name="Input0decimals 7 12 2 3" xfId="15015" xr:uid="{00000000-0005-0000-0000-0000415D0000}"/>
    <cellStyle name="Input0decimals 7 12 2 3 2" xfId="15016" xr:uid="{00000000-0005-0000-0000-0000425D0000}"/>
    <cellStyle name="Input0decimals 7 12 2 3 2 2" xfId="37045" xr:uid="{00000000-0005-0000-0000-0000435D0000}"/>
    <cellStyle name="Input0decimals 7 12 2 3 3" xfId="37044" xr:uid="{00000000-0005-0000-0000-0000445D0000}"/>
    <cellStyle name="Input0decimals 7 12 2 4" xfId="15017" xr:uid="{00000000-0005-0000-0000-0000455D0000}"/>
    <cellStyle name="Input0decimals 7 12 2 4 2" xfId="37046" xr:uid="{00000000-0005-0000-0000-0000465D0000}"/>
    <cellStyle name="Input0decimals 7 12 2 5" xfId="15018" xr:uid="{00000000-0005-0000-0000-0000475D0000}"/>
    <cellStyle name="Input0decimals 7 12 2 5 2" xfId="37047" xr:uid="{00000000-0005-0000-0000-0000485D0000}"/>
    <cellStyle name="Input0decimals 7 12 2 6" xfId="37041" xr:uid="{00000000-0005-0000-0000-0000495D0000}"/>
    <cellStyle name="Input0decimals 7 12 3" xfId="15019" xr:uid="{00000000-0005-0000-0000-00004A5D0000}"/>
    <cellStyle name="Input0decimals 7 12 3 2" xfId="15020" xr:uid="{00000000-0005-0000-0000-00004B5D0000}"/>
    <cellStyle name="Input0decimals 7 12 3 2 2" xfId="15021" xr:uid="{00000000-0005-0000-0000-00004C5D0000}"/>
    <cellStyle name="Input0decimals 7 12 3 2 2 2" xfId="37050" xr:uid="{00000000-0005-0000-0000-00004D5D0000}"/>
    <cellStyle name="Input0decimals 7 12 3 2 3" xfId="37049" xr:uid="{00000000-0005-0000-0000-00004E5D0000}"/>
    <cellStyle name="Input0decimals 7 12 3 3" xfId="15022" xr:uid="{00000000-0005-0000-0000-00004F5D0000}"/>
    <cellStyle name="Input0decimals 7 12 3 3 2" xfId="15023" xr:uid="{00000000-0005-0000-0000-0000505D0000}"/>
    <cellStyle name="Input0decimals 7 12 3 3 2 2" xfId="37052" xr:uid="{00000000-0005-0000-0000-0000515D0000}"/>
    <cellStyle name="Input0decimals 7 12 3 3 3" xfId="37051" xr:uid="{00000000-0005-0000-0000-0000525D0000}"/>
    <cellStyle name="Input0decimals 7 12 3 4" xfId="15024" xr:uid="{00000000-0005-0000-0000-0000535D0000}"/>
    <cellStyle name="Input0decimals 7 12 3 4 2" xfId="37053" xr:uid="{00000000-0005-0000-0000-0000545D0000}"/>
    <cellStyle name="Input0decimals 7 12 3 5" xfId="15025" xr:uid="{00000000-0005-0000-0000-0000555D0000}"/>
    <cellStyle name="Input0decimals 7 12 3 5 2" xfId="37054" xr:uid="{00000000-0005-0000-0000-0000565D0000}"/>
    <cellStyle name="Input0decimals 7 12 3 6" xfId="37048" xr:uid="{00000000-0005-0000-0000-0000575D0000}"/>
    <cellStyle name="Input0decimals 7 12 4" xfId="15026" xr:uid="{00000000-0005-0000-0000-0000585D0000}"/>
    <cellStyle name="Input0decimals 7 12 4 2" xfId="15027" xr:uid="{00000000-0005-0000-0000-0000595D0000}"/>
    <cellStyle name="Input0decimals 7 12 4 2 2" xfId="37056" xr:uid="{00000000-0005-0000-0000-00005A5D0000}"/>
    <cellStyle name="Input0decimals 7 12 4 3" xfId="37055" xr:uid="{00000000-0005-0000-0000-00005B5D0000}"/>
    <cellStyle name="Input0decimals 7 12 5" xfId="15028" xr:uid="{00000000-0005-0000-0000-00005C5D0000}"/>
    <cellStyle name="Input0decimals 7 12 5 2" xfId="15029" xr:uid="{00000000-0005-0000-0000-00005D5D0000}"/>
    <cellStyle name="Input0decimals 7 12 5 2 2" xfId="37058" xr:uid="{00000000-0005-0000-0000-00005E5D0000}"/>
    <cellStyle name="Input0decimals 7 12 5 3" xfId="37057" xr:uid="{00000000-0005-0000-0000-00005F5D0000}"/>
    <cellStyle name="Input0decimals 7 12 6" xfId="15030" xr:uid="{00000000-0005-0000-0000-0000605D0000}"/>
    <cellStyle name="Input0decimals 7 12 6 2" xfId="15031" xr:uid="{00000000-0005-0000-0000-0000615D0000}"/>
    <cellStyle name="Input0decimals 7 12 6 2 2" xfId="37060" xr:uid="{00000000-0005-0000-0000-0000625D0000}"/>
    <cellStyle name="Input0decimals 7 12 6 3" xfId="37059" xr:uid="{00000000-0005-0000-0000-0000635D0000}"/>
    <cellStyle name="Input0decimals 7 12 7" xfId="15032" xr:uid="{00000000-0005-0000-0000-0000645D0000}"/>
    <cellStyle name="Input0decimals 7 12 7 2" xfId="37061" xr:uid="{00000000-0005-0000-0000-0000655D0000}"/>
    <cellStyle name="Input0decimals 7 12 8" xfId="15033" xr:uid="{00000000-0005-0000-0000-0000665D0000}"/>
    <cellStyle name="Input0decimals 7 12 8 2" xfId="37062" xr:uid="{00000000-0005-0000-0000-0000675D0000}"/>
    <cellStyle name="Input0decimals 7 12 9" xfId="37040" xr:uid="{00000000-0005-0000-0000-0000685D0000}"/>
    <cellStyle name="Input0decimals 7 13" xfId="15034" xr:uid="{00000000-0005-0000-0000-0000695D0000}"/>
    <cellStyle name="Input0decimals 7 13 2" xfId="15035" xr:uid="{00000000-0005-0000-0000-00006A5D0000}"/>
    <cellStyle name="Input0decimals 7 13 2 2" xfId="15036" xr:uid="{00000000-0005-0000-0000-00006B5D0000}"/>
    <cellStyle name="Input0decimals 7 13 2 2 2" xfId="15037" xr:uid="{00000000-0005-0000-0000-00006C5D0000}"/>
    <cellStyle name="Input0decimals 7 13 2 2 2 2" xfId="37066" xr:uid="{00000000-0005-0000-0000-00006D5D0000}"/>
    <cellStyle name="Input0decimals 7 13 2 2 3" xfId="37065" xr:uid="{00000000-0005-0000-0000-00006E5D0000}"/>
    <cellStyle name="Input0decimals 7 13 2 3" xfId="15038" xr:uid="{00000000-0005-0000-0000-00006F5D0000}"/>
    <cellStyle name="Input0decimals 7 13 2 3 2" xfId="15039" xr:uid="{00000000-0005-0000-0000-0000705D0000}"/>
    <cellStyle name="Input0decimals 7 13 2 3 2 2" xfId="37068" xr:uid="{00000000-0005-0000-0000-0000715D0000}"/>
    <cellStyle name="Input0decimals 7 13 2 3 3" xfId="37067" xr:uid="{00000000-0005-0000-0000-0000725D0000}"/>
    <cellStyle name="Input0decimals 7 13 2 4" xfId="15040" xr:uid="{00000000-0005-0000-0000-0000735D0000}"/>
    <cellStyle name="Input0decimals 7 13 2 4 2" xfId="37069" xr:uid="{00000000-0005-0000-0000-0000745D0000}"/>
    <cellStyle name="Input0decimals 7 13 2 5" xfId="15041" xr:uid="{00000000-0005-0000-0000-0000755D0000}"/>
    <cellStyle name="Input0decimals 7 13 2 5 2" xfId="37070" xr:uid="{00000000-0005-0000-0000-0000765D0000}"/>
    <cellStyle name="Input0decimals 7 13 2 6" xfId="37064" xr:uid="{00000000-0005-0000-0000-0000775D0000}"/>
    <cellStyle name="Input0decimals 7 13 3" xfId="15042" xr:uid="{00000000-0005-0000-0000-0000785D0000}"/>
    <cellStyle name="Input0decimals 7 13 3 2" xfId="15043" xr:uid="{00000000-0005-0000-0000-0000795D0000}"/>
    <cellStyle name="Input0decimals 7 13 3 2 2" xfId="15044" xr:uid="{00000000-0005-0000-0000-00007A5D0000}"/>
    <cellStyle name="Input0decimals 7 13 3 2 2 2" xfId="37073" xr:uid="{00000000-0005-0000-0000-00007B5D0000}"/>
    <cellStyle name="Input0decimals 7 13 3 2 3" xfId="37072" xr:uid="{00000000-0005-0000-0000-00007C5D0000}"/>
    <cellStyle name="Input0decimals 7 13 3 3" xfId="15045" xr:uid="{00000000-0005-0000-0000-00007D5D0000}"/>
    <cellStyle name="Input0decimals 7 13 3 3 2" xfId="15046" xr:uid="{00000000-0005-0000-0000-00007E5D0000}"/>
    <cellStyle name="Input0decimals 7 13 3 3 2 2" xfId="37075" xr:uid="{00000000-0005-0000-0000-00007F5D0000}"/>
    <cellStyle name="Input0decimals 7 13 3 3 3" xfId="37074" xr:uid="{00000000-0005-0000-0000-0000805D0000}"/>
    <cellStyle name="Input0decimals 7 13 3 4" xfId="15047" xr:uid="{00000000-0005-0000-0000-0000815D0000}"/>
    <cellStyle name="Input0decimals 7 13 3 4 2" xfId="37076" xr:uid="{00000000-0005-0000-0000-0000825D0000}"/>
    <cellStyle name="Input0decimals 7 13 3 5" xfId="15048" xr:uid="{00000000-0005-0000-0000-0000835D0000}"/>
    <cellStyle name="Input0decimals 7 13 3 5 2" xfId="37077" xr:uid="{00000000-0005-0000-0000-0000845D0000}"/>
    <cellStyle name="Input0decimals 7 13 3 6" xfId="37071" xr:uid="{00000000-0005-0000-0000-0000855D0000}"/>
    <cellStyle name="Input0decimals 7 13 4" xfId="15049" xr:uid="{00000000-0005-0000-0000-0000865D0000}"/>
    <cellStyle name="Input0decimals 7 13 4 2" xfId="15050" xr:uid="{00000000-0005-0000-0000-0000875D0000}"/>
    <cellStyle name="Input0decimals 7 13 4 2 2" xfId="37079" xr:uid="{00000000-0005-0000-0000-0000885D0000}"/>
    <cellStyle name="Input0decimals 7 13 4 3" xfId="37078" xr:uid="{00000000-0005-0000-0000-0000895D0000}"/>
    <cellStyle name="Input0decimals 7 13 5" xfId="15051" xr:uid="{00000000-0005-0000-0000-00008A5D0000}"/>
    <cellStyle name="Input0decimals 7 13 5 2" xfId="15052" xr:uid="{00000000-0005-0000-0000-00008B5D0000}"/>
    <cellStyle name="Input0decimals 7 13 5 2 2" xfId="37081" xr:uid="{00000000-0005-0000-0000-00008C5D0000}"/>
    <cellStyle name="Input0decimals 7 13 5 3" xfId="37080" xr:uid="{00000000-0005-0000-0000-00008D5D0000}"/>
    <cellStyle name="Input0decimals 7 13 6" xfId="15053" xr:uid="{00000000-0005-0000-0000-00008E5D0000}"/>
    <cellStyle name="Input0decimals 7 13 6 2" xfId="15054" xr:uid="{00000000-0005-0000-0000-00008F5D0000}"/>
    <cellStyle name="Input0decimals 7 13 6 2 2" xfId="37083" xr:uid="{00000000-0005-0000-0000-0000905D0000}"/>
    <cellStyle name="Input0decimals 7 13 6 3" xfId="37082" xr:uid="{00000000-0005-0000-0000-0000915D0000}"/>
    <cellStyle name="Input0decimals 7 13 7" xfId="15055" xr:uid="{00000000-0005-0000-0000-0000925D0000}"/>
    <cellStyle name="Input0decimals 7 13 7 2" xfId="37084" xr:uid="{00000000-0005-0000-0000-0000935D0000}"/>
    <cellStyle name="Input0decimals 7 13 8" xfId="15056" xr:uid="{00000000-0005-0000-0000-0000945D0000}"/>
    <cellStyle name="Input0decimals 7 13 8 2" xfId="37085" xr:uid="{00000000-0005-0000-0000-0000955D0000}"/>
    <cellStyle name="Input0decimals 7 13 9" xfId="37063" xr:uid="{00000000-0005-0000-0000-0000965D0000}"/>
    <cellStyle name="Input0decimals 7 14" xfId="15057" xr:uid="{00000000-0005-0000-0000-0000975D0000}"/>
    <cellStyle name="Input0decimals 7 14 2" xfId="15058" xr:uid="{00000000-0005-0000-0000-0000985D0000}"/>
    <cellStyle name="Input0decimals 7 14 2 2" xfId="15059" xr:uid="{00000000-0005-0000-0000-0000995D0000}"/>
    <cellStyle name="Input0decimals 7 14 2 2 2" xfId="15060" xr:uid="{00000000-0005-0000-0000-00009A5D0000}"/>
    <cellStyle name="Input0decimals 7 14 2 2 2 2" xfId="37089" xr:uid="{00000000-0005-0000-0000-00009B5D0000}"/>
    <cellStyle name="Input0decimals 7 14 2 2 3" xfId="37088" xr:uid="{00000000-0005-0000-0000-00009C5D0000}"/>
    <cellStyle name="Input0decimals 7 14 2 3" xfId="15061" xr:uid="{00000000-0005-0000-0000-00009D5D0000}"/>
    <cellStyle name="Input0decimals 7 14 2 3 2" xfId="15062" xr:uid="{00000000-0005-0000-0000-00009E5D0000}"/>
    <cellStyle name="Input0decimals 7 14 2 3 2 2" xfId="37091" xr:uid="{00000000-0005-0000-0000-00009F5D0000}"/>
    <cellStyle name="Input0decimals 7 14 2 3 3" xfId="37090" xr:uid="{00000000-0005-0000-0000-0000A05D0000}"/>
    <cellStyle name="Input0decimals 7 14 2 4" xfId="15063" xr:uid="{00000000-0005-0000-0000-0000A15D0000}"/>
    <cellStyle name="Input0decimals 7 14 2 4 2" xfId="37092" xr:uid="{00000000-0005-0000-0000-0000A25D0000}"/>
    <cellStyle name="Input0decimals 7 14 2 5" xfId="15064" xr:uid="{00000000-0005-0000-0000-0000A35D0000}"/>
    <cellStyle name="Input0decimals 7 14 2 5 2" xfId="37093" xr:uid="{00000000-0005-0000-0000-0000A45D0000}"/>
    <cellStyle name="Input0decimals 7 14 2 6" xfId="37087" xr:uid="{00000000-0005-0000-0000-0000A55D0000}"/>
    <cellStyle name="Input0decimals 7 14 3" xfId="15065" xr:uid="{00000000-0005-0000-0000-0000A65D0000}"/>
    <cellStyle name="Input0decimals 7 14 3 2" xfId="15066" xr:uid="{00000000-0005-0000-0000-0000A75D0000}"/>
    <cellStyle name="Input0decimals 7 14 3 2 2" xfId="15067" xr:uid="{00000000-0005-0000-0000-0000A85D0000}"/>
    <cellStyle name="Input0decimals 7 14 3 2 2 2" xfId="37096" xr:uid="{00000000-0005-0000-0000-0000A95D0000}"/>
    <cellStyle name="Input0decimals 7 14 3 2 3" xfId="37095" xr:uid="{00000000-0005-0000-0000-0000AA5D0000}"/>
    <cellStyle name="Input0decimals 7 14 3 3" xfId="15068" xr:uid="{00000000-0005-0000-0000-0000AB5D0000}"/>
    <cellStyle name="Input0decimals 7 14 3 3 2" xfId="15069" xr:uid="{00000000-0005-0000-0000-0000AC5D0000}"/>
    <cellStyle name="Input0decimals 7 14 3 3 2 2" xfId="37098" xr:uid="{00000000-0005-0000-0000-0000AD5D0000}"/>
    <cellStyle name="Input0decimals 7 14 3 3 3" xfId="37097" xr:uid="{00000000-0005-0000-0000-0000AE5D0000}"/>
    <cellStyle name="Input0decimals 7 14 3 4" xfId="15070" xr:uid="{00000000-0005-0000-0000-0000AF5D0000}"/>
    <cellStyle name="Input0decimals 7 14 3 4 2" xfId="37099" xr:uid="{00000000-0005-0000-0000-0000B05D0000}"/>
    <cellStyle name="Input0decimals 7 14 3 5" xfId="15071" xr:uid="{00000000-0005-0000-0000-0000B15D0000}"/>
    <cellStyle name="Input0decimals 7 14 3 5 2" xfId="37100" xr:uid="{00000000-0005-0000-0000-0000B25D0000}"/>
    <cellStyle name="Input0decimals 7 14 3 6" xfId="37094" xr:uid="{00000000-0005-0000-0000-0000B35D0000}"/>
    <cellStyle name="Input0decimals 7 14 4" xfId="15072" xr:uid="{00000000-0005-0000-0000-0000B45D0000}"/>
    <cellStyle name="Input0decimals 7 14 4 2" xfId="15073" xr:uid="{00000000-0005-0000-0000-0000B55D0000}"/>
    <cellStyle name="Input0decimals 7 14 4 2 2" xfId="37102" xr:uid="{00000000-0005-0000-0000-0000B65D0000}"/>
    <cellStyle name="Input0decimals 7 14 4 3" xfId="37101" xr:uid="{00000000-0005-0000-0000-0000B75D0000}"/>
    <cellStyle name="Input0decimals 7 14 5" xfId="15074" xr:uid="{00000000-0005-0000-0000-0000B85D0000}"/>
    <cellStyle name="Input0decimals 7 14 5 2" xfId="15075" xr:uid="{00000000-0005-0000-0000-0000B95D0000}"/>
    <cellStyle name="Input0decimals 7 14 5 2 2" xfId="37104" xr:uid="{00000000-0005-0000-0000-0000BA5D0000}"/>
    <cellStyle name="Input0decimals 7 14 5 3" xfId="37103" xr:uid="{00000000-0005-0000-0000-0000BB5D0000}"/>
    <cellStyle name="Input0decimals 7 14 6" xfId="15076" xr:uid="{00000000-0005-0000-0000-0000BC5D0000}"/>
    <cellStyle name="Input0decimals 7 14 6 2" xfId="37105" xr:uid="{00000000-0005-0000-0000-0000BD5D0000}"/>
    <cellStyle name="Input0decimals 7 14 7" xfId="15077" xr:uid="{00000000-0005-0000-0000-0000BE5D0000}"/>
    <cellStyle name="Input0decimals 7 14 7 2" xfId="37106" xr:uid="{00000000-0005-0000-0000-0000BF5D0000}"/>
    <cellStyle name="Input0decimals 7 14 8" xfId="37086" xr:uid="{00000000-0005-0000-0000-0000C05D0000}"/>
    <cellStyle name="Input0decimals 7 15" xfId="15078" xr:uid="{00000000-0005-0000-0000-0000C15D0000}"/>
    <cellStyle name="Input0decimals 7 15 2" xfId="15079" xr:uid="{00000000-0005-0000-0000-0000C25D0000}"/>
    <cellStyle name="Input0decimals 7 15 2 2" xfId="15080" xr:uid="{00000000-0005-0000-0000-0000C35D0000}"/>
    <cellStyle name="Input0decimals 7 15 2 2 2" xfId="37109" xr:uid="{00000000-0005-0000-0000-0000C45D0000}"/>
    <cellStyle name="Input0decimals 7 15 2 3" xfId="37108" xr:uid="{00000000-0005-0000-0000-0000C55D0000}"/>
    <cellStyle name="Input0decimals 7 15 3" xfId="15081" xr:uid="{00000000-0005-0000-0000-0000C65D0000}"/>
    <cellStyle name="Input0decimals 7 15 3 2" xfId="15082" xr:uid="{00000000-0005-0000-0000-0000C75D0000}"/>
    <cellStyle name="Input0decimals 7 15 3 2 2" xfId="37111" xr:uid="{00000000-0005-0000-0000-0000C85D0000}"/>
    <cellStyle name="Input0decimals 7 15 3 3" xfId="37110" xr:uid="{00000000-0005-0000-0000-0000C95D0000}"/>
    <cellStyle name="Input0decimals 7 15 4" xfId="15083" xr:uid="{00000000-0005-0000-0000-0000CA5D0000}"/>
    <cellStyle name="Input0decimals 7 15 4 2" xfId="37112" xr:uid="{00000000-0005-0000-0000-0000CB5D0000}"/>
    <cellStyle name="Input0decimals 7 15 5" xfId="15084" xr:uid="{00000000-0005-0000-0000-0000CC5D0000}"/>
    <cellStyle name="Input0decimals 7 15 5 2" xfId="37113" xr:uid="{00000000-0005-0000-0000-0000CD5D0000}"/>
    <cellStyle name="Input0decimals 7 15 6" xfId="37107" xr:uid="{00000000-0005-0000-0000-0000CE5D0000}"/>
    <cellStyle name="Input0decimals 7 16" xfId="15085" xr:uid="{00000000-0005-0000-0000-0000CF5D0000}"/>
    <cellStyle name="Input0decimals 7 16 2" xfId="15086" xr:uid="{00000000-0005-0000-0000-0000D05D0000}"/>
    <cellStyle name="Input0decimals 7 16 2 2" xfId="15087" xr:uid="{00000000-0005-0000-0000-0000D15D0000}"/>
    <cellStyle name="Input0decimals 7 16 2 2 2" xfId="37116" xr:uid="{00000000-0005-0000-0000-0000D25D0000}"/>
    <cellStyle name="Input0decimals 7 16 2 3" xfId="37115" xr:uid="{00000000-0005-0000-0000-0000D35D0000}"/>
    <cellStyle name="Input0decimals 7 16 3" xfId="15088" xr:uid="{00000000-0005-0000-0000-0000D45D0000}"/>
    <cellStyle name="Input0decimals 7 16 3 2" xfId="15089" xr:uid="{00000000-0005-0000-0000-0000D55D0000}"/>
    <cellStyle name="Input0decimals 7 16 3 2 2" xfId="37118" xr:uid="{00000000-0005-0000-0000-0000D65D0000}"/>
    <cellStyle name="Input0decimals 7 16 3 3" xfId="37117" xr:uid="{00000000-0005-0000-0000-0000D75D0000}"/>
    <cellStyle name="Input0decimals 7 16 4" xfId="15090" xr:uid="{00000000-0005-0000-0000-0000D85D0000}"/>
    <cellStyle name="Input0decimals 7 16 4 2" xfId="37119" xr:uid="{00000000-0005-0000-0000-0000D95D0000}"/>
    <cellStyle name="Input0decimals 7 16 5" xfId="15091" xr:uid="{00000000-0005-0000-0000-0000DA5D0000}"/>
    <cellStyle name="Input0decimals 7 16 5 2" xfId="37120" xr:uid="{00000000-0005-0000-0000-0000DB5D0000}"/>
    <cellStyle name="Input0decimals 7 16 6" xfId="37114" xr:uid="{00000000-0005-0000-0000-0000DC5D0000}"/>
    <cellStyle name="Input0decimals 7 17" xfId="15092" xr:uid="{00000000-0005-0000-0000-0000DD5D0000}"/>
    <cellStyle name="Input0decimals 7 17 2" xfId="15093" xr:uid="{00000000-0005-0000-0000-0000DE5D0000}"/>
    <cellStyle name="Input0decimals 7 17 2 2" xfId="37122" xr:uid="{00000000-0005-0000-0000-0000DF5D0000}"/>
    <cellStyle name="Input0decimals 7 17 3" xfId="37121" xr:uid="{00000000-0005-0000-0000-0000E05D0000}"/>
    <cellStyle name="Input0decimals 7 18" xfId="15094" xr:uid="{00000000-0005-0000-0000-0000E15D0000}"/>
    <cellStyle name="Input0decimals 7 18 2" xfId="37123" xr:uid="{00000000-0005-0000-0000-0000E25D0000}"/>
    <cellStyle name="Input0decimals 7 19" xfId="15095" xr:uid="{00000000-0005-0000-0000-0000E35D0000}"/>
    <cellStyle name="Input0decimals 7 19 2" xfId="37124" xr:uid="{00000000-0005-0000-0000-0000E45D0000}"/>
    <cellStyle name="Input0decimals 7 2" xfId="15096" xr:uid="{00000000-0005-0000-0000-0000E55D0000}"/>
    <cellStyle name="Input0decimals 7 2 2" xfId="15097" xr:uid="{00000000-0005-0000-0000-0000E65D0000}"/>
    <cellStyle name="Input0decimals 7 2 2 2" xfId="15098" xr:uid="{00000000-0005-0000-0000-0000E75D0000}"/>
    <cellStyle name="Input0decimals 7 2 2 2 2" xfId="15099" xr:uid="{00000000-0005-0000-0000-0000E85D0000}"/>
    <cellStyle name="Input0decimals 7 2 2 2 2 2" xfId="37128" xr:uid="{00000000-0005-0000-0000-0000E95D0000}"/>
    <cellStyle name="Input0decimals 7 2 2 2 3" xfId="37127" xr:uid="{00000000-0005-0000-0000-0000EA5D0000}"/>
    <cellStyle name="Input0decimals 7 2 2 3" xfId="15100" xr:uid="{00000000-0005-0000-0000-0000EB5D0000}"/>
    <cellStyle name="Input0decimals 7 2 2 3 2" xfId="15101" xr:uid="{00000000-0005-0000-0000-0000EC5D0000}"/>
    <cellStyle name="Input0decimals 7 2 2 3 2 2" xfId="37130" xr:uid="{00000000-0005-0000-0000-0000ED5D0000}"/>
    <cellStyle name="Input0decimals 7 2 2 3 3" xfId="37129" xr:uid="{00000000-0005-0000-0000-0000EE5D0000}"/>
    <cellStyle name="Input0decimals 7 2 2 4" xfId="15102" xr:uid="{00000000-0005-0000-0000-0000EF5D0000}"/>
    <cellStyle name="Input0decimals 7 2 2 4 2" xfId="37131" xr:uid="{00000000-0005-0000-0000-0000F05D0000}"/>
    <cellStyle name="Input0decimals 7 2 2 5" xfId="15103" xr:uid="{00000000-0005-0000-0000-0000F15D0000}"/>
    <cellStyle name="Input0decimals 7 2 2 5 2" xfId="37132" xr:uid="{00000000-0005-0000-0000-0000F25D0000}"/>
    <cellStyle name="Input0decimals 7 2 2 6" xfId="37126" xr:uid="{00000000-0005-0000-0000-0000F35D0000}"/>
    <cellStyle name="Input0decimals 7 2 3" xfId="15104" xr:uid="{00000000-0005-0000-0000-0000F45D0000}"/>
    <cellStyle name="Input0decimals 7 2 3 2" xfId="15105" xr:uid="{00000000-0005-0000-0000-0000F55D0000}"/>
    <cellStyle name="Input0decimals 7 2 3 2 2" xfId="15106" xr:uid="{00000000-0005-0000-0000-0000F65D0000}"/>
    <cellStyle name="Input0decimals 7 2 3 2 2 2" xfId="37135" xr:uid="{00000000-0005-0000-0000-0000F75D0000}"/>
    <cellStyle name="Input0decimals 7 2 3 2 3" xfId="37134" xr:uid="{00000000-0005-0000-0000-0000F85D0000}"/>
    <cellStyle name="Input0decimals 7 2 3 3" xfId="15107" xr:uid="{00000000-0005-0000-0000-0000F95D0000}"/>
    <cellStyle name="Input0decimals 7 2 3 3 2" xfId="15108" xr:uid="{00000000-0005-0000-0000-0000FA5D0000}"/>
    <cellStyle name="Input0decimals 7 2 3 3 2 2" xfId="37137" xr:uid="{00000000-0005-0000-0000-0000FB5D0000}"/>
    <cellStyle name="Input0decimals 7 2 3 3 3" xfId="37136" xr:uid="{00000000-0005-0000-0000-0000FC5D0000}"/>
    <cellStyle name="Input0decimals 7 2 3 4" xfId="15109" xr:uid="{00000000-0005-0000-0000-0000FD5D0000}"/>
    <cellStyle name="Input0decimals 7 2 3 4 2" xfId="37138" xr:uid="{00000000-0005-0000-0000-0000FE5D0000}"/>
    <cellStyle name="Input0decimals 7 2 3 5" xfId="15110" xr:uid="{00000000-0005-0000-0000-0000FF5D0000}"/>
    <cellStyle name="Input0decimals 7 2 3 5 2" xfId="37139" xr:uid="{00000000-0005-0000-0000-0000005E0000}"/>
    <cellStyle name="Input0decimals 7 2 3 6" xfId="37133" xr:uid="{00000000-0005-0000-0000-0000015E0000}"/>
    <cellStyle name="Input0decimals 7 2 4" xfId="15111" xr:uid="{00000000-0005-0000-0000-0000025E0000}"/>
    <cellStyle name="Input0decimals 7 2 4 2" xfId="37140" xr:uid="{00000000-0005-0000-0000-0000035E0000}"/>
    <cellStyle name="Input0decimals 7 2 5" xfId="15112" xr:uid="{00000000-0005-0000-0000-0000045E0000}"/>
    <cellStyle name="Input0decimals 7 2 5 2" xfId="37141" xr:uid="{00000000-0005-0000-0000-0000055E0000}"/>
    <cellStyle name="Input0decimals 7 2 6" xfId="37125" xr:uid="{00000000-0005-0000-0000-0000065E0000}"/>
    <cellStyle name="Input0decimals 7 20" xfId="36993" xr:uid="{00000000-0005-0000-0000-0000075E0000}"/>
    <cellStyle name="Input0decimals 7 3" xfId="15113" xr:uid="{00000000-0005-0000-0000-0000085E0000}"/>
    <cellStyle name="Input0decimals 7 3 2" xfId="15114" xr:uid="{00000000-0005-0000-0000-0000095E0000}"/>
    <cellStyle name="Input0decimals 7 3 2 2" xfId="15115" xr:uid="{00000000-0005-0000-0000-00000A5E0000}"/>
    <cellStyle name="Input0decimals 7 3 2 2 2" xfId="15116" xr:uid="{00000000-0005-0000-0000-00000B5E0000}"/>
    <cellStyle name="Input0decimals 7 3 2 2 2 2" xfId="37145" xr:uid="{00000000-0005-0000-0000-00000C5E0000}"/>
    <cellStyle name="Input0decimals 7 3 2 2 3" xfId="37144" xr:uid="{00000000-0005-0000-0000-00000D5E0000}"/>
    <cellStyle name="Input0decimals 7 3 2 3" xfId="15117" xr:uid="{00000000-0005-0000-0000-00000E5E0000}"/>
    <cellStyle name="Input0decimals 7 3 2 3 2" xfId="15118" xr:uid="{00000000-0005-0000-0000-00000F5E0000}"/>
    <cellStyle name="Input0decimals 7 3 2 3 2 2" xfId="37147" xr:uid="{00000000-0005-0000-0000-0000105E0000}"/>
    <cellStyle name="Input0decimals 7 3 2 3 3" xfId="37146" xr:uid="{00000000-0005-0000-0000-0000115E0000}"/>
    <cellStyle name="Input0decimals 7 3 2 4" xfId="15119" xr:uid="{00000000-0005-0000-0000-0000125E0000}"/>
    <cellStyle name="Input0decimals 7 3 2 4 2" xfId="37148" xr:uid="{00000000-0005-0000-0000-0000135E0000}"/>
    <cellStyle name="Input0decimals 7 3 2 5" xfId="15120" xr:uid="{00000000-0005-0000-0000-0000145E0000}"/>
    <cellStyle name="Input0decimals 7 3 2 5 2" xfId="37149" xr:uid="{00000000-0005-0000-0000-0000155E0000}"/>
    <cellStyle name="Input0decimals 7 3 2 6" xfId="37143" xr:uid="{00000000-0005-0000-0000-0000165E0000}"/>
    <cellStyle name="Input0decimals 7 3 3" xfId="15121" xr:uid="{00000000-0005-0000-0000-0000175E0000}"/>
    <cellStyle name="Input0decimals 7 3 3 2" xfId="15122" xr:uid="{00000000-0005-0000-0000-0000185E0000}"/>
    <cellStyle name="Input0decimals 7 3 3 2 2" xfId="15123" xr:uid="{00000000-0005-0000-0000-0000195E0000}"/>
    <cellStyle name="Input0decimals 7 3 3 2 2 2" xfId="37152" xr:uid="{00000000-0005-0000-0000-00001A5E0000}"/>
    <cellStyle name="Input0decimals 7 3 3 2 3" xfId="37151" xr:uid="{00000000-0005-0000-0000-00001B5E0000}"/>
    <cellStyle name="Input0decimals 7 3 3 3" xfId="15124" xr:uid="{00000000-0005-0000-0000-00001C5E0000}"/>
    <cellStyle name="Input0decimals 7 3 3 3 2" xfId="15125" xr:uid="{00000000-0005-0000-0000-00001D5E0000}"/>
    <cellStyle name="Input0decimals 7 3 3 3 2 2" xfId="37154" xr:uid="{00000000-0005-0000-0000-00001E5E0000}"/>
    <cellStyle name="Input0decimals 7 3 3 3 3" xfId="37153" xr:uid="{00000000-0005-0000-0000-00001F5E0000}"/>
    <cellStyle name="Input0decimals 7 3 3 4" xfId="15126" xr:uid="{00000000-0005-0000-0000-0000205E0000}"/>
    <cellStyle name="Input0decimals 7 3 3 4 2" xfId="37155" xr:uid="{00000000-0005-0000-0000-0000215E0000}"/>
    <cellStyle name="Input0decimals 7 3 3 5" xfId="15127" xr:uid="{00000000-0005-0000-0000-0000225E0000}"/>
    <cellStyle name="Input0decimals 7 3 3 5 2" xfId="37156" xr:uid="{00000000-0005-0000-0000-0000235E0000}"/>
    <cellStyle name="Input0decimals 7 3 3 6" xfId="37150" xr:uid="{00000000-0005-0000-0000-0000245E0000}"/>
    <cellStyle name="Input0decimals 7 3 4" xfId="15128" xr:uid="{00000000-0005-0000-0000-0000255E0000}"/>
    <cellStyle name="Input0decimals 7 3 4 2" xfId="15129" xr:uid="{00000000-0005-0000-0000-0000265E0000}"/>
    <cellStyle name="Input0decimals 7 3 4 2 2" xfId="37158" xr:uid="{00000000-0005-0000-0000-0000275E0000}"/>
    <cellStyle name="Input0decimals 7 3 4 3" xfId="37157" xr:uid="{00000000-0005-0000-0000-0000285E0000}"/>
    <cellStyle name="Input0decimals 7 3 5" xfId="15130" xr:uid="{00000000-0005-0000-0000-0000295E0000}"/>
    <cellStyle name="Input0decimals 7 3 5 2" xfId="15131" xr:uid="{00000000-0005-0000-0000-00002A5E0000}"/>
    <cellStyle name="Input0decimals 7 3 5 2 2" xfId="37160" xr:uid="{00000000-0005-0000-0000-00002B5E0000}"/>
    <cellStyle name="Input0decimals 7 3 5 3" xfId="37159" xr:uid="{00000000-0005-0000-0000-00002C5E0000}"/>
    <cellStyle name="Input0decimals 7 3 6" xfId="15132" xr:uid="{00000000-0005-0000-0000-00002D5E0000}"/>
    <cellStyle name="Input0decimals 7 3 6 2" xfId="15133" xr:uid="{00000000-0005-0000-0000-00002E5E0000}"/>
    <cellStyle name="Input0decimals 7 3 6 2 2" xfId="37162" xr:uid="{00000000-0005-0000-0000-00002F5E0000}"/>
    <cellStyle name="Input0decimals 7 3 6 3" xfId="37161" xr:uid="{00000000-0005-0000-0000-0000305E0000}"/>
    <cellStyle name="Input0decimals 7 3 7" xfId="15134" xr:uid="{00000000-0005-0000-0000-0000315E0000}"/>
    <cellStyle name="Input0decimals 7 3 7 2" xfId="37163" xr:uid="{00000000-0005-0000-0000-0000325E0000}"/>
    <cellStyle name="Input0decimals 7 3 8" xfId="15135" xr:uid="{00000000-0005-0000-0000-0000335E0000}"/>
    <cellStyle name="Input0decimals 7 3 8 2" xfId="37164" xr:uid="{00000000-0005-0000-0000-0000345E0000}"/>
    <cellStyle name="Input0decimals 7 3 9" xfId="37142" xr:uid="{00000000-0005-0000-0000-0000355E0000}"/>
    <cellStyle name="Input0decimals 7 4" xfId="15136" xr:uid="{00000000-0005-0000-0000-0000365E0000}"/>
    <cellStyle name="Input0decimals 7 4 2" xfId="15137" xr:uid="{00000000-0005-0000-0000-0000375E0000}"/>
    <cellStyle name="Input0decimals 7 4 2 2" xfId="15138" xr:uid="{00000000-0005-0000-0000-0000385E0000}"/>
    <cellStyle name="Input0decimals 7 4 2 2 2" xfId="15139" xr:uid="{00000000-0005-0000-0000-0000395E0000}"/>
    <cellStyle name="Input0decimals 7 4 2 2 2 2" xfId="37168" xr:uid="{00000000-0005-0000-0000-00003A5E0000}"/>
    <cellStyle name="Input0decimals 7 4 2 2 3" xfId="37167" xr:uid="{00000000-0005-0000-0000-00003B5E0000}"/>
    <cellStyle name="Input0decimals 7 4 2 3" xfId="15140" xr:uid="{00000000-0005-0000-0000-00003C5E0000}"/>
    <cellStyle name="Input0decimals 7 4 2 3 2" xfId="15141" xr:uid="{00000000-0005-0000-0000-00003D5E0000}"/>
    <cellStyle name="Input0decimals 7 4 2 3 2 2" xfId="37170" xr:uid="{00000000-0005-0000-0000-00003E5E0000}"/>
    <cellStyle name="Input0decimals 7 4 2 3 3" xfId="37169" xr:uid="{00000000-0005-0000-0000-00003F5E0000}"/>
    <cellStyle name="Input0decimals 7 4 2 4" xfId="15142" xr:uid="{00000000-0005-0000-0000-0000405E0000}"/>
    <cellStyle name="Input0decimals 7 4 2 4 2" xfId="37171" xr:uid="{00000000-0005-0000-0000-0000415E0000}"/>
    <cellStyle name="Input0decimals 7 4 2 5" xfId="15143" xr:uid="{00000000-0005-0000-0000-0000425E0000}"/>
    <cellStyle name="Input0decimals 7 4 2 5 2" xfId="37172" xr:uid="{00000000-0005-0000-0000-0000435E0000}"/>
    <cellStyle name="Input0decimals 7 4 2 6" xfId="37166" xr:uid="{00000000-0005-0000-0000-0000445E0000}"/>
    <cellStyle name="Input0decimals 7 4 3" xfId="15144" xr:uid="{00000000-0005-0000-0000-0000455E0000}"/>
    <cellStyle name="Input0decimals 7 4 3 2" xfId="15145" xr:uid="{00000000-0005-0000-0000-0000465E0000}"/>
    <cellStyle name="Input0decimals 7 4 3 2 2" xfId="15146" xr:uid="{00000000-0005-0000-0000-0000475E0000}"/>
    <cellStyle name="Input0decimals 7 4 3 2 2 2" xfId="37175" xr:uid="{00000000-0005-0000-0000-0000485E0000}"/>
    <cellStyle name="Input0decimals 7 4 3 2 3" xfId="37174" xr:uid="{00000000-0005-0000-0000-0000495E0000}"/>
    <cellStyle name="Input0decimals 7 4 3 3" xfId="15147" xr:uid="{00000000-0005-0000-0000-00004A5E0000}"/>
    <cellStyle name="Input0decimals 7 4 3 3 2" xfId="15148" xr:uid="{00000000-0005-0000-0000-00004B5E0000}"/>
    <cellStyle name="Input0decimals 7 4 3 3 2 2" xfId="37177" xr:uid="{00000000-0005-0000-0000-00004C5E0000}"/>
    <cellStyle name="Input0decimals 7 4 3 3 3" xfId="37176" xr:uid="{00000000-0005-0000-0000-00004D5E0000}"/>
    <cellStyle name="Input0decimals 7 4 3 4" xfId="15149" xr:uid="{00000000-0005-0000-0000-00004E5E0000}"/>
    <cellStyle name="Input0decimals 7 4 3 4 2" xfId="37178" xr:uid="{00000000-0005-0000-0000-00004F5E0000}"/>
    <cellStyle name="Input0decimals 7 4 3 5" xfId="15150" xr:uid="{00000000-0005-0000-0000-0000505E0000}"/>
    <cellStyle name="Input0decimals 7 4 3 5 2" xfId="37179" xr:uid="{00000000-0005-0000-0000-0000515E0000}"/>
    <cellStyle name="Input0decimals 7 4 3 6" xfId="37173" xr:uid="{00000000-0005-0000-0000-0000525E0000}"/>
    <cellStyle name="Input0decimals 7 4 4" xfId="15151" xr:uid="{00000000-0005-0000-0000-0000535E0000}"/>
    <cellStyle name="Input0decimals 7 4 4 2" xfId="15152" xr:uid="{00000000-0005-0000-0000-0000545E0000}"/>
    <cellStyle name="Input0decimals 7 4 4 2 2" xfId="37181" xr:uid="{00000000-0005-0000-0000-0000555E0000}"/>
    <cellStyle name="Input0decimals 7 4 4 3" xfId="37180" xr:uid="{00000000-0005-0000-0000-0000565E0000}"/>
    <cellStyle name="Input0decimals 7 4 5" xfId="15153" xr:uid="{00000000-0005-0000-0000-0000575E0000}"/>
    <cellStyle name="Input0decimals 7 4 5 2" xfId="15154" xr:uid="{00000000-0005-0000-0000-0000585E0000}"/>
    <cellStyle name="Input0decimals 7 4 5 2 2" xfId="37183" xr:uid="{00000000-0005-0000-0000-0000595E0000}"/>
    <cellStyle name="Input0decimals 7 4 5 3" xfId="37182" xr:uid="{00000000-0005-0000-0000-00005A5E0000}"/>
    <cellStyle name="Input0decimals 7 4 6" xfId="15155" xr:uid="{00000000-0005-0000-0000-00005B5E0000}"/>
    <cellStyle name="Input0decimals 7 4 6 2" xfId="15156" xr:uid="{00000000-0005-0000-0000-00005C5E0000}"/>
    <cellStyle name="Input0decimals 7 4 6 2 2" xfId="37185" xr:uid="{00000000-0005-0000-0000-00005D5E0000}"/>
    <cellStyle name="Input0decimals 7 4 6 3" xfId="37184" xr:uid="{00000000-0005-0000-0000-00005E5E0000}"/>
    <cellStyle name="Input0decimals 7 4 7" xfId="15157" xr:uid="{00000000-0005-0000-0000-00005F5E0000}"/>
    <cellStyle name="Input0decimals 7 4 7 2" xfId="37186" xr:uid="{00000000-0005-0000-0000-0000605E0000}"/>
    <cellStyle name="Input0decimals 7 4 8" xfId="15158" xr:uid="{00000000-0005-0000-0000-0000615E0000}"/>
    <cellStyle name="Input0decimals 7 4 8 2" xfId="37187" xr:uid="{00000000-0005-0000-0000-0000625E0000}"/>
    <cellStyle name="Input0decimals 7 4 9" xfId="37165" xr:uid="{00000000-0005-0000-0000-0000635E0000}"/>
    <cellStyle name="Input0decimals 7 5" xfId="15159" xr:uid="{00000000-0005-0000-0000-0000645E0000}"/>
    <cellStyle name="Input0decimals 7 5 2" xfId="15160" xr:uid="{00000000-0005-0000-0000-0000655E0000}"/>
    <cellStyle name="Input0decimals 7 5 2 2" xfId="15161" xr:uid="{00000000-0005-0000-0000-0000665E0000}"/>
    <cellStyle name="Input0decimals 7 5 2 2 2" xfId="15162" xr:uid="{00000000-0005-0000-0000-0000675E0000}"/>
    <cellStyle name="Input0decimals 7 5 2 2 2 2" xfId="37191" xr:uid="{00000000-0005-0000-0000-0000685E0000}"/>
    <cellStyle name="Input0decimals 7 5 2 2 3" xfId="37190" xr:uid="{00000000-0005-0000-0000-0000695E0000}"/>
    <cellStyle name="Input0decimals 7 5 2 3" xfId="15163" xr:uid="{00000000-0005-0000-0000-00006A5E0000}"/>
    <cellStyle name="Input0decimals 7 5 2 3 2" xfId="15164" xr:uid="{00000000-0005-0000-0000-00006B5E0000}"/>
    <cellStyle name="Input0decimals 7 5 2 3 2 2" xfId="37193" xr:uid="{00000000-0005-0000-0000-00006C5E0000}"/>
    <cellStyle name="Input0decimals 7 5 2 3 3" xfId="37192" xr:uid="{00000000-0005-0000-0000-00006D5E0000}"/>
    <cellStyle name="Input0decimals 7 5 2 4" xfId="15165" xr:uid="{00000000-0005-0000-0000-00006E5E0000}"/>
    <cellStyle name="Input0decimals 7 5 2 4 2" xfId="37194" xr:uid="{00000000-0005-0000-0000-00006F5E0000}"/>
    <cellStyle name="Input0decimals 7 5 2 5" xfId="15166" xr:uid="{00000000-0005-0000-0000-0000705E0000}"/>
    <cellStyle name="Input0decimals 7 5 2 5 2" xfId="37195" xr:uid="{00000000-0005-0000-0000-0000715E0000}"/>
    <cellStyle name="Input0decimals 7 5 2 6" xfId="37189" xr:uid="{00000000-0005-0000-0000-0000725E0000}"/>
    <cellStyle name="Input0decimals 7 5 3" xfId="15167" xr:uid="{00000000-0005-0000-0000-0000735E0000}"/>
    <cellStyle name="Input0decimals 7 5 3 2" xfId="15168" xr:uid="{00000000-0005-0000-0000-0000745E0000}"/>
    <cellStyle name="Input0decimals 7 5 3 2 2" xfId="15169" xr:uid="{00000000-0005-0000-0000-0000755E0000}"/>
    <cellStyle name="Input0decimals 7 5 3 2 2 2" xfId="37198" xr:uid="{00000000-0005-0000-0000-0000765E0000}"/>
    <cellStyle name="Input0decimals 7 5 3 2 3" xfId="37197" xr:uid="{00000000-0005-0000-0000-0000775E0000}"/>
    <cellStyle name="Input0decimals 7 5 3 3" xfId="15170" xr:uid="{00000000-0005-0000-0000-0000785E0000}"/>
    <cellStyle name="Input0decimals 7 5 3 3 2" xfId="15171" xr:uid="{00000000-0005-0000-0000-0000795E0000}"/>
    <cellStyle name="Input0decimals 7 5 3 3 2 2" xfId="37200" xr:uid="{00000000-0005-0000-0000-00007A5E0000}"/>
    <cellStyle name="Input0decimals 7 5 3 3 3" xfId="37199" xr:uid="{00000000-0005-0000-0000-00007B5E0000}"/>
    <cellStyle name="Input0decimals 7 5 3 4" xfId="15172" xr:uid="{00000000-0005-0000-0000-00007C5E0000}"/>
    <cellStyle name="Input0decimals 7 5 3 4 2" xfId="37201" xr:uid="{00000000-0005-0000-0000-00007D5E0000}"/>
    <cellStyle name="Input0decimals 7 5 3 5" xfId="15173" xr:uid="{00000000-0005-0000-0000-00007E5E0000}"/>
    <cellStyle name="Input0decimals 7 5 3 5 2" xfId="37202" xr:uid="{00000000-0005-0000-0000-00007F5E0000}"/>
    <cellStyle name="Input0decimals 7 5 3 6" xfId="37196" xr:uid="{00000000-0005-0000-0000-0000805E0000}"/>
    <cellStyle name="Input0decimals 7 5 4" xfId="15174" xr:uid="{00000000-0005-0000-0000-0000815E0000}"/>
    <cellStyle name="Input0decimals 7 5 4 2" xfId="15175" xr:uid="{00000000-0005-0000-0000-0000825E0000}"/>
    <cellStyle name="Input0decimals 7 5 4 2 2" xfId="37204" xr:uid="{00000000-0005-0000-0000-0000835E0000}"/>
    <cellStyle name="Input0decimals 7 5 4 3" xfId="37203" xr:uid="{00000000-0005-0000-0000-0000845E0000}"/>
    <cellStyle name="Input0decimals 7 5 5" xfId="15176" xr:uid="{00000000-0005-0000-0000-0000855E0000}"/>
    <cellStyle name="Input0decimals 7 5 5 2" xfId="15177" xr:uid="{00000000-0005-0000-0000-0000865E0000}"/>
    <cellStyle name="Input0decimals 7 5 5 2 2" xfId="37206" xr:uid="{00000000-0005-0000-0000-0000875E0000}"/>
    <cellStyle name="Input0decimals 7 5 5 3" xfId="37205" xr:uid="{00000000-0005-0000-0000-0000885E0000}"/>
    <cellStyle name="Input0decimals 7 5 6" xfId="15178" xr:uid="{00000000-0005-0000-0000-0000895E0000}"/>
    <cellStyle name="Input0decimals 7 5 6 2" xfId="15179" xr:uid="{00000000-0005-0000-0000-00008A5E0000}"/>
    <cellStyle name="Input0decimals 7 5 6 2 2" xfId="37208" xr:uid="{00000000-0005-0000-0000-00008B5E0000}"/>
    <cellStyle name="Input0decimals 7 5 6 3" xfId="37207" xr:uid="{00000000-0005-0000-0000-00008C5E0000}"/>
    <cellStyle name="Input0decimals 7 5 7" xfId="15180" xr:uid="{00000000-0005-0000-0000-00008D5E0000}"/>
    <cellStyle name="Input0decimals 7 5 7 2" xfId="37209" xr:uid="{00000000-0005-0000-0000-00008E5E0000}"/>
    <cellStyle name="Input0decimals 7 5 8" xfId="15181" xr:uid="{00000000-0005-0000-0000-00008F5E0000}"/>
    <cellStyle name="Input0decimals 7 5 8 2" xfId="37210" xr:uid="{00000000-0005-0000-0000-0000905E0000}"/>
    <cellStyle name="Input0decimals 7 5 9" xfId="37188" xr:uid="{00000000-0005-0000-0000-0000915E0000}"/>
    <cellStyle name="Input0decimals 7 6" xfId="15182" xr:uid="{00000000-0005-0000-0000-0000925E0000}"/>
    <cellStyle name="Input0decimals 7 6 2" xfId="15183" xr:uid="{00000000-0005-0000-0000-0000935E0000}"/>
    <cellStyle name="Input0decimals 7 6 2 2" xfId="15184" xr:uid="{00000000-0005-0000-0000-0000945E0000}"/>
    <cellStyle name="Input0decimals 7 6 2 2 2" xfId="15185" xr:uid="{00000000-0005-0000-0000-0000955E0000}"/>
    <cellStyle name="Input0decimals 7 6 2 2 2 2" xfId="37214" xr:uid="{00000000-0005-0000-0000-0000965E0000}"/>
    <cellStyle name="Input0decimals 7 6 2 2 3" xfId="37213" xr:uid="{00000000-0005-0000-0000-0000975E0000}"/>
    <cellStyle name="Input0decimals 7 6 2 3" xfId="15186" xr:uid="{00000000-0005-0000-0000-0000985E0000}"/>
    <cellStyle name="Input0decimals 7 6 2 3 2" xfId="15187" xr:uid="{00000000-0005-0000-0000-0000995E0000}"/>
    <cellStyle name="Input0decimals 7 6 2 3 2 2" xfId="37216" xr:uid="{00000000-0005-0000-0000-00009A5E0000}"/>
    <cellStyle name="Input0decimals 7 6 2 3 3" xfId="37215" xr:uid="{00000000-0005-0000-0000-00009B5E0000}"/>
    <cellStyle name="Input0decimals 7 6 2 4" xfId="15188" xr:uid="{00000000-0005-0000-0000-00009C5E0000}"/>
    <cellStyle name="Input0decimals 7 6 2 4 2" xfId="37217" xr:uid="{00000000-0005-0000-0000-00009D5E0000}"/>
    <cellStyle name="Input0decimals 7 6 2 5" xfId="15189" xr:uid="{00000000-0005-0000-0000-00009E5E0000}"/>
    <cellStyle name="Input0decimals 7 6 2 5 2" xfId="37218" xr:uid="{00000000-0005-0000-0000-00009F5E0000}"/>
    <cellStyle name="Input0decimals 7 6 2 6" xfId="37212" xr:uid="{00000000-0005-0000-0000-0000A05E0000}"/>
    <cellStyle name="Input0decimals 7 6 3" xfId="15190" xr:uid="{00000000-0005-0000-0000-0000A15E0000}"/>
    <cellStyle name="Input0decimals 7 6 3 2" xfId="15191" xr:uid="{00000000-0005-0000-0000-0000A25E0000}"/>
    <cellStyle name="Input0decimals 7 6 3 2 2" xfId="15192" xr:uid="{00000000-0005-0000-0000-0000A35E0000}"/>
    <cellStyle name="Input0decimals 7 6 3 2 2 2" xfId="37221" xr:uid="{00000000-0005-0000-0000-0000A45E0000}"/>
    <cellStyle name="Input0decimals 7 6 3 2 3" xfId="37220" xr:uid="{00000000-0005-0000-0000-0000A55E0000}"/>
    <cellStyle name="Input0decimals 7 6 3 3" xfId="15193" xr:uid="{00000000-0005-0000-0000-0000A65E0000}"/>
    <cellStyle name="Input0decimals 7 6 3 3 2" xfId="15194" xr:uid="{00000000-0005-0000-0000-0000A75E0000}"/>
    <cellStyle name="Input0decimals 7 6 3 3 2 2" xfId="37223" xr:uid="{00000000-0005-0000-0000-0000A85E0000}"/>
    <cellStyle name="Input0decimals 7 6 3 3 3" xfId="37222" xr:uid="{00000000-0005-0000-0000-0000A95E0000}"/>
    <cellStyle name="Input0decimals 7 6 3 4" xfId="15195" xr:uid="{00000000-0005-0000-0000-0000AA5E0000}"/>
    <cellStyle name="Input0decimals 7 6 3 4 2" xfId="37224" xr:uid="{00000000-0005-0000-0000-0000AB5E0000}"/>
    <cellStyle name="Input0decimals 7 6 3 5" xfId="15196" xr:uid="{00000000-0005-0000-0000-0000AC5E0000}"/>
    <cellStyle name="Input0decimals 7 6 3 5 2" xfId="37225" xr:uid="{00000000-0005-0000-0000-0000AD5E0000}"/>
    <cellStyle name="Input0decimals 7 6 3 6" xfId="37219" xr:uid="{00000000-0005-0000-0000-0000AE5E0000}"/>
    <cellStyle name="Input0decimals 7 6 4" xfId="15197" xr:uid="{00000000-0005-0000-0000-0000AF5E0000}"/>
    <cellStyle name="Input0decimals 7 6 4 2" xfId="15198" xr:uid="{00000000-0005-0000-0000-0000B05E0000}"/>
    <cellStyle name="Input0decimals 7 6 4 2 2" xfId="37227" xr:uid="{00000000-0005-0000-0000-0000B15E0000}"/>
    <cellStyle name="Input0decimals 7 6 4 3" xfId="37226" xr:uid="{00000000-0005-0000-0000-0000B25E0000}"/>
    <cellStyle name="Input0decimals 7 6 5" xfId="15199" xr:uid="{00000000-0005-0000-0000-0000B35E0000}"/>
    <cellStyle name="Input0decimals 7 6 5 2" xfId="15200" xr:uid="{00000000-0005-0000-0000-0000B45E0000}"/>
    <cellStyle name="Input0decimals 7 6 5 2 2" xfId="37229" xr:uid="{00000000-0005-0000-0000-0000B55E0000}"/>
    <cellStyle name="Input0decimals 7 6 5 3" xfId="37228" xr:uid="{00000000-0005-0000-0000-0000B65E0000}"/>
    <cellStyle name="Input0decimals 7 6 6" xfId="15201" xr:uid="{00000000-0005-0000-0000-0000B75E0000}"/>
    <cellStyle name="Input0decimals 7 6 6 2" xfId="15202" xr:uid="{00000000-0005-0000-0000-0000B85E0000}"/>
    <cellStyle name="Input0decimals 7 6 6 2 2" xfId="37231" xr:uid="{00000000-0005-0000-0000-0000B95E0000}"/>
    <cellStyle name="Input0decimals 7 6 6 3" xfId="37230" xr:uid="{00000000-0005-0000-0000-0000BA5E0000}"/>
    <cellStyle name="Input0decimals 7 6 7" xfId="15203" xr:uid="{00000000-0005-0000-0000-0000BB5E0000}"/>
    <cellStyle name="Input0decimals 7 6 7 2" xfId="37232" xr:uid="{00000000-0005-0000-0000-0000BC5E0000}"/>
    <cellStyle name="Input0decimals 7 6 8" xfId="15204" xr:uid="{00000000-0005-0000-0000-0000BD5E0000}"/>
    <cellStyle name="Input0decimals 7 6 8 2" xfId="37233" xr:uid="{00000000-0005-0000-0000-0000BE5E0000}"/>
    <cellStyle name="Input0decimals 7 6 9" xfId="37211" xr:uid="{00000000-0005-0000-0000-0000BF5E0000}"/>
    <cellStyle name="Input0decimals 7 7" xfId="15205" xr:uid="{00000000-0005-0000-0000-0000C05E0000}"/>
    <cellStyle name="Input0decimals 7 7 2" xfId="15206" xr:uid="{00000000-0005-0000-0000-0000C15E0000}"/>
    <cellStyle name="Input0decimals 7 7 2 2" xfId="15207" xr:uid="{00000000-0005-0000-0000-0000C25E0000}"/>
    <cellStyle name="Input0decimals 7 7 2 2 2" xfId="15208" xr:uid="{00000000-0005-0000-0000-0000C35E0000}"/>
    <cellStyle name="Input0decimals 7 7 2 2 2 2" xfId="37237" xr:uid="{00000000-0005-0000-0000-0000C45E0000}"/>
    <cellStyle name="Input0decimals 7 7 2 2 3" xfId="37236" xr:uid="{00000000-0005-0000-0000-0000C55E0000}"/>
    <cellStyle name="Input0decimals 7 7 2 3" xfId="15209" xr:uid="{00000000-0005-0000-0000-0000C65E0000}"/>
    <cellStyle name="Input0decimals 7 7 2 3 2" xfId="15210" xr:uid="{00000000-0005-0000-0000-0000C75E0000}"/>
    <cellStyle name="Input0decimals 7 7 2 3 2 2" xfId="37239" xr:uid="{00000000-0005-0000-0000-0000C85E0000}"/>
    <cellStyle name="Input0decimals 7 7 2 3 3" xfId="37238" xr:uid="{00000000-0005-0000-0000-0000C95E0000}"/>
    <cellStyle name="Input0decimals 7 7 2 4" xfId="15211" xr:uid="{00000000-0005-0000-0000-0000CA5E0000}"/>
    <cellStyle name="Input0decimals 7 7 2 4 2" xfId="37240" xr:uid="{00000000-0005-0000-0000-0000CB5E0000}"/>
    <cellStyle name="Input0decimals 7 7 2 5" xfId="15212" xr:uid="{00000000-0005-0000-0000-0000CC5E0000}"/>
    <cellStyle name="Input0decimals 7 7 2 5 2" xfId="37241" xr:uid="{00000000-0005-0000-0000-0000CD5E0000}"/>
    <cellStyle name="Input0decimals 7 7 2 6" xfId="37235" xr:uid="{00000000-0005-0000-0000-0000CE5E0000}"/>
    <cellStyle name="Input0decimals 7 7 3" xfId="15213" xr:uid="{00000000-0005-0000-0000-0000CF5E0000}"/>
    <cellStyle name="Input0decimals 7 7 3 2" xfId="15214" xr:uid="{00000000-0005-0000-0000-0000D05E0000}"/>
    <cellStyle name="Input0decimals 7 7 3 2 2" xfId="15215" xr:uid="{00000000-0005-0000-0000-0000D15E0000}"/>
    <cellStyle name="Input0decimals 7 7 3 2 2 2" xfId="37244" xr:uid="{00000000-0005-0000-0000-0000D25E0000}"/>
    <cellStyle name="Input0decimals 7 7 3 2 3" xfId="37243" xr:uid="{00000000-0005-0000-0000-0000D35E0000}"/>
    <cellStyle name="Input0decimals 7 7 3 3" xfId="15216" xr:uid="{00000000-0005-0000-0000-0000D45E0000}"/>
    <cellStyle name="Input0decimals 7 7 3 3 2" xfId="15217" xr:uid="{00000000-0005-0000-0000-0000D55E0000}"/>
    <cellStyle name="Input0decimals 7 7 3 3 2 2" xfId="37246" xr:uid="{00000000-0005-0000-0000-0000D65E0000}"/>
    <cellStyle name="Input0decimals 7 7 3 3 3" xfId="37245" xr:uid="{00000000-0005-0000-0000-0000D75E0000}"/>
    <cellStyle name="Input0decimals 7 7 3 4" xfId="15218" xr:uid="{00000000-0005-0000-0000-0000D85E0000}"/>
    <cellStyle name="Input0decimals 7 7 3 4 2" xfId="37247" xr:uid="{00000000-0005-0000-0000-0000D95E0000}"/>
    <cellStyle name="Input0decimals 7 7 3 5" xfId="15219" xr:uid="{00000000-0005-0000-0000-0000DA5E0000}"/>
    <cellStyle name="Input0decimals 7 7 3 5 2" xfId="37248" xr:uid="{00000000-0005-0000-0000-0000DB5E0000}"/>
    <cellStyle name="Input0decimals 7 7 3 6" xfId="37242" xr:uid="{00000000-0005-0000-0000-0000DC5E0000}"/>
    <cellStyle name="Input0decimals 7 7 4" xfId="15220" xr:uid="{00000000-0005-0000-0000-0000DD5E0000}"/>
    <cellStyle name="Input0decimals 7 7 4 2" xfId="15221" xr:uid="{00000000-0005-0000-0000-0000DE5E0000}"/>
    <cellStyle name="Input0decimals 7 7 4 2 2" xfId="37250" xr:uid="{00000000-0005-0000-0000-0000DF5E0000}"/>
    <cellStyle name="Input0decimals 7 7 4 3" xfId="37249" xr:uid="{00000000-0005-0000-0000-0000E05E0000}"/>
    <cellStyle name="Input0decimals 7 7 5" xfId="15222" xr:uid="{00000000-0005-0000-0000-0000E15E0000}"/>
    <cellStyle name="Input0decimals 7 7 5 2" xfId="15223" xr:uid="{00000000-0005-0000-0000-0000E25E0000}"/>
    <cellStyle name="Input0decimals 7 7 5 2 2" xfId="37252" xr:uid="{00000000-0005-0000-0000-0000E35E0000}"/>
    <cellStyle name="Input0decimals 7 7 5 3" xfId="37251" xr:uid="{00000000-0005-0000-0000-0000E45E0000}"/>
    <cellStyle name="Input0decimals 7 7 6" xfId="15224" xr:uid="{00000000-0005-0000-0000-0000E55E0000}"/>
    <cellStyle name="Input0decimals 7 7 6 2" xfId="15225" xr:uid="{00000000-0005-0000-0000-0000E65E0000}"/>
    <cellStyle name="Input0decimals 7 7 6 2 2" xfId="37254" xr:uid="{00000000-0005-0000-0000-0000E75E0000}"/>
    <cellStyle name="Input0decimals 7 7 6 3" xfId="37253" xr:uid="{00000000-0005-0000-0000-0000E85E0000}"/>
    <cellStyle name="Input0decimals 7 7 7" xfId="15226" xr:uid="{00000000-0005-0000-0000-0000E95E0000}"/>
    <cellStyle name="Input0decimals 7 7 7 2" xfId="37255" xr:uid="{00000000-0005-0000-0000-0000EA5E0000}"/>
    <cellStyle name="Input0decimals 7 7 8" xfId="15227" xr:uid="{00000000-0005-0000-0000-0000EB5E0000}"/>
    <cellStyle name="Input0decimals 7 7 8 2" xfId="37256" xr:uid="{00000000-0005-0000-0000-0000EC5E0000}"/>
    <cellStyle name="Input0decimals 7 7 9" xfId="37234" xr:uid="{00000000-0005-0000-0000-0000ED5E0000}"/>
    <cellStyle name="Input0decimals 7 8" xfId="15228" xr:uid="{00000000-0005-0000-0000-0000EE5E0000}"/>
    <cellStyle name="Input0decimals 7 8 2" xfId="15229" xr:uid="{00000000-0005-0000-0000-0000EF5E0000}"/>
    <cellStyle name="Input0decimals 7 8 2 2" xfId="15230" xr:uid="{00000000-0005-0000-0000-0000F05E0000}"/>
    <cellStyle name="Input0decimals 7 8 2 2 2" xfId="15231" xr:uid="{00000000-0005-0000-0000-0000F15E0000}"/>
    <cellStyle name="Input0decimals 7 8 2 2 2 2" xfId="37260" xr:uid="{00000000-0005-0000-0000-0000F25E0000}"/>
    <cellStyle name="Input0decimals 7 8 2 2 3" xfId="37259" xr:uid="{00000000-0005-0000-0000-0000F35E0000}"/>
    <cellStyle name="Input0decimals 7 8 2 3" xfId="15232" xr:uid="{00000000-0005-0000-0000-0000F45E0000}"/>
    <cellStyle name="Input0decimals 7 8 2 3 2" xfId="15233" xr:uid="{00000000-0005-0000-0000-0000F55E0000}"/>
    <cellStyle name="Input0decimals 7 8 2 3 2 2" xfId="37262" xr:uid="{00000000-0005-0000-0000-0000F65E0000}"/>
    <cellStyle name="Input0decimals 7 8 2 3 3" xfId="37261" xr:uid="{00000000-0005-0000-0000-0000F75E0000}"/>
    <cellStyle name="Input0decimals 7 8 2 4" xfId="15234" xr:uid="{00000000-0005-0000-0000-0000F85E0000}"/>
    <cellStyle name="Input0decimals 7 8 2 4 2" xfId="37263" xr:uid="{00000000-0005-0000-0000-0000F95E0000}"/>
    <cellStyle name="Input0decimals 7 8 2 5" xfId="15235" xr:uid="{00000000-0005-0000-0000-0000FA5E0000}"/>
    <cellStyle name="Input0decimals 7 8 2 5 2" xfId="37264" xr:uid="{00000000-0005-0000-0000-0000FB5E0000}"/>
    <cellStyle name="Input0decimals 7 8 2 6" xfId="37258" xr:uid="{00000000-0005-0000-0000-0000FC5E0000}"/>
    <cellStyle name="Input0decimals 7 8 3" xfId="15236" xr:uid="{00000000-0005-0000-0000-0000FD5E0000}"/>
    <cellStyle name="Input0decimals 7 8 3 2" xfId="15237" xr:uid="{00000000-0005-0000-0000-0000FE5E0000}"/>
    <cellStyle name="Input0decimals 7 8 3 2 2" xfId="15238" xr:uid="{00000000-0005-0000-0000-0000FF5E0000}"/>
    <cellStyle name="Input0decimals 7 8 3 2 2 2" xfId="37267" xr:uid="{00000000-0005-0000-0000-0000005F0000}"/>
    <cellStyle name="Input0decimals 7 8 3 2 3" xfId="37266" xr:uid="{00000000-0005-0000-0000-0000015F0000}"/>
    <cellStyle name="Input0decimals 7 8 3 3" xfId="15239" xr:uid="{00000000-0005-0000-0000-0000025F0000}"/>
    <cellStyle name="Input0decimals 7 8 3 3 2" xfId="15240" xr:uid="{00000000-0005-0000-0000-0000035F0000}"/>
    <cellStyle name="Input0decimals 7 8 3 3 2 2" xfId="37269" xr:uid="{00000000-0005-0000-0000-0000045F0000}"/>
    <cellStyle name="Input0decimals 7 8 3 3 3" xfId="37268" xr:uid="{00000000-0005-0000-0000-0000055F0000}"/>
    <cellStyle name="Input0decimals 7 8 3 4" xfId="15241" xr:uid="{00000000-0005-0000-0000-0000065F0000}"/>
    <cellStyle name="Input0decimals 7 8 3 4 2" xfId="37270" xr:uid="{00000000-0005-0000-0000-0000075F0000}"/>
    <cellStyle name="Input0decimals 7 8 3 5" xfId="15242" xr:uid="{00000000-0005-0000-0000-0000085F0000}"/>
    <cellStyle name="Input0decimals 7 8 3 5 2" xfId="37271" xr:uid="{00000000-0005-0000-0000-0000095F0000}"/>
    <cellStyle name="Input0decimals 7 8 3 6" xfId="37265" xr:uid="{00000000-0005-0000-0000-00000A5F0000}"/>
    <cellStyle name="Input0decimals 7 8 4" xfId="15243" xr:uid="{00000000-0005-0000-0000-00000B5F0000}"/>
    <cellStyle name="Input0decimals 7 8 4 2" xfId="15244" xr:uid="{00000000-0005-0000-0000-00000C5F0000}"/>
    <cellStyle name="Input0decimals 7 8 4 2 2" xfId="37273" xr:uid="{00000000-0005-0000-0000-00000D5F0000}"/>
    <cellStyle name="Input0decimals 7 8 4 3" xfId="37272" xr:uid="{00000000-0005-0000-0000-00000E5F0000}"/>
    <cellStyle name="Input0decimals 7 8 5" xfId="15245" xr:uid="{00000000-0005-0000-0000-00000F5F0000}"/>
    <cellStyle name="Input0decimals 7 8 5 2" xfId="15246" xr:uid="{00000000-0005-0000-0000-0000105F0000}"/>
    <cellStyle name="Input0decimals 7 8 5 2 2" xfId="37275" xr:uid="{00000000-0005-0000-0000-0000115F0000}"/>
    <cellStyle name="Input0decimals 7 8 5 3" xfId="37274" xr:uid="{00000000-0005-0000-0000-0000125F0000}"/>
    <cellStyle name="Input0decimals 7 8 6" xfId="15247" xr:uid="{00000000-0005-0000-0000-0000135F0000}"/>
    <cellStyle name="Input0decimals 7 8 6 2" xfId="15248" xr:uid="{00000000-0005-0000-0000-0000145F0000}"/>
    <cellStyle name="Input0decimals 7 8 6 2 2" xfId="37277" xr:uid="{00000000-0005-0000-0000-0000155F0000}"/>
    <cellStyle name="Input0decimals 7 8 6 3" xfId="37276" xr:uid="{00000000-0005-0000-0000-0000165F0000}"/>
    <cellStyle name="Input0decimals 7 8 7" xfId="15249" xr:uid="{00000000-0005-0000-0000-0000175F0000}"/>
    <cellStyle name="Input0decimals 7 8 7 2" xfId="37278" xr:uid="{00000000-0005-0000-0000-0000185F0000}"/>
    <cellStyle name="Input0decimals 7 8 8" xfId="15250" xr:uid="{00000000-0005-0000-0000-0000195F0000}"/>
    <cellStyle name="Input0decimals 7 8 8 2" xfId="37279" xr:uid="{00000000-0005-0000-0000-00001A5F0000}"/>
    <cellStyle name="Input0decimals 7 8 9" xfId="37257" xr:uid="{00000000-0005-0000-0000-00001B5F0000}"/>
    <cellStyle name="Input0decimals 7 9" xfId="15251" xr:uid="{00000000-0005-0000-0000-00001C5F0000}"/>
    <cellStyle name="Input0decimals 7 9 2" xfId="15252" xr:uid="{00000000-0005-0000-0000-00001D5F0000}"/>
    <cellStyle name="Input0decimals 7 9 2 2" xfId="15253" xr:uid="{00000000-0005-0000-0000-00001E5F0000}"/>
    <cellStyle name="Input0decimals 7 9 2 2 2" xfId="15254" xr:uid="{00000000-0005-0000-0000-00001F5F0000}"/>
    <cellStyle name="Input0decimals 7 9 2 2 2 2" xfId="37283" xr:uid="{00000000-0005-0000-0000-0000205F0000}"/>
    <cellStyle name="Input0decimals 7 9 2 2 3" xfId="37282" xr:uid="{00000000-0005-0000-0000-0000215F0000}"/>
    <cellStyle name="Input0decimals 7 9 2 3" xfId="15255" xr:uid="{00000000-0005-0000-0000-0000225F0000}"/>
    <cellStyle name="Input0decimals 7 9 2 3 2" xfId="15256" xr:uid="{00000000-0005-0000-0000-0000235F0000}"/>
    <cellStyle name="Input0decimals 7 9 2 3 2 2" xfId="37285" xr:uid="{00000000-0005-0000-0000-0000245F0000}"/>
    <cellStyle name="Input0decimals 7 9 2 3 3" xfId="37284" xr:uid="{00000000-0005-0000-0000-0000255F0000}"/>
    <cellStyle name="Input0decimals 7 9 2 4" xfId="15257" xr:uid="{00000000-0005-0000-0000-0000265F0000}"/>
    <cellStyle name="Input0decimals 7 9 2 4 2" xfId="37286" xr:uid="{00000000-0005-0000-0000-0000275F0000}"/>
    <cellStyle name="Input0decimals 7 9 2 5" xfId="15258" xr:uid="{00000000-0005-0000-0000-0000285F0000}"/>
    <cellStyle name="Input0decimals 7 9 2 5 2" xfId="37287" xr:uid="{00000000-0005-0000-0000-0000295F0000}"/>
    <cellStyle name="Input0decimals 7 9 2 6" xfId="37281" xr:uid="{00000000-0005-0000-0000-00002A5F0000}"/>
    <cellStyle name="Input0decimals 7 9 3" xfId="15259" xr:uid="{00000000-0005-0000-0000-00002B5F0000}"/>
    <cellStyle name="Input0decimals 7 9 3 2" xfId="15260" xr:uid="{00000000-0005-0000-0000-00002C5F0000}"/>
    <cellStyle name="Input0decimals 7 9 3 2 2" xfId="15261" xr:uid="{00000000-0005-0000-0000-00002D5F0000}"/>
    <cellStyle name="Input0decimals 7 9 3 2 2 2" xfId="37290" xr:uid="{00000000-0005-0000-0000-00002E5F0000}"/>
    <cellStyle name="Input0decimals 7 9 3 2 3" xfId="37289" xr:uid="{00000000-0005-0000-0000-00002F5F0000}"/>
    <cellStyle name="Input0decimals 7 9 3 3" xfId="15262" xr:uid="{00000000-0005-0000-0000-0000305F0000}"/>
    <cellStyle name="Input0decimals 7 9 3 3 2" xfId="15263" xr:uid="{00000000-0005-0000-0000-0000315F0000}"/>
    <cellStyle name="Input0decimals 7 9 3 3 2 2" xfId="37292" xr:uid="{00000000-0005-0000-0000-0000325F0000}"/>
    <cellStyle name="Input0decimals 7 9 3 3 3" xfId="37291" xr:uid="{00000000-0005-0000-0000-0000335F0000}"/>
    <cellStyle name="Input0decimals 7 9 3 4" xfId="15264" xr:uid="{00000000-0005-0000-0000-0000345F0000}"/>
    <cellStyle name="Input0decimals 7 9 3 4 2" xfId="37293" xr:uid="{00000000-0005-0000-0000-0000355F0000}"/>
    <cellStyle name="Input0decimals 7 9 3 5" xfId="15265" xr:uid="{00000000-0005-0000-0000-0000365F0000}"/>
    <cellStyle name="Input0decimals 7 9 3 5 2" xfId="37294" xr:uid="{00000000-0005-0000-0000-0000375F0000}"/>
    <cellStyle name="Input0decimals 7 9 3 6" xfId="37288" xr:uid="{00000000-0005-0000-0000-0000385F0000}"/>
    <cellStyle name="Input0decimals 7 9 4" xfId="15266" xr:uid="{00000000-0005-0000-0000-0000395F0000}"/>
    <cellStyle name="Input0decimals 7 9 4 2" xfId="15267" xr:uid="{00000000-0005-0000-0000-00003A5F0000}"/>
    <cellStyle name="Input0decimals 7 9 4 2 2" xfId="37296" xr:uid="{00000000-0005-0000-0000-00003B5F0000}"/>
    <cellStyle name="Input0decimals 7 9 4 3" xfId="37295" xr:uid="{00000000-0005-0000-0000-00003C5F0000}"/>
    <cellStyle name="Input0decimals 7 9 5" xfId="15268" xr:uid="{00000000-0005-0000-0000-00003D5F0000}"/>
    <cellStyle name="Input0decimals 7 9 5 2" xfId="15269" xr:uid="{00000000-0005-0000-0000-00003E5F0000}"/>
    <cellStyle name="Input0decimals 7 9 5 2 2" xfId="37298" xr:uid="{00000000-0005-0000-0000-00003F5F0000}"/>
    <cellStyle name="Input0decimals 7 9 5 3" xfId="37297" xr:uid="{00000000-0005-0000-0000-0000405F0000}"/>
    <cellStyle name="Input0decimals 7 9 6" xfId="15270" xr:uid="{00000000-0005-0000-0000-0000415F0000}"/>
    <cellStyle name="Input0decimals 7 9 6 2" xfId="15271" xr:uid="{00000000-0005-0000-0000-0000425F0000}"/>
    <cellStyle name="Input0decimals 7 9 6 2 2" xfId="37300" xr:uid="{00000000-0005-0000-0000-0000435F0000}"/>
    <cellStyle name="Input0decimals 7 9 6 3" xfId="37299" xr:uid="{00000000-0005-0000-0000-0000445F0000}"/>
    <cellStyle name="Input0decimals 7 9 7" xfId="15272" xr:uid="{00000000-0005-0000-0000-0000455F0000}"/>
    <cellStyle name="Input0decimals 7 9 7 2" xfId="37301" xr:uid="{00000000-0005-0000-0000-0000465F0000}"/>
    <cellStyle name="Input0decimals 7 9 8" xfId="15273" xr:uid="{00000000-0005-0000-0000-0000475F0000}"/>
    <cellStyle name="Input0decimals 7 9 8 2" xfId="37302" xr:uid="{00000000-0005-0000-0000-0000485F0000}"/>
    <cellStyle name="Input0decimals 7 9 9" xfId="37280" xr:uid="{00000000-0005-0000-0000-0000495F0000}"/>
    <cellStyle name="Input0decimals 8" xfId="15274" xr:uid="{00000000-0005-0000-0000-00004A5F0000}"/>
    <cellStyle name="Input0decimals 8 10" xfId="15275" xr:uid="{00000000-0005-0000-0000-00004B5F0000}"/>
    <cellStyle name="Input0decimals 8 10 2" xfId="15276" xr:uid="{00000000-0005-0000-0000-00004C5F0000}"/>
    <cellStyle name="Input0decimals 8 10 2 2" xfId="15277" xr:uid="{00000000-0005-0000-0000-00004D5F0000}"/>
    <cellStyle name="Input0decimals 8 10 2 2 2" xfId="15278" xr:uid="{00000000-0005-0000-0000-00004E5F0000}"/>
    <cellStyle name="Input0decimals 8 10 2 2 2 2" xfId="37307" xr:uid="{00000000-0005-0000-0000-00004F5F0000}"/>
    <cellStyle name="Input0decimals 8 10 2 2 3" xfId="37306" xr:uid="{00000000-0005-0000-0000-0000505F0000}"/>
    <cellStyle name="Input0decimals 8 10 2 3" xfId="15279" xr:uid="{00000000-0005-0000-0000-0000515F0000}"/>
    <cellStyle name="Input0decimals 8 10 2 3 2" xfId="15280" xr:uid="{00000000-0005-0000-0000-0000525F0000}"/>
    <cellStyle name="Input0decimals 8 10 2 3 2 2" xfId="37309" xr:uid="{00000000-0005-0000-0000-0000535F0000}"/>
    <cellStyle name="Input0decimals 8 10 2 3 3" xfId="37308" xr:uid="{00000000-0005-0000-0000-0000545F0000}"/>
    <cellStyle name="Input0decimals 8 10 2 4" xfId="15281" xr:uid="{00000000-0005-0000-0000-0000555F0000}"/>
    <cellStyle name="Input0decimals 8 10 2 4 2" xfId="37310" xr:uid="{00000000-0005-0000-0000-0000565F0000}"/>
    <cellStyle name="Input0decimals 8 10 2 5" xfId="15282" xr:uid="{00000000-0005-0000-0000-0000575F0000}"/>
    <cellStyle name="Input0decimals 8 10 2 5 2" xfId="37311" xr:uid="{00000000-0005-0000-0000-0000585F0000}"/>
    <cellStyle name="Input0decimals 8 10 2 6" xfId="37305" xr:uid="{00000000-0005-0000-0000-0000595F0000}"/>
    <cellStyle name="Input0decimals 8 10 3" xfId="15283" xr:uid="{00000000-0005-0000-0000-00005A5F0000}"/>
    <cellStyle name="Input0decimals 8 10 3 2" xfId="15284" xr:uid="{00000000-0005-0000-0000-00005B5F0000}"/>
    <cellStyle name="Input0decimals 8 10 3 2 2" xfId="15285" xr:uid="{00000000-0005-0000-0000-00005C5F0000}"/>
    <cellStyle name="Input0decimals 8 10 3 2 2 2" xfId="37314" xr:uid="{00000000-0005-0000-0000-00005D5F0000}"/>
    <cellStyle name="Input0decimals 8 10 3 2 3" xfId="37313" xr:uid="{00000000-0005-0000-0000-00005E5F0000}"/>
    <cellStyle name="Input0decimals 8 10 3 3" xfId="15286" xr:uid="{00000000-0005-0000-0000-00005F5F0000}"/>
    <cellStyle name="Input0decimals 8 10 3 3 2" xfId="15287" xr:uid="{00000000-0005-0000-0000-0000605F0000}"/>
    <cellStyle name="Input0decimals 8 10 3 3 2 2" xfId="37316" xr:uid="{00000000-0005-0000-0000-0000615F0000}"/>
    <cellStyle name="Input0decimals 8 10 3 3 3" xfId="37315" xr:uid="{00000000-0005-0000-0000-0000625F0000}"/>
    <cellStyle name="Input0decimals 8 10 3 4" xfId="15288" xr:uid="{00000000-0005-0000-0000-0000635F0000}"/>
    <cellStyle name="Input0decimals 8 10 3 4 2" xfId="37317" xr:uid="{00000000-0005-0000-0000-0000645F0000}"/>
    <cellStyle name="Input0decimals 8 10 3 5" xfId="15289" xr:uid="{00000000-0005-0000-0000-0000655F0000}"/>
    <cellStyle name="Input0decimals 8 10 3 5 2" xfId="37318" xr:uid="{00000000-0005-0000-0000-0000665F0000}"/>
    <cellStyle name="Input0decimals 8 10 3 6" xfId="37312" xr:uid="{00000000-0005-0000-0000-0000675F0000}"/>
    <cellStyle name="Input0decimals 8 10 4" xfId="15290" xr:uid="{00000000-0005-0000-0000-0000685F0000}"/>
    <cellStyle name="Input0decimals 8 10 4 2" xfId="15291" xr:uid="{00000000-0005-0000-0000-0000695F0000}"/>
    <cellStyle name="Input0decimals 8 10 4 2 2" xfId="37320" xr:uid="{00000000-0005-0000-0000-00006A5F0000}"/>
    <cellStyle name="Input0decimals 8 10 4 3" xfId="37319" xr:uid="{00000000-0005-0000-0000-00006B5F0000}"/>
    <cellStyle name="Input0decimals 8 10 5" xfId="15292" xr:uid="{00000000-0005-0000-0000-00006C5F0000}"/>
    <cellStyle name="Input0decimals 8 10 5 2" xfId="15293" xr:uid="{00000000-0005-0000-0000-00006D5F0000}"/>
    <cellStyle name="Input0decimals 8 10 5 2 2" xfId="37322" xr:uid="{00000000-0005-0000-0000-00006E5F0000}"/>
    <cellStyle name="Input0decimals 8 10 5 3" xfId="37321" xr:uid="{00000000-0005-0000-0000-00006F5F0000}"/>
    <cellStyle name="Input0decimals 8 10 6" xfId="15294" xr:uid="{00000000-0005-0000-0000-0000705F0000}"/>
    <cellStyle name="Input0decimals 8 10 6 2" xfId="15295" xr:uid="{00000000-0005-0000-0000-0000715F0000}"/>
    <cellStyle name="Input0decimals 8 10 6 2 2" xfId="37324" xr:uid="{00000000-0005-0000-0000-0000725F0000}"/>
    <cellStyle name="Input0decimals 8 10 6 3" xfId="37323" xr:uid="{00000000-0005-0000-0000-0000735F0000}"/>
    <cellStyle name="Input0decimals 8 10 7" xfId="15296" xr:uid="{00000000-0005-0000-0000-0000745F0000}"/>
    <cellStyle name="Input0decimals 8 10 7 2" xfId="37325" xr:uid="{00000000-0005-0000-0000-0000755F0000}"/>
    <cellStyle name="Input0decimals 8 10 8" xfId="15297" xr:uid="{00000000-0005-0000-0000-0000765F0000}"/>
    <cellStyle name="Input0decimals 8 10 8 2" xfId="37326" xr:uid="{00000000-0005-0000-0000-0000775F0000}"/>
    <cellStyle name="Input0decimals 8 10 9" xfId="37304" xr:uid="{00000000-0005-0000-0000-0000785F0000}"/>
    <cellStyle name="Input0decimals 8 11" xfId="15298" xr:uid="{00000000-0005-0000-0000-0000795F0000}"/>
    <cellStyle name="Input0decimals 8 11 2" xfId="15299" xr:uid="{00000000-0005-0000-0000-00007A5F0000}"/>
    <cellStyle name="Input0decimals 8 11 2 2" xfId="15300" xr:uid="{00000000-0005-0000-0000-00007B5F0000}"/>
    <cellStyle name="Input0decimals 8 11 2 2 2" xfId="15301" xr:uid="{00000000-0005-0000-0000-00007C5F0000}"/>
    <cellStyle name="Input0decimals 8 11 2 2 2 2" xfId="37330" xr:uid="{00000000-0005-0000-0000-00007D5F0000}"/>
    <cellStyle name="Input0decimals 8 11 2 2 3" xfId="37329" xr:uid="{00000000-0005-0000-0000-00007E5F0000}"/>
    <cellStyle name="Input0decimals 8 11 2 3" xfId="15302" xr:uid="{00000000-0005-0000-0000-00007F5F0000}"/>
    <cellStyle name="Input0decimals 8 11 2 3 2" xfId="15303" xr:uid="{00000000-0005-0000-0000-0000805F0000}"/>
    <cellStyle name="Input0decimals 8 11 2 3 2 2" xfId="37332" xr:uid="{00000000-0005-0000-0000-0000815F0000}"/>
    <cellStyle name="Input0decimals 8 11 2 3 3" xfId="37331" xr:uid="{00000000-0005-0000-0000-0000825F0000}"/>
    <cellStyle name="Input0decimals 8 11 2 4" xfId="15304" xr:uid="{00000000-0005-0000-0000-0000835F0000}"/>
    <cellStyle name="Input0decimals 8 11 2 4 2" xfId="37333" xr:uid="{00000000-0005-0000-0000-0000845F0000}"/>
    <cellStyle name="Input0decimals 8 11 2 5" xfId="15305" xr:uid="{00000000-0005-0000-0000-0000855F0000}"/>
    <cellStyle name="Input0decimals 8 11 2 5 2" xfId="37334" xr:uid="{00000000-0005-0000-0000-0000865F0000}"/>
    <cellStyle name="Input0decimals 8 11 2 6" xfId="37328" xr:uid="{00000000-0005-0000-0000-0000875F0000}"/>
    <cellStyle name="Input0decimals 8 11 3" xfId="15306" xr:uid="{00000000-0005-0000-0000-0000885F0000}"/>
    <cellStyle name="Input0decimals 8 11 3 2" xfId="15307" xr:uid="{00000000-0005-0000-0000-0000895F0000}"/>
    <cellStyle name="Input0decimals 8 11 3 2 2" xfId="15308" xr:uid="{00000000-0005-0000-0000-00008A5F0000}"/>
    <cellStyle name="Input0decimals 8 11 3 2 2 2" xfId="37337" xr:uid="{00000000-0005-0000-0000-00008B5F0000}"/>
    <cellStyle name="Input0decimals 8 11 3 2 3" xfId="37336" xr:uid="{00000000-0005-0000-0000-00008C5F0000}"/>
    <cellStyle name="Input0decimals 8 11 3 3" xfId="15309" xr:uid="{00000000-0005-0000-0000-00008D5F0000}"/>
    <cellStyle name="Input0decimals 8 11 3 3 2" xfId="15310" xr:uid="{00000000-0005-0000-0000-00008E5F0000}"/>
    <cellStyle name="Input0decimals 8 11 3 3 2 2" xfId="37339" xr:uid="{00000000-0005-0000-0000-00008F5F0000}"/>
    <cellStyle name="Input0decimals 8 11 3 3 3" xfId="37338" xr:uid="{00000000-0005-0000-0000-0000905F0000}"/>
    <cellStyle name="Input0decimals 8 11 3 4" xfId="15311" xr:uid="{00000000-0005-0000-0000-0000915F0000}"/>
    <cellStyle name="Input0decimals 8 11 3 4 2" xfId="37340" xr:uid="{00000000-0005-0000-0000-0000925F0000}"/>
    <cellStyle name="Input0decimals 8 11 3 5" xfId="15312" xr:uid="{00000000-0005-0000-0000-0000935F0000}"/>
    <cellStyle name="Input0decimals 8 11 3 5 2" xfId="37341" xr:uid="{00000000-0005-0000-0000-0000945F0000}"/>
    <cellStyle name="Input0decimals 8 11 3 6" xfId="37335" xr:uid="{00000000-0005-0000-0000-0000955F0000}"/>
    <cellStyle name="Input0decimals 8 11 4" xfId="15313" xr:uid="{00000000-0005-0000-0000-0000965F0000}"/>
    <cellStyle name="Input0decimals 8 11 4 2" xfId="15314" xr:uid="{00000000-0005-0000-0000-0000975F0000}"/>
    <cellStyle name="Input0decimals 8 11 4 2 2" xfId="37343" xr:uid="{00000000-0005-0000-0000-0000985F0000}"/>
    <cellStyle name="Input0decimals 8 11 4 3" xfId="37342" xr:uid="{00000000-0005-0000-0000-0000995F0000}"/>
    <cellStyle name="Input0decimals 8 11 5" xfId="15315" xr:uid="{00000000-0005-0000-0000-00009A5F0000}"/>
    <cellStyle name="Input0decimals 8 11 5 2" xfId="15316" xr:uid="{00000000-0005-0000-0000-00009B5F0000}"/>
    <cellStyle name="Input0decimals 8 11 5 2 2" xfId="37345" xr:uid="{00000000-0005-0000-0000-00009C5F0000}"/>
    <cellStyle name="Input0decimals 8 11 5 3" xfId="37344" xr:uid="{00000000-0005-0000-0000-00009D5F0000}"/>
    <cellStyle name="Input0decimals 8 11 6" xfId="15317" xr:uid="{00000000-0005-0000-0000-00009E5F0000}"/>
    <cellStyle name="Input0decimals 8 11 6 2" xfId="15318" xr:uid="{00000000-0005-0000-0000-00009F5F0000}"/>
    <cellStyle name="Input0decimals 8 11 6 2 2" xfId="37347" xr:uid="{00000000-0005-0000-0000-0000A05F0000}"/>
    <cellStyle name="Input0decimals 8 11 6 3" xfId="37346" xr:uid="{00000000-0005-0000-0000-0000A15F0000}"/>
    <cellStyle name="Input0decimals 8 11 7" xfId="15319" xr:uid="{00000000-0005-0000-0000-0000A25F0000}"/>
    <cellStyle name="Input0decimals 8 11 7 2" xfId="37348" xr:uid="{00000000-0005-0000-0000-0000A35F0000}"/>
    <cellStyle name="Input0decimals 8 11 8" xfId="15320" xr:uid="{00000000-0005-0000-0000-0000A45F0000}"/>
    <cellStyle name="Input0decimals 8 11 8 2" xfId="37349" xr:uid="{00000000-0005-0000-0000-0000A55F0000}"/>
    <cellStyle name="Input0decimals 8 11 9" xfId="37327" xr:uid="{00000000-0005-0000-0000-0000A65F0000}"/>
    <cellStyle name="Input0decimals 8 12" xfId="15321" xr:uid="{00000000-0005-0000-0000-0000A75F0000}"/>
    <cellStyle name="Input0decimals 8 12 2" xfId="15322" xr:uid="{00000000-0005-0000-0000-0000A85F0000}"/>
    <cellStyle name="Input0decimals 8 12 2 2" xfId="15323" xr:uid="{00000000-0005-0000-0000-0000A95F0000}"/>
    <cellStyle name="Input0decimals 8 12 2 2 2" xfId="15324" xr:uid="{00000000-0005-0000-0000-0000AA5F0000}"/>
    <cellStyle name="Input0decimals 8 12 2 2 2 2" xfId="37353" xr:uid="{00000000-0005-0000-0000-0000AB5F0000}"/>
    <cellStyle name="Input0decimals 8 12 2 2 3" xfId="37352" xr:uid="{00000000-0005-0000-0000-0000AC5F0000}"/>
    <cellStyle name="Input0decimals 8 12 2 3" xfId="15325" xr:uid="{00000000-0005-0000-0000-0000AD5F0000}"/>
    <cellStyle name="Input0decimals 8 12 2 3 2" xfId="15326" xr:uid="{00000000-0005-0000-0000-0000AE5F0000}"/>
    <cellStyle name="Input0decimals 8 12 2 3 2 2" xfId="37355" xr:uid="{00000000-0005-0000-0000-0000AF5F0000}"/>
    <cellStyle name="Input0decimals 8 12 2 3 3" xfId="37354" xr:uid="{00000000-0005-0000-0000-0000B05F0000}"/>
    <cellStyle name="Input0decimals 8 12 2 4" xfId="15327" xr:uid="{00000000-0005-0000-0000-0000B15F0000}"/>
    <cellStyle name="Input0decimals 8 12 2 4 2" xfId="37356" xr:uid="{00000000-0005-0000-0000-0000B25F0000}"/>
    <cellStyle name="Input0decimals 8 12 2 5" xfId="15328" xr:uid="{00000000-0005-0000-0000-0000B35F0000}"/>
    <cellStyle name="Input0decimals 8 12 2 5 2" xfId="37357" xr:uid="{00000000-0005-0000-0000-0000B45F0000}"/>
    <cellStyle name="Input0decimals 8 12 2 6" xfId="37351" xr:uid="{00000000-0005-0000-0000-0000B55F0000}"/>
    <cellStyle name="Input0decimals 8 12 3" xfId="15329" xr:uid="{00000000-0005-0000-0000-0000B65F0000}"/>
    <cellStyle name="Input0decimals 8 12 3 2" xfId="15330" xr:uid="{00000000-0005-0000-0000-0000B75F0000}"/>
    <cellStyle name="Input0decimals 8 12 3 2 2" xfId="15331" xr:uid="{00000000-0005-0000-0000-0000B85F0000}"/>
    <cellStyle name="Input0decimals 8 12 3 2 2 2" xfId="37360" xr:uid="{00000000-0005-0000-0000-0000B95F0000}"/>
    <cellStyle name="Input0decimals 8 12 3 2 3" xfId="37359" xr:uid="{00000000-0005-0000-0000-0000BA5F0000}"/>
    <cellStyle name="Input0decimals 8 12 3 3" xfId="15332" xr:uid="{00000000-0005-0000-0000-0000BB5F0000}"/>
    <cellStyle name="Input0decimals 8 12 3 3 2" xfId="15333" xr:uid="{00000000-0005-0000-0000-0000BC5F0000}"/>
    <cellStyle name="Input0decimals 8 12 3 3 2 2" xfId="37362" xr:uid="{00000000-0005-0000-0000-0000BD5F0000}"/>
    <cellStyle name="Input0decimals 8 12 3 3 3" xfId="37361" xr:uid="{00000000-0005-0000-0000-0000BE5F0000}"/>
    <cellStyle name="Input0decimals 8 12 3 4" xfId="15334" xr:uid="{00000000-0005-0000-0000-0000BF5F0000}"/>
    <cellStyle name="Input0decimals 8 12 3 4 2" xfId="37363" xr:uid="{00000000-0005-0000-0000-0000C05F0000}"/>
    <cellStyle name="Input0decimals 8 12 3 5" xfId="15335" xr:uid="{00000000-0005-0000-0000-0000C15F0000}"/>
    <cellStyle name="Input0decimals 8 12 3 5 2" xfId="37364" xr:uid="{00000000-0005-0000-0000-0000C25F0000}"/>
    <cellStyle name="Input0decimals 8 12 3 6" xfId="37358" xr:uid="{00000000-0005-0000-0000-0000C35F0000}"/>
    <cellStyle name="Input0decimals 8 12 4" xfId="15336" xr:uid="{00000000-0005-0000-0000-0000C45F0000}"/>
    <cellStyle name="Input0decimals 8 12 4 2" xfId="15337" xr:uid="{00000000-0005-0000-0000-0000C55F0000}"/>
    <cellStyle name="Input0decimals 8 12 4 2 2" xfId="37366" xr:uid="{00000000-0005-0000-0000-0000C65F0000}"/>
    <cellStyle name="Input0decimals 8 12 4 3" xfId="37365" xr:uid="{00000000-0005-0000-0000-0000C75F0000}"/>
    <cellStyle name="Input0decimals 8 12 5" xfId="15338" xr:uid="{00000000-0005-0000-0000-0000C85F0000}"/>
    <cellStyle name="Input0decimals 8 12 5 2" xfId="15339" xr:uid="{00000000-0005-0000-0000-0000C95F0000}"/>
    <cellStyle name="Input0decimals 8 12 5 2 2" xfId="37368" xr:uid="{00000000-0005-0000-0000-0000CA5F0000}"/>
    <cellStyle name="Input0decimals 8 12 5 3" xfId="37367" xr:uid="{00000000-0005-0000-0000-0000CB5F0000}"/>
    <cellStyle name="Input0decimals 8 12 6" xfId="15340" xr:uid="{00000000-0005-0000-0000-0000CC5F0000}"/>
    <cellStyle name="Input0decimals 8 12 6 2" xfId="15341" xr:uid="{00000000-0005-0000-0000-0000CD5F0000}"/>
    <cellStyle name="Input0decimals 8 12 6 2 2" xfId="37370" xr:uid="{00000000-0005-0000-0000-0000CE5F0000}"/>
    <cellStyle name="Input0decimals 8 12 6 3" xfId="37369" xr:uid="{00000000-0005-0000-0000-0000CF5F0000}"/>
    <cellStyle name="Input0decimals 8 12 7" xfId="15342" xr:uid="{00000000-0005-0000-0000-0000D05F0000}"/>
    <cellStyle name="Input0decimals 8 12 7 2" xfId="37371" xr:uid="{00000000-0005-0000-0000-0000D15F0000}"/>
    <cellStyle name="Input0decimals 8 12 8" xfId="15343" xr:uid="{00000000-0005-0000-0000-0000D25F0000}"/>
    <cellStyle name="Input0decimals 8 12 8 2" xfId="37372" xr:uid="{00000000-0005-0000-0000-0000D35F0000}"/>
    <cellStyle name="Input0decimals 8 12 9" xfId="37350" xr:uid="{00000000-0005-0000-0000-0000D45F0000}"/>
    <cellStyle name="Input0decimals 8 13" xfId="15344" xr:uid="{00000000-0005-0000-0000-0000D55F0000}"/>
    <cellStyle name="Input0decimals 8 13 2" xfId="15345" xr:uid="{00000000-0005-0000-0000-0000D65F0000}"/>
    <cellStyle name="Input0decimals 8 13 2 2" xfId="15346" xr:uid="{00000000-0005-0000-0000-0000D75F0000}"/>
    <cellStyle name="Input0decimals 8 13 2 2 2" xfId="15347" xr:uid="{00000000-0005-0000-0000-0000D85F0000}"/>
    <cellStyle name="Input0decimals 8 13 2 2 2 2" xfId="37376" xr:uid="{00000000-0005-0000-0000-0000D95F0000}"/>
    <cellStyle name="Input0decimals 8 13 2 2 3" xfId="37375" xr:uid="{00000000-0005-0000-0000-0000DA5F0000}"/>
    <cellStyle name="Input0decimals 8 13 2 3" xfId="15348" xr:uid="{00000000-0005-0000-0000-0000DB5F0000}"/>
    <cellStyle name="Input0decimals 8 13 2 3 2" xfId="15349" xr:uid="{00000000-0005-0000-0000-0000DC5F0000}"/>
    <cellStyle name="Input0decimals 8 13 2 3 2 2" xfId="37378" xr:uid="{00000000-0005-0000-0000-0000DD5F0000}"/>
    <cellStyle name="Input0decimals 8 13 2 3 3" xfId="37377" xr:uid="{00000000-0005-0000-0000-0000DE5F0000}"/>
    <cellStyle name="Input0decimals 8 13 2 4" xfId="15350" xr:uid="{00000000-0005-0000-0000-0000DF5F0000}"/>
    <cellStyle name="Input0decimals 8 13 2 4 2" xfId="37379" xr:uid="{00000000-0005-0000-0000-0000E05F0000}"/>
    <cellStyle name="Input0decimals 8 13 2 5" xfId="15351" xr:uid="{00000000-0005-0000-0000-0000E15F0000}"/>
    <cellStyle name="Input0decimals 8 13 2 5 2" xfId="37380" xr:uid="{00000000-0005-0000-0000-0000E25F0000}"/>
    <cellStyle name="Input0decimals 8 13 2 6" xfId="37374" xr:uid="{00000000-0005-0000-0000-0000E35F0000}"/>
    <cellStyle name="Input0decimals 8 13 3" xfId="15352" xr:uid="{00000000-0005-0000-0000-0000E45F0000}"/>
    <cellStyle name="Input0decimals 8 13 3 2" xfId="15353" xr:uid="{00000000-0005-0000-0000-0000E55F0000}"/>
    <cellStyle name="Input0decimals 8 13 3 2 2" xfId="15354" xr:uid="{00000000-0005-0000-0000-0000E65F0000}"/>
    <cellStyle name="Input0decimals 8 13 3 2 2 2" xfId="37383" xr:uid="{00000000-0005-0000-0000-0000E75F0000}"/>
    <cellStyle name="Input0decimals 8 13 3 2 3" xfId="37382" xr:uid="{00000000-0005-0000-0000-0000E85F0000}"/>
    <cellStyle name="Input0decimals 8 13 3 3" xfId="15355" xr:uid="{00000000-0005-0000-0000-0000E95F0000}"/>
    <cellStyle name="Input0decimals 8 13 3 3 2" xfId="15356" xr:uid="{00000000-0005-0000-0000-0000EA5F0000}"/>
    <cellStyle name="Input0decimals 8 13 3 3 2 2" xfId="37385" xr:uid="{00000000-0005-0000-0000-0000EB5F0000}"/>
    <cellStyle name="Input0decimals 8 13 3 3 3" xfId="37384" xr:uid="{00000000-0005-0000-0000-0000EC5F0000}"/>
    <cellStyle name="Input0decimals 8 13 3 4" xfId="15357" xr:uid="{00000000-0005-0000-0000-0000ED5F0000}"/>
    <cellStyle name="Input0decimals 8 13 3 4 2" xfId="37386" xr:uid="{00000000-0005-0000-0000-0000EE5F0000}"/>
    <cellStyle name="Input0decimals 8 13 3 5" xfId="15358" xr:uid="{00000000-0005-0000-0000-0000EF5F0000}"/>
    <cellStyle name="Input0decimals 8 13 3 5 2" xfId="37387" xr:uid="{00000000-0005-0000-0000-0000F05F0000}"/>
    <cellStyle name="Input0decimals 8 13 3 6" xfId="37381" xr:uid="{00000000-0005-0000-0000-0000F15F0000}"/>
    <cellStyle name="Input0decimals 8 13 4" xfId="15359" xr:uid="{00000000-0005-0000-0000-0000F25F0000}"/>
    <cellStyle name="Input0decimals 8 13 4 2" xfId="15360" xr:uid="{00000000-0005-0000-0000-0000F35F0000}"/>
    <cellStyle name="Input0decimals 8 13 4 2 2" xfId="37389" xr:uid="{00000000-0005-0000-0000-0000F45F0000}"/>
    <cellStyle name="Input0decimals 8 13 4 3" xfId="37388" xr:uid="{00000000-0005-0000-0000-0000F55F0000}"/>
    <cellStyle name="Input0decimals 8 13 5" xfId="15361" xr:uid="{00000000-0005-0000-0000-0000F65F0000}"/>
    <cellStyle name="Input0decimals 8 13 5 2" xfId="15362" xr:uid="{00000000-0005-0000-0000-0000F75F0000}"/>
    <cellStyle name="Input0decimals 8 13 5 2 2" xfId="37391" xr:uid="{00000000-0005-0000-0000-0000F85F0000}"/>
    <cellStyle name="Input0decimals 8 13 5 3" xfId="37390" xr:uid="{00000000-0005-0000-0000-0000F95F0000}"/>
    <cellStyle name="Input0decimals 8 13 6" xfId="15363" xr:uid="{00000000-0005-0000-0000-0000FA5F0000}"/>
    <cellStyle name="Input0decimals 8 13 6 2" xfId="15364" xr:uid="{00000000-0005-0000-0000-0000FB5F0000}"/>
    <cellStyle name="Input0decimals 8 13 6 2 2" xfId="37393" xr:uid="{00000000-0005-0000-0000-0000FC5F0000}"/>
    <cellStyle name="Input0decimals 8 13 6 3" xfId="37392" xr:uid="{00000000-0005-0000-0000-0000FD5F0000}"/>
    <cellStyle name="Input0decimals 8 13 7" xfId="15365" xr:uid="{00000000-0005-0000-0000-0000FE5F0000}"/>
    <cellStyle name="Input0decimals 8 13 7 2" xfId="37394" xr:uid="{00000000-0005-0000-0000-0000FF5F0000}"/>
    <cellStyle name="Input0decimals 8 13 8" xfId="15366" xr:uid="{00000000-0005-0000-0000-000000600000}"/>
    <cellStyle name="Input0decimals 8 13 8 2" xfId="37395" xr:uid="{00000000-0005-0000-0000-000001600000}"/>
    <cellStyle name="Input0decimals 8 13 9" xfId="37373" xr:uid="{00000000-0005-0000-0000-000002600000}"/>
    <cellStyle name="Input0decimals 8 14" xfId="15367" xr:uid="{00000000-0005-0000-0000-000003600000}"/>
    <cellStyle name="Input0decimals 8 14 2" xfId="15368" xr:uid="{00000000-0005-0000-0000-000004600000}"/>
    <cellStyle name="Input0decimals 8 14 2 2" xfId="15369" xr:uid="{00000000-0005-0000-0000-000005600000}"/>
    <cellStyle name="Input0decimals 8 14 2 2 2" xfId="15370" xr:uid="{00000000-0005-0000-0000-000006600000}"/>
    <cellStyle name="Input0decimals 8 14 2 2 2 2" xfId="37399" xr:uid="{00000000-0005-0000-0000-000007600000}"/>
    <cellStyle name="Input0decimals 8 14 2 2 3" xfId="37398" xr:uid="{00000000-0005-0000-0000-000008600000}"/>
    <cellStyle name="Input0decimals 8 14 2 3" xfId="15371" xr:uid="{00000000-0005-0000-0000-000009600000}"/>
    <cellStyle name="Input0decimals 8 14 2 3 2" xfId="15372" xr:uid="{00000000-0005-0000-0000-00000A600000}"/>
    <cellStyle name="Input0decimals 8 14 2 3 2 2" xfId="37401" xr:uid="{00000000-0005-0000-0000-00000B600000}"/>
    <cellStyle name="Input0decimals 8 14 2 3 3" xfId="37400" xr:uid="{00000000-0005-0000-0000-00000C600000}"/>
    <cellStyle name="Input0decimals 8 14 2 4" xfId="15373" xr:uid="{00000000-0005-0000-0000-00000D600000}"/>
    <cellStyle name="Input0decimals 8 14 2 4 2" xfId="37402" xr:uid="{00000000-0005-0000-0000-00000E600000}"/>
    <cellStyle name="Input0decimals 8 14 2 5" xfId="15374" xr:uid="{00000000-0005-0000-0000-00000F600000}"/>
    <cellStyle name="Input0decimals 8 14 2 5 2" xfId="37403" xr:uid="{00000000-0005-0000-0000-000010600000}"/>
    <cellStyle name="Input0decimals 8 14 2 6" xfId="37397" xr:uid="{00000000-0005-0000-0000-000011600000}"/>
    <cellStyle name="Input0decimals 8 14 3" xfId="15375" xr:uid="{00000000-0005-0000-0000-000012600000}"/>
    <cellStyle name="Input0decimals 8 14 3 2" xfId="15376" xr:uid="{00000000-0005-0000-0000-000013600000}"/>
    <cellStyle name="Input0decimals 8 14 3 2 2" xfId="15377" xr:uid="{00000000-0005-0000-0000-000014600000}"/>
    <cellStyle name="Input0decimals 8 14 3 2 2 2" xfId="37406" xr:uid="{00000000-0005-0000-0000-000015600000}"/>
    <cellStyle name="Input0decimals 8 14 3 2 3" xfId="37405" xr:uid="{00000000-0005-0000-0000-000016600000}"/>
    <cellStyle name="Input0decimals 8 14 3 3" xfId="15378" xr:uid="{00000000-0005-0000-0000-000017600000}"/>
    <cellStyle name="Input0decimals 8 14 3 3 2" xfId="15379" xr:uid="{00000000-0005-0000-0000-000018600000}"/>
    <cellStyle name="Input0decimals 8 14 3 3 2 2" xfId="37408" xr:uid="{00000000-0005-0000-0000-000019600000}"/>
    <cellStyle name="Input0decimals 8 14 3 3 3" xfId="37407" xr:uid="{00000000-0005-0000-0000-00001A600000}"/>
    <cellStyle name="Input0decimals 8 14 3 4" xfId="15380" xr:uid="{00000000-0005-0000-0000-00001B600000}"/>
    <cellStyle name="Input0decimals 8 14 3 4 2" xfId="37409" xr:uid="{00000000-0005-0000-0000-00001C600000}"/>
    <cellStyle name="Input0decimals 8 14 3 5" xfId="15381" xr:uid="{00000000-0005-0000-0000-00001D600000}"/>
    <cellStyle name="Input0decimals 8 14 3 5 2" xfId="37410" xr:uid="{00000000-0005-0000-0000-00001E600000}"/>
    <cellStyle name="Input0decimals 8 14 3 6" xfId="37404" xr:uid="{00000000-0005-0000-0000-00001F600000}"/>
    <cellStyle name="Input0decimals 8 14 4" xfId="15382" xr:uid="{00000000-0005-0000-0000-000020600000}"/>
    <cellStyle name="Input0decimals 8 14 4 2" xfId="15383" xr:uid="{00000000-0005-0000-0000-000021600000}"/>
    <cellStyle name="Input0decimals 8 14 4 2 2" xfId="37412" xr:uid="{00000000-0005-0000-0000-000022600000}"/>
    <cellStyle name="Input0decimals 8 14 4 3" xfId="37411" xr:uid="{00000000-0005-0000-0000-000023600000}"/>
    <cellStyle name="Input0decimals 8 14 5" xfId="15384" xr:uid="{00000000-0005-0000-0000-000024600000}"/>
    <cellStyle name="Input0decimals 8 14 5 2" xfId="15385" xr:uid="{00000000-0005-0000-0000-000025600000}"/>
    <cellStyle name="Input0decimals 8 14 5 2 2" xfId="37414" xr:uid="{00000000-0005-0000-0000-000026600000}"/>
    <cellStyle name="Input0decimals 8 14 5 3" xfId="37413" xr:uid="{00000000-0005-0000-0000-000027600000}"/>
    <cellStyle name="Input0decimals 8 14 6" xfId="15386" xr:uid="{00000000-0005-0000-0000-000028600000}"/>
    <cellStyle name="Input0decimals 8 14 6 2" xfId="15387" xr:uid="{00000000-0005-0000-0000-000029600000}"/>
    <cellStyle name="Input0decimals 8 14 6 2 2" xfId="37416" xr:uid="{00000000-0005-0000-0000-00002A600000}"/>
    <cellStyle name="Input0decimals 8 14 6 3" xfId="37415" xr:uid="{00000000-0005-0000-0000-00002B600000}"/>
    <cellStyle name="Input0decimals 8 14 7" xfId="15388" xr:uid="{00000000-0005-0000-0000-00002C600000}"/>
    <cellStyle name="Input0decimals 8 14 7 2" xfId="37417" xr:uid="{00000000-0005-0000-0000-00002D600000}"/>
    <cellStyle name="Input0decimals 8 14 8" xfId="15389" xr:uid="{00000000-0005-0000-0000-00002E600000}"/>
    <cellStyle name="Input0decimals 8 14 8 2" xfId="37418" xr:uid="{00000000-0005-0000-0000-00002F600000}"/>
    <cellStyle name="Input0decimals 8 14 9" xfId="37396" xr:uid="{00000000-0005-0000-0000-000030600000}"/>
    <cellStyle name="Input0decimals 8 15" xfId="15390" xr:uid="{00000000-0005-0000-0000-000031600000}"/>
    <cellStyle name="Input0decimals 8 15 2" xfId="15391" xr:uid="{00000000-0005-0000-0000-000032600000}"/>
    <cellStyle name="Input0decimals 8 15 2 2" xfId="15392" xr:uid="{00000000-0005-0000-0000-000033600000}"/>
    <cellStyle name="Input0decimals 8 15 2 2 2" xfId="15393" xr:uid="{00000000-0005-0000-0000-000034600000}"/>
    <cellStyle name="Input0decimals 8 15 2 2 2 2" xfId="37422" xr:uid="{00000000-0005-0000-0000-000035600000}"/>
    <cellStyle name="Input0decimals 8 15 2 2 3" xfId="37421" xr:uid="{00000000-0005-0000-0000-000036600000}"/>
    <cellStyle name="Input0decimals 8 15 2 3" xfId="15394" xr:uid="{00000000-0005-0000-0000-000037600000}"/>
    <cellStyle name="Input0decimals 8 15 2 3 2" xfId="15395" xr:uid="{00000000-0005-0000-0000-000038600000}"/>
    <cellStyle name="Input0decimals 8 15 2 3 2 2" xfId="37424" xr:uid="{00000000-0005-0000-0000-000039600000}"/>
    <cellStyle name="Input0decimals 8 15 2 3 3" xfId="37423" xr:uid="{00000000-0005-0000-0000-00003A600000}"/>
    <cellStyle name="Input0decimals 8 15 2 4" xfId="15396" xr:uid="{00000000-0005-0000-0000-00003B600000}"/>
    <cellStyle name="Input0decimals 8 15 2 4 2" xfId="37425" xr:uid="{00000000-0005-0000-0000-00003C600000}"/>
    <cellStyle name="Input0decimals 8 15 2 5" xfId="15397" xr:uid="{00000000-0005-0000-0000-00003D600000}"/>
    <cellStyle name="Input0decimals 8 15 2 5 2" xfId="37426" xr:uid="{00000000-0005-0000-0000-00003E600000}"/>
    <cellStyle name="Input0decimals 8 15 2 6" xfId="37420" xr:uid="{00000000-0005-0000-0000-00003F600000}"/>
    <cellStyle name="Input0decimals 8 15 3" xfId="15398" xr:uid="{00000000-0005-0000-0000-000040600000}"/>
    <cellStyle name="Input0decimals 8 15 3 2" xfId="15399" xr:uid="{00000000-0005-0000-0000-000041600000}"/>
    <cellStyle name="Input0decimals 8 15 3 2 2" xfId="15400" xr:uid="{00000000-0005-0000-0000-000042600000}"/>
    <cellStyle name="Input0decimals 8 15 3 2 2 2" xfId="37429" xr:uid="{00000000-0005-0000-0000-000043600000}"/>
    <cellStyle name="Input0decimals 8 15 3 2 3" xfId="37428" xr:uid="{00000000-0005-0000-0000-000044600000}"/>
    <cellStyle name="Input0decimals 8 15 3 3" xfId="15401" xr:uid="{00000000-0005-0000-0000-000045600000}"/>
    <cellStyle name="Input0decimals 8 15 3 3 2" xfId="15402" xr:uid="{00000000-0005-0000-0000-000046600000}"/>
    <cellStyle name="Input0decimals 8 15 3 3 2 2" xfId="37431" xr:uid="{00000000-0005-0000-0000-000047600000}"/>
    <cellStyle name="Input0decimals 8 15 3 3 3" xfId="37430" xr:uid="{00000000-0005-0000-0000-000048600000}"/>
    <cellStyle name="Input0decimals 8 15 3 4" xfId="15403" xr:uid="{00000000-0005-0000-0000-000049600000}"/>
    <cellStyle name="Input0decimals 8 15 3 4 2" xfId="37432" xr:uid="{00000000-0005-0000-0000-00004A600000}"/>
    <cellStyle name="Input0decimals 8 15 3 5" xfId="15404" xr:uid="{00000000-0005-0000-0000-00004B600000}"/>
    <cellStyle name="Input0decimals 8 15 3 5 2" xfId="37433" xr:uid="{00000000-0005-0000-0000-00004C600000}"/>
    <cellStyle name="Input0decimals 8 15 3 6" xfId="37427" xr:uid="{00000000-0005-0000-0000-00004D600000}"/>
    <cellStyle name="Input0decimals 8 15 4" xfId="15405" xr:uid="{00000000-0005-0000-0000-00004E600000}"/>
    <cellStyle name="Input0decimals 8 15 4 2" xfId="15406" xr:uid="{00000000-0005-0000-0000-00004F600000}"/>
    <cellStyle name="Input0decimals 8 15 4 2 2" xfId="37435" xr:uid="{00000000-0005-0000-0000-000050600000}"/>
    <cellStyle name="Input0decimals 8 15 4 3" xfId="37434" xr:uid="{00000000-0005-0000-0000-000051600000}"/>
    <cellStyle name="Input0decimals 8 15 5" xfId="15407" xr:uid="{00000000-0005-0000-0000-000052600000}"/>
    <cellStyle name="Input0decimals 8 15 5 2" xfId="15408" xr:uid="{00000000-0005-0000-0000-000053600000}"/>
    <cellStyle name="Input0decimals 8 15 5 2 2" xfId="37437" xr:uid="{00000000-0005-0000-0000-000054600000}"/>
    <cellStyle name="Input0decimals 8 15 5 3" xfId="37436" xr:uid="{00000000-0005-0000-0000-000055600000}"/>
    <cellStyle name="Input0decimals 8 15 6" xfId="15409" xr:uid="{00000000-0005-0000-0000-000056600000}"/>
    <cellStyle name="Input0decimals 8 15 6 2" xfId="37438" xr:uid="{00000000-0005-0000-0000-000057600000}"/>
    <cellStyle name="Input0decimals 8 15 7" xfId="15410" xr:uid="{00000000-0005-0000-0000-000058600000}"/>
    <cellStyle name="Input0decimals 8 15 7 2" xfId="37439" xr:uid="{00000000-0005-0000-0000-000059600000}"/>
    <cellStyle name="Input0decimals 8 15 8" xfId="37419" xr:uid="{00000000-0005-0000-0000-00005A600000}"/>
    <cellStyle name="Input0decimals 8 16" xfId="37303" xr:uid="{00000000-0005-0000-0000-00005B600000}"/>
    <cellStyle name="Input0decimals 8 2" xfId="15411" xr:uid="{00000000-0005-0000-0000-00005C600000}"/>
    <cellStyle name="Input0decimals 8 2 2" xfId="15412" xr:uid="{00000000-0005-0000-0000-00005D600000}"/>
    <cellStyle name="Input0decimals 8 2 2 2" xfId="15413" xr:uid="{00000000-0005-0000-0000-00005E600000}"/>
    <cellStyle name="Input0decimals 8 2 2 2 2" xfId="15414" xr:uid="{00000000-0005-0000-0000-00005F600000}"/>
    <cellStyle name="Input0decimals 8 2 2 2 2 2" xfId="37443" xr:uid="{00000000-0005-0000-0000-000060600000}"/>
    <cellStyle name="Input0decimals 8 2 2 2 3" xfId="37442" xr:uid="{00000000-0005-0000-0000-000061600000}"/>
    <cellStyle name="Input0decimals 8 2 2 3" xfId="15415" xr:uid="{00000000-0005-0000-0000-000062600000}"/>
    <cellStyle name="Input0decimals 8 2 2 3 2" xfId="15416" xr:uid="{00000000-0005-0000-0000-000063600000}"/>
    <cellStyle name="Input0decimals 8 2 2 3 2 2" xfId="37445" xr:uid="{00000000-0005-0000-0000-000064600000}"/>
    <cellStyle name="Input0decimals 8 2 2 3 3" xfId="37444" xr:uid="{00000000-0005-0000-0000-000065600000}"/>
    <cellStyle name="Input0decimals 8 2 2 4" xfId="15417" xr:uid="{00000000-0005-0000-0000-000066600000}"/>
    <cellStyle name="Input0decimals 8 2 2 4 2" xfId="37446" xr:uid="{00000000-0005-0000-0000-000067600000}"/>
    <cellStyle name="Input0decimals 8 2 2 5" xfId="15418" xr:uid="{00000000-0005-0000-0000-000068600000}"/>
    <cellStyle name="Input0decimals 8 2 2 5 2" xfId="37447" xr:uid="{00000000-0005-0000-0000-000069600000}"/>
    <cellStyle name="Input0decimals 8 2 2 6" xfId="37441" xr:uid="{00000000-0005-0000-0000-00006A600000}"/>
    <cellStyle name="Input0decimals 8 2 3" xfId="15419" xr:uid="{00000000-0005-0000-0000-00006B600000}"/>
    <cellStyle name="Input0decimals 8 2 3 2" xfId="15420" xr:uid="{00000000-0005-0000-0000-00006C600000}"/>
    <cellStyle name="Input0decimals 8 2 3 2 2" xfId="15421" xr:uid="{00000000-0005-0000-0000-00006D600000}"/>
    <cellStyle name="Input0decimals 8 2 3 2 2 2" xfId="37450" xr:uid="{00000000-0005-0000-0000-00006E600000}"/>
    <cellStyle name="Input0decimals 8 2 3 2 3" xfId="37449" xr:uid="{00000000-0005-0000-0000-00006F600000}"/>
    <cellStyle name="Input0decimals 8 2 3 3" xfId="15422" xr:uid="{00000000-0005-0000-0000-000070600000}"/>
    <cellStyle name="Input0decimals 8 2 3 3 2" xfId="15423" xr:uid="{00000000-0005-0000-0000-000071600000}"/>
    <cellStyle name="Input0decimals 8 2 3 3 2 2" xfId="37452" xr:uid="{00000000-0005-0000-0000-000072600000}"/>
    <cellStyle name="Input0decimals 8 2 3 3 3" xfId="37451" xr:uid="{00000000-0005-0000-0000-000073600000}"/>
    <cellStyle name="Input0decimals 8 2 3 4" xfId="15424" xr:uid="{00000000-0005-0000-0000-000074600000}"/>
    <cellStyle name="Input0decimals 8 2 3 4 2" xfId="37453" xr:uid="{00000000-0005-0000-0000-000075600000}"/>
    <cellStyle name="Input0decimals 8 2 3 5" xfId="15425" xr:uid="{00000000-0005-0000-0000-000076600000}"/>
    <cellStyle name="Input0decimals 8 2 3 5 2" xfId="37454" xr:uid="{00000000-0005-0000-0000-000077600000}"/>
    <cellStyle name="Input0decimals 8 2 3 6" xfId="37448" xr:uid="{00000000-0005-0000-0000-000078600000}"/>
    <cellStyle name="Input0decimals 8 2 4" xfId="15426" xr:uid="{00000000-0005-0000-0000-000079600000}"/>
    <cellStyle name="Input0decimals 8 2 4 2" xfId="15427" xr:uid="{00000000-0005-0000-0000-00007A600000}"/>
    <cellStyle name="Input0decimals 8 2 4 2 2" xfId="37456" xr:uid="{00000000-0005-0000-0000-00007B600000}"/>
    <cellStyle name="Input0decimals 8 2 4 3" xfId="37455" xr:uid="{00000000-0005-0000-0000-00007C600000}"/>
    <cellStyle name="Input0decimals 8 2 5" xfId="15428" xr:uid="{00000000-0005-0000-0000-00007D600000}"/>
    <cellStyle name="Input0decimals 8 2 5 2" xfId="15429" xr:uid="{00000000-0005-0000-0000-00007E600000}"/>
    <cellStyle name="Input0decimals 8 2 5 2 2" xfId="37458" xr:uid="{00000000-0005-0000-0000-00007F600000}"/>
    <cellStyle name="Input0decimals 8 2 5 3" xfId="37457" xr:uid="{00000000-0005-0000-0000-000080600000}"/>
    <cellStyle name="Input0decimals 8 2 6" xfId="15430" xr:uid="{00000000-0005-0000-0000-000081600000}"/>
    <cellStyle name="Input0decimals 8 2 6 2" xfId="15431" xr:uid="{00000000-0005-0000-0000-000082600000}"/>
    <cellStyle name="Input0decimals 8 2 6 2 2" xfId="37460" xr:uid="{00000000-0005-0000-0000-000083600000}"/>
    <cellStyle name="Input0decimals 8 2 6 3" xfId="37459" xr:uid="{00000000-0005-0000-0000-000084600000}"/>
    <cellStyle name="Input0decimals 8 2 7" xfId="15432" xr:uid="{00000000-0005-0000-0000-000085600000}"/>
    <cellStyle name="Input0decimals 8 2 7 2" xfId="37461" xr:uid="{00000000-0005-0000-0000-000086600000}"/>
    <cellStyle name="Input0decimals 8 2 8" xfId="15433" xr:uid="{00000000-0005-0000-0000-000087600000}"/>
    <cellStyle name="Input0decimals 8 2 8 2" xfId="37462" xr:uid="{00000000-0005-0000-0000-000088600000}"/>
    <cellStyle name="Input0decimals 8 2 9" xfId="37440" xr:uid="{00000000-0005-0000-0000-000089600000}"/>
    <cellStyle name="Input0decimals 8 3" xfId="15434" xr:uid="{00000000-0005-0000-0000-00008A600000}"/>
    <cellStyle name="Input0decimals 8 3 2" xfId="15435" xr:uid="{00000000-0005-0000-0000-00008B600000}"/>
    <cellStyle name="Input0decimals 8 3 2 2" xfId="15436" xr:uid="{00000000-0005-0000-0000-00008C600000}"/>
    <cellStyle name="Input0decimals 8 3 2 2 2" xfId="15437" xr:uid="{00000000-0005-0000-0000-00008D600000}"/>
    <cellStyle name="Input0decimals 8 3 2 2 2 2" xfId="37466" xr:uid="{00000000-0005-0000-0000-00008E600000}"/>
    <cellStyle name="Input0decimals 8 3 2 2 3" xfId="37465" xr:uid="{00000000-0005-0000-0000-00008F600000}"/>
    <cellStyle name="Input0decimals 8 3 2 3" xfId="15438" xr:uid="{00000000-0005-0000-0000-000090600000}"/>
    <cellStyle name="Input0decimals 8 3 2 3 2" xfId="15439" xr:uid="{00000000-0005-0000-0000-000091600000}"/>
    <cellStyle name="Input0decimals 8 3 2 3 2 2" xfId="37468" xr:uid="{00000000-0005-0000-0000-000092600000}"/>
    <cellStyle name="Input0decimals 8 3 2 3 3" xfId="37467" xr:uid="{00000000-0005-0000-0000-000093600000}"/>
    <cellStyle name="Input0decimals 8 3 2 4" xfId="15440" xr:uid="{00000000-0005-0000-0000-000094600000}"/>
    <cellStyle name="Input0decimals 8 3 2 4 2" xfId="37469" xr:uid="{00000000-0005-0000-0000-000095600000}"/>
    <cellStyle name="Input0decimals 8 3 2 5" xfId="15441" xr:uid="{00000000-0005-0000-0000-000096600000}"/>
    <cellStyle name="Input0decimals 8 3 2 5 2" xfId="37470" xr:uid="{00000000-0005-0000-0000-000097600000}"/>
    <cellStyle name="Input0decimals 8 3 2 6" xfId="37464" xr:uid="{00000000-0005-0000-0000-000098600000}"/>
    <cellStyle name="Input0decimals 8 3 3" xfId="15442" xr:uid="{00000000-0005-0000-0000-000099600000}"/>
    <cellStyle name="Input0decimals 8 3 3 2" xfId="15443" xr:uid="{00000000-0005-0000-0000-00009A600000}"/>
    <cellStyle name="Input0decimals 8 3 3 2 2" xfId="15444" xr:uid="{00000000-0005-0000-0000-00009B600000}"/>
    <cellStyle name="Input0decimals 8 3 3 2 2 2" xfId="37473" xr:uid="{00000000-0005-0000-0000-00009C600000}"/>
    <cellStyle name="Input0decimals 8 3 3 2 3" xfId="37472" xr:uid="{00000000-0005-0000-0000-00009D600000}"/>
    <cellStyle name="Input0decimals 8 3 3 3" xfId="15445" xr:uid="{00000000-0005-0000-0000-00009E600000}"/>
    <cellStyle name="Input0decimals 8 3 3 3 2" xfId="15446" xr:uid="{00000000-0005-0000-0000-00009F600000}"/>
    <cellStyle name="Input0decimals 8 3 3 3 2 2" xfId="37475" xr:uid="{00000000-0005-0000-0000-0000A0600000}"/>
    <cellStyle name="Input0decimals 8 3 3 3 3" xfId="37474" xr:uid="{00000000-0005-0000-0000-0000A1600000}"/>
    <cellStyle name="Input0decimals 8 3 3 4" xfId="15447" xr:uid="{00000000-0005-0000-0000-0000A2600000}"/>
    <cellStyle name="Input0decimals 8 3 3 4 2" xfId="37476" xr:uid="{00000000-0005-0000-0000-0000A3600000}"/>
    <cellStyle name="Input0decimals 8 3 3 5" xfId="15448" xr:uid="{00000000-0005-0000-0000-0000A4600000}"/>
    <cellStyle name="Input0decimals 8 3 3 5 2" xfId="37477" xr:uid="{00000000-0005-0000-0000-0000A5600000}"/>
    <cellStyle name="Input0decimals 8 3 3 6" xfId="37471" xr:uid="{00000000-0005-0000-0000-0000A6600000}"/>
    <cellStyle name="Input0decimals 8 3 4" xfId="15449" xr:uid="{00000000-0005-0000-0000-0000A7600000}"/>
    <cellStyle name="Input0decimals 8 3 4 2" xfId="37478" xr:uid="{00000000-0005-0000-0000-0000A8600000}"/>
    <cellStyle name="Input0decimals 8 3 5" xfId="15450" xr:uid="{00000000-0005-0000-0000-0000A9600000}"/>
    <cellStyle name="Input0decimals 8 3 5 2" xfId="37479" xr:uid="{00000000-0005-0000-0000-0000AA600000}"/>
    <cellStyle name="Input0decimals 8 3 6" xfId="37463" xr:uid="{00000000-0005-0000-0000-0000AB600000}"/>
    <cellStyle name="Input0decimals 8 4" xfId="15451" xr:uid="{00000000-0005-0000-0000-0000AC600000}"/>
    <cellStyle name="Input0decimals 8 4 2" xfId="15452" xr:uid="{00000000-0005-0000-0000-0000AD600000}"/>
    <cellStyle name="Input0decimals 8 4 2 2" xfId="15453" xr:uid="{00000000-0005-0000-0000-0000AE600000}"/>
    <cellStyle name="Input0decimals 8 4 2 2 2" xfId="15454" xr:uid="{00000000-0005-0000-0000-0000AF600000}"/>
    <cellStyle name="Input0decimals 8 4 2 2 2 2" xfId="37483" xr:uid="{00000000-0005-0000-0000-0000B0600000}"/>
    <cellStyle name="Input0decimals 8 4 2 2 3" xfId="37482" xr:uid="{00000000-0005-0000-0000-0000B1600000}"/>
    <cellStyle name="Input0decimals 8 4 2 3" xfId="15455" xr:uid="{00000000-0005-0000-0000-0000B2600000}"/>
    <cellStyle name="Input0decimals 8 4 2 3 2" xfId="15456" xr:uid="{00000000-0005-0000-0000-0000B3600000}"/>
    <cellStyle name="Input0decimals 8 4 2 3 2 2" xfId="37485" xr:uid="{00000000-0005-0000-0000-0000B4600000}"/>
    <cellStyle name="Input0decimals 8 4 2 3 3" xfId="37484" xr:uid="{00000000-0005-0000-0000-0000B5600000}"/>
    <cellStyle name="Input0decimals 8 4 2 4" xfId="15457" xr:uid="{00000000-0005-0000-0000-0000B6600000}"/>
    <cellStyle name="Input0decimals 8 4 2 4 2" xfId="37486" xr:uid="{00000000-0005-0000-0000-0000B7600000}"/>
    <cellStyle name="Input0decimals 8 4 2 5" xfId="15458" xr:uid="{00000000-0005-0000-0000-0000B8600000}"/>
    <cellStyle name="Input0decimals 8 4 2 5 2" xfId="37487" xr:uid="{00000000-0005-0000-0000-0000B9600000}"/>
    <cellStyle name="Input0decimals 8 4 2 6" xfId="37481" xr:uid="{00000000-0005-0000-0000-0000BA600000}"/>
    <cellStyle name="Input0decimals 8 4 3" xfId="15459" xr:uid="{00000000-0005-0000-0000-0000BB600000}"/>
    <cellStyle name="Input0decimals 8 4 3 2" xfId="15460" xr:uid="{00000000-0005-0000-0000-0000BC600000}"/>
    <cellStyle name="Input0decimals 8 4 3 2 2" xfId="15461" xr:uid="{00000000-0005-0000-0000-0000BD600000}"/>
    <cellStyle name="Input0decimals 8 4 3 2 2 2" xfId="37490" xr:uid="{00000000-0005-0000-0000-0000BE600000}"/>
    <cellStyle name="Input0decimals 8 4 3 2 3" xfId="37489" xr:uid="{00000000-0005-0000-0000-0000BF600000}"/>
    <cellStyle name="Input0decimals 8 4 3 3" xfId="15462" xr:uid="{00000000-0005-0000-0000-0000C0600000}"/>
    <cellStyle name="Input0decimals 8 4 3 3 2" xfId="15463" xr:uid="{00000000-0005-0000-0000-0000C1600000}"/>
    <cellStyle name="Input0decimals 8 4 3 3 2 2" xfId="37492" xr:uid="{00000000-0005-0000-0000-0000C2600000}"/>
    <cellStyle name="Input0decimals 8 4 3 3 3" xfId="37491" xr:uid="{00000000-0005-0000-0000-0000C3600000}"/>
    <cellStyle name="Input0decimals 8 4 3 4" xfId="15464" xr:uid="{00000000-0005-0000-0000-0000C4600000}"/>
    <cellStyle name="Input0decimals 8 4 3 4 2" xfId="37493" xr:uid="{00000000-0005-0000-0000-0000C5600000}"/>
    <cellStyle name="Input0decimals 8 4 3 5" xfId="15465" xr:uid="{00000000-0005-0000-0000-0000C6600000}"/>
    <cellStyle name="Input0decimals 8 4 3 5 2" xfId="37494" xr:uid="{00000000-0005-0000-0000-0000C7600000}"/>
    <cellStyle name="Input0decimals 8 4 3 6" xfId="37488" xr:uid="{00000000-0005-0000-0000-0000C8600000}"/>
    <cellStyle name="Input0decimals 8 4 4" xfId="15466" xr:uid="{00000000-0005-0000-0000-0000C9600000}"/>
    <cellStyle name="Input0decimals 8 4 4 2" xfId="15467" xr:uid="{00000000-0005-0000-0000-0000CA600000}"/>
    <cellStyle name="Input0decimals 8 4 4 2 2" xfId="37496" xr:uid="{00000000-0005-0000-0000-0000CB600000}"/>
    <cellStyle name="Input0decimals 8 4 4 3" xfId="37495" xr:uid="{00000000-0005-0000-0000-0000CC600000}"/>
    <cellStyle name="Input0decimals 8 4 5" xfId="15468" xr:uid="{00000000-0005-0000-0000-0000CD600000}"/>
    <cellStyle name="Input0decimals 8 4 5 2" xfId="15469" xr:uid="{00000000-0005-0000-0000-0000CE600000}"/>
    <cellStyle name="Input0decimals 8 4 5 2 2" xfId="37498" xr:uid="{00000000-0005-0000-0000-0000CF600000}"/>
    <cellStyle name="Input0decimals 8 4 5 3" xfId="37497" xr:uid="{00000000-0005-0000-0000-0000D0600000}"/>
    <cellStyle name="Input0decimals 8 4 6" xfId="15470" xr:uid="{00000000-0005-0000-0000-0000D1600000}"/>
    <cellStyle name="Input0decimals 8 4 6 2" xfId="15471" xr:uid="{00000000-0005-0000-0000-0000D2600000}"/>
    <cellStyle name="Input0decimals 8 4 6 2 2" xfId="37500" xr:uid="{00000000-0005-0000-0000-0000D3600000}"/>
    <cellStyle name="Input0decimals 8 4 6 3" xfId="37499" xr:uid="{00000000-0005-0000-0000-0000D4600000}"/>
    <cellStyle name="Input0decimals 8 4 7" xfId="15472" xr:uid="{00000000-0005-0000-0000-0000D5600000}"/>
    <cellStyle name="Input0decimals 8 4 7 2" xfId="37501" xr:uid="{00000000-0005-0000-0000-0000D6600000}"/>
    <cellStyle name="Input0decimals 8 4 8" xfId="15473" xr:uid="{00000000-0005-0000-0000-0000D7600000}"/>
    <cellStyle name="Input0decimals 8 4 8 2" xfId="37502" xr:uid="{00000000-0005-0000-0000-0000D8600000}"/>
    <cellStyle name="Input0decimals 8 4 9" xfId="37480" xr:uid="{00000000-0005-0000-0000-0000D9600000}"/>
    <cellStyle name="Input0decimals 8 5" xfId="15474" xr:uid="{00000000-0005-0000-0000-0000DA600000}"/>
    <cellStyle name="Input0decimals 8 5 2" xfId="15475" xr:uid="{00000000-0005-0000-0000-0000DB600000}"/>
    <cellStyle name="Input0decimals 8 5 2 2" xfId="15476" xr:uid="{00000000-0005-0000-0000-0000DC600000}"/>
    <cellStyle name="Input0decimals 8 5 2 2 2" xfId="15477" xr:uid="{00000000-0005-0000-0000-0000DD600000}"/>
    <cellStyle name="Input0decimals 8 5 2 2 2 2" xfId="37506" xr:uid="{00000000-0005-0000-0000-0000DE600000}"/>
    <cellStyle name="Input0decimals 8 5 2 2 3" xfId="37505" xr:uid="{00000000-0005-0000-0000-0000DF600000}"/>
    <cellStyle name="Input0decimals 8 5 2 3" xfId="15478" xr:uid="{00000000-0005-0000-0000-0000E0600000}"/>
    <cellStyle name="Input0decimals 8 5 2 3 2" xfId="15479" xr:uid="{00000000-0005-0000-0000-0000E1600000}"/>
    <cellStyle name="Input0decimals 8 5 2 3 2 2" xfId="37508" xr:uid="{00000000-0005-0000-0000-0000E2600000}"/>
    <cellStyle name="Input0decimals 8 5 2 3 3" xfId="37507" xr:uid="{00000000-0005-0000-0000-0000E3600000}"/>
    <cellStyle name="Input0decimals 8 5 2 4" xfId="15480" xr:uid="{00000000-0005-0000-0000-0000E4600000}"/>
    <cellStyle name="Input0decimals 8 5 2 4 2" xfId="37509" xr:uid="{00000000-0005-0000-0000-0000E5600000}"/>
    <cellStyle name="Input0decimals 8 5 2 5" xfId="15481" xr:uid="{00000000-0005-0000-0000-0000E6600000}"/>
    <cellStyle name="Input0decimals 8 5 2 5 2" xfId="37510" xr:uid="{00000000-0005-0000-0000-0000E7600000}"/>
    <cellStyle name="Input0decimals 8 5 2 6" xfId="37504" xr:uid="{00000000-0005-0000-0000-0000E8600000}"/>
    <cellStyle name="Input0decimals 8 5 3" xfId="15482" xr:uid="{00000000-0005-0000-0000-0000E9600000}"/>
    <cellStyle name="Input0decimals 8 5 3 2" xfId="15483" xr:uid="{00000000-0005-0000-0000-0000EA600000}"/>
    <cellStyle name="Input0decimals 8 5 3 2 2" xfId="15484" xr:uid="{00000000-0005-0000-0000-0000EB600000}"/>
    <cellStyle name="Input0decimals 8 5 3 2 2 2" xfId="37513" xr:uid="{00000000-0005-0000-0000-0000EC600000}"/>
    <cellStyle name="Input0decimals 8 5 3 2 3" xfId="37512" xr:uid="{00000000-0005-0000-0000-0000ED600000}"/>
    <cellStyle name="Input0decimals 8 5 3 3" xfId="15485" xr:uid="{00000000-0005-0000-0000-0000EE600000}"/>
    <cellStyle name="Input0decimals 8 5 3 3 2" xfId="15486" xr:uid="{00000000-0005-0000-0000-0000EF600000}"/>
    <cellStyle name="Input0decimals 8 5 3 3 2 2" xfId="37515" xr:uid="{00000000-0005-0000-0000-0000F0600000}"/>
    <cellStyle name="Input0decimals 8 5 3 3 3" xfId="37514" xr:uid="{00000000-0005-0000-0000-0000F1600000}"/>
    <cellStyle name="Input0decimals 8 5 3 4" xfId="15487" xr:uid="{00000000-0005-0000-0000-0000F2600000}"/>
    <cellStyle name="Input0decimals 8 5 3 4 2" xfId="37516" xr:uid="{00000000-0005-0000-0000-0000F3600000}"/>
    <cellStyle name="Input0decimals 8 5 3 5" xfId="15488" xr:uid="{00000000-0005-0000-0000-0000F4600000}"/>
    <cellStyle name="Input0decimals 8 5 3 5 2" xfId="37517" xr:uid="{00000000-0005-0000-0000-0000F5600000}"/>
    <cellStyle name="Input0decimals 8 5 3 6" xfId="37511" xr:uid="{00000000-0005-0000-0000-0000F6600000}"/>
    <cellStyle name="Input0decimals 8 5 4" xfId="15489" xr:uid="{00000000-0005-0000-0000-0000F7600000}"/>
    <cellStyle name="Input0decimals 8 5 4 2" xfId="15490" xr:uid="{00000000-0005-0000-0000-0000F8600000}"/>
    <cellStyle name="Input0decimals 8 5 4 2 2" xfId="37519" xr:uid="{00000000-0005-0000-0000-0000F9600000}"/>
    <cellStyle name="Input0decimals 8 5 4 3" xfId="37518" xr:uid="{00000000-0005-0000-0000-0000FA600000}"/>
    <cellStyle name="Input0decimals 8 5 5" xfId="15491" xr:uid="{00000000-0005-0000-0000-0000FB600000}"/>
    <cellStyle name="Input0decimals 8 5 5 2" xfId="15492" xr:uid="{00000000-0005-0000-0000-0000FC600000}"/>
    <cellStyle name="Input0decimals 8 5 5 2 2" xfId="37521" xr:uid="{00000000-0005-0000-0000-0000FD600000}"/>
    <cellStyle name="Input0decimals 8 5 5 3" xfId="37520" xr:uid="{00000000-0005-0000-0000-0000FE600000}"/>
    <cellStyle name="Input0decimals 8 5 6" xfId="15493" xr:uid="{00000000-0005-0000-0000-0000FF600000}"/>
    <cellStyle name="Input0decimals 8 5 6 2" xfId="15494" xr:uid="{00000000-0005-0000-0000-000000610000}"/>
    <cellStyle name="Input0decimals 8 5 6 2 2" xfId="37523" xr:uid="{00000000-0005-0000-0000-000001610000}"/>
    <cellStyle name="Input0decimals 8 5 6 3" xfId="37522" xr:uid="{00000000-0005-0000-0000-000002610000}"/>
    <cellStyle name="Input0decimals 8 5 7" xfId="15495" xr:uid="{00000000-0005-0000-0000-000003610000}"/>
    <cellStyle name="Input0decimals 8 5 7 2" xfId="37524" xr:uid="{00000000-0005-0000-0000-000004610000}"/>
    <cellStyle name="Input0decimals 8 5 8" xfId="15496" xr:uid="{00000000-0005-0000-0000-000005610000}"/>
    <cellStyle name="Input0decimals 8 5 8 2" xfId="37525" xr:uid="{00000000-0005-0000-0000-000006610000}"/>
    <cellStyle name="Input0decimals 8 5 9" xfId="37503" xr:uid="{00000000-0005-0000-0000-000007610000}"/>
    <cellStyle name="Input0decimals 8 6" xfId="15497" xr:uid="{00000000-0005-0000-0000-000008610000}"/>
    <cellStyle name="Input0decimals 8 6 2" xfId="15498" xr:uid="{00000000-0005-0000-0000-000009610000}"/>
    <cellStyle name="Input0decimals 8 6 2 2" xfId="15499" xr:uid="{00000000-0005-0000-0000-00000A610000}"/>
    <cellStyle name="Input0decimals 8 6 2 2 2" xfId="15500" xr:uid="{00000000-0005-0000-0000-00000B610000}"/>
    <cellStyle name="Input0decimals 8 6 2 2 2 2" xfId="37529" xr:uid="{00000000-0005-0000-0000-00000C610000}"/>
    <cellStyle name="Input0decimals 8 6 2 2 3" xfId="37528" xr:uid="{00000000-0005-0000-0000-00000D610000}"/>
    <cellStyle name="Input0decimals 8 6 2 3" xfId="15501" xr:uid="{00000000-0005-0000-0000-00000E610000}"/>
    <cellStyle name="Input0decimals 8 6 2 3 2" xfId="15502" xr:uid="{00000000-0005-0000-0000-00000F610000}"/>
    <cellStyle name="Input0decimals 8 6 2 3 2 2" xfId="37531" xr:uid="{00000000-0005-0000-0000-000010610000}"/>
    <cellStyle name="Input0decimals 8 6 2 3 3" xfId="37530" xr:uid="{00000000-0005-0000-0000-000011610000}"/>
    <cellStyle name="Input0decimals 8 6 2 4" xfId="15503" xr:uid="{00000000-0005-0000-0000-000012610000}"/>
    <cellStyle name="Input0decimals 8 6 2 4 2" xfId="37532" xr:uid="{00000000-0005-0000-0000-000013610000}"/>
    <cellStyle name="Input0decimals 8 6 2 5" xfId="15504" xr:uid="{00000000-0005-0000-0000-000014610000}"/>
    <cellStyle name="Input0decimals 8 6 2 5 2" xfId="37533" xr:uid="{00000000-0005-0000-0000-000015610000}"/>
    <cellStyle name="Input0decimals 8 6 2 6" xfId="37527" xr:uid="{00000000-0005-0000-0000-000016610000}"/>
    <cellStyle name="Input0decimals 8 6 3" xfId="15505" xr:uid="{00000000-0005-0000-0000-000017610000}"/>
    <cellStyle name="Input0decimals 8 6 3 2" xfId="15506" xr:uid="{00000000-0005-0000-0000-000018610000}"/>
    <cellStyle name="Input0decimals 8 6 3 2 2" xfId="15507" xr:uid="{00000000-0005-0000-0000-000019610000}"/>
    <cellStyle name="Input0decimals 8 6 3 2 2 2" xfId="37536" xr:uid="{00000000-0005-0000-0000-00001A610000}"/>
    <cellStyle name="Input0decimals 8 6 3 2 3" xfId="37535" xr:uid="{00000000-0005-0000-0000-00001B610000}"/>
    <cellStyle name="Input0decimals 8 6 3 3" xfId="15508" xr:uid="{00000000-0005-0000-0000-00001C610000}"/>
    <cellStyle name="Input0decimals 8 6 3 3 2" xfId="15509" xr:uid="{00000000-0005-0000-0000-00001D610000}"/>
    <cellStyle name="Input0decimals 8 6 3 3 2 2" xfId="37538" xr:uid="{00000000-0005-0000-0000-00001E610000}"/>
    <cellStyle name="Input0decimals 8 6 3 3 3" xfId="37537" xr:uid="{00000000-0005-0000-0000-00001F610000}"/>
    <cellStyle name="Input0decimals 8 6 3 4" xfId="15510" xr:uid="{00000000-0005-0000-0000-000020610000}"/>
    <cellStyle name="Input0decimals 8 6 3 4 2" xfId="37539" xr:uid="{00000000-0005-0000-0000-000021610000}"/>
    <cellStyle name="Input0decimals 8 6 3 5" xfId="15511" xr:uid="{00000000-0005-0000-0000-000022610000}"/>
    <cellStyle name="Input0decimals 8 6 3 5 2" xfId="37540" xr:uid="{00000000-0005-0000-0000-000023610000}"/>
    <cellStyle name="Input0decimals 8 6 3 6" xfId="37534" xr:uid="{00000000-0005-0000-0000-000024610000}"/>
    <cellStyle name="Input0decimals 8 6 4" xfId="15512" xr:uid="{00000000-0005-0000-0000-000025610000}"/>
    <cellStyle name="Input0decimals 8 6 4 2" xfId="15513" xr:uid="{00000000-0005-0000-0000-000026610000}"/>
    <cellStyle name="Input0decimals 8 6 4 2 2" xfId="37542" xr:uid="{00000000-0005-0000-0000-000027610000}"/>
    <cellStyle name="Input0decimals 8 6 4 3" xfId="37541" xr:uid="{00000000-0005-0000-0000-000028610000}"/>
    <cellStyle name="Input0decimals 8 6 5" xfId="15514" xr:uid="{00000000-0005-0000-0000-000029610000}"/>
    <cellStyle name="Input0decimals 8 6 5 2" xfId="15515" xr:uid="{00000000-0005-0000-0000-00002A610000}"/>
    <cellStyle name="Input0decimals 8 6 5 2 2" xfId="37544" xr:uid="{00000000-0005-0000-0000-00002B610000}"/>
    <cellStyle name="Input0decimals 8 6 5 3" xfId="37543" xr:uid="{00000000-0005-0000-0000-00002C610000}"/>
    <cellStyle name="Input0decimals 8 6 6" xfId="15516" xr:uid="{00000000-0005-0000-0000-00002D610000}"/>
    <cellStyle name="Input0decimals 8 6 6 2" xfId="15517" xr:uid="{00000000-0005-0000-0000-00002E610000}"/>
    <cellStyle name="Input0decimals 8 6 6 2 2" xfId="37546" xr:uid="{00000000-0005-0000-0000-00002F610000}"/>
    <cellStyle name="Input0decimals 8 6 6 3" xfId="37545" xr:uid="{00000000-0005-0000-0000-000030610000}"/>
    <cellStyle name="Input0decimals 8 6 7" xfId="15518" xr:uid="{00000000-0005-0000-0000-000031610000}"/>
    <cellStyle name="Input0decimals 8 6 7 2" xfId="37547" xr:uid="{00000000-0005-0000-0000-000032610000}"/>
    <cellStyle name="Input0decimals 8 6 8" xfId="15519" xr:uid="{00000000-0005-0000-0000-000033610000}"/>
    <cellStyle name="Input0decimals 8 6 8 2" xfId="37548" xr:uid="{00000000-0005-0000-0000-000034610000}"/>
    <cellStyle name="Input0decimals 8 6 9" xfId="37526" xr:uid="{00000000-0005-0000-0000-000035610000}"/>
    <cellStyle name="Input0decimals 8 7" xfId="15520" xr:uid="{00000000-0005-0000-0000-000036610000}"/>
    <cellStyle name="Input0decimals 8 7 2" xfId="15521" xr:uid="{00000000-0005-0000-0000-000037610000}"/>
    <cellStyle name="Input0decimals 8 7 2 2" xfId="15522" xr:uid="{00000000-0005-0000-0000-000038610000}"/>
    <cellStyle name="Input0decimals 8 7 2 2 2" xfId="15523" xr:uid="{00000000-0005-0000-0000-000039610000}"/>
    <cellStyle name="Input0decimals 8 7 2 2 2 2" xfId="37552" xr:uid="{00000000-0005-0000-0000-00003A610000}"/>
    <cellStyle name="Input0decimals 8 7 2 2 3" xfId="37551" xr:uid="{00000000-0005-0000-0000-00003B610000}"/>
    <cellStyle name="Input0decimals 8 7 2 3" xfId="15524" xr:uid="{00000000-0005-0000-0000-00003C610000}"/>
    <cellStyle name="Input0decimals 8 7 2 3 2" xfId="15525" xr:uid="{00000000-0005-0000-0000-00003D610000}"/>
    <cellStyle name="Input0decimals 8 7 2 3 2 2" xfId="37554" xr:uid="{00000000-0005-0000-0000-00003E610000}"/>
    <cellStyle name="Input0decimals 8 7 2 3 3" xfId="37553" xr:uid="{00000000-0005-0000-0000-00003F610000}"/>
    <cellStyle name="Input0decimals 8 7 2 4" xfId="15526" xr:uid="{00000000-0005-0000-0000-000040610000}"/>
    <cellStyle name="Input0decimals 8 7 2 4 2" xfId="37555" xr:uid="{00000000-0005-0000-0000-000041610000}"/>
    <cellStyle name="Input0decimals 8 7 2 5" xfId="15527" xr:uid="{00000000-0005-0000-0000-000042610000}"/>
    <cellStyle name="Input0decimals 8 7 2 5 2" xfId="37556" xr:uid="{00000000-0005-0000-0000-000043610000}"/>
    <cellStyle name="Input0decimals 8 7 2 6" xfId="37550" xr:uid="{00000000-0005-0000-0000-000044610000}"/>
    <cellStyle name="Input0decimals 8 7 3" xfId="15528" xr:uid="{00000000-0005-0000-0000-000045610000}"/>
    <cellStyle name="Input0decimals 8 7 3 2" xfId="15529" xr:uid="{00000000-0005-0000-0000-000046610000}"/>
    <cellStyle name="Input0decimals 8 7 3 2 2" xfId="15530" xr:uid="{00000000-0005-0000-0000-000047610000}"/>
    <cellStyle name="Input0decimals 8 7 3 2 2 2" xfId="37559" xr:uid="{00000000-0005-0000-0000-000048610000}"/>
    <cellStyle name="Input0decimals 8 7 3 2 3" xfId="37558" xr:uid="{00000000-0005-0000-0000-000049610000}"/>
    <cellStyle name="Input0decimals 8 7 3 3" xfId="15531" xr:uid="{00000000-0005-0000-0000-00004A610000}"/>
    <cellStyle name="Input0decimals 8 7 3 3 2" xfId="15532" xr:uid="{00000000-0005-0000-0000-00004B610000}"/>
    <cellStyle name="Input0decimals 8 7 3 3 2 2" xfId="37561" xr:uid="{00000000-0005-0000-0000-00004C610000}"/>
    <cellStyle name="Input0decimals 8 7 3 3 3" xfId="37560" xr:uid="{00000000-0005-0000-0000-00004D610000}"/>
    <cellStyle name="Input0decimals 8 7 3 4" xfId="15533" xr:uid="{00000000-0005-0000-0000-00004E610000}"/>
    <cellStyle name="Input0decimals 8 7 3 4 2" xfId="37562" xr:uid="{00000000-0005-0000-0000-00004F610000}"/>
    <cellStyle name="Input0decimals 8 7 3 5" xfId="15534" xr:uid="{00000000-0005-0000-0000-000050610000}"/>
    <cellStyle name="Input0decimals 8 7 3 5 2" xfId="37563" xr:uid="{00000000-0005-0000-0000-000051610000}"/>
    <cellStyle name="Input0decimals 8 7 3 6" xfId="37557" xr:uid="{00000000-0005-0000-0000-000052610000}"/>
    <cellStyle name="Input0decimals 8 7 4" xfId="15535" xr:uid="{00000000-0005-0000-0000-000053610000}"/>
    <cellStyle name="Input0decimals 8 7 4 2" xfId="15536" xr:uid="{00000000-0005-0000-0000-000054610000}"/>
    <cellStyle name="Input0decimals 8 7 4 2 2" xfId="37565" xr:uid="{00000000-0005-0000-0000-000055610000}"/>
    <cellStyle name="Input0decimals 8 7 4 3" xfId="37564" xr:uid="{00000000-0005-0000-0000-000056610000}"/>
    <cellStyle name="Input0decimals 8 7 5" xfId="15537" xr:uid="{00000000-0005-0000-0000-000057610000}"/>
    <cellStyle name="Input0decimals 8 7 5 2" xfId="15538" xr:uid="{00000000-0005-0000-0000-000058610000}"/>
    <cellStyle name="Input0decimals 8 7 5 2 2" xfId="37567" xr:uid="{00000000-0005-0000-0000-000059610000}"/>
    <cellStyle name="Input0decimals 8 7 5 3" xfId="37566" xr:uid="{00000000-0005-0000-0000-00005A610000}"/>
    <cellStyle name="Input0decimals 8 7 6" xfId="15539" xr:uid="{00000000-0005-0000-0000-00005B610000}"/>
    <cellStyle name="Input0decimals 8 7 6 2" xfId="15540" xr:uid="{00000000-0005-0000-0000-00005C610000}"/>
    <cellStyle name="Input0decimals 8 7 6 2 2" xfId="37569" xr:uid="{00000000-0005-0000-0000-00005D610000}"/>
    <cellStyle name="Input0decimals 8 7 6 3" xfId="37568" xr:uid="{00000000-0005-0000-0000-00005E610000}"/>
    <cellStyle name="Input0decimals 8 7 7" xfId="15541" xr:uid="{00000000-0005-0000-0000-00005F610000}"/>
    <cellStyle name="Input0decimals 8 7 7 2" xfId="37570" xr:uid="{00000000-0005-0000-0000-000060610000}"/>
    <cellStyle name="Input0decimals 8 7 8" xfId="15542" xr:uid="{00000000-0005-0000-0000-000061610000}"/>
    <cellStyle name="Input0decimals 8 7 8 2" xfId="37571" xr:uid="{00000000-0005-0000-0000-000062610000}"/>
    <cellStyle name="Input0decimals 8 7 9" xfId="37549" xr:uid="{00000000-0005-0000-0000-000063610000}"/>
    <cellStyle name="Input0decimals 8 8" xfId="15543" xr:uid="{00000000-0005-0000-0000-000064610000}"/>
    <cellStyle name="Input0decimals 8 8 2" xfId="15544" xr:uid="{00000000-0005-0000-0000-000065610000}"/>
    <cellStyle name="Input0decimals 8 8 2 2" xfId="15545" xr:uid="{00000000-0005-0000-0000-000066610000}"/>
    <cellStyle name="Input0decimals 8 8 2 2 2" xfId="15546" xr:uid="{00000000-0005-0000-0000-000067610000}"/>
    <cellStyle name="Input0decimals 8 8 2 2 2 2" xfId="37575" xr:uid="{00000000-0005-0000-0000-000068610000}"/>
    <cellStyle name="Input0decimals 8 8 2 2 3" xfId="37574" xr:uid="{00000000-0005-0000-0000-000069610000}"/>
    <cellStyle name="Input0decimals 8 8 2 3" xfId="15547" xr:uid="{00000000-0005-0000-0000-00006A610000}"/>
    <cellStyle name="Input0decimals 8 8 2 3 2" xfId="15548" xr:uid="{00000000-0005-0000-0000-00006B610000}"/>
    <cellStyle name="Input0decimals 8 8 2 3 2 2" xfId="37577" xr:uid="{00000000-0005-0000-0000-00006C610000}"/>
    <cellStyle name="Input0decimals 8 8 2 3 3" xfId="37576" xr:uid="{00000000-0005-0000-0000-00006D610000}"/>
    <cellStyle name="Input0decimals 8 8 2 4" xfId="15549" xr:uid="{00000000-0005-0000-0000-00006E610000}"/>
    <cellStyle name="Input0decimals 8 8 2 4 2" xfId="37578" xr:uid="{00000000-0005-0000-0000-00006F610000}"/>
    <cellStyle name="Input0decimals 8 8 2 5" xfId="15550" xr:uid="{00000000-0005-0000-0000-000070610000}"/>
    <cellStyle name="Input0decimals 8 8 2 5 2" xfId="37579" xr:uid="{00000000-0005-0000-0000-000071610000}"/>
    <cellStyle name="Input0decimals 8 8 2 6" xfId="37573" xr:uid="{00000000-0005-0000-0000-000072610000}"/>
    <cellStyle name="Input0decimals 8 8 3" xfId="15551" xr:uid="{00000000-0005-0000-0000-000073610000}"/>
    <cellStyle name="Input0decimals 8 8 3 2" xfId="15552" xr:uid="{00000000-0005-0000-0000-000074610000}"/>
    <cellStyle name="Input0decimals 8 8 3 2 2" xfId="15553" xr:uid="{00000000-0005-0000-0000-000075610000}"/>
    <cellStyle name="Input0decimals 8 8 3 2 2 2" xfId="37582" xr:uid="{00000000-0005-0000-0000-000076610000}"/>
    <cellStyle name="Input0decimals 8 8 3 2 3" xfId="37581" xr:uid="{00000000-0005-0000-0000-000077610000}"/>
    <cellStyle name="Input0decimals 8 8 3 3" xfId="15554" xr:uid="{00000000-0005-0000-0000-000078610000}"/>
    <cellStyle name="Input0decimals 8 8 3 3 2" xfId="15555" xr:uid="{00000000-0005-0000-0000-000079610000}"/>
    <cellStyle name="Input0decimals 8 8 3 3 2 2" xfId="37584" xr:uid="{00000000-0005-0000-0000-00007A610000}"/>
    <cellStyle name="Input0decimals 8 8 3 3 3" xfId="37583" xr:uid="{00000000-0005-0000-0000-00007B610000}"/>
    <cellStyle name="Input0decimals 8 8 3 4" xfId="15556" xr:uid="{00000000-0005-0000-0000-00007C610000}"/>
    <cellStyle name="Input0decimals 8 8 3 4 2" xfId="37585" xr:uid="{00000000-0005-0000-0000-00007D610000}"/>
    <cellStyle name="Input0decimals 8 8 3 5" xfId="15557" xr:uid="{00000000-0005-0000-0000-00007E610000}"/>
    <cellStyle name="Input0decimals 8 8 3 5 2" xfId="37586" xr:uid="{00000000-0005-0000-0000-00007F610000}"/>
    <cellStyle name="Input0decimals 8 8 3 6" xfId="37580" xr:uid="{00000000-0005-0000-0000-000080610000}"/>
    <cellStyle name="Input0decimals 8 8 4" xfId="15558" xr:uid="{00000000-0005-0000-0000-000081610000}"/>
    <cellStyle name="Input0decimals 8 8 4 2" xfId="15559" xr:uid="{00000000-0005-0000-0000-000082610000}"/>
    <cellStyle name="Input0decimals 8 8 4 2 2" xfId="37588" xr:uid="{00000000-0005-0000-0000-000083610000}"/>
    <cellStyle name="Input0decimals 8 8 4 3" xfId="37587" xr:uid="{00000000-0005-0000-0000-000084610000}"/>
    <cellStyle name="Input0decimals 8 8 5" xfId="15560" xr:uid="{00000000-0005-0000-0000-000085610000}"/>
    <cellStyle name="Input0decimals 8 8 5 2" xfId="15561" xr:uid="{00000000-0005-0000-0000-000086610000}"/>
    <cellStyle name="Input0decimals 8 8 5 2 2" xfId="37590" xr:uid="{00000000-0005-0000-0000-000087610000}"/>
    <cellStyle name="Input0decimals 8 8 5 3" xfId="37589" xr:uid="{00000000-0005-0000-0000-000088610000}"/>
    <cellStyle name="Input0decimals 8 8 6" xfId="15562" xr:uid="{00000000-0005-0000-0000-000089610000}"/>
    <cellStyle name="Input0decimals 8 8 6 2" xfId="15563" xr:uid="{00000000-0005-0000-0000-00008A610000}"/>
    <cellStyle name="Input0decimals 8 8 6 2 2" xfId="37592" xr:uid="{00000000-0005-0000-0000-00008B610000}"/>
    <cellStyle name="Input0decimals 8 8 6 3" xfId="37591" xr:uid="{00000000-0005-0000-0000-00008C610000}"/>
    <cellStyle name="Input0decimals 8 8 7" xfId="15564" xr:uid="{00000000-0005-0000-0000-00008D610000}"/>
    <cellStyle name="Input0decimals 8 8 7 2" xfId="37593" xr:uid="{00000000-0005-0000-0000-00008E610000}"/>
    <cellStyle name="Input0decimals 8 8 8" xfId="15565" xr:uid="{00000000-0005-0000-0000-00008F610000}"/>
    <cellStyle name="Input0decimals 8 8 8 2" xfId="37594" xr:uid="{00000000-0005-0000-0000-000090610000}"/>
    <cellStyle name="Input0decimals 8 8 9" xfId="37572" xr:uid="{00000000-0005-0000-0000-000091610000}"/>
    <cellStyle name="Input0decimals 8 9" xfId="15566" xr:uid="{00000000-0005-0000-0000-000092610000}"/>
    <cellStyle name="Input0decimals 8 9 2" xfId="15567" xr:uid="{00000000-0005-0000-0000-000093610000}"/>
    <cellStyle name="Input0decimals 8 9 2 2" xfId="15568" xr:uid="{00000000-0005-0000-0000-000094610000}"/>
    <cellStyle name="Input0decimals 8 9 2 2 2" xfId="15569" xr:uid="{00000000-0005-0000-0000-000095610000}"/>
    <cellStyle name="Input0decimals 8 9 2 2 2 2" xfId="37598" xr:uid="{00000000-0005-0000-0000-000096610000}"/>
    <cellStyle name="Input0decimals 8 9 2 2 3" xfId="37597" xr:uid="{00000000-0005-0000-0000-000097610000}"/>
    <cellStyle name="Input0decimals 8 9 2 3" xfId="15570" xr:uid="{00000000-0005-0000-0000-000098610000}"/>
    <cellStyle name="Input0decimals 8 9 2 3 2" xfId="15571" xr:uid="{00000000-0005-0000-0000-000099610000}"/>
    <cellStyle name="Input0decimals 8 9 2 3 2 2" xfId="37600" xr:uid="{00000000-0005-0000-0000-00009A610000}"/>
    <cellStyle name="Input0decimals 8 9 2 3 3" xfId="37599" xr:uid="{00000000-0005-0000-0000-00009B610000}"/>
    <cellStyle name="Input0decimals 8 9 2 4" xfId="15572" xr:uid="{00000000-0005-0000-0000-00009C610000}"/>
    <cellStyle name="Input0decimals 8 9 2 4 2" xfId="37601" xr:uid="{00000000-0005-0000-0000-00009D610000}"/>
    <cellStyle name="Input0decimals 8 9 2 5" xfId="15573" xr:uid="{00000000-0005-0000-0000-00009E610000}"/>
    <cellStyle name="Input0decimals 8 9 2 5 2" xfId="37602" xr:uid="{00000000-0005-0000-0000-00009F610000}"/>
    <cellStyle name="Input0decimals 8 9 2 6" xfId="37596" xr:uid="{00000000-0005-0000-0000-0000A0610000}"/>
    <cellStyle name="Input0decimals 8 9 3" xfId="15574" xr:uid="{00000000-0005-0000-0000-0000A1610000}"/>
    <cellStyle name="Input0decimals 8 9 3 2" xfId="15575" xr:uid="{00000000-0005-0000-0000-0000A2610000}"/>
    <cellStyle name="Input0decimals 8 9 3 2 2" xfId="15576" xr:uid="{00000000-0005-0000-0000-0000A3610000}"/>
    <cellStyle name="Input0decimals 8 9 3 2 2 2" xfId="37605" xr:uid="{00000000-0005-0000-0000-0000A4610000}"/>
    <cellStyle name="Input0decimals 8 9 3 2 3" xfId="37604" xr:uid="{00000000-0005-0000-0000-0000A5610000}"/>
    <cellStyle name="Input0decimals 8 9 3 3" xfId="15577" xr:uid="{00000000-0005-0000-0000-0000A6610000}"/>
    <cellStyle name="Input0decimals 8 9 3 3 2" xfId="15578" xr:uid="{00000000-0005-0000-0000-0000A7610000}"/>
    <cellStyle name="Input0decimals 8 9 3 3 2 2" xfId="37607" xr:uid="{00000000-0005-0000-0000-0000A8610000}"/>
    <cellStyle name="Input0decimals 8 9 3 3 3" xfId="37606" xr:uid="{00000000-0005-0000-0000-0000A9610000}"/>
    <cellStyle name="Input0decimals 8 9 3 4" xfId="15579" xr:uid="{00000000-0005-0000-0000-0000AA610000}"/>
    <cellStyle name="Input0decimals 8 9 3 4 2" xfId="37608" xr:uid="{00000000-0005-0000-0000-0000AB610000}"/>
    <cellStyle name="Input0decimals 8 9 3 5" xfId="15580" xr:uid="{00000000-0005-0000-0000-0000AC610000}"/>
    <cellStyle name="Input0decimals 8 9 3 5 2" xfId="37609" xr:uid="{00000000-0005-0000-0000-0000AD610000}"/>
    <cellStyle name="Input0decimals 8 9 3 6" xfId="37603" xr:uid="{00000000-0005-0000-0000-0000AE610000}"/>
    <cellStyle name="Input0decimals 8 9 4" xfId="15581" xr:uid="{00000000-0005-0000-0000-0000AF610000}"/>
    <cellStyle name="Input0decimals 8 9 4 2" xfId="15582" xr:uid="{00000000-0005-0000-0000-0000B0610000}"/>
    <cellStyle name="Input0decimals 8 9 4 2 2" xfId="37611" xr:uid="{00000000-0005-0000-0000-0000B1610000}"/>
    <cellStyle name="Input0decimals 8 9 4 3" xfId="37610" xr:uid="{00000000-0005-0000-0000-0000B2610000}"/>
    <cellStyle name="Input0decimals 8 9 5" xfId="15583" xr:uid="{00000000-0005-0000-0000-0000B3610000}"/>
    <cellStyle name="Input0decimals 8 9 5 2" xfId="15584" xr:uid="{00000000-0005-0000-0000-0000B4610000}"/>
    <cellStyle name="Input0decimals 8 9 5 2 2" xfId="37613" xr:uid="{00000000-0005-0000-0000-0000B5610000}"/>
    <cellStyle name="Input0decimals 8 9 5 3" xfId="37612" xr:uid="{00000000-0005-0000-0000-0000B6610000}"/>
    <cellStyle name="Input0decimals 8 9 6" xfId="15585" xr:uid="{00000000-0005-0000-0000-0000B7610000}"/>
    <cellStyle name="Input0decimals 8 9 6 2" xfId="15586" xr:uid="{00000000-0005-0000-0000-0000B8610000}"/>
    <cellStyle name="Input0decimals 8 9 6 2 2" xfId="37615" xr:uid="{00000000-0005-0000-0000-0000B9610000}"/>
    <cellStyle name="Input0decimals 8 9 6 3" xfId="37614" xr:uid="{00000000-0005-0000-0000-0000BA610000}"/>
    <cellStyle name="Input0decimals 8 9 7" xfId="15587" xr:uid="{00000000-0005-0000-0000-0000BB610000}"/>
    <cellStyle name="Input0decimals 8 9 7 2" xfId="37616" xr:uid="{00000000-0005-0000-0000-0000BC610000}"/>
    <cellStyle name="Input0decimals 8 9 8" xfId="15588" xr:uid="{00000000-0005-0000-0000-0000BD610000}"/>
    <cellStyle name="Input0decimals 8 9 8 2" xfId="37617" xr:uid="{00000000-0005-0000-0000-0000BE610000}"/>
    <cellStyle name="Input0decimals 8 9 9" xfId="37595" xr:uid="{00000000-0005-0000-0000-0000BF610000}"/>
    <cellStyle name="Input1decimals" xfId="21" xr:uid="{00000000-0005-0000-0000-0000C0610000}"/>
    <cellStyle name="Input1decimals 10" xfId="15589" xr:uid="{00000000-0005-0000-0000-0000C1610000}"/>
    <cellStyle name="Input1decimals 10 10" xfId="38558" xr:uid="{00000000-0005-0000-0000-0000C2610000}"/>
    <cellStyle name="Input1decimals 10 2" xfId="15590" xr:uid="{00000000-0005-0000-0000-0000C3610000}"/>
    <cellStyle name="Input1decimals 10 2 2" xfId="15591" xr:uid="{00000000-0005-0000-0000-0000C4610000}"/>
    <cellStyle name="Input1decimals 10 2 2 2" xfId="15592" xr:uid="{00000000-0005-0000-0000-0000C5610000}"/>
    <cellStyle name="Input1decimals 10 2 2 2 2" xfId="37621" xr:uid="{00000000-0005-0000-0000-0000C6610000}"/>
    <cellStyle name="Input1decimals 10 2 2 3" xfId="37620" xr:uid="{00000000-0005-0000-0000-0000C7610000}"/>
    <cellStyle name="Input1decimals 10 2 3" xfId="15593" xr:uid="{00000000-0005-0000-0000-0000C8610000}"/>
    <cellStyle name="Input1decimals 10 2 3 2" xfId="15594" xr:uid="{00000000-0005-0000-0000-0000C9610000}"/>
    <cellStyle name="Input1decimals 10 2 3 2 2" xfId="37623" xr:uid="{00000000-0005-0000-0000-0000CA610000}"/>
    <cellStyle name="Input1decimals 10 2 3 3" xfId="37622" xr:uid="{00000000-0005-0000-0000-0000CB610000}"/>
    <cellStyle name="Input1decimals 10 2 4" xfId="15595" xr:uid="{00000000-0005-0000-0000-0000CC610000}"/>
    <cellStyle name="Input1decimals 10 2 4 2" xfId="37624" xr:uid="{00000000-0005-0000-0000-0000CD610000}"/>
    <cellStyle name="Input1decimals 10 2 5" xfId="15596" xr:uid="{00000000-0005-0000-0000-0000CE610000}"/>
    <cellStyle name="Input1decimals 10 2 5 2" xfId="37625" xr:uid="{00000000-0005-0000-0000-0000CF610000}"/>
    <cellStyle name="Input1decimals 10 2 6" xfId="37619" xr:uid="{00000000-0005-0000-0000-0000D0610000}"/>
    <cellStyle name="Input1decimals 10 3" xfId="15597" xr:uid="{00000000-0005-0000-0000-0000D1610000}"/>
    <cellStyle name="Input1decimals 10 3 2" xfId="15598" xr:uid="{00000000-0005-0000-0000-0000D2610000}"/>
    <cellStyle name="Input1decimals 10 3 2 2" xfId="15599" xr:uid="{00000000-0005-0000-0000-0000D3610000}"/>
    <cellStyle name="Input1decimals 10 3 2 2 2" xfId="37628" xr:uid="{00000000-0005-0000-0000-0000D4610000}"/>
    <cellStyle name="Input1decimals 10 3 2 3" xfId="37627" xr:uid="{00000000-0005-0000-0000-0000D5610000}"/>
    <cellStyle name="Input1decimals 10 3 3" xfId="15600" xr:uid="{00000000-0005-0000-0000-0000D6610000}"/>
    <cellStyle name="Input1decimals 10 3 3 2" xfId="15601" xr:uid="{00000000-0005-0000-0000-0000D7610000}"/>
    <cellStyle name="Input1decimals 10 3 3 2 2" xfId="37630" xr:uid="{00000000-0005-0000-0000-0000D8610000}"/>
    <cellStyle name="Input1decimals 10 3 3 3" xfId="37629" xr:uid="{00000000-0005-0000-0000-0000D9610000}"/>
    <cellStyle name="Input1decimals 10 3 4" xfId="15602" xr:uid="{00000000-0005-0000-0000-0000DA610000}"/>
    <cellStyle name="Input1decimals 10 3 4 2" xfId="37631" xr:uid="{00000000-0005-0000-0000-0000DB610000}"/>
    <cellStyle name="Input1decimals 10 3 5" xfId="15603" xr:uid="{00000000-0005-0000-0000-0000DC610000}"/>
    <cellStyle name="Input1decimals 10 3 5 2" xfId="37632" xr:uid="{00000000-0005-0000-0000-0000DD610000}"/>
    <cellStyle name="Input1decimals 10 3 6" xfId="37626" xr:uid="{00000000-0005-0000-0000-0000DE610000}"/>
    <cellStyle name="Input1decimals 10 4" xfId="15604" xr:uid="{00000000-0005-0000-0000-0000DF610000}"/>
    <cellStyle name="Input1decimals 10 4 2" xfId="15605" xr:uid="{00000000-0005-0000-0000-0000E0610000}"/>
    <cellStyle name="Input1decimals 10 4 2 2" xfId="37634" xr:uid="{00000000-0005-0000-0000-0000E1610000}"/>
    <cellStyle name="Input1decimals 10 4 3" xfId="37633" xr:uid="{00000000-0005-0000-0000-0000E2610000}"/>
    <cellStyle name="Input1decimals 10 5" xfId="15606" xr:uid="{00000000-0005-0000-0000-0000E3610000}"/>
    <cellStyle name="Input1decimals 10 5 2" xfId="15607" xr:uid="{00000000-0005-0000-0000-0000E4610000}"/>
    <cellStyle name="Input1decimals 10 5 2 2" xfId="37636" xr:uid="{00000000-0005-0000-0000-0000E5610000}"/>
    <cellStyle name="Input1decimals 10 5 3" xfId="37635" xr:uid="{00000000-0005-0000-0000-0000E6610000}"/>
    <cellStyle name="Input1decimals 10 6" xfId="15608" xr:uid="{00000000-0005-0000-0000-0000E7610000}"/>
    <cellStyle name="Input1decimals 10 6 2" xfId="15609" xr:uid="{00000000-0005-0000-0000-0000E8610000}"/>
    <cellStyle name="Input1decimals 10 6 2 2" xfId="37638" xr:uid="{00000000-0005-0000-0000-0000E9610000}"/>
    <cellStyle name="Input1decimals 10 6 3" xfId="37637" xr:uid="{00000000-0005-0000-0000-0000EA610000}"/>
    <cellStyle name="Input1decimals 10 7" xfId="15610" xr:uid="{00000000-0005-0000-0000-0000EB610000}"/>
    <cellStyle name="Input1decimals 10 7 2" xfId="37639" xr:uid="{00000000-0005-0000-0000-0000EC610000}"/>
    <cellStyle name="Input1decimals 10 8" xfId="15611" xr:uid="{00000000-0005-0000-0000-0000ED610000}"/>
    <cellStyle name="Input1decimals 10 8 2" xfId="37640" xr:uid="{00000000-0005-0000-0000-0000EE610000}"/>
    <cellStyle name="Input1decimals 10 9" xfId="37618" xr:uid="{00000000-0005-0000-0000-0000EF610000}"/>
    <cellStyle name="Input1decimals 11" xfId="15612" xr:uid="{00000000-0005-0000-0000-0000F0610000}"/>
    <cellStyle name="Input1decimals 11 2" xfId="15613" xr:uid="{00000000-0005-0000-0000-0000F1610000}"/>
    <cellStyle name="Input1decimals 11 2 2" xfId="15614" xr:uid="{00000000-0005-0000-0000-0000F2610000}"/>
    <cellStyle name="Input1decimals 11 2 2 2" xfId="15615" xr:uid="{00000000-0005-0000-0000-0000F3610000}"/>
    <cellStyle name="Input1decimals 11 2 2 2 2" xfId="37644" xr:uid="{00000000-0005-0000-0000-0000F4610000}"/>
    <cellStyle name="Input1decimals 11 2 2 3" xfId="37643" xr:uid="{00000000-0005-0000-0000-0000F5610000}"/>
    <cellStyle name="Input1decimals 11 2 3" xfId="15616" xr:uid="{00000000-0005-0000-0000-0000F6610000}"/>
    <cellStyle name="Input1decimals 11 2 3 2" xfId="15617" xr:uid="{00000000-0005-0000-0000-0000F7610000}"/>
    <cellStyle name="Input1decimals 11 2 3 2 2" xfId="37646" xr:uid="{00000000-0005-0000-0000-0000F8610000}"/>
    <cellStyle name="Input1decimals 11 2 3 3" xfId="37645" xr:uid="{00000000-0005-0000-0000-0000F9610000}"/>
    <cellStyle name="Input1decimals 11 2 4" xfId="15618" xr:uid="{00000000-0005-0000-0000-0000FA610000}"/>
    <cellStyle name="Input1decimals 11 2 4 2" xfId="37647" xr:uid="{00000000-0005-0000-0000-0000FB610000}"/>
    <cellStyle name="Input1decimals 11 2 5" xfId="15619" xr:uid="{00000000-0005-0000-0000-0000FC610000}"/>
    <cellStyle name="Input1decimals 11 2 5 2" xfId="37648" xr:uid="{00000000-0005-0000-0000-0000FD610000}"/>
    <cellStyle name="Input1decimals 11 2 6" xfId="37642" xr:uid="{00000000-0005-0000-0000-0000FE610000}"/>
    <cellStyle name="Input1decimals 11 3" xfId="15620" xr:uid="{00000000-0005-0000-0000-0000FF610000}"/>
    <cellStyle name="Input1decimals 11 3 2" xfId="15621" xr:uid="{00000000-0005-0000-0000-000000620000}"/>
    <cellStyle name="Input1decimals 11 3 2 2" xfId="15622" xr:uid="{00000000-0005-0000-0000-000001620000}"/>
    <cellStyle name="Input1decimals 11 3 2 2 2" xfId="37651" xr:uid="{00000000-0005-0000-0000-000002620000}"/>
    <cellStyle name="Input1decimals 11 3 2 3" xfId="37650" xr:uid="{00000000-0005-0000-0000-000003620000}"/>
    <cellStyle name="Input1decimals 11 3 3" xfId="15623" xr:uid="{00000000-0005-0000-0000-000004620000}"/>
    <cellStyle name="Input1decimals 11 3 3 2" xfId="15624" xr:uid="{00000000-0005-0000-0000-000005620000}"/>
    <cellStyle name="Input1decimals 11 3 3 2 2" xfId="37653" xr:uid="{00000000-0005-0000-0000-000006620000}"/>
    <cellStyle name="Input1decimals 11 3 3 3" xfId="37652" xr:uid="{00000000-0005-0000-0000-000007620000}"/>
    <cellStyle name="Input1decimals 11 3 4" xfId="15625" xr:uid="{00000000-0005-0000-0000-000008620000}"/>
    <cellStyle name="Input1decimals 11 3 4 2" xfId="37654" xr:uid="{00000000-0005-0000-0000-000009620000}"/>
    <cellStyle name="Input1decimals 11 3 5" xfId="15626" xr:uid="{00000000-0005-0000-0000-00000A620000}"/>
    <cellStyle name="Input1decimals 11 3 5 2" xfId="37655" xr:uid="{00000000-0005-0000-0000-00000B620000}"/>
    <cellStyle name="Input1decimals 11 3 6" xfId="37649" xr:uid="{00000000-0005-0000-0000-00000C620000}"/>
    <cellStyle name="Input1decimals 11 4" xfId="15627" xr:uid="{00000000-0005-0000-0000-00000D620000}"/>
    <cellStyle name="Input1decimals 11 4 2" xfId="15628" xr:uid="{00000000-0005-0000-0000-00000E620000}"/>
    <cellStyle name="Input1decimals 11 4 2 2" xfId="37657" xr:uid="{00000000-0005-0000-0000-00000F620000}"/>
    <cellStyle name="Input1decimals 11 4 3" xfId="37656" xr:uid="{00000000-0005-0000-0000-000010620000}"/>
    <cellStyle name="Input1decimals 11 5" xfId="15629" xr:uid="{00000000-0005-0000-0000-000011620000}"/>
    <cellStyle name="Input1decimals 11 5 2" xfId="15630" xr:uid="{00000000-0005-0000-0000-000012620000}"/>
    <cellStyle name="Input1decimals 11 5 2 2" xfId="37659" xr:uid="{00000000-0005-0000-0000-000013620000}"/>
    <cellStyle name="Input1decimals 11 5 3" xfId="37658" xr:uid="{00000000-0005-0000-0000-000014620000}"/>
    <cellStyle name="Input1decimals 11 6" xfId="15631" xr:uid="{00000000-0005-0000-0000-000015620000}"/>
    <cellStyle name="Input1decimals 11 6 2" xfId="15632" xr:uid="{00000000-0005-0000-0000-000016620000}"/>
    <cellStyle name="Input1decimals 11 6 2 2" xfId="37661" xr:uid="{00000000-0005-0000-0000-000017620000}"/>
    <cellStyle name="Input1decimals 11 6 3" xfId="37660" xr:uid="{00000000-0005-0000-0000-000018620000}"/>
    <cellStyle name="Input1decimals 11 7" xfId="15633" xr:uid="{00000000-0005-0000-0000-000019620000}"/>
    <cellStyle name="Input1decimals 11 7 2" xfId="37662" xr:uid="{00000000-0005-0000-0000-00001A620000}"/>
    <cellStyle name="Input1decimals 11 8" xfId="15634" xr:uid="{00000000-0005-0000-0000-00001B620000}"/>
    <cellStyle name="Input1decimals 11 8 2" xfId="37663" xr:uid="{00000000-0005-0000-0000-00001C620000}"/>
    <cellStyle name="Input1decimals 11 9" xfId="37641" xr:uid="{00000000-0005-0000-0000-00001D620000}"/>
    <cellStyle name="Input1decimals 12" xfId="15635" xr:uid="{00000000-0005-0000-0000-00001E620000}"/>
    <cellStyle name="Input1decimals 12 2" xfId="15636" xr:uid="{00000000-0005-0000-0000-00001F620000}"/>
    <cellStyle name="Input1decimals 12 2 2" xfId="15637" xr:uid="{00000000-0005-0000-0000-000020620000}"/>
    <cellStyle name="Input1decimals 12 2 2 2" xfId="15638" xr:uid="{00000000-0005-0000-0000-000021620000}"/>
    <cellStyle name="Input1decimals 12 2 2 2 2" xfId="37667" xr:uid="{00000000-0005-0000-0000-000022620000}"/>
    <cellStyle name="Input1decimals 12 2 2 3" xfId="37666" xr:uid="{00000000-0005-0000-0000-000023620000}"/>
    <cellStyle name="Input1decimals 12 2 3" xfId="15639" xr:uid="{00000000-0005-0000-0000-000024620000}"/>
    <cellStyle name="Input1decimals 12 2 3 2" xfId="15640" xr:uid="{00000000-0005-0000-0000-000025620000}"/>
    <cellStyle name="Input1decimals 12 2 3 2 2" xfId="37669" xr:uid="{00000000-0005-0000-0000-000026620000}"/>
    <cellStyle name="Input1decimals 12 2 3 3" xfId="37668" xr:uid="{00000000-0005-0000-0000-000027620000}"/>
    <cellStyle name="Input1decimals 12 2 4" xfId="15641" xr:uid="{00000000-0005-0000-0000-000028620000}"/>
    <cellStyle name="Input1decimals 12 2 4 2" xfId="37670" xr:uid="{00000000-0005-0000-0000-000029620000}"/>
    <cellStyle name="Input1decimals 12 2 5" xfId="15642" xr:uid="{00000000-0005-0000-0000-00002A620000}"/>
    <cellStyle name="Input1decimals 12 2 5 2" xfId="37671" xr:uid="{00000000-0005-0000-0000-00002B620000}"/>
    <cellStyle name="Input1decimals 12 2 6" xfId="37665" xr:uid="{00000000-0005-0000-0000-00002C620000}"/>
    <cellStyle name="Input1decimals 12 3" xfId="15643" xr:uid="{00000000-0005-0000-0000-00002D620000}"/>
    <cellStyle name="Input1decimals 12 3 2" xfId="15644" xr:uid="{00000000-0005-0000-0000-00002E620000}"/>
    <cellStyle name="Input1decimals 12 3 2 2" xfId="15645" xr:uid="{00000000-0005-0000-0000-00002F620000}"/>
    <cellStyle name="Input1decimals 12 3 2 2 2" xfId="37674" xr:uid="{00000000-0005-0000-0000-000030620000}"/>
    <cellStyle name="Input1decimals 12 3 2 3" xfId="37673" xr:uid="{00000000-0005-0000-0000-000031620000}"/>
    <cellStyle name="Input1decimals 12 3 3" xfId="15646" xr:uid="{00000000-0005-0000-0000-000032620000}"/>
    <cellStyle name="Input1decimals 12 3 3 2" xfId="15647" xr:uid="{00000000-0005-0000-0000-000033620000}"/>
    <cellStyle name="Input1decimals 12 3 3 2 2" xfId="37676" xr:uid="{00000000-0005-0000-0000-000034620000}"/>
    <cellStyle name="Input1decimals 12 3 3 3" xfId="37675" xr:uid="{00000000-0005-0000-0000-000035620000}"/>
    <cellStyle name="Input1decimals 12 3 4" xfId="15648" xr:uid="{00000000-0005-0000-0000-000036620000}"/>
    <cellStyle name="Input1decimals 12 3 4 2" xfId="37677" xr:uid="{00000000-0005-0000-0000-000037620000}"/>
    <cellStyle name="Input1decimals 12 3 5" xfId="15649" xr:uid="{00000000-0005-0000-0000-000038620000}"/>
    <cellStyle name="Input1decimals 12 3 5 2" xfId="37678" xr:uid="{00000000-0005-0000-0000-000039620000}"/>
    <cellStyle name="Input1decimals 12 3 6" xfId="37672" xr:uid="{00000000-0005-0000-0000-00003A620000}"/>
    <cellStyle name="Input1decimals 12 4" xfId="15650" xr:uid="{00000000-0005-0000-0000-00003B620000}"/>
    <cellStyle name="Input1decimals 12 4 2" xfId="15651" xr:uid="{00000000-0005-0000-0000-00003C620000}"/>
    <cellStyle name="Input1decimals 12 4 2 2" xfId="37680" xr:uid="{00000000-0005-0000-0000-00003D620000}"/>
    <cellStyle name="Input1decimals 12 4 3" xfId="37679" xr:uid="{00000000-0005-0000-0000-00003E620000}"/>
    <cellStyle name="Input1decimals 12 5" xfId="15652" xr:uid="{00000000-0005-0000-0000-00003F620000}"/>
    <cellStyle name="Input1decimals 12 5 2" xfId="15653" xr:uid="{00000000-0005-0000-0000-000040620000}"/>
    <cellStyle name="Input1decimals 12 5 2 2" xfId="37682" xr:uid="{00000000-0005-0000-0000-000041620000}"/>
    <cellStyle name="Input1decimals 12 5 3" xfId="37681" xr:uid="{00000000-0005-0000-0000-000042620000}"/>
    <cellStyle name="Input1decimals 12 6" xfId="15654" xr:uid="{00000000-0005-0000-0000-000043620000}"/>
    <cellStyle name="Input1decimals 12 6 2" xfId="15655" xr:uid="{00000000-0005-0000-0000-000044620000}"/>
    <cellStyle name="Input1decimals 12 6 2 2" xfId="37684" xr:uid="{00000000-0005-0000-0000-000045620000}"/>
    <cellStyle name="Input1decimals 12 6 3" xfId="37683" xr:uid="{00000000-0005-0000-0000-000046620000}"/>
    <cellStyle name="Input1decimals 12 7" xfId="15656" xr:uid="{00000000-0005-0000-0000-000047620000}"/>
    <cellStyle name="Input1decimals 12 7 2" xfId="37685" xr:uid="{00000000-0005-0000-0000-000048620000}"/>
    <cellStyle name="Input1decimals 12 8" xfId="15657" xr:uid="{00000000-0005-0000-0000-000049620000}"/>
    <cellStyle name="Input1decimals 12 8 2" xfId="37686" xr:uid="{00000000-0005-0000-0000-00004A620000}"/>
    <cellStyle name="Input1decimals 12 9" xfId="37664" xr:uid="{00000000-0005-0000-0000-00004B620000}"/>
    <cellStyle name="Input1decimals 13" xfId="15658" xr:uid="{00000000-0005-0000-0000-00004C620000}"/>
    <cellStyle name="Input1decimals 13 2" xfId="15659" xr:uid="{00000000-0005-0000-0000-00004D620000}"/>
    <cellStyle name="Input1decimals 13 2 2" xfId="15660" xr:uid="{00000000-0005-0000-0000-00004E620000}"/>
    <cellStyle name="Input1decimals 13 2 2 2" xfId="15661" xr:uid="{00000000-0005-0000-0000-00004F620000}"/>
    <cellStyle name="Input1decimals 13 2 2 2 2" xfId="37690" xr:uid="{00000000-0005-0000-0000-000050620000}"/>
    <cellStyle name="Input1decimals 13 2 2 3" xfId="37689" xr:uid="{00000000-0005-0000-0000-000051620000}"/>
    <cellStyle name="Input1decimals 13 2 3" xfId="15662" xr:uid="{00000000-0005-0000-0000-000052620000}"/>
    <cellStyle name="Input1decimals 13 2 3 2" xfId="15663" xr:uid="{00000000-0005-0000-0000-000053620000}"/>
    <cellStyle name="Input1decimals 13 2 3 2 2" xfId="37692" xr:uid="{00000000-0005-0000-0000-000054620000}"/>
    <cellStyle name="Input1decimals 13 2 3 3" xfId="37691" xr:uid="{00000000-0005-0000-0000-000055620000}"/>
    <cellStyle name="Input1decimals 13 2 4" xfId="15664" xr:uid="{00000000-0005-0000-0000-000056620000}"/>
    <cellStyle name="Input1decimals 13 2 4 2" xfId="37693" xr:uid="{00000000-0005-0000-0000-000057620000}"/>
    <cellStyle name="Input1decimals 13 2 5" xfId="15665" xr:uid="{00000000-0005-0000-0000-000058620000}"/>
    <cellStyle name="Input1decimals 13 2 5 2" xfId="37694" xr:uid="{00000000-0005-0000-0000-000059620000}"/>
    <cellStyle name="Input1decimals 13 2 6" xfId="37688" xr:uid="{00000000-0005-0000-0000-00005A620000}"/>
    <cellStyle name="Input1decimals 13 3" xfId="15666" xr:uid="{00000000-0005-0000-0000-00005B620000}"/>
    <cellStyle name="Input1decimals 13 3 2" xfId="15667" xr:uid="{00000000-0005-0000-0000-00005C620000}"/>
    <cellStyle name="Input1decimals 13 3 2 2" xfId="15668" xr:uid="{00000000-0005-0000-0000-00005D620000}"/>
    <cellStyle name="Input1decimals 13 3 2 2 2" xfId="37697" xr:uid="{00000000-0005-0000-0000-00005E620000}"/>
    <cellStyle name="Input1decimals 13 3 2 3" xfId="37696" xr:uid="{00000000-0005-0000-0000-00005F620000}"/>
    <cellStyle name="Input1decimals 13 3 3" xfId="15669" xr:uid="{00000000-0005-0000-0000-000060620000}"/>
    <cellStyle name="Input1decimals 13 3 3 2" xfId="15670" xr:uid="{00000000-0005-0000-0000-000061620000}"/>
    <cellStyle name="Input1decimals 13 3 3 2 2" xfId="37699" xr:uid="{00000000-0005-0000-0000-000062620000}"/>
    <cellStyle name="Input1decimals 13 3 3 3" xfId="37698" xr:uid="{00000000-0005-0000-0000-000063620000}"/>
    <cellStyle name="Input1decimals 13 3 4" xfId="15671" xr:uid="{00000000-0005-0000-0000-000064620000}"/>
    <cellStyle name="Input1decimals 13 3 4 2" xfId="37700" xr:uid="{00000000-0005-0000-0000-000065620000}"/>
    <cellStyle name="Input1decimals 13 3 5" xfId="15672" xr:uid="{00000000-0005-0000-0000-000066620000}"/>
    <cellStyle name="Input1decimals 13 3 5 2" xfId="37701" xr:uid="{00000000-0005-0000-0000-000067620000}"/>
    <cellStyle name="Input1decimals 13 3 6" xfId="37695" xr:uid="{00000000-0005-0000-0000-000068620000}"/>
    <cellStyle name="Input1decimals 13 4" xfId="15673" xr:uid="{00000000-0005-0000-0000-000069620000}"/>
    <cellStyle name="Input1decimals 13 4 2" xfId="15674" xr:uid="{00000000-0005-0000-0000-00006A620000}"/>
    <cellStyle name="Input1decimals 13 4 2 2" xfId="37703" xr:uid="{00000000-0005-0000-0000-00006B620000}"/>
    <cellStyle name="Input1decimals 13 4 3" xfId="37702" xr:uid="{00000000-0005-0000-0000-00006C620000}"/>
    <cellStyle name="Input1decimals 13 5" xfId="15675" xr:uid="{00000000-0005-0000-0000-00006D620000}"/>
    <cellStyle name="Input1decimals 13 5 2" xfId="15676" xr:uid="{00000000-0005-0000-0000-00006E620000}"/>
    <cellStyle name="Input1decimals 13 5 2 2" xfId="37705" xr:uid="{00000000-0005-0000-0000-00006F620000}"/>
    <cellStyle name="Input1decimals 13 5 3" xfId="37704" xr:uid="{00000000-0005-0000-0000-000070620000}"/>
    <cellStyle name="Input1decimals 13 6" xfId="15677" xr:uid="{00000000-0005-0000-0000-000071620000}"/>
    <cellStyle name="Input1decimals 13 6 2" xfId="15678" xr:uid="{00000000-0005-0000-0000-000072620000}"/>
    <cellStyle name="Input1decimals 13 6 2 2" xfId="37707" xr:uid="{00000000-0005-0000-0000-000073620000}"/>
    <cellStyle name="Input1decimals 13 6 3" xfId="37706" xr:uid="{00000000-0005-0000-0000-000074620000}"/>
    <cellStyle name="Input1decimals 13 7" xfId="15679" xr:uid="{00000000-0005-0000-0000-000075620000}"/>
    <cellStyle name="Input1decimals 13 7 2" xfId="37708" xr:uid="{00000000-0005-0000-0000-000076620000}"/>
    <cellStyle name="Input1decimals 13 8" xfId="15680" xr:uid="{00000000-0005-0000-0000-000077620000}"/>
    <cellStyle name="Input1decimals 13 8 2" xfId="37709" xr:uid="{00000000-0005-0000-0000-000078620000}"/>
    <cellStyle name="Input1decimals 13 9" xfId="37687" xr:uid="{00000000-0005-0000-0000-000079620000}"/>
    <cellStyle name="Input1decimals 14" xfId="15681" xr:uid="{00000000-0005-0000-0000-00007A620000}"/>
    <cellStyle name="Input1decimals 14 2" xfId="15682" xr:uid="{00000000-0005-0000-0000-00007B620000}"/>
    <cellStyle name="Input1decimals 14 2 2" xfId="15683" xr:uid="{00000000-0005-0000-0000-00007C620000}"/>
    <cellStyle name="Input1decimals 14 2 2 2" xfId="15684" xr:uid="{00000000-0005-0000-0000-00007D620000}"/>
    <cellStyle name="Input1decimals 14 2 2 2 2" xfId="37713" xr:uid="{00000000-0005-0000-0000-00007E620000}"/>
    <cellStyle name="Input1decimals 14 2 2 3" xfId="37712" xr:uid="{00000000-0005-0000-0000-00007F620000}"/>
    <cellStyle name="Input1decimals 14 2 3" xfId="15685" xr:uid="{00000000-0005-0000-0000-000080620000}"/>
    <cellStyle name="Input1decimals 14 2 3 2" xfId="15686" xr:uid="{00000000-0005-0000-0000-000081620000}"/>
    <cellStyle name="Input1decimals 14 2 3 2 2" xfId="37715" xr:uid="{00000000-0005-0000-0000-000082620000}"/>
    <cellStyle name="Input1decimals 14 2 3 3" xfId="37714" xr:uid="{00000000-0005-0000-0000-000083620000}"/>
    <cellStyle name="Input1decimals 14 2 4" xfId="15687" xr:uid="{00000000-0005-0000-0000-000084620000}"/>
    <cellStyle name="Input1decimals 14 2 4 2" xfId="37716" xr:uid="{00000000-0005-0000-0000-000085620000}"/>
    <cellStyle name="Input1decimals 14 2 5" xfId="15688" xr:uid="{00000000-0005-0000-0000-000086620000}"/>
    <cellStyle name="Input1decimals 14 2 5 2" xfId="37717" xr:uid="{00000000-0005-0000-0000-000087620000}"/>
    <cellStyle name="Input1decimals 14 2 6" xfId="37711" xr:uid="{00000000-0005-0000-0000-000088620000}"/>
    <cellStyle name="Input1decimals 14 3" xfId="15689" xr:uid="{00000000-0005-0000-0000-000089620000}"/>
    <cellStyle name="Input1decimals 14 3 2" xfId="15690" xr:uid="{00000000-0005-0000-0000-00008A620000}"/>
    <cellStyle name="Input1decimals 14 3 2 2" xfId="15691" xr:uid="{00000000-0005-0000-0000-00008B620000}"/>
    <cellStyle name="Input1decimals 14 3 2 2 2" xfId="37720" xr:uid="{00000000-0005-0000-0000-00008C620000}"/>
    <cellStyle name="Input1decimals 14 3 2 3" xfId="37719" xr:uid="{00000000-0005-0000-0000-00008D620000}"/>
    <cellStyle name="Input1decimals 14 3 3" xfId="15692" xr:uid="{00000000-0005-0000-0000-00008E620000}"/>
    <cellStyle name="Input1decimals 14 3 3 2" xfId="15693" xr:uid="{00000000-0005-0000-0000-00008F620000}"/>
    <cellStyle name="Input1decimals 14 3 3 2 2" xfId="37722" xr:uid="{00000000-0005-0000-0000-000090620000}"/>
    <cellStyle name="Input1decimals 14 3 3 3" xfId="37721" xr:uid="{00000000-0005-0000-0000-000091620000}"/>
    <cellStyle name="Input1decimals 14 3 4" xfId="15694" xr:uid="{00000000-0005-0000-0000-000092620000}"/>
    <cellStyle name="Input1decimals 14 3 4 2" xfId="37723" xr:uid="{00000000-0005-0000-0000-000093620000}"/>
    <cellStyle name="Input1decimals 14 3 5" xfId="15695" xr:uid="{00000000-0005-0000-0000-000094620000}"/>
    <cellStyle name="Input1decimals 14 3 5 2" xfId="37724" xr:uid="{00000000-0005-0000-0000-000095620000}"/>
    <cellStyle name="Input1decimals 14 3 6" xfId="37718" xr:uid="{00000000-0005-0000-0000-000096620000}"/>
    <cellStyle name="Input1decimals 14 4" xfId="15696" xr:uid="{00000000-0005-0000-0000-000097620000}"/>
    <cellStyle name="Input1decimals 14 4 2" xfId="15697" xr:uid="{00000000-0005-0000-0000-000098620000}"/>
    <cellStyle name="Input1decimals 14 4 2 2" xfId="37726" xr:uid="{00000000-0005-0000-0000-000099620000}"/>
    <cellStyle name="Input1decimals 14 4 3" xfId="37725" xr:uid="{00000000-0005-0000-0000-00009A620000}"/>
    <cellStyle name="Input1decimals 14 5" xfId="15698" xr:uid="{00000000-0005-0000-0000-00009B620000}"/>
    <cellStyle name="Input1decimals 14 5 2" xfId="15699" xr:uid="{00000000-0005-0000-0000-00009C620000}"/>
    <cellStyle name="Input1decimals 14 5 2 2" xfId="37728" xr:uid="{00000000-0005-0000-0000-00009D620000}"/>
    <cellStyle name="Input1decimals 14 5 3" xfId="37727" xr:uid="{00000000-0005-0000-0000-00009E620000}"/>
    <cellStyle name="Input1decimals 14 6" xfId="15700" xr:uid="{00000000-0005-0000-0000-00009F620000}"/>
    <cellStyle name="Input1decimals 14 6 2" xfId="15701" xr:uid="{00000000-0005-0000-0000-0000A0620000}"/>
    <cellStyle name="Input1decimals 14 6 2 2" xfId="37730" xr:uid="{00000000-0005-0000-0000-0000A1620000}"/>
    <cellStyle name="Input1decimals 14 6 3" xfId="37729" xr:uid="{00000000-0005-0000-0000-0000A2620000}"/>
    <cellStyle name="Input1decimals 14 7" xfId="15702" xr:uid="{00000000-0005-0000-0000-0000A3620000}"/>
    <cellStyle name="Input1decimals 14 7 2" xfId="37731" xr:uid="{00000000-0005-0000-0000-0000A4620000}"/>
    <cellStyle name="Input1decimals 14 8" xfId="15703" xr:uid="{00000000-0005-0000-0000-0000A5620000}"/>
    <cellStyle name="Input1decimals 14 8 2" xfId="37732" xr:uid="{00000000-0005-0000-0000-0000A6620000}"/>
    <cellStyle name="Input1decimals 14 9" xfId="37710" xr:uid="{00000000-0005-0000-0000-0000A7620000}"/>
    <cellStyle name="Input1decimals 15" xfId="15704" xr:uid="{00000000-0005-0000-0000-0000A8620000}"/>
    <cellStyle name="Input1decimals 15 2" xfId="15705" xr:uid="{00000000-0005-0000-0000-0000A9620000}"/>
    <cellStyle name="Input1decimals 15 2 2" xfId="15706" xr:uid="{00000000-0005-0000-0000-0000AA620000}"/>
    <cellStyle name="Input1decimals 15 2 2 2" xfId="15707" xr:uid="{00000000-0005-0000-0000-0000AB620000}"/>
    <cellStyle name="Input1decimals 15 2 2 2 2" xfId="37736" xr:uid="{00000000-0005-0000-0000-0000AC620000}"/>
    <cellStyle name="Input1decimals 15 2 2 3" xfId="37735" xr:uid="{00000000-0005-0000-0000-0000AD620000}"/>
    <cellStyle name="Input1decimals 15 2 3" xfId="15708" xr:uid="{00000000-0005-0000-0000-0000AE620000}"/>
    <cellStyle name="Input1decimals 15 2 3 2" xfId="15709" xr:uid="{00000000-0005-0000-0000-0000AF620000}"/>
    <cellStyle name="Input1decimals 15 2 3 2 2" xfId="37738" xr:uid="{00000000-0005-0000-0000-0000B0620000}"/>
    <cellStyle name="Input1decimals 15 2 3 3" xfId="37737" xr:uid="{00000000-0005-0000-0000-0000B1620000}"/>
    <cellStyle name="Input1decimals 15 2 4" xfId="15710" xr:uid="{00000000-0005-0000-0000-0000B2620000}"/>
    <cellStyle name="Input1decimals 15 2 4 2" xfId="37739" xr:uid="{00000000-0005-0000-0000-0000B3620000}"/>
    <cellStyle name="Input1decimals 15 2 5" xfId="15711" xr:uid="{00000000-0005-0000-0000-0000B4620000}"/>
    <cellStyle name="Input1decimals 15 2 5 2" xfId="37740" xr:uid="{00000000-0005-0000-0000-0000B5620000}"/>
    <cellStyle name="Input1decimals 15 2 6" xfId="37734" xr:uid="{00000000-0005-0000-0000-0000B6620000}"/>
    <cellStyle name="Input1decimals 15 3" xfId="15712" xr:uid="{00000000-0005-0000-0000-0000B7620000}"/>
    <cellStyle name="Input1decimals 15 3 2" xfId="15713" xr:uid="{00000000-0005-0000-0000-0000B8620000}"/>
    <cellStyle name="Input1decimals 15 3 2 2" xfId="15714" xr:uid="{00000000-0005-0000-0000-0000B9620000}"/>
    <cellStyle name="Input1decimals 15 3 2 2 2" xfId="37743" xr:uid="{00000000-0005-0000-0000-0000BA620000}"/>
    <cellStyle name="Input1decimals 15 3 2 3" xfId="37742" xr:uid="{00000000-0005-0000-0000-0000BB620000}"/>
    <cellStyle name="Input1decimals 15 3 3" xfId="15715" xr:uid="{00000000-0005-0000-0000-0000BC620000}"/>
    <cellStyle name="Input1decimals 15 3 3 2" xfId="15716" xr:uid="{00000000-0005-0000-0000-0000BD620000}"/>
    <cellStyle name="Input1decimals 15 3 3 2 2" xfId="37745" xr:uid="{00000000-0005-0000-0000-0000BE620000}"/>
    <cellStyle name="Input1decimals 15 3 3 3" xfId="37744" xr:uid="{00000000-0005-0000-0000-0000BF620000}"/>
    <cellStyle name="Input1decimals 15 3 4" xfId="15717" xr:uid="{00000000-0005-0000-0000-0000C0620000}"/>
    <cellStyle name="Input1decimals 15 3 4 2" xfId="37746" xr:uid="{00000000-0005-0000-0000-0000C1620000}"/>
    <cellStyle name="Input1decimals 15 3 5" xfId="15718" xr:uid="{00000000-0005-0000-0000-0000C2620000}"/>
    <cellStyle name="Input1decimals 15 3 5 2" xfId="37747" xr:uid="{00000000-0005-0000-0000-0000C3620000}"/>
    <cellStyle name="Input1decimals 15 3 6" xfId="37741" xr:uid="{00000000-0005-0000-0000-0000C4620000}"/>
    <cellStyle name="Input1decimals 15 4" xfId="15719" xr:uid="{00000000-0005-0000-0000-0000C5620000}"/>
    <cellStyle name="Input1decimals 15 4 2" xfId="15720" xr:uid="{00000000-0005-0000-0000-0000C6620000}"/>
    <cellStyle name="Input1decimals 15 4 2 2" xfId="37749" xr:uid="{00000000-0005-0000-0000-0000C7620000}"/>
    <cellStyle name="Input1decimals 15 4 3" xfId="37748" xr:uid="{00000000-0005-0000-0000-0000C8620000}"/>
    <cellStyle name="Input1decimals 15 5" xfId="15721" xr:uid="{00000000-0005-0000-0000-0000C9620000}"/>
    <cellStyle name="Input1decimals 15 5 2" xfId="15722" xr:uid="{00000000-0005-0000-0000-0000CA620000}"/>
    <cellStyle name="Input1decimals 15 5 2 2" xfId="37751" xr:uid="{00000000-0005-0000-0000-0000CB620000}"/>
    <cellStyle name="Input1decimals 15 5 3" xfId="37750" xr:uid="{00000000-0005-0000-0000-0000CC620000}"/>
    <cellStyle name="Input1decimals 15 6" xfId="15723" xr:uid="{00000000-0005-0000-0000-0000CD620000}"/>
    <cellStyle name="Input1decimals 15 6 2" xfId="37752" xr:uid="{00000000-0005-0000-0000-0000CE620000}"/>
    <cellStyle name="Input1decimals 15 7" xfId="15724" xr:uid="{00000000-0005-0000-0000-0000CF620000}"/>
    <cellStyle name="Input1decimals 15 7 2" xfId="37753" xr:uid="{00000000-0005-0000-0000-0000D0620000}"/>
    <cellStyle name="Input1decimals 15 8" xfId="37733" xr:uid="{00000000-0005-0000-0000-0000D1620000}"/>
    <cellStyle name="Input1decimals 2" xfId="15725" xr:uid="{00000000-0005-0000-0000-0000D2620000}"/>
    <cellStyle name="Input1decimals 2 2" xfId="15726" xr:uid="{00000000-0005-0000-0000-0000D3620000}"/>
    <cellStyle name="Input1decimals 2 2 2" xfId="15727" xr:uid="{00000000-0005-0000-0000-0000D4620000}"/>
    <cellStyle name="Input1decimals 2 2 2 2" xfId="15728" xr:uid="{00000000-0005-0000-0000-0000D5620000}"/>
    <cellStyle name="Input1decimals 2 2 2 2 2" xfId="37757" xr:uid="{00000000-0005-0000-0000-0000D6620000}"/>
    <cellStyle name="Input1decimals 2 2 2 3" xfId="37756" xr:uid="{00000000-0005-0000-0000-0000D7620000}"/>
    <cellStyle name="Input1decimals 2 2 3" xfId="15729" xr:uid="{00000000-0005-0000-0000-0000D8620000}"/>
    <cellStyle name="Input1decimals 2 2 3 2" xfId="15730" xr:uid="{00000000-0005-0000-0000-0000D9620000}"/>
    <cellStyle name="Input1decimals 2 2 3 2 2" xfId="37759" xr:uid="{00000000-0005-0000-0000-0000DA620000}"/>
    <cellStyle name="Input1decimals 2 2 3 3" xfId="37758" xr:uid="{00000000-0005-0000-0000-0000DB620000}"/>
    <cellStyle name="Input1decimals 2 2 4" xfId="15731" xr:uid="{00000000-0005-0000-0000-0000DC620000}"/>
    <cellStyle name="Input1decimals 2 2 4 2" xfId="37760" xr:uid="{00000000-0005-0000-0000-0000DD620000}"/>
    <cellStyle name="Input1decimals 2 2 5" xfId="15732" xr:uid="{00000000-0005-0000-0000-0000DE620000}"/>
    <cellStyle name="Input1decimals 2 2 5 2" xfId="37761" xr:uid="{00000000-0005-0000-0000-0000DF620000}"/>
    <cellStyle name="Input1decimals 2 2 6" xfId="37755" xr:uid="{00000000-0005-0000-0000-0000E0620000}"/>
    <cellStyle name="Input1decimals 2 3" xfId="15733" xr:uid="{00000000-0005-0000-0000-0000E1620000}"/>
    <cellStyle name="Input1decimals 2 3 2" xfId="15734" xr:uid="{00000000-0005-0000-0000-0000E2620000}"/>
    <cellStyle name="Input1decimals 2 3 2 2" xfId="15735" xr:uid="{00000000-0005-0000-0000-0000E3620000}"/>
    <cellStyle name="Input1decimals 2 3 2 2 2" xfId="37764" xr:uid="{00000000-0005-0000-0000-0000E4620000}"/>
    <cellStyle name="Input1decimals 2 3 2 3" xfId="37763" xr:uid="{00000000-0005-0000-0000-0000E5620000}"/>
    <cellStyle name="Input1decimals 2 3 3" xfId="15736" xr:uid="{00000000-0005-0000-0000-0000E6620000}"/>
    <cellStyle name="Input1decimals 2 3 3 2" xfId="15737" xr:uid="{00000000-0005-0000-0000-0000E7620000}"/>
    <cellStyle name="Input1decimals 2 3 3 2 2" xfId="37766" xr:uid="{00000000-0005-0000-0000-0000E8620000}"/>
    <cellStyle name="Input1decimals 2 3 3 3" xfId="37765" xr:uid="{00000000-0005-0000-0000-0000E9620000}"/>
    <cellStyle name="Input1decimals 2 3 4" xfId="15738" xr:uid="{00000000-0005-0000-0000-0000EA620000}"/>
    <cellStyle name="Input1decimals 2 3 4 2" xfId="37767" xr:uid="{00000000-0005-0000-0000-0000EB620000}"/>
    <cellStyle name="Input1decimals 2 3 5" xfId="15739" xr:uid="{00000000-0005-0000-0000-0000EC620000}"/>
    <cellStyle name="Input1decimals 2 3 5 2" xfId="37768" xr:uid="{00000000-0005-0000-0000-0000ED620000}"/>
    <cellStyle name="Input1decimals 2 3 6" xfId="37762" xr:uid="{00000000-0005-0000-0000-0000EE620000}"/>
    <cellStyle name="Input1decimals 2 4" xfId="15740" xr:uid="{00000000-0005-0000-0000-0000EF620000}"/>
    <cellStyle name="Input1decimals 2 4 2" xfId="15741" xr:uid="{00000000-0005-0000-0000-0000F0620000}"/>
    <cellStyle name="Input1decimals 2 4 2 2" xfId="37770" xr:uid="{00000000-0005-0000-0000-0000F1620000}"/>
    <cellStyle name="Input1decimals 2 4 3" xfId="37769" xr:uid="{00000000-0005-0000-0000-0000F2620000}"/>
    <cellStyle name="Input1decimals 2 5" xfId="15742" xr:uid="{00000000-0005-0000-0000-0000F3620000}"/>
    <cellStyle name="Input1decimals 2 5 2" xfId="15743" xr:uid="{00000000-0005-0000-0000-0000F4620000}"/>
    <cellStyle name="Input1decimals 2 5 2 2" xfId="37772" xr:uid="{00000000-0005-0000-0000-0000F5620000}"/>
    <cellStyle name="Input1decimals 2 5 3" xfId="37771" xr:uid="{00000000-0005-0000-0000-0000F6620000}"/>
    <cellStyle name="Input1decimals 2 6" xfId="15744" xr:uid="{00000000-0005-0000-0000-0000F7620000}"/>
    <cellStyle name="Input1decimals 2 6 2" xfId="15745" xr:uid="{00000000-0005-0000-0000-0000F8620000}"/>
    <cellStyle name="Input1decimals 2 6 2 2" xfId="37774" xr:uid="{00000000-0005-0000-0000-0000F9620000}"/>
    <cellStyle name="Input1decimals 2 6 3" xfId="37773" xr:uid="{00000000-0005-0000-0000-0000FA620000}"/>
    <cellStyle name="Input1decimals 2 7" xfId="15746" xr:uid="{00000000-0005-0000-0000-0000FB620000}"/>
    <cellStyle name="Input1decimals 2 7 2" xfId="37775" xr:uid="{00000000-0005-0000-0000-0000FC620000}"/>
    <cellStyle name="Input1decimals 2 8" xfId="15747" xr:uid="{00000000-0005-0000-0000-0000FD620000}"/>
    <cellStyle name="Input1decimals 2 8 2" xfId="37776" xr:uid="{00000000-0005-0000-0000-0000FE620000}"/>
    <cellStyle name="Input1decimals 2 9" xfId="37754" xr:uid="{00000000-0005-0000-0000-0000FF620000}"/>
    <cellStyle name="Input1decimals 3" xfId="15748" xr:uid="{00000000-0005-0000-0000-000000630000}"/>
    <cellStyle name="Input1decimals 3 2" xfId="15749" xr:uid="{00000000-0005-0000-0000-000001630000}"/>
    <cellStyle name="Input1decimals 3 2 2" xfId="15750" xr:uid="{00000000-0005-0000-0000-000002630000}"/>
    <cellStyle name="Input1decimals 3 2 2 2" xfId="15751" xr:uid="{00000000-0005-0000-0000-000003630000}"/>
    <cellStyle name="Input1decimals 3 2 2 2 2" xfId="37780" xr:uid="{00000000-0005-0000-0000-000004630000}"/>
    <cellStyle name="Input1decimals 3 2 2 3" xfId="37779" xr:uid="{00000000-0005-0000-0000-000005630000}"/>
    <cellStyle name="Input1decimals 3 2 3" xfId="15752" xr:uid="{00000000-0005-0000-0000-000006630000}"/>
    <cellStyle name="Input1decimals 3 2 3 2" xfId="15753" xr:uid="{00000000-0005-0000-0000-000007630000}"/>
    <cellStyle name="Input1decimals 3 2 3 2 2" xfId="37782" xr:uid="{00000000-0005-0000-0000-000008630000}"/>
    <cellStyle name="Input1decimals 3 2 3 3" xfId="37781" xr:uid="{00000000-0005-0000-0000-000009630000}"/>
    <cellStyle name="Input1decimals 3 2 4" xfId="15754" xr:uid="{00000000-0005-0000-0000-00000A630000}"/>
    <cellStyle name="Input1decimals 3 2 4 2" xfId="37783" xr:uid="{00000000-0005-0000-0000-00000B630000}"/>
    <cellStyle name="Input1decimals 3 2 5" xfId="15755" xr:uid="{00000000-0005-0000-0000-00000C630000}"/>
    <cellStyle name="Input1decimals 3 2 5 2" xfId="37784" xr:uid="{00000000-0005-0000-0000-00000D630000}"/>
    <cellStyle name="Input1decimals 3 2 6" xfId="37778" xr:uid="{00000000-0005-0000-0000-00000E630000}"/>
    <cellStyle name="Input1decimals 3 3" xfId="15756" xr:uid="{00000000-0005-0000-0000-00000F630000}"/>
    <cellStyle name="Input1decimals 3 3 2" xfId="15757" xr:uid="{00000000-0005-0000-0000-000010630000}"/>
    <cellStyle name="Input1decimals 3 3 2 2" xfId="15758" xr:uid="{00000000-0005-0000-0000-000011630000}"/>
    <cellStyle name="Input1decimals 3 3 2 2 2" xfId="37787" xr:uid="{00000000-0005-0000-0000-000012630000}"/>
    <cellStyle name="Input1decimals 3 3 2 3" xfId="37786" xr:uid="{00000000-0005-0000-0000-000013630000}"/>
    <cellStyle name="Input1decimals 3 3 3" xfId="15759" xr:uid="{00000000-0005-0000-0000-000014630000}"/>
    <cellStyle name="Input1decimals 3 3 3 2" xfId="15760" xr:uid="{00000000-0005-0000-0000-000015630000}"/>
    <cellStyle name="Input1decimals 3 3 3 2 2" xfId="37789" xr:uid="{00000000-0005-0000-0000-000016630000}"/>
    <cellStyle name="Input1decimals 3 3 3 3" xfId="37788" xr:uid="{00000000-0005-0000-0000-000017630000}"/>
    <cellStyle name="Input1decimals 3 3 4" xfId="15761" xr:uid="{00000000-0005-0000-0000-000018630000}"/>
    <cellStyle name="Input1decimals 3 3 4 2" xfId="37790" xr:uid="{00000000-0005-0000-0000-000019630000}"/>
    <cellStyle name="Input1decimals 3 3 5" xfId="15762" xr:uid="{00000000-0005-0000-0000-00001A630000}"/>
    <cellStyle name="Input1decimals 3 3 5 2" xfId="37791" xr:uid="{00000000-0005-0000-0000-00001B630000}"/>
    <cellStyle name="Input1decimals 3 3 6" xfId="37785" xr:uid="{00000000-0005-0000-0000-00001C630000}"/>
    <cellStyle name="Input1decimals 3 4" xfId="15763" xr:uid="{00000000-0005-0000-0000-00001D630000}"/>
    <cellStyle name="Input1decimals 3 4 2" xfId="37792" xr:uid="{00000000-0005-0000-0000-00001E630000}"/>
    <cellStyle name="Input1decimals 3 5" xfId="15764" xr:uid="{00000000-0005-0000-0000-00001F630000}"/>
    <cellStyle name="Input1decimals 3 5 2" xfId="37793" xr:uid="{00000000-0005-0000-0000-000020630000}"/>
    <cellStyle name="Input1decimals 3 6" xfId="37777" xr:uid="{00000000-0005-0000-0000-000021630000}"/>
    <cellStyle name="Input1decimals 4" xfId="15765" xr:uid="{00000000-0005-0000-0000-000022630000}"/>
    <cellStyle name="Input1decimals 4 2" xfId="15766" xr:uid="{00000000-0005-0000-0000-000023630000}"/>
    <cellStyle name="Input1decimals 4 2 2" xfId="15767" xr:uid="{00000000-0005-0000-0000-000024630000}"/>
    <cellStyle name="Input1decimals 4 2 2 2" xfId="15768" xr:uid="{00000000-0005-0000-0000-000025630000}"/>
    <cellStyle name="Input1decimals 4 2 2 2 2" xfId="37797" xr:uid="{00000000-0005-0000-0000-000026630000}"/>
    <cellStyle name="Input1decimals 4 2 2 3" xfId="37796" xr:uid="{00000000-0005-0000-0000-000027630000}"/>
    <cellStyle name="Input1decimals 4 2 3" xfId="15769" xr:uid="{00000000-0005-0000-0000-000028630000}"/>
    <cellStyle name="Input1decimals 4 2 3 2" xfId="15770" xr:uid="{00000000-0005-0000-0000-000029630000}"/>
    <cellStyle name="Input1decimals 4 2 3 2 2" xfId="37799" xr:uid="{00000000-0005-0000-0000-00002A630000}"/>
    <cellStyle name="Input1decimals 4 2 3 3" xfId="37798" xr:uid="{00000000-0005-0000-0000-00002B630000}"/>
    <cellStyle name="Input1decimals 4 2 4" xfId="15771" xr:uid="{00000000-0005-0000-0000-00002C630000}"/>
    <cellStyle name="Input1decimals 4 2 4 2" xfId="37800" xr:uid="{00000000-0005-0000-0000-00002D630000}"/>
    <cellStyle name="Input1decimals 4 2 5" xfId="15772" xr:uid="{00000000-0005-0000-0000-00002E630000}"/>
    <cellStyle name="Input1decimals 4 2 5 2" xfId="37801" xr:uid="{00000000-0005-0000-0000-00002F630000}"/>
    <cellStyle name="Input1decimals 4 2 6" xfId="37795" xr:uid="{00000000-0005-0000-0000-000030630000}"/>
    <cellStyle name="Input1decimals 4 3" xfId="15773" xr:uid="{00000000-0005-0000-0000-000031630000}"/>
    <cellStyle name="Input1decimals 4 3 2" xfId="15774" xr:uid="{00000000-0005-0000-0000-000032630000}"/>
    <cellStyle name="Input1decimals 4 3 2 2" xfId="15775" xr:uid="{00000000-0005-0000-0000-000033630000}"/>
    <cellStyle name="Input1decimals 4 3 2 2 2" xfId="37804" xr:uid="{00000000-0005-0000-0000-000034630000}"/>
    <cellStyle name="Input1decimals 4 3 2 3" xfId="37803" xr:uid="{00000000-0005-0000-0000-000035630000}"/>
    <cellStyle name="Input1decimals 4 3 3" xfId="15776" xr:uid="{00000000-0005-0000-0000-000036630000}"/>
    <cellStyle name="Input1decimals 4 3 3 2" xfId="15777" xr:uid="{00000000-0005-0000-0000-000037630000}"/>
    <cellStyle name="Input1decimals 4 3 3 2 2" xfId="37806" xr:uid="{00000000-0005-0000-0000-000038630000}"/>
    <cellStyle name="Input1decimals 4 3 3 3" xfId="37805" xr:uid="{00000000-0005-0000-0000-000039630000}"/>
    <cellStyle name="Input1decimals 4 3 4" xfId="15778" xr:uid="{00000000-0005-0000-0000-00003A630000}"/>
    <cellStyle name="Input1decimals 4 3 4 2" xfId="37807" xr:uid="{00000000-0005-0000-0000-00003B630000}"/>
    <cellStyle name="Input1decimals 4 3 5" xfId="15779" xr:uid="{00000000-0005-0000-0000-00003C630000}"/>
    <cellStyle name="Input1decimals 4 3 5 2" xfId="37808" xr:uid="{00000000-0005-0000-0000-00003D630000}"/>
    <cellStyle name="Input1decimals 4 3 6" xfId="37802" xr:uid="{00000000-0005-0000-0000-00003E630000}"/>
    <cellStyle name="Input1decimals 4 4" xfId="15780" xr:uid="{00000000-0005-0000-0000-00003F630000}"/>
    <cellStyle name="Input1decimals 4 4 2" xfId="15781" xr:uid="{00000000-0005-0000-0000-000040630000}"/>
    <cellStyle name="Input1decimals 4 4 2 2" xfId="37810" xr:uid="{00000000-0005-0000-0000-000041630000}"/>
    <cellStyle name="Input1decimals 4 4 3" xfId="37809" xr:uid="{00000000-0005-0000-0000-000042630000}"/>
    <cellStyle name="Input1decimals 4 5" xfId="15782" xr:uid="{00000000-0005-0000-0000-000043630000}"/>
    <cellStyle name="Input1decimals 4 5 2" xfId="15783" xr:uid="{00000000-0005-0000-0000-000044630000}"/>
    <cellStyle name="Input1decimals 4 5 2 2" xfId="37812" xr:uid="{00000000-0005-0000-0000-000045630000}"/>
    <cellStyle name="Input1decimals 4 5 3" xfId="37811" xr:uid="{00000000-0005-0000-0000-000046630000}"/>
    <cellStyle name="Input1decimals 4 6" xfId="15784" xr:uid="{00000000-0005-0000-0000-000047630000}"/>
    <cellStyle name="Input1decimals 4 6 2" xfId="15785" xr:uid="{00000000-0005-0000-0000-000048630000}"/>
    <cellStyle name="Input1decimals 4 6 2 2" xfId="37814" xr:uid="{00000000-0005-0000-0000-000049630000}"/>
    <cellStyle name="Input1decimals 4 6 3" xfId="37813" xr:uid="{00000000-0005-0000-0000-00004A630000}"/>
    <cellStyle name="Input1decimals 4 7" xfId="15786" xr:uid="{00000000-0005-0000-0000-00004B630000}"/>
    <cellStyle name="Input1decimals 4 7 2" xfId="37815" xr:uid="{00000000-0005-0000-0000-00004C630000}"/>
    <cellStyle name="Input1decimals 4 8" xfId="15787" xr:uid="{00000000-0005-0000-0000-00004D630000}"/>
    <cellStyle name="Input1decimals 4 8 2" xfId="37816" xr:uid="{00000000-0005-0000-0000-00004E630000}"/>
    <cellStyle name="Input1decimals 4 9" xfId="37794" xr:uid="{00000000-0005-0000-0000-00004F630000}"/>
    <cellStyle name="Input1decimals 5" xfId="15788" xr:uid="{00000000-0005-0000-0000-000050630000}"/>
    <cellStyle name="Input1decimals 5 2" xfId="15789" xr:uid="{00000000-0005-0000-0000-000051630000}"/>
    <cellStyle name="Input1decimals 5 2 2" xfId="15790" xr:uid="{00000000-0005-0000-0000-000052630000}"/>
    <cellStyle name="Input1decimals 5 2 2 2" xfId="15791" xr:uid="{00000000-0005-0000-0000-000053630000}"/>
    <cellStyle name="Input1decimals 5 2 2 2 2" xfId="37820" xr:uid="{00000000-0005-0000-0000-000054630000}"/>
    <cellStyle name="Input1decimals 5 2 2 3" xfId="37819" xr:uid="{00000000-0005-0000-0000-000055630000}"/>
    <cellStyle name="Input1decimals 5 2 3" xfId="15792" xr:uid="{00000000-0005-0000-0000-000056630000}"/>
    <cellStyle name="Input1decimals 5 2 3 2" xfId="15793" xr:uid="{00000000-0005-0000-0000-000057630000}"/>
    <cellStyle name="Input1decimals 5 2 3 2 2" xfId="37822" xr:uid="{00000000-0005-0000-0000-000058630000}"/>
    <cellStyle name="Input1decimals 5 2 3 3" xfId="37821" xr:uid="{00000000-0005-0000-0000-000059630000}"/>
    <cellStyle name="Input1decimals 5 2 4" xfId="15794" xr:uid="{00000000-0005-0000-0000-00005A630000}"/>
    <cellStyle name="Input1decimals 5 2 4 2" xfId="37823" xr:uid="{00000000-0005-0000-0000-00005B630000}"/>
    <cellStyle name="Input1decimals 5 2 5" xfId="15795" xr:uid="{00000000-0005-0000-0000-00005C630000}"/>
    <cellStyle name="Input1decimals 5 2 5 2" xfId="37824" xr:uid="{00000000-0005-0000-0000-00005D630000}"/>
    <cellStyle name="Input1decimals 5 2 6" xfId="37818" xr:uid="{00000000-0005-0000-0000-00005E630000}"/>
    <cellStyle name="Input1decimals 5 3" xfId="15796" xr:uid="{00000000-0005-0000-0000-00005F630000}"/>
    <cellStyle name="Input1decimals 5 3 2" xfId="15797" xr:uid="{00000000-0005-0000-0000-000060630000}"/>
    <cellStyle name="Input1decimals 5 3 2 2" xfId="15798" xr:uid="{00000000-0005-0000-0000-000061630000}"/>
    <cellStyle name="Input1decimals 5 3 2 2 2" xfId="37827" xr:uid="{00000000-0005-0000-0000-000062630000}"/>
    <cellStyle name="Input1decimals 5 3 2 3" xfId="37826" xr:uid="{00000000-0005-0000-0000-000063630000}"/>
    <cellStyle name="Input1decimals 5 3 3" xfId="15799" xr:uid="{00000000-0005-0000-0000-000064630000}"/>
    <cellStyle name="Input1decimals 5 3 3 2" xfId="15800" xr:uid="{00000000-0005-0000-0000-000065630000}"/>
    <cellStyle name="Input1decimals 5 3 3 2 2" xfId="37829" xr:uid="{00000000-0005-0000-0000-000066630000}"/>
    <cellStyle name="Input1decimals 5 3 3 3" xfId="37828" xr:uid="{00000000-0005-0000-0000-000067630000}"/>
    <cellStyle name="Input1decimals 5 3 4" xfId="15801" xr:uid="{00000000-0005-0000-0000-000068630000}"/>
    <cellStyle name="Input1decimals 5 3 4 2" xfId="37830" xr:uid="{00000000-0005-0000-0000-000069630000}"/>
    <cellStyle name="Input1decimals 5 3 5" xfId="15802" xr:uid="{00000000-0005-0000-0000-00006A630000}"/>
    <cellStyle name="Input1decimals 5 3 5 2" xfId="37831" xr:uid="{00000000-0005-0000-0000-00006B630000}"/>
    <cellStyle name="Input1decimals 5 3 6" xfId="37825" xr:uid="{00000000-0005-0000-0000-00006C630000}"/>
    <cellStyle name="Input1decimals 5 4" xfId="15803" xr:uid="{00000000-0005-0000-0000-00006D630000}"/>
    <cellStyle name="Input1decimals 5 4 2" xfId="15804" xr:uid="{00000000-0005-0000-0000-00006E630000}"/>
    <cellStyle name="Input1decimals 5 4 2 2" xfId="37833" xr:uid="{00000000-0005-0000-0000-00006F630000}"/>
    <cellStyle name="Input1decimals 5 4 3" xfId="37832" xr:uid="{00000000-0005-0000-0000-000070630000}"/>
    <cellStyle name="Input1decimals 5 5" xfId="15805" xr:uid="{00000000-0005-0000-0000-000071630000}"/>
    <cellStyle name="Input1decimals 5 5 2" xfId="15806" xr:uid="{00000000-0005-0000-0000-000072630000}"/>
    <cellStyle name="Input1decimals 5 5 2 2" xfId="37835" xr:uid="{00000000-0005-0000-0000-000073630000}"/>
    <cellStyle name="Input1decimals 5 5 3" xfId="37834" xr:uid="{00000000-0005-0000-0000-000074630000}"/>
    <cellStyle name="Input1decimals 5 6" xfId="15807" xr:uid="{00000000-0005-0000-0000-000075630000}"/>
    <cellStyle name="Input1decimals 5 6 2" xfId="15808" xr:uid="{00000000-0005-0000-0000-000076630000}"/>
    <cellStyle name="Input1decimals 5 6 2 2" xfId="37837" xr:uid="{00000000-0005-0000-0000-000077630000}"/>
    <cellStyle name="Input1decimals 5 6 3" xfId="37836" xr:uid="{00000000-0005-0000-0000-000078630000}"/>
    <cellStyle name="Input1decimals 5 7" xfId="15809" xr:uid="{00000000-0005-0000-0000-000079630000}"/>
    <cellStyle name="Input1decimals 5 7 2" xfId="37838" xr:uid="{00000000-0005-0000-0000-00007A630000}"/>
    <cellStyle name="Input1decimals 5 8" xfId="15810" xr:uid="{00000000-0005-0000-0000-00007B630000}"/>
    <cellStyle name="Input1decimals 5 8 2" xfId="37839" xr:uid="{00000000-0005-0000-0000-00007C630000}"/>
    <cellStyle name="Input1decimals 5 9" xfId="37817" xr:uid="{00000000-0005-0000-0000-00007D630000}"/>
    <cellStyle name="Input1decimals 6" xfId="15811" xr:uid="{00000000-0005-0000-0000-00007E630000}"/>
    <cellStyle name="Input1decimals 6 2" xfId="15812" xr:uid="{00000000-0005-0000-0000-00007F630000}"/>
    <cellStyle name="Input1decimals 6 2 2" xfId="15813" xr:uid="{00000000-0005-0000-0000-000080630000}"/>
    <cellStyle name="Input1decimals 6 2 2 2" xfId="15814" xr:uid="{00000000-0005-0000-0000-000081630000}"/>
    <cellStyle name="Input1decimals 6 2 2 2 2" xfId="37843" xr:uid="{00000000-0005-0000-0000-000082630000}"/>
    <cellStyle name="Input1decimals 6 2 2 3" xfId="37842" xr:uid="{00000000-0005-0000-0000-000083630000}"/>
    <cellStyle name="Input1decimals 6 2 3" xfId="15815" xr:uid="{00000000-0005-0000-0000-000084630000}"/>
    <cellStyle name="Input1decimals 6 2 3 2" xfId="15816" xr:uid="{00000000-0005-0000-0000-000085630000}"/>
    <cellStyle name="Input1decimals 6 2 3 2 2" xfId="37845" xr:uid="{00000000-0005-0000-0000-000086630000}"/>
    <cellStyle name="Input1decimals 6 2 3 3" xfId="37844" xr:uid="{00000000-0005-0000-0000-000087630000}"/>
    <cellStyle name="Input1decimals 6 2 4" xfId="15817" xr:uid="{00000000-0005-0000-0000-000088630000}"/>
    <cellStyle name="Input1decimals 6 2 4 2" xfId="37846" xr:uid="{00000000-0005-0000-0000-000089630000}"/>
    <cellStyle name="Input1decimals 6 2 5" xfId="15818" xr:uid="{00000000-0005-0000-0000-00008A630000}"/>
    <cellStyle name="Input1decimals 6 2 5 2" xfId="37847" xr:uid="{00000000-0005-0000-0000-00008B630000}"/>
    <cellStyle name="Input1decimals 6 2 6" xfId="37841" xr:uid="{00000000-0005-0000-0000-00008C630000}"/>
    <cellStyle name="Input1decimals 6 3" xfId="15819" xr:uid="{00000000-0005-0000-0000-00008D630000}"/>
    <cellStyle name="Input1decimals 6 3 2" xfId="15820" xr:uid="{00000000-0005-0000-0000-00008E630000}"/>
    <cellStyle name="Input1decimals 6 3 2 2" xfId="15821" xr:uid="{00000000-0005-0000-0000-00008F630000}"/>
    <cellStyle name="Input1decimals 6 3 2 2 2" xfId="37850" xr:uid="{00000000-0005-0000-0000-000090630000}"/>
    <cellStyle name="Input1decimals 6 3 2 3" xfId="37849" xr:uid="{00000000-0005-0000-0000-000091630000}"/>
    <cellStyle name="Input1decimals 6 3 3" xfId="15822" xr:uid="{00000000-0005-0000-0000-000092630000}"/>
    <cellStyle name="Input1decimals 6 3 3 2" xfId="15823" xr:uid="{00000000-0005-0000-0000-000093630000}"/>
    <cellStyle name="Input1decimals 6 3 3 2 2" xfId="37852" xr:uid="{00000000-0005-0000-0000-000094630000}"/>
    <cellStyle name="Input1decimals 6 3 3 3" xfId="37851" xr:uid="{00000000-0005-0000-0000-000095630000}"/>
    <cellStyle name="Input1decimals 6 3 4" xfId="15824" xr:uid="{00000000-0005-0000-0000-000096630000}"/>
    <cellStyle name="Input1decimals 6 3 4 2" xfId="37853" xr:uid="{00000000-0005-0000-0000-000097630000}"/>
    <cellStyle name="Input1decimals 6 3 5" xfId="15825" xr:uid="{00000000-0005-0000-0000-000098630000}"/>
    <cellStyle name="Input1decimals 6 3 5 2" xfId="37854" xr:uid="{00000000-0005-0000-0000-000099630000}"/>
    <cellStyle name="Input1decimals 6 3 6" xfId="37848" xr:uid="{00000000-0005-0000-0000-00009A630000}"/>
    <cellStyle name="Input1decimals 6 4" xfId="15826" xr:uid="{00000000-0005-0000-0000-00009B630000}"/>
    <cellStyle name="Input1decimals 6 4 2" xfId="15827" xr:uid="{00000000-0005-0000-0000-00009C630000}"/>
    <cellStyle name="Input1decimals 6 4 2 2" xfId="37856" xr:uid="{00000000-0005-0000-0000-00009D630000}"/>
    <cellStyle name="Input1decimals 6 4 3" xfId="37855" xr:uid="{00000000-0005-0000-0000-00009E630000}"/>
    <cellStyle name="Input1decimals 6 5" xfId="15828" xr:uid="{00000000-0005-0000-0000-00009F630000}"/>
    <cellStyle name="Input1decimals 6 5 2" xfId="15829" xr:uid="{00000000-0005-0000-0000-0000A0630000}"/>
    <cellStyle name="Input1decimals 6 5 2 2" xfId="37858" xr:uid="{00000000-0005-0000-0000-0000A1630000}"/>
    <cellStyle name="Input1decimals 6 5 3" xfId="37857" xr:uid="{00000000-0005-0000-0000-0000A2630000}"/>
    <cellStyle name="Input1decimals 6 6" xfId="15830" xr:uid="{00000000-0005-0000-0000-0000A3630000}"/>
    <cellStyle name="Input1decimals 6 6 2" xfId="15831" xr:uid="{00000000-0005-0000-0000-0000A4630000}"/>
    <cellStyle name="Input1decimals 6 6 2 2" xfId="37860" xr:uid="{00000000-0005-0000-0000-0000A5630000}"/>
    <cellStyle name="Input1decimals 6 6 3" xfId="37859" xr:uid="{00000000-0005-0000-0000-0000A6630000}"/>
    <cellStyle name="Input1decimals 6 7" xfId="15832" xr:uid="{00000000-0005-0000-0000-0000A7630000}"/>
    <cellStyle name="Input1decimals 6 7 2" xfId="37861" xr:uid="{00000000-0005-0000-0000-0000A8630000}"/>
    <cellStyle name="Input1decimals 6 8" xfId="15833" xr:uid="{00000000-0005-0000-0000-0000A9630000}"/>
    <cellStyle name="Input1decimals 6 8 2" xfId="37862" xr:uid="{00000000-0005-0000-0000-0000AA630000}"/>
    <cellStyle name="Input1decimals 6 9" xfId="37840" xr:uid="{00000000-0005-0000-0000-0000AB630000}"/>
    <cellStyle name="Input1decimals 7" xfId="15834" xr:uid="{00000000-0005-0000-0000-0000AC630000}"/>
    <cellStyle name="Input1decimals 7 2" xfId="15835" xr:uid="{00000000-0005-0000-0000-0000AD630000}"/>
    <cellStyle name="Input1decimals 7 2 2" xfId="15836" xr:uid="{00000000-0005-0000-0000-0000AE630000}"/>
    <cellStyle name="Input1decimals 7 2 2 2" xfId="15837" xr:uid="{00000000-0005-0000-0000-0000AF630000}"/>
    <cellStyle name="Input1decimals 7 2 2 2 2" xfId="37866" xr:uid="{00000000-0005-0000-0000-0000B0630000}"/>
    <cellStyle name="Input1decimals 7 2 2 3" xfId="37865" xr:uid="{00000000-0005-0000-0000-0000B1630000}"/>
    <cellStyle name="Input1decimals 7 2 3" xfId="15838" xr:uid="{00000000-0005-0000-0000-0000B2630000}"/>
    <cellStyle name="Input1decimals 7 2 3 2" xfId="15839" xr:uid="{00000000-0005-0000-0000-0000B3630000}"/>
    <cellStyle name="Input1decimals 7 2 3 2 2" xfId="37868" xr:uid="{00000000-0005-0000-0000-0000B4630000}"/>
    <cellStyle name="Input1decimals 7 2 3 3" xfId="37867" xr:uid="{00000000-0005-0000-0000-0000B5630000}"/>
    <cellStyle name="Input1decimals 7 2 4" xfId="15840" xr:uid="{00000000-0005-0000-0000-0000B6630000}"/>
    <cellStyle name="Input1decimals 7 2 4 2" xfId="37869" xr:uid="{00000000-0005-0000-0000-0000B7630000}"/>
    <cellStyle name="Input1decimals 7 2 5" xfId="15841" xr:uid="{00000000-0005-0000-0000-0000B8630000}"/>
    <cellStyle name="Input1decimals 7 2 5 2" xfId="37870" xr:uid="{00000000-0005-0000-0000-0000B9630000}"/>
    <cellStyle name="Input1decimals 7 2 6" xfId="37864" xr:uid="{00000000-0005-0000-0000-0000BA630000}"/>
    <cellStyle name="Input1decimals 7 3" xfId="15842" xr:uid="{00000000-0005-0000-0000-0000BB630000}"/>
    <cellStyle name="Input1decimals 7 3 2" xfId="15843" xr:uid="{00000000-0005-0000-0000-0000BC630000}"/>
    <cellStyle name="Input1decimals 7 3 2 2" xfId="15844" xr:uid="{00000000-0005-0000-0000-0000BD630000}"/>
    <cellStyle name="Input1decimals 7 3 2 2 2" xfId="37873" xr:uid="{00000000-0005-0000-0000-0000BE630000}"/>
    <cellStyle name="Input1decimals 7 3 2 3" xfId="37872" xr:uid="{00000000-0005-0000-0000-0000BF630000}"/>
    <cellStyle name="Input1decimals 7 3 3" xfId="15845" xr:uid="{00000000-0005-0000-0000-0000C0630000}"/>
    <cellStyle name="Input1decimals 7 3 3 2" xfId="15846" xr:uid="{00000000-0005-0000-0000-0000C1630000}"/>
    <cellStyle name="Input1decimals 7 3 3 2 2" xfId="37875" xr:uid="{00000000-0005-0000-0000-0000C2630000}"/>
    <cellStyle name="Input1decimals 7 3 3 3" xfId="37874" xr:uid="{00000000-0005-0000-0000-0000C3630000}"/>
    <cellStyle name="Input1decimals 7 3 4" xfId="15847" xr:uid="{00000000-0005-0000-0000-0000C4630000}"/>
    <cellStyle name="Input1decimals 7 3 4 2" xfId="37876" xr:uid="{00000000-0005-0000-0000-0000C5630000}"/>
    <cellStyle name="Input1decimals 7 3 5" xfId="15848" xr:uid="{00000000-0005-0000-0000-0000C6630000}"/>
    <cellStyle name="Input1decimals 7 3 5 2" xfId="37877" xr:uid="{00000000-0005-0000-0000-0000C7630000}"/>
    <cellStyle name="Input1decimals 7 3 6" xfId="37871" xr:uid="{00000000-0005-0000-0000-0000C8630000}"/>
    <cellStyle name="Input1decimals 7 4" xfId="15849" xr:uid="{00000000-0005-0000-0000-0000C9630000}"/>
    <cellStyle name="Input1decimals 7 4 2" xfId="15850" xr:uid="{00000000-0005-0000-0000-0000CA630000}"/>
    <cellStyle name="Input1decimals 7 4 2 2" xfId="37879" xr:uid="{00000000-0005-0000-0000-0000CB630000}"/>
    <cellStyle name="Input1decimals 7 4 3" xfId="37878" xr:uid="{00000000-0005-0000-0000-0000CC630000}"/>
    <cellStyle name="Input1decimals 7 5" xfId="15851" xr:uid="{00000000-0005-0000-0000-0000CD630000}"/>
    <cellStyle name="Input1decimals 7 5 2" xfId="15852" xr:uid="{00000000-0005-0000-0000-0000CE630000}"/>
    <cellStyle name="Input1decimals 7 5 2 2" xfId="37881" xr:uid="{00000000-0005-0000-0000-0000CF630000}"/>
    <cellStyle name="Input1decimals 7 5 3" xfId="37880" xr:uid="{00000000-0005-0000-0000-0000D0630000}"/>
    <cellStyle name="Input1decimals 7 6" xfId="15853" xr:uid="{00000000-0005-0000-0000-0000D1630000}"/>
    <cellStyle name="Input1decimals 7 6 2" xfId="15854" xr:uid="{00000000-0005-0000-0000-0000D2630000}"/>
    <cellStyle name="Input1decimals 7 6 2 2" xfId="37883" xr:uid="{00000000-0005-0000-0000-0000D3630000}"/>
    <cellStyle name="Input1decimals 7 6 3" xfId="37882" xr:uid="{00000000-0005-0000-0000-0000D4630000}"/>
    <cellStyle name="Input1decimals 7 7" xfId="15855" xr:uid="{00000000-0005-0000-0000-0000D5630000}"/>
    <cellStyle name="Input1decimals 7 7 2" xfId="37884" xr:uid="{00000000-0005-0000-0000-0000D6630000}"/>
    <cellStyle name="Input1decimals 7 8" xfId="15856" xr:uid="{00000000-0005-0000-0000-0000D7630000}"/>
    <cellStyle name="Input1decimals 7 8 2" xfId="37885" xr:uid="{00000000-0005-0000-0000-0000D8630000}"/>
    <cellStyle name="Input1decimals 7 9" xfId="37863" xr:uid="{00000000-0005-0000-0000-0000D9630000}"/>
    <cellStyle name="Input1decimals 8" xfId="15857" xr:uid="{00000000-0005-0000-0000-0000DA630000}"/>
    <cellStyle name="Input1decimals 8 2" xfId="15858" xr:uid="{00000000-0005-0000-0000-0000DB630000}"/>
    <cellStyle name="Input1decimals 8 2 2" xfId="15859" xr:uid="{00000000-0005-0000-0000-0000DC630000}"/>
    <cellStyle name="Input1decimals 8 2 2 2" xfId="15860" xr:uid="{00000000-0005-0000-0000-0000DD630000}"/>
    <cellStyle name="Input1decimals 8 2 2 2 2" xfId="37889" xr:uid="{00000000-0005-0000-0000-0000DE630000}"/>
    <cellStyle name="Input1decimals 8 2 2 3" xfId="37888" xr:uid="{00000000-0005-0000-0000-0000DF630000}"/>
    <cellStyle name="Input1decimals 8 2 3" xfId="15861" xr:uid="{00000000-0005-0000-0000-0000E0630000}"/>
    <cellStyle name="Input1decimals 8 2 3 2" xfId="15862" xr:uid="{00000000-0005-0000-0000-0000E1630000}"/>
    <cellStyle name="Input1decimals 8 2 3 2 2" xfId="37891" xr:uid="{00000000-0005-0000-0000-0000E2630000}"/>
    <cellStyle name="Input1decimals 8 2 3 3" xfId="37890" xr:uid="{00000000-0005-0000-0000-0000E3630000}"/>
    <cellStyle name="Input1decimals 8 2 4" xfId="15863" xr:uid="{00000000-0005-0000-0000-0000E4630000}"/>
    <cellStyle name="Input1decimals 8 2 4 2" xfId="37892" xr:uid="{00000000-0005-0000-0000-0000E5630000}"/>
    <cellStyle name="Input1decimals 8 2 5" xfId="15864" xr:uid="{00000000-0005-0000-0000-0000E6630000}"/>
    <cellStyle name="Input1decimals 8 2 5 2" xfId="37893" xr:uid="{00000000-0005-0000-0000-0000E7630000}"/>
    <cellStyle name="Input1decimals 8 2 6" xfId="37887" xr:uid="{00000000-0005-0000-0000-0000E8630000}"/>
    <cellStyle name="Input1decimals 8 3" xfId="15865" xr:uid="{00000000-0005-0000-0000-0000E9630000}"/>
    <cellStyle name="Input1decimals 8 3 2" xfId="15866" xr:uid="{00000000-0005-0000-0000-0000EA630000}"/>
    <cellStyle name="Input1decimals 8 3 2 2" xfId="15867" xr:uid="{00000000-0005-0000-0000-0000EB630000}"/>
    <cellStyle name="Input1decimals 8 3 2 2 2" xfId="37896" xr:uid="{00000000-0005-0000-0000-0000EC630000}"/>
    <cellStyle name="Input1decimals 8 3 2 3" xfId="37895" xr:uid="{00000000-0005-0000-0000-0000ED630000}"/>
    <cellStyle name="Input1decimals 8 3 3" xfId="15868" xr:uid="{00000000-0005-0000-0000-0000EE630000}"/>
    <cellStyle name="Input1decimals 8 3 3 2" xfId="15869" xr:uid="{00000000-0005-0000-0000-0000EF630000}"/>
    <cellStyle name="Input1decimals 8 3 3 2 2" xfId="37898" xr:uid="{00000000-0005-0000-0000-0000F0630000}"/>
    <cellStyle name="Input1decimals 8 3 3 3" xfId="37897" xr:uid="{00000000-0005-0000-0000-0000F1630000}"/>
    <cellStyle name="Input1decimals 8 3 4" xfId="15870" xr:uid="{00000000-0005-0000-0000-0000F2630000}"/>
    <cellStyle name="Input1decimals 8 3 4 2" xfId="37899" xr:uid="{00000000-0005-0000-0000-0000F3630000}"/>
    <cellStyle name="Input1decimals 8 3 5" xfId="15871" xr:uid="{00000000-0005-0000-0000-0000F4630000}"/>
    <cellStyle name="Input1decimals 8 3 5 2" xfId="37900" xr:uid="{00000000-0005-0000-0000-0000F5630000}"/>
    <cellStyle name="Input1decimals 8 3 6" xfId="37894" xr:uid="{00000000-0005-0000-0000-0000F6630000}"/>
    <cellStyle name="Input1decimals 8 4" xfId="15872" xr:uid="{00000000-0005-0000-0000-0000F7630000}"/>
    <cellStyle name="Input1decimals 8 4 2" xfId="15873" xr:uid="{00000000-0005-0000-0000-0000F8630000}"/>
    <cellStyle name="Input1decimals 8 4 2 2" xfId="37902" xr:uid="{00000000-0005-0000-0000-0000F9630000}"/>
    <cellStyle name="Input1decimals 8 4 3" xfId="37901" xr:uid="{00000000-0005-0000-0000-0000FA630000}"/>
    <cellStyle name="Input1decimals 8 5" xfId="15874" xr:uid="{00000000-0005-0000-0000-0000FB630000}"/>
    <cellStyle name="Input1decimals 8 5 2" xfId="15875" xr:uid="{00000000-0005-0000-0000-0000FC630000}"/>
    <cellStyle name="Input1decimals 8 5 2 2" xfId="37904" xr:uid="{00000000-0005-0000-0000-0000FD630000}"/>
    <cellStyle name="Input1decimals 8 5 3" xfId="37903" xr:uid="{00000000-0005-0000-0000-0000FE630000}"/>
    <cellStyle name="Input1decimals 8 6" xfId="15876" xr:uid="{00000000-0005-0000-0000-0000FF630000}"/>
    <cellStyle name="Input1decimals 8 6 2" xfId="15877" xr:uid="{00000000-0005-0000-0000-000000640000}"/>
    <cellStyle name="Input1decimals 8 6 2 2" xfId="37906" xr:uid="{00000000-0005-0000-0000-000001640000}"/>
    <cellStyle name="Input1decimals 8 6 3" xfId="37905" xr:uid="{00000000-0005-0000-0000-000002640000}"/>
    <cellStyle name="Input1decimals 8 7" xfId="15878" xr:uid="{00000000-0005-0000-0000-000003640000}"/>
    <cellStyle name="Input1decimals 8 7 2" xfId="37907" xr:uid="{00000000-0005-0000-0000-000004640000}"/>
    <cellStyle name="Input1decimals 8 8" xfId="15879" xr:uid="{00000000-0005-0000-0000-000005640000}"/>
    <cellStyle name="Input1decimals 8 8 2" xfId="37908" xr:uid="{00000000-0005-0000-0000-000006640000}"/>
    <cellStyle name="Input1decimals 8 9" xfId="37886" xr:uid="{00000000-0005-0000-0000-000007640000}"/>
    <cellStyle name="Input1decimals 9" xfId="15880" xr:uid="{00000000-0005-0000-0000-000008640000}"/>
    <cellStyle name="Input1decimals 9 2" xfId="15881" xr:uid="{00000000-0005-0000-0000-000009640000}"/>
    <cellStyle name="Input1decimals 9 2 2" xfId="15882" xr:uid="{00000000-0005-0000-0000-00000A640000}"/>
    <cellStyle name="Input1decimals 9 2 2 2" xfId="15883" xr:uid="{00000000-0005-0000-0000-00000B640000}"/>
    <cellStyle name="Input1decimals 9 2 2 2 2" xfId="37912" xr:uid="{00000000-0005-0000-0000-00000C640000}"/>
    <cellStyle name="Input1decimals 9 2 2 3" xfId="37911" xr:uid="{00000000-0005-0000-0000-00000D640000}"/>
    <cellStyle name="Input1decimals 9 2 3" xfId="15884" xr:uid="{00000000-0005-0000-0000-00000E640000}"/>
    <cellStyle name="Input1decimals 9 2 3 2" xfId="15885" xr:uid="{00000000-0005-0000-0000-00000F640000}"/>
    <cellStyle name="Input1decimals 9 2 3 2 2" xfId="37914" xr:uid="{00000000-0005-0000-0000-000010640000}"/>
    <cellStyle name="Input1decimals 9 2 3 3" xfId="37913" xr:uid="{00000000-0005-0000-0000-000011640000}"/>
    <cellStyle name="Input1decimals 9 2 4" xfId="15886" xr:uid="{00000000-0005-0000-0000-000012640000}"/>
    <cellStyle name="Input1decimals 9 2 4 2" xfId="37915" xr:uid="{00000000-0005-0000-0000-000013640000}"/>
    <cellStyle name="Input1decimals 9 2 5" xfId="15887" xr:uid="{00000000-0005-0000-0000-000014640000}"/>
    <cellStyle name="Input1decimals 9 2 5 2" xfId="37916" xr:uid="{00000000-0005-0000-0000-000015640000}"/>
    <cellStyle name="Input1decimals 9 2 6" xfId="37910" xr:uid="{00000000-0005-0000-0000-000016640000}"/>
    <cellStyle name="Input1decimals 9 3" xfId="15888" xr:uid="{00000000-0005-0000-0000-000017640000}"/>
    <cellStyle name="Input1decimals 9 3 2" xfId="15889" xr:uid="{00000000-0005-0000-0000-000018640000}"/>
    <cellStyle name="Input1decimals 9 3 2 2" xfId="15890" xr:uid="{00000000-0005-0000-0000-000019640000}"/>
    <cellStyle name="Input1decimals 9 3 2 2 2" xfId="37919" xr:uid="{00000000-0005-0000-0000-00001A640000}"/>
    <cellStyle name="Input1decimals 9 3 2 3" xfId="37918" xr:uid="{00000000-0005-0000-0000-00001B640000}"/>
    <cellStyle name="Input1decimals 9 3 3" xfId="15891" xr:uid="{00000000-0005-0000-0000-00001C640000}"/>
    <cellStyle name="Input1decimals 9 3 3 2" xfId="15892" xr:uid="{00000000-0005-0000-0000-00001D640000}"/>
    <cellStyle name="Input1decimals 9 3 3 2 2" xfId="37921" xr:uid="{00000000-0005-0000-0000-00001E640000}"/>
    <cellStyle name="Input1decimals 9 3 3 3" xfId="37920" xr:uid="{00000000-0005-0000-0000-00001F640000}"/>
    <cellStyle name="Input1decimals 9 3 4" xfId="15893" xr:uid="{00000000-0005-0000-0000-000020640000}"/>
    <cellStyle name="Input1decimals 9 3 4 2" xfId="37922" xr:uid="{00000000-0005-0000-0000-000021640000}"/>
    <cellStyle name="Input1decimals 9 3 5" xfId="15894" xr:uid="{00000000-0005-0000-0000-000022640000}"/>
    <cellStyle name="Input1decimals 9 3 5 2" xfId="37923" xr:uid="{00000000-0005-0000-0000-000023640000}"/>
    <cellStyle name="Input1decimals 9 3 6" xfId="37917" xr:uid="{00000000-0005-0000-0000-000024640000}"/>
    <cellStyle name="Input1decimals 9 4" xfId="15895" xr:uid="{00000000-0005-0000-0000-000025640000}"/>
    <cellStyle name="Input1decimals 9 4 2" xfId="15896" xr:uid="{00000000-0005-0000-0000-000026640000}"/>
    <cellStyle name="Input1decimals 9 4 2 2" xfId="37925" xr:uid="{00000000-0005-0000-0000-000027640000}"/>
    <cellStyle name="Input1decimals 9 4 3" xfId="37924" xr:uid="{00000000-0005-0000-0000-000028640000}"/>
    <cellStyle name="Input1decimals 9 5" xfId="15897" xr:uid="{00000000-0005-0000-0000-000029640000}"/>
    <cellStyle name="Input1decimals 9 5 2" xfId="15898" xr:uid="{00000000-0005-0000-0000-00002A640000}"/>
    <cellStyle name="Input1decimals 9 5 2 2" xfId="37927" xr:uid="{00000000-0005-0000-0000-00002B640000}"/>
    <cellStyle name="Input1decimals 9 5 3" xfId="37926" xr:uid="{00000000-0005-0000-0000-00002C640000}"/>
    <cellStyle name="Input1decimals 9 6" xfId="15899" xr:uid="{00000000-0005-0000-0000-00002D640000}"/>
    <cellStyle name="Input1decimals 9 6 2" xfId="15900" xr:uid="{00000000-0005-0000-0000-00002E640000}"/>
    <cellStyle name="Input1decimals 9 6 2 2" xfId="37929" xr:uid="{00000000-0005-0000-0000-00002F640000}"/>
    <cellStyle name="Input1decimals 9 6 3" xfId="37928" xr:uid="{00000000-0005-0000-0000-000030640000}"/>
    <cellStyle name="Input1decimals 9 7" xfId="15901" xr:uid="{00000000-0005-0000-0000-000031640000}"/>
    <cellStyle name="Input1decimals 9 7 2" xfId="37930" xr:uid="{00000000-0005-0000-0000-000032640000}"/>
    <cellStyle name="Input1decimals 9 8" xfId="15902" xr:uid="{00000000-0005-0000-0000-000033640000}"/>
    <cellStyle name="Input1decimals 9 8 2" xfId="37931" xr:uid="{00000000-0005-0000-0000-000034640000}"/>
    <cellStyle name="Input1decimals 9 9" xfId="37909" xr:uid="{00000000-0005-0000-0000-000035640000}"/>
    <cellStyle name="Input2decimals" xfId="22" xr:uid="{00000000-0005-0000-0000-000036640000}"/>
    <cellStyle name="Input2decimals 2" xfId="15903" xr:uid="{00000000-0005-0000-0000-000037640000}"/>
    <cellStyle name="Input2decimals 2 10" xfId="15904" xr:uid="{00000000-0005-0000-0000-000038640000}"/>
    <cellStyle name="Input2decimals 2 10 2" xfId="15905" xr:uid="{00000000-0005-0000-0000-000039640000}"/>
    <cellStyle name="Input2decimals 2 10 2 2" xfId="15906" xr:uid="{00000000-0005-0000-0000-00003A640000}"/>
    <cellStyle name="Input2decimals 2 10 2 2 2" xfId="15907" xr:uid="{00000000-0005-0000-0000-00003B640000}"/>
    <cellStyle name="Input2decimals 2 10 2 2 2 2" xfId="37936" xr:uid="{00000000-0005-0000-0000-00003C640000}"/>
    <cellStyle name="Input2decimals 2 10 2 2 3" xfId="37935" xr:uid="{00000000-0005-0000-0000-00003D640000}"/>
    <cellStyle name="Input2decimals 2 10 2 3" xfId="15908" xr:uid="{00000000-0005-0000-0000-00003E640000}"/>
    <cellStyle name="Input2decimals 2 10 2 3 2" xfId="15909" xr:uid="{00000000-0005-0000-0000-00003F640000}"/>
    <cellStyle name="Input2decimals 2 10 2 3 2 2" xfId="37938" xr:uid="{00000000-0005-0000-0000-000040640000}"/>
    <cellStyle name="Input2decimals 2 10 2 3 3" xfId="37937" xr:uid="{00000000-0005-0000-0000-000041640000}"/>
    <cellStyle name="Input2decimals 2 10 2 4" xfId="15910" xr:uid="{00000000-0005-0000-0000-000042640000}"/>
    <cellStyle name="Input2decimals 2 10 2 4 2" xfId="37939" xr:uid="{00000000-0005-0000-0000-000043640000}"/>
    <cellStyle name="Input2decimals 2 10 2 5" xfId="15911" xr:uid="{00000000-0005-0000-0000-000044640000}"/>
    <cellStyle name="Input2decimals 2 10 2 5 2" xfId="37940" xr:uid="{00000000-0005-0000-0000-000045640000}"/>
    <cellStyle name="Input2decimals 2 10 2 6" xfId="37934" xr:uid="{00000000-0005-0000-0000-000046640000}"/>
    <cellStyle name="Input2decimals 2 10 3" xfId="15912" xr:uid="{00000000-0005-0000-0000-000047640000}"/>
    <cellStyle name="Input2decimals 2 10 3 2" xfId="15913" xr:uid="{00000000-0005-0000-0000-000048640000}"/>
    <cellStyle name="Input2decimals 2 10 3 2 2" xfId="15914" xr:uid="{00000000-0005-0000-0000-000049640000}"/>
    <cellStyle name="Input2decimals 2 10 3 2 2 2" xfId="37943" xr:uid="{00000000-0005-0000-0000-00004A640000}"/>
    <cellStyle name="Input2decimals 2 10 3 2 3" xfId="37942" xr:uid="{00000000-0005-0000-0000-00004B640000}"/>
    <cellStyle name="Input2decimals 2 10 3 3" xfId="15915" xr:uid="{00000000-0005-0000-0000-00004C640000}"/>
    <cellStyle name="Input2decimals 2 10 3 3 2" xfId="15916" xr:uid="{00000000-0005-0000-0000-00004D640000}"/>
    <cellStyle name="Input2decimals 2 10 3 3 2 2" xfId="37945" xr:uid="{00000000-0005-0000-0000-00004E640000}"/>
    <cellStyle name="Input2decimals 2 10 3 3 3" xfId="37944" xr:uid="{00000000-0005-0000-0000-00004F640000}"/>
    <cellStyle name="Input2decimals 2 10 3 4" xfId="15917" xr:uid="{00000000-0005-0000-0000-000050640000}"/>
    <cellStyle name="Input2decimals 2 10 3 4 2" xfId="37946" xr:uid="{00000000-0005-0000-0000-000051640000}"/>
    <cellStyle name="Input2decimals 2 10 3 5" xfId="15918" xr:uid="{00000000-0005-0000-0000-000052640000}"/>
    <cellStyle name="Input2decimals 2 10 3 5 2" xfId="37947" xr:uid="{00000000-0005-0000-0000-000053640000}"/>
    <cellStyle name="Input2decimals 2 10 3 6" xfId="37941" xr:uid="{00000000-0005-0000-0000-000054640000}"/>
    <cellStyle name="Input2decimals 2 10 4" xfId="15919" xr:uid="{00000000-0005-0000-0000-000055640000}"/>
    <cellStyle name="Input2decimals 2 10 4 2" xfId="15920" xr:uid="{00000000-0005-0000-0000-000056640000}"/>
    <cellStyle name="Input2decimals 2 10 4 2 2" xfId="37949" xr:uid="{00000000-0005-0000-0000-000057640000}"/>
    <cellStyle name="Input2decimals 2 10 4 3" xfId="37948" xr:uid="{00000000-0005-0000-0000-000058640000}"/>
    <cellStyle name="Input2decimals 2 10 5" xfId="15921" xr:uid="{00000000-0005-0000-0000-000059640000}"/>
    <cellStyle name="Input2decimals 2 10 5 2" xfId="15922" xr:uid="{00000000-0005-0000-0000-00005A640000}"/>
    <cellStyle name="Input2decimals 2 10 5 2 2" xfId="37951" xr:uid="{00000000-0005-0000-0000-00005B640000}"/>
    <cellStyle name="Input2decimals 2 10 5 3" xfId="37950" xr:uid="{00000000-0005-0000-0000-00005C640000}"/>
    <cellStyle name="Input2decimals 2 10 6" xfId="15923" xr:uid="{00000000-0005-0000-0000-00005D640000}"/>
    <cellStyle name="Input2decimals 2 10 6 2" xfId="15924" xr:uid="{00000000-0005-0000-0000-00005E640000}"/>
    <cellStyle name="Input2decimals 2 10 6 2 2" xfId="37953" xr:uid="{00000000-0005-0000-0000-00005F640000}"/>
    <cellStyle name="Input2decimals 2 10 6 3" xfId="37952" xr:uid="{00000000-0005-0000-0000-000060640000}"/>
    <cellStyle name="Input2decimals 2 10 7" xfId="15925" xr:uid="{00000000-0005-0000-0000-000061640000}"/>
    <cellStyle name="Input2decimals 2 10 7 2" xfId="37954" xr:uid="{00000000-0005-0000-0000-000062640000}"/>
    <cellStyle name="Input2decimals 2 10 8" xfId="15926" xr:uid="{00000000-0005-0000-0000-000063640000}"/>
    <cellStyle name="Input2decimals 2 10 8 2" xfId="37955" xr:uid="{00000000-0005-0000-0000-000064640000}"/>
    <cellStyle name="Input2decimals 2 10 9" xfId="37933" xr:uid="{00000000-0005-0000-0000-000065640000}"/>
    <cellStyle name="Input2decimals 2 11" xfId="15927" xr:uid="{00000000-0005-0000-0000-000066640000}"/>
    <cellStyle name="Input2decimals 2 11 2" xfId="15928" xr:uid="{00000000-0005-0000-0000-000067640000}"/>
    <cellStyle name="Input2decimals 2 11 2 2" xfId="15929" xr:uid="{00000000-0005-0000-0000-000068640000}"/>
    <cellStyle name="Input2decimals 2 11 2 2 2" xfId="15930" xr:uid="{00000000-0005-0000-0000-000069640000}"/>
    <cellStyle name="Input2decimals 2 11 2 2 2 2" xfId="37959" xr:uid="{00000000-0005-0000-0000-00006A640000}"/>
    <cellStyle name="Input2decimals 2 11 2 2 3" xfId="37958" xr:uid="{00000000-0005-0000-0000-00006B640000}"/>
    <cellStyle name="Input2decimals 2 11 2 3" xfId="15931" xr:uid="{00000000-0005-0000-0000-00006C640000}"/>
    <cellStyle name="Input2decimals 2 11 2 3 2" xfId="15932" xr:uid="{00000000-0005-0000-0000-00006D640000}"/>
    <cellStyle name="Input2decimals 2 11 2 3 2 2" xfId="37961" xr:uid="{00000000-0005-0000-0000-00006E640000}"/>
    <cellStyle name="Input2decimals 2 11 2 3 3" xfId="37960" xr:uid="{00000000-0005-0000-0000-00006F640000}"/>
    <cellStyle name="Input2decimals 2 11 2 4" xfId="15933" xr:uid="{00000000-0005-0000-0000-000070640000}"/>
    <cellStyle name="Input2decimals 2 11 2 4 2" xfId="37962" xr:uid="{00000000-0005-0000-0000-000071640000}"/>
    <cellStyle name="Input2decimals 2 11 2 5" xfId="15934" xr:uid="{00000000-0005-0000-0000-000072640000}"/>
    <cellStyle name="Input2decimals 2 11 2 5 2" xfId="37963" xr:uid="{00000000-0005-0000-0000-000073640000}"/>
    <cellStyle name="Input2decimals 2 11 2 6" xfId="37957" xr:uid="{00000000-0005-0000-0000-000074640000}"/>
    <cellStyle name="Input2decimals 2 11 3" xfId="15935" xr:uid="{00000000-0005-0000-0000-000075640000}"/>
    <cellStyle name="Input2decimals 2 11 3 2" xfId="15936" xr:uid="{00000000-0005-0000-0000-000076640000}"/>
    <cellStyle name="Input2decimals 2 11 3 2 2" xfId="15937" xr:uid="{00000000-0005-0000-0000-000077640000}"/>
    <cellStyle name="Input2decimals 2 11 3 2 2 2" xfId="37966" xr:uid="{00000000-0005-0000-0000-000078640000}"/>
    <cellStyle name="Input2decimals 2 11 3 2 3" xfId="37965" xr:uid="{00000000-0005-0000-0000-000079640000}"/>
    <cellStyle name="Input2decimals 2 11 3 3" xfId="15938" xr:uid="{00000000-0005-0000-0000-00007A640000}"/>
    <cellStyle name="Input2decimals 2 11 3 3 2" xfId="15939" xr:uid="{00000000-0005-0000-0000-00007B640000}"/>
    <cellStyle name="Input2decimals 2 11 3 3 2 2" xfId="37968" xr:uid="{00000000-0005-0000-0000-00007C640000}"/>
    <cellStyle name="Input2decimals 2 11 3 3 3" xfId="37967" xr:uid="{00000000-0005-0000-0000-00007D640000}"/>
    <cellStyle name="Input2decimals 2 11 3 4" xfId="15940" xr:uid="{00000000-0005-0000-0000-00007E640000}"/>
    <cellStyle name="Input2decimals 2 11 3 4 2" xfId="37969" xr:uid="{00000000-0005-0000-0000-00007F640000}"/>
    <cellStyle name="Input2decimals 2 11 3 5" xfId="15941" xr:uid="{00000000-0005-0000-0000-000080640000}"/>
    <cellStyle name="Input2decimals 2 11 3 5 2" xfId="37970" xr:uid="{00000000-0005-0000-0000-000081640000}"/>
    <cellStyle name="Input2decimals 2 11 3 6" xfId="37964" xr:uid="{00000000-0005-0000-0000-000082640000}"/>
    <cellStyle name="Input2decimals 2 11 4" xfId="15942" xr:uid="{00000000-0005-0000-0000-000083640000}"/>
    <cellStyle name="Input2decimals 2 11 4 2" xfId="15943" xr:uid="{00000000-0005-0000-0000-000084640000}"/>
    <cellStyle name="Input2decimals 2 11 4 2 2" xfId="37972" xr:uid="{00000000-0005-0000-0000-000085640000}"/>
    <cellStyle name="Input2decimals 2 11 4 3" xfId="37971" xr:uid="{00000000-0005-0000-0000-000086640000}"/>
    <cellStyle name="Input2decimals 2 11 5" xfId="15944" xr:uid="{00000000-0005-0000-0000-000087640000}"/>
    <cellStyle name="Input2decimals 2 11 5 2" xfId="15945" xr:uid="{00000000-0005-0000-0000-000088640000}"/>
    <cellStyle name="Input2decimals 2 11 5 2 2" xfId="37974" xr:uid="{00000000-0005-0000-0000-000089640000}"/>
    <cellStyle name="Input2decimals 2 11 5 3" xfId="37973" xr:uid="{00000000-0005-0000-0000-00008A640000}"/>
    <cellStyle name="Input2decimals 2 11 6" xfId="15946" xr:uid="{00000000-0005-0000-0000-00008B640000}"/>
    <cellStyle name="Input2decimals 2 11 6 2" xfId="15947" xr:uid="{00000000-0005-0000-0000-00008C640000}"/>
    <cellStyle name="Input2decimals 2 11 6 2 2" xfId="37976" xr:uid="{00000000-0005-0000-0000-00008D640000}"/>
    <cellStyle name="Input2decimals 2 11 6 3" xfId="37975" xr:uid="{00000000-0005-0000-0000-00008E640000}"/>
    <cellStyle name="Input2decimals 2 11 7" xfId="15948" xr:uid="{00000000-0005-0000-0000-00008F640000}"/>
    <cellStyle name="Input2decimals 2 11 7 2" xfId="37977" xr:uid="{00000000-0005-0000-0000-000090640000}"/>
    <cellStyle name="Input2decimals 2 11 8" xfId="15949" xr:uid="{00000000-0005-0000-0000-000091640000}"/>
    <cellStyle name="Input2decimals 2 11 8 2" xfId="37978" xr:uid="{00000000-0005-0000-0000-000092640000}"/>
    <cellStyle name="Input2decimals 2 11 9" xfId="37956" xr:uid="{00000000-0005-0000-0000-000093640000}"/>
    <cellStyle name="Input2decimals 2 12" xfId="15950" xr:uid="{00000000-0005-0000-0000-000094640000}"/>
    <cellStyle name="Input2decimals 2 12 2" xfId="15951" xr:uid="{00000000-0005-0000-0000-000095640000}"/>
    <cellStyle name="Input2decimals 2 12 2 2" xfId="15952" xr:uid="{00000000-0005-0000-0000-000096640000}"/>
    <cellStyle name="Input2decimals 2 12 2 2 2" xfId="15953" xr:uid="{00000000-0005-0000-0000-000097640000}"/>
    <cellStyle name="Input2decimals 2 12 2 2 2 2" xfId="37982" xr:uid="{00000000-0005-0000-0000-000098640000}"/>
    <cellStyle name="Input2decimals 2 12 2 2 3" xfId="37981" xr:uid="{00000000-0005-0000-0000-000099640000}"/>
    <cellStyle name="Input2decimals 2 12 2 3" xfId="15954" xr:uid="{00000000-0005-0000-0000-00009A640000}"/>
    <cellStyle name="Input2decimals 2 12 2 3 2" xfId="15955" xr:uid="{00000000-0005-0000-0000-00009B640000}"/>
    <cellStyle name="Input2decimals 2 12 2 3 2 2" xfId="37984" xr:uid="{00000000-0005-0000-0000-00009C640000}"/>
    <cellStyle name="Input2decimals 2 12 2 3 3" xfId="37983" xr:uid="{00000000-0005-0000-0000-00009D640000}"/>
    <cellStyle name="Input2decimals 2 12 2 4" xfId="15956" xr:uid="{00000000-0005-0000-0000-00009E640000}"/>
    <cellStyle name="Input2decimals 2 12 2 4 2" xfId="37985" xr:uid="{00000000-0005-0000-0000-00009F640000}"/>
    <cellStyle name="Input2decimals 2 12 2 5" xfId="15957" xr:uid="{00000000-0005-0000-0000-0000A0640000}"/>
    <cellStyle name="Input2decimals 2 12 2 5 2" xfId="37986" xr:uid="{00000000-0005-0000-0000-0000A1640000}"/>
    <cellStyle name="Input2decimals 2 12 2 6" xfId="37980" xr:uid="{00000000-0005-0000-0000-0000A2640000}"/>
    <cellStyle name="Input2decimals 2 12 3" xfId="15958" xr:uid="{00000000-0005-0000-0000-0000A3640000}"/>
    <cellStyle name="Input2decimals 2 12 3 2" xfId="15959" xr:uid="{00000000-0005-0000-0000-0000A4640000}"/>
    <cellStyle name="Input2decimals 2 12 3 2 2" xfId="15960" xr:uid="{00000000-0005-0000-0000-0000A5640000}"/>
    <cellStyle name="Input2decimals 2 12 3 2 2 2" xfId="37989" xr:uid="{00000000-0005-0000-0000-0000A6640000}"/>
    <cellStyle name="Input2decimals 2 12 3 2 3" xfId="37988" xr:uid="{00000000-0005-0000-0000-0000A7640000}"/>
    <cellStyle name="Input2decimals 2 12 3 3" xfId="15961" xr:uid="{00000000-0005-0000-0000-0000A8640000}"/>
    <cellStyle name="Input2decimals 2 12 3 3 2" xfId="15962" xr:uid="{00000000-0005-0000-0000-0000A9640000}"/>
    <cellStyle name="Input2decimals 2 12 3 3 2 2" xfId="37991" xr:uid="{00000000-0005-0000-0000-0000AA640000}"/>
    <cellStyle name="Input2decimals 2 12 3 3 3" xfId="37990" xr:uid="{00000000-0005-0000-0000-0000AB640000}"/>
    <cellStyle name="Input2decimals 2 12 3 4" xfId="15963" xr:uid="{00000000-0005-0000-0000-0000AC640000}"/>
    <cellStyle name="Input2decimals 2 12 3 4 2" xfId="37992" xr:uid="{00000000-0005-0000-0000-0000AD640000}"/>
    <cellStyle name="Input2decimals 2 12 3 5" xfId="15964" xr:uid="{00000000-0005-0000-0000-0000AE640000}"/>
    <cellStyle name="Input2decimals 2 12 3 5 2" xfId="37993" xr:uid="{00000000-0005-0000-0000-0000AF640000}"/>
    <cellStyle name="Input2decimals 2 12 3 6" xfId="37987" xr:uid="{00000000-0005-0000-0000-0000B0640000}"/>
    <cellStyle name="Input2decimals 2 12 4" xfId="15965" xr:uid="{00000000-0005-0000-0000-0000B1640000}"/>
    <cellStyle name="Input2decimals 2 12 4 2" xfId="15966" xr:uid="{00000000-0005-0000-0000-0000B2640000}"/>
    <cellStyle name="Input2decimals 2 12 4 2 2" xfId="37995" xr:uid="{00000000-0005-0000-0000-0000B3640000}"/>
    <cellStyle name="Input2decimals 2 12 4 3" xfId="37994" xr:uid="{00000000-0005-0000-0000-0000B4640000}"/>
    <cellStyle name="Input2decimals 2 12 5" xfId="15967" xr:uid="{00000000-0005-0000-0000-0000B5640000}"/>
    <cellStyle name="Input2decimals 2 12 5 2" xfId="15968" xr:uid="{00000000-0005-0000-0000-0000B6640000}"/>
    <cellStyle name="Input2decimals 2 12 5 2 2" xfId="37997" xr:uid="{00000000-0005-0000-0000-0000B7640000}"/>
    <cellStyle name="Input2decimals 2 12 5 3" xfId="37996" xr:uid="{00000000-0005-0000-0000-0000B8640000}"/>
    <cellStyle name="Input2decimals 2 12 6" xfId="15969" xr:uid="{00000000-0005-0000-0000-0000B9640000}"/>
    <cellStyle name="Input2decimals 2 12 6 2" xfId="15970" xr:uid="{00000000-0005-0000-0000-0000BA640000}"/>
    <cellStyle name="Input2decimals 2 12 6 2 2" xfId="37999" xr:uid="{00000000-0005-0000-0000-0000BB640000}"/>
    <cellStyle name="Input2decimals 2 12 6 3" xfId="37998" xr:uid="{00000000-0005-0000-0000-0000BC640000}"/>
    <cellStyle name="Input2decimals 2 12 7" xfId="15971" xr:uid="{00000000-0005-0000-0000-0000BD640000}"/>
    <cellStyle name="Input2decimals 2 12 7 2" xfId="38000" xr:uid="{00000000-0005-0000-0000-0000BE640000}"/>
    <cellStyle name="Input2decimals 2 12 8" xfId="15972" xr:uid="{00000000-0005-0000-0000-0000BF640000}"/>
    <cellStyle name="Input2decimals 2 12 8 2" xfId="38001" xr:uid="{00000000-0005-0000-0000-0000C0640000}"/>
    <cellStyle name="Input2decimals 2 12 9" xfId="37979" xr:uid="{00000000-0005-0000-0000-0000C1640000}"/>
    <cellStyle name="Input2decimals 2 13" xfId="15973" xr:uid="{00000000-0005-0000-0000-0000C2640000}"/>
    <cellStyle name="Input2decimals 2 13 2" xfId="15974" xr:uid="{00000000-0005-0000-0000-0000C3640000}"/>
    <cellStyle name="Input2decimals 2 13 2 2" xfId="15975" xr:uid="{00000000-0005-0000-0000-0000C4640000}"/>
    <cellStyle name="Input2decimals 2 13 2 2 2" xfId="15976" xr:uid="{00000000-0005-0000-0000-0000C5640000}"/>
    <cellStyle name="Input2decimals 2 13 2 2 2 2" xfId="38005" xr:uid="{00000000-0005-0000-0000-0000C6640000}"/>
    <cellStyle name="Input2decimals 2 13 2 2 3" xfId="38004" xr:uid="{00000000-0005-0000-0000-0000C7640000}"/>
    <cellStyle name="Input2decimals 2 13 2 3" xfId="15977" xr:uid="{00000000-0005-0000-0000-0000C8640000}"/>
    <cellStyle name="Input2decimals 2 13 2 3 2" xfId="15978" xr:uid="{00000000-0005-0000-0000-0000C9640000}"/>
    <cellStyle name="Input2decimals 2 13 2 3 2 2" xfId="38007" xr:uid="{00000000-0005-0000-0000-0000CA640000}"/>
    <cellStyle name="Input2decimals 2 13 2 3 3" xfId="38006" xr:uid="{00000000-0005-0000-0000-0000CB640000}"/>
    <cellStyle name="Input2decimals 2 13 2 4" xfId="15979" xr:uid="{00000000-0005-0000-0000-0000CC640000}"/>
    <cellStyle name="Input2decimals 2 13 2 4 2" xfId="38008" xr:uid="{00000000-0005-0000-0000-0000CD640000}"/>
    <cellStyle name="Input2decimals 2 13 2 5" xfId="15980" xr:uid="{00000000-0005-0000-0000-0000CE640000}"/>
    <cellStyle name="Input2decimals 2 13 2 5 2" xfId="38009" xr:uid="{00000000-0005-0000-0000-0000CF640000}"/>
    <cellStyle name="Input2decimals 2 13 2 6" xfId="38003" xr:uid="{00000000-0005-0000-0000-0000D0640000}"/>
    <cellStyle name="Input2decimals 2 13 3" xfId="15981" xr:uid="{00000000-0005-0000-0000-0000D1640000}"/>
    <cellStyle name="Input2decimals 2 13 3 2" xfId="15982" xr:uid="{00000000-0005-0000-0000-0000D2640000}"/>
    <cellStyle name="Input2decimals 2 13 3 2 2" xfId="15983" xr:uid="{00000000-0005-0000-0000-0000D3640000}"/>
    <cellStyle name="Input2decimals 2 13 3 2 2 2" xfId="38012" xr:uid="{00000000-0005-0000-0000-0000D4640000}"/>
    <cellStyle name="Input2decimals 2 13 3 2 3" xfId="38011" xr:uid="{00000000-0005-0000-0000-0000D5640000}"/>
    <cellStyle name="Input2decimals 2 13 3 3" xfId="15984" xr:uid="{00000000-0005-0000-0000-0000D6640000}"/>
    <cellStyle name="Input2decimals 2 13 3 3 2" xfId="15985" xr:uid="{00000000-0005-0000-0000-0000D7640000}"/>
    <cellStyle name="Input2decimals 2 13 3 3 2 2" xfId="38014" xr:uid="{00000000-0005-0000-0000-0000D8640000}"/>
    <cellStyle name="Input2decimals 2 13 3 3 3" xfId="38013" xr:uid="{00000000-0005-0000-0000-0000D9640000}"/>
    <cellStyle name="Input2decimals 2 13 3 4" xfId="15986" xr:uid="{00000000-0005-0000-0000-0000DA640000}"/>
    <cellStyle name="Input2decimals 2 13 3 4 2" xfId="38015" xr:uid="{00000000-0005-0000-0000-0000DB640000}"/>
    <cellStyle name="Input2decimals 2 13 3 5" xfId="15987" xr:uid="{00000000-0005-0000-0000-0000DC640000}"/>
    <cellStyle name="Input2decimals 2 13 3 5 2" xfId="38016" xr:uid="{00000000-0005-0000-0000-0000DD640000}"/>
    <cellStyle name="Input2decimals 2 13 3 6" xfId="38010" xr:uid="{00000000-0005-0000-0000-0000DE640000}"/>
    <cellStyle name="Input2decimals 2 13 4" xfId="15988" xr:uid="{00000000-0005-0000-0000-0000DF640000}"/>
    <cellStyle name="Input2decimals 2 13 4 2" xfId="15989" xr:uid="{00000000-0005-0000-0000-0000E0640000}"/>
    <cellStyle name="Input2decimals 2 13 4 2 2" xfId="38018" xr:uid="{00000000-0005-0000-0000-0000E1640000}"/>
    <cellStyle name="Input2decimals 2 13 4 3" xfId="38017" xr:uid="{00000000-0005-0000-0000-0000E2640000}"/>
    <cellStyle name="Input2decimals 2 13 5" xfId="15990" xr:uid="{00000000-0005-0000-0000-0000E3640000}"/>
    <cellStyle name="Input2decimals 2 13 5 2" xfId="15991" xr:uid="{00000000-0005-0000-0000-0000E4640000}"/>
    <cellStyle name="Input2decimals 2 13 5 2 2" xfId="38020" xr:uid="{00000000-0005-0000-0000-0000E5640000}"/>
    <cellStyle name="Input2decimals 2 13 5 3" xfId="38019" xr:uid="{00000000-0005-0000-0000-0000E6640000}"/>
    <cellStyle name="Input2decimals 2 13 6" xfId="15992" xr:uid="{00000000-0005-0000-0000-0000E7640000}"/>
    <cellStyle name="Input2decimals 2 13 6 2" xfId="15993" xr:uid="{00000000-0005-0000-0000-0000E8640000}"/>
    <cellStyle name="Input2decimals 2 13 6 2 2" xfId="38022" xr:uid="{00000000-0005-0000-0000-0000E9640000}"/>
    <cellStyle name="Input2decimals 2 13 6 3" xfId="38021" xr:uid="{00000000-0005-0000-0000-0000EA640000}"/>
    <cellStyle name="Input2decimals 2 13 7" xfId="15994" xr:uid="{00000000-0005-0000-0000-0000EB640000}"/>
    <cellStyle name="Input2decimals 2 13 7 2" xfId="38023" xr:uid="{00000000-0005-0000-0000-0000EC640000}"/>
    <cellStyle name="Input2decimals 2 13 8" xfId="15995" xr:uid="{00000000-0005-0000-0000-0000ED640000}"/>
    <cellStyle name="Input2decimals 2 13 8 2" xfId="38024" xr:uid="{00000000-0005-0000-0000-0000EE640000}"/>
    <cellStyle name="Input2decimals 2 13 9" xfId="38002" xr:uid="{00000000-0005-0000-0000-0000EF640000}"/>
    <cellStyle name="Input2decimals 2 14" xfId="15996" xr:uid="{00000000-0005-0000-0000-0000F0640000}"/>
    <cellStyle name="Input2decimals 2 14 2" xfId="15997" xr:uid="{00000000-0005-0000-0000-0000F1640000}"/>
    <cellStyle name="Input2decimals 2 14 2 2" xfId="15998" xr:uid="{00000000-0005-0000-0000-0000F2640000}"/>
    <cellStyle name="Input2decimals 2 14 2 2 2" xfId="15999" xr:uid="{00000000-0005-0000-0000-0000F3640000}"/>
    <cellStyle name="Input2decimals 2 14 2 2 2 2" xfId="38028" xr:uid="{00000000-0005-0000-0000-0000F4640000}"/>
    <cellStyle name="Input2decimals 2 14 2 2 3" xfId="38027" xr:uid="{00000000-0005-0000-0000-0000F5640000}"/>
    <cellStyle name="Input2decimals 2 14 2 3" xfId="16000" xr:uid="{00000000-0005-0000-0000-0000F6640000}"/>
    <cellStyle name="Input2decimals 2 14 2 3 2" xfId="16001" xr:uid="{00000000-0005-0000-0000-0000F7640000}"/>
    <cellStyle name="Input2decimals 2 14 2 3 2 2" xfId="38030" xr:uid="{00000000-0005-0000-0000-0000F8640000}"/>
    <cellStyle name="Input2decimals 2 14 2 3 3" xfId="38029" xr:uid="{00000000-0005-0000-0000-0000F9640000}"/>
    <cellStyle name="Input2decimals 2 14 2 4" xfId="16002" xr:uid="{00000000-0005-0000-0000-0000FA640000}"/>
    <cellStyle name="Input2decimals 2 14 2 4 2" xfId="38031" xr:uid="{00000000-0005-0000-0000-0000FB640000}"/>
    <cellStyle name="Input2decimals 2 14 2 5" xfId="16003" xr:uid="{00000000-0005-0000-0000-0000FC640000}"/>
    <cellStyle name="Input2decimals 2 14 2 5 2" xfId="38032" xr:uid="{00000000-0005-0000-0000-0000FD640000}"/>
    <cellStyle name="Input2decimals 2 14 2 6" xfId="38026" xr:uid="{00000000-0005-0000-0000-0000FE640000}"/>
    <cellStyle name="Input2decimals 2 14 3" xfId="16004" xr:uid="{00000000-0005-0000-0000-0000FF640000}"/>
    <cellStyle name="Input2decimals 2 14 3 2" xfId="16005" xr:uid="{00000000-0005-0000-0000-000000650000}"/>
    <cellStyle name="Input2decimals 2 14 3 2 2" xfId="16006" xr:uid="{00000000-0005-0000-0000-000001650000}"/>
    <cellStyle name="Input2decimals 2 14 3 2 2 2" xfId="38035" xr:uid="{00000000-0005-0000-0000-000002650000}"/>
    <cellStyle name="Input2decimals 2 14 3 2 3" xfId="38034" xr:uid="{00000000-0005-0000-0000-000003650000}"/>
    <cellStyle name="Input2decimals 2 14 3 3" xfId="16007" xr:uid="{00000000-0005-0000-0000-000004650000}"/>
    <cellStyle name="Input2decimals 2 14 3 3 2" xfId="16008" xr:uid="{00000000-0005-0000-0000-000005650000}"/>
    <cellStyle name="Input2decimals 2 14 3 3 2 2" xfId="38037" xr:uid="{00000000-0005-0000-0000-000006650000}"/>
    <cellStyle name="Input2decimals 2 14 3 3 3" xfId="38036" xr:uid="{00000000-0005-0000-0000-000007650000}"/>
    <cellStyle name="Input2decimals 2 14 3 4" xfId="16009" xr:uid="{00000000-0005-0000-0000-000008650000}"/>
    <cellStyle name="Input2decimals 2 14 3 4 2" xfId="38038" xr:uid="{00000000-0005-0000-0000-000009650000}"/>
    <cellStyle name="Input2decimals 2 14 3 5" xfId="16010" xr:uid="{00000000-0005-0000-0000-00000A650000}"/>
    <cellStyle name="Input2decimals 2 14 3 5 2" xfId="38039" xr:uid="{00000000-0005-0000-0000-00000B650000}"/>
    <cellStyle name="Input2decimals 2 14 3 6" xfId="38033" xr:uid="{00000000-0005-0000-0000-00000C650000}"/>
    <cellStyle name="Input2decimals 2 14 4" xfId="16011" xr:uid="{00000000-0005-0000-0000-00000D650000}"/>
    <cellStyle name="Input2decimals 2 14 4 2" xfId="16012" xr:uid="{00000000-0005-0000-0000-00000E650000}"/>
    <cellStyle name="Input2decimals 2 14 4 2 2" xfId="38041" xr:uid="{00000000-0005-0000-0000-00000F650000}"/>
    <cellStyle name="Input2decimals 2 14 4 3" xfId="38040" xr:uid="{00000000-0005-0000-0000-000010650000}"/>
    <cellStyle name="Input2decimals 2 14 5" xfId="16013" xr:uid="{00000000-0005-0000-0000-000011650000}"/>
    <cellStyle name="Input2decimals 2 14 5 2" xfId="16014" xr:uid="{00000000-0005-0000-0000-000012650000}"/>
    <cellStyle name="Input2decimals 2 14 5 2 2" xfId="38043" xr:uid="{00000000-0005-0000-0000-000013650000}"/>
    <cellStyle name="Input2decimals 2 14 5 3" xfId="38042" xr:uid="{00000000-0005-0000-0000-000014650000}"/>
    <cellStyle name="Input2decimals 2 14 6" xfId="16015" xr:uid="{00000000-0005-0000-0000-000015650000}"/>
    <cellStyle name="Input2decimals 2 14 6 2" xfId="38044" xr:uid="{00000000-0005-0000-0000-000016650000}"/>
    <cellStyle name="Input2decimals 2 14 7" xfId="16016" xr:uid="{00000000-0005-0000-0000-000017650000}"/>
    <cellStyle name="Input2decimals 2 14 7 2" xfId="38045" xr:uid="{00000000-0005-0000-0000-000018650000}"/>
    <cellStyle name="Input2decimals 2 14 8" xfId="38025" xr:uid="{00000000-0005-0000-0000-000019650000}"/>
    <cellStyle name="Input2decimals 2 15" xfId="16017" xr:uid="{00000000-0005-0000-0000-00001A650000}"/>
    <cellStyle name="Input2decimals 2 15 2" xfId="16018" xr:uid="{00000000-0005-0000-0000-00001B650000}"/>
    <cellStyle name="Input2decimals 2 15 2 2" xfId="16019" xr:uid="{00000000-0005-0000-0000-00001C650000}"/>
    <cellStyle name="Input2decimals 2 15 2 2 2" xfId="38048" xr:uid="{00000000-0005-0000-0000-00001D650000}"/>
    <cellStyle name="Input2decimals 2 15 2 3" xfId="38047" xr:uid="{00000000-0005-0000-0000-00001E650000}"/>
    <cellStyle name="Input2decimals 2 15 3" xfId="16020" xr:uid="{00000000-0005-0000-0000-00001F650000}"/>
    <cellStyle name="Input2decimals 2 15 3 2" xfId="16021" xr:uid="{00000000-0005-0000-0000-000020650000}"/>
    <cellStyle name="Input2decimals 2 15 3 2 2" xfId="38050" xr:uid="{00000000-0005-0000-0000-000021650000}"/>
    <cellStyle name="Input2decimals 2 15 3 3" xfId="38049" xr:uid="{00000000-0005-0000-0000-000022650000}"/>
    <cellStyle name="Input2decimals 2 15 4" xfId="16022" xr:uid="{00000000-0005-0000-0000-000023650000}"/>
    <cellStyle name="Input2decimals 2 15 4 2" xfId="38051" xr:uid="{00000000-0005-0000-0000-000024650000}"/>
    <cellStyle name="Input2decimals 2 15 5" xfId="16023" xr:uid="{00000000-0005-0000-0000-000025650000}"/>
    <cellStyle name="Input2decimals 2 15 5 2" xfId="38052" xr:uid="{00000000-0005-0000-0000-000026650000}"/>
    <cellStyle name="Input2decimals 2 15 6" xfId="38046" xr:uid="{00000000-0005-0000-0000-000027650000}"/>
    <cellStyle name="Input2decimals 2 16" xfId="16024" xr:uid="{00000000-0005-0000-0000-000028650000}"/>
    <cellStyle name="Input2decimals 2 16 2" xfId="16025" xr:uid="{00000000-0005-0000-0000-000029650000}"/>
    <cellStyle name="Input2decimals 2 16 2 2" xfId="16026" xr:uid="{00000000-0005-0000-0000-00002A650000}"/>
    <cellStyle name="Input2decimals 2 16 2 2 2" xfId="38055" xr:uid="{00000000-0005-0000-0000-00002B650000}"/>
    <cellStyle name="Input2decimals 2 16 2 3" xfId="38054" xr:uid="{00000000-0005-0000-0000-00002C650000}"/>
    <cellStyle name="Input2decimals 2 16 3" xfId="16027" xr:uid="{00000000-0005-0000-0000-00002D650000}"/>
    <cellStyle name="Input2decimals 2 16 3 2" xfId="16028" xr:uid="{00000000-0005-0000-0000-00002E650000}"/>
    <cellStyle name="Input2decimals 2 16 3 2 2" xfId="38057" xr:uid="{00000000-0005-0000-0000-00002F650000}"/>
    <cellStyle name="Input2decimals 2 16 3 3" xfId="38056" xr:uid="{00000000-0005-0000-0000-000030650000}"/>
    <cellStyle name="Input2decimals 2 16 4" xfId="16029" xr:uid="{00000000-0005-0000-0000-000031650000}"/>
    <cellStyle name="Input2decimals 2 16 4 2" xfId="38058" xr:uid="{00000000-0005-0000-0000-000032650000}"/>
    <cellStyle name="Input2decimals 2 16 5" xfId="16030" xr:uid="{00000000-0005-0000-0000-000033650000}"/>
    <cellStyle name="Input2decimals 2 16 5 2" xfId="38059" xr:uid="{00000000-0005-0000-0000-000034650000}"/>
    <cellStyle name="Input2decimals 2 16 6" xfId="38053" xr:uid="{00000000-0005-0000-0000-000035650000}"/>
    <cellStyle name="Input2decimals 2 17" xfId="16031" xr:uid="{00000000-0005-0000-0000-000036650000}"/>
    <cellStyle name="Input2decimals 2 17 2" xfId="16032" xr:uid="{00000000-0005-0000-0000-000037650000}"/>
    <cellStyle name="Input2decimals 2 17 2 2" xfId="38061" xr:uid="{00000000-0005-0000-0000-000038650000}"/>
    <cellStyle name="Input2decimals 2 17 3" xfId="38060" xr:uid="{00000000-0005-0000-0000-000039650000}"/>
    <cellStyle name="Input2decimals 2 18" xfId="16033" xr:uid="{00000000-0005-0000-0000-00003A650000}"/>
    <cellStyle name="Input2decimals 2 18 2" xfId="38062" xr:uid="{00000000-0005-0000-0000-00003B650000}"/>
    <cellStyle name="Input2decimals 2 19" xfId="16034" xr:uid="{00000000-0005-0000-0000-00003C650000}"/>
    <cellStyle name="Input2decimals 2 19 2" xfId="38063" xr:uid="{00000000-0005-0000-0000-00003D650000}"/>
    <cellStyle name="Input2decimals 2 2" xfId="16035" xr:uid="{00000000-0005-0000-0000-00003E650000}"/>
    <cellStyle name="Input2decimals 2 2 2" xfId="16036" xr:uid="{00000000-0005-0000-0000-00003F650000}"/>
    <cellStyle name="Input2decimals 2 2 2 2" xfId="16037" xr:uid="{00000000-0005-0000-0000-000040650000}"/>
    <cellStyle name="Input2decimals 2 2 2 2 2" xfId="16038" xr:uid="{00000000-0005-0000-0000-000041650000}"/>
    <cellStyle name="Input2decimals 2 2 2 2 2 2" xfId="38067" xr:uid="{00000000-0005-0000-0000-000042650000}"/>
    <cellStyle name="Input2decimals 2 2 2 2 3" xfId="38066" xr:uid="{00000000-0005-0000-0000-000043650000}"/>
    <cellStyle name="Input2decimals 2 2 2 3" xfId="16039" xr:uid="{00000000-0005-0000-0000-000044650000}"/>
    <cellStyle name="Input2decimals 2 2 2 3 2" xfId="16040" xr:uid="{00000000-0005-0000-0000-000045650000}"/>
    <cellStyle name="Input2decimals 2 2 2 3 2 2" xfId="38069" xr:uid="{00000000-0005-0000-0000-000046650000}"/>
    <cellStyle name="Input2decimals 2 2 2 3 3" xfId="38068" xr:uid="{00000000-0005-0000-0000-000047650000}"/>
    <cellStyle name="Input2decimals 2 2 2 4" xfId="16041" xr:uid="{00000000-0005-0000-0000-000048650000}"/>
    <cellStyle name="Input2decimals 2 2 2 4 2" xfId="38070" xr:uid="{00000000-0005-0000-0000-000049650000}"/>
    <cellStyle name="Input2decimals 2 2 2 5" xfId="16042" xr:uid="{00000000-0005-0000-0000-00004A650000}"/>
    <cellStyle name="Input2decimals 2 2 2 5 2" xfId="38071" xr:uid="{00000000-0005-0000-0000-00004B650000}"/>
    <cellStyle name="Input2decimals 2 2 2 6" xfId="38065" xr:uid="{00000000-0005-0000-0000-00004C650000}"/>
    <cellStyle name="Input2decimals 2 2 3" xfId="16043" xr:uid="{00000000-0005-0000-0000-00004D650000}"/>
    <cellStyle name="Input2decimals 2 2 3 2" xfId="16044" xr:uid="{00000000-0005-0000-0000-00004E650000}"/>
    <cellStyle name="Input2decimals 2 2 3 2 2" xfId="16045" xr:uid="{00000000-0005-0000-0000-00004F650000}"/>
    <cellStyle name="Input2decimals 2 2 3 2 2 2" xfId="38074" xr:uid="{00000000-0005-0000-0000-000050650000}"/>
    <cellStyle name="Input2decimals 2 2 3 2 3" xfId="38073" xr:uid="{00000000-0005-0000-0000-000051650000}"/>
    <cellStyle name="Input2decimals 2 2 3 3" xfId="16046" xr:uid="{00000000-0005-0000-0000-000052650000}"/>
    <cellStyle name="Input2decimals 2 2 3 3 2" xfId="16047" xr:uid="{00000000-0005-0000-0000-000053650000}"/>
    <cellStyle name="Input2decimals 2 2 3 3 2 2" xfId="38076" xr:uid="{00000000-0005-0000-0000-000054650000}"/>
    <cellStyle name="Input2decimals 2 2 3 3 3" xfId="38075" xr:uid="{00000000-0005-0000-0000-000055650000}"/>
    <cellStyle name="Input2decimals 2 2 3 4" xfId="16048" xr:uid="{00000000-0005-0000-0000-000056650000}"/>
    <cellStyle name="Input2decimals 2 2 3 4 2" xfId="38077" xr:uid="{00000000-0005-0000-0000-000057650000}"/>
    <cellStyle name="Input2decimals 2 2 3 5" xfId="16049" xr:uid="{00000000-0005-0000-0000-000058650000}"/>
    <cellStyle name="Input2decimals 2 2 3 5 2" xfId="38078" xr:uid="{00000000-0005-0000-0000-000059650000}"/>
    <cellStyle name="Input2decimals 2 2 3 6" xfId="38072" xr:uid="{00000000-0005-0000-0000-00005A650000}"/>
    <cellStyle name="Input2decimals 2 2 4" xfId="16050" xr:uid="{00000000-0005-0000-0000-00005B650000}"/>
    <cellStyle name="Input2decimals 2 2 4 2" xfId="38079" xr:uid="{00000000-0005-0000-0000-00005C650000}"/>
    <cellStyle name="Input2decimals 2 2 5" xfId="16051" xr:uid="{00000000-0005-0000-0000-00005D650000}"/>
    <cellStyle name="Input2decimals 2 2 5 2" xfId="38080" xr:uid="{00000000-0005-0000-0000-00005E650000}"/>
    <cellStyle name="Input2decimals 2 2 6" xfId="38064" xr:uid="{00000000-0005-0000-0000-00005F650000}"/>
    <cellStyle name="Input2decimals 2 20" xfId="37932" xr:uid="{00000000-0005-0000-0000-000060650000}"/>
    <cellStyle name="Input2decimals 2 21" xfId="38559" xr:uid="{00000000-0005-0000-0000-000061650000}"/>
    <cellStyle name="Input2decimals 2 3" xfId="16052" xr:uid="{00000000-0005-0000-0000-000062650000}"/>
    <cellStyle name="Input2decimals 2 3 2" xfId="16053" xr:uid="{00000000-0005-0000-0000-000063650000}"/>
    <cellStyle name="Input2decimals 2 3 2 2" xfId="16054" xr:uid="{00000000-0005-0000-0000-000064650000}"/>
    <cellStyle name="Input2decimals 2 3 2 2 2" xfId="16055" xr:uid="{00000000-0005-0000-0000-000065650000}"/>
    <cellStyle name="Input2decimals 2 3 2 2 2 2" xfId="38084" xr:uid="{00000000-0005-0000-0000-000066650000}"/>
    <cellStyle name="Input2decimals 2 3 2 2 3" xfId="38083" xr:uid="{00000000-0005-0000-0000-000067650000}"/>
    <cellStyle name="Input2decimals 2 3 2 3" xfId="16056" xr:uid="{00000000-0005-0000-0000-000068650000}"/>
    <cellStyle name="Input2decimals 2 3 2 3 2" xfId="16057" xr:uid="{00000000-0005-0000-0000-000069650000}"/>
    <cellStyle name="Input2decimals 2 3 2 3 2 2" xfId="38086" xr:uid="{00000000-0005-0000-0000-00006A650000}"/>
    <cellStyle name="Input2decimals 2 3 2 3 3" xfId="38085" xr:uid="{00000000-0005-0000-0000-00006B650000}"/>
    <cellStyle name="Input2decimals 2 3 2 4" xfId="16058" xr:uid="{00000000-0005-0000-0000-00006C650000}"/>
    <cellStyle name="Input2decimals 2 3 2 4 2" xfId="38087" xr:uid="{00000000-0005-0000-0000-00006D650000}"/>
    <cellStyle name="Input2decimals 2 3 2 5" xfId="16059" xr:uid="{00000000-0005-0000-0000-00006E650000}"/>
    <cellStyle name="Input2decimals 2 3 2 5 2" xfId="38088" xr:uid="{00000000-0005-0000-0000-00006F650000}"/>
    <cellStyle name="Input2decimals 2 3 2 6" xfId="38082" xr:uid="{00000000-0005-0000-0000-000070650000}"/>
    <cellStyle name="Input2decimals 2 3 3" xfId="16060" xr:uid="{00000000-0005-0000-0000-000071650000}"/>
    <cellStyle name="Input2decimals 2 3 3 2" xfId="16061" xr:uid="{00000000-0005-0000-0000-000072650000}"/>
    <cellStyle name="Input2decimals 2 3 3 2 2" xfId="16062" xr:uid="{00000000-0005-0000-0000-000073650000}"/>
    <cellStyle name="Input2decimals 2 3 3 2 2 2" xfId="38091" xr:uid="{00000000-0005-0000-0000-000074650000}"/>
    <cellStyle name="Input2decimals 2 3 3 2 3" xfId="38090" xr:uid="{00000000-0005-0000-0000-000075650000}"/>
    <cellStyle name="Input2decimals 2 3 3 3" xfId="16063" xr:uid="{00000000-0005-0000-0000-000076650000}"/>
    <cellStyle name="Input2decimals 2 3 3 3 2" xfId="16064" xr:uid="{00000000-0005-0000-0000-000077650000}"/>
    <cellStyle name="Input2decimals 2 3 3 3 2 2" xfId="38093" xr:uid="{00000000-0005-0000-0000-000078650000}"/>
    <cellStyle name="Input2decimals 2 3 3 3 3" xfId="38092" xr:uid="{00000000-0005-0000-0000-000079650000}"/>
    <cellStyle name="Input2decimals 2 3 3 4" xfId="16065" xr:uid="{00000000-0005-0000-0000-00007A650000}"/>
    <cellStyle name="Input2decimals 2 3 3 4 2" xfId="38094" xr:uid="{00000000-0005-0000-0000-00007B650000}"/>
    <cellStyle name="Input2decimals 2 3 3 5" xfId="16066" xr:uid="{00000000-0005-0000-0000-00007C650000}"/>
    <cellStyle name="Input2decimals 2 3 3 5 2" xfId="38095" xr:uid="{00000000-0005-0000-0000-00007D650000}"/>
    <cellStyle name="Input2decimals 2 3 3 6" xfId="38089" xr:uid="{00000000-0005-0000-0000-00007E650000}"/>
    <cellStyle name="Input2decimals 2 3 4" xfId="16067" xr:uid="{00000000-0005-0000-0000-00007F650000}"/>
    <cellStyle name="Input2decimals 2 3 4 2" xfId="16068" xr:uid="{00000000-0005-0000-0000-000080650000}"/>
    <cellStyle name="Input2decimals 2 3 4 2 2" xfId="38097" xr:uid="{00000000-0005-0000-0000-000081650000}"/>
    <cellStyle name="Input2decimals 2 3 4 3" xfId="38096" xr:uid="{00000000-0005-0000-0000-000082650000}"/>
    <cellStyle name="Input2decimals 2 3 5" xfId="16069" xr:uid="{00000000-0005-0000-0000-000083650000}"/>
    <cellStyle name="Input2decimals 2 3 5 2" xfId="16070" xr:uid="{00000000-0005-0000-0000-000084650000}"/>
    <cellStyle name="Input2decimals 2 3 5 2 2" xfId="38099" xr:uid="{00000000-0005-0000-0000-000085650000}"/>
    <cellStyle name="Input2decimals 2 3 5 3" xfId="38098" xr:uid="{00000000-0005-0000-0000-000086650000}"/>
    <cellStyle name="Input2decimals 2 3 6" xfId="16071" xr:uid="{00000000-0005-0000-0000-000087650000}"/>
    <cellStyle name="Input2decimals 2 3 6 2" xfId="16072" xr:uid="{00000000-0005-0000-0000-000088650000}"/>
    <cellStyle name="Input2decimals 2 3 6 2 2" xfId="38101" xr:uid="{00000000-0005-0000-0000-000089650000}"/>
    <cellStyle name="Input2decimals 2 3 6 3" xfId="38100" xr:uid="{00000000-0005-0000-0000-00008A650000}"/>
    <cellStyle name="Input2decimals 2 3 7" xfId="16073" xr:uid="{00000000-0005-0000-0000-00008B650000}"/>
    <cellStyle name="Input2decimals 2 3 7 2" xfId="38102" xr:uid="{00000000-0005-0000-0000-00008C650000}"/>
    <cellStyle name="Input2decimals 2 3 8" xfId="16074" xr:uid="{00000000-0005-0000-0000-00008D650000}"/>
    <cellStyle name="Input2decimals 2 3 8 2" xfId="38103" xr:uid="{00000000-0005-0000-0000-00008E650000}"/>
    <cellStyle name="Input2decimals 2 3 9" xfId="38081" xr:uid="{00000000-0005-0000-0000-00008F650000}"/>
    <cellStyle name="Input2decimals 2 4" xfId="16075" xr:uid="{00000000-0005-0000-0000-000090650000}"/>
    <cellStyle name="Input2decimals 2 4 2" xfId="16076" xr:uid="{00000000-0005-0000-0000-000091650000}"/>
    <cellStyle name="Input2decimals 2 4 2 2" xfId="16077" xr:uid="{00000000-0005-0000-0000-000092650000}"/>
    <cellStyle name="Input2decimals 2 4 2 2 2" xfId="16078" xr:uid="{00000000-0005-0000-0000-000093650000}"/>
    <cellStyle name="Input2decimals 2 4 2 2 2 2" xfId="38107" xr:uid="{00000000-0005-0000-0000-000094650000}"/>
    <cellStyle name="Input2decimals 2 4 2 2 3" xfId="38106" xr:uid="{00000000-0005-0000-0000-000095650000}"/>
    <cellStyle name="Input2decimals 2 4 2 3" xfId="16079" xr:uid="{00000000-0005-0000-0000-000096650000}"/>
    <cellStyle name="Input2decimals 2 4 2 3 2" xfId="16080" xr:uid="{00000000-0005-0000-0000-000097650000}"/>
    <cellStyle name="Input2decimals 2 4 2 3 2 2" xfId="38109" xr:uid="{00000000-0005-0000-0000-000098650000}"/>
    <cellStyle name="Input2decimals 2 4 2 3 3" xfId="38108" xr:uid="{00000000-0005-0000-0000-000099650000}"/>
    <cellStyle name="Input2decimals 2 4 2 4" xfId="16081" xr:uid="{00000000-0005-0000-0000-00009A650000}"/>
    <cellStyle name="Input2decimals 2 4 2 4 2" xfId="38110" xr:uid="{00000000-0005-0000-0000-00009B650000}"/>
    <cellStyle name="Input2decimals 2 4 2 5" xfId="16082" xr:uid="{00000000-0005-0000-0000-00009C650000}"/>
    <cellStyle name="Input2decimals 2 4 2 5 2" xfId="38111" xr:uid="{00000000-0005-0000-0000-00009D650000}"/>
    <cellStyle name="Input2decimals 2 4 2 6" xfId="38105" xr:uid="{00000000-0005-0000-0000-00009E650000}"/>
    <cellStyle name="Input2decimals 2 4 3" xfId="16083" xr:uid="{00000000-0005-0000-0000-00009F650000}"/>
    <cellStyle name="Input2decimals 2 4 3 2" xfId="16084" xr:uid="{00000000-0005-0000-0000-0000A0650000}"/>
    <cellStyle name="Input2decimals 2 4 3 2 2" xfId="16085" xr:uid="{00000000-0005-0000-0000-0000A1650000}"/>
    <cellStyle name="Input2decimals 2 4 3 2 2 2" xfId="38114" xr:uid="{00000000-0005-0000-0000-0000A2650000}"/>
    <cellStyle name="Input2decimals 2 4 3 2 3" xfId="38113" xr:uid="{00000000-0005-0000-0000-0000A3650000}"/>
    <cellStyle name="Input2decimals 2 4 3 3" xfId="16086" xr:uid="{00000000-0005-0000-0000-0000A4650000}"/>
    <cellStyle name="Input2decimals 2 4 3 3 2" xfId="16087" xr:uid="{00000000-0005-0000-0000-0000A5650000}"/>
    <cellStyle name="Input2decimals 2 4 3 3 2 2" xfId="38116" xr:uid="{00000000-0005-0000-0000-0000A6650000}"/>
    <cellStyle name="Input2decimals 2 4 3 3 3" xfId="38115" xr:uid="{00000000-0005-0000-0000-0000A7650000}"/>
    <cellStyle name="Input2decimals 2 4 3 4" xfId="16088" xr:uid="{00000000-0005-0000-0000-0000A8650000}"/>
    <cellStyle name="Input2decimals 2 4 3 4 2" xfId="38117" xr:uid="{00000000-0005-0000-0000-0000A9650000}"/>
    <cellStyle name="Input2decimals 2 4 3 5" xfId="16089" xr:uid="{00000000-0005-0000-0000-0000AA650000}"/>
    <cellStyle name="Input2decimals 2 4 3 5 2" xfId="38118" xr:uid="{00000000-0005-0000-0000-0000AB650000}"/>
    <cellStyle name="Input2decimals 2 4 3 6" xfId="38112" xr:uid="{00000000-0005-0000-0000-0000AC650000}"/>
    <cellStyle name="Input2decimals 2 4 4" xfId="16090" xr:uid="{00000000-0005-0000-0000-0000AD650000}"/>
    <cellStyle name="Input2decimals 2 4 4 2" xfId="16091" xr:uid="{00000000-0005-0000-0000-0000AE650000}"/>
    <cellStyle name="Input2decimals 2 4 4 2 2" xfId="38120" xr:uid="{00000000-0005-0000-0000-0000AF650000}"/>
    <cellStyle name="Input2decimals 2 4 4 3" xfId="38119" xr:uid="{00000000-0005-0000-0000-0000B0650000}"/>
    <cellStyle name="Input2decimals 2 4 5" xfId="16092" xr:uid="{00000000-0005-0000-0000-0000B1650000}"/>
    <cellStyle name="Input2decimals 2 4 5 2" xfId="16093" xr:uid="{00000000-0005-0000-0000-0000B2650000}"/>
    <cellStyle name="Input2decimals 2 4 5 2 2" xfId="38122" xr:uid="{00000000-0005-0000-0000-0000B3650000}"/>
    <cellStyle name="Input2decimals 2 4 5 3" xfId="38121" xr:uid="{00000000-0005-0000-0000-0000B4650000}"/>
    <cellStyle name="Input2decimals 2 4 6" xfId="16094" xr:uid="{00000000-0005-0000-0000-0000B5650000}"/>
    <cellStyle name="Input2decimals 2 4 6 2" xfId="16095" xr:uid="{00000000-0005-0000-0000-0000B6650000}"/>
    <cellStyle name="Input2decimals 2 4 6 2 2" xfId="38124" xr:uid="{00000000-0005-0000-0000-0000B7650000}"/>
    <cellStyle name="Input2decimals 2 4 6 3" xfId="38123" xr:uid="{00000000-0005-0000-0000-0000B8650000}"/>
    <cellStyle name="Input2decimals 2 4 7" xfId="16096" xr:uid="{00000000-0005-0000-0000-0000B9650000}"/>
    <cellStyle name="Input2decimals 2 4 7 2" xfId="38125" xr:uid="{00000000-0005-0000-0000-0000BA650000}"/>
    <cellStyle name="Input2decimals 2 4 8" xfId="16097" xr:uid="{00000000-0005-0000-0000-0000BB650000}"/>
    <cellStyle name="Input2decimals 2 4 8 2" xfId="38126" xr:uid="{00000000-0005-0000-0000-0000BC650000}"/>
    <cellStyle name="Input2decimals 2 4 9" xfId="38104" xr:uid="{00000000-0005-0000-0000-0000BD650000}"/>
    <cellStyle name="Input2decimals 2 5" xfId="16098" xr:uid="{00000000-0005-0000-0000-0000BE650000}"/>
    <cellStyle name="Input2decimals 2 5 2" xfId="16099" xr:uid="{00000000-0005-0000-0000-0000BF650000}"/>
    <cellStyle name="Input2decimals 2 5 2 2" xfId="16100" xr:uid="{00000000-0005-0000-0000-0000C0650000}"/>
    <cellStyle name="Input2decimals 2 5 2 2 2" xfId="16101" xr:uid="{00000000-0005-0000-0000-0000C1650000}"/>
    <cellStyle name="Input2decimals 2 5 2 2 2 2" xfId="38130" xr:uid="{00000000-0005-0000-0000-0000C2650000}"/>
    <cellStyle name="Input2decimals 2 5 2 2 3" xfId="38129" xr:uid="{00000000-0005-0000-0000-0000C3650000}"/>
    <cellStyle name="Input2decimals 2 5 2 3" xfId="16102" xr:uid="{00000000-0005-0000-0000-0000C4650000}"/>
    <cellStyle name="Input2decimals 2 5 2 3 2" xfId="16103" xr:uid="{00000000-0005-0000-0000-0000C5650000}"/>
    <cellStyle name="Input2decimals 2 5 2 3 2 2" xfId="38132" xr:uid="{00000000-0005-0000-0000-0000C6650000}"/>
    <cellStyle name="Input2decimals 2 5 2 3 3" xfId="38131" xr:uid="{00000000-0005-0000-0000-0000C7650000}"/>
    <cellStyle name="Input2decimals 2 5 2 4" xfId="16104" xr:uid="{00000000-0005-0000-0000-0000C8650000}"/>
    <cellStyle name="Input2decimals 2 5 2 4 2" xfId="38133" xr:uid="{00000000-0005-0000-0000-0000C9650000}"/>
    <cellStyle name="Input2decimals 2 5 2 5" xfId="16105" xr:uid="{00000000-0005-0000-0000-0000CA650000}"/>
    <cellStyle name="Input2decimals 2 5 2 5 2" xfId="38134" xr:uid="{00000000-0005-0000-0000-0000CB650000}"/>
    <cellStyle name="Input2decimals 2 5 2 6" xfId="38128" xr:uid="{00000000-0005-0000-0000-0000CC650000}"/>
    <cellStyle name="Input2decimals 2 5 3" xfId="16106" xr:uid="{00000000-0005-0000-0000-0000CD650000}"/>
    <cellStyle name="Input2decimals 2 5 3 2" xfId="16107" xr:uid="{00000000-0005-0000-0000-0000CE650000}"/>
    <cellStyle name="Input2decimals 2 5 3 2 2" xfId="16108" xr:uid="{00000000-0005-0000-0000-0000CF650000}"/>
    <cellStyle name="Input2decimals 2 5 3 2 2 2" xfId="38137" xr:uid="{00000000-0005-0000-0000-0000D0650000}"/>
    <cellStyle name="Input2decimals 2 5 3 2 3" xfId="38136" xr:uid="{00000000-0005-0000-0000-0000D1650000}"/>
    <cellStyle name="Input2decimals 2 5 3 3" xfId="16109" xr:uid="{00000000-0005-0000-0000-0000D2650000}"/>
    <cellStyle name="Input2decimals 2 5 3 3 2" xfId="16110" xr:uid="{00000000-0005-0000-0000-0000D3650000}"/>
    <cellStyle name="Input2decimals 2 5 3 3 2 2" xfId="38139" xr:uid="{00000000-0005-0000-0000-0000D4650000}"/>
    <cellStyle name="Input2decimals 2 5 3 3 3" xfId="38138" xr:uid="{00000000-0005-0000-0000-0000D5650000}"/>
    <cellStyle name="Input2decimals 2 5 3 4" xfId="16111" xr:uid="{00000000-0005-0000-0000-0000D6650000}"/>
    <cellStyle name="Input2decimals 2 5 3 4 2" xfId="38140" xr:uid="{00000000-0005-0000-0000-0000D7650000}"/>
    <cellStyle name="Input2decimals 2 5 3 5" xfId="16112" xr:uid="{00000000-0005-0000-0000-0000D8650000}"/>
    <cellStyle name="Input2decimals 2 5 3 5 2" xfId="38141" xr:uid="{00000000-0005-0000-0000-0000D9650000}"/>
    <cellStyle name="Input2decimals 2 5 3 6" xfId="38135" xr:uid="{00000000-0005-0000-0000-0000DA650000}"/>
    <cellStyle name="Input2decimals 2 5 4" xfId="16113" xr:uid="{00000000-0005-0000-0000-0000DB650000}"/>
    <cellStyle name="Input2decimals 2 5 4 2" xfId="16114" xr:uid="{00000000-0005-0000-0000-0000DC650000}"/>
    <cellStyle name="Input2decimals 2 5 4 2 2" xfId="38143" xr:uid="{00000000-0005-0000-0000-0000DD650000}"/>
    <cellStyle name="Input2decimals 2 5 4 3" xfId="38142" xr:uid="{00000000-0005-0000-0000-0000DE650000}"/>
    <cellStyle name="Input2decimals 2 5 5" xfId="16115" xr:uid="{00000000-0005-0000-0000-0000DF650000}"/>
    <cellStyle name="Input2decimals 2 5 5 2" xfId="16116" xr:uid="{00000000-0005-0000-0000-0000E0650000}"/>
    <cellStyle name="Input2decimals 2 5 5 2 2" xfId="38145" xr:uid="{00000000-0005-0000-0000-0000E1650000}"/>
    <cellStyle name="Input2decimals 2 5 5 3" xfId="38144" xr:uid="{00000000-0005-0000-0000-0000E2650000}"/>
    <cellStyle name="Input2decimals 2 5 6" xfId="16117" xr:uid="{00000000-0005-0000-0000-0000E3650000}"/>
    <cellStyle name="Input2decimals 2 5 6 2" xfId="16118" xr:uid="{00000000-0005-0000-0000-0000E4650000}"/>
    <cellStyle name="Input2decimals 2 5 6 2 2" xfId="38147" xr:uid="{00000000-0005-0000-0000-0000E5650000}"/>
    <cellStyle name="Input2decimals 2 5 6 3" xfId="38146" xr:uid="{00000000-0005-0000-0000-0000E6650000}"/>
    <cellStyle name="Input2decimals 2 5 7" xfId="16119" xr:uid="{00000000-0005-0000-0000-0000E7650000}"/>
    <cellStyle name="Input2decimals 2 5 7 2" xfId="38148" xr:uid="{00000000-0005-0000-0000-0000E8650000}"/>
    <cellStyle name="Input2decimals 2 5 8" xfId="16120" xr:uid="{00000000-0005-0000-0000-0000E9650000}"/>
    <cellStyle name="Input2decimals 2 5 8 2" xfId="38149" xr:uid="{00000000-0005-0000-0000-0000EA650000}"/>
    <cellStyle name="Input2decimals 2 5 9" xfId="38127" xr:uid="{00000000-0005-0000-0000-0000EB650000}"/>
    <cellStyle name="Input2decimals 2 6" xfId="16121" xr:uid="{00000000-0005-0000-0000-0000EC650000}"/>
    <cellStyle name="Input2decimals 2 6 2" xfId="16122" xr:uid="{00000000-0005-0000-0000-0000ED650000}"/>
    <cellStyle name="Input2decimals 2 6 2 2" xfId="16123" xr:uid="{00000000-0005-0000-0000-0000EE650000}"/>
    <cellStyle name="Input2decimals 2 6 2 2 2" xfId="16124" xr:uid="{00000000-0005-0000-0000-0000EF650000}"/>
    <cellStyle name="Input2decimals 2 6 2 2 2 2" xfId="38153" xr:uid="{00000000-0005-0000-0000-0000F0650000}"/>
    <cellStyle name="Input2decimals 2 6 2 2 3" xfId="38152" xr:uid="{00000000-0005-0000-0000-0000F1650000}"/>
    <cellStyle name="Input2decimals 2 6 2 3" xfId="16125" xr:uid="{00000000-0005-0000-0000-0000F2650000}"/>
    <cellStyle name="Input2decimals 2 6 2 3 2" xfId="16126" xr:uid="{00000000-0005-0000-0000-0000F3650000}"/>
    <cellStyle name="Input2decimals 2 6 2 3 2 2" xfId="38155" xr:uid="{00000000-0005-0000-0000-0000F4650000}"/>
    <cellStyle name="Input2decimals 2 6 2 3 3" xfId="38154" xr:uid="{00000000-0005-0000-0000-0000F5650000}"/>
    <cellStyle name="Input2decimals 2 6 2 4" xfId="16127" xr:uid="{00000000-0005-0000-0000-0000F6650000}"/>
    <cellStyle name="Input2decimals 2 6 2 4 2" xfId="38156" xr:uid="{00000000-0005-0000-0000-0000F7650000}"/>
    <cellStyle name="Input2decimals 2 6 2 5" xfId="16128" xr:uid="{00000000-0005-0000-0000-0000F8650000}"/>
    <cellStyle name="Input2decimals 2 6 2 5 2" xfId="38157" xr:uid="{00000000-0005-0000-0000-0000F9650000}"/>
    <cellStyle name="Input2decimals 2 6 2 6" xfId="38151" xr:uid="{00000000-0005-0000-0000-0000FA650000}"/>
    <cellStyle name="Input2decimals 2 6 3" xfId="16129" xr:uid="{00000000-0005-0000-0000-0000FB650000}"/>
    <cellStyle name="Input2decimals 2 6 3 2" xfId="16130" xr:uid="{00000000-0005-0000-0000-0000FC650000}"/>
    <cellStyle name="Input2decimals 2 6 3 2 2" xfId="16131" xr:uid="{00000000-0005-0000-0000-0000FD650000}"/>
    <cellStyle name="Input2decimals 2 6 3 2 2 2" xfId="38160" xr:uid="{00000000-0005-0000-0000-0000FE650000}"/>
    <cellStyle name="Input2decimals 2 6 3 2 3" xfId="38159" xr:uid="{00000000-0005-0000-0000-0000FF650000}"/>
    <cellStyle name="Input2decimals 2 6 3 3" xfId="16132" xr:uid="{00000000-0005-0000-0000-000000660000}"/>
    <cellStyle name="Input2decimals 2 6 3 3 2" xfId="16133" xr:uid="{00000000-0005-0000-0000-000001660000}"/>
    <cellStyle name="Input2decimals 2 6 3 3 2 2" xfId="38162" xr:uid="{00000000-0005-0000-0000-000002660000}"/>
    <cellStyle name="Input2decimals 2 6 3 3 3" xfId="38161" xr:uid="{00000000-0005-0000-0000-000003660000}"/>
    <cellStyle name="Input2decimals 2 6 3 4" xfId="16134" xr:uid="{00000000-0005-0000-0000-000004660000}"/>
    <cellStyle name="Input2decimals 2 6 3 4 2" xfId="38163" xr:uid="{00000000-0005-0000-0000-000005660000}"/>
    <cellStyle name="Input2decimals 2 6 3 5" xfId="16135" xr:uid="{00000000-0005-0000-0000-000006660000}"/>
    <cellStyle name="Input2decimals 2 6 3 5 2" xfId="38164" xr:uid="{00000000-0005-0000-0000-000007660000}"/>
    <cellStyle name="Input2decimals 2 6 3 6" xfId="38158" xr:uid="{00000000-0005-0000-0000-000008660000}"/>
    <cellStyle name="Input2decimals 2 6 4" xfId="16136" xr:uid="{00000000-0005-0000-0000-000009660000}"/>
    <cellStyle name="Input2decimals 2 6 4 2" xfId="16137" xr:uid="{00000000-0005-0000-0000-00000A660000}"/>
    <cellStyle name="Input2decimals 2 6 4 2 2" xfId="38166" xr:uid="{00000000-0005-0000-0000-00000B660000}"/>
    <cellStyle name="Input2decimals 2 6 4 3" xfId="38165" xr:uid="{00000000-0005-0000-0000-00000C660000}"/>
    <cellStyle name="Input2decimals 2 6 5" xfId="16138" xr:uid="{00000000-0005-0000-0000-00000D660000}"/>
    <cellStyle name="Input2decimals 2 6 5 2" xfId="16139" xr:uid="{00000000-0005-0000-0000-00000E660000}"/>
    <cellStyle name="Input2decimals 2 6 5 2 2" xfId="38168" xr:uid="{00000000-0005-0000-0000-00000F660000}"/>
    <cellStyle name="Input2decimals 2 6 5 3" xfId="38167" xr:uid="{00000000-0005-0000-0000-000010660000}"/>
    <cellStyle name="Input2decimals 2 6 6" xfId="16140" xr:uid="{00000000-0005-0000-0000-000011660000}"/>
    <cellStyle name="Input2decimals 2 6 6 2" xfId="16141" xr:uid="{00000000-0005-0000-0000-000012660000}"/>
    <cellStyle name="Input2decimals 2 6 6 2 2" xfId="38170" xr:uid="{00000000-0005-0000-0000-000013660000}"/>
    <cellStyle name="Input2decimals 2 6 6 3" xfId="38169" xr:uid="{00000000-0005-0000-0000-000014660000}"/>
    <cellStyle name="Input2decimals 2 6 7" xfId="16142" xr:uid="{00000000-0005-0000-0000-000015660000}"/>
    <cellStyle name="Input2decimals 2 6 7 2" xfId="38171" xr:uid="{00000000-0005-0000-0000-000016660000}"/>
    <cellStyle name="Input2decimals 2 6 8" xfId="16143" xr:uid="{00000000-0005-0000-0000-000017660000}"/>
    <cellStyle name="Input2decimals 2 6 8 2" xfId="38172" xr:uid="{00000000-0005-0000-0000-000018660000}"/>
    <cellStyle name="Input2decimals 2 6 9" xfId="38150" xr:uid="{00000000-0005-0000-0000-000019660000}"/>
    <cellStyle name="Input2decimals 2 7" xfId="16144" xr:uid="{00000000-0005-0000-0000-00001A660000}"/>
    <cellStyle name="Input2decimals 2 7 2" xfId="16145" xr:uid="{00000000-0005-0000-0000-00001B660000}"/>
    <cellStyle name="Input2decimals 2 7 2 2" xfId="16146" xr:uid="{00000000-0005-0000-0000-00001C660000}"/>
    <cellStyle name="Input2decimals 2 7 2 2 2" xfId="16147" xr:uid="{00000000-0005-0000-0000-00001D660000}"/>
    <cellStyle name="Input2decimals 2 7 2 2 2 2" xfId="38176" xr:uid="{00000000-0005-0000-0000-00001E660000}"/>
    <cellStyle name="Input2decimals 2 7 2 2 3" xfId="38175" xr:uid="{00000000-0005-0000-0000-00001F660000}"/>
    <cellStyle name="Input2decimals 2 7 2 3" xfId="16148" xr:uid="{00000000-0005-0000-0000-000020660000}"/>
    <cellStyle name="Input2decimals 2 7 2 3 2" xfId="16149" xr:uid="{00000000-0005-0000-0000-000021660000}"/>
    <cellStyle name="Input2decimals 2 7 2 3 2 2" xfId="38178" xr:uid="{00000000-0005-0000-0000-000022660000}"/>
    <cellStyle name="Input2decimals 2 7 2 3 3" xfId="38177" xr:uid="{00000000-0005-0000-0000-000023660000}"/>
    <cellStyle name="Input2decimals 2 7 2 4" xfId="16150" xr:uid="{00000000-0005-0000-0000-000024660000}"/>
    <cellStyle name="Input2decimals 2 7 2 4 2" xfId="38179" xr:uid="{00000000-0005-0000-0000-000025660000}"/>
    <cellStyle name="Input2decimals 2 7 2 5" xfId="16151" xr:uid="{00000000-0005-0000-0000-000026660000}"/>
    <cellStyle name="Input2decimals 2 7 2 5 2" xfId="38180" xr:uid="{00000000-0005-0000-0000-000027660000}"/>
    <cellStyle name="Input2decimals 2 7 2 6" xfId="38174" xr:uid="{00000000-0005-0000-0000-000028660000}"/>
    <cellStyle name="Input2decimals 2 7 3" xfId="16152" xr:uid="{00000000-0005-0000-0000-000029660000}"/>
    <cellStyle name="Input2decimals 2 7 3 2" xfId="16153" xr:uid="{00000000-0005-0000-0000-00002A660000}"/>
    <cellStyle name="Input2decimals 2 7 3 2 2" xfId="16154" xr:uid="{00000000-0005-0000-0000-00002B660000}"/>
    <cellStyle name="Input2decimals 2 7 3 2 2 2" xfId="38183" xr:uid="{00000000-0005-0000-0000-00002C660000}"/>
    <cellStyle name="Input2decimals 2 7 3 2 3" xfId="38182" xr:uid="{00000000-0005-0000-0000-00002D660000}"/>
    <cellStyle name="Input2decimals 2 7 3 3" xfId="16155" xr:uid="{00000000-0005-0000-0000-00002E660000}"/>
    <cellStyle name="Input2decimals 2 7 3 3 2" xfId="16156" xr:uid="{00000000-0005-0000-0000-00002F660000}"/>
    <cellStyle name="Input2decimals 2 7 3 3 2 2" xfId="38185" xr:uid="{00000000-0005-0000-0000-000030660000}"/>
    <cellStyle name="Input2decimals 2 7 3 3 3" xfId="38184" xr:uid="{00000000-0005-0000-0000-000031660000}"/>
    <cellStyle name="Input2decimals 2 7 3 4" xfId="16157" xr:uid="{00000000-0005-0000-0000-000032660000}"/>
    <cellStyle name="Input2decimals 2 7 3 4 2" xfId="38186" xr:uid="{00000000-0005-0000-0000-000033660000}"/>
    <cellStyle name="Input2decimals 2 7 3 5" xfId="16158" xr:uid="{00000000-0005-0000-0000-000034660000}"/>
    <cellStyle name="Input2decimals 2 7 3 5 2" xfId="38187" xr:uid="{00000000-0005-0000-0000-000035660000}"/>
    <cellStyle name="Input2decimals 2 7 3 6" xfId="38181" xr:uid="{00000000-0005-0000-0000-000036660000}"/>
    <cellStyle name="Input2decimals 2 7 4" xfId="16159" xr:uid="{00000000-0005-0000-0000-000037660000}"/>
    <cellStyle name="Input2decimals 2 7 4 2" xfId="16160" xr:uid="{00000000-0005-0000-0000-000038660000}"/>
    <cellStyle name="Input2decimals 2 7 4 2 2" xfId="38189" xr:uid="{00000000-0005-0000-0000-000039660000}"/>
    <cellStyle name="Input2decimals 2 7 4 3" xfId="38188" xr:uid="{00000000-0005-0000-0000-00003A660000}"/>
    <cellStyle name="Input2decimals 2 7 5" xfId="16161" xr:uid="{00000000-0005-0000-0000-00003B660000}"/>
    <cellStyle name="Input2decimals 2 7 5 2" xfId="16162" xr:uid="{00000000-0005-0000-0000-00003C660000}"/>
    <cellStyle name="Input2decimals 2 7 5 2 2" xfId="38191" xr:uid="{00000000-0005-0000-0000-00003D660000}"/>
    <cellStyle name="Input2decimals 2 7 5 3" xfId="38190" xr:uid="{00000000-0005-0000-0000-00003E660000}"/>
    <cellStyle name="Input2decimals 2 7 6" xfId="16163" xr:uid="{00000000-0005-0000-0000-00003F660000}"/>
    <cellStyle name="Input2decimals 2 7 6 2" xfId="16164" xr:uid="{00000000-0005-0000-0000-000040660000}"/>
    <cellStyle name="Input2decimals 2 7 6 2 2" xfId="38193" xr:uid="{00000000-0005-0000-0000-000041660000}"/>
    <cellStyle name="Input2decimals 2 7 6 3" xfId="38192" xr:uid="{00000000-0005-0000-0000-000042660000}"/>
    <cellStyle name="Input2decimals 2 7 7" xfId="16165" xr:uid="{00000000-0005-0000-0000-000043660000}"/>
    <cellStyle name="Input2decimals 2 7 7 2" xfId="38194" xr:uid="{00000000-0005-0000-0000-000044660000}"/>
    <cellStyle name="Input2decimals 2 7 8" xfId="16166" xr:uid="{00000000-0005-0000-0000-000045660000}"/>
    <cellStyle name="Input2decimals 2 7 8 2" xfId="38195" xr:uid="{00000000-0005-0000-0000-000046660000}"/>
    <cellStyle name="Input2decimals 2 7 9" xfId="38173" xr:uid="{00000000-0005-0000-0000-000047660000}"/>
    <cellStyle name="Input2decimals 2 8" xfId="16167" xr:uid="{00000000-0005-0000-0000-000048660000}"/>
    <cellStyle name="Input2decimals 2 8 2" xfId="16168" xr:uid="{00000000-0005-0000-0000-000049660000}"/>
    <cellStyle name="Input2decimals 2 8 2 2" xfId="16169" xr:uid="{00000000-0005-0000-0000-00004A660000}"/>
    <cellStyle name="Input2decimals 2 8 2 2 2" xfId="16170" xr:uid="{00000000-0005-0000-0000-00004B660000}"/>
    <cellStyle name="Input2decimals 2 8 2 2 2 2" xfId="38199" xr:uid="{00000000-0005-0000-0000-00004C660000}"/>
    <cellStyle name="Input2decimals 2 8 2 2 3" xfId="38198" xr:uid="{00000000-0005-0000-0000-00004D660000}"/>
    <cellStyle name="Input2decimals 2 8 2 3" xfId="16171" xr:uid="{00000000-0005-0000-0000-00004E660000}"/>
    <cellStyle name="Input2decimals 2 8 2 3 2" xfId="16172" xr:uid="{00000000-0005-0000-0000-00004F660000}"/>
    <cellStyle name="Input2decimals 2 8 2 3 2 2" xfId="38201" xr:uid="{00000000-0005-0000-0000-000050660000}"/>
    <cellStyle name="Input2decimals 2 8 2 3 3" xfId="38200" xr:uid="{00000000-0005-0000-0000-000051660000}"/>
    <cellStyle name="Input2decimals 2 8 2 4" xfId="16173" xr:uid="{00000000-0005-0000-0000-000052660000}"/>
    <cellStyle name="Input2decimals 2 8 2 4 2" xfId="38202" xr:uid="{00000000-0005-0000-0000-000053660000}"/>
    <cellStyle name="Input2decimals 2 8 2 5" xfId="16174" xr:uid="{00000000-0005-0000-0000-000054660000}"/>
    <cellStyle name="Input2decimals 2 8 2 5 2" xfId="38203" xr:uid="{00000000-0005-0000-0000-000055660000}"/>
    <cellStyle name="Input2decimals 2 8 2 6" xfId="38197" xr:uid="{00000000-0005-0000-0000-000056660000}"/>
    <cellStyle name="Input2decimals 2 8 3" xfId="16175" xr:uid="{00000000-0005-0000-0000-000057660000}"/>
    <cellStyle name="Input2decimals 2 8 3 2" xfId="16176" xr:uid="{00000000-0005-0000-0000-000058660000}"/>
    <cellStyle name="Input2decimals 2 8 3 2 2" xfId="16177" xr:uid="{00000000-0005-0000-0000-000059660000}"/>
    <cellStyle name="Input2decimals 2 8 3 2 2 2" xfId="38206" xr:uid="{00000000-0005-0000-0000-00005A660000}"/>
    <cellStyle name="Input2decimals 2 8 3 2 3" xfId="38205" xr:uid="{00000000-0005-0000-0000-00005B660000}"/>
    <cellStyle name="Input2decimals 2 8 3 3" xfId="16178" xr:uid="{00000000-0005-0000-0000-00005C660000}"/>
    <cellStyle name="Input2decimals 2 8 3 3 2" xfId="16179" xr:uid="{00000000-0005-0000-0000-00005D660000}"/>
    <cellStyle name="Input2decimals 2 8 3 3 2 2" xfId="38208" xr:uid="{00000000-0005-0000-0000-00005E660000}"/>
    <cellStyle name="Input2decimals 2 8 3 3 3" xfId="38207" xr:uid="{00000000-0005-0000-0000-00005F660000}"/>
    <cellStyle name="Input2decimals 2 8 3 4" xfId="16180" xr:uid="{00000000-0005-0000-0000-000060660000}"/>
    <cellStyle name="Input2decimals 2 8 3 4 2" xfId="38209" xr:uid="{00000000-0005-0000-0000-000061660000}"/>
    <cellStyle name="Input2decimals 2 8 3 5" xfId="16181" xr:uid="{00000000-0005-0000-0000-000062660000}"/>
    <cellStyle name="Input2decimals 2 8 3 5 2" xfId="38210" xr:uid="{00000000-0005-0000-0000-000063660000}"/>
    <cellStyle name="Input2decimals 2 8 3 6" xfId="38204" xr:uid="{00000000-0005-0000-0000-000064660000}"/>
    <cellStyle name="Input2decimals 2 8 4" xfId="16182" xr:uid="{00000000-0005-0000-0000-000065660000}"/>
    <cellStyle name="Input2decimals 2 8 4 2" xfId="16183" xr:uid="{00000000-0005-0000-0000-000066660000}"/>
    <cellStyle name="Input2decimals 2 8 4 2 2" xfId="38212" xr:uid="{00000000-0005-0000-0000-000067660000}"/>
    <cellStyle name="Input2decimals 2 8 4 3" xfId="38211" xr:uid="{00000000-0005-0000-0000-000068660000}"/>
    <cellStyle name="Input2decimals 2 8 5" xfId="16184" xr:uid="{00000000-0005-0000-0000-000069660000}"/>
    <cellStyle name="Input2decimals 2 8 5 2" xfId="16185" xr:uid="{00000000-0005-0000-0000-00006A660000}"/>
    <cellStyle name="Input2decimals 2 8 5 2 2" xfId="38214" xr:uid="{00000000-0005-0000-0000-00006B660000}"/>
    <cellStyle name="Input2decimals 2 8 5 3" xfId="38213" xr:uid="{00000000-0005-0000-0000-00006C660000}"/>
    <cellStyle name="Input2decimals 2 8 6" xfId="16186" xr:uid="{00000000-0005-0000-0000-00006D660000}"/>
    <cellStyle name="Input2decimals 2 8 6 2" xfId="16187" xr:uid="{00000000-0005-0000-0000-00006E660000}"/>
    <cellStyle name="Input2decimals 2 8 6 2 2" xfId="38216" xr:uid="{00000000-0005-0000-0000-00006F660000}"/>
    <cellStyle name="Input2decimals 2 8 6 3" xfId="38215" xr:uid="{00000000-0005-0000-0000-000070660000}"/>
    <cellStyle name="Input2decimals 2 8 7" xfId="16188" xr:uid="{00000000-0005-0000-0000-000071660000}"/>
    <cellStyle name="Input2decimals 2 8 7 2" xfId="38217" xr:uid="{00000000-0005-0000-0000-000072660000}"/>
    <cellStyle name="Input2decimals 2 8 8" xfId="16189" xr:uid="{00000000-0005-0000-0000-000073660000}"/>
    <cellStyle name="Input2decimals 2 8 8 2" xfId="38218" xr:uid="{00000000-0005-0000-0000-000074660000}"/>
    <cellStyle name="Input2decimals 2 8 9" xfId="38196" xr:uid="{00000000-0005-0000-0000-000075660000}"/>
    <cellStyle name="Input2decimals 2 9" xfId="16190" xr:uid="{00000000-0005-0000-0000-000076660000}"/>
    <cellStyle name="Input2decimals 2 9 2" xfId="16191" xr:uid="{00000000-0005-0000-0000-000077660000}"/>
    <cellStyle name="Input2decimals 2 9 2 2" xfId="16192" xr:uid="{00000000-0005-0000-0000-000078660000}"/>
    <cellStyle name="Input2decimals 2 9 2 2 2" xfId="16193" xr:uid="{00000000-0005-0000-0000-000079660000}"/>
    <cellStyle name="Input2decimals 2 9 2 2 2 2" xfId="38222" xr:uid="{00000000-0005-0000-0000-00007A660000}"/>
    <cellStyle name="Input2decimals 2 9 2 2 3" xfId="38221" xr:uid="{00000000-0005-0000-0000-00007B660000}"/>
    <cellStyle name="Input2decimals 2 9 2 3" xfId="16194" xr:uid="{00000000-0005-0000-0000-00007C660000}"/>
    <cellStyle name="Input2decimals 2 9 2 3 2" xfId="16195" xr:uid="{00000000-0005-0000-0000-00007D660000}"/>
    <cellStyle name="Input2decimals 2 9 2 3 2 2" xfId="38224" xr:uid="{00000000-0005-0000-0000-00007E660000}"/>
    <cellStyle name="Input2decimals 2 9 2 3 3" xfId="38223" xr:uid="{00000000-0005-0000-0000-00007F660000}"/>
    <cellStyle name="Input2decimals 2 9 2 4" xfId="16196" xr:uid="{00000000-0005-0000-0000-000080660000}"/>
    <cellStyle name="Input2decimals 2 9 2 4 2" xfId="38225" xr:uid="{00000000-0005-0000-0000-000081660000}"/>
    <cellStyle name="Input2decimals 2 9 2 5" xfId="16197" xr:uid="{00000000-0005-0000-0000-000082660000}"/>
    <cellStyle name="Input2decimals 2 9 2 5 2" xfId="38226" xr:uid="{00000000-0005-0000-0000-000083660000}"/>
    <cellStyle name="Input2decimals 2 9 2 6" xfId="38220" xr:uid="{00000000-0005-0000-0000-000084660000}"/>
    <cellStyle name="Input2decimals 2 9 3" xfId="16198" xr:uid="{00000000-0005-0000-0000-000085660000}"/>
    <cellStyle name="Input2decimals 2 9 3 2" xfId="16199" xr:uid="{00000000-0005-0000-0000-000086660000}"/>
    <cellStyle name="Input2decimals 2 9 3 2 2" xfId="16200" xr:uid="{00000000-0005-0000-0000-000087660000}"/>
    <cellStyle name="Input2decimals 2 9 3 2 2 2" xfId="38229" xr:uid="{00000000-0005-0000-0000-000088660000}"/>
    <cellStyle name="Input2decimals 2 9 3 2 3" xfId="38228" xr:uid="{00000000-0005-0000-0000-000089660000}"/>
    <cellStyle name="Input2decimals 2 9 3 3" xfId="16201" xr:uid="{00000000-0005-0000-0000-00008A660000}"/>
    <cellStyle name="Input2decimals 2 9 3 3 2" xfId="16202" xr:uid="{00000000-0005-0000-0000-00008B660000}"/>
    <cellStyle name="Input2decimals 2 9 3 3 2 2" xfId="38231" xr:uid="{00000000-0005-0000-0000-00008C660000}"/>
    <cellStyle name="Input2decimals 2 9 3 3 3" xfId="38230" xr:uid="{00000000-0005-0000-0000-00008D660000}"/>
    <cellStyle name="Input2decimals 2 9 3 4" xfId="16203" xr:uid="{00000000-0005-0000-0000-00008E660000}"/>
    <cellStyle name="Input2decimals 2 9 3 4 2" xfId="38232" xr:uid="{00000000-0005-0000-0000-00008F660000}"/>
    <cellStyle name="Input2decimals 2 9 3 5" xfId="16204" xr:uid="{00000000-0005-0000-0000-000090660000}"/>
    <cellStyle name="Input2decimals 2 9 3 5 2" xfId="38233" xr:uid="{00000000-0005-0000-0000-000091660000}"/>
    <cellStyle name="Input2decimals 2 9 3 6" xfId="38227" xr:uid="{00000000-0005-0000-0000-000092660000}"/>
    <cellStyle name="Input2decimals 2 9 4" xfId="16205" xr:uid="{00000000-0005-0000-0000-000093660000}"/>
    <cellStyle name="Input2decimals 2 9 4 2" xfId="16206" xr:uid="{00000000-0005-0000-0000-000094660000}"/>
    <cellStyle name="Input2decimals 2 9 4 2 2" xfId="38235" xr:uid="{00000000-0005-0000-0000-000095660000}"/>
    <cellStyle name="Input2decimals 2 9 4 3" xfId="38234" xr:uid="{00000000-0005-0000-0000-000096660000}"/>
    <cellStyle name="Input2decimals 2 9 5" xfId="16207" xr:uid="{00000000-0005-0000-0000-000097660000}"/>
    <cellStyle name="Input2decimals 2 9 5 2" xfId="16208" xr:uid="{00000000-0005-0000-0000-000098660000}"/>
    <cellStyle name="Input2decimals 2 9 5 2 2" xfId="38237" xr:uid="{00000000-0005-0000-0000-000099660000}"/>
    <cellStyle name="Input2decimals 2 9 5 3" xfId="38236" xr:uid="{00000000-0005-0000-0000-00009A660000}"/>
    <cellStyle name="Input2decimals 2 9 6" xfId="16209" xr:uid="{00000000-0005-0000-0000-00009B660000}"/>
    <cellStyle name="Input2decimals 2 9 6 2" xfId="16210" xr:uid="{00000000-0005-0000-0000-00009C660000}"/>
    <cellStyle name="Input2decimals 2 9 6 2 2" xfId="38239" xr:uid="{00000000-0005-0000-0000-00009D660000}"/>
    <cellStyle name="Input2decimals 2 9 6 3" xfId="38238" xr:uid="{00000000-0005-0000-0000-00009E660000}"/>
    <cellStyle name="Input2decimals 2 9 7" xfId="16211" xr:uid="{00000000-0005-0000-0000-00009F660000}"/>
    <cellStyle name="Input2decimals 2 9 7 2" xfId="38240" xr:uid="{00000000-0005-0000-0000-0000A0660000}"/>
    <cellStyle name="Input2decimals 2 9 8" xfId="16212" xr:uid="{00000000-0005-0000-0000-0000A1660000}"/>
    <cellStyle name="Input2decimals 2 9 8 2" xfId="38241" xr:uid="{00000000-0005-0000-0000-0000A2660000}"/>
    <cellStyle name="Input2decimals 2 9 9" xfId="38219" xr:uid="{00000000-0005-0000-0000-0000A3660000}"/>
    <cellStyle name="Input4decimals" xfId="23" xr:uid="{00000000-0005-0000-0000-0000A4660000}"/>
    <cellStyle name="Input4decimals 10" xfId="16213" xr:uid="{00000000-0005-0000-0000-0000A5660000}"/>
    <cellStyle name="Input4decimals 10 2" xfId="16214" xr:uid="{00000000-0005-0000-0000-0000A6660000}"/>
    <cellStyle name="Input4decimals 10 2 2" xfId="16215" xr:uid="{00000000-0005-0000-0000-0000A7660000}"/>
    <cellStyle name="Input4decimals 10 2 2 2" xfId="16216" xr:uid="{00000000-0005-0000-0000-0000A8660000}"/>
    <cellStyle name="Input4decimals 10 2 2 2 2" xfId="38245" xr:uid="{00000000-0005-0000-0000-0000A9660000}"/>
    <cellStyle name="Input4decimals 10 2 2 3" xfId="38244" xr:uid="{00000000-0005-0000-0000-0000AA660000}"/>
    <cellStyle name="Input4decimals 10 2 3" xfId="16217" xr:uid="{00000000-0005-0000-0000-0000AB660000}"/>
    <cellStyle name="Input4decimals 10 2 3 2" xfId="16218" xr:uid="{00000000-0005-0000-0000-0000AC660000}"/>
    <cellStyle name="Input4decimals 10 2 3 2 2" xfId="38247" xr:uid="{00000000-0005-0000-0000-0000AD660000}"/>
    <cellStyle name="Input4decimals 10 2 3 3" xfId="38246" xr:uid="{00000000-0005-0000-0000-0000AE660000}"/>
    <cellStyle name="Input4decimals 10 2 4" xfId="16219" xr:uid="{00000000-0005-0000-0000-0000AF660000}"/>
    <cellStyle name="Input4decimals 10 2 4 2" xfId="38248" xr:uid="{00000000-0005-0000-0000-0000B0660000}"/>
    <cellStyle name="Input4decimals 10 2 5" xfId="16220" xr:uid="{00000000-0005-0000-0000-0000B1660000}"/>
    <cellStyle name="Input4decimals 10 2 5 2" xfId="38249" xr:uid="{00000000-0005-0000-0000-0000B2660000}"/>
    <cellStyle name="Input4decimals 10 2 6" xfId="38243" xr:uid="{00000000-0005-0000-0000-0000B3660000}"/>
    <cellStyle name="Input4decimals 10 3" xfId="16221" xr:uid="{00000000-0005-0000-0000-0000B4660000}"/>
    <cellStyle name="Input4decimals 10 3 2" xfId="16222" xr:uid="{00000000-0005-0000-0000-0000B5660000}"/>
    <cellStyle name="Input4decimals 10 3 2 2" xfId="16223" xr:uid="{00000000-0005-0000-0000-0000B6660000}"/>
    <cellStyle name="Input4decimals 10 3 2 2 2" xfId="38252" xr:uid="{00000000-0005-0000-0000-0000B7660000}"/>
    <cellStyle name="Input4decimals 10 3 2 3" xfId="38251" xr:uid="{00000000-0005-0000-0000-0000B8660000}"/>
    <cellStyle name="Input4decimals 10 3 3" xfId="16224" xr:uid="{00000000-0005-0000-0000-0000B9660000}"/>
    <cellStyle name="Input4decimals 10 3 3 2" xfId="16225" xr:uid="{00000000-0005-0000-0000-0000BA660000}"/>
    <cellStyle name="Input4decimals 10 3 3 2 2" xfId="38254" xr:uid="{00000000-0005-0000-0000-0000BB660000}"/>
    <cellStyle name="Input4decimals 10 3 3 3" xfId="38253" xr:uid="{00000000-0005-0000-0000-0000BC660000}"/>
    <cellStyle name="Input4decimals 10 3 4" xfId="16226" xr:uid="{00000000-0005-0000-0000-0000BD660000}"/>
    <cellStyle name="Input4decimals 10 3 4 2" xfId="38255" xr:uid="{00000000-0005-0000-0000-0000BE660000}"/>
    <cellStyle name="Input4decimals 10 3 5" xfId="16227" xr:uid="{00000000-0005-0000-0000-0000BF660000}"/>
    <cellStyle name="Input4decimals 10 3 5 2" xfId="38256" xr:uid="{00000000-0005-0000-0000-0000C0660000}"/>
    <cellStyle name="Input4decimals 10 3 6" xfId="38250" xr:uid="{00000000-0005-0000-0000-0000C1660000}"/>
    <cellStyle name="Input4decimals 10 4" xfId="16228" xr:uid="{00000000-0005-0000-0000-0000C2660000}"/>
    <cellStyle name="Input4decimals 10 4 2" xfId="16229" xr:uid="{00000000-0005-0000-0000-0000C3660000}"/>
    <cellStyle name="Input4decimals 10 4 2 2" xfId="38258" xr:uid="{00000000-0005-0000-0000-0000C4660000}"/>
    <cellStyle name="Input4decimals 10 4 3" xfId="38257" xr:uid="{00000000-0005-0000-0000-0000C5660000}"/>
    <cellStyle name="Input4decimals 10 5" xfId="16230" xr:uid="{00000000-0005-0000-0000-0000C6660000}"/>
    <cellStyle name="Input4decimals 10 5 2" xfId="16231" xr:uid="{00000000-0005-0000-0000-0000C7660000}"/>
    <cellStyle name="Input4decimals 10 5 2 2" xfId="38260" xr:uid="{00000000-0005-0000-0000-0000C8660000}"/>
    <cellStyle name="Input4decimals 10 5 3" xfId="38259" xr:uid="{00000000-0005-0000-0000-0000C9660000}"/>
    <cellStyle name="Input4decimals 10 6" xfId="16232" xr:uid="{00000000-0005-0000-0000-0000CA660000}"/>
    <cellStyle name="Input4decimals 10 6 2" xfId="16233" xr:uid="{00000000-0005-0000-0000-0000CB660000}"/>
    <cellStyle name="Input4decimals 10 6 2 2" xfId="38262" xr:uid="{00000000-0005-0000-0000-0000CC660000}"/>
    <cellStyle name="Input4decimals 10 6 3" xfId="38261" xr:uid="{00000000-0005-0000-0000-0000CD660000}"/>
    <cellStyle name="Input4decimals 10 7" xfId="16234" xr:uid="{00000000-0005-0000-0000-0000CE660000}"/>
    <cellStyle name="Input4decimals 10 7 2" xfId="38263" xr:uid="{00000000-0005-0000-0000-0000CF660000}"/>
    <cellStyle name="Input4decimals 10 8" xfId="16235" xr:uid="{00000000-0005-0000-0000-0000D0660000}"/>
    <cellStyle name="Input4decimals 10 8 2" xfId="38264" xr:uid="{00000000-0005-0000-0000-0000D1660000}"/>
    <cellStyle name="Input4decimals 10 9" xfId="38242" xr:uid="{00000000-0005-0000-0000-0000D2660000}"/>
    <cellStyle name="Input4decimals 11" xfId="16236" xr:uid="{00000000-0005-0000-0000-0000D3660000}"/>
    <cellStyle name="Input4decimals 11 2" xfId="16237" xr:uid="{00000000-0005-0000-0000-0000D4660000}"/>
    <cellStyle name="Input4decimals 11 2 2" xfId="16238" xr:uid="{00000000-0005-0000-0000-0000D5660000}"/>
    <cellStyle name="Input4decimals 11 2 2 2" xfId="16239" xr:uid="{00000000-0005-0000-0000-0000D6660000}"/>
    <cellStyle name="Input4decimals 11 2 2 2 2" xfId="38268" xr:uid="{00000000-0005-0000-0000-0000D7660000}"/>
    <cellStyle name="Input4decimals 11 2 2 3" xfId="38267" xr:uid="{00000000-0005-0000-0000-0000D8660000}"/>
    <cellStyle name="Input4decimals 11 2 3" xfId="16240" xr:uid="{00000000-0005-0000-0000-0000D9660000}"/>
    <cellStyle name="Input4decimals 11 2 3 2" xfId="16241" xr:uid="{00000000-0005-0000-0000-0000DA660000}"/>
    <cellStyle name="Input4decimals 11 2 3 2 2" xfId="38270" xr:uid="{00000000-0005-0000-0000-0000DB660000}"/>
    <cellStyle name="Input4decimals 11 2 3 3" xfId="38269" xr:uid="{00000000-0005-0000-0000-0000DC660000}"/>
    <cellStyle name="Input4decimals 11 2 4" xfId="16242" xr:uid="{00000000-0005-0000-0000-0000DD660000}"/>
    <cellStyle name="Input4decimals 11 2 4 2" xfId="38271" xr:uid="{00000000-0005-0000-0000-0000DE660000}"/>
    <cellStyle name="Input4decimals 11 2 5" xfId="16243" xr:uid="{00000000-0005-0000-0000-0000DF660000}"/>
    <cellStyle name="Input4decimals 11 2 5 2" xfId="38272" xr:uid="{00000000-0005-0000-0000-0000E0660000}"/>
    <cellStyle name="Input4decimals 11 2 6" xfId="38266" xr:uid="{00000000-0005-0000-0000-0000E1660000}"/>
    <cellStyle name="Input4decimals 11 3" xfId="16244" xr:uid="{00000000-0005-0000-0000-0000E2660000}"/>
    <cellStyle name="Input4decimals 11 3 2" xfId="16245" xr:uid="{00000000-0005-0000-0000-0000E3660000}"/>
    <cellStyle name="Input4decimals 11 3 2 2" xfId="16246" xr:uid="{00000000-0005-0000-0000-0000E4660000}"/>
    <cellStyle name="Input4decimals 11 3 2 2 2" xfId="38275" xr:uid="{00000000-0005-0000-0000-0000E5660000}"/>
    <cellStyle name="Input4decimals 11 3 2 3" xfId="38274" xr:uid="{00000000-0005-0000-0000-0000E6660000}"/>
    <cellStyle name="Input4decimals 11 3 3" xfId="16247" xr:uid="{00000000-0005-0000-0000-0000E7660000}"/>
    <cellStyle name="Input4decimals 11 3 3 2" xfId="16248" xr:uid="{00000000-0005-0000-0000-0000E8660000}"/>
    <cellStyle name="Input4decimals 11 3 3 2 2" xfId="38277" xr:uid="{00000000-0005-0000-0000-0000E9660000}"/>
    <cellStyle name="Input4decimals 11 3 3 3" xfId="38276" xr:uid="{00000000-0005-0000-0000-0000EA660000}"/>
    <cellStyle name="Input4decimals 11 3 4" xfId="16249" xr:uid="{00000000-0005-0000-0000-0000EB660000}"/>
    <cellStyle name="Input4decimals 11 3 4 2" xfId="38278" xr:uid="{00000000-0005-0000-0000-0000EC660000}"/>
    <cellStyle name="Input4decimals 11 3 5" xfId="16250" xr:uid="{00000000-0005-0000-0000-0000ED660000}"/>
    <cellStyle name="Input4decimals 11 3 5 2" xfId="38279" xr:uid="{00000000-0005-0000-0000-0000EE660000}"/>
    <cellStyle name="Input4decimals 11 3 6" xfId="38273" xr:uid="{00000000-0005-0000-0000-0000EF660000}"/>
    <cellStyle name="Input4decimals 11 4" xfId="16251" xr:uid="{00000000-0005-0000-0000-0000F0660000}"/>
    <cellStyle name="Input4decimals 11 4 2" xfId="16252" xr:uid="{00000000-0005-0000-0000-0000F1660000}"/>
    <cellStyle name="Input4decimals 11 4 2 2" xfId="38281" xr:uid="{00000000-0005-0000-0000-0000F2660000}"/>
    <cellStyle name="Input4decimals 11 4 3" xfId="38280" xr:uid="{00000000-0005-0000-0000-0000F3660000}"/>
    <cellStyle name="Input4decimals 11 5" xfId="16253" xr:uid="{00000000-0005-0000-0000-0000F4660000}"/>
    <cellStyle name="Input4decimals 11 5 2" xfId="16254" xr:uid="{00000000-0005-0000-0000-0000F5660000}"/>
    <cellStyle name="Input4decimals 11 5 2 2" xfId="38283" xr:uid="{00000000-0005-0000-0000-0000F6660000}"/>
    <cellStyle name="Input4decimals 11 5 3" xfId="38282" xr:uid="{00000000-0005-0000-0000-0000F7660000}"/>
    <cellStyle name="Input4decimals 11 6" xfId="16255" xr:uid="{00000000-0005-0000-0000-0000F8660000}"/>
    <cellStyle name="Input4decimals 11 6 2" xfId="16256" xr:uid="{00000000-0005-0000-0000-0000F9660000}"/>
    <cellStyle name="Input4decimals 11 6 2 2" xfId="38285" xr:uid="{00000000-0005-0000-0000-0000FA660000}"/>
    <cellStyle name="Input4decimals 11 6 3" xfId="38284" xr:uid="{00000000-0005-0000-0000-0000FB660000}"/>
    <cellStyle name="Input4decimals 11 7" xfId="16257" xr:uid="{00000000-0005-0000-0000-0000FC660000}"/>
    <cellStyle name="Input4decimals 11 7 2" xfId="38286" xr:uid="{00000000-0005-0000-0000-0000FD660000}"/>
    <cellStyle name="Input4decimals 11 8" xfId="16258" xr:uid="{00000000-0005-0000-0000-0000FE660000}"/>
    <cellStyle name="Input4decimals 11 8 2" xfId="38287" xr:uid="{00000000-0005-0000-0000-0000FF660000}"/>
    <cellStyle name="Input4decimals 11 9" xfId="38265" xr:uid="{00000000-0005-0000-0000-000000670000}"/>
    <cellStyle name="Input4decimals 12" xfId="16259" xr:uid="{00000000-0005-0000-0000-000001670000}"/>
    <cellStyle name="Input4decimals 12 2" xfId="16260" xr:uid="{00000000-0005-0000-0000-000002670000}"/>
    <cellStyle name="Input4decimals 12 2 2" xfId="16261" xr:uid="{00000000-0005-0000-0000-000003670000}"/>
    <cellStyle name="Input4decimals 12 2 2 2" xfId="16262" xr:uid="{00000000-0005-0000-0000-000004670000}"/>
    <cellStyle name="Input4decimals 12 2 2 2 2" xfId="38291" xr:uid="{00000000-0005-0000-0000-000005670000}"/>
    <cellStyle name="Input4decimals 12 2 2 3" xfId="38290" xr:uid="{00000000-0005-0000-0000-000006670000}"/>
    <cellStyle name="Input4decimals 12 2 3" xfId="16263" xr:uid="{00000000-0005-0000-0000-000007670000}"/>
    <cellStyle name="Input4decimals 12 2 3 2" xfId="16264" xr:uid="{00000000-0005-0000-0000-000008670000}"/>
    <cellStyle name="Input4decimals 12 2 3 2 2" xfId="38293" xr:uid="{00000000-0005-0000-0000-000009670000}"/>
    <cellStyle name="Input4decimals 12 2 3 3" xfId="38292" xr:uid="{00000000-0005-0000-0000-00000A670000}"/>
    <cellStyle name="Input4decimals 12 2 4" xfId="16265" xr:uid="{00000000-0005-0000-0000-00000B670000}"/>
    <cellStyle name="Input4decimals 12 2 4 2" xfId="38294" xr:uid="{00000000-0005-0000-0000-00000C670000}"/>
    <cellStyle name="Input4decimals 12 2 5" xfId="16266" xr:uid="{00000000-0005-0000-0000-00000D670000}"/>
    <cellStyle name="Input4decimals 12 2 5 2" xfId="38295" xr:uid="{00000000-0005-0000-0000-00000E670000}"/>
    <cellStyle name="Input4decimals 12 2 6" xfId="38289" xr:uid="{00000000-0005-0000-0000-00000F670000}"/>
    <cellStyle name="Input4decimals 12 3" xfId="16267" xr:uid="{00000000-0005-0000-0000-000010670000}"/>
    <cellStyle name="Input4decimals 12 3 2" xfId="16268" xr:uid="{00000000-0005-0000-0000-000011670000}"/>
    <cellStyle name="Input4decimals 12 3 2 2" xfId="16269" xr:uid="{00000000-0005-0000-0000-000012670000}"/>
    <cellStyle name="Input4decimals 12 3 2 2 2" xfId="38298" xr:uid="{00000000-0005-0000-0000-000013670000}"/>
    <cellStyle name="Input4decimals 12 3 2 3" xfId="38297" xr:uid="{00000000-0005-0000-0000-000014670000}"/>
    <cellStyle name="Input4decimals 12 3 3" xfId="16270" xr:uid="{00000000-0005-0000-0000-000015670000}"/>
    <cellStyle name="Input4decimals 12 3 3 2" xfId="16271" xr:uid="{00000000-0005-0000-0000-000016670000}"/>
    <cellStyle name="Input4decimals 12 3 3 2 2" xfId="38300" xr:uid="{00000000-0005-0000-0000-000017670000}"/>
    <cellStyle name="Input4decimals 12 3 3 3" xfId="38299" xr:uid="{00000000-0005-0000-0000-000018670000}"/>
    <cellStyle name="Input4decimals 12 3 4" xfId="16272" xr:uid="{00000000-0005-0000-0000-000019670000}"/>
    <cellStyle name="Input4decimals 12 3 4 2" xfId="38301" xr:uid="{00000000-0005-0000-0000-00001A670000}"/>
    <cellStyle name="Input4decimals 12 3 5" xfId="16273" xr:uid="{00000000-0005-0000-0000-00001B670000}"/>
    <cellStyle name="Input4decimals 12 3 5 2" xfId="38302" xr:uid="{00000000-0005-0000-0000-00001C670000}"/>
    <cellStyle name="Input4decimals 12 3 6" xfId="38296" xr:uid="{00000000-0005-0000-0000-00001D670000}"/>
    <cellStyle name="Input4decimals 12 4" xfId="16274" xr:uid="{00000000-0005-0000-0000-00001E670000}"/>
    <cellStyle name="Input4decimals 12 4 2" xfId="16275" xr:uid="{00000000-0005-0000-0000-00001F670000}"/>
    <cellStyle name="Input4decimals 12 4 2 2" xfId="38304" xr:uid="{00000000-0005-0000-0000-000020670000}"/>
    <cellStyle name="Input4decimals 12 4 3" xfId="38303" xr:uid="{00000000-0005-0000-0000-000021670000}"/>
    <cellStyle name="Input4decimals 12 5" xfId="16276" xr:uid="{00000000-0005-0000-0000-000022670000}"/>
    <cellStyle name="Input4decimals 12 5 2" xfId="16277" xr:uid="{00000000-0005-0000-0000-000023670000}"/>
    <cellStyle name="Input4decimals 12 5 2 2" xfId="38306" xr:uid="{00000000-0005-0000-0000-000024670000}"/>
    <cellStyle name="Input4decimals 12 5 3" xfId="38305" xr:uid="{00000000-0005-0000-0000-000025670000}"/>
    <cellStyle name="Input4decimals 12 6" xfId="16278" xr:uid="{00000000-0005-0000-0000-000026670000}"/>
    <cellStyle name="Input4decimals 12 6 2" xfId="16279" xr:uid="{00000000-0005-0000-0000-000027670000}"/>
    <cellStyle name="Input4decimals 12 6 2 2" xfId="38308" xr:uid="{00000000-0005-0000-0000-000028670000}"/>
    <cellStyle name="Input4decimals 12 6 3" xfId="38307" xr:uid="{00000000-0005-0000-0000-000029670000}"/>
    <cellStyle name="Input4decimals 12 7" xfId="16280" xr:uid="{00000000-0005-0000-0000-00002A670000}"/>
    <cellStyle name="Input4decimals 12 7 2" xfId="38309" xr:uid="{00000000-0005-0000-0000-00002B670000}"/>
    <cellStyle name="Input4decimals 12 8" xfId="16281" xr:uid="{00000000-0005-0000-0000-00002C670000}"/>
    <cellStyle name="Input4decimals 12 8 2" xfId="38310" xr:uid="{00000000-0005-0000-0000-00002D670000}"/>
    <cellStyle name="Input4decimals 12 9" xfId="38288" xr:uid="{00000000-0005-0000-0000-00002E670000}"/>
    <cellStyle name="Input4decimals 13" xfId="16282" xr:uid="{00000000-0005-0000-0000-00002F670000}"/>
    <cellStyle name="Input4decimals 13 2" xfId="16283" xr:uid="{00000000-0005-0000-0000-000030670000}"/>
    <cellStyle name="Input4decimals 13 2 2" xfId="16284" xr:uid="{00000000-0005-0000-0000-000031670000}"/>
    <cellStyle name="Input4decimals 13 2 2 2" xfId="16285" xr:uid="{00000000-0005-0000-0000-000032670000}"/>
    <cellStyle name="Input4decimals 13 2 2 2 2" xfId="38314" xr:uid="{00000000-0005-0000-0000-000033670000}"/>
    <cellStyle name="Input4decimals 13 2 2 3" xfId="38313" xr:uid="{00000000-0005-0000-0000-000034670000}"/>
    <cellStyle name="Input4decimals 13 2 3" xfId="16286" xr:uid="{00000000-0005-0000-0000-000035670000}"/>
    <cellStyle name="Input4decimals 13 2 3 2" xfId="16287" xr:uid="{00000000-0005-0000-0000-000036670000}"/>
    <cellStyle name="Input4decimals 13 2 3 2 2" xfId="38316" xr:uid="{00000000-0005-0000-0000-000037670000}"/>
    <cellStyle name="Input4decimals 13 2 3 3" xfId="38315" xr:uid="{00000000-0005-0000-0000-000038670000}"/>
    <cellStyle name="Input4decimals 13 2 4" xfId="16288" xr:uid="{00000000-0005-0000-0000-000039670000}"/>
    <cellStyle name="Input4decimals 13 2 4 2" xfId="38317" xr:uid="{00000000-0005-0000-0000-00003A670000}"/>
    <cellStyle name="Input4decimals 13 2 5" xfId="16289" xr:uid="{00000000-0005-0000-0000-00003B670000}"/>
    <cellStyle name="Input4decimals 13 2 5 2" xfId="38318" xr:uid="{00000000-0005-0000-0000-00003C670000}"/>
    <cellStyle name="Input4decimals 13 2 6" xfId="38312" xr:uid="{00000000-0005-0000-0000-00003D670000}"/>
    <cellStyle name="Input4decimals 13 3" xfId="16290" xr:uid="{00000000-0005-0000-0000-00003E670000}"/>
    <cellStyle name="Input4decimals 13 3 2" xfId="16291" xr:uid="{00000000-0005-0000-0000-00003F670000}"/>
    <cellStyle name="Input4decimals 13 3 2 2" xfId="16292" xr:uid="{00000000-0005-0000-0000-000040670000}"/>
    <cellStyle name="Input4decimals 13 3 2 2 2" xfId="38321" xr:uid="{00000000-0005-0000-0000-000041670000}"/>
    <cellStyle name="Input4decimals 13 3 2 3" xfId="38320" xr:uid="{00000000-0005-0000-0000-000042670000}"/>
    <cellStyle name="Input4decimals 13 3 3" xfId="16293" xr:uid="{00000000-0005-0000-0000-000043670000}"/>
    <cellStyle name="Input4decimals 13 3 3 2" xfId="16294" xr:uid="{00000000-0005-0000-0000-000044670000}"/>
    <cellStyle name="Input4decimals 13 3 3 2 2" xfId="38323" xr:uid="{00000000-0005-0000-0000-000045670000}"/>
    <cellStyle name="Input4decimals 13 3 3 3" xfId="38322" xr:uid="{00000000-0005-0000-0000-000046670000}"/>
    <cellStyle name="Input4decimals 13 3 4" xfId="16295" xr:uid="{00000000-0005-0000-0000-000047670000}"/>
    <cellStyle name="Input4decimals 13 3 4 2" xfId="38324" xr:uid="{00000000-0005-0000-0000-000048670000}"/>
    <cellStyle name="Input4decimals 13 3 5" xfId="16296" xr:uid="{00000000-0005-0000-0000-000049670000}"/>
    <cellStyle name="Input4decimals 13 3 5 2" xfId="38325" xr:uid="{00000000-0005-0000-0000-00004A670000}"/>
    <cellStyle name="Input4decimals 13 3 6" xfId="38319" xr:uid="{00000000-0005-0000-0000-00004B670000}"/>
    <cellStyle name="Input4decimals 13 4" xfId="16297" xr:uid="{00000000-0005-0000-0000-00004C670000}"/>
    <cellStyle name="Input4decimals 13 4 2" xfId="16298" xr:uid="{00000000-0005-0000-0000-00004D670000}"/>
    <cellStyle name="Input4decimals 13 4 2 2" xfId="38327" xr:uid="{00000000-0005-0000-0000-00004E670000}"/>
    <cellStyle name="Input4decimals 13 4 3" xfId="38326" xr:uid="{00000000-0005-0000-0000-00004F670000}"/>
    <cellStyle name="Input4decimals 13 5" xfId="16299" xr:uid="{00000000-0005-0000-0000-000050670000}"/>
    <cellStyle name="Input4decimals 13 5 2" xfId="16300" xr:uid="{00000000-0005-0000-0000-000051670000}"/>
    <cellStyle name="Input4decimals 13 5 2 2" xfId="38329" xr:uid="{00000000-0005-0000-0000-000052670000}"/>
    <cellStyle name="Input4decimals 13 5 3" xfId="38328" xr:uid="{00000000-0005-0000-0000-000053670000}"/>
    <cellStyle name="Input4decimals 13 6" xfId="16301" xr:uid="{00000000-0005-0000-0000-000054670000}"/>
    <cellStyle name="Input4decimals 13 6 2" xfId="16302" xr:uid="{00000000-0005-0000-0000-000055670000}"/>
    <cellStyle name="Input4decimals 13 6 2 2" xfId="38331" xr:uid="{00000000-0005-0000-0000-000056670000}"/>
    <cellStyle name="Input4decimals 13 6 3" xfId="38330" xr:uid="{00000000-0005-0000-0000-000057670000}"/>
    <cellStyle name="Input4decimals 13 7" xfId="16303" xr:uid="{00000000-0005-0000-0000-000058670000}"/>
    <cellStyle name="Input4decimals 13 7 2" xfId="38332" xr:uid="{00000000-0005-0000-0000-000059670000}"/>
    <cellStyle name="Input4decimals 13 8" xfId="16304" xr:uid="{00000000-0005-0000-0000-00005A670000}"/>
    <cellStyle name="Input4decimals 13 8 2" xfId="38333" xr:uid="{00000000-0005-0000-0000-00005B670000}"/>
    <cellStyle name="Input4decimals 13 9" xfId="38311" xr:uid="{00000000-0005-0000-0000-00005C670000}"/>
    <cellStyle name="Input4decimals 14" xfId="16305" xr:uid="{00000000-0005-0000-0000-00005D670000}"/>
    <cellStyle name="Input4decimals 14 2" xfId="16306" xr:uid="{00000000-0005-0000-0000-00005E670000}"/>
    <cellStyle name="Input4decimals 14 2 2" xfId="16307" xr:uid="{00000000-0005-0000-0000-00005F670000}"/>
    <cellStyle name="Input4decimals 14 2 2 2" xfId="16308" xr:uid="{00000000-0005-0000-0000-000060670000}"/>
    <cellStyle name="Input4decimals 14 2 2 2 2" xfId="38337" xr:uid="{00000000-0005-0000-0000-000061670000}"/>
    <cellStyle name="Input4decimals 14 2 2 3" xfId="38336" xr:uid="{00000000-0005-0000-0000-000062670000}"/>
    <cellStyle name="Input4decimals 14 2 3" xfId="16309" xr:uid="{00000000-0005-0000-0000-000063670000}"/>
    <cellStyle name="Input4decimals 14 2 3 2" xfId="16310" xr:uid="{00000000-0005-0000-0000-000064670000}"/>
    <cellStyle name="Input4decimals 14 2 3 2 2" xfId="38339" xr:uid="{00000000-0005-0000-0000-000065670000}"/>
    <cellStyle name="Input4decimals 14 2 3 3" xfId="38338" xr:uid="{00000000-0005-0000-0000-000066670000}"/>
    <cellStyle name="Input4decimals 14 2 4" xfId="16311" xr:uid="{00000000-0005-0000-0000-000067670000}"/>
    <cellStyle name="Input4decimals 14 2 4 2" xfId="38340" xr:uid="{00000000-0005-0000-0000-000068670000}"/>
    <cellStyle name="Input4decimals 14 2 5" xfId="16312" xr:uid="{00000000-0005-0000-0000-000069670000}"/>
    <cellStyle name="Input4decimals 14 2 5 2" xfId="38341" xr:uid="{00000000-0005-0000-0000-00006A670000}"/>
    <cellStyle name="Input4decimals 14 2 6" xfId="38335" xr:uid="{00000000-0005-0000-0000-00006B670000}"/>
    <cellStyle name="Input4decimals 14 3" xfId="16313" xr:uid="{00000000-0005-0000-0000-00006C670000}"/>
    <cellStyle name="Input4decimals 14 3 2" xfId="16314" xr:uid="{00000000-0005-0000-0000-00006D670000}"/>
    <cellStyle name="Input4decimals 14 3 2 2" xfId="16315" xr:uid="{00000000-0005-0000-0000-00006E670000}"/>
    <cellStyle name="Input4decimals 14 3 2 2 2" xfId="38344" xr:uid="{00000000-0005-0000-0000-00006F670000}"/>
    <cellStyle name="Input4decimals 14 3 2 3" xfId="38343" xr:uid="{00000000-0005-0000-0000-000070670000}"/>
    <cellStyle name="Input4decimals 14 3 3" xfId="16316" xr:uid="{00000000-0005-0000-0000-000071670000}"/>
    <cellStyle name="Input4decimals 14 3 3 2" xfId="16317" xr:uid="{00000000-0005-0000-0000-000072670000}"/>
    <cellStyle name="Input4decimals 14 3 3 2 2" xfId="38346" xr:uid="{00000000-0005-0000-0000-000073670000}"/>
    <cellStyle name="Input4decimals 14 3 3 3" xfId="38345" xr:uid="{00000000-0005-0000-0000-000074670000}"/>
    <cellStyle name="Input4decimals 14 3 4" xfId="16318" xr:uid="{00000000-0005-0000-0000-000075670000}"/>
    <cellStyle name="Input4decimals 14 3 4 2" xfId="38347" xr:uid="{00000000-0005-0000-0000-000076670000}"/>
    <cellStyle name="Input4decimals 14 3 5" xfId="16319" xr:uid="{00000000-0005-0000-0000-000077670000}"/>
    <cellStyle name="Input4decimals 14 3 5 2" xfId="38348" xr:uid="{00000000-0005-0000-0000-000078670000}"/>
    <cellStyle name="Input4decimals 14 3 6" xfId="38342" xr:uid="{00000000-0005-0000-0000-000079670000}"/>
    <cellStyle name="Input4decimals 14 4" xfId="16320" xr:uid="{00000000-0005-0000-0000-00007A670000}"/>
    <cellStyle name="Input4decimals 14 4 2" xfId="16321" xr:uid="{00000000-0005-0000-0000-00007B670000}"/>
    <cellStyle name="Input4decimals 14 4 2 2" xfId="38350" xr:uid="{00000000-0005-0000-0000-00007C670000}"/>
    <cellStyle name="Input4decimals 14 4 3" xfId="38349" xr:uid="{00000000-0005-0000-0000-00007D670000}"/>
    <cellStyle name="Input4decimals 14 5" xfId="16322" xr:uid="{00000000-0005-0000-0000-00007E670000}"/>
    <cellStyle name="Input4decimals 14 5 2" xfId="16323" xr:uid="{00000000-0005-0000-0000-00007F670000}"/>
    <cellStyle name="Input4decimals 14 5 2 2" xfId="38352" xr:uid="{00000000-0005-0000-0000-000080670000}"/>
    <cellStyle name="Input4decimals 14 5 3" xfId="38351" xr:uid="{00000000-0005-0000-0000-000081670000}"/>
    <cellStyle name="Input4decimals 14 6" xfId="16324" xr:uid="{00000000-0005-0000-0000-000082670000}"/>
    <cellStyle name="Input4decimals 14 6 2" xfId="16325" xr:uid="{00000000-0005-0000-0000-000083670000}"/>
    <cellStyle name="Input4decimals 14 6 2 2" xfId="38354" xr:uid="{00000000-0005-0000-0000-000084670000}"/>
    <cellStyle name="Input4decimals 14 6 3" xfId="38353" xr:uid="{00000000-0005-0000-0000-000085670000}"/>
    <cellStyle name="Input4decimals 14 7" xfId="16326" xr:uid="{00000000-0005-0000-0000-000086670000}"/>
    <cellStyle name="Input4decimals 14 7 2" xfId="38355" xr:uid="{00000000-0005-0000-0000-000087670000}"/>
    <cellStyle name="Input4decimals 14 8" xfId="16327" xr:uid="{00000000-0005-0000-0000-000088670000}"/>
    <cellStyle name="Input4decimals 14 8 2" xfId="38356" xr:uid="{00000000-0005-0000-0000-000089670000}"/>
    <cellStyle name="Input4decimals 14 9" xfId="38334" xr:uid="{00000000-0005-0000-0000-00008A670000}"/>
    <cellStyle name="Input4decimals 15" xfId="16328" xr:uid="{00000000-0005-0000-0000-00008B670000}"/>
    <cellStyle name="Input4decimals 15 2" xfId="16329" xr:uid="{00000000-0005-0000-0000-00008C670000}"/>
    <cellStyle name="Input4decimals 15 2 2" xfId="16330" xr:uid="{00000000-0005-0000-0000-00008D670000}"/>
    <cellStyle name="Input4decimals 15 2 2 2" xfId="16331" xr:uid="{00000000-0005-0000-0000-00008E670000}"/>
    <cellStyle name="Input4decimals 15 2 2 2 2" xfId="38360" xr:uid="{00000000-0005-0000-0000-00008F670000}"/>
    <cellStyle name="Input4decimals 15 2 2 3" xfId="38359" xr:uid="{00000000-0005-0000-0000-000090670000}"/>
    <cellStyle name="Input4decimals 15 2 3" xfId="16332" xr:uid="{00000000-0005-0000-0000-000091670000}"/>
    <cellStyle name="Input4decimals 15 2 3 2" xfId="16333" xr:uid="{00000000-0005-0000-0000-000092670000}"/>
    <cellStyle name="Input4decimals 15 2 3 2 2" xfId="38362" xr:uid="{00000000-0005-0000-0000-000093670000}"/>
    <cellStyle name="Input4decimals 15 2 3 3" xfId="38361" xr:uid="{00000000-0005-0000-0000-000094670000}"/>
    <cellStyle name="Input4decimals 15 2 4" xfId="16334" xr:uid="{00000000-0005-0000-0000-000095670000}"/>
    <cellStyle name="Input4decimals 15 2 4 2" xfId="38363" xr:uid="{00000000-0005-0000-0000-000096670000}"/>
    <cellStyle name="Input4decimals 15 2 5" xfId="16335" xr:uid="{00000000-0005-0000-0000-000097670000}"/>
    <cellStyle name="Input4decimals 15 2 5 2" xfId="38364" xr:uid="{00000000-0005-0000-0000-000098670000}"/>
    <cellStyle name="Input4decimals 15 2 6" xfId="38358" xr:uid="{00000000-0005-0000-0000-000099670000}"/>
    <cellStyle name="Input4decimals 15 3" xfId="16336" xr:uid="{00000000-0005-0000-0000-00009A670000}"/>
    <cellStyle name="Input4decimals 15 3 2" xfId="16337" xr:uid="{00000000-0005-0000-0000-00009B670000}"/>
    <cellStyle name="Input4decimals 15 3 2 2" xfId="16338" xr:uid="{00000000-0005-0000-0000-00009C670000}"/>
    <cellStyle name="Input4decimals 15 3 2 2 2" xfId="38367" xr:uid="{00000000-0005-0000-0000-00009D670000}"/>
    <cellStyle name="Input4decimals 15 3 2 3" xfId="38366" xr:uid="{00000000-0005-0000-0000-00009E670000}"/>
    <cellStyle name="Input4decimals 15 3 3" xfId="16339" xr:uid="{00000000-0005-0000-0000-00009F670000}"/>
    <cellStyle name="Input4decimals 15 3 3 2" xfId="16340" xr:uid="{00000000-0005-0000-0000-0000A0670000}"/>
    <cellStyle name="Input4decimals 15 3 3 2 2" xfId="38369" xr:uid="{00000000-0005-0000-0000-0000A1670000}"/>
    <cellStyle name="Input4decimals 15 3 3 3" xfId="38368" xr:uid="{00000000-0005-0000-0000-0000A2670000}"/>
    <cellStyle name="Input4decimals 15 3 4" xfId="16341" xr:uid="{00000000-0005-0000-0000-0000A3670000}"/>
    <cellStyle name="Input4decimals 15 3 4 2" xfId="38370" xr:uid="{00000000-0005-0000-0000-0000A4670000}"/>
    <cellStyle name="Input4decimals 15 3 5" xfId="16342" xr:uid="{00000000-0005-0000-0000-0000A5670000}"/>
    <cellStyle name="Input4decimals 15 3 5 2" xfId="38371" xr:uid="{00000000-0005-0000-0000-0000A6670000}"/>
    <cellStyle name="Input4decimals 15 3 6" xfId="38365" xr:uid="{00000000-0005-0000-0000-0000A7670000}"/>
    <cellStyle name="Input4decimals 15 4" xfId="16343" xr:uid="{00000000-0005-0000-0000-0000A8670000}"/>
    <cellStyle name="Input4decimals 15 4 2" xfId="16344" xr:uid="{00000000-0005-0000-0000-0000A9670000}"/>
    <cellStyle name="Input4decimals 15 4 2 2" xfId="38373" xr:uid="{00000000-0005-0000-0000-0000AA670000}"/>
    <cellStyle name="Input4decimals 15 4 3" xfId="38372" xr:uid="{00000000-0005-0000-0000-0000AB670000}"/>
    <cellStyle name="Input4decimals 15 5" xfId="16345" xr:uid="{00000000-0005-0000-0000-0000AC670000}"/>
    <cellStyle name="Input4decimals 15 5 2" xfId="16346" xr:uid="{00000000-0005-0000-0000-0000AD670000}"/>
    <cellStyle name="Input4decimals 15 5 2 2" xfId="38375" xr:uid="{00000000-0005-0000-0000-0000AE670000}"/>
    <cellStyle name="Input4decimals 15 5 3" xfId="38374" xr:uid="{00000000-0005-0000-0000-0000AF670000}"/>
    <cellStyle name="Input4decimals 15 6" xfId="16347" xr:uid="{00000000-0005-0000-0000-0000B0670000}"/>
    <cellStyle name="Input4decimals 15 6 2" xfId="38376" xr:uid="{00000000-0005-0000-0000-0000B1670000}"/>
    <cellStyle name="Input4decimals 15 7" xfId="16348" xr:uid="{00000000-0005-0000-0000-0000B2670000}"/>
    <cellStyle name="Input4decimals 15 7 2" xfId="38377" xr:uid="{00000000-0005-0000-0000-0000B3670000}"/>
    <cellStyle name="Input4decimals 15 8" xfId="38357" xr:uid="{00000000-0005-0000-0000-0000B4670000}"/>
    <cellStyle name="Input4decimals 2" xfId="16349" xr:uid="{00000000-0005-0000-0000-0000B5670000}"/>
    <cellStyle name="Input4decimals 2 2" xfId="16350" xr:uid="{00000000-0005-0000-0000-0000B6670000}"/>
    <cellStyle name="Input4decimals 2 2 2" xfId="16351" xr:uid="{00000000-0005-0000-0000-0000B7670000}"/>
    <cellStyle name="Input4decimals 2 2 2 2" xfId="16352" xr:uid="{00000000-0005-0000-0000-0000B8670000}"/>
    <cellStyle name="Input4decimals 2 2 2 2 2" xfId="38381" xr:uid="{00000000-0005-0000-0000-0000B9670000}"/>
    <cellStyle name="Input4decimals 2 2 2 3" xfId="38380" xr:uid="{00000000-0005-0000-0000-0000BA670000}"/>
    <cellStyle name="Input4decimals 2 2 3" xfId="16353" xr:uid="{00000000-0005-0000-0000-0000BB670000}"/>
    <cellStyle name="Input4decimals 2 2 3 2" xfId="16354" xr:uid="{00000000-0005-0000-0000-0000BC670000}"/>
    <cellStyle name="Input4decimals 2 2 3 2 2" xfId="38383" xr:uid="{00000000-0005-0000-0000-0000BD670000}"/>
    <cellStyle name="Input4decimals 2 2 3 3" xfId="38382" xr:uid="{00000000-0005-0000-0000-0000BE670000}"/>
    <cellStyle name="Input4decimals 2 2 4" xfId="16355" xr:uid="{00000000-0005-0000-0000-0000BF670000}"/>
    <cellStyle name="Input4decimals 2 2 4 2" xfId="38384" xr:uid="{00000000-0005-0000-0000-0000C0670000}"/>
    <cellStyle name="Input4decimals 2 2 5" xfId="16356" xr:uid="{00000000-0005-0000-0000-0000C1670000}"/>
    <cellStyle name="Input4decimals 2 2 5 2" xfId="38385" xr:uid="{00000000-0005-0000-0000-0000C2670000}"/>
    <cellStyle name="Input4decimals 2 2 6" xfId="38379" xr:uid="{00000000-0005-0000-0000-0000C3670000}"/>
    <cellStyle name="Input4decimals 2 3" xfId="16357" xr:uid="{00000000-0005-0000-0000-0000C4670000}"/>
    <cellStyle name="Input4decimals 2 3 2" xfId="16358" xr:uid="{00000000-0005-0000-0000-0000C5670000}"/>
    <cellStyle name="Input4decimals 2 3 2 2" xfId="16359" xr:uid="{00000000-0005-0000-0000-0000C6670000}"/>
    <cellStyle name="Input4decimals 2 3 2 2 2" xfId="38388" xr:uid="{00000000-0005-0000-0000-0000C7670000}"/>
    <cellStyle name="Input4decimals 2 3 2 3" xfId="38387" xr:uid="{00000000-0005-0000-0000-0000C8670000}"/>
    <cellStyle name="Input4decimals 2 3 3" xfId="16360" xr:uid="{00000000-0005-0000-0000-0000C9670000}"/>
    <cellStyle name="Input4decimals 2 3 3 2" xfId="16361" xr:uid="{00000000-0005-0000-0000-0000CA670000}"/>
    <cellStyle name="Input4decimals 2 3 3 2 2" xfId="38390" xr:uid="{00000000-0005-0000-0000-0000CB670000}"/>
    <cellStyle name="Input4decimals 2 3 3 3" xfId="38389" xr:uid="{00000000-0005-0000-0000-0000CC670000}"/>
    <cellStyle name="Input4decimals 2 3 4" xfId="16362" xr:uid="{00000000-0005-0000-0000-0000CD670000}"/>
    <cellStyle name="Input4decimals 2 3 4 2" xfId="38391" xr:uid="{00000000-0005-0000-0000-0000CE670000}"/>
    <cellStyle name="Input4decimals 2 3 5" xfId="16363" xr:uid="{00000000-0005-0000-0000-0000CF670000}"/>
    <cellStyle name="Input4decimals 2 3 5 2" xfId="38392" xr:uid="{00000000-0005-0000-0000-0000D0670000}"/>
    <cellStyle name="Input4decimals 2 3 6" xfId="38386" xr:uid="{00000000-0005-0000-0000-0000D1670000}"/>
    <cellStyle name="Input4decimals 2 4" xfId="16364" xr:uid="{00000000-0005-0000-0000-0000D2670000}"/>
    <cellStyle name="Input4decimals 2 4 2" xfId="16365" xr:uid="{00000000-0005-0000-0000-0000D3670000}"/>
    <cellStyle name="Input4decimals 2 4 2 2" xfId="38394" xr:uid="{00000000-0005-0000-0000-0000D4670000}"/>
    <cellStyle name="Input4decimals 2 4 3" xfId="38393" xr:uid="{00000000-0005-0000-0000-0000D5670000}"/>
    <cellStyle name="Input4decimals 2 5" xfId="16366" xr:uid="{00000000-0005-0000-0000-0000D6670000}"/>
    <cellStyle name="Input4decimals 2 5 2" xfId="16367" xr:uid="{00000000-0005-0000-0000-0000D7670000}"/>
    <cellStyle name="Input4decimals 2 5 2 2" xfId="38396" xr:uid="{00000000-0005-0000-0000-0000D8670000}"/>
    <cellStyle name="Input4decimals 2 5 3" xfId="38395" xr:uid="{00000000-0005-0000-0000-0000D9670000}"/>
    <cellStyle name="Input4decimals 2 6" xfId="16368" xr:uid="{00000000-0005-0000-0000-0000DA670000}"/>
    <cellStyle name="Input4decimals 2 6 2" xfId="16369" xr:uid="{00000000-0005-0000-0000-0000DB670000}"/>
    <cellStyle name="Input4decimals 2 6 2 2" xfId="38398" xr:uid="{00000000-0005-0000-0000-0000DC670000}"/>
    <cellStyle name="Input4decimals 2 6 3" xfId="38397" xr:uid="{00000000-0005-0000-0000-0000DD670000}"/>
    <cellStyle name="Input4decimals 2 7" xfId="16370" xr:uid="{00000000-0005-0000-0000-0000DE670000}"/>
    <cellStyle name="Input4decimals 2 7 2" xfId="38399" xr:uid="{00000000-0005-0000-0000-0000DF670000}"/>
    <cellStyle name="Input4decimals 2 8" xfId="16371" xr:uid="{00000000-0005-0000-0000-0000E0670000}"/>
    <cellStyle name="Input4decimals 2 8 2" xfId="38400" xr:uid="{00000000-0005-0000-0000-0000E1670000}"/>
    <cellStyle name="Input4decimals 2 9" xfId="38378" xr:uid="{00000000-0005-0000-0000-0000E2670000}"/>
    <cellStyle name="Input4decimals 3" xfId="16372" xr:uid="{00000000-0005-0000-0000-0000E3670000}"/>
    <cellStyle name="Input4decimals 3 2" xfId="16373" xr:uid="{00000000-0005-0000-0000-0000E4670000}"/>
    <cellStyle name="Input4decimals 3 2 2" xfId="16374" xr:uid="{00000000-0005-0000-0000-0000E5670000}"/>
    <cellStyle name="Input4decimals 3 2 2 2" xfId="16375" xr:uid="{00000000-0005-0000-0000-0000E6670000}"/>
    <cellStyle name="Input4decimals 3 2 2 2 2" xfId="38404" xr:uid="{00000000-0005-0000-0000-0000E7670000}"/>
    <cellStyle name="Input4decimals 3 2 2 3" xfId="38403" xr:uid="{00000000-0005-0000-0000-0000E8670000}"/>
    <cellStyle name="Input4decimals 3 2 3" xfId="16376" xr:uid="{00000000-0005-0000-0000-0000E9670000}"/>
    <cellStyle name="Input4decimals 3 2 3 2" xfId="16377" xr:uid="{00000000-0005-0000-0000-0000EA670000}"/>
    <cellStyle name="Input4decimals 3 2 3 2 2" xfId="38406" xr:uid="{00000000-0005-0000-0000-0000EB670000}"/>
    <cellStyle name="Input4decimals 3 2 3 3" xfId="38405" xr:uid="{00000000-0005-0000-0000-0000EC670000}"/>
    <cellStyle name="Input4decimals 3 2 4" xfId="16378" xr:uid="{00000000-0005-0000-0000-0000ED670000}"/>
    <cellStyle name="Input4decimals 3 2 4 2" xfId="38407" xr:uid="{00000000-0005-0000-0000-0000EE670000}"/>
    <cellStyle name="Input4decimals 3 2 5" xfId="16379" xr:uid="{00000000-0005-0000-0000-0000EF670000}"/>
    <cellStyle name="Input4decimals 3 2 5 2" xfId="38408" xr:uid="{00000000-0005-0000-0000-0000F0670000}"/>
    <cellStyle name="Input4decimals 3 2 6" xfId="38402" xr:uid="{00000000-0005-0000-0000-0000F1670000}"/>
    <cellStyle name="Input4decimals 3 3" xfId="16380" xr:uid="{00000000-0005-0000-0000-0000F2670000}"/>
    <cellStyle name="Input4decimals 3 3 2" xfId="16381" xr:uid="{00000000-0005-0000-0000-0000F3670000}"/>
    <cellStyle name="Input4decimals 3 3 2 2" xfId="16382" xr:uid="{00000000-0005-0000-0000-0000F4670000}"/>
    <cellStyle name="Input4decimals 3 3 2 2 2" xfId="38411" xr:uid="{00000000-0005-0000-0000-0000F5670000}"/>
    <cellStyle name="Input4decimals 3 3 2 3" xfId="38410" xr:uid="{00000000-0005-0000-0000-0000F6670000}"/>
    <cellStyle name="Input4decimals 3 3 3" xfId="16383" xr:uid="{00000000-0005-0000-0000-0000F7670000}"/>
    <cellStyle name="Input4decimals 3 3 3 2" xfId="16384" xr:uid="{00000000-0005-0000-0000-0000F8670000}"/>
    <cellStyle name="Input4decimals 3 3 3 2 2" xfId="38413" xr:uid="{00000000-0005-0000-0000-0000F9670000}"/>
    <cellStyle name="Input4decimals 3 3 3 3" xfId="38412" xr:uid="{00000000-0005-0000-0000-0000FA670000}"/>
    <cellStyle name="Input4decimals 3 3 4" xfId="16385" xr:uid="{00000000-0005-0000-0000-0000FB670000}"/>
    <cellStyle name="Input4decimals 3 3 4 2" xfId="38414" xr:uid="{00000000-0005-0000-0000-0000FC670000}"/>
    <cellStyle name="Input4decimals 3 3 5" xfId="16386" xr:uid="{00000000-0005-0000-0000-0000FD670000}"/>
    <cellStyle name="Input4decimals 3 3 5 2" xfId="38415" xr:uid="{00000000-0005-0000-0000-0000FE670000}"/>
    <cellStyle name="Input4decimals 3 3 6" xfId="38409" xr:uid="{00000000-0005-0000-0000-0000FF670000}"/>
    <cellStyle name="Input4decimals 3 4" xfId="16387" xr:uid="{00000000-0005-0000-0000-000000680000}"/>
    <cellStyle name="Input4decimals 3 4 2" xfId="38416" xr:uid="{00000000-0005-0000-0000-000001680000}"/>
    <cellStyle name="Input4decimals 3 5" xfId="16388" xr:uid="{00000000-0005-0000-0000-000002680000}"/>
    <cellStyle name="Input4decimals 3 5 2" xfId="38417" xr:uid="{00000000-0005-0000-0000-000003680000}"/>
    <cellStyle name="Input4decimals 3 6" xfId="38401" xr:uid="{00000000-0005-0000-0000-000004680000}"/>
    <cellStyle name="Input4decimals 4" xfId="16389" xr:uid="{00000000-0005-0000-0000-000005680000}"/>
    <cellStyle name="Input4decimals 4 2" xfId="16390" xr:uid="{00000000-0005-0000-0000-000006680000}"/>
    <cellStyle name="Input4decimals 4 2 2" xfId="16391" xr:uid="{00000000-0005-0000-0000-000007680000}"/>
    <cellStyle name="Input4decimals 4 2 2 2" xfId="16392" xr:uid="{00000000-0005-0000-0000-000008680000}"/>
    <cellStyle name="Input4decimals 4 2 2 2 2" xfId="38421" xr:uid="{00000000-0005-0000-0000-000009680000}"/>
    <cellStyle name="Input4decimals 4 2 2 3" xfId="38420" xr:uid="{00000000-0005-0000-0000-00000A680000}"/>
    <cellStyle name="Input4decimals 4 2 3" xfId="16393" xr:uid="{00000000-0005-0000-0000-00000B680000}"/>
    <cellStyle name="Input4decimals 4 2 3 2" xfId="16394" xr:uid="{00000000-0005-0000-0000-00000C680000}"/>
    <cellStyle name="Input4decimals 4 2 3 2 2" xfId="38423" xr:uid="{00000000-0005-0000-0000-00000D680000}"/>
    <cellStyle name="Input4decimals 4 2 3 3" xfId="38422" xr:uid="{00000000-0005-0000-0000-00000E680000}"/>
    <cellStyle name="Input4decimals 4 2 4" xfId="16395" xr:uid="{00000000-0005-0000-0000-00000F680000}"/>
    <cellStyle name="Input4decimals 4 2 4 2" xfId="38424" xr:uid="{00000000-0005-0000-0000-000010680000}"/>
    <cellStyle name="Input4decimals 4 2 5" xfId="16396" xr:uid="{00000000-0005-0000-0000-000011680000}"/>
    <cellStyle name="Input4decimals 4 2 5 2" xfId="38425" xr:uid="{00000000-0005-0000-0000-000012680000}"/>
    <cellStyle name="Input4decimals 4 2 6" xfId="38419" xr:uid="{00000000-0005-0000-0000-000013680000}"/>
    <cellStyle name="Input4decimals 4 3" xfId="16397" xr:uid="{00000000-0005-0000-0000-000014680000}"/>
    <cellStyle name="Input4decimals 4 3 2" xfId="16398" xr:uid="{00000000-0005-0000-0000-000015680000}"/>
    <cellStyle name="Input4decimals 4 3 2 2" xfId="16399" xr:uid="{00000000-0005-0000-0000-000016680000}"/>
    <cellStyle name="Input4decimals 4 3 2 2 2" xfId="38428" xr:uid="{00000000-0005-0000-0000-000017680000}"/>
    <cellStyle name="Input4decimals 4 3 2 3" xfId="38427" xr:uid="{00000000-0005-0000-0000-000018680000}"/>
    <cellStyle name="Input4decimals 4 3 3" xfId="16400" xr:uid="{00000000-0005-0000-0000-000019680000}"/>
    <cellStyle name="Input4decimals 4 3 3 2" xfId="16401" xr:uid="{00000000-0005-0000-0000-00001A680000}"/>
    <cellStyle name="Input4decimals 4 3 3 2 2" xfId="38430" xr:uid="{00000000-0005-0000-0000-00001B680000}"/>
    <cellStyle name="Input4decimals 4 3 3 3" xfId="38429" xr:uid="{00000000-0005-0000-0000-00001C680000}"/>
    <cellStyle name="Input4decimals 4 3 4" xfId="16402" xr:uid="{00000000-0005-0000-0000-00001D680000}"/>
    <cellStyle name="Input4decimals 4 3 4 2" xfId="38431" xr:uid="{00000000-0005-0000-0000-00001E680000}"/>
    <cellStyle name="Input4decimals 4 3 5" xfId="16403" xr:uid="{00000000-0005-0000-0000-00001F680000}"/>
    <cellStyle name="Input4decimals 4 3 5 2" xfId="38432" xr:uid="{00000000-0005-0000-0000-000020680000}"/>
    <cellStyle name="Input4decimals 4 3 6" xfId="38426" xr:uid="{00000000-0005-0000-0000-000021680000}"/>
    <cellStyle name="Input4decimals 4 4" xfId="16404" xr:uid="{00000000-0005-0000-0000-000022680000}"/>
    <cellStyle name="Input4decimals 4 4 2" xfId="16405" xr:uid="{00000000-0005-0000-0000-000023680000}"/>
    <cellStyle name="Input4decimals 4 4 2 2" xfId="38434" xr:uid="{00000000-0005-0000-0000-000024680000}"/>
    <cellStyle name="Input4decimals 4 4 3" xfId="38433" xr:uid="{00000000-0005-0000-0000-000025680000}"/>
    <cellStyle name="Input4decimals 4 5" xfId="16406" xr:uid="{00000000-0005-0000-0000-000026680000}"/>
    <cellStyle name="Input4decimals 4 5 2" xfId="16407" xr:uid="{00000000-0005-0000-0000-000027680000}"/>
    <cellStyle name="Input4decimals 4 5 2 2" xfId="38436" xr:uid="{00000000-0005-0000-0000-000028680000}"/>
    <cellStyle name="Input4decimals 4 5 3" xfId="38435" xr:uid="{00000000-0005-0000-0000-000029680000}"/>
    <cellStyle name="Input4decimals 4 6" xfId="16408" xr:uid="{00000000-0005-0000-0000-00002A680000}"/>
    <cellStyle name="Input4decimals 4 6 2" xfId="16409" xr:uid="{00000000-0005-0000-0000-00002B680000}"/>
    <cellStyle name="Input4decimals 4 6 2 2" xfId="38438" xr:uid="{00000000-0005-0000-0000-00002C680000}"/>
    <cellStyle name="Input4decimals 4 6 3" xfId="38437" xr:uid="{00000000-0005-0000-0000-00002D680000}"/>
    <cellStyle name="Input4decimals 4 7" xfId="16410" xr:uid="{00000000-0005-0000-0000-00002E680000}"/>
    <cellStyle name="Input4decimals 4 7 2" xfId="38439" xr:uid="{00000000-0005-0000-0000-00002F680000}"/>
    <cellStyle name="Input4decimals 4 8" xfId="16411" xr:uid="{00000000-0005-0000-0000-000030680000}"/>
    <cellStyle name="Input4decimals 4 8 2" xfId="38440" xr:uid="{00000000-0005-0000-0000-000031680000}"/>
    <cellStyle name="Input4decimals 4 9" xfId="38418" xr:uid="{00000000-0005-0000-0000-000032680000}"/>
    <cellStyle name="Input4decimals 5" xfId="16412" xr:uid="{00000000-0005-0000-0000-000033680000}"/>
    <cellStyle name="Input4decimals 5 2" xfId="16413" xr:uid="{00000000-0005-0000-0000-000034680000}"/>
    <cellStyle name="Input4decimals 5 2 2" xfId="16414" xr:uid="{00000000-0005-0000-0000-000035680000}"/>
    <cellStyle name="Input4decimals 5 2 2 2" xfId="16415" xr:uid="{00000000-0005-0000-0000-000036680000}"/>
    <cellStyle name="Input4decimals 5 2 2 2 2" xfId="38444" xr:uid="{00000000-0005-0000-0000-000037680000}"/>
    <cellStyle name="Input4decimals 5 2 2 3" xfId="38443" xr:uid="{00000000-0005-0000-0000-000038680000}"/>
    <cellStyle name="Input4decimals 5 2 3" xfId="16416" xr:uid="{00000000-0005-0000-0000-000039680000}"/>
    <cellStyle name="Input4decimals 5 2 3 2" xfId="16417" xr:uid="{00000000-0005-0000-0000-00003A680000}"/>
    <cellStyle name="Input4decimals 5 2 3 2 2" xfId="38446" xr:uid="{00000000-0005-0000-0000-00003B680000}"/>
    <cellStyle name="Input4decimals 5 2 3 3" xfId="38445" xr:uid="{00000000-0005-0000-0000-00003C680000}"/>
    <cellStyle name="Input4decimals 5 2 4" xfId="16418" xr:uid="{00000000-0005-0000-0000-00003D680000}"/>
    <cellStyle name="Input4decimals 5 2 4 2" xfId="38447" xr:uid="{00000000-0005-0000-0000-00003E680000}"/>
    <cellStyle name="Input4decimals 5 2 5" xfId="16419" xr:uid="{00000000-0005-0000-0000-00003F680000}"/>
    <cellStyle name="Input4decimals 5 2 5 2" xfId="38448" xr:uid="{00000000-0005-0000-0000-000040680000}"/>
    <cellStyle name="Input4decimals 5 2 6" xfId="38442" xr:uid="{00000000-0005-0000-0000-000041680000}"/>
    <cellStyle name="Input4decimals 5 3" xfId="16420" xr:uid="{00000000-0005-0000-0000-000042680000}"/>
    <cellStyle name="Input4decimals 5 3 2" xfId="16421" xr:uid="{00000000-0005-0000-0000-000043680000}"/>
    <cellStyle name="Input4decimals 5 3 2 2" xfId="16422" xr:uid="{00000000-0005-0000-0000-000044680000}"/>
    <cellStyle name="Input4decimals 5 3 2 2 2" xfId="38451" xr:uid="{00000000-0005-0000-0000-000045680000}"/>
    <cellStyle name="Input4decimals 5 3 2 3" xfId="38450" xr:uid="{00000000-0005-0000-0000-000046680000}"/>
    <cellStyle name="Input4decimals 5 3 3" xfId="16423" xr:uid="{00000000-0005-0000-0000-000047680000}"/>
    <cellStyle name="Input4decimals 5 3 3 2" xfId="16424" xr:uid="{00000000-0005-0000-0000-000048680000}"/>
    <cellStyle name="Input4decimals 5 3 3 2 2" xfId="38453" xr:uid="{00000000-0005-0000-0000-000049680000}"/>
    <cellStyle name="Input4decimals 5 3 3 3" xfId="38452" xr:uid="{00000000-0005-0000-0000-00004A680000}"/>
    <cellStyle name="Input4decimals 5 3 4" xfId="16425" xr:uid="{00000000-0005-0000-0000-00004B680000}"/>
    <cellStyle name="Input4decimals 5 3 4 2" xfId="38454" xr:uid="{00000000-0005-0000-0000-00004C680000}"/>
    <cellStyle name="Input4decimals 5 3 5" xfId="16426" xr:uid="{00000000-0005-0000-0000-00004D680000}"/>
    <cellStyle name="Input4decimals 5 3 5 2" xfId="38455" xr:uid="{00000000-0005-0000-0000-00004E680000}"/>
    <cellStyle name="Input4decimals 5 3 6" xfId="38449" xr:uid="{00000000-0005-0000-0000-00004F680000}"/>
    <cellStyle name="Input4decimals 5 4" xfId="16427" xr:uid="{00000000-0005-0000-0000-000050680000}"/>
    <cellStyle name="Input4decimals 5 4 2" xfId="16428" xr:uid="{00000000-0005-0000-0000-000051680000}"/>
    <cellStyle name="Input4decimals 5 4 2 2" xfId="38457" xr:uid="{00000000-0005-0000-0000-000052680000}"/>
    <cellStyle name="Input4decimals 5 4 3" xfId="38456" xr:uid="{00000000-0005-0000-0000-000053680000}"/>
    <cellStyle name="Input4decimals 5 5" xfId="16429" xr:uid="{00000000-0005-0000-0000-000054680000}"/>
    <cellStyle name="Input4decimals 5 5 2" xfId="16430" xr:uid="{00000000-0005-0000-0000-000055680000}"/>
    <cellStyle name="Input4decimals 5 5 2 2" xfId="38459" xr:uid="{00000000-0005-0000-0000-000056680000}"/>
    <cellStyle name="Input4decimals 5 5 3" xfId="38458" xr:uid="{00000000-0005-0000-0000-000057680000}"/>
    <cellStyle name="Input4decimals 5 6" xfId="16431" xr:uid="{00000000-0005-0000-0000-000058680000}"/>
    <cellStyle name="Input4decimals 5 6 2" xfId="16432" xr:uid="{00000000-0005-0000-0000-000059680000}"/>
    <cellStyle name="Input4decimals 5 6 2 2" xfId="38461" xr:uid="{00000000-0005-0000-0000-00005A680000}"/>
    <cellStyle name="Input4decimals 5 6 3" xfId="38460" xr:uid="{00000000-0005-0000-0000-00005B680000}"/>
    <cellStyle name="Input4decimals 5 7" xfId="16433" xr:uid="{00000000-0005-0000-0000-00005C680000}"/>
    <cellStyle name="Input4decimals 5 7 2" xfId="38462" xr:uid="{00000000-0005-0000-0000-00005D680000}"/>
    <cellStyle name="Input4decimals 5 8" xfId="16434" xr:uid="{00000000-0005-0000-0000-00005E680000}"/>
    <cellStyle name="Input4decimals 5 8 2" xfId="38463" xr:uid="{00000000-0005-0000-0000-00005F680000}"/>
    <cellStyle name="Input4decimals 5 9" xfId="38441" xr:uid="{00000000-0005-0000-0000-000060680000}"/>
    <cellStyle name="Input4decimals 6" xfId="16435" xr:uid="{00000000-0005-0000-0000-000061680000}"/>
    <cellStyle name="Input4decimals 6 2" xfId="16436" xr:uid="{00000000-0005-0000-0000-000062680000}"/>
    <cellStyle name="Input4decimals 6 2 2" xfId="16437" xr:uid="{00000000-0005-0000-0000-000063680000}"/>
    <cellStyle name="Input4decimals 6 2 2 2" xfId="16438" xr:uid="{00000000-0005-0000-0000-000064680000}"/>
    <cellStyle name="Input4decimals 6 2 2 2 2" xfId="38467" xr:uid="{00000000-0005-0000-0000-000065680000}"/>
    <cellStyle name="Input4decimals 6 2 2 3" xfId="38466" xr:uid="{00000000-0005-0000-0000-000066680000}"/>
    <cellStyle name="Input4decimals 6 2 3" xfId="16439" xr:uid="{00000000-0005-0000-0000-000067680000}"/>
    <cellStyle name="Input4decimals 6 2 3 2" xfId="16440" xr:uid="{00000000-0005-0000-0000-000068680000}"/>
    <cellStyle name="Input4decimals 6 2 3 2 2" xfId="38469" xr:uid="{00000000-0005-0000-0000-000069680000}"/>
    <cellStyle name="Input4decimals 6 2 3 3" xfId="38468" xr:uid="{00000000-0005-0000-0000-00006A680000}"/>
    <cellStyle name="Input4decimals 6 2 4" xfId="16441" xr:uid="{00000000-0005-0000-0000-00006B680000}"/>
    <cellStyle name="Input4decimals 6 2 4 2" xfId="38470" xr:uid="{00000000-0005-0000-0000-00006C680000}"/>
    <cellStyle name="Input4decimals 6 2 5" xfId="16442" xr:uid="{00000000-0005-0000-0000-00006D680000}"/>
    <cellStyle name="Input4decimals 6 2 5 2" xfId="38471" xr:uid="{00000000-0005-0000-0000-00006E680000}"/>
    <cellStyle name="Input4decimals 6 2 6" xfId="38465" xr:uid="{00000000-0005-0000-0000-00006F680000}"/>
    <cellStyle name="Input4decimals 6 3" xfId="16443" xr:uid="{00000000-0005-0000-0000-000070680000}"/>
    <cellStyle name="Input4decimals 6 3 2" xfId="16444" xr:uid="{00000000-0005-0000-0000-000071680000}"/>
    <cellStyle name="Input4decimals 6 3 2 2" xfId="16445" xr:uid="{00000000-0005-0000-0000-000072680000}"/>
    <cellStyle name="Input4decimals 6 3 2 2 2" xfId="38474" xr:uid="{00000000-0005-0000-0000-000073680000}"/>
    <cellStyle name="Input4decimals 6 3 2 3" xfId="38473" xr:uid="{00000000-0005-0000-0000-000074680000}"/>
    <cellStyle name="Input4decimals 6 3 3" xfId="16446" xr:uid="{00000000-0005-0000-0000-000075680000}"/>
    <cellStyle name="Input4decimals 6 3 3 2" xfId="16447" xr:uid="{00000000-0005-0000-0000-000076680000}"/>
    <cellStyle name="Input4decimals 6 3 3 2 2" xfId="38476" xr:uid="{00000000-0005-0000-0000-000077680000}"/>
    <cellStyle name="Input4decimals 6 3 3 3" xfId="38475" xr:uid="{00000000-0005-0000-0000-000078680000}"/>
    <cellStyle name="Input4decimals 6 3 4" xfId="16448" xr:uid="{00000000-0005-0000-0000-000079680000}"/>
    <cellStyle name="Input4decimals 6 3 4 2" xfId="38477" xr:uid="{00000000-0005-0000-0000-00007A680000}"/>
    <cellStyle name="Input4decimals 6 3 5" xfId="16449" xr:uid="{00000000-0005-0000-0000-00007B680000}"/>
    <cellStyle name="Input4decimals 6 3 5 2" xfId="38478" xr:uid="{00000000-0005-0000-0000-00007C680000}"/>
    <cellStyle name="Input4decimals 6 3 6" xfId="38472" xr:uid="{00000000-0005-0000-0000-00007D680000}"/>
    <cellStyle name="Input4decimals 6 4" xfId="16450" xr:uid="{00000000-0005-0000-0000-00007E680000}"/>
    <cellStyle name="Input4decimals 6 4 2" xfId="16451" xr:uid="{00000000-0005-0000-0000-00007F680000}"/>
    <cellStyle name="Input4decimals 6 4 2 2" xfId="38480" xr:uid="{00000000-0005-0000-0000-000080680000}"/>
    <cellStyle name="Input4decimals 6 4 3" xfId="38479" xr:uid="{00000000-0005-0000-0000-000081680000}"/>
    <cellStyle name="Input4decimals 6 5" xfId="16452" xr:uid="{00000000-0005-0000-0000-000082680000}"/>
    <cellStyle name="Input4decimals 6 5 2" xfId="16453" xr:uid="{00000000-0005-0000-0000-000083680000}"/>
    <cellStyle name="Input4decimals 6 5 2 2" xfId="38482" xr:uid="{00000000-0005-0000-0000-000084680000}"/>
    <cellStyle name="Input4decimals 6 5 3" xfId="38481" xr:uid="{00000000-0005-0000-0000-000085680000}"/>
    <cellStyle name="Input4decimals 6 6" xfId="16454" xr:uid="{00000000-0005-0000-0000-000086680000}"/>
    <cellStyle name="Input4decimals 6 6 2" xfId="16455" xr:uid="{00000000-0005-0000-0000-000087680000}"/>
    <cellStyle name="Input4decimals 6 6 2 2" xfId="38484" xr:uid="{00000000-0005-0000-0000-000088680000}"/>
    <cellStyle name="Input4decimals 6 6 3" xfId="38483" xr:uid="{00000000-0005-0000-0000-000089680000}"/>
    <cellStyle name="Input4decimals 6 7" xfId="16456" xr:uid="{00000000-0005-0000-0000-00008A680000}"/>
    <cellStyle name="Input4decimals 6 7 2" xfId="38485" xr:uid="{00000000-0005-0000-0000-00008B680000}"/>
    <cellStyle name="Input4decimals 6 8" xfId="16457" xr:uid="{00000000-0005-0000-0000-00008C680000}"/>
    <cellStyle name="Input4decimals 6 8 2" xfId="38486" xr:uid="{00000000-0005-0000-0000-00008D680000}"/>
    <cellStyle name="Input4decimals 6 9" xfId="38464" xr:uid="{00000000-0005-0000-0000-00008E680000}"/>
    <cellStyle name="Input4decimals 7" xfId="16458" xr:uid="{00000000-0005-0000-0000-00008F680000}"/>
    <cellStyle name="Input4decimals 7 2" xfId="16459" xr:uid="{00000000-0005-0000-0000-000090680000}"/>
    <cellStyle name="Input4decimals 7 2 2" xfId="16460" xr:uid="{00000000-0005-0000-0000-000091680000}"/>
    <cellStyle name="Input4decimals 7 2 2 2" xfId="16461" xr:uid="{00000000-0005-0000-0000-000092680000}"/>
    <cellStyle name="Input4decimals 7 2 2 2 2" xfId="38490" xr:uid="{00000000-0005-0000-0000-000093680000}"/>
    <cellStyle name="Input4decimals 7 2 2 3" xfId="38489" xr:uid="{00000000-0005-0000-0000-000094680000}"/>
    <cellStyle name="Input4decimals 7 2 3" xfId="16462" xr:uid="{00000000-0005-0000-0000-000095680000}"/>
    <cellStyle name="Input4decimals 7 2 3 2" xfId="16463" xr:uid="{00000000-0005-0000-0000-000096680000}"/>
    <cellStyle name="Input4decimals 7 2 3 2 2" xfId="38492" xr:uid="{00000000-0005-0000-0000-000097680000}"/>
    <cellStyle name="Input4decimals 7 2 3 3" xfId="38491" xr:uid="{00000000-0005-0000-0000-000098680000}"/>
    <cellStyle name="Input4decimals 7 2 4" xfId="16464" xr:uid="{00000000-0005-0000-0000-000099680000}"/>
    <cellStyle name="Input4decimals 7 2 4 2" xfId="38493" xr:uid="{00000000-0005-0000-0000-00009A680000}"/>
    <cellStyle name="Input4decimals 7 2 5" xfId="16465" xr:uid="{00000000-0005-0000-0000-00009B680000}"/>
    <cellStyle name="Input4decimals 7 2 5 2" xfId="38494" xr:uid="{00000000-0005-0000-0000-00009C680000}"/>
    <cellStyle name="Input4decimals 7 2 6" xfId="38488" xr:uid="{00000000-0005-0000-0000-00009D680000}"/>
    <cellStyle name="Input4decimals 7 3" xfId="16466" xr:uid="{00000000-0005-0000-0000-00009E680000}"/>
    <cellStyle name="Input4decimals 7 3 2" xfId="16467" xr:uid="{00000000-0005-0000-0000-00009F680000}"/>
    <cellStyle name="Input4decimals 7 3 2 2" xfId="16468" xr:uid="{00000000-0005-0000-0000-0000A0680000}"/>
    <cellStyle name="Input4decimals 7 3 2 2 2" xfId="38497" xr:uid="{00000000-0005-0000-0000-0000A1680000}"/>
    <cellStyle name="Input4decimals 7 3 2 3" xfId="38496" xr:uid="{00000000-0005-0000-0000-0000A2680000}"/>
    <cellStyle name="Input4decimals 7 3 3" xfId="16469" xr:uid="{00000000-0005-0000-0000-0000A3680000}"/>
    <cellStyle name="Input4decimals 7 3 3 2" xfId="16470" xr:uid="{00000000-0005-0000-0000-0000A4680000}"/>
    <cellStyle name="Input4decimals 7 3 3 2 2" xfId="38499" xr:uid="{00000000-0005-0000-0000-0000A5680000}"/>
    <cellStyle name="Input4decimals 7 3 3 3" xfId="38498" xr:uid="{00000000-0005-0000-0000-0000A6680000}"/>
    <cellStyle name="Input4decimals 7 3 4" xfId="16471" xr:uid="{00000000-0005-0000-0000-0000A7680000}"/>
    <cellStyle name="Input4decimals 7 3 4 2" xfId="38500" xr:uid="{00000000-0005-0000-0000-0000A8680000}"/>
    <cellStyle name="Input4decimals 7 3 5" xfId="16472" xr:uid="{00000000-0005-0000-0000-0000A9680000}"/>
    <cellStyle name="Input4decimals 7 3 5 2" xfId="38501" xr:uid="{00000000-0005-0000-0000-0000AA680000}"/>
    <cellStyle name="Input4decimals 7 3 6" xfId="38495" xr:uid="{00000000-0005-0000-0000-0000AB680000}"/>
    <cellStyle name="Input4decimals 7 4" xfId="16473" xr:uid="{00000000-0005-0000-0000-0000AC680000}"/>
    <cellStyle name="Input4decimals 7 4 2" xfId="16474" xr:uid="{00000000-0005-0000-0000-0000AD680000}"/>
    <cellStyle name="Input4decimals 7 4 2 2" xfId="38503" xr:uid="{00000000-0005-0000-0000-0000AE680000}"/>
    <cellStyle name="Input4decimals 7 4 3" xfId="38502" xr:uid="{00000000-0005-0000-0000-0000AF680000}"/>
    <cellStyle name="Input4decimals 7 5" xfId="16475" xr:uid="{00000000-0005-0000-0000-0000B0680000}"/>
    <cellStyle name="Input4decimals 7 5 2" xfId="16476" xr:uid="{00000000-0005-0000-0000-0000B1680000}"/>
    <cellStyle name="Input4decimals 7 5 2 2" xfId="38505" xr:uid="{00000000-0005-0000-0000-0000B2680000}"/>
    <cellStyle name="Input4decimals 7 5 3" xfId="38504" xr:uid="{00000000-0005-0000-0000-0000B3680000}"/>
    <cellStyle name="Input4decimals 7 6" xfId="16477" xr:uid="{00000000-0005-0000-0000-0000B4680000}"/>
    <cellStyle name="Input4decimals 7 6 2" xfId="16478" xr:uid="{00000000-0005-0000-0000-0000B5680000}"/>
    <cellStyle name="Input4decimals 7 6 2 2" xfId="38507" xr:uid="{00000000-0005-0000-0000-0000B6680000}"/>
    <cellStyle name="Input4decimals 7 6 3" xfId="38506" xr:uid="{00000000-0005-0000-0000-0000B7680000}"/>
    <cellStyle name="Input4decimals 7 7" xfId="16479" xr:uid="{00000000-0005-0000-0000-0000B8680000}"/>
    <cellStyle name="Input4decimals 7 7 2" xfId="38508" xr:uid="{00000000-0005-0000-0000-0000B9680000}"/>
    <cellStyle name="Input4decimals 7 8" xfId="16480" xr:uid="{00000000-0005-0000-0000-0000BA680000}"/>
    <cellStyle name="Input4decimals 7 8 2" xfId="38509" xr:uid="{00000000-0005-0000-0000-0000BB680000}"/>
    <cellStyle name="Input4decimals 7 9" xfId="38487" xr:uid="{00000000-0005-0000-0000-0000BC680000}"/>
    <cellStyle name="Input4decimals 8" xfId="16481" xr:uid="{00000000-0005-0000-0000-0000BD680000}"/>
    <cellStyle name="Input4decimals 8 2" xfId="16482" xr:uid="{00000000-0005-0000-0000-0000BE680000}"/>
    <cellStyle name="Input4decimals 8 2 2" xfId="16483" xr:uid="{00000000-0005-0000-0000-0000BF680000}"/>
    <cellStyle name="Input4decimals 8 2 2 2" xfId="16484" xr:uid="{00000000-0005-0000-0000-0000C0680000}"/>
    <cellStyle name="Input4decimals 8 2 2 2 2" xfId="38513" xr:uid="{00000000-0005-0000-0000-0000C1680000}"/>
    <cellStyle name="Input4decimals 8 2 2 3" xfId="38512" xr:uid="{00000000-0005-0000-0000-0000C2680000}"/>
    <cellStyle name="Input4decimals 8 2 3" xfId="16485" xr:uid="{00000000-0005-0000-0000-0000C3680000}"/>
    <cellStyle name="Input4decimals 8 2 3 2" xfId="16486" xr:uid="{00000000-0005-0000-0000-0000C4680000}"/>
    <cellStyle name="Input4decimals 8 2 3 2 2" xfId="38515" xr:uid="{00000000-0005-0000-0000-0000C5680000}"/>
    <cellStyle name="Input4decimals 8 2 3 3" xfId="38514" xr:uid="{00000000-0005-0000-0000-0000C6680000}"/>
    <cellStyle name="Input4decimals 8 2 4" xfId="16487" xr:uid="{00000000-0005-0000-0000-0000C7680000}"/>
    <cellStyle name="Input4decimals 8 2 4 2" xfId="38516" xr:uid="{00000000-0005-0000-0000-0000C8680000}"/>
    <cellStyle name="Input4decimals 8 2 5" xfId="16488" xr:uid="{00000000-0005-0000-0000-0000C9680000}"/>
    <cellStyle name="Input4decimals 8 2 5 2" xfId="38517" xr:uid="{00000000-0005-0000-0000-0000CA680000}"/>
    <cellStyle name="Input4decimals 8 2 6" xfId="38511" xr:uid="{00000000-0005-0000-0000-0000CB680000}"/>
    <cellStyle name="Input4decimals 8 3" xfId="16489" xr:uid="{00000000-0005-0000-0000-0000CC680000}"/>
    <cellStyle name="Input4decimals 8 3 2" xfId="16490" xr:uid="{00000000-0005-0000-0000-0000CD680000}"/>
    <cellStyle name="Input4decimals 8 3 2 2" xfId="16491" xr:uid="{00000000-0005-0000-0000-0000CE680000}"/>
    <cellStyle name="Input4decimals 8 3 2 2 2" xfId="38520" xr:uid="{00000000-0005-0000-0000-0000CF680000}"/>
    <cellStyle name="Input4decimals 8 3 2 3" xfId="38519" xr:uid="{00000000-0005-0000-0000-0000D0680000}"/>
    <cellStyle name="Input4decimals 8 3 3" xfId="16492" xr:uid="{00000000-0005-0000-0000-0000D1680000}"/>
    <cellStyle name="Input4decimals 8 3 3 2" xfId="16493" xr:uid="{00000000-0005-0000-0000-0000D2680000}"/>
    <cellStyle name="Input4decimals 8 3 3 2 2" xfId="38522" xr:uid="{00000000-0005-0000-0000-0000D3680000}"/>
    <cellStyle name="Input4decimals 8 3 3 3" xfId="38521" xr:uid="{00000000-0005-0000-0000-0000D4680000}"/>
    <cellStyle name="Input4decimals 8 3 4" xfId="16494" xr:uid="{00000000-0005-0000-0000-0000D5680000}"/>
    <cellStyle name="Input4decimals 8 3 4 2" xfId="38523" xr:uid="{00000000-0005-0000-0000-0000D6680000}"/>
    <cellStyle name="Input4decimals 8 3 5" xfId="16495" xr:uid="{00000000-0005-0000-0000-0000D7680000}"/>
    <cellStyle name="Input4decimals 8 3 5 2" xfId="38524" xr:uid="{00000000-0005-0000-0000-0000D8680000}"/>
    <cellStyle name="Input4decimals 8 3 6" xfId="38518" xr:uid="{00000000-0005-0000-0000-0000D9680000}"/>
    <cellStyle name="Input4decimals 8 4" xfId="16496" xr:uid="{00000000-0005-0000-0000-0000DA680000}"/>
    <cellStyle name="Input4decimals 8 4 2" xfId="16497" xr:uid="{00000000-0005-0000-0000-0000DB680000}"/>
    <cellStyle name="Input4decimals 8 4 2 2" xfId="38526" xr:uid="{00000000-0005-0000-0000-0000DC680000}"/>
    <cellStyle name="Input4decimals 8 4 3" xfId="38525" xr:uid="{00000000-0005-0000-0000-0000DD680000}"/>
    <cellStyle name="Input4decimals 8 5" xfId="16498" xr:uid="{00000000-0005-0000-0000-0000DE680000}"/>
    <cellStyle name="Input4decimals 8 5 2" xfId="16499" xr:uid="{00000000-0005-0000-0000-0000DF680000}"/>
    <cellStyle name="Input4decimals 8 5 2 2" xfId="38528" xr:uid="{00000000-0005-0000-0000-0000E0680000}"/>
    <cellStyle name="Input4decimals 8 5 3" xfId="38527" xr:uid="{00000000-0005-0000-0000-0000E1680000}"/>
    <cellStyle name="Input4decimals 8 6" xfId="16500" xr:uid="{00000000-0005-0000-0000-0000E2680000}"/>
    <cellStyle name="Input4decimals 8 6 2" xfId="16501" xr:uid="{00000000-0005-0000-0000-0000E3680000}"/>
    <cellStyle name="Input4decimals 8 6 2 2" xfId="38530" xr:uid="{00000000-0005-0000-0000-0000E4680000}"/>
    <cellStyle name="Input4decimals 8 6 3" xfId="38529" xr:uid="{00000000-0005-0000-0000-0000E5680000}"/>
    <cellStyle name="Input4decimals 8 7" xfId="16502" xr:uid="{00000000-0005-0000-0000-0000E6680000}"/>
    <cellStyle name="Input4decimals 8 7 2" xfId="38531" xr:uid="{00000000-0005-0000-0000-0000E7680000}"/>
    <cellStyle name="Input4decimals 8 8" xfId="16503" xr:uid="{00000000-0005-0000-0000-0000E8680000}"/>
    <cellStyle name="Input4decimals 8 8 2" xfId="38532" xr:uid="{00000000-0005-0000-0000-0000E9680000}"/>
    <cellStyle name="Input4decimals 8 9" xfId="38510" xr:uid="{00000000-0005-0000-0000-0000EA680000}"/>
    <cellStyle name="Input4decimals 9" xfId="16504" xr:uid="{00000000-0005-0000-0000-0000EB680000}"/>
    <cellStyle name="Input4decimals 9 2" xfId="16505" xr:uid="{00000000-0005-0000-0000-0000EC680000}"/>
    <cellStyle name="Input4decimals 9 2 2" xfId="16506" xr:uid="{00000000-0005-0000-0000-0000ED680000}"/>
    <cellStyle name="Input4decimals 9 2 2 2" xfId="16507" xr:uid="{00000000-0005-0000-0000-0000EE680000}"/>
    <cellStyle name="Input4decimals 9 2 2 2 2" xfId="38536" xr:uid="{00000000-0005-0000-0000-0000EF680000}"/>
    <cellStyle name="Input4decimals 9 2 2 3" xfId="38535" xr:uid="{00000000-0005-0000-0000-0000F0680000}"/>
    <cellStyle name="Input4decimals 9 2 3" xfId="16508" xr:uid="{00000000-0005-0000-0000-0000F1680000}"/>
    <cellStyle name="Input4decimals 9 2 3 2" xfId="16509" xr:uid="{00000000-0005-0000-0000-0000F2680000}"/>
    <cellStyle name="Input4decimals 9 2 3 2 2" xfId="38538" xr:uid="{00000000-0005-0000-0000-0000F3680000}"/>
    <cellStyle name="Input4decimals 9 2 3 3" xfId="38537" xr:uid="{00000000-0005-0000-0000-0000F4680000}"/>
    <cellStyle name="Input4decimals 9 2 4" xfId="16510" xr:uid="{00000000-0005-0000-0000-0000F5680000}"/>
    <cellStyle name="Input4decimals 9 2 4 2" xfId="38539" xr:uid="{00000000-0005-0000-0000-0000F6680000}"/>
    <cellStyle name="Input4decimals 9 2 5" xfId="16511" xr:uid="{00000000-0005-0000-0000-0000F7680000}"/>
    <cellStyle name="Input4decimals 9 2 5 2" xfId="38540" xr:uid="{00000000-0005-0000-0000-0000F8680000}"/>
    <cellStyle name="Input4decimals 9 2 6" xfId="38534" xr:uid="{00000000-0005-0000-0000-0000F9680000}"/>
    <cellStyle name="Input4decimals 9 3" xfId="16512" xr:uid="{00000000-0005-0000-0000-0000FA680000}"/>
    <cellStyle name="Input4decimals 9 3 2" xfId="16513" xr:uid="{00000000-0005-0000-0000-0000FB680000}"/>
    <cellStyle name="Input4decimals 9 3 2 2" xfId="16514" xr:uid="{00000000-0005-0000-0000-0000FC680000}"/>
    <cellStyle name="Input4decimals 9 3 2 2 2" xfId="38543" xr:uid="{00000000-0005-0000-0000-0000FD680000}"/>
    <cellStyle name="Input4decimals 9 3 2 3" xfId="38542" xr:uid="{00000000-0005-0000-0000-0000FE680000}"/>
    <cellStyle name="Input4decimals 9 3 3" xfId="16515" xr:uid="{00000000-0005-0000-0000-0000FF680000}"/>
    <cellStyle name="Input4decimals 9 3 3 2" xfId="16516" xr:uid="{00000000-0005-0000-0000-000000690000}"/>
    <cellStyle name="Input4decimals 9 3 3 2 2" xfId="38545" xr:uid="{00000000-0005-0000-0000-000001690000}"/>
    <cellStyle name="Input4decimals 9 3 3 3" xfId="38544" xr:uid="{00000000-0005-0000-0000-000002690000}"/>
    <cellStyle name="Input4decimals 9 3 4" xfId="16517" xr:uid="{00000000-0005-0000-0000-000003690000}"/>
    <cellStyle name="Input4decimals 9 3 4 2" xfId="38546" xr:uid="{00000000-0005-0000-0000-000004690000}"/>
    <cellStyle name="Input4decimals 9 3 5" xfId="16518" xr:uid="{00000000-0005-0000-0000-000005690000}"/>
    <cellStyle name="Input4decimals 9 3 5 2" xfId="38547" xr:uid="{00000000-0005-0000-0000-000006690000}"/>
    <cellStyle name="Input4decimals 9 3 6" xfId="38541" xr:uid="{00000000-0005-0000-0000-000007690000}"/>
    <cellStyle name="Input4decimals 9 4" xfId="16519" xr:uid="{00000000-0005-0000-0000-000008690000}"/>
    <cellStyle name="Input4decimals 9 4 2" xfId="16520" xr:uid="{00000000-0005-0000-0000-000009690000}"/>
    <cellStyle name="Input4decimals 9 4 2 2" xfId="38549" xr:uid="{00000000-0005-0000-0000-00000A690000}"/>
    <cellStyle name="Input4decimals 9 4 3" xfId="38548" xr:uid="{00000000-0005-0000-0000-00000B690000}"/>
    <cellStyle name="Input4decimals 9 5" xfId="16521" xr:uid="{00000000-0005-0000-0000-00000C690000}"/>
    <cellStyle name="Input4decimals 9 5 2" xfId="16522" xr:uid="{00000000-0005-0000-0000-00000D690000}"/>
    <cellStyle name="Input4decimals 9 5 2 2" xfId="38551" xr:uid="{00000000-0005-0000-0000-00000E690000}"/>
    <cellStyle name="Input4decimals 9 5 3" xfId="38550" xr:uid="{00000000-0005-0000-0000-00000F690000}"/>
    <cellStyle name="Input4decimals 9 6" xfId="16523" xr:uid="{00000000-0005-0000-0000-000010690000}"/>
    <cellStyle name="Input4decimals 9 6 2" xfId="16524" xr:uid="{00000000-0005-0000-0000-000011690000}"/>
    <cellStyle name="Input4decimals 9 6 2 2" xfId="38553" xr:uid="{00000000-0005-0000-0000-000012690000}"/>
    <cellStyle name="Input4decimals 9 6 3" xfId="38552" xr:uid="{00000000-0005-0000-0000-000013690000}"/>
    <cellStyle name="Input4decimals 9 7" xfId="16525" xr:uid="{00000000-0005-0000-0000-000014690000}"/>
    <cellStyle name="Input4decimals 9 7 2" xfId="38554" xr:uid="{00000000-0005-0000-0000-000015690000}"/>
    <cellStyle name="Input4decimals 9 8" xfId="16526" xr:uid="{00000000-0005-0000-0000-000016690000}"/>
    <cellStyle name="Input4decimals 9 8 2" xfId="38555" xr:uid="{00000000-0005-0000-0000-000017690000}"/>
    <cellStyle name="Input4decimals 9 9" xfId="38533" xr:uid="{00000000-0005-0000-0000-000018690000}"/>
    <cellStyle name="inputExposure" xfId="38561" xr:uid="{00000000-0005-0000-0000-000019690000}"/>
    <cellStyle name="Linked Cell" xfId="28128" builtinId="24" customBuiltin="1"/>
    <cellStyle name="Linked Cell 2" xfId="16527" xr:uid="{00000000-0005-0000-0000-00001B690000}"/>
    <cellStyle name="MajorHeading" xfId="16528" xr:uid="{00000000-0005-0000-0000-00001C690000}"/>
    <cellStyle name="Neutral" xfId="28124" builtinId="28" customBuiltin="1"/>
    <cellStyle name="Neutral 2" xfId="16529" xr:uid="{00000000-0005-0000-0000-00001E690000}"/>
    <cellStyle name="Normal" xfId="0" builtinId="0"/>
    <cellStyle name="Normal 10" xfId="24" xr:uid="{00000000-0005-0000-0000-000020690000}"/>
    <cellStyle name="Normal 10 2" xfId="16530" xr:uid="{00000000-0005-0000-0000-000021690000}"/>
    <cellStyle name="Normal 10 2 2" xfId="33827" xr:uid="{00000000-0005-0000-0000-000022690000}"/>
    <cellStyle name="Normal 10 3" xfId="28176" xr:uid="{00000000-0005-0000-0000-000023690000}"/>
    <cellStyle name="Normal 11" xfId="16531" xr:uid="{00000000-0005-0000-0000-000024690000}"/>
    <cellStyle name="Normal 11 10" xfId="16532" xr:uid="{00000000-0005-0000-0000-000025690000}"/>
    <cellStyle name="Normal 11 10 2" xfId="16533" xr:uid="{00000000-0005-0000-0000-000026690000}"/>
    <cellStyle name="Normal 11 10 2 2" xfId="16534" xr:uid="{00000000-0005-0000-0000-000027690000}"/>
    <cellStyle name="Normal 11 10 2 2 2" xfId="16535" xr:uid="{00000000-0005-0000-0000-000028690000}"/>
    <cellStyle name="Normal 11 10 2 2 2 2" xfId="16536" xr:uid="{00000000-0005-0000-0000-000029690000}"/>
    <cellStyle name="Normal 11 10 2 2 3" xfId="16537" xr:uid="{00000000-0005-0000-0000-00002A690000}"/>
    <cellStyle name="Normal 11 10 2 2 3 2" xfId="16538" xr:uid="{00000000-0005-0000-0000-00002B690000}"/>
    <cellStyle name="Normal 11 10 2 2 4" xfId="16539" xr:uid="{00000000-0005-0000-0000-00002C690000}"/>
    <cellStyle name="Normal 11 10 2 3" xfId="16540" xr:uid="{00000000-0005-0000-0000-00002D690000}"/>
    <cellStyle name="Normal 11 10 2 3 2" xfId="16541" xr:uid="{00000000-0005-0000-0000-00002E690000}"/>
    <cellStyle name="Normal 11 10 2 4" xfId="16542" xr:uid="{00000000-0005-0000-0000-00002F690000}"/>
    <cellStyle name="Normal 11 10 2 4 2" xfId="16543" xr:uid="{00000000-0005-0000-0000-000030690000}"/>
    <cellStyle name="Normal 11 10 2 5" xfId="16544" xr:uid="{00000000-0005-0000-0000-000031690000}"/>
    <cellStyle name="Normal 11 10 3" xfId="16545" xr:uid="{00000000-0005-0000-0000-000032690000}"/>
    <cellStyle name="Normal 11 10 3 2" xfId="16546" xr:uid="{00000000-0005-0000-0000-000033690000}"/>
    <cellStyle name="Normal 11 10 4" xfId="16547" xr:uid="{00000000-0005-0000-0000-000034690000}"/>
    <cellStyle name="Normal 11 10 4 2" xfId="16548" xr:uid="{00000000-0005-0000-0000-000035690000}"/>
    <cellStyle name="Normal 11 10 5" xfId="16549" xr:uid="{00000000-0005-0000-0000-000036690000}"/>
    <cellStyle name="Normal 11 11" xfId="16550" xr:uid="{00000000-0005-0000-0000-000037690000}"/>
    <cellStyle name="Normal 11 11 2" xfId="16551" xr:uid="{00000000-0005-0000-0000-000038690000}"/>
    <cellStyle name="Normal 11 11 2 2" xfId="16552" xr:uid="{00000000-0005-0000-0000-000039690000}"/>
    <cellStyle name="Normal 11 11 3" xfId="16553" xr:uid="{00000000-0005-0000-0000-00003A690000}"/>
    <cellStyle name="Normal 11 11 3 2" xfId="16554" xr:uid="{00000000-0005-0000-0000-00003B690000}"/>
    <cellStyle name="Normal 11 11 4" xfId="16555" xr:uid="{00000000-0005-0000-0000-00003C690000}"/>
    <cellStyle name="Normal 11 12" xfId="16556" xr:uid="{00000000-0005-0000-0000-00003D690000}"/>
    <cellStyle name="Normal 11 12 2" xfId="16557" xr:uid="{00000000-0005-0000-0000-00003E690000}"/>
    <cellStyle name="Normal 11 13" xfId="16558" xr:uid="{00000000-0005-0000-0000-00003F690000}"/>
    <cellStyle name="Normal 11 13 2" xfId="16559" xr:uid="{00000000-0005-0000-0000-000040690000}"/>
    <cellStyle name="Normal 11 14" xfId="16560" xr:uid="{00000000-0005-0000-0000-000041690000}"/>
    <cellStyle name="Normal 11 2" xfId="16561" xr:uid="{00000000-0005-0000-0000-000042690000}"/>
    <cellStyle name="Normal 11 2 10" xfId="16562" xr:uid="{00000000-0005-0000-0000-000043690000}"/>
    <cellStyle name="Normal 11 2 2" xfId="16563" xr:uid="{00000000-0005-0000-0000-000044690000}"/>
    <cellStyle name="Normal 11 2 2 2" xfId="16564" xr:uid="{00000000-0005-0000-0000-000045690000}"/>
    <cellStyle name="Normal 11 2 2 2 2" xfId="16565" xr:uid="{00000000-0005-0000-0000-000046690000}"/>
    <cellStyle name="Normal 11 2 2 2 2 2" xfId="16566" xr:uid="{00000000-0005-0000-0000-000047690000}"/>
    <cellStyle name="Normal 11 2 2 2 2 2 2" xfId="16567" xr:uid="{00000000-0005-0000-0000-000048690000}"/>
    <cellStyle name="Normal 11 2 2 2 2 2 2 2" xfId="16568" xr:uid="{00000000-0005-0000-0000-000049690000}"/>
    <cellStyle name="Normal 11 2 2 2 2 2 3" xfId="16569" xr:uid="{00000000-0005-0000-0000-00004A690000}"/>
    <cellStyle name="Normal 11 2 2 2 2 2 3 2" xfId="16570" xr:uid="{00000000-0005-0000-0000-00004B690000}"/>
    <cellStyle name="Normal 11 2 2 2 2 2 4" xfId="16571" xr:uid="{00000000-0005-0000-0000-00004C690000}"/>
    <cellStyle name="Normal 11 2 2 2 2 3" xfId="16572" xr:uid="{00000000-0005-0000-0000-00004D690000}"/>
    <cellStyle name="Normal 11 2 2 2 2 3 2" xfId="16573" xr:uid="{00000000-0005-0000-0000-00004E690000}"/>
    <cellStyle name="Normal 11 2 2 2 2 4" xfId="16574" xr:uid="{00000000-0005-0000-0000-00004F690000}"/>
    <cellStyle name="Normal 11 2 2 2 2 4 2" xfId="16575" xr:uid="{00000000-0005-0000-0000-000050690000}"/>
    <cellStyle name="Normal 11 2 2 2 2 5" xfId="16576" xr:uid="{00000000-0005-0000-0000-000051690000}"/>
    <cellStyle name="Normal 11 2 2 2 3" xfId="16577" xr:uid="{00000000-0005-0000-0000-000052690000}"/>
    <cellStyle name="Normal 11 2 2 2 3 2" xfId="16578" xr:uid="{00000000-0005-0000-0000-000053690000}"/>
    <cellStyle name="Normal 11 2 2 2 3 2 2" xfId="16579" xr:uid="{00000000-0005-0000-0000-000054690000}"/>
    <cellStyle name="Normal 11 2 2 2 3 3" xfId="16580" xr:uid="{00000000-0005-0000-0000-000055690000}"/>
    <cellStyle name="Normal 11 2 2 2 3 3 2" xfId="16581" xr:uid="{00000000-0005-0000-0000-000056690000}"/>
    <cellStyle name="Normal 11 2 2 2 3 4" xfId="16582" xr:uid="{00000000-0005-0000-0000-000057690000}"/>
    <cellStyle name="Normal 11 2 2 2 4" xfId="16583" xr:uid="{00000000-0005-0000-0000-000058690000}"/>
    <cellStyle name="Normal 11 2 2 2 4 2" xfId="16584" xr:uid="{00000000-0005-0000-0000-000059690000}"/>
    <cellStyle name="Normal 11 2 2 2 5" xfId="16585" xr:uid="{00000000-0005-0000-0000-00005A690000}"/>
    <cellStyle name="Normal 11 2 2 2 5 2" xfId="16586" xr:uid="{00000000-0005-0000-0000-00005B690000}"/>
    <cellStyle name="Normal 11 2 2 2 6" xfId="16587" xr:uid="{00000000-0005-0000-0000-00005C690000}"/>
    <cellStyle name="Normal 11 2 2 3" xfId="16588" xr:uid="{00000000-0005-0000-0000-00005D690000}"/>
    <cellStyle name="Normal 11 2 2 3 2" xfId="16589" xr:uid="{00000000-0005-0000-0000-00005E690000}"/>
    <cellStyle name="Normal 11 2 2 3 2 2" xfId="16590" xr:uid="{00000000-0005-0000-0000-00005F690000}"/>
    <cellStyle name="Normal 11 2 2 3 2 2 2" xfId="16591" xr:uid="{00000000-0005-0000-0000-000060690000}"/>
    <cellStyle name="Normal 11 2 2 3 2 2 2 2" xfId="16592" xr:uid="{00000000-0005-0000-0000-000061690000}"/>
    <cellStyle name="Normal 11 2 2 3 2 2 3" xfId="16593" xr:uid="{00000000-0005-0000-0000-000062690000}"/>
    <cellStyle name="Normal 11 2 2 3 2 2 3 2" xfId="16594" xr:uid="{00000000-0005-0000-0000-000063690000}"/>
    <cellStyle name="Normal 11 2 2 3 2 2 4" xfId="16595" xr:uid="{00000000-0005-0000-0000-000064690000}"/>
    <cellStyle name="Normal 11 2 2 3 2 3" xfId="16596" xr:uid="{00000000-0005-0000-0000-000065690000}"/>
    <cellStyle name="Normal 11 2 2 3 2 3 2" xfId="16597" xr:uid="{00000000-0005-0000-0000-000066690000}"/>
    <cellStyle name="Normal 11 2 2 3 2 4" xfId="16598" xr:uid="{00000000-0005-0000-0000-000067690000}"/>
    <cellStyle name="Normal 11 2 2 3 2 4 2" xfId="16599" xr:uid="{00000000-0005-0000-0000-000068690000}"/>
    <cellStyle name="Normal 11 2 2 3 2 5" xfId="16600" xr:uid="{00000000-0005-0000-0000-000069690000}"/>
    <cellStyle name="Normal 11 2 2 3 3" xfId="16601" xr:uid="{00000000-0005-0000-0000-00006A690000}"/>
    <cellStyle name="Normal 11 2 2 3 3 2" xfId="16602" xr:uid="{00000000-0005-0000-0000-00006B690000}"/>
    <cellStyle name="Normal 11 2 2 3 3 2 2" xfId="16603" xr:uid="{00000000-0005-0000-0000-00006C690000}"/>
    <cellStyle name="Normal 11 2 2 3 3 3" xfId="16604" xr:uid="{00000000-0005-0000-0000-00006D690000}"/>
    <cellStyle name="Normal 11 2 2 3 3 3 2" xfId="16605" xr:uid="{00000000-0005-0000-0000-00006E690000}"/>
    <cellStyle name="Normal 11 2 2 3 3 4" xfId="16606" xr:uid="{00000000-0005-0000-0000-00006F690000}"/>
    <cellStyle name="Normal 11 2 2 3 4" xfId="16607" xr:uid="{00000000-0005-0000-0000-000070690000}"/>
    <cellStyle name="Normal 11 2 2 3 4 2" xfId="16608" xr:uid="{00000000-0005-0000-0000-000071690000}"/>
    <cellStyle name="Normal 11 2 2 3 5" xfId="16609" xr:uid="{00000000-0005-0000-0000-000072690000}"/>
    <cellStyle name="Normal 11 2 2 3 5 2" xfId="16610" xr:uid="{00000000-0005-0000-0000-000073690000}"/>
    <cellStyle name="Normal 11 2 2 3 6" xfId="16611" xr:uid="{00000000-0005-0000-0000-000074690000}"/>
    <cellStyle name="Normal 11 2 2 4" xfId="16612" xr:uid="{00000000-0005-0000-0000-000075690000}"/>
    <cellStyle name="Normal 11 2 2 4 2" xfId="16613" xr:uid="{00000000-0005-0000-0000-000076690000}"/>
    <cellStyle name="Normal 11 2 2 4 2 2" xfId="16614" xr:uid="{00000000-0005-0000-0000-000077690000}"/>
    <cellStyle name="Normal 11 2 2 4 2 2 2" xfId="16615" xr:uid="{00000000-0005-0000-0000-000078690000}"/>
    <cellStyle name="Normal 11 2 2 4 2 3" xfId="16616" xr:uid="{00000000-0005-0000-0000-000079690000}"/>
    <cellStyle name="Normal 11 2 2 4 2 3 2" xfId="16617" xr:uid="{00000000-0005-0000-0000-00007A690000}"/>
    <cellStyle name="Normal 11 2 2 4 2 4" xfId="16618" xr:uid="{00000000-0005-0000-0000-00007B690000}"/>
    <cellStyle name="Normal 11 2 2 4 3" xfId="16619" xr:uid="{00000000-0005-0000-0000-00007C690000}"/>
    <cellStyle name="Normal 11 2 2 4 3 2" xfId="16620" xr:uid="{00000000-0005-0000-0000-00007D690000}"/>
    <cellStyle name="Normal 11 2 2 4 4" xfId="16621" xr:uid="{00000000-0005-0000-0000-00007E690000}"/>
    <cellStyle name="Normal 11 2 2 4 4 2" xfId="16622" xr:uid="{00000000-0005-0000-0000-00007F690000}"/>
    <cellStyle name="Normal 11 2 2 4 5" xfId="16623" xr:uid="{00000000-0005-0000-0000-000080690000}"/>
    <cellStyle name="Normal 11 2 2 5" xfId="16624" xr:uid="{00000000-0005-0000-0000-000081690000}"/>
    <cellStyle name="Normal 11 2 2 5 2" xfId="16625" xr:uid="{00000000-0005-0000-0000-000082690000}"/>
    <cellStyle name="Normal 11 2 2 5 2 2" xfId="16626" xr:uid="{00000000-0005-0000-0000-000083690000}"/>
    <cellStyle name="Normal 11 2 2 5 2 2 2" xfId="16627" xr:uid="{00000000-0005-0000-0000-000084690000}"/>
    <cellStyle name="Normal 11 2 2 5 2 3" xfId="16628" xr:uid="{00000000-0005-0000-0000-000085690000}"/>
    <cellStyle name="Normal 11 2 2 5 2 3 2" xfId="16629" xr:uid="{00000000-0005-0000-0000-000086690000}"/>
    <cellStyle name="Normal 11 2 2 5 2 4" xfId="16630" xr:uid="{00000000-0005-0000-0000-000087690000}"/>
    <cellStyle name="Normal 11 2 2 5 3" xfId="16631" xr:uid="{00000000-0005-0000-0000-000088690000}"/>
    <cellStyle name="Normal 11 2 2 5 3 2" xfId="16632" xr:uid="{00000000-0005-0000-0000-000089690000}"/>
    <cellStyle name="Normal 11 2 2 5 4" xfId="16633" xr:uid="{00000000-0005-0000-0000-00008A690000}"/>
    <cellStyle name="Normal 11 2 2 5 4 2" xfId="16634" xr:uid="{00000000-0005-0000-0000-00008B690000}"/>
    <cellStyle name="Normal 11 2 2 5 5" xfId="16635" xr:uid="{00000000-0005-0000-0000-00008C690000}"/>
    <cellStyle name="Normal 11 2 2 6" xfId="16636" xr:uid="{00000000-0005-0000-0000-00008D690000}"/>
    <cellStyle name="Normal 11 2 2 6 2" xfId="16637" xr:uid="{00000000-0005-0000-0000-00008E690000}"/>
    <cellStyle name="Normal 11 2 2 6 2 2" xfId="16638" xr:uid="{00000000-0005-0000-0000-00008F690000}"/>
    <cellStyle name="Normal 11 2 2 6 3" xfId="16639" xr:uid="{00000000-0005-0000-0000-000090690000}"/>
    <cellStyle name="Normal 11 2 2 6 3 2" xfId="16640" xr:uid="{00000000-0005-0000-0000-000091690000}"/>
    <cellStyle name="Normal 11 2 2 6 4" xfId="16641" xr:uid="{00000000-0005-0000-0000-000092690000}"/>
    <cellStyle name="Normal 11 2 2 7" xfId="16642" xr:uid="{00000000-0005-0000-0000-000093690000}"/>
    <cellStyle name="Normal 11 2 2 7 2" xfId="16643" xr:uid="{00000000-0005-0000-0000-000094690000}"/>
    <cellStyle name="Normal 11 2 2 8" xfId="16644" xr:uid="{00000000-0005-0000-0000-000095690000}"/>
    <cellStyle name="Normal 11 2 2 8 2" xfId="16645" xr:uid="{00000000-0005-0000-0000-000096690000}"/>
    <cellStyle name="Normal 11 2 2 9" xfId="16646" xr:uid="{00000000-0005-0000-0000-000097690000}"/>
    <cellStyle name="Normal 11 2 3" xfId="16647" xr:uid="{00000000-0005-0000-0000-000098690000}"/>
    <cellStyle name="Normal 11 2 3 2" xfId="16648" xr:uid="{00000000-0005-0000-0000-000099690000}"/>
    <cellStyle name="Normal 11 2 3 2 2" xfId="16649" xr:uid="{00000000-0005-0000-0000-00009A690000}"/>
    <cellStyle name="Normal 11 2 3 2 2 2" xfId="16650" xr:uid="{00000000-0005-0000-0000-00009B690000}"/>
    <cellStyle name="Normal 11 2 3 2 2 2 2" xfId="16651" xr:uid="{00000000-0005-0000-0000-00009C690000}"/>
    <cellStyle name="Normal 11 2 3 2 2 3" xfId="16652" xr:uid="{00000000-0005-0000-0000-00009D690000}"/>
    <cellStyle name="Normal 11 2 3 2 2 3 2" xfId="16653" xr:uid="{00000000-0005-0000-0000-00009E690000}"/>
    <cellStyle name="Normal 11 2 3 2 2 4" xfId="16654" xr:uid="{00000000-0005-0000-0000-00009F690000}"/>
    <cellStyle name="Normal 11 2 3 2 3" xfId="16655" xr:uid="{00000000-0005-0000-0000-0000A0690000}"/>
    <cellStyle name="Normal 11 2 3 2 3 2" xfId="16656" xr:uid="{00000000-0005-0000-0000-0000A1690000}"/>
    <cellStyle name="Normal 11 2 3 2 4" xfId="16657" xr:uid="{00000000-0005-0000-0000-0000A2690000}"/>
    <cellStyle name="Normal 11 2 3 2 4 2" xfId="16658" xr:uid="{00000000-0005-0000-0000-0000A3690000}"/>
    <cellStyle name="Normal 11 2 3 2 5" xfId="16659" xr:uid="{00000000-0005-0000-0000-0000A4690000}"/>
    <cellStyle name="Normal 11 2 3 3" xfId="16660" xr:uid="{00000000-0005-0000-0000-0000A5690000}"/>
    <cellStyle name="Normal 11 2 3 3 2" xfId="16661" xr:uid="{00000000-0005-0000-0000-0000A6690000}"/>
    <cellStyle name="Normal 11 2 3 3 2 2" xfId="16662" xr:uid="{00000000-0005-0000-0000-0000A7690000}"/>
    <cellStyle name="Normal 11 2 3 3 3" xfId="16663" xr:uid="{00000000-0005-0000-0000-0000A8690000}"/>
    <cellStyle name="Normal 11 2 3 3 3 2" xfId="16664" xr:uid="{00000000-0005-0000-0000-0000A9690000}"/>
    <cellStyle name="Normal 11 2 3 3 4" xfId="16665" xr:uid="{00000000-0005-0000-0000-0000AA690000}"/>
    <cellStyle name="Normal 11 2 3 4" xfId="16666" xr:uid="{00000000-0005-0000-0000-0000AB690000}"/>
    <cellStyle name="Normal 11 2 3 4 2" xfId="16667" xr:uid="{00000000-0005-0000-0000-0000AC690000}"/>
    <cellStyle name="Normal 11 2 3 5" xfId="16668" xr:uid="{00000000-0005-0000-0000-0000AD690000}"/>
    <cellStyle name="Normal 11 2 3 5 2" xfId="16669" xr:uid="{00000000-0005-0000-0000-0000AE690000}"/>
    <cellStyle name="Normal 11 2 3 6" xfId="16670" xr:uid="{00000000-0005-0000-0000-0000AF690000}"/>
    <cellStyle name="Normal 11 2 4" xfId="16671" xr:uid="{00000000-0005-0000-0000-0000B0690000}"/>
    <cellStyle name="Normal 11 2 4 2" xfId="16672" xr:uid="{00000000-0005-0000-0000-0000B1690000}"/>
    <cellStyle name="Normal 11 2 4 2 2" xfId="16673" xr:uid="{00000000-0005-0000-0000-0000B2690000}"/>
    <cellStyle name="Normal 11 2 4 2 2 2" xfId="16674" xr:uid="{00000000-0005-0000-0000-0000B3690000}"/>
    <cellStyle name="Normal 11 2 4 2 2 2 2" xfId="16675" xr:uid="{00000000-0005-0000-0000-0000B4690000}"/>
    <cellStyle name="Normal 11 2 4 2 2 3" xfId="16676" xr:uid="{00000000-0005-0000-0000-0000B5690000}"/>
    <cellStyle name="Normal 11 2 4 2 2 3 2" xfId="16677" xr:uid="{00000000-0005-0000-0000-0000B6690000}"/>
    <cellStyle name="Normal 11 2 4 2 2 4" xfId="16678" xr:uid="{00000000-0005-0000-0000-0000B7690000}"/>
    <cellStyle name="Normal 11 2 4 2 3" xfId="16679" xr:uid="{00000000-0005-0000-0000-0000B8690000}"/>
    <cellStyle name="Normal 11 2 4 2 3 2" xfId="16680" xr:uid="{00000000-0005-0000-0000-0000B9690000}"/>
    <cellStyle name="Normal 11 2 4 2 4" xfId="16681" xr:uid="{00000000-0005-0000-0000-0000BA690000}"/>
    <cellStyle name="Normal 11 2 4 2 4 2" xfId="16682" xr:uid="{00000000-0005-0000-0000-0000BB690000}"/>
    <cellStyle name="Normal 11 2 4 2 5" xfId="16683" xr:uid="{00000000-0005-0000-0000-0000BC690000}"/>
    <cellStyle name="Normal 11 2 4 3" xfId="16684" xr:uid="{00000000-0005-0000-0000-0000BD690000}"/>
    <cellStyle name="Normal 11 2 4 3 2" xfId="16685" xr:uid="{00000000-0005-0000-0000-0000BE690000}"/>
    <cellStyle name="Normal 11 2 4 3 2 2" xfId="16686" xr:uid="{00000000-0005-0000-0000-0000BF690000}"/>
    <cellStyle name="Normal 11 2 4 3 3" xfId="16687" xr:uid="{00000000-0005-0000-0000-0000C0690000}"/>
    <cellStyle name="Normal 11 2 4 3 3 2" xfId="16688" xr:uid="{00000000-0005-0000-0000-0000C1690000}"/>
    <cellStyle name="Normal 11 2 4 3 4" xfId="16689" xr:uid="{00000000-0005-0000-0000-0000C2690000}"/>
    <cellStyle name="Normal 11 2 4 4" xfId="16690" xr:uid="{00000000-0005-0000-0000-0000C3690000}"/>
    <cellStyle name="Normal 11 2 4 4 2" xfId="16691" xr:uid="{00000000-0005-0000-0000-0000C4690000}"/>
    <cellStyle name="Normal 11 2 4 5" xfId="16692" xr:uid="{00000000-0005-0000-0000-0000C5690000}"/>
    <cellStyle name="Normal 11 2 4 5 2" xfId="16693" xr:uid="{00000000-0005-0000-0000-0000C6690000}"/>
    <cellStyle name="Normal 11 2 4 6" xfId="16694" xr:uid="{00000000-0005-0000-0000-0000C7690000}"/>
    <cellStyle name="Normal 11 2 5" xfId="16695" xr:uid="{00000000-0005-0000-0000-0000C8690000}"/>
    <cellStyle name="Normal 11 2 5 2" xfId="16696" xr:uid="{00000000-0005-0000-0000-0000C9690000}"/>
    <cellStyle name="Normal 11 2 5 2 2" xfId="16697" xr:uid="{00000000-0005-0000-0000-0000CA690000}"/>
    <cellStyle name="Normal 11 2 5 2 2 2" xfId="16698" xr:uid="{00000000-0005-0000-0000-0000CB690000}"/>
    <cellStyle name="Normal 11 2 5 2 3" xfId="16699" xr:uid="{00000000-0005-0000-0000-0000CC690000}"/>
    <cellStyle name="Normal 11 2 5 2 3 2" xfId="16700" xr:uid="{00000000-0005-0000-0000-0000CD690000}"/>
    <cellStyle name="Normal 11 2 5 2 4" xfId="16701" xr:uid="{00000000-0005-0000-0000-0000CE690000}"/>
    <cellStyle name="Normal 11 2 5 3" xfId="16702" xr:uid="{00000000-0005-0000-0000-0000CF690000}"/>
    <cellStyle name="Normal 11 2 5 3 2" xfId="16703" xr:uid="{00000000-0005-0000-0000-0000D0690000}"/>
    <cellStyle name="Normal 11 2 5 4" xfId="16704" xr:uid="{00000000-0005-0000-0000-0000D1690000}"/>
    <cellStyle name="Normal 11 2 5 4 2" xfId="16705" xr:uid="{00000000-0005-0000-0000-0000D2690000}"/>
    <cellStyle name="Normal 11 2 5 5" xfId="16706" xr:uid="{00000000-0005-0000-0000-0000D3690000}"/>
    <cellStyle name="Normal 11 2 6" xfId="16707" xr:uid="{00000000-0005-0000-0000-0000D4690000}"/>
    <cellStyle name="Normal 11 2 6 2" xfId="16708" xr:uid="{00000000-0005-0000-0000-0000D5690000}"/>
    <cellStyle name="Normal 11 2 6 2 2" xfId="16709" xr:uid="{00000000-0005-0000-0000-0000D6690000}"/>
    <cellStyle name="Normal 11 2 6 2 2 2" xfId="16710" xr:uid="{00000000-0005-0000-0000-0000D7690000}"/>
    <cellStyle name="Normal 11 2 6 2 3" xfId="16711" xr:uid="{00000000-0005-0000-0000-0000D8690000}"/>
    <cellStyle name="Normal 11 2 6 2 3 2" xfId="16712" xr:uid="{00000000-0005-0000-0000-0000D9690000}"/>
    <cellStyle name="Normal 11 2 6 2 4" xfId="16713" xr:uid="{00000000-0005-0000-0000-0000DA690000}"/>
    <cellStyle name="Normal 11 2 6 3" xfId="16714" xr:uid="{00000000-0005-0000-0000-0000DB690000}"/>
    <cellStyle name="Normal 11 2 6 3 2" xfId="16715" xr:uid="{00000000-0005-0000-0000-0000DC690000}"/>
    <cellStyle name="Normal 11 2 6 4" xfId="16716" xr:uid="{00000000-0005-0000-0000-0000DD690000}"/>
    <cellStyle name="Normal 11 2 6 4 2" xfId="16717" xr:uid="{00000000-0005-0000-0000-0000DE690000}"/>
    <cellStyle name="Normal 11 2 6 5" xfId="16718" xr:uid="{00000000-0005-0000-0000-0000DF690000}"/>
    <cellStyle name="Normal 11 2 7" xfId="16719" xr:uid="{00000000-0005-0000-0000-0000E0690000}"/>
    <cellStyle name="Normal 11 2 7 2" xfId="16720" xr:uid="{00000000-0005-0000-0000-0000E1690000}"/>
    <cellStyle name="Normal 11 2 7 2 2" xfId="16721" xr:uid="{00000000-0005-0000-0000-0000E2690000}"/>
    <cellStyle name="Normal 11 2 7 3" xfId="16722" xr:uid="{00000000-0005-0000-0000-0000E3690000}"/>
    <cellStyle name="Normal 11 2 7 3 2" xfId="16723" xr:uid="{00000000-0005-0000-0000-0000E4690000}"/>
    <cellStyle name="Normal 11 2 7 4" xfId="16724" xr:uid="{00000000-0005-0000-0000-0000E5690000}"/>
    <cellStyle name="Normal 11 2 8" xfId="16725" xr:uid="{00000000-0005-0000-0000-0000E6690000}"/>
    <cellStyle name="Normal 11 2 8 2" xfId="16726" xr:uid="{00000000-0005-0000-0000-0000E7690000}"/>
    <cellStyle name="Normal 11 2 9" xfId="16727" xr:uid="{00000000-0005-0000-0000-0000E8690000}"/>
    <cellStyle name="Normal 11 2 9 2" xfId="16728" xr:uid="{00000000-0005-0000-0000-0000E9690000}"/>
    <cellStyle name="Normal 11 3" xfId="16729" xr:uid="{00000000-0005-0000-0000-0000EA690000}"/>
    <cellStyle name="Normal 11 3 10" xfId="16730" xr:uid="{00000000-0005-0000-0000-0000EB690000}"/>
    <cellStyle name="Normal 11 3 2" xfId="16731" xr:uid="{00000000-0005-0000-0000-0000EC690000}"/>
    <cellStyle name="Normal 11 3 2 2" xfId="16732" xr:uid="{00000000-0005-0000-0000-0000ED690000}"/>
    <cellStyle name="Normal 11 3 2 2 2" xfId="16733" xr:uid="{00000000-0005-0000-0000-0000EE690000}"/>
    <cellStyle name="Normal 11 3 2 2 2 2" xfId="16734" xr:uid="{00000000-0005-0000-0000-0000EF690000}"/>
    <cellStyle name="Normal 11 3 2 2 2 2 2" xfId="16735" xr:uid="{00000000-0005-0000-0000-0000F0690000}"/>
    <cellStyle name="Normal 11 3 2 2 2 2 2 2" xfId="16736" xr:uid="{00000000-0005-0000-0000-0000F1690000}"/>
    <cellStyle name="Normal 11 3 2 2 2 2 3" xfId="16737" xr:uid="{00000000-0005-0000-0000-0000F2690000}"/>
    <cellStyle name="Normal 11 3 2 2 2 2 3 2" xfId="16738" xr:uid="{00000000-0005-0000-0000-0000F3690000}"/>
    <cellStyle name="Normal 11 3 2 2 2 2 4" xfId="16739" xr:uid="{00000000-0005-0000-0000-0000F4690000}"/>
    <cellStyle name="Normal 11 3 2 2 2 3" xfId="16740" xr:uid="{00000000-0005-0000-0000-0000F5690000}"/>
    <cellStyle name="Normal 11 3 2 2 2 3 2" xfId="16741" xr:uid="{00000000-0005-0000-0000-0000F6690000}"/>
    <cellStyle name="Normal 11 3 2 2 2 4" xfId="16742" xr:uid="{00000000-0005-0000-0000-0000F7690000}"/>
    <cellStyle name="Normal 11 3 2 2 2 4 2" xfId="16743" xr:uid="{00000000-0005-0000-0000-0000F8690000}"/>
    <cellStyle name="Normal 11 3 2 2 2 5" xfId="16744" xr:uid="{00000000-0005-0000-0000-0000F9690000}"/>
    <cellStyle name="Normal 11 3 2 2 3" xfId="16745" xr:uid="{00000000-0005-0000-0000-0000FA690000}"/>
    <cellStyle name="Normal 11 3 2 2 3 2" xfId="16746" xr:uid="{00000000-0005-0000-0000-0000FB690000}"/>
    <cellStyle name="Normal 11 3 2 2 3 2 2" xfId="16747" xr:uid="{00000000-0005-0000-0000-0000FC690000}"/>
    <cellStyle name="Normal 11 3 2 2 3 3" xfId="16748" xr:uid="{00000000-0005-0000-0000-0000FD690000}"/>
    <cellStyle name="Normal 11 3 2 2 3 3 2" xfId="16749" xr:uid="{00000000-0005-0000-0000-0000FE690000}"/>
    <cellStyle name="Normal 11 3 2 2 3 4" xfId="16750" xr:uid="{00000000-0005-0000-0000-0000FF690000}"/>
    <cellStyle name="Normal 11 3 2 2 4" xfId="16751" xr:uid="{00000000-0005-0000-0000-0000006A0000}"/>
    <cellStyle name="Normal 11 3 2 2 4 2" xfId="16752" xr:uid="{00000000-0005-0000-0000-0000016A0000}"/>
    <cellStyle name="Normal 11 3 2 2 5" xfId="16753" xr:uid="{00000000-0005-0000-0000-0000026A0000}"/>
    <cellStyle name="Normal 11 3 2 2 5 2" xfId="16754" xr:uid="{00000000-0005-0000-0000-0000036A0000}"/>
    <cellStyle name="Normal 11 3 2 2 6" xfId="16755" xr:uid="{00000000-0005-0000-0000-0000046A0000}"/>
    <cellStyle name="Normal 11 3 2 3" xfId="16756" xr:uid="{00000000-0005-0000-0000-0000056A0000}"/>
    <cellStyle name="Normal 11 3 2 3 2" xfId="16757" xr:uid="{00000000-0005-0000-0000-0000066A0000}"/>
    <cellStyle name="Normal 11 3 2 3 2 2" xfId="16758" xr:uid="{00000000-0005-0000-0000-0000076A0000}"/>
    <cellStyle name="Normal 11 3 2 3 2 2 2" xfId="16759" xr:uid="{00000000-0005-0000-0000-0000086A0000}"/>
    <cellStyle name="Normal 11 3 2 3 2 2 2 2" xfId="16760" xr:uid="{00000000-0005-0000-0000-0000096A0000}"/>
    <cellStyle name="Normal 11 3 2 3 2 2 3" xfId="16761" xr:uid="{00000000-0005-0000-0000-00000A6A0000}"/>
    <cellStyle name="Normal 11 3 2 3 2 2 3 2" xfId="16762" xr:uid="{00000000-0005-0000-0000-00000B6A0000}"/>
    <cellStyle name="Normal 11 3 2 3 2 2 4" xfId="16763" xr:uid="{00000000-0005-0000-0000-00000C6A0000}"/>
    <cellStyle name="Normal 11 3 2 3 2 3" xfId="16764" xr:uid="{00000000-0005-0000-0000-00000D6A0000}"/>
    <cellStyle name="Normal 11 3 2 3 2 3 2" xfId="16765" xr:uid="{00000000-0005-0000-0000-00000E6A0000}"/>
    <cellStyle name="Normal 11 3 2 3 2 4" xfId="16766" xr:uid="{00000000-0005-0000-0000-00000F6A0000}"/>
    <cellStyle name="Normal 11 3 2 3 2 4 2" xfId="16767" xr:uid="{00000000-0005-0000-0000-0000106A0000}"/>
    <cellStyle name="Normal 11 3 2 3 2 5" xfId="16768" xr:uid="{00000000-0005-0000-0000-0000116A0000}"/>
    <cellStyle name="Normal 11 3 2 3 3" xfId="16769" xr:uid="{00000000-0005-0000-0000-0000126A0000}"/>
    <cellStyle name="Normal 11 3 2 3 3 2" xfId="16770" xr:uid="{00000000-0005-0000-0000-0000136A0000}"/>
    <cellStyle name="Normal 11 3 2 3 3 2 2" xfId="16771" xr:uid="{00000000-0005-0000-0000-0000146A0000}"/>
    <cellStyle name="Normal 11 3 2 3 3 3" xfId="16772" xr:uid="{00000000-0005-0000-0000-0000156A0000}"/>
    <cellStyle name="Normal 11 3 2 3 3 3 2" xfId="16773" xr:uid="{00000000-0005-0000-0000-0000166A0000}"/>
    <cellStyle name="Normal 11 3 2 3 3 4" xfId="16774" xr:uid="{00000000-0005-0000-0000-0000176A0000}"/>
    <cellStyle name="Normal 11 3 2 3 4" xfId="16775" xr:uid="{00000000-0005-0000-0000-0000186A0000}"/>
    <cellStyle name="Normal 11 3 2 3 4 2" xfId="16776" xr:uid="{00000000-0005-0000-0000-0000196A0000}"/>
    <cellStyle name="Normal 11 3 2 3 5" xfId="16777" xr:uid="{00000000-0005-0000-0000-00001A6A0000}"/>
    <cellStyle name="Normal 11 3 2 3 5 2" xfId="16778" xr:uid="{00000000-0005-0000-0000-00001B6A0000}"/>
    <cellStyle name="Normal 11 3 2 3 6" xfId="16779" xr:uid="{00000000-0005-0000-0000-00001C6A0000}"/>
    <cellStyle name="Normal 11 3 2 4" xfId="16780" xr:uid="{00000000-0005-0000-0000-00001D6A0000}"/>
    <cellStyle name="Normal 11 3 2 4 2" xfId="16781" xr:uid="{00000000-0005-0000-0000-00001E6A0000}"/>
    <cellStyle name="Normal 11 3 2 4 2 2" xfId="16782" xr:uid="{00000000-0005-0000-0000-00001F6A0000}"/>
    <cellStyle name="Normal 11 3 2 4 2 2 2" xfId="16783" xr:uid="{00000000-0005-0000-0000-0000206A0000}"/>
    <cellStyle name="Normal 11 3 2 4 2 3" xfId="16784" xr:uid="{00000000-0005-0000-0000-0000216A0000}"/>
    <cellStyle name="Normal 11 3 2 4 2 3 2" xfId="16785" xr:uid="{00000000-0005-0000-0000-0000226A0000}"/>
    <cellStyle name="Normal 11 3 2 4 2 4" xfId="16786" xr:uid="{00000000-0005-0000-0000-0000236A0000}"/>
    <cellStyle name="Normal 11 3 2 4 3" xfId="16787" xr:uid="{00000000-0005-0000-0000-0000246A0000}"/>
    <cellStyle name="Normal 11 3 2 4 3 2" xfId="16788" xr:uid="{00000000-0005-0000-0000-0000256A0000}"/>
    <cellStyle name="Normal 11 3 2 4 4" xfId="16789" xr:uid="{00000000-0005-0000-0000-0000266A0000}"/>
    <cellStyle name="Normal 11 3 2 4 4 2" xfId="16790" xr:uid="{00000000-0005-0000-0000-0000276A0000}"/>
    <cellStyle name="Normal 11 3 2 4 5" xfId="16791" xr:uid="{00000000-0005-0000-0000-0000286A0000}"/>
    <cellStyle name="Normal 11 3 2 5" xfId="16792" xr:uid="{00000000-0005-0000-0000-0000296A0000}"/>
    <cellStyle name="Normal 11 3 2 5 2" xfId="16793" xr:uid="{00000000-0005-0000-0000-00002A6A0000}"/>
    <cellStyle name="Normal 11 3 2 5 2 2" xfId="16794" xr:uid="{00000000-0005-0000-0000-00002B6A0000}"/>
    <cellStyle name="Normal 11 3 2 5 2 2 2" xfId="16795" xr:uid="{00000000-0005-0000-0000-00002C6A0000}"/>
    <cellStyle name="Normal 11 3 2 5 2 3" xfId="16796" xr:uid="{00000000-0005-0000-0000-00002D6A0000}"/>
    <cellStyle name="Normal 11 3 2 5 2 3 2" xfId="16797" xr:uid="{00000000-0005-0000-0000-00002E6A0000}"/>
    <cellStyle name="Normal 11 3 2 5 2 4" xfId="16798" xr:uid="{00000000-0005-0000-0000-00002F6A0000}"/>
    <cellStyle name="Normal 11 3 2 5 3" xfId="16799" xr:uid="{00000000-0005-0000-0000-0000306A0000}"/>
    <cellStyle name="Normal 11 3 2 5 3 2" xfId="16800" xr:uid="{00000000-0005-0000-0000-0000316A0000}"/>
    <cellStyle name="Normal 11 3 2 5 4" xfId="16801" xr:uid="{00000000-0005-0000-0000-0000326A0000}"/>
    <cellStyle name="Normal 11 3 2 5 4 2" xfId="16802" xr:uid="{00000000-0005-0000-0000-0000336A0000}"/>
    <cellStyle name="Normal 11 3 2 5 5" xfId="16803" xr:uid="{00000000-0005-0000-0000-0000346A0000}"/>
    <cellStyle name="Normal 11 3 2 6" xfId="16804" xr:uid="{00000000-0005-0000-0000-0000356A0000}"/>
    <cellStyle name="Normal 11 3 2 6 2" xfId="16805" xr:uid="{00000000-0005-0000-0000-0000366A0000}"/>
    <cellStyle name="Normal 11 3 2 6 2 2" xfId="16806" xr:uid="{00000000-0005-0000-0000-0000376A0000}"/>
    <cellStyle name="Normal 11 3 2 6 3" xfId="16807" xr:uid="{00000000-0005-0000-0000-0000386A0000}"/>
    <cellStyle name="Normal 11 3 2 6 3 2" xfId="16808" xr:uid="{00000000-0005-0000-0000-0000396A0000}"/>
    <cellStyle name="Normal 11 3 2 6 4" xfId="16809" xr:uid="{00000000-0005-0000-0000-00003A6A0000}"/>
    <cellStyle name="Normal 11 3 2 7" xfId="16810" xr:uid="{00000000-0005-0000-0000-00003B6A0000}"/>
    <cellStyle name="Normal 11 3 2 7 2" xfId="16811" xr:uid="{00000000-0005-0000-0000-00003C6A0000}"/>
    <cellStyle name="Normal 11 3 2 8" xfId="16812" xr:uid="{00000000-0005-0000-0000-00003D6A0000}"/>
    <cellStyle name="Normal 11 3 2 8 2" xfId="16813" xr:uid="{00000000-0005-0000-0000-00003E6A0000}"/>
    <cellStyle name="Normal 11 3 2 9" xfId="16814" xr:uid="{00000000-0005-0000-0000-00003F6A0000}"/>
    <cellStyle name="Normal 11 3 3" xfId="16815" xr:uid="{00000000-0005-0000-0000-0000406A0000}"/>
    <cellStyle name="Normal 11 3 3 2" xfId="16816" xr:uid="{00000000-0005-0000-0000-0000416A0000}"/>
    <cellStyle name="Normal 11 3 3 2 2" xfId="16817" xr:uid="{00000000-0005-0000-0000-0000426A0000}"/>
    <cellStyle name="Normal 11 3 3 2 2 2" xfId="16818" xr:uid="{00000000-0005-0000-0000-0000436A0000}"/>
    <cellStyle name="Normal 11 3 3 2 2 2 2" xfId="16819" xr:uid="{00000000-0005-0000-0000-0000446A0000}"/>
    <cellStyle name="Normal 11 3 3 2 2 3" xfId="16820" xr:uid="{00000000-0005-0000-0000-0000456A0000}"/>
    <cellStyle name="Normal 11 3 3 2 2 3 2" xfId="16821" xr:uid="{00000000-0005-0000-0000-0000466A0000}"/>
    <cellStyle name="Normal 11 3 3 2 2 4" xfId="16822" xr:uid="{00000000-0005-0000-0000-0000476A0000}"/>
    <cellStyle name="Normal 11 3 3 2 3" xfId="16823" xr:uid="{00000000-0005-0000-0000-0000486A0000}"/>
    <cellStyle name="Normal 11 3 3 2 3 2" xfId="16824" xr:uid="{00000000-0005-0000-0000-0000496A0000}"/>
    <cellStyle name="Normal 11 3 3 2 4" xfId="16825" xr:uid="{00000000-0005-0000-0000-00004A6A0000}"/>
    <cellStyle name="Normal 11 3 3 2 4 2" xfId="16826" xr:uid="{00000000-0005-0000-0000-00004B6A0000}"/>
    <cellStyle name="Normal 11 3 3 2 5" xfId="16827" xr:uid="{00000000-0005-0000-0000-00004C6A0000}"/>
    <cellStyle name="Normal 11 3 3 3" xfId="16828" xr:uid="{00000000-0005-0000-0000-00004D6A0000}"/>
    <cellStyle name="Normal 11 3 3 3 2" xfId="16829" xr:uid="{00000000-0005-0000-0000-00004E6A0000}"/>
    <cellStyle name="Normal 11 3 3 3 2 2" xfId="16830" xr:uid="{00000000-0005-0000-0000-00004F6A0000}"/>
    <cellStyle name="Normal 11 3 3 3 3" xfId="16831" xr:uid="{00000000-0005-0000-0000-0000506A0000}"/>
    <cellStyle name="Normal 11 3 3 3 3 2" xfId="16832" xr:uid="{00000000-0005-0000-0000-0000516A0000}"/>
    <cellStyle name="Normal 11 3 3 3 4" xfId="16833" xr:uid="{00000000-0005-0000-0000-0000526A0000}"/>
    <cellStyle name="Normal 11 3 3 4" xfId="16834" xr:uid="{00000000-0005-0000-0000-0000536A0000}"/>
    <cellStyle name="Normal 11 3 3 4 2" xfId="16835" xr:uid="{00000000-0005-0000-0000-0000546A0000}"/>
    <cellStyle name="Normal 11 3 3 5" xfId="16836" xr:uid="{00000000-0005-0000-0000-0000556A0000}"/>
    <cellStyle name="Normal 11 3 3 5 2" xfId="16837" xr:uid="{00000000-0005-0000-0000-0000566A0000}"/>
    <cellStyle name="Normal 11 3 3 6" xfId="16838" xr:uid="{00000000-0005-0000-0000-0000576A0000}"/>
    <cellStyle name="Normal 11 3 4" xfId="16839" xr:uid="{00000000-0005-0000-0000-0000586A0000}"/>
    <cellStyle name="Normal 11 3 4 2" xfId="16840" xr:uid="{00000000-0005-0000-0000-0000596A0000}"/>
    <cellStyle name="Normal 11 3 4 2 2" xfId="16841" xr:uid="{00000000-0005-0000-0000-00005A6A0000}"/>
    <cellStyle name="Normal 11 3 4 2 2 2" xfId="16842" xr:uid="{00000000-0005-0000-0000-00005B6A0000}"/>
    <cellStyle name="Normal 11 3 4 2 2 2 2" xfId="16843" xr:uid="{00000000-0005-0000-0000-00005C6A0000}"/>
    <cellStyle name="Normal 11 3 4 2 2 3" xfId="16844" xr:uid="{00000000-0005-0000-0000-00005D6A0000}"/>
    <cellStyle name="Normal 11 3 4 2 2 3 2" xfId="16845" xr:uid="{00000000-0005-0000-0000-00005E6A0000}"/>
    <cellStyle name="Normal 11 3 4 2 2 4" xfId="16846" xr:uid="{00000000-0005-0000-0000-00005F6A0000}"/>
    <cellStyle name="Normal 11 3 4 2 3" xfId="16847" xr:uid="{00000000-0005-0000-0000-0000606A0000}"/>
    <cellStyle name="Normal 11 3 4 2 3 2" xfId="16848" xr:uid="{00000000-0005-0000-0000-0000616A0000}"/>
    <cellStyle name="Normal 11 3 4 2 4" xfId="16849" xr:uid="{00000000-0005-0000-0000-0000626A0000}"/>
    <cellStyle name="Normal 11 3 4 2 4 2" xfId="16850" xr:uid="{00000000-0005-0000-0000-0000636A0000}"/>
    <cellStyle name="Normal 11 3 4 2 5" xfId="16851" xr:uid="{00000000-0005-0000-0000-0000646A0000}"/>
    <cellStyle name="Normal 11 3 4 3" xfId="16852" xr:uid="{00000000-0005-0000-0000-0000656A0000}"/>
    <cellStyle name="Normal 11 3 4 3 2" xfId="16853" xr:uid="{00000000-0005-0000-0000-0000666A0000}"/>
    <cellStyle name="Normal 11 3 4 3 2 2" xfId="16854" xr:uid="{00000000-0005-0000-0000-0000676A0000}"/>
    <cellStyle name="Normal 11 3 4 3 3" xfId="16855" xr:uid="{00000000-0005-0000-0000-0000686A0000}"/>
    <cellStyle name="Normal 11 3 4 3 3 2" xfId="16856" xr:uid="{00000000-0005-0000-0000-0000696A0000}"/>
    <cellStyle name="Normal 11 3 4 3 4" xfId="16857" xr:uid="{00000000-0005-0000-0000-00006A6A0000}"/>
    <cellStyle name="Normal 11 3 4 4" xfId="16858" xr:uid="{00000000-0005-0000-0000-00006B6A0000}"/>
    <cellStyle name="Normal 11 3 4 4 2" xfId="16859" xr:uid="{00000000-0005-0000-0000-00006C6A0000}"/>
    <cellStyle name="Normal 11 3 4 5" xfId="16860" xr:uid="{00000000-0005-0000-0000-00006D6A0000}"/>
    <cellStyle name="Normal 11 3 4 5 2" xfId="16861" xr:uid="{00000000-0005-0000-0000-00006E6A0000}"/>
    <cellStyle name="Normal 11 3 4 6" xfId="16862" xr:uid="{00000000-0005-0000-0000-00006F6A0000}"/>
    <cellStyle name="Normal 11 3 5" xfId="16863" xr:uid="{00000000-0005-0000-0000-0000706A0000}"/>
    <cellStyle name="Normal 11 3 5 2" xfId="16864" xr:uid="{00000000-0005-0000-0000-0000716A0000}"/>
    <cellStyle name="Normal 11 3 5 2 2" xfId="16865" xr:uid="{00000000-0005-0000-0000-0000726A0000}"/>
    <cellStyle name="Normal 11 3 5 2 2 2" xfId="16866" xr:uid="{00000000-0005-0000-0000-0000736A0000}"/>
    <cellStyle name="Normal 11 3 5 2 3" xfId="16867" xr:uid="{00000000-0005-0000-0000-0000746A0000}"/>
    <cellStyle name="Normal 11 3 5 2 3 2" xfId="16868" xr:uid="{00000000-0005-0000-0000-0000756A0000}"/>
    <cellStyle name="Normal 11 3 5 2 4" xfId="16869" xr:uid="{00000000-0005-0000-0000-0000766A0000}"/>
    <cellStyle name="Normal 11 3 5 3" xfId="16870" xr:uid="{00000000-0005-0000-0000-0000776A0000}"/>
    <cellStyle name="Normal 11 3 5 3 2" xfId="16871" xr:uid="{00000000-0005-0000-0000-0000786A0000}"/>
    <cellStyle name="Normal 11 3 5 4" xfId="16872" xr:uid="{00000000-0005-0000-0000-0000796A0000}"/>
    <cellStyle name="Normal 11 3 5 4 2" xfId="16873" xr:uid="{00000000-0005-0000-0000-00007A6A0000}"/>
    <cellStyle name="Normal 11 3 5 5" xfId="16874" xr:uid="{00000000-0005-0000-0000-00007B6A0000}"/>
    <cellStyle name="Normal 11 3 6" xfId="16875" xr:uid="{00000000-0005-0000-0000-00007C6A0000}"/>
    <cellStyle name="Normal 11 3 6 2" xfId="16876" xr:uid="{00000000-0005-0000-0000-00007D6A0000}"/>
    <cellStyle name="Normal 11 3 6 2 2" xfId="16877" xr:uid="{00000000-0005-0000-0000-00007E6A0000}"/>
    <cellStyle name="Normal 11 3 6 2 2 2" xfId="16878" xr:uid="{00000000-0005-0000-0000-00007F6A0000}"/>
    <cellStyle name="Normal 11 3 6 2 3" xfId="16879" xr:uid="{00000000-0005-0000-0000-0000806A0000}"/>
    <cellStyle name="Normal 11 3 6 2 3 2" xfId="16880" xr:uid="{00000000-0005-0000-0000-0000816A0000}"/>
    <cellStyle name="Normal 11 3 6 2 4" xfId="16881" xr:uid="{00000000-0005-0000-0000-0000826A0000}"/>
    <cellStyle name="Normal 11 3 6 3" xfId="16882" xr:uid="{00000000-0005-0000-0000-0000836A0000}"/>
    <cellStyle name="Normal 11 3 6 3 2" xfId="16883" xr:uid="{00000000-0005-0000-0000-0000846A0000}"/>
    <cellStyle name="Normal 11 3 6 4" xfId="16884" xr:uid="{00000000-0005-0000-0000-0000856A0000}"/>
    <cellStyle name="Normal 11 3 6 4 2" xfId="16885" xr:uid="{00000000-0005-0000-0000-0000866A0000}"/>
    <cellStyle name="Normal 11 3 6 5" xfId="16886" xr:uid="{00000000-0005-0000-0000-0000876A0000}"/>
    <cellStyle name="Normal 11 3 7" xfId="16887" xr:uid="{00000000-0005-0000-0000-0000886A0000}"/>
    <cellStyle name="Normal 11 3 7 2" xfId="16888" xr:uid="{00000000-0005-0000-0000-0000896A0000}"/>
    <cellStyle name="Normal 11 3 7 2 2" xfId="16889" xr:uid="{00000000-0005-0000-0000-00008A6A0000}"/>
    <cellStyle name="Normal 11 3 7 3" xfId="16890" xr:uid="{00000000-0005-0000-0000-00008B6A0000}"/>
    <cellStyle name="Normal 11 3 7 3 2" xfId="16891" xr:uid="{00000000-0005-0000-0000-00008C6A0000}"/>
    <cellStyle name="Normal 11 3 7 4" xfId="16892" xr:uid="{00000000-0005-0000-0000-00008D6A0000}"/>
    <cellStyle name="Normal 11 3 8" xfId="16893" xr:uid="{00000000-0005-0000-0000-00008E6A0000}"/>
    <cellStyle name="Normal 11 3 8 2" xfId="16894" xr:uid="{00000000-0005-0000-0000-00008F6A0000}"/>
    <cellStyle name="Normal 11 3 9" xfId="16895" xr:uid="{00000000-0005-0000-0000-0000906A0000}"/>
    <cellStyle name="Normal 11 3 9 2" xfId="16896" xr:uid="{00000000-0005-0000-0000-0000916A0000}"/>
    <cellStyle name="Normal 11 4" xfId="16897" xr:uid="{00000000-0005-0000-0000-0000926A0000}"/>
    <cellStyle name="Normal 11 4 2" xfId="16898" xr:uid="{00000000-0005-0000-0000-0000936A0000}"/>
    <cellStyle name="Normal 11 4 2 2" xfId="16899" xr:uid="{00000000-0005-0000-0000-0000946A0000}"/>
    <cellStyle name="Normal 11 4 2 2 2" xfId="16900" xr:uid="{00000000-0005-0000-0000-0000956A0000}"/>
    <cellStyle name="Normal 11 4 2 2 2 2" xfId="16901" xr:uid="{00000000-0005-0000-0000-0000966A0000}"/>
    <cellStyle name="Normal 11 4 2 2 2 2 2" xfId="16902" xr:uid="{00000000-0005-0000-0000-0000976A0000}"/>
    <cellStyle name="Normal 11 4 2 2 2 3" xfId="16903" xr:uid="{00000000-0005-0000-0000-0000986A0000}"/>
    <cellStyle name="Normal 11 4 2 2 2 3 2" xfId="16904" xr:uid="{00000000-0005-0000-0000-0000996A0000}"/>
    <cellStyle name="Normal 11 4 2 2 2 4" xfId="16905" xr:uid="{00000000-0005-0000-0000-00009A6A0000}"/>
    <cellStyle name="Normal 11 4 2 2 3" xfId="16906" xr:uid="{00000000-0005-0000-0000-00009B6A0000}"/>
    <cellStyle name="Normal 11 4 2 2 3 2" xfId="16907" xr:uid="{00000000-0005-0000-0000-00009C6A0000}"/>
    <cellStyle name="Normal 11 4 2 2 4" xfId="16908" xr:uid="{00000000-0005-0000-0000-00009D6A0000}"/>
    <cellStyle name="Normal 11 4 2 2 4 2" xfId="16909" xr:uid="{00000000-0005-0000-0000-00009E6A0000}"/>
    <cellStyle name="Normal 11 4 2 2 5" xfId="16910" xr:uid="{00000000-0005-0000-0000-00009F6A0000}"/>
    <cellStyle name="Normal 11 4 2 3" xfId="16911" xr:uid="{00000000-0005-0000-0000-0000A06A0000}"/>
    <cellStyle name="Normal 11 4 2 3 2" xfId="16912" xr:uid="{00000000-0005-0000-0000-0000A16A0000}"/>
    <cellStyle name="Normal 11 4 2 3 2 2" xfId="16913" xr:uid="{00000000-0005-0000-0000-0000A26A0000}"/>
    <cellStyle name="Normal 11 4 2 3 3" xfId="16914" xr:uid="{00000000-0005-0000-0000-0000A36A0000}"/>
    <cellStyle name="Normal 11 4 2 3 3 2" xfId="16915" xr:uid="{00000000-0005-0000-0000-0000A46A0000}"/>
    <cellStyle name="Normal 11 4 2 3 4" xfId="16916" xr:uid="{00000000-0005-0000-0000-0000A56A0000}"/>
    <cellStyle name="Normal 11 4 2 4" xfId="16917" xr:uid="{00000000-0005-0000-0000-0000A66A0000}"/>
    <cellStyle name="Normal 11 4 2 4 2" xfId="16918" xr:uid="{00000000-0005-0000-0000-0000A76A0000}"/>
    <cellStyle name="Normal 11 4 2 5" xfId="16919" xr:uid="{00000000-0005-0000-0000-0000A86A0000}"/>
    <cellStyle name="Normal 11 4 2 5 2" xfId="16920" xr:uid="{00000000-0005-0000-0000-0000A96A0000}"/>
    <cellStyle name="Normal 11 4 2 6" xfId="16921" xr:uid="{00000000-0005-0000-0000-0000AA6A0000}"/>
    <cellStyle name="Normal 11 4 3" xfId="16922" xr:uid="{00000000-0005-0000-0000-0000AB6A0000}"/>
    <cellStyle name="Normal 11 4 3 2" xfId="16923" xr:uid="{00000000-0005-0000-0000-0000AC6A0000}"/>
    <cellStyle name="Normal 11 4 3 2 2" xfId="16924" xr:uid="{00000000-0005-0000-0000-0000AD6A0000}"/>
    <cellStyle name="Normal 11 4 3 2 2 2" xfId="16925" xr:uid="{00000000-0005-0000-0000-0000AE6A0000}"/>
    <cellStyle name="Normal 11 4 3 2 2 2 2" xfId="16926" xr:uid="{00000000-0005-0000-0000-0000AF6A0000}"/>
    <cellStyle name="Normal 11 4 3 2 2 3" xfId="16927" xr:uid="{00000000-0005-0000-0000-0000B06A0000}"/>
    <cellStyle name="Normal 11 4 3 2 2 3 2" xfId="16928" xr:uid="{00000000-0005-0000-0000-0000B16A0000}"/>
    <cellStyle name="Normal 11 4 3 2 2 4" xfId="16929" xr:uid="{00000000-0005-0000-0000-0000B26A0000}"/>
    <cellStyle name="Normal 11 4 3 2 3" xfId="16930" xr:uid="{00000000-0005-0000-0000-0000B36A0000}"/>
    <cellStyle name="Normal 11 4 3 2 3 2" xfId="16931" xr:uid="{00000000-0005-0000-0000-0000B46A0000}"/>
    <cellStyle name="Normal 11 4 3 2 4" xfId="16932" xr:uid="{00000000-0005-0000-0000-0000B56A0000}"/>
    <cellStyle name="Normal 11 4 3 2 4 2" xfId="16933" xr:uid="{00000000-0005-0000-0000-0000B66A0000}"/>
    <cellStyle name="Normal 11 4 3 2 5" xfId="16934" xr:uid="{00000000-0005-0000-0000-0000B76A0000}"/>
    <cellStyle name="Normal 11 4 3 3" xfId="16935" xr:uid="{00000000-0005-0000-0000-0000B86A0000}"/>
    <cellStyle name="Normal 11 4 3 3 2" xfId="16936" xr:uid="{00000000-0005-0000-0000-0000B96A0000}"/>
    <cellStyle name="Normal 11 4 3 3 2 2" xfId="16937" xr:uid="{00000000-0005-0000-0000-0000BA6A0000}"/>
    <cellStyle name="Normal 11 4 3 3 3" xfId="16938" xr:uid="{00000000-0005-0000-0000-0000BB6A0000}"/>
    <cellStyle name="Normal 11 4 3 3 3 2" xfId="16939" xr:uid="{00000000-0005-0000-0000-0000BC6A0000}"/>
    <cellStyle name="Normal 11 4 3 3 4" xfId="16940" xr:uid="{00000000-0005-0000-0000-0000BD6A0000}"/>
    <cellStyle name="Normal 11 4 3 4" xfId="16941" xr:uid="{00000000-0005-0000-0000-0000BE6A0000}"/>
    <cellStyle name="Normal 11 4 3 4 2" xfId="16942" xr:uid="{00000000-0005-0000-0000-0000BF6A0000}"/>
    <cellStyle name="Normal 11 4 3 5" xfId="16943" xr:uid="{00000000-0005-0000-0000-0000C06A0000}"/>
    <cellStyle name="Normal 11 4 3 5 2" xfId="16944" xr:uid="{00000000-0005-0000-0000-0000C16A0000}"/>
    <cellStyle name="Normal 11 4 3 6" xfId="16945" xr:uid="{00000000-0005-0000-0000-0000C26A0000}"/>
    <cellStyle name="Normal 11 4 4" xfId="16946" xr:uid="{00000000-0005-0000-0000-0000C36A0000}"/>
    <cellStyle name="Normal 11 4 4 2" xfId="16947" xr:uid="{00000000-0005-0000-0000-0000C46A0000}"/>
    <cellStyle name="Normal 11 4 4 2 2" xfId="16948" xr:uid="{00000000-0005-0000-0000-0000C56A0000}"/>
    <cellStyle name="Normal 11 4 4 2 2 2" xfId="16949" xr:uid="{00000000-0005-0000-0000-0000C66A0000}"/>
    <cellStyle name="Normal 11 4 4 2 3" xfId="16950" xr:uid="{00000000-0005-0000-0000-0000C76A0000}"/>
    <cellStyle name="Normal 11 4 4 2 3 2" xfId="16951" xr:uid="{00000000-0005-0000-0000-0000C86A0000}"/>
    <cellStyle name="Normal 11 4 4 2 4" xfId="16952" xr:uid="{00000000-0005-0000-0000-0000C96A0000}"/>
    <cellStyle name="Normal 11 4 4 3" xfId="16953" xr:uid="{00000000-0005-0000-0000-0000CA6A0000}"/>
    <cellStyle name="Normal 11 4 4 3 2" xfId="16954" xr:uid="{00000000-0005-0000-0000-0000CB6A0000}"/>
    <cellStyle name="Normal 11 4 4 4" xfId="16955" xr:uid="{00000000-0005-0000-0000-0000CC6A0000}"/>
    <cellStyle name="Normal 11 4 4 4 2" xfId="16956" xr:uid="{00000000-0005-0000-0000-0000CD6A0000}"/>
    <cellStyle name="Normal 11 4 4 5" xfId="16957" xr:uid="{00000000-0005-0000-0000-0000CE6A0000}"/>
    <cellStyle name="Normal 11 4 5" xfId="16958" xr:uid="{00000000-0005-0000-0000-0000CF6A0000}"/>
    <cellStyle name="Normal 11 4 5 2" xfId="16959" xr:uid="{00000000-0005-0000-0000-0000D06A0000}"/>
    <cellStyle name="Normal 11 4 5 2 2" xfId="16960" xr:uid="{00000000-0005-0000-0000-0000D16A0000}"/>
    <cellStyle name="Normal 11 4 5 2 2 2" xfId="16961" xr:uid="{00000000-0005-0000-0000-0000D26A0000}"/>
    <cellStyle name="Normal 11 4 5 2 3" xfId="16962" xr:uid="{00000000-0005-0000-0000-0000D36A0000}"/>
    <cellStyle name="Normal 11 4 5 2 3 2" xfId="16963" xr:uid="{00000000-0005-0000-0000-0000D46A0000}"/>
    <cellStyle name="Normal 11 4 5 2 4" xfId="16964" xr:uid="{00000000-0005-0000-0000-0000D56A0000}"/>
    <cellStyle name="Normal 11 4 5 3" xfId="16965" xr:uid="{00000000-0005-0000-0000-0000D66A0000}"/>
    <cellStyle name="Normal 11 4 5 3 2" xfId="16966" xr:uid="{00000000-0005-0000-0000-0000D76A0000}"/>
    <cellStyle name="Normal 11 4 5 4" xfId="16967" xr:uid="{00000000-0005-0000-0000-0000D86A0000}"/>
    <cellStyle name="Normal 11 4 5 4 2" xfId="16968" xr:uid="{00000000-0005-0000-0000-0000D96A0000}"/>
    <cellStyle name="Normal 11 4 5 5" xfId="16969" xr:uid="{00000000-0005-0000-0000-0000DA6A0000}"/>
    <cellStyle name="Normal 11 4 6" xfId="16970" xr:uid="{00000000-0005-0000-0000-0000DB6A0000}"/>
    <cellStyle name="Normal 11 4 6 2" xfId="16971" xr:uid="{00000000-0005-0000-0000-0000DC6A0000}"/>
    <cellStyle name="Normal 11 4 6 2 2" xfId="16972" xr:uid="{00000000-0005-0000-0000-0000DD6A0000}"/>
    <cellStyle name="Normal 11 4 6 3" xfId="16973" xr:uid="{00000000-0005-0000-0000-0000DE6A0000}"/>
    <cellStyle name="Normal 11 4 6 3 2" xfId="16974" xr:uid="{00000000-0005-0000-0000-0000DF6A0000}"/>
    <cellStyle name="Normal 11 4 6 4" xfId="16975" xr:uid="{00000000-0005-0000-0000-0000E06A0000}"/>
    <cellStyle name="Normal 11 4 7" xfId="16976" xr:uid="{00000000-0005-0000-0000-0000E16A0000}"/>
    <cellStyle name="Normal 11 4 7 2" xfId="16977" xr:uid="{00000000-0005-0000-0000-0000E26A0000}"/>
    <cellStyle name="Normal 11 4 8" xfId="16978" xr:uid="{00000000-0005-0000-0000-0000E36A0000}"/>
    <cellStyle name="Normal 11 4 8 2" xfId="16979" xr:uid="{00000000-0005-0000-0000-0000E46A0000}"/>
    <cellStyle name="Normal 11 4 9" xfId="16980" xr:uid="{00000000-0005-0000-0000-0000E56A0000}"/>
    <cellStyle name="Normal 11 5" xfId="16981" xr:uid="{00000000-0005-0000-0000-0000E66A0000}"/>
    <cellStyle name="Normal 11 5 2" xfId="16982" xr:uid="{00000000-0005-0000-0000-0000E76A0000}"/>
    <cellStyle name="Normal 11 5 2 2" xfId="16983" xr:uid="{00000000-0005-0000-0000-0000E86A0000}"/>
    <cellStyle name="Normal 11 5 2 2 2" xfId="16984" xr:uid="{00000000-0005-0000-0000-0000E96A0000}"/>
    <cellStyle name="Normal 11 5 2 2 2 2" xfId="16985" xr:uid="{00000000-0005-0000-0000-0000EA6A0000}"/>
    <cellStyle name="Normal 11 5 2 2 2 2 2" xfId="16986" xr:uid="{00000000-0005-0000-0000-0000EB6A0000}"/>
    <cellStyle name="Normal 11 5 2 2 2 3" xfId="16987" xr:uid="{00000000-0005-0000-0000-0000EC6A0000}"/>
    <cellStyle name="Normal 11 5 2 2 2 3 2" xfId="16988" xr:uid="{00000000-0005-0000-0000-0000ED6A0000}"/>
    <cellStyle name="Normal 11 5 2 2 2 4" xfId="16989" xr:uid="{00000000-0005-0000-0000-0000EE6A0000}"/>
    <cellStyle name="Normal 11 5 2 2 3" xfId="16990" xr:uid="{00000000-0005-0000-0000-0000EF6A0000}"/>
    <cellStyle name="Normal 11 5 2 2 3 2" xfId="16991" xr:uid="{00000000-0005-0000-0000-0000F06A0000}"/>
    <cellStyle name="Normal 11 5 2 2 4" xfId="16992" xr:uid="{00000000-0005-0000-0000-0000F16A0000}"/>
    <cellStyle name="Normal 11 5 2 2 4 2" xfId="16993" xr:uid="{00000000-0005-0000-0000-0000F26A0000}"/>
    <cellStyle name="Normal 11 5 2 2 5" xfId="16994" xr:uid="{00000000-0005-0000-0000-0000F36A0000}"/>
    <cellStyle name="Normal 11 5 2 3" xfId="16995" xr:uid="{00000000-0005-0000-0000-0000F46A0000}"/>
    <cellStyle name="Normal 11 5 2 3 2" xfId="16996" xr:uid="{00000000-0005-0000-0000-0000F56A0000}"/>
    <cellStyle name="Normal 11 5 2 3 2 2" xfId="16997" xr:uid="{00000000-0005-0000-0000-0000F66A0000}"/>
    <cellStyle name="Normal 11 5 2 3 3" xfId="16998" xr:uid="{00000000-0005-0000-0000-0000F76A0000}"/>
    <cellStyle name="Normal 11 5 2 3 3 2" xfId="16999" xr:uid="{00000000-0005-0000-0000-0000F86A0000}"/>
    <cellStyle name="Normal 11 5 2 3 4" xfId="17000" xr:uid="{00000000-0005-0000-0000-0000F96A0000}"/>
    <cellStyle name="Normal 11 5 2 4" xfId="17001" xr:uid="{00000000-0005-0000-0000-0000FA6A0000}"/>
    <cellStyle name="Normal 11 5 2 4 2" xfId="17002" xr:uid="{00000000-0005-0000-0000-0000FB6A0000}"/>
    <cellStyle name="Normal 11 5 2 5" xfId="17003" xr:uid="{00000000-0005-0000-0000-0000FC6A0000}"/>
    <cellStyle name="Normal 11 5 2 5 2" xfId="17004" xr:uid="{00000000-0005-0000-0000-0000FD6A0000}"/>
    <cellStyle name="Normal 11 5 2 6" xfId="17005" xr:uid="{00000000-0005-0000-0000-0000FE6A0000}"/>
    <cellStyle name="Normal 11 5 3" xfId="17006" xr:uid="{00000000-0005-0000-0000-0000FF6A0000}"/>
    <cellStyle name="Normal 11 5 3 2" xfId="17007" xr:uid="{00000000-0005-0000-0000-0000006B0000}"/>
    <cellStyle name="Normal 11 5 3 2 2" xfId="17008" xr:uid="{00000000-0005-0000-0000-0000016B0000}"/>
    <cellStyle name="Normal 11 5 3 2 2 2" xfId="17009" xr:uid="{00000000-0005-0000-0000-0000026B0000}"/>
    <cellStyle name="Normal 11 5 3 2 2 2 2" xfId="17010" xr:uid="{00000000-0005-0000-0000-0000036B0000}"/>
    <cellStyle name="Normal 11 5 3 2 2 3" xfId="17011" xr:uid="{00000000-0005-0000-0000-0000046B0000}"/>
    <cellStyle name="Normal 11 5 3 2 2 3 2" xfId="17012" xr:uid="{00000000-0005-0000-0000-0000056B0000}"/>
    <cellStyle name="Normal 11 5 3 2 2 4" xfId="17013" xr:uid="{00000000-0005-0000-0000-0000066B0000}"/>
    <cellStyle name="Normal 11 5 3 2 3" xfId="17014" xr:uid="{00000000-0005-0000-0000-0000076B0000}"/>
    <cellStyle name="Normal 11 5 3 2 3 2" xfId="17015" xr:uid="{00000000-0005-0000-0000-0000086B0000}"/>
    <cellStyle name="Normal 11 5 3 2 4" xfId="17016" xr:uid="{00000000-0005-0000-0000-0000096B0000}"/>
    <cellStyle name="Normal 11 5 3 2 4 2" xfId="17017" xr:uid="{00000000-0005-0000-0000-00000A6B0000}"/>
    <cellStyle name="Normal 11 5 3 2 5" xfId="17018" xr:uid="{00000000-0005-0000-0000-00000B6B0000}"/>
    <cellStyle name="Normal 11 5 3 3" xfId="17019" xr:uid="{00000000-0005-0000-0000-00000C6B0000}"/>
    <cellStyle name="Normal 11 5 3 3 2" xfId="17020" xr:uid="{00000000-0005-0000-0000-00000D6B0000}"/>
    <cellStyle name="Normal 11 5 3 3 2 2" xfId="17021" xr:uid="{00000000-0005-0000-0000-00000E6B0000}"/>
    <cellStyle name="Normal 11 5 3 3 3" xfId="17022" xr:uid="{00000000-0005-0000-0000-00000F6B0000}"/>
    <cellStyle name="Normal 11 5 3 3 3 2" xfId="17023" xr:uid="{00000000-0005-0000-0000-0000106B0000}"/>
    <cellStyle name="Normal 11 5 3 3 4" xfId="17024" xr:uid="{00000000-0005-0000-0000-0000116B0000}"/>
    <cellStyle name="Normal 11 5 3 4" xfId="17025" xr:uid="{00000000-0005-0000-0000-0000126B0000}"/>
    <cellStyle name="Normal 11 5 3 4 2" xfId="17026" xr:uid="{00000000-0005-0000-0000-0000136B0000}"/>
    <cellStyle name="Normal 11 5 3 5" xfId="17027" xr:uid="{00000000-0005-0000-0000-0000146B0000}"/>
    <cellStyle name="Normal 11 5 3 5 2" xfId="17028" xr:uid="{00000000-0005-0000-0000-0000156B0000}"/>
    <cellStyle name="Normal 11 5 3 6" xfId="17029" xr:uid="{00000000-0005-0000-0000-0000166B0000}"/>
    <cellStyle name="Normal 11 5 4" xfId="17030" xr:uid="{00000000-0005-0000-0000-0000176B0000}"/>
    <cellStyle name="Normal 11 5 4 2" xfId="17031" xr:uid="{00000000-0005-0000-0000-0000186B0000}"/>
    <cellStyle name="Normal 11 5 4 2 2" xfId="17032" xr:uid="{00000000-0005-0000-0000-0000196B0000}"/>
    <cellStyle name="Normal 11 5 4 2 2 2" xfId="17033" xr:uid="{00000000-0005-0000-0000-00001A6B0000}"/>
    <cellStyle name="Normal 11 5 4 2 3" xfId="17034" xr:uid="{00000000-0005-0000-0000-00001B6B0000}"/>
    <cellStyle name="Normal 11 5 4 2 3 2" xfId="17035" xr:uid="{00000000-0005-0000-0000-00001C6B0000}"/>
    <cellStyle name="Normal 11 5 4 2 4" xfId="17036" xr:uid="{00000000-0005-0000-0000-00001D6B0000}"/>
    <cellStyle name="Normal 11 5 4 3" xfId="17037" xr:uid="{00000000-0005-0000-0000-00001E6B0000}"/>
    <cellStyle name="Normal 11 5 4 3 2" xfId="17038" xr:uid="{00000000-0005-0000-0000-00001F6B0000}"/>
    <cellStyle name="Normal 11 5 4 4" xfId="17039" xr:uid="{00000000-0005-0000-0000-0000206B0000}"/>
    <cellStyle name="Normal 11 5 4 4 2" xfId="17040" xr:uid="{00000000-0005-0000-0000-0000216B0000}"/>
    <cellStyle name="Normal 11 5 4 5" xfId="17041" xr:uid="{00000000-0005-0000-0000-0000226B0000}"/>
    <cellStyle name="Normal 11 5 5" xfId="17042" xr:uid="{00000000-0005-0000-0000-0000236B0000}"/>
    <cellStyle name="Normal 11 5 5 2" xfId="17043" xr:uid="{00000000-0005-0000-0000-0000246B0000}"/>
    <cellStyle name="Normal 11 5 5 2 2" xfId="17044" xr:uid="{00000000-0005-0000-0000-0000256B0000}"/>
    <cellStyle name="Normal 11 5 5 2 2 2" xfId="17045" xr:uid="{00000000-0005-0000-0000-0000266B0000}"/>
    <cellStyle name="Normal 11 5 5 2 3" xfId="17046" xr:uid="{00000000-0005-0000-0000-0000276B0000}"/>
    <cellStyle name="Normal 11 5 5 2 3 2" xfId="17047" xr:uid="{00000000-0005-0000-0000-0000286B0000}"/>
    <cellStyle name="Normal 11 5 5 2 4" xfId="17048" xr:uid="{00000000-0005-0000-0000-0000296B0000}"/>
    <cellStyle name="Normal 11 5 5 3" xfId="17049" xr:uid="{00000000-0005-0000-0000-00002A6B0000}"/>
    <cellStyle name="Normal 11 5 5 3 2" xfId="17050" xr:uid="{00000000-0005-0000-0000-00002B6B0000}"/>
    <cellStyle name="Normal 11 5 5 4" xfId="17051" xr:uid="{00000000-0005-0000-0000-00002C6B0000}"/>
    <cellStyle name="Normal 11 5 5 4 2" xfId="17052" xr:uid="{00000000-0005-0000-0000-00002D6B0000}"/>
    <cellStyle name="Normal 11 5 5 5" xfId="17053" xr:uid="{00000000-0005-0000-0000-00002E6B0000}"/>
    <cellStyle name="Normal 11 5 6" xfId="17054" xr:uid="{00000000-0005-0000-0000-00002F6B0000}"/>
    <cellStyle name="Normal 11 5 6 2" xfId="17055" xr:uid="{00000000-0005-0000-0000-0000306B0000}"/>
    <cellStyle name="Normal 11 5 6 2 2" xfId="17056" xr:uid="{00000000-0005-0000-0000-0000316B0000}"/>
    <cellStyle name="Normal 11 5 6 3" xfId="17057" xr:uid="{00000000-0005-0000-0000-0000326B0000}"/>
    <cellStyle name="Normal 11 5 6 3 2" xfId="17058" xr:uid="{00000000-0005-0000-0000-0000336B0000}"/>
    <cellStyle name="Normal 11 5 6 4" xfId="17059" xr:uid="{00000000-0005-0000-0000-0000346B0000}"/>
    <cellStyle name="Normal 11 5 7" xfId="17060" xr:uid="{00000000-0005-0000-0000-0000356B0000}"/>
    <cellStyle name="Normal 11 5 7 2" xfId="17061" xr:uid="{00000000-0005-0000-0000-0000366B0000}"/>
    <cellStyle name="Normal 11 5 8" xfId="17062" xr:uid="{00000000-0005-0000-0000-0000376B0000}"/>
    <cellStyle name="Normal 11 5 8 2" xfId="17063" xr:uid="{00000000-0005-0000-0000-0000386B0000}"/>
    <cellStyle name="Normal 11 5 9" xfId="17064" xr:uid="{00000000-0005-0000-0000-0000396B0000}"/>
    <cellStyle name="Normal 11 6" xfId="17065" xr:uid="{00000000-0005-0000-0000-00003A6B0000}"/>
    <cellStyle name="Normal 11 6 2" xfId="17066" xr:uid="{00000000-0005-0000-0000-00003B6B0000}"/>
    <cellStyle name="Normal 11 6 2 2" xfId="17067" xr:uid="{00000000-0005-0000-0000-00003C6B0000}"/>
    <cellStyle name="Normal 11 6 2 2 2" xfId="17068" xr:uid="{00000000-0005-0000-0000-00003D6B0000}"/>
    <cellStyle name="Normal 11 6 2 2 2 2" xfId="17069" xr:uid="{00000000-0005-0000-0000-00003E6B0000}"/>
    <cellStyle name="Normal 11 6 2 2 2 2 2" xfId="17070" xr:uid="{00000000-0005-0000-0000-00003F6B0000}"/>
    <cellStyle name="Normal 11 6 2 2 2 3" xfId="17071" xr:uid="{00000000-0005-0000-0000-0000406B0000}"/>
    <cellStyle name="Normal 11 6 2 2 2 3 2" xfId="17072" xr:uid="{00000000-0005-0000-0000-0000416B0000}"/>
    <cellStyle name="Normal 11 6 2 2 2 4" xfId="17073" xr:uid="{00000000-0005-0000-0000-0000426B0000}"/>
    <cellStyle name="Normal 11 6 2 2 3" xfId="17074" xr:uid="{00000000-0005-0000-0000-0000436B0000}"/>
    <cellStyle name="Normal 11 6 2 2 3 2" xfId="17075" xr:uid="{00000000-0005-0000-0000-0000446B0000}"/>
    <cellStyle name="Normal 11 6 2 2 4" xfId="17076" xr:uid="{00000000-0005-0000-0000-0000456B0000}"/>
    <cellStyle name="Normal 11 6 2 2 4 2" xfId="17077" xr:uid="{00000000-0005-0000-0000-0000466B0000}"/>
    <cellStyle name="Normal 11 6 2 2 5" xfId="17078" xr:uid="{00000000-0005-0000-0000-0000476B0000}"/>
    <cellStyle name="Normal 11 6 2 3" xfId="17079" xr:uid="{00000000-0005-0000-0000-0000486B0000}"/>
    <cellStyle name="Normal 11 6 2 3 2" xfId="17080" xr:uid="{00000000-0005-0000-0000-0000496B0000}"/>
    <cellStyle name="Normal 11 6 2 3 2 2" xfId="17081" xr:uid="{00000000-0005-0000-0000-00004A6B0000}"/>
    <cellStyle name="Normal 11 6 2 3 3" xfId="17082" xr:uid="{00000000-0005-0000-0000-00004B6B0000}"/>
    <cellStyle name="Normal 11 6 2 3 3 2" xfId="17083" xr:uid="{00000000-0005-0000-0000-00004C6B0000}"/>
    <cellStyle name="Normal 11 6 2 3 4" xfId="17084" xr:uid="{00000000-0005-0000-0000-00004D6B0000}"/>
    <cellStyle name="Normal 11 6 2 4" xfId="17085" xr:uid="{00000000-0005-0000-0000-00004E6B0000}"/>
    <cellStyle name="Normal 11 6 2 4 2" xfId="17086" xr:uid="{00000000-0005-0000-0000-00004F6B0000}"/>
    <cellStyle name="Normal 11 6 2 5" xfId="17087" xr:uid="{00000000-0005-0000-0000-0000506B0000}"/>
    <cellStyle name="Normal 11 6 2 5 2" xfId="17088" xr:uid="{00000000-0005-0000-0000-0000516B0000}"/>
    <cellStyle name="Normal 11 6 2 6" xfId="17089" xr:uid="{00000000-0005-0000-0000-0000526B0000}"/>
    <cellStyle name="Normal 11 6 3" xfId="17090" xr:uid="{00000000-0005-0000-0000-0000536B0000}"/>
    <cellStyle name="Normal 11 6 3 2" xfId="17091" xr:uid="{00000000-0005-0000-0000-0000546B0000}"/>
    <cellStyle name="Normal 11 6 3 2 2" xfId="17092" xr:uid="{00000000-0005-0000-0000-0000556B0000}"/>
    <cellStyle name="Normal 11 6 3 2 2 2" xfId="17093" xr:uid="{00000000-0005-0000-0000-0000566B0000}"/>
    <cellStyle name="Normal 11 6 3 2 2 2 2" xfId="17094" xr:uid="{00000000-0005-0000-0000-0000576B0000}"/>
    <cellStyle name="Normal 11 6 3 2 2 3" xfId="17095" xr:uid="{00000000-0005-0000-0000-0000586B0000}"/>
    <cellStyle name="Normal 11 6 3 2 2 3 2" xfId="17096" xr:uid="{00000000-0005-0000-0000-0000596B0000}"/>
    <cellStyle name="Normal 11 6 3 2 2 4" xfId="17097" xr:uid="{00000000-0005-0000-0000-00005A6B0000}"/>
    <cellStyle name="Normal 11 6 3 2 3" xfId="17098" xr:uid="{00000000-0005-0000-0000-00005B6B0000}"/>
    <cellStyle name="Normal 11 6 3 2 3 2" xfId="17099" xr:uid="{00000000-0005-0000-0000-00005C6B0000}"/>
    <cellStyle name="Normal 11 6 3 2 4" xfId="17100" xr:uid="{00000000-0005-0000-0000-00005D6B0000}"/>
    <cellStyle name="Normal 11 6 3 2 4 2" xfId="17101" xr:uid="{00000000-0005-0000-0000-00005E6B0000}"/>
    <cellStyle name="Normal 11 6 3 2 5" xfId="17102" xr:uid="{00000000-0005-0000-0000-00005F6B0000}"/>
    <cellStyle name="Normal 11 6 3 3" xfId="17103" xr:uid="{00000000-0005-0000-0000-0000606B0000}"/>
    <cellStyle name="Normal 11 6 3 3 2" xfId="17104" xr:uid="{00000000-0005-0000-0000-0000616B0000}"/>
    <cellStyle name="Normal 11 6 3 3 2 2" xfId="17105" xr:uid="{00000000-0005-0000-0000-0000626B0000}"/>
    <cellStyle name="Normal 11 6 3 3 3" xfId="17106" xr:uid="{00000000-0005-0000-0000-0000636B0000}"/>
    <cellStyle name="Normal 11 6 3 3 3 2" xfId="17107" xr:uid="{00000000-0005-0000-0000-0000646B0000}"/>
    <cellStyle name="Normal 11 6 3 3 4" xfId="17108" xr:uid="{00000000-0005-0000-0000-0000656B0000}"/>
    <cellStyle name="Normal 11 6 3 4" xfId="17109" xr:uid="{00000000-0005-0000-0000-0000666B0000}"/>
    <cellStyle name="Normal 11 6 3 4 2" xfId="17110" xr:uid="{00000000-0005-0000-0000-0000676B0000}"/>
    <cellStyle name="Normal 11 6 3 5" xfId="17111" xr:uid="{00000000-0005-0000-0000-0000686B0000}"/>
    <cellStyle name="Normal 11 6 3 5 2" xfId="17112" xr:uid="{00000000-0005-0000-0000-0000696B0000}"/>
    <cellStyle name="Normal 11 6 3 6" xfId="17113" xr:uid="{00000000-0005-0000-0000-00006A6B0000}"/>
    <cellStyle name="Normal 11 6 4" xfId="17114" xr:uid="{00000000-0005-0000-0000-00006B6B0000}"/>
    <cellStyle name="Normal 11 6 4 2" xfId="17115" xr:uid="{00000000-0005-0000-0000-00006C6B0000}"/>
    <cellStyle name="Normal 11 6 4 2 2" xfId="17116" xr:uid="{00000000-0005-0000-0000-00006D6B0000}"/>
    <cellStyle name="Normal 11 6 4 2 2 2" xfId="17117" xr:uid="{00000000-0005-0000-0000-00006E6B0000}"/>
    <cellStyle name="Normal 11 6 4 2 3" xfId="17118" xr:uid="{00000000-0005-0000-0000-00006F6B0000}"/>
    <cellStyle name="Normal 11 6 4 2 3 2" xfId="17119" xr:uid="{00000000-0005-0000-0000-0000706B0000}"/>
    <cellStyle name="Normal 11 6 4 2 4" xfId="17120" xr:uid="{00000000-0005-0000-0000-0000716B0000}"/>
    <cellStyle name="Normal 11 6 4 3" xfId="17121" xr:uid="{00000000-0005-0000-0000-0000726B0000}"/>
    <cellStyle name="Normal 11 6 4 3 2" xfId="17122" xr:uid="{00000000-0005-0000-0000-0000736B0000}"/>
    <cellStyle name="Normal 11 6 4 4" xfId="17123" xr:uid="{00000000-0005-0000-0000-0000746B0000}"/>
    <cellStyle name="Normal 11 6 4 4 2" xfId="17124" xr:uid="{00000000-0005-0000-0000-0000756B0000}"/>
    <cellStyle name="Normal 11 6 4 5" xfId="17125" xr:uid="{00000000-0005-0000-0000-0000766B0000}"/>
    <cellStyle name="Normal 11 6 5" xfId="17126" xr:uid="{00000000-0005-0000-0000-0000776B0000}"/>
    <cellStyle name="Normal 11 6 5 2" xfId="17127" xr:uid="{00000000-0005-0000-0000-0000786B0000}"/>
    <cellStyle name="Normal 11 6 5 2 2" xfId="17128" xr:uid="{00000000-0005-0000-0000-0000796B0000}"/>
    <cellStyle name="Normal 11 6 5 2 2 2" xfId="17129" xr:uid="{00000000-0005-0000-0000-00007A6B0000}"/>
    <cellStyle name="Normal 11 6 5 2 3" xfId="17130" xr:uid="{00000000-0005-0000-0000-00007B6B0000}"/>
    <cellStyle name="Normal 11 6 5 2 3 2" xfId="17131" xr:uid="{00000000-0005-0000-0000-00007C6B0000}"/>
    <cellStyle name="Normal 11 6 5 2 4" xfId="17132" xr:uid="{00000000-0005-0000-0000-00007D6B0000}"/>
    <cellStyle name="Normal 11 6 5 3" xfId="17133" xr:uid="{00000000-0005-0000-0000-00007E6B0000}"/>
    <cellStyle name="Normal 11 6 5 3 2" xfId="17134" xr:uid="{00000000-0005-0000-0000-00007F6B0000}"/>
    <cellStyle name="Normal 11 6 5 4" xfId="17135" xr:uid="{00000000-0005-0000-0000-0000806B0000}"/>
    <cellStyle name="Normal 11 6 5 4 2" xfId="17136" xr:uid="{00000000-0005-0000-0000-0000816B0000}"/>
    <cellStyle name="Normal 11 6 5 5" xfId="17137" xr:uid="{00000000-0005-0000-0000-0000826B0000}"/>
    <cellStyle name="Normal 11 6 6" xfId="17138" xr:uid="{00000000-0005-0000-0000-0000836B0000}"/>
    <cellStyle name="Normal 11 6 6 2" xfId="17139" xr:uid="{00000000-0005-0000-0000-0000846B0000}"/>
    <cellStyle name="Normal 11 6 6 2 2" xfId="17140" xr:uid="{00000000-0005-0000-0000-0000856B0000}"/>
    <cellStyle name="Normal 11 6 6 3" xfId="17141" xr:uid="{00000000-0005-0000-0000-0000866B0000}"/>
    <cellStyle name="Normal 11 6 6 3 2" xfId="17142" xr:uid="{00000000-0005-0000-0000-0000876B0000}"/>
    <cellStyle name="Normal 11 6 6 4" xfId="17143" xr:uid="{00000000-0005-0000-0000-0000886B0000}"/>
    <cellStyle name="Normal 11 6 7" xfId="17144" xr:uid="{00000000-0005-0000-0000-0000896B0000}"/>
    <cellStyle name="Normal 11 6 7 2" xfId="17145" xr:uid="{00000000-0005-0000-0000-00008A6B0000}"/>
    <cellStyle name="Normal 11 6 8" xfId="17146" xr:uid="{00000000-0005-0000-0000-00008B6B0000}"/>
    <cellStyle name="Normal 11 6 8 2" xfId="17147" xr:uid="{00000000-0005-0000-0000-00008C6B0000}"/>
    <cellStyle name="Normal 11 6 9" xfId="17148" xr:uid="{00000000-0005-0000-0000-00008D6B0000}"/>
    <cellStyle name="Normal 11 7" xfId="17149" xr:uid="{00000000-0005-0000-0000-00008E6B0000}"/>
    <cellStyle name="Normal 11 7 2" xfId="17150" xr:uid="{00000000-0005-0000-0000-00008F6B0000}"/>
    <cellStyle name="Normal 11 7 2 2" xfId="17151" xr:uid="{00000000-0005-0000-0000-0000906B0000}"/>
    <cellStyle name="Normal 11 7 2 2 2" xfId="17152" xr:uid="{00000000-0005-0000-0000-0000916B0000}"/>
    <cellStyle name="Normal 11 7 2 2 2 2" xfId="17153" xr:uid="{00000000-0005-0000-0000-0000926B0000}"/>
    <cellStyle name="Normal 11 7 2 2 3" xfId="17154" xr:uid="{00000000-0005-0000-0000-0000936B0000}"/>
    <cellStyle name="Normal 11 7 2 2 3 2" xfId="17155" xr:uid="{00000000-0005-0000-0000-0000946B0000}"/>
    <cellStyle name="Normal 11 7 2 2 4" xfId="17156" xr:uid="{00000000-0005-0000-0000-0000956B0000}"/>
    <cellStyle name="Normal 11 7 2 3" xfId="17157" xr:uid="{00000000-0005-0000-0000-0000966B0000}"/>
    <cellStyle name="Normal 11 7 2 3 2" xfId="17158" xr:uid="{00000000-0005-0000-0000-0000976B0000}"/>
    <cellStyle name="Normal 11 7 2 4" xfId="17159" xr:uid="{00000000-0005-0000-0000-0000986B0000}"/>
    <cellStyle name="Normal 11 7 2 4 2" xfId="17160" xr:uid="{00000000-0005-0000-0000-0000996B0000}"/>
    <cellStyle name="Normal 11 7 2 5" xfId="17161" xr:uid="{00000000-0005-0000-0000-00009A6B0000}"/>
    <cellStyle name="Normal 11 7 3" xfId="17162" xr:uid="{00000000-0005-0000-0000-00009B6B0000}"/>
    <cellStyle name="Normal 11 7 3 2" xfId="17163" xr:uid="{00000000-0005-0000-0000-00009C6B0000}"/>
    <cellStyle name="Normal 11 7 3 2 2" xfId="17164" xr:uid="{00000000-0005-0000-0000-00009D6B0000}"/>
    <cellStyle name="Normal 11 7 3 3" xfId="17165" xr:uid="{00000000-0005-0000-0000-00009E6B0000}"/>
    <cellStyle name="Normal 11 7 3 3 2" xfId="17166" xr:uid="{00000000-0005-0000-0000-00009F6B0000}"/>
    <cellStyle name="Normal 11 7 3 4" xfId="17167" xr:uid="{00000000-0005-0000-0000-0000A06B0000}"/>
    <cellStyle name="Normal 11 7 4" xfId="17168" xr:uid="{00000000-0005-0000-0000-0000A16B0000}"/>
    <cellStyle name="Normal 11 7 4 2" xfId="17169" xr:uid="{00000000-0005-0000-0000-0000A26B0000}"/>
    <cellStyle name="Normal 11 7 5" xfId="17170" xr:uid="{00000000-0005-0000-0000-0000A36B0000}"/>
    <cellStyle name="Normal 11 7 5 2" xfId="17171" xr:uid="{00000000-0005-0000-0000-0000A46B0000}"/>
    <cellStyle name="Normal 11 7 6" xfId="17172" xr:uid="{00000000-0005-0000-0000-0000A56B0000}"/>
    <cellStyle name="Normal 11 8" xfId="17173" xr:uid="{00000000-0005-0000-0000-0000A66B0000}"/>
    <cellStyle name="Normal 11 8 2" xfId="17174" xr:uid="{00000000-0005-0000-0000-0000A76B0000}"/>
    <cellStyle name="Normal 11 8 2 2" xfId="17175" xr:uid="{00000000-0005-0000-0000-0000A86B0000}"/>
    <cellStyle name="Normal 11 8 2 2 2" xfId="17176" xr:uid="{00000000-0005-0000-0000-0000A96B0000}"/>
    <cellStyle name="Normal 11 8 2 2 2 2" xfId="17177" xr:uid="{00000000-0005-0000-0000-0000AA6B0000}"/>
    <cellStyle name="Normal 11 8 2 2 3" xfId="17178" xr:uid="{00000000-0005-0000-0000-0000AB6B0000}"/>
    <cellStyle name="Normal 11 8 2 2 3 2" xfId="17179" xr:uid="{00000000-0005-0000-0000-0000AC6B0000}"/>
    <cellStyle name="Normal 11 8 2 2 4" xfId="17180" xr:uid="{00000000-0005-0000-0000-0000AD6B0000}"/>
    <cellStyle name="Normal 11 8 2 3" xfId="17181" xr:uid="{00000000-0005-0000-0000-0000AE6B0000}"/>
    <cellStyle name="Normal 11 8 2 3 2" xfId="17182" xr:uid="{00000000-0005-0000-0000-0000AF6B0000}"/>
    <cellStyle name="Normal 11 8 2 4" xfId="17183" xr:uid="{00000000-0005-0000-0000-0000B06B0000}"/>
    <cellStyle name="Normal 11 8 2 4 2" xfId="17184" xr:uid="{00000000-0005-0000-0000-0000B16B0000}"/>
    <cellStyle name="Normal 11 8 2 5" xfId="17185" xr:uid="{00000000-0005-0000-0000-0000B26B0000}"/>
    <cellStyle name="Normal 11 8 3" xfId="17186" xr:uid="{00000000-0005-0000-0000-0000B36B0000}"/>
    <cellStyle name="Normal 11 8 3 2" xfId="17187" xr:uid="{00000000-0005-0000-0000-0000B46B0000}"/>
    <cellStyle name="Normal 11 8 3 2 2" xfId="17188" xr:uid="{00000000-0005-0000-0000-0000B56B0000}"/>
    <cellStyle name="Normal 11 8 3 3" xfId="17189" xr:uid="{00000000-0005-0000-0000-0000B66B0000}"/>
    <cellStyle name="Normal 11 8 3 3 2" xfId="17190" xr:uid="{00000000-0005-0000-0000-0000B76B0000}"/>
    <cellStyle name="Normal 11 8 3 4" xfId="17191" xr:uid="{00000000-0005-0000-0000-0000B86B0000}"/>
    <cellStyle name="Normal 11 8 4" xfId="17192" xr:uid="{00000000-0005-0000-0000-0000B96B0000}"/>
    <cellStyle name="Normal 11 8 4 2" xfId="17193" xr:uid="{00000000-0005-0000-0000-0000BA6B0000}"/>
    <cellStyle name="Normal 11 8 5" xfId="17194" xr:uid="{00000000-0005-0000-0000-0000BB6B0000}"/>
    <cellStyle name="Normal 11 8 5 2" xfId="17195" xr:uid="{00000000-0005-0000-0000-0000BC6B0000}"/>
    <cellStyle name="Normal 11 8 6" xfId="17196" xr:uid="{00000000-0005-0000-0000-0000BD6B0000}"/>
    <cellStyle name="Normal 11 9" xfId="17197" xr:uid="{00000000-0005-0000-0000-0000BE6B0000}"/>
    <cellStyle name="Normal 11 9 2" xfId="17198" xr:uid="{00000000-0005-0000-0000-0000BF6B0000}"/>
    <cellStyle name="Normal 11 9 2 2" xfId="17199" xr:uid="{00000000-0005-0000-0000-0000C06B0000}"/>
    <cellStyle name="Normal 11 9 2 2 2" xfId="17200" xr:uid="{00000000-0005-0000-0000-0000C16B0000}"/>
    <cellStyle name="Normal 11 9 2 3" xfId="17201" xr:uid="{00000000-0005-0000-0000-0000C26B0000}"/>
    <cellStyle name="Normal 11 9 2 3 2" xfId="17202" xr:uid="{00000000-0005-0000-0000-0000C36B0000}"/>
    <cellStyle name="Normal 11 9 2 4" xfId="17203" xr:uid="{00000000-0005-0000-0000-0000C46B0000}"/>
    <cellStyle name="Normal 11 9 3" xfId="17204" xr:uid="{00000000-0005-0000-0000-0000C56B0000}"/>
    <cellStyle name="Normal 11 9 3 2" xfId="17205" xr:uid="{00000000-0005-0000-0000-0000C66B0000}"/>
    <cellStyle name="Normal 11 9 4" xfId="17206" xr:uid="{00000000-0005-0000-0000-0000C76B0000}"/>
    <cellStyle name="Normal 11 9 4 2" xfId="17207" xr:uid="{00000000-0005-0000-0000-0000C86B0000}"/>
    <cellStyle name="Normal 11 9 5" xfId="17208" xr:uid="{00000000-0005-0000-0000-0000C96B0000}"/>
    <cellStyle name="Normal 12" xfId="17209" xr:uid="{00000000-0005-0000-0000-0000CA6B0000}"/>
    <cellStyle name="Normal 12 10" xfId="17210" xr:uid="{00000000-0005-0000-0000-0000CB6B0000}"/>
    <cellStyle name="Normal 12 10 2" xfId="17211" xr:uid="{00000000-0005-0000-0000-0000CC6B0000}"/>
    <cellStyle name="Normal 12 11" xfId="17212" xr:uid="{00000000-0005-0000-0000-0000CD6B0000}"/>
    <cellStyle name="Normal 12 11 2" xfId="33828" xr:uid="{00000000-0005-0000-0000-0000CE6B0000}"/>
    <cellStyle name="Normal 12 12" xfId="17213" xr:uid="{00000000-0005-0000-0000-0000CF6B0000}"/>
    <cellStyle name="Normal 12 2" xfId="17214" xr:uid="{00000000-0005-0000-0000-0000D06B0000}"/>
    <cellStyle name="Normal 12 2 10" xfId="17215" xr:uid="{00000000-0005-0000-0000-0000D16B0000}"/>
    <cellStyle name="Normal 12 2 2" xfId="17216" xr:uid="{00000000-0005-0000-0000-0000D26B0000}"/>
    <cellStyle name="Normal 12 2 2 2" xfId="17217" xr:uid="{00000000-0005-0000-0000-0000D36B0000}"/>
    <cellStyle name="Normal 12 2 2 2 2" xfId="17218" xr:uid="{00000000-0005-0000-0000-0000D46B0000}"/>
    <cellStyle name="Normal 12 2 2 2 2 2" xfId="17219" xr:uid="{00000000-0005-0000-0000-0000D56B0000}"/>
    <cellStyle name="Normal 12 2 2 2 2 2 2" xfId="17220" xr:uid="{00000000-0005-0000-0000-0000D66B0000}"/>
    <cellStyle name="Normal 12 2 2 2 2 2 2 2" xfId="17221" xr:uid="{00000000-0005-0000-0000-0000D76B0000}"/>
    <cellStyle name="Normal 12 2 2 2 2 2 3" xfId="17222" xr:uid="{00000000-0005-0000-0000-0000D86B0000}"/>
    <cellStyle name="Normal 12 2 2 2 2 2 3 2" xfId="17223" xr:uid="{00000000-0005-0000-0000-0000D96B0000}"/>
    <cellStyle name="Normal 12 2 2 2 2 2 4" xfId="17224" xr:uid="{00000000-0005-0000-0000-0000DA6B0000}"/>
    <cellStyle name="Normal 12 2 2 2 2 3" xfId="17225" xr:uid="{00000000-0005-0000-0000-0000DB6B0000}"/>
    <cellStyle name="Normal 12 2 2 2 2 3 2" xfId="17226" xr:uid="{00000000-0005-0000-0000-0000DC6B0000}"/>
    <cellStyle name="Normal 12 2 2 2 2 4" xfId="17227" xr:uid="{00000000-0005-0000-0000-0000DD6B0000}"/>
    <cellStyle name="Normal 12 2 2 2 2 4 2" xfId="17228" xr:uid="{00000000-0005-0000-0000-0000DE6B0000}"/>
    <cellStyle name="Normal 12 2 2 2 2 5" xfId="17229" xr:uid="{00000000-0005-0000-0000-0000DF6B0000}"/>
    <cellStyle name="Normal 12 2 2 2 3" xfId="17230" xr:uid="{00000000-0005-0000-0000-0000E06B0000}"/>
    <cellStyle name="Normal 12 2 2 2 3 2" xfId="17231" xr:uid="{00000000-0005-0000-0000-0000E16B0000}"/>
    <cellStyle name="Normal 12 2 2 2 3 2 2" xfId="17232" xr:uid="{00000000-0005-0000-0000-0000E26B0000}"/>
    <cellStyle name="Normal 12 2 2 2 3 3" xfId="17233" xr:uid="{00000000-0005-0000-0000-0000E36B0000}"/>
    <cellStyle name="Normal 12 2 2 2 3 3 2" xfId="17234" xr:uid="{00000000-0005-0000-0000-0000E46B0000}"/>
    <cellStyle name="Normal 12 2 2 2 3 4" xfId="17235" xr:uid="{00000000-0005-0000-0000-0000E56B0000}"/>
    <cellStyle name="Normal 12 2 2 2 4" xfId="17236" xr:uid="{00000000-0005-0000-0000-0000E66B0000}"/>
    <cellStyle name="Normal 12 2 2 2 4 2" xfId="17237" xr:uid="{00000000-0005-0000-0000-0000E76B0000}"/>
    <cellStyle name="Normal 12 2 2 2 5" xfId="17238" xr:uid="{00000000-0005-0000-0000-0000E86B0000}"/>
    <cellStyle name="Normal 12 2 2 2 5 2" xfId="17239" xr:uid="{00000000-0005-0000-0000-0000E96B0000}"/>
    <cellStyle name="Normal 12 2 2 2 6" xfId="17240" xr:uid="{00000000-0005-0000-0000-0000EA6B0000}"/>
    <cellStyle name="Normal 12 2 2 3" xfId="17241" xr:uid="{00000000-0005-0000-0000-0000EB6B0000}"/>
    <cellStyle name="Normal 12 2 2 3 2" xfId="17242" xr:uid="{00000000-0005-0000-0000-0000EC6B0000}"/>
    <cellStyle name="Normal 12 2 2 3 2 2" xfId="17243" xr:uid="{00000000-0005-0000-0000-0000ED6B0000}"/>
    <cellStyle name="Normal 12 2 2 3 2 2 2" xfId="17244" xr:uid="{00000000-0005-0000-0000-0000EE6B0000}"/>
    <cellStyle name="Normal 12 2 2 3 2 2 2 2" xfId="17245" xr:uid="{00000000-0005-0000-0000-0000EF6B0000}"/>
    <cellStyle name="Normal 12 2 2 3 2 2 3" xfId="17246" xr:uid="{00000000-0005-0000-0000-0000F06B0000}"/>
    <cellStyle name="Normal 12 2 2 3 2 2 3 2" xfId="17247" xr:uid="{00000000-0005-0000-0000-0000F16B0000}"/>
    <cellStyle name="Normal 12 2 2 3 2 2 4" xfId="17248" xr:uid="{00000000-0005-0000-0000-0000F26B0000}"/>
    <cellStyle name="Normal 12 2 2 3 2 3" xfId="17249" xr:uid="{00000000-0005-0000-0000-0000F36B0000}"/>
    <cellStyle name="Normal 12 2 2 3 2 3 2" xfId="17250" xr:uid="{00000000-0005-0000-0000-0000F46B0000}"/>
    <cellStyle name="Normal 12 2 2 3 2 4" xfId="17251" xr:uid="{00000000-0005-0000-0000-0000F56B0000}"/>
    <cellStyle name="Normal 12 2 2 3 2 4 2" xfId="17252" xr:uid="{00000000-0005-0000-0000-0000F66B0000}"/>
    <cellStyle name="Normal 12 2 2 3 2 5" xfId="17253" xr:uid="{00000000-0005-0000-0000-0000F76B0000}"/>
    <cellStyle name="Normal 12 2 2 3 3" xfId="17254" xr:uid="{00000000-0005-0000-0000-0000F86B0000}"/>
    <cellStyle name="Normal 12 2 2 3 3 2" xfId="17255" xr:uid="{00000000-0005-0000-0000-0000F96B0000}"/>
    <cellStyle name="Normal 12 2 2 3 3 2 2" xfId="17256" xr:uid="{00000000-0005-0000-0000-0000FA6B0000}"/>
    <cellStyle name="Normal 12 2 2 3 3 3" xfId="17257" xr:uid="{00000000-0005-0000-0000-0000FB6B0000}"/>
    <cellStyle name="Normal 12 2 2 3 3 3 2" xfId="17258" xr:uid="{00000000-0005-0000-0000-0000FC6B0000}"/>
    <cellStyle name="Normal 12 2 2 3 3 4" xfId="17259" xr:uid="{00000000-0005-0000-0000-0000FD6B0000}"/>
    <cellStyle name="Normal 12 2 2 3 4" xfId="17260" xr:uid="{00000000-0005-0000-0000-0000FE6B0000}"/>
    <cellStyle name="Normal 12 2 2 3 4 2" xfId="17261" xr:uid="{00000000-0005-0000-0000-0000FF6B0000}"/>
    <cellStyle name="Normal 12 2 2 3 5" xfId="17262" xr:uid="{00000000-0005-0000-0000-0000006C0000}"/>
    <cellStyle name="Normal 12 2 2 3 5 2" xfId="17263" xr:uid="{00000000-0005-0000-0000-0000016C0000}"/>
    <cellStyle name="Normal 12 2 2 3 6" xfId="17264" xr:uid="{00000000-0005-0000-0000-0000026C0000}"/>
    <cellStyle name="Normal 12 2 2 4" xfId="17265" xr:uid="{00000000-0005-0000-0000-0000036C0000}"/>
    <cellStyle name="Normal 12 2 2 4 2" xfId="17266" xr:uid="{00000000-0005-0000-0000-0000046C0000}"/>
    <cellStyle name="Normal 12 2 2 4 2 2" xfId="17267" xr:uid="{00000000-0005-0000-0000-0000056C0000}"/>
    <cellStyle name="Normal 12 2 2 4 2 2 2" xfId="17268" xr:uid="{00000000-0005-0000-0000-0000066C0000}"/>
    <cellStyle name="Normal 12 2 2 4 2 3" xfId="17269" xr:uid="{00000000-0005-0000-0000-0000076C0000}"/>
    <cellStyle name="Normal 12 2 2 4 2 3 2" xfId="17270" xr:uid="{00000000-0005-0000-0000-0000086C0000}"/>
    <cellStyle name="Normal 12 2 2 4 2 4" xfId="17271" xr:uid="{00000000-0005-0000-0000-0000096C0000}"/>
    <cellStyle name="Normal 12 2 2 4 3" xfId="17272" xr:uid="{00000000-0005-0000-0000-00000A6C0000}"/>
    <cellStyle name="Normal 12 2 2 4 3 2" xfId="17273" xr:uid="{00000000-0005-0000-0000-00000B6C0000}"/>
    <cellStyle name="Normal 12 2 2 4 4" xfId="17274" xr:uid="{00000000-0005-0000-0000-00000C6C0000}"/>
    <cellStyle name="Normal 12 2 2 4 4 2" xfId="17275" xr:uid="{00000000-0005-0000-0000-00000D6C0000}"/>
    <cellStyle name="Normal 12 2 2 4 5" xfId="17276" xr:uid="{00000000-0005-0000-0000-00000E6C0000}"/>
    <cellStyle name="Normal 12 2 2 5" xfId="17277" xr:uid="{00000000-0005-0000-0000-00000F6C0000}"/>
    <cellStyle name="Normal 12 2 2 5 2" xfId="17278" xr:uid="{00000000-0005-0000-0000-0000106C0000}"/>
    <cellStyle name="Normal 12 2 2 5 2 2" xfId="17279" xr:uid="{00000000-0005-0000-0000-0000116C0000}"/>
    <cellStyle name="Normal 12 2 2 5 2 2 2" xfId="17280" xr:uid="{00000000-0005-0000-0000-0000126C0000}"/>
    <cellStyle name="Normal 12 2 2 5 2 3" xfId="17281" xr:uid="{00000000-0005-0000-0000-0000136C0000}"/>
    <cellStyle name="Normal 12 2 2 5 2 3 2" xfId="17282" xr:uid="{00000000-0005-0000-0000-0000146C0000}"/>
    <cellStyle name="Normal 12 2 2 5 2 4" xfId="17283" xr:uid="{00000000-0005-0000-0000-0000156C0000}"/>
    <cellStyle name="Normal 12 2 2 5 3" xfId="17284" xr:uid="{00000000-0005-0000-0000-0000166C0000}"/>
    <cellStyle name="Normal 12 2 2 5 3 2" xfId="17285" xr:uid="{00000000-0005-0000-0000-0000176C0000}"/>
    <cellStyle name="Normal 12 2 2 5 4" xfId="17286" xr:uid="{00000000-0005-0000-0000-0000186C0000}"/>
    <cellStyle name="Normal 12 2 2 5 4 2" xfId="17287" xr:uid="{00000000-0005-0000-0000-0000196C0000}"/>
    <cellStyle name="Normal 12 2 2 5 5" xfId="17288" xr:uid="{00000000-0005-0000-0000-00001A6C0000}"/>
    <cellStyle name="Normal 12 2 2 6" xfId="17289" xr:uid="{00000000-0005-0000-0000-00001B6C0000}"/>
    <cellStyle name="Normal 12 2 2 6 2" xfId="17290" xr:uid="{00000000-0005-0000-0000-00001C6C0000}"/>
    <cellStyle name="Normal 12 2 2 6 2 2" xfId="17291" xr:uid="{00000000-0005-0000-0000-00001D6C0000}"/>
    <cellStyle name="Normal 12 2 2 6 3" xfId="17292" xr:uid="{00000000-0005-0000-0000-00001E6C0000}"/>
    <cellStyle name="Normal 12 2 2 6 3 2" xfId="17293" xr:uid="{00000000-0005-0000-0000-00001F6C0000}"/>
    <cellStyle name="Normal 12 2 2 6 4" xfId="17294" xr:uid="{00000000-0005-0000-0000-0000206C0000}"/>
    <cellStyle name="Normal 12 2 2 7" xfId="17295" xr:uid="{00000000-0005-0000-0000-0000216C0000}"/>
    <cellStyle name="Normal 12 2 2 7 2" xfId="17296" xr:uid="{00000000-0005-0000-0000-0000226C0000}"/>
    <cellStyle name="Normal 12 2 2 8" xfId="17297" xr:uid="{00000000-0005-0000-0000-0000236C0000}"/>
    <cellStyle name="Normal 12 2 2 8 2" xfId="17298" xr:uid="{00000000-0005-0000-0000-0000246C0000}"/>
    <cellStyle name="Normal 12 2 2 9" xfId="17299" xr:uid="{00000000-0005-0000-0000-0000256C0000}"/>
    <cellStyle name="Normal 12 2 3" xfId="17300" xr:uid="{00000000-0005-0000-0000-0000266C0000}"/>
    <cellStyle name="Normal 12 2 3 2" xfId="17301" xr:uid="{00000000-0005-0000-0000-0000276C0000}"/>
    <cellStyle name="Normal 12 2 3 2 2" xfId="17302" xr:uid="{00000000-0005-0000-0000-0000286C0000}"/>
    <cellStyle name="Normal 12 2 3 2 2 2" xfId="17303" xr:uid="{00000000-0005-0000-0000-0000296C0000}"/>
    <cellStyle name="Normal 12 2 3 2 2 2 2" xfId="17304" xr:uid="{00000000-0005-0000-0000-00002A6C0000}"/>
    <cellStyle name="Normal 12 2 3 2 2 3" xfId="17305" xr:uid="{00000000-0005-0000-0000-00002B6C0000}"/>
    <cellStyle name="Normal 12 2 3 2 2 3 2" xfId="17306" xr:uid="{00000000-0005-0000-0000-00002C6C0000}"/>
    <cellStyle name="Normal 12 2 3 2 2 4" xfId="17307" xr:uid="{00000000-0005-0000-0000-00002D6C0000}"/>
    <cellStyle name="Normal 12 2 3 2 3" xfId="17308" xr:uid="{00000000-0005-0000-0000-00002E6C0000}"/>
    <cellStyle name="Normal 12 2 3 2 3 2" xfId="17309" xr:uid="{00000000-0005-0000-0000-00002F6C0000}"/>
    <cellStyle name="Normal 12 2 3 2 4" xfId="17310" xr:uid="{00000000-0005-0000-0000-0000306C0000}"/>
    <cellStyle name="Normal 12 2 3 2 4 2" xfId="17311" xr:uid="{00000000-0005-0000-0000-0000316C0000}"/>
    <cellStyle name="Normal 12 2 3 2 5" xfId="17312" xr:uid="{00000000-0005-0000-0000-0000326C0000}"/>
    <cellStyle name="Normal 12 2 3 3" xfId="17313" xr:uid="{00000000-0005-0000-0000-0000336C0000}"/>
    <cellStyle name="Normal 12 2 3 3 2" xfId="17314" xr:uid="{00000000-0005-0000-0000-0000346C0000}"/>
    <cellStyle name="Normal 12 2 3 3 2 2" xfId="17315" xr:uid="{00000000-0005-0000-0000-0000356C0000}"/>
    <cellStyle name="Normal 12 2 3 3 3" xfId="17316" xr:uid="{00000000-0005-0000-0000-0000366C0000}"/>
    <cellStyle name="Normal 12 2 3 3 3 2" xfId="17317" xr:uid="{00000000-0005-0000-0000-0000376C0000}"/>
    <cellStyle name="Normal 12 2 3 3 4" xfId="17318" xr:uid="{00000000-0005-0000-0000-0000386C0000}"/>
    <cellStyle name="Normal 12 2 3 4" xfId="17319" xr:uid="{00000000-0005-0000-0000-0000396C0000}"/>
    <cellStyle name="Normal 12 2 3 4 2" xfId="17320" xr:uid="{00000000-0005-0000-0000-00003A6C0000}"/>
    <cellStyle name="Normal 12 2 3 5" xfId="17321" xr:uid="{00000000-0005-0000-0000-00003B6C0000}"/>
    <cellStyle name="Normal 12 2 3 5 2" xfId="17322" xr:uid="{00000000-0005-0000-0000-00003C6C0000}"/>
    <cellStyle name="Normal 12 2 3 6" xfId="17323" xr:uid="{00000000-0005-0000-0000-00003D6C0000}"/>
    <cellStyle name="Normal 12 2 4" xfId="17324" xr:uid="{00000000-0005-0000-0000-00003E6C0000}"/>
    <cellStyle name="Normal 12 2 4 2" xfId="17325" xr:uid="{00000000-0005-0000-0000-00003F6C0000}"/>
    <cellStyle name="Normal 12 2 4 2 2" xfId="17326" xr:uid="{00000000-0005-0000-0000-0000406C0000}"/>
    <cellStyle name="Normal 12 2 4 2 2 2" xfId="17327" xr:uid="{00000000-0005-0000-0000-0000416C0000}"/>
    <cellStyle name="Normal 12 2 4 2 2 2 2" xfId="17328" xr:uid="{00000000-0005-0000-0000-0000426C0000}"/>
    <cellStyle name="Normal 12 2 4 2 2 3" xfId="17329" xr:uid="{00000000-0005-0000-0000-0000436C0000}"/>
    <cellStyle name="Normal 12 2 4 2 2 3 2" xfId="17330" xr:uid="{00000000-0005-0000-0000-0000446C0000}"/>
    <cellStyle name="Normal 12 2 4 2 2 4" xfId="17331" xr:uid="{00000000-0005-0000-0000-0000456C0000}"/>
    <cellStyle name="Normal 12 2 4 2 3" xfId="17332" xr:uid="{00000000-0005-0000-0000-0000466C0000}"/>
    <cellStyle name="Normal 12 2 4 2 3 2" xfId="17333" xr:uid="{00000000-0005-0000-0000-0000476C0000}"/>
    <cellStyle name="Normal 12 2 4 2 4" xfId="17334" xr:uid="{00000000-0005-0000-0000-0000486C0000}"/>
    <cellStyle name="Normal 12 2 4 2 4 2" xfId="17335" xr:uid="{00000000-0005-0000-0000-0000496C0000}"/>
    <cellStyle name="Normal 12 2 4 2 5" xfId="17336" xr:uid="{00000000-0005-0000-0000-00004A6C0000}"/>
    <cellStyle name="Normal 12 2 4 3" xfId="17337" xr:uid="{00000000-0005-0000-0000-00004B6C0000}"/>
    <cellStyle name="Normal 12 2 4 3 2" xfId="17338" xr:uid="{00000000-0005-0000-0000-00004C6C0000}"/>
    <cellStyle name="Normal 12 2 4 3 2 2" xfId="17339" xr:uid="{00000000-0005-0000-0000-00004D6C0000}"/>
    <cellStyle name="Normal 12 2 4 3 3" xfId="17340" xr:uid="{00000000-0005-0000-0000-00004E6C0000}"/>
    <cellStyle name="Normal 12 2 4 3 3 2" xfId="17341" xr:uid="{00000000-0005-0000-0000-00004F6C0000}"/>
    <cellStyle name="Normal 12 2 4 3 4" xfId="17342" xr:uid="{00000000-0005-0000-0000-0000506C0000}"/>
    <cellStyle name="Normal 12 2 4 4" xfId="17343" xr:uid="{00000000-0005-0000-0000-0000516C0000}"/>
    <cellStyle name="Normal 12 2 4 4 2" xfId="17344" xr:uid="{00000000-0005-0000-0000-0000526C0000}"/>
    <cellStyle name="Normal 12 2 4 5" xfId="17345" xr:uid="{00000000-0005-0000-0000-0000536C0000}"/>
    <cellStyle name="Normal 12 2 4 5 2" xfId="17346" xr:uid="{00000000-0005-0000-0000-0000546C0000}"/>
    <cellStyle name="Normal 12 2 4 6" xfId="17347" xr:uid="{00000000-0005-0000-0000-0000556C0000}"/>
    <cellStyle name="Normal 12 2 5" xfId="17348" xr:uid="{00000000-0005-0000-0000-0000566C0000}"/>
    <cellStyle name="Normal 12 2 5 2" xfId="17349" xr:uid="{00000000-0005-0000-0000-0000576C0000}"/>
    <cellStyle name="Normal 12 2 5 2 2" xfId="17350" xr:uid="{00000000-0005-0000-0000-0000586C0000}"/>
    <cellStyle name="Normal 12 2 5 2 2 2" xfId="17351" xr:uid="{00000000-0005-0000-0000-0000596C0000}"/>
    <cellStyle name="Normal 12 2 5 2 3" xfId="17352" xr:uid="{00000000-0005-0000-0000-00005A6C0000}"/>
    <cellStyle name="Normal 12 2 5 2 3 2" xfId="17353" xr:uid="{00000000-0005-0000-0000-00005B6C0000}"/>
    <cellStyle name="Normal 12 2 5 2 4" xfId="17354" xr:uid="{00000000-0005-0000-0000-00005C6C0000}"/>
    <cellStyle name="Normal 12 2 5 3" xfId="17355" xr:uid="{00000000-0005-0000-0000-00005D6C0000}"/>
    <cellStyle name="Normal 12 2 5 3 2" xfId="17356" xr:uid="{00000000-0005-0000-0000-00005E6C0000}"/>
    <cellStyle name="Normal 12 2 5 4" xfId="17357" xr:uid="{00000000-0005-0000-0000-00005F6C0000}"/>
    <cellStyle name="Normal 12 2 5 4 2" xfId="17358" xr:uid="{00000000-0005-0000-0000-0000606C0000}"/>
    <cellStyle name="Normal 12 2 5 5" xfId="17359" xr:uid="{00000000-0005-0000-0000-0000616C0000}"/>
    <cellStyle name="Normal 12 2 6" xfId="17360" xr:uid="{00000000-0005-0000-0000-0000626C0000}"/>
    <cellStyle name="Normal 12 2 6 2" xfId="17361" xr:uid="{00000000-0005-0000-0000-0000636C0000}"/>
    <cellStyle name="Normal 12 2 6 2 2" xfId="17362" xr:uid="{00000000-0005-0000-0000-0000646C0000}"/>
    <cellStyle name="Normal 12 2 6 2 2 2" xfId="17363" xr:uid="{00000000-0005-0000-0000-0000656C0000}"/>
    <cellStyle name="Normal 12 2 6 2 3" xfId="17364" xr:uid="{00000000-0005-0000-0000-0000666C0000}"/>
    <cellStyle name="Normal 12 2 6 2 3 2" xfId="17365" xr:uid="{00000000-0005-0000-0000-0000676C0000}"/>
    <cellStyle name="Normal 12 2 6 2 4" xfId="17366" xr:uid="{00000000-0005-0000-0000-0000686C0000}"/>
    <cellStyle name="Normal 12 2 6 3" xfId="17367" xr:uid="{00000000-0005-0000-0000-0000696C0000}"/>
    <cellStyle name="Normal 12 2 6 3 2" xfId="17368" xr:uid="{00000000-0005-0000-0000-00006A6C0000}"/>
    <cellStyle name="Normal 12 2 6 4" xfId="17369" xr:uid="{00000000-0005-0000-0000-00006B6C0000}"/>
    <cellStyle name="Normal 12 2 6 4 2" xfId="17370" xr:uid="{00000000-0005-0000-0000-00006C6C0000}"/>
    <cellStyle name="Normal 12 2 6 5" xfId="17371" xr:uid="{00000000-0005-0000-0000-00006D6C0000}"/>
    <cellStyle name="Normal 12 2 7" xfId="17372" xr:uid="{00000000-0005-0000-0000-00006E6C0000}"/>
    <cellStyle name="Normal 12 2 7 2" xfId="17373" xr:uid="{00000000-0005-0000-0000-00006F6C0000}"/>
    <cellStyle name="Normal 12 2 7 2 2" xfId="17374" xr:uid="{00000000-0005-0000-0000-0000706C0000}"/>
    <cellStyle name="Normal 12 2 7 3" xfId="17375" xr:uid="{00000000-0005-0000-0000-0000716C0000}"/>
    <cellStyle name="Normal 12 2 7 3 2" xfId="17376" xr:uid="{00000000-0005-0000-0000-0000726C0000}"/>
    <cellStyle name="Normal 12 2 7 4" xfId="17377" xr:uid="{00000000-0005-0000-0000-0000736C0000}"/>
    <cellStyle name="Normal 12 2 8" xfId="17378" xr:uid="{00000000-0005-0000-0000-0000746C0000}"/>
    <cellStyle name="Normal 12 2 8 2" xfId="17379" xr:uid="{00000000-0005-0000-0000-0000756C0000}"/>
    <cellStyle name="Normal 12 2 9" xfId="17380" xr:uid="{00000000-0005-0000-0000-0000766C0000}"/>
    <cellStyle name="Normal 12 2 9 2" xfId="17381" xr:uid="{00000000-0005-0000-0000-0000776C0000}"/>
    <cellStyle name="Normal 12 3" xfId="17382" xr:uid="{00000000-0005-0000-0000-0000786C0000}"/>
    <cellStyle name="Normal 12 3 2" xfId="17383" xr:uid="{00000000-0005-0000-0000-0000796C0000}"/>
    <cellStyle name="Normal 12 3 2 2" xfId="17384" xr:uid="{00000000-0005-0000-0000-00007A6C0000}"/>
    <cellStyle name="Normal 12 3 2 2 2" xfId="17385" xr:uid="{00000000-0005-0000-0000-00007B6C0000}"/>
    <cellStyle name="Normal 12 3 2 2 2 2" xfId="17386" xr:uid="{00000000-0005-0000-0000-00007C6C0000}"/>
    <cellStyle name="Normal 12 3 2 2 2 2 2" xfId="17387" xr:uid="{00000000-0005-0000-0000-00007D6C0000}"/>
    <cellStyle name="Normal 12 3 2 2 2 3" xfId="17388" xr:uid="{00000000-0005-0000-0000-00007E6C0000}"/>
    <cellStyle name="Normal 12 3 2 2 2 3 2" xfId="17389" xr:uid="{00000000-0005-0000-0000-00007F6C0000}"/>
    <cellStyle name="Normal 12 3 2 2 2 4" xfId="17390" xr:uid="{00000000-0005-0000-0000-0000806C0000}"/>
    <cellStyle name="Normal 12 3 2 2 3" xfId="17391" xr:uid="{00000000-0005-0000-0000-0000816C0000}"/>
    <cellStyle name="Normal 12 3 2 2 3 2" xfId="17392" xr:uid="{00000000-0005-0000-0000-0000826C0000}"/>
    <cellStyle name="Normal 12 3 2 2 4" xfId="17393" xr:uid="{00000000-0005-0000-0000-0000836C0000}"/>
    <cellStyle name="Normal 12 3 2 2 4 2" xfId="17394" xr:uid="{00000000-0005-0000-0000-0000846C0000}"/>
    <cellStyle name="Normal 12 3 2 2 5" xfId="17395" xr:uid="{00000000-0005-0000-0000-0000856C0000}"/>
    <cellStyle name="Normal 12 3 2 3" xfId="17396" xr:uid="{00000000-0005-0000-0000-0000866C0000}"/>
    <cellStyle name="Normal 12 3 2 3 2" xfId="17397" xr:uid="{00000000-0005-0000-0000-0000876C0000}"/>
    <cellStyle name="Normal 12 3 2 3 2 2" xfId="17398" xr:uid="{00000000-0005-0000-0000-0000886C0000}"/>
    <cellStyle name="Normal 12 3 2 3 3" xfId="17399" xr:uid="{00000000-0005-0000-0000-0000896C0000}"/>
    <cellStyle name="Normal 12 3 2 3 3 2" xfId="17400" xr:uid="{00000000-0005-0000-0000-00008A6C0000}"/>
    <cellStyle name="Normal 12 3 2 3 4" xfId="17401" xr:uid="{00000000-0005-0000-0000-00008B6C0000}"/>
    <cellStyle name="Normal 12 3 2 4" xfId="17402" xr:uid="{00000000-0005-0000-0000-00008C6C0000}"/>
    <cellStyle name="Normal 12 3 2 4 2" xfId="17403" xr:uid="{00000000-0005-0000-0000-00008D6C0000}"/>
    <cellStyle name="Normal 12 3 2 5" xfId="17404" xr:uid="{00000000-0005-0000-0000-00008E6C0000}"/>
    <cellStyle name="Normal 12 3 2 5 2" xfId="17405" xr:uid="{00000000-0005-0000-0000-00008F6C0000}"/>
    <cellStyle name="Normal 12 3 2 6" xfId="17406" xr:uid="{00000000-0005-0000-0000-0000906C0000}"/>
    <cellStyle name="Normal 12 3 3" xfId="17407" xr:uid="{00000000-0005-0000-0000-0000916C0000}"/>
    <cellStyle name="Normal 12 3 3 2" xfId="17408" xr:uid="{00000000-0005-0000-0000-0000926C0000}"/>
    <cellStyle name="Normal 12 3 3 2 2" xfId="17409" xr:uid="{00000000-0005-0000-0000-0000936C0000}"/>
    <cellStyle name="Normal 12 3 3 2 2 2" xfId="17410" xr:uid="{00000000-0005-0000-0000-0000946C0000}"/>
    <cellStyle name="Normal 12 3 3 2 2 2 2" xfId="17411" xr:uid="{00000000-0005-0000-0000-0000956C0000}"/>
    <cellStyle name="Normal 12 3 3 2 2 3" xfId="17412" xr:uid="{00000000-0005-0000-0000-0000966C0000}"/>
    <cellStyle name="Normal 12 3 3 2 2 3 2" xfId="17413" xr:uid="{00000000-0005-0000-0000-0000976C0000}"/>
    <cellStyle name="Normal 12 3 3 2 2 4" xfId="17414" xr:uid="{00000000-0005-0000-0000-0000986C0000}"/>
    <cellStyle name="Normal 12 3 3 2 3" xfId="17415" xr:uid="{00000000-0005-0000-0000-0000996C0000}"/>
    <cellStyle name="Normal 12 3 3 2 3 2" xfId="17416" xr:uid="{00000000-0005-0000-0000-00009A6C0000}"/>
    <cellStyle name="Normal 12 3 3 2 4" xfId="17417" xr:uid="{00000000-0005-0000-0000-00009B6C0000}"/>
    <cellStyle name="Normal 12 3 3 2 4 2" xfId="17418" xr:uid="{00000000-0005-0000-0000-00009C6C0000}"/>
    <cellStyle name="Normal 12 3 3 2 5" xfId="17419" xr:uid="{00000000-0005-0000-0000-00009D6C0000}"/>
    <cellStyle name="Normal 12 3 3 3" xfId="17420" xr:uid="{00000000-0005-0000-0000-00009E6C0000}"/>
    <cellStyle name="Normal 12 3 3 3 2" xfId="17421" xr:uid="{00000000-0005-0000-0000-00009F6C0000}"/>
    <cellStyle name="Normal 12 3 3 3 2 2" xfId="17422" xr:uid="{00000000-0005-0000-0000-0000A06C0000}"/>
    <cellStyle name="Normal 12 3 3 3 3" xfId="17423" xr:uid="{00000000-0005-0000-0000-0000A16C0000}"/>
    <cellStyle name="Normal 12 3 3 3 3 2" xfId="17424" xr:uid="{00000000-0005-0000-0000-0000A26C0000}"/>
    <cellStyle name="Normal 12 3 3 3 4" xfId="17425" xr:uid="{00000000-0005-0000-0000-0000A36C0000}"/>
    <cellStyle name="Normal 12 3 3 4" xfId="17426" xr:uid="{00000000-0005-0000-0000-0000A46C0000}"/>
    <cellStyle name="Normal 12 3 3 4 2" xfId="17427" xr:uid="{00000000-0005-0000-0000-0000A56C0000}"/>
    <cellStyle name="Normal 12 3 3 5" xfId="17428" xr:uid="{00000000-0005-0000-0000-0000A66C0000}"/>
    <cellStyle name="Normal 12 3 3 5 2" xfId="17429" xr:uid="{00000000-0005-0000-0000-0000A76C0000}"/>
    <cellStyle name="Normal 12 3 3 6" xfId="17430" xr:uid="{00000000-0005-0000-0000-0000A86C0000}"/>
    <cellStyle name="Normal 12 3 4" xfId="17431" xr:uid="{00000000-0005-0000-0000-0000A96C0000}"/>
    <cellStyle name="Normal 12 3 4 2" xfId="17432" xr:uid="{00000000-0005-0000-0000-0000AA6C0000}"/>
    <cellStyle name="Normal 12 3 4 2 2" xfId="17433" xr:uid="{00000000-0005-0000-0000-0000AB6C0000}"/>
    <cellStyle name="Normal 12 3 4 2 2 2" xfId="17434" xr:uid="{00000000-0005-0000-0000-0000AC6C0000}"/>
    <cellStyle name="Normal 12 3 4 2 3" xfId="17435" xr:uid="{00000000-0005-0000-0000-0000AD6C0000}"/>
    <cellStyle name="Normal 12 3 4 2 3 2" xfId="17436" xr:uid="{00000000-0005-0000-0000-0000AE6C0000}"/>
    <cellStyle name="Normal 12 3 4 2 4" xfId="17437" xr:uid="{00000000-0005-0000-0000-0000AF6C0000}"/>
    <cellStyle name="Normal 12 3 4 3" xfId="17438" xr:uid="{00000000-0005-0000-0000-0000B06C0000}"/>
    <cellStyle name="Normal 12 3 4 3 2" xfId="17439" xr:uid="{00000000-0005-0000-0000-0000B16C0000}"/>
    <cellStyle name="Normal 12 3 4 4" xfId="17440" xr:uid="{00000000-0005-0000-0000-0000B26C0000}"/>
    <cellStyle name="Normal 12 3 4 4 2" xfId="17441" xr:uid="{00000000-0005-0000-0000-0000B36C0000}"/>
    <cellStyle name="Normal 12 3 4 5" xfId="17442" xr:uid="{00000000-0005-0000-0000-0000B46C0000}"/>
    <cellStyle name="Normal 12 3 5" xfId="17443" xr:uid="{00000000-0005-0000-0000-0000B56C0000}"/>
    <cellStyle name="Normal 12 3 5 2" xfId="17444" xr:uid="{00000000-0005-0000-0000-0000B66C0000}"/>
    <cellStyle name="Normal 12 3 5 2 2" xfId="17445" xr:uid="{00000000-0005-0000-0000-0000B76C0000}"/>
    <cellStyle name="Normal 12 3 5 2 2 2" xfId="17446" xr:uid="{00000000-0005-0000-0000-0000B86C0000}"/>
    <cellStyle name="Normal 12 3 5 2 3" xfId="17447" xr:uid="{00000000-0005-0000-0000-0000B96C0000}"/>
    <cellStyle name="Normal 12 3 5 2 3 2" xfId="17448" xr:uid="{00000000-0005-0000-0000-0000BA6C0000}"/>
    <cellStyle name="Normal 12 3 5 2 4" xfId="17449" xr:uid="{00000000-0005-0000-0000-0000BB6C0000}"/>
    <cellStyle name="Normal 12 3 5 3" xfId="17450" xr:uid="{00000000-0005-0000-0000-0000BC6C0000}"/>
    <cellStyle name="Normal 12 3 5 3 2" xfId="17451" xr:uid="{00000000-0005-0000-0000-0000BD6C0000}"/>
    <cellStyle name="Normal 12 3 5 4" xfId="17452" xr:uid="{00000000-0005-0000-0000-0000BE6C0000}"/>
    <cellStyle name="Normal 12 3 5 4 2" xfId="17453" xr:uid="{00000000-0005-0000-0000-0000BF6C0000}"/>
    <cellStyle name="Normal 12 3 5 5" xfId="17454" xr:uid="{00000000-0005-0000-0000-0000C06C0000}"/>
    <cellStyle name="Normal 12 3 6" xfId="17455" xr:uid="{00000000-0005-0000-0000-0000C16C0000}"/>
    <cellStyle name="Normal 12 3 6 2" xfId="17456" xr:uid="{00000000-0005-0000-0000-0000C26C0000}"/>
    <cellStyle name="Normal 12 3 6 2 2" xfId="17457" xr:uid="{00000000-0005-0000-0000-0000C36C0000}"/>
    <cellStyle name="Normal 12 3 6 3" xfId="17458" xr:uid="{00000000-0005-0000-0000-0000C46C0000}"/>
    <cellStyle name="Normal 12 3 6 3 2" xfId="17459" xr:uid="{00000000-0005-0000-0000-0000C56C0000}"/>
    <cellStyle name="Normal 12 3 6 4" xfId="17460" xr:uid="{00000000-0005-0000-0000-0000C66C0000}"/>
    <cellStyle name="Normal 12 3 7" xfId="17461" xr:uid="{00000000-0005-0000-0000-0000C76C0000}"/>
    <cellStyle name="Normal 12 3 7 2" xfId="17462" xr:uid="{00000000-0005-0000-0000-0000C86C0000}"/>
    <cellStyle name="Normal 12 3 8" xfId="17463" xr:uid="{00000000-0005-0000-0000-0000C96C0000}"/>
    <cellStyle name="Normal 12 3 8 2" xfId="17464" xr:uid="{00000000-0005-0000-0000-0000CA6C0000}"/>
    <cellStyle name="Normal 12 3 9" xfId="17465" xr:uid="{00000000-0005-0000-0000-0000CB6C0000}"/>
    <cellStyle name="Normal 12 4" xfId="17466" xr:uid="{00000000-0005-0000-0000-0000CC6C0000}"/>
    <cellStyle name="Normal 12 4 2" xfId="17467" xr:uid="{00000000-0005-0000-0000-0000CD6C0000}"/>
    <cellStyle name="Normal 12 4 2 2" xfId="17468" xr:uid="{00000000-0005-0000-0000-0000CE6C0000}"/>
    <cellStyle name="Normal 12 4 2 2 2" xfId="17469" xr:uid="{00000000-0005-0000-0000-0000CF6C0000}"/>
    <cellStyle name="Normal 12 4 2 2 2 2" xfId="17470" xr:uid="{00000000-0005-0000-0000-0000D06C0000}"/>
    <cellStyle name="Normal 12 4 2 2 3" xfId="17471" xr:uid="{00000000-0005-0000-0000-0000D16C0000}"/>
    <cellStyle name="Normal 12 4 2 2 3 2" xfId="17472" xr:uid="{00000000-0005-0000-0000-0000D26C0000}"/>
    <cellStyle name="Normal 12 4 2 2 4" xfId="17473" xr:uid="{00000000-0005-0000-0000-0000D36C0000}"/>
    <cellStyle name="Normal 12 4 2 3" xfId="17474" xr:uid="{00000000-0005-0000-0000-0000D46C0000}"/>
    <cellStyle name="Normal 12 4 2 3 2" xfId="17475" xr:uid="{00000000-0005-0000-0000-0000D56C0000}"/>
    <cellStyle name="Normal 12 4 2 4" xfId="17476" xr:uid="{00000000-0005-0000-0000-0000D66C0000}"/>
    <cellStyle name="Normal 12 4 2 4 2" xfId="17477" xr:uid="{00000000-0005-0000-0000-0000D76C0000}"/>
    <cellStyle name="Normal 12 4 2 5" xfId="17478" xr:uid="{00000000-0005-0000-0000-0000D86C0000}"/>
    <cellStyle name="Normal 12 4 3" xfId="17479" xr:uid="{00000000-0005-0000-0000-0000D96C0000}"/>
    <cellStyle name="Normal 12 4 3 2" xfId="17480" xr:uid="{00000000-0005-0000-0000-0000DA6C0000}"/>
    <cellStyle name="Normal 12 4 3 2 2" xfId="17481" xr:uid="{00000000-0005-0000-0000-0000DB6C0000}"/>
    <cellStyle name="Normal 12 4 3 3" xfId="17482" xr:uid="{00000000-0005-0000-0000-0000DC6C0000}"/>
    <cellStyle name="Normal 12 4 3 3 2" xfId="17483" xr:uid="{00000000-0005-0000-0000-0000DD6C0000}"/>
    <cellStyle name="Normal 12 4 3 4" xfId="17484" xr:uid="{00000000-0005-0000-0000-0000DE6C0000}"/>
    <cellStyle name="Normal 12 4 4" xfId="17485" xr:uid="{00000000-0005-0000-0000-0000DF6C0000}"/>
    <cellStyle name="Normal 12 4 4 2" xfId="17486" xr:uid="{00000000-0005-0000-0000-0000E06C0000}"/>
    <cellStyle name="Normal 12 4 5" xfId="17487" xr:uid="{00000000-0005-0000-0000-0000E16C0000}"/>
    <cellStyle name="Normal 12 4 5 2" xfId="17488" xr:uid="{00000000-0005-0000-0000-0000E26C0000}"/>
    <cellStyle name="Normal 12 4 6" xfId="17489" xr:uid="{00000000-0005-0000-0000-0000E36C0000}"/>
    <cellStyle name="Normal 12 5" xfId="17490" xr:uid="{00000000-0005-0000-0000-0000E46C0000}"/>
    <cellStyle name="Normal 12 5 2" xfId="17491" xr:uid="{00000000-0005-0000-0000-0000E56C0000}"/>
    <cellStyle name="Normal 12 5 2 2" xfId="17492" xr:uid="{00000000-0005-0000-0000-0000E66C0000}"/>
    <cellStyle name="Normal 12 5 2 2 2" xfId="17493" xr:uid="{00000000-0005-0000-0000-0000E76C0000}"/>
    <cellStyle name="Normal 12 5 2 2 2 2" xfId="17494" xr:uid="{00000000-0005-0000-0000-0000E86C0000}"/>
    <cellStyle name="Normal 12 5 2 2 3" xfId="17495" xr:uid="{00000000-0005-0000-0000-0000E96C0000}"/>
    <cellStyle name="Normal 12 5 2 2 3 2" xfId="17496" xr:uid="{00000000-0005-0000-0000-0000EA6C0000}"/>
    <cellStyle name="Normal 12 5 2 2 4" xfId="17497" xr:uid="{00000000-0005-0000-0000-0000EB6C0000}"/>
    <cellStyle name="Normal 12 5 2 3" xfId="17498" xr:uid="{00000000-0005-0000-0000-0000EC6C0000}"/>
    <cellStyle name="Normal 12 5 2 3 2" xfId="17499" xr:uid="{00000000-0005-0000-0000-0000ED6C0000}"/>
    <cellStyle name="Normal 12 5 2 4" xfId="17500" xr:uid="{00000000-0005-0000-0000-0000EE6C0000}"/>
    <cellStyle name="Normal 12 5 2 4 2" xfId="17501" xr:uid="{00000000-0005-0000-0000-0000EF6C0000}"/>
    <cellStyle name="Normal 12 5 2 5" xfId="17502" xr:uid="{00000000-0005-0000-0000-0000F06C0000}"/>
    <cellStyle name="Normal 12 5 3" xfId="17503" xr:uid="{00000000-0005-0000-0000-0000F16C0000}"/>
    <cellStyle name="Normal 12 5 3 2" xfId="17504" xr:uid="{00000000-0005-0000-0000-0000F26C0000}"/>
    <cellStyle name="Normal 12 5 3 2 2" xfId="17505" xr:uid="{00000000-0005-0000-0000-0000F36C0000}"/>
    <cellStyle name="Normal 12 5 3 3" xfId="17506" xr:uid="{00000000-0005-0000-0000-0000F46C0000}"/>
    <cellStyle name="Normal 12 5 3 3 2" xfId="17507" xr:uid="{00000000-0005-0000-0000-0000F56C0000}"/>
    <cellStyle name="Normal 12 5 3 4" xfId="17508" xr:uid="{00000000-0005-0000-0000-0000F66C0000}"/>
    <cellStyle name="Normal 12 5 4" xfId="17509" xr:uid="{00000000-0005-0000-0000-0000F76C0000}"/>
    <cellStyle name="Normal 12 5 4 2" xfId="17510" xr:uid="{00000000-0005-0000-0000-0000F86C0000}"/>
    <cellStyle name="Normal 12 5 5" xfId="17511" xr:uid="{00000000-0005-0000-0000-0000F96C0000}"/>
    <cellStyle name="Normal 12 5 5 2" xfId="17512" xr:uid="{00000000-0005-0000-0000-0000FA6C0000}"/>
    <cellStyle name="Normal 12 5 6" xfId="17513" xr:uid="{00000000-0005-0000-0000-0000FB6C0000}"/>
    <cellStyle name="Normal 12 6" xfId="17514" xr:uid="{00000000-0005-0000-0000-0000FC6C0000}"/>
    <cellStyle name="Normal 12 6 2" xfId="17515" xr:uid="{00000000-0005-0000-0000-0000FD6C0000}"/>
    <cellStyle name="Normal 12 6 2 2" xfId="17516" xr:uid="{00000000-0005-0000-0000-0000FE6C0000}"/>
    <cellStyle name="Normal 12 6 2 2 2" xfId="17517" xr:uid="{00000000-0005-0000-0000-0000FF6C0000}"/>
    <cellStyle name="Normal 12 6 2 3" xfId="17518" xr:uid="{00000000-0005-0000-0000-0000006D0000}"/>
    <cellStyle name="Normal 12 6 2 3 2" xfId="17519" xr:uid="{00000000-0005-0000-0000-0000016D0000}"/>
    <cellStyle name="Normal 12 6 2 4" xfId="17520" xr:uid="{00000000-0005-0000-0000-0000026D0000}"/>
    <cellStyle name="Normal 12 6 3" xfId="17521" xr:uid="{00000000-0005-0000-0000-0000036D0000}"/>
    <cellStyle name="Normal 12 6 3 2" xfId="17522" xr:uid="{00000000-0005-0000-0000-0000046D0000}"/>
    <cellStyle name="Normal 12 6 4" xfId="17523" xr:uid="{00000000-0005-0000-0000-0000056D0000}"/>
    <cellStyle name="Normal 12 6 4 2" xfId="17524" xr:uid="{00000000-0005-0000-0000-0000066D0000}"/>
    <cellStyle name="Normal 12 6 5" xfId="17525" xr:uid="{00000000-0005-0000-0000-0000076D0000}"/>
    <cellStyle name="Normal 12 7" xfId="17526" xr:uid="{00000000-0005-0000-0000-0000086D0000}"/>
    <cellStyle name="Normal 12 7 2" xfId="17527" xr:uid="{00000000-0005-0000-0000-0000096D0000}"/>
    <cellStyle name="Normal 12 7 2 2" xfId="17528" xr:uid="{00000000-0005-0000-0000-00000A6D0000}"/>
    <cellStyle name="Normal 12 7 2 2 2" xfId="17529" xr:uid="{00000000-0005-0000-0000-00000B6D0000}"/>
    <cellStyle name="Normal 12 7 2 3" xfId="17530" xr:uid="{00000000-0005-0000-0000-00000C6D0000}"/>
    <cellStyle name="Normal 12 7 2 3 2" xfId="17531" xr:uid="{00000000-0005-0000-0000-00000D6D0000}"/>
    <cellStyle name="Normal 12 7 2 4" xfId="17532" xr:uid="{00000000-0005-0000-0000-00000E6D0000}"/>
    <cellStyle name="Normal 12 7 3" xfId="17533" xr:uid="{00000000-0005-0000-0000-00000F6D0000}"/>
    <cellStyle name="Normal 12 7 3 2" xfId="17534" xr:uid="{00000000-0005-0000-0000-0000106D0000}"/>
    <cellStyle name="Normal 12 7 4" xfId="17535" xr:uid="{00000000-0005-0000-0000-0000116D0000}"/>
    <cellStyle name="Normal 12 7 4 2" xfId="17536" xr:uid="{00000000-0005-0000-0000-0000126D0000}"/>
    <cellStyle name="Normal 12 7 5" xfId="17537" xr:uid="{00000000-0005-0000-0000-0000136D0000}"/>
    <cellStyle name="Normal 12 8" xfId="17538" xr:uid="{00000000-0005-0000-0000-0000146D0000}"/>
    <cellStyle name="Normal 12 8 2" xfId="17539" xr:uid="{00000000-0005-0000-0000-0000156D0000}"/>
    <cellStyle name="Normal 12 8 2 2" xfId="17540" xr:uid="{00000000-0005-0000-0000-0000166D0000}"/>
    <cellStyle name="Normal 12 8 3" xfId="17541" xr:uid="{00000000-0005-0000-0000-0000176D0000}"/>
    <cellStyle name="Normal 12 8 3 2" xfId="17542" xr:uid="{00000000-0005-0000-0000-0000186D0000}"/>
    <cellStyle name="Normal 12 8 4" xfId="17543" xr:uid="{00000000-0005-0000-0000-0000196D0000}"/>
    <cellStyle name="Normal 12 9" xfId="17544" xr:uid="{00000000-0005-0000-0000-00001A6D0000}"/>
    <cellStyle name="Normal 12 9 2" xfId="17545" xr:uid="{00000000-0005-0000-0000-00001B6D0000}"/>
    <cellStyle name="Normal 13" xfId="17546" xr:uid="{00000000-0005-0000-0000-00001C6D0000}"/>
    <cellStyle name="Normal 13 2" xfId="17547" xr:uid="{00000000-0005-0000-0000-00001D6D0000}"/>
    <cellStyle name="Normal 14" xfId="17548" xr:uid="{00000000-0005-0000-0000-00001E6D0000}"/>
    <cellStyle name="Normal 14 2" xfId="17549" xr:uid="{00000000-0005-0000-0000-00001F6D0000}"/>
    <cellStyle name="Normal 15" xfId="17550" xr:uid="{00000000-0005-0000-0000-0000206D0000}"/>
    <cellStyle name="Normal 16" xfId="17551" xr:uid="{00000000-0005-0000-0000-0000216D0000}"/>
    <cellStyle name="Normal 16 2" xfId="17552" xr:uid="{00000000-0005-0000-0000-0000226D0000}"/>
    <cellStyle name="Normal 16 2 2" xfId="17553" xr:uid="{00000000-0005-0000-0000-0000236D0000}"/>
    <cellStyle name="Normal 16 2 2 2" xfId="17554" xr:uid="{00000000-0005-0000-0000-0000246D0000}"/>
    <cellStyle name="Normal 16 2 2 2 2" xfId="17555" xr:uid="{00000000-0005-0000-0000-0000256D0000}"/>
    <cellStyle name="Normal 16 2 2 2 2 2" xfId="17556" xr:uid="{00000000-0005-0000-0000-0000266D0000}"/>
    <cellStyle name="Normal 16 2 2 2 3" xfId="17557" xr:uid="{00000000-0005-0000-0000-0000276D0000}"/>
    <cellStyle name="Normal 16 2 2 2 3 2" xfId="17558" xr:uid="{00000000-0005-0000-0000-0000286D0000}"/>
    <cellStyle name="Normal 16 2 2 2 4" xfId="17559" xr:uid="{00000000-0005-0000-0000-0000296D0000}"/>
    <cellStyle name="Normal 16 2 2 3" xfId="17560" xr:uid="{00000000-0005-0000-0000-00002A6D0000}"/>
    <cellStyle name="Normal 16 2 2 3 2" xfId="17561" xr:uid="{00000000-0005-0000-0000-00002B6D0000}"/>
    <cellStyle name="Normal 16 2 2 4" xfId="17562" xr:uid="{00000000-0005-0000-0000-00002C6D0000}"/>
    <cellStyle name="Normal 16 2 2 4 2" xfId="17563" xr:uid="{00000000-0005-0000-0000-00002D6D0000}"/>
    <cellStyle name="Normal 16 2 2 5" xfId="17564" xr:uid="{00000000-0005-0000-0000-00002E6D0000}"/>
    <cellStyle name="Normal 16 2 3" xfId="17565" xr:uid="{00000000-0005-0000-0000-00002F6D0000}"/>
    <cellStyle name="Normal 16 2 3 2" xfId="17566" xr:uid="{00000000-0005-0000-0000-0000306D0000}"/>
    <cellStyle name="Normal 16 2 3 2 2" xfId="17567" xr:uid="{00000000-0005-0000-0000-0000316D0000}"/>
    <cellStyle name="Normal 16 2 3 3" xfId="17568" xr:uid="{00000000-0005-0000-0000-0000326D0000}"/>
    <cellStyle name="Normal 16 2 3 3 2" xfId="17569" xr:uid="{00000000-0005-0000-0000-0000336D0000}"/>
    <cellStyle name="Normal 16 2 3 4" xfId="17570" xr:uid="{00000000-0005-0000-0000-0000346D0000}"/>
    <cellStyle name="Normal 16 2 4" xfId="17571" xr:uid="{00000000-0005-0000-0000-0000356D0000}"/>
    <cellStyle name="Normal 16 2 4 2" xfId="17572" xr:uid="{00000000-0005-0000-0000-0000366D0000}"/>
    <cellStyle name="Normal 16 2 5" xfId="17573" xr:uid="{00000000-0005-0000-0000-0000376D0000}"/>
    <cellStyle name="Normal 16 2 5 2" xfId="17574" xr:uid="{00000000-0005-0000-0000-0000386D0000}"/>
    <cellStyle name="Normal 16 2 6" xfId="17575" xr:uid="{00000000-0005-0000-0000-0000396D0000}"/>
    <cellStyle name="Normal 16 3" xfId="17576" xr:uid="{00000000-0005-0000-0000-00003A6D0000}"/>
    <cellStyle name="Normal 16 3 2" xfId="17577" xr:uid="{00000000-0005-0000-0000-00003B6D0000}"/>
    <cellStyle name="Normal 16 3 2 2" xfId="17578" xr:uid="{00000000-0005-0000-0000-00003C6D0000}"/>
    <cellStyle name="Normal 16 3 2 2 2" xfId="17579" xr:uid="{00000000-0005-0000-0000-00003D6D0000}"/>
    <cellStyle name="Normal 16 3 2 2 2 2" xfId="17580" xr:uid="{00000000-0005-0000-0000-00003E6D0000}"/>
    <cellStyle name="Normal 16 3 2 2 3" xfId="17581" xr:uid="{00000000-0005-0000-0000-00003F6D0000}"/>
    <cellStyle name="Normal 16 3 2 2 3 2" xfId="17582" xr:uid="{00000000-0005-0000-0000-0000406D0000}"/>
    <cellStyle name="Normal 16 3 2 2 4" xfId="17583" xr:uid="{00000000-0005-0000-0000-0000416D0000}"/>
    <cellStyle name="Normal 16 3 2 3" xfId="17584" xr:uid="{00000000-0005-0000-0000-0000426D0000}"/>
    <cellStyle name="Normal 16 3 2 3 2" xfId="17585" xr:uid="{00000000-0005-0000-0000-0000436D0000}"/>
    <cellStyle name="Normal 16 3 2 4" xfId="17586" xr:uid="{00000000-0005-0000-0000-0000446D0000}"/>
    <cellStyle name="Normal 16 3 2 4 2" xfId="17587" xr:uid="{00000000-0005-0000-0000-0000456D0000}"/>
    <cellStyle name="Normal 16 3 2 5" xfId="17588" xr:uid="{00000000-0005-0000-0000-0000466D0000}"/>
    <cellStyle name="Normal 16 3 3" xfId="17589" xr:uid="{00000000-0005-0000-0000-0000476D0000}"/>
    <cellStyle name="Normal 16 3 3 2" xfId="17590" xr:uid="{00000000-0005-0000-0000-0000486D0000}"/>
    <cellStyle name="Normal 16 3 3 2 2" xfId="17591" xr:uid="{00000000-0005-0000-0000-0000496D0000}"/>
    <cellStyle name="Normal 16 3 3 3" xfId="17592" xr:uid="{00000000-0005-0000-0000-00004A6D0000}"/>
    <cellStyle name="Normal 16 3 3 3 2" xfId="17593" xr:uid="{00000000-0005-0000-0000-00004B6D0000}"/>
    <cellStyle name="Normal 16 3 3 4" xfId="17594" xr:uid="{00000000-0005-0000-0000-00004C6D0000}"/>
    <cellStyle name="Normal 16 3 4" xfId="17595" xr:uid="{00000000-0005-0000-0000-00004D6D0000}"/>
    <cellStyle name="Normal 16 3 4 2" xfId="17596" xr:uid="{00000000-0005-0000-0000-00004E6D0000}"/>
    <cellStyle name="Normal 16 3 5" xfId="17597" xr:uid="{00000000-0005-0000-0000-00004F6D0000}"/>
    <cellStyle name="Normal 16 3 5 2" xfId="17598" xr:uid="{00000000-0005-0000-0000-0000506D0000}"/>
    <cellStyle name="Normal 16 3 6" xfId="17599" xr:uid="{00000000-0005-0000-0000-0000516D0000}"/>
    <cellStyle name="Normal 16 4" xfId="17600" xr:uid="{00000000-0005-0000-0000-0000526D0000}"/>
    <cellStyle name="Normal 16 4 2" xfId="17601" xr:uid="{00000000-0005-0000-0000-0000536D0000}"/>
    <cellStyle name="Normal 16 4 2 2" xfId="17602" xr:uid="{00000000-0005-0000-0000-0000546D0000}"/>
    <cellStyle name="Normal 16 4 2 2 2" xfId="17603" xr:uid="{00000000-0005-0000-0000-0000556D0000}"/>
    <cellStyle name="Normal 16 4 2 3" xfId="17604" xr:uid="{00000000-0005-0000-0000-0000566D0000}"/>
    <cellStyle name="Normal 16 4 2 3 2" xfId="17605" xr:uid="{00000000-0005-0000-0000-0000576D0000}"/>
    <cellStyle name="Normal 16 4 2 4" xfId="17606" xr:uid="{00000000-0005-0000-0000-0000586D0000}"/>
    <cellStyle name="Normal 16 4 3" xfId="17607" xr:uid="{00000000-0005-0000-0000-0000596D0000}"/>
    <cellStyle name="Normal 16 4 3 2" xfId="17608" xr:uid="{00000000-0005-0000-0000-00005A6D0000}"/>
    <cellStyle name="Normal 16 4 4" xfId="17609" xr:uid="{00000000-0005-0000-0000-00005B6D0000}"/>
    <cellStyle name="Normal 16 4 4 2" xfId="17610" xr:uid="{00000000-0005-0000-0000-00005C6D0000}"/>
    <cellStyle name="Normal 16 4 5" xfId="17611" xr:uid="{00000000-0005-0000-0000-00005D6D0000}"/>
    <cellStyle name="Normal 16 5" xfId="17612" xr:uid="{00000000-0005-0000-0000-00005E6D0000}"/>
    <cellStyle name="Normal 16 5 2" xfId="17613" xr:uid="{00000000-0005-0000-0000-00005F6D0000}"/>
    <cellStyle name="Normal 16 5 2 2" xfId="17614" xr:uid="{00000000-0005-0000-0000-0000606D0000}"/>
    <cellStyle name="Normal 16 5 2 2 2" xfId="17615" xr:uid="{00000000-0005-0000-0000-0000616D0000}"/>
    <cellStyle name="Normal 16 5 2 3" xfId="17616" xr:uid="{00000000-0005-0000-0000-0000626D0000}"/>
    <cellStyle name="Normal 16 5 2 3 2" xfId="17617" xr:uid="{00000000-0005-0000-0000-0000636D0000}"/>
    <cellStyle name="Normal 16 5 2 4" xfId="17618" xr:uid="{00000000-0005-0000-0000-0000646D0000}"/>
    <cellStyle name="Normal 16 5 3" xfId="17619" xr:uid="{00000000-0005-0000-0000-0000656D0000}"/>
    <cellStyle name="Normal 16 5 3 2" xfId="17620" xr:uid="{00000000-0005-0000-0000-0000666D0000}"/>
    <cellStyle name="Normal 16 5 4" xfId="17621" xr:uid="{00000000-0005-0000-0000-0000676D0000}"/>
    <cellStyle name="Normal 16 5 4 2" xfId="17622" xr:uid="{00000000-0005-0000-0000-0000686D0000}"/>
    <cellStyle name="Normal 16 5 5" xfId="17623" xr:uid="{00000000-0005-0000-0000-0000696D0000}"/>
    <cellStyle name="Normal 16 6" xfId="17624" xr:uid="{00000000-0005-0000-0000-00006A6D0000}"/>
    <cellStyle name="Normal 16 6 2" xfId="17625" xr:uid="{00000000-0005-0000-0000-00006B6D0000}"/>
    <cellStyle name="Normal 16 6 2 2" xfId="17626" xr:uid="{00000000-0005-0000-0000-00006C6D0000}"/>
    <cellStyle name="Normal 16 6 3" xfId="17627" xr:uid="{00000000-0005-0000-0000-00006D6D0000}"/>
    <cellStyle name="Normal 16 6 3 2" xfId="17628" xr:uid="{00000000-0005-0000-0000-00006E6D0000}"/>
    <cellStyle name="Normal 16 6 4" xfId="17629" xr:uid="{00000000-0005-0000-0000-00006F6D0000}"/>
    <cellStyle name="Normal 16 7" xfId="17630" xr:uid="{00000000-0005-0000-0000-0000706D0000}"/>
    <cellStyle name="Normal 16 7 2" xfId="17631" xr:uid="{00000000-0005-0000-0000-0000716D0000}"/>
    <cellStyle name="Normal 16 8" xfId="17632" xr:uid="{00000000-0005-0000-0000-0000726D0000}"/>
    <cellStyle name="Normal 16 8 2" xfId="17633" xr:uid="{00000000-0005-0000-0000-0000736D0000}"/>
    <cellStyle name="Normal 16 9" xfId="17634" xr:uid="{00000000-0005-0000-0000-0000746D0000}"/>
    <cellStyle name="Normal 17" xfId="17635" xr:uid="{00000000-0005-0000-0000-0000756D0000}"/>
    <cellStyle name="Normal 17 2" xfId="17636" xr:uid="{00000000-0005-0000-0000-0000766D0000}"/>
    <cellStyle name="Normal 17 2 2" xfId="17637" xr:uid="{00000000-0005-0000-0000-0000776D0000}"/>
    <cellStyle name="Normal 17 2 2 2" xfId="17638" xr:uid="{00000000-0005-0000-0000-0000786D0000}"/>
    <cellStyle name="Normal 17 2 2 2 2" xfId="17639" xr:uid="{00000000-0005-0000-0000-0000796D0000}"/>
    <cellStyle name="Normal 17 2 2 2 2 2" xfId="17640" xr:uid="{00000000-0005-0000-0000-00007A6D0000}"/>
    <cellStyle name="Normal 17 2 2 2 3" xfId="17641" xr:uid="{00000000-0005-0000-0000-00007B6D0000}"/>
    <cellStyle name="Normal 17 2 2 2 3 2" xfId="17642" xr:uid="{00000000-0005-0000-0000-00007C6D0000}"/>
    <cellStyle name="Normal 17 2 2 2 4" xfId="17643" xr:uid="{00000000-0005-0000-0000-00007D6D0000}"/>
    <cellStyle name="Normal 17 2 2 3" xfId="17644" xr:uid="{00000000-0005-0000-0000-00007E6D0000}"/>
    <cellStyle name="Normal 17 2 2 3 2" xfId="17645" xr:uid="{00000000-0005-0000-0000-00007F6D0000}"/>
    <cellStyle name="Normal 17 2 2 4" xfId="17646" xr:uid="{00000000-0005-0000-0000-0000806D0000}"/>
    <cellStyle name="Normal 17 2 2 4 2" xfId="17647" xr:uid="{00000000-0005-0000-0000-0000816D0000}"/>
    <cellStyle name="Normal 17 2 2 5" xfId="17648" xr:uid="{00000000-0005-0000-0000-0000826D0000}"/>
    <cellStyle name="Normal 17 2 3" xfId="17649" xr:uid="{00000000-0005-0000-0000-0000836D0000}"/>
    <cellStyle name="Normal 17 2 3 2" xfId="17650" xr:uid="{00000000-0005-0000-0000-0000846D0000}"/>
    <cellStyle name="Normal 17 2 3 2 2" xfId="17651" xr:uid="{00000000-0005-0000-0000-0000856D0000}"/>
    <cellStyle name="Normal 17 2 3 3" xfId="17652" xr:uid="{00000000-0005-0000-0000-0000866D0000}"/>
    <cellStyle name="Normal 17 2 3 3 2" xfId="17653" xr:uid="{00000000-0005-0000-0000-0000876D0000}"/>
    <cellStyle name="Normal 17 2 3 4" xfId="17654" xr:uid="{00000000-0005-0000-0000-0000886D0000}"/>
    <cellStyle name="Normal 17 2 4" xfId="17655" xr:uid="{00000000-0005-0000-0000-0000896D0000}"/>
    <cellStyle name="Normal 17 2 4 2" xfId="17656" xr:uid="{00000000-0005-0000-0000-00008A6D0000}"/>
    <cellStyle name="Normal 17 2 5" xfId="17657" xr:uid="{00000000-0005-0000-0000-00008B6D0000}"/>
    <cellStyle name="Normal 17 2 5 2" xfId="17658" xr:uid="{00000000-0005-0000-0000-00008C6D0000}"/>
    <cellStyle name="Normal 17 2 6" xfId="17659" xr:uid="{00000000-0005-0000-0000-00008D6D0000}"/>
    <cellStyle name="Normal 17 3" xfId="17660" xr:uid="{00000000-0005-0000-0000-00008E6D0000}"/>
    <cellStyle name="Normal 17 3 2" xfId="17661" xr:uid="{00000000-0005-0000-0000-00008F6D0000}"/>
    <cellStyle name="Normal 17 3 2 2" xfId="17662" xr:uid="{00000000-0005-0000-0000-0000906D0000}"/>
    <cellStyle name="Normal 17 3 2 2 2" xfId="17663" xr:uid="{00000000-0005-0000-0000-0000916D0000}"/>
    <cellStyle name="Normal 17 3 2 2 2 2" xfId="17664" xr:uid="{00000000-0005-0000-0000-0000926D0000}"/>
    <cellStyle name="Normal 17 3 2 2 3" xfId="17665" xr:uid="{00000000-0005-0000-0000-0000936D0000}"/>
    <cellStyle name="Normal 17 3 2 2 3 2" xfId="17666" xr:uid="{00000000-0005-0000-0000-0000946D0000}"/>
    <cellStyle name="Normal 17 3 2 2 4" xfId="17667" xr:uid="{00000000-0005-0000-0000-0000956D0000}"/>
    <cellStyle name="Normal 17 3 2 3" xfId="17668" xr:uid="{00000000-0005-0000-0000-0000966D0000}"/>
    <cellStyle name="Normal 17 3 2 3 2" xfId="17669" xr:uid="{00000000-0005-0000-0000-0000976D0000}"/>
    <cellStyle name="Normal 17 3 2 4" xfId="17670" xr:uid="{00000000-0005-0000-0000-0000986D0000}"/>
    <cellStyle name="Normal 17 3 2 4 2" xfId="17671" xr:uid="{00000000-0005-0000-0000-0000996D0000}"/>
    <cellStyle name="Normal 17 3 2 5" xfId="17672" xr:uid="{00000000-0005-0000-0000-00009A6D0000}"/>
    <cellStyle name="Normal 17 3 3" xfId="17673" xr:uid="{00000000-0005-0000-0000-00009B6D0000}"/>
    <cellStyle name="Normal 17 3 3 2" xfId="17674" xr:uid="{00000000-0005-0000-0000-00009C6D0000}"/>
    <cellStyle name="Normal 17 3 3 2 2" xfId="17675" xr:uid="{00000000-0005-0000-0000-00009D6D0000}"/>
    <cellStyle name="Normal 17 3 3 3" xfId="17676" xr:uid="{00000000-0005-0000-0000-00009E6D0000}"/>
    <cellStyle name="Normal 17 3 3 3 2" xfId="17677" xr:uid="{00000000-0005-0000-0000-00009F6D0000}"/>
    <cellStyle name="Normal 17 3 3 4" xfId="17678" xr:uid="{00000000-0005-0000-0000-0000A06D0000}"/>
    <cellStyle name="Normal 17 3 4" xfId="17679" xr:uid="{00000000-0005-0000-0000-0000A16D0000}"/>
    <cellStyle name="Normal 17 3 4 2" xfId="17680" xr:uid="{00000000-0005-0000-0000-0000A26D0000}"/>
    <cellStyle name="Normal 17 3 5" xfId="17681" xr:uid="{00000000-0005-0000-0000-0000A36D0000}"/>
    <cellStyle name="Normal 17 3 5 2" xfId="17682" xr:uid="{00000000-0005-0000-0000-0000A46D0000}"/>
    <cellStyle name="Normal 17 3 6" xfId="17683" xr:uid="{00000000-0005-0000-0000-0000A56D0000}"/>
    <cellStyle name="Normal 17 4" xfId="17684" xr:uid="{00000000-0005-0000-0000-0000A66D0000}"/>
    <cellStyle name="Normal 17 4 2" xfId="17685" xr:uid="{00000000-0005-0000-0000-0000A76D0000}"/>
    <cellStyle name="Normal 17 4 2 2" xfId="17686" xr:uid="{00000000-0005-0000-0000-0000A86D0000}"/>
    <cellStyle name="Normal 17 4 2 2 2" xfId="17687" xr:uid="{00000000-0005-0000-0000-0000A96D0000}"/>
    <cellStyle name="Normal 17 4 2 3" xfId="17688" xr:uid="{00000000-0005-0000-0000-0000AA6D0000}"/>
    <cellStyle name="Normal 17 4 2 3 2" xfId="17689" xr:uid="{00000000-0005-0000-0000-0000AB6D0000}"/>
    <cellStyle name="Normal 17 4 2 4" xfId="17690" xr:uid="{00000000-0005-0000-0000-0000AC6D0000}"/>
    <cellStyle name="Normal 17 4 3" xfId="17691" xr:uid="{00000000-0005-0000-0000-0000AD6D0000}"/>
    <cellStyle name="Normal 17 4 3 2" xfId="17692" xr:uid="{00000000-0005-0000-0000-0000AE6D0000}"/>
    <cellStyle name="Normal 17 4 4" xfId="17693" xr:uid="{00000000-0005-0000-0000-0000AF6D0000}"/>
    <cellStyle name="Normal 17 4 4 2" xfId="17694" xr:uid="{00000000-0005-0000-0000-0000B06D0000}"/>
    <cellStyle name="Normal 17 4 5" xfId="17695" xr:uid="{00000000-0005-0000-0000-0000B16D0000}"/>
    <cellStyle name="Normal 17 5" xfId="17696" xr:uid="{00000000-0005-0000-0000-0000B26D0000}"/>
    <cellStyle name="Normal 17 5 2" xfId="17697" xr:uid="{00000000-0005-0000-0000-0000B36D0000}"/>
    <cellStyle name="Normal 17 5 2 2" xfId="17698" xr:uid="{00000000-0005-0000-0000-0000B46D0000}"/>
    <cellStyle name="Normal 17 5 2 2 2" xfId="17699" xr:uid="{00000000-0005-0000-0000-0000B56D0000}"/>
    <cellStyle name="Normal 17 5 2 3" xfId="17700" xr:uid="{00000000-0005-0000-0000-0000B66D0000}"/>
    <cellStyle name="Normal 17 5 2 3 2" xfId="17701" xr:uid="{00000000-0005-0000-0000-0000B76D0000}"/>
    <cellStyle name="Normal 17 5 2 4" xfId="17702" xr:uid="{00000000-0005-0000-0000-0000B86D0000}"/>
    <cellStyle name="Normal 17 5 3" xfId="17703" xr:uid="{00000000-0005-0000-0000-0000B96D0000}"/>
    <cellStyle name="Normal 17 5 3 2" xfId="17704" xr:uid="{00000000-0005-0000-0000-0000BA6D0000}"/>
    <cellStyle name="Normal 17 5 4" xfId="17705" xr:uid="{00000000-0005-0000-0000-0000BB6D0000}"/>
    <cellStyle name="Normal 17 5 4 2" xfId="17706" xr:uid="{00000000-0005-0000-0000-0000BC6D0000}"/>
    <cellStyle name="Normal 17 5 5" xfId="17707" xr:uid="{00000000-0005-0000-0000-0000BD6D0000}"/>
    <cellStyle name="Normal 17 6" xfId="17708" xr:uid="{00000000-0005-0000-0000-0000BE6D0000}"/>
    <cellStyle name="Normal 17 6 2" xfId="17709" xr:uid="{00000000-0005-0000-0000-0000BF6D0000}"/>
    <cellStyle name="Normal 18" xfId="17710" xr:uid="{00000000-0005-0000-0000-0000C06D0000}"/>
    <cellStyle name="Normal 18 2" xfId="17711" xr:uid="{00000000-0005-0000-0000-0000C16D0000}"/>
    <cellStyle name="Normal 18 2 2" xfId="17712" xr:uid="{00000000-0005-0000-0000-0000C26D0000}"/>
    <cellStyle name="Normal 18 2 2 2" xfId="17713" xr:uid="{00000000-0005-0000-0000-0000C36D0000}"/>
    <cellStyle name="Normal 18 2 2 2 2" xfId="17714" xr:uid="{00000000-0005-0000-0000-0000C46D0000}"/>
    <cellStyle name="Normal 18 2 2 2 2 2" xfId="17715" xr:uid="{00000000-0005-0000-0000-0000C56D0000}"/>
    <cellStyle name="Normal 18 2 2 2 3" xfId="17716" xr:uid="{00000000-0005-0000-0000-0000C66D0000}"/>
    <cellStyle name="Normal 18 2 2 2 3 2" xfId="17717" xr:uid="{00000000-0005-0000-0000-0000C76D0000}"/>
    <cellStyle name="Normal 18 2 2 2 4" xfId="17718" xr:uid="{00000000-0005-0000-0000-0000C86D0000}"/>
    <cellStyle name="Normal 18 2 2 3" xfId="17719" xr:uid="{00000000-0005-0000-0000-0000C96D0000}"/>
    <cellStyle name="Normal 18 2 2 3 2" xfId="17720" xr:uid="{00000000-0005-0000-0000-0000CA6D0000}"/>
    <cellStyle name="Normal 18 2 2 4" xfId="17721" xr:uid="{00000000-0005-0000-0000-0000CB6D0000}"/>
    <cellStyle name="Normal 18 2 2 4 2" xfId="17722" xr:uid="{00000000-0005-0000-0000-0000CC6D0000}"/>
    <cellStyle name="Normal 18 2 2 5" xfId="17723" xr:uid="{00000000-0005-0000-0000-0000CD6D0000}"/>
    <cellStyle name="Normal 18 2 3" xfId="17724" xr:uid="{00000000-0005-0000-0000-0000CE6D0000}"/>
    <cellStyle name="Normal 18 2 3 2" xfId="17725" xr:uid="{00000000-0005-0000-0000-0000CF6D0000}"/>
    <cellStyle name="Normal 18 2 3 2 2" xfId="17726" xr:uid="{00000000-0005-0000-0000-0000D06D0000}"/>
    <cellStyle name="Normal 18 2 3 3" xfId="17727" xr:uid="{00000000-0005-0000-0000-0000D16D0000}"/>
    <cellStyle name="Normal 18 2 3 3 2" xfId="17728" xr:uid="{00000000-0005-0000-0000-0000D26D0000}"/>
    <cellStyle name="Normal 18 2 3 4" xfId="17729" xr:uid="{00000000-0005-0000-0000-0000D36D0000}"/>
    <cellStyle name="Normal 18 2 4" xfId="17730" xr:uid="{00000000-0005-0000-0000-0000D46D0000}"/>
    <cellStyle name="Normal 18 2 4 2" xfId="17731" xr:uid="{00000000-0005-0000-0000-0000D56D0000}"/>
    <cellStyle name="Normal 18 2 5" xfId="17732" xr:uid="{00000000-0005-0000-0000-0000D66D0000}"/>
    <cellStyle name="Normal 18 2 5 2" xfId="17733" xr:uid="{00000000-0005-0000-0000-0000D76D0000}"/>
    <cellStyle name="Normal 18 2 6" xfId="17734" xr:uid="{00000000-0005-0000-0000-0000D86D0000}"/>
    <cellStyle name="Normal 18 3" xfId="17735" xr:uid="{00000000-0005-0000-0000-0000D96D0000}"/>
    <cellStyle name="Normal 18 3 2" xfId="17736" xr:uid="{00000000-0005-0000-0000-0000DA6D0000}"/>
    <cellStyle name="Normal 18 3 2 2" xfId="17737" xr:uid="{00000000-0005-0000-0000-0000DB6D0000}"/>
    <cellStyle name="Normal 18 3 2 2 2" xfId="17738" xr:uid="{00000000-0005-0000-0000-0000DC6D0000}"/>
    <cellStyle name="Normal 18 3 2 3" xfId="17739" xr:uid="{00000000-0005-0000-0000-0000DD6D0000}"/>
    <cellStyle name="Normal 18 3 2 3 2" xfId="17740" xr:uid="{00000000-0005-0000-0000-0000DE6D0000}"/>
    <cellStyle name="Normal 18 3 2 4" xfId="17741" xr:uid="{00000000-0005-0000-0000-0000DF6D0000}"/>
    <cellStyle name="Normal 18 3 3" xfId="17742" xr:uid="{00000000-0005-0000-0000-0000E06D0000}"/>
    <cellStyle name="Normal 18 3 3 2" xfId="17743" xr:uid="{00000000-0005-0000-0000-0000E16D0000}"/>
    <cellStyle name="Normal 18 3 4" xfId="17744" xr:uid="{00000000-0005-0000-0000-0000E26D0000}"/>
    <cellStyle name="Normal 18 3 4 2" xfId="17745" xr:uid="{00000000-0005-0000-0000-0000E36D0000}"/>
    <cellStyle name="Normal 18 3 5" xfId="17746" xr:uid="{00000000-0005-0000-0000-0000E46D0000}"/>
    <cellStyle name="Normal 18 4" xfId="17747" xr:uid="{00000000-0005-0000-0000-0000E56D0000}"/>
    <cellStyle name="Normal 18 4 2" xfId="17748" xr:uid="{00000000-0005-0000-0000-0000E66D0000}"/>
    <cellStyle name="Normal 18 4 2 2" xfId="17749" xr:uid="{00000000-0005-0000-0000-0000E76D0000}"/>
    <cellStyle name="Normal 18 4 2 2 2" xfId="17750" xr:uid="{00000000-0005-0000-0000-0000E86D0000}"/>
    <cellStyle name="Normal 18 4 2 3" xfId="17751" xr:uid="{00000000-0005-0000-0000-0000E96D0000}"/>
    <cellStyle name="Normal 18 4 2 3 2" xfId="17752" xr:uid="{00000000-0005-0000-0000-0000EA6D0000}"/>
    <cellStyle name="Normal 18 4 2 4" xfId="17753" xr:uid="{00000000-0005-0000-0000-0000EB6D0000}"/>
    <cellStyle name="Normal 18 4 3" xfId="17754" xr:uid="{00000000-0005-0000-0000-0000EC6D0000}"/>
    <cellStyle name="Normal 18 4 3 2" xfId="17755" xr:uid="{00000000-0005-0000-0000-0000ED6D0000}"/>
    <cellStyle name="Normal 18 4 4" xfId="17756" xr:uid="{00000000-0005-0000-0000-0000EE6D0000}"/>
    <cellStyle name="Normal 18 4 4 2" xfId="17757" xr:uid="{00000000-0005-0000-0000-0000EF6D0000}"/>
    <cellStyle name="Normal 18 4 5" xfId="17758" xr:uid="{00000000-0005-0000-0000-0000F06D0000}"/>
    <cellStyle name="Normal 18 5" xfId="17759" xr:uid="{00000000-0005-0000-0000-0000F16D0000}"/>
    <cellStyle name="Normal 18 5 2" xfId="17760" xr:uid="{00000000-0005-0000-0000-0000F26D0000}"/>
    <cellStyle name="Normal 18 5 2 2" xfId="17761" xr:uid="{00000000-0005-0000-0000-0000F36D0000}"/>
    <cellStyle name="Normal 18 5 3" xfId="17762" xr:uid="{00000000-0005-0000-0000-0000F46D0000}"/>
    <cellStyle name="Normal 18 5 3 2" xfId="17763" xr:uid="{00000000-0005-0000-0000-0000F56D0000}"/>
    <cellStyle name="Normal 18 5 4" xfId="17764" xr:uid="{00000000-0005-0000-0000-0000F66D0000}"/>
    <cellStyle name="Normal 18 6" xfId="17765" xr:uid="{00000000-0005-0000-0000-0000F76D0000}"/>
    <cellStyle name="Normal 18 6 2" xfId="17766" xr:uid="{00000000-0005-0000-0000-0000F86D0000}"/>
    <cellStyle name="Normal 18 7" xfId="17767" xr:uid="{00000000-0005-0000-0000-0000F96D0000}"/>
    <cellStyle name="Normal 18 7 2" xfId="17768" xr:uid="{00000000-0005-0000-0000-0000FA6D0000}"/>
    <cellStyle name="Normal 18 8" xfId="17769" xr:uid="{00000000-0005-0000-0000-0000FB6D0000}"/>
    <cellStyle name="Normal 19" xfId="17770" xr:uid="{00000000-0005-0000-0000-0000FC6D0000}"/>
    <cellStyle name="Normal 19 2" xfId="17771" xr:uid="{00000000-0005-0000-0000-0000FD6D0000}"/>
    <cellStyle name="Normal 19 2 2" xfId="17772" xr:uid="{00000000-0005-0000-0000-0000FE6D0000}"/>
    <cellStyle name="Normal 19 2 2 2" xfId="17773" xr:uid="{00000000-0005-0000-0000-0000FF6D0000}"/>
    <cellStyle name="Normal 19 2 3" xfId="17774" xr:uid="{00000000-0005-0000-0000-0000006E0000}"/>
    <cellStyle name="Normal 19 2 3 2" xfId="17775" xr:uid="{00000000-0005-0000-0000-0000016E0000}"/>
    <cellStyle name="Normal 19 2 4" xfId="17776" xr:uid="{00000000-0005-0000-0000-0000026E0000}"/>
    <cellStyle name="Normal 19 3" xfId="17777" xr:uid="{00000000-0005-0000-0000-0000036E0000}"/>
    <cellStyle name="Normal 19 3 2" xfId="17778" xr:uid="{00000000-0005-0000-0000-0000046E0000}"/>
    <cellStyle name="Normal 19 4" xfId="17779" xr:uid="{00000000-0005-0000-0000-0000056E0000}"/>
    <cellStyle name="Normal 19 4 2" xfId="17780" xr:uid="{00000000-0005-0000-0000-0000066E0000}"/>
    <cellStyle name="Normal 19 5" xfId="17781" xr:uid="{00000000-0005-0000-0000-0000076E0000}"/>
    <cellStyle name="Normal 2" xfId="1" xr:uid="{00000000-0005-0000-0000-0000086E0000}"/>
    <cellStyle name="Normal 2 10" xfId="17782" xr:uid="{00000000-0005-0000-0000-0000096E0000}"/>
    <cellStyle name="Normal 2 10 2" xfId="17783" xr:uid="{00000000-0005-0000-0000-00000A6E0000}"/>
    <cellStyle name="Normal 2 10 2 2" xfId="17784" xr:uid="{00000000-0005-0000-0000-00000B6E0000}"/>
    <cellStyle name="Normal 2 10 2 2 2" xfId="17785" xr:uid="{00000000-0005-0000-0000-00000C6E0000}"/>
    <cellStyle name="Normal 2 10 2 2 2 2" xfId="17786" xr:uid="{00000000-0005-0000-0000-00000D6E0000}"/>
    <cellStyle name="Normal 2 10 2 2 2 2 2" xfId="17787" xr:uid="{00000000-0005-0000-0000-00000E6E0000}"/>
    <cellStyle name="Normal 2 10 2 2 2 3" xfId="17788" xr:uid="{00000000-0005-0000-0000-00000F6E0000}"/>
    <cellStyle name="Normal 2 10 2 2 2 3 2" xfId="17789" xr:uid="{00000000-0005-0000-0000-0000106E0000}"/>
    <cellStyle name="Normal 2 10 2 2 2 4" xfId="17790" xr:uid="{00000000-0005-0000-0000-0000116E0000}"/>
    <cellStyle name="Normal 2 10 2 2 3" xfId="17791" xr:uid="{00000000-0005-0000-0000-0000126E0000}"/>
    <cellStyle name="Normal 2 10 2 2 3 2" xfId="17792" xr:uid="{00000000-0005-0000-0000-0000136E0000}"/>
    <cellStyle name="Normal 2 10 2 2 4" xfId="17793" xr:uid="{00000000-0005-0000-0000-0000146E0000}"/>
    <cellStyle name="Normal 2 10 2 2 4 2" xfId="17794" xr:uid="{00000000-0005-0000-0000-0000156E0000}"/>
    <cellStyle name="Normal 2 10 2 2 5" xfId="17795" xr:uid="{00000000-0005-0000-0000-0000166E0000}"/>
    <cellStyle name="Normal 2 10 2 3" xfId="17796" xr:uid="{00000000-0005-0000-0000-0000176E0000}"/>
    <cellStyle name="Normal 2 10 2 3 2" xfId="17797" xr:uid="{00000000-0005-0000-0000-0000186E0000}"/>
    <cellStyle name="Normal 2 10 2 3 2 2" xfId="17798" xr:uid="{00000000-0005-0000-0000-0000196E0000}"/>
    <cellStyle name="Normal 2 10 2 3 3" xfId="17799" xr:uid="{00000000-0005-0000-0000-00001A6E0000}"/>
    <cellStyle name="Normal 2 10 2 3 3 2" xfId="17800" xr:uid="{00000000-0005-0000-0000-00001B6E0000}"/>
    <cellStyle name="Normal 2 10 2 3 4" xfId="17801" xr:uid="{00000000-0005-0000-0000-00001C6E0000}"/>
    <cellStyle name="Normal 2 10 2 4" xfId="17802" xr:uid="{00000000-0005-0000-0000-00001D6E0000}"/>
    <cellStyle name="Normal 2 10 2 4 2" xfId="17803" xr:uid="{00000000-0005-0000-0000-00001E6E0000}"/>
    <cellStyle name="Normal 2 10 2 5" xfId="17804" xr:uid="{00000000-0005-0000-0000-00001F6E0000}"/>
    <cellStyle name="Normal 2 10 2 5 2" xfId="17805" xr:uid="{00000000-0005-0000-0000-0000206E0000}"/>
    <cellStyle name="Normal 2 10 2 6" xfId="17806" xr:uid="{00000000-0005-0000-0000-0000216E0000}"/>
    <cellStyle name="Normal 2 10 3" xfId="17807" xr:uid="{00000000-0005-0000-0000-0000226E0000}"/>
    <cellStyle name="Normal 2 10 3 2" xfId="17808" xr:uid="{00000000-0005-0000-0000-0000236E0000}"/>
    <cellStyle name="Normal 2 10 3 2 2" xfId="17809" xr:uid="{00000000-0005-0000-0000-0000246E0000}"/>
    <cellStyle name="Normal 2 10 3 2 2 2" xfId="17810" xr:uid="{00000000-0005-0000-0000-0000256E0000}"/>
    <cellStyle name="Normal 2 10 3 2 2 2 2" xfId="17811" xr:uid="{00000000-0005-0000-0000-0000266E0000}"/>
    <cellStyle name="Normal 2 10 3 2 2 3" xfId="17812" xr:uid="{00000000-0005-0000-0000-0000276E0000}"/>
    <cellStyle name="Normal 2 10 3 2 2 3 2" xfId="17813" xr:uid="{00000000-0005-0000-0000-0000286E0000}"/>
    <cellStyle name="Normal 2 10 3 2 2 4" xfId="17814" xr:uid="{00000000-0005-0000-0000-0000296E0000}"/>
    <cellStyle name="Normal 2 10 3 2 3" xfId="17815" xr:uid="{00000000-0005-0000-0000-00002A6E0000}"/>
    <cellStyle name="Normal 2 10 3 2 3 2" xfId="17816" xr:uid="{00000000-0005-0000-0000-00002B6E0000}"/>
    <cellStyle name="Normal 2 10 3 2 4" xfId="17817" xr:uid="{00000000-0005-0000-0000-00002C6E0000}"/>
    <cellStyle name="Normal 2 10 3 2 4 2" xfId="17818" xr:uid="{00000000-0005-0000-0000-00002D6E0000}"/>
    <cellStyle name="Normal 2 10 3 2 5" xfId="17819" xr:uid="{00000000-0005-0000-0000-00002E6E0000}"/>
    <cellStyle name="Normal 2 10 3 3" xfId="17820" xr:uid="{00000000-0005-0000-0000-00002F6E0000}"/>
    <cellStyle name="Normal 2 10 3 3 2" xfId="17821" xr:uid="{00000000-0005-0000-0000-0000306E0000}"/>
    <cellStyle name="Normal 2 10 3 3 2 2" xfId="17822" xr:uid="{00000000-0005-0000-0000-0000316E0000}"/>
    <cellStyle name="Normal 2 10 3 3 3" xfId="17823" xr:uid="{00000000-0005-0000-0000-0000326E0000}"/>
    <cellStyle name="Normal 2 10 3 3 3 2" xfId="17824" xr:uid="{00000000-0005-0000-0000-0000336E0000}"/>
    <cellStyle name="Normal 2 10 3 3 4" xfId="17825" xr:uid="{00000000-0005-0000-0000-0000346E0000}"/>
    <cellStyle name="Normal 2 10 3 4" xfId="17826" xr:uid="{00000000-0005-0000-0000-0000356E0000}"/>
    <cellStyle name="Normal 2 10 3 4 2" xfId="17827" xr:uid="{00000000-0005-0000-0000-0000366E0000}"/>
    <cellStyle name="Normal 2 10 3 5" xfId="17828" xr:uid="{00000000-0005-0000-0000-0000376E0000}"/>
    <cellStyle name="Normal 2 10 3 5 2" xfId="17829" xr:uid="{00000000-0005-0000-0000-0000386E0000}"/>
    <cellStyle name="Normal 2 10 3 6" xfId="17830" xr:uid="{00000000-0005-0000-0000-0000396E0000}"/>
    <cellStyle name="Normal 2 10 4" xfId="17831" xr:uid="{00000000-0005-0000-0000-00003A6E0000}"/>
    <cellStyle name="Normal 2 10 4 2" xfId="17832" xr:uid="{00000000-0005-0000-0000-00003B6E0000}"/>
    <cellStyle name="Normal 2 10 4 2 2" xfId="17833" xr:uid="{00000000-0005-0000-0000-00003C6E0000}"/>
    <cellStyle name="Normal 2 10 4 2 2 2" xfId="17834" xr:uid="{00000000-0005-0000-0000-00003D6E0000}"/>
    <cellStyle name="Normal 2 10 4 2 3" xfId="17835" xr:uid="{00000000-0005-0000-0000-00003E6E0000}"/>
    <cellStyle name="Normal 2 10 4 2 3 2" xfId="17836" xr:uid="{00000000-0005-0000-0000-00003F6E0000}"/>
    <cellStyle name="Normal 2 10 4 2 4" xfId="17837" xr:uid="{00000000-0005-0000-0000-0000406E0000}"/>
    <cellStyle name="Normal 2 10 4 3" xfId="17838" xr:uid="{00000000-0005-0000-0000-0000416E0000}"/>
    <cellStyle name="Normal 2 10 4 3 2" xfId="17839" xr:uid="{00000000-0005-0000-0000-0000426E0000}"/>
    <cellStyle name="Normal 2 10 4 4" xfId="17840" xr:uid="{00000000-0005-0000-0000-0000436E0000}"/>
    <cellStyle name="Normal 2 10 4 4 2" xfId="17841" xr:uid="{00000000-0005-0000-0000-0000446E0000}"/>
    <cellStyle name="Normal 2 10 4 5" xfId="17842" xr:uid="{00000000-0005-0000-0000-0000456E0000}"/>
    <cellStyle name="Normal 2 10 5" xfId="17843" xr:uid="{00000000-0005-0000-0000-0000466E0000}"/>
    <cellStyle name="Normal 2 10 5 2" xfId="17844" xr:uid="{00000000-0005-0000-0000-0000476E0000}"/>
    <cellStyle name="Normal 2 10 5 2 2" xfId="17845" xr:uid="{00000000-0005-0000-0000-0000486E0000}"/>
    <cellStyle name="Normal 2 10 5 2 2 2" xfId="17846" xr:uid="{00000000-0005-0000-0000-0000496E0000}"/>
    <cellStyle name="Normal 2 10 5 2 3" xfId="17847" xr:uid="{00000000-0005-0000-0000-00004A6E0000}"/>
    <cellStyle name="Normal 2 10 5 2 3 2" xfId="17848" xr:uid="{00000000-0005-0000-0000-00004B6E0000}"/>
    <cellStyle name="Normal 2 10 5 2 4" xfId="17849" xr:uid="{00000000-0005-0000-0000-00004C6E0000}"/>
    <cellStyle name="Normal 2 10 5 3" xfId="17850" xr:uid="{00000000-0005-0000-0000-00004D6E0000}"/>
    <cellStyle name="Normal 2 10 5 3 2" xfId="17851" xr:uid="{00000000-0005-0000-0000-00004E6E0000}"/>
    <cellStyle name="Normal 2 10 5 4" xfId="17852" xr:uid="{00000000-0005-0000-0000-00004F6E0000}"/>
    <cellStyle name="Normal 2 10 5 4 2" xfId="17853" xr:uid="{00000000-0005-0000-0000-0000506E0000}"/>
    <cellStyle name="Normal 2 10 5 5" xfId="17854" xr:uid="{00000000-0005-0000-0000-0000516E0000}"/>
    <cellStyle name="Normal 2 10 6" xfId="17855" xr:uid="{00000000-0005-0000-0000-0000526E0000}"/>
    <cellStyle name="Normal 2 10 6 2" xfId="17856" xr:uid="{00000000-0005-0000-0000-0000536E0000}"/>
    <cellStyle name="Normal 2 10 6 2 2" xfId="17857" xr:uid="{00000000-0005-0000-0000-0000546E0000}"/>
    <cellStyle name="Normal 2 10 6 3" xfId="17858" xr:uid="{00000000-0005-0000-0000-0000556E0000}"/>
    <cellStyle name="Normal 2 10 6 3 2" xfId="17859" xr:uid="{00000000-0005-0000-0000-0000566E0000}"/>
    <cellStyle name="Normal 2 10 6 4" xfId="17860" xr:uid="{00000000-0005-0000-0000-0000576E0000}"/>
    <cellStyle name="Normal 2 10 7" xfId="17861" xr:uid="{00000000-0005-0000-0000-0000586E0000}"/>
    <cellStyle name="Normal 2 10 7 2" xfId="17862" xr:uid="{00000000-0005-0000-0000-0000596E0000}"/>
    <cellStyle name="Normal 2 10 8" xfId="17863" xr:uid="{00000000-0005-0000-0000-00005A6E0000}"/>
    <cellStyle name="Normal 2 10 8 2" xfId="17864" xr:uid="{00000000-0005-0000-0000-00005B6E0000}"/>
    <cellStyle name="Normal 2 10 9" xfId="17865" xr:uid="{00000000-0005-0000-0000-00005C6E0000}"/>
    <cellStyle name="Normal 2 11" xfId="17866" xr:uid="{00000000-0005-0000-0000-00005D6E0000}"/>
    <cellStyle name="Normal 2 11 2" xfId="17867" xr:uid="{00000000-0005-0000-0000-00005E6E0000}"/>
    <cellStyle name="Normal 2 11 2 2" xfId="17868" xr:uid="{00000000-0005-0000-0000-00005F6E0000}"/>
    <cellStyle name="Normal 2 11 2 2 2" xfId="17869" xr:uid="{00000000-0005-0000-0000-0000606E0000}"/>
    <cellStyle name="Normal 2 11 2 2 2 2" xfId="17870" xr:uid="{00000000-0005-0000-0000-0000616E0000}"/>
    <cellStyle name="Normal 2 11 2 2 3" xfId="17871" xr:uid="{00000000-0005-0000-0000-0000626E0000}"/>
    <cellStyle name="Normal 2 11 2 2 3 2" xfId="17872" xr:uid="{00000000-0005-0000-0000-0000636E0000}"/>
    <cellStyle name="Normal 2 11 2 2 4" xfId="17873" xr:uid="{00000000-0005-0000-0000-0000646E0000}"/>
    <cellStyle name="Normal 2 11 2 3" xfId="17874" xr:uid="{00000000-0005-0000-0000-0000656E0000}"/>
    <cellStyle name="Normal 2 11 2 3 2" xfId="17875" xr:uid="{00000000-0005-0000-0000-0000666E0000}"/>
    <cellStyle name="Normal 2 11 2 4" xfId="17876" xr:uid="{00000000-0005-0000-0000-0000676E0000}"/>
    <cellStyle name="Normal 2 11 2 4 2" xfId="17877" xr:uid="{00000000-0005-0000-0000-0000686E0000}"/>
    <cellStyle name="Normal 2 11 2 5" xfId="17878" xr:uid="{00000000-0005-0000-0000-0000696E0000}"/>
    <cellStyle name="Normal 2 11 3" xfId="17879" xr:uid="{00000000-0005-0000-0000-00006A6E0000}"/>
    <cellStyle name="Normal 2 11 3 2" xfId="17880" xr:uid="{00000000-0005-0000-0000-00006B6E0000}"/>
    <cellStyle name="Normal 2 11 3 2 2" xfId="17881" xr:uid="{00000000-0005-0000-0000-00006C6E0000}"/>
    <cellStyle name="Normal 2 11 3 3" xfId="17882" xr:uid="{00000000-0005-0000-0000-00006D6E0000}"/>
    <cellStyle name="Normal 2 11 3 3 2" xfId="17883" xr:uid="{00000000-0005-0000-0000-00006E6E0000}"/>
    <cellStyle name="Normal 2 11 3 4" xfId="17884" xr:uid="{00000000-0005-0000-0000-00006F6E0000}"/>
    <cellStyle name="Normal 2 11 4" xfId="17885" xr:uid="{00000000-0005-0000-0000-0000706E0000}"/>
    <cellStyle name="Normal 2 11 4 2" xfId="17886" xr:uid="{00000000-0005-0000-0000-0000716E0000}"/>
    <cellStyle name="Normal 2 11 5" xfId="17887" xr:uid="{00000000-0005-0000-0000-0000726E0000}"/>
    <cellStyle name="Normal 2 11 5 2" xfId="17888" xr:uid="{00000000-0005-0000-0000-0000736E0000}"/>
    <cellStyle name="Normal 2 11 6" xfId="17889" xr:uid="{00000000-0005-0000-0000-0000746E0000}"/>
    <cellStyle name="Normal 2 12" xfId="17890" xr:uid="{00000000-0005-0000-0000-0000756E0000}"/>
    <cellStyle name="Normal 2 12 2" xfId="17891" xr:uid="{00000000-0005-0000-0000-0000766E0000}"/>
    <cellStyle name="Normal 2 12 2 2" xfId="17892" xr:uid="{00000000-0005-0000-0000-0000776E0000}"/>
    <cellStyle name="Normal 2 12 2 2 2" xfId="17893" xr:uid="{00000000-0005-0000-0000-0000786E0000}"/>
    <cellStyle name="Normal 2 12 2 2 2 2" xfId="17894" xr:uid="{00000000-0005-0000-0000-0000796E0000}"/>
    <cellStyle name="Normal 2 12 2 2 3" xfId="17895" xr:uid="{00000000-0005-0000-0000-00007A6E0000}"/>
    <cellStyle name="Normal 2 12 2 2 3 2" xfId="17896" xr:uid="{00000000-0005-0000-0000-00007B6E0000}"/>
    <cellStyle name="Normal 2 12 2 2 4" xfId="17897" xr:uid="{00000000-0005-0000-0000-00007C6E0000}"/>
    <cellStyle name="Normal 2 12 2 3" xfId="17898" xr:uid="{00000000-0005-0000-0000-00007D6E0000}"/>
    <cellStyle name="Normal 2 12 2 3 2" xfId="17899" xr:uid="{00000000-0005-0000-0000-00007E6E0000}"/>
    <cellStyle name="Normal 2 12 2 4" xfId="17900" xr:uid="{00000000-0005-0000-0000-00007F6E0000}"/>
    <cellStyle name="Normal 2 12 2 4 2" xfId="17901" xr:uid="{00000000-0005-0000-0000-0000806E0000}"/>
    <cellStyle name="Normal 2 12 2 5" xfId="17902" xr:uid="{00000000-0005-0000-0000-0000816E0000}"/>
    <cellStyle name="Normal 2 12 3" xfId="17903" xr:uid="{00000000-0005-0000-0000-0000826E0000}"/>
    <cellStyle name="Normal 2 12 3 2" xfId="17904" xr:uid="{00000000-0005-0000-0000-0000836E0000}"/>
    <cellStyle name="Normal 2 12 3 2 2" xfId="17905" xr:uid="{00000000-0005-0000-0000-0000846E0000}"/>
    <cellStyle name="Normal 2 12 3 3" xfId="17906" xr:uid="{00000000-0005-0000-0000-0000856E0000}"/>
    <cellStyle name="Normal 2 12 3 3 2" xfId="17907" xr:uid="{00000000-0005-0000-0000-0000866E0000}"/>
    <cellStyle name="Normal 2 12 3 4" xfId="17908" xr:uid="{00000000-0005-0000-0000-0000876E0000}"/>
    <cellStyle name="Normal 2 12 4" xfId="17909" xr:uid="{00000000-0005-0000-0000-0000886E0000}"/>
    <cellStyle name="Normal 2 12 4 2" xfId="17910" xr:uid="{00000000-0005-0000-0000-0000896E0000}"/>
    <cellStyle name="Normal 2 12 5" xfId="17911" xr:uid="{00000000-0005-0000-0000-00008A6E0000}"/>
    <cellStyle name="Normal 2 12 5 2" xfId="17912" xr:uid="{00000000-0005-0000-0000-00008B6E0000}"/>
    <cellStyle name="Normal 2 12 6" xfId="17913" xr:uid="{00000000-0005-0000-0000-00008C6E0000}"/>
    <cellStyle name="Normal 2 13" xfId="17914" xr:uid="{00000000-0005-0000-0000-00008D6E0000}"/>
    <cellStyle name="Normal 2 13 2" xfId="17915" xr:uid="{00000000-0005-0000-0000-00008E6E0000}"/>
    <cellStyle name="Normal 2 13 2 2" xfId="17916" xr:uid="{00000000-0005-0000-0000-00008F6E0000}"/>
    <cellStyle name="Normal 2 13 2 2 2" xfId="17917" xr:uid="{00000000-0005-0000-0000-0000906E0000}"/>
    <cellStyle name="Normal 2 13 2 3" xfId="17918" xr:uid="{00000000-0005-0000-0000-0000916E0000}"/>
    <cellStyle name="Normal 2 13 2 3 2" xfId="17919" xr:uid="{00000000-0005-0000-0000-0000926E0000}"/>
    <cellStyle name="Normal 2 13 2 4" xfId="17920" xr:uid="{00000000-0005-0000-0000-0000936E0000}"/>
    <cellStyle name="Normal 2 13 3" xfId="17921" xr:uid="{00000000-0005-0000-0000-0000946E0000}"/>
    <cellStyle name="Normal 2 13 3 2" xfId="17922" xr:uid="{00000000-0005-0000-0000-0000956E0000}"/>
    <cellStyle name="Normal 2 13 4" xfId="17923" xr:uid="{00000000-0005-0000-0000-0000966E0000}"/>
    <cellStyle name="Normal 2 13 4 2" xfId="17924" xr:uid="{00000000-0005-0000-0000-0000976E0000}"/>
    <cellStyle name="Normal 2 13 5" xfId="17925" xr:uid="{00000000-0005-0000-0000-0000986E0000}"/>
    <cellStyle name="Normal 2 14" xfId="17926" xr:uid="{00000000-0005-0000-0000-0000996E0000}"/>
    <cellStyle name="Normal 2 14 2" xfId="17927" xr:uid="{00000000-0005-0000-0000-00009A6E0000}"/>
    <cellStyle name="Normal 2 14 2 2" xfId="17928" xr:uid="{00000000-0005-0000-0000-00009B6E0000}"/>
    <cellStyle name="Normal 2 14 2 2 2" xfId="17929" xr:uid="{00000000-0005-0000-0000-00009C6E0000}"/>
    <cellStyle name="Normal 2 14 2 3" xfId="17930" xr:uid="{00000000-0005-0000-0000-00009D6E0000}"/>
    <cellStyle name="Normal 2 14 2 3 2" xfId="17931" xr:uid="{00000000-0005-0000-0000-00009E6E0000}"/>
    <cellStyle name="Normal 2 14 2 4" xfId="17932" xr:uid="{00000000-0005-0000-0000-00009F6E0000}"/>
    <cellStyle name="Normal 2 14 3" xfId="17933" xr:uid="{00000000-0005-0000-0000-0000A06E0000}"/>
    <cellStyle name="Normal 2 14 3 2" xfId="17934" xr:uid="{00000000-0005-0000-0000-0000A16E0000}"/>
    <cellStyle name="Normal 2 14 4" xfId="17935" xr:uid="{00000000-0005-0000-0000-0000A26E0000}"/>
    <cellStyle name="Normal 2 14 4 2" xfId="17936" xr:uid="{00000000-0005-0000-0000-0000A36E0000}"/>
    <cellStyle name="Normal 2 14 5" xfId="17937" xr:uid="{00000000-0005-0000-0000-0000A46E0000}"/>
    <cellStyle name="Normal 2 15" xfId="17938" xr:uid="{00000000-0005-0000-0000-0000A56E0000}"/>
    <cellStyle name="Normal 2 15 2" xfId="17939" xr:uid="{00000000-0005-0000-0000-0000A66E0000}"/>
    <cellStyle name="Normal 2 15 2 2" xfId="33830" xr:uid="{00000000-0005-0000-0000-0000A76E0000}"/>
    <cellStyle name="Normal 2 15 3" xfId="33829" xr:uid="{00000000-0005-0000-0000-0000A86E0000}"/>
    <cellStyle name="Normal 2 16" xfId="17940" xr:uid="{00000000-0005-0000-0000-0000A96E0000}"/>
    <cellStyle name="Normal 2 16 2" xfId="17941" xr:uid="{00000000-0005-0000-0000-0000AA6E0000}"/>
    <cellStyle name="Normal 2 16 2 2" xfId="17942" xr:uid="{00000000-0005-0000-0000-0000AB6E0000}"/>
    <cellStyle name="Normal 2 16 3" xfId="17943" xr:uid="{00000000-0005-0000-0000-0000AC6E0000}"/>
    <cellStyle name="Normal 2 16 3 2" xfId="17944" xr:uid="{00000000-0005-0000-0000-0000AD6E0000}"/>
    <cellStyle name="Normal 2 16 4" xfId="17945" xr:uid="{00000000-0005-0000-0000-0000AE6E0000}"/>
    <cellStyle name="Normal 2 17" xfId="17946" xr:uid="{00000000-0005-0000-0000-0000AF6E0000}"/>
    <cellStyle name="Normal 2 17 2" xfId="17947" xr:uid="{00000000-0005-0000-0000-0000B06E0000}"/>
    <cellStyle name="Normal 2 17 2 2" xfId="17948" xr:uid="{00000000-0005-0000-0000-0000B16E0000}"/>
    <cellStyle name="Normal 2 17 3" xfId="17949" xr:uid="{00000000-0005-0000-0000-0000B26E0000}"/>
    <cellStyle name="Normal 2 18" xfId="17950" xr:uid="{00000000-0005-0000-0000-0000B36E0000}"/>
    <cellStyle name="Normal 2 2" xfId="35" xr:uid="{00000000-0005-0000-0000-0000B46E0000}"/>
    <cellStyle name="Normal 2 2 2" xfId="17951" xr:uid="{00000000-0005-0000-0000-0000B56E0000}"/>
    <cellStyle name="Normal 2 2 2 2" xfId="33831" xr:uid="{00000000-0005-0000-0000-0000B66E0000}"/>
    <cellStyle name="Normal 2 2 3" xfId="17952" xr:uid="{00000000-0005-0000-0000-0000B76E0000}"/>
    <cellStyle name="Normal 2 2 3 2" xfId="33832" xr:uid="{00000000-0005-0000-0000-0000B86E0000}"/>
    <cellStyle name="Normal 2 2 4" xfId="17953" xr:uid="{00000000-0005-0000-0000-0000B96E0000}"/>
    <cellStyle name="Normal 2 2 5" xfId="28184" xr:uid="{00000000-0005-0000-0000-0000BA6E0000}"/>
    <cellStyle name="Normal 2 3" xfId="17954" xr:uid="{00000000-0005-0000-0000-0000BB6E0000}"/>
    <cellStyle name="Normal 2 3 2" xfId="17955" xr:uid="{00000000-0005-0000-0000-0000BC6E0000}"/>
    <cellStyle name="Normal 2 3 3" xfId="33833" xr:uid="{00000000-0005-0000-0000-0000BD6E0000}"/>
    <cellStyle name="Normal 2 4" xfId="17956" xr:uid="{00000000-0005-0000-0000-0000BE6E0000}"/>
    <cellStyle name="Normal 2 4 2" xfId="33834" xr:uid="{00000000-0005-0000-0000-0000BF6E0000}"/>
    <cellStyle name="Normal 2 5" xfId="17957" xr:uid="{00000000-0005-0000-0000-0000C06E0000}"/>
    <cellStyle name="Normal 2 5 2" xfId="33835" xr:uid="{00000000-0005-0000-0000-0000C16E0000}"/>
    <cellStyle name="Normal 2 6" xfId="17958" xr:uid="{00000000-0005-0000-0000-0000C26E0000}"/>
    <cellStyle name="Normal 2 6 2" xfId="33836" xr:uid="{00000000-0005-0000-0000-0000C36E0000}"/>
    <cellStyle name="Normal 2 7" xfId="17959" xr:uid="{00000000-0005-0000-0000-0000C46E0000}"/>
    <cellStyle name="Normal 2 7 2" xfId="33837" xr:uid="{00000000-0005-0000-0000-0000C56E0000}"/>
    <cellStyle name="Normal 2 8" xfId="17960" xr:uid="{00000000-0005-0000-0000-0000C66E0000}"/>
    <cellStyle name="Normal 2 8 2" xfId="33838" xr:uid="{00000000-0005-0000-0000-0000C76E0000}"/>
    <cellStyle name="Normal 2 9" xfId="17961" xr:uid="{00000000-0005-0000-0000-0000C86E0000}"/>
    <cellStyle name="Normal 20" xfId="17962" xr:uid="{00000000-0005-0000-0000-0000C96E0000}"/>
    <cellStyle name="Normal 20 2" xfId="17963" xr:uid="{00000000-0005-0000-0000-0000CA6E0000}"/>
    <cellStyle name="Normal 20 2 2" xfId="17964" xr:uid="{00000000-0005-0000-0000-0000CB6E0000}"/>
    <cellStyle name="Normal 20 2 2 2" xfId="17965" xr:uid="{00000000-0005-0000-0000-0000CC6E0000}"/>
    <cellStyle name="Normal 20 2 3" xfId="17966" xr:uid="{00000000-0005-0000-0000-0000CD6E0000}"/>
    <cellStyle name="Normal 20 2 3 2" xfId="17967" xr:uid="{00000000-0005-0000-0000-0000CE6E0000}"/>
    <cellStyle name="Normal 20 2 4" xfId="17968" xr:uid="{00000000-0005-0000-0000-0000CF6E0000}"/>
    <cellStyle name="Normal 20 3" xfId="17969" xr:uid="{00000000-0005-0000-0000-0000D06E0000}"/>
    <cellStyle name="Normal 20 3 2" xfId="17970" xr:uid="{00000000-0005-0000-0000-0000D16E0000}"/>
    <cellStyle name="Normal 20 4" xfId="17971" xr:uid="{00000000-0005-0000-0000-0000D26E0000}"/>
    <cellStyle name="Normal 20 4 2" xfId="17972" xr:uid="{00000000-0005-0000-0000-0000D36E0000}"/>
    <cellStyle name="Normal 20 5" xfId="17973" xr:uid="{00000000-0005-0000-0000-0000D46E0000}"/>
    <cellStyle name="Normal 21" xfId="17974" xr:uid="{00000000-0005-0000-0000-0000D56E0000}"/>
    <cellStyle name="Normal 21 2" xfId="17975" xr:uid="{00000000-0005-0000-0000-0000D66E0000}"/>
    <cellStyle name="Normal 21 2 2" xfId="17976" xr:uid="{00000000-0005-0000-0000-0000D76E0000}"/>
    <cellStyle name="Normal 21 3" xfId="17977" xr:uid="{00000000-0005-0000-0000-0000D86E0000}"/>
    <cellStyle name="Normal 21 3 2" xfId="17978" xr:uid="{00000000-0005-0000-0000-0000D96E0000}"/>
    <cellStyle name="Normal 21 4" xfId="17979" xr:uid="{00000000-0005-0000-0000-0000DA6E0000}"/>
    <cellStyle name="Normal 22" xfId="17980" xr:uid="{00000000-0005-0000-0000-0000DB6E0000}"/>
    <cellStyle name="Normal 23" xfId="17981" xr:uid="{00000000-0005-0000-0000-0000DC6E0000}"/>
    <cellStyle name="Normal 24" xfId="17982" xr:uid="{00000000-0005-0000-0000-0000DD6E0000}"/>
    <cellStyle name="Normal 24 2" xfId="17983" xr:uid="{00000000-0005-0000-0000-0000DE6E0000}"/>
    <cellStyle name="Normal 24 2 2" xfId="33840" xr:uid="{00000000-0005-0000-0000-0000DF6E0000}"/>
    <cellStyle name="Normal 24 3" xfId="17984" xr:uid="{00000000-0005-0000-0000-0000E06E0000}"/>
    <cellStyle name="Normal 24 3 2" xfId="33841" xr:uid="{00000000-0005-0000-0000-0000E16E0000}"/>
    <cellStyle name="Normal 24 4" xfId="33839" xr:uid="{00000000-0005-0000-0000-0000E26E0000}"/>
    <cellStyle name="Normal 25" xfId="25" xr:uid="{00000000-0005-0000-0000-0000E36E0000}"/>
    <cellStyle name="Normal 25 2" xfId="17985" xr:uid="{00000000-0005-0000-0000-0000E46E0000}"/>
    <cellStyle name="Normal 25 2 2" xfId="33842" xr:uid="{00000000-0005-0000-0000-0000E56E0000}"/>
    <cellStyle name="Normal 25 3" xfId="28177" xr:uid="{00000000-0005-0000-0000-0000E66E0000}"/>
    <cellStyle name="Normal 26" xfId="17986" xr:uid="{00000000-0005-0000-0000-0000E76E0000}"/>
    <cellStyle name="Normal 27" xfId="17987" xr:uid="{00000000-0005-0000-0000-0000E86E0000}"/>
    <cellStyle name="Normal 27 2" xfId="33843" xr:uid="{00000000-0005-0000-0000-0000E96E0000}"/>
    <cellStyle name="Normal 28" xfId="17988" xr:uid="{00000000-0005-0000-0000-0000EA6E0000}"/>
    <cellStyle name="Normal 29" xfId="17989" xr:uid="{00000000-0005-0000-0000-0000EB6E0000}"/>
    <cellStyle name="Normal 29 2" xfId="17990" xr:uid="{00000000-0005-0000-0000-0000EC6E0000}"/>
    <cellStyle name="Normal 29 2 2" xfId="17991" xr:uid="{00000000-0005-0000-0000-0000ED6E0000}"/>
    <cellStyle name="Normal 29 3" xfId="17992" xr:uid="{00000000-0005-0000-0000-0000EE6E0000}"/>
    <cellStyle name="Normal 29 3 2" xfId="17993" xr:uid="{00000000-0005-0000-0000-0000EF6E0000}"/>
    <cellStyle name="Normal 29 4" xfId="17994" xr:uid="{00000000-0005-0000-0000-0000F06E0000}"/>
    <cellStyle name="Normal 3" xfId="26" xr:uid="{00000000-0005-0000-0000-0000F16E0000}"/>
    <cellStyle name="Normal 3 2" xfId="17995" xr:uid="{00000000-0005-0000-0000-0000F26E0000}"/>
    <cellStyle name="Normal 3 2 2" xfId="17996" xr:uid="{00000000-0005-0000-0000-0000F36E0000}"/>
    <cellStyle name="Normal 3 2 2 2" xfId="17997" xr:uid="{00000000-0005-0000-0000-0000F46E0000}"/>
    <cellStyle name="Normal 3 2 2 2 2" xfId="17998" xr:uid="{00000000-0005-0000-0000-0000F56E0000}"/>
    <cellStyle name="Normal 3 2 2 2 2 2" xfId="17999" xr:uid="{00000000-0005-0000-0000-0000F66E0000}"/>
    <cellStyle name="Normal 3 2 2 2 3" xfId="18000" xr:uid="{00000000-0005-0000-0000-0000F76E0000}"/>
    <cellStyle name="Normal 3 2 2 2 3 2" xfId="18001" xr:uid="{00000000-0005-0000-0000-0000F86E0000}"/>
    <cellStyle name="Normal 3 2 2 2 4" xfId="18002" xr:uid="{00000000-0005-0000-0000-0000F96E0000}"/>
    <cellStyle name="Normal 3 2 2 3" xfId="18003" xr:uid="{00000000-0005-0000-0000-0000FA6E0000}"/>
    <cellStyle name="Normal 3 2 2 3 2" xfId="18004" xr:uid="{00000000-0005-0000-0000-0000FB6E0000}"/>
    <cellStyle name="Normal 3 2 2 4" xfId="18005" xr:uid="{00000000-0005-0000-0000-0000FC6E0000}"/>
    <cellStyle name="Normal 3 2 2 4 2" xfId="18006" xr:uid="{00000000-0005-0000-0000-0000FD6E0000}"/>
    <cellStyle name="Normal 3 2 2 5" xfId="18007" xr:uid="{00000000-0005-0000-0000-0000FE6E0000}"/>
    <cellStyle name="Normal 3 2 3" xfId="33844" xr:uid="{00000000-0005-0000-0000-0000FF6E0000}"/>
    <cellStyle name="Normal 3 3" xfId="18008" xr:uid="{00000000-0005-0000-0000-0000006F0000}"/>
    <cellStyle name="Normal 3 3 2" xfId="18009" xr:uid="{00000000-0005-0000-0000-0000016F0000}"/>
    <cellStyle name="Normal 3 3 3" xfId="33845" xr:uid="{00000000-0005-0000-0000-0000026F0000}"/>
    <cellStyle name="Normal 3 4" xfId="18010" xr:uid="{00000000-0005-0000-0000-0000036F0000}"/>
    <cellStyle name="Normal 3 4 10" xfId="18011" xr:uid="{00000000-0005-0000-0000-0000046F0000}"/>
    <cellStyle name="Normal 3 4 2" xfId="18012" xr:uid="{00000000-0005-0000-0000-0000056F0000}"/>
    <cellStyle name="Normal 3 4 2 2" xfId="18013" xr:uid="{00000000-0005-0000-0000-0000066F0000}"/>
    <cellStyle name="Normal 3 4 2 2 2" xfId="18014" xr:uid="{00000000-0005-0000-0000-0000076F0000}"/>
    <cellStyle name="Normal 3 4 2 2 2 2" xfId="18015" xr:uid="{00000000-0005-0000-0000-0000086F0000}"/>
    <cellStyle name="Normal 3 4 2 2 2 2 2" xfId="18016" xr:uid="{00000000-0005-0000-0000-0000096F0000}"/>
    <cellStyle name="Normal 3 4 2 2 2 2 2 2" xfId="18017" xr:uid="{00000000-0005-0000-0000-00000A6F0000}"/>
    <cellStyle name="Normal 3 4 2 2 2 2 3" xfId="18018" xr:uid="{00000000-0005-0000-0000-00000B6F0000}"/>
    <cellStyle name="Normal 3 4 2 2 2 2 3 2" xfId="18019" xr:uid="{00000000-0005-0000-0000-00000C6F0000}"/>
    <cellStyle name="Normal 3 4 2 2 2 2 4" xfId="18020" xr:uid="{00000000-0005-0000-0000-00000D6F0000}"/>
    <cellStyle name="Normal 3 4 2 2 2 3" xfId="18021" xr:uid="{00000000-0005-0000-0000-00000E6F0000}"/>
    <cellStyle name="Normal 3 4 2 2 2 3 2" xfId="18022" xr:uid="{00000000-0005-0000-0000-00000F6F0000}"/>
    <cellStyle name="Normal 3 4 2 2 2 4" xfId="18023" xr:uid="{00000000-0005-0000-0000-0000106F0000}"/>
    <cellStyle name="Normal 3 4 2 2 2 4 2" xfId="18024" xr:uid="{00000000-0005-0000-0000-0000116F0000}"/>
    <cellStyle name="Normal 3 4 2 2 2 5" xfId="18025" xr:uid="{00000000-0005-0000-0000-0000126F0000}"/>
    <cellStyle name="Normal 3 4 2 2 3" xfId="18026" xr:uid="{00000000-0005-0000-0000-0000136F0000}"/>
    <cellStyle name="Normal 3 4 2 2 3 2" xfId="18027" xr:uid="{00000000-0005-0000-0000-0000146F0000}"/>
    <cellStyle name="Normal 3 4 2 2 3 2 2" xfId="18028" xr:uid="{00000000-0005-0000-0000-0000156F0000}"/>
    <cellStyle name="Normal 3 4 2 2 3 3" xfId="18029" xr:uid="{00000000-0005-0000-0000-0000166F0000}"/>
    <cellStyle name="Normal 3 4 2 2 3 3 2" xfId="18030" xr:uid="{00000000-0005-0000-0000-0000176F0000}"/>
    <cellStyle name="Normal 3 4 2 2 3 4" xfId="18031" xr:uid="{00000000-0005-0000-0000-0000186F0000}"/>
    <cellStyle name="Normal 3 4 2 2 4" xfId="18032" xr:uid="{00000000-0005-0000-0000-0000196F0000}"/>
    <cellStyle name="Normal 3 4 2 2 4 2" xfId="18033" xr:uid="{00000000-0005-0000-0000-00001A6F0000}"/>
    <cellStyle name="Normal 3 4 2 2 5" xfId="18034" xr:uid="{00000000-0005-0000-0000-00001B6F0000}"/>
    <cellStyle name="Normal 3 4 2 2 5 2" xfId="18035" xr:uid="{00000000-0005-0000-0000-00001C6F0000}"/>
    <cellStyle name="Normal 3 4 2 2 6" xfId="18036" xr:uid="{00000000-0005-0000-0000-00001D6F0000}"/>
    <cellStyle name="Normal 3 4 2 3" xfId="18037" xr:uid="{00000000-0005-0000-0000-00001E6F0000}"/>
    <cellStyle name="Normal 3 4 2 3 2" xfId="18038" xr:uid="{00000000-0005-0000-0000-00001F6F0000}"/>
    <cellStyle name="Normal 3 4 2 3 2 2" xfId="18039" xr:uid="{00000000-0005-0000-0000-0000206F0000}"/>
    <cellStyle name="Normal 3 4 2 3 2 2 2" xfId="18040" xr:uid="{00000000-0005-0000-0000-0000216F0000}"/>
    <cellStyle name="Normal 3 4 2 3 2 2 2 2" xfId="18041" xr:uid="{00000000-0005-0000-0000-0000226F0000}"/>
    <cellStyle name="Normal 3 4 2 3 2 2 3" xfId="18042" xr:uid="{00000000-0005-0000-0000-0000236F0000}"/>
    <cellStyle name="Normal 3 4 2 3 2 2 3 2" xfId="18043" xr:uid="{00000000-0005-0000-0000-0000246F0000}"/>
    <cellStyle name="Normal 3 4 2 3 2 2 4" xfId="18044" xr:uid="{00000000-0005-0000-0000-0000256F0000}"/>
    <cellStyle name="Normal 3 4 2 3 2 3" xfId="18045" xr:uid="{00000000-0005-0000-0000-0000266F0000}"/>
    <cellStyle name="Normal 3 4 2 3 2 3 2" xfId="18046" xr:uid="{00000000-0005-0000-0000-0000276F0000}"/>
    <cellStyle name="Normal 3 4 2 3 2 4" xfId="18047" xr:uid="{00000000-0005-0000-0000-0000286F0000}"/>
    <cellStyle name="Normal 3 4 2 3 2 4 2" xfId="18048" xr:uid="{00000000-0005-0000-0000-0000296F0000}"/>
    <cellStyle name="Normal 3 4 2 3 2 5" xfId="18049" xr:uid="{00000000-0005-0000-0000-00002A6F0000}"/>
    <cellStyle name="Normal 3 4 2 3 3" xfId="18050" xr:uid="{00000000-0005-0000-0000-00002B6F0000}"/>
    <cellStyle name="Normal 3 4 2 3 3 2" xfId="18051" xr:uid="{00000000-0005-0000-0000-00002C6F0000}"/>
    <cellStyle name="Normal 3 4 2 3 3 2 2" xfId="18052" xr:uid="{00000000-0005-0000-0000-00002D6F0000}"/>
    <cellStyle name="Normal 3 4 2 3 3 3" xfId="18053" xr:uid="{00000000-0005-0000-0000-00002E6F0000}"/>
    <cellStyle name="Normal 3 4 2 3 3 3 2" xfId="18054" xr:uid="{00000000-0005-0000-0000-00002F6F0000}"/>
    <cellStyle name="Normal 3 4 2 3 3 4" xfId="18055" xr:uid="{00000000-0005-0000-0000-0000306F0000}"/>
    <cellStyle name="Normal 3 4 2 3 4" xfId="18056" xr:uid="{00000000-0005-0000-0000-0000316F0000}"/>
    <cellStyle name="Normal 3 4 2 3 4 2" xfId="18057" xr:uid="{00000000-0005-0000-0000-0000326F0000}"/>
    <cellStyle name="Normal 3 4 2 3 5" xfId="18058" xr:uid="{00000000-0005-0000-0000-0000336F0000}"/>
    <cellStyle name="Normal 3 4 2 3 5 2" xfId="18059" xr:uid="{00000000-0005-0000-0000-0000346F0000}"/>
    <cellStyle name="Normal 3 4 2 3 6" xfId="18060" xr:uid="{00000000-0005-0000-0000-0000356F0000}"/>
    <cellStyle name="Normal 3 4 2 4" xfId="18061" xr:uid="{00000000-0005-0000-0000-0000366F0000}"/>
    <cellStyle name="Normal 3 4 2 4 2" xfId="18062" xr:uid="{00000000-0005-0000-0000-0000376F0000}"/>
    <cellStyle name="Normal 3 4 2 4 2 2" xfId="18063" xr:uid="{00000000-0005-0000-0000-0000386F0000}"/>
    <cellStyle name="Normal 3 4 2 4 2 2 2" xfId="18064" xr:uid="{00000000-0005-0000-0000-0000396F0000}"/>
    <cellStyle name="Normal 3 4 2 4 2 3" xfId="18065" xr:uid="{00000000-0005-0000-0000-00003A6F0000}"/>
    <cellStyle name="Normal 3 4 2 4 2 3 2" xfId="18066" xr:uid="{00000000-0005-0000-0000-00003B6F0000}"/>
    <cellStyle name="Normal 3 4 2 4 2 4" xfId="18067" xr:uid="{00000000-0005-0000-0000-00003C6F0000}"/>
    <cellStyle name="Normal 3 4 2 4 3" xfId="18068" xr:uid="{00000000-0005-0000-0000-00003D6F0000}"/>
    <cellStyle name="Normal 3 4 2 4 3 2" xfId="18069" xr:uid="{00000000-0005-0000-0000-00003E6F0000}"/>
    <cellStyle name="Normal 3 4 2 4 4" xfId="18070" xr:uid="{00000000-0005-0000-0000-00003F6F0000}"/>
    <cellStyle name="Normal 3 4 2 4 4 2" xfId="18071" xr:uid="{00000000-0005-0000-0000-0000406F0000}"/>
    <cellStyle name="Normal 3 4 2 4 5" xfId="18072" xr:uid="{00000000-0005-0000-0000-0000416F0000}"/>
    <cellStyle name="Normal 3 4 2 5" xfId="18073" xr:uid="{00000000-0005-0000-0000-0000426F0000}"/>
    <cellStyle name="Normal 3 4 2 5 2" xfId="18074" xr:uid="{00000000-0005-0000-0000-0000436F0000}"/>
    <cellStyle name="Normal 3 4 2 5 2 2" xfId="18075" xr:uid="{00000000-0005-0000-0000-0000446F0000}"/>
    <cellStyle name="Normal 3 4 2 5 2 2 2" xfId="18076" xr:uid="{00000000-0005-0000-0000-0000456F0000}"/>
    <cellStyle name="Normal 3 4 2 5 2 3" xfId="18077" xr:uid="{00000000-0005-0000-0000-0000466F0000}"/>
    <cellStyle name="Normal 3 4 2 5 2 3 2" xfId="18078" xr:uid="{00000000-0005-0000-0000-0000476F0000}"/>
    <cellStyle name="Normal 3 4 2 5 2 4" xfId="18079" xr:uid="{00000000-0005-0000-0000-0000486F0000}"/>
    <cellStyle name="Normal 3 4 2 5 3" xfId="18080" xr:uid="{00000000-0005-0000-0000-0000496F0000}"/>
    <cellStyle name="Normal 3 4 2 5 3 2" xfId="18081" xr:uid="{00000000-0005-0000-0000-00004A6F0000}"/>
    <cellStyle name="Normal 3 4 2 5 4" xfId="18082" xr:uid="{00000000-0005-0000-0000-00004B6F0000}"/>
    <cellStyle name="Normal 3 4 2 5 4 2" xfId="18083" xr:uid="{00000000-0005-0000-0000-00004C6F0000}"/>
    <cellStyle name="Normal 3 4 2 5 5" xfId="18084" xr:uid="{00000000-0005-0000-0000-00004D6F0000}"/>
    <cellStyle name="Normal 3 4 2 6" xfId="18085" xr:uid="{00000000-0005-0000-0000-00004E6F0000}"/>
    <cellStyle name="Normal 3 4 2 6 2" xfId="18086" xr:uid="{00000000-0005-0000-0000-00004F6F0000}"/>
    <cellStyle name="Normal 3 4 2 6 2 2" xfId="18087" xr:uid="{00000000-0005-0000-0000-0000506F0000}"/>
    <cellStyle name="Normal 3 4 2 6 3" xfId="18088" xr:uid="{00000000-0005-0000-0000-0000516F0000}"/>
    <cellStyle name="Normal 3 4 2 6 3 2" xfId="18089" xr:uid="{00000000-0005-0000-0000-0000526F0000}"/>
    <cellStyle name="Normal 3 4 2 6 4" xfId="18090" xr:uid="{00000000-0005-0000-0000-0000536F0000}"/>
    <cellStyle name="Normal 3 4 2 7" xfId="18091" xr:uid="{00000000-0005-0000-0000-0000546F0000}"/>
    <cellStyle name="Normal 3 4 2 7 2" xfId="18092" xr:uid="{00000000-0005-0000-0000-0000556F0000}"/>
    <cellStyle name="Normal 3 4 2 8" xfId="18093" xr:uid="{00000000-0005-0000-0000-0000566F0000}"/>
    <cellStyle name="Normal 3 4 2 8 2" xfId="18094" xr:uid="{00000000-0005-0000-0000-0000576F0000}"/>
    <cellStyle name="Normal 3 4 2 9" xfId="18095" xr:uid="{00000000-0005-0000-0000-0000586F0000}"/>
    <cellStyle name="Normal 3 4 3" xfId="18096" xr:uid="{00000000-0005-0000-0000-0000596F0000}"/>
    <cellStyle name="Normal 3 4 3 2" xfId="18097" xr:uid="{00000000-0005-0000-0000-00005A6F0000}"/>
    <cellStyle name="Normal 3 4 3 2 2" xfId="18098" xr:uid="{00000000-0005-0000-0000-00005B6F0000}"/>
    <cellStyle name="Normal 3 4 3 2 2 2" xfId="18099" xr:uid="{00000000-0005-0000-0000-00005C6F0000}"/>
    <cellStyle name="Normal 3 4 3 2 2 2 2" xfId="18100" xr:uid="{00000000-0005-0000-0000-00005D6F0000}"/>
    <cellStyle name="Normal 3 4 3 2 2 3" xfId="18101" xr:uid="{00000000-0005-0000-0000-00005E6F0000}"/>
    <cellStyle name="Normal 3 4 3 2 2 3 2" xfId="18102" xr:uid="{00000000-0005-0000-0000-00005F6F0000}"/>
    <cellStyle name="Normal 3 4 3 2 2 4" xfId="18103" xr:uid="{00000000-0005-0000-0000-0000606F0000}"/>
    <cellStyle name="Normal 3 4 3 2 3" xfId="18104" xr:uid="{00000000-0005-0000-0000-0000616F0000}"/>
    <cellStyle name="Normal 3 4 3 2 3 2" xfId="18105" xr:uid="{00000000-0005-0000-0000-0000626F0000}"/>
    <cellStyle name="Normal 3 4 3 2 4" xfId="18106" xr:uid="{00000000-0005-0000-0000-0000636F0000}"/>
    <cellStyle name="Normal 3 4 3 2 4 2" xfId="18107" xr:uid="{00000000-0005-0000-0000-0000646F0000}"/>
    <cellStyle name="Normal 3 4 3 2 5" xfId="18108" xr:uid="{00000000-0005-0000-0000-0000656F0000}"/>
    <cellStyle name="Normal 3 4 3 3" xfId="18109" xr:uid="{00000000-0005-0000-0000-0000666F0000}"/>
    <cellStyle name="Normal 3 4 3 3 2" xfId="18110" xr:uid="{00000000-0005-0000-0000-0000676F0000}"/>
    <cellStyle name="Normal 3 4 3 3 2 2" xfId="18111" xr:uid="{00000000-0005-0000-0000-0000686F0000}"/>
    <cellStyle name="Normal 3 4 3 3 3" xfId="18112" xr:uid="{00000000-0005-0000-0000-0000696F0000}"/>
    <cellStyle name="Normal 3 4 3 3 3 2" xfId="18113" xr:uid="{00000000-0005-0000-0000-00006A6F0000}"/>
    <cellStyle name="Normal 3 4 3 3 4" xfId="18114" xr:uid="{00000000-0005-0000-0000-00006B6F0000}"/>
    <cellStyle name="Normal 3 4 3 4" xfId="18115" xr:uid="{00000000-0005-0000-0000-00006C6F0000}"/>
    <cellStyle name="Normal 3 4 3 4 2" xfId="18116" xr:uid="{00000000-0005-0000-0000-00006D6F0000}"/>
    <cellStyle name="Normal 3 4 3 5" xfId="18117" xr:uid="{00000000-0005-0000-0000-00006E6F0000}"/>
    <cellStyle name="Normal 3 4 3 5 2" xfId="18118" xr:uid="{00000000-0005-0000-0000-00006F6F0000}"/>
    <cellStyle name="Normal 3 4 3 6" xfId="18119" xr:uid="{00000000-0005-0000-0000-0000706F0000}"/>
    <cellStyle name="Normal 3 4 4" xfId="18120" xr:uid="{00000000-0005-0000-0000-0000716F0000}"/>
    <cellStyle name="Normal 3 4 4 2" xfId="18121" xr:uid="{00000000-0005-0000-0000-0000726F0000}"/>
    <cellStyle name="Normal 3 4 4 2 2" xfId="18122" xr:uid="{00000000-0005-0000-0000-0000736F0000}"/>
    <cellStyle name="Normal 3 4 4 2 2 2" xfId="18123" xr:uid="{00000000-0005-0000-0000-0000746F0000}"/>
    <cellStyle name="Normal 3 4 4 2 2 2 2" xfId="18124" xr:uid="{00000000-0005-0000-0000-0000756F0000}"/>
    <cellStyle name="Normal 3 4 4 2 2 3" xfId="18125" xr:uid="{00000000-0005-0000-0000-0000766F0000}"/>
    <cellStyle name="Normal 3 4 4 2 2 3 2" xfId="18126" xr:uid="{00000000-0005-0000-0000-0000776F0000}"/>
    <cellStyle name="Normal 3 4 4 2 2 4" xfId="18127" xr:uid="{00000000-0005-0000-0000-0000786F0000}"/>
    <cellStyle name="Normal 3 4 4 2 3" xfId="18128" xr:uid="{00000000-0005-0000-0000-0000796F0000}"/>
    <cellStyle name="Normal 3 4 4 2 3 2" xfId="18129" xr:uid="{00000000-0005-0000-0000-00007A6F0000}"/>
    <cellStyle name="Normal 3 4 4 2 4" xfId="18130" xr:uid="{00000000-0005-0000-0000-00007B6F0000}"/>
    <cellStyle name="Normal 3 4 4 2 4 2" xfId="18131" xr:uid="{00000000-0005-0000-0000-00007C6F0000}"/>
    <cellStyle name="Normal 3 4 4 2 5" xfId="18132" xr:uid="{00000000-0005-0000-0000-00007D6F0000}"/>
    <cellStyle name="Normal 3 4 4 3" xfId="18133" xr:uid="{00000000-0005-0000-0000-00007E6F0000}"/>
    <cellStyle name="Normal 3 4 4 3 2" xfId="18134" xr:uid="{00000000-0005-0000-0000-00007F6F0000}"/>
    <cellStyle name="Normal 3 4 4 3 2 2" xfId="18135" xr:uid="{00000000-0005-0000-0000-0000806F0000}"/>
    <cellStyle name="Normal 3 4 4 3 3" xfId="18136" xr:uid="{00000000-0005-0000-0000-0000816F0000}"/>
    <cellStyle name="Normal 3 4 4 3 3 2" xfId="18137" xr:uid="{00000000-0005-0000-0000-0000826F0000}"/>
    <cellStyle name="Normal 3 4 4 3 4" xfId="18138" xr:uid="{00000000-0005-0000-0000-0000836F0000}"/>
    <cellStyle name="Normal 3 4 4 4" xfId="18139" xr:uid="{00000000-0005-0000-0000-0000846F0000}"/>
    <cellStyle name="Normal 3 4 4 4 2" xfId="18140" xr:uid="{00000000-0005-0000-0000-0000856F0000}"/>
    <cellStyle name="Normal 3 4 4 5" xfId="18141" xr:uid="{00000000-0005-0000-0000-0000866F0000}"/>
    <cellStyle name="Normal 3 4 4 5 2" xfId="18142" xr:uid="{00000000-0005-0000-0000-0000876F0000}"/>
    <cellStyle name="Normal 3 4 4 6" xfId="18143" xr:uid="{00000000-0005-0000-0000-0000886F0000}"/>
    <cellStyle name="Normal 3 4 5" xfId="18144" xr:uid="{00000000-0005-0000-0000-0000896F0000}"/>
    <cellStyle name="Normal 3 4 5 2" xfId="18145" xr:uid="{00000000-0005-0000-0000-00008A6F0000}"/>
    <cellStyle name="Normal 3 4 5 2 2" xfId="18146" xr:uid="{00000000-0005-0000-0000-00008B6F0000}"/>
    <cellStyle name="Normal 3 4 5 2 2 2" xfId="18147" xr:uid="{00000000-0005-0000-0000-00008C6F0000}"/>
    <cellStyle name="Normal 3 4 5 2 3" xfId="18148" xr:uid="{00000000-0005-0000-0000-00008D6F0000}"/>
    <cellStyle name="Normal 3 4 5 2 3 2" xfId="18149" xr:uid="{00000000-0005-0000-0000-00008E6F0000}"/>
    <cellStyle name="Normal 3 4 5 2 4" xfId="18150" xr:uid="{00000000-0005-0000-0000-00008F6F0000}"/>
    <cellStyle name="Normal 3 4 5 3" xfId="18151" xr:uid="{00000000-0005-0000-0000-0000906F0000}"/>
    <cellStyle name="Normal 3 4 5 3 2" xfId="18152" xr:uid="{00000000-0005-0000-0000-0000916F0000}"/>
    <cellStyle name="Normal 3 4 5 4" xfId="18153" xr:uid="{00000000-0005-0000-0000-0000926F0000}"/>
    <cellStyle name="Normal 3 4 5 4 2" xfId="18154" xr:uid="{00000000-0005-0000-0000-0000936F0000}"/>
    <cellStyle name="Normal 3 4 5 5" xfId="18155" xr:uid="{00000000-0005-0000-0000-0000946F0000}"/>
    <cellStyle name="Normal 3 4 6" xfId="18156" xr:uid="{00000000-0005-0000-0000-0000956F0000}"/>
    <cellStyle name="Normal 3 4 6 2" xfId="18157" xr:uid="{00000000-0005-0000-0000-0000966F0000}"/>
    <cellStyle name="Normal 3 4 6 2 2" xfId="18158" xr:uid="{00000000-0005-0000-0000-0000976F0000}"/>
    <cellStyle name="Normal 3 4 6 2 2 2" xfId="18159" xr:uid="{00000000-0005-0000-0000-0000986F0000}"/>
    <cellStyle name="Normal 3 4 6 2 3" xfId="18160" xr:uid="{00000000-0005-0000-0000-0000996F0000}"/>
    <cellStyle name="Normal 3 4 6 2 3 2" xfId="18161" xr:uid="{00000000-0005-0000-0000-00009A6F0000}"/>
    <cellStyle name="Normal 3 4 6 2 4" xfId="18162" xr:uid="{00000000-0005-0000-0000-00009B6F0000}"/>
    <cellStyle name="Normal 3 4 6 3" xfId="18163" xr:uid="{00000000-0005-0000-0000-00009C6F0000}"/>
    <cellStyle name="Normal 3 4 6 3 2" xfId="18164" xr:uid="{00000000-0005-0000-0000-00009D6F0000}"/>
    <cellStyle name="Normal 3 4 6 4" xfId="18165" xr:uid="{00000000-0005-0000-0000-00009E6F0000}"/>
    <cellStyle name="Normal 3 4 6 4 2" xfId="18166" xr:uid="{00000000-0005-0000-0000-00009F6F0000}"/>
    <cellStyle name="Normal 3 4 6 5" xfId="18167" xr:uid="{00000000-0005-0000-0000-0000A06F0000}"/>
    <cellStyle name="Normal 3 4 7" xfId="18168" xr:uid="{00000000-0005-0000-0000-0000A16F0000}"/>
    <cellStyle name="Normal 3 4 7 2" xfId="18169" xr:uid="{00000000-0005-0000-0000-0000A26F0000}"/>
    <cellStyle name="Normal 3 4 7 2 2" xfId="18170" xr:uid="{00000000-0005-0000-0000-0000A36F0000}"/>
    <cellStyle name="Normal 3 4 7 3" xfId="18171" xr:uid="{00000000-0005-0000-0000-0000A46F0000}"/>
    <cellStyle name="Normal 3 4 7 3 2" xfId="18172" xr:uid="{00000000-0005-0000-0000-0000A56F0000}"/>
    <cellStyle name="Normal 3 4 7 4" xfId="18173" xr:uid="{00000000-0005-0000-0000-0000A66F0000}"/>
    <cellStyle name="Normal 3 4 8" xfId="18174" xr:uid="{00000000-0005-0000-0000-0000A76F0000}"/>
    <cellStyle name="Normal 3 4 8 2" xfId="18175" xr:uid="{00000000-0005-0000-0000-0000A86F0000}"/>
    <cellStyle name="Normal 3 4 9" xfId="18176" xr:uid="{00000000-0005-0000-0000-0000A96F0000}"/>
    <cellStyle name="Normal 3 4 9 2" xfId="18177" xr:uid="{00000000-0005-0000-0000-0000AA6F0000}"/>
    <cellStyle name="Normal 3 5" xfId="18178" xr:uid="{00000000-0005-0000-0000-0000AB6F0000}"/>
    <cellStyle name="Normal 3 5 2" xfId="18179" xr:uid="{00000000-0005-0000-0000-0000AC6F0000}"/>
    <cellStyle name="Normal 3 5 2 2" xfId="18180" xr:uid="{00000000-0005-0000-0000-0000AD6F0000}"/>
    <cellStyle name="Normal 3 5 2 2 2" xfId="18181" xr:uid="{00000000-0005-0000-0000-0000AE6F0000}"/>
    <cellStyle name="Normal 3 5 2 3" xfId="18182" xr:uid="{00000000-0005-0000-0000-0000AF6F0000}"/>
    <cellStyle name="Normal 3 5 2 3 2" xfId="18183" xr:uid="{00000000-0005-0000-0000-0000B06F0000}"/>
    <cellStyle name="Normal 3 5 2 4" xfId="18184" xr:uid="{00000000-0005-0000-0000-0000B16F0000}"/>
    <cellStyle name="Normal 3 5 3" xfId="18185" xr:uid="{00000000-0005-0000-0000-0000B26F0000}"/>
    <cellStyle name="Normal 3 5 3 2" xfId="18186" xr:uid="{00000000-0005-0000-0000-0000B36F0000}"/>
    <cellStyle name="Normal 3 5 4" xfId="18187" xr:uid="{00000000-0005-0000-0000-0000B46F0000}"/>
    <cellStyle name="Normal 3 5 4 2" xfId="18188" xr:uid="{00000000-0005-0000-0000-0000B56F0000}"/>
    <cellStyle name="Normal 3 5 5" xfId="18189" xr:uid="{00000000-0005-0000-0000-0000B66F0000}"/>
    <cellStyle name="Normal 3 6" xfId="18190" xr:uid="{00000000-0005-0000-0000-0000B76F0000}"/>
    <cellStyle name="Normal 3 7" xfId="18191" xr:uid="{00000000-0005-0000-0000-0000B86F0000}"/>
    <cellStyle name="Normal 3 8" xfId="28178" xr:uid="{00000000-0005-0000-0000-0000B96F0000}"/>
    <cellStyle name="Normal 30" xfId="18192" xr:uid="{00000000-0005-0000-0000-0000BA6F0000}"/>
    <cellStyle name="Normal 4" xfId="18193" xr:uid="{00000000-0005-0000-0000-0000BB6F0000}"/>
    <cellStyle name="Normal 4 2" xfId="18194" xr:uid="{00000000-0005-0000-0000-0000BC6F0000}"/>
    <cellStyle name="Normal 4 2 2" xfId="33846" xr:uid="{00000000-0005-0000-0000-0000BD6F0000}"/>
    <cellStyle name="Normal 4 3" xfId="18195" xr:uid="{00000000-0005-0000-0000-0000BE6F0000}"/>
    <cellStyle name="Normal 4 3 2" xfId="33847" xr:uid="{00000000-0005-0000-0000-0000BF6F0000}"/>
    <cellStyle name="Normal 4 4" xfId="18196" xr:uid="{00000000-0005-0000-0000-0000C06F0000}"/>
    <cellStyle name="Normal 4 5" xfId="28116" xr:uid="{00000000-0005-0000-0000-0000C16F0000}"/>
    <cellStyle name="Normal 5" xfId="18197" xr:uid="{00000000-0005-0000-0000-0000C26F0000}"/>
    <cellStyle name="Normal 5 10" xfId="18198" xr:uid="{00000000-0005-0000-0000-0000C36F0000}"/>
    <cellStyle name="Normal 5 10 2" xfId="18199" xr:uid="{00000000-0005-0000-0000-0000C46F0000}"/>
    <cellStyle name="Normal 5 10 2 2" xfId="18200" xr:uid="{00000000-0005-0000-0000-0000C56F0000}"/>
    <cellStyle name="Normal 5 10 2 2 2" xfId="18201" xr:uid="{00000000-0005-0000-0000-0000C66F0000}"/>
    <cellStyle name="Normal 5 10 2 3" xfId="18202" xr:uid="{00000000-0005-0000-0000-0000C76F0000}"/>
    <cellStyle name="Normal 5 10 2 3 2" xfId="18203" xr:uid="{00000000-0005-0000-0000-0000C86F0000}"/>
    <cellStyle name="Normal 5 10 2 4" xfId="18204" xr:uid="{00000000-0005-0000-0000-0000C96F0000}"/>
    <cellStyle name="Normal 5 10 3" xfId="18205" xr:uid="{00000000-0005-0000-0000-0000CA6F0000}"/>
    <cellStyle name="Normal 5 10 3 2" xfId="18206" xr:uid="{00000000-0005-0000-0000-0000CB6F0000}"/>
    <cellStyle name="Normal 5 10 4" xfId="18207" xr:uid="{00000000-0005-0000-0000-0000CC6F0000}"/>
    <cellStyle name="Normal 5 10 4 2" xfId="18208" xr:uid="{00000000-0005-0000-0000-0000CD6F0000}"/>
    <cellStyle name="Normal 5 10 5" xfId="18209" xr:uid="{00000000-0005-0000-0000-0000CE6F0000}"/>
    <cellStyle name="Normal 5 11" xfId="18210" xr:uid="{00000000-0005-0000-0000-0000CF6F0000}"/>
    <cellStyle name="Normal 5 11 2" xfId="18211" xr:uid="{00000000-0005-0000-0000-0000D06F0000}"/>
    <cellStyle name="Normal 5 11 2 2" xfId="18212" xr:uid="{00000000-0005-0000-0000-0000D16F0000}"/>
    <cellStyle name="Normal 5 11 2 2 2" xfId="18213" xr:uid="{00000000-0005-0000-0000-0000D26F0000}"/>
    <cellStyle name="Normal 5 11 2 3" xfId="18214" xr:uid="{00000000-0005-0000-0000-0000D36F0000}"/>
    <cellStyle name="Normal 5 11 2 3 2" xfId="18215" xr:uid="{00000000-0005-0000-0000-0000D46F0000}"/>
    <cellStyle name="Normal 5 11 2 4" xfId="18216" xr:uid="{00000000-0005-0000-0000-0000D56F0000}"/>
    <cellStyle name="Normal 5 11 3" xfId="18217" xr:uid="{00000000-0005-0000-0000-0000D66F0000}"/>
    <cellStyle name="Normal 5 11 3 2" xfId="18218" xr:uid="{00000000-0005-0000-0000-0000D76F0000}"/>
    <cellStyle name="Normal 5 11 4" xfId="18219" xr:uid="{00000000-0005-0000-0000-0000D86F0000}"/>
    <cellStyle name="Normal 5 11 4 2" xfId="18220" xr:uid="{00000000-0005-0000-0000-0000D96F0000}"/>
    <cellStyle name="Normal 5 11 5" xfId="18221" xr:uid="{00000000-0005-0000-0000-0000DA6F0000}"/>
    <cellStyle name="Normal 5 12" xfId="18222" xr:uid="{00000000-0005-0000-0000-0000DB6F0000}"/>
    <cellStyle name="Normal 5 12 2" xfId="18223" xr:uid="{00000000-0005-0000-0000-0000DC6F0000}"/>
    <cellStyle name="Normal 5 12 2 2" xfId="18224" xr:uid="{00000000-0005-0000-0000-0000DD6F0000}"/>
    <cellStyle name="Normal 5 12 3" xfId="18225" xr:uid="{00000000-0005-0000-0000-0000DE6F0000}"/>
    <cellStyle name="Normal 5 12 3 2" xfId="18226" xr:uid="{00000000-0005-0000-0000-0000DF6F0000}"/>
    <cellStyle name="Normal 5 12 4" xfId="18227" xr:uid="{00000000-0005-0000-0000-0000E06F0000}"/>
    <cellStyle name="Normal 5 13" xfId="18228" xr:uid="{00000000-0005-0000-0000-0000E16F0000}"/>
    <cellStyle name="Normal 5 13 2" xfId="18229" xr:uid="{00000000-0005-0000-0000-0000E26F0000}"/>
    <cellStyle name="Normal 5 14" xfId="18230" xr:uid="{00000000-0005-0000-0000-0000E36F0000}"/>
    <cellStyle name="Normal 5 14 2" xfId="18231" xr:uid="{00000000-0005-0000-0000-0000E46F0000}"/>
    <cellStyle name="Normal 5 15" xfId="18232" xr:uid="{00000000-0005-0000-0000-0000E56F0000}"/>
    <cellStyle name="Normal 5 2" xfId="18233" xr:uid="{00000000-0005-0000-0000-0000E66F0000}"/>
    <cellStyle name="Normal 5 2 2" xfId="33848" xr:uid="{00000000-0005-0000-0000-0000E76F0000}"/>
    <cellStyle name="Normal 5 3" xfId="18234" xr:uid="{00000000-0005-0000-0000-0000E86F0000}"/>
    <cellStyle name="Normal 5 3 10" xfId="18235" xr:uid="{00000000-0005-0000-0000-0000E96F0000}"/>
    <cellStyle name="Normal 5 3 2" xfId="18236" xr:uid="{00000000-0005-0000-0000-0000EA6F0000}"/>
    <cellStyle name="Normal 5 3 2 2" xfId="18237" xr:uid="{00000000-0005-0000-0000-0000EB6F0000}"/>
    <cellStyle name="Normal 5 3 2 2 2" xfId="18238" xr:uid="{00000000-0005-0000-0000-0000EC6F0000}"/>
    <cellStyle name="Normal 5 3 2 2 2 2" xfId="18239" xr:uid="{00000000-0005-0000-0000-0000ED6F0000}"/>
    <cellStyle name="Normal 5 3 2 2 2 2 2" xfId="18240" xr:uid="{00000000-0005-0000-0000-0000EE6F0000}"/>
    <cellStyle name="Normal 5 3 2 2 2 2 2 2" xfId="18241" xr:uid="{00000000-0005-0000-0000-0000EF6F0000}"/>
    <cellStyle name="Normal 5 3 2 2 2 2 3" xfId="18242" xr:uid="{00000000-0005-0000-0000-0000F06F0000}"/>
    <cellStyle name="Normal 5 3 2 2 2 2 3 2" xfId="18243" xr:uid="{00000000-0005-0000-0000-0000F16F0000}"/>
    <cellStyle name="Normal 5 3 2 2 2 2 4" xfId="18244" xr:uid="{00000000-0005-0000-0000-0000F26F0000}"/>
    <cellStyle name="Normal 5 3 2 2 2 3" xfId="18245" xr:uid="{00000000-0005-0000-0000-0000F36F0000}"/>
    <cellStyle name="Normal 5 3 2 2 2 3 2" xfId="18246" xr:uid="{00000000-0005-0000-0000-0000F46F0000}"/>
    <cellStyle name="Normal 5 3 2 2 2 4" xfId="18247" xr:uid="{00000000-0005-0000-0000-0000F56F0000}"/>
    <cellStyle name="Normal 5 3 2 2 2 4 2" xfId="18248" xr:uid="{00000000-0005-0000-0000-0000F66F0000}"/>
    <cellStyle name="Normal 5 3 2 2 2 5" xfId="18249" xr:uid="{00000000-0005-0000-0000-0000F76F0000}"/>
    <cellStyle name="Normal 5 3 2 2 3" xfId="18250" xr:uid="{00000000-0005-0000-0000-0000F86F0000}"/>
    <cellStyle name="Normal 5 3 2 2 3 2" xfId="18251" xr:uid="{00000000-0005-0000-0000-0000F96F0000}"/>
    <cellStyle name="Normal 5 3 2 2 3 2 2" xfId="18252" xr:uid="{00000000-0005-0000-0000-0000FA6F0000}"/>
    <cellStyle name="Normal 5 3 2 2 3 3" xfId="18253" xr:uid="{00000000-0005-0000-0000-0000FB6F0000}"/>
    <cellStyle name="Normal 5 3 2 2 3 3 2" xfId="18254" xr:uid="{00000000-0005-0000-0000-0000FC6F0000}"/>
    <cellStyle name="Normal 5 3 2 2 3 4" xfId="18255" xr:uid="{00000000-0005-0000-0000-0000FD6F0000}"/>
    <cellStyle name="Normal 5 3 2 2 4" xfId="18256" xr:uid="{00000000-0005-0000-0000-0000FE6F0000}"/>
    <cellStyle name="Normal 5 3 2 2 4 2" xfId="18257" xr:uid="{00000000-0005-0000-0000-0000FF6F0000}"/>
    <cellStyle name="Normal 5 3 2 2 5" xfId="18258" xr:uid="{00000000-0005-0000-0000-000000700000}"/>
    <cellStyle name="Normal 5 3 2 2 5 2" xfId="18259" xr:uid="{00000000-0005-0000-0000-000001700000}"/>
    <cellStyle name="Normal 5 3 2 2 6" xfId="18260" xr:uid="{00000000-0005-0000-0000-000002700000}"/>
    <cellStyle name="Normal 5 3 2 3" xfId="18261" xr:uid="{00000000-0005-0000-0000-000003700000}"/>
    <cellStyle name="Normal 5 3 2 3 2" xfId="18262" xr:uid="{00000000-0005-0000-0000-000004700000}"/>
    <cellStyle name="Normal 5 3 2 3 2 2" xfId="18263" xr:uid="{00000000-0005-0000-0000-000005700000}"/>
    <cellStyle name="Normal 5 3 2 3 2 2 2" xfId="18264" xr:uid="{00000000-0005-0000-0000-000006700000}"/>
    <cellStyle name="Normal 5 3 2 3 2 2 2 2" xfId="18265" xr:uid="{00000000-0005-0000-0000-000007700000}"/>
    <cellStyle name="Normal 5 3 2 3 2 2 3" xfId="18266" xr:uid="{00000000-0005-0000-0000-000008700000}"/>
    <cellStyle name="Normal 5 3 2 3 2 2 3 2" xfId="18267" xr:uid="{00000000-0005-0000-0000-000009700000}"/>
    <cellStyle name="Normal 5 3 2 3 2 2 4" xfId="18268" xr:uid="{00000000-0005-0000-0000-00000A700000}"/>
    <cellStyle name="Normal 5 3 2 3 2 3" xfId="18269" xr:uid="{00000000-0005-0000-0000-00000B700000}"/>
    <cellStyle name="Normal 5 3 2 3 2 3 2" xfId="18270" xr:uid="{00000000-0005-0000-0000-00000C700000}"/>
    <cellStyle name="Normal 5 3 2 3 2 4" xfId="18271" xr:uid="{00000000-0005-0000-0000-00000D700000}"/>
    <cellStyle name="Normal 5 3 2 3 2 4 2" xfId="18272" xr:uid="{00000000-0005-0000-0000-00000E700000}"/>
    <cellStyle name="Normal 5 3 2 3 2 5" xfId="18273" xr:uid="{00000000-0005-0000-0000-00000F700000}"/>
    <cellStyle name="Normal 5 3 2 3 3" xfId="18274" xr:uid="{00000000-0005-0000-0000-000010700000}"/>
    <cellStyle name="Normal 5 3 2 3 3 2" xfId="18275" xr:uid="{00000000-0005-0000-0000-000011700000}"/>
    <cellStyle name="Normal 5 3 2 3 3 2 2" xfId="18276" xr:uid="{00000000-0005-0000-0000-000012700000}"/>
    <cellStyle name="Normal 5 3 2 3 3 3" xfId="18277" xr:uid="{00000000-0005-0000-0000-000013700000}"/>
    <cellStyle name="Normal 5 3 2 3 3 3 2" xfId="18278" xr:uid="{00000000-0005-0000-0000-000014700000}"/>
    <cellStyle name="Normal 5 3 2 3 3 4" xfId="18279" xr:uid="{00000000-0005-0000-0000-000015700000}"/>
    <cellStyle name="Normal 5 3 2 3 4" xfId="18280" xr:uid="{00000000-0005-0000-0000-000016700000}"/>
    <cellStyle name="Normal 5 3 2 3 4 2" xfId="18281" xr:uid="{00000000-0005-0000-0000-000017700000}"/>
    <cellStyle name="Normal 5 3 2 3 5" xfId="18282" xr:uid="{00000000-0005-0000-0000-000018700000}"/>
    <cellStyle name="Normal 5 3 2 3 5 2" xfId="18283" xr:uid="{00000000-0005-0000-0000-000019700000}"/>
    <cellStyle name="Normal 5 3 2 3 6" xfId="18284" xr:uid="{00000000-0005-0000-0000-00001A700000}"/>
    <cellStyle name="Normal 5 3 2 4" xfId="18285" xr:uid="{00000000-0005-0000-0000-00001B700000}"/>
    <cellStyle name="Normal 5 3 2 4 2" xfId="18286" xr:uid="{00000000-0005-0000-0000-00001C700000}"/>
    <cellStyle name="Normal 5 3 2 4 2 2" xfId="18287" xr:uid="{00000000-0005-0000-0000-00001D700000}"/>
    <cellStyle name="Normal 5 3 2 4 2 2 2" xfId="18288" xr:uid="{00000000-0005-0000-0000-00001E700000}"/>
    <cellStyle name="Normal 5 3 2 4 2 3" xfId="18289" xr:uid="{00000000-0005-0000-0000-00001F700000}"/>
    <cellStyle name="Normal 5 3 2 4 2 3 2" xfId="18290" xr:uid="{00000000-0005-0000-0000-000020700000}"/>
    <cellStyle name="Normal 5 3 2 4 2 4" xfId="18291" xr:uid="{00000000-0005-0000-0000-000021700000}"/>
    <cellStyle name="Normal 5 3 2 4 3" xfId="18292" xr:uid="{00000000-0005-0000-0000-000022700000}"/>
    <cellStyle name="Normal 5 3 2 4 3 2" xfId="18293" xr:uid="{00000000-0005-0000-0000-000023700000}"/>
    <cellStyle name="Normal 5 3 2 4 4" xfId="18294" xr:uid="{00000000-0005-0000-0000-000024700000}"/>
    <cellStyle name="Normal 5 3 2 4 4 2" xfId="18295" xr:uid="{00000000-0005-0000-0000-000025700000}"/>
    <cellStyle name="Normal 5 3 2 4 5" xfId="18296" xr:uid="{00000000-0005-0000-0000-000026700000}"/>
    <cellStyle name="Normal 5 3 2 5" xfId="18297" xr:uid="{00000000-0005-0000-0000-000027700000}"/>
    <cellStyle name="Normal 5 3 2 5 2" xfId="18298" xr:uid="{00000000-0005-0000-0000-000028700000}"/>
    <cellStyle name="Normal 5 3 2 5 2 2" xfId="18299" xr:uid="{00000000-0005-0000-0000-000029700000}"/>
    <cellStyle name="Normal 5 3 2 5 2 2 2" xfId="18300" xr:uid="{00000000-0005-0000-0000-00002A700000}"/>
    <cellStyle name="Normal 5 3 2 5 2 3" xfId="18301" xr:uid="{00000000-0005-0000-0000-00002B700000}"/>
    <cellStyle name="Normal 5 3 2 5 2 3 2" xfId="18302" xr:uid="{00000000-0005-0000-0000-00002C700000}"/>
    <cellStyle name="Normal 5 3 2 5 2 4" xfId="18303" xr:uid="{00000000-0005-0000-0000-00002D700000}"/>
    <cellStyle name="Normal 5 3 2 5 3" xfId="18304" xr:uid="{00000000-0005-0000-0000-00002E700000}"/>
    <cellStyle name="Normal 5 3 2 5 3 2" xfId="18305" xr:uid="{00000000-0005-0000-0000-00002F700000}"/>
    <cellStyle name="Normal 5 3 2 5 4" xfId="18306" xr:uid="{00000000-0005-0000-0000-000030700000}"/>
    <cellStyle name="Normal 5 3 2 5 4 2" xfId="18307" xr:uid="{00000000-0005-0000-0000-000031700000}"/>
    <cellStyle name="Normal 5 3 2 5 5" xfId="18308" xr:uid="{00000000-0005-0000-0000-000032700000}"/>
    <cellStyle name="Normal 5 3 2 6" xfId="18309" xr:uid="{00000000-0005-0000-0000-000033700000}"/>
    <cellStyle name="Normal 5 3 2 6 2" xfId="18310" xr:uid="{00000000-0005-0000-0000-000034700000}"/>
    <cellStyle name="Normal 5 3 2 6 2 2" xfId="18311" xr:uid="{00000000-0005-0000-0000-000035700000}"/>
    <cellStyle name="Normal 5 3 2 6 3" xfId="18312" xr:uid="{00000000-0005-0000-0000-000036700000}"/>
    <cellStyle name="Normal 5 3 2 6 3 2" xfId="18313" xr:uid="{00000000-0005-0000-0000-000037700000}"/>
    <cellStyle name="Normal 5 3 2 6 4" xfId="18314" xr:uid="{00000000-0005-0000-0000-000038700000}"/>
    <cellStyle name="Normal 5 3 2 7" xfId="18315" xr:uid="{00000000-0005-0000-0000-000039700000}"/>
    <cellStyle name="Normal 5 3 2 7 2" xfId="18316" xr:uid="{00000000-0005-0000-0000-00003A700000}"/>
    <cellStyle name="Normal 5 3 2 8" xfId="18317" xr:uid="{00000000-0005-0000-0000-00003B700000}"/>
    <cellStyle name="Normal 5 3 2 8 2" xfId="18318" xr:uid="{00000000-0005-0000-0000-00003C700000}"/>
    <cellStyle name="Normal 5 3 2 9" xfId="18319" xr:uid="{00000000-0005-0000-0000-00003D700000}"/>
    <cellStyle name="Normal 5 3 3" xfId="18320" xr:uid="{00000000-0005-0000-0000-00003E700000}"/>
    <cellStyle name="Normal 5 3 3 2" xfId="18321" xr:uid="{00000000-0005-0000-0000-00003F700000}"/>
    <cellStyle name="Normal 5 3 3 2 2" xfId="18322" xr:uid="{00000000-0005-0000-0000-000040700000}"/>
    <cellStyle name="Normal 5 3 3 2 2 2" xfId="18323" xr:uid="{00000000-0005-0000-0000-000041700000}"/>
    <cellStyle name="Normal 5 3 3 2 2 2 2" xfId="18324" xr:uid="{00000000-0005-0000-0000-000042700000}"/>
    <cellStyle name="Normal 5 3 3 2 2 3" xfId="18325" xr:uid="{00000000-0005-0000-0000-000043700000}"/>
    <cellStyle name="Normal 5 3 3 2 2 3 2" xfId="18326" xr:uid="{00000000-0005-0000-0000-000044700000}"/>
    <cellStyle name="Normal 5 3 3 2 2 4" xfId="18327" xr:uid="{00000000-0005-0000-0000-000045700000}"/>
    <cellStyle name="Normal 5 3 3 2 3" xfId="18328" xr:uid="{00000000-0005-0000-0000-000046700000}"/>
    <cellStyle name="Normal 5 3 3 2 3 2" xfId="18329" xr:uid="{00000000-0005-0000-0000-000047700000}"/>
    <cellStyle name="Normal 5 3 3 2 4" xfId="18330" xr:uid="{00000000-0005-0000-0000-000048700000}"/>
    <cellStyle name="Normal 5 3 3 2 4 2" xfId="18331" xr:uid="{00000000-0005-0000-0000-000049700000}"/>
    <cellStyle name="Normal 5 3 3 2 5" xfId="18332" xr:uid="{00000000-0005-0000-0000-00004A700000}"/>
    <cellStyle name="Normal 5 3 3 3" xfId="18333" xr:uid="{00000000-0005-0000-0000-00004B700000}"/>
    <cellStyle name="Normal 5 3 3 3 2" xfId="18334" xr:uid="{00000000-0005-0000-0000-00004C700000}"/>
    <cellStyle name="Normal 5 3 3 3 2 2" xfId="18335" xr:uid="{00000000-0005-0000-0000-00004D700000}"/>
    <cellStyle name="Normal 5 3 3 3 3" xfId="18336" xr:uid="{00000000-0005-0000-0000-00004E700000}"/>
    <cellStyle name="Normal 5 3 3 3 3 2" xfId="18337" xr:uid="{00000000-0005-0000-0000-00004F700000}"/>
    <cellStyle name="Normal 5 3 3 3 4" xfId="18338" xr:uid="{00000000-0005-0000-0000-000050700000}"/>
    <cellStyle name="Normal 5 3 3 4" xfId="18339" xr:uid="{00000000-0005-0000-0000-000051700000}"/>
    <cellStyle name="Normal 5 3 3 4 2" xfId="18340" xr:uid="{00000000-0005-0000-0000-000052700000}"/>
    <cellStyle name="Normal 5 3 3 5" xfId="18341" xr:uid="{00000000-0005-0000-0000-000053700000}"/>
    <cellStyle name="Normal 5 3 3 5 2" xfId="18342" xr:uid="{00000000-0005-0000-0000-000054700000}"/>
    <cellStyle name="Normal 5 3 3 6" xfId="18343" xr:uid="{00000000-0005-0000-0000-000055700000}"/>
    <cellStyle name="Normal 5 3 4" xfId="18344" xr:uid="{00000000-0005-0000-0000-000056700000}"/>
    <cellStyle name="Normal 5 3 4 2" xfId="18345" xr:uid="{00000000-0005-0000-0000-000057700000}"/>
    <cellStyle name="Normal 5 3 4 2 2" xfId="18346" xr:uid="{00000000-0005-0000-0000-000058700000}"/>
    <cellStyle name="Normal 5 3 4 2 2 2" xfId="18347" xr:uid="{00000000-0005-0000-0000-000059700000}"/>
    <cellStyle name="Normal 5 3 4 2 2 2 2" xfId="18348" xr:uid="{00000000-0005-0000-0000-00005A700000}"/>
    <cellStyle name="Normal 5 3 4 2 2 3" xfId="18349" xr:uid="{00000000-0005-0000-0000-00005B700000}"/>
    <cellStyle name="Normal 5 3 4 2 2 3 2" xfId="18350" xr:uid="{00000000-0005-0000-0000-00005C700000}"/>
    <cellStyle name="Normal 5 3 4 2 2 4" xfId="18351" xr:uid="{00000000-0005-0000-0000-00005D700000}"/>
    <cellStyle name="Normal 5 3 4 2 3" xfId="18352" xr:uid="{00000000-0005-0000-0000-00005E700000}"/>
    <cellStyle name="Normal 5 3 4 2 3 2" xfId="18353" xr:uid="{00000000-0005-0000-0000-00005F700000}"/>
    <cellStyle name="Normal 5 3 4 2 4" xfId="18354" xr:uid="{00000000-0005-0000-0000-000060700000}"/>
    <cellStyle name="Normal 5 3 4 2 4 2" xfId="18355" xr:uid="{00000000-0005-0000-0000-000061700000}"/>
    <cellStyle name="Normal 5 3 4 2 5" xfId="18356" xr:uid="{00000000-0005-0000-0000-000062700000}"/>
    <cellStyle name="Normal 5 3 4 3" xfId="18357" xr:uid="{00000000-0005-0000-0000-000063700000}"/>
    <cellStyle name="Normal 5 3 4 3 2" xfId="18358" xr:uid="{00000000-0005-0000-0000-000064700000}"/>
    <cellStyle name="Normal 5 3 4 3 2 2" xfId="18359" xr:uid="{00000000-0005-0000-0000-000065700000}"/>
    <cellStyle name="Normal 5 3 4 3 3" xfId="18360" xr:uid="{00000000-0005-0000-0000-000066700000}"/>
    <cellStyle name="Normal 5 3 4 3 3 2" xfId="18361" xr:uid="{00000000-0005-0000-0000-000067700000}"/>
    <cellStyle name="Normal 5 3 4 3 4" xfId="18362" xr:uid="{00000000-0005-0000-0000-000068700000}"/>
    <cellStyle name="Normal 5 3 4 4" xfId="18363" xr:uid="{00000000-0005-0000-0000-000069700000}"/>
    <cellStyle name="Normal 5 3 4 4 2" xfId="18364" xr:uid="{00000000-0005-0000-0000-00006A700000}"/>
    <cellStyle name="Normal 5 3 4 5" xfId="18365" xr:uid="{00000000-0005-0000-0000-00006B700000}"/>
    <cellStyle name="Normal 5 3 4 5 2" xfId="18366" xr:uid="{00000000-0005-0000-0000-00006C700000}"/>
    <cellStyle name="Normal 5 3 4 6" xfId="18367" xr:uid="{00000000-0005-0000-0000-00006D700000}"/>
    <cellStyle name="Normal 5 3 5" xfId="18368" xr:uid="{00000000-0005-0000-0000-00006E700000}"/>
    <cellStyle name="Normal 5 3 5 2" xfId="18369" xr:uid="{00000000-0005-0000-0000-00006F700000}"/>
    <cellStyle name="Normal 5 3 5 2 2" xfId="18370" xr:uid="{00000000-0005-0000-0000-000070700000}"/>
    <cellStyle name="Normal 5 3 5 2 2 2" xfId="18371" xr:uid="{00000000-0005-0000-0000-000071700000}"/>
    <cellStyle name="Normal 5 3 5 2 3" xfId="18372" xr:uid="{00000000-0005-0000-0000-000072700000}"/>
    <cellStyle name="Normal 5 3 5 2 3 2" xfId="18373" xr:uid="{00000000-0005-0000-0000-000073700000}"/>
    <cellStyle name="Normal 5 3 5 2 4" xfId="18374" xr:uid="{00000000-0005-0000-0000-000074700000}"/>
    <cellStyle name="Normal 5 3 5 3" xfId="18375" xr:uid="{00000000-0005-0000-0000-000075700000}"/>
    <cellStyle name="Normal 5 3 5 3 2" xfId="18376" xr:uid="{00000000-0005-0000-0000-000076700000}"/>
    <cellStyle name="Normal 5 3 5 4" xfId="18377" xr:uid="{00000000-0005-0000-0000-000077700000}"/>
    <cellStyle name="Normal 5 3 5 4 2" xfId="18378" xr:uid="{00000000-0005-0000-0000-000078700000}"/>
    <cellStyle name="Normal 5 3 5 5" xfId="18379" xr:uid="{00000000-0005-0000-0000-000079700000}"/>
    <cellStyle name="Normal 5 3 6" xfId="18380" xr:uid="{00000000-0005-0000-0000-00007A700000}"/>
    <cellStyle name="Normal 5 3 6 2" xfId="18381" xr:uid="{00000000-0005-0000-0000-00007B700000}"/>
    <cellStyle name="Normal 5 3 6 2 2" xfId="18382" xr:uid="{00000000-0005-0000-0000-00007C700000}"/>
    <cellStyle name="Normal 5 3 6 2 2 2" xfId="18383" xr:uid="{00000000-0005-0000-0000-00007D700000}"/>
    <cellStyle name="Normal 5 3 6 2 3" xfId="18384" xr:uid="{00000000-0005-0000-0000-00007E700000}"/>
    <cellStyle name="Normal 5 3 6 2 3 2" xfId="18385" xr:uid="{00000000-0005-0000-0000-00007F700000}"/>
    <cellStyle name="Normal 5 3 6 2 4" xfId="18386" xr:uid="{00000000-0005-0000-0000-000080700000}"/>
    <cellStyle name="Normal 5 3 6 3" xfId="18387" xr:uid="{00000000-0005-0000-0000-000081700000}"/>
    <cellStyle name="Normal 5 3 6 3 2" xfId="18388" xr:uid="{00000000-0005-0000-0000-000082700000}"/>
    <cellStyle name="Normal 5 3 6 4" xfId="18389" xr:uid="{00000000-0005-0000-0000-000083700000}"/>
    <cellStyle name="Normal 5 3 6 4 2" xfId="18390" xr:uid="{00000000-0005-0000-0000-000084700000}"/>
    <cellStyle name="Normal 5 3 6 5" xfId="18391" xr:uid="{00000000-0005-0000-0000-000085700000}"/>
    <cellStyle name="Normal 5 3 7" xfId="18392" xr:uid="{00000000-0005-0000-0000-000086700000}"/>
    <cellStyle name="Normal 5 3 7 2" xfId="18393" xr:uid="{00000000-0005-0000-0000-000087700000}"/>
    <cellStyle name="Normal 5 3 7 2 2" xfId="18394" xr:uid="{00000000-0005-0000-0000-000088700000}"/>
    <cellStyle name="Normal 5 3 7 3" xfId="18395" xr:uid="{00000000-0005-0000-0000-000089700000}"/>
    <cellStyle name="Normal 5 3 7 3 2" xfId="18396" xr:uid="{00000000-0005-0000-0000-00008A700000}"/>
    <cellStyle name="Normal 5 3 7 4" xfId="18397" xr:uid="{00000000-0005-0000-0000-00008B700000}"/>
    <cellStyle name="Normal 5 3 8" xfId="18398" xr:uid="{00000000-0005-0000-0000-00008C700000}"/>
    <cellStyle name="Normal 5 3 8 2" xfId="18399" xr:uid="{00000000-0005-0000-0000-00008D700000}"/>
    <cellStyle name="Normal 5 3 9" xfId="18400" xr:uid="{00000000-0005-0000-0000-00008E700000}"/>
    <cellStyle name="Normal 5 3 9 2" xfId="18401" xr:uid="{00000000-0005-0000-0000-00008F700000}"/>
    <cellStyle name="Normal 5 4" xfId="18402" xr:uid="{00000000-0005-0000-0000-000090700000}"/>
    <cellStyle name="Normal 5 4 10" xfId="18403" xr:uid="{00000000-0005-0000-0000-000091700000}"/>
    <cellStyle name="Normal 5 4 2" xfId="18404" xr:uid="{00000000-0005-0000-0000-000092700000}"/>
    <cellStyle name="Normal 5 4 2 2" xfId="18405" xr:uid="{00000000-0005-0000-0000-000093700000}"/>
    <cellStyle name="Normal 5 4 2 2 2" xfId="18406" xr:uid="{00000000-0005-0000-0000-000094700000}"/>
    <cellStyle name="Normal 5 4 2 2 2 2" xfId="18407" xr:uid="{00000000-0005-0000-0000-000095700000}"/>
    <cellStyle name="Normal 5 4 2 2 2 2 2" xfId="18408" xr:uid="{00000000-0005-0000-0000-000096700000}"/>
    <cellStyle name="Normal 5 4 2 2 2 2 2 2" xfId="18409" xr:uid="{00000000-0005-0000-0000-000097700000}"/>
    <cellStyle name="Normal 5 4 2 2 2 2 3" xfId="18410" xr:uid="{00000000-0005-0000-0000-000098700000}"/>
    <cellStyle name="Normal 5 4 2 2 2 2 3 2" xfId="18411" xr:uid="{00000000-0005-0000-0000-000099700000}"/>
    <cellStyle name="Normal 5 4 2 2 2 2 4" xfId="18412" xr:uid="{00000000-0005-0000-0000-00009A700000}"/>
    <cellStyle name="Normal 5 4 2 2 2 3" xfId="18413" xr:uid="{00000000-0005-0000-0000-00009B700000}"/>
    <cellStyle name="Normal 5 4 2 2 2 3 2" xfId="18414" xr:uid="{00000000-0005-0000-0000-00009C700000}"/>
    <cellStyle name="Normal 5 4 2 2 2 4" xfId="18415" xr:uid="{00000000-0005-0000-0000-00009D700000}"/>
    <cellStyle name="Normal 5 4 2 2 2 4 2" xfId="18416" xr:uid="{00000000-0005-0000-0000-00009E700000}"/>
    <cellStyle name="Normal 5 4 2 2 2 5" xfId="18417" xr:uid="{00000000-0005-0000-0000-00009F700000}"/>
    <cellStyle name="Normal 5 4 2 2 3" xfId="18418" xr:uid="{00000000-0005-0000-0000-0000A0700000}"/>
    <cellStyle name="Normal 5 4 2 2 3 2" xfId="18419" xr:uid="{00000000-0005-0000-0000-0000A1700000}"/>
    <cellStyle name="Normal 5 4 2 2 3 2 2" xfId="18420" xr:uid="{00000000-0005-0000-0000-0000A2700000}"/>
    <cellStyle name="Normal 5 4 2 2 3 3" xfId="18421" xr:uid="{00000000-0005-0000-0000-0000A3700000}"/>
    <cellStyle name="Normal 5 4 2 2 3 3 2" xfId="18422" xr:uid="{00000000-0005-0000-0000-0000A4700000}"/>
    <cellStyle name="Normal 5 4 2 2 3 4" xfId="18423" xr:uid="{00000000-0005-0000-0000-0000A5700000}"/>
    <cellStyle name="Normal 5 4 2 2 4" xfId="18424" xr:uid="{00000000-0005-0000-0000-0000A6700000}"/>
    <cellStyle name="Normal 5 4 2 2 4 2" xfId="18425" xr:uid="{00000000-0005-0000-0000-0000A7700000}"/>
    <cellStyle name="Normal 5 4 2 2 5" xfId="18426" xr:uid="{00000000-0005-0000-0000-0000A8700000}"/>
    <cellStyle name="Normal 5 4 2 2 5 2" xfId="18427" xr:uid="{00000000-0005-0000-0000-0000A9700000}"/>
    <cellStyle name="Normal 5 4 2 2 6" xfId="18428" xr:uid="{00000000-0005-0000-0000-0000AA700000}"/>
    <cellStyle name="Normal 5 4 2 3" xfId="18429" xr:uid="{00000000-0005-0000-0000-0000AB700000}"/>
    <cellStyle name="Normal 5 4 2 3 2" xfId="18430" xr:uid="{00000000-0005-0000-0000-0000AC700000}"/>
    <cellStyle name="Normal 5 4 2 3 2 2" xfId="18431" xr:uid="{00000000-0005-0000-0000-0000AD700000}"/>
    <cellStyle name="Normal 5 4 2 3 2 2 2" xfId="18432" xr:uid="{00000000-0005-0000-0000-0000AE700000}"/>
    <cellStyle name="Normal 5 4 2 3 2 2 2 2" xfId="18433" xr:uid="{00000000-0005-0000-0000-0000AF700000}"/>
    <cellStyle name="Normal 5 4 2 3 2 2 3" xfId="18434" xr:uid="{00000000-0005-0000-0000-0000B0700000}"/>
    <cellStyle name="Normal 5 4 2 3 2 2 3 2" xfId="18435" xr:uid="{00000000-0005-0000-0000-0000B1700000}"/>
    <cellStyle name="Normal 5 4 2 3 2 2 4" xfId="18436" xr:uid="{00000000-0005-0000-0000-0000B2700000}"/>
    <cellStyle name="Normal 5 4 2 3 2 3" xfId="18437" xr:uid="{00000000-0005-0000-0000-0000B3700000}"/>
    <cellStyle name="Normal 5 4 2 3 2 3 2" xfId="18438" xr:uid="{00000000-0005-0000-0000-0000B4700000}"/>
    <cellStyle name="Normal 5 4 2 3 2 4" xfId="18439" xr:uid="{00000000-0005-0000-0000-0000B5700000}"/>
    <cellStyle name="Normal 5 4 2 3 2 4 2" xfId="18440" xr:uid="{00000000-0005-0000-0000-0000B6700000}"/>
    <cellStyle name="Normal 5 4 2 3 2 5" xfId="18441" xr:uid="{00000000-0005-0000-0000-0000B7700000}"/>
    <cellStyle name="Normal 5 4 2 3 3" xfId="18442" xr:uid="{00000000-0005-0000-0000-0000B8700000}"/>
    <cellStyle name="Normal 5 4 2 3 3 2" xfId="18443" xr:uid="{00000000-0005-0000-0000-0000B9700000}"/>
    <cellStyle name="Normal 5 4 2 3 3 2 2" xfId="18444" xr:uid="{00000000-0005-0000-0000-0000BA700000}"/>
    <cellStyle name="Normal 5 4 2 3 3 3" xfId="18445" xr:uid="{00000000-0005-0000-0000-0000BB700000}"/>
    <cellStyle name="Normal 5 4 2 3 3 3 2" xfId="18446" xr:uid="{00000000-0005-0000-0000-0000BC700000}"/>
    <cellStyle name="Normal 5 4 2 3 3 4" xfId="18447" xr:uid="{00000000-0005-0000-0000-0000BD700000}"/>
    <cellStyle name="Normal 5 4 2 3 4" xfId="18448" xr:uid="{00000000-0005-0000-0000-0000BE700000}"/>
    <cellStyle name="Normal 5 4 2 3 4 2" xfId="18449" xr:uid="{00000000-0005-0000-0000-0000BF700000}"/>
    <cellStyle name="Normal 5 4 2 3 5" xfId="18450" xr:uid="{00000000-0005-0000-0000-0000C0700000}"/>
    <cellStyle name="Normal 5 4 2 3 5 2" xfId="18451" xr:uid="{00000000-0005-0000-0000-0000C1700000}"/>
    <cellStyle name="Normal 5 4 2 3 6" xfId="18452" xr:uid="{00000000-0005-0000-0000-0000C2700000}"/>
    <cellStyle name="Normal 5 4 2 4" xfId="18453" xr:uid="{00000000-0005-0000-0000-0000C3700000}"/>
    <cellStyle name="Normal 5 4 2 4 2" xfId="18454" xr:uid="{00000000-0005-0000-0000-0000C4700000}"/>
    <cellStyle name="Normal 5 4 2 4 2 2" xfId="18455" xr:uid="{00000000-0005-0000-0000-0000C5700000}"/>
    <cellStyle name="Normal 5 4 2 4 2 2 2" xfId="18456" xr:uid="{00000000-0005-0000-0000-0000C6700000}"/>
    <cellStyle name="Normal 5 4 2 4 2 3" xfId="18457" xr:uid="{00000000-0005-0000-0000-0000C7700000}"/>
    <cellStyle name="Normal 5 4 2 4 2 3 2" xfId="18458" xr:uid="{00000000-0005-0000-0000-0000C8700000}"/>
    <cellStyle name="Normal 5 4 2 4 2 4" xfId="18459" xr:uid="{00000000-0005-0000-0000-0000C9700000}"/>
    <cellStyle name="Normal 5 4 2 4 3" xfId="18460" xr:uid="{00000000-0005-0000-0000-0000CA700000}"/>
    <cellStyle name="Normal 5 4 2 4 3 2" xfId="18461" xr:uid="{00000000-0005-0000-0000-0000CB700000}"/>
    <cellStyle name="Normal 5 4 2 4 4" xfId="18462" xr:uid="{00000000-0005-0000-0000-0000CC700000}"/>
    <cellStyle name="Normal 5 4 2 4 4 2" xfId="18463" xr:uid="{00000000-0005-0000-0000-0000CD700000}"/>
    <cellStyle name="Normal 5 4 2 4 5" xfId="18464" xr:uid="{00000000-0005-0000-0000-0000CE700000}"/>
    <cellStyle name="Normal 5 4 2 5" xfId="18465" xr:uid="{00000000-0005-0000-0000-0000CF700000}"/>
    <cellStyle name="Normal 5 4 2 5 2" xfId="18466" xr:uid="{00000000-0005-0000-0000-0000D0700000}"/>
    <cellStyle name="Normal 5 4 2 5 2 2" xfId="18467" xr:uid="{00000000-0005-0000-0000-0000D1700000}"/>
    <cellStyle name="Normal 5 4 2 5 2 2 2" xfId="18468" xr:uid="{00000000-0005-0000-0000-0000D2700000}"/>
    <cellStyle name="Normal 5 4 2 5 2 3" xfId="18469" xr:uid="{00000000-0005-0000-0000-0000D3700000}"/>
    <cellStyle name="Normal 5 4 2 5 2 3 2" xfId="18470" xr:uid="{00000000-0005-0000-0000-0000D4700000}"/>
    <cellStyle name="Normal 5 4 2 5 2 4" xfId="18471" xr:uid="{00000000-0005-0000-0000-0000D5700000}"/>
    <cellStyle name="Normal 5 4 2 5 3" xfId="18472" xr:uid="{00000000-0005-0000-0000-0000D6700000}"/>
    <cellStyle name="Normal 5 4 2 5 3 2" xfId="18473" xr:uid="{00000000-0005-0000-0000-0000D7700000}"/>
    <cellStyle name="Normal 5 4 2 5 4" xfId="18474" xr:uid="{00000000-0005-0000-0000-0000D8700000}"/>
    <cellStyle name="Normal 5 4 2 5 4 2" xfId="18475" xr:uid="{00000000-0005-0000-0000-0000D9700000}"/>
    <cellStyle name="Normal 5 4 2 5 5" xfId="18476" xr:uid="{00000000-0005-0000-0000-0000DA700000}"/>
    <cellStyle name="Normal 5 4 2 6" xfId="18477" xr:uid="{00000000-0005-0000-0000-0000DB700000}"/>
    <cellStyle name="Normal 5 4 2 6 2" xfId="18478" xr:uid="{00000000-0005-0000-0000-0000DC700000}"/>
    <cellStyle name="Normal 5 4 2 6 2 2" xfId="18479" xr:uid="{00000000-0005-0000-0000-0000DD700000}"/>
    <cellStyle name="Normal 5 4 2 6 3" xfId="18480" xr:uid="{00000000-0005-0000-0000-0000DE700000}"/>
    <cellStyle name="Normal 5 4 2 6 3 2" xfId="18481" xr:uid="{00000000-0005-0000-0000-0000DF700000}"/>
    <cellStyle name="Normal 5 4 2 6 4" xfId="18482" xr:uid="{00000000-0005-0000-0000-0000E0700000}"/>
    <cellStyle name="Normal 5 4 2 7" xfId="18483" xr:uid="{00000000-0005-0000-0000-0000E1700000}"/>
    <cellStyle name="Normal 5 4 2 7 2" xfId="18484" xr:uid="{00000000-0005-0000-0000-0000E2700000}"/>
    <cellStyle name="Normal 5 4 2 8" xfId="18485" xr:uid="{00000000-0005-0000-0000-0000E3700000}"/>
    <cellStyle name="Normal 5 4 2 8 2" xfId="18486" xr:uid="{00000000-0005-0000-0000-0000E4700000}"/>
    <cellStyle name="Normal 5 4 2 9" xfId="18487" xr:uid="{00000000-0005-0000-0000-0000E5700000}"/>
    <cellStyle name="Normal 5 4 3" xfId="18488" xr:uid="{00000000-0005-0000-0000-0000E6700000}"/>
    <cellStyle name="Normal 5 4 3 2" xfId="18489" xr:uid="{00000000-0005-0000-0000-0000E7700000}"/>
    <cellStyle name="Normal 5 4 3 2 2" xfId="18490" xr:uid="{00000000-0005-0000-0000-0000E8700000}"/>
    <cellStyle name="Normal 5 4 3 2 2 2" xfId="18491" xr:uid="{00000000-0005-0000-0000-0000E9700000}"/>
    <cellStyle name="Normal 5 4 3 2 2 2 2" xfId="18492" xr:uid="{00000000-0005-0000-0000-0000EA700000}"/>
    <cellStyle name="Normal 5 4 3 2 2 3" xfId="18493" xr:uid="{00000000-0005-0000-0000-0000EB700000}"/>
    <cellStyle name="Normal 5 4 3 2 2 3 2" xfId="18494" xr:uid="{00000000-0005-0000-0000-0000EC700000}"/>
    <cellStyle name="Normal 5 4 3 2 2 4" xfId="18495" xr:uid="{00000000-0005-0000-0000-0000ED700000}"/>
    <cellStyle name="Normal 5 4 3 2 3" xfId="18496" xr:uid="{00000000-0005-0000-0000-0000EE700000}"/>
    <cellStyle name="Normal 5 4 3 2 3 2" xfId="18497" xr:uid="{00000000-0005-0000-0000-0000EF700000}"/>
    <cellStyle name="Normal 5 4 3 2 4" xfId="18498" xr:uid="{00000000-0005-0000-0000-0000F0700000}"/>
    <cellStyle name="Normal 5 4 3 2 4 2" xfId="18499" xr:uid="{00000000-0005-0000-0000-0000F1700000}"/>
    <cellStyle name="Normal 5 4 3 2 5" xfId="18500" xr:uid="{00000000-0005-0000-0000-0000F2700000}"/>
    <cellStyle name="Normal 5 4 3 3" xfId="18501" xr:uid="{00000000-0005-0000-0000-0000F3700000}"/>
    <cellStyle name="Normal 5 4 3 3 2" xfId="18502" xr:uid="{00000000-0005-0000-0000-0000F4700000}"/>
    <cellStyle name="Normal 5 4 3 3 2 2" xfId="18503" xr:uid="{00000000-0005-0000-0000-0000F5700000}"/>
    <cellStyle name="Normal 5 4 3 3 3" xfId="18504" xr:uid="{00000000-0005-0000-0000-0000F6700000}"/>
    <cellStyle name="Normal 5 4 3 3 3 2" xfId="18505" xr:uid="{00000000-0005-0000-0000-0000F7700000}"/>
    <cellStyle name="Normal 5 4 3 3 4" xfId="18506" xr:uid="{00000000-0005-0000-0000-0000F8700000}"/>
    <cellStyle name="Normal 5 4 3 4" xfId="18507" xr:uid="{00000000-0005-0000-0000-0000F9700000}"/>
    <cellStyle name="Normal 5 4 3 4 2" xfId="18508" xr:uid="{00000000-0005-0000-0000-0000FA700000}"/>
    <cellStyle name="Normal 5 4 3 5" xfId="18509" xr:uid="{00000000-0005-0000-0000-0000FB700000}"/>
    <cellStyle name="Normal 5 4 3 5 2" xfId="18510" xr:uid="{00000000-0005-0000-0000-0000FC700000}"/>
    <cellStyle name="Normal 5 4 3 6" xfId="18511" xr:uid="{00000000-0005-0000-0000-0000FD700000}"/>
    <cellStyle name="Normal 5 4 4" xfId="18512" xr:uid="{00000000-0005-0000-0000-0000FE700000}"/>
    <cellStyle name="Normal 5 4 4 2" xfId="18513" xr:uid="{00000000-0005-0000-0000-0000FF700000}"/>
    <cellStyle name="Normal 5 4 4 2 2" xfId="18514" xr:uid="{00000000-0005-0000-0000-000000710000}"/>
    <cellStyle name="Normal 5 4 4 2 2 2" xfId="18515" xr:uid="{00000000-0005-0000-0000-000001710000}"/>
    <cellStyle name="Normal 5 4 4 2 2 2 2" xfId="18516" xr:uid="{00000000-0005-0000-0000-000002710000}"/>
    <cellStyle name="Normal 5 4 4 2 2 3" xfId="18517" xr:uid="{00000000-0005-0000-0000-000003710000}"/>
    <cellStyle name="Normal 5 4 4 2 2 3 2" xfId="18518" xr:uid="{00000000-0005-0000-0000-000004710000}"/>
    <cellStyle name="Normal 5 4 4 2 2 4" xfId="18519" xr:uid="{00000000-0005-0000-0000-000005710000}"/>
    <cellStyle name="Normal 5 4 4 2 3" xfId="18520" xr:uid="{00000000-0005-0000-0000-000006710000}"/>
    <cellStyle name="Normal 5 4 4 2 3 2" xfId="18521" xr:uid="{00000000-0005-0000-0000-000007710000}"/>
    <cellStyle name="Normal 5 4 4 2 4" xfId="18522" xr:uid="{00000000-0005-0000-0000-000008710000}"/>
    <cellStyle name="Normal 5 4 4 2 4 2" xfId="18523" xr:uid="{00000000-0005-0000-0000-000009710000}"/>
    <cellStyle name="Normal 5 4 4 2 5" xfId="18524" xr:uid="{00000000-0005-0000-0000-00000A710000}"/>
    <cellStyle name="Normal 5 4 4 3" xfId="18525" xr:uid="{00000000-0005-0000-0000-00000B710000}"/>
    <cellStyle name="Normal 5 4 4 3 2" xfId="18526" xr:uid="{00000000-0005-0000-0000-00000C710000}"/>
    <cellStyle name="Normal 5 4 4 3 2 2" xfId="18527" xr:uid="{00000000-0005-0000-0000-00000D710000}"/>
    <cellStyle name="Normal 5 4 4 3 3" xfId="18528" xr:uid="{00000000-0005-0000-0000-00000E710000}"/>
    <cellStyle name="Normal 5 4 4 3 3 2" xfId="18529" xr:uid="{00000000-0005-0000-0000-00000F710000}"/>
    <cellStyle name="Normal 5 4 4 3 4" xfId="18530" xr:uid="{00000000-0005-0000-0000-000010710000}"/>
    <cellStyle name="Normal 5 4 4 4" xfId="18531" xr:uid="{00000000-0005-0000-0000-000011710000}"/>
    <cellStyle name="Normal 5 4 4 4 2" xfId="18532" xr:uid="{00000000-0005-0000-0000-000012710000}"/>
    <cellStyle name="Normal 5 4 4 5" xfId="18533" xr:uid="{00000000-0005-0000-0000-000013710000}"/>
    <cellStyle name="Normal 5 4 4 5 2" xfId="18534" xr:uid="{00000000-0005-0000-0000-000014710000}"/>
    <cellStyle name="Normal 5 4 4 6" xfId="18535" xr:uid="{00000000-0005-0000-0000-000015710000}"/>
    <cellStyle name="Normal 5 4 5" xfId="18536" xr:uid="{00000000-0005-0000-0000-000016710000}"/>
    <cellStyle name="Normal 5 4 5 2" xfId="18537" xr:uid="{00000000-0005-0000-0000-000017710000}"/>
    <cellStyle name="Normal 5 4 5 2 2" xfId="18538" xr:uid="{00000000-0005-0000-0000-000018710000}"/>
    <cellStyle name="Normal 5 4 5 2 2 2" xfId="18539" xr:uid="{00000000-0005-0000-0000-000019710000}"/>
    <cellStyle name="Normal 5 4 5 2 3" xfId="18540" xr:uid="{00000000-0005-0000-0000-00001A710000}"/>
    <cellStyle name="Normal 5 4 5 2 3 2" xfId="18541" xr:uid="{00000000-0005-0000-0000-00001B710000}"/>
    <cellStyle name="Normal 5 4 5 2 4" xfId="18542" xr:uid="{00000000-0005-0000-0000-00001C710000}"/>
    <cellStyle name="Normal 5 4 5 3" xfId="18543" xr:uid="{00000000-0005-0000-0000-00001D710000}"/>
    <cellStyle name="Normal 5 4 5 3 2" xfId="18544" xr:uid="{00000000-0005-0000-0000-00001E710000}"/>
    <cellStyle name="Normal 5 4 5 4" xfId="18545" xr:uid="{00000000-0005-0000-0000-00001F710000}"/>
    <cellStyle name="Normal 5 4 5 4 2" xfId="18546" xr:uid="{00000000-0005-0000-0000-000020710000}"/>
    <cellStyle name="Normal 5 4 5 5" xfId="18547" xr:uid="{00000000-0005-0000-0000-000021710000}"/>
    <cellStyle name="Normal 5 4 6" xfId="18548" xr:uid="{00000000-0005-0000-0000-000022710000}"/>
    <cellStyle name="Normal 5 4 6 2" xfId="18549" xr:uid="{00000000-0005-0000-0000-000023710000}"/>
    <cellStyle name="Normal 5 4 6 2 2" xfId="18550" xr:uid="{00000000-0005-0000-0000-000024710000}"/>
    <cellStyle name="Normal 5 4 6 2 2 2" xfId="18551" xr:uid="{00000000-0005-0000-0000-000025710000}"/>
    <cellStyle name="Normal 5 4 6 2 3" xfId="18552" xr:uid="{00000000-0005-0000-0000-000026710000}"/>
    <cellStyle name="Normal 5 4 6 2 3 2" xfId="18553" xr:uid="{00000000-0005-0000-0000-000027710000}"/>
    <cellStyle name="Normal 5 4 6 2 4" xfId="18554" xr:uid="{00000000-0005-0000-0000-000028710000}"/>
    <cellStyle name="Normal 5 4 6 3" xfId="18555" xr:uid="{00000000-0005-0000-0000-000029710000}"/>
    <cellStyle name="Normal 5 4 6 3 2" xfId="18556" xr:uid="{00000000-0005-0000-0000-00002A710000}"/>
    <cellStyle name="Normal 5 4 6 4" xfId="18557" xr:uid="{00000000-0005-0000-0000-00002B710000}"/>
    <cellStyle name="Normal 5 4 6 4 2" xfId="18558" xr:uid="{00000000-0005-0000-0000-00002C710000}"/>
    <cellStyle name="Normal 5 4 6 5" xfId="18559" xr:uid="{00000000-0005-0000-0000-00002D710000}"/>
    <cellStyle name="Normal 5 4 7" xfId="18560" xr:uid="{00000000-0005-0000-0000-00002E710000}"/>
    <cellStyle name="Normal 5 4 7 2" xfId="18561" xr:uid="{00000000-0005-0000-0000-00002F710000}"/>
    <cellStyle name="Normal 5 4 7 2 2" xfId="18562" xr:uid="{00000000-0005-0000-0000-000030710000}"/>
    <cellStyle name="Normal 5 4 7 3" xfId="18563" xr:uid="{00000000-0005-0000-0000-000031710000}"/>
    <cellStyle name="Normal 5 4 7 3 2" xfId="18564" xr:uid="{00000000-0005-0000-0000-000032710000}"/>
    <cellStyle name="Normal 5 4 7 4" xfId="18565" xr:uid="{00000000-0005-0000-0000-000033710000}"/>
    <cellStyle name="Normal 5 4 8" xfId="18566" xr:uid="{00000000-0005-0000-0000-000034710000}"/>
    <cellStyle name="Normal 5 4 8 2" xfId="18567" xr:uid="{00000000-0005-0000-0000-000035710000}"/>
    <cellStyle name="Normal 5 4 9" xfId="18568" xr:uid="{00000000-0005-0000-0000-000036710000}"/>
    <cellStyle name="Normal 5 4 9 2" xfId="18569" xr:uid="{00000000-0005-0000-0000-000037710000}"/>
    <cellStyle name="Normal 5 5" xfId="18570" xr:uid="{00000000-0005-0000-0000-000038710000}"/>
    <cellStyle name="Normal 5 5 2" xfId="18571" xr:uid="{00000000-0005-0000-0000-000039710000}"/>
    <cellStyle name="Normal 5 5 2 2" xfId="18572" xr:uid="{00000000-0005-0000-0000-00003A710000}"/>
    <cellStyle name="Normal 5 5 2 2 2" xfId="18573" xr:uid="{00000000-0005-0000-0000-00003B710000}"/>
    <cellStyle name="Normal 5 5 2 2 2 2" xfId="18574" xr:uid="{00000000-0005-0000-0000-00003C710000}"/>
    <cellStyle name="Normal 5 5 2 2 2 2 2" xfId="18575" xr:uid="{00000000-0005-0000-0000-00003D710000}"/>
    <cellStyle name="Normal 5 5 2 2 2 3" xfId="18576" xr:uid="{00000000-0005-0000-0000-00003E710000}"/>
    <cellStyle name="Normal 5 5 2 2 2 3 2" xfId="18577" xr:uid="{00000000-0005-0000-0000-00003F710000}"/>
    <cellStyle name="Normal 5 5 2 2 2 4" xfId="18578" xr:uid="{00000000-0005-0000-0000-000040710000}"/>
    <cellStyle name="Normal 5 5 2 2 3" xfId="18579" xr:uid="{00000000-0005-0000-0000-000041710000}"/>
    <cellStyle name="Normal 5 5 2 2 3 2" xfId="18580" xr:uid="{00000000-0005-0000-0000-000042710000}"/>
    <cellStyle name="Normal 5 5 2 2 4" xfId="18581" xr:uid="{00000000-0005-0000-0000-000043710000}"/>
    <cellStyle name="Normal 5 5 2 2 4 2" xfId="18582" xr:uid="{00000000-0005-0000-0000-000044710000}"/>
    <cellStyle name="Normal 5 5 2 2 5" xfId="18583" xr:uid="{00000000-0005-0000-0000-000045710000}"/>
    <cellStyle name="Normal 5 5 2 3" xfId="18584" xr:uid="{00000000-0005-0000-0000-000046710000}"/>
    <cellStyle name="Normal 5 5 2 3 2" xfId="18585" xr:uid="{00000000-0005-0000-0000-000047710000}"/>
    <cellStyle name="Normal 5 5 2 3 2 2" xfId="18586" xr:uid="{00000000-0005-0000-0000-000048710000}"/>
    <cellStyle name="Normal 5 5 2 3 3" xfId="18587" xr:uid="{00000000-0005-0000-0000-000049710000}"/>
    <cellStyle name="Normal 5 5 2 3 3 2" xfId="18588" xr:uid="{00000000-0005-0000-0000-00004A710000}"/>
    <cellStyle name="Normal 5 5 2 3 4" xfId="18589" xr:uid="{00000000-0005-0000-0000-00004B710000}"/>
    <cellStyle name="Normal 5 5 2 4" xfId="18590" xr:uid="{00000000-0005-0000-0000-00004C710000}"/>
    <cellStyle name="Normal 5 5 2 4 2" xfId="18591" xr:uid="{00000000-0005-0000-0000-00004D710000}"/>
    <cellStyle name="Normal 5 5 2 5" xfId="18592" xr:uid="{00000000-0005-0000-0000-00004E710000}"/>
    <cellStyle name="Normal 5 5 2 5 2" xfId="18593" xr:uid="{00000000-0005-0000-0000-00004F710000}"/>
    <cellStyle name="Normal 5 5 2 6" xfId="18594" xr:uid="{00000000-0005-0000-0000-000050710000}"/>
    <cellStyle name="Normal 5 5 3" xfId="18595" xr:uid="{00000000-0005-0000-0000-000051710000}"/>
    <cellStyle name="Normal 5 5 3 2" xfId="18596" xr:uid="{00000000-0005-0000-0000-000052710000}"/>
    <cellStyle name="Normal 5 5 3 2 2" xfId="18597" xr:uid="{00000000-0005-0000-0000-000053710000}"/>
    <cellStyle name="Normal 5 5 3 2 2 2" xfId="18598" xr:uid="{00000000-0005-0000-0000-000054710000}"/>
    <cellStyle name="Normal 5 5 3 2 2 2 2" xfId="18599" xr:uid="{00000000-0005-0000-0000-000055710000}"/>
    <cellStyle name="Normal 5 5 3 2 2 3" xfId="18600" xr:uid="{00000000-0005-0000-0000-000056710000}"/>
    <cellStyle name="Normal 5 5 3 2 2 3 2" xfId="18601" xr:uid="{00000000-0005-0000-0000-000057710000}"/>
    <cellStyle name="Normal 5 5 3 2 2 4" xfId="18602" xr:uid="{00000000-0005-0000-0000-000058710000}"/>
    <cellStyle name="Normal 5 5 3 2 3" xfId="18603" xr:uid="{00000000-0005-0000-0000-000059710000}"/>
    <cellStyle name="Normal 5 5 3 2 3 2" xfId="18604" xr:uid="{00000000-0005-0000-0000-00005A710000}"/>
    <cellStyle name="Normal 5 5 3 2 4" xfId="18605" xr:uid="{00000000-0005-0000-0000-00005B710000}"/>
    <cellStyle name="Normal 5 5 3 2 4 2" xfId="18606" xr:uid="{00000000-0005-0000-0000-00005C710000}"/>
    <cellStyle name="Normal 5 5 3 2 5" xfId="18607" xr:uid="{00000000-0005-0000-0000-00005D710000}"/>
    <cellStyle name="Normal 5 5 3 3" xfId="18608" xr:uid="{00000000-0005-0000-0000-00005E710000}"/>
    <cellStyle name="Normal 5 5 3 3 2" xfId="18609" xr:uid="{00000000-0005-0000-0000-00005F710000}"/>
    <cellStyle name="Normal 5 5 3 3 2 2" xfId="18610" xr:uid="{00000000-0005-0000-0000-000060710000}"/>
    <cellStyle name="Normal 5 5 3 3 3" xfId="18611" xr:uid="{00000000-0005-0000-0000-000061710000}"/>
    <cellStyle name="Normal 5 5 3 3 3 2" xfId="18612" xr:uid="{00000000-0005-0000-0000-000062710000}"/>
    <cellStyle name="Normal 5 5 3 3 4" xfId="18613" xr:uid="{00000000-0005-0000-0000-000063710000}"/>
    <cellStyle name="Normal 5 5 3 4" xfId="18614" xr:uid="{00000000-0005-0000-0000-000064710000}"/>
    <cellStyle name="Normal 5 5 3 4 2" xfId="18615" xr:uid="{00000000-0005-0000-0000-000065710000}"/>
    <cellStyle name="Normal 5 5 3 5" xfId="18616" xr:uid="{00000000-0005-0000-0000-000066710000}"/>
    <cellStyle name="Normal 5 5 3 5 2" xfId="18617" xr:uid="{00000000-0005-0000-0000-000067710000}"/>
    <cellStyle name="Normal 5 5 3 6" xfId="18618" xr:uid="{00000000-0005-0000-0000-000068710000}"/>
    <cellStyle name="Normal 5 5 4" xfId="18619" xr:uid="{00000000-0005-0000-0000-000069710000}"/>
    <cellStyle name="Normal 5 5 4 2" xfId="18620" xr:uid="{00000000-0005-0000-0000-00006A710000}"/>
    <cellStyle name="Normal 5 5 4 2 2" xfId="18621" xr:uid="{00000000-0005-0000-0000-00006B710000}"/>
    <cellStyle name="Normal 5 5 4 2 2 2" xfId="18622" xr:uid="{00000000-0005-0000-0000-00006C710000}"/>
    <cellStyle name="Normal 5 5 4 2 3" xfId="18623" xr:uid="{00000000-0005-0000-0000-00006D710000}"/>
    <cellStyle name="Normal 5 5 4 2 3 2" xfId="18624" xr:uid="{00000000-0005-0000-0000-00006E710000}"/>
    <cellStyle name="Normal 5 5 4 2 4" xfId="18625" xr:uid="{00000000-0005-0000-0000-00006F710000}"/>
    <cellStyle name="Normal 5 5 4 3" xfId="18626" xr:uid="{00000000-0005-0000-0000-000070710000}"/>
    <cellStyle name="Normal 5 5 4 3 2" xfId="18627" xr:uid="{00000000-0005-0000-0000-000071710000}"/>
    <cellStyle name="Normal 5 5 4 4" xfId="18628" xr:uid="{00000000-0005-0000-0000-000072710000}"/>
    <cellStyle name="Normal 5 5 4 4 2" xfId="18629" xr:uid="{00000000-0005-0000-0000-000073710000}"/>
    <cellStyle name="Normal 5 5 4 5" xfId="18630" xr:uid="{00000000-0005-0000-0000-000074710000}"/>
    <cellStyle name="Normal 5 5 5" xfId="18631" xr:uid="{00000000-0005-0000-0000-000075710000}"/>
    <cellStyle name="Normal 5 5 5 2" xfId="18632" xr:uid="{00000000-0005-0000-0000-000076710000}"/>
    <cellStyle name="Normal 5 5 5 2 2" xfId="18633" xr:uid="{00000000-0005-0000-0000-000077710000}"/>
    <cellStyle name="Normal 5 5 5 2 2 2" xfId="18634" xr:uid="{00000000-0005-0000-0000-000078710000}"/>
    <cellStyle name="Normal 5 5 5 2 3" xfId="18635" xr:uid="{00000000-0005-0000-0000-000079710000}"/>
    <cellStyle name="Normal 5 5 5 2 3 2" xfId="18636" xr:uid="{00000000-0005-0000-0000-00007A710000}"/>
    <cellStyle name="Normal 5 5 5 2 4" xfId="18637" xr:uid="{00000000-0005-0000-0000-00007B710000}"/>
    <cellStyle name="Normal 5 5 5 3" xfId="18638" xr:uid="{00000000-0005-0000-0000-00007C710000}"/>
    <cellStyle name="Normal 5 5 5 3 2" xfId="18639" xr:uid="{00000000-0005-0000-0000-00007D710000}"/>
    <cellStyle name="Normal 5 5 5 4" xfId="18640" xr:uid="{00000000-0005-0000-0000-00007E710000}"/>
    <cellStyle name="Normal 5 5 5 4 2" xfId="18641" xr:uid="{00000000-0005-0000-0000-00007F710000}"/>
    <cellStyle name="Normal 5 5 5 5" xfId="18642" xr:uid="{00000000-0005-0000-0000-000080710000}"/>
    <cellStyle name="Normal 5 5 6" xfId="18643" xr:uid="{00000000-0005-0000-0000-000081710000}"/>
    <cellStyle name="Normal 5 5 6 2" xfId="18644" xr:uid="{00000000-0005-0000-0000-000082710000}"/>
    <cellStyle name="Normal 5 5 6 2 2" xfId="18645" xr:uid="{00000000-0005-0000-0000-000083710000}"/>
    <cellStyle name="Normal 5 5 6 3" xfId="18646" xr:uid="{00000000-0005-0000-0000-000084710000}"/>
    <cellStyle name="Normal 5 5 6 3 2" xfId="18647" xr:uid="{00000000-0005-0000-0000-000085710000}"/>
    <cellStyle name="Normal 5 5 6 4" xfId="18648" xr:uid="{00000000-0005-0000-0000-000086710000}"/>
    <cellStyle name="Normal 5 5 7" xfId="18649" xr:uid="{00000000-0005-0000-0000-000087710000}"/>
    <cellStyle name="Normal 5 5 7 2" xfId="18650" xr:uid="{00000000-0005-0000-0000-000088710000}"/>
    <cellStyle name="Normal 5 5 8" xfId="18651" xr:uid="{00000000-0005-0000-0000-000089710000}"/>
    <cellStyle name="Normal 5 5 8 2" xfId="18652" xr:uid="{00000000-0005-0000-0000-00008A710000}"/>
    <cellStyle name="Normal 5 5 9" xfId="18653" xr:uid="{00000000-0005-0000-0000-00008B710000}"/>
    <cellStyle name="Normal 5 6" xfId="18654" xr:uid="{00000000-0005-0000-0000-00008C710000}"/>
    <cellStyle name="Normal 5 6 2" xfId="18655" xr:uid="{00000000-0005-0000-0000-00008D710000}"/>
    <cellStyle name="Normal 5 6 2 2" xfId="18656" xr:uid="{00000000-0005-0000-0000-00008E710000}"/>
    <cellStyle name="Normal 5 6 2 2 2" xfId="18657" xr:uid="{00000000-0005-0000-0000-00008F710000}"/>
    <cellStyle name="Normal 5 6 2 2 2 2" xfId="18658" xr:uid="{00000000-0005-0000-0000-000090710000}"/>
    <cellStyle name="Normal 5 6 2 2 3" xfId="18659" xr:uid="{00000000-0005-0000-0000-000091710000}"/>
    <cellStyle name="Normal 5 6 2 2 3 2" xfId="18660" xr:uid="{00000000-0005-0000-0000-000092710000}"/>
    <cellStyle name="Normal 5 6 2 2 4" xfId="18661" xr:uid="{00000000-0005-0000-0000-000093710000}"/>
    <cellStyle name="Normal 5 6 2 3" xfId="18662" xr:uid="{00000000-0005-0000-0000-000094710000}"/>
    <cellStyle name="Normal 5 6 2 3 2" xfId="18663" xr:uid="{00000000-0005-0000-0000-000095710000}"/>
    <cellStyle name="Normal 5 6 2 4" xfId="18664" xr:uid="{00000000-0005-0000-0000-000096710000}"/>
    <cellStyle name="Normal 5 6 2 4 2" xfId="18665" xr:uid="{00000000-0005-0000-0000-000097710000}"/>
    <cellStyle name="Normal 5 6 2 5" xfId="18666" xr:uid="{00000000-0005-0000-0000-000098710000}"/>
    <cellStyle name="Normal 5 6 3" xfId="18667" xr:uid="{00000000-0005-0000-0000-000099710000}"/>
    <cellStyle name="Normal 5 6 3 2" xfId="18668" xr:uid="{00000000-0005-0000-0000-00009A710000}"/>
    <cellStyle name="Normal 5 6 3 2 2" xfId="18669" xr:uid="{00000000-0005-0000-0000-00009B710000}"/>
    <cellStyle name="Normal 5 6 3 3" xfId="18670" xr:uid="{00000000-0005-0000-0000-00009C710000}"/>
    <cellStyle name="Normal 5 6 3 3 2" xfId="18671" xr:uid="{00000000-0005-0000-0000-00009D710000}"/>
    <cellStyle name="Normal 5 6 3 4" xfId="18672" xr:uid="{00000000-0005-0000-0000-00009E710000}"/>
    <cellStyle name="Normal 5 6 4" xfId="18673" xr:uid="{00000000-0005-0000-0000-00009F710000}"/>
    <cellStyle name="Normal 5 6 4 2" xfId="18674" xr:uid="{00000000-0005-0000-0000-0000A0710000}"/>
    <cellStyle name="Normal 5 6 5" xfId="18675" xr:uid="{00000000-0005-0000-0000-0000A1710000}"/>
    <cellStyle name="Normal 5 6 5 2" xfId="18676" xr:uid="{00000000-0005-0000-0000-0000A2710000}"/>
    <cellStyle name="Normal 5 6 6" xfId="18677" xr:uid="{00000000-0005-0000-0000-0000A3710000}"/>
    <cellStyle name="Normal 5 7" xfId="18678" xr:uid="{00000000-0005-0000-0000-0000A4710000}"/>
    <cellStyle name="Normal 5 7 2" xfId="18679" xr:uid="{00000000-0005-0000-0000-0000A5710000}"/>
    <cellStyle name="Normal 5 7 2 2" xfId="18680" xr:uid="{00000000-0005-0000-0000-0000A6710000}"/>
    <cellStyle name="Normal 5 7 2 2 2" xfId="18681" xr:uid="{00000000-0005-0000-0000-0000A7710000}"/>
    <cellStyle name="Normal 5 7 2 2 2 2" xfId="18682" xr:uid="{00000000-0005-0000-0000-0000A8710000}"/>
    <cellStyle name="Normal 5 7 2 2 3" xfId="18683" xr:uid="{00000000-0005-0000-0000-0000A9710000}"/>
    <cellStyle name="Normal 5 7 2 2 3 2" xfId="18684" xr:uid="{00000000-0005-0000-0000-0000AA710000}"/>
    <cellStyle name="Normal 5 7 2 2 4" xfId="18685" xr:uid="{00000000-0005-0000-0000-0000AB710000}"/>
    <cellStyle name="Normal 5 7 2 3" xfId="18686" xr:uid="{00000000-0005-0000-0000-0000AC710000}"/>
    <cellStyle name="Normal 5 7 2 3 2" xfId="18687" xr:uid="{00000000-0005-0000-0000-0000AD710000}"/>
    <cellStyle name="Normal 5 7 2 4" xfId="18688" xr:uid="{00000000-0005-0000-0000-0000AE710000}"/>
    <cellStyle name="Normal 5 7 2 4 2" xfId="18689" xr:uid="{00000000-0005-0000-0000-0000AF710000}"/>
    <cellStyle name="Normal 5 7 2 5" xfId="18690" xr:uid="{00000000-0005-0000-0000-0000B0710000}"/>
    <cellStyle name="Normal 5 7 3" xfId="18691" xr:uid="{00000000-0005-0000-0000-0000B1710000}"/>
    <cellStyle name="Normal 5 7 3 2" xfId="18692" xr:uid="{00000000-0005-0000-0000-0000B2710000}"/>
    <cellStyle name="Normal 5 7 3 2 2" xfId="18693" xr:uid="{00000000-0005-0000-0000-0000B3710000}"/>
    <cellStyle name="Normal 5 7 3 3" xfId="18694" xr:uid="{00000000-0005-0000-0000-0000B4710000}"/>
    <cellStyle name="Normal 5 7 3 3 2" xfId="18695" xr:uid="{00000000-0005-0000-0000-0000B5710000}"/>
    <cellStyle name="Normal 5 7 3 4" xfId="18696" xr:uid="{00000000-0005-0000-0000-0000B6710000}"/>
    <cellStyle name="Normal 5 7 4" xfId="18697" xr:uid="{00000000-0005-0000-0000-0000B7710000}"/>
    <cellStyle name="Normal 5 7 4 2" xfId="18698" xr:uid="{00000000-0005-0000-0000-0000B8710000}"/>
    <cellStyle name="Normal 5 7 5" xfId="18699" xr:uid="{00000000-0005-0000-0000-0000B9710000}"/>
    <cellStyle name="Normal 5 7 5 2" xfId="18700" xr:uid="{00000000-0005-0000-0000-0000BA710000}"/>
    <cellStyle name="Normal 5 7 6" xfId="18701" xr:uid="{00000000-0005-0000-0000-0000BB710000}"/>
    <cellStyle name="Normal 5 8" xfId="18702" xr:uid="{00000000-0005-0000-0000-0000BC710000}"/>
    <cellStyle name="Normal 5 8 2" xfId="18703" xr:uid="{00000000-0005-0000-0000-0000BD710000}"/>
    <cellStyle name="Normal 5 8 2 2" xfId="18704" xr:uid="{00000000-0005-0000-0000-0000BE710000}"/>
    <cellStyle name="Normal 5 8 2 2 2" xfId="18705" xr:uid="{00000000-0005-0000-0000-0000BF710000}"/>
    <cellStyle name="Normal 5 8 2 3" xfId="18706" xr:uid="{00000000-0005-0000-0000-0000C0710000}"/>
    <cellStyle name="Normal 5 8 2 3 2" xfId="18707" xr:uid="{00000000-0005-0000-0000-0000C1710000}"/>
    <cellStyle name="Normal 5 8 2 4" xfId="18708" xr:uid="{00000000-0005-0000-0000-0000C2710000}"/>
    <cellStyle name="Normal 5 8 3" xfId="18709" xr:uid="{00000000-0005-0000-0000-0000C3710000}"/>
    <cellStyle name="Normal 5 8 3 2" xfId="18710" xr:uid="{00000000-0005-0000-0000-0000C4710000}"/>
    <cellStyle name="Normal 5 8 4" xfId="18711" xr:uid="{00000000-0005-0000-0000-0000C5710000}"/>
    <cellStyle name="Normal 5 8 4 2" xfId="18712" xr:uid="{00000000-0005-0000-0000-0000C6710000}"/>
    <cellStyle name="Normal 5 8 5" xfId="18713" xr:uid="{00000000-0005-0000-0000-0000C7710000}"/>
    <cellStyle name="Normal 5 9" xfId="18714" xr:uid="{00000000-0005-0000-0000-0000C8710000}"/>
    <cellStyle name="Normal 5 9 2" xfId="18715" xr:uid="{00000000-0005-0000-0000-0000C9710000}"/>
    <cellStyle name="Normal 5 9 2 2" xfId="18716" xr:uid="{00000000-0005-0000-0000-0000CA710000}"/>
    <cellStyle name="Normal 5 9 2 2 2" xfId="18717" xr:uid="{00000000-0005-0000-0000-0000CB710000}"/>
    <cellStyle name="Normal 5 9 2 3" xfId="18718" xr:uid="{00000000-0005-0000-0000-0000CC710000}"/>
    <cellStyle name="Normal 5 9 2 3 2" xfId="18719" xr:uid="{00000000-0005-0000-0000-0000CD710000}"/>
    <cellStyle name="Normal 5 9 2 4" xfId="18720" xr:uid="{00000000-0005-0000-0000-0000CE710000}"/>
    <cellStyle name="Normal 5 9 3" xfId="18721" xr:uid="{00000000-0005-0000-0000-0000CF710000}"/>
    <cellStyle name="Normal 5 9 3 2" xfId="18722" xr:uid="{00000000-0005-0000-0000-0000D0710000}"/>
    <cellStyle name="Normal 5 9 4" xfId="18723" xr:uid="{00000000-0005-0000-0000-0000D1710000}"/>
    <cellStyle name="Normal 5 9 4 2" xfId="18724" xr:uid="{00000000-0005-0000-0000-0000D2710000}"/>
    <cellStyle name="Normal 5 9 5" xfId="18725" xr:uid="{00000000-0005-0000-0000-0000D3710000}"/>
    <cellStyle name="Normal 6" xfId="27" xr:uid="{00000000-0005-0000-0000-0000D4710000}"/>
    <cellStyle name="Normal 6 2" xfId="18726" xr:uid="{00000000-0005-0000-0000-0000D5710000}"/>
    <cellStyle name="Normal 6 2 2" xfId="18727" xr:uid="{00000000-0005-0000-0000-0000D6710000}"/>
    <cellStyle name="Normal 6 2 2 2" xfId="18728" xr:uid="{00000000-0005-0000-0000-0000D7710000}"/>
    <cellStyle name="Normal 6 2 3" xfId="18729" xr:uid="{00000000-0005-0000-0000-0000D8710000}"/>
    <cellStyle name="Normal 6 2 3 2" xfId="18730" xr:uid="{00000000-0005-0000-0000-0000D9710000}"/>
    <cellStyle name="Normal 6 2 4" xfId="18731" xr:uid="{00000000-0005-0000-0000-0000DA710000}"/>
    <cellStyle name="Normal 6 3" xfId="18732" xr:uid="{00000000-0005-0000-0000-0000DB710000}"/>
    <cellStyle name="Normal 6 3 2" xfId="33849" xr:uid="{00000000-0005-0000-0000-0000DC710000}"/>
    <cellStyle name="Normal 6 4" xfId="18733" xr:uid="{00000000-0005-0000-0000-0000DD710000}"/>
    <cellStyle name="Normal 6 4 2" xfId="18734" xr:uid="{00000000-0005-0000-0000-0000DE710000}"/>
    <cellStyle name="Normal 6 5" xfId="18735" xr:uid="{00000000-0005-0000-0000-0000DF710000}"/>
    <cellStyle name="Normal 6 5 2" xfId="18736" xr:uid="{00000000-0005-0000-0000-0000E0710000}"/>
    <cellStyle name="Normal 6 6" xfId="18737" xr:uid="{00000000-0005-0000-0000-0000E1710000}"/>
    <cellStyle name="Normal 6 6 2" xfId="18738" xr:uid="{00000000-0005-0000-0000-0000E2710000}"/>
    <cellStyle name="Normal 7" xfId="18739" xr:uid="{00000000-0005-0000-0000-0000E3710000}"/>
    <cellStyle name="Normal 7 2" xfId="18740" xr:uid="{00000000-0005-0000-0000-0000E4710000}"/>
    <cellStyle name="Normal 7 2 2" xfId="18741" xr:uid="{00000000-0005-0000-0000-0000E5710000}"/>
    <cellStyle name="Normal 7 2 2 2" xfId="33852" xr:uid="{00000000-0005-0000-0000-0000E6710000}"/>
    <cellStyle name="Normal 7 2 3" xfId="33851" xr:uid="{00000000-0005-0000-0000-0000E7710000}"/>
    <cellStyle name="Normal 7 3" xfId="33850" xr:uid="{00000000-0005-0000-0000-0000E8710000}"/>
    <cellStyle name="Normal 8" xfId="18742" xr:uid="{00000000-0005-0000-0000-0000E9710000}"/>
    <cellStyle name="Normal 8 2" xfId="33853" xr:uid="{00000000-0005-0000-0000-0000EA710000}"/>
    <cellStyle name="Normal 9" xfId="18743" xr:uid="{00000000-0005-0000-0000-0000EB710000}"/>
    <cellStyle name="Normal 9 2" xfId="33854" xr:uid="{00000000-0005-0000-0000-0000EC710000}"/>
    <cellStyle name="Normal_CCOVER" xfId="38566" xr:uid="{4A1F75ED-30BC-434C-B7B4-7AF24B19B1CE}"/>
    <cellStyle name="Note" xfId="28131" builtinId="10" customBuiltin="1"/>
    <cellStyle name="Note 2" xfId="18744" xr:uid="{00000000-0005-0000-0000-0000EE710000}"/>
    <cellStyle name="Note 2 10" xfId="18745" xr:uid="{00000000-0005-0000-0000-0000EF710000}"/>
    <cellStyle name="Note 2 10 2" xfId="18746" xr:uid="{00000000-0005-0000-0000-0000F0710000}"/>
    <cellStyle name="Note 2 10 2 2" xfId="18747" xr:uid="{00000000-0005-0000-0000-0000F1710000}"/>
    <cellStyle name="Note 2 10 2 2 2" xfId="18748" xr:uid="{00000000-0005-0000-0000-0000F2710000}"/>
    <cellStyle name="Note 2 10 2 3" xfId="18749" xr:uid="{00000000-0005-0000-0000-0000F3710000}"/>
    <cellStyle name="Note 2 10 2 3 2" xfId="18750" xr:uid="{00000000-0005-0000-0000-0000F4710000}"/>
    <cellStyle name="Note 2 10 2 4" xfId="18751" xr:uid="{00000000-0005-0000-0000-0000F5710000}"/>
    <cellStyle name="Note 2 10 2 5" xfId="18752" xr:uid="{00000000-0005-0000-0000-0000F6710000}"/>
    <cellStyle name="Note 2 10 3" xfId="18753" xr:uid="{00000000-0005-0000-0000-0000F7710000}"/>
    <cellStyle name="Note 2 10 3 2" xfId="18754" xr:uid="{00000000-0005-0000-0000-0000F8710000}"/>
    <cellStyle name="Note 2 10 3 2 2" xfId="18755" xr:uid="{00000000-0005-0000-0000-0000F9710000}"/>
    <cellStyle name="Note 2 10 3 3" xfId="18756" xr:uid="{00000000-0005-0000-0000-0000FA710000}"/>
    <cellStyle name="Note 2 10 3 3 2" xfId="18757" xr:uid="{00000000-0005-0000-0000-0000FB710000}"/>
    <cellStyle name="Note 2 10 3 4" xfId="18758" xr:uid="{00000000-0005-0000-0000-0000FC710000}"/>
    <cellStyle name="Note 2 10 3 5" xfId="18759" xr:uid="{00000000-0005-0000-0000-0000FD710000}"/>
    <cellStyle name="Note 2 10 4" xfId="18760" xr:uid="{00000000-0005-0000-0000-0000FE710000}"/>
    <cellStyle name="Note 2 10 4 2" xfId="18761" xr:uid="{00000000-0005-0000-0000-0000FF710000}"/>
    <cellStyle name="Note 2 10 5" xfId="18762" xr:uid="{00000000-0005-0000-0000-000000720000}"/>
    <cellStyle name="Note 2 10 5 2" xfId="18763" xr:uid="{00000000-0005-0000-0000-000001720000}"/>
    <cellStyle name="Note 2 10 6" xfId="18764" xr:uid="{00000000-0005-0000-0000-000002720000}"/>
    <cellStyle name="Note 2 10 6 2" xfId="18765" xr:uid="{00000000-0005-0000-0000-000003720000}"/>
    <cellStyle name="Note 2 10 7" xfId="18766" xr:uid="{00000000-0005-0000-0000-000004720000}"/>
    <cellStyle name="Note 2 10 8" xfId="18767" xr:uid="{00000000-0005-0000-0000-000005720000}"/>
    <cellStyle name="Note 2 11" xfId="18768" xr:uid="{00000000-0005-0000-0000-000006720000}"/>
    <cellStyle name="Note 2 11 2" xfId="18769" xr:uid="{00000000-0005-0000-0000-000007720000}"/>
    <cellStyle name="Note 2 11 2 2" xfId="18770" xr:uid="{00000000-0005-0000-0000-000008720000}"/>
    <cellStyle name="Note 2 11 2 2 2" xfId="18771" xr:uid="{00000000-0005-0000-0000-000009720000}"/>
    <cellStyle name="Note 2 11 2 3" xfId="18772" xr:uid="{00000000-0005-0000-0000-00000A720000}"/>
    <cellStyle name="Note 2 11 2 3 2" xfId="18773" xr:uid="{00000000-0005-0000-0000-00000B720000}"/>
    <cellStyle name="Note 2 11 2 4" xfId="18774" xr:uid="{00000000-0005-0000-0000-00000C720000}"/>
    <cellStyle name="Note 2 11 2 5" xfId="18775" xr:uid="{00000000-0005-0000-0000-00000D720000}"/>
    <cellStyle name="Note 2 11 3" xfId="18776" xr:uid="{00000000-0005-0000-0000-00000E720000}"/>
    <cellStyle name="Note 2 11 3 2" xfId="18777" xr:uid="{00000000-0005-0000-0000-00000F720000}"/>
    <cellStyle name="Note 2 11 3 2 2" xfId="18778" xr:uid="{00000000-0005-0000-0000-000010720000}"/>
    <cellStyle name="Note 2 11 3 3" xfId="18779" xr:uid="{00000000-0005-0000-0000-000011720000}"/>
    <cellStyle name="Note 2 11 3 3 2" xfId="18780" xr:uid="{00000000-0005-0000-0000-000012720000}"/>
    <cellStyle name="Note 2 11 3 4" xfId="18781" xr:uid="{00000000-0005-0000-0000-000013720000}"/>
    <cellStyle name="Note 2 11 3 5" xfId="18782" xr:uid="{00000000-0005-0000-0000-000014720000}"/>
    <cellStyle name="Note 2 11 4" xfId="18783" xr:uid="{00000000-0005-0000-0000-000015720000}"/>
    <cellStyle name="Note 2 11 4 2" xfId="18784" xr:uid="{00000000-0005-0000-0000-000016720000}"/>
    <cellStyle name="Note 2 11 5" xfId="18785" xr:uid="{00000000-0005-0000-0000-000017720000}"/>
    <cellStyle name="Note 2 11 5 2" xfId="18786" xr:uid="{00000000-0005-0000-0000-000018720000}"/>
    <cellStyle name="Note 2 11 6" xfId="18787" xr:uid="{00000000-0005-0000-0000-000019720000}"/>
    <cellStyle name="Note 2 11 6 2" xfId="18788" xr:uid="{00000000-0005-0000-0000-00001A720000}"/>
    <cellStyle name="Note 2 11 7" xfId="18789" xr:uid="{00000000-0005-0000-0000-00001B720000}"/>
    <cellStyle name="Note 2 11 8" xfId="18790" xr:uid="{00000000-0005-0000-0000-00001C720000}"/>
    <cellStyle name="Note 2 12" xfId="18791" xr:uid="{00000000-0005-0000-0000-00001D720000}"/>
    <cellStyle name="Note 2 12 2" xfId="18792" xr:uid="{00000000-0005-0000-0000-00001E720000}"/>
    <cellStyle name="Note 2 12 2 2" xfId="18793" xr:uid="{00000000-0005-0000-0000-00001F720000}"/>
    <cellStyle name="Note 2 12 2 2 2" xfId="18794" xr:uid="{00000000-0005-0000-0000-000020720000}"/>
    <cellStyle name="Note 2 12 2 3" xfId="18795" xr:uid="{00000000-0005-0000-0000-000021720000}"/>
    <cellStyle name="Note 2 12 2 3 2" xfId="18796" xr:uid="{00000000-0005-0000-0000-000022720000}"/>
    <cellStyle name="Note 2 12 2 4" xfId="18797" xr:uid="{00000000-0005-0000-0000-000023720000}"/>
    <cellStyle name="Note 2 12 2 5" xfId="18798" xr:uid="{00000000-0005-0000-0000-000024720000}"/>
    <cellStyle name="Note 2 12 3" xfId="18799" xr:uid="{00000000-0005-0000-0000-000025720000}"/>
    <cellStyle name="Note 2 12 3 2" xfId="18800" xr:uid="{00000000-0005-0000-0000-000026720000}"/>
    <cellStyle name="Note 2 12 3 2 2" xfId="18801" xr:uid="{00000000-0005-0000-0000-000027720000}"/>
    <cellStyle name="Note 2 12 3 3" xfId="18802" xr:uid="{00000000-0005-0000-0000-000028720000}"/>
    <cellStyle name="Note 2 12 3 3 2" xfId="18803" xr:uid="{00000000-0005-0000-0000-000029720000}"/>
    <cellStyle name="Note 2 12 3 4" xfId="18804" xr:uid="{00000000-0005-0000-0000-00002A720000}"/>
    <cellStyle name="Note 2 12 3 5" xfId="18805" xr:uid="{00000000-0005-0000-0000-00002B720000}"/>
    <cellStyle name="Note 2 12 4" xfId="18806" xr:uid="{00000000-0005-0000-0000-00002C720000}"/>
    <cellStyle name="Note 2 12 4 2" xfId="18807" xr:uid="{00000000-0005-0000-0000-00002D720000}"/>
    <cellStyle name="Note 2 12 5" xfId="18808" xr:uid="{00000000-0005-0000-0000-00002E720000}"/>
    <cellStyle name="Note 2 12 5 2" xfId="18809" xr:uid="{00000000-0005-0000-0000-00002F720000}"/>
    <cellStyle name="Note 2 12 6" xfId="18810" xr:uid="{00000000-0005-0000-0000-000030720000}"/>
    <cellStyle name="Note 2 12 6 2" xfId="18811" xr:uid="{00000000-0005-0000-0000-000031720000}"/>
    <cellStyle name="Note 2 12 7" xfId="18812" xr:uid="{00000000-0005-0000-0000-000032720000}"/>
    <cellStyle name="Note 2 12 8" xfId="18813" xr:uid="{00000000-0005-0000-0000-000033720000}"/>
    <cellStyle name="Note 2 13" xfId="18814" xr:uid="{00000000-0005-0000-0000-000034720000}"/>
    <cellStyle name="Note 2 13 2" xfId="18815" xr:uid="{00000000-0005-0000-0000-000035720000}"/>
    <cellStyle name="Note 2 13 2 2" xfId="18816" xr:uid="{00000000-0005-0000-0000-000036720000}"/>
    <cellStyle name="Note 2 13 2 2 2" xfId="18817" xr:uid="{00000000-0005-0000-0000-000037720000}"/>
    <cellStyle name="Note 2 13 2 3" xfId="18818" xr:uid="{00000000-0005-0000-0000-000038720000}"/>
    <cellStyle name="Note 2 13 2 3 2" xfId="18819" xr:uid="{00000000-0005-0000-0000-000039720000}"/>
    <cellStyle name="Note 2 13 2 4" xfId="18820" xr:uid="{00000000-0005-0000-0000-00003A720000}"/>
    <cellStyle name="Note 2 13 2 5" xfId="18821" xr:uid="{00000000-0005-0000-0000-00003B720000}"/>
    <cellStyle name="Note 2 13 3" xfId="18822" xr:uid="{00000000-0005-0000-0000-00003C720000}"/>
    <cellStyle name="Note 2 13 3 2" xfId="18823" xr:uid="{00000000-0005-0000-0000-00003D720000}"/>
    <cellStyle name="Note 2 13 3 2 2" xfId="18824" xr:uid="{00000000-0005-0000-0000-00003E720000}"/>
    <cellStyle name="Note 2 13 3 3" xfId="18825" xr:uid="{00000000-0005-0000-0000-00003F720000}"/>
    <cellStyle name="Note 2 13 3 3 2" xfId="18826" xr:uid="{00000000-0005-0000-0000-000040720000}"/>
    <cellStyle name="Note 2 13 3 4" xfId="18827" xr:uid="{00000000-0005-0000-0000-000041720000}"/>
    <cellStyle name="Note 2 13 3 5" xfId="18828" xr:uid="{00000000-0005-0000-0000-000042720000}"/>
    <cellStyle name="Note 2 13 4" xfId="18829" xr:uid="{00000000-0005-0000-0000-000043720000}"/>
    <cellStyle name="Note 2 13 4 2" xfId="18830" xr:uid="{00000000-0005-0000-0000-000044720000}"/>
    <cellStyle name="Note 2 13 5" xfId="18831" xr:uid="{00000000-0005-0000-0000-000045720000}"/>
    <cellStyle name="Note 2 13 5 2" xfId="18832" xr:uid="{00000000-0005-0000-0000-000046720000}"/>
    <cellStyle name="Note 2 13 6" xfId="18833" xr:uid="{00000000-0005-0000-0000-000047720000}"/>
    <cellStyle name="Note 2 13 6 2" xfId="18834" xr:uid="{00000000-0005-0000-0000-000048720000}"/>
    <cellStyle name="Note 2 13 7" xfId="18835" xr:uid="{00000000-0005-0000-0000-000049720000}"/>
    <cellStyle name="Note 2 13 8" xfId="18836" xr:uid="{00000000-0005-0000-0000-00004A720000}"/>
    <cellStyle name="Note 2 14" xfId="18837" xr:uid="{00000000-0005-0000-0000-00004B720000}"/>
    <cellStyle name="Note 2 14 2" xfId="18838" xr:uid="{00000000-0005-0000-0000-00004C720000}"/>
    <cellStyle name="Note 2 14 2 2" xfId="18839" xr:uid="{00000000-0005-0000-0000-00004D720000}"/>
    <cellStyle name="Note 2 14 2 2 2" xfId="18840" xr:uid="{00000000-0005-0000-0000-00004E720000}"/>
    <cellStyle name="Note 2 14 2 3" xfId="18841" xr:uid="{00000000-0005-0000-0000-00004F720000}"/>
    <cellStyle name="Note 2 14 2 3 2" xfId="18842" xr:uid="{00000000-0005-0000-0000-000050720000}"/>
    <cellStyle name="Note 2 14 2 4" xfId="18843" xr:uid="{00000000-0005-0000-0000-000051720000}"/>
    <cellStyle name="Note 2 14 2 5" xfId="18844" xr:uid="{00000000-0005-0000-0000-000052720000}"/>
    <cellStyle name="Note 2 14 3" xfId="18845" xr:uid="{00000000-0005-0000-0000-000053720000}"/>
    <cellStyle name="Note 2 14 3 2" xfId="18846" xr:uid="{00000000-0005-0000-0000-000054720000}"/>
    <cellStyle name="Note 2 14 3 2 2" xfId="18847" xr:uid="{00000000-0005-0000-0000-000055720000}"/>
    <cellStyle name="Note 2 14 3 3" xfId="18848" xr:uid="{00000000-0005-0000-0000-000056720000}"/>
    <cellStyle name="Note 2 14 3 3 2" xfId="18849" xr:uid="{00000000-0005-0000-0000-000057720000}"/>
    <cellStyle name="Note 2 14 3 4" xfId="18850" xr:uid="{00000000-0005-0000-0000-000058720000}"/>
    <cellStyle name="Note 2 14 3 5" xfId="18851" xr:uid="{00000000-0005-0000-0000-000059720000}"/>
    <cellStyle name="Note 2 14 4" xfId="18852" xr:uid="{00000000-0005-0000-0000-00005A720000}"/>
    <cellStyle name="Note 2 14 4 2" xfId="18853" xr:uid="{00000000-0005-0000-0000-00005B720000}"/>
    <cellStyle name="Note 2 14 5" xfId="18854" xr:uid="{00000000-0005-0000-0000-00005C720000}"/>
    <cellStyle name="Note 2 14 5 2" xfId="18855" xr:uid="{00000000-0005-0000-0000-00005D720000}"/>
    <cellStyle name="Note 2 14 6" xfId="18856" xr:uid="{00000000-0005-0000-0000-00005E720000}"/>
    <cellStyle name="Note 2 14 6 2" xfId="18857" xr:uid="{00000000-0005-0000-0000-00005F720000}"/>
    <cellStyle name="Note 2 14 7" xfId="18858" xr:uid="{00000000-0005-0000-0000-000060720000}"/>
    <cellStyle name="Note 2 14 8" xfId="18859" xr:uid="{00000000-0005-0000-0000-000061720000}"/>
    <cellStyle name="Note 2 15" xfId="18860" xr:uid="{00000000-0005-0000-0000-000062720000}"/>
    <cellStyle name="Note 2 15 2" xfId="18861" xr:uid="{00000000-0005-0000-0000-000063720000}"/>
    <cellStyle name="Note 2 15 2 2" xfId="18862" xr:uid="{00000000-0005-0000-0000-000064720000}"/>
    <cellStyle name="Note 2 15 2 2 2" xfId="18863" xr:uid="{00000000-0005-0000-0000-000065720000}"/>
    <cellStyle name="Note 2 15 2 3" xfId="18864" xr:uid="{00000000-0005-0000-0000-000066720000}"/>
    <cellStyle name="Note 2 15 2 3 2" xfId="18865" xr:uid="{00000000-0005-0000-0000-000067720000}"/>
    <cellStyle name="Note 2 15 2 4" xfId="18866" xr:uid="{00000000-0005-0000-0000-000068720000}"/>
    <cellStyle name="Note 2 15 2 5" xfId="18867" xr:uid="{00000000-0005-0000-0000-000069720000}"/>
    <cellStyle name="Note 2 15 3" xfId="18868" xr:uid="{00000000-0005-0000-0000-00006A720000}"/>
    <cellStyle name="Note 2 15 3 2" xfId="18869" xr:uid="{00000000-0005-0000-0000-00006B720000}"/>
    <cellStyle name="Note 2 15 3 2 2" xfId="18870" xr:uid="{00000000-0005-0000-0000-00006C720000}"/>
    <cellStyle name="Note 2 15 3 3" xfId="18871" xr:uid="{00000000-0005-0000-0000-00006D720000}"/>
    <cellStyle name="Note 2 15 3 3 2" xfId="18872" xr:uid="{00000000-0005-0000-0000-00006E720000}"/>
    <cellStyle name="Note 2 15 3 4" xfId="18873" xr:uid="{00000000-0005-0000-0000-00006F720000}"/>
    <cellStyle name="Note 2 15 3 5" xfId="18874" xr:uid="{00000000-0005-0000-0000-000070720000}"/>
    <cellStyle name="Note 2 15 4" xfId="18875" xr:uid="{00000000-0005-0000-0000-000071720000}"/>
    <cellStyle name="Note 2 15 4 2" xfId="18876" xr:uid="{00000000-0005-0000-0000-000072720000}"/>
    <cellStyle name="Note 2 15 5" xfId="18877" xr:uid="{00000000-0005-0000-0000-000073720000}"/>
    <cellStyle name="Note 2 15 5 2" xfId="18878" xr:uid="{00000000-0005-0000-0000-000074720000}"/>
    <cellStyle name="Note 2 15 6" xfId="18879" xr:uid="{00000000-0005-0000-0000-000075720000}"/>
    <cellStyle name="Note 2 15 6 2" xfId="18880" xr:uid="{00000000-0005-0000-0000-000076720000}"/>
    <cellStyle name="Note 2 15 7" xfId="18881" xr:uid="{00000000-0005-0000-0000-000077720000}"/>
    <cellStyle name="Note 2 15 8" xfId="18882" xr:uid="{00000000-0005-0000-0000-000078720000}"/>
    <cellStyle name="Note 2 16" xfId="18883" xr:uid="{00000000-0005-0000-0000-000079720000}"/>
    <cellStyle name="Note 2 16 2" xfId="18884" xr:uid="{00000000-0005-0000-0000-00007A720000}"/>
    <cellStyle name="Note 2 16 2 2" xfId="18885" xr:uid="{00000000-0005-0000-0000-00007B720000}"/>
    <cellStyle name="Note 2 16 2 2 2" xfId="18886" xr:uid="{00000000-0005-0000-0000-00007C720000}"/>
    <cellStyle name="Note 2 16 2 3" xfId="18887" xr:uid="{00000000-0005-0000-0000-00007D720000}"/>
    <cellStyle name="Note 2 16 2 3 2" xfId="18888" xr:uid="{00000000-0005-0000-0000-00007E720000}"/>
    <cellStyle name="Note 2 16 2 4" xfId="18889" xr:uid="{00000000-0005-0000-0000-00007F720000}"/>
    <cellStyle name="Note 2 16 2 5" xfId="18890" xr:uid="{00000000-0005-0000-0000-000080720000}"/>
    <cellStyle name="Note 2 16 3" xfId="18891" xr:uid="{00000000-0005-0000-0000-000081720000}"/>
    <cellStyle name="Note 2 16 3 2" xfId="18892" xr:uid="{00000000-0005-0000-0000-000082720000}"/>
    <cellStyle name="Note 2 16 3 2 2" xfId="18893" xr:uid="{00000000-0005-0000-0000-000083720000}"/>
    <cellStyle name="Note 2 16 3 3" xfId="18894" xr:uid="{00000000-0005-0000-0000-000084720000}"/>
    <cellStyle name="Note 2 16 3 3 2" xfId="18895" xr:uid="{00000000-0005-0000-0000-000085720000}"/>
    <cellStyle name="Note 2 16 3 4" xfId="18896" xr:uid="{00000000-0005-0000-0000-000086720000}"/>
    <cellStyle name="Note 2 16 3 5" xfId="18897" xr:uid="{00000000-0005-0000-0000-000087720000}"/>
    <cellStyle name="Note 2 16 4" xfId="18898" xr:uid="{00000000-0005-0000-0000-000088720000}"/>
    <cellStyle name="Note 2 16 4 2" xfId="18899" xr:uid="{00000000-0005-0000-0000-000089720000}"/>
    <cellStyle name="Note 2 16 5" xfId="18900" xr:uid="{00000000-0005-0000-0000-00008A720000}"/>
    <cellStyle name="Note 2 16 5 2" xfId="18901" xr:uid="{00000000-0005-0000-0000-00008B720000}"/>
    <cellStyle name="Note 2 16 6" xfId="18902" xr:uid="{00000000-0005-0000-0000-00008C720000}"/>
    <cellStyle name="Note 2 16 6 2" xfId="18903" xr:uid="{00000000-0005-0000-0000-00008D720000}"/>
    <cellStyle name="Note 2 16 7" xfId="18904" xr:uid="{00000000-0005-0000-0000-00008E720000}"/>
    <cellStyle name="Note 2 16 8" xfId="18905" xr:uid="{00000000-0005-0000-0000-00008F720000}"/>
    <cellStyle name="Note 2 17" xfId="18906" xr:uid="{00000000-0005-0000-0000-000090720000}"/>
    <cellStyle name="Note 2 17 2" xfId="18907" xr:uid="{00000000-0005-0000-0000-000091720000}"/>
    <cellStyle name="Note 2 17 2 2" xfId="18908" xr:uid="{00000000-0005-0000-0000-000092720000}"/>
    <cellStyle name="Note 2 17 2 2 2" xfId="18909" xr:uid="{00000000-0005-0000-0000-000093720000}"/>
    <cellStyle name="Note 2 17 2 3" xfId="18910" xr:uid="{00000000-0005-0000-0000-000094720000}"/>
    <cellStyle name="Note 2 17 2 3 2" xfId="18911" xr:uid="{00000000-0005-0000-0000-000095720000}"/>
    <cellStyle name="Note 2 17 2 4" xfId="18912" xr:uid="{00000000-0005-0000-0000-000096720000}"/>
    <cellStyle name="Note 2 17 2 5" xfId="18913" xr:uid="{00000000-0005-0000-0000-000097720000}"/>
    <cellStyle name="Note 2 17 3" xfId="18914" xr:uid="{00000000-0005-0000-0000-000098720000}"/>
    <cellStyle name="Note 2 17 3 2" xfId="18915" xr:uid="{00000000-0005-0000-0000-000099720000}"/>
    <cellStyle name="Note 2 17 3 2 2" xfId="18916" xr:uid="{00000000-0005-0000-0000-00009A720000}"/>
    <cellStyle name="Note 2 17 3 3" xfId="18917" xr:uid="{00000000-0005-0000-0000-00009B720000}"/>
    <cellStyle name="Note 2 17 3 3 2" xfId="18918" xr:uid="{00000000-0005-0000-0000-00009C720000}"/>
    <cellStyle name="Note 2 17 3 4" xfId="18919" xr:uid="{00000000-0005-0000-0000-00009D720000}"/>
    <cellStyle name="Note 2 17 3 5" xfId="18920" xr:uid="{00000000-0005-0000-0000-00009E720000}"/>
    <cellStyle name="Note 2 17 4" xfId="18921" xr:uid="{00000000-0005-0000-0000-00009F720000}"/>
    <cellStyle name="Note 2 17 4 2" xfId="18922" xr:uid="{00000000-0005-0000-0000-0000A0720000}"/>
    <cellStyle name="Note 2 17 5" xfId="18923" xr:uid="{00000000-0005-0000-0000-0000A1720000}"/>
    <cellStyle name="Note 2 17 5 2" xfId="18924" xr:uid="{00000000-0005-0000-0000-0000A2720000}"/>
    <cellStyle name="Note 2 17 6" xfId="18925" xr:uid="{00000000-0005-0000-0000-0000A3720000}"/>
    <cellStyle name="Note 2 17 7" xfId="18926" xr:uid="{00000000-0005-0000-0000-0000A4720000}"/>
    <cellStyle name="Note 2 18" xfId="18927" xr:uid="{00000000-0005-0000-0000-0000A5720000}"/>
    <cellStyle name="Note 2 18 2" xfId="18928" xr:uid="{00000000-0005-0000-0000-0000A6720000}"/>
    <cellStyle name="Note 2 18 2 2" xfId="18929" xr:uid="{00000000-0005-0000-0000-0000A7720000}"/>
    <cellStyle name="Note 2 18 3" xfId="18930" xr:uid="{00000000-0005-0000-0000-0000A8720000}"/>
    <cellStyle name="Note 2 18 3 2" xfId="18931" xr:uid="{00000000-0005-0000-0000-0000A9720000}"/>
    <cellStyle name="Note 2 18 4" xfId="18932" xr:uid="{00000000-0005-0000-0000-0000AA720000}"/>
    <cellStyle name="Note 2 18 5" xfId="18933" xr:uid="{00000000-0005-0000-0000-0000AB720000}"/>
    <cellStyle name="Note 2 19" xfId="18934" xr:uid="{00000000-0005-0000-0000-0000AC720000}"/>
    <cellStyle name="Note 2 19 2" xfId="18935" xr:uid="{00000000-0005-0000-0000-0000AD720000}"/>
    <cellStyle name="Note 2 19 2 2" xfId="18936" xr:uid="{00000000-0005-0000-0000-0000AE720000}"/>
    <cellStyle name="Note 2 19 3" xfId="18937" xr:uid="{00000000-0005-0000-0000-0000AF720000}"/>
    <cellStyle name="Note 2 19 3 2" xfId="18938" xr:uid="{00000000-0005-0000-0000-0000B0720000}"/>
    <cellStyle name="Note 2 19 4" xfId="18939" xr:uid="{00000000-0005-0000-0000-0000B1720000}"/>
    <cellStyle name="Note 2 19 5" xfId="18940" xr:uid="{00000000-0005-0000-0000-0000B2720000}"/>
    <cellStyle name="Note 2 2" xfId="18941" xr:uid="{00000000-0005-0000-0000-0000B3720000}"/>
    <cellStyle name="Note 2 2 10" xfId="18942" xr:uid="{00000000-0005-0000-0000-0000B4720000}"/>
    <cellStyle name="Note 2 2 10 2" xfId="18943" xr:uid="{00000000-0005-0000-0000-0000B5720000}"/>
    <cellStyle name="Note 2 2 10 2 2" xfId="18944" xr:uid="{00000000-0005-0000-0000-0000B6720000}"/>
    <cellStyle name="Note 2 2 10 2 2 2" xfId="18945" xr:uid="{00000000-0005-0000-0000-0000B7720000}"/>
    <cellStyle name="Note 2 2 10 2 3" xfId="18946" xr:uid="{00000000-0005-0000-0000-0000B8720000}"/>
    <cellStyle name="Note 2 2 10 2 3 2" xfId="18947" xr:uid="{00000000-0005-0000-0000-0000B9720000}"/>
    <cellStyle name="Note 2 2 10 2 4" xfId="18948" xr:uid="{00000000-0005-0000-0000-0000BA720000}"/>
    <cellStyle name="Note 2 2 10 2 5" xfId="18949" xr:uid="{00000000-0005-0000-0000-0000BB720000}"/>
    <cellStyle name="Note 2 2 10 3" xfId="18950" xr:uid="{00000000-0005-0000-0000-0000BC720000}"/>
    <cellStyle name="Note 2 2 10 3 2" xfId="18951" xr:uid="{00000000-0005-0000-0000-0000BD720000}"/>
    <cellStyle name="Note 2 2 10 3 2 2" xfId="18952" xr:uid="{00000000-0005-0000-0000-0000BE720000}"/>
    <cellStyle name="Note 2 2 10 3 3" xfId="18953" xr:uid="{00000000-0005-0000-0000-0000BF720000}"/>
    <cellStyle name="Note 2 2 10 3 3 2" xfId="18954" xr:uid="{00000000-0005-0000-0000-0000C0720000}"/>
    <cellStyle name="Note 2 2 10 3 4" xfId="18955" xr:uid="{00000000-0005-0000-0000-0000C1720000}"/>
    <cellStyle name="Note 2 2 10 3 5" xfId="18956" xr:uid="{00000000-0005-0000-0000-0000C2720000}"/>
    <cellStyle name="Note 2 2 10 4" xfId="18957" xr:uid="{00000000-0005-0000-0000-0000C3720000}"/>
    <cellStyle name="Note 2 2 10 4 2" xfId="18958" xr:uid="{00000000-0005-0000-0000-0000C4720000}"/>
    <cellStyle name="Note 2 2 10 5" xfId="18959" xr:uid="{00000000-0005-0000-0000-0000C5720000}"/>
    <cellStyle name="Note 2 2 10 5 2" xfId="18960" xr:uid="{00000000-0005-0000-0000-0000C6720000}"/>
    <cellStyle name="Note 2 2 10 6" xfId="18961" xr:uid="{00000000-0005-0000-0000-0000C7720000}"/>
    <cellStyle name="Note 2 2 10 6 2" xfId="18962" xr:uid="{00000000-0005-0000-0000-0000C8720000}"/>
    <cellStyle name="Note 2 2 10 7" xfId="18963" xr:uid="{00000000-0005-0000-0000-0000C9720000}"/>
    <cellStyle name="Note 2 2 10 8" xfId="18964" xr:uid="{00000000-0005-0000-0000-0000CA720000}"/>
    <cellStyle name="Note 2 2 11" xfId="18965" xr:uid="{00000000-0005-0000-0000-0000CB720000}"/>
    <cellStyle name="Note 2 2 11 2" xfId="18966" xr:uid="{00000000-0005-0000-0000-0000CC720000}"/>
    <cellStyle name="Note 2 2 11 2 2" xfId="18967" xr:uid="{00000000-0005-0000-0000-0000CD720000}"/>
    <cellStyle name="Note 2 2 11 2 2 2" xfId="18968" xr:uid="{00000000-0005-0000-0000-0000CE720000}"/>
    <cellStyle name="Note 2 2 11 2 3" xfId="18969" xr:uid="{00000000-0005-0000-0000-0000CF720000}"/>
    <cellStyle name="Note 2 2 11 2 3 2" xfId="18970" xr:uid="{00000000-0005-0000-0000-0000D0720000}"/>
    <cellStyle name="Note 2 2 11 2 4" xfId="18971" xr:uid="{00000000-0005-0000-0000-0000D1720000}"/>
    <cellStyle name="Note 2 2 11 2 5" xfId="18972" xr:uid="{00000000-0005-0000-0000-0000D2720000}"/>
    <cellStyle name="Note 2 2 11 3" xfId="18973" xr:uid="{00000000-0005-0000-0000-0000D3720000}"/>
    <cellStyle name="Note 2 2 11 3 2" xfId="18974" xr:uid="{00000000-0005-0000-0000-0000D4720000}"/>
    <cellStyle name="Note 2 2 11 3 2 2" xfId="18975" xr:uid="{00000000-0005-0000-0000-0000D5720000}"/>
    <cellStyle name="Note 2 2 11 3 3" xfId="18976" xr:uid="{00000000-0005-0000-0000-0000D6720000}"/>
    <cellStyle name="Note 2 2 11 3 3 2" xfId="18977" xr:uid="{00000000-0005-0000-0000-0000D7720000}"/>
    <cellStyle name="Note 2 2 11 3 4" xfId="18978" xr:uid="{00000000-0005-0000-0000-0000D8720000}"/>
    <cellStyle name="Note 2 2 11 3 5" xfId="18979" xr:uid="{00000000-0005-0000-0000-0000D9720000}"/>
    <cellStyle name="Note 2 2 11 4" xfId="18980" xr:uid="{00000000-0005-0000-0000-0000DA720000}"/>
    <cellStyle name="Note 2 2 11 4 2" xfId="18981" xr:uid="{00000000-0005-0000-0000-0000DB720000}"/>
    <cellStyle name="Note 2 2 11 5" xfId="18982" xr:uid="{00000000-0005-0000-0000-0000DC720000}"/>
    <cellStyle name="Note 2 2 11 5 2" xfId="18983" xr:uid="{00000000-0005-0000-0000-0000DD720000}"/>
    <cellStyle name="Note 2 2 11 6" xfId="18984" xr:uid="{00000000-0005-0000-0000-0000DE720000}"/>
    <cellStyle name="Note 2 2 11 6 2" xfId="18985" xr:uid="{00000000-0005-0000-0000-0000DF720000}"/>
    <cellStyle name="Note 2 2 11 7" xfId="18986" xr:uid="{00000000-0005-0000-0000-0000E0720000}"/>
    <cellStyle name="Note 2 2 11 8" xfId="18987" xr:uid="{00000000-0005-0000-0000-0000E1720000}"/>
    <cellStyle name="Note 2 2 12" xfId="18988" xr:uid="{00000000-0005-0000-0000-0000E2720000}"/>
    <cellStyle name="Note 2 2 12 2" xfId="18989" xr:uid="{00000000-0005-0000-0000-0000E3720000}"/>
    <cellStyle name="Note 2 2 12 2 2" xfId="18990" xr:uid="{00000000-0005-0000-0000-0000E4720000}"/>
    <cellStyle name="Note 2 2 12 2 2 2" xfId="18991" xr:uid="{00000000-0005-0000-0000-0000E5720000}"/>
    <cellStyle name="Note 2 2 12 2 3" xfId="18992" xr:uid="{00000000-0005-0000-0000-0000E6720000}"/>
    <cellStyle name="Note 2 2 12 2 3 2" xfId="18993" xr:uid="{00000000-0005-0000-0000-0000E7720000}"/>
    <cellStyle name="Note 2 2 12 2 4" xfId="18994" xr:uid="{00000000-0005-0000-0000-0000E8720000}"/>
    <cellStyle name="Note 2 2 12 2 5" xfId="18995" xr:uid="{00000000-0005-0000-0000-0000E9720000}"/>
    <cellStyle name="Note 2 2 12 3" xfId="18996" xr:uid="{00000000-0005-0000-0000-0000EA720000}"/>
    <cellStyle name="Note 2 2 12 3 2" xfId="18997" xr:uid="{00000000-0005-0000-0000-0000EB720000}"/>
    <cellStyle name="Note 2 2 12 3 2 2" xfId="18998" xr:uid="{00000000-0005-0000-0000-0000EC720000}"/>
    <cellStyle name="Note 2 2 12 3 3" xfId="18999" xr:uid="{00000000-0005-0000-0000-0000ED720000}"/>
    <cellStyle name="Note 2 2 12 3 3 2" xfId="19000" xr:uid="{00000000-0005-0000-0000-0000EE720000}"/>
    <cellStyle name="Note 2 2 12 3 4" xfId="19001" xr:uid="{00000000-0005-0000-0000-0000EF720000}"/>
    <cellStyle name="Note 2 2 12 3 5" xfId="19002" xr:uid="{00000000-0005-0000-0000-0000F0720000}"/>
    <cellStyle name="Note 2 2 12 4" xfId="19003" xr:uid="{00000000-0005-0000-0000-0000F1720000}"/>
    <cellStyle name="Note 2 2 12 4 2" xfId="19004" xr:uid="{00000000-0005-0000-0000-0000F2720000}"/>
    <cellStyle name="Note 2 2 12 5" xfId="19005" xr:uid="{00000000-0005-0000-0000-0000F3720000}"/>
    <cellStyle name="Note 2 2 12 5 2" xfId="19006" xr:uid="{00000000-0005-0000-0000-0000F4720000}"/>
    <cellStyle name="Note 2 2 12 6" xfId="19007" xr:uid="{00000000-0005-0000-0000-0000F5720000}"/>
    <cellStyle name="Note 2 2 12 6 2" xfId="19008" xr:uid="{00000000-0005-0000-0000-0000F6720000}"/>
    <cellStyle name="Note 2 2 12 7" xfId="19009" xr:uid="{00000000-0005-0000-0000-0000F7720000}"/>
    <cellStyle name="Note 2 2 12 8" xfId="19010" xr:uid="{00000000-0005-0000-0000-0000F8720000}"/>
    <cellStyle name="Note 2 2 13" xfId="19011" xr:uid="{00000000-0005-0000-0000-0000F9720000}"/>
    <cellStyle name="Note 2 2 13 2" xfId="19012" xr:uid="{00000000-0005-0000-0000-0000FA720000}"/>
    <cellStyle name="Note 2 2 13 2 2" xfId="19013" xr:uid="{00000000-0005-0000-0000-0000FB720000}"/>
    <cellStyle name="Note 2 2 13 2 2 2" xfId="19014" xr:uid="{00000000-0005-0000-0000-0000FC720000}"/>
    <cellStyle name="Note 2 2 13 2 3" xfId="19015" xr:uid="{00000000-0005-0000-0000-0000FD720000}"/>
    <cellStyle name="Note 2 2 13 2 3 2" xfId="19016" xr:uid="{00000000-0005-0000-0000-0000FE720000}"/>
    <cellStyle name="Note 2 2 13 2 4" xfId="19017" xr:uid="{00000000-0005-0000-0000-0000FF720000}"/>
    <cellStyle name="Note 2 2 13 2 5" xfId="19018" xr:uid="{00000000-0005-0000-0000-000000730000}"/>
    <cellStyle name="Note 2 2 13 3" xfId="19019" xr:uid="{00000000-0005-0000-0000-000001730000}"/>
    <cellStyle name="Note 2 2 13 3 2" xfId="19020" xr:uid="{00000000-0005-0000-0000-000002730000}"/>
    <cellStyle name="Note 2 2 13 3 2 2" xfId="19021" xr:uid="{00000000-0005-0000-0000-000003730000}"/>
    <cellStyle name="Note 2 2 13 3 3" xfId="19022" xr:uid="{00000000-0005-0000-0000-000004730000}"/>
    <cellStyle name="Note 2 2 13 3 3 2" xfId="19023" xr:uid="{00000000-0005-0000-0000-000005730000}"/>
    <cellStyle name="Note 2 2 13 3 4" xfId="19024" xr:uid="{00000000-0005-0000-0000-000006730000}"/>
    <cellStyle name="Note 2 2 13 3 5" xfId="19025" xr:uid="{00000000-0005-0000-0000-000007730000}"/>
    <cellStyle name="Note 2 2 13 4" xfId="19026" xr:uid="{00000000-0005-0000-0000-000008730000}"/>
    <cellStyle name="Note 2 2 13 4 2" xfId="19027" xr:uid="{00000000-0005-0000-0000-000009730000}"/>
    <cellStyle name="Note 2 2 13 5" xfId="19028" xr:uid="{00000000-0005-0000-0000-00000A730000}"/>
    <cellStyle name="Note 2 2 13 5 2" xfId="19029" xr:uid="{00000000-0005-0000-0000-00000B730000}"/>
    <cellStyle name="Note 2 2 13 6" xfId="19030" xr:uid="{00000000-0005-0000-0000-00000C730000}"/>
    <cellStyle name="Note 2 2 13 6 2" xfId="19031" xr:uid="{00000000-0005-0000-0000-00000D730000}"/>
    <cellStyle name="Note 2 2 13 7" xfId="19032" xr:uid="{00000000-0005-0000-0000-00000E730000}"/>
    <cellStyle name="Note 2 2 13 8" xfId="19033" xr:uid="{00000000-0005-0000-0000-00000F730000}"/>
    <cellStyle name="Note 2 2 14" xfId="19034" xr:uid="{00000000-0005-0000-0000-000010730000}"/>
    <cellStyle name="Note 2 2 14 2" xfId="19035" xr:uid="{00000000-0005-0000-0000-000011730000}"/>
    <cellStyle name="Note 2 2 14 2 2" xfId="19036" xr:uid="{00000000-0005-0000-0000-000012730000}"/>
    <cellStyle name="Note 2 2 14 2 2 2" xfId="19037" xr:uid="{00000000-0005-0000-0000-000013730000}"/>
    <cellStyle name="Note 2 2 14 2 3" xfId="19038" xr:uid="{00000000-0005-0000-0000-000014730000}"/>
    <cellStyle name="Note 2 2 14 2 3 2" xfId="19039" xr:uid="{00000000-0005-0000-0000-000015730000}"/>
    <cellStyle name="Note 2 2 14 2 4" xfId="19040" xr:uid="{00000000-0005-0000-0000-000016730000}"/>
    <cellStyle name="Note 2 2 14 2 5" xfId="19041" xr:uid="{00000000-0005-0000-0000-000017730000}"/>
    <cellStyle name="Note 2 2 14 3" xfId="19042" xr:uid="{00000000-0005-0000-0000-000018730000}"/>
    <cellStyle name="Note 2 2 14 3 2" xfId="19043" xr:uid="{00000000-0005-0000-0000-000019730000}"/>
    <cellStyle name="Note 2 2 14 3 2 2" xfId="19044" xr:uid="{00000000-0005-0000-0000-00001A730000}"/>
    <cellStyle name="Note 2 2 14 3 3" xfId="19045" xr:uid="{00000000-0005-0000-0000-00001B730000}"/>
    <cellStyle name="Note 2 2 14 3 3 2" xfId="19046" xr:uid="{00000000-0005-0000-0000-00001C730000}"/>
    <cellStyle name="Note 2 2 14 3 4" xfId="19047" xr:uid="{00000000-0005-0000-0000-00001D730000}"/>
    <cellStyle name="Note 2 2 14 3 5" xfId="19048" xr:uid="{00000000-0005-0000-0000-00001E730000}"/>
    <cellStyle name="Note 2 2 14 4" xfId="19049" xr:uid="{00000000-0005-0000-0000-00001F730000}"/>
    <cellStyle name="Note 2 2 14 4 2" xfId="19050" xr:uid="{00000000-0005-0000-0000-000020730000}"/>
    <cellStyle name="Note 2 2 14 5" xfId="19051" xr:uid="{00000000-0005-0000-0000-000021730000}"/>
    <cellStyle name="Note 2 2 14 5 2" xfId="19052" xr:uid="{00000000-0005-0000-0000-000022730000}"/>
    <cellStyle name="Note 2 2 14 6" xfId="19053" xr:uid="{00000000-0005-0000-0000-000023730000}"/>
    <cellStyle name="Note 2 2 14 6 2" xfId="19054" xr:uid="{00000000-0005-0000-0000-000024730000}"/>
    <cellStyle name="Note 2 2 14 7" xfId="19055" xr:uid="{00000000-0005-0000-0000-000025730000}"/>
    <cellStyle name="Note 2 2 14 8" xfId="19056" xr:uid="{00000000-0005-0000-0000-000026730000}"/>
    <cellStyle name="Note 2 2 15" xfId="19057" xr:uid="{00000000-0005-0000-0000-000027730000}"/>
    <cellStyle name="Note 2 2 15 2" xfId="19058" xr:uid="{00000000-0005-0000-0000-000028730000}"/>
    <cellStyle name="Note 2 2 15 2 2" xfId="19059" xr:uid="{00000000-0005-0000-0000-000029730000}"/>
    <cellStyle name="Note 2 2 15 2 2 2" xfId="19060" xr:uid="{00000000-0005-0000-0000-00002A730000}"/>
    <cellStyle name="Note 2 2 15 2 3" xfId="19061" xr:uid="{00000000-0005-0000-0000-00002B730000}"/>
    <cellStyle name="Note 2 2 15 2 3 2" xfId="19062" xr:uid="{00000000-0005-0000-0000-00002C730000}"/>
    <cellStyle name="Note 2 2 15 2 4" xfId="19063" xr:uid="{00000000-0005-0000-0000-00002D730000}"/>
    <cellStyle name="Note 2 2 15 2 5" xfId="19064" xr:uid="{00000000-0005-0000-0000-00002E730000}"/>
    <cellStyle name="Note 2 2 15 3" xfId="19065" xr:uid="{00000000-0005-0000-0000-00002F730000}"/>
    <cellStyle name="Note 2 2 15 3 2" xfId="19066" xr:uid="{00000000-0005-0000-0000-000030730000}"/>
    <cellStyle name="Note 2 2 15 3 2 2" xfId="19067" xr:uid="{00000000-0005-0000-0000-000031730000}"/>
    <cellStyle name="Note 2 2 15 3 3" xfId="19068" xr:uid="{00000000-0005-0000-0000-000032730000}"/>
    <cellStyle name="Note 2 2 15 3 3 2" xfId="19069" xr:uid="{00000000-0005-0000-0000-000033730000}"/>
    <cellStyle name="Note 2 2 15 3 4" xfId="19070" xr:uid="{00000000-0005-0000-0000-000034730000}"/>
    <cellStyle name="Note 2 2 15 3 5" xfId="19071" xr:uid="{00000000-0005-0000-0000-000035730000}"/>
    <cellStyle name="Note 2 2 15 4" xfId="19072" xr:uid="{00000000-0005-0000-0000-000036730000}"/>
    <cellStyle name="Note 2 2 15 4 2" xfId="19073" xr:uid="{00000000-0005-0000-0000-000037730000}"/>
    <cellStyle name="Note 2 2 15 5" xfId="19074" xr:uid="{00000000-0005-0000-0000-000038730000}"/>
    <cellStyle name="Note 2 2 15 5 2" xfId="19075" xr:uid="{00000000-0005-0000-0000-000039730000}"/>
    <cellStyle name="Note 2 2 15 6" xfId="19076" xr:uid="{00000000-0005-0000-0000-00003A730000}"/>
    <cellStyle name="Note 2 2 15 6 2" xfId="19077" xr:uid="{00000000-0005-0000-0000-00003B730000}"/>
    <cellStyle name="Note 2 2 15 7" xfId="19078" xr:uid="{00000000-0005-0000-0000-00003C730000}"/>
    <cellStyle name="Note 2 2 15 8" xfId="19079" xr:uid="{00000000-0005-0000-0000-00003D730000}"/>
    <cellStyle name="Note 2 2 16" xfId="19080" xr:uid="{00000000-0005-0000-0000-00003E730000}"/>
    <cellStyle name="Note 2 2 16 2" xfId="19081" xr:uid="{00000000-0005-0000-0000-00003F730000}"/>
    <cellStyle name="Note 2 2 16 2 2" xfId="19082" xr:uid="{00000000-0005-0000-0000-000040730000}"/>
    <cellStyle name="Note 2 2 16 2 2 2" xfId="19083" xr:uid="{00000000-0005-0000-0000-000041730000}"/>
    <cellStyle name="Note 2 2 16 2 3" xfId="19084" xr:uid="{00000000-0005-0000-0000-000042730000}"/>
    <cellStyle name="Note 2 2 16 2 3 2" xfId="19085" xr:uid="{00000000-0005-0000-0000-000043730000}"/>
    <cellStyle name="Note 2 2 16 2 4" xfId="19086" xr:uid="{00000000-0005-0000-0000-000044730000}"/>
    <cellStyle name="Note 2 2 16 2 5" xfId="19087" xr:uid="{00000000-0005-0000-0000-000045730000}"/>
    <cellStyle name="Note 2 2 16 3" xfId="19088" xr:uid="{00000000-0005-0000-0000-000046730000}"/>
    <cellStyle name="Note 2 2 16 3 2" xfId="19089" xr:uid="{00000000-0005-0000-0000-000047730000}"/>
    <cellStyle name="Note 2 2 16 3 2 2" xfId="19090" xr:uid="{00000000-0005-0000-0000-000048730000}"/>
    <cellStyle name="Note 2 2 16 3 3" xfId="19091" xr:uid="{00000000-0005-0000-0000-000049730000}"/>
    <cellStyle name="Note 2 2 16 3 3 2" xfId="19092" xr:uid="{00000000-0005-0000-0000-00004A730000}"/>
    <cellStyle name="Note 2 2 16 3 4" xfId="19093" xr:uid="{00000000-0005-0000-0000-00004B730000}"/>
    <cellStyle name="Note 2 2 16 3 5" xfId="19094" xr:uid="{00000000-0005-0000-0000-00004C730000}"/>
    <cellStyle name="Note 2 2 16 4" xfId="19095" xr:uid="{00000000-0005-0000-0000-00004D730000}"/>
    <cellStyle name="Note 2 2 16 4 2" xfId="19096" xr:uid="{00000000-0005-0000-0000-00004E730000}"/>
    <cellStyle name="Note 2 2 16 5" xfId="19097" xr:uid="{00000000-0005-0000-0000-00004F730000}"/>
    <cellStyle name="Note 2 2 16 5 2" xfId="19098" xr:uid="{00000000-0005-0000-0000-000050730000}"/>
    <cellStyle name="Note 2 2 16 6" xfId="19099" xr:uid="{00000000-0005-0000-0000-000051730000}"/>
    <cellStyle name="Note 2 2 16 7" xfId="19100" xr:uid="{00000000-0005-0000-0000-000052730000}"/>
    <cellStyle name="Note 2 2 17" xfId="19101" xr:uid="{00000000-0005-0000-0000-000053730000}"/>
    <cellStyle name="Note 2 2 17 2" xfId="19102" xr:uid="{00000000-0005-0000-0000-000054730000}"/>
    <cellStyle name="Note 2 2 2" xfId="19103" xr:uid="{00000000-0005-0000-0000-000055730000}"/>
    <cellStyle name="Note 2 2 2 10" xfId="19104" xr:uid="{00000000-0005-0000-0000-000056730000}"/>
    <cellStyle name="Note 2 2 2 10 2" xfId="19105" xr:uid="{00000000-0005-0000-0000-000057730000}"/>
    <cellStyle name="Note 2 2 2 10 2 2" xfId="19106" xr:uid="{00000000-0005-0000-0000-000058730000}"/>
    <cellStyle name="Note 2 2 2 10 2 2 2" xfId="19107" xr:uid="{00000000-0005-0000-0000-000059730000}"/>
    <cellStyle name="Note 2 2 2 10 2 3" xfId="19108" xr:uid="{00000000-0005-0000-0000-00005A730000}"/>
    <cellStyle name="Note 2 2 2 10 2 3 2" xfId="19109" xr:uid="{00000000-0005-0000-0000-00005B730000}"/>
    <cellStyle name="Note 2 2 2 10 2 4" xfId="19110" xr:uid="{00000000-0005-0000-0000-00005C730000}"/>
    <cellStyle name="Note 2 2 2 10 2 5" xfId="19111" xr:uid="{00000000-0005-0000-0000-00005D730000}"/>
    <cellStyle name="Note 2 2 2 10 3" xfId="19112" xr:uid="{00000000-0005-0000-0000-00005E730000}"/>
    <cellStyle name="Note 2 2 2 10 3 2" xfId="19113" xr:uid="{00000000-0005-0000-0000-00005F730000}"/>
    <cellStyle name="Note 2 2 2 10 3 2 2" xfId="19114" xr:uid="{00000000-0005-0000-0000-000060730000}"/>
    <cellStyle name="Note 2 2 2 10 3 3" xfId="19115" xr:uid="{00000000-0005-0000-0000-000061730000}"/>
    <cellStyle name="Note 2 2 2 10 3 3 2" xfId="19116" xr:uid="{00000000-0005-0000-0000-000062730000}"/>
    <cellStyle name="Note 2 2 2 10 3 4" xfId="19117" xr:uid="{00000000-0005-0000-0000-000063730000}"/>
    <cellStyle name="Note 2 2 2 10 3 5" xfId="19118" xr:uid="{00000000-0005-0000-0000-000064730000}"/>
    <cellStyle name="Note 2 2 2 10 4" xfId="19119" xr:uid="{00000000-0005-0000-0000-000065730000}"/>
    <cellStyle name="Note 2 2 2 10 4 2" xfId="19120" xr:uid="{00000000-0005-0000-0000-000066730000}"/>
    <cellStyle name="Note 2 2 2 10 5" xfId="19121" xr:uid="{00000000-0005-0000-0000-000067730000}"/>
    <cellStyle name="Note 2 2 2 10 5 2" xfId="19122" xr:uid="{00000000-0005-0000-0000-000068730000}"/>
    <cellStyle name="Note 2 2 2 10 6" xfId="19123" xr:uid="{00000000-0005-0000-0000-000069730000}"/>
    <cellStyle name="Note 2 2 2 10 6 2" xfId="19124" xr:uid="{00000000-0005-0000-0000-00006A730000}"/>
    <cellStyle name="Note 2 2 2 10 7" xfId="19125" xr:uid="{00000000-0005-0000-0000-00006B730000}"/>
    <cellStyle name="Note 2 2 2 10 8" xfId="19126" xr:uid="{00000000-0005-0000-0000-00006C730000}"/>
    <cellStyle name="Note 2 2 2 11" xfId="19127" xr:uid="{00000000-0005-0000-0000-00006D730000}"/>
    <cellStyle name="Note 2 2 2 11 2" xfId="19128" xr:uid="{00000000-0005-0000-0000-00006E730000}"/>
    <cellStyle name="Note 2 2 2 11 2 2" xfId="19129" xr:uid="{00000000-0005-0000-0000-00006F730000}"/>
    <cellStyle name="Note 2 2 2 11 2 2 2" xfId="19130" xr:uid="{00000000-0005-0000-0000-000070730000}"/>
    <cellStyle name="Note 2 2 2 11 2 3" xfId="19131" xr:uid="{00000000-0005-0000-0000-000071730000}"/>
    <cellStyle name="Note 2 2 2 11 2 3 2" xfId="19132" xr:uid="{00000000-0005-0000-0000-000072730000}"/>
    <cellStyle name="Note 2 2 2 11 2 4" xfId="19133" xr:uid="{00000000-0005-0000-0000-000073730000}"/>
    <cellStyle name="Note 2 2 2 11 2 5" xfId="19134" xr:uid="{00000000-0005-0000-0000-000074730000}"/>
    <cellStyle name="Note 2 2 2 11 3" xfId="19135" xr:uid="{00000000-0005-0000-0000-000075730000}"/>
    <cellStyle name="Note 2 2 2 11 3 2" xfId="19136" xr:uid="{00000000-0005-0000-0000-000076730000}"/>
    <cellStyle name="Note 2 2 2 11 3 2 2" xfId="19137" xr:uid="{00000000-0005-0000-0000-000077730000}"/>
    <cellStyle name="Note 2 2 2 11 3 3" xfId="19138" xr:uid="{00000000-0005-0000-0000-000078730000}"/>
    <cellStyle name="Note 2 2 2 11 3 3 2" xfId="19139" xr:uid="{00000000-0005-0000-0000-000079730000}"/>
    <cellStyle name="Note 2 2 2 11 3 4" xfId="19140" xr:uid="{00000000-0005-0000-0000-00007A730000}"/>
    <cellStyle name="Note 2 2 2 11 3 5" xfId="19141" xr:uid="{00000000-0005-0000-0000-00007B730000}"/>
    <cellStyle name="Note 2 2 2 11 4" xfId="19142" xr:uid="{00000000-0005-0000-0000-00007C730000}"/>
    <cellStyle name="Note 2 2 2 11 4 2" xfId="19143" xr:uid="{00000000-0005-0000-0000-00007D730000}"/>
    <cellStyle name="Note 2 2 2 11 5" xfId="19144" xr:uid="{00000000-0005-0000-0000-00007E730000}"/>
    <cellStyle name="Note 2 2 2 11 5 2" xfId="19145" xr:uid="{00000000-0005-0000-0000-00007F730000}"/>
    <cellStyle name="Note 2 2 2 11 6" xfId="19146" xr:uid="{00000000-0005-0000-0000-000080730000}"/>
    <cellStyle name="Note 2 2 2 11 6 2" xfId="19147" xr:uid="{00000000-0005-0000-0000-000081730000}"/>
    <cellStyle name="Note 2 2 2 11 7" xfId="19148" xr:uid="{00000000-0005-0000-0000-000082730000}"/>
    <cellStyle name="Note 2 2 2 11 8" xfId="19149" xr:uid="{00000000-0005-0000-0000-000083730000}"/>
    <cellStyle name="Note 2 2 2 12" xfId="19150" xr:uid="{00000000-0005-0000-0000-000084730000}"/>
    <cellStyle name="Note 2 2 2 12 2" xfId="19151" xr:uid="{00000000-0005-0000-0000-000085730000}"/>
    <cellStyle name="Note 2 2 2 12 2 2" xfId="19152" xr:uid="{00000000-0005-0000-0000-000086730000}"/>
    <cellStyle name="Note 2 2 2 12 2 2 2" xfId="19153" xr:uid="{00000000-0005-0000-0000-000087730000}"/>
    <cellStyle name="Note 2 2 2 12 2 3" xfId="19154" xr:uid="{00000000-0005-0000-0000-000088730000}"/>
    <cellStyle name="Note 2 2 2 12 2 3 2" xfId="19155" xr:uid="{00000000-0005-0000-0000-000089730000}"/>
    <cellStyle name="Note 2 2 2 12 2 4" xfId="19156" xr:uid="{00000000-0005-0000-0000-00008A730000}"/>
    <cellStyle name="Note 2 2 2 12 2 5" xfId="19157" xr:uid="{00000000-0005-0000-0000-00008B730000}"/>
    <cellStyle name="Note 2 2 2 12 3" xfId="19158" xr:uid="{00000000-0005-0000-0000-00008C730000}"/>
    <cellStyle name="Note 2 2 2 12 3 2" xfId="19159" xr:uid="{00000000-0005-0000-0000-00008D730000}"/>
    <cellStyle name="Note 2 2 2 12 3 2 2" xfId="19160" xr:uid="{00000000-0005-0000-0000-00008E730000}"/>
    <cellStyle name="Note 2 2 2 12 3 3" xfId="19161" xr:uid="{00000000-0005-0000-0000-00008F730000}"/>
    <cellStyle name="Note 2 2 2 12 3 3 2" xfId="19162" xr:uid="{00000000-0005-0000-0000-000090730000}"/>
    <cellStyle name="Note 2 2 2 12 3 4" xfId="19163" xr:uid="{00000000-0005-0000-0000-000091730000}"/>
    <cellStyle name="Note 2 2 2 12 3 5" xfId="19164" xr:uid="{00000000-0005-0000-0000-000092730000}"/>
    <cellStyle name="Note 2 2 2 12 4" xfId="19165" xr:uid="{00000000-0005-0000-0000-000093730000}"/>
    <cellStyle name="Note 2 2 2 12 4 2" xfId="19166" xr:uid="{00000000-0005-0000-0000-000094730000}"/>
    <cellStyle name="Note 2 2 2 12 5" xfId="19167" xr:uid="{00000000-0005-0000-0000-000095730000}"/>
    <cellStyle name="Note 2 2 2 12 5 2" xfId="19168" xr:uid="{00000000-0005-0000-0000-000096730000}"/>
    <cellStyle name="Note 2 2 2 12 6" xfId="19169" xr:uid="{00000000-0005-0000-0000-000097730000}"/>
    <cellStyle name="Note 2 2 2 12 6 2" xfId="19170" xr:uid="{00000000-0005-0000-0000-000098730000}"/>
    <cellStyle name="Note 2 2 2 12 7" xfId="19171" xr:uid="{00000000-0005-0000-0000-000099730000}"/>
    <cellStyle name="Note 2 2 2 12 8" xfId="19172" xr:uid="{00000000-0005-0000-0000-00009A730000}"/>
    <cellStyle name="Note 2 2 2 13" xfId="19173" xr:uid="{00000000-0005-0000-0000-00009B730000}"/>
    <cellStyle name="Note 2 2 2 13 2" xfId="19174" xr:uid="{00000000-0005-0000-0000-00009C730000}"/>
    <cellStyle name="Note 2 2 2 13 2 2" xfId="19175" xr:uid="{00000000-0005-0000-0000-00009D730000}"/>
    <cellStyle name="Note 2 2 2 13 2 2 2" xfId="19176" xr:uid="{00000000-0005-0000-0000-00009E730000}"/>
    <cellStyle name="Note 2 2 2 13 2 3" xfId="19177" xr:uid="{00000000-0005-0000-0000-00009F730000}"/>
    <cellStyle name="Note 2 2 2 13 2 3 2" xfId="19178" xr:uid="{00000000-0005-0000-0000-0000A0730000}"/>
    <cellStyle name="Note 2 2 2 13 2 4" xfId="19179" xr:uid="{00000000-0005-0000-0000-0000A1730000}"/>
    <cellStyle name="Note 2 2 2 13 2 5" xfId="19180" xr:uid="{00000000-0005-0000-0000-0000A2730000}"/>
    <cellStyle name="Note 2 2 2 13 3" xfId="19181" xr:uid="{00000000-0005-0000-0000-0000A3730000}"/>
    <cellStyle name="Note 2 2 2 13 3 2" xfId="19182" xr:uid="{00000000-0005-0000-0000-0000A4730000}"/>
    <cellStyle name="Note 2 2 2 13 3 2 2" xfId="19183" xr:uid="{00000000-0005-0000-0000-0000A5730000}"/>
    <cellStyle name="Note 2 2 2 13 3 3" xfId="19184" xr:uid="{00000000-0005-0000-0000-0000A6730000}"/>
    <cellStyle name="Note 2 2 2 13 3 3 2" xfId="19185" xr:uid="{00000000-0005-0000-0000-0000A7730000}"/>
    <cellStyle name="Note 2 2 2 13 3 4" xfId="19186" xr:uid="{00000000-0005-0000-0000-0000A8730000}"/>
    <cellStyle name="Note 2 2 2 13 3 5" xfId="19187" xr:uid="{00000000-0005-0000-0000-0000A9730000}"/>
    <cellStyle name="Note 2 2 2 13 4" xfId="19188" xr:uid="{00000000-0005-0000-0000-0000AA730000}"/>
    <cellStyle name="Note 2 2 2 13 4 2" xfId="19189" xr:uid="{00000000-0005-0000-0000-0000AB730000}"/>
    <cellStyle name="Note 2 2 2 13 5" xfId="19190" xr:uid="{00000000-0005-0000-0000-0000AC730000}"/>
    <cellStyle name="Note 2 2 2 13 5 2" xfId="19191" xr:uid="{00000000-0005-0000-0000-0000AD730000}"/>
    <cellStyle name="Note 2 2 2 13 6" xfId="19192" xr:uid="{00000000-0005-0000-0000-0000AE730000}"/>
    <cellStyle name="Note 2 2 2 13 6 2" xfId="19193" xr:uid="{00000000-0005-0000-0000-0000AF730000}"/>
    <cellStyle name="Note 2 2 2 13 7" xfId="19194" xr:uid="{00000000-0005-0000-0000-0000B0730000}"/>
    <cellStyle name="Note 2 2 2 13 8" xfId="19195" xr:uid="{00000000-0005-0000-0000-0000B1730000}"/>
    <cellStyle name="Note 2 2 2 14" xfId="19196" xr:uid="{00000000-0005-0000-0000-0000B2730000}"/>
    <cellStyle name="Note 2 2 2 14 2" xfId="19197" xr:uid="{00000000-0005-0000-0000-0000B3730000}"/>
    <cellStyle name="Note 2 2 2 14 2 2" xfId="19198" xr:uid="{00000000-0005-0000-0000-0000B4730000}"/>
    <cellStyle name="Note 2 2 2 14 2 2 2" xfId="19199" xr:uid="{00000000-0005-0000-0000-0000B5730000}"/>
    <cellStyle name="Note 2 2 2 14 2 3" xfId="19200" xr:uid="{00000000-0005-0000-0000-0000B6730000}"/>
    <cellStyle name="Note 2 2 2 14 2 3 2" xfId="19201" xr:uid="{00000000-0005-0000-0000-0000B7730000}"/>
    <cellStyle name="Note 2 2 2 14 2 4" xfId="19202" xr:uid="{00000000-0005-0000-0000-0000B8730000}"/>
    <cellStyle name="Note 2 2 2 14 2 5" xfId="19203" xr:uid="{00000000-0005-0000-0000-0000B9730000}"/>
    <cellStyle name="Note 2 2 2 14 3" xfId="19204" xr:uid="{00000000-0005-0000-0000-0000BA730000}"/>
    <cellStyle name="Note 2 2 2 14 3 2" xfId="19205" xr:uid="{00000000-0005-0000-0000-0000BB730000}"/>
    <cellStyle name="Note 2 2 2 14 3 2 2" xfId="19206" xr:uid="{00000000-0005-0000-0000-0000BC730000}"/>
    <cellStyle name="Note 2 2 2 14 3 3" xfId="19207" xr:uid="{00000000-0005-0000-0000-0000BD730000}"/>
    <cellStyle name="Note 2 2 2 14 3 3 2" xfId="19208" xr:uid="{00000000-0005-0000-0000-0000BE730000}"/>
    <cellStyle name="Note 2 2 2 14 3 4" xfId="19209" xr:uid="{00000000-0005-0000-0000-0000BF730000}"/>
    <cellStyle name="Note 2 2 2 14 3 5" xfId="19210" xr:uid="{00000000-0005-0000-0000-0000C0730000}"/>
    <cellStyle name="Note 2 2 2 14 4" xfId="19211" xr:uid="{00000000-0005-0000-0000-0000C1730000}"/>
    <cellStyle name="Note 2 2 2 14 4 2" xfId="19212" xr:uid="{00000000-0005-0000-0000-0000C2730000}"/>
    <cellStyle name="Note 2 2 2 14 5" xfId="19213" xr:uid="{00000000-0005-0000-0000-0000C3730000}"/>
    <cellStyle name="Note 2 2 2 14 5 2" xfId="19214" xr:uid="{00000000-0005-0000-0000-0000C4730000}"/>
    <cellStyle name="Note 2 2 2 14 6" xfId="19215" xr:uid="{00000000-0005-0000-0000-0000C5730000}"/>
    <cellStyle name="Note 2 2 2 14 6 2" xfId="19216" xr:uid="{00000000-0005-0000-0000-0000C6730000}"/>
    <cellStyle name="Note 2 2 2 14 7" xfId="19217" xr:uid="{00000000-0005-0000-0000-0000C7730000}"/>
    <cellStyle name="Note 2 2 2 14 8" xfId="19218" xr:uid="{00000000-0005-0000-0000-0000C8730000}"/>
    <cellStyle name="Note 2 2 2 15" xfId="19219" xr:uid="{00000000-0005-0000-0000-0000C9730000}"/>
    <cellStyle name="Note 2 2 2 15 2" xfId="19220" xr:uid="{00000000-0005-0000-0000-0000CA730000}"/>
    <cellStyle name="Note 2 2 2 15 2 2" xfId="19221" xr:uid="{00000000-0005-0000-0000-0000CB730000}"/>
    <cellStyle name="Note 2 2 2 15 2 2 2" xfId="19222" xr:uid="{00000000-0005-0000-0000-0000CC730000}"/>
    <cellStyle name="Note 2 2 2 15 2 3" xfId="19223" xr:uid="{00000000-0005-0000-0000-0000CD730000}"/>
    <cellStyle name="Note 2 2 2 15 2 3 2" xfId="19224" xr:uid="{00000000-0005-0000-0000-0000CE730000}"/>
    <cellStyle name="Note 2 2 2 15 2 4" xfId="19225" xr:uid="{00000000-0005-0000-0000-0000CF730000}"/>
    <cellStyle name="Note 2 2 2 15 2 5" xfId="19226" xr:uid="{00000000-0005-0000-0000-0000D0730000}"/>
    <cellStyle name="Note 2 2 2 15 3" xfId="19227" xr:uid="{00000000-0005-0000-0000-0000D1730000}"/>
    <cellStyle name="Note 2 2 2 15 3 2" xfId="19228" xr:uid="{00000000-0005-0000-0000-0000D2730000}"/>
    <cellStyle name="Note 2 2 2 15 3 2 2" xfId="19229" xr:uid="{00000000-0005-0000-0000-0000D3730000}"/>
    <cellStyle name="Note 2 2 2 15 3 3" xfId="19230" xr:uid="{00000000-0005-0000-0000-0000D4730000}"/>
    <cellStyle name="Note 2 2 2 15 3 3 2" xfId="19231" xr:uid="{00000000-0005-0000-0000-0000D5730000}"/>
    <cellStyle name="Note 2 2 2 15 3 4" xfId="19232" xr:uid="{00000000-0005-0000-0000-0000D6730000}"/>
    <cellStyle name="Note 2 2 2 15 3 5" xfId="19233" xr:uid="{00000000-0005-0000-0000-0000D7730000}"/>
    <cellStyle name="Note 2 2 2 15 4" xfId="19234" xr:uid="{00000000-0005-0000-0000-0000D8730000}"/>
    <cellStyle name="Note 2 2 2 15 4 2" xfId="19235" xr:uid="{00000000-0005-0000-0000-0000D9730000}"/>
    <cellStyle name="Note 2 2 2 15 5" xfId="19236" xr:uid="{00000000-0005-0000-0000-0000DA730000}"/>
    <cellStyle name="Note 2 2 2 15 5 2" xfId="19237" xr:uid="{00000000-0005-0000-0000-0000DB730000}"/>
    <cellStyle name="Note 2 2 2 15 6" xfId="19238" xr:uid="{00000000-0005-0000-0000-0000DC730000}"/>
    <cellStyle name="Note 2 2 2 15 7" xfId="19239" xr:uid="{00000000-0005-0000-0000-0000DD730000}"/>
    <cellStyle name="Note 2 2 2 16" xfId="19240" xr:uid="{00000000-0005-0000-0000-0000DE730000}"/>
    <cellStyle name="Note 2 2 2 16 2" xfId="19241" xr:uid="{00000000-0005-0000-0000-0000DF730000}"/>
    <cellStyle name="Note 2 2 2 2" xfId="19242" xr:uid="{00000000-0005-0000-0000-0000E0730000}"/>
    <cellStyle name="Note 2 2 2 2 10" xfId="19243" xr:uid="{00000000-0005-0000-0000-0000E1730000}"/>
    <cellStyle name="Note 2 2 2 2 10 2" xfId="19244" xr:uid="{00000000-0005-0000-0000-0000E2730000}"/>
    <cellStyle name="Note 2 2 2 2 10 2 2" xfId="19245" xr:uid="{00000000-0005-0000-0000-0000E3730000}"/>
    <cellStyle name="Note 2 2 2 2 10 2 2 2" xfId="19246" xr:uid="{00000000-0005-0000-0000-0000E4730000}"/>
    <cellStyle name="Note 2 2 2 2 10 2 3" xfId="19247" xr:uid="{00000000-0005-0000-0000-0000E5730000}"/>
    <cellStyle name="Note 2 2 2 2 10 2 3 2" xfId="19248" xr:uid="{00000000-0005-0000-0000-0000E6730000}"/>
    <cellStyle name="Note 2 2 2 2 10 2 4" xfId="19249" xr:uid="{00000000-0005-0000-0000-0000E7730000}"/>
    <cellStyle name="Note 2 2 2 2 10 2 5" xfId="19250" xr:uid="{00000000-0005-0000-0000-0000E8730000}"/>
    <cellStyle name="Note 2 2 2 2 10 3" xfId="19251" xr:uid="{00000000-0005-0000-0000-0000E9730000}"/>
    <cellStyle name="Note 2 2 2 2 10 3 2" xfId="19252" xr:uid="{00000000-0005-0000-0000-0000EA730000}"/>
    <cellStyle name="Note 2 2 2 2 10 3 2 2" xfId="19253" xr:uid="{00000000-0005-0000-0000-0000EB730000}"/>
    <cellStyle name="Note 2 2 2 2 10 3 3" xfId="19254" xr:uid="{00000000-0005-0000-0000-0000EC730000}"/>
    <cellStyle name="Note 2 2 2 2 10 3 3 2" xfId="19255" xr:uid="{00000000-0005-0000-0000-0000ED730000}"/>
    <cellStyle name="Note 2 2 2 2 10 3 4" xfId="19256" xr:uid="{00000000-0005-0000-0000-0000EE730000}"/>
    <cellStyle name="Note 2 2 2 2 10 3 5" xfId="19257" xr:uid="{00000000-0005-0000-0000-0000EF730000}"/>
    <cellStyle name="Note 2 2 2 2 10 4" xfId="19258" xr:uid="{00000000-0005-0000-0000-0000F0730000}"/>
    <cellStyle name="Note 2 2 2 2 10 4 2" xfId="19259" xr:uid="{00000000-0005-0000-0000-0000F1730000}"/>
    <cellStyle name="Note 2 2 2 2 10 5" xfId="19260" xr:uid="{00000000-0005-0000-0000-0000F2730000}"/>
    <cellStyle name="Note 2 2 2 2 10 5 2" xfId="19261" xr:uid="{00000000-0005-0000-0000-0000F3730000}"/>
    <cellStyle name="Note 2 2 2 2 10 6" xfId="19262" xr:uid="{00000000-0005-0000-0000-0000F4730000}"/>
    <cellStyle name="Note 2 2 2 2 10 6 2" xfId="19263" xr:uid="{00000000-0005-0000-0000-0000F5730000}"/>
    <cellStyle name="Note 2 2 2 2 10 7" xfId="19264" xr:uid="{00000000-0005-0000-0000-0000F6730000}"/>
    <cellStyle name="Note 2 2 2 2 10 8" xfId="19265" xr:uid="{00000000-0005-0000-0000-0000F7730000}"/>
    <cellStyle name="Note 2 2 2 2 11" xfId="19266" xr:uid="{00000000-0005-0000-0000-0000F8730000}"/>
    <cellStyle name="Note 2 2 2 2 11 2" xfId="19267" xr:uid="{00000000-0005-0000-0000-0000F9730000}"/>
    <cellStyle name="Note 2 2 2 2 11 2 2" xfId="19268" xr:uid="{00000000-0005-0000-0000-0000FA730000}"/>
    <cellStyle name="Note 2 2 2 2 11 2 2 2" xfId="19269" xr:uid="{00000000-0005-0000-0000-0000FB730000}"/>
    <cellStyle name="Note 2 2 2 2 11 2 3" xfId="19270" xr:uid="{00000000-0005-0000-0000-0000FC730000}"/>
    <cellStyle name="Note 2 2 2 2 11 2 3 2" xfId="19271" xr:uid="{00000000-0005-0000-0000-0000FD730000}"/>
    <cellStyle name="Note 2 2 2 2 11 2 4" xfId="19272" xr:uid="{00000000-0005-0000-0000-0000FE730000}"/>
    <cellStyle name="Note 2 2 2 2 11 2 5" xfId="19273" xr:uid="{00000000-0005-0000-0000-0000FF730000}"/>
    <cellStyle name="Note 2 2 2 2 11 3" xfId="19274" xr:uid="{00000000-0005-0000-0000-000000740000}"/>
    <cellStyle name="Note 2 2 2 2 11 3 2" xfId="19275" xr:uid="{00000000-0005-0000-0000-000001740000}"/>
    <cellStyle name="Note 2 2 2 2 11 3 2 2" xfId="19276" xr:uid="{00000000-0005-0000-0000-000002740000}"/>
    <cellStyle name="Note 2 2 2 2 11 3 3" xfId="19277" xr:uid="{00000000-0005-0000-0000-000003740000}"/>
    <cellStyle name="Note 2 2 2 2 11 3 3 2" xfId="19278" xr:uid="{00000000-0005-0000-0000-000004740000}"/>
    <cellStyle name="Note 2 2 2 2 11 3 4" xfId="19279" xr:uid="{00000000-0005-0000-0000-000005740000}"/>
    <cellStyle name="Note 2 2 2 2 11 3 5" xfId="19280" xr:uid="{00000000-0005-0000-0000-000006740000}"/>
    <cellStyle name="Note 2 2 2 2 11 4" xfId="19281" xr:uid="{00000000-0005-0000-0000-000007740000}"/>
    <cellStyle name="Note 2 2 2 2 11 4 2" xfId="19282" xr:uid="{00000000-0005-0000-0000-000008740000}"/>
    <cellStyle name="Note 2 2 2 2 11 5" xfId="19283" xr:uid="{00000000-0005-0000-0000-000009740000}"/>
    <cellStyle name="Note 2 2 2 2 11 5 2" xfId="19284" xr:uid="{00000000-0005-0000-0000-00000A740000}"/>
    <cellStyle name="Note 2 2 2 2 11 6" xfId="19285" xr:uid="{00000000-0005-0000-0000-00000B740000}"/>
    <cellStyle name="Note 2 2 2 2 11 6 2" xfId="19286" xr:uid="{00000000-0005-0000-0000-00000C740000}"/>
    <cellStyle name="Note 2 2 2 2 11 7" xfId="19287" xr:uid="{00000000-0005-0000-0000-00000D740000}"/>
    <cellStyle name="Note 2 2 2 2 11 8" xfId="19288" xr:uid="{00000000-0005-0000-0000-00000E740000}"/>
    <cellStyle name="Note 2 2 2 2 12" xfId="19289" xr:uid="{00000000-0005-0000-0000-00000F740000}"/>
    <cellStyle name="Note 2 2 2 2 12 2" xfId="19290" xr:uid="{00000000-0005-0000-0000-000010740000}"/>
    <cellStyle name="Note 2 2 2 2 12 2 2" xfId="19291" xr:uid="{00000000-0005-0000-0000-000011740000}"/>
    <cellStyle name="Note 2 2 2 2 12 2 2 2" xfId="19292" xr:uid="{00000000-0005-0000-0000-000012740000}"/>
    <cellStyle name="Note 2 2 2 2 12 2 3" xfId="19293" xr:uid="{00000000-0005-0000-0000-000013740000}"/>
    <cellStyle name="Note 2 2 2 2 12 2 3 2" xfId="19294" xr:uid="{00000000-0005-0000-0000-000014740000}"/>
    <cellStyle name="Note 2 2 2 2 12 2 4" xfId="19295" xr:uid="{00000000-0005-0000-0000-000015740000}"/>
    <cellStyle name="Note 2 2 2 2 12 2 5" xfId="19296" xr:uid="{00000000-0005-0000-0000-000016740000}"/>
    <cellStyle name="Note 2 2 2 2 12 3" xfId="19297" xr:uid="{00000000-0005-0000-0000-000017740000}"/>
    <cellStyle name="Note 2 2 2 2 12 3 2" xfId="19298" xr:uid="{00000000-0005-0000-0000-000018740000}"/>
    <cellStyle name="Note 2 2 2 2 12 3 2 2" xfId="19299" xr:uid="{00000000-0005-0000-0000-000019740000}"/>
    <cellStyle name="Note 2 2 2 2 12 3 3" xfId="19300" xr:uid="{00000000-0005-0000-0000-00001A740000}"/>
    <cellStyle name="Note 2 2 2 2 12 3 3 2" xfId="19301" xr:uid="{00000000-0005-0000-0000-00001B740000}"/>
    <cellStyle name="Note 2 2 2 2 12 3 4" xfId="19302" xr:uid="{00000000-0005-0000-0000-00001C740000}"/>
    <cellStyle name="Note 2 2 2 2 12 3 5" xfId="19303" xr:uid="{00000000-0005-0000-0000-00001D740000}"/>
    <cellStyle name="Note 2 2 2 2 12 4" xfId="19304" xr:uid="{00000000-0005-0000-0000-00001E740000}"/>
    <cellStyle name="Note 2 2 2 2 12 4 2" xfId="19305" xr:uid="{00000000-0005-0000-0000-00001F740000}"/>
    <cellStyle name="Note 2 2 2 2 12 5" xfId="19306" xr:uid="{00000000-0005-0000-0000-000020740000}"/>
    <cellStyle name="Note 2 2 2 2 12 5 2" xfId="19307" xr:uid="{00000000-0005-0000-0000-000021740000}"/>
    <cellStyle name="Note 2 2 2 2 12 6" xfId="19308" xr:uid="{00000000-0005-0000-0000-000022740000}"/>
    <cellStyle name="Note 2 2 2 2 12 6 2" xfId="19309" xr:uid="{00000000-0005-0000-0000-000023740000}"/>
    <cellStyle name="Note 2 2 2 2 12 7" xfId="19310" xr:uid="{00000000-0005-0000-0000-000024740000}"/>
    <cellStyle name="Note 2 2 2 2 12 8" xfId="19311" xr:uid="{00000000-0005-0000-0000-000025740000}"/>
    <cellStyle name="Note 2 2 2 2 13" xfId="19312" xr:uid="{00000000-0005-0000-0000-000026740000}"/>
    <cellStyle name="Note 2 2 2 2 13 2" xfId="19313" xr:uid="{00000000-0005-0000-0000-000027740000}"/>
    <cellStyle name="Note 2 2 2 2 13 2 2" xfId="19314" xr:uid="{00000000-0005-0000-0000-000028740000}"/>
    <cellStyle name="Note 2 2 2 2 13 2 2 2" xfId="19315" xr:uid="{00000000-0005-0000-0000-000029740000}"/>
    <cellStyle name="Note 2 2 2 2 13 2 3" xfId="19316" xr:uid="{00000000-0005-0000-0000-00002A740000}"/>
    <cellStyle name="Note 2 2 2 2 13 2 3 2" xfId="19317" xr:uid="{00000000-0005-0000-0000-00002B740000}"/>
    <cellStyle name="Note 2 2 2 2 13 2 4" xfId="19318" xr:uid="{00000000-0005-0000-0000-00002C740000}"/>
    <cellStyle name="Note 2 2 2 2 13 2 5" xfId="19319" xr:uid="{00000000-0005-0000-0000-00002D740000}"/>
    <cellStyle name="Note 2 2 2 2 13 3" xfId="19320" xr:uid="{00000000-0005-0000-0000-00002E740000}"/>
    <cellStyle name="Note 2 2 2 2 13 3 2" xfId="19321" xr:uid="{00000000-0005-0000-0000-00002F740000}"/>
    <cellStyle name="Note 2 2 2 2 13 3 2 2" xfId="19322" xr:uid="{00000000-0005-0000-0000-000030740000}"/>
    <cellStyle name="Note 2 2 2 2 13 3 3" xfId="19323" xr:uid="{00000000-0005-0000-0000-000031740000}"/>
    <cellStyle name="Note 2 2 2 2 13 3 3 2" xfId="19324" xr:uid="{00000000-0005-0000-0000-000032740000}"/>
    <cellStyle name="Note 2 2 2 2 13 3 4" xfId="19325" xr:uid="{00000000-0005-0000-0000-000033740000}"/>
    <cellStyle name="Note 2 2 2 2 13 3 5" xfId="19326" xr:uid="{00000000-0005-0000-0000-000034740000}"/>
    <cellStyle name="Note 2 2 2 2 13 4" xfId="19327" xr:uid="{00000000-0005-0000-0000-000035740000}"/>
    <cellStyle name="Note 2 2 2 2 13 4 2" xfId="19328" xr:uid="{00000000-0005-0000-0000-000036740000}"/>
    <cellStyle name="Note 2 2 2 2 13 5" xfId="19329" xr:uid="{00000000-0005-0000-0000-000037740000}"/>
    <cellStyle name="Note 2 2 2 2 13 5 2" xfId="19330" xr:uid="{00000000-0005-0000-0000-000038740000}"/>
    <cellStyle name="Note 2 2 2 2 13 6" xfId="19331" xr:uid="{00000000-0005-0000-0000-000039740000}"/>
    <cellStyle name="Note 2 2 2 2 13 6 2" xfId="19332" xr:uid="{00000000-0005-0000-0000-00003A740000}"/>
    <cellStyle name="Note 2 2 2 2 13 7" xfId="19333" xr:uid="{00000000-0005-0000-0000-00003B740000}"/>
    <cellStyle name="Note 2 2 2 2 13 8" xfId="19334" xr:uid="{00000000-0005-0000-0000-00003C740000}"/>
    <cellStyle name="Note 2 2 2 2 14" xfId="19335" xr:uid="{00000000-0005-0000-0000-00003D740000}"/>
    <cellStyle name="Note 2 2 2 2 14 2" xfId="19336" xr:uid="{00000000-0005-0000-0000-00003E740000}"/>
    <cellStyle name="Note 2 2 2 2 14 2 2" xfId="19337" xr:uid="{00000000-0005-0000-0000-00003F740000}"/>
    <cellStyle name="Note 2 2 2 2 14 2 2 2" xfId="19338" xr:uid="{00000000-0005-0000-0000-000040740000}"/>
    <cellStyle name="Note 2 2 2 2 14 2 3" xfId="19339" xr:uid="{00000000-0005-0000-0000-000041740000}"/>
    <cellStyle name="Note 2 2 2 2 14 2 3 2" xfId="19340" xr:uid="{00000000-0005-0000-0000-000042740000}"/>
    <cellStyle name="Note 2 2 2 2 14 2 4" xfId="19341" xr:uid="{00000000-0005-0000-0000-000043740000}"/>
    <cellStyle name="Note 2 2 2 2 14 2 5" xfId="19342" xr:uid="{00000000-0005-0000-0000-000044740000}"/>
    <cellStyle name="Note 2 2 2 2 14 3" xfId="19343" xr:uid="{00000000-0005-0000-0000-000045740000}"/>
    <cellStyle name="Note 2 2 2 2 14 3 2" xfId="19344" xr:uid="{00000000-0005-0000-0000-000046740000}"/>
    <cellStyle name="Note 2 2 2 2 14 3 2 2" xfId="19345" xr:uid="{00000000-0005-0000-0000-000047740000}"/>
    <cellStyle name="Note 2 2 2 2 14 3 3" xfId="19346" xr:uid="{00000000-0005-0000-0000-000048740000}"/>
    <cellStyle name="Note 2 2 2 2 14 3 3 2" xfId="19347" xr:uid="{00000000-0005-0000-0000-000049740000}"/>
    <cellStyle name="Note 2 2 2 2 14 3 4" xfId="19348" xr:uid="{00000000-0005-0000-0000-00004A740000}"/>
    <cellStyle name="Note 2 2 2 2 14 3 5" xfId="19349" xr:uid="{00000000-0005-0000-0000-00004B740000}"/>
    <cellStyle name="Note 2 2 2 2 14 4" xfId="19350" xr:uid="{00000000-0005-0000-0000-00004C740000}"/>
    <cellStyle name="Note 2 2 2 2 14 4 2" xfId="19351" xr:uid="{00000000-0005-0000-0000-00004D740000}"/>
    <cellStyle name="Note 2 2 2 2 14 5" xfId="19352" xr:uid="{00000000-0005-0000-0000-00004E740000}"/>
    <cellStyle name="Note 2 2 2 2 14 5 2" xfId="19353" xr:uid="{00000000-0005-0000-0000-00004F740000}"/>
    <cellStyle name="Note 2 2 2 2 14 6" xfId="19354" xr:uid="{00000000-0005-0000-0000-000050740000}"/>
    <cellStyle name="Note 2 2 2 2 14 7" xfId="19355" xr:uid="{00000000-0005-0000-0000-000051740000}"/>
    <cellStyle name="Note 2 2 2 2 15" xfId="19356" xr:uid="{00000000-0005-0000-0000-000052740000}"/>
    <cellStyle name="Note 2 2 2 2 15 2" xfId="19357" xr:uid="{00000000-0005-0000-0000-000053740000}"/>
    <cellStyle name="Note 2 2 2 2 15 2 2" xfId="19358" xr:uid="{00000000-0005-0000-0000-000054740000}"/>
    <cellStyle name="Note 2 2 2 2 15 3" xfId="19359" xr:uid="{00000000-0005-0000-0000-000055740000}"/>
    <cellStyle name="Note 2 2 2 2 15 3 2" xfId="19360" xr:uid="{00000000-0005-0000-0000-000056740000}"/>
    <cellStyle name="Note 2 2 2 2 15 4" xfId="19361" xr:uid="{00000000-0005-0000-0000-000057740000}"/>
    <cellStyle name="Note 2 2 2 2 15 5" xfId="19362" xr:uid="{00000000-0005-0000-0000-000058740000}"/>
    <cellStyle name="Note 2 2 2 2 16" xfId="19363" xr:uid="{00000000-0005-0000-0000-000059740000}"/>
    <cellStyle name="Note 2 2 2 2 16 2" xfId="19364" xr:uid="{00000000-0005-0000-0000-00005A740000}"/>
    <cellStyle name="Note 2 2 2 2 17" xfId="19365" xr:uid="{00000000-0005-0000-0000-00005B740000}"/>
    <cellStyle name="Note 2 2 2 2 18" xfId="19366" xr:uid="{00000000-0005-0000-0000-00005C740000}"/>
    <cellStyle name="Note 2 2 2 2 2" xfId="19367" xr:uid="{00000000-0005-0000-0000-00005D740000}"/>
    <cellStyle name="Note 2 2 2 2 2 2" xfId="19368" xr:uid="{00000000-0005-0000-0000-00005E740000}"/>
    <cellStyle name="Note 2 2 2 2 2 2 2" xfId="19369" xr:uid="{00000000-0005-0000-0000-00005F740000}"/>
    <cellStyle name="Note 2 2 2 2 2 2 2 2" xfId="19370" xr:uid="{00000000-0005-0000-0000-000060740000}"/>
    <cellStyle name="Note 2 2 2 2 2 2 3" xfId="19371" xr:uid="{00000000-0005-0000-0000-000061740000}"/>
    <cellStyle name="Note 2 2 2 2 2 2 3 2" xfId="19372" xr:uid="{00000000-0005-0000-0000-000062740000}"/>
    <cellStyle name="Note 2 2 2 2 2 2 4" xfId="19373" xr:uid="{00000000-0005-0000-0000-000063740000}"/>
    <cellStyle name="Note 2 2 2 2 2 2 5" xfId="19374" xr:uid="{00000000-0005-0000-0000-000064740000}"/>
    <cellStyle name="Note 2 2 2 2 2 3" xfId="19375" xr:uid="{00000000-0005-0000-0000-000065740000}"/>
    <cellStyle name="Note 2 2 2 2 2 3 2" xfId="19376" xr:uid="{00000000-0005-0000-0000-000066740000}"/>
    <cellStyle name="Note 2 2 2 2 2 3 2 2" xfId="19377" xr:uid="{00000000-0005-0000-0000-000067740000}"/>
    <cellStyle name="Note 2 2 2 2 2 3 3" xfId="19378" xr:uid="{00000000-0005-0000-0000-000068740000}"/>
    <cellStyle name="Note 2 2 2 2 2 3 3 2" xfId="19379" xr:uid="{00000000-0005-0000-0000-000069740000}"/>
    <cellStyle name="Note 2 2 2 2 2 3 4" xfId="19380" xr:uid="{00000000-0005-0000-0000-00006A740000}"/>
    <cellStyle name="Note 2 2 2 2 2 3 5" xfId="19381" xr:uid="{00000000-0005-0000-0000-00006B740000}"/>
    <cellStyle name="Note 2 2 2 2 2 4" xfId="19382" xr:uid="{00000000-0005-0000-0000-00006C740000}"/>
    <cellStyle name="Note 2 2 2 2 2 4 2" xfId="19383" xr:uid="{00000000-0005-0000-0000-00006D740000}"/>
    <cellStyle name="Note 2 2 2 2 2 5" xfId="19384" xr:uid="{00000000-0005-0000-0000-00006E740000}"/>
    <cellStyle name="Note 2 2 2 2 2 5 2" xfId="19385" xr:uid="{00000000-0005-0000-0000-00006F740000}"/>
    <cellStyle name="Note 2 2 2 2 2 6" xfId="19386" xr:uid="{00000000-0005-0000-0000-000070740000}"/>
    <cellStyle name="Note 2 2 2 2 2 7" xfId="19387" xr:uid="{00000000-0005-0000-0000-000071740000}"/>
    <cellStyle name="Note 2 2 2 2 3" xfId="19388" xr:uid="{00000000-0005-0000-0000-000072740000}"/>
    <cellStyle name="Note 2 2 2 2 3 2" xfId="19389" xr:uid="{00000000-0005-0000-0000-000073740000}"/>
    <cellStyle name="Note 2 2 2 2 3 2 2" xfId="19390" xr:uid="{00000000-0005-0000-0000-000074740000}"/>
    <cellStyle name="Note 2 2 2 2 3 2 2 2" xfId="19391" xr:uid="{00000000-0005-0000-0000-000075740000}"/>
    <cellStyle name="Note 2 2 2 2 3 2 3" xfId="19392" xr:uid="{00000000-0005-0000-0000-000076740000}"/>
    <cellStyle name="Note 2 2 2 2 3 2 3 2" xfId="19393" xr:uid="{00000000-0005-0000-0000-000077740000}"/>
    <cellStyle name="Note 2 2 2 2 3 2 4" xfId="19394" xr:uid="{00000000-0005-0000-0000-000078740000}"/>
    <cellStyle name="Note 2 2 2 2 3 2 5" xfId="19395" xr:uid="{00000000-0005-0000-0000-000079740000}"/>
    <cellStyle name="Note 2 2 2 2 3 3" xfId="19396" xr:uid="{00000000-0005-0000-0000-00007A740000}"/>
    <cellStyle name="Note 2 2 2 2 3 3 2" xfId="19397" xr:uid="{00000000-0005-0000-0000-00007B740000}"/>
    <cellStyle name="Note 2 2 2 2 3 3 2 2" xfId="19398" xr:uid="{00000000-0005-0000-0000-00007C740000}"/>
    <cellStyle name="Note 2 2 2 2 3 3 3" xfId="19399" xr:uid="{00000000-0005-0000-0000-00007D740000}"/>
    <cellStyle name="Note 2 2 2 2 3 3 3 2" xfId="19400" xr:uid="{00000000-0005-0000-0000-00007E740000}"/>
    <cellStyle name="Note 2 2 2 2 3 3 4" xfId="19401" xr:uid="{00000000-0005-0000-0000-00007F740000}"/>
    <cellStyle name="Note 2 2 2 2 3 3 5" xfId="19402" xr:uid="{00000000-0005-0000-0000-000080740000}"/>
    <cellStyle name="Note 2 2 2 2 3 4" xfId="19403" xr:uid="{00000000-0005-0000-0000-000081740000}"/>
    <cellStyle name="Note 2 2 2 2 3 4 2" xfId="19404" xr:uid="{00000000-0005-0000-0000-000082740000}"/>
    <cellStyle name="Note 2 2 2 2 3 5" xfId="19405" xr:uid="{00000000-0005-0000-0000-000083740000}"/>
    <cellStyle name="Note 2 2 2 2 3 5 2" xfId="19406" xr:uid="{00000000-0005-0000-0000-000084740000}"/>
    <cellStyle name="Note 2 2 2 2 3 6" xfId="19407" xr:uid="{00000000-0005-0000-0000-000085740000}"/>
    <cellStyle name="Note 2 2 2 2 3 6 2" xfId="19408" xr:uid="{00000000-0005-0000-0000-000086740000}"/>
    <cellStyle name="Note 2 2 2 2 3 7" xfId="19409" xr:uid="{00000000-0005-0000-0000-000087740000}"/>
    <cellStyle name="Note 2 2 2 2 3 8" xfId="19410" xr:uid="{00000000-0005-0000-0000-000088740000}"/>
    <cellStyle name="Note 2 2 2 2 4" xfId="19411" xr:uid="{00000000-0005-0000-0000-000089740000}"/>
    <cellStyle name="Note 2 2 2 2 4 2" xfId="19412" xr:uid="{00000000-0005-0000-0000-00008A740000}"/>
    <cellStyle name="Note 2 2 2 2 4 2 2" xfId="19413" xr:uid="{00000000-0005-0000-0000-00008B740000}"/>
    <cellStyle name="Note 2 2 2 2 4 2 2 2" xfId="19414" xr:uid="{00000000-0005-0000-0000-00008C740000}"/>
    <cellStyle name="Note 2 2 2 2 4 2 3" xfId="19415" xr:uid="{00000000-0005-0000-0000-00008D740000}"/>
    <cellStyle name="Note 2 2 2 2 4 2 3 2" xfId="19416" xr:uid="{00000000-0005-0000-0000-00008E740000}"/>
    <cellStyle name="Note 2 2 2 2 4 2 4" xfId="19417" xr:uid="{00000000-0005-0000-0000-00008F740000}"/>
    <cellStyle name="Note 2 2 2 2 4 2 5" xfId="19418" xr:uid="{00000000-0005-0000-0000-000090740000}"/>
    <cellStyle name="Note 2 2 2 2 4 3" xfId="19419" xr:uid="{00000000-0005-0000-0000-000091740000}"/>
    <cellStyle name="Note 2 2 2 2 4 3 2" xfId="19420" xr:uid="{00000000-0005-0000-0000-000092740000}"/>
    <cellStyle name="Note 2 2 2 2 4 3 2 2" xfId="19421" xr:uid="{00000000-0005-0000-0000-000093740000}"/>
    <cellStyle name="Note 2 2 2 2 4 3 3" xfId="19422" xr:uid="{00000000-0005-0000-0000-000094740000}"/>
    <cellStyle name="Note 2 2 2 2 4 3 3 2" xfId="19423" xr:uid="{00000000-0005-0000-0000-000095740000}"/>
    <cellStyle name="Note 2 2 2 2 4 3 4" xfId="19424" xr:uid="{00000000-0005-0000-0000-000096740000}"/>
    <cellStyle name="Note 2 2 2 2 4 3 5" xfId="19425" xr:uid="{00000000-0005-0000-0000-000097740000}"/>
    <cellStyle name="Note 2 2 2 2 4 4" xfId="19426" xr:uid="{00000000-0005-0000-0000-000098740000}"/>
    <cellStyle name="Note 2 2 2 2 4 4 2" xfId="19427" xr:uid="{00000000-0005-0000-0000-000099740000}"/>
    <cellStyle name="Note 2 2 2 2 4 5" xfId="19428" xr:uid="{00000000-0005-0000-0000-00009A740000}"/>
    <cellStyle name="Note 2 2 2 2 4 5 2" xfId="19429" xr:uid="{00000000-0005-0000-0000-00009B740000}"/>
    <cellStyle name="Note 2 2 2 2 4 6" xfId="19430" xr:uid="{00000000-0005-0000-0000-00009C740000}"/>
    <cellStyle name="Note 2 2 2 2 4 6 2" xfId="19431" xr:uid="{00000000-0005-0000-0000-00009D740000}"/>
    <cellStyle name="Note 2 2 2 2 4 7" xfId="19432" xr:uid="{00000000-0005-0000-0000-00009E740000}"/>
    <cellStyle name="Note 2 2 2 2 4 8" xfId="19433" xr:uid="{00000000-0005-0000-0000-00009F740000}"/>
    <cellStyle name="Note 2 2 2 2 5" xfId="19434" xr:uid="{00000000-0005-0000-0000-0000A0740000}"/>
    <cellStyle name="Note 2 2 2 2 5 2" xfId="19435" xr:uid="{00000000-0005-0000-0000-0000A1740000}"/>
    <cellStyle name="Note 2 2 2 2 5 2 2" xfId="19436" xr:uid="{00000000-0005-0000-0000-0000A2740000}"/>
    <cellStyle name="Note 2 2 2 2 5 2 2 2" xfId="19437" xr:uid="{00000000-0005-0000-0000-0000A3740000}"/>
    <cellStyle name="Note 2 2 2 2 5 2 3" xfId="19438" xr:uid="{00000000-0005-0000-0000-0000A4740000}"/>
    <cellStyle name="Note 2 2 2 2 5 2 3 2" xfId="19439" xr:uid="{00000000-0005-0000-0000-0000A5740000}"/>
    <cellStyle name="Note 2 2 2 2 5 2 4" xfId="19440" xr:uid="{00000000-0005-0000-0000-0000A6740000}"/>
    <cellStyle name="Note 2 2 2 2 5 2 5" xfId="19441" xr:uid="{00000000-0005-0000-0000-0000A7740000}"/>
    <cellStyle name="Note 2 2 2 2 5 3" xfId="19442" xr:uid="{00000000-0005-0000-0000-0000A8740000}"/>
    <cellStyle name="Note 2 2 2 2 5 3 2" xfId="19443" xr:uid="{00000000-0005-0000-0000-0000A9740000}"/>
    <cellStyle name="Note 2 2 2 2 5 3 2 2" xfId="19444" xr:uid="{00000000-0005-0000-0000-0000AA740000}"/>
    <cellStyle name="Note 2 2 2 2 5 3 3" xfId="19445" xr:uid="{00000000-0005-0000-0000-0000AB740000}"/>
    <cellStyle name="Note 2 2 2 2 5 3 3 2" xfId="19446" xr:uid="{00000000-0005-0000-0000-0000AC740000}"/>
    <cellStyle name="Note 2 2 2 2 5 3 4" xfId="19447" xr:uid="{00000000-0005-0000-0000-0000AD740000}"/>
    <cellStyle name="Note 2 2 2 2 5 3 5" xfId="19448" xr:uid="{00000000-0005-0000-0000-0000AE740000}"/>
    <cellStyle name="Note 2 2 2 2 5 4" xfId="19449" xr:uid="{00000000-0005-0000-0000-0000AF740000}"/>
    <cellStyle name="Note 2 2 2 2 5 4 2" xfId="19450" xr:uid="{00000000-0005-0000-0000-0000B0740000}"/>
    <cellStyle name="Note 2 2 2 2 5 5" xfId="19451" xr:uid="{00000000-0005-0000-0000-0000B1740000}"/>
    <cellStyle name="Note 2 2 2 2 5 5 2" xfId="19452" xr:uid="{00000000-0005-0000-0000-0000B2740000}"/>
    <cellStyle name="Note 2 2 2 2 5 6" xfId="19453" xr:uid="{00000000-0005-0000-0000-0000B3740000}"/>
    <cellStyle name="Note 2 2 2 2 5 6 2" xfId="19454" xr:uid="{00000000-0005-0000-0000-0000B4740000}"/>
    <cellStyle name="Note 2 2 2 2 5 7" xfId="19455" xr:uid="{00000000-0005-0000-0000-0000B5740000}"/>
    <cellStyle name="Note 2 2 2 2 5 8" xfId="19456" xr:uid="{00000000-0005-0000-0000-0000B6740000}"/>
    <cellStyle name="Note 2 2 2 2 6" xfId="19457" xr:uid="{00000000-0005-0000-0000-0000B7740000}"/>
    <cellStyle name="Note 2 2 2 2 6 2" xfId="19458" xr:uid="{00000000-0005-0000-0000-0000B8740000}"/>
    <cellStyle name="Note 2 2 2 2 6 2 2" xfId="19459" xr:uid="{00000000-0005-0000-0000-0000B9740000}"/>
    <cellStyle name="Note 2 2 2 2 6 2 2 2" xfId="19460" xr:uid="{00000000-0005-0000-0000-0000BA740000}"/>
    <cellStyle name="Note 2 2 2 2 6 2 3" xfId="19461" xr:uid="{00000000-0005-0000-0000-0000BB740000}"/>
    <cellStyle name="Note 2 2 2 2 6 2 3 2" xfId="19462" xr:uid="{00000000-0005-0000-0000-0000BC740000}"/>
    <cellStyle name="Note 2 2 2 2 6 2 4" xfId="19463" xr:uid="{00000000-0005-0000-0000-0000BD740000}"/>
    <cellStyle name="Note 2 2 2 2 6 2 5" xfId="19464" xr:uid="{00000000-0005-0000-0000-0000BE740000}"/>
    <cellStyle name="Note 2 2 2 2 6 3" xfId="19465" xr:uid="{00000000-0005-0000-0000-0000BF740000}"/>
    <cellStyle name="Note 2 2 2 2 6 3 2" xfId="19466" xr:uid="{00000000-0005-0000-0000-0000C0740000}"/>
    <cellStyle name="Note 2 2 2 2 6 3 2 2" xfId="19467" xr:uid="{00000000-0005-0000-0000-0000C1740000}"/>
    <cellStyle name="Note 2 2 2 2 6 3 3" xfId="19468" xr:uid="{00000000-0005-0000-0000-0000C2740000}"/>
    <cellStyle name="Note 2 2 2 2 6 3 3 2" xfId="19469" xr:uid="{00000000-0005-0000-0000-0000C3740000}"/>
    <cellStyle name="Note 2 2 2 2 6 3 4" xfId="19470" xr:uid="{00000000-0005-0000-0000-0000C4740000}"/>
    <cellStyle name="Note 2 2 2 2 6 3 5" xfId="19471" xr:uid="{00000000-0005-0000-0000-0000C5740000}"/>
    <cellStyle name="Note 2 2 2 2 6 4" xfId="19472" xr:uid="{00000000-0005-0000-0000-0000C6740000}"/>
    <cellStyle name="Note 2 2 2 2 6 4 2" xfId="19473" xr:uid="{00000000-0005-0000-0000-0000C7740000}"/>
    <cellStyle name="Note 2 2 2 2 6 5" xfId="19474" xr:uid="{00000000-0005-0000-0000-0000C8740000}"/>
    <cellStyle name="Note 2 2 2 2 6 5 2" xfId="19475" xr:uid="{00000000-0005-0000-0000-0000C9740000}"/>
    <cellStyle name="Note 2 2 2 2 6 6" xfId="19476" xr:uid="{00000000-0005-0000-0000-0000CA740000}"/>
    <cellStyle name="Note 2 2 2 2 6 6 2" xfId="19477" xr:uid="{00000000-0005-0000-0000-0000CB740000}"/>
    <cellStyle name="Note 2 2 2 2 6 7" xfId="19478" xr:uid="{00000000-0005-0000-0000-0000CC740000}"/>
    <cellStyle name="Note 2 2 2 2 6 8" xfId="19479" xr:uid="{00000000-0005-0000-0000-0000CD740000}"/>
    <cellStyle name="Note 2 2 2 2 7" xfId="19480" xr:uid="{00000000-0005-0000-0000-0000CE740000}"/>
    <cellStyle name="Note 2 2 2 2 7 2" xfId="19481" xr:uid="{00000000-0005-0000-0000-0000CF740000}"/>
    <cellStyle name="Note 2 2 2 2 7 2 2" xfId="19482" xr:uid="{00000000-0005-0000-0000-0000D0740000}"/>
    <cellStyle name="Note 2 2 2 2 7 2 2 2" xfId="19483" xr:uid="{00000000-0005-0000-0000-0000D1740000}"/>
    <cellStyle name="Note 2 2 2 2 7 2 3" xfId="19484" xr:uid="{00000000-0005-0000-0000-0000D2740000}"/>
    <cellStyle name="Note 2 2 2 2 7 2 3 2" xfId="19485" xr:uid="{00000000-0005-0000-0000-0000D3740000}"/>
    <cellStyle name="Note 2 2 2 2 7 2 4" xfId="19486" xr:uid="{00000000-0005-0000-0000-0000D4740000}"/>
    <cellStyle name="Note 2 2 2 2 7 2 5" xfId="19487" xr:uid="{00000000-0005-0000-0000-0000D5740000}"/>
    <cellStyle name="Note 2 2 2 2 7 3" xfId="19488" xr:uid="{00000000-0005-0000-0000-0000D6740000}"/>
    <cellStyle name="Note 2 2 2 2 7 3 2" xfId="19489" xr:uid="{00000000-0005-0000-0000-0000D7740000}"/>
    <cellStyle name="Note 2 2 2 2 7 3 2 2" xfId="19490" xr:uid="{00000000-0005-0000-0000-0000D8740000}"/>
    <cellStyle name="Note 2 2 2 2 7 3 3" xfId="19491" xr:uid="{00000000-0005-0000-0000-0000D9740000}"/>
    <cellStyle name="Note 2 2 2 2 7 3 3 2" xfId="19492" xr:uid="{00000000-0005-0000-0000-0000DA740000}"/>
    <cellStyle name="Note 2 2 2 2 7 3 4" xfId="19493" xr:uid="{00000000-0005-0000-0000-0000DB740000}"/>
    <cellStyle name="Note 2 2 2 2 7 3 5" xfId="19494" xr:uid="{00000000-0005-0000-0000-0000DC740000}"/>
    <cellStyle name="Note 2 2 2 2 7 4" xfId="19495" xr:uid="{00000000-0005-0000-0000-0000DD740000}"/>
    <cellStyle name="Note 2 2 2 2 7 4 2" xfId="19496" xr:uid="{00000000-0005-0000-0000-0000DE740000}"/>
    <cellStyle name="Note 2 2 2 2 7 5" xfId="19497" xr:uid="{00000000-0005-0000-0000-0000DF740000}"/>
    <cellStyle name="Note 2 2 2 2 7 5 2" xfId="19498" xr:uid="{00000000-0005-0000-0000-0000E0740000}"/>
    <cellStyle name="Note 2 2 2 2 7 6" xfId="19499" xr:uid="{00000000-0005-0000-0000-0000E1740000}"/>
    <cellStyle name="Note 2 2 2 2 7 6 2" xfId="19500" xr:uid="{00000000-0005-0000-0000-0000E2740000}"/>
    <cellStyle name="Note 2 2 2 2 7 7" xfId="19501" xr:uid="{00000000-0005-0000-0000-0000E3740000}"/>
    <cellStyle name="Note 2 2 2 2 7 8" xfId="19502" xr:uid="{00000000-0005-0000-0000-0000E4740000}"/>
    <cellStyle name="Note 2 2 2 2 8" xfId="19503" xr:uid="{00000000-0005-0000-0000-0000E5740000}"/>
    <cellStyle name="Note 2 2 2 2 8 2" xfId="19504" xr:uid="{00000000-0005-0000-0000-0000E6740000}"/>
    <cellStyle name="Note 2 2 2 2 8 2 2" xfId="19505" xr:uid="{00000000-0005-0000-0000-0000E7740000}"/>
    <cellStyle name="Note 2 2 2 2 8 2 2 2" xfId="19506" xr:uid="{00000000-0005-0000-0000-0000E8740000}"/>
    <cellStyle name="Note 2 2 2 2 8 2 3" xfId="19507" xr:uid="{00000000-0005-0000-0000-0000E9740000}"/>
    <cellStyle name="Note 2 2 2 2 8 2 3 2" xfId="19508" xr:uid="{00000000-0005-0000-0000-0000EA740000}"/>
    <cellStyle name="Note 2 2 2 2 8 2 4" xfId="19509" xr:uid="{00000000-0005-0000-0000-0000EB740000}"/>
    <cellStyle name="Note 2 2 2 2 8 2 5" xfId="19510" xr:uid="{00000000-0005-0000-0000-0000EC740000}"/>
    <cellStyle name="Note 2 2 2 2 8 3" xfId="19511" xr:uid="{00000000-0005-0000-0000-0000ED740000}"/>
    <cellStyle name="Note 2 2 2 2 8 3 2" xfId="19512" xr:uid="{00000000-0005-0000-0000-0000EE740000}"/>
    <cellStyle name="Note 2 2 2 2 8 3 2 2" xfId="19513" xr:uid="{00000000-0005-0000-0000-0000EF740000}"/>
    <cellStyle name="Note 2 2 2 2 8 3 3" xfId="19514" xr:uid="{00000000-0005-0000-0000-0000F0740000}"/>
    <cellStyle name="Note 2 2 2 2 8 3 3 2" xfId="19515" xr:uid="{00000000-0005-0000-0000-0000F1740000}"/>
    <cellStyle name="Note 2 2 2 2 8 3 4" xfId="19516" xr:uid="{00000000-0005-0000-0000-0000F2740000}"/>
    <cellStyle name="Note 2 2 2 2 8 3 5" xfId="19517" xr:uid="{00000000-0005-0000-0000-0000F3740000}"/>
    <cellStyle name="Note 2 2 2 2 8 4" xfId="19518" xr:uid="{00000000-0005-0000-0000-0000F4740000}"/>
    <cellStyle name="Note 2 2 2 2 8 4 2" xfId="19519" xr:uid="{00000000-0005-0000-0000-0000F5740000}"/>
    <cellStyle name="Note 2 2 2 2 8 5" xfId="19520" xr:uid="{00000000-0005-0000-0000-0000F6740000}"/>
    <cellStyle name="Note 2 2 2 2 8 5 2" xfId="19521" xr:uid="{00000000-0005-0000-0000-0000F7740000}"/>
    <cellStyle name="Note 2 2 2 2 8 6" xfId="19522" xr:uid="{00000000-0005-0000-0000-0000F8740000}"/>
    <cellStyle name="Note 2 2 2 2 8 6 2" xfId="19523" xr:uid="{00000000-0005-0000-0000-0000F9740000}"/>
    <cellStyle name="Note 2 2 2 2 8 7" xfId="19524" xr:uid="{00000000-0005-0000-0000-0000FA740000}"/>
    <cellStyle name="Note 2 2 2 2 8 8" xfId="19525" xr:uid="{00000000-0005-0000-0000-0000FB740000}"/>
    <cellStyle name="Note 2 2 2 2 9" xfId="19526" xr:uid="{00000000-0005-0000-0000-0000FC740000}"/>
    <cellStyle name="Note 2 2 2 2 9 2" xfId="19527" xr:uid="{00000000-0005-0000-0000-0000FD740000}"/>
    <cellStyle name="Note 2 2 2 2 9 2 2" xfId="19528" xr:uid="{00000000-0005-0000-0000-0000FE740000}"/>
    <cellStyle name="Note 2 2 2 2 9 2 2 2" xfId="19529" xr:uid="{00000000-0005-0000-0000-0000FF740000}"/>
    <cellStyle name="Note 2 2 2 2 9 2 3" xfId="19530" xr:uid="{00000000-0005-0000-0000-000000750000}"/>
    <cellStyle name="Note 2 2 2 2 9 2 3 2" xfId="19531" xr:uid="{00000000-0005-0000-0000-000001750000}"/>
    <cellStyle name="Note 2 2 2 2 9 2 4" xfId="19532" xr:uid="{00000000-0005-0000-0000-000002750000}"/>
    <cellStyle name="Note 2 2 2 2 9 2 5" xfId="19533" xr:uid="{00000000-0005-0000-0000-000003750000}"/>
    <cellStyle name="Note 2 2 2 2 9 3" xfId="19534" xr:uid="{00000000-0005-0000-0000-000004750000}"/>
    <cellStyle name="Note 2 2 2 2 9 3 2" xfId="19535" xr:uid="{00000000-0005-0000-0000-000005750000}"/>
    <cellStyle name="Note 2 2 2 2 9 3 2 2" xfId="19536" xr:uid="{00000000-0005-0000-0000-000006750000}"/>
    <cellStyle name="Note 2 2 2 2 9 3 3" xfId="19537" xr:uid="{00000000-0005-0000-0000-000007750000}"/>
    <cellStyle name="Note 2 2 2 2 9 3 3 2" xfId="19538" xr:uid="{00000000-0005-0000-0000-000008750000}"/>
    <cellStyle name="Note 2 2 2 2 9 3 4" xfId="19539" xr:uid="{00000000-0005-0000-0000-000009750000}"/>
    <cellStyle name="Note 2 2 2 2 9 3 5" xfId="19540" xr:uid="{00000000-0005-0000-0000-00000A750000}"/>
    <cellStyle name="Note 2 2 2 2 9 4" xfId="19541" xr:uid="{00000000-0005-0000-0000-00000B750000}"/>
    <cellStyle name="Note 2 2 2 2 9 4 2" xfId="19542" xr:uid="{00000000-0005-0000-0000-00000C750000}"/>
    <cellStyle name="Note 2 2 2 2 9 5" xfId="19543" xr:uid="{00000000-0005-0000-0000-00000D750000}"/>
    <cellStyle name="Note 2 2 2 2 9 5 2" xfId="19544" xr:uid="{00000000-0005-0000-0000-00000E750000}"/>
    <cellStyle name="Note 2 2 2 2 9 6" xfId="19545" xr:uid="{00000000-0005-0000-0000-00000F750000}"/>
    <cellStyle name="Note 2 2 2 2 9 6 2" xfId="19546" xr:uid="{00000000-0005-0000-0000-000010750000}"/>
    <cellStyle name="Note 2 2 2 2 9 7" xfId="19547" xr:uid="{00000000-0005-0000-0000-000011750000}"/>
    <cellStyle name="Note 2 2 2 2 9 8" xfId="19548" xr:uid="{00000000-0005-0000-0000-000012750000}"/>
    <cellStyle name="Note 2 2 2 3" xfId="19549" xr:uid="{00000000-0005-0000-0000-000013750000}"/>
    <cellStyle name="Note 2 2 2 3 2" xfId="19550" xr:uid="{00000000-0005-0000-0000-000014750000}"/>
    <cellStyle name="Note 2 2 2 3 2 2" xfId="19551" xr:uid="{00000000-0005-0000-0000-000015750000}"/>
    <cellStyle name="Note 2 2 2 3 2 2 2" xfId="19552" xr:uid="{00000000-0005-0000-0000-000016750000}"/>
    <cellStyle name="Note 2 2 2 3 2 3" xfId="19553" xr:uid="{00000000-0005-0000-0000-000017750000}"/>
    <cellStyle name="Note 2 2 2 3 2 3 2" xfId="19554" xr:uid="{00000000-0005-0000-0000-000018750000}"/>
    <cellStyle name="Note 2 2 2 3 2 4" xfId="19555" xr:uid="{00000000-0005-0000-0000-000019750000}"/>
    <cellStyle name="Note 2 2 2 3 2 5" xfId="19556" xr:uid="{00000000-0005-0000-0000-00001A750000}"/>
    <cellStyle name="Note 2 2 2 3 3" xfId="19557" xr:uid="{00000000-0005-0000-0000-00001B750000}"/>
    <cellStyle name="Note 2 2 2 3 3 2" xfId="19558" xr:uid="{00000000-0005-0000-0000-00001C750000}"/>
    <cellStyle name="Note 2 2 2 3 3 2 2" xfId="19559" xr:uid="{00000000-0005-0000-0000-00001D750000}"/>
    <cellStyle name="Note 2 2 2 3 3 3" xfId="19560" xr:uid="{00000000-0005-0000-0000-00001E750000}"/>
    <cellStyle name="Note 2 2 2 3 3 3 2" xfId="19561" xr:uid="{00000000-0005-0000-0000-00001F750000}"/>
    <cellStyle name="Note 2 2 2 3 3 4" xfId="19562" xr:uid="{00000000-0005-0000-0000-000020750000}"/>
    <cellStyle name="Note 2 2 2 3 3 5" xfId="19563" xr:uid="{00000000-0005-0000-0000-000021750000}"/>
    <cellStyle name="Note 2 2 2 3 4" xfId="19564" xr:uid="{00000000-0005-0000-0000-000022750000}"/>
    <cellStyle name="Note 2 2 2 3 4 2" xfId="19565" xr:uid="{00000000-0005-0000-0000-000023750000}"/>
    <cellStyle name="Note 2 2 2 3 5" xfId="19566" xr:uid="{00000000-0005-0000-0000-000024750000}"/>
    <cellStyle name="Note 2 2 2 3 5 2" xfId="19567" xr:uid="{00000000-0005-0000-0000-000025750000}"/>
    <cellStyle name="Note 2 2 2 3 6" xfId="19568" xr:uid="{00000000-0005-0000-0000-000026750000}"/>
    <cellStyle name="Note 2 2 2 3 7" xfId="19569" xr:uid="{00000000-0005-0000-0000-000027750000}"/>
    <cellStyle name="Note 2 2 2 4" xfId="19570" xr:uid="{00000000-0005-0000-0000-000028750000}"/>
    <cellStyle name="Note 2 2 2 4 2" xfId="19571" xr:uid="{00000000-0005-0000-0000-000029750000}"/>
    <cellStyle name="Note 2 2 2 4 2 2" xfId="19572" xr:uid="{00000000-0005-0000-0000-00002A750000}"/>
    <cellStyle name="Note 2 2 2 4 2 2 2" xfId="19573" xr:uid="{00000000-0005-0000-0000-00002B750000}"/>
    <cellStyle name="Note 2 2 2 4 2 3" xfId="19574" xr:uid="{00000000-0005-0000-0000-00002C750000}"/>
    <cellStyle name="Note 2 2 2 4 2 3 2" xfId="19575" xr:uid="{00000000-0005-0000-0000-00002D750000}"/>
    <cellStyle name="Note 2 2 2 4 2 4" xfId="19576" xr:uid="{00000000-0005-0000-0000-00002E750000}"/>
    <cellStyle name="Note 2 2 2 4 2 5" xfId="19577" xr:uid="{00000000-0005-0000-0000-00002F750000}"/>
    <cellStyle name="Note 2 2 2 4 3" xfId="19578" xr:uid="{00000000-0005-0000-0000-000030750000}"/>
    <cellStyle name="Note 2 2 2 4 3 2" xfId="19579" xr:uid="{00000000-0005-0000-0000-000031750000}"/>
    <cellStyle name="Note 2 2 2 4 3 2 2" xfId="19580" xr:uid="{00000000-0005-0000-0000-000032750000}"/>
    <cellStyle name="Note 2 2 2 4 3 3" xfId="19581" xr:uid="{00000000-0005-0000-0000-000033750000}"/>
    <cellStyle name="Note 2 2 2 4 3 3 2" xfId="19582" xr:uid="{00000000-0005-0000-0000-000034750000}"/>
    <cellStyle name="Note 2 2 2 4 3 4" xfId="19583" xr:uid="{00000000-0005-0000-0000-000035750000}"/>
    <cellStyle name="Note 2 2 2 4 3 5" xfId="19584" xr:uid="{00000000-0005-0000-0000-000036750000}"/>
    <cellStyle name="Note 2 2 2 4 4" xfId="19585" xr:uid="{00000000-0005-0000-0000-000037750000}"/>
    <cellStyle name="Note 2 2 2 4 4 2" xfId="19586" xr:uid="{00000000-0005-0000-0000-000038750000}"/>
    <cellStyle name="Note 2 2 2 4 5" xfId="19587" xr:uid="{00000000-0005-0000-0000-000039750000}"/>
    <cellStyle name="Note 2 2 2 4 5 2" xfId="19588" xr:uid="{00000000-0005-0000-0000-00003A750000}"/>
    <cellStyle name="Note 2 2 2 4 6" xfId="19589" xr:uid="{00000000-0005-0000-0000-00003B750000}"/>
    <cellStyle name="Note 2 2 2 4 6 2" xfId="19590" xr:uid="{00000000-0005-0000-0000-00003C750000}"/>
    <cellStyle name="Note 2 2 2 4 7" xfId="19591" xr:uid="{00000000-0005-0000-0000-00003D750000}"/>
    <cellStyle name="Note 2 2 2 4 8" xfId="19592" xr:uid="{00000000-0005-0000-0000-00003E750000}"/>
    <cellStyle name="Note 2 2 2 5" xfId="19593" xr:uid="{00000000-0005-0000-0000-00003F750000}"/>
    <cellStyle name="Note 2 2 2 5 2" xfId="19594" xr:uid="{00000000-0005-0000-0000-000040750000}"/>
    <cellStyle name="Note 2 2 2 5 2 2" xfId="19595" xr:uid="{00000000-0005-0000-0000-000041750000}"/>
    <cellStyle name="Note 2 2 2 5 2 2 2" xfId="19596" xr:uid="{00000000-0005-0000-0000-000042750000}"/>
    <cellStyle name="Note 2 2 2 5 2 3" xfId="19597" xr:uid="{00000000-0005-0000-0000-000043750000}"/>
    <cellStyle name="Note 2 2 2 5 2 3 2" xfId="19598" xr:uid="{00000000-0005-0000-0000-000044750000}"/>
    <cellStyle name="Note 2 2 2 5 2 4" xfId="19599" xr:uid="{00000000-0005-0000-0000-000045750000}"/>
    <cellStyle name="Note 2 2 2 5 2 5" xfId="19600" xr:uid="{00000000-0005-0000-0000-000046750000}"/>
    <cellStyle name="Note 2 2 2 5 3" xfId="19601" xr:uid="{00000000-0005-0000-0000-000047750000}"/>
    <cellStyle name="Note 2 2 2 5 3 2" xfId="19602" xr:uid="{00000000-0005-0000-0000-000048750000}"/>
    <cellStyle name="Note 2 2 2 5 3 2 2" xfId="19603" xr:uid="{00000000-0005-0000-0000-000049750000}"/>
    <cellStyle name="Note 2 2 2 5 3 3" xfId="19604" xr:uid="{00000000-0005-0000-0000-00004A750000}"/>
    <cellStyle name="Note 2 2 2 5 3 3 2" xfId="19605" xr:uid="{00000000-0005-0000-0000-00004B750000}"/>
    <cellStyle name="Note 2 2 2 5 3 4" xfId="19606" xr:uid="{00000000-0005-0000-0000-00004C750000}"/>
    <cellStyle name="Note 2 2 2 5 3 5" xfId="19607" xr:uid="{00000000-0005-0000-0000-00004D750000}"/>
    <cellStyle name="Note 2 2 2 5 4" xfId="19608" xr:uid="{00000000-0005-0000-0000-00004E750000}"/>
    <cellStyle name="Note 2 2 2 5 4 2" xfId="19609" xr:uid="{00000000-0005-0000-0000-00004F750000}"/>
    <cellStyle name="Note 2 2 2 5 5" xfId="19610" xr:uid="{00000000-0005-0000-0000-000050750000}"/>
    <cellStyle name="Note 2 2 2 5 5 2" xfId="19611" xr:uid="{00000000-0005-0000-0000-000051750000}"/>
    <cellStyle name="Note 2 2 2 5 6" xfId="19612" xr:uid="{00000000-0005-0000-0000-000052750000}"/>
    <cellStyle name="Note 2 2 2 5 6 2" xfId="19613" xr:uid="{00000000-0005-0000-0000-000053750000}"/>
    <cellStyle name="Note 2 2 2 5 7" xfId="19614" xr:uid="{00000000-0005-0000-0000-000054750000}"/>
    <cellStyle name="Note 2 2 2 5 8" xfId="19615" xr:uid="{00000000-0005-0000-0000-000055750000}"/>
    <cellStyle name="Note 2 2 2 6" xfId="19616" xr:uid="{00000000-0005-0000-0000-000056750000}"/>
    <cellStyle name="Note 2 2 2 6 2" xfId="19617" xr:uid="{00000000-0005-0000-0000-000057750000}"/>
    <cellStyle name="Note 2 2 2 6 2 2" xfId="19618" xr:uid="{00000000-0005-0000-0000-000058750000}"/>
    <cellStyle name="Note 2 2 2 6 2 2 2" xfId="19619" xr:uid="{00000000-0005-0000-0000-000059750000}"/>
    <cellStyle name="Note 2 2 2 6 2 3" xfId="19620" xr:uid="{00000000-0005-0000-0000-00005A750000}"/>
    <cellStyle name="Note 2 2 2 6 2 3 2" xfId="19621" xr:uid="{00000000-0005-0000-0000-00005B750000}"/>
    <cellStyle name="Note 2 2 2 6 2 4" xfId="19622" xr:uid="{00000000-0005-0000-0000-00005C750000}"/>
    <cellStyle name="Note 2 2 2 6 2 5" xfId="19623" xr:uid="{00000000-0005-0000-0000-00005D750000}"/>
    <cellStyle name="Note 2 2 2 6 3" xfId="19624" xr:uid="{00000000-0005-0000-0000-00005E750000}"/>
    <cellStyle name="Note 2 2 2 6 3 2" xfId="19625" xr:uid="{00000000-0005-0000-0000-00005F750000}"/>
    <cellStyle name="Note 2 2 2 6 3 2 2" xfId="19626" xr:uid="{00000000-0005-0000-0000-000060750000}"/>
    <cellStyle name="Note 2 2 2 6 3 3" xfId="19627" xr:uid="{00000000-0005-0000-0000-000061750000}"/>
    <cellStyle name="Note 2 2 2 6 3 3 2" xfId="19628" xr:uid="{00000000-0005-0000-0000-000062750000}"/>
    <cellStyle name="Note 2 2 2 6 3 4" xfId="19629" xr:uid="{00000000-0005-0000-0000-000063750000}"/>
    <cellStyle name="Note 2 2 2 6 3 5" xfId="19630" xr:uid="{00000000-0005-0000-0000-000064750000}"/>
    <cellStyle name="Note 2 2 2 6 4" xfId="19631" xr:uid="{00000000-0005-0000-0000-000065750000}"/>
    <cellStyle name="Note 2 2 2 6 4 2" xfId="19632" xr:uid="{00000000-0005-0000-0000-000066750000}"/>
    <cellStyle name="Note 2 2 2 6 5" xfId="19633" xr:uid="{00000000-0005-0000-0000-000067750000}"/>
    <cellStyle name="Note 2 2 2 6 5 2" xfId="19634" xr:uid="{00000000-0005-0000-0000-000068750000}"/>
    <cellStyle name="Note 2 2 2 6 6" xfId="19635" xr:uid="{00000000-0005-0000-0000-000069750000}"/>
    <cellStyle name="Note 2 2 2 6 6 2" xfId="19636" xr:uid="{00000000-0005-0000-0000-00006A750000}"/>
    <cellStyle name="Note 2 2 2 6 7" xfId="19637" xr:uid="{00000000-0005-0000-0000-00006B750000}"/>
    <cellStyle name="Note 2 2 2 6 8" xfId="19638" xr:uid="{00000000-0005-0000-0000-00006C750000}"/>
    <cellStyle name="Note 2 2 2 7" xfId="19639" xr:uid="{00000000-0005-0000-0000-00006D750000}"/>
    <cellStyle name="Note 2 2 2 7 2" xfId="19640" xr:uid="{00000000-0005-0000-0000-00006E750000}"/>
    <cellStyle name="Note 2 2 2 7 2 2" xfId="19641" xr:uid="{00000000-0005-0000-0000-00006F750000}"/>
    <cellStyle name="Note 2 2 2 7 2 2 2" xfId="19642" xr:uid="{00000000-0005-0000-0000-000070750000}"/>
    <cellStyle name="Note 2 2 2 7 2 3" xfId="19643" xr:uid="{00000000-0005-0000-0000-000071750000}"/>
    <cellStyle name="Note 2 2 2 7 2 3 2" xfId="19644" xr:uid="{00000000-0005-0000-0000-000072750000}"/>
    <cellStyle name="Note 2 2 2 7 2 4" xfId="19645" xr:uid="{00000000-0005-0000-0000-000073750000}"/>
    <cellStyle name="Note 2 2 2 7 2 5" xfId="19646" xr:uid="{00000000-0005-0000-0000-000074750000}"/>
    <cellStyle name="Note 2 2 2 7 3" xfId="19647" xr:uid="{00000000-0005-0000-0000-000075750000}"/>
    <cellStyle name="Note 2 2 2 7 3 2" xfId="19648" xr:uid="{00000000-0005-0000-0000-000076750000}"/>
    <cellStyle name="Note 2 2 2 7 3 2 2" xfId="19649" xr:uid="{00000000-0005-0000-0000-000077750000}"/>
    <cellStyle name="Note 2 2 2 7 3 3" xfId="19650" xr:uid="{00000000-0005-0000-0000-000078750000}"/>
    <cellStyle name="Note 2 2 2 7 3 3 2" xfId="19651" xr:uid="{00000000-0005-0000-0000-000079750000}"/>
    <cellStyle name="Note 2 2 2 7 3 4" xfId="19652" xr:uid="{00000000-0005-0000-0000-00007A750000}"/>
    <cellStyle name="Note 2 2 2 7 3 5" xfId="19653" xr:uid="{00000000-0005-0000-0000-00007B750000}"/>
    <cellStyle name="Note 2 2 2 7 4" xfId="19654" xr:uid="{00000000-0005-0000-0000-00007C750000}"/>
    <cellStyle name="Note 2 2 2 7 4 2" xfId="19655" xr:uid="{00000000-0005-0000-0000-00007D750000}"/>
    <cellStyle name="Note 2 2 2 7 5" xfId="19656" xr:uid="{00000000-0005-0000-0000-00007E750000}"/>
    <cellStyle name="Note 2 2 2 7 5 2" xfId="19657" xr:uid="{00000000-0005-0000-0000-00007F750000}"/>
    <cellStyle name="Note 2 2 2 7 6" xfId="19658" xr:uid="{00000000-0005-0000-0000-000080750000}"/>
    <cellStyle name="Note 2 2 2 7 6 2" xfId="19659" xr:uid="{00000000-0005-0000-0000-000081750000}"/>
    <cellStyle name="Note 2 2 2 7 7" xfId="19660" xr:uid="{00000000-0005-0000-0000-000082750000}"/>
    <cellStyle name="Note 2 2 2 7 8" xfId="19661" xr:uid="{00000000-0005-0000-0000-000083750000}"/>
    <cellStyle name="Note 2 2 2 8" xfId="19662" xr:uid="{00000000-0005-0000-0000-000084750000}"/>
    <cellStyle name="Note 2 2 2 8 2" xfId="19663" xr:uid="{00000000-0005-0000-0000-000085750000}"/>
    <cellStyle name="Note 2 2 2 8 2 2" xfId="19664" xr:uid="{00000000-0005-0000-0000-000086750000}"/>
    <cellStyle name="Note 2 2 2 8 2 2 2" xfId="19665" xr:uid="{00000000-0005-0000-0000-000087750000}"/>
    <cellStyle name="Note 2 2 2 8 2 3" xfId="19666" xr:uid="{00000000-0005-0000-0000-000088750000}"/>
    <cellStyle name="Note 2 2 2 8 2 3 2" xfId="19667" xr:uid="{00000000-0005-0000-0000-000089750000}"/>
    <cellStyle name="Note 2 2 2 8 2 4" xfId="19668" xr:uid="{00000000-0005-0000-0000-00008A750000}"/>
    <cellStyle name="Note 2 2 2 8 2 5" xfId="19669" xr:uid="{00000000-0005-0000-0000-00008B750000}"/>
    <cellStyle name="Note 2 2 2 8 3" xfId="19670" xr:uid="{00000000-0005-0000-0000-00008C750000}"/>
    <cellStyle name="Note 2 2 2 8 3 2" xfId="19671" xr:uid="{00000000-0005-0000-0000-00008D750000}"/>
    <cellStyle name="Note 2 2 2 8 3 2 2" xfId="19672" xr:uid="{00000000-0005-0000-0000-00008E750000}"/>
    <cellStyle name="Note 2 2 2 8 3 3" xfId="19673" xr:uid="{00000000-0005-0000-0000-00008F750000}"/>
    <cellStyle name="Note 2 2 2 8 3 3 2" xfId="19674" xr:uid="{00000000-0005-0000-0000-000090750000}"/>
    <cellStyle name="Note 2 2 2 8 3 4" xfId="19675" xr:uid="{00000000-0005-0000-0000-000091750000}"/>
    <cellStyle name="Note 2 2 2 8 3 5" xfId="19676" xr:uid="{00000000-0005-0000-0000-000092750000}"/>
    <cellStyle name="Note 2 2 2 8 4" xfId="19677" xr:uid="{00000000-0005-0000-0000-000093750000}"/>
    <cellStyle name="Note 2 2 2 8 4 2" xfId="19678" xr:uid="{00000000-0005-0000-0000-000094750000}"/>
    <cellStyle name="Note 2 2 2 8 5" xfId="19679" xr:uid="{00000000-0005-0000-0000-000095750000}"/>
    <cellStyle name="Note 2 2 2 8 5 2" xfId="19680" xr:uid="{00000000-0005-0000-0000-000096750000}"/>
    <cellStyle name="Note 2 2 2 8 6" xfId="19681" xr:uid="{00000000-0005-0000-0000-000097750000}"/>
    <cellStyle name="Note 2 2 2 8 6 2" xfId="19682" xr:uid="{00000000-0005-0000-0000-000098750000}"/>
    <cellStyle name="Note 2 2 2 8 7" xfId="19683" xr:uid="{00000000-0005-0000-0000-000099750000}"/>
    <cellStyle name="Note 2 2 2 8 8" xfId="19684" xr:uid="{00000000-0005-0000-0000-00009A750000}"/>
    <cellStyle name="Note 2 2 2 9" xfId="19685" xr:uid="{00000000-0005-0000-0000-00009B750000}"/>
    <cellStyle name="Note 2 2 2 9 2" xfId="19686" xr:uid="{00000000-0005-0000-0000-00009C750000}"/>
    <cellStyle name="Note 2 2 2 9 2 2" xfId="19687" xr:uid="{00000000-0005-0000-0000-00009D750000}"/>
    <cellStyle name="Note 2 2 2 9 2 2 2" xfId="19688" xr:uid="{00000000-0005-0000-0000-00009E750000}"/>
    <cellStyle name="Note 2 2 2 9 2 3" xfId="19689" xr:uid="{00000000-0005-0000-0000-00009F750000}"/>
    <cellStyle name="Note 2 2 2 9 2 3 2" xfId="19690" xr:uid="{00000000-0005-0000-0000-0000A0750000}"/>
    <cellStyle name="Note 2 2 2 9 2 4" xfId="19691" xr:uid="{00000000-0005-0000-0000-0000A1750000}"/>
    <cellStyle name="Note 2 2 2 9 2 5" xfId="19692" xr:uid="{00000000-0005-0000-0000-0000A2750000}"/>
    <cellStyle name="Note 2 2 2 9 3" xfId="19693" xr:uid="{00000000-0005-0000-0000-0000A3750000}"/>
    <cellStyle name="Note 2 2 2 9 3 2" xfId="19694" xr:uid="{00000000-0005-0000-0000-0000A4750000}"/>
    <cellStyle name="Note 2 2 2 9 3 2 2" xfId="19695" xr:uid="{00000000-0005-0000-0000-0000A5750000}"/>
    <cellStyle name="Note 2 2 2 9 3 3" xfId="19696" xr:uid="{00000000-0005-0000-0000-0000A6750000}"/>
    <cellStyle name="Note 2 2 2 9 3 3 2" xfId="19697" xr:uid="{00000000-0005-0000-0000-0000A7750000}"/>
    <cellStyle name="Note 2 2 2 9 3 4" xfId="19698" xr:uid="{00000000-0005-0000-0000-0000A8750000}"/>
    <cellStyle name="Note 2 2 2 9 3 5" xfId="19699" xr:uid="{00000000-0005-0000-0000-0000A9750000}"/>
    <cellStyle name="Note 2 2 2 9 4" xfId="19700" xr:uid="{00000000-0005-0000-0000-0000AA750000}"/>
    <cellStyle name="Note 2 2 2 9 4 2" xfId="19701" xr:uid="{00000000-0005-0000-0000-0000AB750000}"/>
    <cellStyle name="Note 2 2 2 9 5" xfId="19702" xr:uid="{00000000-0005-0000-0000-0000AC750000}"/>
    <cellStyle name="Note 2 2 2 9 5 2" xfId="19703" xr:uid="{00000000-0005-0000-0000-0000AD750000}"/>
    <cellStyle name="Note 2 2 2 9 6" xfId="19704" xr:uid="{00000000-0005-0000-0000-0000AE750000}"/>
    <cellStyle name="Note 2 2 2 9 6 2" xfId="19705" xr:uid="{00000000-0005-0000-0000-0000AF750000}"/>
    <cellStyle name="Note 2 2 2 9 7" xfId="19706" xr:uid="{00000000-0005-0000-0000-0000B0750000}"/>
    <cellStyle name="Note 2 2 2 9 8" xfId="19707" xr:uid="{00000000-0005-0000-0000-0000B1750000}"/>
    <cellStyle name="Note 2 2 3" xfId="19708" xr:uid="{00000000-0005-0000-0000-0000B2750000}"/>
    <cellStyle name="Note 2 2 3 10" xfId="19709" xr:uid="{00000000-0005-0000-0000-0000B3750000}"/>
    <cellStyle name="Note 2 2 3 10 2" xfId="19710" xr:uid="{00000000-0005-0000-0000-0000B4750000}"/>
    <cellStyle name="Note 2 2 3 10 2 2" xfId="19711" xr:uid="{00000000-0005-0000-0000-0000B5750000}"/>
    <cellStyle name="Note 2 2 3 10 2 2 2" xfId="19712" xr:uid="{00000000-0005-0000-0000-0000B6750000}"/>
    <cellStyle name="Note 2 2 3 10 2 3" xfId="19713" xr:uid="{00000000-0005-0000-0000-0000B7750000}"/>
    <cellStyle name="Note 2 2 3 10 2 3 2" xfId="19714" xr:uid="{00000000-0005-0000-0000-0000B8750000}"/>
    <cellStyle name="Note 2 2 3 10 2 4" xfId="19715" xr:uid="{00000000-0005-0000-0000-0000B9750000}"/>
    <cellStyle name="Note 2 2 3 10 2 5" xfId="19716" xr:uid="{00000000-0005-0000-0000-0000BA750000}"/>
    <cellStyle name="Note 2 2 3 10 3" xfId="19717" xr:uid="{00000000-0005-0000-0000-0000BB750000}"/>
    <cellStyle name="Note 2 2 3 10 3 2" xfId="19718" xr:uid="{00000000-0005-0000-0000-0000BC750000}"/>
    <cellStyle name="Note 2 2 3 10 3 2 2" xfId="19719" xr:uid="{00000000-0005-0000-0000-0000BD750000}"/>
    <cellStyle name="Note 2 2 3 10 3 3" xfId="19720" xr:uid="{00000000-0005-0000-0000-0000BE750000}"/>
    <cellStyle name="Note 2 2 3 10 3 3 2" xfId="19721" xr:uid="{00000000-0005-0000-0000-0000BF750000}"/>
    <cellStyle name="Note 2 2 3 10 3 4" xfId="19722" xr:uid="{00000000-0005-0000-0000-0000C0750000}"/>
    <cellStyle name="Note 2 2 3 10 3 5" xfId="19723" xr:uid="{00000000-0005-0000-0000-0000C1750000}"/>
    <cellStyle name="Note 2 2 3 10 4" xfId="19724" xr:uid="{00000000-0005-0000-0000-0000C2750000}"/>
    <cellStyle name="Note 2 2 3 10 4 2" xfId="19725" xr:uid="{00000000-0005-0000-0000-0000C3750000}"/>
    <cellStyle name="Note 2 2 3 10 5" xfId="19726" xr:uid="{00000000-0005-0000-0000-0000C4750000}"/>
    <cellStyle name="Note 2 2 3 10 5 2" xfId="19727" xr:uid="{00000000-0005-0000-0000-0000C5750000}"/>
    <cellStyle name="Note 2 2 3 10 6" xfId="19728" xr:uid="{00000000-0005-0000-0000-0000C6750000}"/>
    <cellStyle name="Note 2 2 3 10 6 2" xfId="19729" xr:uid="{00000000-0005-0000-0000-0000C7750000}"/>
    <cellStyle name="Note 2 2 3 10 7" xfId="19730" xr:uid="{00000000-0005-0000-0000-0000C8750000}"/>
    <cellStyle name="Note 2 2 3 10 8" xfId="19731" xr:uid="{00000000-0005-0000-0000-0000C9750000}"/>
    <cellStyle name="Note 2 2 3 11" xfId="19732" xr:uid="{00000000-0005-0000-0000-0000CA750000}"/>
    <cellStyle name="Note 2 2 3 11 2" xfId="19733" xr:uid="{00000000-0005-0000-0000-0000CB750000}"/>
    <cellStyle name="Note 2 2 3 11 2 2" xfId="19734" xr:uid="{00000000-0005-0000-0000-0000CC750000}"/>
    <cellStyle name="Note 2 2 3 11 2 2 2" xfId="19735" xr:uid="{00000000-0005-0000-0000-0000CD750000}"/>
    <cellStyle name="Note 2 2 3 11 2 3" xfId="19736" xr:uid="{00000000-0005-0000-0000-0000CE750000}"/>
    <cellStyle name="Note 2 2 3 11 2 3 2" xfId="19737" xr:uid="{00000000-0005-0000-0000-0000CF750000}"/>
    <cellStyle name="Note 2 2 3 11 2 4" xfId="19738" xr:uid="{00000000-0005-0000-0000-0000D0750000}"/>
    <cellStyle name="Note 2 2 3 11 2 5" xfId="19739" xr:uid="{00000000-0005-0000-0000-0000D1750000}"/>
    <cellStyle name="Note 2 2 3 11 3" xfId="19740" xr:uid="{00000000-0005-0000-0000-0000D2750000}"/>
    <cellStyle name="Note 2 2 3 11 3 2" xfId="19741" xr:uid="{00000000-0005-0000-0000-0000D3750000}"/>
    <cellStyle name="Note 2 2 3 11 3 2 2" xfId="19742" xr:uid="{00000000-0005-0000-0000-0000D4750000}"/>
    <cellStyle name="Note 2 2 3 11 3 3" xfId="19743" xr:uid="{00000000-0005-0000-0000-0000D5750000}"/>
    <cellStyle name="Note 2 2 3 11 3 3 2" xfId="19744" xr:uid="{00000000-0005-0000-0000-0000D6750000}"/>
    <cellStyle name="Note 2 2 3 11 3 4" xfId="19745" xr:uid="{00000000-0005-0000-0000-0000D7750000}"/>
    <cellStyle name="Note 2 2 3 11 3 5" xfId="19746" xr:uid="{00000000-0005-0000-0000-0000D8750000}"/>
    <cellStyle name="Note 2 2 3 11 4" xfId="19747" xr:uid="{00000000-0005-0000-0000-0000D9750000}"/>
    <cellStyle name="Note 2 2 3 11 4 2" xfId="19748" xr:uid="{00000000-0005-0000-0000-0000DA750000}"/>
    <cellStyle name="Note 2 2 3 11 5" xfId="19749" xr:uid="{00000000-0005-0000-0000-0000DB750000}"/>
    <cellStyle name="Note 2 2 3 11 5 2" xfId="19750" xr:uid="{00000000-0005-0000-0000-0000DC750000}"/>
    <cellStyle name="Note 2 2 3 11 6" xfId="19751" xr:uid="{00000000-0005-0000-0000-0000DD750000}"/>
    <cellStyle name="Note 2 2 3 11 6 2" xfId="19752" xr:uid="{00000000-0005-0000-0000-0000DE750000}"/>
    <cellStyle name="Note 2 2 3 11 7" xfId="19753" xr:uid="{00000000-0005-0000-0000-0000DF750000}"/>
    <cellStyle name="Note 2 2 3 11 8" xfId="19754" xr:uid="{00000000-0005-0000-0000-0000E0750000}"/>
    <cellStyle name="Note 2 2 3 12" xfId="19755" xr:uid="{00000000-0005-0000-0000-0000E1750000}"/>
    <cellStyle name="Note 2 2 3 12 2" xfId="19756" xr:uid="{00000000-0005-0000-0000-0000E2750000}"/>
    <cellStyle name="Note 2 2 3 12 2 2" xfId="19757" xr:uid="{00000000-0005-0000-0000-0000E3750000}"/>
    <cellStyle name="Note 2 2 3 12 2 2 2" xfId="19758" xr:uid="{00000000-0005-0000-0000-0000E4750000}"/>
    <cellStyle name="Note 2 2 3 12 2 3" xfId="19759" xr:uid="{00000000-0005-0000-0000-0000E5750000}"/>
    <cellStyle name="Note 2 2 3 12 2 3 2" xfId="19760" xr:uid="{00000000-0005-0000-0000-0000E6750000}"/>
    <cellStyle name="Note 2 2 3 12 2 4" xfId="19761" xr:uid="{00000000-0005-0000-0000-0000E7750000}"/>
    <cellStyle name="Note 2 2 3 12 2 5" xfId="19762" xr:uid="{00000000-0005-0000-0000-0000E8750000}"/>
    <cellStyle name="Note 2 2 3 12 3" xfId="19763" xr:uid="{00000000-0005-0000-0000-0000E9750000}"/>
    <cellStyle name="Note 2 2 3 12 3 2" xfId="19764" xr:uid="{00000000-0005-0000-0000-0000EA750000}"/>
    <cellStyle name="Note 2 2 3 12 3 2 2" xfId="19765" xr:uid="{00000000-0005-0000-0000-0000EB750000}"/>
    <cellStyle name="Note 2 2 3 12 3 3" xfId="19766" xr:uid="{00000000-0005-0000-0000-0000EC750000}"/>
    <cellStyle name="Note 2 2 3 12 3 3 2" xfId="19767" xr:uid="{00000000-0005-0000-0000-0000ED750000}"/>
    <cellStyle name="Note 2 2 3 12 3 4" xfId="19768" xr:uid="{00000000-0005-0000-0000-0000EE750000}"/>
    <cellStyle name="Note 2 2 3 12 3 5" xfId="19769" xr:uid="{00000000-0005-0000-0000-0000EF750000}"/>
    <cellStyle name="Note 2 2 3 12 4" xfId="19770" xr:uid="{00000000-0005-0000-0000-0000F0750000}"/>
    <cellStyle name="Note 2 2 3 12 4 2" xfId="19771" xr:uid="{00000000-0005-0000-0000-0000F1750000}"/>
    <cellStyle name="Note 2 2 3 12 5" xfId="19772" xr:uid="{00000000-0005-0000-0000-0000F2750000}"/>
    <cellStyle name="Note 2 2 3 12 5 2" xfId="19773" xr:uid="{00000000-0005-0000-0000-0000F3750000}"/>
    <cellStyle name="Note 2 2 3 12 6" xfId="19774" xr:uid="{00000000-0005-0000-0000-0000F4750000}"/>
    <cellStyle name="Note 2 2 3 12 6 2" xfId="19775" xr:uid="{00000000-0005-0000-0000-0000F5750000}"/>
    <cellStyle name="Note 2 2 3 12 7" xfId="19776" xr:uid="{00000000-0005-0000-0000-0000F6750000}"/>
    <cellStyle name="Note 2 2 3 12 8" xfId="19777" xr:uid="{00000000-0005-0000-0000-0000F7750000}"/>
    <cellStyle name="Note 2 2 3 13" xfId="19778" xr:uid="{00000000-0005-0000-0000-0000F8750000}"/>
    <cellStyle name="Note 2 2 3 13 2" xfId="19779" xr:uid="{00000000-0005-0000-0000-0000F9750000}"/>
    <cellStyle name="Note 2 2 3 13 2 2" xfId="19780" xr:uid="{00000000-0005-0000-0000-0000FA750000}"/>
    <cellStyle name="Note 2 2 3 13 2 2 2" xfId="19781" xr:uid="{00000000-0005-0000-0000-0000FB750000}"/>
    <cellStyle name="Note 2 2 3 13 2 3" xfId="19782" xr:uid="{00000000-0005-0000-0000-0000FC750000}"/>
    <cellStyle name="Note 2 2 3 13 2 3 2" xfId="19783" xr:uid="{00000000-0005-0000-0000-0000FD750000}"/>
    <cellStyle name="Note 2 2 3 13 2 4" xfId="19784" xr:uid="{00000000-0005-0000-0000-0000FE750000}"/>
    <cellStyle name="Note 2 2 3 13 2 5" xfId="19785" xr:uid="{00000000-0005-0000-0000-0000FF750000}"/>
    <cellStyle name="Note 2 2 3 13 3" xfId="19786" xr:uid="{00000000-0005-0000-0000-000000760000}"/>
    <cellStyle name="Note 2 2 3 13 3 2" xfId="19787" xr:uid="{00000000-0005-0000-0000-000001760000}"/>
    <cellStyle name="Note 2 2 3 13 3 2 2" xfId="19788" xr:uid="{00000000-0005-0000-0000-000002760000}"/>
    <cellStyle name="Note 2 2 3 13 3 3" xfId="19789" xr:uid="{00000000-0005-0000-0000-000003760000}"/>
    <cellStyle name="Note 2 2 3 13 3 3 2" xfId="19790" xr:uid="{00000000-0005-0000-0000-000004760000}"/>
    <cellStyle name="Note 2 2 3 13 3 4" xfId="19791" xr:uid="{00000000-0005-0000-0000-000005760000}"/>
    <cellStyle name="Note 2 2 3 13 3 5" xfId="19792" xr:uid="{00000000-0005-0000-0000-000006760000}"/>
    <cellStyle name="Note 2 2 3 13 4" xfId="19793" xr:uid="{00000000-0005-0000-0000-000007760000}"/>
    <cellStyle name="Note 2 2 3 13 4 2" xfId="19794" xr:uid="{00000000-0005-0000-0000-000008760000}"/>
    <cellStyle name="Note 2 2 3 13 5" xfId="19795" xr:uid="{00000000-0005-0000-0000-000009760000}"/>
    <cellStyle name="Note 2 2 3 13 5 2" xfId="19796" xr:uid="{00000000-0005-0000-0000-00000A760000}"/>
    <cellStyle name="Note 2 2 3 13 6" xfId="19797" xr:uid="{00000000-0005-0000-0000-00000B760000}"/>
    <cellStyle name="Note 2 2 3 13 6 2" xfId="19798" xr:uid="{00000000-0005-0000-0000-00000C760000}"/>
    <cellStyle name="Note 2 2 3 13 7" xfId="19799" xr:uid="{00000000-0005-0000-0000-00000D760000}"/>
    <cellStyle name="Note 2 2 3 13 8" xfId="19800" xr:uid="{00000000-0005-0000-0000-00000E760000}"/>
    <cellStyle name="Note 2 2 3 14" xfId="19801" xr:uid="{00000000-0005-0000-0000-00000F760000}"/>
    <cellStyle name="Note 2 2 3 14 2" xfId="19802" xr:uid="{00000000-0005-0000-0000-000010760000}"/>
    <cellStyle name="Note 2 2 3 14 2 2" xfId="19803" xr:uid="{00000000-0005-0000-0000-000011760000}"/>
    <cellStyle name="Note 2 2 3 14 2 2 2" xfId="19804" xr:uid="{00000000-0005-0000-0000-000012760000}"/>
    <cellStyle name="Note 2 2 3 14 2 3" xfId="19805" xr:uid="{00000000-0005-0000-0000-000013760000}"/>
    <cellStyle name="Note 2 2 3 14 2 3 2" xfId="19806" xr:uid="{00000000-0005-0000-0000-000014760000}"/>
    <cellStyle name="Note 2 2 3 14 2 4" xfId="19807" xr:uid="{00000000-0005-0000-0000-000015760000}"/>
    <cellStyle name="Note 2 2 3 14 2 5" xfId="19808" xr:uid="{00000000-0005-0000-0000-000016760000}"/>
    <cellStyle name="Note 2 2 3 14 3" xfId="19809" xr:uid="{00000000-0005-0000-0000-000017760000}"/>
    <cellStyle name="Note 2 2 3 14 3 2" xfId="19810" xr:uid="{00000000-0005-0000-0000-000018760000}"/>
    <cellStyle name="Note 2 2 3 14 3 2 2" xfId="19811" xr:uid="{00000000-0005-0000-0000-000019760000}"/>
    <cellStyle name="Note 2 2 3 14 3 3" xfId="19812" xr:uid="{00000000-0005-0000-0000-00001A760000}"/>
    <cellStyle name="Note 2 2 3 14 3 3 2" xfId="19813" xr:uid="{00000000-0005-0000-0000-00001B760000}"/>
    <cellStyle name="Note 2 2 3 14 3 4" xfId="19814" xr:uid="{00000000-0005-0000-0000-00001C760000}"/>
    <cellStyle name="Note 2 2 3 14 3 5" xfId="19815" xr:uid="{00000000-0005-0000-0000-00001D760000}"/>
    <cellStyle name="Note 2 2 3 14 4" xfId="19816" xr:uid="{00000000-0005-0000-0000-00001E760000}"/>
    <cellStyle name="Note 2 2 3 14 4 2" xfId="19817" xr:uid="{00000000-0005-0000-0000-00001F760000}"/>
    <cellStyle name="Note 2 2 3 14 5" xfId="19818" xr:uid="{00000000-0005-0000-0000-000020760000}"/>
    <cellStyle name="Note 2 2 3 14 5 2" xfId="19819" xr:uid="{00000000-0005-0000-0000-000021760000}"/>
    <cellStyle name="Note 2 2 3 14 6" xfId="19820" xr:uid="{00000000-0005-0000-0000-000022760000}"/>
    <cellStyle name="Note 2 2 3 14 7" xfId="19821" xr:uid="{00000000-0005-0000-0000-000023760000}"/>
    <cellStyle name="Note 2 2 3 15" xfId="19822" xr:uid="{00000000-0005-0000-0000-000024760000}"/>
    <cellStyle name="Note 2 2 3 15 2" xfId="19823" xr:uid="{00000000-0005-0000-0000-000025760000}"/>
    <cellStyle name="Note 2 2 3 15 2 2" xfId="19824" xr:uid="{00000000-0005-0000-0000-000026760000}"/>
    <cellStyle name="Note 2 2 3 15 3" xfId="19825" xr:uid="{00000000-0005-0000-0000-000027760000}"/>
    <cellStyle name="Note 2 2 3 15 3 2" xfId="19826" xr:uid="{00000000-0005-0000-0000-000028760000}"/>
    <cellStyle name="Note 2 2 3 15 4" xfId="19827" xr:uid="{00000000-0005-0000-0000-000029760000}"/>
    <cellStyle name="Note 2 2 3 15 5" xfId="19828" xr:uid="{00000000-0005-0000-0000-00002A760000}"/>
    <cellStyle name="Note 2 2 3 16" xfId="19829" xr:uid="{00000000-0005-0000-0000-00002B760000}"/>
    <cellStyle name="Note 2 2 3 16 2" xfId="19830" xr:uid="{00000000-0005-0000-0000-00002C760000}"/>
    <cellStyle name="Note 2 2 3 17" xfId="19831" xr:uid="{00000000-0005-0000-0000-00002D760000}"/>
    <cellStyle name="Note 2 2 3 18" xfId="19832" xr:uid="{00000000-0005-0000-0000-00002E760000}"/>
    <cellStyle name="Note 2 2 3 2" xfId="19833" xr:uid="{00000000-0005-0000-0000-00002F760000}"/>
    <cellStyle name="Note 2 2 3 2 2" xfId="19834" xr:uid="{00000000-0005-0000-0000-000030760000}"/>
    <cellStyle name="Note 2 2 3 2 2 2" xfId="19835" xr:uid="{00000000-0005-0000-0000-000031760000}"/>
    <cellStyle name="Note 2 2 3 2 2 2 2" xfId="19836" xr:uid="{00000000-0005-0000-0000-000032760000}"/>
    <cellStyle name="Note 2 2 3 2 2 3" xfId="19837" xr:uid="{00000000-0005-0000-0000-000033760000}"/>
    <cellStyle name="Note 2 2 3 2 2 3 2" xfId="19838" xr:uid="{00000000-0005-0000-0000-000034760000}"/>
    <cellStyle name="Note 2 2 3 2 2 4" xfId="19839" xr:uid="{00000000-0005-0000-0000-000035760000}"/>
    <cellStyle name="Note 2 2 3 2 2 5" xfId="19840" xr:uid="{00000000-0005-0000-0000-000036760000}"/>
    <cellStyle name="Note 2 2 3 2 3" xfId="19841" xr:uid="{00000000-0005-0000-0000-000037760000}"/>
    <cellStyle name="Note 2 2 3 2 3 2" xfId="19842" xr:uid="{00000000-0005-0000-0000-000038760000}"/>
    <cellStyle name="Note 2 2 3 2 3 2 2" xfId="19843" xr:uid="{00000000-0005-0000-0000-000039760000}"/>
    <cellStyle name="Note 2 2 3 2 3 3" xfId="19844" xr:uid="{00000000-0005-0000-0000-00003A760000}"/>
    <cellStyle name="Note 2 2 3 2 3 3 2" xfId="19845" xr:uid="{00000000-0005-0000-0000-00003B760000}"/>
    <cellStyle name="Note 2 2 3 2 3 4" xfId="19846" xr:uid="{00000000-0005-0000-0000-00003C760000}"/>
    <cellStyle name="Note 2 2 3 2 3 5" xfId="19847" xr:uid="{00000000-0005-0000-0000-00003D760000}"/>
    <cellStyle name="Note 2 2 3 2 4" xfId="19848" xr:uid="{00000000-0005-0000-0000-00003E760000}"/>
    <cellStyle name="Note 2 2 3 2 4 2" xfId="19849" xr:uid="{00000000-0005-0000-0000-00003F760000}"/>
    <cellStyle name="Note 2 2 3 2 5" xfId="19850" xr:uid="{00000000-0005-0000-0000-000040760000}"/>
    <cellStyle name="Note 2 2 3 2 5 2" xfId="19851" xr:uid="{00000000-0005-0000-0000-000041760000}"/>
    <cellStyle name="Note 2 2 3 2 6" xfId="19852" xr:uid="{00000000-0005-0000-0000-000042760000}"/>
    <cellStyle name="Note 2 2 3 2 7" xfId="19853" xr:uid="{00000000-0005-0000-0000-000043760000}"/>
    <cellStyle name="Note 2 2 3 3" xfId="19854" xr:uid="{00000000-0005-0000-0000-000044760000}"/>
    <cellStyle name="Note 2 2 3 3 2" xfId="19855" xr:uid="{00000000-0005-0000-0000-000045760000}"/>
    <cellStyle name="Note 2 2 3 3 2 2" xfId="19856" xr:uid="{00000000-0005-0000-0000-000046760000}"/>
    <cellStyle name="Note 2 2 3 3 2 2 2" xfId="19857" xr:uid="{00000000-0005-0000-0000-000047760000}"/>
    <cellStyle name="Note 2 2 3 3 2 3" xfId="19858" xr:uid="{00000000-0005-0000-0000-000048760000}"/>
    <cellStyle name="Note 2 2 3 3 2 3 2" xfId="19859" xr:uid="{00000000-0005-0000-0000-000049760000}"/>
    <cellStyle name="Note 2 2 3 3 2 4" xfId="19860" xr:uid="{00000000-0005-0000-0000-00004A760000}"/>
    <cellStyle name="Note 2 2 3 3 2 5" xfId="19861" xr:uid="{00000000-0005-0000-0000-00004B760000}"/>
    <cellStyle name="Note 2 2 3 3 3" xfId="19862" xr:uid="{00000000-0005-0000-0000-00004C760000}"/>
    <cellStyle name="Note 2 2 3 3 3 2" xfId="19863" xr:uid="{00000000-0005-0000-0000-00004D760000}"/>
    <cellStyle name="Note 2 2 3 3 3 2 2" xfId="19864" xr:uid="{00000000-0005-0000-0000-00004E760000}"/>
    <cellStyle name="Note 2 2 3 3 3 3" xfId="19865" xr:uid="{00000000-0005-0000-0000-00004F760000}"/>
    <cellStyle name="Note 2 2 3 3 3 3 2" xfId="19866" xr:uid="{00000000-0005-0000-0000-000050760000}"/>
    <cellStyle name="Note 2 2 3 3 3 4" xfId="19867" xr:uid="{00000000-0005-0000-0000-000051760000}"/>
    <cellStyle name="Note 2 2 3 3 3 5" xfId="19868" xr:uid="{00000000-0005-0000-0000-000052760000}"/>
    <cellStyle name="Note 2 2 3 3 4" xfId="19869" xr:uid="{00000000-0005-0000-0000-000053760000}"/>
    <cellStyle name="Note 2 2 3 3 4 2" xfId="19870" xr:uid="{00000000-0005-0000-0000-000054760000}"/>
    <cellStyle name="Note 2 2 3 3 5" xfId="19871" xr:uid="{00000000-0005-0000-0000-000055760000}"/>
    <cellStyle name="Note 2 2 3 3 5 2" xfId="19872" xr:uid="{00000000-0005-0000-0000-000056760000}"/>
    <cellStyle name="Note 2 2 3 3 6" xfId="19873" xr:uid="{00000000-0005-0000-0000-000057760000}"/>
    <cellStyle name="Note 2 2 3 3 6 2" xfId="19874" xr:uid="{00000000-0005-0000-0000-000058760000}"/>
    <cellStyle name="Note 2 2 3 3 7" xfId="19875" xr:uid="{00000000-0005-0000-0000-000059760000}"/>
    <cellStyle name="Note 2 2 3 3 8" xfId="19876" xr:uid="{00000000-0005-0000-0000-00005A760000}"/>
    <cellStyle name="Note 2 2 3 4" xfId="19877" xr:uid="{00000000-0005-0000-0000-00005B760000}"/>
    <cellStyle name="Note 2 2 3 4 2" xfId="19878" xr:uid="{00000000-0005-0000-0000-00005C760000}"/>
    <cellStyle name="Note 2 2 3 4 2 2" xfId="19879" xr:uid="{00000000-0005-0000-0000-00005D760000}"/>
    <cellStyle name="Note 2 2 3 4 2 2 2" xfId="19880" xr:uid="{00000000-0005-0000-0000-00005E760000}"/>
    <cellStyle name="Note 2 2 3 4 2 3" xfId="19881" xr:uid="{00000000-0005-0000-0000-00005F760000}"/>
    <cellStyle name="Note 2 2 3 4 2 3 2" xfId="19882" xr:uid="{00000000-0005-0000-0000-000060760000}"/>
    <cellStyle name="Note 2 2 3 4 2 4" xfId="19883" xr:uid="{00000000-0005-0000-0000-000061760000}"/>
    <cellStyle name="Note 2 2 3 4 2 5" xfId="19884" xr:uid="{00000000-0005-0000-0000-000062760000}"/>
    <cellStyle name="Note 2 2 3 4 3" xfId="19885" xr:uid="{00000000-0005-0000-0000-000063760000}"/>
    <cellStyle name="Note 2 2 3 4 3 2" xfId="19886" xr:uid="{00000000-0005-0000-0000-000064760000}"/>
    <cellStyle name="Note 2 2 3 4 3 2 2" xfId="19887" xr:uid="{00000000-0005-0000-0000-000065760000}"/>
    <cellStyle name="Note 2 2 3 4 3 3" xfId="19888" xr:uid="{00000000-0005-0000-0000-000066760000}"/>
    <cellStyle name="Note 2 2 3 4 3 3 2" xfId="19889" xr:uid="{00000000-0005-0000-0000-000067760000}"/>
    <cellStyle name="Note 2 2 3 4 3 4" xfId="19890" xr:uid="{00000000-0005-0000-0000-000068760000}"/>
    <cellStyle name="Note 2 2 3 4 3 5" xfId="19891" xr:uid="{00000000-0005-0000-0000-000069760000}"/>
    <cellStyle name="Note 2 2 3 4 4" xfId="19892" xr:uid="{00000000-0005-0000-0000-00006A760000}"/>
    <cellStyle name="Note 2 2 3 4 4 2" xfId="19893" xr:uid="{00000000-0005-0000-0000-00006B760000}"/>
    <cellStyle name="Note 2 2 3 4 5" xfId="19894" xr:uid="{00000000-0005-0000-0000-00006C760000}"/>
    <cellStyle name="Note 2 2 3 4 5 2" xfId="19895" xr:uid="{00000000-0005-0000-0000-00006D760000}"/>
    <cellStyle name="Note 2 2 3 4 6" xfId="19896" xr:uid="{00000000-0005-0000-0000-00006E760000}"/>
    <cellStyle name="Note 2 2 3 4 6 2" xfId="19897" xr:uid="{00000000-0005-0000-0000-00006F760000}"/>
    <cellStyle name="Note 2 2 3 4 7" xfId="19898" xr:uid="{00000000-0005-0000-0000-000070760000}"/>
    <cellStyle name="Note 2 2 3 4 8" xfId="19899" xr:uid="{00000000-0005-0000-0000-000071760000}"/>
    <cellStyle name="Note 2 2 3 5" xfId="19900" xr:uid="{00000000-0005-0000-0000-000072760000}"/>
    <cellStyle name="Note 2 2 3 5 2" xfId="19901" xr:uid="{00000000-0005-0000-0000-000073760000}"/>
    <cellStyle name="Note 2 2 3 5 2 2" xfId="19902" xr:uid="{00000000-0005-0000-0000-000074760000}"/>
    <cellStyle name="Note 2 2 3 5 2 2 2" xfId="19903" xr:uid="{00000000-0005-0000-0000-000075760000}"/>
    <cellStyle name="Note 2 2 3 5 2 3" xfId="19904" xr:uid="{00000000-0005-0000-0000-000076760000}"/>
    <cellStyle name="Note 2 2 3 5 2 3 2" xfId="19905" xr:uid="{00000000-0005-0000-0000-000077760000}"/>
    <cellStyle name="Note 2 2 3 5 2 4" xfId="19906" xr:uid="{00000000-0005-0000-0000-000078760000}"/>
    <cellStyle name="Note 2 2 3 5 2 5" xfId="19907" xr:uid="{00000000-0005-0000-0000-000079760000}"/>
    <cellStyle name="Note 2 2 3 5 3" xfId="19908" xr:uid="{00000000-0005-0000-0000-00007A760000}"/>
    <cellStyle name="Note 2 2 3 5 3 2" xfId="19909" xr:uid="{00000000-0005-0000-0000-00007B760000}"/>
    <cellStyle name="Note 2 2 3 5 3 2 2" xfId="19910" xr:uid="{00000000-0005-0000-0000-00007C760000}"/>
    <cellStyle name="Note 2 2 3 5 3 3" xfId="19911" xr:uid="{00000000-0005-0000-0000-00007D760000}"/>
    <cellStyle name="Note 2 2 3 5 3 3 2" xfId="19912" xr:uid="{00000000-0005-0000-0000-00007E760000}"/>
    <cellStyle name="Note 2 2 3 5 3 4" xfId="19913" xr:uid="{00000000-0005-0000-0000-00007F760000}"/>
    <cellStyle name="Note 2 2 3 5 3 5" xfId="19914" xr:uid="{00000000-0005-0000-0000-000080760000}"/>
    <cellStyle name="Note 2 2 3 5 4" xfId="19915" xr:uid="{00000000-0005-0000-0000-000081760000}"/>
    <cellStyle name="Note 2 2 3 5 4 2" xfId="19916" xr:uid="{00000000-0005-0000-0000-000082760000}"/>
    <cellStyle name="Note 2 2 3 5 5" xfId="19917" xr:uid="{00000000-0005-0000-0000-000083760000}"/>
    <cellStyle name="Note 2 2 3 5 5 2" xfId="19918" xr:uid="{00000000-0005-0000-0000-000084760000}"/>
    <cellStyle name="Note 2 2 3 5 6" xfId="19919" xr:uid="{00000000-0005-0000-0000-000085760000}"/>
    <cellStyle name="Note 2 2 3 5 6 2" xfId="19920" xr:uid="{00000000-0005-0000-0000-000086760000}"/>
    <cellStyle name="Note 2 2 3 5 7" xfId="19921" xr:uid="{00000000-0005-0000-0000-000087760000}"/>
    <cellStyle name="Note 2 2 3 5 8" xfId="19922" xr:uid="{00000000-0005-0000-0000-000088760000}"/>
    <cellStyle name="Note 2 2 3 6" xfId="19923" xr:uid="{00000000-0005-0000-0000-000089760000}"/>
    <cellStyle name="Note 2 2 3 6 2" xfId="19924" xr:uid="{00000000-0005-0000-0000-00008A760000}"/>
    <cellStyle name="Note 2 2 3 6 2 2" xfId="19925" xr:uid="{00000000-0005-0000-0000-00008B760000}"/>
    <cellStyle name="Note 2 2 3 6 2 2 2" xfId="19926" xr:uid="{00000000-0005-0000-0000-00008C760000}"/>
    <cellStyle name="Note 2 2 3 6 2 3" xfId="19927" xr:uid="{00000000-0005-0000-0000-00008D760000}"/>
    <cellStyle name="Note 2 2 3 6 2 3 2" xfId="19928" xr:uid="{00000000-0005-0000-0000-00008E760000}"/>
    <cellStyle name="Note 2 2 3 6 2 4" xfId="19929" xr:uid="{00000000-0005-0000-0000-00008F760000}"/>
    <cellStyle name="Note 2 2 3 6 2 5" xfId="19930" xr:uid="{00000000-0005-0000-0000-000090760000}"/>
    <cellStyle name="Note 2 2 3 6 3" xfId="19931" xr:uid="{00000000-0005-0000-0000-000091760000}"/>
    <cellStyle name="Note 2 2 3 6 3 2" xfId="19932" xr:uid="{00000000-0005-0000-0000-000092760000}"/>
    <cellStyle name="Note 2 2 3 6 3 2 2" xfId="19933" xr:uid="{00000000-0005-0000-0000-000093760000}"/>
    <cellStyle name="Note 2 2 3 6 3 3" xfId="19934" xr:uid="{00000000-0005-0000-0000-000094760000}"/>
    <cellStyle name="Note 2 2 3 6 3 3 2" xfId="19935" xr:uid="{00000000-0005-0000-0000-000095760000}"/>
    <cellStyle name="Note 2 2 3 6 3 4" xfId="19936" xr:uid="{00000000-0005-0000-0000-000096760000}"/>
    <cellStyle name="Note 2 2 3 6 3 5" xfId="19937" xr:uid="{00000000-0005-0000-0000-000097760000}"/>
    <cellStyle name="Note 2 2 3 6 4" xfId="19938" xr:uid="{00000000-0005-0000-0000-000098760000}"/>
    <cellStyle name="Note 2 2 3 6 4 2" xfId="19939" xr:uid="{00000000-0005-0000-0000-000099760000}"/>
    <cellStyle name="Note 2 2 3 6 5" xfId="19940" xr:uid="{00000000-0005-0000-0000-00009A760000}"/>
    <cellStyle name="Note 2 2 3 6 5 2" xfId="19941" xr:uid="{00000000-0005-0000-0000-00009B760000}"/>
    <cellStyle name="Note 2 2 3 6 6" xfId="19942" xr:uid="{00000000-0005-0000-0000-00009C760000}"/>
    <cellStyle name="Note 2 2 3 6 6 2" xfId="19943" xr:uid="{00000000-0005-0000-0000-00009D760000}"/>
    <cellStyle name="Note 2 2 3 6 7" xfId="19944" xr:uid="{00000000-0005-0000-0000-00009E760000}"/>
    <cellStyle name="Note 2 2 3 6 8" xfId="19945" xr:uid="{00000000-0005-0000-0000-00009F760000}"/>
    <cellStyle name="Note 2 2 3 7" xfId="19946" xr:uid="{00000000-0005-0000-0000-0000A0760000}"/>
    <cellStyle name="Note 2 2 3 7 2" xfId="19947" xr:uid="{00000000-0005-0000-0000-0000A1760000}"/>
    <cellStyle name="Note 2 2 3 7 2 2" xfId="19948" xr:uid="{00000000-0005-0000-0000-0000A2760000}"/>
    <cellStyle name="Note 2 2 3 7 2 2 2" xfId="19949" xr:uid="{00000000-0005-0000-0000-0000A3760000}"/>
    <cellStyle name="Note 2 2 3 7 2 3" xfId="19950" xr:uid="{00000000-0005-0000-0000-0000A4760000}"/>
    <cellStyle name="Note 2 2 3 7 2 3 2" xfId="19951" xr:uid="{00000000-0005-0000-0000-0000A5760000}"/>
    <cellStyle name="Note 2 2 3 7 2 4" xfId="19952" xr:uid="{00000000-0005-0000-0000-0000A6760000}"/>
    <cellStyle name="Note 2 2 3 7 2 5" xfId="19953" xr:uid="{00000000-0005-0000-0000-0000A7760000}"/>
    <cellStyle name="Note 2 2 3 7 3" xfId="19954" xr:uid="{00000000-0005-0000-0000-0000A8760000}"/>
    <cellStyle name="Note 2 2 3 7 3 2" xfId="19955" xr:uid="{00000000-0005-0000-0000-0000A9760000}"/>
    <cellStyle name="Note 2 2 3 7 3 2 2" xfId="19956" xr:uid="{00000000-0005-0000-0000-0000AA760000}"/>
    <cellStyle name="Note 2 2 3 7 3 3" xfId="19957" xr:uid="{00000000-0005-0000-0000-0000AB760000}"/>
    <cellStyle name="Note 2 2 3 7 3 3 2" xfId="19958" xr:uid="{00000000-0005-0000-0000-0000AC760000}"/>
    <cellStyle name="Note 2 2 3 7 3 4" xfId="19959" xr:uid="{00000000-0005-0000-0000-0000AD760000}"/>
    <cellStyle name="Note 2 2 3 7 3 5" xfId="19960" xr:uid="{00000000-0005-0000-0000-0000AE760000}"/>
    <cellStyle name="Note 2 2 3 7 4" xfId="19961" xr:uid="{00000000-0005-0000-0000-0000AF760000}"/>
    <cellStyle name="Note 2 2 3 7 4 2" xfId="19962" xr:uid="{00000000-0005-0000-0000-0000B0760000}"/>
    <cellStyle name="Note 2 2 3 7 5" xfId="19963" xr:uid="{00000000-0005-0000-0000-0000B1760000}"/>
    <cellStyle name="Note 2 2 3 7 5 2" xfId="19964" xr:uid="{00000000-0005-0000-0000-0000B2760000}"/>
    <cellStyle name="Note 2 2 3 7 6" xfId="19965" xr:uid="{00000000-0005-0000-0000-0000B3760000}"/>
    <cellStyle name="Note 2 2 3 7 6 2" xfId="19966" xr:uid="{00000000-0005-0000-0000-0000B4760000}"/>
    <cellStyle name="Note 2 2 3 7 7" xfId="19967" xr:uid="{00000000-0005-0000-0000-0000B5760000}"/>
    <cellStyle name="Note 2 2 3 7 8" xfId="19968" xr:uid="{00000000-0005-0000-0000-0000B6760000}"/>
    <cellStyle name="Note 2 2 3 8" xfId="19969" xr:uid="{00000000-0005-0000-0000-0000B7760000}"/>
    <cellStyle name="Note 2 2 3 8 2" xfId="19970" xr:uid="{00000000-0005-0000-0000-0000B8760000}"/>
    <cellStyle name="Note 2 2 3 8 2 2" xfId="19971" xr:uid="{00000000-0005-0000-0000-0000B9760000}"/>
    <cellStyle name="Note 2 2 3 8 2 2 2" xfId="19972" xr:uid="{00000000-0005-0000-0000-0000BA760000}"/>
    <cellStyle name="Note 2 2 3 8 2 3" xfId="19973" xr:uid="{00000000-0005-0000-0000-0000BB760000}"/>
    <cellStyle name="Note 2 2 3 8 2 3 2" xfId="19974" xr:uid="{00000000-0005-0000-0000-0000BC760000}"/>
    <cellStyle name="Note 2 2 3 8 2 4" xfId="19975" xr:uid="{00000000-0005-0000-0000-0000BD760000}"/>
    <cellStyle name="Note 2 2 3 8 2 5" xfId="19976" xr:uid="{00000000-0005-0000-0000-0000BE760000}"/>
    <cellStyle name="Note 2 2 3 8 3" xfId="19977" xr:uid="{00000000-0005-0000-0000-0000BF760000}"/>
    <cellStyle name="Note 2 2 3 8 3 2" xfId="19978" xr:uid="{00000000-0005-0000-0000-0000C0760000}"/>
    <cellStyle name="Note 2 2 3 8 3 2 2" xfId="19979" xr:uid="{00000000-0005-0000-0000-0000C1760000}"/>
    <cellStyle name="Note 2 2 3 8 3 3" xfId="19980" xr:uid="{00000000-0005-0000-0000-0000C2760000}"/>
    <cellStyle name="Note 2 2 3 8 3 3 2" xfId="19981" xr:uid="{00000000-0005-0000-0000-0000C3760000}"/>
    <cellStyle name="Note 2 2 3 8 3 4" xfId="19982" xr:uid="{00000000-0005-0000-0000-0000C4760000}"/>
    <cellStyle name="Note 2 2 3 8 3 5" xfId="19983" xr:uid="{00000000-0005-0000-0000-0000C5760000}"/>
    <cellStyle name="Note 2 2 3 8 4" xfId="19984" xr:uid="{00000000-0005-0000-0000-0000C6760000}"/>
    <cellStyle name="Note 2 2 3 8 4 2" xfId="19985" xr:uid="{00000000-0005-0000-0000-0000C7760000}"/>
    <cellStyle name="Note 2 2 3 8 5" xfId="19986" xr:uid="{00000000-0005-0000-0000-0000C8760000}"/>
    <cellStyle name="Note 2 2 3 8 5 2" xfId="19987" xr:uid="{00000000-0005-0000-0000-0000C9760000}"/>
    <cellStyle name="Note 2 2 3 8 6" xfId="19988" xr:uid="{00000000-0005-0000-0000-0000CA760000}"/>
    <cellStyle name="Note 2 2 3 8 6 2" xfId="19989" xr:uid="{00000000-0005-0000-0000-0000CB760000}"/>
    <cellStyle name="Note 2 2 3 8 7" xfId="19990" xr:uid="{00000000-0005-0000-0000-0000CC760000}"/>
    <cellStyle name="Note 2 2 3 8 8" xfId="19991" xr:uid="{00000000-0005-0000-0000-0000CD760000}"/>
    <cellStyle name="Note 2 2 3 9" xfId="19992" xr:uid="{00000000-0005-0000-0000-0000CE760000}"/>
    <cellStyle name="Note 2 2 3 9 2" xfId="19993" xr:uid="{00000000-0005-0000-0000-0000CF760000}"/>
    <cellStyle name="Note 2 2 3 9 2 2" xfId="19994" xr:uid="{00000000-0005-0000-0000-0000D0760000}"/>
    <cellStyle name="Note 2 2 3 9 2 2 2" xfId="19995" xr:uid="{00000000-0005-0000-0000-0000D1760000}"/>
    <cellStyle name="Note 2 2 3 9 2 3" xfId="19996" xr:uid="{00000000-0005-0000-0000-0000D2760000}"/>
    <cellStyle name="Note 2 2 3 9 2 3 2" xfId="19997" xr:uid="{00000000-0005-0000-0000-0000D3760000}"/>
    <cellStyle name="Note 2 2 3 9 2 4" xfId="19998" xr:uid="{00000000-0005-0000-0000-0000D4760000}"/>
    <cellStyle name="Note 2 2 3 9 2 5" xfId="19999" xr:uid="{00000000-0005-0000-0000-0000D5760000}"/>
    <cellStyle name="Note 2 2 3 9 3" xfId="20000" xr:uid="{00000000-0005-0000-0000-0000D6760000}"/>
    <cellStyle name="Note 2 2 3 9 3 2" xfId="20001" xr:uid="{00000000-0005-0000-0000-0000D7760000}"/>
    <cellStyle name="Note 2 2 3 9 3 2 2" xfId="20002" xr:uid="{00000000-0005-0000-0000-0000D8760000}"/>
    <cellStyle name="Note 2 2 3 9 3 3" xfId="20003" xr:uid="{00000000-0005-0000-0000-0000D9760000}"/>
    <cellStyle name="Note 2 2 3 9 3 3 2" xfId="20004" xr:uid="{00000000-0005-0000-0000-0000DA760000}"/>
    <cellStyle name="Note 2 2 3 9 3 4" xfId="20005" xr:uid="{00000000-0005-0000-0000-0000DB760000}"/>
    <cellStyle name="Note 2 2 3 9 3 5" xfId="20006" xr:uid="{00000000-0005-0000-0000-0000DC760000}"/>
    <cellStyle name="Note 2 2 3 9 4" xfId="20007" xr:uid="{00000000-0005-0000-0000-0000DD760000}"/>
    <cellStyle name="Note 2 2 3 9 4 2" xfId="20008" xr:uid="{00000000-0005-0000-0000-0000DE760000}"/>
    <cellStyle name="Note 2 2 3 9 5" xfId="20009" xr:uid="{00000000-0005-0000-0000-0000DF760000}"/>
    <cellStyle name="Note 2 2 3 9 5 2" xfId="20010" xr:uid="{00000000-0005-0000-0000-0000E0760000}"/>
    <cellStyle name="Note 2 2 3 9 6" xfId="20011" xr:uid="{00000000-0005-0000-0000-0000E1760000}"/>
    <cellStyle name="Note 2 2 3 9 6 2" xfId="20012" xr:uid="{00000000-0005-0000-0000-0000E2760000}"/>
    <cellStyle name="Note 2 2 3 9 7" xfId="20013" xr:uid="{00000000-0005-0000-0000-0000E3760000}"/>
    <cellStyle name="Note 2 2 3 9 8" xfId="20014" xr:uid="{00000000-0005-0000-0000-0000E4760000}"/>
    <cellStyle name="Note 2 2 4" xfId="20015" xr:uid="{00000000-0005-0000-0000-0000E5760000}"/>
    <cellStyle name="Note 2 2 4 2" xfId="20016" xr:uid="{00000000-0005-0000-0000-0000E6760000}"/>
    <cellStyle name="Note 2 2 4 2 2" xfId="20017" xr:uid="{00000000-0005-0000-0000-0000E7760000}"/>
    <cellStyle name="Note 2 2 4 2 2 2" xfId="20018" xr:uid="{00000000-0005-0000-0000-0000E8760000}"/>
    <cellStyle name="Note 2 2 4 2 3" xfId="20019" xr:uid="{00000000-0005-0000-0000-0000E9760000}"/>
    <cellStyle name="Note 2 2 4 2 3 2" xfId="20020" xr:uid="{00000000-0005-0000-0000-0000EA760000}"/>
    <cellStyle name="Note 2 2 4 2 4" xfId="20021" xr:uid="{00000000-0005-0000-0000-0000EB760000}"/>
    <cellStyle name="Note 2 2 4 2 5" xfId="20022" xr:uid="{00000000-0005-0000-0000-0000EC760000}"/>
    <cellStyle name="Note 2 2 4 3" xfId="20023" xr:uid="{00000000-0005-0000-0000-0000ED760000}"/>
    <cellStyle name="Note 2 2 4 3 2" xfId="20024" xr:uid="{00000000-0005-0000-0000-0000EE760000}"/>
    <cellStyle name="Note 2 2 4 3 2 2" xfId="20025" xr:uid="{00000000-0005-0000-0000-0000EF760000}"/>
    <cellStyle name="Note 2 2 4 3 3" xfId="20026" xr:uid="{00000000-0005-0000-0000-0000F0760000}"/>
    <cellStyle name="Note 2 2 4 3 3 2" xfId="20027" xr:uid="{00000000-0005-0000-0000-0000F1760000}"/>
    <cellStyle name="Note 2 2 4 3 4" xfId="20028" xr:uid="{00000000-0005-0000-0000-0000F2760000}"/>
    <cellStyle name="Note 2 2 4 3 5" xfId="20029" xr:uid="{00000000-0005-0000-0000-0000F3760000}"/>
    <cellStyle name="Note 2 2 4 4" xfId="20030" xr:uid="{00000000-0005-0000-0000-0000F4760000}"/>
    <cellStyle name="Note 2 2 4 4 2" xfId="20031" xr:uid="{00000000-0005-0000-0000-0000F5760000}"/>
    <cellStyle name="Note 2 2 4 5" xfId="20032" xr:uid="{00000000-0005-0000-0000-0000F6760000}"/>
    <cellStyle name="Note 2 2 4 5 2" xfId="20033" xr:uid="{00000000-0005-0000-0000-0000F7760000}"/>
    <cellStyle name="Note 2 2 4 6" xfId="20034" xr:uid="{00000000-0005-0000-0000-0000F8760000}"/>
    <cellStyle name="Note 2 2 4 7" xfId="20035" xr:uid="{00000000-0005-0000-0000-0000F9760000}"/>
    <cellStyle name="Note 2 2 5" xfId="20036" xr:uid="{00000000-0005-0000-0000-0000FA760000}"/>
    <cellStyle name="Note 2 2 5 2" xfId="20037" xr:uid="{00000000-0005-0000-0000-0000FB760000}"/>
    <cellStyle name="Note 2 2 5 2 2" xfId="20038" xr:uid="{00000000-0005-0000-0000-0000FC760000}"/>
    <cellStyle name="Note 2 2 5 2 2 2" xfId="20039" xr:uid="{00000000-0005-0000-0000-0000FD760000}"/>
    <cellStyle name="Note 2 2 5 2 3" xfId="20040" xr:uid="{00000000-0005-0000-0000-0000FE760000}"/>
    <cellStyle name="Note 2 2 5 2 3 2" xfId="20041" xr:uid="{00000000-0005-0000-0000-0000FF760000}"/>
    <cellStyle name="Note 2 2 5 2 4" xfId="20042" xr:uid="{00000000-0005-0000-0000-000000770000}"/>
    <cellStyle name="Note 2 2 5 2 5" xfId="20043" xr:uid="{00000000-0005-0000-0000-000001770000}"/>
    <cellStyle name="Note 2 2 5 3" xfId="20044" xr:uid="{00000000-0005-0000-0000-000002770000}"/>
    <cellStyle name="Note 2 2 5 3 2" xfId="20045" xr:uid="{00000000-0005-0000-0000-000003770000}"/>
    <cellStyle name="Note 2 2 5 3 2 2" xfId="20046" xr:uid="{00000000-0005-0000-0000-000004770000}"/>
    <cellStyle name="Note 2 2 5 3 3" xfId="20047" xr:uid="{00000000-0005-0000-0000-000005770000}"/>
    <cellStyle name="Note 2 2 5 3 3 2" xfId="20048" xr:uid="{00000000-0005-0000-0000-000006770000}"/>
    <cellStyle name="Note 2 2 5 3 4" xfId="20049" xr:uid="{00000000-0005-0000-0000-000007770000}"/>
    <cellStyle name="Note 2 2 5 3 5" xfId="20050" xr:uid="{00000000-0005-0000-0000-000008770000}"/>
    <cellStyle name="Note 2 2 5 4" xfId="20051" xr:uid="{00000000-0005-0000-0000-000009770000}"/>
    <cellStyle name="Note 2 2 5 4 2" xfId="20052" xr:uid="{00000000-0005-0000-0000-00000A770000}"/>
    <cellStyle name="Note 2 2 5 5" xfId="20053" xr:uid="{00000000-0005-0000-0000-00000B770000}"/>
    <cellStyle name="Note 2 2 5 5 2" xfId="20054" xr:uid="{00000000-0005-0000-0000-00000C770000}"/>
    <cellStyle name="Note 2 2 5 6" xfId="20055" xr:uid="{00000000-0005-0000-0000-00000D770000}"/>
    <cellStyle name="Note 2 2 5 6 2" xfId="20056" xr:uid="{00000000-0005-0000-0000-00000E770000}"/>
    <cellStyle name="Note 2 2 5 7" xfId="20057" xr:uid="{00000000-0005-0000-0000-00000F770000}"/>
    <cellStyle name="Note 2 2 5 8" xfId="20058" xr:uid="{00000000-0005-0000-0000-000010770000}"/>
    <cellStyle name="Note 2 2 6" xfId="20059" xr:uid="{00000000-0005-0000-0000-000011770000}"/>
    <cellStyle name="Note 2 2 6 2" xfId="20060" xr:uid="{00000000-0005-0000-0000-000012770000}"/>
    <cellStyle name="Note 2 2 6 2 2" xfId="20061" xr:uid="{00000000-0005-0000-0000-000013770000}"/>
    <cellStyle name="Note 2 2 6 2 2 2" xfId="20062" xr:uid="{00000000-0005-0000-0000-000014770000}"/>
    <cellStyle name="Note 2 2 6 2 3" xfId="20063" xr:uid="{00000000-0005-0000-0000-000015770000}"/>
    <cellStyle name="Note 2 2 6 2 3 2" xfId="20064" xr:uid="{00000000-0005-0000-0000-000016770000}"/>
    <cellStyle name="Note 2 2 6 2 4" xfId="20065" xr:uid="{00000000-0005-0000-0000-000017770000}"/>
    <cellStyle name="Note 2 2 6 2 5" xfId="20066" xr:uid="{00000000-0005-0000-0000-000018770000}"/>
    <cellStyle name="Note 2 2 6 3" xfId="20067" xr:uid="{00000000-0005-0000-0000-000019770000}"/>
    <cellStyle name="Note 2 2 6 3 2" xfId="20068" xr:uid="{00000000-0005-0000-0000-00001A770000}"/>
    <cellStyle name="Note 2 2 6 3 2 2" xfId="20069" xr:uid="{00000000-0005-0000-0000-00001B770000}"/>
    <cellStyle name="Note 2 2 6 3 3" xfId="20070" xr:uid="{00000000-0005-0000-0000-00001C770000}"/>
    <cellStyle name="Note 2 2 6 3 3 2" xfId="20071" xr:uid="{00000000-0005-0000-0000-00001D770000}"/>
    <cellStyle name="Note 2 2 6 3 4" xfId="20072" xr:uid="{00000000-0005-0000-0000-00001E770000}"/>
    <cellStyle name="Note 2 2 6 3 5" xfId="20073" xr:uid="{00000000-0005-0000-0000-00001F770000}"/>
    <cellStyle name="Note 2 2 6 4" xfId="20074" xr:uid="{00000000-0005-0000-0000-000020770000}"/>
    <cellStyle name="Note 2 2 6 4 2" xfId="20075" xr:uid="{00000000-0005-0000-0000-000021770000}"/>
    <cellStyle name="Note 2 2 6 5" xfId="20076" xr:uid="{00000000-0005-0000-0000-000022770000}"/>
    <cellStyle name="Note 2 2 6 5 2" xfId="20077" xr:uid="{00000000-0005-0000-0000-000023770000}"/>
    <cellStyle name="Note 2 2 6 6" xfId="20078" xr:uid="{00000000-0005-0000-0000-000024770000}"/>
    <cellStyle name="Note 2 2 6 6 2" xfId="20079" xr:uid="{00000000-0005-0000-0000-000025770000}"/>
    <cellStyle name="Note 2 2 6 7" xfId="20080" xr:uid="{00000000-0005-0000-0000-000026770000}"/>
    <cellStyle name="Note 2 2 6 8" xfId="20081" xr:uid="{00000000-0005-0000-0000-000027770000}"/>
    <cellStyle name="Note 2 2 7" xfId="20082" xr:uid="{00000000-0005-0000-0000-000028770000}"/>
    <cellStyle name="Note 2 2 7 2" xfId="20083" xr:uid="{00000000-0005-0000-0000-000029770000}"/>
    <cellStyle name="Note 2 2 7 2 2" xfId="20084" xr:uid="{00000000-0005-0000-0000-00002A770000}"/>
    <cellStyle name="Note 2 2 7 2 2 2" xfId="20085" xr:uid="{00000000-0005-0000-0000-00002B770000}"/>
    <cellStyle name="Note 2 2 7 2 3" xfId="20086" xr:uid="{00000000-0005-0000-0000-00002C770000}"/>
    <cellStyle name="Note 2 2 7 2 3 2" xfId="20087" xr:uid="{00000000-0005-0000-0000-00002D770000}"/>
    <cellStyle name="Note 2 2 7 2 4" xfId="20088" xr:uid="{00000000-0005-0000-0000-00002E770000}"/>
    <cellStyle name="Note 2 2 7 2 5" xfId="20089" xr:uid="{00000000-0005-0000-0000-00002F770000}"/>
    <cellStyle name="Note 2 2 7 3" xfId="20090" xr:uid="{00000000-0005-0000-0000-000030770000}"/>
    <cellStyle name="Note 2 2 7 3 2" xfId="20091" xr:uid="{00000000-0005-0000-0000-000031770000}"/>
    <cellStyle name="Note 2 2 7 3 2 2" xfId="20092" xr:uid="{00000000-0005-0000-0000-000032770000}"/>
    <cellStyle name="Note 2 2 7 3 3" xfId="20093" xr:uid="{00000000-0005-0000-0000-000033770000}"/>
    <cellStyle name="Note 2 2 7 3 3 2" xfId="20094" xr:uid="{00000000-0005-0000-0000-000034770000}"/>
    <cellStyle name="Note 2 2 7 3 4" xfId="20095" xr:uid="{00000000-0005-0000-0000-000035770000}"/>
    <cellStyle name="Note 2 2 7 3 5" xfId="20096" xr:uid="{00000000-0005-0000-0000-000036770000}"/>
    <cellStyle name="Note 2 2 7 4" xfId="20097" xr:uid="{00000000-0005-0000-0000-000037770000}"/>
    <cellStyle name="Note 2 2 7 4 2" xfId="20098" xr:uid="{00000000-0005-0000-0000-000038770000}"/>
    <cellStyle name="Note 2 2 7 5" xfId="20099" xr:uid="{00000000-0005-0000-0000-000039770000}"/>
    <cellStyle name="Note 2 2 7 5 2" xfId="20100" xr:uid="{00000000-0005-0000-0000-00003A770000}"/>
    <cellStyle name="Note 2 2 7 6" xfId="20101" xr:uid="{00000000-0005-0000-0000-00003B770000}"/>
    <cellStyle name="Note 2 2 7 6 2" xfId="20102" xr:uid="{00000000-0005-0000-0000-00003C770000}"/>
    <cellStyle name="Note 2 2 7 7" xfId="20103" xr:uid="{00000000-0005-0000-0000-00003D770000}"/>
    <cellStyle name="Note 2 2 7 8" xfId="20104" xr:uid="{00000000-0005-0000-0000-00003E770000}"/>
    <cellStyle name="Note 2 2 8" xfId="20105" xr:uid="{00000000-0005-0000-0000-00003F770000}"/>
    <cellStyle name="Note 2 2 8 2" xfId="20106" xr:uid="{00000000-0005-0000-0000-000040770000}"/>
    <cellStyle name="Note 2 2 8 2 2" xfId="20107" xr:uid="{00000000-0005-0000-0000-000041770000}"/>
    <cellStyle name="Note 2 2 8 2 2 2" xfId="20108" xr:uid="{00000000-0005-0000-0000-000042770000}"/>
    <cellStyle name="Note 2 2 8 2 3" xfId="20109" xr:uid="{00000000-0005-0000-0000-000043770000}"/>
    <cellStyle name="Note 2 2 8 2 3 2" xfId="20110" xr:uid="{00000000-0005-0000-0000-000044770000}"/>
    <cellStyle name="Note 2 2 8 2 4" xfId="20111" xr:uid="{00000000-0005-0000-0000-000045770000}"/>
    <cellStyle name="Note 2 2 8 2 5" xfId="20112" xr:uid="{00000000-0005-0000-0000-000046770000}"/>
    <cellStyle name="Note 2 2 8 3" xfId="20113" xr:uid="{00000000-0005-0000-0000-000047770000}"/>
    <cellStyle name="Note 2 2 8 3 2" xfId="20114" xr:uid="{00000000-0005-0000-0000-000048770000}"/>
    <cellStyle name="Note 2 2 8 3 2 2" xfId="20115" xr:uid="{00000000-0005-0000-0000-000049770000}"/>
    <cellStyle name="Note 2 2 8 3 3" xfId="20116" xr:uid="{00000000-0005-0000-0000-00004A770000}"/>
    <cellStyle name="Note 2 2 8 3 3 2" xfId="20117" xr:uid="{00000000-0005-0000-0000-00004B770000}"/>
    <cellStyle name="Note 2 2 8 3 4" xfId="20118" xr:uid="{00000000-0005-0000-0000-00004C770000}"/>
    <cellStyle name="Note 2 2 8 3 5" xfId="20119" xr:uid="{00000000-0005-0000-0000-00004D770000}"/>
    <cellStyle name="Note 2 2 8 4" xfId="20120" xr:uid="{00000000-0005-0000-0000-00004E770000}"/>
    <cellStyle name="Note 2 2 8 4 2" xfId="20121" xr:uid="{00000000-0005-0000-0000-00004F770000}"/>
    <cellStyle name="Note 2 2 8 5" xfId="20122" xr:uid="{00000000-0005-0000-0000-000050770000}"/>
    <cellStyle name="Note 2 2 8 5 2" xfId="20123" xr:uid="{00000000-0005-0000-0000-000051770000}"/>
    <cellStyle name="Note 2 2 8 6" xfId="20124" xr:uid="{00000000-0005-0000-0000-000052770000}"/>
    <cellStyle name="Note 2 2 8 6 2" xfId="20125" xr:uid="{00000000-0005-0000-0000-000053770000}"/>
    <cellStyle name="Note 2 2 8 7" xfId="20126" xr:uid="{00000000-0005-0000-0000-000054770000}"/>
    <cellStyle name="Note 2 2 8 8" xfId="20127" xr:uid="{00000000-0005-0000-0000-000055770000}"/>
    <cellStyle name="Note 2 2 9" xfId="20128" xr:uid="{00000000-0005-0000-0000-000056770000}"/>
    <cellStyle name="Note 2 2 9 2" xfId="20129" xr:uid="{00000000-0005-0000-0000-000057770000}"/>
    <cellStyle name="Note 2 2 9 2 2" xfId="20130" xr:uid="{00000000-0005-0000-0000-000058770000}"/>
    <cellStyle name="Note 2 2 9 2 2 2" xfId="20131" xr:uid="{00000000-0005-0000-0000-000059770000}"/>
    <cellStyle name="Note 2 2 9 2 3" xfId="20132" xr:uid="{00000000-0005-0000-0000-00005A770000}"/>
    <cellStyle name="Note 2 2 9 2 3 2" xfId="20133" xr:uid="{00000000-0005-0000-0000-00005B770000}"/>
    <cellStyle name="Note 2 2 9 2 4" xfId="20134" xr:uid="{00000000-0005-0000-0000-00005C770000}"/>
    <cellStyle name="Note 2 2 9 2 5" xfId="20135" xr:uid="{00000000-0005-0000-0000-00005D770000}"/>
    <cellStyle name="Note 2 2 9 3" xfId="20136" xr:uid="{00000000-0005-0000-0000-00005E770000}"/>
    <cellStyle name="Note 2 2 9 3 2" xfId="20137" xr:uid="{00000000-0005-0000-0000-00005F770000}"/>
    <cellStyle name="Note 2 2 9 3 2 2" xfId="20138" xr:uid="{00000000-0005-0000-0000-000060770000}"/>
    <cellStyle name="Note 2 2 9 3 3" xfId="20139" xr:uid="{00000000-0005-0000-0000-000061770000}"/>
    <cellStyle name="Note 2 2 9 3 3 2" xfId="20140" xr:uid="{00000000-0005-0000-0000-000062770000}"/>
    <cellStyle name="Note 2 2 9 3 4" xfId="20141" xr:uid="{00000000-0005-0000-0000-000063770000}"/>
    <cellStyle name="Note 2 2 9 3 5" xfId="20142" xr:uid="{00000000-0005-0000-0000-000064770000}"/>
    <cellStyle name="Note 2 2 9 4" xfId="20143" xr:uid="{00000000-0005-0000-0000-000065770000}"/>
    <cellStyle name="Note 2 2 9 4 2" xfId="20144" xr:uid="{00000000-0005-0000-0000-000066770000}"/>
    <cellStyle name="Note 2 2 9 5" xfId="20145" xr:uid="{00000000-0005-0000-0000-000067770000}"/>
    <cellStyle name="Note 2 2 9 5 2" xfId="20146" xr:uid="{00000000-0005-0000-0000-000068770000}"/>
    <cellStyle name="Note 2 2 9 6" xfId="20147" xr:uid="{00000000-0005-0000-0000-000069770000}"/>
    <cellStyle name="Note 2 2 9 6 2" xfId="20148" xr:uid="{00000000-0005-0000-0000-00006A770000}"/>
    <cellStyle name="Note 2 2 9 7" xfId="20149" xr:uid="{00000000-0005-0000-0000-00006B770000}"/>
    <cellStyle name="Note 2 2 9 8" xfId="20150" xr:uid="{00000000-0005-0000-0000-00006C770000}"/>
    <cellStyle name="Note 2 20" xfId="20151" xr:uid="{00000000-0005-0000-0000-00006D770000}"/>
    <cellStyle name="Note 2 20 2" xfId="20152" xr:uid="{00000000-0005-0000-0000-00006E770000}"/>
    <cellStyle name="Note 2 21" xfId="20153" xr:uid="{00000000-0005-0000-0000-00006F770000}"/>
    <cellStyle name="Note 2 22" xfId="20154" xr:uid="{00000000-0005-0000-0000-000070770000}"/>
    <cellStyle name="Note 2 3" xfId="20155" xr:uid="{00000000-0005-0000-0000-000071770000}"/>
    <cellStyle name="Note 2 3 10" xfId="20156" xr:uid="{00000000-0005-0000-0000-000072770000}"/>
    <cellStyle name="Note 2 3 10 2" xfId="20157" xr:uid="{00000000-0005-0000-0000-000073770000}"/>
    <cellStyle name="Note 2 3 10 2 2" xfId="20158" xr:uid="{00000000-0005-0000-0000-000074770000}"/>
    <cellStyle name="Note 2 3 10 2 2 2" xfId="20159" xr:uid="{00000000-0005-0000-0000-000075770000}"/>
    <cellStyle name="Note 2 3 10 2 3" xfId="20160" xr:uid="{00000000-0005-0000-0000-000076770000}"/>
    <cellStyle name="Note 2 3 10 2 3 2" xfId="20161" xr:uid="{00000000-0005-0000-0000-000077770000}"/>
    <cellStyle name="Note 2 3 10 2 4" xfId="20162" xr:uid="{00000000-0005-0000-0000-000078770000}"/>
    <cellStyle name="Note 2 3 10 2 5" xfId="20163" xr:uid="{00000000-0005-0000-0000-000079770000}"/>
    <cellStyle name="Note 2 3 10 3" xfId="20164" xr:uid="{00000000-0005-0000-0000-00007A770000}"/>
    <cellStyle name="Note 2 3 10 3 2" xfId="20165" xr:uid="{00000000-0005-0000-0000-00007B770000}"/>
    <cellStyle name="Note 2 3 10 3 2 2" xfId="20166" xr:uid="{00000000-0005-0000-0000-00007C770000}"/>
    <cellStyle name="Note 2 3 10 3 3" xfId="20167" xr:uid="{00000000-0005-0000-0000-00007D770000}"/>
    <cellStyle name="Note 2 3 10 3 3 2" xfId="20168" xr:uid="{00000000-0005-0000-0000-00007E770000}"/>
    <cellStyle name="Note 2 3 10 3 4" xfId="20169" xr:uid="{00000000-0005-0000-0000-00007F770000}"/>
    <cellStyle name="Note 2 3 10 3 5" xfId="20170" xr:uid="{00000000-0005-0000-0000-000080770000}"/>
    <cellStyle name="Note 2 3 10 4" xfId="20171" xr:uid="{00000000-0005-0000-0000-000081770000}"/>
    <cellStyle name="Note 2 3 10 4 2" xfId="20172" xr:uid="{00000000-0005-0000-0000-000082770000}"/>
    <cellStyle name="Note 2 3 10 5" xfId="20173" xr:uid="{00000000-0005-0000-0000-000083770000}"/>
    <cellStyle name="Note 2 3 10 5 2" xfId="20174" xr:uid="{00000000-0005-0000-0000-000084770000}"/>
    <cellStyle name="Note 2 3 10 6" xfId="20175" xr:uid="{00000000-0005-0000-0000-000085770000}"/>
    <cellStyle name="Note 2 3 10 6 2" xfId="20176" xr:uid="{00000000-0005-0000-0000-000086770000}"/>
    <cellStyle name="Note 2 3 10 7" xfId="20177" xr:uid="{00000000-0005-0000-0000-000087770000}"/>
    <cellStyle name="Note 2 3 10 8" xfId="20178" xr:uid="{00000000-0005-0000-0000-000088770000}"/>
    <cellStyle name="Note 2 3 11" xfId="20179" xr:uid="{00000000-0005-0000-0000-000089770000}"/>
    <cellStyle name="Note 2 3 11 2" xfId="20180" xr:uid="{00000000-0005-0000-0000-00008A770000}"/>
    <cellStyle name="Note 2 3 11 2 2" xfId="20181" xr:uid="{00000000-0005-0000-0000-00008B770000}"/>
    <cellStyle name="Note 2 3 11 2 2 2" xfId="20182" xr:uid="{00000000-0005-0000-0000-00008C770000}"/>
    <cellStyle name="Note 2 3 11 2 3" xfId="20183" xr:uid="{00000000-0005-0000-0000-00008D770000}"/>
    <cellStyle name="Note 2 3 11 2 3 2" xfId="20184" xr:uid="{00000000-0005-0000-0000-00008E770000}"/>
    <cellStyle name="Note 2 3 11 2 4" xfId="20185" xr:uid="{00000000-0005-0000-0000-00008F770000}"/>
    <cellStyle name="Note 2 3 11 2 5" xfId="20186" xr:uid="{00000000-0005-0000-0000-000090770000}"/>
    <cellStyle name="Note 2 3 11 3" xfId="20187" xr:uid="{00000000-0005-0000-0000-000091770000}"/>
    <cellStyle name="Note 2 3 11 3 2" xfId="20188" xr:uid="{00000000-0005-0000-0000-000092770000}"/>
    <cellStyle name="Note 2 3 11 3 2 2" xfId="20189" xr:uid="{00000000-0005-0000-0000-000093770000}"/>
    <cellStyle name="Note 2 3 11 3 3" xfId="20190" xr:uid="{00000000-0005-0000-0000-000094770000}"/>
    <cellStyle name="Note 2 3 11 3 3 2" xfId="20191" xr:uid="{00000000-0005-0000-0000-000095770000}"/>
    <cellStyle name="Note 2 3 11 3 4" xfId="20192" xr:uid="{00000000-0005-0000-0000-000096770000}"/>
    <cellStyle name="Note 2 3 11 3 5" xfId="20193" xr:uid="{00000000-0005-0000-0000-000097770000}"/>
    <cellStyle name="Note 2 3 11 4" xfId="20194" xr:uid="{00000000-0005-0000-0000-000098770000}"/>
    <cellStyle name="Note 2 3 11 4 2" xfId="20195" xr:uid="{00000000-0005-0000-0000-000099770000}"/>
    <cellStyle name="Note 2 3 11 5" xfId="20196" xr:uid="{00000000-0005-0000-0000-00009A770000}"/>
    <cellStyle name="Note 2 3 11 5 2" xfId="20197" xr:uid="{00000000-0005-0000-0000-00009B770000}"/>
    <cellStyle name="Note 2 3 11 6" xfId="20198" xr:uid="{00000000-0005-0000-0000-00009C770000}"/>
    <cellStyle name="Note 2 3 11 6 2" xfId="20199" xr:uid="{00000000-0005-0000-0000-00009D770000}"/>
    <cellStyle name="Note 2 3 11 7" xfId="20200" xr:uid="{00000000-0005-0000-0000-00009E770000}"/>
    <cellStyle name="Note 2 3 11 8" xfId="20201" xr:uid="{00000000-0005-0000-0000-00009F770000}"/>
    <cellStyle name="Note 2 3 12" xfId="20202" xr:uid="{00000000-0005-0000-0000-0000A0770000}"/>
    <cellStyle name="Note 2 3 12 2" xfId="20203" xr:uid="{00000000-0005-0000-0000-0000A1770000}"/>
    <cellStyle name="Note 2 3 12 2 2" xfId="20204" xr:uid="{00000000-0005-0000-0000-0000A2770000}"/>
    <cellStyle name="Note 2 3 12 2 2 2" xfId="20205" xr:uid="{00000000-0005-0000-0000-0000A3770000}"/>
    <cellStyle name="Note 2 3 12 2 3" xfId="20206" xr:uid="{00000000-0005-0000-0000-0000A4770000}"/>
    <cellStyle name="Note 2 3 12 2 3 2" xfId="20207" xr:uid="{00000000-0005-0000-0000-0000A5770000}"/>
    <cellStyle name="Note 2 3 12 2 4" xfId="20208" xr:uid="{00000000-0005-0000-0000-0000A6770000}"/>
    <cellStyle name="Note 2 3 12 2 5" xfId="20209" xr:uid="{00000000-0005-0000-0000-0000A7770000}"/>
    <cellStyle name="Note 2 3 12 3" xfId="20210" xr:uid="{00000000-0005-0000-0000-0000A8770000}"/>
    <cellStyle name="Note 2 3 12 3 2" xfId="20211" xr:uid="{00000000-0005-0000-0000-0000A9770000}"/>
    <cellStyle name="Note 2 3 12 3 2 2" xfId="20212" xr:uid="{00000000-0005-0000-0000-0000AA770000}"/>
    <cellStyle name="Note 2 3 12 3 3" xfId="20213" xr:uid="{00000000-0005-0000-0000-0000AB770000}"/>
    <cellStyle name="Note 2 3 12 3 3 2" xfId="20214" xr:uid="{00000000-0005-0000-0000-0000AC770000}"/>
    <cellStyle name="Note 2 3 12 3 4" xfId="20215" xr:uid="{00000000-0005-0000-0000-0000AD770000}"/>
    <cellStyle name="Note 2 3 12 3 5" xfId="20216" xr:uid="{00000000-0005-0000-0000-0000AE770000}"/>
    <cellStyle name="Note 2 3 12 4" xfId="20217" xr:uid="{00000000-0005-0000-0000-0000AF770000}"/>
    <cellStyle name="Note 2 3 12 4 2" xfId="20218" xr:uid="{00000000-0005-0000-0000-0000B0770000}"/>
    <cellStyle name="Note 2 3 12 5" xfId="20219" xr:uid="{00000000-0005-0000-0000-0000B1770000}"/>
    <cellStyle name="Note 2 3 12 5 2" xfId="20220" xr:uid="{00000000-0005-0000-0000-0000B2770000}"/>
    <cellStyle name="Note 2 3 12 6" xfId="20221" xr:uid="{00000000-0005-0000-0000-0000B3770000}"/>
    <cellStyle name="Note 2 3 12 6 2" xfId="20222" xr:uid="{00000000-0005-0000-0000-0000B4770000}"/>
    <cellStyle name="Note 2 3 12 7" xfId="20223" xr:uid="{00000000-0005-0000-0000-0000B5770000}"/>
    <cellStyle name="Note 2 3 12 8" xfId="20224" xr:uid="{00000000-0005-0000-0000-0000B6770000}"/>
    <cellStyle name="Note 2 3 13" xfId="20225" xr:uid="{00000000-0005-0000-0000-0000B7770000}"/>
    <cellStyle name="Note 2 3 13 2" xfId="20226" xr:uid="{00000000-0005-0000-0000-0000B8770000}"/>
    <cellStyle name="Note 2 3 13 2 2" xfId="20227" xr:uid="{00000000-0005-0000-0000-0000B9770000}"/>
    <cellStyle name="Note 2 3 13 2 2 2" xfId="20228" xr:uid="{00000000-0005-0000-0000-0000BA770000}"/>
    <cellStyle name="Note 2 3 13 2 3" xfId="20229" xr:uid="{00000000-0005-0000-0000-0000BB770000}"/>
    <cellStyle name="Note 2 3 13 2 3 2" xfId="20230" xr:uid="{00000000-0005-0000-0000-0000BC770000}"/>
    <cellStyle name="Note 2 3 13 2 4" xfId="20231" xr:uid="{00000000-0005-0000-0000-0000BD770000}"/>
    <cellStyle name="Note 2 3 13 2 5" xfId="20232" xr:uid="{00000000-0005-0000-0000-0000BE770000}"/>
    <cellStyle name="Note 2 3 13 3" xfId="20233" xr:uid="{00000000-0005-0000-0000-0000BF770000}"/>
    <cellStyle name="Note 2 3 13 3 2" xfId="20234" xr:uid="{00000000-0005-0000-0000-0000C0770000}"/>
    <cellStyle name="Note 2 3 13 3 2 2" xfId="20235" xr:uid="{00000000-0005-0000-0000-0000C1770000}"/>
    <cellStyle name="Note 2 3 13 3 3" xfId="20236" xr:uid="{00000000-0005-0000-0000-0000C2770000}"/>
    <cellStyle name="Note 2 3 13 3 3 2" xfId="20237" xr:uid="{00000000-0005-0000-0000-0000C3770000}"/>
    <cellStyle name="Note 2 3 13 3 4" xfId="20238" xr:uid="{00000000-0005-0000-0000-0000C4770000}"/>
    <cellStyle name="Note 2 3 13 3 5" xfId="20239" xr:uid="{00000000-0005-0000-0000-0000C5770000}"/>
    <cellStyle name="Note 2 3 13 4" xfId="20240" xr:uid="{00000000-0005-0000-0000-0000C6770000}"/>
    <cellStyle name="Note 2 3 13 4 2" xfId="20241" xr:uid="{00000000-0005-0000-0000-0000C7770000}"/>
    <cellStyle name="Note 2 3 13 5" xfId="20242" xr:uid="{00000000-0005-0000-0000-0000C8770000}"/>
    <cellStyle name="Note 2 3 13 5 2" xfId="20243" xr:uid="{00000000-0005-0000-0000-0000C9770000}"/>
    <cellStyle name="Note 2 3 13 6" xfId="20244" xr:uid="{00000000-0005-0000-0000-0000CA770000}"/>
    <cellStyle name="Note 2 3 13 6 2" xfId="20245" xr:uid="{00000000-0005-0000-0000-0000CB770000}"/>
    <cellStyle name="Note 2 3 13 7" xfId="20246" xr:uid="{00000000-0005-0000-0000-0000CC770000}"/>
    <cellStyle name="Note 2 3 13 8" xfId="20247" xr:uid="{00000000-0005-0000-0000-0000CD770000}"/>
    <cellStyle name="Note 2 3 14" xfId="20248" xr:uid="{00000000-0005-0000-0000-0000CE770000}"/>
    <cellStyle name="Note 2 3 14 2" xfId="20249" xr:uid="{00000000-0005-0000-0000-0000CF770000}"/>
    <cellStyle name="Note 2 3 14 2 2" xfId="20250" xr:uid="{00000000-0005-0000-0000-0000D0770000}"/>
    <cellStyle name="Note 2 3 14 2 2 2" xfId="20251" xr:uid="{00000000-0005-0000-0000-0000D1770000}"/>
    <cellStyle name="Note 2 3 14 2 3" xfId="20252" xr:uid="{00000000-0005-0000-0000-0000D2770000}"/>
    <cellStyle name="Note 2 3 14 2 3 2" xfId="20253" xr:uid="{00000000-0005-0000-0000-0000D3770000}"/>
    <cellStyle name="Note 2 3 14 2 4" xfId="20254" xr:uid="{00000000-0005-0000-0000-0000D4770000}"/>
    <cellStyle name="Note 2 3 14 2 5" xfId="20255" xr:uid="{00000000-0005-0000-0000-0000D5770000}"/>
    <cellStyle name="Note 2 3 14 3" xfId="20256" xr:uid="{00000000-0005-0000-0000-0000D6770000}"/>
    <cellStyle name="Note 2 3 14 3 2" xfId="20257" xr:uid="{00000000-0005-0000-0000-0000D7770000}"/>
    <cellStyle name="Note 2 3 14 3 2 2" xfId="20258" xr:uid="{00000000-0005-0000-0000-0000D8770000}"/>
    <cellStyle name="Note 2 3 14 3 3" xfId="20259" xr:uid="{00000000-0005-0000-0000-0000D9770000}"/>
    <cellStyle name="Note 2 3 14 3 3 2" xfId="20260" xr:uid="{00000000-0005-0000-0000-0000DA770000}"/>
    <cellStyle name="Note 2 3 14 3 4" xfId="20261" xr:uid="{00000000-0005-0000-0000-0000DB770000}"/>
    <cellStyle name="Note 2 3 14 3 5" xfId="20262" xr:uid="{00000000-0005-0000-0000-0000DC770000}"/>
    <cellStyle name="Note 2 3 14 4" xfId="20263" xr:uid="{00000000-0005-0000-0000-0000DD770000}"/>
    <cellStyle name="Note 2 3 14 4 2" xfId="20264" xr:uid="{00000000-0005-0000-0000-0000DE770000}"/>
    <cellStyle name="Note 2 3 14 5" xfId="20265" xr:uid="{00000000-0005-0000-0000-0000DF770000}"/>
    <cellStyle name="Note 2 3 14 5 2" xfId="20266" xr:uid="{00000000-0005-0000-0000-0000E0770000}"/>
    <cellStyle name="Note 2 3 14 6" xfId="20267" xr:uid="{00000000-0005-0000-0000-0000E1770000}"/>
    <cellStyle name="Note 2 3 14 6 2" xfId="20268" xr:uid="{00000000-0005-0000-0000-0000E2770000}"/>
    <cellStyle name="Note 2 3 14 7" xfId="20269" xr:uid="{00000000-0005-0000-0000-0000E3770000}"/>
    <cellStyle name="Note 2 3 14 8" xfId="20270" xr:uid="{00000000-0005-0000-0000-0000E4770000}"/>
    <cellStyle name="Note 2 3 15" xfId="20271" xr:uid="{00000000-0005-0000-0000-0000E5770000}"/>
    <cellStyle name="Note 2 3 15 2" xfId="20272" xr:uid="{00000000-0005-0000-0000-0000E6770000}"/>
    <cellStyle name="Note 2 3 15 2 2" xfId="20273" xr:uid="{00000000-0005-0000-0000-0000E7770000}"/>
    <cellStyle name="Note 2 3 15 2 2 2" xfId="20274" xr:uid="{00000000-0005-0000-0000-0000E8770000}"/>
    <cellStyle name="Note 2 3 15 2 3" xfId="20275" xr:uid="{00000000-0005-0000-0000-0000E9770000}"/>
    <cellStyle name="Note 2 3 15 2 3 2" xfId="20276" xr:uid="{00000000-0005-0000-0000-0000EA770000}"/>
    <cellStyle name="Note 2 3 15 2 4" xfId="20277" xr:uid="{00000000-0005-0000-0000-0000EB770000}"/>
    <cellStyle name="Note 2 3 15 2 5" xfId="20278" xr:uid="{00000000-0005-0000-0000-0000EC770000}"/>
    <cellStyle name="Note 2 3 15 3" xfId="20279" xr:uid="{00000000-0005-0000-0000-0000ED770000}"/>
    <cellStyle name="Note 2 3 15 3 2" xfId="20280" xr:uid="{00000000-0005-0000-0000-0000EE770000}"/>
    <cellStyle name="Note 2 3 15 3 2 2" xfId="20281" xr:uid="{00000000-0005-0000-0000-0000EF770000}"/>
    <cellStyle name="Note 2 3 15 3 3" xfId="20282" xr:uid="{00000000-0005-0000-0000-0000F0770000}"/>
    <cellStyle name="Note 2 3 15 3 3 2" xfId="20283" xr:uid="{00000000-0005-0000-0000-0000F1770000}"/>
    <cellStyle name="Note 2 3 15 3 4" xfId="20284" xr:uid="{00000000-0005-0000-0000-0000F2770000}"/>
    <cellStyle name="Note 2 3 15 3 5" xfId="20285" xr:uid="{00000000-0005-0000-0000-0000F3770000}"/>
    <cellStyle name="Note 2 3 15 4" xfId="20286" xr:uid="{00000000-0005-0000-0000-0000F4770000}"/>
    <cellStyle name="Note 2 3 15 4 2" xfId="20287" xr:uid="{00000000-0005-0000-0000-0000F5770000}"/>
    <cellStyle name="Note 2 3 15 5" xfId="20288" xr:uid="{00000000-0005-0000-0000-0000F6770000}"/>
    <cellStyle name="Note 2 3 15 5 2" xfId="20289" xr:uid="{00000000-0005-0000-0000-0000F7770000}"/>
    <cellStyle name="Note 2 3 15 6" xfId="20290" xr:uid="{00000000-0005-0000-0000-0000F8770000}"/>
    <cellStyle name="Note 2 3 15 7" xfId="20291" xr:uid="{00000000-0005-0000-0000-0000F9770000}"/>
    <cellStyle name="Note 2 3 16" xfId="20292" xr:uid="{00000000-0005-0000-0000-0000FA770000}"/>
    <cellStyle name="Note 2 3 16 2" xfId="20293" xr:uid="{00000000-0005-0000-0000-0000FB770000}"/>
    <cellStyle name="Note 2 3 2" xfId="20294" xr:uid="{00000000-0005-0000-0000-0000FC770000}"/>
    <cellStyle name="Note 2 3 2 10" xfId="20295" xr:uid="{00000000-0005-0000-0000-0000FD770000}"/>
    <cellStyle name="Note 2 3 2 10 2" xfId="20296" xr:uid="{00000000-0005-0000-0000-0000FE770000}"/>
    <cellStyle name="Note 2 3 2 10 2 2" xfId="20297" xr:uid="{00000000-0005-0000-0000-0000FF770000}"/>
    <cellStyle name="Note 2 3 2 10 2 2 2" xfId="20298" xr:uid="{00000000-0005-0000-0000-000000780000}"/>
    <cellStyle name="Note 2 3 2 10 2 3" xfId="20299" xr:uid="{00000000-0005-0000-0000-000001780000}"/>
    <cellStyle name="Note 2 3 2 10 2 3 2" xfId="20300" xr:uid="{00000000-0005-0000-0000-000002780000}"/>
    <cellStyle name="Note 2 3 2 10 2 4" xfId="20301" xr:uid="{00000000-0005-0000-0000-000003780000}"/>
    <cellStyle name="Note 2 3 2 10 2 5" xfId="20302" xr:uid="{00000000-0005-0000-0000-000004780000}"/>
    <cellStyle name="Note 2 3 2 10 3" xfId="20303" xr:uid="{00000000-0005-0000-0000-000005780000}"/>
    <cellStyle name="Note 2 3 2 10 3 2" xfId="20304" xr:uid="{00000000-0005-0000-0000-000006780000}"/>
    <cellStyle name="Note 2 3 2 10 3 2 2" xfId="20305" xr:uid="{00000000-0005-0000-0000-000007780000}"/>
    <cellStyle name="Note 2 3 2 10 3 3" xfId="20306" xr:uid="{00000000-0005-0000-0000-000008780000}"/>
    <cellStyle name="Note 2 3 2 10 3 3 2" xfId="20307" xr:uid="{00000000-0005-0000-0000-000009780000}"/>
    <cellStyle name="Note 2 3 2 10 3 4" xfId="20308" xr:uid="{00000000-0005-0000-0000-00000A780000}"/>
    <cellStyle name="Note 2 3 2 10 3 5" xfId="20309" xr:uid="{00000000-0005-0000-0000-00000B780000}"/>
    <cellStyle name="Note 2 3 2 10 4" xfId="20310" xr:uid="{00000000-0005-0000-0000-00000C780000}"/>
    <cellStyle name="Note 2 3 2 10 4 2" xfId="20311" xr:uid="{00000000-0005-0000-0000-00000D780000}"/>
    <cellStyle name="Note 2 3 2 10 5" xfId="20312" xr:uid="{00000000-0005-0000-0000-00000E780000}"/>
    <cellStyle name="Note 2 3 2 10 5 2" xfId="20313" xr:uid="{00000000-0005-0000-0000-00000F780000}"/>
    <cellStyle name="Note 2 3 2 10 6" xfId="20314" xr:uid="{00000000-0005-0000-0000-000010780000}"/>
    <cellStyle name="Note 2 3 2 10 6 2" xfId="20315" xr:uid="{00000000-0005-0000-0000-000011780000}"/>
    <cellStyle name="Note 2 3 2 10 7" xfId="20316" xr:uid="{00000000-0005-0000-0000-000012780000}"/>
    <cellStyle name="Note 2 3 2 10 8" xfId="20317" xr:uid="{00000000-0005-0000-0000-000013780000}"/>
    <cellStyle name="Note 2 3 2 11" xfId="20318" xr:uid="{00000000-0005-0000-0000-000014780000}"/>
    <cellStyle name="Note 2 3 2 11 2" xfId="20319" xr:uid="{00000000-0005-0000-0000-000015780000}"/>
    <cellStyle name="Note 2 3 2 11 2 2" xfId="20320" xr:uid="{00000000-0005-0000-0000-000016780000}"/>
    <cellStyle name="Note 2 3 2 11 2 2 2" xfId="20321" xr:uid="{00000000-0005-0000-0000-000017780000}"/>
    <cellStyle name="Note 2 3 2 11 2 3" xfId="20322" xr:uid="{00000000-0005-0000-0000-000018780000}"/>
    <cellStyle name="Note 2 3 2 11 2 3 2" xfId="20323" xr:uid="{00000000-0005-0000-0000-000019780000}"/>
    <cellStyle name="Note 2 3 2 11 2 4" xfId="20324" xr:uid="{00000000-0005-0000-0000-00001A780000}"/>
    <cellStyle name="Note 2 3 2 11 2 5" xfId="20325" xr:uid="{00000000-0005-0000-0000-00001B780000}"/>
    <cellStyle name="Note 2 3 2 11 3" xfId="20326" xr:uid="{00000000-0005-0000-0000-00001C780000}"/>
    <cellStyle name="Note 2 3 2 11 3 2" xfId="20327" xr:uid="{00000000-0005-0000-0000-00001D780000}"/>
    <cellStyle name="Note 2 3 2 11 3 2 2" xfId="20328" xr:uid="{00000000-0005-0000-0000-00001E780000}"/>
    <cellStyle name="Note 2 3 2 11 3 3" xfId="20329" xr:uid="{00000000-0005-0000-0000-00001F780000}"/>
    <cellStyle name="Note 2 3 2 11 3 3 2" xfId="20330" xr:uid="{00000000-0005-0000-0000-000020780000}"/>
    <cellStyle name="Note 2 3 2 11 3 4" xfId="20331" xr:uid="{00000000-0005-0000-0000-000021780000}"/>
    <cellStyle name="Note 2 3 2 11 3 5" xfId="20332" xr:uid="{00000000-0005-0000-0000-000022780000}"/>
    <cellStyle name="Note 2 3 2 11 4" xfId="20333" xr:uid="{00000000-0005-0000-0000-000023780000}"/>
    <cellStyle name="Note 2 3 2 11 4 2" xfId="20334" xr:uid="{00000000-0005-0000-0000-000024780000}"/>
    <cellStyle name="Note 2 3 2 11 5" xfId="20335" xr:uid="{00000000-0005-0000-0000-000025780000}"/>
    <cellStyle name="Note 2 3 2 11 5 2" xfId="20336" xr:uid="{00000000-0005-0000-0000-000026780000}"/>
    <cellStyle name="Note 2 3 2 11 6" xfId="20337" xr:uid="{00000000-0005-0000-0000-000027780000}"/>
    <cellStyle name="Note 2 3 2 11 6 2" xfId="20338" xr:uid="{00000000-0005-0000-0000-000028780000}"/>
    <cellStyle name="Note 2 3 2 11 7" xfId="20339" xr:uid="{00000000-0005-0000-0000-000029780000}"/>
    <cellStyle name="Note 2 3 2 11 8" xfId="20340" xr:uid="{00000000-0005-0000-0000-00002A780000}"/>
    <cellStyle name="Note 2 3 2 12" xfId="20341" xr:uid="{00000000-0005-0000-0000-00002B780000}"/>
    <cellStyle name="Note 2 3 2 12 2" xfId="20342" xr:uid="{00000000-0005-0000-0000-00002C780000}"/>
    <cellStyle name="Note 2 3 2 12 2 2" xfId="20343" xr:uid="{00000000-0005-0000-0000-00002D780000}"/>
    <cellStyle name="Note 2 3 2 12 2 2 2" xfId="20344" xr:uid="{00000000-0005-0000-0000-00002E780000}"/>
    <cellStyle name="Note 2 3 2 12 2 3" xfId="20345" xr:uid="{00000000-0005-0000-0000-00002F780000}"/>
    <cellStyle name="Note 2 3 2 12 2 3 2" xfId="20346" xr:uid="{00000000-0005-0000-0000-000030780000}"/>
    <cellStyle name="Note 2 3 2 12 2 4" xfId="20347" xr:uid="{00000000-0005-0000-0000-000031780000}"/>
    <cellStyle name="Note 2 3 2 12 2 5" xfId="20348" xr:uid="{00000000-0005-0000-0000-000032780000}"/>
    <cellStyle name="Note 2 3 2 12 3" xfId="20349" xr:uid="{00000000-0005-0000-0000-000033780000}"/>
    <cellStyle name="Note 2 3 2 12 3 2" xfId="20350" xr:uid="{00000000-0005-0000-0000-000034780000}"/>
    <cellStyle name="Note 2 3 2 12 3 2 2" xfId="20351" xr:uid="{00000000-0005-0000-0000-000035780000}"/>
    <cellStyle name="Note 2 3 2 12 3 3" xfId="20352" xr:uid="{00000000-0005-0000-0000-000036780000}"/>
    <cellStyle name="Note 2 3 2 12 3 3 2" xfId="20353" xr:uid="{00000000-0005-0000-0000-000037780000}"/>
    <cellStyle name="Note 2 3 2 12 3 4" xfId="20354" xr:uid="{00000000-0005-0000-0000-000038780000}"/>
    <cellStyle name="Note 2 3 2 12 3 5" xfId="20355" xr:uid="{00000000-0005-0000-0000-000039780000}"/>
    <cellStyle name="Note 2 3 2 12 4" xfId="20356" xr:uid="{00000000-0005-0000-0000-00003A780000}"/>
    <cellStyle name="Note 2 3 2 12 4 2" xfId="20357" xr:uid="{00000000-0005-0000-0000-00003B780000}"/>
    <cellStyle name="Note 2 3 2 12 5" xfId="20358" xr:uid="{00000000-0005-0000-0000-00003C780000}"/>
    <cellStyle name="Note 2 3 2 12 5 2" xfId="20359" xr:uid="{00000000-0005-0000-0000-00003D780000}"/>
    <cellStyle name="Note 2 3 2 12 6" xfId="20360" xr:uid="{00000000-0005-0000-0000-00003E780000}"/>
    <cellStyle name="Note 2 3 2 12 6 2" xfId="20361" xr:uid="{00000000-0005-0000-0000-00003F780000}"/>
    <cellStyle name="Note 2 3 2 12 7" xfId="20362" xr:uid="{00000000-0005-0000-0000-000040780000}"/>
    <cellStyle name="Note 2 3 2 12 8" xfId="20363" xr:uid="{00000000-0005-0000-0000-000041780000}"/>
    <cellStyle name="Note 2 3 2 13" xfId="20364" xr:uid="{00000000-0005-0000-0000-000042780000}"/>
    <cellStyle name="Note 2 3 2 13 2" xfId="20365" xr:uid="{00000000-0005-0000-0000-000043780000}"/>
    <cellStyle name="Note 2 3 2 13 2 2" xfId="20366" xr:uid="{00000000-0005-0000-0000-000044780000}"/>
    <cellStyle name="Note 2 3 2 13 2 2 2" xfId="20367" xr:uid="{00000000-0005-0000-0000-000045780000}"/>
    <cellStyle name="Note 2 3 2 13 2 3" xfId="20368" xr:uid="{00000000-0005-0000-0000-000046780000}"/>
    <cellStyle name="Note 2 3 2 13 2 3 2" xfId="20369" xr:uid="{00000000-0005-0000-0000-000047780000}"/>
    <cellStyle name="Note 2 3 2 13 2 4" xfId="20370" xr:uid="{00000000-0005-0000-0000-000048780000}"/>
    <cellStyle name="Note 2 3 2 13 2 5" xfId="20371" xr:uid="{00000000-0005-0000-0000-000049780000}"/>
    <cellStyle name="Note 2 3 2 13 3" xfId="20372" xr:uid="{00000000-0005-0000-0000-00004A780000}"/>
    <cellStyle name="Note 2 3 2 13 3 2" xfId="20373" xr:uid="{00000000-0005-0000-0000-00004B780000}"/>
    <cellStyle name="Note 2 3 2 13 3 2 2" xfId="20374" xr:uid="{00000000-0005-0000-0000-00004C780000}"/>
    <cellStyle name="Note 2 3 2 13 3 3" xfId="20375" xr:uid="{00000000-0005-0000-0000-00004D780000}"/>
    <cellStyle name="Note 2 3 2 13 3 3 2" xfId="20376" xr:uid="{00000000-0005-0000-0000-00004E780000}"/>
    <cellStyle name="Note 2 3 2 13 3 4" xfId="20377" xr:uid="{00000000-0005-0000-0000-00004F780000}"/>
    <cellStyle name="Note 2 3 2 13 3 5" xfId="20378" xr:uid="{00000000-0005-0000-0000-000050780000}"/>
    <cellStyle name="Note 2 3 2 13 4" xfId="20379" xr:uid="{00000000-0005-0000-0000-000051780000}"/>
    <cellStyle name="Note 2 3 2 13 4 2" xfId="20380" xr:uid="{00000000-0005-0000-0000-000052780000}"/>
    <cellStyle name="Note 2 3 2 13 5" xfId="20381" xr:uid="{00000000-0005-0000-0000-000053780000}"/>
    <cellStyle name="Note 2 3 2 13 5 2" xfId="20382" xr:uid="{00000000-0005-0000-0000-000054780000}"/>
    <cellStyle name="Note 2 3 2 13 6" xfId="20383" xr:uid="{00000000-0005-0000-0000-000055780000}"/>
    <cellStyle name="Note 2 3 2 13 6 2" xfId="20384" xr:uid="{00000000-0005-0000-0000-000056780000}"/>
    <cellStyle name="Note 2 3 2 13 7" xfId="20385" xr:uid="{00000000-0005-0000-0000-000057780000}"/>
    <cellStyle name="Note 2 3 2 13 8" xfId="20386" xr:uid="{00000000-0005-0000-0000-000058780000}"/>
    <cellStyle name="Note 2 3 2 14" xfId="20387" xr:uid="{00000000-0005-0000-0000-000059780000}"/>
    <cellStyle name="Note 2 3 2 14 2" xfId="20388" xr:uid="{00000000-0005-0000-0000-00005A780000}"/>
    <cellStyle name="Note 2 3 2 14 2 2" xfId="20389" xr:uid="{00000000-0005-0000-0000-00005B780000}"/>
    <cellStyle name="Note 2 3 2 14 2 2 2" xfId="20390" xr:uid="{00000000-0005-0000-0000-00005C780000}"/>
    <cellStyle name="Note 2 3 2 14 2 3" xfId="20391" xr:uid="{00000000-0005-0000-0000-00005D780000}"/>
    <cellStyle name="Note 2 3 2 14 2 3 2" xfId="20392" xr:uid="{00000000-0005-0000-0000-00005E780000}"/>
    <cellStyle name="Note 2 3 2 14 2 4" xfId="20393" xr:uid="{00000000-0005-0000-0000-00005F780000}"/>
    <cellStyle name="Note 2 3 2 14 2 5" xfId="20394" xr:uid="{00000000-0005-0000-0000-000060780000}"/>
    <cellStyle name="Note 2 3 2 14 3" xfId="20395" xr:uid="{00000000-0005-0000-0000-000061780000}"/>
    <cellStyle name="Note 2 3 2 14 3 2" xfId="20396" xr:uid="{00000000-0005-0000-0000-000062780000}"/>
    <cellStyle name="Note 2 3 2 14 3 2 2" xfId="20397" xr:uid="{00000000-0005-0000-0000-000063780000}"/>
    <cellStyle name="Note 2 3 2 14 3 3" xfId="20398" xr:uid="{00000000-0005-0000-0000-000064780000}"/>
    <cellStyle name="Note 2 3 2 14 3 3 2" xfId="20399" xr:uid="{00000000-0005-0000-0000-000065780000}"/>
    <cellStyle name="Note 2 3 2 14 3 4" xfId="20400" xr:uid="{00000000-0005-0000-0000-000066780000}"/>
    <cellStyle name="Note 2 3 2 14 3 5" xfId="20401" xr:uid="{00000000-0005-0000-0000-000067780000}"/>
    <cellStyle name="Note 2 3 2 14 4" xfId="20402" xr:uid="{00000000-0005-0000-0000-000068780000}"/>
    <cellStyle name="Note 2 3 2 14 4 2" xfId="20403" xr:uid="{00000000-0005-0000-0000-000069780000}"/>
    <cellStyle name="Note 2 3 2 14 5" xfId="20404" xr:uid="{00000000-0005-0000-0000-00006A780000}"/>
    <cellStyle name="Note 2 3 2 14 5 2" xfId="20405" xr:uid="{00000000-0005-0000-0000-00006B780000}"/>
    <cellStyle name="Note 2 3 2 14 6" xfId="20406" xr:uid="{00000000-0005-0000-0000-00006C780000}"/>
    <cellStyle name="Note 2 3 2 14 7" xfId="20407" xr:uid="{00000000-0005-0000-0000-00006D780000}"/>
    <cellStyle name="Note 2 3 2 15" xfId="20408" xr:uid="{00000000-0005-0000-0000-00006E780000}"/>
    <cellStyle name="Note 2 3 2 15 2" xfId="20409" xr:uid="{00000000-0005-0000-0000-00006F780000}"/>
    <cellStyle name="Note 2 3 2 15 2 2" xfId="20410" xr:uid="{00000000-0005-0000-0000-000070780000}"/>
    <cellStyle name="Note 2 3 2 15 3" xfId="20411" xr:uid="{00000000-0005-0000-0000-000071780000}"/>
    <cellStyle name="Note 2 3 2 15 3 2" xfId="20412" xr:uid="{00000000-0005-0000-0000-000072780000}"/>
    <cellStyle name="Note 2 3 2 15 4" xfId="20413" xr:uid="{00000000-0005-0000-0000-000073780000}"/>
    <cellStyle name="Note 2 3 2 15 5" xfId="20414" xr:uid="{00000000-0005-0000-0000-000074780000}"/>
    <cellStyle name="Note 2 3 2 16" xfId="20415" xr:uid="{00000000-0005-0000-0000-000075780000}"/>
    <cellStyle name="Note 2 3 2 16 2" xfId="20416" xr:uid="{00000000-0005-0000-0000-000076780000}"/>
    <cellStyle name="Note 2 3 2 17" xfId="20417" xr:uid="{00000000-0005-0000-0000-000077780000}"/>
    <cellStyle name="Note 2 3 2 18" xfId="20418" xr:uid="{00000000-0005-0000-0000-000078780000}"/>
    <cellStyle name="Note 2 3 2 2" xfId="20419" xr:uid="{00000000-0005-0000-0000-000079780000}"/>
    <cellStyle name="Note 2 3 2 2 2" xfId="20420" xr:uid="{00000000-0005-0000-0000-00007A780000}"/>
    <cellStyle name="Note 2 3 2 2 2 2" xfId="20421" xr:uid="{00000000-0005-0000-0000-00007B780000}"/>
    <cellStyle name="Note 2 3 2 2 2 2 2" xfId="20422" xr:uid="{00000000-0005-0000-0000-00007C780000}"/>
    <cellStyle name="Note 2 3 2 2 2 3" xfId="20423" xr:uid="{00000000-0005-0000-0000-00007D780000}"/>
    <cellStyle name="Note 2 3 2 2 2 3 2" xfId="20424" xr:uid="{00000000-0005-0000-0000-00007E780000}"/>
    <cellStyle name="Note 2 3 2 2 2 4" xfId="20425" xr:uid="{00000000-0005-0000-0000-00007F780000}"/>
    <cellStyle name="Note 2 3 2 2 2 5" xfId="20426" xr:uid="{00000000-0005-0000-0000-000080780000}"/>
    <cellStyle name="Note 2 3 2 2 3" xfId="20427" xr:uid="{00000000-0005-0000-0000-000081780000}"/>
    <cellStyle name="Note 2 3 2 2 3 2" xfId="20428" xr:uid="{00000000-0005-0000-0000-000082780000}"/>
    <cellStyle name="Note 2 3 2 2 3 2 2" xfId="20429" xr:uid="{00000000-0005-0000-0000-000083780000}"/>
    <cellStyle name="Note 2 3 2 2 3 3" xfId="20430" xr:uid="{00000000-0005-0000-0000-000084780000}"/>
    <cellStyle name="Note 2 3 2 2 3 3 2" xfId="20431" xr:uid="{00000000-0005-0000-0000-000085780000}"/>
    <cellStyle name="Note 2 3 2 2 3 4" xfId="20432" xr:uid="{00000000-0005-0000-0000-000086780000}"/>
    <cellStyle name="Note 2 3 2 2 3 5" xfId="20433" xr:uid="{00000000-0005-0000-0000-000087780000}"/>
    <cellStyle name="Note 2 3 2 2 4" xfId="20434" xr:uid="{00000000-0005-0000-0000-000088780000}"/>
    <cellStyle name="Note 2 3 2 2 4 2" xfId="20435" xr:uid="{00000000-0005-0000-0000-000089780000}"/>
    <cellStyle name="Note 2 3 2 2 5" xfId="20436" xr:uid="{00000000-0005-0000-0000-00008A780000}"/>
    <cellStyle name="Note 2 3 2 2 5 2" xfId="20437" xr:uid="{00000000-0005-0000-0000-00008B780000}"/>
    <cellStyle name="Note 2 3 2 2 6" xfId="20438" xr:uid="{00000000-0005-0000-0000-00008C780000}"/>
    <cellStyle name="Note 2 3 2 2 7" xfId="20439" xr:uid="{00000000-0005-0000-0000-00008D780000}"/>
    <cellStyle name="Note 2 3 2 3" xfId="20440" xr:uid="{00000000-0005-0000-0000-00008E780000}"/>
    <cellStyle name="Note 2 3 2 3 2" xfId="20441" xr:uid="{00000000-0005-0000-0000-00008F780000}"/>
    <cellStyle name="Note 2 3 2 3 2 2" xfId="20442" xr:uid="{00000000-0005-0000-0000-000090780000}"/>
    <cellStyle name="Note 2 3 2 3 2 2 2" xfId="20443" xr:uid="{00000000-0005-0000-0000-000091780000}"/>
    <cellStyle name="Note 2 3 2 3 2 3" xfId="20444" xr:uid="{00000000-0005-0000-0000-000092780000}"/>
    <cellStyle name="Note 2 3 2 3 2 3 2" xfId="20445" xr:uid="{00000000-0005-0000-0000-000093780000}"/>
    <cellStyle name="Note 2 3 2 3 2 4" xfId="20446" xr:uid="{00000000-0005-0000-0000-000094780000}"/>
    <cellStyle name="Note 2 3 2 3 2 5" xfId="20447" xr:uid="{00000000-0005-0000-0000-000095780000}"/>
    <cellStyle name="Note 2 3 2 3 3" xfId="20448" xr:uid="{00000000-0005-0000-0000-000096780000}"/>
    <cellStyle name="Note 2 3 2 3 3 2" xfId="20449" xr:uid="{00000000-0005-0000-0000-000097780000}"/>
    <cellStyle name="Note 2 3 2 3 3 2 2" xfId="20450" xr:uid="{00000000-0005-0000-0000-000098780000}"/>
    <cellStyle name="Note 2 3 2 3 3 3" xfId="20451" xr:uid="{00000000-0005-0000-0000-000099780000}"/>
    <cellStyle name="Note 2 3 2 3 3 3 2" xfId="20452" xr:uid="{00000000-0005-0000-0000-00009A780000}"/>
    <cellStyle name="Note 2 3 2 3 3 4" xfId="20453" xr:uid="{00000000-0005-0000-0000-00009B780000}"/>
    <cellStyle name="Note 2 3 2 3 3 5" xfId="20454" xr:uid="{00000000-0005-0000-0000-00009C780000}"/>
    <cellStyle name="Note 2 3 2 3 4" xfId="20455" xr:uid="{00000000-0005-0000-0000-00009D780000}"/>
    <cellStyle name="Note 2 3 2 3 4 2" xfId="20456" xr:uid="{00000000-0005-0000-0000-00009E780000}"/>
    <cellStyle name="Note 2 3 2 3 5" xfId="20457" xr:uid="{00000000-0005-0000-0000-00009F780000}"/>
    <cellStyle name="Note 2 3 2 3 5 2" xfId="20458" xr:uid="{00000000-0005-0000-0000-0000A0780000}"/>
    <cellStyle name="Note 2 3 2 3 6" xfId="20459" xr:uid="{00000000-0005-0000-0000-0000A1780000}"/>
    <cellStyle name="Note 2 3 2 3 6 2" xfId="20460" xr:uid="{00000000-0005-0000-0000-0000A2780000}"/>
    <cellStyle name="Note 2 3 2 3 7" xfId="20461" xr:uid="{00000000-0005-0000-0000-0000A3780000}"/>
    <cellStyle name="Note 2 3 2 3 8" xfId="20462" xr:uid="{00000000-0005-0000-0000-0000A4780000}"/>
    <cellStyle name="Note 2 3 2 4" xfId="20463" xr:uid="{00000000-0005-0000-0000-0000A5780000}"/>
    <cellStyle name="Note 2 3 2 4 2" xfId="20464" xr:uid="{00000000-0005-0000-0000-0000A6780000}"/>
    <cellStyle name="Note 2 3 2 4 2 2" xfId="20465" xr:uid="{00000000-0005-0000-0000-0000A7780000}"/>
    <cellStyle name="Note 2 3 2 4 2 2 2" xfId="20466" xr:uid="{00000000-0005-0000-0000-0000A8780000}"/>
    <cellStyle name="Note 2 3 2 4 2 3" xfId="20467" xr:uid="{00000000-0005-0000-0000-0000A9780000}"/>
    <cellStyle name="Note 2 3 2 4 2 3 2" xfId="20468" xr:uid="{00000000-0005-0000-0000-0000AA780000}"/>
    <cellStyle name="Note 2 3 2 4 2 4" xfId="20469" xr:uid="{00000000-0005-0000-0000-0000AB780000}"/>
    <cellStyle name="Note 2 3 2 4 2 5" xfId="20470" xr:uid="{00000000-0005-0000-0000-0000AC780000}"/>
    <cellStyle name="Note 2 3 2 4 3" xfId="20471" xr:uid="{00000000-0005-0000-0000-0000AD780000}"/>
    <cellStyle name="Note 2 3 2 4 3 2" xfId="20472" xr:uid="{00000000-0005-0000-0000-0000AE780000}"/>
    <cellStyle name="Note 2 3 2 4 3 2 2" xfId="20473" xr:uid="{00000000-0005-0000-0000-0000AF780000}"/>
    <cellStyle name="Note 2 3 2 4 3 3" xfId="20474" xr:uid="{00000000-0005-0000-0000-0000B0780000}"/>
    <cellStyle name="Note 2 3 2 4 3 3 2" xfId="20475" xr:uid="{00000000-0005-0000-0000-0000B1780000}"/>
    <cellStyle name="Note 2 3 2 4 3 4" xfId="20476" xr:uid="{00000000-0005-0000-0000-0000B2780000}"/>
    <cellStyle name="Note 2 3 2 4 3 5" xfId="20477" xr:uid="{00000000-0005-0000-0000-0000B3780000}"/>
    <cellStyle name="Note 2 3 2 4 4" xfId="20478" xr:uid="{00000000-0005-0000-0000-0000B4780000}"/>
    <cellStyle name="Note 2 3 2 4 4 2" xfId="20479" xr:uid="{00000000-0005-0000-0000-0000B5780000}"/>
    <cellStyle name="Note 2 3 2 4 5" xfId="20480" xr:uid="{00000000-0005-0000-0000-0000B6780000}"/>
    <cellStyle name="Note 2 3 2 4 5 2" xfId="20481" xr:uid="{00000000-0005-0000-0000-0000B7780000}"/>
    <cellStyle name="Note 2 3 2 4 6" xfId="20482" xr:uid="{00000000-0005-0000-0000-0000B8780000}"/>
    <cellStyle name="Note 2 3 2 4 6 2" xfId="20483" xr:uid="{00000000-0005-0000-0000-0000B9780000}"/>
    <cellStyle name="Note 2 3 2 4 7" xfId="20484" xr:uid="{00000000-0005-0000-0000-0000BA780000}"/>
    <cellStyle name="Note 2 3 2 4 8" xfId="20485" xr:uid="{00000000-0005-0000-0000-0000BB780000}"/>
    <cellStyle name="Note 2 3 2 5" xfId="20486" xr:uid="{00000000-0005-0000-0000-0000BC780000}"/>
    <cellStyle name="Note 2 3 2 5 2" xfId="20487" xr:uid="{00000000-0005-0000-0000-0000BD780000}"/>
    <cellStyle name="Note 2 3 2 5 2 2" xfId="20488" xr:uid="{00000000-0005-0000-0000-0000BE780000}"/>
    <cellStyle name="Note 2 3 2 5 2 2 2" xfId="20489" xr:uid="{00000000-0005-0000-0000-0000BF780000}"/>
    <cellStyle name="Note 2 3 2 5 2 3" xfId="20490" xr:uid="{00000000-0005-0000-0000-0000C0780000}"/>
    <cellStyle name="Note 2 3 2 5 2 3 2" xfId="20491" xr:uid="{00000000-0005-0000-0000-0000C1780000}"/>
    <cellStyle name="Note 2 3 2 5 2 4" xfId="20492" xr:uid="{00000000-0005-0000-0000-0000C2780000}"/>
    <cellStyle name="Note 2 3 2 5 2 5" xfId="20493" xr:uid="{00000000-0005-0000-0000-0000C3780000}"/>
    <cellStyle name="Note 2 3 2 5 3" xfId="20494" xr:uid="{00000000-0005-0000-0000-0000C4780000}"/>
    <cellStyle name="Note 2 3 2 5 3 2" xfId="20495" xr:uid="{00000000-0005-0000-0000-0000C5780000}"/>
    <cellStyle name="Note 2 3 2 5 3 2 2" xfId="20496" xr:uid="{00000000-0005-0000-0000-0000C6780000}"/>
    <cellStyle name="Note 2 3 2 5 3 3" xfId="20497" xr:uid="{00000000-0005-0000-0000-0000C7780000}"/>
    <cellStyle name="Note 2 3 2 5 3 3 2" xfId="20498" xr:uid="{00000000-0005-0000-0000-0000C8780000}"/>
    <cellStyle name="Note 2 3 2 5 3 4" xfId="20499" xr:uid="{00000000-0005-0000-0000-0000C9780000}"/>
    <cellStyle name="Note 2 3 2 5 3 5" xfId="20500" xr:uid="{00000000-0005-0000-0000-0000CA780000}"/>
    <cellStyle name="Note 2 3 2 5 4" xfId="20501" xr:uid="{00000000-0005-0000-0000-0000CB780000}"/>
    <cellStyle name="Note 2 3 2 5 4 2" xfId="20502" xr:uid="{00000000-0005-0000-0000-0000CC780000}"/>
    <cellStyle name="Note 2 3 2 5 5" xfId="20503" xr:uid="{00000000-0005-0000-0000-0000CD780000}"/>
    <cellStyle name="Note 2 3 2 5 5 2" xfId="20504" xr:uid="{00000000-0005-0000-0000-0000CE780000}"/>
    <cellStyle name="Note 2 3 2 5 6" xfId="20505" xr:uid="{00000000-0005-0000-0000-0000CF780000}"/>
    <cellStyle name="Note 2 3 2 5 6 2" xfId="20506" xr:uid="{00000000-0005-0000-0000-0000D0780000}"/>
    <cellStyle name="Note 2 3 2 5 7" xfId="20507" xr:uid="{00000000-0005-0000-0000-0000D1780000}"/>
    <cellStyle name="Note 2 3 2 5 8" xfId="20508" xr:uid="{00000000-0005-0000-0000-0000D2780000}"/>
    <cellStyle name="Note 2 3 2 6" xfId="20509" xr:uid="{00000000-0005-0000-0000-0000D3780000}"/>
    <cellStyle name="Note 2 3 2 6 2" xfId="20510" xr:uid="{00000000-0005-0000-0000-0000D4780000}"/>
    <cellStyle name="Note 2 3 2 6 2 2" xfId="20511" xr:uid="{00000000-0005-0000-0000-0000D5780000}"/>
    <cellStyle name="Note 2 3 2 6 2 2 2" xfId="20512" xr:uid="{00000000-0005-0000-0000-0000D6780000}"/>
    <cellStyle name="Note 2 3 2 6 2 3" xfId="20513" xr:uid="{00000000-0005-0000-0000-0000D7780000}"/>
    <cellStyle name="Note 2 3 2 6 2 3 2" xfId="20514" xr:uid="{00000000-0005-0000-0000-0000D8780000}"/>
    <cellStyle name="Note 2 3 2 6 2 4" xfId="20515" xr:uid="{00000000-0005-0000-0000-0000D9780000}"/>
    <cellStyle name="Note 2 3 2 6 2 5" xfId="20516" xr:uid="{00000000-0005-0000-0000-0000DA780000}"/>
    <cellStyle name="Note 2 3 2 6 3" xfId="20517" xr:uid="{00000000-0005-0000-0000-0000DB780000}"/>
    <cellStyle name="Note 2 3 2 6 3 2" xfId="20518" xr:uid="{00000000-0005-0000-0000-0000DC780000}"/>
    <cellStyle name="Note 2 3 2 6 3 2 2" xfId="20519" xr:uid="{00000000-0005-0000-0000-0000DD780000}"/>
    <cellStyle name="Note 2 3 2 6 3 3" xfId="20520" xr:uid="{00000000-0005-0000-0000-0000DE780000}"/>
    <cellStyle name="Note 2 3 2 6 3 3 2" xfId="20521" xr:uid="{00000000-0005-0000-0000-0000DF780000}"/>
    <cellStyle name="Note 2 3 2 6 3 4" xfId="20522" xr:uid="{00000000-0005-0000-0000-0000E0780000}"/>
    <cellStyle name="Note 2 3 2 6 3 5" xfId="20523" xr:uid="{00000000-0005-0000-0000-0000E1780000}"/>
    <cellStyle name="Note 2 3 2 6 4" xfId="20524" xr:uid="{00000000-0005-0000-0000-0000E2780000}"/>
    <cellStyle name="Note 2 3 2 6 4 2" xfId="20525" xr:uid="{00000000-0005-0000-0000-0000E3780000}"/>
    <cellStyle name="Note 2 3 2 6 5" xfId="20526" xr:uid="{00000000-0005-0000-0000-0000E4780000}"/>
    <cellStyle name="Note 2 3 2 6 5 2" xfId="20527" xr:uid="{00000000-0005-0000-0000-0000E5780000}"/>
    <cellStyle name="Note 2 3 2 6 6" xfId="20528" xr:uid="{00000000-0005-0000-0000-0000E6780000}"/>
    <cellStyle name="Note 2 3 2 6 6 2" xfId="20529" xr:uid="{00000000-0005-0000-0000-0000E7780000}"/>
    <cellStyle name="Note 2 3 2 6 7" xfId="20530" xr:uid="{00000000-0005-0000-0000-0000E8780000}"/>
    <cellStyle name="Note 2 3 2 6 8" xfId="20531" xr:uid="{00000000-0005-0000-0000-0000E9780000}"/>
    <cellStyle name="Note 2 3 2 7" xfId="20532" xr:uid="{00000000-0005-0000-0000-0000EA780000}"/>
    <cellStyle name="Note 2 3 2 7 2" xfId="20533" xr:uid="{00000000-0005-0000-0000-0000EB780000}"/>
    <cellStyle name="Note 2 3 2 7 2 2" xfId="20534" xr:uid="{00000000-0005-0000-0000-0000EC780000}"/>
    <cellStyle name="Note 2 3 2 7 2 2 2" xfId="20535" xr:uid="{00000000-0005-0000-0000-0000ED780000}"/>
    <cellStyle name="Note 2 3 2 7 2 3" xfId="20536" xr:uid="{00000000-0005-0000-0000-0000EE780000}"/>
    <cellStyle name="Note 2 3 2 7 2 3 2" xfId="20537" xr:uid="{00000000-0005-0000-0000-0000EF780000}"/>
    <cellStyle name="Note 2 3 2 7 2 4" xfId="20538" xr:uid="{00000000-0005-0000-0000-0000F0780000}"/>
    <cellStyle name="Note 2 3 2 7 2 5" xfId="20539" xr:uid="{00000000-0005-0000-0000-0000F1780000}"/>
    <cellStyle name="Note 2 3 2 7 3" xfId="20540" xr:uid="{00000000-0005-0000-0000-0000F2780000}"/>
    <cellStyle name="Note 2 3 2 7 3 2" xfId="20541" xr:uid="{00000000-0005-0000-0000-0000F3780000}"/>
    <cellStyle name="Note 2 3 2 7 3 2 2" xfId="20542" xr:uid="{00000000-0005-0000-0000-0000F4780000}"/>
    <cellStyle name="Note 2 3 2 7 3 3" xfId="20543" xr:uid="{00000000-0005-0000-0000-0000F5780000}"/>
    <cellStyle name="Note 2 3 2 7 3 3 2" xfId="20544" xr:uid="{00000000-0005-0000-0000-0000F6780000}"/>
    <cellStyle name="Note 2 3 2 7 3 4" xfId="20545" xr:uid="{00000000-0005-0000-0000-0000F7780000}"/>
    <cellStyle name="Note 2 3 2 7 3 5" xfId="20546" xr:uid="{00000000-0005-0000-0000-0000F8780000}"/>
    <cellStyle name="Note 2 3 2 7 4" xfId="20547" xr:uid="{00000000-0005-0000-0000-0000F9780000}"/>
    <cellStyle name="Note 2 3 2 7 4 2" xfId="20548" xr:uid="{00000000-0005-0000-0000-0000FA780000}"/>
    <cellStyle name="Note 2 3 2 7 5" xfId="20549" xr:uid="{00000000-0005-0000-0000-0000FB780000}"/>
    <cellStyle name="Note 2 3 2 7 5 2" xfId="20550" xr:uid="{00000000-0005-0000-0000-0000FC780000}"/>
    <cellStyle name="Note 2 3 2 7 6" xfId="20551" xr:uid="{00000000-0005-0000-0000-0000FD780000}"/>
    <cellStyle name="Note 2 3 2 7 6 2" xfId="20552" xr:uid="{00000000-0005-0000-0000-0000FE780000}"/>
    <cellStyle name="Note 2 3 2 7 7" xfId="20553" xr:uid="{00000000-0005-0000-0000-0000FF780000}"/>
    <cellStyle name="Note 2 3 2 7 8" xfId="20554" xr:uid="{00000000-0005-0000-0000-000000790000}"/>
    <cellStyle name="Note 2 3 2 8" xfId="20555" xr:uid="{00000000-0005-0000-0000-000001790000}"/>
    <cellStyle name="Note 2 3 2 8 2" xfId="20556" xr:uid="{00000000-0005-0000-0000-000002790000}"/>
    <cellStyle name="Note 2 3 2 8 2 2" xfId="20557" xr:uid="{00000000-0005-0000-0000-000003790000}"/>
    <cellStyle name="Note 2 3 2 8 2 2 2" xfId="20558" xr:uid="{00000000-0005-0000-0000-000004790000}"/>
    <cellStyle name="Note 2 3 2 8 2 3" xfId="20559" xr:uid="{00000000-0005-0000-0000-000005790000}"/>
    <cellStyle name="Note 2 3 2 8 2 3 2" xfId="20560" xr:uid="{00000000-0005-0000-0000-000006790000}"/>
    <cellStyle name="Note 2 3 2 8 2 4" xfId="20561" xr:uid="{00000000-0005-0000-0000-000007790000}"/>
    <cellStyle name="Note 2 3 2 8 2 5" xfId="20562" xr:uid="{00000000-0005-0000-0000-000008790000}"/>
    <cellStyle name="Note 2 3 2 8 3" xfId="20563" xr:uid="{00000000-0005-0000-0000-000009790000}"/>
    <cellStyle name="Note 2 3 2 8 3 2" xfId="20564" xr:uid="{00000000-0005-0000-0000-00000A790000}"/>
    <cellStyle name="Note 2 3 2 8 3 2 2" xfId="20565" xr:uid="{00000000-0005-0000-0000-00000B790000}"/>
    <cellStyle name="Note 2 3 2 8 3 3" xfId="20566" xr:uid="{00000000-0005-0000-0000-00000C790000}"/>
    <cellStyle name="Note 2 3 2 8 3 3 2" xfId="20567" xr:uid="{00000000-0005-0000-0000-00000D790000}"/>
    <cellStyle name="Note 2 3 2 8 3 4" xfId="20568" xr:uid="{00000000-0005-0000-0000-00000E790000}"/>
    <cellStyle name="Note 2 3 2 8 3 5" xfId="20569" xr:uid="{00000000-0005-0000-0000-00000F790000}"/>
    <cellStyle name="Note 2 3 2 8 4" xfId="20570" xr:uid="{00000000-0005-0000-0000-000010790000}"/>
    <cellStyle name="Note 2 3 2 8 4 2" xfId="20571" xr:uid="{00000000-0005-0000-0000-000011790000}"/>
    <cellStyle name="Note 2 3 2 8 5" xfId="20572" xr:uid="{00000000-0005-0000-0000-000012790000}"/>
    <cellStyle name="Note 2 3 2 8 5 2" xfId="20573" xr:uid="{00000000-0005-0000-0000-000013790000}"/>
    <cellStyle name="Note 2 3 2 8 6" xfId="20574" xr:uid="{00000000-0005-0000-0000-000014790000}"/>
    <cellStyle name="Note 2 3 2 8 6 2" xfId="20575" xr:uid="{00000000-0005-0000-0000-000015790000}"/>
    <cellStyle name="Note 2 3 2 8 7" xfId="20576" xr:uid="{00000000-0005-0000-0000-000016790000}"/>
    <cellStyle name="Note 2 3 2 8 8" xfId="20577" xr:uid="{00000000-0005-0000-0000-000017790000}"/>
    <cellStyle name="Note 2 3 2 9" xfId="20578" xr:uid="{00000000-0005-0000-0000-000018790000}"/>
    <cellStyle name="Note 2 3 2 9 2" xfId="20579" xr:uid="{00000000-0005-0000-0000-000019790000}"/>
    <cellStyle name="Note 2 3 2 9 2 2" xfId="20580" xr:uid="{00000000-0005-0000-0000-00001A790000}"/>
    <cellStyle name="Note 2 3 2 9 2 2 2" xfId="20581" xr:uid="{00000000-0005-0000-0000-00001B790000}"/>
    <cellStyle name="Note 2 3 2 9 2 3" xfId="20582" xr:uid="{00000000-0005-0000-0000-00001C790000}"/>
    <cellStyle name="Note 2 3 2 9 2 3 2" xfId="20583" xr:uid="{00000000-0005-0000-0000-00001D790000}"/>
    <cellStyle name="Note 2 3 2 9 2 4" xfId="20584" xr:uid="{00000000-0005-0000-0000-00001E790000}"/>
    <cellStyle name="Note 2 3 2 9 2 5" xfId="20585" xr:uid="{00000000-0005-0000-0000-00001F790000}"/>
    <cellStyle name="Note 2 3 2 9 3" xfId="20586" xr:uid="{00000000-0005-0000-0000-000020790000}"/>
    <cellStyle name="Note 2 3 2 9 3 2" xfId="20587" xr:uid="{00000000-0005-0000-0000-000021790000}"/>
    <cellStyle name="Note 2 3 2 9 3 2 2" xfId="20588" xr:uid="{00000000-0005-0000-0000-000022790000}"/>
    <cellStyle name="Note 2 3 2 9 3 3" xfId="20589" xr:uid="{00000000-0005-0000-0000-000023790000}"/>
    <cellStyle name="Note 2 3 2 9 3 3 2" xfId="20590" xr:uid="{00000000-0005-0000-0000-000024790000}"/>
    <cellStyle name="Note 2 3 2 9 3 4" xfId="20591" xr:uid="{00000000-0005-0000-0000-000025790000}"/>
    <cellStyle name="Note 2 3 2 9 3 5" xfId="20592" xr:uid="{00000000-0005-0000-0000-000026790000}"/>
    <cellStyle name="Note 2 3 2 9 4" xfId="20593" xr:uid="{00000000-0005-0000-0000-000027790000}"/>
    <cellStyle name="Note 2 3 2 9 4 2" xfId="20594" xr:uid="{00000000-0005-0000-0000-000028790000}"/>
    <cellStyle name="Note 2 3 2 9 5" xfId="20595" xr:uid="{00000000-0005-0000-0000-000029790000}"/>
    <cellStyle name="Note 2 3 2 9 5 2" xfId="20596" xr:uid="{00000000-0005-0000-0000-00002A790000}"/>
    <cellStyle name="Note 2 3 2 9 6" xfId="20597" xr:uid="{00000000-0005-0000-0000-00002B790000}"/>
    <cellStyle name="Note 2 3 2 9 6 2" xfId="20598" xr:uid="{00000000-0005-0000-0000-00002C790000}"/>
    <cellStyle name="Note 2 3 2 9 7" xfId="20599" xr:uid="{00000000-0005-0000-0000-00002D790000}"/>
    <cellStyle name="Note 2 3 2 9 8" xfId="20600" xr:uid="{00000000-0005-0000-0000-00002E790000}"/>
    <cellStyle name="Note 2 3 3" xfId="20601" xr:uid="{00000000-0005-0000-0000-00002F790000}"/>
    <cellStyle name="Note 2 3 3 2" xfId="20602" xr:uid="{00000000-0005-0000-0000-000030790000}"/>
    <cellStyle name="Note 2 3 3 2 2" xfId="20603" xr:uid="{00000000-0005-0000-0000-000031790000}"/>
    <cellStyle name="Note 2 3 3 2 2 2" xfId="20604" xr:uid="{00000000-0005-0000-0000-000032790000}"/>
    <cellStyle name="Note 2 3 3 2 3" xfId="20605" xr:uid="{00000000-0005-0000-0000-000033790000}"/>
    <cellStyle name="Note 2 3 3 2 3 2" xfId="20606" xr:uid="{00000000-0005-0000-0000-000034790000}"/>
    <cellStyle name="Note 2 3 3 2 4" xfId="20607" xr:uid="{00000000-0005-0000-0000-000035790000}"/>
    <cellStyle name="Note 2 3 3 2 5" xfId="20608" xr:uid="{00000000-0005-0000-0000-000036790000}"/>
    <cellStyle name="Note 2 3 3 3" xfId="20609" xr:uid="{00000000-0005-0000-0000-000037790000}"/>
    <cellStyle name="Note 2 3 3 3 2" xfId="20610" xr:uid="{00000000-0005-0000-0000-000038790000}"/>
    <cellStyle name="Note 2 3 3 3 2 2" xfId="20611" xr:uid="{00000000-0005-0000-0000-000039790000}"/>
    <cellStyle name="Note 2 3 3 3 3" xfId="20612" xr:uid="{00000000-0005-0000-0000-00003A790000}"/>
    <cellStyle name="Note 2 3 3 3 3 2" xfId="20613" xr:uid="{00000000-0005-0000-0000-00003B790000}"/>
    <cellStyle name="Note 2 3 3 3 4" xfId="20614" xr:uid="{00000000-0005-0000-0000-00003C790000}"/>
    <cellStyle name="Note 2 3 3 3 5" xfId="20615" xr:uid="{00000000-0005-0000-0000-00003D790000}"/>
    <cellStyle name="Note 2 3 3 4" xfId="20616" xr:uid="{00000000-0005-0000-0000-00003E790000}"/>
    <cellStyle name="Note 2 3 3 4 2" xfId="20617" xr:uid="{00000000-0005-0000-0000-00003F790000}"/>
    <cellStyle name="Note 2 3 3 5" xfId="20618" xr:uid="{00000000-0005-0000-0000-000040790000}"/>
    <cellStyle name="Note 2 3 3 5 2" xfId="20619" xr:uid="{00000000-0005-0000-0000-000041790000}"/>
    <cellStyle name="Note 2 3 3 6" xfId="20620" xr:uid="{00000000-0005-0000-0000-000042790000}"/>
    <cellStyle name="Note 2 3 3 7" xfId="20621" xr:uid="{00000000-0005-0000-0000-000043790000}"/>
    <cellStyle name="Note 2 3 4" xfId="20622" xr:uid="{00000000-0005-0000-0000-000044790000}"/>
    <cellStyle name="Note 2 3 4 2" xfId="20623" xr:uid="{00000000-0005-0000-0000-000045790000}"/>
    <cellStyle name="Note 2 3 4 2 2" xfId="20624" xr:uid="{00000000-0005-0000-0000-000046790000}"/>
    <cellStyle name="Note 2 3 4 2 2 2" xfId="20625" xr:uid="{00000000-0005-0000-0000-000047790000}"/>
    <cellStyle name="Note 2 3 4 2 3" xfId="20626" xr:uid="{00000000-0005-0000-0000-000048790000}"/>
    <cellStyle name="Note 2 3 4 2 3 2" xfId="20627" xr:uid="{00000000-0005-0000-0000-000049790000}"/>
    <cellStyle name="Note 2 3 4 2 4" xfId="20628" xr:uid="{00000000-0005-0000-0000-00004A790000}"/>
    <cellStyle name="Note 2 3 4 2 5" xfId="20629" xr:uid="{00000000-0005-0000-0000-00004B790000}"/>
    <cellStyle name="Note 2 3 4 3" xfId="20630" xr:uid="{00000000-0005-0000-0000-00004C790000}"/>
    <cellStyle name="Note 2 3 4 3 2" xfId="20631" xr:uid="{00000000-0005-0000-0000-00004D790000}"/>
    <cellStyle name="Note 2 3 4 3 2 2" xfId="20632" xr:uid="{00000000-0005-0000-0000-00004E790000}"/>
    <cellStyle name="Note 2 3 4 3 3" xfId="20633" xr:uid="{00000000-0005-0000-0000-00004F790000}"/>
    <cellStyle name="Note 2 3 4 3 3 2" xfId="20634" xr:uid="{00000000-0005-0000-0000-000050790000}"/>
    <cellStyle name="Note 2 3 4 3 4" xfId="20635" xr:uid="{00000000-0005-0000-0000-000051790000}"/>
    <cellStyle name="Note 2 3 4 3 5" xfId="20636" xr:uid="{00000000-0005-0000-0000-000052790000}"/>
    <cellStyle name="Note 2 3 4 4" xfId="20637" xr:uid="{00000000-0005-0000-0000-000053790000}"/>
    <cellStyle name="Note 2 3 4 4 2" xfId="20638" xr:uid="{00000000-0005-0000-0000-000054790000}"/>
    <cellStyle name="Note 2 3 4 5" xfId="20639" xr:uid="{00000000-0005-0000-0000-000055790000}"/>
    <cellStyle name="Note 2 3 4 5 2" xfId="20640" xr:uid="{00000000-0005-0000-0000-000056790000}"/>
    <cellStyle name="Note 2 3 4 6" xfId="20641" xr:uid="{00000000-0005-0000-0000-000057790000}"/>
    <cellStyle name="Note 2 3 4 6 2" xfId="20642" xr:uid="{00000000-0005-0000-0000-000058790000}"/>
    <cellStyle name="Note 2 3 4 7" xfId="20643" xr:uid="{00000000-0005-0000-0000-000059790000}"/>
    <cellStyle name="Note 2 3 4 8" xfId="20644" xr:uid="{00000000-0005-0000-0000-00005A790000}"/>
    <cellStyle name="Note 2 3 5" xfId="20645" xr:uid="{00000000-0005-0000-0000-00005B790000}"/>
    <cellStyle name="Note 2 3 5 2" xfId="20646" xr:uid="{00000000-0005-0000-0000-00005C790000}"/>
    <cellStyle name="Note 2 3 5 2 2" xfId="20647" xr:uid="{00000000-0005-0000-0000-00005D790000}"/>
    <cellStyle name="Note 2 3 5 2 2 2" xfId="20648" xr:uid="{00000000-0005-0000-0000-00005E790000}"/>
    <cellStyle name="Note 2 3 5 2 3" xfId="20649" xr:uid="{00000000-0005-0000-0000-00005F790000}"/>
    <cellStyle name="Note 2 3 5 2 3 2" xfId="20650" xr:uid="{00000000-0005-0000-0000-000060790000}"/>
    <cellStyle name="Note 2 3 5 2 4" xfId="20651" xr:uid="{00000000-0005-0000-0000-000061790000}"/>
    <cellStyle name="Note 2 3 5 2 5" xfId="20652" xr:uid="{00000000-0005-0000-0000-000062790000}"/>
    <cellStyle name="Note 2 3 5 3" xfId="20653" xr:uid="{00000000-0005-0000-0000-000063790000}"/>
    <cellStyle name="Note 2 3 5 3 2" xfId="20654" xr:uid="{00000000-0005-0000-0000-000064790000}"/>
    <cellStyle name="Note 2 3 5 3 2 2" xfId="20655" xr:uid="{00000000-0005-0000-0000-000065790000}"/>
    <cellStyle name="Note 2 3 5 3 3" xfId="20656" xr:uid="{00000000-0005-0000-0000-000066790000}"/>
    <cellStyle name="Note 2 3 5 3 3 2" xfId="20657" xr:uid="{00000000-0005-0000-0000-000067790000}"/>
    <cellStyle name="Note 2 3 5 3 4" xfId="20658" xr:uid="{00000000-0005-0000-0000-000068790000}"/>
    <cellStyle name="Note 2 3 5 3 5" xfId="20659" xr:uid="{00000000-0005-0000-0000-000069790000}"/>
    <cellStyle name="Note 2 3 5 4" xfId="20660" xr:uid="{00000000-0005-0000-0000-00006A790000}"/>
    <cellStyle name="Note 2 3 5 4 2" xfId="20661" xr:uid="{00000000-0005-0000-0000-00006B790000}"/>
    <cellStyle name="Note 2 3 5 5" xfId="20662" xr:uid="{00000000-0005-0000-0000-00006C790000}"/>
    <cellStyle name="Note 2 3 5 5 2" xfId="20663" xr:uid="{00000000-0005-0000-0000-00006D790000}"/>
    <cellStyle name="Note 2 3 5 6" xfId="20664" xr:uid="{00000000-0005-0000-0000-00006E790000}"/>
    <cellStyle name="Note 2 3 5 6 2" xfId="20665" xr:uid="{00000000-0005-0000-0000-00006F790000}"/>
    <cellStyle name="Note 2 3 5 7" xfId="20666" xr:uid="{00000000-0005-0000-0000-000070790000}"/>
    <cellStyle name="Note 2 3 5 8" xfId="20667" xr:uid="{00000000-0005-0000-0000-000071790000}"/>
    <cellStyle name="Note 2 3 6" xfId="20668" xr:uid="{00000000-0005-0000-0000-000072790000}"/>
    <cellStyle name="Note 2 3 6 2" xfId="20669" xr:uid="{00000000-0005-0000-0000-000073790000}"/>
    <cellStyle name="Note 2 3 6 2 2" xfId="20670" xr:uid="{00000000-0005-0000-0000-000074790000}"/>
    <cellStyle name="Note 2 3 6 2 2 2" xfId="20671" xr:uid="{00000000-0005-0000-0000-000075790000}"/>
    <cellStyle name="Note 2 3 6 2 3" xfId="20672" xr:uid="{00000000-0005-0000-0000-000076790000}"/>
    <cellStyle name="Note 2 3 6 2 3 2" xfId="20673" xr:uid="{00000000-0005-0000-0000-000077790000}"/>
    <cellStyle name="Note 2 3 6 2 4" xfId="20674" xr:uid="{00000000-0005-0000-0000-000078790000}"/>
    <cellStyle name="Note 2 3 6 2 5" xfId="20675" xr:uid="{00000000-0005-0000-0000-000079790000}"/>
    <cellStyle name="Note 2 3 6 3" xfId="20676" xr:uid="{00000000-0005-0000-0000-00007A790000}"/>
    <cellStyle name="Note 2 3 6 3 2" xfId="20677" xr:uid="{00000000-0005-0000-0000-00007B790000}"/>
    <cellStyle name="Note 2 3 6 3 2 2" xfId="20678" xr:uid="{00000000-0005-0000-0000-00007C790000}"/>
    <cellStyle name="Note 2 3 6 3 3" xfId="20679" xr:uid="{00000000-0005-0000-0000-00007D790000}"/>
    <cellStyle name="Note 2 3 6 3 3 2" xfId="20680" xr:uid="{00000000-0005-0000-0000-00007E790000}"/>
    <cellStyle name="Note 2 3 6 3 4" xfId="20681" xr:uid="{00000000-0005-0000-0000-00007F790000}"/>
    <cellStyle name="Note 2 3 6 3 5" xfId="20682" xr:uid="{00000000-0005-0000-0000-000080790000}"/>
    <cellStyle name="Note 2 3 6 4" xfId="20683" xr:uid="{00000000-0005-0000-0000-000081790000}"/>
    <cellStyle name="Note 2 3 6 4 2" xfId="20684" xr:uid="{00000000-0005-0000-0000-000082790000}"/>
    <cellStyle name="Note 2 3 6 5" xfId="20685" xr:uid="{00000000-0005-0000-0000-000083790000}"/>
    <cellStyle name="Note 2 3 6 5 2" xfId="20686" xr:uid="{00000000-0005-0000-0000-000084790000}"/>
    <cellStyle name="Note 2 3 6 6" xfId="20687" xr:uid="{00000000-0005-0000-0000-000085790000}"/>
    <cellStyle name="Note 2 3 6 6 2" xfId="20688" xr:uid="{00000000-0005-0000-0000-000086790000}"/>
    <cellStyle name="Note 2 3 6 7" xfId="20689" xr:uid="{00000000-0005-0000-0000-000087790000}"/>
    <cellStyle name="Note 2 3 6 8" xfId="20690" xr:uid="{00000000-0005-0000-0000-000088790000}"/>
    <cellStyle name="Note 2 3 7" xfId="20691" xr:uid="{00000000-0005-0000-0000-000089790000}"/>
    <cellStyle name="Note 2 3 7 2" xfId="20692" xr:uid="{00000000-0005-0000-0000-00008A790000}"/>
    <cellStyle name="Note 2 3 7 2 2" xfId="20693" xr:uid="{00000000-0005-0000-0000-00008B790000}"/>
    <cellStyle name="Note 2 3 7 2 2 2" xfId="20694" xr:uid="{00000000-0005-0000-0000-00008C790000}"/>
    <cellStyle name="Note 2 3 7 2 3" xfId="20695" xr:uid="{00000000-0005-0000-0000-00008D790000}"/>
    <cellStyle name="Note 2 3 7 2 3 2" xfId="20696" xr:uid="{00000000-0005-0000-0000-00008E790000}"/>
    <cellStyle name="Note 2 3 7 2 4" xfId="20697" xr:uid="{00000000-0005-0000-0000-00008F790000}"/>
    <cellStyle name="Note 2 3 7 2 5" xfId="20698" xr:uid="{00000000-0005-0000-0000-000090790000}"/>
    <cellStyle name="Note 2 3 7 3" xfId="20699" xr:uid="{00000000-0005-0000-0000-000091790000}"/>
    <cellStyle name="Note 2 3 7 3 2" xfId="20700" xr:uid="{00000000-0005-0000-0000-000092790000}"/>
    <cellStyle name="Note 2 3 7 3 2 2" xfId="20701" xr:uid="{00000000-0005-0000-0000-000093790000}"/>
    <cellStyle name="Note 2 3 7 3 3" xfId="20702" xr:uid="{00000000-0005-0000-0000-000094790000}"/>
    <cellStyle name="Note 2 3 7 3 3 2" xfId="20703" xr:uid="{00000000-0005-0000-0000-000095790000}"/>
    <cellStyle name="Note 2 3 7 3 4" xfId="20704" xr:uid="{00000000-0005-0000-0000-000096790000}"/>
    <cellStyle name="Note 2 3 7 3 5" xfId="20705" xr:uid="{00000000-0005-0000-0000-000097790000}"/>
    <cellStyle name="Note 2 3 7 4" xfId="20706" xr:uid="{00000000-0005-0000-0000-000098790000}"/>
    <cellStyle name="Note 2 3 7 4 2" xfId="20707" xr:uid="{00000000-0005-0000-0000-000099790000}"/>
    <cellStyle name="Note 2 3 7 5" xfId="20708" xr:uid="{00000000-0005-0000-0000-00009A790000}"/>
    <cellStyle name="Note 2 3 7 5 2" xfId="20709" xr:uid="{00000000-0005-0000-0000-00009B790000}"/>
    <cellStyle name="Note 2 3 7 6" xfId="20710" xr:uid="{00000000-0005-0000-0000-00009C790000}"/>
    <cellStyle name="Note 2 3 7 6 2" xfId="20711" xr:uid="{00000000-0005-0000-0000-00009D790000}"/>
    <cellStyle name="Note 2 3 7 7" xfId="20712" xr:uid="{00000000-0005-0000-0000-00009E790000}"/>
    <cellStyle name="Note 2 3 7 8" xfId="20713" xr:uid="{00000000-0005-0000-0000-00009F790000}"/>
    <cellStyle name="Note 2 3 8" xfId="20714" xr:uid="{00000000-0005-0000-0000-0000A0790000}"/>
    <cellStyle name="Note 2 3 8 2" xfId="20715" xr:uid="{00000000-0005-0000-0000-0000A1790000}"/>
    <cellStyle name="Note 2 3 8 2 2" xfId="20716" xr:uid="{00000000-0005-0000-0000-0000A2790000}"/>
    <cellStyle name="Note 2 3 8 2 2 2" xfId="20717" xr:uid="{00000000-0005-0000-0000-0000A3790000}"/>
    <cellStyle name="Note 2 3 8 2 3" xfId="20718" xr:uid="{00000000-0005-0000-0000-0000A4790000}"/>
    <cellStyle name="Note 2 3 8 2 3 2" xfId="20719" xr:uid="{00000000-0005-0000-0000-0000A5790000}"/>
    <cellStyle name="Note 2 3 8 2 4" xfId="20720" xr:uid="{00000000-0005-0000-0000-0000A6790000}"/>
    <cellStyle name="Note 2 3 8 2 5" xfId="20721" xr:uid="{00000000-0005-0000-0000-0000A7790000}"/>
    <cellStyle name="Note 2 3 8 3" xfId="20722" xr:uid="{00000000-0005-0000-0000-0000A8790000}"/>
    <cellStyle name="Note 2 3 8 3 2" xfId="20723" xr:uid="{00000000-0005-0000-0000-0000A9790000}"/>
    <cellStyle name="Note 2 3 8 3 2 2" xfId="20724" xr:uid="{00000000-0005-0000-0000-0000AA790000}"/>
    <cellStyle name="Note 2 3 8 3 3" xfId="20725" xr:uid="{00000000-0005-0000-0000-0000AB790000}"/>
    <cellStyle name="Note 2 3 8 3 3 2" xfId="20726" xr:uid="{00000000-0005-0000-0000-0000AC790000}"/>
    <cellStyle name="Note 2 3 8 3 4" xfId="20727" xr:uid="{00000000-0005-0000-0000-0000AD790000}"/>
    <cellStyle name="Note 2 3 8 3 5" xfId="20728" xr:uid="{00000000-0005-0000-0000-0000AE790000}"/>
    <cellStyle name="Note 2 3 8 4" xfId="20729" xr:uid="{00000000-0005-0000-0000-0000AF790000}"/>
    <cellStyle name="Note 2 3 8 4 2" xfId="20730" xr:uid="{00000000-0005-0000-0000-0000B0790000}"/>
    <cellStyle name="Note 2 3 8 5" xfId="20731" xr:uid="{00000000-0005-0000-0000-0000B1790000}"/>
    <cellStyle name="Note 2 3 8 5 2" xfId="20732" xr:uid="{00000000-0005-0000-0000-0000B2790000}"/>
    <cellStyle name="Note 2 3 8 6" xfId="20733" xr:uid="{00000000-0005-0000-0000-0000B3790000}"/>
    <cellStyle name="Note 2 3 8 6 2" xfId="20734" xr:uid="{00000000-0005-0000-0000-0000B4790000}"/>
    <cellStyle name="Note 2 3 8 7" xfId="20735" xr:uid="{00000000-0005-0000-0000-0000B5790000}"/>
    <cellStyle name="Note 2 3 8 8" xfId="20736" xr:uid="{00000000-0005-0000-0000-0000B6790000}"/>
    <cellStyle name="Note 2 3 9" xfId="20737" xr:uid="{00000000-0005-0000-0000-0000B7790000}"/>
    <cellStyle name="Note 2 3 9 2" xfId="20738" xr:uid="{00000000-0005-0000-0000-0000B8790000}"/>
    <cellStyle name="Note 2 3 9 2 2" xfId="20739" xr:uid="{00000000-0005-0000-0000-0000B9790000}"/>
    <cellStyle name="Note 2 3 9 2 2 2" xfId="20740" xr:uid="{00000000-0005-0000-0000-0000BA790000}"/>
    <cellStyle name="Note 2 3 9 2 3" xfId="20741" xr:uid="{00000000-0005-0000-0000-0000BB790000}"/>
    <cellStyle name="Note 2 3 9 2 3 2" xfId="20742" xr:uid="{00000000-0005-0000-0000-0000BC790000}"/>
    <cellStyle name="Note 2 3 9 2 4" xfId="20743" xr:uid="{00000000-0005-0000-0000-0000BD790000}"/>
    <cellStyle name="Note 2 3 9 2 5" xfId="20744" xr:uid="{00000000-0005-0000-0000-0000BE790000}"/>
    <cellStyle name="Note 2 3 9 3" xfId="20745" xr:uid="{00000000-0005-0000-0000-0000BF790000}"/>
    <cellStyle name="Note 2 3 9 3 2" xfId="20746" xr:uid="{00000000-0005-0000-0000-0000C0790000}"/>
    <cellStyle name="Note 2 3 9 3 2 2" xfId="20747" xr:uid="{00000000-0005-0000-0000-0000C1790000}"/>
    <cellStyle name="Note 2 3 9 3 3" xfId="20748" xr:uid="{00000000-0005-0000-0000-0000C2790000}"/>
    <cellStyle name="Note 2 3 9 3 3 2" xfId="20749" xr:uid="{00000000-0005-0000-0000-0000C3790000}"/>
    <cellStyle name="Note 2 3 9 3 4" xfId="20750" xr:uid="{00000000-0005-0000-0000-0000C4790000}"/>
    <cellStyle name="Note 2 3 9 3 5" xfId="20751" xr:uid="{00000000-0005-0000-0000-0000C5790000}"/>
    <cellStyle name="Note 2 3 9 4" xfId="20752" xr:uid="{00000000-0005-0000-0000-0000C6790000}"/>
    <cellStyle name="Note 2 3 9 4 2" xfId="20753" xr:uid="{00000000-0005-0000-0000-0000C7790000}"/>
    <cellStyle name="Note 2 3 9 5" xfId="20754" xr:uid="{00000000-0005-0000-0000-0000C8790000}"/>
    <cellStyle name="Note 2 3 9 5 2" xfId="20755" xr:uid="{00000000-0005-0000-0000-0000C9790000}"/>
    <cellStyle name="Note 2 3 9 6" xfId="20756" xr:uid="{00000000-0005-0000-0000-0000CA790000}"/>
    <cellStyle name="Note 2 3 9 6 2" xfId="20757" xr:uid="{00000000-0005-0000-0000-0000CB790000}"/>
    <cellStyle name="Note 2 3 9 7" xfId="20758" xr:uid="{00000000-0005-0000-0000-0000CC790000}"/>
    <cellStyle name="Note 2 3 9 8" xfId="20759" xr:uid="{00000000-0005-0000-0000-0000CD790000}"/>
    <cellStyle name="Note 2 4" xfId="20760" xr:uid="{00000000-0005-0000-0000-0000CE790000}"/>
    <cellStyle name="Note 2 4 10" xfId="20761" xr:uid="{00000000-0005-0000-0000-0000CF790000}"/>
    <cellStyle name="Note 2 4 10 2" xfId="20762" xr:uid="{00000000-0005-0000-0000-0000D0790000}"/>
    <cellStyle name="Note 2 4 10 2 2" xfId="20763" xr:uid="{00000000-0005-0000-0000-0000D1790000}"/>
    <cellStyle name="Note 2 4 10 2 2 2" xfId="20764" xr:uid="{00000000-0005-0000-0000-0000D2790000}"/>
    <cellStyle name="Note 2 4 10 2 3" xfId="20765" xr:uid="{00000000-0005-0000-0000-0000D3790000}"/>
    <cellStyle name="Note 2 4 10 2 3 2" xfId="20766" xr:uid="{00000000-0005-0000-0000-0000D4790000}"/>
    <cellStyle name="Note 2 4 10 2 4" xfId="20767" xr:uid="{00000000-0005-0000-0000-0000D5790000}"/>
    <cellStyle name="Note 2 4 10 2 5" xfId="20768" xr:uid="{00000000-0005-0000-0000-0000D6790000}"/>
    <cellStyle name="Note 2 4 10 3" xfId="20769" xr:uid="{00000000-0005-0000-0000-0000D7790000}"/>
    <cellStyle name="Note 2 4 10 3 2" xfId="20770" xr:uid="{00000000-0005-0000-0000-0000D8790000}"/>
    <cellStyle name="Note 2 4 10 3 2 2" xfId="20771" xr:uid="{00000000-0005-0000-0000-0000D9790000}"/>
    <cellStyle name="Note 2 4 10 3 3" xfId="20772" xr:uid="{00000000-0005-0000-0000-0000DA790000}"/>
    <cellStyle name="Note 2 4 10 3 3 2" xfId="20773" xr:uid="{00000000-0005-0000-0000-0000DB790000}"/>
    <cellStyle name="Note 2 4 10 3 4" xfId="20774" xr:uid="{00000000-0005-0000-0000-0000DC790000}"/>
    <cellStyle name="Note 2 4 10 3 5" xfId="20775" xr:uid="{00000000-0005-0000-0000-0000DD790000}"/>
    <cellStyle name="Note 2 4 10 4" xfId="20776" xr:uid="{00000000-0005-0000-0000-0000DE790000}"/>
    <cellStyle name="Note 2 4 10 4 2" xfId="20777" xr:uid="{00000000-0005-0000-0000-0000DF790000}"/>
    <cellStyle name="Note 2 4 10 5" xfId="20778" xr:uid="{00000000-0005-0000-0000-0000E0790000}"/>
    <cellStyle name="Note 2 4 10 5 2" xfId="20779" xr:uid="{00000000-0005-0000-0000-0000E1790000}"/>
    <cellStyle name="Note 2 4 10 6" xfId="20780" xr:uid="{00000000-0005-0000-0000-0000E2790000}"/>
    <cellStyle name="Note 2 4 10 6 2" xfId="20781" xr:uid="{00000000-0005-0000-0000-0000E3790000}"/>
    <cellStyle name="Note 2 4 10 7" xfId="20782" xr:uid="{00000000-0005-0000-0000-0000E4790000}"/>
    <cellStyle name="Note 2 4 10 8" xfId="20783" xr:uid="{00000000-0005-0000-0000-0000E5790000}"/>
    <cellStyle name="Note 2 4 11" xfId="20784" xr:uid="{00000000-0005-0000-0000-0000E6790000}"/>
    <cellStyle name="Note 2 4 11 2" xfId="20785" xr:uid="{00000000-0005-0000-0000-0000E7790000}"/>
    <cellStyle name="Note 2 4 11 2 2" xfId="20786" xr:uid="{00000000-0005-0000-0000-0000E8790000}"/>
    <cellStyle name="Note 2 4 11 2 2 2" xfId="20787" xr:uid="{00000000-0005-0000-0000-0000E9790000}"/>
    <cellStyle name="Note 2 4 11 2 3" xfId="20788" xr:uid="{00000000-0005-0000-0000-0000EA790000}"/>
    <cellStyle name="Note 2 4 11 2 3 2" xfId="20789" xr:uid="{00000000-0005-0000-0000-0000EB790000}"/>
    <cellStyle name="Note 2 4 11 2 4" xfId="20790" xr:uid="{00000000-0005-0000-0000-0000EC790000}"/>
    <cellStyle name="Note 2 4 11 2 5" xfId="20791" xr:uid="{00000000-0005-0000-0000-0000ED790000}"/>
    <cellStyle name="Note 2 4 11 3" xfId="20792" xr:uid="{00000000-0005-0000-0000-0000EE790000}"/>
    <cellStyle name="Note 2 4 11 3 2" xfId="20793" xr:uid="{00000000-0005-0000-0000-0000EF790000}"/>
    <cellStyle name="Note 2 4 11 3 2 2" xfId="20794" xr:uid="{00000000-0005-0000-0000-0000F0790000}"/>
    <cellStyle name="Note 2 4 11 3 3" xfId="20795" xr:uid="{00000000-0005-0000-0000-0000F1790000}"/>
    <cellStyle name="Note 2 4 11 3 3 2" xfId="20796" xr:uid="{00000000-0005-0000-0000-0000F2790000}"/>
    <cellStyle name="Note 2 4 11 3 4" xfId="20797" xr:uid="{00000000-0005-0000-0000-0000F3790000}"/>
    <cellStyle name="Note 2 4 11 3 5" xfId="20798" xr:uid="{00000000-0005-0000-0000-0000F4790000}"/>
    <cellStyle name="Note 2 4 11 4" xfId="20799" xr:uid="{00000000-0005-0000-0000-0000F5790000}"/>
    <cellStyle name="Note 2 4 11 4 2" xfId="20800" xr:uid="{00000000-0005-0000-0000-0000F6790000}"/>
    <cellStyle name="Note 2 4 11 5" xfId="20801" xr:uid="{00000000-0005-0000-0000-0000F7790000}"/>
    <cellStyle name="Note 2 4 11 5 2" xfId="20802" xr:uid="{00000000-0005-0000-0000-0000F8790000}"/>
    <cellStyle name="Note 2 4 11 6" xfId="20803" xr:uid="{00000000-0005-0000-0000-0000F9790000}"/>
    <cellStyle name="Note 2 4 11 6 2" xfId="20804" xr:uid="{00000000-0005-0000-0000-0000FA790000}"/>
    <cellStyle name="Note 2 4 11 7" xfId="20805" xr:uid="{00000000-0005-0000-0000-0000FB790000}"/>
    <cellStyle name="Note 2 4 11 8" xfId="20806" xr:uid="{00000000-0005-0000-0000-0000FC790000}"/>
    <cellStyle name="Note 2 4 12" xfId="20807" xr:uid="{00000000-0005-0000-0000-0000FD790000}"/>
    <cellStyle name="Note 2 4 12 2" xfId="20808" xr:uid="{00000000-0005-0000-0000-0000FE790000}"/>
    <cellStyle name="Note 2 4 12 2 2" xfId="20809" xr:uid="{00000000-0005-0000-0000-0000FF790000}"/>
    <cellStyle name="Note 2 4 12 2 2 2" xfId="20810" xr:uid="{00000000-0005-0000-0000-0000007A0000}"/>
    <cellStyle name="Note 2 4 12 2 3" xfId="20811" xr:uid="{00000000-0005-0000-0000-0000017A0000}"/>
    <cellStyle name="Note 2 4 12 2 3 2" xfId="20812" xr:uid="{00000000-0005-0000-0000-0000027A0000}"/>
    <cellStyle name="Note 2 4 12 2 4" xfId="20813" xr:uid="{00000000-0005-0000-0000-0000037A0000}"/>
    <cellStyle name="Note 2 4 12 2 5" xfId="20814" xr:uid="{00000000-0005-0000-0000-0000047A0000}"/>
    <cellStyle name="Note 2 4 12 3" xfId="20815" xr:uid="{00000000-0005-0000-0000-0000057A0000}"/>
    <cellStyle name="Note 2 4 12 3 2" xfId="20816" xr:uid="{00000000-0005-0000-0000-0000067A0000}"/>
    <cellStyle name="Note 2 4 12 3 2 2" xfId="20817" xr:uid="{00000000-0005-0000-0000-0000077A0000}"/>
    <cellStyle name="Note 2 4 12 3 3" xfId="20818" xr:uid="{00000000-0005-0000-0000-0000087A0000}"/>
    <cellStyle name="Note 2 4 12 3 3 2" xfId="20819" xr:uid="{00000000-0005-0000-0000-0000097A0000}"/>
    <cellStyle name="Note 2 4 12 3 4" xfId="20820" xr:uid="{00000000-0005-0000-0000-00000A7A0000}"/>
    <cellStyle name="Note 2 4 12 3 5" xfId="20821" xr:uid="{00000000-0005-0000-0000-00000B7A0000}"/>
    <cellStyle name="Note 2 4 12 4" xfId="20822" xr:uid="{00000000-0005-0000-0000-00000C7A0000}"/>
    <cellStyle name="Note 2 4 12 4 2" xfId="20823" xr:uid="{00000000-0005-0000-0000-00000D7A0000}"/>
    <cellStyle name="Note 2 4 12 5" xfId="20824" xr:uid="{00000000-0005-0000-0000-00000E7A0000}"/>
    <cellStyle name="Note 2 4 12 5 2" xfId="20825" xr:uid="{00000000-0005-0000-0000-00000F7A0000}"/>
    <cellStyle name="Note 2 4 12 6" xfId="20826" xr:uid="{00000000-0005-0000-0000-0000107A0000}"/>
    <cellStyle name="Note 2 4 12 6 2" xfId="20827" xr:uid="{00000000-0005-0000-0000-0000117A0000}"/>
    <cellStyle name="Note 2 4 12 7" xfId="20828" xr:uid="{00000000-0005-0000-0000-0000127A0000}"/>
    <cellStyle name="Note 2 4 12 8" xfId="20829" xr:uid="{00000000-0005-0000-0000-0000137A0000}"/>
    <cellStyle name="Note 2 4 13" xfId="20830" xr:uid="{00000000-0005-0000-0000-0000147A0000}"/>
    <cellStyle name="Note 2 4 13 2" xfId="20831" xr:uid="{00000000-0005-0000-0000-0000157A0000}"/>
    <cellStyle name="Note 2 4 13 2 2" xfId="20832" xr:uid="{00000000-0005-0000-0000-0000167A0000}"/>
    <cellStyle name="Note 2 4 13 2 2 2" xfId="20833" xr:uid="{00000000-0005-0000-0000-0000177A0000}"/>
    <cellStyle name="Note 2 4 13 2 3" xfId="20834" xr:uid="{00000000-0005-0000-0000-0000187A0000}"/>
    <cellStyle name="Note 2 4 13 2 3 2" xfId="20835" xr:uid="{00000000-0005-0000-0000-0000197A0000}"/>
    <cellStyle name="Note 2 4 13 2 4" xfId="20836" xr:uid="{00000000-0005-0000-0000-00001A7A0000}"/>
    <cellStyle name="Note 2 4 13 2 5" xfId="20837" xr:uid="{00000000-0005-0000-0000-00001B7A0000}"/>
    <cellStyle name="Note 2 4 13 3" xfId="20838" xr:uid="{00000000-0005-0000-0000-00001C7A0000}"/>
    <cellStyle name="Note 2 4 13 3 2" xfId="20839" xr:uid="{00000000-0005-0000-0000-00001D7A0000}"/>
    <cellStyle name="Note 2 4 13 3 2 2" xfId="20840" xr:uid="{00000000-0005-0000-0000-00001E7A0000}"/>
    <cellStyle name="Note 2 4 13 3 3" xfId="20841" xr:uid="{00000000-0005-0000-0000-00001F7A0000}"/>
    <cellStyle name="Note 2 4 13 3 3 2" xfId="20842" xr:uid="{00000000-0005-0000-0000-0000207A0000}"/>
    <cellStyle name="Note 2 4 13 3 4" xfId="20843" xr:uid="{00000000-0005-0000-0000-0000217A0000}"/>
    <cellStyle name="Note 2 4 13 3 5" xfId="20844" xr:uid="{00000000-0005-0000-0000-0000227A0000}"/>
    <cellStyle name="Note 2 4 13 4" xfId="20845" xr:uid="{00000000-0005-0000-0000-0000237A0000}"/>
    <cellStyle name="Note 2 4 13 4 2" xfId="20846" xr:uid="{00000000-0005-0000-0000-0000247A0000}"/>
    <cellStyle name="Note 2 4 13 5" xfId="20847" xr:uid="{00000000-0005-0000-0000-0000257A0000}"/>
    <cellStyle name="Note 2 4 13 5 2" xfId="20848" xr:uid="{00000000-0005-0000-0000-0000267A0000}"/>
    <cellStyle name="Note 2 4 13 6" xfId="20849" xr:uid="{00000000-0005-0000-0000-0000277A0000}"/>
    <cellStyle name="Note 2 4 13 6 2" xfId="20850" xr:uid="{00000000-0005-0000-0000-0000287A0000}"/>
    <cellStyle name="Note 2 4 13 7" xfId="20851" xr:uid="{00000000-0005-0000-0000-0000297A0000}"/>
    <cellStyle name="Note 2 4 13 8" xfId="20852" xr:uid="{00000000-0005-0000-0000-00002A7A0000}"/>
    <cellStyle name="Note 2 4 14" xfId="20853" xr:uid="{00000000-0005-0000-0000-00002B7A0000}"/>
    <cellStyle name="Note 2 4 14 2" xfId="20854" xr:uid="{00000000-0005-0000-0000-00002C7A0000}"/>
    <cellStyle name="Note 2 4 14 2 2" xfId="20855" xr:uid="{00000000-0005-0000-0000-00002D7A0000}"/>
    <cellStyle name="Note 2 4 14 2 2 2" xfId="20856" xr:uid="{00000000-0005-0000-0000-00002E7A0000}"/>
    <cellStyle name="Note 2 4 14 2 3" xfId="20857" xr:uid="{00000000-0005-0000-0000-00002F7A0000}"/>
    <cellStyle name="Note 2 4 14 2 3 2" xfId="20858" xr:uid="{00000000-0005-0000-0000-0000307A0000}"/>
    <cellStyle name="Note 2 4 14 2 4" xfId="20859" xr:uid="{00000000-0005-0000-0000-0000317A0000}"/>
    <cellStyle name="Note 2 4 14 2 5" xfId="20860" xr:uid="{00000000-0005-0000-0000-0000327A0000}"/>
    <cellStyle name="Note 2 4 14 3" xfId="20861" xr:uid="{00000000-0005-0000-0000-0000337A0000}"/>
    <cellStyle name="Note 2 4 14 3 2" xfId="20862" xr:uid="{00000000-0005-0000-0000-0000347A0000}"/>
    <cellStyle name="Note 2 4 14 3 2 2" xfId="20863" xr:uid="{00000000-0005-0000-0000-0000357A0000}"/>
    <cellStyle name="Note 2 4 14 3 3" xfId="20864" xr:uid="{00000000-0005-0000-0000-0000367A0000}"/>
    <cellStyle name="Note 2 4 14 3 3 2" xfId="20865" xr:uid="{00000000-0005-0000-0000-0000377A0000}"/>
    <cellStyle name="Note 2 4 14 3 4" xfId="20866" xr:uid="{00000000-0005-0000-0000-0000387A0000}"/>
    <cellStyle name="Note 2 4 14 3 5" xfId="20867" xr:uid="{00000000-0005-0000-0000-0000397A0000}"/>
    <cellStyle name="Note 2 4 14 4" xfId="20868" xr:uid="{00000000-0005-0000-0000-00003A7A0000}"/>
    <cellStyle name="Note 2 4 14 4 2" xfId="20869" xr:uid="{00000000-0005-0000-0000-00003B7A0000}"/>
    <cellStyle name="Note 2 4 14 5" xfId="20870" xr:uid="{00000000-0005-0000-0000-00003C7A0000}"/>
    <cellStyle name="Note 2 4 14 5 2" xfId="20871" xr:uid="{00000000-0005-0000-0000-00003D7A0000}"/>
    <cellStyle name="Note 2 4 14 6" xfId="20872" xr:uid="{00000000-0005-0000-0000-00003E7A0000}"/>
    <cellStyle name="Note 2 4 14 6 2" xfId="20873" xr:uid="{00000000-0005-0000-0000-00003F7A0000}"/>
    <cellStyle name="Note 2 4 14 7" xfId="20874" xr:uid="{00000000-0005-0000-0000-0000407A0000}"/>
    <cellStyle name="Note 2 4 14 8" xfId="20875" xr:uid="{00000000-0005-0000-0000-0000417A0000}"/>
    <cellStyle name="Note 2 4 15" xfId="20876" xr:uid="{00000000-0005-0000-0000-0000427A0000}"/>
    <cellStyle name="Note 2 4 15 2" xfId="20877" xr:uid="{00000000-0005-0000-0000-0000437A0000}"/>
    <cellStyle name="Note 2 4 15 2 2" xfId="20878" xr:uid="{00000000-0005-0000-0000-0000447A0000}"/>
    <cellStyle name="Note 2 4 15 2 2 2" xfId="20879" xr:uid="{00000000-0005-0000-0000-0000457A0000}"/>
    <cellStyle name="Note 2 4 15 2 3" xfId="20880" xr:uid="{00000000-0005-0000-0000-0000467A0000}"/>
    <cellStyle name="Note 2 4 15 2 3 2" xfId="20881" xr:uid="{00000000-0005-0000-0000-0000477A0000}"/>
    <cellStyle name="Note 2 4 15 2 4" xfId="20882" xr:uid="{00000000-0005-0000-0000-0000487A0000}"/>
    <cellStyle name="Note 2 4 15 2 5" xfId="20883" xr:uid="{00000000-0005-0000-0000-0000497A0000}"/>
    <cellStyle name="Note 2 4 15 3" xfId="20884" xr:uid="{00000000-0005-0000-0000-00004A7A0000}"/>
    <cellStyle name="Note 2 4 15 3 2" xfId="20885" xr:uid="{00000000-0005-0000-0000-00004B7A0000}"/>
    <cellStyle name="Note 2 4 15 3 2 2" xfId="20886" xr:uid="{00000000-0005-0000-0000-00004C7A0000}"/>
    <cellStyle name="Note 2 4 15 3 3" xfId="20887" xr:uid="{00000000-0005-0000-0000-00004D7A0000}"/>
    <cellStyle name="Note 2 4 15 3 3 2" xfId="20888" xr:uid="{00000000-0005-0000-0000-00004E7A0000}"/>
    <cellStyle name="Note 2 4 15 3 4" xfId="20889" xr:uid="{00000000-0005-0000-0000-00004F7A0000}"/>
    <cellStyle name="Note 2 4 15 3 5" xfId="20890" xr:uid="{00000000-0005-0000-0000-0000507A0000}"/>
    <cellStyle name="Note 2 4 15 4" xfId="20891" xr:uid="{00000000-0005-0000-0000-0000517A0000}"/>
    <cellStyle name="Note 2 4 15 4 2" xfId="20892" xr:uid="{00000000-0005-0000-0000-0000527A0000}"/>
    <cellStyle name="Note 2 4 15 5" xfId="20893" xr:uid="{00000000-0005-0000-0000-0000537A0000}"/>
    <cellStyle name="Note 2 4 15 5 2" xfId="20894" xr:uid="{00000000-0005-0000-0000-0000547A0000}"/>
    <cellStyle name="Note 2 4 15 6" xfId="20895" xr:uid="{00000000-0005-0000-0000-0000557A0000}"/>
    <cellStyle name="Note 2 4 15 7" xfId="20896" xr:uid="{00000000-0005-0000-0000-0000567A0000}"/>
    <cellStyle name="Note 2 4 16" xfId="20897" xr:uid="{00000000-0005-0000-0000-0000577A0000}"/>
    <cellStyle name="Note 2 4 16 2" xfId="20898" xr:uid="{00000000-0005-0000-0000-0000587A0000}"/>
    <cellStyle name="Note 2 4 2" xfId="20899" xr:uid="{00000000-0005-0000-0000-0000597A0000}"/>
    <cellStyle name="Note 2 4 2 10" xfId="20900" xr:uid="{00000000-0005-0000-0000-00005A7A0000}"/>
    <cellStyle name="Note 2 4 2 10 2" xfId="20901" xr:uid="{00000000-0005-0000-0000-00005B7A0000}"/>
    <cellStyle name="Note 2 4 2 10 2 2" xfId="20902" xr:uid="{00000000-0005-0000-0000-00005C7A0000}"/>
    <cellStyle name="Note 2 4 2 10 2 2 2" xfId="20903" xr:uid="{00000000-0005-0000-0000-00005D7A0000}"/>
    <cellStyle name="Note 2 4 2 10 2 3" xfId="20904" xr:uid="{00000000-0005-0000-0000-00005E7A0000}"/>
    <cellStyle name="Note 2 4 2 10 2 3 2" xfId="20905" xr:uid="{00000000-0005-0000-0000-00005F7A0000}"/>
    <cellStyle name="Note 2 4 2 10 2 4" xfId="20906" xr:uid="{00000000-0005-0000-0000-0000607A0000}"/>
    <cellStyle name="Note 2 4 2 10 2 5" xfId="20907" xr:uid="{00000000-0005-0000-0000-0000617A0000}"/>
    <cellStyle name="Note 2 4 2 10 3" xfId="20908" xr:uid="{00000000-0005-0000-0000-0000627A0000}"/>
    <cellStyle name="Note 2 4 2 10 3 2" xfId="20909" xr:uid="{00000000-0005-0000-0000-0000637A0000}"/>
    <cellStyle name="Note 2 4 2 10 3 2 2" xfId="20910" xr:uid="{00000000-0005-0000-0000-0000647A0000}"/>
    <cellStyle name="Note 2 4 2 10 3 3" xfId="20911" xr:uid="{00000000-0005-0000-0000-0000657A0000}"/>
    <cellStyle name="Note 2 4 2 10 3 3 2" xfId="20912" xr:uid="{00000000-0005-0000-0000-0000667A0000}"/>
    <cellStyle name="Note 2 4 2 10 3 4" xfId="20913" xr:uid="{00000000-0005-0000-0000-0000677A0000}"/>
    <cellStyle name="Note 2 4 2 10 3 5" xfId="20914" xr:uid="{00000000-0005-0000-0000-0000687A0000}"/>
    <cellStyle name="Note 2 4 2 10 4" xfId="20915" xr:uid="{00000000-0005-0000-0000-0000697A0000}"/>
    <cellStyle name="Note 2 4 2 10 4 2" xfId="20916" xr:uid="{00000000-0005-0000-0000-00006A7A0000}"/>
    <cellStyle name="Note 2 4 2 10 5" xfId="20917" xr:uid="{00000000-0005-0000-0000-00006B7A0000}"/>
    <cellStyle name="Note 2 4 2 10 5 2" xfId="20918" xr:uid="{00000000-0005-0000-0000-00006C7A0000}"/>
    <cellStyle name="Note 2 4 2 10 6" xfId="20919" xr:uid="{00000000-0005-0000-0000-00006D7A0000}"/>
    <cellStyle name="Note 2 4 2 10 6 2" xfId="20920" xr:uid="{00000000-0005-0000-0000-00006E7A0000}"/>
    <cellStyle name="Note 2 4 2 10 7" xfId="20921" xr:uid="{00000000-0005-0000-0000-00006F7A0000}"/>
    <cellStyle name="Note 2 4 2 10 8" xfId="20922" xr:uid="{00000000-0005-0000-0000-0000707A0000}"/>
    <cellStyle name="Note 2 4 2 11" xfId="20923" xr:uid="{00000000-0005-0000-0000-0000717A0000}"/>
    <cellStyle name="Note 2 4 2 11 2" xfId="20924" xr:uid="{00000000-0005-0000-0000-0000727A0000}"/>
    <cellStyle name="Note 2 4 2 11 2 2" xfId="20925" xr:uid="{00000000-0005-0000-0000-0000737A0000}"/>
    <cellStyle name="Note 2 4 2 11 2 2 2" xfId="20926" xr:uid="{00000000-0005-0000-0000-0000747A0000}"/>
    <cellStyle name="Note 2 4 2 11 2 3" xfId="20927" xr:uid="{00000000-0005-0000-0000-0000757A0000}"/>
    <cellStyle name="Note 2 4 2 11 2 3 2" xfId="20928" xr:uid="{00000000-0005-0000-0000-0000767A0000}"/>
    <cellStyle name="Note 2 4 2 11 2 4" xfId="20929" xr:uid="{00000000-0005-0000-0000-0000777A0000}"/>
    <cellStyle name="Note 2 4 2 11 2 5" xfId="20930" xr:uid="{00000000-0005-0000-0000-0000787A0000}"/>
    <cellStyle name="Note 2 4 2 11 3" xfId="20931" xr:uid="{00000000-0005-0000-0000-0000797A0000}"/>
    <cellStyle name="Note 2 4 2 11 3 2" xfId="20932" xr:uid="{00000000-0005-0000-0000-00007A7A0000}"/>
    <cellStyle name="Note 2 4 2 11 3 2 2" xfId="20933" xr:uid="{00000000-0005-0000-0000-00007B7A0000}"/>
    <cellStyle name="Note 2 4 2 11 3 3" xfId="20934" xr:uid="{00000000-0005-0000-0000-00007C7A0000}"/>
    <cellStyle name="Note 2 4 2 11 3 3 2" xfId="20935" xr:uid="{00000000-0005-0000-0000-00007D7A0000}"/>
    <cellStyle name="Note 2 4 2 11 3 4" xfId="20936" xr:uid="{00000000-0005-0000-0000-00007E7A0000}"/>
    <cellStyle name="Note 2 4 2 11 3 5" xfId="20937" xr:uid="{00000000-0005-0000-0000-00007F7A0000}"/>
    <cellStyle name="Note 2 4 2 11 4" xfId="20938" xr:uid="{00000000-0005-0000-0000-0000807A0000}"/>
    <cellStyle name="Note 2 4 2 11 4 2" xfId="20939" xr:uid="{00000000-0005-0000-0000-0000817A0000}"/>
    <cellStyle name="Note 2 4 2 11 5" xfId="20940" xr:uid="{00000000-0005-0000-0000-0000827A0000}"/>
    <cellStyle name="Note 2 4 2 11 5 2" xfId="20941" xr:uid="{00000000-0005-0000-0000-0000837A0000}"/>
    <cellStyle name="Note 2 4 2 11 6" xfId="20942" xr:uid="{00000000-0005-0000-0000-0000847A0000}"/>
    <cellStyle name="Note 2 4 2 11 6 2" xfId="20943" xr:uid="{00000000-0005-0000-0000-0000857A0000}"/>
    <cellStyle name="Note 2 4 2 11 7" xfId="20944" xr:uid="{00000000-0005-0000-0000-0000867A0000}"/>
    <cellStyle name="Note 2 4 2 11 8" xfId="20945" xr:uid="{00000000-0005-0000-0000-0000877A0000}"/>
    <cellStyle name="Note 2 4 2 12" xfId="20946" xr:uid="{00000000-0005-0000-0000-0000887A0000}"/>
    <cellStyle name="Note 2 4 2 12 2" xfId="20947" xr:uid="{00000000-0005-0000-0000-0000897A0000}"/>
    <cellStyle name="Note 2 4 2 12 2 2" xfId="20948" xr:uid="{00000000-0005-0000-0000-00008A7A0000}"/>
    <cellStyle name="Note 2 4 2 12 2 2 2" xfId="20949" xr:uid="{00000000-0005-0000-0000-00008B7A0000}"/>
    <cellStyle name="Note 2 4 2 12 2 3" xfId="20950" xr:uid="{00000000-0005-0000-0000-00008C7A0000}"/>
    <cellStyle name="Note 2 4 2 12 2 3 2" xfId="20951" xr:uid="{00000000-0005-0000-0000-00008D7A0000}"/>
    <cellStyle name="Note 2 4 2 12 2 4" xfId="20952" xr:uid="{00000000-0005-0000-0000-00008E7A0000}"/>
    <cellStyle name="Note 2 4 2 12 2 5" xfId="20953" xr:uid="{00000000-0005-0000-0000-00008F7A0000}"/>
    <cellStyle name="Note 2 4 2 12 3" xfId="20954" xr:uid="{00000000-0005-0000-0000-0000907A0000}"/>
    <cellStyle name="Note 2 4 2 12 3 2" xfId="20955" xr:uid="{00000000-0005-0000-0000-0000917A0000}"/>
    <cellStyle name="Note 2 4 2 12 3 2 2" xfId="20956" xr:uid="{00000000-0005-0000-0000-0000927A0000}"/>
    <cellStyle name="Note 2 4 2 12 3 3" xfId="20957" xr:uid="{00000000-0005-0000-0000-0000937A0000}"/>
    <cellStyle name="Note 2 4 2 12 3 3 2" xfId="20958" xr:uid="{00000000-0005-0000-0000-0000947A0000}"/>
    <cellStyle name="Note 2 4 2 12 3 4" xfId="20959" xr:uid="{00000000-0005-0000-0000-0000957A0000}"/>
    <cellStyle name="Note 2 4 2 12 3 5" xfId="20960" xr:uid="{00000000-0005-0000-0000-0000967A0000}"/>
    <cellStyle name="Note 2 4 2 12 4" xfId="20961" xr:uid="{00000000-0005-0000-0000-0000977A0000}"/>
    <cellStyle name="Note 2 4 2 12 4 2" xfId="20962" xr:uid="{00000000-0005-0000-0000-0000987A0000}"/>
    <cellStyle name="Note 2 4 2 12 5" xfId="20963" xr:uid="{00000000-0005-0000-0000-0000997A0000}"/>
    <cellStyle name="Note 2 4 2 12 5 2" xfId="20964" xr:uid="{00000000-0005-0000-0000-00009A7A0000}"/>
    <cellStyle name="Note 2 4 2 12 6" xfId="20965" xr:uid="{00000000-0005-0000-0000-00009B7A0000}"/>
    <cellStyle name="Note 2 4 2 12 6 2" xfId="20966" xr:uid="{00000000-0005-0000-0000-00009C7A0000}"/>
    <cellStyle name="Note 2 4 2 12 7" xfId="20967" xr:uid="{00000000-0005-0000-0000-00009D7A0000}"/>
    <cellStyle name="Note 2 4 2 12 8" xfId="20968" xr:uid="{00000000-0005-0000-0000-00009E7A0000}"/>
    <cellStyle name="Note 2 4 2 13" xfId="20969" xr:uid="{00000000-0005-0000-0000-00009F7A0000}"/>
    <cellStyle name="Note 2 4 2 13 2" xfId="20970" xr:uid="{00000000-0005-0000-0000-0000A07A0000}"/>
    <cellStyle name="Note 2 4 2 13 2 2" xfId="20971" xr:uid="{00000000-0005-0000-0000-0000A17A0000}"/>
    <cellStyle name="Note 2 4 2 13 2 2 2" xfId="20972" xr:uid="{00000000-0005-0000-0000-0000A27A0000}"/>
    <cellStyle name="Note 2 4 2 13 2 3" xfId="20973" xr:uid="{00000000-0005-0000-0000-0000A37A0000}"/>
    <cellStyle name="Note 2 4 2 13 2 3 2" xfId="20974" xr:uid="{00000000-0005-0000-0000-0000A47A0000}"/>
    <cellStyle name="Note 2 4 2 13 2 4" xfId="20975" xr:uid="{00000000-0005-0000-0000-0000A57A0000}"/>
    <cellStyle name="Note 2 4 2 13 2 5" xfId="20976" xr:uid="{00000000-0005-0000-0000-0000A67A0000}"/>
    <cellStyle name="Note 2 4 2 13 3" xfId="20977" xr:uid="{00000000-0005-0000-0000-0000A77A0000}"/>
    <cellStyle name="Note 2 4 2 13 3 2" xfId="20978" xr:uid="{00000000-0005-0000-0000-0000A87A0000}"/>
    <cellStyle name="Note 2 4 2 13 3 2 2" xfId="20979" xr:uid="{00000000-0005-0000-0000-0000A97A0000}"/>
    <cellStyle name="Note 2 4 2 13 3 3" xfId="20980" xr:uid="{00000000-0005-0000-0000-0000AA7A0000}"/>
    <cellStyle name="Note 2 4 2 13 3 3 2" xfId="20981" xr:uid="{00000000-0005-0000-0000-0000AB7A0000}"/>
    <cellStyle name="Note 2 4 2 13 3 4" xfId="20982" xr:uid="{00000000-0005-0000-0000-0000AC7A0000}"/>
    <cellStyle name="Note 2 4 2 13 3 5" xfId="20983" xr:uid="{00000000-0005-0000-0000-0000AD7A0000}"/>
    <cellStyle name="Note 2 4 2 13 4" xfId="20984" xr:uid="{00000000-0005-0000-0000-0000AE7A0000}"/>
    <cellStyle name="Note 2 4 2 13 4 2" xfId="20985" xr:uid="{00000000-0005-0000-0000-0000AF7A0000}"/>
    <cellStyle name="Note 2 4 2 13 5" xfId="20986" xr:uid="{00000000-0005-0000-0000-0000B07A0000}"/>
    <cellStyle name="Note 2 4 2 13 5 2" xfId="20987" xr:uid="{00000000-0005-0000-0000-0000B17A0000}"/>
    <cellStyle name="Note 2 4 2 13 6" xfId="20988" xr:uid="{00000000-0005-0000-0000-0000B27A0000}"/>
    <cellStyle name="Note 2 4 2 13 6 2" xfId="20989" xr:uid="{00000000-0005-0000-0000-0000B37A0000}"/>
    <cellStyle name="Note 2 4 2 13 7" xfId="20990" xr:uid="{00000000-0005-0000-0000-0000B47A0000}"/>
    <cellStyle name="Note 2 4 2 13 8" xfId="20991" xr:uid="{00000000-0005-0000-0000-0000B57A0000}"/>
    <cellStyle name="Note 2 4 2 14" xfId="20992" xr:uid="{00000000-0005-0000-0000-0000B67A0000}"/>
    <cellStyle name="Note 2 4 2 14 2" xfId="20993" xr:uid="{00000000-0005-0000-0000-0000B77A0000}"/>
    <cellStyle name="Note 2 4 2 14 2 2" xfId="20994" xr:uid="{00000000-0005-0000-0000-0000B87A0000}"/>
    <cellStyle name="Note 2 4 2 14 2 2 2" xfId="20995" xr:uid="{00000000-0005-0000-0000-0000B97A0000}"/>
    <cellStyle name="Note 2 4 2 14 2 3" xfId="20996" xr:uid="{00000000-0005-0000-0000-0000BA7A0000}"/>
    <cellStyle name="Note 2 4 2 14 2 3 2" xfId="20997" xr:uid="{00000000-0005-0000-0000-0000BB7A0000}"/>
    <cellStyle name="Note 2 4 2 14 2 4" xfId="20998" xr:uid="{00000000-0005-0000-0000-0000BC7A0000}"/>
    <cellStyle name="Note 2 4 2 14 2 5" xfId="20999" xr:uid="{00000000-0005-0000-0000-0000BD7A0000}"/>
    <cellStyle name="Note 2 4 2 14 3" xfId="21000" xr:uid="{00000000-0005-0000-0000-0000BE7A0000}"/>
    <cellStyle name="Note 2 4 2 14 3 2" xfId="21001" xr:uid="{00000000-0005-0000-0000-0000BF7A0000}"/>
    <cellStyle name="Note 2 4 2 14 3 2 2" xfId="21002" xr:uid="{00000000-0005-0000-0000-0000C07A0000}"/>
    <cellStyle name="Note 2 4 2 14 3 3" xfId="21003" xr:uid="{00000000-0005-0000-0000-0000C17A0000}"/>
    <cellStyle name="Note 2 4 2 14 3 3 2" xfId="21004" xr:uid="{00000000-0005-0000-0000-0000C27A0000}"/>
    <cellStyle name="Note 2 4 2 14 3 4" xfId="21005" xr:uid="{00000000-0005-0000-0000-0000C37A0000}"/>
    <cellStyle name="Note 2 4 2 14 3 5" xfId="21006" xr:uid="{00000000-0005-0000-0000-0000C47A0000}"/>
    <cellStyle name="Note 2 4 2 14 4" xfId="21007" xr:uid="{00000000-0005-0000-0000-0000C57A0000}"/>
    <cellStyle name="Note 2 4 2 14 4 2" xfId="21008" xr:uid="{00000000-0005-0000-0000-0000C67A0000}"/>
    <cellStyle name="Note 2 4 2 14 5" xfId="21009" xr:uid="{00000000-0005-0000-0000-0000C77A0000}"/>
    <cellStyle name="Note 2 4 2 14 5 2" xfId="21010" xr:uid="{00000000-0005-0000-0000-0000C87A0000}"/>
    <cellStyle name="Note 2 4 2 14 6" xfId="21011" xr:uid="{00000000-0005-0000-0000-0000C97A0000}"/>
    <cellStyle name="Note 2 4 2 14 7" xfId="21012" xr:uid="{00000000-0005-0000-0000-0000CA7A0000}"/>
    <cellStyle name="Note 2 4 2 15" xfId="21013" xr:uid="{00000000-0005-0000-0000-0000CB7A0000}"/>
    <cellStyle name="Note 2 4 2 15 2" xfId="21014" xr:uid="{00000000-0005-0000-0000-0000CC7A0000}"/>
    <cellStyle name="Note 2 4 2 15 2 2" xfId="21015" xr:uid="{00000000-0005-0000-0000-0000CD7A0000}"/>
    <cellStyle name="Note 2 4 2 15 3" xfId="21016" xr:uid="{00000000-0005-0000-0000-0000CE7A0000}"/>
    <cellStyle name="Note 2 4 2 15 3 2" xfId="21017" xr:uid="{00000000-0005-0000-0000-0000CF7A0000}"/>
    <cellStyle name="Note 2 4 2 15 4" xfId="21018" xr:uid="{00000000-0005-0000-0000-0000D07A0000}"/>
    <cellStyle name="Note 2 4 2 15 5" xfId="21019" xr:uid="{00000000-0005-0000-0000-0000D17A0000}"/>
    <cellStyle name="Note 2 4 2 16" xfId="21020" xr:uid="{00000000-0005-0000-0000-0000D27A0000}"/>
    <cellStyle name="Note 2 4 2 16 2" xfId="21021" xr:uid="{00000000-0005-0000-0000-0000D37A0000}"/>
    <cellStyle name="Note 2 4 2 17" xfId="21022" xr:uid="{00000000-0005-0000-0000-0000D47A0000}"/>
    <cellStyle name="Note 2 4 2 18" xfId="21023" xr:uid="{00000000-0005-0000-0000-0000D57A0000}"/>
    <cellStyle name="Note 2 4 2 2" xfId="21024" xr:uid="{00000000-0005-0000-0000-0000D67A0000}"/>
    <cellStyle name="Note 2 4 2 2 2" xfId="21025" xr:uid="{00000000-0005-0000-0000-0000D77A0000}"/>
    <cellStyle name="Note 2 4 2 2 2 2" xfId="21026" xr:uid="{00000000-0005-0000-0000-0000D87A0000}"/>
    <cellStyle name="Note 2 4 2 2 2 2 2" xfId="21027" xr:uid="{00000000-0005-0000-0000-0000D97A0000}"/>
    <cellStyle name="Note 2 4 2 2 2 3" xfId="21028" xr:uid="{00000000-0005-0000-0000-0000DA7A0000}"/>
    <cellStyle name="Note 2 4 2 2 2 3 2" xfId="21029" xr:uid="{00000000-0005-0000-0000-0000DB7A0000}"/>
    <cellStyle name="Note 2 4 2 2 2 4" xfId="21030" xr:uid="{00000000-0005-0000-0000-0000DC7A0000}"/>
    <cellStyle name="Note 2 4 2 2 2 5" xfId="21031" xr:uid="{00000000-0005-0000-0000-0000DD7A0000}"/>
    <cellStyle name="Note 2 4 2 2 3" xfId="21032" xr:uid="{00000000-0005-0000-0000-0000DE7A0000}"/>
    <cellStyle name="Note 2 4 2 2 3 2" xfId="21033" xr:uid="{00000000-0005-0000-0000-0000DF7A0000}"/>
    <cellStyle name="Note 2 4 2 2 3 2 2" xfId="21034" xr:uid="{00000000-0005-0000-0000-0000E07A0000}"/>
    <cellStyle name="Note 2 4 2 2 3 3" xfId="21035" xr:uid="{00000000-0005-0000-0000-0000E17A0000}"/>
    <cellStyle name="Note 2 4 2 2 3 3 2" xfId="21036" xr:uid="{00000000-0005-0000-0000-0000E27A0000}"/>
    <cellStyle name="Note 2 4 2 2 3 4" xfId="21037" xr:uid="{00000000-0005-0000-0000-0000E37A0000}"/>
    <cellStyle name="Note 2 4 2 2 3 5" xfId="21038" xr:uid="{00000000-0005-0000-0000-0000E47A0000}"/>
    <cellStyle name="Note 2 4 2 2 4" xfId="21039" xr:uid="{00000000-0005-0000-0000-0000E57A0000}"/>
    <cellStyle name="Note 2 4 2 2 4 2" xfId="21040" xr:uid="{00000000-0005-0000-0000-0000E67A0000}"/>
    <cellStyle name="Note 2 4 2 2 5" xfId="21041" xr:uid="{00000000-0005-0000-0000-0000E77A0000}"/>
    <cellStyle name="Note 2 4 2 2 5 2" xfId="21042" xr:uid="{00000000-0005-0000-0000-0000E87A0000}"/>
    <cellStyle name="Note 2 4 2 2 6" xfId="21043" xr:uid="{00000000-0005-0000-0000-0000E97A0000}"/>
    <cellStyle name="Note 2 4 2 2 7" xfId="21044" xr:uid="{00000000-0005-0000-0000-0000EA7A0000}"/>
    <cellStyle name="Note 2 4 2 3" xfId="21045" xr:uid="{00000000-0005-0000-0000-0000EB7A0000}"/>
    <cellStyle name="Note 2 4 2 3 2" xfId="21046" xr:uid="{00000000-0005-0000-0000-0000EC7A0000}"/>
    <cellStyle name="Note 2 4 2 3 2 2" xfId="21047" xr:uid="{00000000-0005-0000-0000-0000ED7A0000}"/>
    <cellStyle name="Note 2 4 2 3 2 2 2" xfId="21048" xr:uid="{00000000-0005-0000-0000-0000EE7A0000}"/>
    <cellStyle name="Note 2 4 2 3 2 3" xfId="21049" xr:uid="{00000000-0005-0000-0000-0000EF7A0000}"/>
    <cellStyle name="Note 2 4 2 3 2 3 2" xfId="21050" xr:uid="{00000000-0005-0000-0000-0000F07A0000}"/>
    <cellStyle name="Note 2 4 2 3 2 4" xfId="21051" xr:uid="{00000000-0005-0000-0000-0000F17A0000}"/>
    <cellStyle name="Note 2 4 2 3 2 5" xfId="21052" xr:uid="{00000000-0005-0000-0000-0000F27A0000}"/>
    <cellStyle name="Note 2 4 2 3 3" xfId="21053" xr:uid="{00000000-0005-0000-0000-0000F37A0000}"/>
    <cellStyle name="Note 2 4 2 3 3 2" xfId="21054" xr:uid="{00000000-0005-0000-0000-0000F47A0000}"/>
    <cellStyle name="Note 2 4 2 3 3 2 2" xfId="21055" xr:uid="{00000000-0005-0000-0000-0000F57A0000}"/>
    <cellStyle name="Note 2 4 2 3 3 3" xfId="21056" xr:uid="{00000000-0005-0000-0000-0000F67A0000}"/>
    <cellStyle name="Note 2 4 2 3 3 3 2" xfId="21057" xr:uid="{00000000-0005-0000-0000-0000F77A0000}"/>
    <cellStyle name="Note 2 4 2 3 3 4" xfId="21058" xr:uid="{00000000-0005-0000-0000-0000F87A0000}"/>
    <cellStyle name="Note 2 4 2 3 3 5" xfId="21059" xr:uid="{00000000-0005-0000-0000-0000F97A0000}"/>
    <cellStyle name="Note 2 4 2 3 4" xfId="21060" xr:uid="{00000000-0005-0000-0000-0000FA7A0000}"/>
    <cellStyle name="Note 2 4 2 3 4 2" xfId="21061" xr:uid="{00000000-0005-0000-0000-0000FB7A0000}"/>
    <cellStyle name="Note 2 4 2 3 5" xfId="21062" xr:uid="{00000000-0005-0000-0000-0000FC7A0000}"/>
    <cellStyle name="Note 2 4 2 3 5 2" xfId="21063" xr:uid="{00000000-0005-0000-0000-0000FD7A0000}"/>
    <cellStyle name="Note 2 4 2 3 6" xfId="21064" xr:uid="{00000000-0005-0000-0000-0000FE7A0000}"/>
    <cellStyle name="Note 2 4 2 3 6 2" xfId="21065" xr:uid="{00000000-0005-0000-0000-0000FF7A0000}"/>
    <cellStyle name="Note 2 4 2 3 7" xfId="21066" xr:uid="{00000000-0005-0000-0000-0000007B0000}"/>
    <cellStyle name="Note 2 4 2 3 8" xfId="21067" xr:uid="{00000000-0005-0000-0000-0000017B0000}"/>
    <cellStyle name="Note 2 4 2 4" xfId="21068" xr:uid="{00000000-0005-0000-0000-0000027B0000}"/>
    <cellStyle name="Note 2 4 2 4 2" xfId="21069" xr:uid="{00000000-0005-0000-0000-0000037B0000}"/>
    <cellStyle name="Note 2 4 2 4 2 2" xfId="21070" xr:uid="{00000000-0005-0000-0000-0000047B0000}"/>
    <cellStyle name="Note 2 4 2 4 2 2 2" xfId="21071" xr:uid="{00000000-0005-0000-0000-0000057B0000}"/>
    <cellStyle name="Note 2 4 2 4 2 3" xfId="21072" xr:uid="{00000000-0005-0000-0000-0000067B0000}"/>
    <cellStyle name="Note 2 4 2 4 2 3 2" xfId="21073" xr:uid="{00000000-0005-0000-0000-0000077B0000}"/>
    <cellStyle name="Note 2 4 2 4 2 4" xfId="21074" xr:uid="{00000000-0005-0000-0000-0000087B0000}"/>
    <cellStyle name="Note 2 4 2 4 2 5" xfId="21075" xr:uid="{00000000-0005-0000-0000-0000097B0000}"/>
    <cellStyle name="Note 2 4 2 4 3" xfId="21076" xr:uid="{00000000-0005-0000-0000-00000A7B0000}"/>
    <cellStyle name="Note 2 4 2 4 3 2" xfId="21077" xr:uid="{00000000-0005-0000-0000-00000B7B0000}"/>
    <cellStyle name="Note 2 4 2 4 3 2 2" xfId="21078" xr:uid="{00000000-0005-0000-0000-00000C7B0000}"/>
    <cellStyle name="Note 2 4 2 4 3 3" xfId="21079" xr:uid="{00000000-0005-0000-0000-00000D7B0000}"/>
    <cellStyle name="Note 2 4 2 4 3 3 2" xfId="21080" xr:uid="{00000000-0005-0000-0000-00000E7B0000}"/>
    <cellStyle name="Note 2 4 2 4 3 4" xfId="21081" xr:uid="{00000000-0005-0000-0000-00000F7B0000}"/>
    <cellStyle name="Note 2 4 2 4 3 5" xfId="21082" xr:uid="{00000000-0005-0000-0000-0000107B0000}"/>
    <cellStyle name="Note 2 4 2 4 4" xfId="21083" xr:uid="{00000000-0005-0000-0000-0000117B0000}"/>
    <cellStyle name="Note 2 4 2 4 4 2" xfId="21084" xr:uid="{00000000-0005-0000-0000-0000127B0000}"/>
    <cellStyle name="Note 2 4 2 4 5" xfId="21085" xr:uid="{00000000-0005-0000-0000-0000137B0000}"/>
    <cellStyle name="Note 2 4 2 4 5 2" xfId="21086" xr:uid="{00000000-0005-0000-0000-0000147B0000}"/>
    <cellStyle name="Note 2 4 2 4 6" xfId="21087" xr:uid="{00000000-0005-0000-0000-0000157B0000}"/>
    <cellStyle name="Note 2 4 2 4 6 2" xfId="21088" xr:uid="{00000000-0005-0000-0000-0000167B0000}"/>
    <cellStyle name="Note 2 4 2 4 7" xfId="21089" xr:uid="{00000000-0005-0000-0000-0000177B0000}"/>
    <cellStyle name="Note 2 4 2 4 8" xfId="21090" xr:uid="{00000000-0005-0000-0000-0000187B0000}"/>
    <cellStyle name="Note 2 4 2 5" xfId="21091" xr:uid="{00000000-0005-0000-0000-0000197B0000}"/>
    <cellStyle name="Note 2 4 2 5 2" xfId="21092" xr:uid="{00000000-0005-0000-0000-00001A7B0000}"/>
    <cellStyle name="Note 2 4 2 5 2 2" xfId="21093" xr:uid="{00000000-0005-0000-0000-00001B7B0000}"/>
    <cellStyle name="Note 2 4 2 5 2 2 2" xfId="21094" xr:uid="{00000000-0005-0000-0000-00001C7B0000}"/>
    <cellStyle name="Note 2 4 2 5 2 3" xfId="21095" xr:uid="{00000000-0005-0000-0000-00001D7B0000}"/>
    <cellStyle name="Note 2 4 2 5 2 3 2" xfId="21096" xr:uid="{00000000-0005-0000-0000-00001E7B0000}"/>
    <cellStyle name="Note 2 4 2 5 2 4" xfId="21097" xr:uid="{00000000-0005-0000-0000-00001F7B0000}"/>
    <cellStyle name="Note 2 4 2 5 2 5" xfId="21098" xr:uid="{00000000-0005-0000-0000-0000207B0000}"/>
    <cellStyle name="Note 2 4 2 5 3" xfId="21099" xr:uid="{00000000-0005-0000-0000-0000217B0000}"/>
    <cellStyle name="Note 2 4 2 5 3 2" xfId="21100" xr:uid="{00000000-0005-0000-0000-0000227B0000}"/>
    <cellStyle name="Note 2 4 2 5 3 2 2" xfId="21101" xr:uid="{00000000-0005-0000-0000-0000237B0000}"/>
    <cellStyle name="Note 2 4 2 5 3 3" xfId="21102" xr:uid="{00000000-0005-0000-0000-0000247B0000}"/>
    <cellStyle name="Note 2 4 2 5 3 3 2" xfId="21103" xr:uid="{00000000-0005-0000-0000-0000257B0000}"/>
    <cellStyle name="Note 2 4 2 5 3 4" xfId="21104" xr:uid="{00000000-0005-0000-0000-0000267B0000}"/>
    <cellStyle name="Note 2 4 2 5 3 5" xfId="21105" xr:uid="{00000000-0005-0000-0000-0000277B0000}"/>
    <cellStyle name="Note 2 4 2 5 4" xfId="21106" xr:uid="{00000000-0005-0000-0000-0000287B0000}"/>
    <cellStyle name="Note 2 4 2 5 4 2" xfId="21107" xr:uid="{00000000-0005-0000-0000-0000297B0000}"/>
    <cellStyle name="Note 2 4 2 5 5" xfId="21108" xr:uid="{00000000-0005-0000-0000-00002A7B0000}"/>
    <cellStyle name="Note 2 4 2 5 5 2" xfId="21109" xr:uid="{00000000-0005-0000-0000-00002B7B0000}"/>
    <cellStyle name="Note 2 4 2 5 6" xfId="21110" xr:uid="{00000000-0005-0000-0000-00002C7B0000}"/>
    <cellStyle name="Note 2 4 2 5 6 2" xfId="21111" xr:uid="{00000000-0005-0000-0000-00002D7B0000}"/>
    <cellStyle name="Note 2 4 2 5 7" xfId="21112" xr:uid="{00000000-0005-0000-0000-00002E7B0000}"/>
    <cellStyle name="Note 2 4 2 5 8" xfId="21113" xr:uid="{00000000-0005-0000-0000-00002F7B0000}"/>
    <cellStyle name="Note 2 4 2 6" xfId="21114" xr:uid="{00000000-0005-0000-0000-0000307B0000}"/>
    <cellStyle name="Note 2 4 2 6 2" xfId="21115" xr:uid="{00000000-0005-0000-0000-0000317B0000}"/>
    <cellStyle name="Note 2 4 2 6 2 2" xfId="21116" xr:uid="{00000000-0005-0000-0000-0000327B0000}"/>
    <cellStyle name="Note 2 4 2 6 2 2 2" xfId="21117" xr:uid="{00000000-0005-0000-0000-0000337B0000}"/>
    <cellStyle name="Note 2 4 2 6 2 3" xfId="21118" xr:uid="{00000000-0005-0000-0000-0000347B0000}"/>
    <cellStyle name="Note 2 4 2 6 2 3 2" xfId="21119" xr:uid="{00000000-0005-0000-0000-0000357B0000}"/>
    <cellStyle name="Note 2 4 2 6 2 4" xfId="21120" xr:uid="{00000000-0005-0000-0000-0000367B0000}"/>
    <cellStyle name="Note 2 4 2 6 2 5" xfId="21121" xr:uid="{00000000-0005-0000-0000-0000377B0000}"/>
    <cellStyle name="Note 2 4 2 6 3" xfId="21122" xr:uid="{00000000-0005-0000-0000-0000387B0000}"/>
    <cellStyle name="Note 2 4 2 6 3 2" xfId="21123" xr:uid="{00000000-0005-0000-0000-0000397B0000}"/>
    <cellStyle name="Note 2 4 2 6 3 2 2" xfId="21124" xr:uid="{00000000-0005-0000-0000-00003A7B0000}"/>
    <cellStyle name="Note 2 4 2 6 3 3" xfId="21125" xr:uid="{00000000-0005-0000-0000-00003B7B0000}"/>
    <cellStyle name="Note 2 4 2 6 3 3 2" xfId="21126" xr:uid="{00000000-0005-0000-0000-00003C7B0000}"/>
    <cellStyle name="Note 2 4 2 6 3 4" xfId="21127" xr:uid="{00000000-0005-0000-0000-00003D7B0000}"/>
    <cellStyle name="Note 2 4 2 6 3 5" xfId="21128" xr:uid="{00000000-0005-0000-0000-00003E7B0000}"/>
    <cellStyle name="Note 2 4 2 6 4" xfId="21129" xr:uid="{00000000-0005-0000-0000-00003F7B0000}"/>
    <cellStyle name="Note 2 4 2 6 4 2" xfId="21130" xr:uid="{00000000-0005-0000-0000-0000407B0000}"/>
    <cellStyle name="Note 2 4 2 6 5" xfId="21131" xr:uid="{00000000-0005-0000-0000-0000417B0000}"/>
    <cellStyle name="Note 2 4 2 6 5 2" xfId="21132" xr:uid="{00000000-0005-0000-0000-0000427B0000}"/>
    <cellStyle name="Note 2 4 2 6 6" xfId="21133" xr:uid="{00000000-0005-0000-0000-0000437B0000}"/>
    <cellStyle name="Note 2 4 2 6 6 2" xfId="21134" xr:uid="{00000000-0005-0000-0000-0000447B0000}"/>
    <cellStyle name="Note 2 4 2 6 7" xfId="21135" xr:uid="{00000000-0005-0000-0000-0000457B0000}"/>
    <cellStyle name="Note 2 4 2 6 8" xfId="21136" xr:uid="{00000000-0005-0000-0000-0000467B0000}"/>
    <cellStyle name="Note 2 4 2 7" xfId="21137" xr:uid="{00000000-0005-0000-0000-0000477B0000}"/>
    <cellStyle name="Note 2 4 2 7 2" xfId="21138" xr:uid="{00000000-0005-0000-0000-0000487B0000}"/>
    <cellStyle name="Note 2 4 2 7 2 2" xfId="21139" xr:uid="{00000000-0005-0000-0000-0000497B0000}"/>
    <cellStyle name="Note 2 4 2 7 2 2 2" xfId="21140" xr:uid="{00000000-0005-0000-0000-00004A7B0000}"/>
    <cellStyle name="Note 2 4 2 7 2 3" xfId="21141" xr:uid="{00000000-0005-0000-0000-00004B7B0000}"/>
    <cellStyle name="Note 2 4 2 7 2 3 2" xfId="21142" xr:uid="{00000000-0005-0000-0000-00004C7B0000}"/>
    <cellStyle name="Note 2 4 2 7 2 4" xfId="21143" xr:uid="{00000000-0005-0000-0000-00004D7B0000}"/>
    <cellStyle name="Note 2 4 2 7 2 5" xfId="21144" xr:uid="{00000000-0005-0000-0000-00004E7B0000}"/>
    <cellStyle name="Note 2 4 2 7 3" xfId="21145" xr:uid="{00000000-0005-0000-0000-00004F7B0000}"/>
    <cellStyle name="Note 2 4 2 7 3 2" xfId="21146" xr:uid="{00000000-0005-0000-0000-0000507B0000}"/>
    <cellStyle name="Note 2 4 2 7 3 2 2" xfId="21147" xr:uid="{00000000-0005-0000-0000-0000517B0000}"/>
    <cellStyle name="Note 2 4 2 7 3 3" xfId="21148" xr:uid="{00000000-0005-0000-0000-0000527B0000}"/>
    <cellStyle name="Note 2 4 2 7 3 3 2" xfId="21149" xr:uid="{00000000-0005-0000-0000-0000537B0000}"/>
    <cellStyle name="Note 2 4 2 7 3 4" xfId="21150" xr:uid="{00000000-0005-0000-0000-0000547B0000}"/>
    <cellStyle name="Note 2 4 2 7 3 5" xfId="21151" xr:uid="{00000000-0005-0000-0000-0000557B0000}"/>
    <cellStyle name="Note 2 4 2 7 4" xfId="21152" xr:uid="{00000000-0005-0000-0000-0000567B0000}"/>
    <cellStyle name="Note 2 4 2 7 4 2" xfId="21153" xr:uid="{00000000-0005-0000-0000-0000577B0000}"/>
    <cellStyle name="Note 2 4 2 7 5" xfId="21154" xr:uid="{00000000-0005-0000-0000-0000587B0000}"/>
    <cellStyle name="Note 2 4 2 7 5 2" xfId="21155" xr:uid="{00000000-0005-0000-0000-0000597B0000}"/>
    <cellStyle name="Note 2 4 2 7 6" xfId="21156" xr:uid="{00000000-0005-0000-0000-00005A7B0000}"/>
    <cellStyle name="Note 2 4 2 7 6 2" xfId="21157" xr:uid="{00000000-0005-0000-0000-00005B7B0000}"/>
    <cellStyle name="Note 2 4 2 7 7" xfId="21158" xr:uid="{00000000-0005-0000-0000-00005C7B0000}"/>
    <cellStyle name="Note 2 4 2 7 8" xfId="21159" xr:uid="{00000000-0005-0000-0000-00005D7B0000}"/>
    <cellStyle name="Note 2 4 2 8" xfId="21160" xr:uid="{00000000-0005-0000-0000-00005E7B0000}"/>
    <cellStyle name="Note 2 4 2 8 2" xfId="21161" xr:uid="{00000000-0005-0000-0000-00005F7B0000}"/>
    <cellStyle name="Note 2 4 2 8 2 2" xfId="21162" xr:uid="{00000000-0005-0000-0000-0000607B0000}"/>
    <cellStyle name="Note 2 4 2 8 2 2 2" xfId="21163" xr:uid="{00000000-0005-0000-0000-0000617B0000}"/>
    <cellStyle name="Note 2 4 2 8 2 3" xfId="21164" xr:uid="{00000000-0005-0000-0000-0000627B0000}"/>
    <cellStyle name="Note 2 4 2 8 2 3 2" xfId="21165" xr:uid="{00000000-0005-0000-0000-0000637B0000}"/>
    <cellStyle name="Note 2 4 2 8 2 4" xfId="21166" xr:uid="{00000000-0005-0000-0000-0000647B0000}"/>
    <cellStyle name="Note 2 4 2 8 2 5" xfId="21167" xr:uid="{00000000-0005-0000-0000-0000657B0000}"/>
    <cellStyle name="Note 2 4 2 8 3" xfId="21168" xr:uid="{00000000-0005-0000-0000-0000667B0000}"/>
    <cellStyle name="Note 2 4 2 8 3 2" xfId="21169" xr:uid="{00000000-0005-0000-0000-0000677B0000}"/>
    <cellStyle name="Note 2 4 2 8 3 2 2" xfId="21170" xr:uid="{00000000-0005-0000-0000-0000687B0000}"/>
    <cellStyle name="Note 2 4 2 8 3 3" xfId="21171" xr:uid="{00000000-0005-0000-0000-0000697B0000}"/>
    <cellStyle name="Note 2 4 2 8 3 3 2" xfId="21172" xr:uid="{00000000-0005-0000-0000-00006A7B0000}"/>
    <cellStyle name="Note 2 4 2 8 3 4" xfId="21173" xr:uid="{00000000-0005-0000-0000-00006B7B0000}"/>
    <cellStyle name="Note 2 4 2 8 3 5" xfId="21174" xr:uid="{00000000-0005-0000-0000-00006C7B0000}"/>
    <cellStyle name="Note 2 4 2 8 4" xfId="21175" xr:uid="{00000000-0005-0000-0000-00006D7B0000}"/>
    <cellStyle name="Note 2 4 2 8 4 2" xfId="21176" xr:uid="{00000000-0005-0000-0000-00006E7B0000}"/>
    <cellStyle name="Note 2 4 2 8 5" xfId="21177" xr:uid="{00000000-0005-0000-0000-00006F7B0000}"/>
    <cellStyle name="Note 2 4 2 8 5 2" xfId="21178" xr:uid="{00000000-0005-0000-0000-0000707B0000}"/>
    <cellStyle name="Note 2 4 2 8 6" xfId="21179" xr:uid="{00000000-0005-0000-0000-0000717B0000}"/>
    <cellStyle name="Note 2 4 2 8 6 2" xfId="21180" xr:uid="{00000000-0005-0000-0000-0000727B0000}"/>
    <cellStyle name="Note 2 4 2 8 7" xfId="21181" xr:uid="{00000000-0005-0000-0000-0000737B0000}"/>
    <cellStyle name="Note 2 4 2 8 8" xfId="21182" xr:uid="{00000000-0005-0000-0000-0000747B0000}"/>
    <cellStyle name="Note 2 4 2 9" xfId="21183" xr:uid="{00000000-0005-0000-0000-0000757B0000}"/>
    <cellStyle name="Note 2 4 2 9 2" xfId="21184" xr:uid="{00000000-0005-0000-0000-0000767B0000}"/>
    <cellStyle name="Note 2 4 2 9 2 2" xfId="21185" xr:uid="{00000000-0005-0000-0000-0000777B0000}"/>
    <cellStyle name="Note 2 4 2 9 2 2 2" xfId="21186" xr:uid="{00000000-0005-0000-0000-0000787B0000}"/>
    <cellStyle name="Note 2 4 2 9 2 3" xfId="21187" xr:uid="{00000000-0005-0000-0000-0000797B0000}"/>
    <cellStyle name="Note 2 4 2 9 2 3 2" xfId="21188" xr:uid="{00000000-0005-0000-0000-00007A7B0000}"/>
    <cellStyle name="Note 2 4 2 9 2 4" xfId="21189" xr:uid="{00000000-0005-0000-0000-00007B7B0000}"/>
    <cellStyle name="Note 2 4 2 9 2 5" xfId="21190" xr:uid="{00000000-0005-0000-0000-00007C7B0000}"/>
    <cellStyle name="Note 2 4 2 9 3" xfId="21191" xr:uid="{00000000-0005-0000-0000-00007D7B0000}"/>
    <cellStyle name="Note 2 4 2 9 3 2" xfId="21192" xr:uid="{00000000-0005-0000-0000-00007E7B0000}"/>
    <cellStyle name="Note 2 4 2 9 3 2 2" xfId="21193" xr:uid="{00000000-0005-0000-0000-00007F7B0000}"/>
    <cellStyle name="Note 2 4 2 9 3 3" xfId="21194" xr:uid="{00000000-0005-0000-0000-0000807B0000}"/>
    <cellStyle name="Note 2 4 2 9 3 3 2" xfId="21195" xr:uid="{00000000-0005-0000-0000-0000817B0000}"/>
    <cellStyle name="Note 2 4 2 9 3 4" xfId="21196" xr:uid="{00000000-0005-0000-0000-0000827B0000}"/>
    <cellStyle name="Note 2 4 2 9 3 5" xfId="21197" xr:uid="{00000000-0005-0000-0000-0000837B0000}"/>
    <cellStyle name="Note 2 4 2 9 4" xfId="21198" xr:uid="{00000000-0005-0000-0000-0000847B0000}"/>
    <cellStyle name="Note 2 4 2 9 4 2" xfId="21199" xr:uid="{00000000-0005-0000-0000-0000857B0000}"/>
    <cellStyle name="Note 2 4 2 9 5" xfId="21200" xr:uid="{00000000-0005-0000-0000-0000867B0000}"/>
    <cellStyle name="Note 2 4 2 9 5 2" xfId="21201" xr:uid="{00000000-0005-0000-0000-0000877B0000}"/>
    <cellStyle name="Note 2 4 2 9 6" xfId="21202" xr:uid="{00000000-0005-0000-0000-0000887B0000}"/>
    <cellStyle name="Note 2 4 2 9 6 2" xfId="21203" xr:uid="{00000000-0005-0000-0000-0000897B0000}"/>
    <cellStyle name="Note 2 4 2 9 7" xfId="21204" xr:uid="{00000000-0005-0000-0000-00008A7B0000}"/>
    <cellStyle name="Note 2 4 2 9 8" xfId="21205" xr:uid="{00000000-0005-0000-0000-00008B7B0000}"/>
    <cellStyle name="Note 2 4 3" xfId="21206" xr:uid="{00000000-0005-0000-0000-00008C7B0000}"/>
    <cellStyle name="Note 2 4 3 2" xfId="21207" xr:uid="{00000000-0005-0000-0000-00008D7B0000}"/>
    <cellStyle name="Note 2 4 3 2 2" xfId="21208" xr:uid="{00000000-0005-0000-0000-00008E7B0000}"/>
    <cellStyle name="Note 2 4 3 2 2 2" xfId="21209" xr:uid="{00000000-0005-0000-0000-00008F7B0000}"/>
    <cellStyle name="Note 2 4 3 2 3" xfId="21210" xr:uid="{00000000-0005-0000-0000-0000907B0000}"/>
    <cellStyle name="Note 2 4 3 2 3 2" xfId="21211" xr:uid="{00000000-0005-0000-0000-0000917B0000}"/>
    <cellStyle name="Note 2 4 3 2 4" xfId="21212" xr:uid="{00000000-0005-0000-0000-0000927B0000}"/>
    <cellStyle name="Note 2 4 3 2 5" xfId="21213" xr:uid="{00000000-0005-0000-0000-0000937B0000}"/>
    <cellStyle name="Note 2 4 3 3" xfId="21214" xr:uid="{00000000-0005-0000-0000-0000947B0000}"/>
    <cellStyle name="Note 2 4 3 3 2" xfId="21215" xr:uid="{00000000-0005-0000-0000-0000957B0000}"/>
    <cellStyle name="Note 2 4 3 3 2 2" xfId="21216" xr:uid="{00000000-0005-0000-0000-0000967B0000}"/>
    <cellStyle name="Note 2 4 3 3 3" xfId="21217" xr:uid="{00000000-0005-0000-0000-0000977B0000}"/>
    <cellStyle name="Note 2 4 3 3 3 2" xfId="21218" xr:uid="{00000000-0005-0000-0000-0000987B0000}"/>
    <cellStyle name="Note 2 4 3 3 4" xfId="21219" xr:uid="{00000000-0005-0000-0000-0000997B0000}"/>
    <cellStyle name="Note 2 4 3 3 5" xfId="21220" xr:uid="{00000000-0005-0000-0000-00009A7B0000}"/>
    <cellStyle name="Note 2 4 3 4" xfId="21221" xr:uid="{00000000-0005-0000-0000-00009B7B0000}"/>
    <cellStyle name="Note 2 4 3 4 2" xfId="21222" xr:uid="{00000000-0005-0000-0000-00009C7B0000}"/>
    <cellStyle name="Note 2 4 3 5" xfId="21223" xr:uid="{00000000-0005-0000-0000-00009D7B0000}"/>
    <cellStyle name="Note 2 4 3 5 2" xfId="21224" xr:uid="{00000000-0005-0000-0000-00009E7B0000}"/>
    <cellStyle name="Note 2 4 3 6" xfId="21225" xr:uid="{00000000-0005-0000-0000-00009F7B0000}"/>
    <cellStyle name="Note 2 4 3 7" xfId="21226" xr:uid="{00000000-0005-0000-0000-0000A07B0000}"/>
    <cellStyle name="Note 2 4 4" xfId="21227" xr:uid="{00000000-0005-0000-0000-0000A17B0000}"/>
    <cellStyle name="Note 2 4 4 2" xfId="21228" xr:uid="{00000000-0005-0000-0000-0000A27B0000}"/>
    <cellStyle name="Note 2 4 4 2 2" xfId="21229" xr:uid="{00000000-0005-0000-0000-0000A37B0000}"/>
    <cellStyle name="Note 2 4 4 2 2 2" xfId="21230" xr:uid="{00000000-0005-0000-0000-0000A47B0000}"/>
    <cellStyle name="Note 2 4 4 2 3" xfId="21231" xr:uid="{00000000-0005-0000-0000-0000A57B0000}"/>
    <cellStyle name="Note 2 4 4 2 3 2" xfId="21232" xr:uid="{00000000-0005-0000-0000-0000A67B0000}"/>
    <cellStyle name="Note 2 4 4 2 4" xfId="21233" xr:uid="{00000000-0005-0000-0000-0000A77B0000}"/>
    <cellStyle name="Note 2 4 4 2 5" xfId="21234" xr:uid="{00000000-0005-0000-0000-0000A87B0000}"/>
    <cellStyle name="Note 2 4 4 3" xfId="21235" xr:uid="{00000000-0005-0000-0000-0000A97B0000}"/>
    <cellStyle name="Note 2 4 4 3 2" xfId="21236" xr:uid="{00000000-0005-0000-0000-0000AA7B0000}"/>
    <cellStyle name="Note 2 4 4 3 2 2" xfId="21237" xr:uid="{00000000-0005-0000-0000-0000AB7B0000}"/>
    <cellStyle name="Note 2 4 4 3 3" xfId="21238" xr:uid="{00000000-0005-0000-0000-0000AC7B0000}"/>
    <cellStyle name="Note 2 4 4 3 3 2" xfId="21239" xr:uid="{00000000-0005-0000-0000-0000AD7B0000}"/>
    <cellStyle name="Note 2 4 4 3 4" xfId="21240" xr:uid="{00000000-0005-0000-0000-0000AE7B0000}"/>
    <cellStyle name="Note 2 4 4 3 5" xfId="21241" xr:uid="{00000000-0005-0000-0000-0000AF7B0000}"/>
    <cellStyle name="Note 2 4 4 4" xfId="21242" xr:uid="{00000000-0005-0000-0000-0000B07B0000}"/>
    <cellStyle name="Note 2 4 4 4 2" xfId="21243" xr:uid="{00000000-0005-0000-0000-0000B17B0000}"/>
    <cellStyle name="Note 2 4 4 5" xfId="21244" xr:uid="{00000000-0005-0000-0000-0000B27B0000}"/>
    <cellStyle name="Note 2 4 4 5 2" xfId="21245" xr:uid="{00000000-0005-0000-0000-0000B37B0000}"/>
    <cellStyle name="Note 2 4 4 6" xfId="21246" xr:uid="{00000000-0005-0000-0000-0000B47B0000}"/>
    <cellStyle name="Note 2 4 4 6 2" xfId="21247" xr:uid="{00000000-0005-0000-0000-0000B57B0000}"/>
    <cellStyle name="Note 2 4 4 7" xfId="21248" xr:uid="{00000000-0005-0000-0000-0000B67B0000}"/>
    <cellStyle name="Note 2 4 4 8" xfId="21249" xr:uid="{00000000-0005-0000-0000-0000B77B0000}"/>
    <cellStyle name="Note 2 4 5" xfId="21250" xr:uid="{00000000-0005-0000-0000-0000B87B0000}"/>
    <cellStyle name="Note 2 4 5 2" xfId="21251" xr:uid="{00000000-0005-0000-0000-0000B97B0000}"/>
    <cellStyle name="Note 2 4 5 2 2" xfId="21252" xr:uid="{00000000-0005-0000-0000-0000BA7B0000}"/>
    <cellStyle name="Note 2 4 5 2 2 2" xfId="21253" xr:uid="{00000000-0005-0000-0000-0000BB7B0000}"/>
    <cellStyle name="Note 2 4 5 2 3" xfId="21254" xr:uid="{00000000-0005-0000-0000-0000BC7B0000}"/>
    <cellStyle name="Note 2 4 5 2 3 2" xfId="21255" xr:uid="{00000000-0005-0000-0000-0000BD7B0000}"/>
    <cellStyle name="Note 2 4 5 2 4" xfId="21256" xr:uid="{00000000-0005-0000-0000-0000BE7B0000}"/>
    <cellStyle name="Note 2 4 5 2 5" xfId="21257" xr:uid="{00000000-0005-0000-0000-0000BF7B0000}"/>
    <cellStyle name="Note 2 4 5 3" xfId="21258" xr:uid="{00000000-0005-0000-0000-0000C07B0000}"/>
    <cellStyle name="Note 2 4 5 3 2" xfId="21259" xr:uid="{00000000-0005-0000-0000-0000C17B0000}"/>
    <cellStyle name="Note 2 4 5 3 2 2" xfId="21260" xr:uid="{00000000-0005-0000-0000-0000C27B0000}"/>
    <cellStyle name="Note 2 4 5 3 3" xfId="21261" xr:uid="{00000000-0005-0000-0000-0000C37B0000}"/>
    <cellStyle name="Note 2 4 5 3 3 2" xfId="21262" xr:uid="{00000000-0005-0000-0000-0000C47B0000}"/>
    <cellStyle name="Note 2 4 5 3 4" xfId="21263" xr:uid="{00000000-0005-0000-0000-0000C57B0000}"/>
    <cellStyle name="Note 2 4 5 3 5" xfId="21264" xr:uid="{00000000-0005-0000-0000-0000C67B0000}"/>
    <cellStyle name="Note 2 4 5 4" xfId="21265" xr:uid="{00000000-0005-0000-0000-0000C77B0000}"/>
    <cellStyle name="Note 2 4 5 4 2" xfId="21266" xr:uid="{00000000-0005-0000-0000-0000C87B0000}"/>
    <cellStyle name="Note 2 4 5 5" xfId="21267" xr:uid="{00000000-0005-0000-0000-0000C97B0000}"/>
    <cellStyle name="Note 2 4 5 5 2" xfId="21268" xr:uid="{00000000-0005-0000-0000-0000CA7B0000}"/>
    <cellStyle name="Note 2 4 5 6" xfId="21269" xr:uid="{00000000-0005-0000-0000-0000CB7B0000}"/>
    <cellStyle name="Note 2 4 5 6 2" xfId="21270" xr:uid="{00000000-0005-0000-0000-0000CC7B0000}"/>
    <cellStyle name="Note 2 4 5 7" xfId="21271" xr:uid="{00000000-0005-0000-0000-0000CD7B0000}"/>
    <cellStyle name="Note 2 4 5 8" xfId="21272" xr:uid="{00000000-0005-0000-0000-0000CE7B0000}"/>
    <cellStyle name="Note 2 4 6" xfId="21273" xr:uid="{00000000-0005-0000-0000-0000CF7B0000}"/>
    <cellStyle name="Note 2 4 6 2" xfId="21274" xr:uid="{00000000-0005-0000-0000-0000D07B0000}"/>
    <cellStyle name="Note 2 4 6 2 2" xfId="21275" xr:uid="{00000000-0005-0000-0000-0000D17B0000}"/>
    <cellStyle name="Note 2 4 6 2 2 2" xfId="21276" xr:uid="{00000000-0005-0000-0000-0000D27B0000}"/>
    <cellStyle name="Note 2 4 6 2 3" xfId="21277" xr:uid="{00000000-0005-0000-0000-0000D37B0000}"/>
    <cellStyle name="Note 2 4 6 2 3 2" xfId="21278" xr:uid="{00000000-0005-0000-0000-0000D47B0000}"/>
    <cellStyle name="Note 2 4 6 2 4" xfId="21279" xr:uid="{00000000-0005-0000-0000-0000D57B0000}"/>
    <cellStyle name="Note 2 4 6 2 5" xfId="21280" xr:uid="{00000000-0005-0000-0000-0000D67B0000}"/>
    <cellStyle name="Note 2 4 6 3" xfId="21281" xr:uid="{00000000-0005-0000-0000-0000D77B0000}"/>
    <cellStyle name="Note 2 4 6 3 2" xfId="21282" xr:uid="{00000000-0005-0000-0000-0000D87B0000}"/>
    <cellStyle name="Note 2 4 6 3 2 2" xfId="21283" xr:uid="{00000000-0005-0000-0000-0000D97B0000}"/>
    <cellStyle name="Note 2 4 6 3 3" xfId="21284" xr:uid="{00000000-0005-0000-0000-0000DA7B0000}"/>
    <cellStyle name="Note 2 4 6 3 3 2" xfId="21285" xr:uid="{00000000-0005-0000-0000-0000DB7B0000}"/>
    <cellStyle name="Note 2 4 6 3 4" xfId="21286" xr:uid="{00000000-0005-0000-0000-0000DC7B0000}"/>
    <cellStyle name="Note 2 4 6 3 5" xfId="21287" xr:uid="{00000000-0005-0000-0000-0000DD7B0000}"/>
    <cellStyle name="Note 2 4 6 4" xfId="21288" xr:uid="{00000000-0005-0000-0000-0000DE7B0000}"/>
    <cellStyle name="Note 2 4 6 4 2" xfId="21289" xr:uid="{00000000-0005-0000-0000-0000DF7B0000}"/>
    <cellStyle name="Note 2 4 6 5" xfId="21290" xr:uid="{00000000-0005-0000-0000-0000E07B0000}"/>
    <cellStyle name="Note 2 4 6 5 2" xfId="21291" xr:uid="{00000000-0005-0000-0000-0000E17B0000}"/>
    <cellStyle name="Note 2 4 6 6" xfId="21292" xr:uid="{00000000-0005-0000-0000-0000E27B0000}"/>
    <cellStyle name="Note 2 4 6 6 2" xfId="21293" xr:uid="{00000000-0005-0000-0000-0000E37B0000}"/>
    <cellStyle name="Note 2 4 6 7" xfId="21294" xr:uid="{00000000-0005-0000-0000-0000E47B0000}"/>
    <cellStyle name="Note 2 4 6 8" xfId="21295" xr:uid="{00000000-0005-0000-0000-0000E57B0000}"/>
    <cellStyle name="Note 2 4 7" xfId="21296" xr:uid="{00000000-0005-0000-0000-0000E67B0000}"/>
    <cellStyle name="Note 2 4 7 2" xfId="21297" xr:uid="{00000000-0005-0000-0000-0000E77B0000}"/>
    <cellStyle name="Note 2 4 7 2 2" xfId="21298" xr:uid="{00000000-0005-0000-0000-0000E87B0000}"/>
    <cellStyle name="Note 2 4 7 2 2 2" xfId="21299" xr:uid="{00000000-0005-0000-0000-0000E97B0000}"/>
    <cellStyle name="Note 2 4 7 2 3" xfId="21300" xr:uid="{00000000-0005-0000-0000-0000EA7B0000}"/>
    <cellStyle name="Note 2 4 7 2 3 2" xfId="21301" xr:uid="{00000000-0005-0000-0000-0000EB7B0000}"/>
    <cellStyle name="Note 2 4 7 2 4" xfId="21302" xr:uid="{00000000-0005-0000-0000-0000EC7B0000}"/>
    <cellStyle name="Note 2 4 7 2 5" xfId="21303" xr:uid="{00000000-0005-0000-0000-0000ED7B0000}"/>
    <cellStyle name="Note 2 4 7 3" xfId="21304" xr:uid="{00000000-0005-0000-0000-0000EE7B0000}"/>
    <cellStyle name="Note 2 4 7 3 2" xfId="21305" xr:uid="{00000000-0005-0000-0000-0000EF7B0000}"/>
    <cellStyle name="Note 2 4 7 3 2 2" xfId="21306" xr:uid="{00000000-0005-0000-0000-0000F07B0000}"/>
    <cellStyle name="Note 2 4 7 3 3" xfId="21307" xr:uid="{00000000-0005-0000-0000-0000F17B0000}"/>
    <cellStyle name="Note 2 4 7 3 3 2" xfId="21308" xr:uid="{00000000-0005-0000-0000-0000F27B0000}"/>
    <cellStyle name="Note 2 4 7 3 4" xfId="21309" xr:uid="{00000000-0005-0000-0000-0000F37B0000}"/>
    <cellStyle name="Note 2 4 7 3 5" xfId="21310" xr:uid="{00000000-0005-0000-0000-0000F47B0000}"/>
    <cellStyle name="Note 2 4 7 4" xfId="21311" xr:uid="{00000000-0005-0000-0000-0000F57B0000}"/>
    <cellStyle name="Note 2 4 7 4 2" xfId="21312" xr:uid="{00000000-0005-0000-0000-0000F67B0000}"/>
    <cellStyle name="Note 2 4 7 5" xfId="21313" xr:uid="{00000000-0005-0000-0000-0000F77B0000}"/>
    <cellStyle name="Note 2 4 7 5 2" xfId="21314" xr:uid="{00000000-0005-0000-0000-0000F87B0000}"/>
    <cellStyle name="Note 2 4 7 6" xfId="21315" xr:uid="{00000000-0005-0000-0000-0000F97B0000}"/>
    <cellStyle name="Note 2 4 7 6 2" xfId="21316" xr:uid="{00000000-0005-0000-0000-0000FA7B0000}"/>
    <cellStyle name="Note 2 4 7 7" xfId="21317" xr:uid="{00000000-0005-0000-0000-0000FB7B0000}"/>
    <cellStyle name="Note 2 4 7 8" xfId="21318" xr:uid="{00000000-0005-0000-0000-0000FC7B0000}"/>
    <cellStyle name="Note 2 4 8" xfId="21319" xr:uid="{00000000-0005-0000-0000-0000FD7B0000}"/>
    <cellStyle name="Note 2 4 8 2" xfId="21320" xr:uid="{00000000-0005-0000-0000-0000FE7B0000}"/>
    <cellStyle name="Note 2 4 8 2 2" xfId="21321" xr:uid="{00000000-0005-0000-0000-0000FF7B0000}"/>
    <cellStyle name="Note 2 4 8 2 2 2" xfId="21322" xr:uid="{00000000-0005-0000-0000-0000007C0000}"/>
    <cellStyle name="Note 2 4 8 2 3" xfId="21323" xr:uid="{00000000-0005-0000-0000-0000017C0000}"/>
    <cellStyle name="Note 2 4 8 2 3 2" xfId="21324" xr:uid="{00000000-0005-0000-0000-0000027C0000}"/>
    <cellStyle name="Note 2 4 8 2 4" xfId="21325" xr:uid="{00000000-0005-0000-0000-0000037C0000}"/>
    <cellStyle name="Note 2 4 8 2 5" xfId="21326" xr:uid="{00000000-0005-0000-0000-0000047C0000}"/>
    <cellStyle name="Note 2 4 8 3" xfId="21327" xr:uid="{00000000-0005-0000-0000-0000057C0000}"/>
    <cellStyle name="Note 2 4 8 3 2" xfId="21328" xr:uid="{00000000-0005-0000-0000-0000067C0000}"/>
    <cellStyle name="Note 2 4 8 3 2 2" xfId="21329" xr:uid="{00000000-0005-0000-0000-0000077C0000}"/>
    <cellStyle name="Note 2 4 8 3 3" xfId="21330" xr:uid="{00000000-0005-0000-0000-0000087C0000}"/>
    <cellStyle name="Note 2 4 8 3 3 2" xfId="21331" xr:uid="{00000000-0005-0000-0000-0000097C0000}"/>
    <cellStyle name="Note 2 4 8 3 4" xfId="21332" xr:uid="{00000000-0005-0000-0000-00000A7C0000}"/>
    <cellStyle name="Note 2 4 8 3 5" xfId="21333" xr:uid="{00000000-0005-0000-0000-00000B7C0000}"/>
    <cellStyle name="Note 2 4 8 4" xfId="21334" xr:uid="{00000000-0005-0000-0000-00000C7C0000}"/>
    <cellStyle name="Note 2 4 8 4 2" xfId="21335" xr:uid="{00000000-0005-0000-0000-00000D7C0000}"/>
    <cellStyle name="Note 2 4 8 5" xfId="21336" xr:uid="{00000000-0005-0000-0000-00000E7C0000}"/>
    <cellStyle name="Note 2 4 8 5 2" xfId="21337" xr:uid="{00000000-0005-0000-0000-00000F7C0000}"/>
    <cellStyle name="Note 2 4 8 6" xfId="21338" xr:uid="{00000000-0005-0000-0000-0000107C0000}"/>
    <cellStyle name="Note 2 4 8 6 2" xfId="21339" xr:uid="{00000000-0005-0000-0000-0000117C0000}"/>
    <cellStyle name="Note 2 4 8 7" xfId="21340" xr:uid="{00000000-0005-0000-0000-0000127C0000}"/>
    <cellStyle name="Note 2 4 8 8" xfId="21341" xr:uid="{00000000-0005-0000-0000-0000137C0000}"/>
    <cellStyle name="Note 2 4 9" xfId="21342" xr:uid="{00000000-0005-0000-0000-0000147C0000}"/>
    <cellStyle name="Note 2 4 9 2" xfId="21343" xr:uid="{00000000-0005-0000-0000-0000157C0000}"/>
    <cellStyle name="Note 2 4 9 2 2" xfId="21344" xr:uid="{00000000-0005-0000-0000-0000167C0000}"/>
    <cellStyle name="Note 2 4 9 2 2 2" xfId="21345" xr:uid="{00000000-0005-0000-0000-0000177C0000}"/>
    <cellStyle name="Note 2 4 9 2 3" xfId="21346" xr:uid="{00000000-0005-0000-0000-0000187C0000}"/>
    <cellStyle name="Note 2 4 9 2 3 2" xfId="21347" xr:uid="{00000000-0005-0000-0000-0000197C0000}"/>
    <cellStyle name="Note 2 4 9 2 4" xfId="21348" xr:uid="{00000000-0005-0000-0000-00001A7C0000}"/>
    <cellStyle name="Note 2 4 9 2 5" xfId="21349" xr:uid="{00000000-0005-0000-0000-00001B7C0000}"/>
    <cellStyle name="Note 2 4 9 3" xfId="21350" xr:uid="{00000000-0005-0000-0000-00001C7C0000}"/>
    <cellStyle name="Note 2 4 9 3 2" xfId="21351" xr:uid="{00000000-0005-0000-0000-00001D7C0000}"/>
    <cellStyle name="Note 2 4 9 3 2 2" xfId="21352" xr:uid="{00000000-0005-0000-0000-00001E7C0000}"/>
    <cellStyle name="Note 2 4 9 3 3" xfId="21353" xr:uid="{00000000-0005-0000-0000-00001F7C0000}"/>
    <cellStyle name="Note 2 4 9 3 3 2" xfId="21354" xr:uid="{00000000-0005-0000-0000-0000207C0000}"/>
    <cellStyle name="Note 2 4 9 3 4" xfId="21355" xr:uid="{00000000-0005-0000-0000-0000217C0000}"/>
    <cellStyle name="Note 2 4 9 3 5" xfId="21356" xr:uid="{00000000-0005-0000-0000-0000227C0000}"/>
    <cellStyle name="Note 2 4 9 4" xfId="21357" xr:uid="{00000000-0005-0000-0000-0000237C0000}"/>
    <cellStyle name="Note 2 4 9 4 2" xfId="21358" xr:uid="{00000000-0005-0000-0000-0000247C0000}"/>
    <cellStyle name="Note 2 4 9 5" xfId="21359" xr:uid="{00000000-0005-0000-0000-0000257C0000}"/>
    <cellStyle name="Note 2 4 9 5 2" xfId="21360" xr:uid="{00000000-0005-0000-0000-0000267C0000}"/>
    <cellStyle name="Note 2 4 9 6" xfId="21361" xr:uid="{00000000-0005-0000-0000-0000277C0000}"/>
    <cellStyle name="Note 2 4 9 6 2" xfId="21362" xr:uid="{00000000-0005-0000-0000-0000287C0000}"/>
    <cellStyle name="Note 2 4 9 7" xfId="21363" xr:uid="{00000000-0005-0000-0000-0000297C0000}"/>
    <cellStyle name="Note 2 4 9 8" xfId="21364" xr:uid="{00000000-0005-0000-0000-00002A7C0000}"/>
    <cellStyle name="Note 2 5" xfId="21365" xr:uid="{00000000-0005-0000-0000-00002B7C0000}"/>
    <cellStyle name="Note 2 5 10" xfId="21366" xr:uid="{00000000-0005-0000-0000-00002C7C0000}"/>
    <cellStyle name="Note 2 5 10 2" xfId="21367" xr:uid="{00000000-0005-0000-0000-00002D7C0000}"/>
    <cellStyle name="Note 2 5 10 2 2" xfId="21368" xr:uid="{00000000-0005-0000-0000-00002E7C0000}"/>
    <cellStyle name="Note 2 5 10 2 2 2" xfId="21369" xr:uid="{00000000-0005-0000-0000-00002F7C0000}"/>
    <cellStyle name="Note 2 5 10 2 3" xfId="21370" xr:uid="{00000000-0005-0000-0000-0000307C0000}"/>
    <cellStyle name="Note 2 5 10 2 3 2" xfId="21371" xr:uid="{00000000-0005-0000-0000-0000317C0000}"/>
    <cellStyle name="Note 2 5 10 2 4" xfId="21372" xr:uid="{00000000-0005-0000-0000-0000327C0000}"/>
    <cellStyle name="Note 2 5 10 2 5" xfId="21373" xr:uid="{00000000-0005-0000-0000-0000337C0000}"/>
    <cellStyle name="Note 2 5 10 3" xfId="21374" xr:uid="{00000000-0005-0000-0000-0000347C0000}"/>
    <cellStyle name="Note 2 5 10 3 2" xfId="21375" xr:uid="{00000000-0005-0000-0000-0000357C0000}"/>
    <cellStyle name="Note 2 5 10 3 2 2" xfId="21376" xr:uid="{00000000-0005-0000-0000-0000367C0000}"/>
    <cellStyle name="Note 2 5 10 3 3" xfId="21377" xr:uid="{00000000-0005-0000-0000-0000377C0000}"/>
    <cellStyle name="Note 2 5 10 3 3 2" xfId="21378" xr:uid="{00000000-0005-0000-0000-0000387C0000}"/>
    <cellStyle name="Note 2 5 10 3 4" xfId="21379" xr:uid="{00000000-0005-0000-0000-0000397C0000}"/>
    <cellStyle name="Note 2 5 10 3 5" xfId="21380" xr:uid="{00000000-0005-0000-0000-00003A7C0000}"/>
    <cellStyle name="Note 2 5 10 4" xfId="21381" xr:uid="{00000000-0005-0000-0000-00003B7C0000}"/>
    <cellStyle name="Note 2 5 10 4 2" xfId="21382" xr:uid="{00000000-0005-0000-0000-00003C7C0000}"/>
    <cellStyle name="Note 2 5 10 5" xfId="21383" xr:uid="{00000000-0005-0000-0000-00003D7C0000}"/>
    <cellStyle name="Note 2 5 10 5 2" xfId="21384" xr:uid="{00000000-0005-0000-0000-00003E7C0000}"/>
    <cellStyle name="Note 2 5 10 6" xfId="21385" xr:uid="{00000000-0005-0000-0000-00003F7C0000}"/>
    <cellStyle name="Note 2 5 10 6 2" xfId="21386" xr:uid="{00000000-0005-0000-0000-0000407C0000}"/>
    <cellStyle name="Note 2 5 10 7" xfId="21387" xr:uid="{00000000-0005-0000-0000-0000417C0000}"/>
    <cellStyle name="Note 2 5 10 8" xfId="21388" xr:uid="{00000000-0005-0000-0000-0000427C0000}"/>
    <cellStyle name="Note 2 5 11" xfId="21389" xr:uid="{00000000-0005-0000-0000-0000437C0000}"/>
    <cellStyle name="Note 2 5 11 2" xfId="21390" xr:uid="{00000000-0005-0000-0000-0000447C0000}"/>
    <cellStyle name="Note 2 5 11 2 2" xfId="21391" xr:uid="{00000000-0005-0000-0000-0000457C0000}"/>
    <cellStyle name="Note 2 5 11 2 2 2" xfId="21392" xr:uid="{00000000-0005-0000-0000-0000467C0000}"/>
    <cellStyle name="Note 2 5 11 2 3" xfId="21393" xr:uid="{00000000-0005-0000-0000-0000477C0000}"/>
    <cellStyle name="Note 2 5 11 2 3 2" xfId="21394" xr:uid="{00000000-0005-0000-0000-0000487C0000}"/>
    <cellStyle name="Note 2 5 11 2 4" xfId="21395" xr:uid="{00000000-0005-0000-0000-0000497C0000}"/>
    <cellStyle name="Note 2 5 11 2 5" xfId="21396" xr:uid="{00000000-0005-0000-0000-00004A7C0000}"/>
    <cellStyle name="Note 2 5 11 3" xfId="21397" xr:uid="{00000000-0005-0000-0000-00004B7C0000}"/>
    <cellStyle name="Note 2 5 11 3 2" xfId="21398" xr:uid="{00000000-0005-0000-0000-00004C7C0000}"/>
    <cellStyle name="Note 2 5 11 3 2 2" xfId="21399" xr:uid="{00000000-0005-0000-0000-00004D7C0000}"/>
    <cellStyle name="Note 2 5 11 3 3" xfId="21400" xr:uid="{00000000-0005-0000-0000-00004E7C0000}"/>
    <cellStyle name="Note 2 5 11 3 3 2" xfId="21401" xr:uid="{00000000-0005-0000-0000-00004F7C0000}"/>
    <cellStyle name="Note 2 5 11 3 4" xfId="21402" xr:uid="{00000000-0005-0000-0000-0000507C0000}"/>
    <cellStyle name="Note 2 5 11 3 5" xfId="21403" xr:uid="{00000000-0005-0000-0000-0000517C0000}"/>
    <cellStyle name="Note 2 5 11 4" xfId="21404" xr:uid="{00000000-0005-0000-0000-0000527C0000}"/>
    <cellStyle name="Note 2 5 11 4 2" xfId="21405" xr:uid="{00000000-0005-0000-0000-0000537C0000}"/>
    <cellStyle name="Note 2 5 11 5" xfId="21406" xr:uid="{00000000-0005-0000-0000-0000547C0000}"/>
    <cellStyle name="Note 2 5 11 5 2" xfId="21407" xr:uid="{00000000-0005-0000-0000-0000557C0000}"/>
    <cellStyle name="Note 2 5 11 6" xfId="21408" xr:uid="{00000000-0005-0000-0000-0000567C0000}"/>
    <cellStyle name="Note 2 5 11 6 2" xfId="21409" xr:uid="{00000000-0005-0000-0000-0000577C0000}"/>
    <cellStyle name="Note 2 5 11 7" xfId="21410" xr:uid="{00000000-0005-0000-0000-0000587C0000}"/>
    <cellStyle name="Note 2 5 11 8" xfId="21411" xr:uid="{00000000-0005-0000-0000-0000597C0000}"/>
    <cellStyle name="Note 2 5 12" xfId="21412" xr:uid="{00000000-0005-0000-0000-00005A7C0000}"/>
    <cellStyle name="Note 2 5 12 2" xfId="21413" xr:uid="{00000000-0005-0000-0000-00005B7C0000}"/>
    <cellStyle name="Note 2 5 12 2 2" xfId="21414" xr:uid="{00000000-0005-0000-0000-00005C7C0000}"/>
    <cellStyle name="Note 2 5 12 2 2 2" xfId="21415" xr:uid="{00000000-0005-0000-0000-00005D7C0000}"/>
    <cellStyle name="Note 2 5 12 2 3" xfId="21416" xr:uid="{00000000-0005-0000-0000-00005E7C0000}"/>
    <cellStyle name="Note 2 5 12 2 3 2" xfId="21417" xr:uid="{00000000-0005-0000-0000-00005F7C0000}"/>
    <cellStyle name="Note 2 5 12 2 4" xfId="21418" xr:uid="{00000000-0005-0000-0000-0000607C0000}"/>
    <cellStyle name="Note 2 5 12 2 5" xfId="21419" xr:uid="{00000000-0005-0000-0000-0000617C0000}"/>
    <cellStyle name="Note 2 5 12 3" xfId="21420" xr:uid="{00000000-0005-0000-0000-0000627C0000}"/>
    <cellStyle name="Note 2 5 12 3 2" xfId="21421" xr:uid="{00000000-0005-0000-0000-0000637C0000}"/>
    <cellStyle name="Note 2 5 12 3 2 2" xfId="21422" xr:uid="{00000000-0005-0000-0000-0000647C0000}"/>
    <cellStyle name="Note 2 5 12 3 3" xfId="21423" xr:uid="{00000000-0005-0000-0000-0000657C0000}"/>
    <cellStyle name="Note 2 5 12 3 3 2" xfId="21424" xr:uid="{00000000-0005-0000-0000-0000667C0000}"/>
    <cellStyle name="Note 2 5 12 3 4" xfId="21425" xr:uid="{00000000-0005-0000-0000-0000677C0000}"/>
    <cellStyle name="Note 2 5 12 3 5" xfId="21426" xr:uid="{00000000-0005-0000-0000-0000687C0000}"/>
    <cellStyle name="Note 2 5 12 4" xfId="21427" xr:uid="{00000000-0005-0000-0000-0000697C0000}"/>
    <cellStyle name="Note 2 5 12 4 2" xfId="21428" xr:uid="{00000000-0005-0000-0000-00006A7C0000}"/>
    <cellStyle name="Note 2 5 12 5" xfId="21429" xr:uid="{00000000-0005-0000-0000-00006B7C0000}"/>
    <cellStyle name="Note 2 5 12 5 2" xfId="21430" xr:uid="{00000000-0005-0000-0000-00006C7C0000}"/>
    <cellStyle name="Note 2 5 12 6" xfId="21431" xr:uid="{00000000-0005-0000-0000-00006D7C0000}"/>
    <cellStyle name="Note 2 5 12 6 2" xfId="21432" xr:uid="{00000000-0005-0000-0000-00006E7C0000}"/>
    <cellStyle name="Note 2 5 12 7" xfId="21433" xr:uid="{00000000-0005-0000-0000-00006F7C0000}"/>
    <cellStyle name="Note 2 5 12 8" xfId="21434" xr:uid="{00000000-0005-0000-0000-0000707C0000}"/>
    <cellStyle name="Note 2 5 13" xfId="21435" xr:uid="{00000000-0005-0000-0000-0000717C0000}"/>
    <cellStyle name="Note 2 5 13 2" xfId="21436" xr:uid="{00000000-0005-0000-0000-0000727C0000}"/>
    <cellStyle name="Note 2 5 13 2 2" xfId="21437" xr:uid="{00000000-0005-0000-0000-0000737C0000}"/>
    <cellStyle name="Note 2 5 13 2 2 2" xfId="21438" xr:uid="{00000000-0005-0000-0000-0000747C0000}"/>
    <cellStyle name="Note 2 5 13 2 3" xfId="21439" xr:uid="{00000000-0005-0000-0000-0000757C0000}"/>
    <cellStyle name="Note 2 5 13 2 3 2" xfId="21440" xr:uid="{00000000-0005-0000-0000-0000767C0000}"/>
    <cellStyle name="Note 2 5 13 2 4" xfId="21441" xr:uid="{00000000-0005-0000-0000-0000777C0000}"/>
    <cellStyle name="Note 2 5 13 2 5" xfId="21442" xr:uid="{00000000-0005-0000-0000-0000787C0000}"/>
    <cellStyle name="Note 2 5 13 3" xfId="21443" xr:uid="{00000000-0005-0000-0000-0000797C0000}"/>
    <cellStyle name="Note 2 5 13 3 2" xfId="21444" xr:uid="{00000000-0005-0000-0000-00007A7C0000}"/>
    <cellStyle name="Note 2 5 13 3 2 2" xfId="21445" xr:uid="{00000000-0005-0000-0000-00007B7C0000}"/>
    <cellStyle name="Note 2 5 13 3 3" xfId="21446" xr:uid="{00000000-0005-0000-0000-00007C7C0000}"/>
    <cellStyle name="Note 2 5 13 3 3 2" xfId="21447" xr:uid="{00000000-0005-0000-0000-00007D7C0000}"/>
    <cellStyle name="Note 2 5 13 3 4" xfId="21448" xr:uid="{00000000-0005-0000-0000-00007E7C0000}"/>
    <cellStyle name="Note 2 5 13 3 5" xfId="21449" xr:uid="{00000000-0005-0000-0000-00007F7C0000}"/>
    <cellStyle name="Note 2 5 13 4" xfId="21450" xr:uid="{00000000-0005-0000-0000-0000807C0000}"/>
    <cellStyle name="Note 2 5 13 4 2" xfId="21451" xr:uid="{00000000-0005-0000-0000-0000817C0000}"/>
    <cellStyle name="Note 2 5 13 5" xfId="21452" xr:uid="{00000000-0005-0000-0000-0000827C0000}"/>
    <cellStyle name="Note 2 5 13 5 2" xfId="21453" xr:uid="{00000000-0005-0000-0000-0000837C0000}"/>
    <cellStyle name="Note 2 5 13 6" xfId="21454" xr:uid="{00000000-0005-0000-0000-0000847C0000}"/>
    <cellStyle name="Note 2 5 13 6 2" xfId="21455" xr:uid="{00000000-0005-0000-0000-0000857C0000}"/>
    <cellStyle name="Note 2 5 13 7" xfId="21456" xr:uid="{00000000-0005-0000-0000-0000867C0000}"/>
    <cellStyle name="Note 2 5 13 8" xfId="21457" xr:uid="{00000000-0005-0000-0000-0000877C0000}"/>
    <cellStyle name="Note 2 5 14" xfId="21458" xr:uid="{00000000-0005-0000-0000-0000887C0000}"/>
    <cellStyle name="Note 2 5 14 2" xfId="21459" xr:uid="{00000000-0005-0000-0000-0000897C0000}"/>
    <cellStyle name="Note 2 5 14 2 2" xfId="21460" xr:uid="{00000000-0005-0000-0000-00008A7C0000}"/>
    <cellStyle name="Note 2 5 14 2 2 2" xfId="21461" xr:uid="{00000000-0005-0000-0000-00008B7C0000}"/>
    <cellStyle name="Note 2 5 14 2 3" xfId="21462" xr:uid="{00000000-0005-0000-0000-00008C7C0000}"/>
    <cellStyle name="Note 2 5 14 2 3 2" xfId="21463" xr:uid="{00000000-0005-0000-0000-00008D7C0000}"/>
    <cellStyle name="Note 2 5 14 2 4" xfId="21464" xr:uid="{00000000-0005-0000-0000-00008E7C0000}"/>
    <cellStyle name="Note 2 5 14 2 5" xfId="21465" xr:uid="{00000000-0005-0000-0000-00008F7C0000}"/>
    <cellStyle name="Note 2 5 14 3" xfId="21466" xr:uid="{00000000-0005-0000-0000-0000907C0000}"/>
    <cellStyle name="Note 2 5 14 3 2" xfId="21467" xr:uid="{00000000-0005-0000-0000-0000917C0000}"/>
    <cellStyle name="Note 2 5 14 3 2 2" xfId="21468" xr:uid="{00000000-0005-0000-0000-0000927C0000}"/>
    <cellStyle name="Note 2 5 14 3 3" xfId="21469" xr:uid="{00000000-0005-0000-0000-0000937C0000}"/>
    <cellStyle name="Note 2 5 14 3 3 2" xfId="21470" xr:uid="{00000000-0005-0000-0000-0000947C0000}"/>
    <cellStyle name="Note 2 5 14 3 4" xfId="21471" xr:uid="{00000000-0005-0000-0000-0000957C0000}"/>
    <cellStyle name="Note 2 5 14 3 5" xfId="21472" xr:uid="{00000000-0005-0000-0000-0000967C0000}"/>
    <cellStyle name="Note 2 5 14 4" xfId="21473" xr:uid="{00000000-0005-0000-0000-0000977C0000}"/>
    <cellStyle name="Note 2 5 14 4 2" xfId="21474" xr:uid="{00000000-0005-0000-0000-0000987C0000}"/>
    <cellStyle name="Note 2 5 14 5" xfId="21475" xr:uid="{00000000-0005-0000-0000-0000997C0000}"/>
    <cellStyle name="Note 2 5 14 5 2" xfId="21476" xr:uid="{00000000-0005-0000-0000-00009A7C0000}"/>
    <cellStyle name="Note 2 5 14 6" xfId="21477" xr:uid="{00000000-0005-0000-0000-00009B7C0000}"/>
    <cellStyle name="Note 2 5 14 7" xfId="21478" xr:uid="{00000000-0005-0000-0000-00009C7C0000}"/>
    <cellStyle name="Note 2 5 15" xfId="21479" xr:uid="{00000000-0005-0000-0000-00009D7C0000}"/>
    <cellStyle name="Note 2 5 15 2" xfId="21480" xr:uid="{00000000-0005-0000-0000-00009E7C0000}"/>
    <cellStyle name="Note 2 5 15 2 2" xfId="21481" xr:uid="{00000000-0005-0000-0000-00009F7C0000}"/>
    <cellStyle name="Note 2 5 15 3" xfId="21482" xr:uid="{00000000-0005-0000-0000-0000A07C0000}"/>
    <cellStyle name="Note 2 5 15 3 2" xfId="21483" xr:uid="{00000000-0005-0000-0000-0000A17C0000}"/>
    <cellStyle name="Note 2 5 15 4" xfId="21484" xr:uid="{00000000-0005-0000-0000-0000A27C0000}"/>
    <cellStyle name="Note 2 5 15 5" xfId="21485" xr:uid="{00000000-0005-0000-0000-0000A37C0000}"/>
    <cellStyle name="Note 2 5 16" xfId="21486" xr:uid="{00000000-0005-0000-0000-0000A47C0000}"/>
    <cellStyle name="Note 2 5 16 2" xfId="21487" xr:uid="{00000000-0005-0000-0000-0000A57C0000}"/>
    <cellStyle name="Note 2 5 17" xfId="21488" xr:uid="{00000000-0005-0000-0000-0000A67C0000}"/>
    <cellStyle name="Note 2 5 18" xfId="21489" xr:uid="{00000000-0005-0000-0000-0000A77C0000}"/>
    <cellStyle name="Note 2 5 2" xfId="21490" xr:uid="{00000000-0005-0000-0000-0000A87C0000}"/>
    <cellStyle name="Note 2 5 2 2" xfId="21491" xr:uid="{00000000-0005-0000-0000-0000A97C0000}"/>
    <cellStyle name="Note 2 5 2 2 2" xfId="21492" xr:uid="{00000000-0005-0000-0000-0000AA7C0000}"/>
    <cellStyle name="Note 2 5 2 2 2 2" xfId="21493" xr:uid="{00000000-0005-0000-0000-0000AB7C0000}"/>
    <cellStyle name="Note 2 5 2 2 3" xfId="21494" xr:uid="{00000000-0005-0000-0000-0000AC7C0000}"/>
    <cellStyle name="Note 2 5 2 2 3 2" xfId="21495" xr:uid="{00000000-0005-0000-0000-0000AD7C0000}"/>
    <cellStyle name="Note 2 5 2 2 4" xfId="21496" xr:uid="{00000000-0005-0000-0000-0000AE7C0000}"/>
    <cellStyle name="Note 2 5 2 2 5" xfId="21497" xr:uid="{00000000-0005-0000-0000-0000AF7C0000}"/>
    <cellStyle name="Note 2 5 2 3" xfId="21498" xr:uid="{00000000-0005-0000-0000-0000B07C0000}"/>
    <cellStyle name="Note 2 5 2 3 2" xfId="21499" xr:uid="{00000000-0005-0000-0000-0000B17C0000}"/>
    <cellStyle name="Note 2 5 2 3 2 2" xfId="21500" xr:uid="{00000000-0005-0000-0000-0000B27C0000}"/>
    <cellStyle name="Note 2 5 2 3 3" xfId="21501" xr:uid="{00000000-0005-0000-0000-0000B37C0000}"/>
    <cellStyle name="Note 2 5 2 3 3 2" xfId="21502" xr:uid="{00000000-0005-0000-0000-0000B47C0000}"/>
    <cellStyle name="Note 2 5 2 3 4" xfId="21503" xr:uid="{00000000-0005-0000-0000-0000B57C0000}"/>
    <cellStyle name="Note 2 5 2 3 5" xfId="21504" xr:uid="{00000000-0005-0000-0000-0000B67C0000}"/>
    <cellStyle name="Note 2 5 2 4" xfId="21505" xr:uid="{00000000-0005-0000-0000-0000B77C0000}"/>
    <cellStyle name="Note 2 5 2 4 2" xfId="21506" xr:uid="{00000000-0005-0000-0000-0000B87C0000}"/>
    <cellStyle name="Note 2 5 2 5" xfId="21507" xr:uid="{00000000-0005-0000-0000-0000B97C0000}"/>
    <cellStyle name="Note 2 5 2 5 2" xfId="21508" xr:uid="{00000000-0005-0000-0000-0000BA7C0000}"/>
    <cellStyle name="Note 2 5 2 6" xfId="21509" xr:uid="{00000000-0005-0000-0000-0000BB7C0000}"/>
    <cellStyle name="Note 2 5 2 7" xfId="21510" xr:uid="{00000000-0005-0000-0000-0000BC7C0000}"/>
    <cellStyle name="Note 2 5 3" xfId="21511" xr:uid="{00000000-0005-0000-0000-0000BD7C0000}"/>
    <cellStyle name="Note 2 5 3 2" xfId="21512" xr:uid="{00000000-0005-0000-0000-0000BE7C0000}"/>
    <cellStyle name="Note 2 5 3 2 2" xfId="21513" xr:uid="{00000000-0005-0000-0000-0000BF7C0000}"/>
    <cellStyle name="Note 2 5 3 2 2 2" xfId="21514" xr:uid="{00000000-0005-0000-0000-0000C07C0000}"/>
    <cellStyle name="Note 2 5 3 2 3" xfId="21515" xr:uid="{00000000-0005-0000-0000-0000C17C0000}"/>
    <cellStyle name="Note 2 5 3 2 3 2" xfId="21516" xr:uid="{00000000-0005-0000-0000-0000C27C0000}"/>
    <cellStyle name="Note 2 5 3 2 4" xfId="21517" xr:uid="{00000000-0005-0000-0000-0000C37C0000}"/>
    <cellStyle name="Note 2 5 3 2 5" xfId="21518" xr:uid="{00000000-0005-0000-0000-0000C47C0000}"/>
    <cellStyle name="Note 2 5 3 3" xfId="21519" xr:uid="{00000000-0005-0000-0000-0000C57C0000}"/>
    <cellStyle name="Note 2 5 3 3 2" xfId="21520" xr:uid="{00000000-0005-0000-0000-0000C67C0000}"/>
    <cellStyle name="Note 2 5 3 3 2 2" xfId="21521" xr:uid="{00000000-0005-0000-0000-0000C77C0000}"/>
    <cellStyle name="Note 2 5 3 3 3" xfId="21522" xr:uid="{00000000-0005-0000-0000-0000C87C0000}"/>
    <cellStyle name="Note 2 5 3 3 3 2" xfId="21523" xr:uid="{00000000-0005-0000-0000-0000C97C0000}"/>
    <cellStyle name="Note 2 5 3 3 4" xfId="21524" xr:uid="{00000000-0005-0000-0000-0000CA7C0000}"/>
    <cellStyle name="Note 2 5 3 3 5" xfId="21525" xr:uid="{00000000-0005-0000-0000-0000CB7C0000}"/>
    <cellStyle name="Note 2 5 3 4" xfId="21526" xr:uid="{00000000-0005-0000-0000-0000CC7C0000}"/>
    <cellStyle name="Note 2 5 3 4 2" xfId="21527" xr:uid="{00000000-0005-0000-0000-0000CD7C0000}"/>
    <cellStyle name="Note 2 5 3 5" xfId="21528" xr:uid="{00000000-0005-0000-0000-0000CE7C0000}"/>
    <cellStyle name="Note 2 5 3 5 2" xfId="21529" xr:uid="{00000000-0005-0000-0000-0000CF7C0000}"/>
    <cellStyle name="Note 2 5 3 6" xfId="21530" xr:uid="{00000000-0005-0000-0000-0000D07C0000}"/>
    <cellStyle name="Note 2 5 3 6 2" xfId="21531" xr:uid="{00000000-0005-0000-0000-0000D17C0000}"/>
    <cellStyle name="Note 2 5 3 7" xfId="21532" xr:uid="{00000000-0005-0000-0000-0000D27C0000}"/>
    <cellStyle name="Note 2 5 3 8" xfId="21533" xr:uid="{00000000-0005-0000-0000-0000D37C0000}"/>
    <cellStyle name="Note 2 5 4" xfId="21534" xr:uid="{00000000-0005-0000-0000-0000D47C0000}"/>
    <cellStyle name="Note 2 5 4 2" xfId="21535" xr:uid="{00000000-0005-0000-0000-0000D57C0000}"/>
    <cellStyle name="Note 2 5 4 2 2" xfId="21536" xr:uid="{00000000-0005-0000-0000-0000D67C0000}"/>
    <cellStyle name="Note 2 5 4 2 2 2" xfId="21537" xr:uid="{00000000-0005-0000-0000-0000D77C0000}"/>
    <cellStyle name="Note 2 5 4 2 3" xfId="21538" xr:uid="{00000000-0005-0000-0000-0000D87C0000}"/>
    <cellStyle name="Note 2 5 4 2 3 2" xfId="21539" xr:uid="{00000000-0005-0000-0000-0000D97C0000}"/>
    <cellStyle name="Note 2 5 4 2 4" xfId="21540" xr:uid="{00000000-0005-0000-0000-0000DA7C0000}"/>
    <cellStyle name="Note 2 5 4 2 5" xfId="21541" xr:uid="{00000000-0005-0000-0000-0000DB7C0000}"/>
    <cellStyle name="Note 2 5 4 3" xfId="21542" xr:uid="{00000000-0005-0000-0000-0000DC7C0000}"/>
    <cellStyle name="Note 2 5 4 3 2" xfId="21543" xr:uid="{00000000-0005-0000-0000-0000DD7C0000}"/>
    <cellStyle name="Note 2 5 4 3 2 2" xfId="21544" xr:uid="{00000000-0005-0000-0000-0000DE7C0000}"/>
    <cellStyle name="Note 2 5 4 3 3" xfId="21545" xr:uid="{00000000-0005-0000-0000-0000DF7C0000}"/>
    <cellStyle name="Note 2 5 4 3 3 2" xfId="21546" xr:uid="{00000000-0005-0000-0000-0000E07C0000}"/>
    <cellStyle name="Note 2 5 4 3 4" xfId="21547" xr:uid="{00000000-0005-0000-0000-0000E17C0000}"/>
    <cellStyle name="Note 2 5 4 3 5" xfId="21548" xr:uid="{00000000-0005-0000-0000-0000E27C0000}"/>
    <cellStyle name="Note 2 5 4 4" xfId="21549" xr:uid="{00000000-0005-0000-0000-0000E37C0000}"/>
    <cellStyle name="Note 2 5 4 4 2" xfId="21550" xr:uid="{00000000-0005-0000-0000-0000E47C0000}"/>
    <cellStyle name="Note 2 5 4 5" xfId="21551" xr:uid="{00000000-0005-0000-0000-0000E57C0000}"/>
    <cellStyle name="Note 2 5 4 5 2" xfId="21552" xr:uid="{00000000-0005-0000-0000-0000E67C0000}"/>
    <cellStyle name="Note 2 5 4 6" xfId="21553" xr:uid="{00000000-0005-0000-0000-0000E77C0000}"/>
    <cellStyle name="Note 2 5 4 6 2" xfId="21554" xr:uid="{00000000-0005-0000-0000-0000E87C0000}"/>
    <cellStyle name="Note 2 5 4 7" xfId="21555" xr:uid="{00000000-0005-0000-0000-0000E97C0000}"/>
    <cellStyle name="Note 2 5 4 8" xfId="21556" xr:uid="{00000000-0005-0000-0000-0000EA7C0000}"/>
    <cellStyle name="Note 2 5 5" xfId="21557" xr:uid="{00000000-0005-0000-0000-0000EB7C0000}"/>
    <cellStyle name="Note 2 5 5 2" xfId="21558" xr:uid="{00000000-0005-0000-0000-0000EC7C0000}"/>
    <cellStyle name="Note 2 5 5 2 2" xfId="21559" xr:uid="{00000000-0005-0000-0000-0000ED7C0000}"/>
    <cellStyle name="Note 2 5 5 2 2 2" xfId="21560" xr:uid="{00000000-0005-0000-0000-0000EE7C0000}"/>
    <cellStyle name="Note 2 5 5 2 3" xfId="21561" xr:uid="{00000000-0005-0000-0000-0000EF7C0000}"/>
    <cellStyle name="Note 2 5 5 2 3 2" xfId="21562" xr:uid="{00000000-0005-0000-0000-0000F07C0000}"/>
    <cellStyle name="Note 2 5 5 2 4" xfId="21563" xr:uid="{00000000-0005-0000-0000-0000F17C0000}"/>
    <cellStyle name="Note 2 5 5 2 5" xfId="21564" xr:uid="{00000000-0005-0000-0000-0000F27C0000}"/>
    <cellStyle name="Note 2 5 5 3" xfId="21565" xr:uid="{00000000-0005-0000-0000-0000F37C0000}"/>
    <cellStyle name="Note 2 5 5 3 2" xfId="21566" xr:uid="{00000000-0005-0000-0000-0000F47C0000}"/>
    <cellStyle name="Note 2 5 5 3 2 2" xfId="21567" xr:uid="{00000000-0005-0000-0000-0000F57C0000}"/>
    <cellStyle name="Note 2 5 5 3 3" xfId="21568" xr:uid="{00000000-0005-0000-0000-0000F67C0000}"/>
    <cellStyle name="Note 2 5 5 3 3 2" xfId="21569" xr:uid="{00000000-0005-0000-0000-0000F77C0000}"/>
    <cellStyle name="Note 2 5 5 3 4" xfId="21570" xr:uid="{00000000-0005-0000-0000-0000F87C0000}"/>
    <cellStyle name="Note 2 5 5 3 5" xfId="21571" xr:uid="{00000000-0005-0000-0000-0000F97C0000}"/>
    <cellStyle name="Note 2 5 5 4" xfId="21572" xr:uid="{00000000-0005-0000-0000-0000FA7C0000}"/>
    <cellStyle name="Note 2 5 5 4 2" xfId="21573" xr:uid="{00000000-0005-0000-0000-0000FB7C0000}"/>
    <cellStyle name="Note 2 5 5 5" xfId="21574" xr:uid="{00000000-0005-0000-0000-0000FC7C0000}"/>
    <cellStyle name="Note 2 5 5 5 2" xfId="21575" xr:uid="{00000000-0005-0000-0000-0000FD7C0000}"/>
    <cellStyle name="Note 2 5 5 6" xfId="21576" xr:uid="{00000000-0005-0000-0000-0000FE7C0000}"/>
    <cellStyle name="Note 2 5 5 6 2" xfId="21577" xr:uid="{00000000-0005-0000-0000-0000FF7C0000}"/>
    <cellStyle name="Note 2 5 5 7" xfId="21578" xr:uid="{00000000-0005-0000-0000-0000007D0000}"/>
    <cellStyle name="Note 2 5 5 8" xfId="21579" xr:uid="{00000000-0005-0000-0000-0000017D0000}"/>
    <cellStyle name="Note 2 5 6" xfId="21580" xr:uid="{00000000-0005-0000-0000-0000027D0000}"/>
    <cellStyle name="Note 2 5 6 2" xfId="21581" xr:uid="{00000000-0005-0000-0000-0000037D0000}"/>
    <cellStyle name="Note 2 5 6 2 2" xfId="21582" xr:uid="{00000000-0005-0000-0000-0000047D0000}"/>
    <cellStyle name="Note 2 5 6 2 2 2" xfId="21583" xr:uid="{00000000-0005-0000-0000-0000057D0000}"/>
    <cellStyle name="Note 2 5 6 2 3" xfId="21584" xr:uid="{00000000-0005-0000-0000-0000067D0000}"/>
    <cellStyle name="Note 2 5 6 2 3 2" xfId="21585" xr:uid="{00000000-0005-0000-0000-0000077D0000}"/>
    <cellStyle name="Note 2 5 6 2 4" xfId="21586" xr:uid="{00000000-0005-0000-0000-0000087D0000}"/>
    <cellStyle name="Note 2 5 6 2 5" xfId="21587" xr:uid="{00000000-0005-0000-0000-0000097D0000}"/>
    <cellStyle name="Note 2 5 6 3" xfId="21588" xr:uid="{00000000-0005-0000-0000-00000A7D0000}"/>
    <cellStyle name="Note 2 5 6 3 2" xfId="21589" xr:uid="{00000000-0005-0000-0000-00000B7D0000}"/>
    <cellStyle name="Note 2 5 6 3 2 2" xfId="21590" xr:uid="{00000000-0005-0000-0000-00000C7D0000}"/>
    <cellStyle name="Note 2 5 6 3 3" xfId="21591" xr:uid="{00000000-0005-0000-0000-00000D7D0000}"/>
    <cellStyle name="Note 2 5 6 3 3 2" xfId="21592" xr:uid="{00000000-0005-0000-0000-00000E7D0000}"/>
    <cellStyle name="Note 2 5 6 3 4" xfId="21593" xr:uid="{00000000-0005-0000-0000-00000F7D0000}"/>
    <cellStyle name="Note 2 5 6 3 5" xfId="21594" xr:uid="{00000000-0005-0000-0000-0000107D0000}"/>
    <cellStyle name="Note 2 5 6 4" xfId="21595" xr:uid="{00000000-0005-0000-0000-0000117D0000}"/>
    <cellStyle name="Note 2 5 6 4 2" xfId="21596" xr:uid="{00000000-0005-0000-0000-0000127D0000}"/>
    <cellStyle name="Note 2 5 6 5" xfId="21597" xr:uid="{00000000-0005-0000-0000-0000137D0000}"/>
    <cellStyle name="Note 2 5 6 5 2" xfId="21598" xr:uid="{00000000-0005-0000-0000-0000147D0000}"/>
    <cellStyle name="Note 2 5 6 6" xfId="21599" xr:uid="{00000000-0005-0000-0000-0000157D0000}"/>
    <cellStyle name="Note 2 5 6 6 2" xfId="21600" xr:uid="{00000000-0005-0000-0000-0000167D0000}"/>
    <cellStyle name="Note 2 5 6 7" xfId="21601" xr:uid="{00000000-0005-0000-0000-0000177D0000}"/>
    <cellStyle name="Note 2 5 6 8" xfId="21602" xr:uid="{00000000-0005-0000-0000-0000187D0000}"/>
    <cellStyle name="Note 2 5 7" xfId="21603" xr:uid="{00000000-0005-0000-0000-0000197D0000}"/>
    <cellStyle name="Note 2 5 7 2" xfId="21604" xr:uid="{00000000-0005-0000-0000-00001A7D0000}"/>
    <cellStyle name="Note 2 5 7 2 2" xfId="21605" xr:uid="{00000000-0005-0000-0000-00001B7D0000}"/>
    <cellStyle name="Note 2 5 7 2 2 2" xfId="21606" xr:uid="{00000000-0005-0000-0000-00001C7D0000}"/>
    <cellStyle name="Note 2 5 7 2 3" xfId="21607" xr:uid="{00000000-0005-0000-0000-00001D7D0000}"/>
    <cellStyle name="Note 2 5 7 2 3 2" xfId="21608" xr:uid="{00000000-0005-0000-0000-00001E7D0000}"/>
    <cellStyle name="Note 2 5 7 2 4" xfId="21609" xr:uid="{00000000-0005-0000-0000-00001F7D0000}"/>
    <cellStyle name="Note 2 5 7 2 5" xfId="21610" xr:uid="{00000000-0005-0000-0000-0000207D0000}"/>
    <cellStyle name="Note 2 5 7 3" xfId="21611" xr:uid="{00000000-0005-0000-0000-0000217D0000}"/>
    <cellStyle name="Note 2 5 7 3 2" xfId="21612" xr:uid="{00000000-0005-0000-0000-0000227D0000}"/>
    <cellStyle name="Note 2 5 7 3 2 2" xfId="21613" xr:uid="{00000000-0005-0000-0000-0000237D0000}"/>
    <cellStyle name="Note 2 5 7 3 3" xfId="21614" xr:uid="{00000000-0005-0000-0000-0000247D0000}"/>
    <cellStyle name="Note 2 5 7 3 3 2" xfId="21615" xr:uid="{00000000-0005-0000-0000-0000257D0000}"/>
    <cellStyle name="Note 2 5 7 3 4" xfId="21616" xr:uid="{00000000-0005-0000-0000-0000267D0000}"/>
    <cellStyle name="Note 2 5 7 3 5" xfId="21617" xr:uid="{00000000-0005-0000-0000-0000277D0000}"/>
    <cellStyle name="Note 2 5 7 4" xfId="21618" xr:uid="{00000000-0005-0000-0000-0000287D0000}"/>
    <cellStyle name="Note 2 5 7 4 2" xfId="21619" xr:uid="{00000000-0005-0000-0000-0000297D0000}"/>
    <cellStyle name="Note 2 5 7 5" xfId="21620" xr:uid="{00000000-0005-0000-0000-00002A7D0000}"/>
    <cellStyle name="Note 2 5 7 5 2" xfId="21621" xr:uid="{00000000-0005-0000-0000-00002B7D0000}"/>
    <cellStyle name="Note 2 5 7 6" xfId="21622" xr:uid="{00000000-0005-0000-0000-00002C7D0000}"/>
    <cellStyle name="Note 2 5 7 6 2" xfId="21623" xr:uid="{00000000-0005-0000-0000-00002D7D0000}"/>
    <cellStyle name="Note 2 5 7 7" xfId="21624" xr:uid="{00000000-0005-0000-0000-00002E7D0000}"/>
    <cellStyle name="Note 2 5 7 8" xfId="21625" xr:uid="{00000000-0005-0000-0000-00002F7D0000}"/>
    <cellStyle name="Note 2 5 8" xfId="21626" xr:uid="{00000000-0005-0000-0000-0000307D0000}"/>
    <cellStyle name="Note 2 5 8 2" xfId="21627" xr:uid="{00000000-0005-0000-0000-0000317D0000}"/>
    <cellStyle name="Note 2 5 8 2 2" xfId="21628" xr:uid="{00000000-0005-0000-0000-0000327D0000}"/>
    <cellStyle name="Note 2 5 8 2 2 2" xfId="21629" xr:uid="{00000000-0005-0000-0000-0000337D0000}"/>
    <cellStyle name="Note 2 5 8 2 3" xfId="21630" xr:uid="{00000000-0005-0000-0000-0000347D0000}"/>
    <cellStyle name="Note 2 5 8 2 3 2" xfId="21631" xr:uid="{00000000-0005-0000-0000-0000357D0000}"/>
    <cellStyle name="Note 2 5 8 2 4" xfId="21632" xr:uid="{00000000-0005-0000-0000-0000367D0000}"/>
    <cellStyle name="Note 2 5 8 2 5" xfId="21633" xr:uid="{00000000-0005-0000-0000-0000377D0000}"/>
    <cellStyle name="Note 2 5 8 3" xfId="21634" xr:uid="{00000000-0005-0000-0000-0000387D0000}"/>
    <cellStyle name="Note 2 5 8 3 2" xfId="21635" xr:uid="{00000000-0005-0000-0000-0000397D0000}"/>
    <cellStyle name="Note 2 5 8 3 2 2" xfId="21636" xr:uid="{00000000-0005-0000-0000-00003A7D0000}"/>
    <cellStyle name="Note 2 5 8 3 3" xfId="21637" xr:uid="{00000000-0005-0000-0000-00003B7D0000}"/>
    <cellStyle name="Note 2 5 8 3 3 2" xfId="21638" xr:uid="{00000000-0005-0000-0000-00003C7D0000}"/>
    <cellStyle name="Note 2 5 8 3 4" xfId="21639" xr:uid="{00000000-0005-0000-0000-00003D7D0000}"/>
    <cellStyle name="Note 2 5 8 3 5" xfId="21640" xr:uid="{00000000-0005-0000-0000-00003E7D0000}"/>
    <cellStyle name="Note 2 5 8 4" xfId="21641" xr:uid="{00000000-0005-0000-0000-00003F7D0000}"/>
    <cellStyle name="Note 2 5 8 4 2" xfId="21642" xr:uid="{00000000-0005-0000-0000-0000407D0000}"/>
    <cellStyle name="Note 2 5 8 5" xfId="21643" xr:uid="{00000000-0005-0000-0000-0000417D0000}"/>
    <cellStyle name="Note 2 5 8 5 2" xfId="21644" xr:uid="{00000000-0005-0000-0000-0000427D0000}"/>
    <cellStyle name="Note 2 5 8 6" xfId="21645" xr:uid="{00000000-0005-0000-0000-0000437D0000}"/>
    <cellStyle name="Note 2 5 8 6 2" xfId="21646" xr:uid="{00000000-0005-0000-0000-0000447D0000}"/>
    <cellStyle name="Note 2 5 8 7" xfId="21647" xr:uid="{00000000-0005-0000-0000-0000457D0000}"/>
    <cellStyle name="Note 2 5 8 8" xfId="21648" xr:uid="{00000000-0005-0000-0000-0000467D0000}"/>
    <cellStyle name="Note 2 5 9" xfId="21649" xr:uid="{00000000-0005-0000-0000-0000477D0000}"/>
    <cellStyle name="Note 2 5 9 2" xfId="21650" xr:uid="{00000000-0005-0000-0000-0000487D0000}"/>
    <cellStyle name="Note 2 5 9 2 2" xfId="21651" xr:uid="{00000000-0005-0000-0000-0000497D0000}"/>
    <cellStyle name="Note 2 5 9 2 2 2" xfId="21652" xr:uid="{00000000-0005-0000-0000-00004A7D0000}"/>
    <cellStyle name="Note 2 5 9 2 3" xfId="21653" xr:uid="{00000000-0005-0000-0000-00004B7D0000}"/>
    <cellStyle name="Note 2 5 9 2 3 2" xfId="21654" xr:uid="{00000000-0005-0000-0000-00004C7D0000}"/>
    <cellStyle name="Note 2 5 9 2 4" xfId="21655" xr:uid="{00000000-0005-0000-0000-00004D7D0000}"/>
    <cellStyle name="Note 2 5 9 2 5" xfId="21656" xr:uid="{00000000-0005-0000-0000-00004E7D0000}"/>
    <cellStyle name="Note 2 5 9 3" xfId="21657" xr:uid="{00000000-0005-0000-0000-00004F7D0000}"/>
    <cellStyle name="Note 2 5 9 3 2" xfId="21658" xr:uid="{00000000-0005-0000-0000-0000507D0000}"/>
    <cellStyle name="Note 2 5 9 3 2 2" xfId="21659" xr:uid="{00000000-0005-0000-0000-0000517D0000}"/>
    <cellStyle name="Note 2 5 9 3 3" xfId="21660" xr:uid="{00000000-0005-0000-0000-0000527D0000}"/>
    <cellStyle name="Note 2 5 9 3 3 2" xfId="21661" xr:uid="{00000000-0005-0000-0000-0000537D0000}"/>
    <cellStyle name="Note 2 5 9 3 4" xfId="21662" xr:uid="{00000000-0005-0000-0000-0000547D0000}"/>
    <cellStyle name="Note 2 5 9 3 5" xfId="21663" xr:uid="{00000000-0005-0000-0000-0000557D0000}"/>
    <cellStyle name="Note 2 5 9 4" xfId="21664" xr:uid="{00000000-0005-0000-0000-0000567D0000}"/>
    <cellStyle name="Note 2 5 9 4 2" xfId="21665" xr:uid="{00000000-0005-0000-0000-0000577D0000}"/>
    <cellStyle name="Note 2 5 9 5" xfId="21666" xr:uid="{00000000-0005-0000-0000-0000587D0000}"/>
    <cellStyle name="Note 2 5 9 5 2" xfId="21667" xr:uid="{00000000-0005-0000-0000-0000597D0000}"/>
    <cellStyle name="Note 2 5 9 6" xfId="21668" xr:uid="{00000000-0005-0000-0000-00005A7D0000}"/>
    <cellStyle name="Note 2 5 9 6 2" xfId="21669" xr:uid="{00000000-0005-0000-0000-00005B7D0000}"/>
    <cellStyle name="Note 2 5 9 7" xfId="21670" xr:uid="{00000000-0005-0000-0000-00005C7D0000}"/>
    <cellStyle name="Note 2 5 9 8" xfId="21671" xr:uid="{00000000-0005-0000-0000-00005D7D0000}"/>
    <cellStyle name="Note 2 6" xfId="21672" xr:uid="{00000000-0005-0000-0000-00005E7D0000}"/>
    <cellStyle name="Note 2 6 2" xfId="21673" xr:uid="{00000000-0005-0000-0000-00005F7D0000}"/>
    <cellStyle name="Note 2 6 2 2" xfId="21674" xr:uid="{00000000-0005-0000-0000-0000607D0000}"/>
    <cellStyle name="Note 2 6 2 2 2" xfId="21675" xr:uid="{00000000-0005-0000-0000-0000617D0000}"/>
    <cellStyle name="Note 2 6 2 3" xfId="21676" xr:uid="{00000000-0005-0000-0000-0000627D0000}"/>
    <cellStyle name="Note 2 6 2 3 2" xfId="21677" xr:uid="{00000000-0005-0000-0000-0000637D0000}"/>
    <cellStyle name="Note 2 6 2 4" xfId="21678" xr:uid="{00000000-0005-0000-0000-0000647D0000}"/>
    <cellStyle name="Note 2 6 2 5" xfId="21679" xr:uid="{00000000-0005-0000-0000-0000657D0000}"/>
    <cellStyle name="Note 2 6 3" xfId="21680" xr:uid="{00000000-0005-0000-0000-0000667D0000}"/>
    <cellStyle name="Note 2 6 3 2" xfId="21681" xr:uid="{00000000-0005-0000-0000-0000677D0000}"/>
    <cellStyle name="Note 2 6 3 2 2" xfId="21682" xr:uid="{00000000-0005-0000-0000-0000687D0000}"/>
    <cellStyle name="Note 2 6 3 3" xfId="21683" xr:uid="{00000000-0005-0000-0000-0000697D0000}"/>
    <cellStyle name="Note 2 6 3 3 2" xfId="21684" xr:uid="{00000000-0005-0000-0000-00006A7D0000}"/>
    <cellStyle name="Note 2 6 3 4" xfId="21685" xr:uid="{00000000-0005-0000-0000-00006B7D0000}"/>
    <cellStyle name="Note 2 6 3 5" xfId="21686" xr:uid="{00000000-0005-0000-0000-00006C7D0000}"/>
    <cellStyle name="Note 2 6 4" xfId="21687" xr:uid="{00000000-0005-0000-0000-00006D7D0000}"/>
    <cellStyle name="Note 2 6 4 2" xfId="21688" xr:uid="{00000000-0005-0000-0000-00006E7D0000}"/>
    <cellStyle name="Note 2 6 5" xfId="21689" xr:uid="{00000000-0005-0000-0000-00006F7D0000}"/>
    <cellStyle name="Note 2 6 5 2" xfId="21690" xr:uid="{00000000-0005-0000-0000-0000707D0000}"/>
    <cellStyle name="Note 2 6 6" xfId="21691" xr:uid="{00000000-0005-0000-0000-0000717D0000}"/>
    <cellStyle name="Note 2 6 6 2" xfId="21692" xr:uid="{00000000-0005-0000-0000-0000727D0000}"/>
    <cellStyle name="Note 2 6 7" xfId="21693" xr:uid="{00000000-0005-0000-0000-0000737D0000}"/>
    <cellStyle name="Note 2 6 8" xfId="21694" xr:uid="{00000000-0005-0000-0000-0000747D0000}"/>
    <cellStyle name="Note 2 7" xfId="21695" xr:uid="{00000000-0005-0000-0000-0000757D0000}"/>
    <cellStyle name="Note 2 7 2" xfId="21696" xr:uid="{00000000-0005-0000-0000-0000767D0000}"/>
    <cellStyle name="Note 2 7 2 2" xfId="21697" xr:uid="{00000000-0005-0000-0000-0000777D0000}"/>
    <cellStyle name="Note 2 7 2 2 2" xfId="21698" xr:uid="{00000000-0005-0000-0000-0000787D0000}"/>
    <cellStyle name="Note 2 7 2 3" xfId="21699" xr:uid="{00000000-0005-0000-0000-0000797D0000}"/>
    <cellStyle name="Note 2 7 2 3 2" xfId="21700" xr:uid="{00000000-0005-0000-0000-00007A7D0000}"/>
    <cellStyle name="Note 2 7 2 4" xfId="21701" xr:uid="{00000000-0005-0000-0000-00007B7D0000}"/>
    <cellStyle name="Note 2 7 2 5" xfId="21702" xr:uid="{00000000-0005-0000-0000-00007C7D0000}"/>
    <cellStyle name="Note 2 7 3" xfId="21703" xr:uid="{00000000-0005-0000-0000-00007D7D0000}"/>
    <cellStyle name="Note 2 7 3 2" xfId="21704" xr:uid="{00000000-0005-0000-0000-00007E7D0000}"/>
    <cellStyle name="Note 2 7 3 2 2" xfId="21705" xr:uid="{00000000-0005-0000-0000-00007F7D0000}"/>
    <cellStyle name="Note 2 7 3 3" xfId="21706" xr:uid="{00000000-0005-0000-0000-0000807D0000}"/>
    <cellStyle name="Note 2 7 3 3 2" xfId="21707" xr:uid="{00000000-0005-0000-0000-0000817D0000}"/>
    <cellStyle name="Note 2 7 3 4" xfId="21708" xr:uid="{00000000-0005-0000-0000-0000827D0000}"/>
    <cellStyle name="Note 2 7 3 5" xfId="21709" xr:uid="{00000000-0005-0000-0000-0000837D0000}"/>
    <cellStyle name="Note 2 7 4" xfId="21710" xr:uid="{00000000-0005-0000-0000-0000847D0000}"/>
    <cellStyle name="Note 2 7 4 2" xfId="21711" xr:uid="{00000000-0005-0000-0000-0000857D0000}"/>
    <cellStyle name="Note 2 7 5" xfId="21712" xr:uid="{00000000-0005-0000-0000-0000867D0000}"/>
    <cellStyle name="Note 2 7 5 2" xfId="21713" xr:uid="{00000000-0005-0000-0000-0000877D0000}"/>
    <cellStyle name="Note 2 7 6" xfId="21714" xr:uid="{00000000-0005-0000-0000-0000887D0000}"/>
    <cellStyle name="Note 2 7 6 2" xfId="21715" xr:uid="{00000000-0005-0000-0000-0000897D0000}"/>
    <cellStyle name="Note 2 7 7" xfId="21716" xr:uid="{00000000-0005-0000-0000-00008A7D0000}"/>
    <cellStyle name="Note 2 7 8" xfId="21717" xr:uid="{00000000-0005-0000-0000-00008B7D0000}"/>
    <cellStyle name="Note 2 8" xfId="21718" xr:uid="{00000000-0005-0000-0000-00008C7D0000}"/>
    <cellStyle name="Note 2 8 2" xfId="21719" xr:uid="{00000000-0005-0000-0000-00008D7D0000}"/>
    <cellStyle name="Note 2 8 2 2" xfId="21720" xr:uid="{00000000-0005-0000-0000-00008E7D0000}"/>
    <cellStyle name="Note 2 8 2 2 2" xfId="21721" xr:uid="{00000000-0005-0000-0000-00008F7D0000}"/>
    <cellStyle name="Note 2 8 2 3" xfId="21722" xr:uid="{00000000-0005-0000-0000-0000907D0000}"/>
    <cellStyle name="Note 2 8 2 3 2" xfId="21723" xr:uid="{00000000-0005-0000-0000-0000917D0000}"/>
    <cellStyle name="Note 2 8 2 4" xfId="21724" xr:uid="{00000000-0005-0000-0000-0000927D0000}"/>
    <cellStyle name="Note 2 8 2 5" xfId="21725" xr:uid="{00000000-0005-0000-0000-0000937D0000}"/>
    <cellStyle name="Note 2 8 3" xfId="21726" xr:uid="{00000000-0005-0000-0000-0000947D0000}"/>
    <cellStyle name="Note 2 8 3 2" xfId="21727" xr:uid="{00000000-0005-0000-0000-0000957D0000}"/>
    <cellStyle name="Note 2 8 3 2 2" xfId="21728" xr:uid="{00000000-0005-0000-0000-0000967D0000}"/>
    <cellStyle name="Note 2 8 3 3" xfId="21729" xr:uid="{00000000-0005-0000-0000-0000977D0000}"/>
    <cellStyle name="Note 2 8 3 3 2" xfId="21730" xr:uid="{00000000-0005-0000-0000-0000987D0000}"/>
    <cellStyle name="Note 2 8 3 4" xfId="21731" xr:uid="{00000000-0005-0000-0000-0000997D0000}"/>
    <cellStyle name="Note 2 8 3 5" xfId="21732" xr:uid="{00000000-0005-0000-0000-00009A7D0000}"/>
    <cellStyle name="Note 2 8 4" xfId="21733" xr:uid="{00000000-0005-0000-0000-00009B7D0000}"/>
    <cellStyle name="Note 2 8 4 2" xfId="21734" xr:uid="{00000000-0005-0000-0000-00009C7D0000}"/>
    <cellStyle name="Note 2 8 5" xfId="21735" xr:uid="{00000000-0005-0000-0000-00009D7D0000}"/>
    <cellStyle name="Note 2 8 5 2" xfId="21736" xr:uid="{00000000-0005-0000-0000-00009E7D0000}"/>
    <cellStyle name="Note 2 8 6" xfId="21737" xr:uid="{00000000-0005-0000-0000-00009F7D0000}"/>
    <cellStyle name="Note 2 8 6 2" xfId="21738" xr:uid="{00000000-0005-0000-0000-0000A07D0000}"/>
    <cellStyle name="Note 2 8 7" xfId="21739" xr:uid="{00000000-0005-0000-0000-0000A17D0000}"/>
    <cellStyle name="Note 2 8 8" xfId="21740" xr:uid="{00000000-0005-0000-0000-0000A27D0000}"/>
    <cellStyle name="Note 2 9" xfId="21741" xr:uid="{00000000-0005-0000-0000-0000A37D0000}"/>
    <cellStyle name="Note 2 9 2" xfId="21742" xr:uid="{00000000-0005-0000-0000-0000A47D0000}"/>
    <cellStyle name="Note 2 9 2 2" xfId="21743" xr:uid="{00000000-0005-0000-0000-0000A57D0000}"/>
    <cellStyle name="Note 2 9 2 2 2" xfId="21744" xr:uid="{00000000-0005-0000-0000-0000A67D0000}"/>
    <cellStyle name="Note 2 9 2 3" xfId="21745" xr:uid="{00000000-0005-0000-0000-0000A77D0000}"/>
    <cellStyle name="Note 2 9 2 3 2" xfId="21746" xr:uid="{00000000-0005-0000-0000-0000A87D0000}"/>
    <cellStyle name="Note 2 9 2 4" xfId="21747" xr:uid="{00000000-0005-0000-0000-0000A97D0000}"/>
    <cellStyle name="Note 2 9 2 5" xfId="21748" xr:uid="{00000000-0005-0000-0000-0000AA7D0000}"/>
    <cellStyle name="Note 2 9 3" xfId="21749" xr:uid="{00000000-0005-0000-0000-0000AB7D0000}"/>
    <cellStyle name="Note 2 9 3 2" xfId="21750" xr:uid="{00000000-0005-0000-0000-0000AC7D0000}"/>
    <cellStyle name="Note 2 9 3 2 2" xfId="21751" xr:uid="{00000000-0005-0000-0000-0000AD7D0000}"/>
    <cellStyle name="Note 2 9 3 3" xfId="21752" xr:uid="{00000000-0005-0000-0000-0000AE7D0000}"/>
    <cellStyle name="Note 2 9 3 3 2" xfId="21753" xr:uid="{00000000-0005-0000-0000-0000AF7D0000}"/>
    <cellStyle name="Note 2 9 3 4" xfId="21754" xr:uid="{00000000-0005-0000-0000-0000B07D0000}"/>
    <cellStyle name="Note 2 9 3 5" xfId="21755" xr:uid="{00000000-0005-0000-0000-0000B17D0000}"/>
    <cellStyle name="Note 2 9 4" xfId="21756" xr:uid="{00000000-0005-0000-0000-0000B27D0000}"/>
    <cellStyle name="Note 2 9 4 2" xfId="21757" xr:uid="{00000000-0005-0000-0000-0000B37D0000}"/>
    <cellStyle name="Note 2 9 5" xfId="21758" xr:uid="{00000000-0005-0000-0000-0000B47D0000}"/>
    <cellStyle name="Note 2 9 5 2" xfId="21759" xr:uid="{00000000-0005-0000-0000-0000B57D0000}"/>
    <cellStyle name="Note 2 9 6" xfId="21760" xr:uid="{00000000-0005-0000-0000-0000B67D0000}"/>
    <cellStyle name="Note 2 9 6 2" xfId="21761" xr:uid="{00000000-0005-0000-0000-0000B77D0000}"/>
    <cellStyle name="Note 2 9 7" xfId="21762" xr:uid="{00000000-0005-0000-0000-0000B87D0000}"/>
    <cellStyle name="Note 2 9 8" xfId="21763" xr:uid="{00000000-0005-0000-0000-0000B97D0000}"/>
    <cellStyle name="Note 3" xfId="21764" xr:uid="{00000000-0005-0000-0000-0000BA7D0000}"/>
    <cellStyle name="Note 3 2" xfId="21765" xr:uid="{00000000-0005-0000-0000-0000BB7D0000}"/>
    <cellStyle name="Note 3 2 2" xfId="21766" xr:uid="{00000000-0005-0000-0000-0000BC7D0000}"/>
    <cellStyle name="Note 3 3" xfId="21767" xr:uid="{00000000-0005-0000-0000-0000BD7D0000}"/>
    <cellStyle name="Note 3 3 2" xfId="21768" xr:uid="{00000000-0005-0000-0000-0000BE7D0000}"/>
    <cellStyle name="Note 3 4" xfId="21769" xr:uid="{00000000-0005-0000-0000-0000BF7D0000}"/>
    <cellStyle name="OfWhich" xfId="21770" xr:uid="{00000000-0005-0000-0000-0000C07D0000}"/>
    <cellStyle name="optionalExposure" xfId="38563" xr:uid="{00000000-0005-0000-0000-0000C17D0000}"/>
    <cellStyle name="Output" xfId="28126" builtinId="21" customBuiltin="1"/>
    <cellStyle name="Output 2" xfId="21771" xr:uid="{00000000-0005-0000-0000-0000C37D0000}"/>
    <cellStyle name="Output 2 10" xfId="21772" xr:uid="{00000000-0005-0000-0000-0000C47D0000}"/>
    <cellStyle name="Output 2 10 2" xfId="21773" xr:uid="{00000000-0005-0000-0000-0000C57D0000}"/>
    <cellStyle name="Output 2 10 2 2" xfId="21774" xr:uid="{00000000-0005-0000-0000-0000C67D0000}"/>
    <cellStyle name="Output 2 10 2 2 2" xfId="21775" xr:uid="{00000000-0005-0000-0000-0000C77D0000}"/>
    <cellStyle name="Output 2 10 2 3" xfId="21776" xr:uid="{00000000-0005-0000-0000-0000C87D0000}"/>
    <cellStyle name="Output 2 10 2 4" xfId="21777" xr:uid="{00000000-0005-0000-0000-0000C97D0000}"/>
    <cellStyle name="Output 2 10 3" xfId="21778" xr:uid="{00000000-0005-0000-0000-0000CA7D0000}"/>
    <cellStyle name="Output 2 10 3 2" xfId="21779" xr:uid="{00000000-0005-0000-0000-0000CB7D0000}"/>
    <cellStyle name="Output 2 10 3 2 2" xfId="21780" xr:uid="{00000000-0005-0000-0000-0000CC7D0000}"/>
    <cellStyle name="Output 2 10 3 3" xfId="21781" xr:uid="{00000000-0005-0000-0000-0000CD7D0000}"/>
    <cellStyle name="Output 2 10 3 4" xfId="21782" xr:uid="{00000000-0005-0000-0000-0000CE7D0000}"/>
    <cellStyle name="Output 2 10 4" xfId="21783" xr:uid="{00000000-0005-0000-0000-0000CF7D0000}"/>
    <cellStyle name="Output 2 10 5" xfId="21784" xr:uid="{00000000-0005-0000-0000-0000D07D0000}"/>
    <cellStyle name="Output 2 10 5 2" xfId="21785" xr:uid="{00000000-0005-0000-0000-0000D17D0000}"/>
    <cellStyle name="Output 2 10 6" xfId="21786" xr:uid="{00000000-0005-0000-0000-0000D27D0000}"/>
    <cellStyle name="Output 2 10 7" xfId="21787" xr:uid="{00000000-0005-0000-0000-0000D37D0000}"/>
    <cellStyle name="Output 2 11" xfId="21788" xr:uid="{00000000-0005-0000-0000-0000D47D0000}"/>
    <cellStyle name="Output 2 11 2" xfId="21789" xr:uid="{00000000-0005-0000-0000-0000D57D0000}"/>
    <cellStyle name="Output 2 11 2 2" xfId="21790" xr:uid="{00000000-0005-0000-0000-0000D67D0000}"/>
    <cellStyle name="Output 2 11 2 2 2" xfId="21791" xr:uid="{00000000-0005-0000-0000-0000D77D0000}"/>
    <cellStyle name="Output 2 11 2 3" xfId="21792" xr:uid="{00000000-0005-0000-0000-0000D87D0000}"/>
    <cellStyle name="Output 2 11 2 4" xfId="21793" xr:uid="{00000000-0005-0000-0000-0000D97D0000}"/>
    <cellStyle name="Output 2 11 3" xfId="21794" xr:uid="{00000000-0005-0000-0000-0000DA7D0000}"/>
    <cellStyle name="Output 2 11 3 2" xfId="21795" xr:uid="{00000000-0005-0000-0000-0000DB7D0000}"/>
    <cellStyle name="Output 2 11 3 2 2" xfId="21796" xr:uid="{00000000-0005-0000-0000-0000DC7D0000}"/>
    <cellStyle name="Output 2 11 3 3" xfId="21797" xr:uid="{00000000-0005-0000-0000-0000DD7D0000}"/>
    <cellStyle name="Output 2 11 3 4" xfId="21798" xr:uid="{00000000-0005-0000-0000-0000DE7D0000}"/>
    <cellStyle name="Output 2 11 4" xfId="21799" xr:uid="{00000000-0005-0000-0000-0000DF7D0000}"/>
    <cellStyle name="Output 2 11 5" xfId="21800" xr:uid="{00000000-0005-0000-0000-0000E07D0000}"/>
    <cellStyle name="Output 2 11 5 2" xfId="21801" xr:uid="{00000000-0005-0000-0000-0000E17D0000}"/>
    <cellStyle name="Output 2 11 6" xfId="21802" xr:uid="{00000000-0005-0000-0000-0000E27D0000}"/>
    <cellStyle name="Output 2 11 7" xfId="21803" xr:uid="{00000000-0005-0000-0000-0000E37D0000}"/>
    <cellStyle name="Output 2 12" xfId="21804" xr:uid="{00000000-0005-0000-0000-0000E47D0000}"/>
    <cellStyle name="Output 2 12 2" xfId="21805" xr:uid="{00000000-0005-0000-0000-0000E57D0000}"/>
    <cellStyle name="Output 2 12 2 2" xfId="21806" xr:uid="{00000000-0005-0000-0000-0000E67D0000}"/>
    <cellStyle name="Output 2 12 2 2 2" xfId="21807" xr:uid="{00000000-0005-0000-0000-0000E77D0000}"/>
    <cellStyle name="Output 2 12 2 3" xfId="21808" xr:uid="{00000000-0005-0000-0000-0000E87D0000}"/>
    <cellStyle name="Output 2 12 2 4" xfId="21809" xr:uid="{00000000-0005-0000-0000-0000E97D0000}"/>
    <cellStyle name="Output 2 12 3" xfId="21810" xr:uid="{00000000-0005-0000-0000-0000EA7D0000}"/>
    <cellStyle name="Output 2 12 3 2" xfId="21811" xr:uid="{00000000-0005-0000-0000-0000EB7D0000}"/>
    <cellStyle name="Output 2 12 3 2 2" xfId="21812" xr:uid="{00000000-0005-0000-0000-0000EC7D0000}"/>
    <cellStyle name="Output 2 12 3 3" xfId="21813" xr:uid="{00000000-0005-0000-0000-0000ED7D0000}"/>
    <cellStyle name="Output 2 12 3 4" xfId="21814" xr:uid="{00000000-0005-0000-0000-0000EE7D0000}"/>
    <cellStyle name="Output 2 12 4" xfId="21815" xr:uid="{00000000-0005-0000-0000-0000EF7D0000}"/>
    <cellStyle name="Output 2 12 5" xfId="21816" xr:uid="{00000000-0005-0000-0000-0000F07D0000}"/>
    <cellStyle name="Output 2 12 5 2" xfId="21817" xr:uid="{00000000-0005-0000-0000-0000F17D0000}"/>
    <cellStyle name="Output 2 12 6" xfId="21818" xr:uid="{00000000-0005-0000-0000-0000F27D0000}"/>
    <cellStyle name="Output 2 12 7" xfId="21819" xr:uid="{00000000-0005-0000-0000-0000F37D0000}"/>
    <cellStyle name="Output 2 13" xfId="21820" xr:uid="{00000000-0005-0000-0000-0000F47D0000}"/>
    <cellStyle name="Output 2 13 2" xfId="21821" xr:uid="{00000000-0005-0000-0000-0000F57D0000}"/>
    <cellStyle name="Output 2 13 2 2" xfId="21822" xr:uid="{00000000-0005-0000-0000-0000F67D0000}"/>
    <cellStyle name="Output 2 13 2 2 2" xfId="21823" xr:uid="{00000000-0005-0000-0000-0000F77D0000}"/>
    <cellStyle name="Output 2 13 2 3" xfId="21824" xr:uid="{00000000-0005-0000-0000-0000F87D0000}"/>
    <cellStyle name="Output 2 13 2 4" xfId="21825" xr:uid="{00000000-0005-0000-0000-0000F97D0000}"/>
    <cellStyle name="Output 2 13 3" xfId="21826" xr:uid="{00000000-0005-0000-0000-0000FA7D0000}"/>
    <cellStyle name="Output 2 13 3 2" xfId="21827" xr:uid="{00000000-0005-0000-0000-0000FB7D0000}"/>
    <cellStyle name="Output 2 13 3 2 2" xfId="21828" xr:uid="{00000000-0005-0000-0000-0000FC7D0000}"/>
    <cellStyle name="Output 2 13 3 3" xfId="21829" xr:uid="{00000000-0005-0000-0000-0000FD7D0000}"/>
    <cellStyle name="Output 2 13 3 4" xfId="21830" xr:uid="{00000000-0005-0000-0000-0000FE7D0000}"/>
    <cellStyle name="Output 2 13 4" xfId="21831" xr:uid="{00000000-0005-0000-0000-0000FF7D0000}"/>
    <cellStyle name="Output 2 13 5" xfId="21832" xr:uid="{00000000-0005-0000-0000-0000007E0000}"/>
    <cellStyle name="Output 2 13 5 2" xfId="21833" xr:uid="{00000000-0005-0000-0000-0000017E0000}"/>
    <cellStyle name="Output 2 13 6" xfId="21834" xr:uid="{00000000-0005-0000-0000-0000027E0000}"/>
    <cellStyle name="Output 2 13 7" xfId="21835" xr:uid="{00000000-0005-0000-0000-0000037E0000}"/>
    <cellStyle name="Output 2 14" xfId="21836" xr:uid="{00000000-0005-0000-0000-0000047E0000}"/>
    <cellStyle name="Output 2 14 2" xfId="21837" xr:uid="{00000000-0005-0000-0000-0000057E0000}"/>
    <cellStyle name="Output 2 14 2 2" xfId="21838" xr:uid="{00000000-0005-0000-0000-0000067E0000}"/>
    <cellStyle name="Output 2 14 2 2 2" xfId="21839" xr:uid="{00000000-0005-0000-0000-0000077E0000}"/>
    <cellStyle name="Output 2 14 2 3" xfId="21840" xr:uid="{00000000-0005-0000-0000-0000087E0000}"/>
    <cellStyle name="Output 2 14 2 4" xfId="21841" xr:uid="{00000000-0005-0000-0000-0000097E0000}"/>
    <cellStyle name="Output 2 14 3" xfId="21842" xr:uid="{00000000-0005-0000-0000-00000A7E0000}"/>
    <cellStyle name="Output 2 14 3 2" xfId="21843" xr:uid="{00000000-0005-0000-0000-00000B7E0000}"/>
    <cellStyle name="Output 2 14 3 2 2" xfId="21844" xr:uid="{00000000-0005-0000-0000-00000C7E0000}"/>
    <cellStyle name="Output 2 14 3 3" xfId="21845" xr:uid="{00000000-0005-0000-0000-00000D7E0000}"/>
    <cellStyle name="Output 2 14 3 4" xfId="21846" xr:uid="{00000000-0005-0000-0000-00000E7E0000}"/>
    <cellStyle name="Output 2 14 4" xfId="21847" xr:uid="{00000000-0005-0000-0000-00000F7E0000}"/>
    <cellStyle name="Output 2 14 5" xfId="21848" xr:uid="{00000000-0005-0000-0000-0000107E0000}"/>
    <cellStyle name="Output 2 14 5 2" xfId="21849" xr:uid="{00000000-0005-0000-0000-0000117E0000}"/>
    <cellStyle name="Output 2 14 6" xfId="21850" xr:uid="{00000000-0005-0000-0000-0000127E0000}"/>
    <cellStyle name="Output 2 14 7" xfId="21851" xr:uid="{00000000-0005-0000-0000-0000137E0000}"/>
    <cellStyle name="Output 2 15" xfId="21852" xr:uid="{00000000-0005-0000-0000-0000147E0000}"/>
    <cellStyle name="Output 2 15 2" xfId="21853" xr:uid="{00000000-0005-0000-0000-0000157E0000}"/>
    <cellStyle name="Output 2 15 2 2" xfId="21854" xr:uid="{00000000-0005-0000-0000-0000167E0000}"/>
    <cellStyle name="Output 2 15 2 2 2" xfId="21855" xr:uid="{00000000-0005-0000-0000-0000177E0000}"/>
    <cellStyle name="Output 2 15 2 3" xfId="21856" xr:uid="{00000000-0005-0000-0000-0000187E0000}"/>
    <cellStyle name="Output 2 15 2 4" xfId="21857" xr:uid="{00000000-0005-0000-0000-0000197E0000}"/>
    <cellStyle name="Output 2 15 3" xfId="21858" xr:uid="{00000000-0005-0000-0000-00001A7E0000}"/>
    <cellStyle name="Output 2 15 3 2" xfId="21859" xr:uid="{00000000-0005-0000-0000-00001B7E0000}"/>
    <cellStyle name="Output 2 15 3 2 2" xfId="21860" xr:uid="{00000000-0005-0000-0000-00001C7E0000}"/>
    <cellStyle name="Output 2 15 3 3" xfId="21861" xr:uid="{00000000-0005-0000-0000-00001D7E0000}"/>
    <cellStyle name="Output 2 15 3 4" xfId="21862" xr:uid="{00000000-0005-0000-0000-00001E7E0000}"/>
    <cellStyle name="Output 2 15 4" xfId="21863" xr:uid="{00000000-0005-0000-0000-00001F7E0000}"/>
    <cellStyle name="Output 2 15 5" xfId="21864" xr:uid="{00000000-0005-0000-0000-0000207E0000}"/>
    <cellStyle name="Output 2 15 5 2" xfId="21865" xr:uid="{00000000-0005-0000-0000-0000217E0000}"/>
    <cellStyle name="Output 2 15 6" xfId="21866" xr:uid="{00000000-0005-0000-0000-0000227E0000}"/>
    <cellStyle name="Output 2 15 7" xfId="21867" xr:uid="{00000000-0005-0000-0000-0000237E0000}"/>
    <cellStyle name="Output 2 16" xfId="21868" xr:uid="{00000000-0005-0000-0000-0000247E0000}"/>
    <cellStyle name="Output 2 16 2" xfId="21869" xr:uid="{00000000-0005-0000-0000-0000257E0000}"/>
    <cellStyle name="Output 2 16 2 2" xfId="21870" xr:uid="{00000000-0005-0000-0000-0000267E0000}"/>
    <cellStyle name="Output 2 16 2 2 2" xfId="21871" xr:uid="{00000000-0005-0000-0000-0000277E0000}"/>
    <cellStyle name="Output 2 16 2 3" xfId="21872" xr:uid="{00000000-0005-0000-0000-0000287E0000}"/>
    <cellStyle name="Output 2 16 2 4" xfId="21873" xr:uid="{00000000-0005-0000-0000-0000297E0000}"/>
    <cellStyle name="Output 2 16 3" xfId="21874" xr:uid="{00000000-0005-0000-0000-00002A7E0000}"/>
    <cellStyle name="Output 2 16 3 2" xfId="21875" xr:uid="{00000000-0005-0000-0000-00002B7E0000}"/>
    <cellStyle name="Output 2 16 3 2 2" xfId="21876" xr:uid="{00000000-0005-0000-0000-00002C7E0000}"/>
    <cellStyle name="Output 2 16 3 3" xfId="21877" xr:uid="{00000000-0005-0000-0000-00002D7E0000}"/>
    <cellStyle name="Output 2 16 3 4" xfId="21878" xr:uid="{00000000-0005-0000-0000-00002E7E0000}"/>
    <cellStyle name="Output 2 16 4" xfId="21879" xr:uid="{00000000-0005-0000-0000-00002F7E0000}"/>
    <cellStyle name="Output 2 16 5" xfId="21880" xr:uid="{00000000-0005-0000-0000-0000307E0000}"/>
    <cellStyle name="Output 2 16 5 2" xfId="21881" xr:uid="{00000000-0005-0000-0000-0000317E0000}"/>
    <cellStyle name="Output 2 16 6" xfId="21882" xr:uid="{00000000-0005-0000-0000-0000327E0000}"/>
    <cellStyle name="Output 2 16 7" xfId="21883" xr:uid="{00000000-0005-0000-0000-0000337E0000}"/>
    <cellStyle name="Output 2 17" xfId="21884" xr:uid="{00000000-0005-0000-0000-0000347E0000}"/>
    <cellStyle name="Output 2 17 2" xfId="21885" xr:uid="{00000000-0005-0000-0000-0000357E0000}"/>
    <cellStyle name="Output 2 17 2 2" xfId="21886" xr:uid="{00000000-0005-0000-0000-0000367E0000}"/>
    <cellStyle name="Output 2 17 2 2 2" xfId="21887" xr:uid="{00000000-0005-0000-0000-0000377E0000}"/>
    <cellStyle name="Output 2 17 2 3" xfId="21888" xr:uid="{00000000-0005-0000-0000-0000387E0000}"/>
    <cellStyle name="Output 2 17 2 4" xfId="21889" xr:uid="{00000000-0005-0000-0000-0000397E0000}"/>
    <cellStyle name="Output 2 17 3" xfId="21890" xr:uid="{00000000-0005-0000-0000-00003A7E0000}"/>
    <cellStyle name="Output 2 17 3 2" xfId="21891" xr:uid="{00000000-0005-0000-0000-00003B7E0000}"/>
    <cellStyle name="Output 2 17 3 2 2" xfId="21892" xr:uid="{00000000-0005-0000-0000-00003C7E0000}"/>
    <cellStyle name="Output 2 17 3 3" xfId="21893" xr:uid="{00000000-0005-0000-0000-00003D7E0000}"/>
    <cellStyle name="Output 2 17 3 4" xfId="21894" xr:uid="{00000000-0005-0000-0000-00003E7E0000}"/>
    <cellStyle name="Output 2 17 4" xfId="21895" xr:uid="{00000000-0005-0000-0000-00003F7E0000}"/>
    <cellStyle name="Output 2 17 4 2" xfId="21896" xr:uid="{00000000-0005-0000-0000-0000407E0000}"/>
    <cellStyle name="Output 2 17 5" xfId="21897" xr:uid="{00000000-0005-0000-0000-0000417E0000}"/>
    <cellStyle name="Output 2 17 6" xfId="21898" xr:uid="{00000000-0005-0000-0000-0000427E0000}"/>
    <cellStyle name="Output 2 18" xfId="21899" xr:uid="{00000000-0005-0000-0000-0000437E0000}"/>
    <cellStyle name="Output 2 18 2" xfId="21900" xr:uid="{00000000-0005-0000-0000-0000447E0000}"/>
    <cellStyle name="Output 2 18 2 2" xfId="21901" xr:uid="{00000000-0005-0000-0000-0000457E0000}"/>
    <cellStyle name="Output 2 18 3" xfId="21902" xr:uid="{00000000-0005-0000-0000-0000467E0000}"/>
    <cellStyle name="Output 2 18 4" xfId="21903" xr:uid="{00000000-0005-0000-0000-0000477E0000}"/>
    <cellStyle name="Output 2 19" xfId="21904" xr:uid="{00000000-0005-0000-0000-0000487E0000}"/>
    <cellStyle name="Output 2 19 2" xfId="21905" xr:uid="{00000000-0005-0000-0000-0000497E0000}"/>
    <cellStyle name="Output 2 19 2 2" xfId="21906" xr:uid="{00000000-0005-0000-0000-00004A7E0000}"/>
    <cellStyle name="Output 2 19 3" xfId="21907" xr:uid="{00000000-0005-0000-0000-00004B7E0000}"/>
    <cellStyle name="Output 2 19 4" xfId="21908" xr:uid="{00000000-0005-0000-0000-00004C7E0000}"/>
    <cellStyle name="Output 2 2" xfId="21909" xr:uid="{00000000-0005-0000-0000-00004D7E0000}"/>
    <cellStyle name="Output 2 2 10" xfId="21910" xr:uid="{00000000-0005-0000-0000-00004E7E0000}"/>
    <cellStyle name="Output 2 2 10 2" xfId="21911" xr:uid="{00000000-0005-0000-0000-00004F7E0000}"/>
    <cellStyle name="Output 2 2 10 2 2" xfId="21912" xr:uid="{00000000-0005-0000-0000-0000507E0000}"/>
    <cellStyle name="Output 2 2 10 2 2 2" xfId="21913" xr:uid="{00000000-0005-0000-0000-0000517E0000}"/>
    <cellStyle name="Output 2 2 10 2 3" xfId="21914" xr:uid="{00000000-0005-0000-0000-0000527E0000}"/>
    <cellStyle name="Output 2 2 10 2 4" xfId="21915" xr:uid="{00000000-0005-0000-0000-0000537E0000}"/>
    <cellStyle name="Output 2 2 10 3" xfId="21916" xr:uid="{00000000-0005-0000-0000-0000547E0000}"/>
    <cellStyle name="Output 2 2 10 3 2" xfId="21917" xr:uid="{00000000-0005-0000-0000-0000557E0000}"/>
    <cellStyle name="Output 2 2 10 3 2 2" xfId="21918" xr:uid="{00000000-0005-0000-0000-0000567E0000}"/>
    <cellStyle name="Output 2 2 10 3 3" xfId="21919" xr:uid="{00000000-0005-0000-0000-0000577E0000}"/>
    <cellStyle name="Output 2 2 10 3 4" xfId="21920" xr:uid="{00000000-0005-0000-0000-0000587E0000}"/>
    <cellStyle name="Output 2 2 10 4" xfId="21921" xr:uid="{00000000-0005-0000-0000-0000597E0000}"/>
    <cellStyle name="Output 2 2 10 5" xfId="21922" xr:uid="{00000000-0005-0000-0000-00005A7E0000}"/>
    <cellStyle name="Output 2 2 10 5 2" xfId="21923" xr:uid="{00000000-0005-0000-0000-00005B7E0000}"/>
    <cellStyle name="Output 2 2 10 6" xfId="21924" xr:uid="{00000000-0005-0000-0000-00005C7E0000}"/>
    <cellStyle name="Output 2 2 10 7" xfId="21925" xr:uid="{00000000-0005-0000-0000-00005D7E0000}"/>
    <cellStyle name="Output 2 2 11" xfId="21926" xr:uid="{00000000-0005-0000-0000-00005E7E0000}"/>
    <cellStyle name="Output 2 2 11 2" xfId="21927" xr:uid="{00000000-0005-0000-0000-00005F7E0000}"/>
    <cellStyle name="Output 2 2 11 2 2" xfId="21928" xr:uid="{00000000-0005-0000-0000-0000607E0000}"/>
    <cellStyle name="Output 2 2 11 2 2 2" xfId="21929" xr:uid="{00000000-0005-0000-0000-0000617E0000}"/>
    <cellStyle name="Output 2 2 11 2 3" xfId="21930" xr:uid="{00000000-0005-0000-0000-0000627E0000}"/>
    <cellStyle name="Output 2 2 11 2 4" xfId="21931" xr:uid="{00000000-0005-0000-0000-0000637E0000}"/>
    <cellStyle name="Output 2 2 11 3" xfId="21932" xr:uid="{00000000-0005-0000-0000-0000647E0000}"/>
    <cellStyle name="Output 2 2 11 3 2" xfId="21933" xr:uid="{00000000-0005-0000-0000-0000657E0000}"/>
    <cellStyle name="Output 2 2 11 3 2 2" xfId="21934" xr:uid="{00000000-0005-0000-0000-0000667E0000}"/>
    <cellStyle name="Output 2 2 11 3 3" xfId="21935" xr:uid="{00000000-0005-0000-0000-0000677E0000}"/>
    <cellStyle name="Output 2 2 11 3 4" xfId="21936" xr:uid="{00000000-0005-0000-0000-0000687E0000}"/>
    <cellStyle name="Output 2 2 11 4" xfId="21937" xr:uid="{00000000-0005-0000-0000-0000697E0000}"/>
    <cellStyle name="Output 2 2 11 5" xfId="21938" xr:uid="{00000000-0005-0000-0000-00006A7E0000}"/>
    <cellStyle name="Output 2 2 11 5 2" xfId="21939" xr:uid="{00000000-0005-0000-0000-00006B7E0000}"/>
    <cellStyle name="Output 2 2 11 6" xfId="21940" xr:uid="{00000000-0005-0000-0000-00006C7E0000}"/>
    <cellStyle name="Output 2 2 11 7" xfId="21941" xr:uid="{00000000-0005-0000-0000-00006D7E0000}"/>
    <cellStyle name="Output 2 2 12" xfId="21942" xr:uid="{00000000-0005-0000-0000-00006E7E0000}"/>
    <cellStyle name="Output 2 2 12 2" xfId="21943" xr:uid="{00000000-0005-0000-0000-00006F7E0000}"/>
    <cellStyle name="Output 2 2 12 2 2" xfId="21944" xr:uid="{00000000-0005-0000-0000-0000707E0000}"/>
    <cellStyle name="Output 2 2 12 2 2 2" xfId="21945" xr:uid="{00000000-0005-0000-0000-0000717E0000}"/>
    <cellStyle name="Output 2 2 12 2 3" xfId="21946" xr:uid="{00000000-0005-0000-0000-0000727E0000}"/>
    <cellStyle name="Output 2 2 12 2 4" xfId="21947" xr:uid="{00000000-0005-0000-0000-0000737E0000}"/>
    <cellStyle name="Output 2 2 12 3" xfId="21948" xr:uid="{00000000-0005-0000-0000-0000747E0000}"/>
    <cellStyle name="Output 2 2 12 3 2" xfId="21949" xr:uid="{00000000-0005-0000-0000-0000757E0000}"/>
    <cellStyle name="Output 2 2 12 3 2 2" xfId="21950" xr:uid="{00000000-0005-0000-0000-0000767E0000}"/>
    <cellStyle name="Output 2 2 12 3 3" xfId="21951" xr:uid="{00000000-0005-0000-0000-0000777E0000}"/>
    <cellStyle name="Output 2 2 12 3 4" xfId="21952" xr:uid="{00000000-0005-0000-0000-0000787E0000}"/>
    <cellStyle name="Output 2 2 12 4" xfId="21953" xr:uid="{00000000-0005-0000-0000-0000797E0000}"/>
    <cellStyle name="Output 2 2 12 5" xfId="21954" xr:uid="{00000000-0005-0000-0000-00007A7E0000}"/>
    <cellStyle name="Output 2 2 12 5 2" xfId="21955" xr:uid="{00000000-0005-0000-0000-00007B7E0000}"/>
    <cellStyle name="Output 2 2 12 6" xfId="21956" xr:uid="{00000000-0005-0000-0000-00007C7E0000}"/>
    <cellStyle name="Output 2 2 12 7" xfId="21957" xr:uid="{00000000-0005-0000-0000-00007D7E0000}"/>
    <cellStyle name="Output 2 2 13" xfId="21958" xr:uid="{00000000-0005-0000-0000-00007E7E0000}"/>
    <cellStyle name="Output 2 2 13 2" xfId="21959" xr:uid="{00000000-0005-0000-0000-00007F7E0000}"/>
    <cellStyle name="Output 2 2 13 2 2" xfId="21960" xr:uid="{00000000-0005-0000-0000-0000807E0000}"/>
    <cellStyle name="Output 2 2 13 2 2 2" xfId="21961" xr:uid="{00000000-0005-0000-0000-0000817E0000}"/>
    <cellStyle name="Output 2 2 13 2 3" xfId="21962" xr:uid="{00000000-0005-0000-0000-0000827E0000}"/>
    <cellStyle name="Output 2 2 13 2 4" xfId="21963" xr:uid="{00000000-0005-0000-0000-0000837E0000}"/>
    <cellStyle name="Output 2 2 13 3" xfId="21964" xr:uid="{00000000-0005-0000-0000-0000847E0000}"/>
    <cellStyle name="Output 2 2 13 3 2" xfId="21965" xr:uid="{00000000-0005-0000-0000-0000857E0000}"/>
    <cellStyle name="Output 2 2 13 3 2 2" xfId="21966" xr:uid="{00000000-0005-0000-0000-0000867E0000}"/>
    <cellStyle name="Output 2 2 13 3 3" xfId="21967" xr:uid="{00000000-0005-0000-0000-0000877E0000}"/>
    <cellStyle name="Output 2 2 13 3 4" xfId="21968" xr:uid="{00000000-0005-0000-0000-0000887E0000}"/>
    <cellStyle name="Output 2 2 13 4" xfId="21969" xr:uid="{00000000-0005-0000-0000-0000897E0000}"/>
    <cellStyle name="Output 2 2 13 5" xfId="21970" xr:uid="{00000000-0005-0000-0000-00008A7E0000}"/>
    <cellStyle name="Output 2 2 13 5 2" xfId="21971" xr:uid="{00000000-0005-0000-0000-00008B7E0000}"/>
    <cellStyle name="Output 2 2 13 6" xfId="21972" xr:uid="{00000000-0005-0000-0000-00008C7E0000}"/>
    <cellStyle name="Output 2 2 13 7" xfId="21973" xr:uid="{00000000-0005-0000-0000-00008D7E0000}"/>
    <cellStyle name="Output 2 2 14" xfId="21974" xr:uid="{00000000-0005-0000-0000-00008E7E0000}"/>
    <cellStyle name="Output 2 2 14 2" xfId="21975" xr:uid="{00000000-0005-0000-0000-00008F7E0000}"/>
    <cellStyle name="Output 2 2 14 2 2" xfId="21976" xr:uid="{00000000-0005-0000-0000-0000907E0000}"/>
    <cellStyle name="Output 2 2 14 2 2 2" xfId="21977" xr:uid="{00000000-0005-0000-0000-0000917E0000}"/>
    <cellStyle name="Output 2 2 14 2 3" xfId="21978" xr:uid="{00000000-0005-0000-0000-0000927E0000}"/>
    <cellStyle name="Output 2 2 14 2 4" xfId="21979" xr:uid="{00000000-0005-0000-0000-0000937E0000}"/>
    <cellStyle name="Output 2 2 14 3" xfId="21980" xr:uid="{00000000-0005-0000-0000-0000947E0000}"/>
    <cellStyle name="Output 2 2 14 3 2" xfId="21981" xr:uid="{00000000-0005-0000-0000-0000957E0000}"/>
    <cellStyle name="Output 2 2 14 3 2 2" xfId="21982" xr:uid="{00000000-0005-0000-0000-0000967E0000}"/>
    <cellStyle name="Output 2 2 14 3 3" xfId="21983" xr:uid="{00000000-0005-0000-0000-0000977E0000}"/>
    <cellStyle name="Output 2 2 14 3 4" xfId="21984" xr:uid="{00000000-0005-0000-0000-0000987E0000}"/>
    <cellStyle name="Output 2 2 14 4" xfId="21985" xr:uid="{00000000-0005-0000-0000-0000997E0000}"/>
    <cellStyle name="Output 2 2 14 5" xfId="21986" xr:uid="{00000000-0005-0000-0000-00009A7E0000}"/>
    <cellStyle name="Output 2 2 14 5 2" xfId="21987" xr:uid="{00000000-0005-0000-0000-00009B7E0000}"/>
    <cellStyle name="Output 2 2 14 6" xfId="21988" xr:uid="{00000000-0005-0000-0000-00009C7E0000}"/>
    <cellStyle name="Output 2 2 14 7" xfId="21989" xr:uid="{00000000-0005-0000-0000-00009D7E0000}"/>
    <cellStyle name="Output 2 2 15" xfId="21990" xr:uid="{00000000-0005-0000-0000-00009E7E0000}"/>
    <cellStyle name="Output 2 2 15 2" xfId="21991" xr:uid="{00000000-0005-0000-0000-00009F7E0000}"/>
    <cellStyle name="Output 2 2 15 2 2" xfId="21992" xr:uid="{00000000-0005-0000-0000-0000A07E0000}"/>
    <cellStyle name="Output 2 2 15 2 2 2" xfId="21993" xr:uid="{00000000-0005-0000-0000-0000A17E0000}"/>
    <cellStyle name="Output 2 2 15 2 3" xfId="21994" xr:uid="{00000000-0005-0000-0000-0000A27E0000}"/>
    <cellStyle name="Output 2 2 15 2 4" xfId="21995" xr:uid="{00000000-0005-0000-0000-0000A37E0000}"/>
    <cellStyle name="Output 2 2 15 3" xfId="21996" xr:uid="{00000000-0005-0000-0000-0000A47E0000}"/>
    <cellStyle name="Output 2 2 15 3 2" xfId="21997" xr:uid="{00000000-0005-0000-0000-0000A57E0000}"/>
    <cellStyle name="Output 2 2 15 3 2 2" xfId="21998" xr:uid="{00000000-0005-0000-0000-0000A67E0000}"/>
    <cellStyle name="Output 2 2 15 3 3" xfId="21999" xr:uid="{00000000-0005-0000-0000-0000A77E0000}"/>
    <cellStyle name="Output 2 2 15 3 4" xfId="22000" xr:uid="{00000000-0005-0000-0000-0000A87E0000}"/>
    <cellStyle name="Output 2 2 15 4" xfId="22001" xr:uid="{00000000-0005-0000-0000-0000A97E0000}"/>
    <cellStyle name="Output 2 2 15 5" xfId="22002" xr:uid="{00000000-0005-0000-0000-0000AA7E0000}"/>
    <cellStyle name="Output 2 2 15 5 2" xfId="22003" xr:uid="{00000000-0005-0000-0000-0000AB7E0000}"/>
    <cellStyle name="Output 2 2 15 6" xfId="22004" xr:uid="{00000000-0005-0000-0000-0000AC7E0000}"/>
    <cellStyle name="Output 2 2 15 7" xfId="22005" xr:uid="{00000000-0005-0000-0000-0000AD7E0000}"/>
    <cellStyle name="Output 2 2 16" xfId="22006" xr:uid="{00000000-0005-0000-0000-0000AE7E0000}"/>
    <cellStyle name="Output 2 2 16 2" xfId="22007" xr:uid="{00000000-0005-0000-0000-0000AF7E0000}"/>
    <cellStyle name="Output 2 2 16 2 2" xfId="22008" xr:uid="{00000000-0005-0000-0000-0000B07E0000}"/>
    <cellStyle name="Output 2 2 16 2 2 2" xfId="22009" xr:uid="{00000000-0005-0000-0000-0000B17E0000}"/>
    <cellStyle name="Output 2 2 16 2 3" xfId="22010" xr:uid="{00000000-0005-0000-0000-0000B27E0000}"/>
    <cellStyle name="Output 2 2 16 2 4" xfId="22011" xr:uid="{00000000-0005-0000-0000-0000B37E0000}"/>
    <cellStyle name="Output 2 2 16 3" xfId="22012" xr:uid="{00000000-0005-0000-0000-0000B47E0000}"/>
    <cellStyle name="Output 2 2 16 3 2" xfId="22013" xr:uid="{00000000-0005-0000-0000-0000B57E0000}"/>
    <cellStyle name="Output 2 2 16 3 2 2" xfId="22014" xr:uid="{00000000-0005-0000-0000-0000B67E0000}"/>
    <cellStyle name="Output 2 2 16 3 3" xfId="22015" xr:uid="{00000000-0005-0000-0000-0000B77E0000}"/>
    <cellStyle name="Output 2 2 16 3 4" xfId="22016" xr:uid="{00000000-0005-0000-0000-0000B87E0000}"/>
    <cellStyle name="Output 2 2 16 4" xfId="22017" xr:uid="{00000000-0005-0000-0000-0000B97E0000}"/>
    <cellStyle name="Output 2 2 16 4 2" xfId="22018" xr:uid="{00000000-0005-0000-0000-0000BA7E0000}"/>
    <cellStyle name="Output 2 2 16 5" xfId="22019" xr:uid="{00000000-0005-0000-0000-0000BB7E0000}"/>
    <cellStyle name="Output 2 2 16 6" xfId="22020" xr:uid="{00000000-0005-0000-0000-0000BC7E0000}"/>
    <cellStyle name="Output 2 2 17" xfId="22021" xr:uid="{00000000-0005-0000-0000-0000BD7E0000}"/>
    <cellStyle name="Output 2 2 2" xfId="22022" xr:uid="{00000000-0005-0000-0000-0000BE7E0000}"/>
    <cellStyle name="Output 2 2 2 10" xfId="22023" xr:uid="{00000000-0005-0000-0000-0000BF7E0000}"/>
    <cellStyle name="Output 2 2 2 10 2" xfId="22024" xr:uid="{00000000-0005-0000-0000-0000C07E0000}"/>
    <cellStyle name="Output 2 2 2 10 2 2" xfId="22025" xr:uid="{00000000-0005-0000-0000-0000C17E0000}"/>
    <cellStyle name="Output 2 2 2 10 2 2 2" xfId="22026" xr:uid="{00000000-0005-0000-0000-0000C27E0000}"/>
    <cellStyle name="Output 2 2 2 10 2 3" xfId="22027" xr:uid="{00000000-0005-0000-0000-0000C37E0000}"/>
    <cellStyle name="Output 2 2 2 10 2 4" xfId="22028" xr:uid="{00000000-0005-0000-0000-0000C47E0000}"/>
    <cellStyle name="Output 2 2 2 10 3" xfId="22029" xr:uid="{00000000-0005-0000-0000-0000C57E0000}"/>
    <cellStyle name="Output 2 2 2 10 3 2" xfId="22030" xr:uid="{00000000-0005-0000-0000-0000C67E0000}"/>
    <cellStyle name="Output 2 2 2 10 3 2 2" xfId="22031" xr:uid="{00000000-0005-0000-0000-0000C77E0000}"/>
    <cellStyle name="Output 2 2 2 10 3 3" xfId="22032" xr:uid="{00000000-0005-0000-0000-0000C87E0000}"/>
    <cellStyle name="Output 2 2 2 10 3 4" xfId="22033" xr:uid="{00000000-0005-0000-0000-0000C97E0000}"/>
    <cellStyle name="Output 2 2 2 10 4" xfId="22034" xr:uid="{00000000-0005-0000-0000-0000CA7E0000}"/>
    <cellStyle name="Output 2 2 2 10 5" xfId="22035" xr:uid="{00000000-0005-0000-0000-0000CB7E0000}"/>
    <cellStyle name="Output 2 2 2 10 5 2" xfId="22036" xr:uid="{00000000-0005-0000-0000-0000CC7E0000}"/>
    <cellStyle name="Output 2 2 2 10 6" xfId="22037" xr:uid="{00000000-0005-0000-0000-0000CD7E0000}"/>
    <cellStyle name="Output 2 2 2 10 7" xfId="22038" xr:uid="{00000000-0005-0000-0000-0000CE7E0000}"/>
    <cellStyle name="Output 2 2 2 11" xfId="22039" xr:uid="{00000000-0005-0000-0000-0000CF7E0000}"/>
    <cellStyle name="Output 2 2 2 11 2" xfId="22040" xr:uid="{00000000-0005-0000-0000-0000D07E0000}"/>
    <cellStyle name="Output 2 2 2 11 2 2" xfId="22041" xr:uid="{00000000-0005-0000-0000-0000D17E0000}"/>
    <cellStyle name="Output 2 2 2 11 2 2 2" xfId="22042" xr:uid="{00000000-0005-0000-0000-0000D27E0000}"/>
    <cellStyle name="Output 2 2 2 11 2 3" xfId="22043" xr:uid="{00000000-0005-0000-0000-0000D37E0000}"/>
    <cellStyle name="Output 2 2 2 11 2 4" xfId="22044" xr:uid="{00000000-0005-0000-0000-0000D47E0000}"/>
    <cellStyle name="Output 2 2 2 11 3" xfId="22045" xr:uid="{00000000-0005-0000-0000-0000D57E0000}"/>
    <cellStyle name="Output 2 2 2 11 3 2" xfId="22046" xr:uid="{00000000-0005-0000-0000-0000D67E0000}"/>
    <cellStyle name="Output 2 2 2 11 3 2 2" xfId="22047" xr:uid="{00000000-0005-0000-0000-0000D77E0000}"/>
    <cellStyle name="Output 2 2 2 11 3 3" xfId="22048" xr:uid="{00000000-0005-0000-0000-0000D87E0000}"/>
    <cellStyle name="Output 2 2 2 11 3 4" xfId="22049" xr:uid="{00000000-0005-0000-0000-0000D97E0000}"/>
    <cellStyle name="Output 2 2 2 11 4" xfId="22050" xr:uid="{00000000-0005-0000-0000-0000DA7E0000}"/>
    <cellStyle name="Output 2 2 2 11 5" xfId="22051" xr:uid="{00000000-0005-0000-0000-0000DB7E0000}"/>
    <cellStyle name="Output 2 2 2 11 5 2" xfId="22052" xr:uid="{00000000-0005-0000-0000-0000DC7E0000}"/>
    <cellStyle name="Output 2 2 2 11 6" xfId="22053" xr:uid="{00000000-0005-0000-0000-0000DD7E0000}"/>
    <cellStyle name="Output 2 2 2 11 7" xfId="22054" xr:uid="{00000000-0005-0000-0000-0000DE7E0000}"/>
    <cellStyle name="Output 2 2 2 12" xfId="22055" xr:uid="{00000000-0005-0000-0000-0000DF7E0000}"/>
    <cellStyle name="Output 2 2 2 12 2" xfId="22056" xr:uid="{00000000-0005-0000-0000-0000E07E0000}"/>
    <cellStyle name="Output 2 2 2 12 2 2" xfId="22057" xr:uid="{00000000-0005-0000-0000-0000E17E0000}"/>
    <cellStyle name="Output 2 2 2 12 2 2 2" xfId="22058" xr:uid="{00000000-0005-0000-0000-0000E27E0000}"/>
    <cellStyle name="Output 2 2 2 12 2 3" xfId="22059" xr:uid="{00000000-0005-0000-0000-0000E37E0000}"/>
    <cellStyle name="Output 2 2 2 12 2 4" xfId="22060" xr:uid="{00000000-0005-0000-0000-0000E47E0000}"/>
    <cellStyle name="Output 2 2 2 12 3" xfId="22061" xr:uid="{00000000-0005-0000-0000-0000E57E0000}"/>
    <cellStyle name="Output 2 2 2 12 3 2" xfId="22062" xr:uid="{00000000-0005-0000-0000-0000E67E0000}"/>
    <cellStyle name="Output 2 2 2 12 3 2 2" xfId="22063" xr:uid="{00000000-0005-0000-0000-0000E77E0000}"/>
    <cellStyle name="Output 2 2 2 12 3 3" xfId="22064" xr:uid="{00000000-0005-0000-0000-0000E87E0000}"/>
    <cellStyle name="Output 2 2 2 12 3 4" xfId="22065" xr:uid="{00000000-0005-0000-0000-0000E97E0000}"/>
    <cellStyle name="Output 2 2 2 12 4" xfId="22066" xr:uid="{00000000-0005-0000-0000-0000EA7E0000}"/>
    <cellStyle name="Output 2 2 2 12 5" xfId="22067" xr:uid="{00000000-0005-0000-0000-0000EB7E0000}"/>
    <cellStyle name="Output 2 2 2 12 5 2" xfId="22068" xr:uid="{00000000-0005-0000-0000-0000EC7E0000}"/>
    <cellStyle name="Output 2 2 2 12 6" xfId="22069" xr:uid="{00000000-0005-0000-0000-0000ED7E0000}"/>
    <cellStyle name="Output 2 2 2 12 7" xfId="22070" xr:uid="{00000000-0005-0000-0000-0000EE7E0000}"/>
    <cellStyle name="Output 2 2 2 13" xfId="22071" xr:uid="{00000000-0005-0000-0000-0000EF7E0000}"/>
    <cellStyle name="Output 2 2 2 13 2" xfId="22072" xr:uid="{00000000-0005-0000-0000-0000F07E0000}"/>
    <cellStyle name="Output 2 2 2 13 2 2" xfId="22073" xr:uid="{00000000-0005-0000-0000-0000F17E0000}"/>
    <cellStyle name="Output 2 2 2 13 2 2 2" xfId="22074" xr:uid="{00000000-0005-0000-0000-0000F27E0000}"/>
    <cellStyle name="Output 2 2 2 13 2 3" xfId="22075" xr:uid="{00000000-0005-0000-0000-0000F37E0000}"/>
    <cellStyle name="Output 2 2 2 13 2 4" xfId="22076" xr:uid="{00000000-0005-0000-0000-0000F47E0000}"/>
    <cellStyle name="Output 2 2 2 13 3" xfId="22077" xr:uid="{00000000-0005-0000-0000-0000F57E0000}"/>
    <cellStyle name="Output 2 2 2 13 3 2" xfId="22078" xr:uid="{00000000-0005-0000-0000-0000F67E0000}"/>
    <cellStyle name="Output 2 2 2 13 3 2 2" xfId="22079" xr:uid="{00000000-0005-0000-0000-0000F77E0000}"/>
    <cellStyle name="Output 2 2 2 13 3 3" xfId="22080" xr:uid="{00000000-0005-0000-0000-0000F87E0000}"/>
    <cellStyle name="Output 2 2 2 13 3 4" xfId="22081" xr:uid="{00000000-0005-0000-0000-0000F97E0000}"/>
    <cellStyle name="Output 2 2 2 13 4" xfId="22082" xr:uid="{00000000-0005-0000-0000-0000FA7E0000}"/>
    <cellStyle name="Output 2 2 2 13 5" xfId="22083" xr:uid="{00000000-0005-0000-0000-0000FB7E0000}"/>
    <cellStyle name="Output 2 2 2 13 5 2" xfId="22084" xr:uid="{00000000-0005-0000-0000-0000FC7E0000}"/>
    <cellStyle name="Output 2 2 2 13 6" xfId="22085" xr:uid="{00000000-0005-0000-0000-0000FD7E0000}"/>
    <cellStyle name="Output 2 2 2 13 7" xfId="22086" xr:uid="{00000000-0005-0000-0000-0000FE7E0000}"/>
    <cellStyle name="Output 2 2 2 14" xfId="22087" xr:uid="{00000000-0005-0000-0000-0000FF7E0000}"/>
    <cellStyle name="Output 2 2 2 14 2" xfId="22088" xr:uid="{00000000-0005-0000-0000-0000007F0000}"/>
    <cellStyle name="Output 2 2 2 14 2 2" xfId="22089" xr:uid="{00000000-0005-0000-0000-0000017F0000}"/>
    <cellStyle name="Output 2 2 2 14 2 2 2" xfId="22090" xr:uid="{00000000-0005-0000-0000-0000027F0000}"/>
    <cellStyle name="Output 2 2 2 14 2 3" xfId="22091" xr:uid="{00000000-0005-0000-0000-0000037F0000}"/>
    <cellStyle name="Output 2 2 2 14 2 4" xfId="22092" xr:uid="{00000000-0005-0000-0000-0000047F0000}"/>
    <cellStyle name="Output 2 2 2 14 3" xfId="22093" xr:uid="{00000000-0005-0000-0000-0000057F0000}"/>
    <cellStyle name="Output 2 2 2 14 3 2" xfId="22094" xr:uid="{00000000-0005-0000-0000-0000067F0000}"/>
    <cellStyle name="Output 2 2 2 14 3 2 2" xfId="22095" xr:uid="{00000000-0005-0000-0000-0000077F0000}"/>
    <cellStyle name="Output 2 2 2 14 3 3" xfId="22096" xr:uid="{00000000-0005-0000-0000-0000087F0000}"/>
    <cellStyle name="Output 2 2 2 14 3 4" xfId="22097" xr:uid="{00000000-0005-0000-0000-0000097F0000}"/>
    <cellStyle name="Output 2 2 2 14 4" xfId="22098" xr:uid="{00000000-0005-0000-0000-00000A7F0000}"/>
    <cellStyle name="Output 2 2 2 14 5" xfId="22099" xr:uid="{00000000-0005-0000-0000-00000B7F0000}"/>
    <cellStyle name="Output 2 2 2 14 5 2" xfId="22100" xr:uid="{00000000-0005-0000-0000-00000C7F0000}"/>
    <cellStyle name="Output 2 2 2 14 6" xfId="22101" xr:uid="{00000000-0005-0000-0000-00000D7F0000}"/>
    <cellStyle name="Output 2 2 2 14 7" xfId="22102" xr:uid="{00000000-0005-0000-0000-00000E7F0000}"/>
    <cellStyle name="Output 2 2 2 15" xfId="22103" xr:uid="{00000000-0005-0000-0000-00000F7F0000}"/>
    <cellStyle name="Output 2 2 2 15 2" xfId="22104" xr:uid="{00000000-0005-0000-0000-0000107F0000}"/>
    <cellStyle name="Output 2 2 2 15 2 2" xfId="22105" xr:uid="{00000000-0005-0000-0000-0000117F0000}"/>
    <cellStyle name="Output 2 2 2 15 2 2 2" xfId="22106" xr:uid="{00000000-0005-0000-0000-0000127F0000}"/>
    <cellStyle name="Output 2 2 2 15 2 3" xfId="22107" xr:uid="{00000000-0005-0000-0000-0000137F0000}"/>
    <cellStyle name="Output 2 2 2 15 2 4" xfId="22108" xr:uid="{00000000-0005-0000-0000-0000147F0000}"/>
    <cellStyle name="Output 2 2 2 15 3" xfId="22109" xr:uid="{00000000-0005-0000-0000-0000157F0000}"/>
    <cellStyle name="Output 2 2 2 15 3 2" xfId="22110" xr:uid="{00000000-0005-0000-0000-0000167F0000}"/>
    <cellStyle name="Output 2 2 2 15 3 2 2" xfId="22111" xr:uid="{00000000-0005-0000-0000-0000177F0000}"/>
    <cellStyle name="Output 2 2 2 15 3 3" xfId="22112" xr:uid="{00000000-0005-0000-0000-0000187F0000}"/>
    <cellStyle name="Output 2 2 2 15 3 4" xfId="22113" xr:uid="{00000000-0005-0000-0000-0000197F0000}"/>
    <cellStyle name="Output 2 2 2 15 4" xfId="22114" xr:uid="{00000000-0005-0000-0000-00001A7F0000}"/>
    <cellStyle name="Output 2 2 2 15 4 2" xfId="22115" xr:uid="{00000000-0005-0000-0000-00001B7F0000}"/>
    <cellStyle name="Output 2 2 2 15 5" xfId="22116" xr:uid="{00000000-0005-0000-0000-00001C7F0000}"/>
    <cellStyle name="Output 2 2 2 15 6" xfId="22117" xr:uid="{00000000-0005-0000-0000-00001D7F0000}"/>
    <cellStyle name="Output 2 2 2 16" xfId="22118" xr:uid="{00000000-0005-0000-0000-00001E7F0000}"/>
    <cellStyle name="Output 2 2 2 2" xfId="22119" xr:uid="{00000000-0005-0000-0000-00001F7F0000}"/>
    <cellStyle name="Output 2 2 2 2 10" xfId="22120" xr:uid="{00000000-0005-0000-0000-0000207F0000}"/>
    <cellStyle name="Output 2 2 2 2 10 2" xfId="22121" xr:uid="{00000000-0005-0000-0000-0000217F0000}"/>
    <cellStyle name="Output 2 2 2 2 10 2 2" xfId="22122" xr:uid="{00000000-0005-0000-0000-0000227F0000}"/>
    <cellStyle name="Output 2 2 2 2 10 2 2 2" xfId="22123" xr:uid="{00000000-0005-0000-0000-0000237F0000}"/>
    <cellStyle name="Output 2 2 2 2 10 2 3" xfId="22124" xr:uid="{00000000-0005-0000-0000-0000247F0000}"/>
    <cellStyle name="Output 2 2 2 2 10 2 4" xfId="22125" xr:uid="{00000000-0005-0000-0000-0000257F0000}"/>
    <cellStyle name="Output 2 2 2 2 10 3" xfId="22126" xr:uid="{00000000-0005-0000-0000-0000267F0000}"/>
    <cellStyle name="Output 2 2 2 2 10 3 2" xfId="22127" xr:uid="{00000000-0005-0000-0000-0000277F0000}"/>
    <cellStyle name="Output 2 2 2 2 10 3 2 2" xfId="22128" xr:uid="{00000000-0005-0000-0000-0000287F0000}"/>
    <cellStyle name="Output 2 2 2 2 10 3 3" xfId="22129" xr:uid="{00000000-0005-0000-0000-0000297F0000}"/>
    <cellStyle name="Output 2 2 2 2 10 3 4" xfId="22130" xr:uid="{00000000-0005-0000-0000-00002A7F0000}"/>
    <cellStyle name="Output 2 2 2 2 10 4" xfId="22131" xr:uid="{00000000-0005-0000-0000-00002B7F0000}"/>
    <cellStyle name="Output 2 2 2 2 10 5" xfId="22132" xr:uid="{00000000-0005-0000-0000-00002C7F0000}"/>
    <cellStyle name="Output 2 2 2 2 10 5 2" xfId="22133" xr:uid="{00000000-0005-0000-0000-00002D7F0000}"/>
    <cellStyle name="Output 2 2 2 2 10 6" xfId="22134" xr:uid="{00000000-0005-0000-0000-00002E7F0000}"/>
    <cellStyle name="Output 2 2 2 2 10 7" xfId="22135" xr:uid="{00000000-0005-0000-0000-00002F7F0000}"/>
    <cellStyle name="Output 2 2 2 2 11" xfId="22136" xr:uid="{00000000-0005-0000-0000-0000307F0000}"/>
    <cellStyle name="Output 2 2 2 2 11 2" xfId="22137" xr:uid="{00000000-0005-0000-0000-0000317F0000}"/>
    <cellStyle name="Output 2 2 2 2 11 2 2" xfId="22138" xr:uid="{00000000-0005-0000-0000-0000327F0000}"/>
    <cellStyle name="Output 2 2 2 2 11 2 2 2" xfId="22139" xr:uid="{00000000-0005-0000-0000-0000337F0000}"/>
    <cellStyle name="Output 2 2 2 2 11 2 3" xfId="22140" xr:uid="{00000000-0005-0000-0000-0000347F0000}"/>
    <cellStyle name="Output 2 2 2 2 11 2 4" xfId="22141" xr:uid="{00000000-0005-0000-0000-0000357F0000}"/>
    <cellStyle name="Output 2 2 2 2 11 3" xfId="22142" xr:uid="{00000000-0005-0000-0000-0000367F0000}"/>
    <cellStyle name="Output 2 2 2 2 11 3 2" xfId="22143" xr:uid="{00000000-0005-0000-0000-0000377F0000}"/>
    <cellStyle name="Output 2 2 2 2 11 3 2 2" xfId="22144" xr:uid="{00000000-0005-0000-0000-0000387F0000}"/>
    <cellStyle name="Output 2 2 2 2 11 3 3" xfId="22145" xr:uid="{00000000-0005-0000-0000-0000397F0000}"/>
    <cellStyle name="Output 2 2 2 2 11 3 4" xfId="22146" xr:uid="{00000000-0005-0000-0000-00003A7F0000}"/>
    <cellStyle name="Output 2 2 2 2 11 4" xfId="22147" xr:uid="{00000000-0005-0000-0000-00003B7F0000}"/>
    <cellStyle name="Output 2 2 2 2 11 5" xfId="22148" xr:uid="{00000000-0005-0000-0000-00003C7F0000}"/>
    <cellStyle name="Output 2 2 2 2 11 5 2" xfId="22149" xr:uid="{00000000-0005-0000-0000-00003D7F0000}"/>
    <cellStyle name="Output 2 2 2 2 11 6" xfId="22150" xr:uid="{00000000-0005-0000-0000-00003E7F0000}"/>
    <cellStyle name="Output 2 2 2 2 11 7" xfId="22151" xr:uid="{00000000-0005-0000-0000-00003F7F0000}"/>
    <cellStyle name="Output 2 2 2 2 12" xfId="22152" xr:uid="{00000000-0005-0000-0000-0000407F0000}"/>
    <cellStyle name="Output 2 2 2 2 12 2" xfId="22153" xr:uid="{00000000-0005-0000-0000-0000417F0000}"/>
    <cellStyle name="Output 2 2 2 2 12 2 2" xfId="22154" xr:uid="{00000000-0005-0000-0000-0000427F0000}"/>
    <cellStyle name="Output 2 2 2 2 12 2 2 2" xfId="22155" xr:uid="{00000000-0005-0000-0000-0000437F0000}"/>
    <cellStyle name="Output 2 2 2 2 12 2 3" xfId="22156" xr:uid="{00000000-0005-0000-0000-0000447F0000}"/>
    <cellStyle name="Output 2 2 2 2 12 2 4" xfId="22157" xr:uid="{00000000-0005-0000-0000-0000457F0000}"/>
    <cellStyle name="Output 2 2 2 2 12 3" xfId="22158" xr:uid="{00000000-0005-0000-0000-0000467F0000}"/>
    <cellStyle name="Output 2 2 2 2 12 3 2" xfId="22159" xr:uid="{00000000-0005-0000-0000-0000477F0000}"/>
    <cellStyle name="Output 2 2 2 2 12 3 2 2" xfId="22160" xr:uid="{00000000-0005-0000-0000-0000487F0000}"/>
    <cellStyle name="Output 2 2 2 2 12 3 3" xfId="22161" xr:uid="{00000000-0005-0000-0000-0000497F0000}"/>
    <cellStyle name="Output 2 2 2 2 12 3 4" xfId="22162" xr:uid="{00000000-0005-0000-0000-00004A7F0000}"/>
    <cellStyle name="Output 2 2 2 2 12 4" xfId="22163" xr:uid="{00000000-0005-0000-0000-00004B7F0000}"/>
    <cellStyle name="Output 2 2 2 2 12 5" xfId="22164" xr:uid="{00000000-0005-0000-0000-00004C7F0000}"/>
    <cellStyle name="Output 2 2 2 2 12 5 2" xfId="22165" xr:uid="{00000000-0005-0000-0000-00004D7F0000}"/>
    <cellStyle name="Output 2 2 2 2 12 6" xfId="22166" xr:uid="{00000000-0005-0000-0000-00004E7F0000}"/>
    <cellStyle name="Output 2 2 2 2 12 7" xfId="22167" xr:uid="{00000000-0005-0000-0000-00004F7F0000}"/>
    <cellStyle name="Output 2 2 2 2 13" xfId="22168" xr:uid="{00000000-0005-0000-0000-0000507F0000}"/>
    <cellStyle name="Output 2 2 2 2 13 2" xfId="22169" xr:uid="{00000000-0005-0000-0000-0000517F0000}"/>
    <cellStyle name="Output 2 2 2 2 13 2 2" xfId="22170" xr:uid="{00000000-0005-0000-0000-0000527F0000}"/>
    <cellStyle name="Output 2 2 2 2 13 2 2 2" xfId="22171" xr:uid="{00000000-0005-0000-0000-0000537F0000}"/>
    <cellStyle name="Output 2 2 2 2 13 2 3" xfId="22172" xr:uid="{00000000-0005-0000-0000-0000547F0000}"/>
    <cellStyle name="Output 2 2 2 2 13 2 4" xfId="22173" xr:uid="{00000000-0005-0000-0000-0000557F0000}"/>
    <cellStyle name="Output 2 2 2 2 13 3" xfId="22174" xr:uid="{00000000-0005-0000-0000-0000567F0000}"/>
    <cellStyle name="Output 2 2 2 2 13 3 2" xfId="22175" xr:uid="{00000000-0005-0000-0000-0000577F0000}"/>
    <cellStyle name="Output 2 2 2 2 13 3 2 2" xfId="22176" xr:uid="{00000000-0005-0000-0000-0000587F0000}"/>
    <cellStyle name="Output 2 2 2 2 13 3 3" xfId="22177" xr:uid="{00000000-0005-0000-0000-0000597F0000}"/>
    <cellStyle name="Output 2 2 2 2 13 3 4" xfId="22178" xr:uid="{00000000-0005-0000-0000-00005A7F0000}"/>
    <cellStyle name="Output 2 2 2 2 13 4" xfId="22179" xr:uid="{00000000-0005-0000-0000-00005B7F0000}"/>
    <cellStyle name="Output 2 2 2 2 13 5" xfId="22180" xr:uid="{00000000-0005-0000-0000-00005C7F0000}"/>
    <cellStyle name="Output 2 2 2 2 13 5 2" xfId="22181" xr:uid="{00000000-0005-0000-0000-00005D7F0000}"/>
    <cellStyle name="Output 2 2 2 2 13 6" xfId="22182" xr:uid="{00000000-0005-0000-0000-00005E7F0000}"/>
    <cellStyle name="Output 2 2 2 2 13 7" xfId="22183" xr:uid="{00000000-0005-0000-0000-00005F7F0000}"/>
    <cellStyle name="Output 2 2 2 2 14" xfId="22184" xr:uid="{00000000-0005-0000-0000-0000607F0000}"/>
    <cellStyle name="Output 2 2 2 2 14 2" xfId="22185" xr:uid="{00000000-0005-0000-0000-0000617F0000}"/>
    <cellStyle name="Output 2 2 2 2 14 2 2" xfId="22186" xr:uid="{00000000-0005-0000-0000-0000627F0000}"/>
    <cellStyle name="Output 2 2 2 2 14 2 2 2" xfId="22187" xr:uid="{00000000-0005-0000-0000-0000637F0000}"/>
    <cellStyle name="Output 2 2 2 2 14 2 3" xfId="22188" xr:uid="{00000000-0005-0000-0000-0000647F0000}"/>
    <cellStyle name="Output 2 2 2 2 14 2 4" xfId="22189" xr:uid="{00000000-0005-0000-0000-0000657F0000}"/>
    <cellStyle name="Output 2 2 2 2 14 3" xfId="22190" xr:uid="{00000000-0005-0000-0000-0000667F0000}"/>
    <cellStyle name="Output 2 2 2 2 14 3 2" xfId="22191" xr:uid="{00000000-0005-0000-0000-0000677F0000}"/>
    <cellStyle name="Output 2 2 2 2 14 3 2 2" xfId="22192" xr:uid="{00000000-0005-0000-0000-0000687F0000}"/>
    <cellStyle name="Output 2 2 2 2 14 3 3" xfId="22193" xr:uid="{00000000-0005-0000-0000-0000697F0000}"/>
    <cellStyle name="Output 2 2 2 2 14 3 4" xfId="22194" xr:uid="{00000000-0005-0000-0000-00006A7F0000}"/>
    <cellStyle name="Output 2 2 2 2 14 4" xfId="22195" xr:uid="{00000000-0005-0000-0000-00006B7F0000}"/>
    <cellStyle name="Output 2 2 2 2 14 4 2" xfId="22196" xr:uid="{00000000-0005-0000-0000-00006C7F0000}"/>
    <cellStyle name="Output 2 2 2 2 14 5" xfId="22197" xr:uid="{00000000-0005-0000-0000-00006D7F0000}"/>
    <cellStyle name="Output 2 2 2 2 14 6" xfId="22198" xr:uid="{00000000-0005-0000-0000-00006E7F0000}"/>
    <cellStyle name="Output 2 2 2 2 15" xfId="22199" xr:uid="{00000000-0005-0000-0000-00006F7F0000}"/>
    <cellStyle name="Output 2 2 2 2 15 2" xfId="22200" xr:uid="{00000000-0005-0000-0000-0000707F0000}"/>
    <cellStyle name="Output 2 2 2 2 15 2 2" xfId="22201" xr:uid="{00000000-0005-0000-0000-0000717F0000}"/>
    <cellStyle name="Output 2 2 2 2 15 3" xfId="22202" xr:uid="{00000000-0005-0000-0000-0000727F0000}"/>
    <cellStyle name="Output 2 2 2 2 15 4" xfId="22203" xr:uid="{00000000-0005-0000-0000-0000737F0000}"/>
    <cellStyle name="Output 2 2 2 2 16" xfId="22204" xr:uid="{00000000-0005-0000-0000-0000747F0000}"/>
    <cellStyle name="Output 2 2 2 2 17" xfId="22205" xr:uid="{00000000-0005-0000-0000-0000757F0000}"/>
    <cellStyle name="Output 2 2 2 2 2" xfId="22206" xr:uid="{00000000-0005-0000-0000-0000767F0000}"/>
    <cellStyle name="Output 2 2 2 2 2 2" xfId="22207" xr:uid="{00000000-0005-0000-0000-0000777F0000}"/>
    <cellStyle name="Output 2 2 2 2 2 2 2" xfId="22208" xr:uid="{00000000-0005-0000-0000-0000787F0000}"/>
    <cellStyle name="Output 2 2 2 2 2 2 2 2" xfId="22209" xr:uid="{00000000-0005-0000-0000-0000797F0000}"/>
    <cellStyle name="Output 2 2 2 2 2 2 3" xfId="22210" xr:uid="{00000000-0005-0000-0000-00007A7F0000}"/>
    <cellStyle name="Output 2 2 2 2 2 2 4" xfId="22211" xr:uid="{00000000-0005-0000-0000-00007B7F0000}"/>
    <cellStyle name="Output 2 2 2 2 2 3" xfId="22212" xr:uid="{00000000-0005-0000-0000-00007C7F0000}"/>
    <cellStyle name="Output 2 2 2 2 2 3 2" xfId="22213" xr:uid="{00000000-0005-0000-0000-00007D7F0000}"/>
    <cellStyle name="Output 2 2 2 2 2 3 2 2" xfId="22214" xr:uid="{00000000-0005-0000-0000-00007E7F0000}"/>
    <cellStyle name="Output 2 2 2 2 2 3 3" xfId="22215" xr:uid="{00000000-0005-0000-0000-00007F7F0000}"/>
    <cellStyle name="Output 2 2 2 2 2 3 4" xfId="22216" xr:uid="{00000000-0005-0000-0000-0000807F0000}"/>
    <cellStyle name="Output 2 2 2 2 2 4" xfId="22217" xr:uid="{00000000-0005-0000-0000-0000817F0000}"/>
    <cellStyle name="Output 2 2 2 2 2 5" xfId="22218" xr:uid="{00000000-0005-0000-0000-0000827F0000}"/>
    <cellStyle name="Output 2 2 2 2 2 6" xfId="22219" xr:uid="{00000000-0005-0000-0000-0000837F0000}"/>
    <cellStyle name="Output 2 2 2 2 2 7" xfId="22220" xr:uid="{00000000-0005-0000-0000-0000847F0000}"/>
    <cellStyle name="Output 2 2 2 2 3" xfId="22221" xr:uid="{00000000-0005-0000-0000-0000857F0000}"/>
    <cellStyle name="Output 2 2 2 2 3 2" xfId="22222" xr:uid="{00000000-0005-0000-0000-0000867F0000}"/>
    <cellStyle name="Output 2 2 2 2 3 2 2" xfId="22223" xr:uid="{00000000-0005-0000-0000-0000877F0000}"/>
    <cellStyle name="Output 2 2 2 2 3 2 2 2" xfId="22224" xr:uid="{00000000-0005-0000-0000-0000887F0000}"/>
    <cellStyle name="Output 2 2 2 2 3 2 3" xfId="22225" xr:uid="{00000000-0005-0000-0000-0000897F0000}"/>
    <cellStyle name="Output 2 2 2 2 3 2 4" xfId="22226" xr:uid="{00000000-0005-0000-0000-00008A7F0000}"/>
    <cellStyle name="Output 2 2 2 2 3 3" xfId="22227" xr:uid="{00000000-0005-0000-0000-00008B7F0000}"/>
    <cellStyle name="Output 2 2 2 2 3 3 2" xfId="22228" xr:uid="{00000000-0005-0000-0000-00008C7F0000}"/>
    <cellStyle name="Output 2 2 2 2 3 3 2 2" xfId="22229" xr:uid="{00000000-0005-0000-0000-00008D7F0000}"/>
    <cellStyle name="Output 2 2 2 2 3 3 3" xfId="22230" xr:uid="{00000000-0005-0000-0000-00008E7F0000}"/>
    <cellStyle name="Output 2 2 2 2 3 3 4" xfId="22231" xr:uid="{00000000-0005-0000-0000-00008F7F0000}"/>
    <cellStyle name="Output 2 2 2 2 3 4" xfId="22232" xr:uid="{00000000-0005-0000-0000-0000907F0000}"/>
    <cellStyle name="Output 2 2 2 2 3 5" xfId="22233" xr:uid="{00000000-0005-0000-0000-0000917F0000}"/>
    <cellStyle name="Output 2 2 2 2 3 5 2" xfId="22234" xr:uid="{00000000-0005-0000-0000-0000927F0000}"/>
    <cellStyle name="Output 2 2 2 2 3 6" xfId="22235" xr:uid="{00000000-0005-0000-0000-0000937F0000}"/>
    <cellStyle name="Output 2 2 2 2 3 7" xfId="22236" xr:uid="{00000000-0005-0000-0000-0000947F0000}"/>
    <cellStyle name="Output 2 2 2 2 4" xfId="22237" xr:uid="{00000000-0005-0000-0000-0000957F0000}"/>
    <cellStyle name="Output 2 2 2 2 4 2" xfId="22238" xr:uid="{00000000-0005-0000-0000-0000967F0000}"/>
    <cellStyle name="Output 2 2 2 2 4 2 2" xfId="22239" xr:uid="{00000000-0005-0000-0000-0000977F0000}"/>
    <cellStyle name="Output 2 2 2 2 4 2 2 2" xfId="22240" xr:uid="{00000000-0005-0000-0000-0000987F0000}"/>
    <cellStyle name="Output 2 2 2 2 4 2 3" xfId="22241" xr:uid="{00000000-0005-0000-0000-0000997F0000}"/>
    <cellStyle name="Output 2 2 2 2 4 2 4" xfId="22242" xr:uid="{00000000-0005-0000-0000-00009A7F0000}"/>
    <cellStyle name="Output 2 2 2 2 4 3" xfId="22243" xr:uid="{00000000-0005-0000-0000-00009B7F0000}"/>
    <cellStyle name="Output 2 2 2 2 4 3 2" xfId="22244" xr:uid="{00000000-0005-0000-0000-00009C7F0000}"/>
    <cellStyle name="Output 2 2 2 2 4 3 2 2" xfId="22245" xr:uid="{00000000-0005-0000-0000-00009D7F0000}"/>
    <cellStyle name="Output 2 2 2 2 4 3 3" xfId="22246" xr:uid="{00000000-0005-0000-0000-00009E7F0000}"/>
    <cellStyle name="Output 2 2 2 2 4 3 4" xfId="22247" xr:uid="{00000000-0005-0000-0000-00009F7F0000}"/>
    <cellStyle name="Output 2 2 2 2 4 4" xfId="22248" xr:uid="{00000000-0005-0000-0000-0000A07F0000}"/>
    <cellStyle name="Output 2 2 2 2 4 5" xfId="22249" xr:uid="{00000000-0005-0000-0000-0000A17F0000}"/>
    <cellStyle name="Output 2 2 2 2 4 5 2" xfId="22250" xr:uid="{00000000-0005-0000-0000-0000A27F0000}"/>
    <cellStyle name="Output 2 2 2 2 4 6" xfId="22251" xr:uid="{00000000-0005-0000-0000-0000A37F0000}"/>
    <cellStyle name="Output 2 2 2 2 4 7" xfId="22252" xr:uid="{00000000-0005-0000-0000-0000A47F0000}"/>
    <cellStyle name="Output 2 2 2 2 5" xfId="22253" xr:uid="{00000000-0005-0000-0000-0000A57F0000}"/>
    <cellStyle name="Output 2 2 2 2 5 2" xfId="22254" xr:uid="{00000000-0005-0000-0000-0000A67F0000}"/>
    <cellStyle name="Output 2 2 2 2 5 2 2" xfId="22255" xr:uid="{00000000-0005-0000-0000-0000A77F0000}"/>
    <cellStyle name="Output 2 2 2 2 5 2 2 2" xfId="22256" xr:uid="{00000000-0005-0000-0000-0000A87F0000}"/>
    <cellStyle name="Output 2 2 2 2 5 2 3" xfId="22257" xr:uid="{00000000-0005-0000-0000-0000A97F0000}"/>
    <cellStyle name="Output 2 2 2 2 5 2 4" xfId="22258" xr:uid="{00000000-0005-0000-0000-0000AA7F0000}"/>
    <cellStyle name="Output 2 2 2 2 5 3" xfId="22259" xr:uid="{00000000-0005-0000-0000-0000AB7F0000}"/>
    <cellStyle name="Output 2 2 2 2 5 3 2" xfId="22260" xr:uid="{00000000-0005-0000-0000-0000AC7F0000}"/>
    <cellStyle name="Output 2 2 2 2 5 3 2 2" xfId="22261" xr:uid="{00000000-0005-0000-0000-0000AD7F0000}"/>
    <cellStyle name="Output 2 2 2 2 5 3 3" xfId="22262" xr:uid="{00000000-0005-0000-0000-0000AE7F0000}"/>
    <cellStyle name="Output 2 2 2 2 5 3 4" xfId="22263" xr:uid="{00000000-0005-0000-0000-0000AF7F0000}"/>
    <cellStyle name="Output 2 2 2 2 5 4" xfId="22264" xr:uid="{00000000-0005-0000-0000-0000B07F0000}"/>
    <cellStyle name="Output 2 2 2 2 5 5" xfId="22265" xr:uid="{00000000-0005-0000-0000-0000B17F0000}"/>
    <cellStyle name="Output 2 2 2 2 5 5 2" xfId="22266" xr:uid="{00000000-0005-0000-0000-0000B27F0000}"/>
    <cellStyle name="Output 2 2 2 2 5 6" xfId="22267" xr:uid="{00000000-0005-0000-0000-0000B37F0000}"/>
    <cellStyle name="Output 2 2 2 2 5 7" xfId="22268" xr:uid="{00000000-0005-0000-0000-0000B47F0000}"/>
    <cellStyle name="Output 2 2 2 2 6" xfId="22269" xr:uid="{00000000-0005-0000-0000-0000B57F0000}"/>
    <cellStyle name="Output 2 2 2 2 6 2" xfId="22270" xr:uid="{00000000-0005-0000-0000-0000B67F0000}"/>
    <cellStyle name="Output 2 2 2 2 6 2 2" xfId="22271" xr:uid="{00000000-0005-0000-0000-0000B77F0000}"/>
    <cellStyle name="Output 2 2 2 2 6 2 2 2" xfId="22272" xr:uid="{00000000-0005-0000-0000-0000B87F0000}"/>
    <cellStyle name="Output 2 2 2 2 6 2 3" xfId="22273" xr:uid="{00000000-0005-0000-0000-0000B97F0000}"/>
    <cellStyle name="Output 2 2 2 2 6 2 4" xfId="22274" xr:uid="{00000000-0005-0000-0000-0000BA7F0000}"/>
    <cellStyle name="Output 2 2 2 2 6 3" xfId="22275" xr:uid="{00000000-0005-0000-0000-0000BB7F0000}"/>
    <cellStyle name="Output 2 2 2 2 6 3 2" xfId="22276" xr:uid="{00000000-0005-0000-0000-0000BC7F0000}"/>
    <cellStyle name="Output 2 2 2 2 6 3 2 2" xfId="22277" xr:uid="{00000000-0005-0000-0000-0000BD7F0000}"/>
    <cellStyle name="Output 2 2 2 2 6 3 3" xfId="22278" xr:uid="{00000000-0005-0000-0000-0000BE7F0000}"/>
    <cellStyle name="Output 2 2 2 2 6 3 4" xfId="22279" xr:uid="{00000000-0005-0000-0000-0000BF7F0000}"/>
    <cellStyle name="Output 2 2 2 2 6 4" xfId="22280" xr:uid="{00000000-0005-0000-0000-0000C07F0000}"/>
    <cellStyle name="Output 2 2 2 2 6 5" xfId="22281" xr:uid="{00000000-0005-0000-0000-0000C17F0000}"/>
    <cellStyle name="Output 2 2 2 2 6 5 2" xfId="22282" xr:uid="{00000000-0005-0000-0000-0000C27F0000}"/>
    <cellStyle name="Output 2 2 2 2 6 6" xfId="22283" xr:uid="{00000000-0005-0000-0000-0000C37F0000}"/>
    <cellStyle name="Output 2 2 2 2 6 7" xfId="22284" xr:uid="{00000000-0005-0000-0000-0000C47F0000}"/>
    <cellStyle name="Output 2 2 2 2 7" xfId="22285" xr:uid="{00000000-0005-0000-0000-0000C57F0000}"/>
    <cellStyle name="Output 2 2 2 2 7 2" xfId="22286" xr:uid="{00000000-0005-0000-0000-0000C67F0000}"/>
    <cellStyle name="Output 2 2 2 2 7 2 2" xfId="22287" xr:uid="{00000000-0005-0000-0000-0000C77F0000}"/>
    <cellStyle name="Output 2 2 2 2 7 2 2 2" xfId="22288" xr:uid="{00000000-0005-0000-0000-0000C87F0000}"/>
    <cellStyle name="Output 2 2 2 2 7 2 3" xfId="22289" xr:uid="{00000000-0005-0000-0000-0000C97F0000}"/>
    <cellStyle name="Output 2 2 2 2 7 2 4" xfId="22290" xr:uid="{00000000-0005-0000-0000-0000CA7F0000}"/>
    <cellStyle name="Output 2 2 2 2 7 3" xfId="22291" xr:uid="{00000000-0005-0000-0000-0000CB7F0000}"/>
    <cellStyle name="Output 2 2 2 2 7 3 2" xfId="22292" xr:uid="{00000000-0005-0000-0000-0000CC7F0000}"/>
    <cellStyle name="Output 2 2 2 2 7 3 2 2" xfId="22293" xr:uid="{00000000-0005-0000-0000-0000CD7F0000}"/>
    <cellStyle name="Output 2 2 2 2 7 3 3" xfId="22294" xr:uid="{00000000-0005-0000-0000-0000CE7F0000}"/>
    <cellStyle name="Output 2 2 2 2 7 3 4" xfId="22295" xr:uid="{00000000-0005-0000-0000-0000CF7F0000}"/>
    <cellStyle name="Output 2 2 2 2 7 4" xfId="22296" xr:uid="{00000000-0005-0000-0000-0000D07F0000}"/>
    <cellStyle name="Output 2 2 2 2 7 5" xfId="22297" xr:uid="{00000000-0005-0000-0000-0000D17F0000}"/>
    <cellStyle name="Output 2 2 2 2 7 5 2" xfId="22298" xr:uid="{00000000-0005-0000-0000-0000D27F0000}"/>
    <cellStyle name="Output 2 2 2 2 7 6" xfId="22299" xr:uid="{00000000-0005-0000-0000-0000D37F0000}"/>
    <cellStyle name="Output 2 2 2 2 7 7" xfId="22300" xr:uid="{00000000-0005-0000-0000-0000D47F0000}"/>
    <cellStyle name="Output 2 2 2 2 8" xfId="22301" xr:uid="{00000000-0005-0000-0000-0000D57F0000}"/>
    <cellStyle name="Output 2 2 2 2 8 2" xfId="22302" xr:uid="{00000000-0005-0000-0000-0000D67F0000}"/>
    <cellStyle name="Output 2 2 2 2 8 2 2" xfId="22303" xr:uid="{00000000-0005-0000-0000-0000D77F0000}"/>
    <cellStyle name="Output 2 2 2 2 8 2 2 2" xfId="22304" xr:uid="{00000000-0005-0000-0000-0000D87F0000}"/>
    <cellStyle name="Output 2 2 2 2 8 2 3" xfId="22305" xr:uid="{00000000-0005-0000-0000-0000D97F0000}"/>
    <cellStyle name="Output 2 2 2 2 8 2 4" xfId="22306" xr:uid="{00000000-0005-0000-0000-0000DA7F0000}"/>
    <cellStyle name="Output 2 2 2 2 8 3" xfId="22307" xr:uid="{00000000-0005-0000-0000-0000DB7F0000}"/>
    <cellStyle name="Output 2 2 2 2 8 3 2" xfId="22308" xr:uid="{00000000-0005-0000-0000-0000DC7F0000}"/>
    <cellStyle name="Output 2 2 2 2 8 3 2 2" xfId="22309" xr:uid="{00000000-0005-0000-0000-0000DD7F0000}"/>
    <cellStyle name="Output 2 2 2 2 8 3 3" xfId="22310" xr:uid="{00000000-0005-0000-0000-0000DE7F0000}"/>
    <cellStyle name="Output 2 2 2 2 8 3 4" xfId="22311" xr:uid="{00000000-0005-0000-0000-0000DF7F0000}"/>
    <cellStyle name="Output 2 2 2 2 8 4" xfId="22312" xr:uid="{00000000-0005-0000-0000-0000E07F0000}"/>
    <cellStyle name="Output 2 2 2 2 8 5" xfId="22313" xr:uid="{00000000-0005-0000-0000-0000E17F0000}"/>
    <cellStyle name="Output 2 2 2 2 8 5 2" xfId="22314" xr:uid="{00000000-0005-0000-0000-0000E27F0000}"/>
    <cellStyle name="Output 2 2 2 2 8 6" xfId="22315" xr:uid="{00000000-0005-0000-0000-0000E37F0000}"/>
    <cellStyle name="Output 2 2 2 2 8 7" xfId="22316" xr:uid="{00000000-0005-0000-0000-0000E47F0000}"/>
    <cellStyle name="Output 2 2 2 2 9" xfId="22317" xr:uid="{00000000-0005-0000-0000-0000E57F0000}"/>
    <cellStyle name="Output 2 2 2 2 9 2" xfId="22318" xr:uid="{00000000-0005-0000-0000-0000E67F0000}"/>
    <cellStyle name="Output 2 2 2 2 9 2 2" xfId="22319" xr:uid="{00000000-0005-0000-0000-0000E77F0000}"/>
    <cellStyle name="Output 2 2 2 2 9 2 2 2" xfId="22320" xr:uid="{00000000-0005-0000-0000-0000E87F0000}"/>
    <cellStyle name="Output 2 2 2 2 9 2 3" xfId="22321" xr:uid="{00000000-0005-0000-0000-0000E97F0000}"/>
    <cellStyle name="Output 2 2 2 2 9 2 4" xfId="22322" xr:uid="{00000000-0005-0000-0000-0000EA7F0000}"/>
    <cellStyle name="Output 2 2 2 2 9 3" xfId="22323" xr:uid="{00000000-0005-0000-0000-0000EB7F0000}"/>
    <cellStyle name="Output 2 2 2 2 9 3 2" xfId="22324" xr:uid="{00000000-0005-0000-0000-0000EC7F0000}"/>
    <cellStyle name="Output 2 2 2 2 9 3 2 2" xfId="22325" xr:uid="{00000000-0005-0000-0000-0000ED7F0000}"/>
    <cellStyle name="Output 2 2 2 2 9 3 3" xfId="22326" xr:uid="{00000000-0005-0000-0000-0000EE7F0000}"/>
    <cellStyle name="Output 2 2 2 2 9 3 4" xfId="22327" xr:uid="{00000000-0005-0000-0000-0000EF7F0000}"/>
    <cellStyle name="Output 2 2 2 2 9 4" xfId="22328" xr:uid="{00000000-0005-0000-0000-0000F07F0000}"/>
    <cellStyle name="Output 2 2 2 2 9 5" xfId="22329" xr:uid="{00000000-0005-0000-0000-0000F17F0000}"/>
    <cellStyle name="Output 2 2 2 2 9 5 2" xfId="22330" xr:uid="{00000000-0005-0000-0000-0000F27F0000}"/>
    <cellStyle name="Output 2 2 2 2 9 6" xfId="22331" xr:uid="{00000000-0005-0000-0000-0000F37F0000}"/>
    <cellStyle name="Output 2 2 2 2 9 7" xfId="22332" xr:uid="{00000000-0005-0000-0000-0000F47F0000}"/>
    <cellStyle name="Output 2 2 2 3" xfId="22333" xr:uid="{00000000-0005-0000-0000-0000F57F0000}"/>
    <cellStyle name="Output 2 2 2 3 2" xfId="22334" xr:uid="{00000000-0005-0000-0000-0000F67F0000}"/>
    <cellStyle name="Output 2 2 2 3 2 2" xfId="22335" xr:uid="{00000000-0005-0000-0000-0000F77F0000}"/>
    <cellStyle name="Output 2 2 2 3 2 2 2" xfId="22336" xr:uid="{00000000-0005-0000-0000-0000F87F0000}"/>
    <cellStyle name="Output 2 2 2 3 2 3" xfId="22337" xr:uid="{00000000-0005-0000-0000-0000F97F0000}"/>
    <cellStyle name="Output 2 2 2 3 2 4" xfId="22338" xr:uid="{00000000-0005-0000-0000-0000FA7F0000}"/>
    <cellStyle name="Output 2 2 2 3 3" xfId="22339" xr:uid="{00000000-0005-0000-0000-0000FB7F0000}"/>
    <cellStyle name="Output 2 2 2 3 3 2" xfId="22340" xr:uid="{00000000-0005-0000-0000-0000FC7F0000}"/>
    <cellStyle name="Output 2 2 2 3 3 2 2" xfId="22341" xr:uid="{00000000-0005-0000-0000-0000FD7F0000}"/>
    <cellStyle name="Output 2 2 2 3 3 3" xfId="22342" xr:uid="{00000000-0005-0000-0000-0000FE7F0000}"/>
    <cellStyle name="Output 2 2 2 3 3 4" xfId="22343" xr:uid="{00000000-0005-0000-0000-0000FF7F0000}"/>
    <cellStyle name="Output 2 2 2 3 4" xfId="22344" xr:uid="{00000000-0005-0000-0000-000000800000}"/>
    <cellStyle name="Output 2 2 2 3 5" xfId="22345" xr:uid="{00000000-0005-0000-0000-000001800000}"/>
    <cellStyle name="Output 2 2 2 3 6" xfId="22346" xr:uid="{00000000-0005-0000-0000-000002800000}"/>
    <cellStyle name="Output 2 2 2 3 7" xfId="22347" xr:uid="{00000000-0005-0000-0000-000003800000}"/>
    <cellStyle name="Output 2 2 2 4" xfId="22348" xr:uid="{00000000-0005-0000-0000-000004800000}"/>
    <cellStyle name="Output 2 2 2 4 2" xfId="22349" xr:uid="{00000000-0005-0000-0000-000005800000}"/>
    <cellStyle name="Output 2 2 2 4 2 2" xfId="22350" xr:uid="{00000000-0005-0000-0000-000006800000}"/>
    <cellStyle name="Output 2 2 2 4 2 2 2" xfId="22351" xr:uid="{00000000-0005-0000-0000-000007800000}"/>
    <cellStyle name="Output 2 2 2 4 2 3" xfId="22352" xr:uid="{00000000-0005-0000-0000-000008800000}"/>
    <cellStyle name="Output 2 2 2 4 2 4" xfId="22353" xr:uid="{00000000-0005-0000-0000-000009800000}"/>
    <cellStyle name="Output 2 2 2 4 3" xfId="22354" xr:uid="{00000000-0005-0000-0000-00000A800000}"/>
    <cellStyle name="Output 2 2 2 4 3 2" xfId="22355" xr:uid="{00000000-0005-0000-0000-00000B800000}"/>
    <cellStyle name="Output 2 2 2 4 3 2 2" xfId="22356" xr:uid="{00000000-0005-0000-0000-00000C800000}"/>
    <cellStyle name="Output 2 2 2 4 3 3" xfId="22357" xr:uid="{00000000-0005-0000-0000-00000D800000}"/>
    <cellStyle name="Output 2 2 2 4 3 4" xfId="22358" xr:uid="{00000000-0005-0000-0000-00000E800000}"/>
    <cellStyle name="Output 2 2 2 4 4" xfId="22359" xr:uid="{00000000-0005-0000-0000-00000F800000}"/>
    <cellStyle name="Output 2 2 2 4 5" xfId="22360" xr:uid="{00000000-0005-0000-0000-000010800000}"/>
    <cellStyle name="Output 2 2 2 4 5 2" xfId="22361" xr:uid="{00000000-0005-0000-0000-000011800000}"/>
    <cellStyle name="Output 2 2 2 4 6" xfId="22362" xr:uid="{00000000-0005-0000-0000-000012800000}"/>
    <cellStyle name="Output 2 2 2 4 7" xfId="22363" xr:uid="{00000000-0005-0000-0000-000013800000}"/>
    <cellStyle name="Output 2 2 2 5" xfId="22364" xr:uid="{00000000-0005-0000-0000-000014800000}"/>
    <cellStyle name="Output 2 2 2 5 2" xfId="22365" xr:uid="{00000000-0005-0000-0000-000015800000}"/>
    <cellStyle name="Output 2 2 2 5 2 2" xfId="22366" xr:uid="{00000000-0005-0000-0000-000016800000}"/>
    <cellStyle name="Output 2 2 2 5 2 2 2" xfId="22367" xr:uid="{00000000-0005-0000-0000-000017800000}"/>
    <cellStyle name="Output 2 2 2 5 2 3" xfId="22368" xr:uid="{00000000-0005-0000-0000-000018800000}"/>
    <cellStyle name="Output 2 2 2 5 2 4" xfId="22369" xr:uid="{00000000-0005-0000-0000-000019800000}"/>
    <cellStyle name="Output 2 2 2 5 3" xfId="22370" xr:uid="{00000000-0005-0000-0000-00001A800000}"/>
    <cellStyle name="Output 2 2 2 5 3 2" xfId="22371" xr:uid="{00000000-0005-0000-0000-00001B800000}"/>
    <cellStyle name="Output 2 2 2 5 3 2 2" xfId="22372" xr:uid="{00000000-0005-0000-0000-00001C800000}"/>
    <cellStyle name="Output 2 2 2 5 3 3" xfId="22373" xr:uid="{00000000-0005-0000-0000-00001D800000}"/>
    <cellStyle name="Output 2 2 2 5 3 4" xfId="22374" xr:uid="{00000000-0005-0000-0000-00001E800000}"/>
    <cellStyle name="Output 2 2 2 5 4" xfId="22375" xr:uid="{00000000-0005-0000-0000-00001F800000}"/>
    <cellStyle name="Output 2 2 2 5 5" xfId="22376" xr:uid="{00000000-0005-0000-0000-000020800000}"/>
    <cellStyle name="Output 2 2 2 5 5 2" xfId="22377" xr:uid="{00000000-0005-0000-0000-000021800000}"/>
    <cellStyle name="Output 2 2 2 5 6" xfId="22378" xr:uid="{00000000-0005-0000-0000-000022800000}"/>
    <cellStyle name="Output 2 2 2 5 7" xfId="22379" xr:uid="{00000000-0005-0000-0000-000023800000}"/>
    <cellStyle name="Output 2 2 2 6" xfId="22380" xr:uid="{00000000-0005-0000-0000-000024800000}"/>
    <cellStyle name="Output 2 2 2 6 2" xfId="22381" xr:uid="{00000000-0005-0000-0000-000025800000}"/>
    <cellStyle name="Output 2 2 2 6 2 2" xfId="22382" xr:uid="{00000000-0005-0000-0000-000026800000}"/>
    <cellStyle name="Output 2 2 2 6 2 2 2" xfId="22383" xr:uid="{00000000-0005-0000-0000-000027800000}"/>
    <cellStyle name="Output 2 2 2 6 2 3" xfId="22384" xr:uid="{00000000-0005-0000-0000-000028800000}"/>
    <cellStyle name="Output 2 2 2 6 2 4" xfId="22385" xr:uid="{00000000-0005-0000-0000-000029800000}"/>
    <cellStyle name="Output 2 2 2 6 3" xfId="22386" xr:uid="{00000000-0005-0000-0000-00002A800000}"/>
    <cellStyle name="Output 2 2 2 6 3 2" xfId="22387" xr:uid="{00000000-0005-0000-0000-00002B800000}"/>
    <cellStyle name="Output 2 2 2 6 3 2 2" xfId="22388" xr:uid="{00000000-0005-0000-0000-00002C800000}"/>
    <cellStyle name="Output 2 2 2 6 3 3" xfId="22389" xr:uid="{00000000-0005-0000-0000-00002D800000}"/>
    <cellStyle name="Output 2 2 2 6 3 4" xfId="22390" xr:uid="{00000000-0005-0000-0000-00002E800000}"/>
    <cellStyle name="Output 2 2 2 6 4" xfId="22391" xr:uid="{00000000-0005-0000-0000-00002F800000}"/>
    <cellStyle name="Output 2 2 2 6 5" xfId="22392" xr:uid="{00000000-0005-0000-0000-000030800000}"/>
    <cellStyle name="Output 2 2 2 6 5 2" xfId="22393" xr:uid="{00000000-0005-0000-0000-000031800000}"/>
    <cellStyle name="Output 2 2 2 6 6" xfId="22394" xr:uid="{00000000-0005-0000-0000-000032800000}"/>
    <cellStyle name="Output 2 2 2 6 7" xfId="22395" xr:uid="{00000000-0005-0000-0000-000033800000}"/>
    <cellStyle name="Output 2 2 2 7" xfId="22396" xr:uid="{00000000-0005-0000-0000-000034800000}"/>
    <cellStyle name="Output 2 2 2 7 2" xfId="22397" xr:uid="{00000000-0005-0000-0000-000035800000}"/>
    <cellStyle name="Output 2 2 2 7 2 2" xfId="22398" xr:uid="{00000000-0005-0000-0000-000036800000}"/>
    <cellStyle name="Output 2 2 2 7 2 2 2" xfId="22399" xr:uid="{00000000-0005-0000-0000-000037800000}"/>
    <cellStyle name="Output 2 2 2 7 2 3" xfId="22400" xr:uid="{00000000-0005-0000-0000-000038800000}"/>
    <cellStyle name="Output 2 2 2 7 2 4" xfId="22401" xr:uid="{00000000-0005-0000-0000-000039800000}"/>
    <cellStyle name="Output 2 2 2 7 3" xfId="22402" xr:uid="{00000000-0005-0000-0000-00003A800000}"/>
    <cellStyle name="Output 2 2 2 7 3 2" xfId="22403" xr:uid="{00000000-0005-0000-0000-00003B800000}"/>
    <cellStyle name="Output 2 2 2 7 3 2 2" xfId="22404" xr:uid="{00000000-0005-0000-0000-00003C800000}"/>
    <cellStyle name="Output 2 2 2 7 3 3" xfId="22405" xr:uid="{00000000-0005-0000-0000-00003D800000}"/>
    <cellStyle name="Output 2 2 2 7 3 4" xfId="22406" xr:uid="{00000000-0005-0000-0000-00003E800000}"/>
    <cellStyle name="Output 2 2 2 7 4" xfId="22407" xr:uid="{00000000-0005-0000-0000-00003F800000}"/>
    <cellStyle name="Output 2 2 2 7 5" xfId="22408" xr:uid="{00000000-0005-0000-0000-000040800000}"/>
    <cellStyle name="Output 2 2 2 7 5 2" xfId="22409" xr:uid="{00000000-0005-0000-0000-000041800000}"/>
    <cellStyle name="Output 2 2 2 7 6" xfId="22410" xr:uid="{00000000-0005-0000-0000-000042800000}"/>
    <cellStyle name="Output 2 2 2 7 7" xfId="22411" xr:uid="{00000000-0005-0000-0000-000043800000}"/>
    <cellStyle name="Output 2 2 2 8" xfId="22412" xr:uid="{00000000-0005-0000-0000-000044800000}"/>
    <cellStyle name="Output 2 2 2 8 2" xfId="22413" xr:uid="{00000000-0005-0000-0000-000045800000}"/>
    <cellStyle name="Output 2 2 2 8 2 2" xfId="22414" xr:uid="{00000000-0005-0000-0000-000046800000}"/>
    <cellStyle name="Output 2 2 2 8 2 2 2" xfId="22415" xr:uid="{00000000-0005-0000-0000-000047800000}"/>
    <cellStyle name="Output 2 2 2 8 2 3" xfId="22416" xr:uid="{00000000-0005-0000-0000-000048800000}"/>
    <cellStyle name="Output 2 2 2 8 2 4" xfId="22417" xr:uid="{00000000-0005-0000-0000-000049800000}"/>
    <cellStyle name="Output 2 2 2 8 3" xfId="22418" xr:uid="{00000000-0005-0000-0000-00004A800000}"/>
    <cellStyle name="Output 2 2 2 8 3 2" xfId="22419" xr:uid="{00000000-0005-0000-0000-00004B800000}"/>
    <cellStyle name="Output 2 2 2 8 3 2 2" xfId="22420" xr:uid="{00000000-0005-0000-0000-00004C800000}"/>
    <cellStyle name="Output 2 2 2 8 3 3" xfId="22421" xr:uid="{00000000-0005-0000-0000-00004D800000}"/>
    <cellStyle name="Output 2 2 2 8 3 4" xfId="22422" xr:uid="{00000000-0005-0000-0000-00004E800000}"/>
    <cellStyle name="Output 2 2 2 8 4" xfId="22423" xr:uid="{00000000-0005-0000-0000-00004F800000}"/>
    <cellStyle name="Output 2 2 2 8 5" xfId="22424" xr:uid="{00000000-0005-0000-0000-000050800000}"/>
    <cellStyle name="Output 2 2 2 8 5 2" xfId="22425" xr:uid="{00000000-0005-0000-0000-000051800000}"/>
    <cellStyle name="Output 2 2 2 8 6" xfId="22426" xr:uid="{00000000-0005-0000-0000-000052800000}"/>
    <cellStyle name="Output 2 2 2 8 7" xfId="22427" xr:uid="{00000000-0005-0000-0000-000053800000}"/>
    <cellStyle name="Output 2 2 2 9" xfId="22428" xr:uid="{00000000-0005-0000-0000-000054800000}"/>
    <cellStyle name="Output 2 2 2 9 2" xfId="22429" xr:uid="{00000000-0005-0000-0000-000055800000}"/>
    <cellStyle name="Output 2 2 2 9 2 2" xfId="22430" xr:uid="{00000000-0005-0000-0000-000056800000}"/>
    <cellStyle name="Output 2 2 2 9 2 2 2" xfId="22431" xr:uid="{00000000-0005-0000-0000-000057800000}"/>
    <cellStyle name="Output 2 2 2 9 2 3" xfId="22432" xr:uid="{00000000-0005-0000-0000-000058800000}"/>
    <cellStyle name="Output 2 2 2 9 2 4" xfId="22433" xr:uid="{00000000-0005-0000-0000-000059800000}"/>
    <cellStyle name="Output 2 2 2 9 3" xfId="22434" xr:uid="{00000000-0005-0000-0000-00005A800000}"/>
    <cellStyle name="Output 2 2 2 9 3 2" xfId="22435" xr:uid="{00000000-0005-0000-0000-00005B800000}"/>
    <cellStyle name="Output 2 2 2 9 3 2 2" xfId="22436" xr:uid="{00000000-0005-0000-0000-00005C800000}"/>
    <cellStyle name="Output 2 2 2 9 3 3" xfId="22437" xr:uid="{00000000-0005-0000-0000-00005D800000}"/>
    <cellStyle name="Output 2 2 2 9 3 4" xfId="22438" xr:uid="{00000000-0005-0000-0000-00005E800000}"/>
    <cellStyle name="Output 2 2 2 9 4" xfId="22439" xr:uid="{00000000-0005-0000-0000-00005F800000}"/>
    <cellStyle name="Output 2 2 2 9 5" xfId="22440" xr:uid="{00000000-0005-0000-0000-000060800000}"/>
    <cellStyle name="Output 2 2 2 9 5 2" xfId="22441" xr:uid="{00000000-0005-0000-0000-000061800000}"/>
    <cellStyle name="Output 2 2 2 9 6" xfId="22442" xr:uid="{00000000-0005-0000-0000-000062800000}"/>
    <cellStyle name="Output 2 2 2 9 7" xfId="22443" xr:uid="{00000000-0005-0000-0000-000063800000}"/>
    <cellStyle name="Output 2 2 3" xfId="22444" xr:uid="{00000000-0005-0000-0000-000064800000}"/>
    <cellStyle name="Output 2 2 3 10" xfId="22445" xr:uid="{00000000-0005-0000-0000-000065800000}"/>
    <cellStyle name="Output 2 2 3 10 2" xfId="22446" xr:uid="{00000000-0005-0000-0000-000066800000}"/>
    <cellStyle name="Output 2 2 3 10 2 2" xfId="22447" xr:uid="{00000000-0005-0000-0000-000067800000}"/>
    <cellStyle name="Output 2 2 3 10 2 2 2" xfId="22448" xr:uid="{00000000-0005-0000-0000-000068800000}"/>
    <cellStyle name="Output 2 2 3 10 2 3" xfId="22449" xr:uid="{00000000-0005-0000-0000-000069800000}"/>
    <cellStyle name="Output 2 2 3 10 2 4" xfId="22450" xr:uid="{00000000-0005-0000-0000-00006A800000}"/>
    <cellStyle name="Output 2 2 3 10 3" xfId="22451" xr:uid="{00000000-0005-0000-0000-00006B800000}"/>
    <cellStyle name="Output 2 2 3 10 3 2" xfId="22452" xr:uid="{00000000-0005-0000-0000-00006C800000}"/>
    <cellStyle name="Output 2 2 3 10 3 2 2" xfId="22453" xr:uid="{00000000-0005-0000-0000-00006D800000}"/>
    <cellStyle name="Output 2 2 3 10 3 3" xfId="22454" xr:uid="{00000000-0005-0000-0000-00006E800000}"/>
    <cellStyle name="Output 2 2 3 10 3 4" xfId="22455" xr:uid="{00000000-0005-0000-0000-00006F800000}"/>
    <cellStyle name="Output 2 2 3 10 4" xfId="22456" xr:uid="{00000000-0005-0000-0000-000070800000}"/>
    <cellStyle name="Output 2 2 3 10 5" xfId="22457" xr:uid="{00000000-0005-0000-0000-000071800000}"/>
    <cellStyle name="Output 2 2 3 10 5 2" xfId="22458" xr:uid="{00000000-0005-0000-0000-000072800000}"/>
    <cellStyle name="Output 2 2 3 10 6" xfId="22459" xr:uid="{00000000-0005-0000-0000-000073800000}"/>
    <cellStyle name="Output 2 2 3 10 7" xfId="22460" xr:uid="{00000000-0005-0000-0000-000074800000}"/>
    <cellStyle name="Output 2 2 3 11" xfId="22461" xr:uid="{00000000-0005-0000-0000-000075800000}"/>
    <cellStyle name="Output 2 2 3 11 2" xfId="22462" xr:uid="{00000000-0005-0000-0000-000076800000}"/>
    <cellStyle name="Output 2 2 3 11 2 2" xfId="22463" xr:uid="{00000000-0005-0000-0000-000077800000}"/>
    <cellStyle name="Output 2 2 3 11 2 2 2" xfId="22464" xr:uid="{00000000-0005-0000-0000-000078800000}"/>
    <cellStyle name="Output 2 2 3 11 2 3" xfId="22465" xr:uid="{00000000-0005-0000-0000-000079800000}"/>
    <cellStyle name="Output 2 2 3 11 2 4" xfId="22466" xr:uid="{00000000-0005-0000-0000-00007A800000}"/>
    <cellStyle name="Output 2 2 3 11 3" xfId="22467" xr:uid="{00000000-0005-0000-0000-00007B800000}"/>
    <cellStyle name="Output 2 2 3 11 3 2" xfId="22468" xr:uid="{00000000-0005-0000-0000-00007C800000}"/>
    <cellStyle name="Output 2 2 3 11 3 2 2" xfId="22469" xr:uid="{00000000-0005-0000-0000-00007D800000}"/>
    <cellStyle name="Output 2 2 3 11 3 3" xfId="22470" xr:uid="{00000000-0005-0000-0000-00007E800000}"/>
    <cellStyle name="Output 2 2 3 11 3 4" xfId="22471" xr:uid="{00000000-0005-0000-0000-00007F800000}"/>
    <cellStyle name="Output 2 2 3 11 4" xfId="22472" xr:uid="{00000000-0005-0000-0000-000080800000}"/>
    <cellStyle name="Output 2 2 3 11 5" xfId="22473" xr:uid="{00000000-0005-0000-0000-000081800000}"/>
    <cellStyle name="Output 2 2 3 11 5 2" xfId="22474" xr:uid="{00000000-0005-0000-0000-000082800000}"/>
    <cellStyle name="Output 2 2 3 11 6" xfId="22475" xr:uid="{00000000-0005-0000-0000-000083800000}"/>
    <cellStyle name="Output 2 2 3 11 7" xfId="22476" xr:uid="{00000000-0005-0000-0000-000084800000}"/>
    <cellStyle name="Output 2 2 3 12" xfId="22477" xr:uid="{00000000-0005-0000-0000-000085800000}"/>
    <cellStyle name="Output 2 2 3 12 2" xfId="22478" xr:uid="{00000000-0005-0000-0000-000086800000}"/>
    <cellStyle name="Output 2 2 3 12 2 2" xfId="22479" xr:uid="{00000000-0005-0000-0000-000087800000}"/>
    <cellStyle name="Output 2 2 3 12 2 2 2" xfId="22480" xr:uid="{00000000-0005-0000-0000-000088800000}"/>
    <cellStyle name="Output 2 2 3 12 2 3" xfId="22481" xr:uid="{00000000-0005-0000-0000-000089800000}"/>
    <cellStyle name="Output 2 2 3 12 2 4" xfId="22482" xr:uid="{00000000-0005-0000-0000-00008A800000}"/>
    <cellStyle name="Output 2 2 3 12 3" xfId="22483" xr:uid="{00000000-0005-0000-0000-00008B800000}"/>
    <cellStyle name="Output 2 2 3 12 3 2" xfId="22484" xr:uid="{00000000-0005-0000-0000-00008C800000}"/>
    <cellStyle name="Output 2 2 3 12 3 2 2" xfId="22485" xr:uid="{00000000-0005-0000-0000-00008D800000}"/>
    <cellStyle name="Output 2 2 3 12 3 3" xfId="22486" xr:uid="{00000000-0005-0000-0000-00008E800000}"/>
    <cellStyle name="Output 2 2 3 12 3 4" xfId="22487" xr:uid="{00000000-0005-0000-0000-00008F800000}"/>
    <cellStyle name="Output 2 2 3 12 4" xfId="22488" xr:uid="{00000000-0005-0000-0000-000090800000}"/>
    <cellStyle name="Output 2 2 3 12 5" xfId="22489" xr:uid="{00000000-0005-0000-0000-000091800000}"/>
    <cellStyle name="Output 2 2 3 12 5 2" xfId="22490" xr:uid="{00000000-0005-0000-0000-000092800000}"/>
    <cellStyle name="Output 2 2 3 12 6" xfId="22491" xr:uid="{00000000-0005-0000-0000-000093800000}"/>
    <cellStyle name="Output 2 2 3 12 7" xfId="22492" xr:uid="{00000000-0005-0000-0000-000094800000}"/>
    <cellStyle name="Output 2 2 3 13" xfId="22493" xr:uid="{00000000-0005-0000-0000-000095800000}"/>
    <cellStyle name="Output 2 2 3 13 2" xfId="22494" xr:uid="{00000000-0005-0000-0000-000096800000}"/>
    <cellStyle name="Output 2 2 3 13 2 2" xfId="22495" xr:uid="{00000000-0005-0000-0000-000097800000}"/>
    <cellStyle name="Output 2 2 3 13 2 2 2" xfId="22496" xr:uid="{00000000-0005-0000-0000-000098800000}"/>
    <cellStyle name="Output 2 2 3 13 2 3" xfId="22497" xr:uid="{00000000-0005-0000-0000-000099800000}"/>
    <cellStyle name="Output 2 2 3 13 2 4" xfId="22498" xr:uid="{00000000-0005-0000-0000-00009A800000}"/>
    <cellStyle name="Output 2 2 3 13 3" xfId="22499" xr:uid="{00000000-0005-0000-0000-00009B800000}"/>
    <cellStyle name="Output 2 2 3 13 3 2" xfId="22500" xr:uid="{00000000-0005-0000-0000-00009C800000}"/>
    <cellStyle name="Output 2 2 3 13 3 2 2" xfId="22501" xr:uid="{00000000-0005-0000-0000-00009D800000}"/>
    <cellStyle name="Output 2 2 3 13 3 3" xfId="22502" xr:uid="{00000000-0005-0000-0000-00009E800000}"/>
    <cellStyle name="Output 2 2 3 13 3 4" xfId="22503" xr:uid="{00000000-0005-0000-0000-00009F800000}"/>
    <cellStyle name="Output 2 2 3 13 4" xfId="22504" xr:uid="{00000000-0005-0000-0000-0000A0800000}"/>
    <cellStyle name="Output 2 2 3 13 5" xfId="22505" xr:uid="{00000000-0005-0000-0000-0000A1800000}"/>
    <cellStyle name="Output 2 2 3 13 5 2" xfId="22506" xr:uid="{00000000-0005-0000-0000-0000A2800000}"/>
    <cellStyle name="Output 2 2 3 13 6" xfId="22507" xr:uid="{00000000-0005-0000-0000-0000A3800000}"/>
    <cellStyle name="Output 2 2 3 13 7" xfId="22508" xr:uid="{00000000-0005-0000-0000-0000A4800000}"/>
    <cellStyle name="Output 2 2 3 14" xfId="22509" xr:uid="{00000000-0005-0000-0000-0000A5800000}"/>
    <cellStyle name="Output 2 2 3 14 2" xfId="22510" xr:uid="{00000000-0005-0000-0000-0000A6800000}"/>
    <cellStyle name="Output 2 2 3 14 2 2" xfId="22511" xr:uid="{00000000-0005-0000-0000-0000A7800000}"/>
    <cellStyle name="Output 2 2 3 14 2 2 2" xfId="22512" xr:uid="{00000000-0005-0000-0000-0000A8800000}"/>
    <cellStyle name="Output 2 2 3 14 2 3" xfId="22513" xr:uid="{00000000-0005-0000-0000-0000A9800000}"/>
    <cellStyle name="Output 2 2 3 14 2 4" xfId="22514" xr:uid="{00000000-0005-0000-0000-0000AA800000}"/>
    <cellStyle name="Output 2 2 3 14 3" xfId="22515" xr:uid="{00000000-0005-0000-0000-0000AB800000}"/>
    <cellStyle name="Output 2 2 3 14 3 2" xfId="22516" xr:uid="{00000000-0005-0000-0000-0000AC800000}"/>
    <cellStyle name="Output 2 2 3 14 3 2 2" xfId="22517" xr:uid="{00000000-0005-0000-0000-0000AD800000}"/>
    <cellStyle name="Output 2 2 3 14 3 3" xfId="22518" xr:uid="{00000000-0005-0000-0000-0000AE800000}"/>
    <cellStyle name="Output 2 2 3 14 3 4" xfId="22519" xr:uid="{00000000-0005-0000-0000-0000AF800000}"/>
    <cellStyle name="Output 2 2 3 14 4" xfId="22520" xr:uid="{00000000-0005-0000-0000-0000B0800000}"/>
    <cellStyle name="Output 2 2 3 14 4 2" xfId="22521" xr:uid="{00000000-0005-0000-0000-0000B1800000}"/>
    <cellStyle name="Output 2 2 3 14 5" xfId="22522" xr:uid="{00000000-0005-0000-0000-0000B2800000}"/>
    <cellStyle name="Output 2 2 3 14 6" xfId="22523" xr:uid="{00000000-0005-0000-0000-0000B3800000}"/>
    <cellStyle name="Output 2 2 3 15" xfId="22524" xr:uid="{00000000-0005-0000-0000-0000B4800000}"/>
    <cellStyle name="Output 2 2 3 15 2" xfId="22525" xr:uid="{00000000-0005-0000-0000-0000B5800000}"/>
    <cellStyle name="Output 2 2 3 15 2 2" xfId="22526" xr:uid="{00000000-0005-0000-0000-0000B6800000}"/>
    <cellStyle name="Output 2 2 3 15 3" xfId="22527" xr:uid="{00000000-0005-0000-0000-0000B7800000}"/>
    <cellStyle name="Output 2 2 3 15 4" xfId="22528" xr:uid="{00000000-0005-0000-0000-0000B8800000}"/>
    <cellStyle name="Output 2 2 3 16" xfId="22529" xr:uid="{00000000-0005-0000-0000-0000B9800000}"/>
    <cellStyle name="Output 2 2 3 17" xfId="22530" xr:uid="{00000000-0005-0000-0000-0000BA800000}"/>
    <cellStyle name="Output 2 2 3 2" xfId="22531" xr:uid="{00000000-0005-0000-0000-0000BB800000}"/>
    <cellStyle name="Output 2 2 3 2 2" xfId="22532" xr:uid="{00000000-0005-0000-0000-0000BC800000}"/>
    <cellStyle name="Output 2 2 3 2 2 2" xfId="22533" xr:uid="{00000000-0005-0000-0000-0000BD800000}"/>
    <cellStyle name="Output 2 2 3 2 2 2 2" xfId="22534" xr:uid="{00000000-0005-0000-0000-0000BE800000}"/>
    <cellStyle name="Output 2 2 3 2 2 3" xfId="22535" xr:uid="{00000000-0005-0000-0000-0000BF800000}"/>
    <cellStyle name="Output 2 2 3 2 2 4" xfId="22536" xr:uid="{00000000-0005-0000-0000-0000C0800000}"/>
    <cellStyle name="Output 2 2 3 2 3" xfId="22537" xr:uid="{00000000-0005-0000-0000-0000C1800000}"/>
    <cellStyle name="Output 2 2 3 2 3 2" xfId="22538" xr:uid="{00000000-0005-0000-0000-0000C2800000}"/>
    <cellStyle name="Output 2 2 3 2 3 2 2" xfId="22539" xr:uid="{00000000-0005-0000-0000-0000C3800000}"/>
    <cellStyle name="Output 2 2 3 2 3 3" xfId="22540" xr:uid="{00000000-0005-0000-0000-0000C4800000}"/>
    <cellStyle name="Output 2 2 3 2 3 4" xfId="22541" xr:uid="{00000000-0005-0000-0000-0000C5800000}"/>
    <cellStyle name="Output 2 2 3 2 4" xfId="22542" xr:uid="{00000000-0005-0000-0000-0000C6800000}"/>
    <cellStyle name="Output 2 2 3 2 5" xfId="22543" xr:uid="{00000000-0005-0000-0000-0000C7800000}"/>
    <cellStyle name="Output 2 2 3 2 6" xfId="22544" xr:uid="{00000000-0005-0000-0000-0000C8800000}"/>
    <cellStyle name="Output 2 2 3 2 7" xfId="22545" xr:uid="{00000000-0005-0000-0000-0000C9800000}"/>
    <cellStyle name="Output 2 2 3 3" xfId="22546" xr:uid="{00000000-0005-0000-0000-0000CA800000}"/>
    <cellStyle name="Output 2 2 3 3 2" xfId="22547" xr:uid="{00000000-0005-0000-0000-0000CB800000}"/>
    <cellStyle name="Output 2 2 3 3 2 2" xfId="22548" xr:uid="{00000000-0005-0000-0000-0000CC800000}"/>
    <cellStyle name="Output 2 2 3 3 2 2 2" xfId="22549" xr:uid="{00000000-0005-0000-0000-0000CD800000}"/>
    <cellStyle name="Output 2 2 3 3 2 3" xfId="22550" xr:uid="{00000000-0005-0000-0000-0000CE800000}"/>
    <cellStyle name="Output 2 2 3 3 2 4" xfId="22551" xr:uid="{00000000-0005-0000-0000-0000CF800000}"/>
    <cellStyle name="Output 2 2 3 3 3" xfId="22552" xr:uid="{00000000-0005-0000-0000-0000D0800000}"/>
    <cellStyle name="Output 2 2 3 3 3 2" xfId="22553" xr:uid="{00000000-0005-0000-0000-0000D1800000}"/>
    <cellStyle name="Output 2 2 3 3 3 2 2" xfId="22554" xr:uid="{00000000-0005-0000-0000-0000D2800000}"/>
    <cellStyle name="Output 2 2 3 3 3 3" xfId="22555" xr:uid="{00000000-0005-0000-0000-0000D3800000}"/>
    <cellStyle name="Output 2 2 3 3 3 4" xfId="22556" xr:uid="{00000000-0005-0000-0000-0000D4800000}"/>
    <cellStyle name="Output 2 2 3 3 4" xfId="22557" xr:uid="{00000000-0005-0000-0000-0000D5800000}"/>
    <cellStyle name="Output 2 2 3 3 5" xfId="22558" xr:uid="{00000000-0005-0000-0000-0000D6800000}"/>
    <cellStyle name="Output 2 2 3 3 5 2" xfId="22559" xr:uid="{00000000-0005-0000-0000-0000D7800000}"/>
    <cellStyle name="Output 2 2 3 3 6" xfId="22560" xr:uid="{00000000-0005-0000-0000-0000D8800000}"/>
    <cellStyle name="Output 2 2 3 3 7" xfId="22561" xr:uid="{00000000-0005-0000-0000-0000D9800000}"/>
    <cellStyle name="Output 2 2 3 4" xfId="22562" xr:uid="{00000000-0005-0000-0000-0000DA800000}"/>
    <cellStyle name="Output 2 2 3 4 2" xfId="22563" xr:uid="{00000000-0005-0000-0000-0000DB800000}"/>
    <cellStyle name="Output 2 2 3 4 2 2" xfId="22564" xr:uid="{00000000-0005-0000-0000-0000DC800000}"/>
    <cellStyle name="Output 2 2 3 4 2 2 2" xfId="22565" xr:uid="{00000000-0005-0000-0000-0000DD800000}"/>
    <cellStyle name="Output 2 2 3 4 2 3" xfId="22566" xr:uid="{00000000-0005-0000-0000-0000DE800000}"/>
    <cellStyle name="Output 2 2 3 4 2 4" xfId="22567" xr:uid="{00000000-0005-0000-0000-0000DF800000}"/>
    <cellStyle name="Output 2 2 3 4 3" xfId="22568" xr:uid="{00000000-0005-0000-0000-0000E0800000}"/>
    <cellStyle name="Output 2 2 3 4 3 2" xfId="22569" xr:uid="{00000000-0005-0000-0000-0000E1800000}"/>
    <cellStyle name="Output 2 2 3 4 3 2 2" xfId="22570" xr:uid="{00000000-0005-0000-0000-0000E2800000}"/>
    <cellStyle name="Output 2 2 3 4 3 3" xfId="22571" xr:uid="{00000000-0005-0000-0000-0000E3800000}"/>
    <cellStyle name="Output 2 2 3 4 3 4" xfId="22572" xr:uid="{00000000-0005-0000-0000-0000E4800000}"/>
    <cellStyle name="Output 2 2 3 4 4" xfId="22573" xr:uid="{00000000-0005-0000-0000-0000E5800000}"/>
    <cellStyle name="Output 2 2 3 4 5" xfId="22574" xr:uid="{00000000-0005-0000-0000-0000E6800000}"/>
    <cellStyle name="Output 2 2 3 4 5 2" xfId="22575" xr:uid="{00000000-0005-0000-0000-0000E7800000}"/>
    <cellStyle name="Output 2 2 3 4 6" xfId="22576" xr:uid="{00000000-0005-0000-0000-0000E8800000}"/>
    <cellStyle name="Output 2 2 3 4 7" xfId="22577" xr:uid="{00000000-0005-0000-0000-0000E9800000}"/>
    <cellStyle name="Output 2 2 3 5" xfId="22578" xr:uid="{00000000-0005-0000-0000-0000EA800000}"/>
    <cellStyle name="Output 2 2 3 5 2" xfId="22579" xr:uid="{00000000-0005-0000-0000-0000EB800000}"/>
    <cellStyle name="Output 2 2 3 5 2 2" xfId="22580" xr:uid="{00000000-0005-0000-0000-0000EC800000}"/>
    <cellStyle name="Output 2 2 3 5 2 2 2" xfId="22581" xr:uid="{00000000-0005-0000-0000-0000ED800000}"/>
    <cellStyle name="Output 2 2 3 5 2 3" xfId="22582" xr:uid="{00000000-0005-0000-0000-0000EE800000}"/>
    <cellStyle name="Output 2 2 3 5 2 4" xfId="22583" xr:uid="{00000000-0005-0000-0000-0000EF800000}"/>
    <cellStyle name="Output 2 2 3 5 3" xfId="22584" xr:uid="{00000000-0005-0000-0000-0000F0800000}"/>
    <cellStyle name="Output 2 2 3 5 3 2" xfId="22585" xr:uid="{00000000-0005-0000-0000-0000F1800000}"/>
    <cellStyle name="Output 2 2 3 5 3 2 2" xfId="22586" xr:uid="{00000000-0005-0000-0000-0000F2800000}"/>
    <cellStyle name="Output 2 2 3 5 3 3" xfId="22587" xr:uid="{00000000-0005-0000-0000-0000F3800000}"/>
    <cellStyle name="Output 2 2 3 5 3 4" xfId="22588" xr:uid="{00000000-0005-0000-0000-0000F4800000}"/>
    <cellStyle name="Output 2 2 3 5 4" xfId="22589" xr:uid="{00000000-0005-0000-0000-0000F5800000}"/>
    <cellStyle name="Output 2 2 3 5 5" xfId="22590" xr:uid="{00000000-0005-0000-0000-0000F6800000}"/>
    <cellStyle name="Output 2 2 3 5 5 2" xfId="22591" xr:uid="{00000000-0005-0000-0000-0000F7800000}"/>
    <cellStyle name="Output 2 2 3 5 6" xfId="22592" xr:uid="{00000000-0005-0000-0000-0000F8800000}"/>
    <cellStyle name="Output 2 2 3 5 7" xfId="22593" xr:uid="{00000000-0005-0000-0000-0000F9800000}"/>
    <cellStyle name="Output 2 2 3 6" xfId="22594" xr:uid="{00000000-0005-0000-0000-0000FA800000}"/>
    <cellStyle name="Output 2 2 3 6 2" xfId="22595" xr:uid="{00000000-0005-0000-0000-0000FB800000}"/>
    <cellStyle name="Output 2 2 3 6 2 2" xfId="22596" xr:uid="{00000000-0005-0000-0000-0000FC800000}"/>
    <cellStyle name="Output 2 2 3 6 2 2 2" xfId="22597" xr:uid="{00000000-0005-0000-0000-0000FD800000}"/>
    <cellStyle name="Output 2 2 3 6 2 3" xfId="22598" xr:uid="{00000000-0005-0000-0000-0000FE800000}"/>
    <cellStyle name="Output 2 2 3 6 2 4" xfId="22599" xr:uid="{00000000-0005-0000-0000-0000FF800000}"/>
    <cellStyle name="Output 2 2 3 6 3" xfId="22600" xr:uid="{00000000-0005-0000-0000-000000810000}"/>
    <cellStyle name="Output 2 2 3 6 3 2" xfId="22601" xr:uid="{00000000-0005-0000-0000-000001810000}"/>
    <cellStyle name="Output 2 2 3 6 3 2 2" xfId="22602" xr:uid="{00000000-0005-0000-0000-000002810000}"/>
    <cellStyle name="Output 2 2 3 6 3 3" xfId="22603" xr:uid="{00000000-0005-0000-0000-000003810000}"/>
    <cellStyle name="Output 2 2 3 6 3 4" xfId="22604" xr:uid="{00000000-0005-0000-0000-000004810000}"/>
    <cellStyle name="Output 2 2 3 6 4" xfId="22605" xr:uid="{00000000-0005-0000-0000-000005810000}"/>
    <cellStyle name="Output 2 2 3 6 5" xfId="22606" xr:uid="{00000000-0005-0000-0000-000006810000}"/>
    <cellStyle name="Output 2 2 3 6 5 2" xfId="22607" xr:uid="{00000000-0005-0000-0000-000007810000}"/>
    <cellStyle name="Output 2 2 3 6 6" xfId="22608" xr:uid="{00000000-0005-0000-0000-000008810000}"/>
    <cellStyle name="Output 2 2 3 6 7" xfId="22609" xr:uid="{00000000-0005-0000-0000-000009810000}"/>
    <cellStyle name="Output 2 2 3 7" xfId="22610" xr:uid="{00000000-0005-0000-0000-00000A810000}"/>
    <cellStyle name="Output 2 2 3 7 2" xfId="22611" xr:uid="{00000000-0005-0000-0000-00000B810000}"/>
    <cellStyle name="Output 2 2 3 7 2 2" xfId="22612" xr:uid="{00000000-0005-0000-0000-00000C810000}"/>
    <cellStyle name="Output 2 2 3 7 2 2 2" xfId="22613" xr:uid="{00000000-0005-0000-0000-00000D810000}"/>
    <cellStyle name="Output 2 2 3 7 2 3" xfId="22614" xr:uid="{00000000-0005-0000-0000-00000E810000}"/>
    <cellStyle name="Output 2 2 3 7 2 4" xfId="22615" xr:uid="{00000000-0005-0000-0000-00000F810000}"/>
    <cellStyle name="Output 2 2 3 7 3" xfId="22616" xr:uid="{00000000-0005-0000-0000-000010810000}"/>
    <cellStyle name="Output 2 2 3 7 3 2" xfId="22617" xr:uid="{00000000-0005-0000-0000-000011810000}"/>
    <cellStyle name="Output 2 2 3 7 3 2 2" xfId="22618" xr:uid="{00000000-0005-0000-0000-000012810000}"/>
    <cellStyle name="Output 2 2 3 7 3 3" xfId="22619" xr:uid="{00000000-0005-0000-0000-000013810000}"/>
    <cellStyle name="Output 2 2 3 7 3 4" xfId="22620" xr:uid="{00000000-0005-0000-0000-000014810000}"/>
    <cellStyle name="Output 2 2 3 7 4" xfId="22621" xr:uid="{00000000-0005-0000-0000-000015810000}"/>
    <cellStyle name="Output 2 2 3 7 5" xfId="22622" xr:uid="{00000000-0005-0000-0000-000016810000}"/>
    <cellStyle name="Output 2 2 3 7 5 2" xfId="22623" xr:uid="{00000000-0005-0000-0000-000017810000}"/>
    <cellStyle name="Output 2 2 3 7 6" xfId="22624" xr:uid="{00000000-0005-0000-0000-000018810000}"/>
    <cellStyle name="Output 2 2 3 7 7" xfId="22625" xr:uid="{00000000-0005-0000-0000-000019810000}"/>
    <cellStyle name="Output 2 2 3 8" xfId="22626" xr:uid="{00000000-0005-0000-0000-00001A810000}"/>
    <cellStyle name="Output 2 2 3 8 2" xfId="22627" xr:uid="{00000000-0005-0000-0000-00001B810000}"/>
    <cellStyle name="Output 2 2 3 8 2 2" xfId="22628" xr:uid="{00000000-0005-0000-0000-00001C810000}"/>
    <cellStyle name="Output 2 2 3 8 2 2 2" xfId="22629" xr:uid="{00000000-0005-0000-0000-00001D810000}"/>
    <cellStyle name="Output 2 2 3 8 2 3" xfId="22630" xr:uid="{00000000-0005-0000-0000-00001E810000}"/>
    <cellStyle name="Output 2 2 3 8 2 4" xfId="22631" xr:uid="{00000000-0005-0000-0000-00001F810000}"/>
    <cellStyle name="Output 2 2 3 8 3" xfId="22632" xr:uid="{00000000-0005-0000-0000-000020810000}"/>
    <cellStyle name="Output 2 2 3 8 3 2" xfId="22633" xr:uid="{00000000-0005-0000-0000-000021810000}"/>
    <cellStyle name="Output 2 2 3 8 3 2 2" xfId="22634" xr:uid="{00000000-0005-0000-0000-000022810000}"/>
    <cellStyle name="Output 2 2 3 8 3 3" xfId="22635" xr:uid="{00000000-0005-0000-0000-000023810000}"/>
    <cellStyle name="Output 2 2 3 8 3 4" xfId="22636" xr:uid="{00000000-0005-0000-0000-000024810000}"/>
    <cellStyle name="Output 2 2 3 8 4" xfId="22637" xr:uid="{00000000-0005-0000-0000-000025810000}"/>
    <cellStyle name="Output 2 2 3 8 5" xfId="22638" xr:uid="{00000000-0005-0000-0000-000026810000}"/>
    <cellStyle name="Output 2 2 3 8 5 2" xfId="22639" xr:uid="{00000000-0005-0000-0000-000027810000}"/>
    <cellStyle name="Output 2 2 3 8 6" xfId="22640" xr:uid="{00000000-0005-0000-0000-000028810000}"/>
    <cellStyle name="Output 2 2 3 8 7" xfId="22641" xr:uid="{00000000-0005-0000-0000-000029810000}"/>
    <cellStyle name="Output 2 2 3 9" xfId="22642" xr:uid="{00000000-0005-0000-0000-00002A810000}"/>
    <cellStyle name="Output 2 2 3 9 2" xfId="22643" xr:uid="{00000000-0005-0000-0000-00002B810000}"/>
    <cellStyle name="Output 2 2 3 9 2 2" xfId="22644" xr:uid="{00000000-0005-0000-0000-00002C810000}"/>
    <cellStyle name="Output 2 2 3 9 2 2 2" xfId="22645" xr:uid="{00000000-0005-0000-0000-00002D810000}"/>
    <cellStyle name="Output 2 2 3 9 2 3" xfId="22646" xr:uid="{00000000-0005-0000-0000-00002E810000}"/>
    <cellStyle name="Output 2 2 3 9 2 4" xfId="22647" xr:uid="{00000000-0005-0000-0000-00002F810000}"/>
    <cellStyle name="Output 2 2 3 9 3" xfId="22648" xr:uid="{00000000-0005-0000-0000-000030810000}"/>
    <cellStyle name="Output 2 2 3 9 3 2" xfId="22649" xr:uid="{00000000-0005-0000-0000-000031810000}"/>
    <cellStyle name="Output 2 2 3 9 3 2 2" xfId="22650" xr:uid="{00000000-0005-0000-0000-000032810000}"/>
    <cellStyle name="Output 2 2 3 9 3 3" xfId="22651" xr:uid="{00000000-0005-0000-0000-000033810000}"/>
    <cellStyle name="Output 2 2 3 9 3 4" xfId="22652" xr:uid="{00000000-0005-0000-0000-000034810000}"/>
    <cellStyle name="Output 2 2 3 9 4" xfId="22653" xr:uid="{00000000-0005-0000-0000-000035810000}"/>
    <cellStyle name="Output 2 2 3 9 5" xfId="22654" xr:uid="{00000000-0005-0000-0000-000036810000}"/>
    <cellStyle name="Output 2 2 3 9 5 2" xfId="22655" xr:uid="{00000000-0005-0000-0000-000037810000}"/>
    <cellStyle name="Output 2 2 3 9 6" xfId="22656" xr:uid="{00000000-0005-0000-0000-000038810000}"/>
    <cellStyle name="Output 2 2 3 9 7" xfId="22657" xr:uid="{00000000-0005-0000-0000-000039810000}"/>
    <cellStyle name="Output 2 2 4" xfId="22658" xr:uid="{00000000-0005-0000-0000-00003A810000}"/>
    <cellStyle name="Output 2 2 4 2" xfId="22659" xr:uid="{00000000-0005-0000-0000-00003B810000}"/>
    <cellStyle name="Output 2 2 4 2 2" xfId="22660" xr:uid="{00000000-0005-0000-0000-00003C810000}"/>
    <cellStyle name="Output 2 2 4 2 2 2" xfId="22661" xr:uid="{00000000-0005-0000-0000-00003D810000}"/>
    <cellStyle name="Output 2 2 4 2 3" xfId="22662" xr:uid="{00000000-0005-0000-0000-00003E810000}"/>
    <cellStyle name="Output 2 2 4 2 4" xfId="22663" xr:uid="{00000000-0005-0000-0000-00003F810000}"/>
    <cellStyle name="Output 2 2 4 3" xfId="22664" xr:uid="{00000000-0005-0000-0000-000040810000}"/>
    <cellStyle name="Output 2 2 4 3 2" xfId="22665" xr:uid="{00000000-0005-0000-0000-000041810000}"/>
    <cellStyle name="Output 2 2 4 3 2 2" xfId="22666" xr:uid="{00000000-0005-0000-0000-000042810000}"/>
    <cellStyle name="Output 2 2 4 3 3" xfId="22667" xr:uid="{00000000-0005-0000-0000-000043810000}"/>
    <cellStyle name="Output 2 2 4 3 4" xfId="22668" xr:uid="{00000000-0005-0000-0000-000044810000}"/>
    <cellStyle name="Output 2 2 4 4" xfId="22669" xr:uid="{00000000-0005-0000-0000-000045810000}"/>
    <cellStyle name="Output 2 2 4 5" xfId="22670" xr:uid="{00000000-0005-0000-0000-000046810000}"/>
    <cellStyle name="Output 2 2 4 6" xfId="22671" xr:uid="{00000000-0005-0000-0000-000047810000}"/>
    <cellStyle name="Output 2 2 4 7" xfId="22672" xr:uid="{00000000-0005-0000-0000-000048810000}"/>
    <cellStyle name="Output 2 2 5" xfId="22673" xr:uid="{00000000-0005-0000-0000-000049810000}"/>
    <cellStyle name="Output 2 2 5 2" xfId="22674" xr:uid="{00000000-0005-0000-0000-00004A810000}"/>
    <cellStyle name="Output 2 2 5 2 2" xfId="22675" xr:uid="{00000000-0005-0000-0000-00004B810000}"/>
    <cellStyle name="Output 2 2 5 2 2 2" xfId="22676" xr:uid="{00000000-0005-0000-0000-00004C810000}"/>
    <cellStyle name="Output 2 2 5 2 3" xfId="22677" xr:uid="{00000000-0005-0000-0000-00004D810000}"/>
    <cellStyle name="Output 2 2 5 2 4" xfId="22678" xr:uid="{00000000-0005-0000-0000-00004E810000}"/>
    <cellStyle name="Output 2 2 5 3" xfId="22679" xr:uid="{00000000-0005-0000-0000-00004F810000}"/>
    <cellStyle name="Output 2 2 5 3 2" xfId="22680" xr:uid="{00000000-0005-0000-0000-000050810000}"/>
    <cellStyle name="Output 2 2 5 3 2 2" xfId="22681" xr:uid="{00000000-0005-0000-0000-000051810000}"/>
    <cellStyle name="Output 2 2 5 3 3" xfId="22682" xr:uid="{00000000-0005-0000-0000-000052810000}"/>
    <cellStyle name="Output 2 2 5 3 4" xfId="22683" xr:uid="{00000000-0005-0000-0000-000053810000}"/>
    <cellStyle name="Output 2 2 5 4" xfId="22684" xr:uid="{00000000-0005-0000-0000-000054810000}"/>
    <cellStyle name="Output 2 2 5 5" xfId="22685" xr:uid="{00000000-0005-0000-0000-000055810000}"/>
    <cellStyle name="Output 2 2 5 5 2" xfId="22686" xr:uid="{00000000-0005-0000-0000-000056810000}"/>
    <cellStyle name="Output 2 2 5 6" xfId="22687" xr:uid="{00000000-0005-0000-0000-000057810000}"/>
    <cellStyle name="Output 2 2 5 7" xfId="22688" xr:uid="{00000000-0005-0000-0000-000058810000}"/>
    <cellStyle name="Output 2 2 6" xfId="22689" xr:uid="{00000000-0005-0000-0000-000059810000}"/>
    <cellStyle name="Output 2 2 6 2" xfId="22690" xr:uid="{00000000-0005-0000-0000-00005A810000}"/>
    <cellStyle name="Output 2 2 6 2 2" xfId="22691" xr:uid="{00000000-0005-0000-0000-00005B810000}"/>
    <cellStyle name="Output 2 2 6 2 2 2" xfId="22692" xr:uid="{00000000-0005-0000-0000-00005C810000}"/>
    <cellStyle name="Output 2 2 6 2 3" xfId="22693" xr:uid="{00000000-0005-0000-0000-00005D810000}"/>
    <cellStyle name="Output 2 2 6 2 4" xfId="22694" xr:uid="{00000000-0005-0000-0000-00005E810000}"/>
    <cellStyle name="Output 2 2 6 3" xfId="22695" xr:uid="{00000000-0005-0000-0000-00005F810000}"/>
    <cellStyle name="Output 2 2 6 3 2" xfId="22696" xr:uid="{00000000-0005-0000-0000-000060810000}"/>
    <cellStyle name="Output 2 2 6 3 2 2" xfId="22697" xr:uid="{00000000-0005-0000-0000-000061810000}"/>
    <cellStyle name="Output 2 2 6 3 3" xfId="22698" xr:uid="{00000000-0005-0000-0000-000062810000}"/>
    <cellStyle name="Output 2 2 6 3 4" xfId="22699" xr:uid="{00000000-0005-0000-0000-000063810000}"/>
    <cellStyle name="Output 2 2 6 4" xfId="22700" xr:uid="{00000000-0005-0000-0000-000064810000}"/>
    <cellStyle name="Output 2 2 6 5" xfId="22701" xr:uid="{00000000-0005-0000-0000-000065810000}"/>
    <cellStyle name="Output 2 2 6 5 2" xfId="22702" xr:uid="{00000000-0005-0000-0000-000066810000}"/>
    <cellStyle name="Output 2 2 6 6" xfId="22703" xr:uid="{00000000-0005-0000-0000-000067810000}"/>
    <cellStyle name="Output 2 2 6 7" xfId="22704" xr:uid="{00000000-0005-0000-0000-000068810000}"/>
    <cellStyle name="Output 2 2 7" xfId="22705" xr:uid="{00000000-0005-0000-0000-000069810000}"/>
    <cellStyle name="Output 2 2 7 2" xfId="22706" xr:uid="{00000000-0005-0000-0000-00006A810000}"/>
    <cellStyle name="Output 2 2 7 2 2" xfId="22707" xr:uid="{00000000-0005-0000-0000-00006B810000}"/>
    <cellStyle name="Output 2 2 7 2 2 2" xfId="22708" xr:uid="{00000000-0005-0000-0000-00006C810000}"/>
    <cellStyle name="Output 2 2 7 2 3" xfId="22709" xr:uid="{00000000-0005-0000-0000-00006D810000}"/>
    <cellStyle name="Output 2 2 7 2 4" xfId="22710" xr:uid="{00000000-0005-0000-0000-00006E810000}"/>
    <cellStyle name="Output 2 2 7 3" xfId="22711" xr:uid="{00000000-0005-0000-0000-00006F810000}"/>
    <cellStyle name="Output 2 2 7 3 2" xfId="22712" xr:uid="{00000000-0005-0000-0000-000070810000}"/>
    <cellStyle name="Output 2 2 7 3 2 2" xfId="22713" xr:uid="{00000000-0005-0000-0000-000071810000}"/>
    <cellStyle name="Output 2 2 7 3 3" xfId="22714" xr:uid="{00000000-0005-0000-0000-000072810000}"/>
    <cellStyle name="Output 2 2 7 3 4" xfId="22715" xr:uid="{00000000-0005-0000-0000-000073810000}"/>
    <cellStyle name="Output 2 2 7 4" xfId="22716" xr:uid="{00000000-0005-0000-0000-000074810000}"/>
    <cellStyle name="Output 2 2 7 5" xfId="22717" xr:uid="{00000000-0005-0000-0000-000075810000}"/>
    <cellStyle name="Output 2 2 7 5 2" xfId="22718" xr:uid="{00000000-0005-0000-0000-000076810000}"/>
    <cellStyle name="Output 2 2 7 6" xfId="22719" xr:uid="{00000000-0005-0000-0000-000077810000}"/>
    <cellStyle name="Output 2 2 7 7" xfId="22720" xr:uid="{00000000-0005-0000-0000-000078810000}"/>
    <cellStyle name="Output 2 2 8" xfId="22721" xr:uid="{00000000-0005-0000-0000-000079810000}"/>
    <cellStyle name="Output 2 2 8 2" xfId="22722" xr:uid="{00000000-0005-0000-0000-00007A810000}"/>
    <cellStyle name="Output 2 2 8 2 2" xfId="22723" xr:uid="{00000000-0005-0000-0000-00007B810000}"/>
    <cellStyle name="Output 2 2 8 2 2 2" xfId="22724" xr:uid="{00000000-0005-0000-0000-00007C810000}"/>
    <cellStyle name="Output 2 2 8 2 3" xfId="22725" xr:uid="{00000000-0005-0000-0000-00007D810000}"/>
    <cellStyle name="Output 2 2 8 2 4" xfId="22726" xr:uid="{00000000-0005-0000-0000-00007E810000}"/>
    <cellStyle name="Output 2 2 8 3" xfId="22727" xr:uid="{00000000-0005-0000-0000-00007F810000}"/>
    <cellStyle name="Output 2 2 8 3 2" xfId="22728" xr:uid="{00000000-0005-0000-0000-000080810000}"/>
    <cellStyle name="Output 2 2 8 3 2 2" xfId="22729" xr:uid="{00000000-0005-0000-0000-000081810000}"/>
    <cellStyle name="Output 2 2 8 3 3" xfId="22730" xr:uid="{00000000-0005-0000-0000-000082810000}"/>
    <cellStyle name="Output 2 2 8 3 4" xfId="22731" xr:uid="{00000000-0005-0000-0000-000083810000}"/>
    <cellStyle name="Output 2 2 8 4" xfId="22732" xr:uid="{00000000-0005-0000-0000-000084810000}"/>
    <cellStyle name="Output 2 2 8 5" xfId="22733" xr:uid="{00000000-0005-0000-0000-000085810000}"/>
    <cellStyle name="Output 2 2 8 5 2" xfId="22734" xr:uid="{00000000-0005-0000-0000-000086810000}"/>
    <cellStyle name="Output 2 2 8 6" xfId="22735" xr:uid="{00000000-0005-0000-0000-000087810000}"/>
    <cellStyle name="Output 2 2 8 7" xfId="22736" xr:uid="{00000000-0005-0000-0000-000088810000}"/>
    <cellStyle name="Output 2 2 9" xfId="22737" xr:uid="{00000000-0005-0000-0000-000089810000}"/>
    <cellStyle name="Output 2 2 9 2" xfId="22738" xr:uid="{00000000-0005-0000-0000-00008A810000}"/>
    <cellStyle name="Output 2 2 9 2 2" xfId="22739" xr:uid="{00000000-0005-0000-0000-00008B810000}"/>
    <cellStyle name="Output 2 2 9 2 2 2" xfId="22740" xr:uid="{00000000-0005-0000-0000-00008C810000}"/>
    <cellStyle name="Output 2 2 9 2 3" xfId="22741" xr:uid="{00000000-0005-0000-0000-00008D810000}"/>
    <cellStyle name="Output 2 2 9 2 4" xfId="22742" xr:uid="{00000000-0005-0000-0000-00008E810000}"/>
    <cellStyle name="Output 2 2 9 3" xfId="22743" xr:uid="{00000000-0005-0000-0000-00008F810000}"/>
    <cellStyle name="Output 2 2 9 3 2" xfId="22744" xr:uid="{00000000-0005-0000-0000-000090810000}"/>
    <cellStyle name="Output 2 2 9 3 2 2" xfId="22745" xr:uid="{00000000-0005-0000-0000-000091810000}"/>
    <cellStyle name="Output 2 2 9 3 3" xfId="22746" xr:uid="{00000000-0005-0000-0000-000092810000}"/>
    <cellStyle name="Output 2 2 9 3 4" xfId="22747" xr:uid="{00000000-0005-0000-0000-000093810000}"/>
    <cellStyle name="Output 2 2 9 4" xfId="22748" xr:uid="{00000000-0005-0000-0000-000094810000}"/>
    <cellStyle name="Output 2 2 9 5" xfId="22749" xr:uid="{00000000-0005-0000-0000-000095810000}"/>
    <cellStyle name="Output 2 2 9 5 2" xfId="22750" xr:uid="{00000000-0005-0000-0000-000096810000}"/>
    <cellStyle name="Output 2 2 9 6" xfId="22751" xr:uid="{00000000-0005-0000-0000-000097810000}"/>
    <cellStyle name="Output 2 2 9 7" xfId="22752" xr:uid="{00000000-0005-0000-0000-000098810000}"/>
    <cellStyle name="Output 2 20" xfId="22753" xr:uid="{00000000-0005-0000-0000-000099810000}"/>
    <cellStyle name="Output 2 21" xfId="22754" xr:uid="{00000000-0005-0000-0000-00009A810000}"/>
    <cellStyle name="Output 2 22" xfId="22755" xr:uid="{00000000-0005-0000-0000-00009B810000}"/>
    <cellStyle name="Output 2 3" xfId="22756" xr:uid="{00000000-0005-0000-0000-00009C810000}"/>
    <cellStyle name="Output 2 3 10" xfId="22757" xr:uid="{00000000-0005-0000-0000-00009D810000}"/>
    <cellStyle name="Output 2 3 10 2" xfId="22758" xr:uid="{00000000-0005-0000-0000-00009E810000}"/>
    <cellStyle name="Output 2 3 10 2 2" xfId="22759" xr:uid="{00000000-0005-0000-0000-00009F810000}"/>
    <cellStyle name="Output 2 3 10 2 2 2" xfId="22760" xr:uid="{00000000-0005-0000-0000-0000A0810000}"/>
    <cellStyle name="Output 2 3 10 2 3" xfId="22761" xr:uid="{00000000-0005-0000-0000-0000A1810000}"/>
    <cellStyle name="Output 2 3 10 2 4" xfId="22762" xr:uid="{00000000-0005-0000-0000-0000A2810000}"/>
    <cellStyle name="Output 2 3 10 3" xfId="22763" xr:uid="{00000000-0005-0000-0000-0000A3810000}"/>
    <cellStyle name="Output 2 3 10 3 2" xfId="22764" xr:uid="{00000000-0005-0000-0000-0000A4810000}"/>
    <cellStyle name="Output 2 3 10 3 2 2" xfId="22765" xr:uid="{00000000-0005-0000-0000-0000A5810000}"/>
    <cellStyle name="Output 2 3 10 3 3" xfId="22766" xr:uid="{00000000-0005-0000-0000-0000A6810000}"/>
    <cellStyle name="Output 2 3 10 3 4" xfId="22767" xr:uid="{00000000-0005-0000-0000-0000A7810000}"/>
    <cellStyle name="Output 2 3 10 4" xfId="22768" xr:uid="{00000000-0005-0000-0000-0000A8810000}"/>
    <cellStyle name="Output 2 3 10 5" xfId="22769" xr:uid="{00000000-0005-0000-0000-0000A9810000}"/>
    <cellStyle name="Output 2 3 10 5 2" xfId="22770" xr:uid="{00000000-0005-0000-0000-0000AA810000}"/>
    <cellStyle name="Output 2 3 10 6" xfId="22771" xr:uid="{00000000-0005-0000-0000-0000AB810000}"/>
    <cellStyle name="Output 2 3 10 7" xfId="22772" xr:uid="{00000000-0005-0000-0000-0000AC810000}"/>
    <cellStyle name="Output 2 3 11" xfId="22773" xr:uid="{00000000-0005-0000-0000-0000AD810000}"/>
    <cellStyle name="Output 2 3 11 2" xfId="22774" xr:uid="{00000000-0005-0000-0000-0000AE810000}"/>
    <cellStyle name="Output 2 3 11 2 2" xfId="22775" xr:uid="{00000000-0005-0000-0000-0000AF810000}"/>
    <cellStyle name="Output 2 3 11 2 2 2" xfId="22776" xr:uid="{00000000-0005-0000-0000-0000B0810000}"/>
    <cellStyle name="Output 2 3 11 2 3" xfId="22777" xr:uid="{00000000-0005-0000-0000-0000B1810000}"/>
    <cellStyle name="Output 2 3 11 2 4" xfId="22778" xr:uid="{00000000-0005-0000-0000-0000B2810000}"/>
    <cellStyle name="Output 2 3 11 3" xfId="22779" xr:uid="{00000000-0005-0000-0000-0000B3810000}"/>
    <cellStyle name="Output 2 3 11 3 2" xfId="22780" xr:uid="{00000000-0005-0000-0000-0000B4810000}"/>
    <cellStyle name="Output 2 3 11 3 2 2" xfId="22781" xr:uid="{00000000-0005-0000-0000-0000B5810000}"/>
    <cellStyle name="Output 2 3 11 3 3" xfId="22782" xr:uid="{00000000-0005-0000-0000-0000B6810000}"/>
    <cellStyle name="Output 2 3 11 3 4" xfId="22783" xr:uid="{00000000-0005-0000-0000-0000B7810000}"/>
    <cellStyle name="Output 2 3 11 4" xfId="22784" xr:uid="{00000000-0005-0000-0000-0000B8810000}"/>
    <cellStyle name="Output 2 3 11 5" xfId="22785" xr:uid="{00000000-0005-0000-0000-0000B9810000}"/>
    <cellStyle name="Output 2 3 11 5 2" xfId="22786" xr:uid="{00000000-0005-0000-0000-0000BA810000}"/>
    <cellStyle name="Output 2 3 11 6" xfId="22787" xr:uid="{00000000-0005-0000-0000-0000BB810000}"/>
    <cellStyle name="Output 2 3 11 7" xfId="22788" xr:uid="{00000000-0005-0000-0000-0000BC810000}"/>
    <cellStyle name="Output 2 3 12" xfId="22789" xr:uid="{00000000-0005-0000-0000-0000BD810000}"/>
    <cellStyle name="Output 2 3 12 2" xfId="22790" xr:uid="{00000000-0005-0000-0000-0000BE810000}"/>
    <cellStyle name="Output 2 3 12 2 2" xfId="22791" xr:uid="{00000000-0005-0000-0000-0000BF810000}"/>
    <cellStyle name="Output 2 3 12 2 2 2" xfId="22792" xr:uid="{00000000-0005-0000-0000-0000C0810000}"/>
    <cellStyle name="Output 2 3 12 2 3" xfId="22793" xr:uid="{00000000-0005-0000-0000-0000C1810000}"/>
    <cellStyle name="Output 2 3 12 2 4" xfId="22794" xr:uid="{00000000-0005-0000-0000-0000C2810000}"/>
    <cellStyle name="Output 2 3 12 3" xfId="22795" xr:uid="{00000000-0005-0000-0000-0000C3810000}"/>
    <cellStyle name="Output 2 3 12 3 2" xfId="22796" xr:uid="{00000000-0005-0000-0000-0000C4810000}"/>
    <cellStyle name="Output 2 3 12 3 2 2" xfId="22797" xr:uid="{00000000-0005-0000-0000-0000C5810000}"/>
    <cellStyle name="Output 2 3 12 3 3" xfId="22798" xr:uid="{00000000-0005-0000-0000-0000C6810000}"/>
    <cellStyle name="Output 2 3 12 3 4" xfId="22799" xr:uid="{00000000-0005-0000-0000-0000C7810000}"/>
    <cellStyle name="Output 2 3 12 4" xfId="22800" xr:uid="{00000000-0005-0000-0000-0000C8810000}"/>
    <cellStyle name="Output 2 3 12 5" xfId="22801" xr:uid="{00000000-0005-0000-0000-0000C9810000}"/>
    <cellStyle name="Output 2 3 12 5 2" xfId="22802" xr:uid="{00000000-0005-0000-0000-0000CA810000}"/>
    <cellStyle name="Output 2 3 12 6" xfId="22803" xr:uid="{00000000-0005-0000-0000-0000CB810000}"/>
    <cellStyle name="Output 2 3 12 7" xfId="22804" xr:uid="{00000000-0005-0000-0000-0000CC810000}"/>
    <cellStyle name="Output 2 3 13" xfId="22805" xr:uid="{00000000-0005-0000-0000-0000CD810000}"/>
    <cellStyle name="Output 2 3 13 2" xfId="22806" xr:uid="{00000000-0005-0000-0000-0000CE810000}"/>
    <cellStyle name="Output 2 3 13 2 2" xfId="22807" xr:uid="{00000000-0005-0000-0000-0000CF810000}"/>
    <cellStyle name="Output 2 3 13 2 2 2" xfId="22808" xr:uid="{00000000-0005-0000-0000-0000D0810000}"/>
    <cellStyle name="Output 2 3 13 2 3" xfId="22809" xr:uid="{00000000-0005-0000-0000-0000D1810000}"/>
    <cellStyle name="Output 2 3 13 2 4" xfId="22810" xr:uid="{00000000-0005-0000-0000-0000D2810000}"/>
    <cellStyle name="Output 2 3 13 3" xfId="22811" xr:uid="{00000000-0005-0000-0000-0000D3810000}"/>
    <cellStyle name="Output 2 3 13 3 2" xfId="22812" xr:uid="{00000000-0005-0000-0000-0000D4810000}"/>
    <cellStyle name="Output 2 3 13 3 2 2" xfId="22813" xr:uid="{00000000-0005-0000-0000-0000D5810000}"/>
    <cellStyle name="Output 2 3 13 3 3" xfId="22814" xr:uid="{00000000-0005-0000-0000-0000D6810000}"/>
    <cellStyle name="Output 2 3 13 3 4" xfId="22815" xr:uid="{00000000-0005-0000-0000-0000D7810000}"/>
    <cellStyle name="Output 2 3 13 4" xfId="22816" xr:uid="{00000000-0005-0000-0000-0000D8810000}"/>
    <cellStyle name="Output 2 3 13 5" xfId="22817" xr:uid="{00000000-0005-0000-0000-0000D9810000}"/>
    <cellStyle name="Output 2 3 13 5 2" xfId="22818" xr:uid="{00000000-0005-0000-0000-0000DA810000}"/>
    <cellStyle name="Output 2 3 13 6" xfId="22819" xr:uid="{00000000-0005-0000-0000-0000DB810000}"/>
    <cellStyle name="Output 2 3 13 7" xfId="22820" xr:uid="{00000000-0005-0000-0000-0000DC810000}"/>
    <cellStyle name="Output 2 3 14" xfId="22821" xr:uid="{00000000-0005-0000-0000-0000DD810000}"/>
    <cellStyle name="Output 2 3 14 2" xfId="22822" xr:uid="{00000000-0005-0000-0000-0000DE810000}"/>
    <cellStyle name="Output 2 3 14 2 2" xfId="22823" xr:uid="{00000000-0005-0000-0000-0000DF810000}"/>
    <cellStyle name="Output 2 3 14 2 2 2" xfId="22824" xr:uid="{00000000-0005-0000-0000-0000E0810000}"/>
    <cellStyle name="Output 2 3 14 2 3" xfId="22825" xr:uid="{00000000-0005-0000-0000-0000E1810000}"/>
    <cellStyle name="Output 2 3 14 2 4" xfId="22826" xr:uid="{00000000-0005-0000-0000-0000E2810000}"/>
    <cellStyle name="Output 2 3 14 3" xfId="22827" xr:uid="{00000000-0005-0000-0000-0000E3810000}"/>
    <cellStyle name="Output 2 3 14 3 2" xfId="22828" xr:uid="{00000000-0005-0000-0000-0000E4810000}"/>
    <cellStyle name="Output 2 3 14 3 2 2" xfId="22829" xr:uid="{00000000-0005-0000-0000-0000E5810000}"/>
    <cellStyle name="Output 2 3 14 3 3" xfId="22830" xr:uid="{00000000-0005-0000-0000-0000E6810000}"/>
    <cellStyle name="Output 2 3 14 3 4" xfId="22831" xr:uid="{00000000-0005-0000-0000-0000E7810000}"/>
    <cellStyle name="Output 2 3 14 4" xfId="22832" xr:uid="{00000000-0005-0000-0000-0000E8810000}"/>
    <cellStyle name="Output 2 3 14 5" xfId="22833" xr:uid="{00000000-0005-0000-0000-0000E9810000}"/>
    <cellStyle name="Output 2 3 14 5 2" xfId="22834" xr:uid="{00000000-0005-0000-0000-0000EA810000}"/>
    <cellStyle name="Output 2 3 14 6" xfId="22835" xr:uid="{00000000-0005-0000-0000-0000EB810000}"/>
    <cellStyle name="Output 2 3 14 7" xfId="22836" xr:uid="{00000000-0005-0000-0000-0000EC810000}"/>
    <cellStyle name="Output 2 3 15" xfId="22837" xr:uid="{00000000-0005-0000-0000-0000ED810000}"/>
    <cellStyle name="Output 2 3 15 2" xfId="22838" xr:uid="{00000000-0005-0000-0000-0000EE810000}"/>
    <cellStyle name="Output 2 3 15 2 2" xfId="22839" xr:uid="{00000000-0005-0000-0000-0000EF810000}"/>
    <cellStyle name="Output 2 3 15 2 2 2" xfId="22840" xr:uid="{00000000-0005-0000-0000-0000F0810000}"/>
    <cellStyle name="Output 2 3 15 2 3" xfId="22841" xr:uid="{00000000-0005-0000-0000-0000F1810000}"/>
    <cellStyle name="Output 2 3 15 2 4" xfId="22842" xr:uid="{00000000-0005-0000-0000-0000F2810000}"/>
    <cellStyle name="Output 2 3 15 3" xfId="22843" xr:uid="{00000000-0005-0000-0000-0000F3810000}"/>
    <cellStyle name="Output 2 3 15 3 2" xfId="22844" xr:uid="{00000000-0005-0000-0000-0000F4810000}"/>
    <cellStyle name="Output 2 3 15 3 2 2" xfId="22845" xr:uid="{00000000-0005-0000-0000-0000F5810000}"/>
    <cellStyle name="Output 2 3 15 3 3" xfId="22846" xr:uid="{00000000-0005-0000-0000-0000F6810000}"/>
    <cellStyle name="Output 2 3 15 3 4" xfId="22847" xr:uid="{00000000-0005-0000-0000-0000F7810000}"/>
    <cellStyle name="Output 2 3 15 4" xfId="22848" xr:uid="{00000000-0005-0000-0000-0000F8810000}"/>
    <cellStyle name="Output 2 3 15 4 2" xfId="22849" xr:uid="{00000000-0005-0000-0000-0000F9810000}"/>
    <cellStyle name="Output 2 3 15 5" xfId="22850" xr:uid="{00000000-0005-0000-0000-0000FA810000}"/>
    <cellStyle name="Output 2 3 15 6" xfId="22851" xr:uid="{00000000-0005-0000-0000-0000FB810000}"/>
    <cellStyle name="Output 2 3 16" xfId="22852" xr:uid="{00000000-0005-0000-0000-0000FC810000}"/>
    <cellStyle name="Output 2 3 2" xfId="22853" xr:uid="{00000000-0005-0000-0000-0000FD810000}"/>
    <cellStyle name="Output 2 3 2 10" xfId="22854" xr:uid="{00000000-0005-0000-0000-0000FE810000}"/>
    <cellStyle name="Output 2 3 2 10 2" xfId="22855" xr:uid="{00000000-0005-0000-0000-0000FF810000}"/>
    <cellStyle name="Output 2 3 2 10 2 2" xfId="22856" xr:uid="{00000000-0005-0000-0000-000000820000}"/>
    <cellStyle name="Output 2 3 2 10 2 2 2" xfId="22857" xr:uid="{00000000-0005-0000-0000-000001820000}"/>
    <cellStyle name="Output 2 3 2 10 2 3" xfId="22858" xr:uid="{00000000-0005-0000-0000-000002820000}"/>
    <cellStyle name="Output 2 3 2 10 2 4" xfId="22859" xr:uid="{00000000-0005-0000-0000-000003820000}"/>
    <cellStyle name="Output 2 3 2 10 3" xfId="22860" xr:uid="{00000000-0005-0000-0000-000004820000}"/>
    <cellStyle name="Output 2 3 2 10 3 2" xfId="22861" xr:uid="{00000000-0005-0000-0000-000005820000}"/>
    <cellStyle name="Output 2 3 2 10 3 2 2" xfId="22862" xr:uid="{00000000-0005-0000-0000-000006820000}"/>
    <cellStyle name="Output 2 3 2 10 3 3" xfId="22863" xr:uid="{00000000-0005-0000-0000-000007820000}"/>
    <cellStyle name="Output 2 3 2 10 3 4" xfId="22864" xr:uid="{00000000-0005-0000-0000-000008820000}"/>
    <cellStyle name="Output 2 3 2 10 4" xfId="22865" xr:uid="{00000000-0005-0000-0000-000009820000}"/>
    <cellStyle name="Output 2 3 2 10 5" xfId="22866" xr:uid="{00000000-0005-0000-0000-00000A820000}"/>
    <cellStyle name="Output 2 3 2 10 5 2" xfId="22867" xr:uid="{00000000-0005-0000-0000-00000B820000}"/>
    <cellStyle name="Output 2 3 2 10 6" xfId="22868" xr:uid="{00000000-0005-0000-0000-00000C820000}"/>
    <cellStyle name="Output 2 3 2 10 7" xfId="22869" xr:uid="{00000000-0005-0000-0000-00000D820000}"/>
    <cellStyle name="Output 2 3 2 11" xfId="22870" xr:uid="{00000000-0005-0000-0000-00000E820000}"/>
    <cellStyle name="Output 2 3 2 11 2" xfId="22871" xr:uid="{00000000-0005-0000-0000-00000F820000}"/>
    <cellStyle name="Output 2 3 2 11 2 2" xfId="22872" xr:uid="{00000000-0005-0000-0000-000010820000}"/>
    <cellStyle name="Output 2 3 2 11 2 2 2" xfId="22873" xr:uid="{00000000-0005-0000-0000-000011820000}"/>
    <cellStyle name="Output 2 3 2 11 2 3" xfId="22874" xr:uid="{00000000-0005-0000-0000-000012820000}"/>
    <cellStyle name="Output 2 3 2 11 2 4" xfId="22875" xr:uid="{00000000-0005-0000-0000-000013820000}"/>
    <cellStyle name="Output 2 3 2 11 3" xfId="22876" xr:uid="{00000000-0005-0000-0000-000014820000}"/>
    <cellStyle name="Output 2 3 2 11 3 2" xfId="22877" xr:uid="{00000000-0005-0000-0000-000015820000}"/>
    <cellStyle name="Output 2 3 2 11 3 2 2" xfId="22878" xr:uid="{00000000-0005-0000-0000-000016820000}"/>
    <cellStyle name="Output 2 3 2 11 3 3" xfId="22879" xr:uid="{00000000-0005-0000-0000-000017820000}"/>
    <cellStyle name="Output 2 3 2 11 3 4" xfId="22880" xr:uid="{00000000-0005-0000-0000-000018820000}"/>
    <cellStyle name="Output 2 3 2 11 4" xfId="22881" xr:uid="{00000000-0005-0000-0000-000019820000}"/>
    <cellStyle name="Output 2 3 2 11 5" xfId="22882" xr:uid="{00000000-0005-0000-0000-00001A820000}"/>
    <cellStyle name="Output 2 3 2 11 5 2" xfId="22883" xr:uid="{00000000-0005-0000-0000-00001B820000}"/>
    <cellStyle name="Output 2 3 2 11 6" xfId="22884" xr:uid="{00000000-0005-0000-0000-00001C820000}"/>
    <cellStyle name="Output 2 3 2 11 7" xfId="22885" xr:uid="{00000000-0005-0000-0000-00001D820000}"/>
    <cellStyle name="Output 2 3 2 12" xfId="22886" xr:uid="{00000000-0005-0000-0000-00001E820000}"/>
    <cellStyle name="Output 2 3 2 12 2" xfId="22887" xr:uid="{00000000-0005-0000-0000-00001F820000}"/>
    <cellStyle name="Output 2 3 2 12 2 2" xfId="22888" xr:uid="{00000000-0005-0000-0000-000020820000}"/>
    <cellStyle name="Output 2 3 2 12 2 2 2" xfId="22889" xr:uid="{00000000-0005-0000-0000-000021820000}"/>
    <cellStyle name="Output 2 3 2 12 2 3" xfId="22890" xr:uid="{00000000-0005-0000-0000-000022820000}"/>
    <cellStyle name="Output 2 3 2 12 2 4" xfId="22891" xr:uid="{00000000-0005-0000-0000-000023820000}"/>
    <cellStyle name="Output 2 3 2 12 3" xfId="22892" xr:uid="{00000000-0005-0000-0000-000024820000}"/>
    <cellStyle name="Output 2 3 2 12 3 2" xfId="22893" xr:uid="{00000000-0005-0000-0000-000025820000}"/>
    <cellStyle name="Output 2 3 2 12 3 2 2" xfId="22894" xr:uid="{00000000-0005-0000-0000-000026820000}"/>
    <cellStyle name="Output 2 3 2 12 3 3" xfId="22895" xr:uid="{00000000-0005-0000-0000-000027820000}"/>
    <cellStyle name="Output 2 3 2 12 3 4" xfId="22896" xr:uid="{00000000-0005-0000-0000-000028820000}"/>
    <cellStyle name="Output 2 3 2 12 4" xfId="22897" xr:uid="{00000000-0005-0000-0000-000029820000}"/>
    <cellStyle name="Output 2 3 2 12 5" xfId="22898" xr:uid="{00000000-0005-0000-0000-00002A820000}"/>
    <cellStyle name="Output 2 3 2 12 5 2" xfId="22899" xr:uid="{00000000-0005-0000-0000-00002B820000}"/>
    <cellStyle name="Output 2 3 2 12 6" xfId="22900" xr:uid="{00000000-0005-0000-0000-00002C820000}"/>
    <cellStyle name="Output 2 3 2 12 7" xfId="22901" xr:uid="{00000000-0005-0000-0000-00002D820000}"/>
    <cellStyle name="Output 2 3 2 13" xfId="22902" xr:uid="{00000000-0005-0000-0000-00002E820000}"/>
    <cellStyle name="Output 2 3 2 13 2" xfId="22903" xr:uid="{00000000-0005-0000-0000-00002F820000}"/>
    <cellStyle name="Output 2 3 2 13 2 2" xfId="22904" xr:uid="{00000000-0005-0000-0000-000030820000}"/>
    <cellStyle name="Output 2 3 2 13 2 2 2" xfId="22905" xr:uid="{00000000-0005-0000-0000-000031820000}"/>
    <cellStyle name="Output 2 3 2 13 2 3" xfId="22906" xr:uid="{00000000-0005-0000-0000-000032820000}"/>
    <cellStyle name="Output 2 3 2 13 2 4" xfId="22907" xr:uid="{00000000-0005-0000-0000-000033820000}"/>
    <cellStyle name="Output 2 3 2 13 3" xfId="22908" xr:uid="{00000000-0005-0000-0000-000034820000}"/>
    <cellStyle name="Output 2 3 2 13 3 2" xfId="22909" xr:uid="{00000000-0005-0000-0000-000035820000}"/>
    <cellStyle name="Output 2 3 2 13 3 2 2" xfId="22910" xr:uid="{00000000-0005-0000-0000-000036820000}"/>
    <cellStyle name="Output 2 3 2 13 3 3" xfId="22911" xr:uid="{00000000-0005-0000-0000-000037820000}"/>
    <cellStyle name="Output 2 3 2 13 3 4" xfId="22912" xr:uid="{00000000-0005-0000-0000-000038820000}"/>
    <cellStyle name="Output 2 3 2 13 4" xfId="22913" xr:uid="{00000000-0005-0000-0000-000039820000}"/>
    <cellStyle name="Output 2 3 2 13 5" xfId="22914" xr:uid="{00000000-0005-0000-0000-00003A820000}"/>
    <cellStyle name="Output 2 3 2 13 5 2" xfId="22915" xr:uid="{00000000-0005-0000-0000-00003B820000}"/>
    <cellStyle name="Output 2 3 2 13 6" xfId="22916" xr:uid="{00000000-0005-0000-0000-00003C820000}"/>
    <cellStyle name="Output 2 3 2 13 7" xfId="22917" xr:uid="{00000000-0005-0000-0000-00003D820000}"/>
    <cellStyle name="Output 2 3 2 14" xfId="22918" xr:uid="{00000000-0005-0000-0000-00003E820000}"/>
    <cellStyle name="Output 2 3 2 14 2" xfId="22919" xr:uid="{00000000-0005-0000-0000-00003F820000}"/>
    <cellStyle name="Output 2 3 2 14 2 2" xfId="22920" xr:uid="{00000000-0005-0000-0000-000040820000}"/>
    <cellStyle name="Output 2 3 2 14 2 2 2" xfId="22921" xr:uid="{00000000-0005-0000-0000-000041820000}"/>
    <cellStyle name="Output 2 3 2 14 2 3" xfId="22922" xr:uid="{00000000-0005-0000-0000-000042820000}"/>
    <cellStyle name="Output 2 3 2 14 2 4" xfId="22923" xr:uid="{00000000-0005-0000-0000-000043820000}"/>
    <cellStyle name="Output 2 3 2 14 3" xfId="22924" xr:uid="{00000000-0005-0000-0000-000044820000}"/>
    <cellStyle name="Output 2 3 2 14 3 2" xfId="22925" xr:uid="{00000000-0005-0000-0000-000045820000}"/>
    <cellStyle name="Output 2 3 2 14 3 2 2" xfId="22926" xr:uid="{00000000-0005-0000-0000-000046820000}"/>
    <cellStyle name="Output 2 3 2 14 3 3" xfId="22927" xr:uid="{00000000-0005-0000-0000-000047820000}"/>
    <cellStyle name="Output 2 3 2 14 3 4" xfId="22928" xr:uid="{00000000-0005-0000-0000-000048820000}"/>
    <cellStyle name="Output 2 3 2 14 4" xfId="22929" xr:uid="{00000000-0005-0000-0000-000049820000}"/>
    <cellStyle name="Output 2 3 2 14 4 2" xfId="22930" xr:uid="{00000000-0005-0000-0000-00004A820000}"/>
    <cellStyle name="Output 2 3 2 14 5" xfId="22931" xr:uid="{00000000-0005-0000-0000-00004B820000}"/>
    <cellStyle name="Output 2 3 2 14 6" xfId="22932" xr:uid="{00000000-0005-0000-0000-00004C820000}"/>
    <cellStyle name="Output 2 3 2 15" xfId="22933" xr:uid="{00000000-0005-0000-0000-00004D820000}"/>
    <cellStyle name="Output 2 3 2 15 2" xfId="22934" xr:uid="{00000000-0005-0000-0000-00004E820000}"/>
    <cellStyle name="Output 2 3 2 15 2 2" xfId="22935" xr:uid="{00000000-0005-0000-0000-00004F820000}"/>
    <cellStyle name="Output 2 3 2 15 3" xfId="22936" xr:uid="{00000000-0005-0000-0000-000050820000}"/>
    <cellStyle name="Output 2 3 2 15 4" xfId="22937" xr:uid="{00000000-0005-0000-0000-000051820000}"/>
    <cellStyle name="Output 2 3 2 16" xfId="22938" xr:uid="{00000000-0005-0000-0000-000052820000}"/>
    <cellStyle name="Output 2 3 2 17" xfId="22939" xr:uid="{00000000-0005-0000-0000-000053820000}"/>
    <cellStyle name="Output 2 3 2 2" xfId="22940" xr:uid="{00000000-0005-0000-0000-000054820000}"/>
    <cellStyle name="Output 2 3 2 2 2" xfId="22941" xr:uid="{00000000-0005-0000-0000-000055820000}"/>
    <cellStyle name="Output 2 3 2 2 2 2" xfId="22942" xr:uid="{00000000-0005-0000-0000-000056820000}"/>
    <cellStyle name="Output 2 3 2 2 2 2 2" xfId="22943" xr:uid="{00000000-0005-0000-0000-000057820000}"/>
    <cellStyle name="Output 2 3 2 2 2 3" xfId="22944" xr:uid="{00000000-0005-0000-0000-000058820000}"/>
    <cellStyle name="Output 2 3 2 2 2 4" xfId="22945" xr:uid="{00000000-0005-0000-0000-000059820000}"/>
    <cellStyle name="Output 2 3 2 2 3" xfId="22946" xr:uid="{00000000-0005-0000-0000-00005A820000}"/>
    <cellStyle name="Output 2 3 2 2 3 2" xfId="22947" xr:uid="{00000000-0005-0000-0000-00005B820000}"/>
    <cellStyle name="Output 2 3 2 2 3 2 2" xfId="22948" xr:uid="{00000000-0005-0000-0000-00005C820000}"/>
    <cellStyle name="Output 2 3 2 2 3 3" xfId="22949" xr:uid="{00000000-0005-0000-0000-00005D820000}"/>
    <cellStyle name="Output 2 3 2 2 3 4" xfId="22950" xr:uid="{00000000-0005-0000-0000-00005E820000}"/>
    <cellStyle name="Output 2 3 2 2 4" xfId="22951" xr:uid="{00000000-0005-0000-0000-00005F820000}"/>
    <cellStyle name="Output 2 3 2 2 5" xfId="22952" xr:uid="{00000000-0005-0000-0000-000060820000}"/>
    <cellStyle name="Output 2 3 2 2 6" xfId="22953" xr:uid="{00000000-0005-0000-0000-000061820000}"/>
    <cellStyle name="Output 2 3 2 2 7" xfId="22954" xr:uid="{00000000-0005-0000-0000-000062820000}"/>
    <cellStyle name="Output 2 3 2 3" xfId="22955" xr:uid="{00000000-0005-0000-0000-000063820000}"/>
    <cellStyle name="Output 2 3 2 3 2" xfId="22956" xr:uid="{00000000-0005-0000-0000-000064820000}"/>
    <cellStyle name="Output 2 3 2 3 2 2" xfId="22957" xr:uid="{00000000-0005-0000-0000-000065820000}"/>
    <cellStyle name="Output 2 3 2 3 2 2 2" xfId="22958" xr:uid="{00000000-0005-0000-0000-000066820000}"/>
    <cellStyle name="Output 2 3 2 3 2 3" xfId="22959" xr:uid="{00000000-0005-0000-0000-000067820000}"/>
    <cellStyle name="Output 2 3 2 3 2 4" xfId="22960" xr:uid="{00000000-0005-0000-0000-000068820000}"/>
    <cellStyle name="Output 2 3 2 3 3" xfId="22961" xr:uid="{00000000-0005-0000-0000-000069820000}"/>
    <cellStyle name="Output 2 3 2 3 3 2" xfId="22962" xr:uid="{00000000-0005-0000-0000-00006A820000}"/>
    <cellStyle name="Output 2 3 2 3 3 2 2" xfId="22963" xr:uid="{00000000-0005-0000-0000-00006B820000}"/>
    <cellStyle name="Output 2 3 2 3 3 3" xfId="22964" xr:uid="{00000000-0005-0000-0000-00006C820000}"/>
    <cellStyle name="Output 2 3 2 3 3 4" xfId="22965" xr:uid="{00000000-0005-0000-0000-00006D820000}"/>
    <cellStyle name="Output 2 3 2 3 4" xfId="22966" xr:uid="{00000000-0005-0000-0000-00006E820000}"/>
    <cellStyle name="Output 2 3 2 3 5" xfId="22967" xr:uid="{00000000-0005-0000-0000-00006F820000}"/>
    <cellStyle name="Output 2 3 2 3 5 2" xfId="22968" xr:uid="{00000000-0005-0000-0000-000070820000}"/>
    <cellStyle name="Output 2 3 2 3 6" xfId="22969" xr:uid="{00000000-0005-0000-0000-000071820000}"/>
    <cellStyle name="Output 2 3 2 3 7" xfId="22970" xr:uid="{00000000-0005-0000-0000-000072820000}"/>
    <cellStyle name="Output 2 3 2 4" xfId="22971" xr:uid="{00000000-0005-0000-0000-000073820000}"/>
    <cellStyle name="Output 2 3 2 4 2" xfId="22972" xr:uid="{00000000-0005-0000-0000-000074820000}"/>
    <cellStyle name="Output 2 3 2 4 2 2" xfId="22973" xr:uid="{00000000-0005-0000-0000-000075820000}"/>
    <cellStyle name="Output 2 3 2 4 2 2 2" xfId="22974" xr:uid="{00000000-0005-0000-0000-000076820000}"/>
    <cellStyle name="Output 2 3 2 4 2 3" xfId="22975" xr:uid="{00000000-0005-0000-0000-000077820000}"/>
    <cellStyle name="Output 2 3 2 4 2 4" xfId="22976" xr:uid="{00000000-0005-0000-0000-000078820000}"/>
    <cellStyle name="Output 2 3 2 4 3" xfId="22977" xr:uid="{00000000-0005-0000-0000-000079820000}"/>
    <cellStyle name="Output 2 3 2 4 3 2" xfId="22978" xr:uid="{00000000-0005-0000-0000-00007A820000}"/>
    <cellStyle name="Output 2 3 2 4 3 2 2" xfId="22979" xr:uid="{00000000-0005-0000-0000-00007B820000}"/>
    <cellStyle name="Output 2 3 2 4 3 3" xfId="22980" xr:uid="{00000000-0005-0000-0000-00007C820000}"/>
    <cellStyle name="Output 2 3 2 4 3 4" xfId="22981" xr:uid="{00000000-0005-0000-0000-00007D820000}"/>
    <cellStyle name="Output 2 3 2 4 4" xfId="22982" xr:uid="{00000000-0005-0000-0000-00007E820000}"/>
    <cellStyle name="Output 2 3 2 4 5" xfId="22983" xr:uid="{00000000-0005-0000-0000-00007F820000}"/>
    <cellStyle name="Output 2 3 2 4 5 2" xfId="22984" xr:uid="{00000000-0005-0000-0000-000080820000}"/>
    <cellStyle name="Output 2 3 2 4 6" xfId="22985" xr:uid="{00000000-0005-0000-0000-000081820000}"/>
    <cellStyle name="Output 2 3 2 4 7" xfId="22986" xr:uid="{00000000-0005-0000-0000-000082820000}"/>
    <cellStyle name="Output 2 3 2 5" xfId="22987" xr:uid="{00000000-0005-0000-0000-000083820000}"/>
    <cellStyle name="Output 2 3 2 5 2" xfId="22988" xr:uid="{00000000-0005-0000-0000-000084820000}"/>
    <cellStyle name="Output 2 3 2 5 2 2" xfId="22989" xr:uid="{00000000-0005-0000-0000-000085820000}"/>
    <cellStyle name="Output 2 3 2 5 2 2 2" xfId="22990" xr:uid="{00000000-0005-0000-0000-000086820000}"/>
    <cellStyle name="Output 2 3 2 5 2 3" xfId="22991" xr:uid="{00000000-0005-0000-0000-000087820000}"/>
    <cellStyle name="Output 2 3 2 5 2 4" xfId="22992" xr:uid="{00000000-0005-0000-0000-000088820000}"/>
    <cellStyle name="Output 2 3 2 5 3" xfId="22993" xr:uid="{00000000-0005-0000-0000-000089820000}"/>
    <cellStyle name="Output 2 3 2 5 3 2" xfId="22994" xr:uid="{00000000-0005-0000-0000-00008A820000}"/>
    <cellStyle name="Output 2 3 2 5 3 2 2" xfId="22995" xr:uid="{00000000-0005-0000-0000-00008B820000}"/>
    <cellStyle name="Output 2 3 2 5 3 3" xfId="22996" xr:uid="{00000000-0005-0000-0000-00008C820000}"/>
    <cellStyle name="Output 2 3 2 5 3 4" xfId="22997" xr:uid="{00000000-0005-0000-0000-00008D820000}"/>
    <cellStyle name="Output 2 3 2 5 4" xfId="22998" xr:uid="{00000000-0005-0000-0000-00008E820000}"/>
    <cellStyle name="Output 2 3 2 5 5" xfId="22999" xr:uid="{00000000-0005-0000-0000-00008F820000}"/>
    <cellStyle name="Output 2 3 2 5 5 2" xfId="23000" xr:uid="{00000000-0005-0000-0000-000090820000}"/>
    <cellStyle name="Output 2 3 2 5 6" xfId="23001" xr:uid="{00000000-0005-0000-0000-000091820000}"/>
    <cellStyle name="Output 2 3 2 5 7" xfId="23002" xr:uid="{00000000-0005-0000-0000-000092820000}"/>
    <cellStyle name="Output 2 3 2 6" xfId="23003" xr:uid="{00000000-0005-0000-0000-000093820000}"/>
    <cellStyle name="Output 2 3 2 6 2" xfId="23004" xr:uid="{00000000-0005-0000-0000-000094820000}"/>
    <cellStyle name="Output 2 3 2 6 2 2" xfId="23005" xr:uid="{00000000-0005-0000-0000-000095820000}"/>
    <cellStyle name="Output 2 3 2 6 2 2 2" xfId="23006" xr:uid="{00000000-0005-0000-0000-000096820000}"/>
    <cellStyle name="Output 2 3 2 6 2 3" xfId="23007" xr:uid="{00000000-0005-0000-0000-000097820000}"/>
    <cellStyle name="Output 2 3 2 6 2 4" xfId="23008" xr:uid="{00000000-0005-0000-0000-000098820000}"/>
    <cellStyle name="Output 2 3 2 6 3" xfId="23009" xr:uid="{00000000-0005-0000-0000-000099820000}"/>
    <cellStyle name="Output 2 3 2 6 3 2" xfId="23010" xr:uid="{00000000-0005-0000-0000-00009A820000}"/>
    <cellStyle name="Output 2 3 2 6 3 2 2" xfId="23011" xr:uid="{00000000-0005-0000-0000-00009B820000}"/>
    <cellStyle name="Output 2 3 2 6 3 3" xfId="23012" xr:uid="{00000000-0005-0000-0000-00009C820000}"/>
    <cellStyle name="Output 2 3 2 6 3 4" xfId="23013" xr:uid="{00000000-0005-0000-0000-00009D820000}"/>
    <cellStyle name="Output 2 3 2 6 4" xfId="23014" xr:uid="{00000000-0005-0000-0000-00009E820000}"/>
    <cellStyle name="Output 2 3 2 6 5" xfId="23015" xr:uid="{00000000-0005-0000-0000-00009F820000}"/>
    <cellStyle name="Output 2 3 2 6 5 2" xfId="23016" xr:uid="{00000000-0005-0000-0000-0000A0820000}"/>
    <cellStyle name="Output 2 3 2 6 6" xfId="23017" xr:uid="{00000000-0005-0000-0000-0000A1820000}"/>
    <cellStyle name="Output 2 3 2 6 7" xfId="23018" xr:uid="{00000000-0005-0000-0000-0000A2820000}"/>
    <cellStyle name="Output 2 3 2 7" xfId="23019" xr:uid="{00000000-0005-0000-0000-0000A3820000}"/>
    <cellStyle name="Output 2 3 2 7 2" xfId="23020" xr:uid="{00000000-0005-0000-0000-0000A4820000}"/>
    <cellStyle name="Output 2 3 2 7 2 2" xfId="23021" xr:uid="{00000000-0005-0000-0000-0000A5820000}"/>
    <cellStyle name="Output 2 3 2 7 2 2 2" xfId="23022" xr:uid="{00000000-0005-0000-0000-0000A6820000}"/>
    <cellStyle name="Output 2 3 2 7 2 3" xfId="23023" xr:uid="{00000000-0005-0000-0000-0000A7820000}"/>
    <cellStyle name="Output 2 3 2 7 2 4" xfId="23024" xr:uid="{00000000-0005-0000-0000-0000A8820000}"/>
    <cellStyle name="Output 2 3 2 7 3" xfId="23025" xr:uid="{00000000-0005-0000-0000-0000A9820000}"/>
    <cellStyle name="Output 2 3 2 7 3 2" xfId="23026" xr:uid="{00000000-0005-0000-0000-0000AA820000}"/>
    <cellStyle name="Output 2 3 2 7 3 2 2" xfId="23027" xr:uid="{00000000-0005-0000-0000-0000AB820000}"/>
    <cellStyle name="Output 2 3 2 7 3 3" xfId="23028" xr:uid="{00000000-0005-0000-0000-0000AC820000}"/>
    <cellStyle name="Output 2 3 2 7 3 4" xfId="23029" xr:uid="{00000000-0005-0000-0000-0000AD820000}"/>
    <cellStyle name="Output 2 3 2 7 4" xfId="23030" xr:uid="{00000000-0005-0000-0000-0000AE820000}"/>
    <cellStyle name="Output 2 3 2 7 5" xfId="23031" xr:uid="{00000000-0005-0000-0000-0000AF820000}"/>
    <cellStyle name="Output 2 3 2 7 5 2" xfId="23032" xr:uid="{00000000-0005-0000-0000-0000B0820000}"/>
    <cellStyle name="Output 2 3 2 7 6" xfId="23033" xr:uid="{00000000-0005-0000-0000-0000B1820000}"/>
    <cellStyle name="Output 2 3 2 7 7" xfId="23034" xr:uid="{00000000-0005-0000-0000-0000B2820000}"/>
    <cellStyle name="Output 2 3 2 8" xfId="23035" xr:uid="{00000000-0005-0000-0000-0000B3820000}"/>
    <cellStyle name="Output 2 3 2 8 2" xfId="23036" xr:uid="{00000000-0005-0000-0000-0000B4820000}"/>
    <cellStyle name="Output 2 3 2 8 2 2" xfId="23037" xr:uid="{00000000-0005-0000-0000-0000B5820000}"/>
    <cellStyle name="Output 2 3 2 8 2 2 2" xfId="23038" xr:uid="{00000000-0005-0000-0000-0000B6820000}"/>
    <cellStyle name="Output 2 3 2 8 2 3" xfId="23039" xr:uid="{00000000-0005-0000-0000-0000B7820000}"/>
    <cellStyle name="Output 2 3 2 8 2 4" xfId="23040" xr:uid="{00000000-0005-0000-0000-0000B8820000}"/>
    <cellStyle name="Output 2 3 2 8 3" xfId="23041" xr:uid="{00000000-0005-0000-0000-0000B9820000}"/>
    <cellStyle name="Output 2 3 2 8 3 2" xfId="23042" xr:uid="{00000000-0005-0000-0000-0000BA820000}"/>
    <cellStyle name="Output 2 3 2 8 3 2 2" xfId="23043" xr:uid="{00000000-0005-0000-0000-0000BB820000}"/>
    <cellStyle name="Output 2 3 2 8 3 3" xfId="23044" xr:uid="{00000000-0005-0000-0000-0000BC820000}"/>
    <cellStyle name="Output 2 3 2 8 3 4" xfId="23045" xr:uid="{00000000-0005-0000-0000-0000BD820000}"/>
    <cellStyle name="Output 2 3 2 8 4" xfId="23046" xr:uid="{00000000-0005-0000-0000-0000BE820000}"/>
    <cellStyle name="Output 2 3 2 8 5" xfId="23047" xr:uid="{00000000-0005-0000-0000-0000BF820000}"/>
    <cellStyle name="Output 2 3 2 8 5 2" xfId="23048" xr:uid="{00000000-0005-0000-0000-0000C0820000}"/>
    <cellStyle name="Output 2 3 2 8 6" xfId="23049" xr:uid="{00000000-0005-0000-0000-0000C1820000}"/>
    <cellStyle name="Output 2 3 2 8 7" xfId="23050" xr:uid="{00000000-0005-0000-0000-0000C2820000}"/>
    <cellStyle name="Output 2 3 2 9" xfId="23051" xr:uid="{00000000-0005-0000-0000-0000C3820000}"/>
    <cellStyle name="Output 2 3 2 9 2" xfId="23052" xr:uid="{00000000-0005-0000-0000-0000C4820000}"/>
    <cellStyle name="Output 2 3 2 9 2 2" xfId="23053" xr:uid="{00000000-0005-0000-0000-0000C5820000}"/>
    <cellStyle name="Output 2 3 2 9 2 2 2" xfId="23054" xr:uid="{00000000-0005-0000-0000-0000C6820000}"/>
    <cellStyle name="Output 2 3 2 9 2 3" xfId="23055" xr:uid="{00000000-0005-0000-0000-0000C7820000}"/>
    <cellStyle name="Output 2 3 2 9 2 4" xfId="23056" xr:uid="{00000000-0005-0000-0000-0000C8820000}"/>
    <cellStyle name="Output 2 3 2 9 3" xfId="23057" xr:uid="{00000000-0005-0000-0000-0000C9820000}"/>
    <cellStyle name="Output 2 3 2 9 3 2" xfId="23058" xr:uid="{00000000-0005-0000-0000-0000CA820000}"/>
    <cellStyle name="Output 2 3 2 9 3 2 2" xfId="23059" xr:uid="{00000000-0005-0000-0000-0000CB820000}"/>
    <cellStyle name="Output 2 3 2 9 3 3" xfId="23060" xr:uid="{00000000-0005-0000-0000-0000CC820000}"/>
    <cellStyle name="Output 2 3 2 9 3 4" xfId="23061" xr:uid="{00000000-0005-0000-0000-0000CD820000}"/>
    <cellStyle name="Output 2 3 2 9 4" xfId="23062" xr:uid="{00000000-0005-0000-0000-0000CE820000}"/>
    <cellStyle name="Output 2 3 2 9 5" xfId="23063" xr:uid="{00000000-0005-0000-0000-0000CF820000}"/>
    <cellStyle name="Output 2 3 2 9 5 2" xfId="23064" xr:uid="{00000000-0005-0000-0000-0000D0820000}"/>
    <cellStyle name="Output 2 3 2 9 6" xfId="23065" xr:uid="{00000000-0005-0000-0000-0000D1820000}"/>
    <cellStyle name="Output 2 3 2 9 7" xfId="23066" xr:uid="{00000000-0005-0000-0000-0000D2820000}"/>
    <cellStyle name="Output 2 3 3" xfId="23067" xr:uid="{00000000-0005-0000-0000-0000D3820000}"/>
    <cellStyle name="Output 2 3 3 2" xfId="23068" xr:uid="{00000000-0005-0000-0000-0000D4820000}"/>
    <cellStyle name="Output 2 3 3 2 2" xfId="23069" xr:uid="{00000000-0005-0000-0000-0000D5820000}"/>
    <cellStyle name="Output 2 3 3 2 2 2" xfId="23070" xr:uid="{00000000-0005-0000-0000-0000D6820000}"/>
    <cellStyle name="Output 2 3 3 2 3" xfId="23071" xr:uid="{00000000-0005-0000-0000-0000D7820000}"/>
    <cellStyle name="Output 2 3 3 2 4" xfId="23072" xr:uid="{00000000-0005-0000-0000-0000D8820000}"/>
    <cellStyle name="Output 2 3 3 3" xfId="23073" xr:uid="{00000000-0005-0000-0000-0000D9820000}"/>
    <cellStyle name="Output 2 3 3 3 2" xfId="23074" xr:uid="{00000000-0005-0000-0000-0000DA820000}"/>
    <cellStyle name="Output 2 3 3 3 2 2" xfId="23075" xr:uid="{00000000-0005-0000-0000-0000DB820000}"/>
    <cellStyle name="Output 2 3 3 3 3" xfId="23076" xr:uid="{00000000-0005-0000-0000-0000DC820000}"/>
    <cellStyle name="Output 2 3 3 3 4" xfId="23077" xr:uid="{00000000-0005-0000-0000-0000DD820000}"/>
    <cellStyle name="Output 2 3 3 4" xfId="23078" xr:uid="{00000000-0005-0000-0000-0000DE820000}"/>
    <cellStyle name="Output 2 3 3 5" xfId="23079" xr:uid="{00000000-0005-0000-0000-0000DF820000}"/>
    <cellStyle name="Output 2 3 3 6" xfId="23080" xr:uid="{00000000-0005-0000-0000-0000E0820000}"/>
    <cellStyle name="Output 2 3 3 7" xfId="23081" xr:uid="{00000000-0005-0000-0000-0000E1820000}"/>
    <cellStyle name="Output 2 3 4" xfId="23082" xr:uid="{00000000-0005-0000-0000-0000E2820000}"/>
    <cellStyle name="Output 2 3 4 2" xfId="23083" xr:uid="{00000000-0005-0000-0000-0000E3820000}"/>
    <cellStyle name="Output 2 3 4 2 2" xfId="23084" xr:uid="{00000000-0005-0000-0000-0000E4820000}"/>
    <cellStyle name="Output 2 3 4 2 2 2" xfId="23085" xr:uid="{00000000-0005-0000-0000-0000E5820000}"/>
    <cellStyle name="Output 2 3 4 2 3" xfId="23086" xr:uid="{00000000-0005-0000-0000-0000E6820000}"/>
    <cellStyle name="Output 2 3 4 2 4" xfId="23087" xr:uid="{00000000-0005-0000-0000-0000E7820000}"/>
    <cellStyle name="Output 2 3 4 3" xfId="23088" xr:uid="{00000000-0005-0000-0000-0000E8820000}"/>
    <cellStyle name="Output 2 3 4 3 2" xfId="23089" xr:uid="{00000000-0005-0000-0000-0000E9820000}"/>
    <cellStyle name="Output 2 3 4 3 2 2" xfId="23090" xr:uid="{00000000-0005-0000-0000-0000EA820000}"/>
    <cellStyle name="Output 2 3 4 3 3" xfId="23091" xr:uid="{00000000-0005-0000-0000-0000EB820000}"/>
    <cellStyle name="Output 2 3 4 3 4" xfId="23092" xr:uid="{00000000-0005-0000-0000-0000EC820000}"/>
    <cellStyle name="Output 2 3 4 4" xfId="23093" xr:uid="{00000000-0005-0000-0000-0000ED820000}"/>
    <cellStyle name="Output 2 3 4 5" xfId="23094" xr:uid="{00000000-0005-0000-0000-0000EE820000}"/>
    <cellStyle name="Output 2 3 4 5 2" xfId="23095" xr:uid="{00000000-0005-0000-0000-0000EF820000}"/>
    <cellStyle name="Output 2 3 4 6" xfId="23096" xr:uid="{00000000-0005-0000-0000-0000F0820000}"/>
    <cellStyle name="Output 2 3 4 7" xfId="23097" xr:uid="{00000000-0005-0000-0000-0000F1820000}"/>
    <cellStyle name="Output 2 3 5" xfId="23098" xr:uid="{00000000-0005-0000-0000-0000F2820000}"/>
    <cellStyle name="Output 2 3 5 2" xfId="23099" xr:uid="{00000000-0005-0000-0000-0000F3820000}"/>
    <cellStyle name="Output 2 3 5 2 2" xfId="23100" xr:uid="{00000000-0005-0000-0000-0000F4820000}"/>
    <cellStyle name="Output 2 3 5 2 2 2" xfId="23101" xr:uid="{00000000-0005-0000-0000-0000F5820000}"/>
    <cellStyle name="Output 2 3 5 2 3" xfId="23102" xr:uid="{00000000-0005-0000-0000-0000F6820000}"/>
    <cellStyle name="Output 2 3 5 2 4" xfId="23103" xr:uid="{00000000-0005-0000-0000-0000F7820000}"/>
    <cellStyle name="Output 2 3 5 3" xfId="23104" xr:uid="{00000000-0005-0000-0000-0000F8820000}"/>
    <cellStyle name="Output 2 3 5 3 2" xfId="23105" xr:uid="{00000000-0005-0000-0000-0000F9820000}"/>
    <cellStyle name="Output 2 3 5 3 2 2" xfId="23106" xr:uid="{00000000-0005-0000-0000-0000FA820000}"/>
    <cellStyle name="Output 2 3 5 3 3" xfId="23107" xr:uid="{00000000-0005-0000-0000-0000FB820000}"/>
    <cellStyle name="Output 2 3 5 3 4" xfId="23108" xr:uid="{00000000-0005-0000-0000-0000FC820000}"/>
    <cellStyle name="Output 2 3 5 4" xfId="23109" xr:uid="{00000000-0005-0000-0000-0000FD820000}"/>
    <cellStyle name="Output 2 3 5 5" xfId="23110" xr:uid="{00000000-0005-0000-0000-0000FE820000}"/>
    <cellStyle name="Output 2 3 5 5 2" xfId="23111" xr:uid="{00000000-0005-0000-0000-0000FF820000}"/>
    <cellStyle name="Output 2 3 5 6" xfId="23112" xr:uid="{00000000-0005-0000-0000-000000830000}"/>
    <cellStyle name="Output 2 3 5 7" xfId="23113" xr:uid="{00000000-0005-0000-0000-000001830000}"/>
    <cellStyle name="Output 2 3 6" xfId="23114" xr:uid="{00000000-0005-0000-0000-000002830000}"/>
    <cellStyle name="Output 2 3 6 2" xfId="23115" xr:uid="{00000000-0005-0000-0000-000003830000}"/>
    <cellStyle name="Output 2 3 6 2 2" xfId="23116" xr:uid="{00000000-0005-0000-0000-000004830000}"/>
    <cellStyle name="Output 2 3 6 2 2 2" xfId="23117" xr:uid="{00000000-0005-0000-0000-000005830000}"/>
    <cellStyle name="Output 2 3 6 2 3" xfId="23118" xr:uid="{00000000-0005-0000-0000-000006830000}"/>
    <cellStyle name="Output 2 3 6 2 4" xfId="23119" xr:uid="{00000000-0005-0000-0000-000007830000}"/>
    <cellStyle name="Output 2 3 6 3" xfId="23120" xr:uid="{00000000-0005-0000-0000-000008830000}"/>
    <cellStyle name="Output 2 3 6 3 2" xfId="23121" xr:uid="{00000000-0005-0000-0000-000009830000}"/>
    <cellStyle name="Output 2 3 6 3 2 2" xfId="23122" xr:uid="{00000000-0005-0000-0000-00000A830000}"/>
    <cellStyle name="Output 2 3 6 3 3" xfId="23123" xr:uid="{00000000-0005-0000-0000-00000B830000}"/>
    <cellStyle name="Output 2 3 6 3 4" xfId="23124" xr:uid="{00000000-0005-0000-0000-00000C830000}"/>
    <cellStyle name="Output 2 3 6 4" xfId="23125" xr:uid="{00000000-0005-0000-0000-00000D830000}"/>
    <cellStyle name="Output 2 3 6 5" xfId="23126" xr:uid="{00000000-0005-0000-0000-00000E830000}"/>
    <cellStyle name="Output 2 3 6 5 2" xfId="23127" xr:uid="{00000000-0005-0000-0000-00000F830000}"/>
    <cellStyle name="Output 2 3 6 6" xfId="23128" xr:uid="{00000000-0005-0000-0000-000010830000}"/>
    <cellStyle name="Output 2 3 6 7" xfId="23129" xr:uid="{00000000-0005-0000-0000-000011830000}"/>
    <cellStyle name="Output 2 3 7" xfId="23130" xr:uid="{00000000-0005-0000-0000-000012830000}"/>
    <cellStyle name="Output 2 3 7 2" xfId="23131" xr:uid="{00000000-0005-0000-0000-000013830000}"/>
    <cellStyle name="Output 2 3 7 2 2" xfId="23132" xr:uid="{00000000-0005-0000-0000-000014830000}"/>
    <cellStyle name="Output 2 3 7 2 2 2" xfId="23133" xr:uid="{00000000-0005-0000-0000-000015830000}"/>
    <cellStyle name="Output 2 3 7 2 3" xfId="23134" xr:uid="{00000000-0005-0000-0000-000016830000}"/>
    <cellStyle name="Output 2 3 7 2 4" xfId="23135" xr:uid="{00000000-0005-0000-0000-000017830000}"/>
    <cellStyle name="Output 2 3 7 3" xfId="23136" xr:uid="{00000000-0005-0000-0000-000018830000}"/>
    <cellStyle name="Output 2 3 7 3 2" xfId="23137" xr:uid="{00000000-0005-0000-0000-000019830000}"/>
    <cellStyle name="Output 2 3 7 3 2 2" xfId="23138" xr:uid="{00000000-0005-0000-0000-00001A830000}"/>
    <cellStyle name="Output 2 3 7 3 3" xfId="23139" xr:uid="{00000000-0005-0000-0000-00001B830000}"/>
    <cellStyle name="Output 2 3 7 3 4" xfId="23140" xr:uid="{00000000-0005-0000-0000-00001C830000}"/>
    <cellStyle name="Output 2 3 7 4" xfId="23141" xr:uid="{00000000-0005-0000-0000-00001D830000}"/>
    <cellStyle name="Output 2 3 7 5" xfId="23142" xr:uid="{00000000-0005-0000-0000-00001E830000}"/>
    <cellStyle name="Output 2 3 7 5 2" xfId="23143" xr:uid="{00000000-0005-0000-0000-00001F830000}"/>
    <cellStyle name="Output 2 3 7 6" xfId="23144" xr:uid="{00000000-0005-0000-0000-000020830000}"/>
    <cellStyle name="Output 2 3 7 7" xfId="23145" xr:uid="{00000000-0005-0000-0000-000021830000}"/>
    <cellStyle name="Output 2 3 8" xfId="23146" xr:uid="{00000000-0005-0000-0000-000022830000}"/>
    <cellStyle name="Output 2 3 8 2" xfId="23147" xr:uid="{00000000-0005-0000-0000-000023830000}"/>
    <cellStyle name="Output 2 3 8 2 2" xfId="23148" xr:uid="{00000000-0005-0000-0000-000024830000}"/>
    <cellStyle name="Output 2 3 8 2 2 2" xfId="23149" xr:uid="{00000000-0005-0000-0000-000025830000}"/>
    <cellStyle name="Output 2 3 8 2 3" xfId="23150" xr:uid="{00000000-0005-0000-0000-000026830000}"/>
    <cellStyle name="Output 2 3 8 2 4" xfId="23151" xr:uid="{00000000-0005-0000-0000-000027830000}"/>
    <cellStyle name="Output 2 3 8 3" xfId="23152" xr:uid="{00000000-0005-0000-0000-000028830000}"/>
    <cellStyle name="Output 2 3 8 3 2" xfId="23153" xr:uid="{00000000-0005-0000-0000-000029830000}"/>
    <cellStyle name="Output 2 3 8 3 2 2" xfId="23154" xr:uid="{00000000-0005-0000-0000-00002A830000}"/>
    <cellStyle name="Output 2 3 8 3 3" xfId="23155" xr:uid="{00000000-0005-0000-0000-00002B830000}"/>
    <cellStyle name="Output 2 3 8 3 4" xfId="23156" xr:uid="{00000000-0005-0000-0000-00002C830000}"/>
    <cellStyle name="Output 2 3 8 4" xfId="23157" xr:uid="{00000000-0005-0000-0000-00002D830000}"/>
    <cellStyle name="Output 2 3 8 5" xfId="23158" xr:uid="{00000000-0005-0000-0000-00002E830000}"/>
    <cellStyle name="Output 2 3 8 5 2" xfId="23159" xr:uid="{00000000-0005-0000-0000-00002F830000}"/>
    <cellStyle name="Output 2 3 8 6" xfId="23160" xr:uid="{00000000-0005-0000-0000-000030830000}"/>
    <cellStyle name="Output 2 3 8 7" xfId="23161" xr:uid="{00000000-0005-0000-0000-000031830000}"/>
    <cellStyle name="Output 2 3 9" xfId="23162" xr:uid="{00000000-0005-0000-0000-000032830000}"/>
    <cellStyle name="Output 2 3 9 2" xfId="23163" xr:uid="{00000000-0005-0000-0000-000033830000}"/>
    <cellStyle name="Output 2 3 9 2 2" xfId="23164" xr:uid="{00000000-0005-0000-0000-000034830000}"/>
    <cellStyle name="Output 2 3 9 2 2 2" xfId="23165" xr:uid="{00000000-0005-0000-0000-000035830000}"/>
    <cellStyle name="Output 2 3 9 2 3" xfId="23166" xr:uid="{00000000-0005-0000-0000-000036830000}"/>
    <cellStyle name="Output 2 3 9 2 4" xfId="23167" xr:uid="{00000000-0005-0000-0000-000037830000}"/>
    <cellStyle name="Output 2 3 9 3" xfId="23168" xr:uid="{00000000-0005-0000-0000-000038830000}"/>
    <cellStyle name="Output 2 3 9 3 2" xfId="23169" xr:uid="{00000000-0005-0000-0000-000039830000}"/>
    <cellStyle name="Output 2 3 9 3 2 2" xfId="23170" xr:uid="{00000000-0005-0000-0000-00003A830000}"/>
    <cellStyle name="Output 2 3 9 3 3" xfId="23171" xr:uid="{00000000-0005-0000-0000-00003B830000}"/>
    <cellStyle name="Output 2 3 9 3 4" xfId="23172" xr:uid="{00000000-0005-0000-0000-00003C830000}"/>
    <cellStyle name="Output 2 3 9 4" xfId="23173" xr:uid="{00000000-0005-0000-0000-00003D830000}"/>
    <cellStyle name="Output 2 3 9 5" xfId="23174" xr:uid="{00000000-0005-0000-0000-00003E830000}"/>
    <cellStyle name="Output 2 3 9 5 2" xfId="23175" xr:uid="{00000000-0005-0000-0000-00003F830000}"/>
    <cellStyle name="Output 2 3 9 6" xfId="23176" xr:uid="{00000000-0005-0000-0000-000040830000}"/>
    <cellStyle name="Output 2 3 9 7" xfId="23177" xr:uid="{00000000-0005-0000-0000-000041830000}"/>
    <cellStyle name="Output 2 4" xfId="23178" xr:uid="{00000000-0005-0000-0000-000042830000}"/>
    <cellStyle name="Output 2 4 10" xfId="23179" xr:uid="{00000000-0005-0000-0000-000043830000}"/>
    <cellStyle name="Output 2 4 10 2" xfId="23180" xr:uid="{00000000-0005-0000-0000-000044830000}"/>
    <cellStyle name="Output 2 4 10 2 2" xfId="23181" xr:uid="{00000000-0005-0000-0000-000045830000}"/>
    <cellStyle name="Output 2 4 10 2 2 2" xfId="23182" xr:uid="{00000000-0005-0000-0000-000046830000}"/>
    <cellStyle name="Output 2 4 10 2 3" xfId="23183" xr:uid="{00000000-0005-0000-0000-000047830000}"/>
    <cellStyle name="Output 2 4 10 2 4" xfId="23184" xr:uid="{00000000-0005-0000-0000-000048830000}"/>
    <cellStyle name="Output 2 4 10 3" xfId="23185" xr:uid="{00000000-0005-0000-0000-000049830000}"/>
    <cellStyle name="Output 2 4 10 3 2" xfId="23186" xr:uid="{00000000-0005-0000-0000-00004A830000}"/>
    <cellStyle name="Output 2 4 10 3 2 2" xfId="23187" xr:uid="{00000000-0005-0000-0000-00004B830000}"/>
    <cellStyle name="Output 2 4 10 3 3" xfId="23188" xr:uid="{00000000-0005-0000-0000-00004C830000}"/>
    <cellStyle name="Output 2 4 10 3 4" xfId="23189" xr:uid="{00000000-0005-0000-0000-00004D830000}"/>
    <cellStyle name="Output 2 4 10 4" xfId="23190" xr:uid="{00000000-0005-0000-0000-00004E830000}"/>
    <cellStyle name="Output 2 4 10 5" xfId="23191" xr:uid="{00000000-0005-0000-0000-00004F830000}"/>
    <cellStyle name="Output 2 4 10 5 2" xfId="23192" xr:uid="{00000000-0005-0000-0000-000050830000}"/>
    <cellStyle name="Output 2 4 10 6" xfId="23193" xr:uid="{00000000-0005-0000-0000-000051830000}"/>
    <cellStyle name="Output 2 4 10 7" xfId="23194" xr:uid="{00000000-0005-0000-0000-000052830000}"/>
    <cellStyle name="Output 2 4 11" xfId="23195" xr:uid="{00000000-0005-0000-0000-000053830000}"/>
    <cellStyle name="Output 2 4 11 2" xfId="23196" xr:uid="{00000000-0005-0000-0000-000054830000}"/>
    <cellStyle name="Output 2 4 11 2 2" xfId="23197" xr:uid="{00000000-0005-0000-0000-000055830000}"/>
    <cellStyle name="Output 2 4 11 2 2 2" xfId="23198" xr:uid="{00000000-0005-0000-0000-000056830000}"/>
    <cellStyle name="Output 2 4 11 2 3" xfId="23199" xr:uid="{00000000-0005-0000-0000-000057830000}"/>
    <cellStyle name="Output 2 4 11 2 4" xfId="23200" xr:uid="{00000000-0005-0000-0000-000058830000}"/>
    <cellStyle name="Output 2 4 11 3" xfId="23201" xr:uid="{00000000-0005-0000-0000-000059830000}"/>
    <cellStyle name="Output 2 4 11 3 2" xfId="23202" xr:uid="{00000000-0005-0000-0000-00005A830000}"/>
    <cellStyle name="Output 2 4 11 3 2 2" xfId="23203" xr:uid="{00000000-0005-0000-0000-00005B830000}"/>
    <cellStyle name="Output 2 4 11 3 3" xfId="23204" xr:uid="{00000000-0005-0000-0000-00005C830000}"/>
    <cellStyle name="Output 2 4 11 3 4" xfId="23205" xr:uid="{00000000-0005-0000-0000-00005D830000}"/>
    <cellStyle name="Output 2 4 11 4" xfId="23206" xr:uid="{00000000-0005-0000-0000-00005E830000}"/>
    <cellStyle name="Output 2 4 11 5" xfId="23207" xr:uid="{00000000-0005-0000-0000-00005F830000}"/>
    <cellStyle name="Output 2 4 11 5 2" xfId="23208" xr:uid="{00000000-0005-0000-0000-000060830000}"/>
    <cellStyle name="Output 2 4 11 6" xfId="23209" xr:uid="{00000000-0005-0000-0000-000061830000}"/>
    <cellStyle name="Output 2 4 11 7" xfId="23210" xr:uid="{00000000-0005-0000-0000-000062830000}"/>
    <cellStyle name="Output 2 4 12" xfId="23211" xr:uid="{00000000-0005-0000-0000-000063830000}"/>
    <cellStyle name="Output 2 4 12 2" xfId="23212" xr:uid="{00000000-0005-0000-0000-000064830000}"/>
    <cellStyle name="Output 2 4 12 2 2" xfId="23213" xr:uid="{00000000-0005-0000-0000-000065830000}"/>
    <cellStyle name="Output 2 4 12 2 2 2" xfId="23214" xr:uid="{00000000-0005-0000-0000-000066830000}"/>
    <cellStyle name="Output 2 4 12 2 3" xfId="23215" xr:uid="{00000000-0005-0000-0000-000067830000}"/>
    <cellStyle name="Output 2 4 12 2 4" xfId="23216" xr:uid="{00000000-0005-0000-0000-000068830000}"/>
    <cellStyle name="Output 2 4 12 3" xfId="23217" xr:uid="{00000000-0005-0000-0000-000069830000}"/>
    <cellStyle name="Output 2 4 12 3 2" xfId="23218" xr:uid="{00000000-0005-0000-0000-00006A830000}"/>
    <cellStyle name="Output 2 4 12 3 2 2" xfId="23219" xr:uid="{00000000-0005-0000-0000-00006B830000}"/>
    <cellStyle name="Output 2 4 12 3 3" xfId="23220" xr:uid="{00000000-0005-0000-0000-00006C830000}"/>
    <cellStyle name="Output 2 4 12 3 4" xfId="23221" xr:uid="{00000000-0005-0000-0000-00006D830000}"/>
    <cellStyle name="Output 2 4 12 4" xfId="23222" xr:uid="{00000000-0005-0000-0000-00006E830000}"/>
    <cellStyle name="Output 2 4 12 5" xfId="23223" xr:uid="{00000000-0005-0000-0000-00006F830000}"/>
    <cellStyle name="Output 2 4 12 5 2" xfId="23224" xr:uid="{00000000-0005-0000-0000-000070830000}"/>
    <cellStyle name="Output 2 4 12 6" xfId="23225" xr:uid="{00000000-0005-0000-0000-000071830000}"/>
    <cellStyle name="Output 2 4 12 7" xfId="23226" xr:uid="{00000000-0005-0000-0000-000072830000}"/>
    <cellStyle name="Output 2 4 13" xfId="23227" xr:uid="{00000000-0005-0000-0000-000073830000}"/>
    <cellStyle name="Output 2 4 13 2" xfId="23228" xr:uid="{00000000-0005-0000-0000-000074830000}"/>
    <cellStyle name="Output 2 4 13 2 2" xfId="23229" xr:uid="{00000000-0005-0000-0000-000075830000}"/>
    <cellStyle name="Output 2 4 13 2 2 2" xfId="23230" xr:uid="{00000000-0005-0000-0000-000076830000}"/>
    <cellStyle name="Output 2 4 13 2 3" xfId="23231" xr:uid="{00000000-0005-0000-0000-000077830000}"/>
    <cellStyle name="Output 2 4 13 2 4" xfId="23232" xr:uid="{00000000-0005-0000-0000-000078830000}"/>
    <cellStyle name="Output 2 4 13 3" xfId="23233" xr:uid="{00000000-0005-0000-0000-000079830000}"/>
    <cellStyle name="Output 2 4 13 3 2" xfId="23234" xr:uid="{00000000-0005-0000-0000-00007A830000}"/>
    <cellStyle name="Output 2 4 13 3 2 2" xfId="23235" xr:uid="{00000000-0005-0000-0000-00007B830000}"/>
    <cellStyle name="Output 2 4 13 3 3" xfId="23236" xr:uid="{00000000-0005-0000-0000-00007C830000}"/>
    <cellStyle name="Output 2 4 13 3 4" xfId="23237" xr:uid="{00000000-0005-0000-0000-00007D830000}"/>
    <cellStyle name="Output 2 4 13 4" xfId="23238" xr:uid="{00000000-0005-0000-0000-00007E830000}"/>
    <cellStyle name="Output 2 4 13 5" xfId="23239" xr:uid="{00000000-0005-0000-0000-00007F830000}"/>
    <cellStyle name="Output 2 4 13 5 2" xfId="23240" xr:uid="{00000000-0005-0000-0000-000080830000}"/>
    <cellStyle name="Output 2 4 13 6" xfId="23241" xr:uid="{00000000-0005-0000-0000-000081830000}"/>
    <cellStyle name="Output 2 4 13 7" xfId="23242" xr:uid="{00000000-0005-0000-0000-000082830000}"/>
    <cellStyle name="Output 2 4 14" xfId="23243" xr:uid="{00000000-0005-0000-0000-000083830000}"/>
    <cellStyle name="Output 2 4 14 2" xfId="23244" xr:uid="{00000000-0005-0000-0000-000084830000}"/>
    <cellStyle name="Output 2 4 14 2 2" xfId="23245" xr:uid="{00000000-0005-0000-0000-000085830000}"/>
    <cellStyle name="Output 2 4 14 2 2 2" xfId="23246" xr:uid="{00000000-0005-0000-0000-000086830000}"/>
    <cellStyle name="Output 2 4 14 2 3" xfId="23247" xr:uid="{00000000-0005-0000-0000-000087830000}"/>
    <cellStyle name="Output 2 4 14 2 4" xfId="23248" xr:uid="{00000000-0005-0000-0000-000088830000}"/>
    <cellStyle name="Output 2 4 14 3" xfId="23249" xr:uid="{00000000-0005-0000-0000-000089830000}"/>
    <cellStyle name="Output 2 4 14 3 2" xfId="23250" xr:uid="{00000000-0005-0000-0000-00008A830000}"/>
    <cellStyle name="Output 2 4 14 3 2 2" xfId="23251" xr:uid="{00000000-0005-0000-0000-00008B830000}"/>
    <cellStyle name="Output 2 4 14 3 3" xfId="23252" xr:uid="{00000000-0005-0000-0000-00008C830000}"/>
    <cellStyle name="Output 2 4 14 3 4" xfId="23253" xr:uid="{00000000-0005-0000-0000-00008D830000}"/>
    <cellStyle name="Output 2 4 14 4" xfId="23254" xr:uid="{00000000-0005-0000-0000-00008E830000}"/>
    <cellStyle name="Output 2 4 14 5" xfId="23255" xr:uid="{00000000-0005-0000-0000-00008F830000}"/>
    <cellStyle name="Output 2 4 14 5 2" xfId="23256" xr:uid="{00000000-0005-0000-0000-000090830000}"/>
    <cellStyle name="Output 2 4 14 6" xfId="23257" xr:uid="{00000000-0005-0000-0000-000091830000}"/>
    <cellStyle name="Output 2 4 14 7" xfId="23258" xr:uid="{00000000-0005-0000-0000-000092830000}"/>
    <cellStyle name="Output 2 4 15" xfId="23259" xr:uid="{00000000-0005-0000-0000-000093830000}"/>
    <cellStyle name="Output 2 4 15 2" xfId="23260" xr:uid="{00000000-0005-0000-0000-000094830000}"/>
    <cellStyle name="Output 2 4 15 2 2" xfId="23261" xr:uid="{00000000-0005-0000-0000-000095830000}"/>
    <cellStyle name="Output 2 4 15 2 2 2" xfId="23262" xr:uid="{00000000-0005-0000-0000-000096830000}"/>
    <cellStyle name="Output 2 4 15 2 3" xfId="23263" xr:uid="{00000000-0005-0000-0000-000097830000}"/>
    <cellStyle name="Output 2 4 15 2 4" xfId="23264" xr:uid="{00000000-0005-0000-0000-000098830000}"/>
    <cellStyle name="Output 2 4 15 3" xfId="23265" xr:uid="{00000000-0005-0000-0000-000099830000}"/>
    <cellStyle name="Output 2 4 15 3 2" xfId="23266" xr:uid="{00000000-0005-0000-0000-00009A830000}"/>
    <cellStyle name="Output 2 4 15 3 2 2" xfId="23267" xr:uid="{00000000-0005-0000-0000-00009B830000}"/>
    <cellStyle name="Output 2 4 15 3 3" xfId="23268" xr:uid="{00000000-0005-0000-0000-00009C830000}"/>
    <cellStyle name="Output 2 4 15 3 4" xfId="23269" xr:uid="{00000000-0005-0000-0000-00009D830000}"/>
    <cellStyle name="Output 2 4 15 4" xfId="23270" xr:uid="{00000000-0005-0000-0000-00009E830000}"/>
    <cellStyle name="Output 2 4 15 4 2" xfId="23271" xr:uid="{00000000-0005-0000-0000-00009F830000}"/>
    <cellStyle name="Output 2 4 15 5" xfId="23272" xr:uid="{00000000-0005-0000-0000-0000A0830000}"/>
    <cellStyle name="Output 2 4 15 6" xfId="23273" xr:uid="{00000000-0005-0000-0000-0000A1830000}"/>
    <cellStyle name="Output 2 4 16" xfId="23274" xr:uid="{00000000-0005-0000-0000-0000A2830000}"/>
    <cellStyle name="Output 2 4 2" xfId="23275" xr:uid="{00000000-0005-0000-0000-0000A3830000}"/>
    <cellStyle name="Output 2 4 2 10" xfId="23276" xr:uid="{00000000-0005-0000-0000-0000A4830000}"/>
    <cellStyle name="Output 2 4 2 10 2" xfId="23277" xr:uid="{00000000-0005-0000-0000-0000A5830000}"/>
    <cellStyle name="Output 2 4 2 10 2 2" xfId="23278" xr:uid="{00000000-0005-0000-0000-0000A6830000}"/>
    <cellStyle name="Output 2 4 2 10 2 2 2" xfId="23279" xr:uid="{00000000-0005-0000-0000-0000A7830000}"/>
    <cellStyle name="Output 2 4 2 10 2 3" xfId="23280" xr:uid="{00000000-0005-0000-0000-0000A8830000}"/>
    <cellStyle name="Output 2 4 2 10 2 4" xfId="23281" xr:uid="{00000000-0005-0000-0000-0000A9830000}"/>
    <cellStyle name="Output 2 4 2 10 3" xfId="23282" xr:uid="{00000000-0005-0000-0000-0000AA830000}"/>
    <cellStyle name="Output 2 4 2 10 3 2" xfId="23283" xr:uid="{00000000-0005-0000-0000-0000AB830000}"/>
    <cellStyle name="Output 2 4 2 10 3 2 2" xfId="23284" xr:uid="{00000000-0005-0000-0000-0000AC830000}"/>
    <cellStyle name="Output 2 4 2 10 3 3" xfId="23285" xr:uid="{00000000-0005-0000-0000-0000AD830000}"/>
    <cellStyle name="Output 2 4 2 10 3 4" xfId="23286" xr:uid="{00000000-0005-0000-0000-0000AE830000}"/>
    <cellStyle name="Output 2 4 2 10 4" xfId="23287" xr:uid="{00000000-0005-0000-0000-0000AF830000}"/>
    <cellStyle name="Output 2 4 2 10 5" xfId="23288" xr:uid="{00000000-0005-0000-0000-0000B0830000}"/>
    <cellStyle name="Output 2 4 2 10 5 2" xfId="23289" xr:uid="{00000000-0005-0000-0000-0000B1830000}"/>
    <cellStyle name="Output 2 4 2 10 6" xfId="23290" xr:uid="{00000000-0005-0000-0000-0000B2830000}"/>
    <cellStyle name="Output 2 4 2 10 7" xfId="23291" xr:uid="{00000000-0005-0000-0000-0000B3830000}"/>
    <cellStyle name="Output 2 4 2 11" xfId="23292" xr:uid="{00000000-0005-0000-0000-0000B4830000}"/>
    <cellStyle name="Output 2 4 2 11 2" xfId="23293" xr:uid="{00000000-0005-0000-0000-0000B5830000}"/>
    <cellStyle name="Output 2 4 2 11 2 2" xfId="23294" xr:uid="{00000000-0005-0000-0000-0000B6830000}"/>
    <cellStyle name="Output 2 4 2 11 2 2 2" xfId="23295" xr:uid="{00000000-0005-0000-0000-0000B7830000}"/>
    <cellStyle name="Output 2 4 2 11 2 3" xfId="23296" xr:uid="{00000000-0005-0000-0000-0000B8830000}"/>
    <cellStyle name="Output 2 4 2 11 2 4" xfId="23297" xr:uid="{00000000-0005-0000-0000-0000B9830000}"/>
    <cellStyle name="Output 2 4 2 11 3" xfId="23298" xr:uid="{00000000-0005-0000-0000-0000BA830000}"/>
    <cellStyle name="Output 2 4 2 11 3 2" xfId="23299" xr:uid="{00000000-0005-0000-0000-0000BB830000}"/>
    <cellStyle name="Output 2 4 2 11 3 2 2" xfId="23300" xr:uid="{00000000-0005-0000-0000-0000BC830000}"/>
    <cellStyle name="Output 2 4 2 11 3 3" xfId="23301" xr:uid="{00000000-0005-0000-0000-0000BD830000}"/>
    <cellStyle name="Output 2 4 2 11 3 4" xfId="23302" xr:uid="{00000000-0005-0000-0000-0000BE830000}"/>
    <cellStyle name="Output 2 4 2 11 4" xfId="23303" xr:uid="{00000000-0005-0000-0000-0000BF830000}"/>
    <cellStyle name="Output 2 4 2 11 5" xfId="23304" xr:uid="{00000000-0005-0000-0000-0000C0830000}"/>
    <cellStyle name="Output 2 4 2 11 5 2" xfId="23305" xr:uid="{00000000-0005-0000-0000-0000C1830000}"/>
    <cellStyle name="Output 2 4 2 11 6" xfId="23306" xr:uid="{00000000-0005-0000-0000-0000C2830000}"/>
    <cellStyle name="Output 2 4 2 11 7" xfId="23307" xr:uid="{00000000-0005-0000-0000-0000C3830000}"/>
    <cellStyle name="Output 2 4 2 12" xfId="23308" xr:uid="{00000000-0005-0000-0000-0000C4830000}"/>
    <cellStyle name="Output 2 4 2 12 2" xfId="23309" xr:uid="{00000000-0005-0000-0000-0000C5830000}"/>
    <cellStyle name="Output 2 4 2 12 2 2" xfId="23310" xr:uid="{00000000-0005-0000-0000-0000C6830000}"/>
    <cellStyle name="Output 2 4 2 12 2 2 2" xfId="23311" xr:uid="{00000000-0005-0000-0000-0000C7830000}"/>
    <cellStyle name="Output 2 4 2 12 2 3" xfId="23312" xr:uid="{00000000-0005-0000-0000-0000C8830000}"/>
    <cellStyle name="Output 2 4 2 12 2 4" xfId="23313" xr:uid="{00000000-0005-0000-0000-0000C9830000}"/>
    <cellStyle name="Output 2 4 2 12 3" xfId="23314" xr:uid="{00000000-0005-0000-0000-0000CA830000}"/>
    <cellStyle name="Output 2 4 2 12 3 2" xfId="23315" xr:uid="{00000000-0005-0000-0000-0000CB830000}"/>
    <cellStyle name="Output 2 4 2 12 3 2 2" xfId="23316" xr:uid="{00000000-0005-0000-0000-0000CC830000}"/>
    <cellStyle name="Output 2 4 2 12 3 3" xfId="23317" xr:uid="{00000000-0005-0000-0000-0000CD830000}"/>
    <cellStyle name="Output 2 4 2 12 3 4" xfId="23318" xr:uid="{00000000-0005-0000-0000-0000CE830000}"/>
    <cellStyle name="Output 2 4 2 12 4" xfId="23319" xr:uid="{00000000-0005-0000-0000-0000CF830000}"/>
    <cellStyle name="Output 2 4 2 12 5" xfId="23320" xr:uid="{00000000-0005-0000-0000-0000D0830000}"/>
    <cellStyle name="Output 2 4 2 12 5 2" xfId="23321" xr:uid="{00000000-0005-0000-0000-0000D1830000}"/>
    <cellStyle name="Output 2 4 2 12 6" xfId="23322" xr:uid="{00000000-0005-0000-0000-0000D2830000}"/>
    <cellStyle name="Output 2 4 2 12 7" xfId="23323" xr:uid="{00000000-0005-0000-0000-0000D3830000}"/>
    <cellStyle name="Output 2 4 2 13" xfId="23324" xr:uid="{00000000-0005-0000-0000-0000D4830000}"/>
    <cellStyle name="Output 2 4 2 13 2" xfId="23325" xr:uid="{00000000-0005-0000-0000-0000D5830000}"/>
    <cellStyle name="Output 2 4 2 13 2 2" xfId="23326" xr:uid="{00000000-0005-0000-0000-0000D6830000}"/>
    <cellStyle name="Output 2 4 2 13 2 2 2" xfId="23327" xr:uid="{00000000-0005-0000-0000-0000D7830000}"/>
    <cellStyle name="Output 2 4 2 13 2 3" xfId="23328" xr:uid="{00000000-0005-0000-0000-0000D8830000}"/>
    <cellStyle name="Output 2 4 2 13 2 4" xfId="23329" xr:uid="{00000000-0005-0000-0000-0000D9830000}"/>
    <cellStyle name="Output 2 4 2 13 3" xfId="23330" xr:uid="{00000000-0005-0000-0000-0000DA830000}"/>
    <cellStyle name="Output 2 4 2 13 3 2" xfId="23331" xr:uid="{00000000-0005-0000-0000-0000DB830000}"/>
    <cellStyle name="Output 2 4 2 13 3 2 2" xfId="23332" xr:uid="{00000000-0005-0000-0000-0000DC830000}"/>
    <cellStyle name="Output 2 4 2 13 3 3" xfId="23333" xr:uid="{00000000-0005-0000-0000-0000DD830000}"/>
    <cellStyle name="Output 2 4 2 13 3 4" xfId="23334" xr:uid="{00000000-0005-0000-0000-0000DE830000}"/>
    <cellStyle name="Output 2 4 2 13 4" xfId="23335" xr:uid="{00000000-0005-0000-0000-0000DF830000}"/>
    <cellStyle name="Output 2 4 2 13 5" xfId="23336" xr:uid="{00000000-0005-0000-0000-0000E0830000}"/>
    <cellStyle name="Output 2 4 2 13 5 2" xfId="23337" xr:uid="{00000000-0005-0000-0000-0000E1830000}"/>
    <cellStyle name="Output 2 4 2 13 6" xfId="23338" xr:uid="{00000000-0005-0000-0000-0000E2830000}"/>
    <cellStyle name="Output 2 4 2 13 7" xfId="23339" xr:uid="{00000000-0005-0000-0000-0000E3830000}"/>
    <cellStyle name="Output 2 4 2 14" xfId="23340" xr:uid="{00000000-0005-0000-0000-0000E4830000}"/>
    <cellStyle name="Output 2 4 2 14 2" xfId="23341" xr:uid="{00000000-0005-0000-0000-0000E5830000}"/>
    <cellStyle name="Output 2 4 2 14 2 2" xfId="23342" xr:uid="{00000000-0005-0000-0000-0000E6830000}"/>
    <cellStyle name="Output 2 4 2 14 2 2 2" xfId="23343" xr:uid="{00000000-0005-0000-0000-0000E7830000}"/>
    <cellStyle name="Output 2 4 2 14 2 3" xfId="23344" xr:uid="{00000000-0005-0000-0000-0000E8830000}"/>
    <cellStyle name="Output 2 4 2 14 2 4" xfId="23345" xr:uid="{00000000-0005-0000-0000-0000E9830000}"/>
    <cellStyle name="Output 2 4 2 14 3" xfId="23346" xr:uid="{00000000-0005-0000-0000-0000EA830000}"/>
    <cellStyle name="Output 2 4 2 14 3 2" xfId="23347" xr:uid="{00000000-0005-0000-0000-0000EB830000}"/>
    <cellStyle name="Output 2 4 2 14 3 2 2" xfId="23348" xr:uid="{00000000-0005-0000-0000-0000EC830000}"/>
    <cellStyle name="Output 2 4 2 14 3 3" xfId="23349" xr:uid="{00000000-0005-0000-0000-0000ED830000}"/>
    <cellStyle name="Output 2 4 2 14 3 4" xfId="23350" xr:uid="{00000000-0005-0000-0000-0000EE830000}"/>
    <cellStyle name="Output 2 4 2 14 4" xfId="23351" xr:uid="{00000000-0005-0000-0000-0000EF830000}"/>
    <cellStyle name="Output 2 4 2 14 4 2" xfId="23352" xr:uid="{00000000-0005-0000-0000-0000F0830000}"/>
    <cellStyle name="Output 2 4 2 14 5" xfId="23353" xr:uid="{00000000-0005-0000-0000-0000F1830000}"/>
    <cellStyle name="Output 2 4 2 14 6" xfId="23354" xr:uid="{00000000-0005-0000-0000-0000F2830000}"/>
    <cellStyle name="Output 2 4 2 15" xfId="23355" xr:uid="{00000000-0005-0000-0000-0000F3830000}"/>
    <cellStyle name="Output 2 4 2 15 2" xfId="23356" xr:uid="{00000000-0005-0000-0000-0000F4830000}"/>
    <cellStyle name="Output 2 4 2 15 2 2" xfId="23357" xr:uid="{00000000-0005-0000-0000-0000F5830000}"/>
    <cellStyle name="Output 2 4 2 15 3" xfId="23358" xr:uid="{00000000-0005-0000-0000-0000F6830000}"/>
    <cellStyle name="Output 2 4 2 15 4" xfId="23359" xr:uid="{00000000-0005-0000-0000-0000F7830000}"/>
    <cellStyle name="Output 2 4 2 16" xfId="23360" xr:uid="{00000000-0005-0000-0000-0000F8830000}"/>
    <cellStyle name="Output 2 4 2 17" xfId="23361" xr:uid="{00000000-0005-0000-0000-0000F9830000}"/>
    <cellStyle name="Output 2 4 2 2" xfId="23362" xr:uid="{00000000-0005-0000-0000-0000FA830000}"/>
    <cellStyle name="Output 2 4 2 2 2" xfId="23363" xr:uid="{00000000-0005-0000-0000-0000FB830000}"/>
    <cellStyle name="Output 2 4 2 2 2 2" xfId="23364" xr:uid="{00000000-0005-0000-0000-0000FC830000}"/>
    <cellStyle name="Output 2 4 2 2 2 2 2" xfId="23365" xr:uid="{00000000-0005-0000-0000-0000FD830000}"/>
    <cellStyle name="Output 2 4 2 2 2 3" xfId="23366" xr:uid="{00000000-0005-0000-0000-0000FE830000}"/>
    <cellStyle name="Output 2 4 2 2 2 4" xfId="23367" xr:uid="{00000000-0005-0000-0000-0000FF830000}"/>
    <cellStyle name="Output 2 4 2 2 3" xfId="23368" xr:uid="{00000000-0005-0000-0000-000000840000}"/>
    <cellStyle name="Output 2 4 2 2 3 2" xfId="23369" xr:uid="{00000000-0005-0000-0000-000001840000}"/>
    <cellStyle name="Output 2 4 2 2 3 2 2" xfId="23370" xr:uid="{00000000-0005-0000-0000-000002840000}"/>
    <cellStyle name="Output 2 4 2 2 3 3" xfId="23371" xr:uid="{00000000-0005-0000-0000-000003840000}"/>
    <cellStyle name="Output 2 4 2 2 3 4" xfId="23372" xr:uid="{00000000-0005-0000-0000-000004840000}"/>
    <cellStyle name="Output 2 4 2 2 4" xfId="23373" xr:uid="{00000000-0005-0000-0000-000005840000}"/>
    <cellStyle name="Output 2 4 2 2 5" xfId="23374" xr:uid="{00000000-0005-0000-0000-000006840000}"/>
    <cellStyle name="Output 2 4 2 2 6" xfId="23375" xr:uid="{00000000-0005-0000-0000-000007840000}"/>
    <cellStyle name="Output 2 4 2 2 7" xfId="23376" xr:uid="{00000000-0005-0000-0000-000008840000}"/>
    <cellStyle name="Output 2 4 2 3" xfId="23377" xr:uid="{00000000-0005-0000-0000-000009840000}"/>
    <cellStyle name="Output 2 4 2 3 2" xfId="23378" xr:uid="{00000000-0005-0000-0000-00000A840000}"/>
    <cellStyle name="Output 2 4 2 3 2 2" xfId="23379" xr:uid="{00000000-0005-0000-0000-00000B840000}"/>
    <cellStyle name="Output 2 4 2 3 2 2 2" xfId="23380" xr:uid="{00000000-0005-0000-0000-00000C840000}"/>
    <cellStyle name="Output 2 4 2 3 2 3" xfId="23381" xr:uid="{00000000-0005-0000-0000-00000D840000}"/>
    <cellStyle name="Output 2 4 2 3 2 4" xfId="23382" xr:uid="{00000000-0005-0000-0000-00000E840000}"/>
    <cellStyle name="Output 2 4 2 3 3" xfId="23383" xr:uid="{00000000-0005-0000-0000-00000F840000}"/>
    <cellStyle name="Output 2 4 2 3 3 2" xfId="23384" xr:uid="{00000000-0005-0000-0000-000010840000}"/>
    <cellStyle name="Output 2 4 2 3 3 2 2" xfId="23385" xr:uid="{00000000-0005-0000-0000-000011840000}"/>
    <cellStyle name="Output 2 4 2 3 3 3" xfId="23386" xr:uid="{00000000-0005-0000-0000-000012840000}"/>
    <cellStyle name="Output 2 4 2 3 3 4" xfId="23387" xr:uid="{00000000-0005-0000-0000-000013840000}"/>
    <cellStyle name="Output 2 4 2 3 4" xfId="23388" xr:uid="{00000000-0005-0000-0000-000014840000}"/>
    <cellStyle name="Output 2 4 2 3 5" xfId="23389" xr:uid="{00000000-0005-0000-0000-000015840000}"/>
    <cellStyle name="Output 2 4 2 3 5 2" xfId="23390" xr:uid="{00000000-0005-0000-0000-000016840000}"/>
    <cellStyle name="Output 2 4 2 3 6" xfId="23391" xr:uid="{00000000-0005-0000-0000-000017840000}"/>
    <cellStyle name="Output 2 4 2 3 7" xfId="23392" xr:uid="{00000000-0005-0000-0000-000018840000}"/>
    <cellStyle name="Output 2 4 2 4" xfId="23393" xr:uid="{00000000-0005-0000-0000-000019840000}"/>
    <cellStyle name="Output 2 4 2 4 2" xfId="23394" xr:uid="{00000000-0005-0000-0000-00001A840000}"/>
    <cellStyle name="Output 2 4 2 4 2 2" xfId="23395" xr:uid="{00000000-0005-0000-0000-00001B840000}"/>
    <cellStyle name="Output 2 4 2 4 2 2 2" xfId="23396" xr:uid="{00000000-0005-0000-0000-00001C840000}"/>
    <cellStyle name="Output 2 4 2 4 2 3" xfId="23397" xr:uid="{00000000-0005-0000-0000-00001D840000}"/>
    <cellStyle name="Output 2 4 2 4 2 4" xfId="23398" xr:uid="{00000000-0005-0000-0000-00001E840000}"/>
    <cellStyle name="Output 2 4 2 4 3" xfId="23399" xr:uid="{00000000-0005-0000-0000-00001F840000}"/>
    <cellStyle name="Output 2 4 2 4 3 2" xfId="23400" xr:uid="{00000000-0005-0000-0000-000020840000}"/>
    <cellStyle name="Output 2 4 2 4 3 2 2" xfId="23401" xr:uid="{00000000-0005-0000-0000-000021840000}"/>
    <cellStyle name="Output 2 4 2 4 3 3" xfId="23402" xr:uid="{00000000-0005-0000-0000-000022840000}"/>
    <cellStyle name="Output 2 4 2 4 3 4" xfId="23403" xr:uid="{00000000-0005-0000-0000-000023840000}"/>
    <cellStyle name="Output 2 4 2 4 4" xfId="23404" xr:uid="{00000000-0005-0000-0000-000024840000}"/>
    <cellStyle name="Output 2 4 2 4 5" xfId="23405" xr:uid="{00000000-0005-0000-0000-000025840000}"/>
    <cellStyle name="Output 2 4 2 4 5 2" xfId="23406" xr:uid="{00000000-0005-0000-0000-000026840000}"/>
    <cellStyle name="Output 2 4 2 4 6" xfId="23407" xr:uid="{00000000-0005-0000-0000-000027840000}"/>
    <cellStyle name="Output 2 4 2 4 7" xfId="23408" xr:uid="{00000000-0005-0000-0000-000028840000}"/>
    <cellStyle name="Output 2 4 2 5" xfId="23409" xr:uid="{00000000-0005-0000-0000-000029840000}"/>
    <cellStyle name="Output 2 4 2 5 2" xfId="23410" xr:uid="{00000000-0005-0000-0000-00002A840000}"/>
    <cellStyle name="Output 2 4 2 5 2 2" xfId="23411" xr:uid="{00000000-0005-0000-0000-00002B840000}"/>
    <cellStyle name="Output 2 4 2 5 2 2 2" xfId="23412" xr:uid="{00000000-0005-0000-0000-00002C840000}"/>
    <cellStyle name="Output 2 4 2 5 2 3" xfId="23413" xr:uid="{00000000-0005-0000-0000-00002D840000}"/>
    <cellStyle name="Output 2 4 2 5 2 4" xfId="23414" xr:uid="{00000000-0005-0000-0000-00002E840000}"/>
    <cellStyle name="Output 2 4 2 5 3" xfId="23415" xr:uid="{00000000-0005-0000-0000-00002F840000}"/>
    <cellStyle name="Output 2 4 2 5 3 2" xfId="23416" xr:uid="{00000000-0005-0000-0000-000030840000}"/>
    <cellStyle name="Output 2 4 2 5 3 2 2" xfId="23417" xr:uid="{00000000-0005-0000-0000-000031840000}"/>
    <cellStyle name="Output 2 4 2 5 3 3" xfId="23418" xr:uid="{00000000-0005-0000-0000-000032840000}"/>
    <cellStyle name="Output 2 4 2 5 3 4" xfId="23419" xr:uid="{00000000-0005-0000-0000-000033840000}"/>
    <cellStyle name="Output 2 4 2 5 4" xfId="23420" xr:uid="{00000000-0005-0000-0000-000034840000}"/>
    <cellStyle name="Output 2 4 2 5 5" xfId="23421" xr:uid="{00000000-0005-0000-0000-000035840000}"/>
    <cellStyle name="Output 2 4 2 5 5 2" xfId="23422" xr:uid="{00000000-0005-0000-0000-000036840000}"/>
    <cellStyle name="Output 2 4 2 5 6" xfId="23423" xr:uid="{00000000-0005-0000-0000-000037840000}"/>
    <cellStyle name="Output 2 4 2 5 7" xfId="23424" xr:uid="{00000000-0005-0000-0000-000038840000}"/>
    <cellStyle name="Output 2 4 2 6" xfId="23425" xr:uid="{00000000-0005-0000-0000-000039840000}"/>
    <cellStyle name="Output 2 4 2 6 2" xfId="23426" xr:uid="{00000000-0005-0000-0000-00003A840000}"/>
    <cellStyle name="Output 2 4 2 6 2 2" xfId="23427" xr:uid="{00000000-0005-0000-0000-00003B840000}"/>
    <cellStyle name="Output 2 4 2 6 2 2 2" xfId="23428" xr:uid="{00000000-0005-0000-0000-00003C840000}"/>
    <cellStyle name="Output 2 4 2 6 2 3" xfId="23429" xr:uid="{00000000-0005-0000-0000-00003D840000}"/>
    <cellStyle name="Output 2 4 2 6 2 4" xfId="23430" xr:uid="{00000000-0005-0000-0000-00003E840000}"/>
    <cellStyle name="Output 2 4 2 6 3" xfId="23431" xr:uid="{00000000-0005-0000-0000-00003F840000}"/>
    <cellStyle name="Output 2 4 2 6 3 2" xfId="23432" xr:uid="{00000000-0005-0000-0000-000040840000}"/>
    <cellStyle name="Output 2 4 2 6 3 2 2" xfId="23433" xr:uid="{00000000-0005-0000-0000-000041840000}"/>
    <cellStyle name="Output 2 4 2 6 3 3" xfId="23434" xr:uid="{00000000-0005-0000-0000-000042840000}"/>
    <cellStyle name="Output 2 4 2 6 3 4" xfId="23435" xr:uid="{00000000-0005-0000-0000-000043840000}"/>
    <cellStyle name="Output 2 4 2 6 4" xfId="23436" xr:uid="{00000000-0005-0000-0000-000044840000}"/>
    <cellStyle name="Output 2 4 2 6 5" xfId="23437" xr:uid="{00000000-0005-0000-0000-000045840000}"/>
    <cellStyle name="Output 2 4 2 6 5 2" xfId="23438" xr:uid="{00000000-0005-0000-0000-000046840000}"/>
    <cellStyle name="Output 2 4 2 6 6" xfId="23439" xr:uid="{00000000-0005-0000-0000-000047840000}"/>
    <cellStyle name="Output 2 4 2 6 7" xfId="23440" xr:uid="{00000000-0005-0000-0000-000048840000}"/>
    <cellStyle name="Output 2 4 2 7" xfId="23441" xr:uid="{00000000-0005-0000-0000-000049840000}"/>
    <cellStyle name="Output 2 4 2 7 2" xfId="23442" xr:uid="{00000000-0005-0000-0000-00004A840000}"/>
    <cellStyle name="Output 2 4 2 7 2 2" xfId="23443" xr:uid="{00000000-0005-0000-0000-00004B840000}"/>
    <cellStyle name="Output 2 4 2 7 2 2 2" xfId="23444" xr:uid="{00000000-0005-0000-0000-00004C840000}"/>
    <cellStyle name="Output 2 4 2 7 2 3" xfId="23445" xr:uid="{00000000-0005-0000-0000-00004D840000}"/>
    <cellStyle name="Output 2 4 2 7 2 4" xfId="23446" xr:uid="{00000000-0005-0000-0000-00004E840000}"/>
    <cellStyle name="Output 2 4 2 7 3" xfId="23447" xr:uid="{00000000-0005-0000-0000-00004F840000}"/>
    <cellStyle name="Output 2 4 2 7 3 2" xfId="23448" xr:uid="{00000000-0005-0000-0000-000050840000}"/>
    <cellStyle name="Output 2 4 2 7 3 2 2" xfId="23449" xr:uid="{00000000-0005-0000-0000-000051840000}"/>
    <cellStyle name="Output 2 4 2 7 3 3" xfId="23450" xr:uid="{00000000-0005-0000-0000-000052840000}"/>
    <cellStyle name="Output 2 4 2 7 3 4" xfId="23451" xr:uid="{00000000-0005-0000-0000-000053840000}"/>
    <cellStyle name="Output 2 4 2 7 4" xfId="23452" xr:uid="{00000000-0005-0000-0000-000054840000}"/>
    <cellStyle name="Output 2 4 2 7 5" xfId="23453" xr:uid="{00000000-0005-0000-0000-000055840000}"/>
    <cellStyle name="Output 2 4 2 7 5 2" xfId="23454" xr:uid="{00000000-0005-0000-0000-000056840000}"/>
    <cellStyle name="Output 2 4 2 7 6" xfId="23455" xr:uid="{00000000-0005-0000-0000-000057840000}"/>
    <cellStyle name="Output 2 4 2 7 7" xfId="23456" xr:uid="{00000000-0005-0000-0000-000058840000}"/>
    <cellStyle name="Output 2 4 2 8" xfId="23457" xr:uid="{00000000-0005-0000-0000-000059840000}"/>
    <cellStyle name="Output 2 4 2 8 2" xfId="23458" xr:uid="{00000000-0005-0000-0000-00005A840000}"/>
    <cellStyle name="Output 2 4 2 8 2 2" xfId="23459" xr:uid="{00000000-0005-0000-0000-00005B840000}"/>
    <cellStyle name="Output 2 4 2 8 2 2 2" xfId="23460" xr:uid="{00000000-0005-0000-0000-00005C840000}"/>
    <cellStyle name="Output 2 4 2 8 2 3" xfId="23461" xr:uid="{00000000-0005-0000-0000-00005D840000}"/>
    <cellStyle name="Output 2 4 2 8 2 4" xfId="23462" xr:uid="{00000000-0005-0000-0000-00005E840000}"/>
    <cellStyle name="Output 2 4 2 8 3" xfId="23463" xr:uid="{00000000-0005-0000-0000-00005F840000}"/>
    <cellStyle name="Output 2 4 2 8 3 2" xfId="23464" xr:uid="{00000000-0005-0000-0000-000060840000}"/>
    <cellStyle name="Output 2 4 2 8 3 2 2" xfId="23465" xr:uid="{00000000-0005-0000-0000-000061840000}"/>
    <cellStyle name="Output 2 4 2 8 3 3" xfId="23466" xr:uid="{00000000-0005-0000-0000-000062840000}"/>
    <cellStyle name="Output 2 4 2 8 3 4" xfId="23467" xr:uid="{00000000-0005-0000-0000-000063840000}"/>
    <cellStyle name="Output 2 4 2 8 4" xfId="23468" xr:uid="{00000000-0005-0000-0000-000064840000}"/>
    <cellStyle name="Output 2 4 2 8 5" xfId="23469" xr:uid="{00000000-0005-0000-0000-000065840000}"/>
    <cellStyle name="Output 2 4 2 8 5 2" xfId="23470" xr:uid="{00000000-0005-0000-0000-000066840000}"/>
    <cellStyle name="Output 2 4 2 8 6" xfId="23471" xr:uid="{00000000-0005-0000-0000-000067840000}"/>
    <cellStyle name="Output 2 4 2 8 7" xfId="23472" xr:uid="{00000000-0005-0000-0000-000068840000}"/>
    <cellStyle name="Output 2 4 2 9" xfId="23473" xr:uid="{00000000-0005-0000-0000-000069840000}"/>
    <cellStyle name="Output 2 4 2 9 2" xfId="23474" xr:uid="{00000000-0005-0000-0000-00006A840000}"/>
    <cellStyle name="Output 2 4 2 9 2 2" xfId="23475" xr:uid="{00000000-0005-0000-0000-00006B840000}"/>
    <cellStyle name="Output 2 4 2 9 2 2 2" xfId="23476" xr:uid="{00000000-0005-0000-0000-00006C840000}"/>
    <cellStyle name="Output 2 4 2 9 2 3" xfId="23477" xr:uid="{00000000-0005-0000-0000-00006D840000}"/>
    <cellStyle name="Output 2 4 2 9 2 4" xfId="23478" xr:uid="{00000000-0005-0000-0000-00006E840000}"/>
    <cellStyle name="Output 2 4 2 9 3" xfId="23479" xr:uid="{00000000-0005-0000-0000-00006F840000}"/>
    <cellStyle name="Output 2 4 2 9 3 2" xfId="23480" xr:uid="{00000000-0005-0000-0000-000070840000}"/>
    <cellStyle name="Output 2 4 2 9 3 2 2" xfId="23481" xr:uid="{00000000-0005-0000-0000-000071840000}"/>
    <cellStyle name="Output 2 4 2 9 3 3" xfId="23482" xr:uid="{00000000-0005-0000-0000-000072840000}"/>
    <cellStyle name="Output 2 4 2 9 3 4" xfId="23483" xr:uid="{00000000-0005-0000-0000-000073840000}"/>
    <cellStyle name="Output 2 4 2 9 4" xfId="23484" xr:uid="{00000000-0005-0000-0000-000074840000}"/>
    <cellStyle name="Output 2 4 2 9 5" xfId="23485" xr:uid="{00000000-0005-0000-0000-000075840000}"/>
    <cellStyle name="Output 2 4 2 9 5 2" xfId="23486" xr:uid="{00000000-0005-0000-0000-000076840000}"/>
    <cellStyle name="Output 2 4 2 9 6" xfId="23487" xr:uid="{00000000-0005-0000-0000-000077840000}"/>
    <cellStyle name="Output 2 4 2 9 7" xfId="23488" xr:uid="{00000000-0005-0000-0000-000078840000}"/>
    <cellStyle name="Output 2 4 3" xfId="23489" xr:uid="{00000000-0005-0000-0000-000079840000}"/>
    <cellStyle name="Output 2 4 3 2" xfId="23490" xr:uid="{00000000-0005-0000-0000-00007A840000}"/>
    <cellStyle name="Output 2 4 3 2 2" xfId="23491" xr:uid="{00000000-0005-0000-0000-00007B840000}"/>
    <cellStyle name="Output 2 4 3 2 2 2" xfId="23492" xr:uid="{00000000-0005-0000-0000-00007C840000}"/>
    <cellStyle name="Output 2 4 3 2 3" xfId="23493" xr:uid="{00000000-0005-0000-0000-00007D840000}"/>
    <cellStyle name="Output 2 4 3 2 4" xfId="23494" xr:uid="{00000000-0005-0000-0000-00007E840000}"/>
    <cellStyle name="Output 2 4 3 3" xfId="23495" xr:uid="{00000000-0005-0000-0000-00007F840000}"/>
    <cellStyle name="Output 2 4 3 3 2" xfId="23496" xr:uid="{00000000-0005-0000-0000-000080840000}"/>
    <cellStyle name="Output 2 4 3 3 2 2" xfId="23497" xr:uid="{00000000-0005-0000-0000-000081840000}"/>
    <cellStyle name="Output 2 4 3 3 3" xfId="23498" xr:uid="{00000000-0005-0000-0000-000082840000}"/>
    <cellStyle name="Output 2 4 3 3 4" xfId="23499" xr:uid="{00000000-0005-0000-0000-000083840000}"/>
    <cellStyle name="Output 2 4 3 4" xfId="23500" xr:uid="{00000000-0005-0000-0000-000084840000}"/>
    <cellStyle name="Output 2 4 3 5" xfId="23501" xr:uid="{00000000-0005-0000-0000-000085840000}"/>
    <cellStyle name="Output 2 4 3 6" xfId="23502" xr:uid="{00000000-0005-0000-0000-000086840000}"/>
    <cellStyle name="Output 2 4 3 7" xfId="23503" xr:uid="{00000000-0005-0000-0000-000087840000}"/>
    <cellStyle name="Output 2 4 4" xfId="23504" xr:uid="{00000000-0005-0000-0000-000088840000}"/>
    <cellStyle name="Output 2 4 4 2" xfId="23505" xr:uid="{00000000-0005-0000-0000-000089840000}"/>
    <cellStyle name="Output 2 4 4 2 2" xfId="23506" xr:uid="{00000000-0005-0000-0000-00008A840000}"/>
    <cellStyle name="Output 2 4 4 2 2 2" xfId="23507" xr:uid="{00000000-0005-0000-0000-00008B840000}"/>
    <cellStyle name="Output 2 4 4 2 3" xfId="23508" xr:uid="{00000000-0005-0000-0000-00008C840000}"/>
    <cellStyle name="Output 2 4 4 2 4" xfId="23509" xr:uid="{00000000-0005-0000-0000-00008D840000}"/>
    <cellStyle name="Output 2 4 4 3" xfId="23510" xr:uid="{00000000-0005-0000-0000-00008E840000}"/>
    <cellStyle name="Output 2 4 4 3 2" xfId="23511" xr:uid="{00000000-0005-0000-0000-00008F840000}"/>
    <cellStyle name="Output 2 4 4 3 2 2" xfId="23512" xr:uid="{00000000-0005-0000-0000-000090840000}"/>
    <cellStyle name="Output 2 4 4 3 3" xfId="23513" xr:uid="{00000000-0005-0000-0000-000091840000}"/>
    <cellStyle name="Output 2 4 4 3 4" xfId="23514" xr:uid="{00000000-0005-0000-0000-000092840000}"/>
    <cellStyle name="Output 2 4 4 4" xfId="23515" xr:uid="{00000000-0005-0000-0000-000093840000}"/>
    <cellStyle name="Output 2 4 4 5" xfId="23516" xr:uid="{00000000-0005-0000-0000-000094840000}"/>
    <cellStyle name="Output 2 4 4 5 2" xfId="23517" xr:uid="{00000000-0005-0000-0000-000095840000}"/>
    <cellStyle name="Output 2 4 4 6" xfId="23518" xr:uid="{00000000-0005-0000-0000-000096840000}"/>
    <cellStyle name="Output 2 4 4 7" xfId="23519" xr:uid="{00000000-0005-0000-0000-000097840000}"/>
    <cellStyle name="Output 2 4 5" xfId="23520" xr:uid="{00000000-0005-0000-0000-000098840000}"/>
    <cellStyle name="Output 2 4 5 2" xfId="23521" xr:uid="{00000000-0005-0000-0000-000099840000}"/>
    <cellStyle name="Output 2 4 5 2 2" xfId="23522" xr:uid="{00000000-0005-0000-0000-00009A840000}"/>
    <cellStyle name="Output 2 4 5 2 2 2" xfId="23523" xr:uid="{00000000-0005-0000-0000-00009B840000}"/>
    <cellStyle name="Output 2 4 5 2 3" xfId="23524" xr:uid="{00000000-0005-0000-0000-00009C840000}"/>
    <cellStyle name="Output 2 4 5 2 4" xfId="23525" xr:uid="{00000000-0005-0000-0000-00009D840000}"/>
    <cellStyle name="Output 2 4 5 3" xfId="23526" xr:uid="{00000000-0005-0000-0000-00009E840000}"/>
    <cellStyle name="Output 2 4 5 3 2" xfId="23527" xr:uid="{00000000-0005-0000-0000-00009F840000}"/>
    <cellStyle name="Output 2 4 5 3 2 2" xfId="23528" xr:uid="{00000000-0005-0000-0000-0000A0840000}"/>
    <cellStyle name="Output 2 4 5 3 3" xfId="23529" xr:uid="{00000000-0005-0000-0000-0000A1840000}"/>
    <cellStyle name="Output 2 4 5 3 4" xfId="23530" xr:uid="{00000000-0005-0000-0000-0000A2840000}"/>
    <cellStyle name="Output 2 4 5 4" xfId="23531" xr:uid="{00000000-0005-0000-0000-0000A3840000}"/>
    <cellStyle name="Output 2 4 5 5" xfId="23532" xr:uid="{00000000-0005-0000-0000-0000A4840000}"/>
    <cellStyle name="Output 2 4 5 5 2" xfId="23533" xr:uid="{00000000-0005-0000-0000-0000A5840000}"/>
    <cellStyle name="Output 2 4 5 6" xfId="23534" xr:uid="{00000000-0005-0000-0000-0000A6840000}"/>
    <cellStyle name="Output 2 4 5 7" xfId="23535" xr:uid="{00000000-0005-0000-0000-0000A7840000}"/>
    <cellStyle name="Output 2 4 6" xfId="23536" xr:uid="{00000000-0005-0000-0000-0000A8840000}"/>
    <cellStyle name="Output 2 4 6 2" xfId="23537" xr:uid="{00000000-0005-0000-0000-0000A9840000}"/>
    <cellStyle name="Output 2 4 6 2 2" xfId="23538" xr:uid="{00000000-0005-0000-0000-0000AA840000}"/>
    <cellStyle name="Output 2 4 6 2 2 2" xfId="23539" xr:uid="{00000000-0005-0000-0000-0000AB840000}"/>
    <cellStyle name="Output 2 4 6 2 3" xfId="23540" xr:uid="{00000000-0005-0000-0000-0000AC840000}"/>
    <cellStyle name="Output 2 4 6 2 4" xfId="23541" xr:uid="{00000000-0005-0000-0000-0000AD840000}"/>
    <cellStyle name="Output 2 4 6 3" xfId="23542" xr:uid="{00000000-0005-0000-0000-0000AE840000}"/>
    <cellStyle name="Output 2 4 6 3 2" xfId="23543" xr:uid="{00000000-0005-0000-0000-0000AF840000}"/>
    <cellStyle name="Output 2 4 6 3 2 2" xfId="23544" xr:uid="{00000000-0005-0000-0000-0000B0840000}"/>
    <cellStyle name="Output 2 4 6 3 3" xfId="23545" xr:uid="{00000000-0005-0000-0000-0000B1840000}"/>
    <cellStyle name="Output 2 4 6 3 4" xfId="23546" xr:uid="{00000000-0005-0000-0000-0000B2840000}"/>
    <cellStyle name="Output 2 4 6 4" xfId="23547" xr:uid="{00000000-0005-0000-0000-0000B3840000}"/>
    <cellStyle name="Output 2 4 6 5" xfId="23548" xr:uid="{00000000-0005-0000-0000-0000B4840000}"/>
    <cellStyle name="Output 2 4 6 5 2" xfId="23549" xr:uid="{00000000-0005-0000-0000-0000B5840000}"/>
    <cellStyle name="Output 2 4 6 6" xfId="23550" xr:uid="{00000000-0005-0000-0000-0000B6840000}"/>
    <cellStyle name="Output 2 4 6 7" xfId="23551" xr:uid="{00000000-0005-0000-0000-0000B7840000}"/>
    <cellStyle name="Output 2 4 7" xfId="23552" xr:uid="{00000000-0005-0000-0000-0000B8840000}"/>
    <cellStyle name="Output 2 4 7 2" xfId="23553" xr:uid="{00000000-0005-0000-0000-0000B9840000}"/>
    <cellStyle name="Output 2 4 7 2 2" xfId="23554" xr:uid="{00000000-0005-0000-0000-0000BA840000}"/>
    <cellStyle name="Output 2 4 7 2 2 2" xfId="23555" xr:uid="{00000000-0005-0000-0000-0000BB840000}"/>
    <cellStyle name="Output 2 4 7 2 3" xfId="23556" xr:uid="{00000000-0005-0000-0000-0000BC840000}"/>
    <cellStyle name="Output 2 4 7 2 4" xfId="23557" xr:uid="{00000000-0005-0000-0000-0000BD840000}"/>
    <cellStyle name="Output 2 4 7 3" xfId="23558" xr:uid="{00000000-0005-0000-0000-0000BE840000}"/>
    <cellStyle name="Output 2 4 7 3 2" xfId="23559" xr:uid="{00000000-0005-0000-0000-0000BF840000}"/>
    <cellStyle name="Output 2 4 7 3 2 2" xfId="23560" xr:uid="{00000000-0005-0000-0000-0000C0840000}"/>
    <cellStyle name="Output 2 4 7 3 3" xfId="23561" xr:uid="{00000000-0005-0000-0000-0000C1840000}"/>
    <cellStyle name="Output 2 4 7 3 4" xfId="23562" xr:uid="{00000000-0005-0000-0000-0000C2840000}"/>
    <cellStyle name="Output 2 4 7 4" xfId="23563" xr:uid="{00000000-0005-0000-0000-0000C3840000}"/>
    <cellStyle name="Output 2 4 7 5" xfId="23564" xr:uid="{00000000-0005-0000-0000-0000C4840000}"/>
    <cellStyle name="Output 2 4 7 5 2" xfId="23565" xr:uid="{00000000-0005-0000-0000-0000C5840000}"/>
    <cellStyle name="Output 2 4 7 6" xfId="23566" xr:uid="{00000000-0005-0000-0000-0000C6840000}"/>
    <cellStyle name="Output 2 4 7 7" xfId="23567" xr:uid="{00000000-0005-0000-0000-0000C7840000}"/>
    <cellStyle name="Output 2 4 8" xfId="23568" xr:uid="{00000000-0005-0000-0000-0000C8840000}"/>
    <cellStyle name="Output 2 4 8 2" xfId="23569" xr:uid="{00000000-0005-0000-0000-0000C9840000}"/>
    <cellStyle name="Output 2 4 8 2 2" xfId="23570" xr:uid="{00000000-0005-0000-0000-0000CA840000}"/>
    <cellStyle name="Output 2 4 8 2 2 2" xfId="23571" xr:uid="{00000000-0005-0000-0000-0000CB840000}"/>
    <cellStyle name="Output 2 4 8 2 3" xfId="23572" xr:uid="{00000000-0005-0000-0000-0000CC840000}"/>
    <cellStyle name="Output 2 4 8 2 4" xfId="23573" xr:uid="{00000000-0005-0000-0000-0000CD840000}"/>
    <cellStyle name="Output 2 4 8 3" xfId="23574" xr:uid="{00000000-0005-0000-0000-0000CE840000}"/>
    <cellStyle name="Output 2 4 8 3 2" xfId="23575" xr:uid="{00000000-0005-0000-0000-0000CF840000}"/>
    <cellStyle name="Output 2 4 8 3 2 2" xfId="23576" xr:uid="{00000000-0005-0000-0000-0000D0840000}"/>
    <cellStyle name="Output 2 4 8 3 3" xfId="23577" xr:uid="{00000000-0005-0000-0000-0000D1840000}"/>
    <cellStyle name="Output 2 4 8 3 4" xfId="23578" xr:uid="{00000000-0005-0000-0000-0000D2840000}"/>
    <cellStyle name="Output 2 4 8 4" xfId="23579" xr:uid="{00000000-0005-0000-0000-0000D3840000}"/>
    <cellStyle name="Output 2 4 8 5" xfId="23580" xr:uid="{00000000-0005-0000-0000-0000D4840000}"/>
    <cellStyle name="Output 2 4 8 5 2" xfId="23581" xr:uid="{00000000-0005-0000-0000-0000D5840000}"/>
    <cellStyle name="Output 2 4 8 6" xfId="23582" xr:uid="{00000000-0005-0000-0000-0000D6840000}"/>
    <cellStyle name="Output 2 4 8 7" xfId="23583" xr:uid="{00000000-0005-0000-0000-0000D7840000}"/>
    <cellStyle name="Output 2 4 9" xfId="23584" xr:uid="{00000000-0005-0000-0000-0000D8840000}"/>
    <cellStyle name="Output 2 4 9 2" xfId="23585" xr:uid="{00000000-0005-0000-0000-0000D9840000}"/>
    <cellStyle name="Output 2 4 9 2 2" xfId="23586" xr:uid="{00000000-0005-0000-0000-0000DA840000}"/>
    <cellStyle name="Output 2 4 9 2 2 2" xfId="23587" xr:uid="{00000000-0005-0000-0000-0000DB840000}"/>
    <cellStyle name="Output 2 4 9 2 3" xfId="23588" xr:uid="{00000000-0005-0000-0000-0000DC840000}"/>
    <cellStyle name="Output 2 4 9 2 4" xfId="23589" xr:uid="{00000000-0005-0000-0000-0000DD840000}"/>
    <cellStyle name="Output 2 4 9 3" xfId="23590" xr:uid="{00000000-0005-0000-0000-0000DE840000}"/>
    <cellStyle name="Output 2 4 9 3 2" xfId="23591" xr:uid="{00000000-0005-0000-0000-0000DF840000}"/>
    <cellStyle name="Output 2 4 9 3 2 2" xfId="23592" xr:uid="{00000000-0005-0000-0000-0000E0840000}"/>
    <cellStyle name="Output 2 4 9 3 3" xfId="23593" xr:uid="{00000000-0005-0000-0000-0000E1840000}"/>
    <cellStyle name="Output 2 4 9 3 4" xfId="23594" xr:uid="{00000000-0005-0000-0000-0000E2840000}"/>
    <cellStyle name="Output 2 4 9 4" xfId="23595" xr:uid="{00000000-0005-0000-0000-0000E3840000}"/>
    <cellStyle name="Output 2 4 9 5" xfId="23596" xr:uid="{00000000-0005-0000-0000-0000E4840000}"/>
    <cellStyle name="Output 2 4 9 5 2" xfId="23597" xr:uid="{00000000-0005-0000-0000-0000E5840000}"/>
    <cellStyle name="Output 2 4 9 6" xfId="23598" xr:uid="{00000000-0005-0000-0000-0000E6840000}"/>
    <cellStyle name="Output 2 4 9 7" xfId="23599" xr:uid="{00000000-0005-0000-0000-0000E7840000}"/>
    <cellStyle name="Output 2 5" xfId="23600" xr:uid="{00000000-0005-0000-0000-0000E8840000}"/>
    <cellStyle name="Output 2 5 10" xfId="23601" xr:uid="{00000000-0005-0000-0000-0000E9840000}"/>
    <cellStyle name="Output 2 5 10 2" xfId="23602" xr:uid="{00000000-0005-0000-0000-0000EA840000}"/>
    <cellStyle name="Output 2 5 10 2 2" xfId="23603" xr:uid="{00000000-0005-0000-0000-0000EB840000}"/>
    <cellStyle name="Output 2 5 10 2 2 2" xfId="23604" xr:uid="{00000000-0005-0000-0000-0000EC840000}"/>
    <cellStyle name="Output 2 5 10 2 3" xfId="23605" xr:uid="{00000000-0005-0000-0000-0000ED840000}"/>
    <cellStyle name="Output 2 5 10 2 4" xfId="23606" xr:uid="{00000000-0005-0000-0000-0000EE840000}"/>
    <cellStyle name="Output 2 5 10 3" xfId="23607" xr:uid="{00000000-0005-0000-0000-0000EF840000}"/>
    <cellStyle name="Output 2 5 10 3 2" xfId="23608" xr:uid="{00000000-0005-0000-0000-0000F0840000}"/>
    <cellStyle name="Output 2 5 10 3 2 2" xfId="23609" xr:uid="{00000000-0005-0000-0000-0000F1840000}"/>
    <cellStyle name="Output 2 5 10 3 3" xfId="23610" xr:uid="{00000000-0005-0000-0000-0000F2840000}"/>
    <cellStyle name="Output 2 5 10 3 4" xfId="23611" xr:uid="{00000000-0005-0000-0000-0000F3840000}"/>
    <cellStyle name="Output 2 5 10 4" xfId="23612" xr:uid="{00000000-0005-0000-0000-0000F4840000}"/>
    <cellStyle name="Output 2 5 10 5" xfId="23613" xr:uid="{00000000-0005-0000-0000-0000F5840000}"/>
    <cellStyle name="Output 2 5 10 5 2" xfId="23614" xr:uid="{00000000-0005-0000-0000-0000F6840000}"/>
    <cellStyle name="Output 2 5 10 6" xfId="23615" xr:uid="{00000000-0005-0000-0000-0000F7840000}"/>
    <cellStyle name="Output 2 5 10 7" xfId="23616" xr:uid="{00000000-0005-0000-0000-0000F8840000}"/>
    <cellStyle name="Output 2 5 11" xfId="23617" xr:uid="{00000000-0005-0000-0000-0000F9840000}"/>
    <cellStyle name="Output 2 5 11 2" xfId="23618" xr:uid="{00000000-0005-0000-0000-0000FA840000}"/>
    <cellStyle name="Output 2 5 11 2 2" xfId="23619" xr:uid="{00000000-0005-0000-0000-0000FB840000}"/>
    <cellStyle name="Output 2 5 11 2 2 2" xfId="23620" xr:uid="{00000000-0005-0000-0000-0000FC840000}"/>
    <cellStyle name="Output 2 5 11 2 3" xfId="23621" xr:uid="{00000000-0005-0000-0000-0000FD840000}"/>
    <cellStyle name="Output 2 5 11 2 4" xfId="23622" xr:uid="{00000000-0005-0000-0000-0000FE840000}"/>
    <cellStyle name="Output 2 5 11 3" xfId="23623" xr:uid="{00000000-0005-0000-0000-0000FF840000}"/>
    <cellStyle name="Output 2 5 11 3 2" xfId="23624" xr:uid="{00000000-0005-0000-0000-000000850000}"/>
    <cellStyle name="Output 2 5 11 3 2 2" xfId="23625" xr:uid="{00000000-0005-0000-0000-000001850000}"/>
    <cellStyle name="Output 2 5 11 3 3" xfId="23626" xr:uid="{00000000-0005-0000-0000-000002850000}"/>
    <cellStyle name="Output 2 5 11 3 4" xfId="23627" xr:uid="{00000000-0005-0000-0000-000003850000}"/>
    <cellStyle name="Output 2 5 11 4" xfId="23628" xr:uid="{00000000-0005-0000-0000-000004850000}"/>
    <cellStyle name="Output 2 5 11 5" xfId="23629" xr:uid="{00000000-0005-0000-0000-000005850000}"/>
    <cellStyle name="Output 2 5 11 5 2" xfId="23630" xr:uid="{00000000-0005-0000-0000-000006850000}"/>
    <cellStyle name="Output 2 5 11 6" xfId="23631" xr:uid="{00000000-0005-0000-0000-000007850000}"/>
    <cellStyle name="Output 2 5 11 7" xfId="23632" xr:uid="{00000000-0005-0000-0000-000008850000}"/>
    <cellStyle name="Output 2 5 12" xfId="23633" xr:uid="{00000000-0005-0000-0000-000009850000}"/>
    <cellStyle name="Output 2 5 12 2" xfId="23634" xr:uid="{00000000-0005-0000-0000-00000A850000}"/>
    <cellStyle name="Output 2 5 12 2 2" xfId="23635" xr:uid="{00000000-0005-0000-0000-00000B850000}"/>
    <cellStyle name="Output 2 5 12 2 2 2" xfId="23636" xr:uid="{00000000-0005-0000-0000-00000C850000}"/>
    <cellStyle name="Output 2 5 12 2 3" xfId="23637" xr:uid="{00000000-0005-0000-0000-00000D850000}"/>
    <cellStyle name="Output 2 5 12 2 4" xfId="23638" xr:uid="{00000000-0005-0000-0000-00000E850000}"/>
    <cellStyle name="Output 2 5 12 3" xfId="23639" xr:uid="{00000000-0005-0000-0000-00000F850000}"/>
    <cellStyle name="Output 2 5 12 3 2" xfId="23640" xr:uid="{00000000-0005-0000-0000-000010850000}"/>
    <cellStyle name="Output 2 5 12 3 2 2" xfId="23641" xr:uid="{00000000-0005-0000-0000-000011850000}"/>
    <cellStyle name="Output 2 5 12 3 3" xfId="23642" xr:uid="{00000000-0005-0000-0000-000012850000}"/>
    <cellStyle name="Output 2 5 12 3 4" xfId="23643" xr:uid="{00000000-0005-0000-0000-000013850000}"/>
    <cellStyle name="Output 2 5 12 4" xfId="23644" xr:uid="{00000000-0005-0000-0000-000014850000}"/>
    <cellStyle name="Output 2 5 12 5" xfId="23645" xr:uid="{00000000-0005-0000-0000-000015850000}"/>
    <cellStyle name="Output 2 5 12 5 2" xfId="23646" xr:uid="{00000000-0005-0000-0000-000016850000}"/>
    <cellStyle name="Output 2 5 12 6" xfId="23647" xr:uid="{00000000-0005-0000-0000-000017850000}"/>
    <cellStyle name="Output 2 5 12 7" xfId="23648" xr:uid="{00000000-0005-0000-0000-000018850000}"/>
    <cellStyle name="Output 2 5 13" xfId="23649" xr:uid="{00000000-0005-0000-0000-000019850000}"/>
    <cellStyle name="Output 2 5 13 2" xfId="23650" xr:uid="{00000000-0005-0000-0000-00001A850000}"/>
    <cellStyle name="Output 2 5 13 2 2" xfId="23651" xr:uid="{00000000-0005-0000-0000-00001B850000}"/>
    <cellStyle name="Output 2 5 13 2 2 2" xfId="23652" xr:uid="{00000000-0005-0000-0000-00001C850000}"/>
    <cellStyle name="Output 2 5 13 2 3" xfId="23653" xr:uid="{00000000-0005-0000-0000-00001D850000}"/>
    <cellStyle name="Output 2 5 13 2 4" xfId="23654" xr:uid="{00000000-0005-0000-0000-00001E850000}"/>
    <cellStyle name="Output 2 5 13 3" xfId="23655" xr:uid="{00000000-0005-0000-0000-00001F850000}"/>
    <cellStyle name="Output 2 5 13 3 2" xfId="23656" xr:uid="{00000000-0005-0000-0000-000020850000}"/>
    <cellStyle name="Output 2 5 13 3 2 2" xfId="23657" xr:uid="{00000000-0005-0000-0000-000021850000}"/>
    <cellStyle name="Output 2 5 13 3 3" xfId="23658" xr:uid="{00000000-0005-0000-0000-000022850000}"/>
    <cellStyle name="Output 2 5 13 3 4" xfId="23659" xr:uid="{00000000-0005-0000-0000-000023850000}"/>
    <cellStyle name="Output 2 5 13 4" xfId="23660" xr:uid="{00000000-0005-0000-0000-000024850000}"/>
    <cellStyle name="Output 2 5 13 5" xfId="23661" xr:uid="{00000000-0005-0000-0000-000025850000}"/>
    <cellStyle name="Output 2 5 13 5 2" xfId="23662" xr:uid="{00000000-0005-0000-0000-000026850000}"/>
    <cellStyle name="Output 2 5 13 6" xfId="23663" xr:uid="{00000000-0005-0000-0000-000027850000}"/>
    <cellStyle name="Output 2 5 13 7" xfId="23664" xr:uid="{00000000-0005-0000-0000-000028850000}"/>
    <cellStyle name="Output 2 5 14" xfId="23665" xr:uid="{00000000-0005-0000-0000-000029850000}"/>
    <cellStyle name="Output 2 5 14 2" xfId="23666" xr:uid="{00000000-0005-0000-0000-00002A850000}"/>
    <cellStyle name="Output 2 5 14 2 2" xfId="23667" xr:uid="{00000000-0005-0000-0000-00002B850000}"/>
    <cellStyle name="Output 2 5 14 2 2 2" xfId="23668" xr:uid="{00000000-0005-0000-0000-00002C850000}"/>
    <cellStyle name="Output 2 5 14 2 3" xfId="23669" xr:uid="{00000000-0005-0000-0000-00002D850000}"/>
    <cellStyle name="Output 2 5 14 2 4" xfId="23670" xr:uid="{00000000-0005-0000-0000-00002E850000}"/>
    <cellStyle name="Output 2 5 14 3" xfId="23671" xr:uid="{00000000-0005-0000-0000-00002F850000}"/>
    <cellStyle name="Output 2 5 14 3 2" xfId="23672" xr:uid="{00000000-0005-0000-0000-000030850000}"/>
    <cellStyle name="Output 2 5 14 3 2 2" xfId="23673" xr:uid="{00000000-0005-0000-0000-000031850000}"/>
    <cellStyle name="Output 2 5 14 3 3" xfId="23674" xr:uid="{00000000-0005-0000-0000-000032850000}"/>
    <cellStyle name="Output 2 5 14 3 4" xfId="23675" xr:uid="{00000000-0005-0000-0000-000033850000}"/>
    <cellStyle name="Output 2 5 14 4" xfId="23676" xr:uid="{00000000-0005-0000-0000-000034850000}"/>
    <cellStyle name="Output 2 5 14 4 2" xfId="23677" xr:uid="{00000000-0005-0000-0000-000035850000}"/>
    <cellStyle name="Output 2 5 14 5" xfId="23678" xr:uid="{00000000-0005-0000-0000-000036850000}"/>
    <cellStyle name="Output 2 5 14 6" xfId="23679" xr:uid="{00000000-0005-0000-0000-000037850000}"/>
    <cellStyle name="Output 2 5 15" xfId="23680" xr:uid="{00000000-0005-0000-0000-000038850000}"/>
    <cellStyle name="Output 2 5 15 2" xfId="23681" xr:uid="{00000000-0005-0000-0000-000039850000}"/>
    <cellStyle name="Output 2 5 15 2 2" xfId="23682" xr:uid="{00000000-0005-0000-0000-00003A850000}"/>
    <cellStyle name="Output 2 5 15 3" xfId="23683" xr:uid="{00000000-0005-0000-0000-00003B850000}"/>
    <cellStyle name="Output 2 5 15 4" xfId="23684" xr:uid="{00000000-0005-0000-0000-00003C850000}"/>
    <cellStyle name="Output 2 5 16" xfId="23685" xr:uid="{00000000-0005-0000-0000-00003D850000}"/>
    <cellStyle name="Output 2 5 17" xfId="23686" xr:uid="{00000000-0005-0000-0000-00003E850000}"/>
    <cellStyle name="Output 2 5 2" xfId="23687" xr:uid="{00000000-0005-0000-0000-00003F850000}"/>
    <cellStyle name="Output 2 5 2 2" xfId="23688" xr:uid="{00000000-0005-0000-0000-000040850000}"/>
    <cellStyle name="Output 2 5 2 2 2" xfId="23689" xr:uid="{00000000-0005-0000-0000-000041850000}"/>
    <cellStyle name="Output 2 5 2 2 2 2" xfId="23690" xr:uid="{00000000-0005-0000-0000-000042850000}"/>
    <cellStyle name="Output 2 5 2 2 3" xfId="23691" xr:uid="{00000000-0005-0000-0000-000043850000}"/>
    <cellStyle name="Output 2 5 2 2 4" xfId="23692" xr:uid="{00000000-0005-0000-0000-000044850000}"/>
    <cellStyle name="Output 2 5 2 3" xfId="23693" xr:uid="{00000000-0005-0000-0000-000045850000}"/>
    <cellStyle name="Output 2 5 2 3 2" xfId="23694" xr:uid="{00000000-0005-0000-0000-000046850000}"/>
    <cellStyle name="Output 2 5 2 3 2 2" xfId="23695" xr:uid="{00000000-0005-0000-0000-000047850000}"/>
    <cellStyle name="Output 2 5 2 3 3" xfId="23696" xr:uid="{00000000-0005-0000-0000-000048850000}"/>
    <cellStyle name="Output 2 5 2 3 4" xfId="23697" xr:uid="{00000000-0005-0000-0000-000049850000}"/>
    <cellStyle name="Output 2 5 2 4" xfId="23698" xr:uid="{00000000-0005-0000-0000-00004A850000}"/>
    <cellStyle name="Output 2 5 2 5" xfId="23699" xr:uid="{00000000-0005-0000-0000-00004B850000}"/>
    <cellStyle name="Output 2 5 2 6" xfId="23700" xr:uid="{00000000-0005-0000-0000-00004C850000}"/>
    <cellStyle name="Output 2 5 2 7" xfId="23701" xr:uid="{00000000-0005-0000-0000-00004D850000}"/>
    <cellStyle name="Output 2 5 3" xfId="23702" xr:uid="{00000000-0005-0000-0000-00004E850000}"/>
    <cellStyle name="Output 2 5 3 2" xfId="23703" xr:uid="{00000000-0005-0000-0000-00004F850000}"/>
    <cellStyle name="Output 2 5 3 2 2" xfId="23704" xr:uid="{00000000-0005-0000-0000-000050850000}"/>
    <cellStyle name="Output 2 5 3 2 2 2" xfId="23705" xr:uid="{00000000-0005-0000-0000-000051850000}"/>
    <cellStyle name="Output 2 5 3 2 3" xfId="23706" xr:uid="{00000000-0005-0000-0000-000052850000}"/>
    <cellStyle name="Output 2 5 3 2 4" xfId="23707" xr:uid="{00000000-0005-0000-0000-000053850000}"/>
    <cellStyle name="Output 2 5 3 3" xfId="23708" xr:uid="{00000000-0005-0000-0000-000054850000}"/>
    <cellStyle name="Output 2 5 3 3 2" xfId="23709" xr:uid="{00000000-0005-0000-0000-000055850000}"/>
    <cellStyle name="Output 2 5 3 3 2 2" xfId="23710" xr:uid="{00000000-0005-0000-0000-000056850000}"/>
    <cellStyle name="Output 2 5 3 3 3" xfId="23711" xr:uid="{00000000-0005-0000-0000-000057850000}"/>
    <cellStyle name="Output 2 5 3 3 4" xfId="23712" xr:uid="{00000000-0005-0000-0000-000058850000}"/>
    <cellStyle name="Output 2 5 3 4" xfId="23713" xr:uid="{00000000-0005-0000-0000-000059850000}"/>
    <cellStyle name="Output 2 5 3 5" xfId="23714" xr:uid="{00000000-0005-0000-0000-00005A850000}"/>
    <cellStyle name="Output 2 5 3 5 2" xfId="23715" xr:uid="{00000000-0005-0000-0000-00005B850000}"/>
    <cellStyle name="Output 2 5 3 6" xfId="23716" xr:uid="{00000000-0005-0000-0000-00005C850000}"/>
    <cellStyle name="Output 2 5 3 7" xfId="23717" xr:uid="{00000000-0005-0000-0000-00005D850000}"/>
    <cellStyle name="Output 2 5 4" xfId="23718" xr:uid="{00000000-0005-0000-0000-00005E850000}"/>
    <cellStyle name="Output 2 5 4 2" xfId="23719" xr:uid="{00000000-0005-0000-0000-00005F850000}"/>
    <cellStyle name="Output 2 5 4 2 2" xfId="23720" xr:uid="{00000000-0005-0000-0000-000060850000}"/>
    <cellStyle name="Output 2 5 4 2 2 2" xfId="23721" xr:uid="{00000000-0005-0000-0000-000061850000}"/>
    <cellStyle name="Output 2 5 4 2 3" xfId="23722" xr:uid="{00000000-0005-0000-0000-000062850000}"/>
    <cellStyle name="Output 2 5 4 2 4" xfId="23723" xr:uid="{00000000-0005-0000-0000-000063850000}"/>
    <cellStyle name="Output 2 5 4 3" xfId="23724" xr:uid="{00000000-0005-0000-0000-000064850000}"/>
    <cellStyle name="Output 2 5 4 3 2" xfId="23725" xr:uid="{00000000-0005-0000-0000-000065850000}"/>
    <cellStyle name="Output 2 5 4 3 2 2" xfId="23726" xr:uid="{00000000-0005-0000-0000-000066850000}"/>
    <cellStyle name="Output 2 5 4 3 3" xfId="23727" xr:uid="{00000000-0005-0000-0000-000067850000}"/>
    <cellStyle name="Output 2 5 4 3 4" xfId="23728" xr:uid="{00000000-0005-0000-0000-000068850000}"/>
    <cellStyle name="Output 2 5 4 4" xfId="23729" xr:uid="{00000000-0005-0000-0000-000069850000}"/>
    <cellStyle name="Output 2 5 4 5" xfId="23730" xr:uid="{00000000-0005-0000-0000-00006A850000}"/>
    <cellStyle name="Output 2 5 4 5 2" xfId="23731" xr:uid="{00000000-0005-0000-0000-00006B850000}"/>
    <cellStyle name="Output 2 5 4 6" xfId="23732" xr:uid="{00000000-0005-0000-0000-00006C850000}"/>
    <cellStyle name="Output 2 5 4 7" xfId="23733" xr:uid="{00000000-0005-0000-0000-00006D850000}"/>
    <cellStyle name="Output 2 5 5" xfId="23734" xr:uid="{00000000-0005-0000-0000-00006E850000}"/>
    <cellStyle name="Output 2 5 5 2" xfId="23735" xr:uid="{00000000-0005-0000-0000-00006F850000}"/>
    <cellStyle name="Output 2 5 5 2 2" xfId="23736" xr:uid="{00000000-0005-0000-0000-000070850000}"/>
    <cellStyle name="Output 2 5 5 2 2 2" xfId="23737" xr:uid="{00000000-0005-0000-0000-000071850000}"/>
    <cellStyle name="Output 2 5 5 2 3" xfId="23738" xr:uid="{00000000-0005-0000-0000-000072850000}"/>
    <cellStyle name="Output 2 5 5 2 4" xfId="23739" xr:uid="{00000000-0005-0000-0000-000073850000}"/>
    <cellStyle name="Output 2 5 5 3" xfId="23740" xr:uid="{00000000-0005-0000-0000-000074850000}"/>
    <cellStyle name="Output 2 5 5 3 2" xfId="23741" xr:uid="{00000000-0005-0000-0000-000075850000}"/>
    <cellStyle name="Output 2 5 5 3 2 2" xfId="23742" xr:uid="{00000000-0005-0000-0000-000076850000}"/>
    <cellStyle name="Output 2 5 5 3 3" xfId="23743" xr:uid="{00000000-0005-0000-0000-000077850000}"/>
    <cellStyle name="Output 2 5 5 3 4" xfId="23744" xr:uid="{00000000-0005-0000-0000-000078850000}"/>
    <cellStyle name="Output 2 5 5 4" xfId="23745" xr:uid="{00000000-0005-0000-0000-000079850000}"/>
    <cellStyle name="Output 2 5 5 5" xfId="23746" xr:uid="{00000000-0005-0000-0000-00007A850000}"/>
    <cellStyle name="Output 2 5 5 5 2" xfId="23747" xr:uid="{00000000-0005-0000-0000-00007B850000}"/>
    <cellStyle name="Output 2 5 5 6" xfId="23748" xr:uid="{00000000-0005-0000-0000-00007C850000}"/>
    <cellStyle name="Output 2 5 5 7" xfId="23749" xr:uid="{00000000-0005-0000-0000-00007D850000}"/>
    <cellStyle name="Output 2 5 6" xfId="23750" xr:uid="{00000000-0005-0000-0000-00007E850000}"/>
    <cellStyle name="Output 2 5 6 2" xfId="23751" xr:uid="{00000000-0005-0000-0000-00007F850000}"/>
    <cellStyle name="Output 2 5 6 2 2" xfId="23752" xr:uid="{00000000-0005-0000-0000-000080850000}"/>
    <cellStyle name="Output 2 5 6 2 2 2" xfId="23753" xr:uid="{00000000-0005-0000-0000-000081850000}"/>
    <cellStyle name="Output 2 5 6 2 3" xfId="23754" xr:uid="{00000000-0005-0000-0000-000082850000}"/>
    <cellStyle name="Output 2 5 6 2 4" xfId="23755" xr:uid="{00000000-0005-0000-0000-000083850000}"/>
    <cellStyle name="Output 2 5 6 3" xfId="23756" xr:uid="{00000000-0005-0000-0000-000084850000}"/>
    <cellStyle name="Output 2 5 6 3 2" xfId="23757" xr:uid="{00000000-0005-0000-0000-000085850000}"/>
    <cellStyle name="Output 2 5 6 3 2 2" xfId="23758" xr:uid="{00000000-0005-0000-0000-000086850000}"/>
    <cellStyle name="Output 2 5 6 3 3" xfId="23759" xr:uid="{00000000-0005-0000-0000-000087850000}"/>
    <cellStyle name="Output 2 5 6 3 4" xfId="23760" xr:uid="{00000000-0005-0000-0000-000088850000}"/>
    <cellStyle name="Output 2 5 6 4" xfId="23761" xr:uid="{00000000-0005-0000-0000-000089850000}"/>
    <cellStyle name="Output 2 5 6 5" xfId="23762" xr:uid="{00000000-0005-0000-0000-00008A850000}"/>
    <cellStyle name="Output 2 5 6 5 2" xfId="23763" xr:uid="{00000000-0005-0000-0000-00008B850000}"/>
    <cellStyle name="Output 2 5 6 6" xfId="23764" xr:uid="{00000000-0005-0000-0000-00008C850000}"/>
    <cellStyle name="Output 2 5 6 7" xfId="23765" xr:uid="{00000000-0005-0000-0000-00008D850000}"/>
    <cellStyle name="Output 2 5 7" xfId="23766" xr:uid="{00000000-0005-0000-0000-00008E850000}"/>
    <cellStyle name="Output 2 5 7 2" xfId="23767" xr:uid="{00000000-0005-0000-0000-00008F850000}"/>
    <cellStyle name="Output 2 5 7 2 2" xfId="23768" xr:uid="{00000000-0005-0000-0000-000090850000}"/>
    <cellStyle name="Output 2 5 7 2 2 2" xfId="23769" xr:uid="{00000000-0005-0000-0000-000091850000}"/>
    <cellStyle name="Output 2 5 7 2 3" xfId="23770" xr:uid="{00000000-0005-0000-0000-000092850000}"/>
    <cellStyle name="Output 2 5 7 2 4" xfId="23771" xr:uid="{00000000-0005-0000-0000-000093850000}"/>
    <cellStyle name="Output 2 5 7 3" xfId="23772" xr:uid="{00000000-0005-0000-0000-000094850000}"/>
    <cellStyle name="Output 2 5 7 3 2" xfId="23773" xr:uid="{00000000-0005-0000-0000-000095850000}"/>
    <cellStyle name="Output 2 5 7 3 2 2" xfId="23774" xr:uid="{00000000-0005-0000-0000-000096850000}"/>
    <cellStyle name="Output 2 5 7 3 3" xfId="23775" xr:uid="{00000000-0005-0000-0000-000097850000}"/>
    <cellStyle name="Output 2 5 7 3 4" xfId="23776" xr:uid="{00000000-0005-0000-0000-000098850000}"/>
    <cellStyle name="Output 2 5 7 4" xfId="23777" xr:uid="{00000000-0005-0000-0000-000099850000}"/>
    <cellStyle name="Output 2 5 7 5" xfId="23778" xr:uid="{00000000-0005-0000-0000-00009A850000}"/>
    <cellStyle name="Output 2 5 7 5 2" xfId="23779" xr:uid="{00000000-0005-0000-0000-00009B850000}"/>
    <cellStyle name="Output 2 5 7 6" xfId="23780" xr:uid="{00000000-0005-0000-0000-00009C850000}"/>
    <cellStyle name="Output 2 5 7 7" xfId="23781" xr:uid="{00000000-0005-0000-0000-00009D850000}"/>
    <cellStyle name="Output 2 5 8" xfId="23782" xr:uid="{00000000-0005-0000-0000-00009E850000}"/>
    <cellStyle name="Output 2 5 8 2" xfId="23783" xr:uid="{00000000-0005-0000-0000-00009F850000}"/>
    <cellStyle name="Output 2 5 8 2 2" xfId="23784" xr:uid="{00000000-0005-0000-0000-0000A0850000}"/>
    <cellStyle name="Output 2 5 8 2 2 2" xfId="23785" xr:uid="{00000000-0005-0000-0000-0000A1850000}"/>
    <cellStyle name="Output 2 5 8 2 3" xfId="23786" xr:uid="{00000000-0005-0000-0000-0000A2850000}"/>
    <cellStyle name="Output 2 5 8 2 4" xfId="23787" xr:uid="{00000000-0005-0000-0000-0000A3850000}"/>
    <cellStyle name="Output 2 5 8 3" xfId="23788" xr:uid="{00000000-0005-0000-0000-0000A4850000}"/>
    <cellStyle name="Output 2 5 8 3 2" xfId="23789" xr:uid="{00000000-0005-0000-0000-0000A5850000}"/>
    <cellStyle name="Output 2 5 8 3 2 2" xfId="23790" xr:uid="{00000000-0005-0000-0000-0000A6850000}"/>
    <cellStyle name="Output 2 5 8 3 3" xfId="23791" xr:uid="{00000000-0005-0000-0000-0000A7850000}"/>
    <cellStyle name="Output 2 5 8 3 4" xfId="23792" xr:uid="{00000000-0005-0000-0000-0000A8850000}"/>
    <cellStyle name="Output 2 5 8 4" xfId="23793" xr:uid="{00000000-0005-0000-0000-0000A9850000}"/>
    <cellStyle name="Output 2 5 8 5" xfId="23794" xr:uid="{00000000-0005-0000-0000-0000AA850000}"/>
    <cellStyle name="Output 2 5 8 5 2" xfId="23795" xr:uid="{00000000-0005-0000-0000-0000AB850000}"/>
    <cellStyle name="Output 2 5 8 6" xfId="23796" xr:uid="{00000000-0005-0000-0000-0000AC850000}"/>
    <cellStyle name="Output 2 5 8 7" xfId="23797" xr:uid="{00000000-0005-0000-0000-0000AD850000}"/>
    <cellStyle name="Output 2 5 9" xfId="23798" xr:uid="{00000000-0005-0000-0000-0000AE850000}"/>
    <cellStyle name="Output 2 5 9 2" xfId="23799" xr:uid="{00000000-0005-0000-0000-0000AF850000}"/>
    <cellStyle name="Output 2 5 9 2 2" xfId="23800" xr:uid="{00000000-0005-0000-0000-0000B0850000}"/>
    <cellStyle name="Output 2 5 9 2 2 2" xfId="23801" xr:uid="{00000000-0005-0000-0000-0000B1850000}"/>
    <cellStyle name="Output 2 5 9 2 3" xfId="23802" xr:uid="{00000000-0005-0000-0000-0000B2850000}"/>
    <cellStyle name="Output 2 5 9 2 4" xfId="23803" xr:uid="{00000000-0005-0000-0000-0000B3850000}"/>
    <cellStyle name="Output 2 5 9 3" xfId="23804" xr:uid="{00000000-0005-0000-0000-0000B4850000}"/>
    <cellStyle name="Output 2 5 9 3 2" xfId="23805" xr:uid="{00000000-0005-0000-0000-0000B5850000}"/>
    <cellStyle name="Output 2 5 9 3 2 2" xfId="23806" xr:uid="{00000000-0005-0000-0000-0000B6850000}"/>
    <cellStyle name="Output 2 5 9 3 3" xfId="23807" xr:uid="{00000000-0005-0000-0000-0000B7850000}"/>
    <cellStyle name="Output 2 5 9 3 4" xfId="23808" xr:uid="{00000000-0005-0000-0000-0000B8850000}"/>
    <cellStyle name="Output 2 5 9 4" xfId="23809" xr:uid="{00000000-0005-0000-0000-0000B9850000}"/>
    <cellStyle name="Output 2 5 9 5" xfId="23810" xr:uid="{00000000-0005-0000-0000-0000BA850000}"/>
    <cellStyle name="Output 2 5 9 5 2" xfId="23811" xr:uid="{00000000-0005-0000-0000-0000BB850000}"/>
    <cellStyle name="Output 2 5 9 6" xfId="23812" xr:uid="{00000000-0005-0000-0000-0000BC850000}"/>
    <cellStyle name="Output 2 5 9 7" xfId="23813" xr:uid="{00000000-0005-0000-0000-0000BD850000}"/>
    <cellStyle name="Output 2 6" xfId="23814" xr:uid="{00000000-0005-0000-0000-0000BE850000}"/>
    <cellStyle name="Output 2 6 2" xfId="23815" xr:uid="{00000000-0005-0000-0000-0000BF850000}"/>
    <cellStyle name="Output 2 6 2 2" xfId="23816" xr:uid="{00000000-0005-0000-0000-0000C0850000}"/>
    <cellStyle name="Output 2 6 2 2 2" xfId="23817" xr:uid="{00000000-0005-0000-0000-0000C1850000}"/>
    <cellStyle name="Output 2 6 2 3" xfId="23818" xr:uid="{00000000-0005-0000-0000-0000C2850000}"/>
    <cellStyle name="Output 2 6 2 4" xfId="23819" xr:uid="{00000000-0005-0000-0000-0000C3850000}"/>
    <cellStyle name="Output 2 6 3" xfId="23820" xr:uid="{00000000-0005-0000-0000-0000C4850000}"/>
    <cellStyle name="Output 2 6 3 2" xfId="23821" xr:uid="{00000000-0005-0000-0000-0000C5850000}"/>
    <cellStyle name="Output 2 6 3 2 2" xfId="23822" xr:uid="{00000000-0005-0000-0000-0000C6850000}"/>
    <cellStyle name="Output 2 6 3 3" xfId="23823" xr:uid="{00000000-0005-0000-0000-0000C7850000}"/>
    <cellStyle name="Output 2 6 3 4" xfId="23824" xr:uid="{00000000-0005-0000-0000-0000C8850000}"/>
    <cellStyle name="Output 2 6 4" xfId="23825" xr:uid="{00000000-0005-0000-0000-0000C9850000}"/>
    <cellStyle name="Output 2 6 5" xfId="23826" xr:uid="{00000000-0005-0000-0000-0000CA850000}"/>
    <cellStyle name="Output 2 6 5 2" xfId="23827" xr:uid="{00000000-0005-0000-0000-0000CB850000}"/>
    <cellStyle name="Output 2 6 6" xfId="23828" xr:uid="{00000000-0005-0000-0000-0000CC850000}"/>
    <cellStyle name="Output 2 6 7" xfId="23829" xr:uid="{00000000-0005-0000-0000-0000CD850000}"/>
    <cellStyle name="Output 2 7" xfId="23830" xr:uid="{00000000-0005-0000-0000-0000CE850000}"/>
    <cellStyle name="Output 2 7 2" xfId="23831" xr:uid="{00000000-0005-0000-0000-0000CF850000}"/>
    <cellStyle name="Output 2 7 2 2" xfId="23832" xr:uid="{00000000-0005-0000-0000-0000D0850000}"/>
    <cellStyle name="Output 2 7 2 2 2" xfId="23833" xr:uid="{00000000-0005-0000-0000-0000D1850000}"/>
    <cellStyle name="Output 2 7 2 3" xfId="23834" xr:uid="{00000000-0005-0000-0000-0000D2850000}"/>
    <cellStyle name="Output 2 7 2 4" xfId="23835" xr:uid="{00000000-0005-0000-0000-0000D3850000}"/>
    <cellStyle name="Output 2 7 3" xfId="23836" xr:uid="{00000000-0005-0000-0000-0000D4850000}"/>
    <cellStyle name="Output 2 7 3 2" xfId="23837" xr:uid="{00000000-0005-0000-0000-0000D5850000}"/>
    <cellStyle name="Output 2 7 3 2 2" xfId="23838" xr:uid="{00000000-0005-0000-0000-0000D6850000}"/>
    <cellStyle name="Output 2 7 3 3" xfId="23839" xr:uid="{00000000-0005-0000-0000-0000D7850000}"/>
    <cellStyle name="Output 2 7 3 4" xfId="23840" xr:uid="{00000000-0005-0000-0000-0000D8850000}"/>
    <cellStyle name="Output 2 7 4" xfId="23841" xr:uid="{00000000-0005-0000-0000-0000D9850000}"/>
    <cellStyle name="Output 2 7 5" xfId="23842" xr:uid="{00000000-0005-0000-0000-0000DA850000}"/>
    <cellStyle name="Output 2 7 5 2" xfId="23843" xr:uid="{00000000-0005-0000-0000-0000DB850000}"/>
    <cellStyle name="Output 2 7 6" xfId="23844" xr:uid="{00000000-0005-0000-0000-0000DC850000}"/>
    <cellStyle name="Output 2 7 7" xfId="23845" xr:uid="{00000000-0005-0000-0000-0000DD850000}"/>
    <cellStyle name="Output 2 8" xfId="23846" xr:uid="{00000000-0005-0000-0000-0000DE850000}"/>
    <cellStyle name="Output 2 8 2" xfId="23847" xr:uid="{00000000-0005-0000-0000-0000DF850000}"/>
    <cellStyle name="Output 2 8 2 2" xfId="23848" xr:uid="{00000000-0005-0000-0000-0000E0850000}"/>
    <cellStyle name="Output 2 8 2 2 2" xfId="23849" xr:uid="{00000000-0005-0000-0000-0000E1850000}"/>
    <cellStyle name="Output 2 8 2 3" xfId="23850" xr:uid="{00000000-0005-0000-0000-0000E2850000}"/>
    <cellStyle name="Output 2 8 2 4" xfId="23851" xr:uid="{00000000-0005-0000-0000-0000E3850000}"/>
    <cellStyle name="Output 2 8 3" xfId="23852" xr:uid="{00000000-0005-0000-0000-0000E4850000}"/>
    <cellStyle name="Output 2 8 3 2" xfId="23853" xr:uid="{00000000-0005-0000-0000-0000E5850000}"/>
    <cellStyle name="Output 2 8 3 2 2" xfId="23854" xr:uid="{00000000-0005-0000-0000-0000E6850000}"/>
    <cellStyle name="Output 2 8 3 3" xfId="23855" xr:uid="{00000000-0005-0000-0000-0000E7850000}"/>
    <cellStyle name="Output 2 8 3 4" xfId="23856" xr:uid="{00000000-0005-0000-0000-0000E8850000}"/>
    <cellStyle name="Output 2 8 4" xfId="23857" xr:uid="{00000000-0005-0000-0000-0000E9850000}"/>
    <cellStyle name="Output 2 8 5" xfId="23858" xr:uid="{00000000-0005-0000-0000-0000EA850000}"/>
    <cellStyle name="Output 2 8 5 2" xfId="23859" xr:uid="{00000000-0005-0000-0000-0000EB850000}"/>
    <cellStyle name="Output 2 8 6" xfId="23860" xr:uid="{00000000-0005-0000-0000-0000EC850000}"/>
    <cellStyle name="Output 2 8 7" xfId="23861" xr:uid="{00000000-0005-0000-0000-0000ED850000}"/>
    <cellStyle name="Output 2 9" xfId="23862" xr:uid="{00000000-0005-0000-0000-0000EE850000}"/>
    <cellStyle name="Output 2 9 2" xfId="23863" xr:uid="{00000000-0005-0000-0000-0000EF850000}"/>
    <cellStyle name="Output 2 9 2 2" xfId="23864" xr:uid="{00000000-0005-0000-0000-0000F0850000}"/>
    <cellStyle name="Output 2 9 2 2 2" xfId="23865" xr:uid="{00000000-0005-0000-0000-0000F1850000}"/>
    <cellStyle name="Output 2 9 2 3" xfId="23866" xr:uid="{00000000-0005-0000-0000-0000F2850000}"/>
    <cellStyle name="Output 2 9 2 4" xfId="23867" xr:uid="{00000000-0005-0000-0000-0000F3850000}"/>
    <cellStyle name="Output 2 9 3" xfId="23868" xr:uid="{00000000-0005-0000-0000-0000F4850000}"/>
    <cellStyle name="Output 2 9 3 2" xfId="23869" xr:uid="{00000000-0005-0000-0000-0000F5850000}"/>
    <cellStyle name="Output 2 9 3 2 2" xfId="23870" xr:uid="{00000000-0005-0000-0000-0000F6850000}"/>
    <cellStyle name="Output 2 9 3 3" xfId="23871" xr:uid="{00000000-0005-0000-0000-0000F7850000}"/>
    <cellStyle name="Output 2 9 3 4" xfId="23872" xr:uid="{00000000-0005-0000-0000-0000F8850000}"/>
    <cellStyle name="Output 2 9 4" xfId="23873" xr:uid="{00000000-0005-0000-0000-0000F9850000}"/>
    <cellStyle name="Output 2 9 5" xfId="23874" xr:uid="{00000000-0005-0000-0000-0000FA850000}"/>
    <cellStyle name="Output 2 9 5 2" xfId="23875" xr:uid="{00000000-0005-0000-0000-0000FB850000}"/>
    <cellStyle name="Output 2 9 6" xfId="23876" xr:uid="{00000000-0005-0000-0000-0000FC850000}"/>
    <cellStyle name="Output 2 9 7" xfId="23877" xr:uid="{00000000-0005-0000-0000-0000FD850000}"/>
    <cellStyle name="Percent" xfId="38556" builtinId="5"/>
    <cellStyle name="Percent 2" xfId="28" xr:uid="{00000000-0005-0000-0000-0000FF850000}"/>
    <cellStyle name="Percent 2 2" xfId="29" xr:uid="{00000000-0005-0000-0000-000000860000}"/>
    <cellStyle name="Percent 2 2 2" xfId="28180" xr:uid="{00000000-0005-0000-0000-000001860000}"/>
    <cellStyle name="Percent 2 3" xfId="23878" xr:uid="{00000000-0005-0000-0000-000002860000}"/>
    <cellStyle name="Percent 2 4" xfId="23879" xr:uid="{00000000-0005-0000-0000-000003860000}"/>
    <cellStyle name="Percent 2 4 2" xfId="33855" xr:uid="{00000000-0005-0000-0000-000004860000}"/>
    <cellStyle name="Percent 2 5" xfId="23880" xr:uid="{00000000-0005-0000-0000-000005860000}"/>
    <cellStyle name="Percent 2 5 2" xfId="23881" xr:uid="{00000000-0005-0000-0000-000006860000}"/>
    <cellStyle name="Percent 2 5 2 2" xfId="33857" xr:uid="{00000000-0005-0000-0000-000007860000}"/>
    <cellStyle name="Percent 2 5 3" xfId="33856" xr:uid="{00000000-0005-0000-0000-000008860000}"/>
    <cellStyle name="Percent 2 6" xfId="23882" xr:uid="{00000000-0005-0000-0000-000009860000}"/>
    <cellStyle name="Percent 2 7" xfId="28179" xr:uid="{00000000-0005-0000-0000-00000A860000}"/>
    <cellStyle name="Percent 3" xfId="30" xr:uid="{00000000-0005-0000-0000-00000B860000}"/>
    <cellStyle name="Percent 3 2" xfId="23883" xr:uid="{00000000-0005-0000-0000-00000C860000}"/>
    <cellStyle name="Percent 3 3" xfId="28181" xr:uid="{00000000-0005-0000-0000-00000D860000}"/>
    <cellStyle name="Percent 4" xfId="37" xr:uid="{00000000-0005-0000-0000-00000E860000}"/>
    <cellStyle name="Percent 4 2" xfId="23884" xr:uid="{00000000-0005-0000-0000-00000F860000}"/>
    <cellStyle name="Percent 4 2 2" xfId="33858" xr:uid="{00000000-0005-0000-0000-000010860000}"/>
    <cellStyle name="Percent 4 3" xfId="23885" xr:uid="{00000000-0005-0000-0000-000011860000}"/>
    <cellStyle name="QIS Heading 3" xfId="23886" xr:uid="{00000000-0005-0000-0000-000012860000}"/>
    <cellStyle name="showCheck" xfId="38564" xr:uid="{00000000-0005-0000-0000-000013860000}"/>
    <cellStyle name="showExposure" xfId="38565" xr:uid="{00000000-0005-0000-0000-000014860000}"/>
    <cellStyle name="STYL0 - Style1" xfId="23887" xr:uid="{00000000-0005-0000-0000-000015860000}"/>
    <cellStyle name="STYL1 - Style2" xfId="23888" xr:uid="{00000000-0005-0000-0000-000016860000}"/>
    <cellStyle name="STYL2 - Style3" xfId="23889" xr:uid="{00000000-0005-0000-0000-000017860000}"/>
    <cellStyle name="STYL3 - Style4" xfId="23890" xr:uid="{00000000-0005-0000-0000-000018860000}"/>
    <cellStyle name="STYL4 - Style5" xfId="23891" xr:uid="{00000000-0005-0000-0000-000019860000}"/>
    <cellStyle name="STYL5 - Style6" xfId="23892" xr:uid="{00000000-0005-0000-0000-00001A860000}"/>
    <cellStyle name="STYL6 - Style7" xfId="23893" xr:uid="{00000000-0005-0000-0000-00001B860000}"/>
    <cellStyle name="STYL7 - Style8" xfId="23894" xr:uid="{00000000-0005-0000-0000-00001C860000}"/>
    <cellStyle name="subtotals" xfId="23895" xr:uid="{00000000-0005-0000-0000-00001D860000}"/>
    <cellStyle name="Title" xfId="28117" builtinId="15" customBuiltin="1"/>
    <cellStyle name="Title 2" xfId="23896" xr:uid="{00000000-0005-0000-0000-00001F860000}"/>
    <cellStyle name="Total" xfId="28133" builtinId="25" customBuiltin="1"/>
    <cellStyle name="Total 2" xfId="23897" xr:uid="{00000000-0005-0000-0000-000021860000}"/>
    <cellStyle name="Total 2 10" xfId="23898" xr:uid="{00000000-0005-0000-0000-000022860000}"/>
    <cellStyle name="Total 2 10 2" xfId="23899" xr:uid="{00000000-0005-0000-0000-000023860000}"/>
    <cellStyle name="Total 2 10 2 2" xfId="23900" xr:uid="{00000000-0005-0000-0000-000024860000}"/>
    <cellStyle name="Total 2 10 2 2 2" xfId="23901" xr:uid="{00000000-0005-0000-0000-000025860000}"/>
    <cellStyle name="Total 2 10 2 3" xfId="23902" xr:uid="{00000000-0005-0000-0000-000026860000}"/>
    <cellStyle name="Total 2 10 2 4" xfId="23903" xr:uid="{00000000-0005-0000-0000-000027860000}"/>
    <cellStyle name="Total 2 10 3" xfId="23904" xr:uid="{00000000-0005-0000-0000-000028860000}"/>
    <cellStyle name="Total 2 10 3 2" xfId="23905" xr:uid="{00000000-0005-0000-0000-000029860000}"/>
    <cellStyle name="Total 2 10 3 2 2" xfId="23906" xr:uid="{00000000-0005-0000-0000-00002A860000}"/>
    <cellStyle name="Total 2 10 3 3" xfId="23907" xr:uid="{00000000-0005-0000-0000-00002B860000}"/>
    <cellStyle name="Total 2 10 3 4" xfId="23908" xr:uid="{00000000-0005-0000-0000-00002C860000}"/>
    <cellStyle name="Total 2 10 4" xfId="23909" xr:uid="{00000000-0005-0000-0000-00002D860000}"/>
    <cellStyle name="Total 2 10 5" xfId="23910" xr:uid="{00000000-0005-0000-0000-00002E860000}"/>
    <cellStyle name="Total 2 10 5 2" xfId="23911" xr:uid="{00000000-0005-0000-0000-00002F860000}"/>
    <cellStyle name="Total 2 10 6" xfId="23912" xr:uid="{00000000-0005-0000-0000-000030860000}"/>
    <cellStyle name="Total 2 10 7" xfId="23913" xr:uid="{00000000-0005-0000-0000-000031860000}"/>
    <cellStyle name="Total 2 11" xfId="23914" xr:uid="{00000000-0005-0000-0000-000032860000}"/>
    <cellStyle name="Total 2 11 2" xfId="23915" xr:uid="{00000000-0005-0000-0000-000033860000}"/>
    <cellStyle name="Total 2 11 2 2" xfId="23916" xr:uid="{00000000-0005-0000-0000-000034860000}"/>
    <cellStyle name="Total 2 11 2 2 2" xfId="23917" xr:uid="{00000000-0005-0000-0000-000035860000}"/>
    <cellStyle name="Total 2 11 2 3" xfId="23918" xr:uid="{00000000-0005-0000-0000-000036860000}"/>
    <cellStyle name="Total 2 11 2 4" xfId="23919" xr:uid="{00000000-0005-0000-0000-000037860000}"/>
    <cellStyle name="Total 2 11 3" xfId="23920" xr:uid="{00000000-0005-0000-0000-000038860000}"/>
    <cellStyle name="Total 2 11 3 2" xfId="23921" xr:uid="{00000000-0005-0000-0000-000039860000}"/>
    <cellStyle name="Total 2 11 3 2 2" xfId="23922" xr:uid="{00000000-0005-0000-0000-00003A860000}"/>
    <cellStyle name="Total 2 11 3 3" xfId="23923" xr:uid="{00000000-0005-0000-0000-00003B860000}"/>
    <cellStyle name="Total 2 11 3 4" xfId="23924" xr:uid="{00000000-0005-0000-0000-00003C860000}"/>
    <cellStyle name="Total 2 11 4" xfId="23925" xr:uid="{00000000-0005-0000-0000-00003D860000}"/>
    <cellStyle name="Total 2 11 5" xfId="23926" xr:uid="{00000000-0005-0000-0000-00003E860000}"/>
    <cellStyle name="Total 2 11 5 2" xfId="23927" xr:uid="{00000000-0005-0000-0000-00003F860000}"/>
    <cellStyle name="Total 2 11 6" xfId="23928" xr:uid="{00000000-0005-0000-0000-000040860000}"/>
    <cellStyle name="Total 2 11 7" xfId="23929" xr:uid="{00000000-0005-0000-0000-000041860000}"/>
    <cellStyle name="Total 2 12" xfId="23930" xr:uid="{00000000-0005-0000-0000-000042860000}"/>
    <cellStyle name="Total 2 12 2" xfId="23931" xr:uid="{00000000-0005-0000-0000-000043860000}"/>
    <cellStyle name="Total 2 12 2 2" xfId="23932" xr:uid="{00000000-0005-0000-0000-000044860000}"/>
    <cellStyle name="Total 2 12 2 2 2" xfId="23933" xr:uid="{00000000-0005-0000-0000-000045860000}"/>
    <cellStyle name="Total 2 12 2 3" xfId="23934" xr:uid="{00000000-0005-0000-0000-000046860000}"/>
    <cellStyle name="Total 2 12 2 4" xfId="23935" xr:uid="{00000000-0005-0000-0000-000047860000}"/>
    <cellStyle name="Total 2 12 3" xfId="23936" xr:uid="{00000000-0005-0000-0000-000048860000}"/>
    <cellStyle name="Total 2 12 3 2" xfId="23937" xr:uid="{00000000-0005-0000-0000-000049860000}"/>
    <cellStyle name="Total 2 12 3 2 2" xfId="23938" xr:uid="{00000000-0005-0000-0000-00004A860000}"/>
    <cellStyle name="Total 2 12 3 3" xfId="23939" xr:uid="{00000000-0005-0000-0000-00004B860000}"/>
    <cellStyle name="Total 2 12 3 4" xfId="23940" xr:uid="{00000000-0005-0000-0000-00004C860000}"/>
    <cellStyle name="Total 2 12 4" xfId="23941" xr:uid="{00000000-0005-0000-0000-00004D860000}"/>
    <cellStyle name="Total 2 12 5" xfId="23942" xr:uid="{00000000-0005-0000-0000-00004E860000}"/>
    <cellStyle name="Total 2 12 5 2" xfId="23943" xr:uid="{00000000-0005-0000-0000-00004F860000}"/>
    <cellStyle name="Total 2 12 6" xfId="23944" xr:uid="{00000000-0005-0000-0000-000050860000}"/>
    <cellStyle name="Total 2 12 7" xfId="23945" xr:uid="{00000000-0005-0000-0000-000051860000}"/>
    <cellStyle name="Total 2 13" xfId="23946" xr:uid="{00000000-0005-0000-0000-000052860000}"/>
    <cellStyle name="Total 2 13 2" xfId="23947" xr:uid="{00000000-0005-0000-0000-000053860000}"/>
    <cellStyle name="Total 2 13 2 2" xfId="23948" xr:uid="{00000000-0005-0000-0000-000054860000}"/>
    <cellStyle name="Total 2 13 2 2 2" xfId="23949" xr:uid="{00000000-0005-0000-0000-000055860000}"/>
    <cellStyle name="Total 2 13 2 3" xfId="23950" xr:uid="{00000000-0005-0000-0000-000056860000}"/>
    <cellStyle name="Total 2 13 2 4" xfId="23951" xr:uid="{00000000-0005-0000-0000-000057860000}"/>
    <cellStyle name="Total 2 13 3" xfId="23952" xr:uid="{00000000-0005-0000-0000-000058860000}"/>
    <cellStyle name="Total 2 13 3 2" xfId="23953" xr:uid="{00000000-0005-0000-0000-000059860000}"/>
    <cellStyle name="Total 2 13 3 2 2" xfId="23954" xr:uid="{00000000-0005-0000-0000-00005A860000}"/>
    <cellStyle name="Total 2 13 3 3" xfId="23955" xr:uid="{00000000-0005-0000-0000-00005B860000}"/>
    <cellStyle name="Total 2 13 3 4" xfId="23956" xr:uid="{00000000-0005-0000-0000-00005C860000}"/>
    <cellStyle name="Total 2 13 4" xfId="23957" xr:uid="{00000000-0005-0000-0000-00005D860000}"/>
    <cellStyle name="Total 2 13 5" xfId="23958" xr:uid="{00000000-0005-0000-0000-00005E860000}"/>
    <cellStyle name="Total 2 13 5 2" xfId="23959" xr:uid="{00000000-0005-0000-0000-00005F860000}"/>
    <cellStyle name="Total 2 13 6" xfId="23960" xr:uid="{00000000-0005-0000-0000-000060860000}"/>
    <cellStyle name="Total 2 13 7" xfId="23961" xr:uid="{00000000-0005-0000-0000-000061860000}"/>
    <cellStyle name="Total 2 14" xfId="23962" xr:uid="{00000000-0005-0000-0000-000062860000}"/>
    <cellStyle name="Total 2 14 2" xfId="23963" xr:uid="{00000000-0005-0000-0000-000063860000}"/>
    <cellStyle name="Total 2 14 2 2" xfId="23964" xr:uid="{00000000-0005-0000-0000-000064860000}"/>
    <cellStyle name="Total 2 14 2 2 2" xfId="23965" xr:uid="{00000000-0005-0000-0000-000065860000}"/>
    <cellStyle name="Total 2 14 2 3" xfId="23966" xr:uid="{00000000-0005-0000-0000-000066860000}"/>
    <cellStyle name="Total 2 14 2 4" xfId="23967" xr:uid="{00000000-0005-0000-0000-000067860000}"/>
    <cellStyle name="Total 2 14 3" xfId="23968" xr:uid="{00000000-0005-0000-0000-000068860000}"/>
    <cellStyle name="Total 2 14 3 2" xfId="23969" xr:uid="{00000000-0005-0000-0000-000069860000}"/>
    <cellStyle name="Total 2 14 3 2 2" xfId="23970" xr:uid="{00000000-0005-0000-0000-00006A860000}"/>
    <cellStyle name="Total 2 14 3 3" xfId="23971" xr:uid="{00000000-0005-0000-0000-00006B860000}"/>
    <cellStyle name="Total 2 14 3 4" xfId="23972" xr:uid="{00000000-0005-0000-0000-00006C860000}"/>
    <cellStyle name="Total 2 14 4" xfId="23973" xr:uid="{00000000-0005-0000-0000-00006D860000}"/>
    <cellStyle name="Total 2 14 5" xfId="23974" xr:uid="{00000000-0005-0000-0000-00006E860000}"/>
    <cellStyle name="Total 2 14 5 2" xfId="23975" xr:uid="{00000000-0005-0000-0000-00006F860000}"/>
    <cellStyle name="Total 2 14 6" xfId="23976" xr:uid="{00000000-0005-0000-0000-000070860000}"/>
    <cellStyle name="Total 2 14 7" xfId="23977" xr:uid="{00000000-0005-0000-0000-000071860000}"/>
    <cellStyle name="Total 2 15" xfId="23978" xr:uid="{00000000-0005-0000-0000-000072860000}"/>
    <cellStyle name="Total 2 15 2" xfId="23979" xr:uid="{00000000-0005-0000-0000-000073860000}"/>
    <cellStyle name="Total 2 15 2 2" xfId="23980" xr:uid="{00000000-0005-0000-0000-000074860000}"/>
    <cellStyle name="Total 2 15 2 2 2" xfId="23981" xr:uid="{00000000-0005-0000-0000-000075860000}"/>
    <cellStyle name="Total 2 15 2 3" xfId="23982" xr:uid="{00000000-0005-0000-0000-000076860000}"/>
    <cellStyle name="Total 2 15 2 4" xfId="23983" xr:uid="{00000000-0005-0000-0000-000077860000}"/>
    <cellStyle name="Total 2 15 3" xfId="23984" xr:uid="{00000000-0005-0000-0000-000078860000}"/>
    <cellStyle name="Total 2 15 3 2" xfId="23985" xr:uid="{00000000-0005-0000-0000-000079860000}"/>
    <cellStyle name="Total 2 15 3 2 2" xfId="23986" xr:uid="{00000000-0005-0000-0000-00007A860000}"/>
    <cellStyle name="Total 2 15 3 3" xfId="23987" xr:uid="{00000000-0005-0000-0000-00007B860000}"/>
    <cellStyle name="Total 2 15 3 4" xfId="23988" xr:uid="{00000000-0005-0000-0000-00007C860000}"/>
    <cellStyle name="Total 2 15 4" xfId="23989" xr:uid="{00000000-0005-0000-0000-00007D860000}"/>
    <cellStyle name="Total 2 15 5" xfId="23990" xr:uid="{00000000-0005-0000-0000-00007E860000}"/>
    <cellStyle name="Total 2 15 5 2" xfId="23991" xr:uid="{00000000-0005-0000-0000-00007F860000}"/>
    <cellStyle name="Total 2 15 6" xfId="23992" xr:uid="{00000000-0005-0000-0000-000080860000}"/>
    <cellStyle name="Total 2 15 7" xfId="23993" xr:uid="{00000000-0005-0000-0000-000081860000}"/>
    <cellStyle name="Total 2 16" xfId="23994" xr:uid="{00000000-0005-0000-0000-000082860000}"/>
    <cellStyle name="Total 2 16 2" xfId="23995" xr:uid="{00000000-0005-0000-0000-000083860000}"/>
    <cellStyle name="Total 2 16 2 2" xfId="23996" xr:uid="{00000000-0005-0000-0000-000084860000}"/>
    <cellStyle name="Total 2 16 2 2 2" xfId="23997" xr:uid="{00000000-0005-0000-0000-000085860000}"/>
    <cellStyle name="Total 2 16 2 3" xfId="23998" xr:uid="{00000000-0005-0000-0000-000086860000}"/>
    <cellStyle name="Total 2 16 2 4" xfId="23999" xr:uid="{00000000-0005-0000-0000-000087860000}"/>
    <cellStyle name="Total 2 16 3" xfId="24000" xr:uid="{00000000-0005-0000-0000-000088860000}"/>
    <cellStyle name="Total 2 16 3 2" xfId="24001" xr:uid="{00000000-0005-0000-0000-000089860000}"/>
    <cellStyle name="Total 2 16 3 2 2" xfId="24002" xr:uid="{00000000-0005-0000-0000-00008A860000}"/>
    <cellStyle name="Total 2 16 3 3" xfId="24003" xr:uid="{00000000-0005-0000-0000-00008B860000}"/>
    <cellStyle name="Total 2 16 3 4" xfId="24004" xr:uid="{00000000-0005-0000-0000-00008C860000}"/>
    <cellStyle name="Total 2 16 4" xfId="24005" xr:uid="{00000000-0005-0000-0000-00008D860000}"/>
    <cellStyle name="Total 2 16 5" xfId="24006" xr:uid="{00000000-0005-0000-0000-00008E860000}"/>
    <cellStyle name="Total 2 16 5 2" xfId="24007" xr:uid="{00000000-0005-0000-0000-00008F860000}"/>
    <cellStyle name="Total 2 16 6" xfId="24008" xr:uid="{00000000-0005-0000-0000-000090860000}"/>
    <cellStyle name="Total 2 16 7" xfId="24009" xr:uid="{00000000-0005-0000-0000-000091860000}"/>
    <cellStyle name="Total 2 17" xfId="24010" xr:uid="{00000000-0005-0000-0000-000092860000}"/>
    <cellStyle name="Total 2 17 2" xfId="24011" xr:uid="{00000000-0005-0000-0000-000093860000}"/>
    <cellStyle name="Total 2 17 2 2" xfId="24012" xr:uid="{00000000-0005-0000-0000-000094860000}"/>
    <cellStyle name="Total 2 17 2 2 2" xfId="24013" xr:uid="{00000000-0005-0000-0000-000095860000}"/>
    <cellStyle name="Total 2 17 2 3" xfId="24014" xr:uid="{00000000-0005-0000-0000-000096860000}"/>
    <cellStyle name="Total 2 17 2 4" xfId="24015" xr:uid="{00000000-0005-0000-0000-000097860000}"/>
    <cellStyle name="Total 2 17 3" xfId="24016" xr:uid="{00000000-0005-0000-0000-000098860000}"/>
    <cellStyle name="Total 2 17 3 2" xfId="24017" xr:uid="{00000000-0005-0000-0000-000099860000}"/>
    <cellStyle name="Total 2 17 3 2 2" xfId="24018" xr:uid="{00000000-0005-0000-0000-00009A860000}"/>
    <cellStyle name="Total 2 17 3 3" xfId="24019" xr:uid="{00000000-0005-0000-0000-00009B860000}"/>
    <cellStyle name="Total 2 17 3 4" xfId="24020" xr:uid="{00000000-0005-0000-0000-00009C860000}"/>
    <cellStyle name="Total 2 17 4" xfId="24021" xr:uid="{00000000-0005-0000-0000-00009D860000}"/>
    <cellStyle name="Total 2 17 4 2" xfId="24022" xr:uid="{00000000-0005-0000-0000-00009E860000}"/>
    <cellStyle name="Total 2 17 5" xfId="24023" xr:uid="{00000000-0005-0000-0000-00009F860000}"/>
    <cellStyle name="Total 2 17 6" xfId="24024" xr:uid="{00000000-0005-0000-0000-0000A0860000}"/>
    <cellStyle name="Total 2 18" xfId="24025" xr:uid="{00000000-0005-0000-0000-0000A1860000}"/>
    <cellStyle name="Total 2 18 2" xfId="24026" xr:uid="{00000000-0005-0000-0000-0000A2860000}"/>
    <cellStyle name="Total 2 18 2 2" xfId="24027" xr:uid="{00000000-0005-0000-0000-0000A3860000}"/>
    <cellStyle name="Total 2 18 3" xfId="24028" xr:uid="{00000000-0005-0000-0000-0000A4860000}"/>
    <cellStyle name="Total 2 18 4" xfId="24029" xr:uid="{00000000-0005-0000-0000-0000A5860000}"/>
    <cellStyle name="Total 2 19" xfId="24030" xr:uid="{00000000-0005-0000-0000-0000A6860000}"/>
    <cellStyle name="Total 2 19 2" xfId="24031" xr:uid="{00000000-0005-0000-0000-0000A7860000}"/>
    <cellStyle name="Total 2 19 2 2" xfId="24032" xr:uid="{00000000-0005-0000-0000-0000A8860000}"/>
    <cellStyle name="Total 2 19 3" xfId="24033" xr:uid="{00000000-0005-0000-0000-0000A9860000}"/>
    <cellStyle name="Total 2 19 4" xfId="24034" xr:uid="{00000000-0005-0000-0000-0000AA860000}"/>
    <cellStyle name="Total 2 2" xfId="24035" xr:uid="{00000000-0005-0000-0000-0000AB860000}"/>
    <cellStyle name="Total 2 2 10" xfId="24036" xr:uid="{00000000-0005-0000-0000-0000AC860000}"/>
    <cellStyle name="Total 2 2 10 2" xfId="24037" xr:uid="{00000000-0005-0000-0000-0000AD860000}"/>
    <cellStyle name="Total 2 2 10 2 2" xfId="24038" xr:uid="{00000000-0005-0000-0000-0000AE860000}"/>
    <cellStyle name="Total 2 2 10 2 2 2" xfId="24039" xr:uid="{00000000-0005-0000-0000-0000AF860000}"/>
    <cellStyle name="Total 2 2 10 2 3" xfId="24040" xr:uid="{00000000-0005-0000-0000-0000B0860000}"/>
    <cellStyle name="Total 2 2 10 2 4" xfId="24041" xr:uid="{00000000-0005-0000-0000-0000B1860000}"/>
    <cellStyle name="Total 2 2 10 3" xfId="24042" xr:uid="{00000000-0005-0000-0000-0000B2860000}"/>
    <cellStyle name="Total 2 2 10 3 2" xfId="24043" xr:uid="{00000000-0005-0000-0000-0000B3860000}"/>
    <cellStyle name="Total 2 2 10 3 2 2" xfId="24044" xr:uid="{00000000-0005-0000-0000-0000B4860000}"/>
    <cellStyle name="Total 2 2 10 3 3" xfId="24045" xr:uid="{00000000-0005-0000-0000-0000B5860000}"/>
    <cellStyle name="Total 2 2 10 3 4" xfId="24046" xr:uid="{00000000-0005-0000-0000-0000B6860000}"/>
    <cellStyle name="Total 2 2 10 4" xfId="24047" xr:uid="{00000000-0005-0000-0000-0000B7860000}"/>
    <cellStyle name="Total 2 2 10 5" xfId="24048" xr:uid="{00000000-0005-0000-0000-0000B8860000}"/>
    <cellStyle name="Total 2 2 10 5 2" xfId="24049" xr:uid="{00000000-0005-0000-0000-0000B9860000}"/>
    <cellStyle name="Total 2 2 10 6" xfId="24050" xr:uid="{00000000-0005-0000-0000-0000BA860000}"/>
    <cellStyle name="Total 2 2 10 7" xfId="24051" xr:uid="{00000000-0005-0000-0000-0000BB860000}"/>
    <cellStyle name="Total 2 2 11" xfId="24052" xr:uid="{00000000-0005-0000-0000-0000BC860000}"/>
    <cellStyle name="Total 2 2 11 2" xfId="24053" xr:uid="{00000000-0005-0000-0000-0000BD860000}"/>
    <cellStyle name="Total 2 2 11 2 2" xfId="24054" xr:uid="{00000000-0005-0000-0000-0000BE860000}"/>
    <cellStyle name="Total 2 2 11 2 2 2" xfId="24055" xr:uid="{00000000-0005-0000-0000-0000BF860000}"/>
    <cellStyle name="Total 2 2 11 2 3" xfId="24056" xr:uid="{00000000-0005-0000-0000-0000C0860000}"/>
    <cellStyle name="Total 2 2 11 2 4" xfId="24057" xr:uid="{00000000-0005-0000-0000-0000C1860000}"/>
    <cellStyle name="Total 2 2 11 3" xfId="24058" xr:uid="{00000000-0005-0000-0000-0000C2860000}"/>
    <cellStyle name="Total 2 2 11 3 2" xfId="24059" xr:uid="{00000000-0005-0000-0000-0000C3860000}"/>
    <cellStyle name="Total 2 2 11 3 2 2" xfId="24060" xr:uid="{00000000-0005-0000-0000-0000C4860000}"/>
    <cellStyle name="Total 2 2 11 3 3" xfId="24061" xr:uid="{00000000-0005-0000-0000-0000C5860000}"/>
    <cellStyle name="Total 2 2 11 3 4" xfId="24062" xr:uid="{00000000-0005-0000-0000-0000C6860000}"/>
    <cellStyle name="Total 2 2 11 4" xfId="24063" xr:uid="{00000000-0005-0000-0000-0000C7860000}"/>
    <cellStyle name="Total 2 2 11 5" xfId="24064" xr:uid="{00000000-0005-0000-0000-0000C8860000}"/>
    <cellStyle name="Total 2 2 11 5 2" xfId="24065" xr:uid="{00000000-0005-0000-0000-0000C9860000}"/>
    <cellStyle name="Total 2 2 11 6" xfId="24066" xr:uid="{00000000-0005-0000-0000-0000CA860000}"/>
    <cellStyle name="Total 2 2 11 7" xfId="24067" xr:uid="{00000000-0005-0000-0000-0000CB860000}"/>
    <cellStyle name="Total 2 2 12" xfId="24068" xr:uid="{00000000-0005-0000-0000-0000CC860000}"/>
    <cellStyle name="Total 2 2 12 2" xfId="24069" xr:uid="{00000000-0005-0000-0000-0000CD860000}"/>
    <cellStyle name="Total 2 2 12 2 2" xfId="24070" xr:uid="{00000000-0005-0000-0000-0000CE860000}"/>
    <cellStyle name="Total 2 2 12 2 2 2" xfId="24071" xr:uid="{00000000-0005-0000-0000-0000CF860000}"/>
    <cellStyle name="Total 2 2 12 2 3" xfId="24072" xr:uid="{00000000-0005-0000-0000-0000D0860000}"/>
    <cellStyle name="Total 2 2 12 2 4" xfId="24073" xr:uid="{00000000-0005-0000-0000-0000D1860000}"/>
    <cellStyle name="Total 2 2 12 3" xfId="24074" xr:uid="{00000000-0005-0000-0000-0000D2860000}"/>
    <cellStyle name="Total 2 2 12 3 2" xfId="24075" xr:uid="{00000000-0005-0000-0000-0000D3860000}"/>
    <cellStyle name="Total 2 2 12 3 2 2" xfId="24076" xr:uid="{00000000-0005-0000-0000-0000D4860000}"/>
    <cellStyle name="Total 2 2 12 3 3" xfId="24077" xr:uid="{00000000-0005-0000-0000-0000D5860000}"/>
    <cellStyle name="Total 2 2 12 3 4" xfId="24078" xr:uid="{00000000-0005-0000-0000-0000D6860000}"/>
    <cellStyle name="Total 2 2 12 4" xfId="24079" xr:uid="{00000000-0005-0000-0000-0000D7860000}"/>
    <cellStyle name="Total 2 2 12 5" xfId="24080" xr:uid="{00000000-0005-0000-0000-0000D8860000}"/>
    <cellStyle name="Total 2 2 12 5 2" xfId="24081" xr:uid="{00000000-0005-0000-0000-0000D9860000}"/>
    <cellStyle name="Total 2 2 12 6" xfId="24082" xr:uid="{00000000-0005-0000-0000-0000DA860000}"/>
    <cellStyle name="Total 2 2 12 7" xfId="24083" xr:uid="{00000000-0005-0000-0000-0000DB860000}"/>
    <cellStyle name="Total 2 2 13" xfId="24084" xr:uid="{00000000-0005-0000-0000-0000DC860000}"/>
    <cellStyle name="Total 2 2 13 2" xfId="24085" xr:uid="{00000000-0005-0000-0000-0000DD860000}"/>
    <cellStyle name="Total 2 2 13 2 2" xfId="24086" xr:uid="{00000000-0005-0000-0000-0000DE860000}"/>
    <cellStyle name="Total 2 2 13 2 2 2" xfId="24087" xr:uid="{00000000-0005-0000-0000-0000DF860000}"/>
    <cellStyle name="Total 2 2 13 2 3" xfId="24088" xr:uid="{00000000-0005-0000-0000-0000E0860000}"/>
    <cellStyle name="Total 2 2 13 2 4" xfId="24089" xr:uid="{00000000-0005-0000-0000-0000E1860000}"/>
    <cellStyle name="Total 2 2 13 3" xfId="24090" xr:uid="{00000000-0005-0000-0000-0000E2860000}"/>
    <cellStyle name="Total 2 2 13 3 2" xfId="24091" xr:uid="{00000000-0005-0000-0000-0000E3860000}"/>
    <cellStyle name="Total 2 2 13 3 2 2" xfId="24092" xr:uid="{00000000-0005-0000-0000-0000E4860000}"/>
    <cellStyle name="Total 2 2 13 3 3" xfId="24093" xr:uid="{00000000-0005-0000-0000-0000E5860000}"/>
    <cellStyle name="Total 2 2 13 3 4" xfId="24094" xr:uid="{00000000-0005-0000-0000-0000E6860000}"/>
    <cellStyle name="Total 2 2 13 4" xfId="24095" xr:uid="{00000000-0005-0000-0000-0000E7860000}"/>
    <cellStyle name="Total 2 2 13 5" xfId="24096" xr:uid="{00000000-0005-0000-0000-0000E8860000}"/>
    <cellStyle name="Total 2 2 13 5 2" xfId="24097" xr:uid="{00000000-0005-0000-0000-0000E9860000}"/>
    <cellStyle name="Total 2 2 13 6" xfId="24098" xr:uid="{00000000-0005-0000-0000-0000EA860000}"/>
    <cellStyle name="Total 2 2 13 7" xfId="24099" xr:uid="{00000000-0005-0000-0000-0000EB860000}"/>
    <cellStyle name="Total 2 2 14" xfId="24100" xr:uid="{00000000-0005-0000-0000-0000EC860000}"/>
    <cellStyle name="Total 2 2 14 2" xfId="24101" xr:uid="{00000000-0005-0000-0000-0000ED860000}"/>
    <cellStyle name="Total 2 2 14 2 2" xfId="24102" xr:uid="{00000000-0005-0000-0000-0000EE860000}"/>
    <cellStyle name="Total 2 2 14 2 2 2" xfId="24103" xr:uid="{00000000-0005-0000-0000-0000EF860000}"/>
    <cellStyle name="Total 2 2 14 2 3" xfId="24104" xr:uid="{00000000-0005-0000-0000-0000F0860000}"/>
    <cellStyle name="Total 2 2 14 2 4" xfId="24105" xr:uid="{00000000-0005-0000-0000-0000F1860000}"/>
    <cellStyle name="Total 2 2 14 3" xfId="24106" xr:uid="{00000000-0005-0000-0000-0000F2860000}"/>
    <cellStyle name="Total 2 2 14 3 2" xfId="24107" xr:uid="{00000000-0005-0000-0000-0000F3860000}"/>
    <cellStyle name="Total 2 2 14 3 2 2" xfId="24108" xr:uid="{00000000-0005-0000-0000-0000F4860000}"/>
    <cellStyle name="Total 2 2 14 3 3" xfId="24109" xr:uid="{00000000-0005-0000-0000-0000F5860000}"/>
    <cellStyle name="Total 2 2 14 3 4" xfId="24110" xr:uid="{00000000-0005-0000-0000-0000F6860000}"/>
    <cellStyle name="Total 2 2 14 4" xfId="24111" xr:uid="{00000000-0005-0000-0000-0000F7860000}"/>
    <cellStyle name="Total 2 2 14 5" xfId="24112" xr:uid="{00000000-0005-0000-0000-0000F8860000}"/>
    <cellStyle name="Total 2 2 14 5 2" xfId="24113" xr:uid="{00000000-0005-0000-0000-0000F9860000}"/>
    <cellStyle name="Total 2 2 14 6" xfId="24114" xr:uid="{00000000-0005-0000-0000-0000FA860000}"/>
    <cellStyle name="Total 2 2 14 7" xfId="24115" xr:uid="{00000000-0005-0000-0000-0000FB860000}"/>
    <cellStyle name="Total 2 2 15" xfId="24116" xr:uid="{00000000-0005-0000-0000-0000FC860000}"/>
    <cellStyle name="Total 2 2 15 2" xfId="24117" xr:uid="{00000000-0005-0000-0000-0000FD860000}"/>
    <cellStyle name="Total 2 2 15 2 2" xfId="24118" xr:uid="{00000000-0005-0000-0000-0000FE860000}"/>
    <cellStyle name="Total 2 2 15 2 2 2" xfId="24119" xr:uid="{00000000-0005-0000-0000-0000FF860000}"/>
    <cellStyle name="Total 2 2 15 2 3" xfId="24120" xr:uid="{00000000-0005-0000-0000-000000870000}"/>
    <cellStyle name="Total 2 2 15 2 4" xfId="24121" xr:uid="{00000000-0005-0000-0000-000001870000}"/>
    <cellStyle name="Total 2 2 15 3" xfId="24122" xr:uid="{00000000-0005-0000-0000-000002870000}"/>
    <cellStyle name="Total 2 2 15 3 2" xfId="24123" xr:uid="{00000000-0005-0000-0000-000003870000}"/>
    <cellStyle name="Total 2 2 15 3 2 2" xfId="24124" xr:uid="{00000000-0005-0000-0000-000004870000}"/>
    <cellStyle name="Total 2 2 15 3 3" xfId="24125" xr:uid="{00000000-0005-0000-0000-000005870000}"/>
    <cellStyle name="Total 2 2 15 3 4" xfId="24126" xr:uid="{00000000-0005-0000-0000-000006870000}"/>
    <cellStyle name="Total 2 2 15 4" xfId="24127" xr:uid="{00000000-0005-0000-0000-000007870000}"/>
    <cellStyle name="Total 2 2 15 5" xfId="24128" xr:uid="{00000000-0005-0000-0000-000008870000}"/>
    <cellStyle name="Total 2 2 15 5 2" xfId="24129" xr:uid="{00000000-0005-0000-0000-000009870000}"/>
    <cellStyle name="Total 2 2 15 6" xfId="24130" xr:uid="{00000000-0005-0000-0000-00000A870000}"/>
    <cellStyle name="Total 2 2 15 7" xfId="24131" xr:uid="{00000000-0005-0000-0000-00000B870000}"/>
    <cellStyle name="Total 2 2 16" xfId="24132" xr:uid="{00000000-0005-0000-0000-00000C870000}"/>
    <cellStyle name="Total 2 2 16 2" xfId="24133" xr:uid="{00000000-0005-0000-0000-00000D870000}"/>
    <cellStyle name="Total 2 2 16 2 2" xfId="24134" xr:uid="{00000000-0005-0000-0000-00000E870000}"/>
    <cellStyle name="Total 2 2 16 2 2 2" xfId="24135" xr:uid="{00000000-0005-0000-0000-00000F870000}"/>
    <cellStyle name="Total 2 2 16 2 3" xfId="24136" xr:uid="{00000000-0005-0000-0000-000010870000}"/>
    <cellStyle name="Total 2 2 16 2 4" xfId="24137" xr:uid="{00000000-0005-0000-0000-000011870000}"/>
    <cellStyle name="Total 2 2 16 3" xfId="24138" xr:uid="{00000000-0005-0000-0000-000012870000}"/>
    <cellStyle name="Total 2 2 16 3 2" xfId="24139" xr:uid="{00000000-0005-0000-0000-000013870000}"/>
    <cellStyle name="Total 2 2 16 3 2 2" xfId="24140" xr:uid="{00000000-0005-0000-0000-000014870000}"/>
    <cellStyle name="Total 2 2 16 3 3" xfId="24141" xr:uid="{00000000-0005-0000-0000-000015870000}"/>
    <cellStyle name="Total 2 2 16 3 4" xfId="24142" xr:uid="{00000000-0005-0000-0000-000016870000}"/>
    <cellStyle name="Total 2 2 16 4" xfId="24143" xr:uid="{00000000-0005-0000-0000-000017870000}"/>
    <cellStyle name="Total 2 2 16 4 2" xfId="24144" xr:uid="{00000000-0005-0000-0000-000018870000}"/>
    <cellStyle name="Total 2 2 16 5" xfId="24145" xr:uid="{00000000-0005-0000-0000-000019870000}"/>
    <cellStyle name="Total 2 2 16 6" xfId="24146" xr:uid="{00000000-0005-0000-0000-00001A870000}"/>
    <cellStyle name="Total 2 2 17" xfId="24147" xr:uid="{00000000-0005-0000-0000-00001B870000}"/>
    <cellStyle name="Total 2 2 2" xfId="24148" xr:uid="{00000000-0005-0000-0000-00001C870000}"/>
    <cellStyle name="Total 2 2 2 10" xfId="24149" xr:uid="{00000000-0005-0000-0000-00001D870000}"/>
    <cellStyle name="Total 2 2 2 10 2" xfId="24150" xr:uid="{00000000-0005-0000-0000-00001E870000}"/>
    <cellStyle name="Total 2 2 2 10 2 2" xfId="24151" xr:uid="{00000000-0005-0000-0000-00001F870000}"/>
    <cellStyle name="Total 2 2 2 10 2 2 2" xfId="24152" xr:uid="{00000000-0005-0000-0000-000020870000}"/>
    <cellStyle name="Total 2 2 2 10 2 3" xfId="24153" xr:uid="{00000000-0005-0000-0000-000021870000}"/>
    <cellStyle name="Total 2 2 2 10 2 4" xfId="24154" xr:uid="{00000000-0005-0000-0000-000022870000}"/>
    <cellStyle name="Total 2 2 2 10 3" xfId="24155" xr:uid="{00000000-0005-0000-0000-000023870000}"/>
    <cellStyle name="Total 2 2 2 10 3 2" xfId="24156" xr:uid="{00000000-0005-0000-0000-000024870000}"/>
    <cellStyle name="Total 2 2 2 10 3 2 2" xfId="24157" xr:uid="{00000000-0005-0000-0000-000025870000}"/>
    <cellStyle name="Total 2 2 2 10 3 3" xfId="24158" xr:uid="{00000000-0005-0000-0000-000026870000}"/>
    <cellStyle name="Total 2 2 2 10 3 4" xfId="24159" xr:uid="{00000000-0005-0000-0000-000027870000}"/>
    <cellStyle name="Total 2 2 2 10 4" xfId="24160" xr:uid="{00000000-0005-0000-0000-000028870000}"/>
    <cellStyle name="Total 2 2 2 10 5" xfId="24161" xr:uid="{00000000-0005-0000-0000-000029870000}"/>
    <cellStyle name="Total 2 2 2 10 5 2" xfId="24162" xr:uid="{00000000-0005-0000-0000-00002A870000}"/>
    <cellStyle name="Total 2 2 2 10 6" xfId="24163" xr:uid="{00000000-0005-0000-0000-00002B870000}"/>
    <cellStyle name="Total 2 2 2 10 7" xfId="24164" xr:uid="{00000000-0005-0000-0000-00002C870000}"/>
    <cellStyle name="Total 2 2 2 11" xfId="24165" xr:uid="{00000000-0005-0000-0000-00002D870000}"/>
    <cellStyle name="Total 2 2 2 11 2" xfId="24166" xr:uid="{00000000-0005-0000-0000-00002E870000}"/>
    <cellStyle name="Total 2 2 2 11 2 2" xfId="24167" xr:uid="{00000000-0005-0000-0000-00002F870000}"/>
    <cellStyle name="Total 2 2 2 11 2 2 2" xfId="24168" xr:uid="{00000000-0005-0000-0000-000030870000}"/>
    <cellStyle name="Total 2 2 2 11 2 3" xfId="24169" xr:uid="{00000000-0005-0000-0000-000031870000}"/>
    <cellStyle name="Total 2 2 2 11 2 4" xfId="24170" xr:uid="{00000000-0005-0000-0000-000032870000}"/>
    <cellStyle name="Total 2 2 2 11 3" xfId="24171" xr:uid="{00000000-0005-0000-0000-000033870000}"/>
    <cellStyle name="Total 2 2 2 11 3 2" xfId="24172" xr:uid="{00000000-0005-0000-0000-000034870000}"/>
    <cellStyle name="Total 2 2 2 11 3 2 2" xfId="24173" xr:uid="{00000000-0005-0000-0000-000035870000}"/>
    <cellStyle name="Total 2 2 2 11 3 3" xfId="24174" xr:uid="{00000000-0005-0000-0000-000036870000}"/>
    <cellStyle name="Total 2 2 2 11 3 4" xfId="24175" xr:uid="{00000000-0005-0000-0000-000037870000}"/>
    <cellStyle name="Total 2 2 2 11 4" xfId="24176" xr:uid="{00000000-0005-0000-0000-000038870000}"/>
    <cellStyle name="Total 2 2 2 11 5" xfId="24177" xr:uid="{00000000-0005-0000-0000-000039870000}"/>
    <cellStyle name="Total 2 2 2 11 5 2" xfId="24178" xr:uid="{00000000-0005-0000-0000-00003A870000}"/>
    <cellStyle name="Total 2 2 2 11 6" xfId="24179" xr:uid="{00000000-0005-0000-0000-00003B870000}"/>
    <cellStyle name="Total 2 2 2 11 7" xfId="24180" xr:uid="{00000000-0005-0000-0000-00003C870000}"/>
    <cellStyle name="Total 2 2 2 12" xfId="24181" xr:uid="{00000000-0005-0000-0000-00003D870000}"/>
    <cellStyle name="Total 2 2 2 12 2" xfId="24182" xr:uid="{00000000-0005-0000-0000-00003E870000}"/>
    <cellStyle name="Total 2 2 2 12 2 2" xfId="24183" xr:uid="{00000000-0005-0000-0000-00003F870000}"/>
    <cellStyle name="Total 2 2 2 12 2 2 2" xfId="24184" xr:uid="{00000000-0005-0000-0000-000040870000}"/>
    <cellStyle name="Total 2 2 2 12 2 3" xfId="24185" xr:uid="{00000000-0005-0000-0000-000041870000}"/>
    <cellStyle name="Total 2 2 2 12 2 4" xfId="24186" xr:uid="{00000000-0005-0000-0000-000042870000}"/>
    <cellStyle name="Total 2 2 2 12 3" xfId="24187" xr:uid="{00000000-0005-0000-0000-000043870000}"/>
    <cellStyle name="Total 2 2 2 12 3 2" xfId="24188" xr:uid="{00000000-0005-0000-0000-000044870000}"/>
    <cellStyle name="Total 2 2 2 12 3 2 2" xfId="24189" xr:uid="{00000000-0005-0000-0000-000045870000}"/>
    <cellStyle name="Total 2 2 2 12 3 3" xfId="24190" xr:uid="{00000000-0005-0000-0000-000046870000}"/>
    <cellStyle name="Total 2 2 2 12 3 4" xfId="24191" xr:uid="{00000000-0005-0000-0000-000047870000}"/>
    <cellStyle name="Total 2 2 2 12 4" xfId="24192" xr:uid="{00000000-0005-0000-0000-000048870000}"/>
    <cellStyle name="Total 2 2 2 12 5" xfId="24193" xr:uid="{00000000-0005-0000-0000-000049870000}"/>
    <cellStyle name="Total 2 2 2 12 5 2" xfId="24194" xr:uid="{00000000-0005-0000-0000-00004A870000}"/>
    <cellStyle name="Total 2 2 2 12 6" xfId="24195" xr:uid="{00000000-0005-0000-0000-00004B870000}"/>
    <cellStyle name="Total 2 2 2 12 7" xfId="24196" xr:uid="{00000000-0005-0000-0000-00004C870000}"/>
    <cellStyle name="Total 2 2 2 13" xfId="24197" xr:uid="{00000000-0005-0000-0000-00004D870000}"/>
    <cellStyle name="Total 2 2 2 13 2" xfId="24198" xr:uid="{00000000-0005-0000-0000-00004E870000}"/>
    <cellStyle name="Total 2 2 2 13 2 2" xfId="24199" xr:uid="{00000000-0005-0000-0000-00004F870000}"/>
    <cellStyle name="Total 2 2 2 13 2 2 2" xfId="24200" xr:uid="{00000000-0005-0000-0000-000050870000}"/>
    <cellStyle name="Total 2 2 2 13 2 3" xfId="24201" xr:uid="{00000000-0005-0000-0000-000051870000}"/>
    <cellStyle name="Total 2 2 2 13 2 4" xfId="24202" xr:uid="{00000000-0005-0000-0000-000052870000}"/>
    <cellStyle name="Total 2 2 2 13 3" xfId="24203" xr:uid="{00000000-0005-0000-0000-000053870000}"/>
    <cellStyle name="Total 2 2 2 13 3 2" xfId="24204" xr:uid="{00000000-0005-0000-0000-000054870000}"/>
    <cellStyle name="Total 2 2 2 13 3 2 2" xfId="24205" xr:uid="{00000000-0005-0000-0000-000055870000}"/>
    <cellStyle name="Total 2 2 2 13 3 3" xfId="24206" xr:uid="{00000000-0005-0000-0000-000056870000}"/>
    <cellStyle name="Total 2 2 2 13 3 4" xfId="24207" xr:uid="{00000000-0005-0000-0000-000057870000}"/>
    <cellStyle name="Total 2 2 2 13 4" xfId="24208" xr:uid="{00000000-0005-0000-0000-000058870000}"/>
    <cellStyle name="Total 2 2 2 13 5" xfId="24209" xr:uid="{00000000-0005-0000-0000-000059870000}"/>
    <cellStyle name="Total 2 2 2 13 5 2" xfId="24210" xr:uid="{00000000-0005-0000-0000-00005A870000}"/>
    <cellStyle name="Total 2 2 2 13 6" xfId="24211" xr:uid="{00000000-0005-0000-0000-00005B870000}"/>
    <cellStyle name="Total 2 2 2 13 7" xfId="24212" xr:uid="{00000000-0005-0000-0000-00005C870000}"/>
    <cellStyle name="Total 2 2 2 14" xfId="24213" xr:uid="{00000000-0005-0000-0000-00005D870000}"/>
    <cellStyle name="Total 2 2 2 14 2" xfId="24214" xr:uid="{00000000-0005-0000-0000-00005E870000}"/>
    <cellStyle name="Total 2 2 2 14 2 2" xfId="24215" xr:uid="{00000000-0005-0000-0000-00005F870000}"/>
    <cellStyle name="Total 2 2 2 14 2 2 2" xfId="24216" xr:uid="{00000000-0005-0000-0000-000060870000}"/>
    <cellStyle name="Total 2 2 2 14 2 3" xfId="24217" xr:uid="{00000000-0005-0000-0000-000061870000}"/>
    <cellStyle name="Total 2 2 2 14 2 4" xfId="24218" xr:uid="{00000000-0005-0000-0000-000062870000}"/>
    <cellStyle name="Total 2 2 2 14 3" xfId="24219" xr:uid="{00000000-0005-0000-0000-000063870000}"/>
    <cellStyle name="Total 2 2 2 14 3 2" xfId="24220" xr:uid="{00000000-0005-0000-0000-000064870000}"/>
    <cellStyle name="Total 2 2 2 14 3 2 2" xfId="24221" xr:uid="{00000000-0005-0000-0000-000065870000}"/>
    <cellStyle name="Total 2 2 2 14 3 3" xfId="24222" xr:uid="{00000000-0005-0000-0000-000066870000}"/>
    <cellStyle name="Total 2 2 2 14 3 4" xfId="24223" xr:uid="{00000000-0005-0000-0000-000067870000}"/>
    <cellStyle name="Total 2 2 2 14 4" xfId="24224" xr:uid="{00000000-0005-0000-0000-000068870000}"/>
    <cellStyle name="Total 2 2 2 14 5" xfId="24225" xr:uid="{00000000-0005-0000-0000-000069870000}"/>
    <cellStyle name="Total 2 2 2 14 5 2" xfId="24226" xr:uid="{00000000-0005-0000-0000-00006A870000}"/>
    <cellStyle name="Total 2 2 2 14 6" xfId="24227" xr:uid="{00000000-0005-0000-0000-00006B870000}"/>
    <cellStyle name="Total 2 2 2 14 7" xfId="24228" xr:uid="{00000000-0005-0000-0000-00006C870000}"/>
    <cellStyle name="Total 2 2 2 15" xfId="24229" xr:uid="{00000000-0005-0000-0000-00006D870000}"/>
    <cellStyle name="Total 2 2 2 15 2" xfId="24230" xr:uid="{00000000-0005-0000-0000-00006E870000}"/>
    <cellStyle name="Total 2 2 2 15 2 2" xfId="24231" xr:uid="{00000000-0005-0000-0000-00006F870000}"/>
    <cellStyle name="Total 2 2 2 15 2 2 2" xfId="24232" xr:uid="{00000000-0005-0000-0000-000070870000}"/>
    <cellStyle name="Total 2 2 2 15 2 3" xfId="24233" xr:uid="{00000000-0005-0000-0000-000071870000}"/>
    <cellStyle name="Total 2 2 2 15 2 4" xfId="24234" xr:uid="{00000000-0005-0000-0000-000072870000}"/>
    <cellStyle name="Total 2 2 2 15 3" xfId="24235" xr:uid="{00000000-0005-0000-0000-000073870000}"/>
    <cellStyle name="Total 2 2 2 15 3 2" xfId="24236" xr:uid="{00000000-0005-0000-0000-000074870000}"/>
    <cellStyle name="Total 2 2 2 15 3 2 2" xfId="24237" xr:uid="{00000000-0005-0000-0000-000075870000}"/>
    <cellStyle name="Total 2 2 2 15 3 3" xfId="24238" xr:uid="{00000000-0005-0000-0000-000076870000}"/>
    <cellStyle name="Total 2 2 2 15 3 4" xfId="24239" xr:uid="{00000000-0005-0000-0000-000077870000}"/>
    <cellStyle name="Total 2 2 2 15 4" xfId="24240" xr:uid="{00000000-0005-0000-0000-000078870000}"/>
    <cellStyle name="Total 2 2 2 15 4 2" xfId="24241" xr:uid="{00000000-0005-0000-0000-000079870000}"/>
    <cellStyle name="Total 2 2 2 15 5" xfId="24242" xr:uid="{00000000-0005-0000-0000-00007A870000}"/>
    <cellStyle name="Total 2 2 2 15 6" xfId="24243" xr:uid="{00000000-0005-0000-0000-00007B870000}"/>
    <cellStyle name="Total 2 2 2 16" xfId="24244" xr:uid="{00000000-0005-0000-0000-00007C870000}"/>
    <cellStyle name="Total 2 2 2 2" xfId="24245" xr:uid="{00000000-0005-0000-0000-00007D870000}"/>
    <cellStyle name="Total 2 2 2 2 10" xfId="24246" xr:uid="{00000000-0005-0000-0000-00007E870000}"/>
    <cellStyle name="Total 2 2 2 2 10 2" xfId="24247" xr:uid="{00000000-0005-0000-0000-00007F870000}"/>
    <cellStyle name="Total 2 2 2 2 10 2 2" xfId="24248" xr:uid="{00000000-0005-0000-0000-000080870000}"/>
    <cellStyle name="Total 2 2 2 2 10 2 2 2" xfId="24249" xr:uid="{00000000-0005-0000-0000-000081870000}"/>
    <cellStyle name="Total 2 2 2 2 10 2 3" xfId="24250" xr:uid="{00000000-0005-0000-0000-000082870000}"/>
    <cellStyle name="Total 2 2 2 2 10 2 4" xfId="24251" xr:uid="{00000000-0005-0000-0000-000083870000}"/>
    <cellStyle name="Total 2 2 2 2 10 3" xfId="24252" xr:uid="{00000000-0005-0000-0000-000084870000}"/>
    <cellStyle name="Total 2 2 2 2 10 3 2" xfId="24253" xr:uid="{00000000-0005-0000-0000-000085870000}"/>
    <cellStyle name="Total 2 2 2 2 10 3 2 2" xfId="24254" xr:uid="{00000000-0005-0000-0000-000086870000}"/>
    <cellStyle name="Total 2 2 2 2 10 3 3" xfId="24255" xr:uid="{00000000-0005-0000-0000-000087870000}"/>
    <cellStyle name="Total 2 2 2 2 10 3 4" xfId="24256" xr:uid="{00000000-0005-0000-0000-000088870000}"/>
    <cellStyle name="Total 2 2 2 2 10 4" xfId="24257" xr:uid="{00000000-0005-0000-0000-000089870000}"/>
    <cellStyle name="Total 2 2 2 2 10 5" xfId="24258" xr:uid="{00000000-0005-0000-0000-00008A870000}"/>
    <cellStyle name="Total 2 2 2 2 10 5 2" xfId="24259" xr:uid="{00000000-0005-0000-0000-00008B870000}"/>
    <cellStyle name="Total 2 2 2 2 10 6" xfId="24260" xr:uid="{00000000-0005-0000-0000-00008C870000}"/>
    <cellStyle name="Total 2 2 2 2 10 7" xfId="24261" xr:uid="{00000000-0005-0000-0000-00008D870000}"/>
    <cellStyle name="Total 2 2 2 2 11" xfId="24262" xr:uid="{00000000-0005-0000-0000-00008E870000}"/>
    <cellStyle name="Total 2 2 2 2 11 2" xfId="24263" xr:uid="{00000000-0005-0000-0000-00008F870000}"/>
    <cellStyle name="Total 2 2 2 2 11 2 2" xfId="24264" xr:uid="{00000000-0005-0000-0000-000090870000}"/>
    <cellStyle name="Total 2 2 2 2 11 2 2 2" xfId="24265" xr:uid="{00000000-0005-0000-0000-000091870000}"/>
    <cellStyle name="Total 2 2 2 2 11 2 3" xfId="24266" xr:uid="{00000000-0005-0000-0000-000092870000}"/>
    <cellStyle name="Total 2 2 2 2 11 2 4" xfId="24267" xr:uid="{00000000-0005-0000-0000-000093870000}"/>
    <cellStyle name="Total 2 2 2 2 11 3" xfId="24268" xr:uid="{00000000-0005-0000-0000-000094870000}"/>
    <cellStyle name="Total 2 2 2 2 11 3 2" xfId="24269" xr:uid="{00000000-0005-0000-0000-000095870000}"/>
    <cellStyle name="Total 2 2 2 2 11 3 2 2" xfId="24270" xr:uid="{00000000-0005-0000-0000-000096870000}"/>
    <cellStyle name="Total 2 2 2 2 11 3 3" xfId="24271" xr:uid="{00000000-0005-0000-0000-000097870000}"/>
    <cellStyle name="Total 2 2 2 2 11 3 4" xfId="24272" xr:uid="{00000000-0005-0000-0000-000098870000}"/>
    <cellStyle name="Total 2 2 2 2 11 4" xfId="24273" xr:uid="{00000000-0005-0000-0000-000099870000}"/>
    <cellStyle name="Total 2 2 2 2 11 5" xfId="24274" xr:uid="{00000000-0005-0000-0000-00009A870000}"/>
    <cellStyle name="Total 2 2 2 2 11 5 2" xfId="24275" xr:uid="{00000000-0005-0000-0000-00009B870000}"/>
    <cellStyle name="Total 2 2 2 2 11 6" xfId="24276" xr:uid="{00000000-0005-0000-0000-00009C870000}"/>
    <cellStyle name="Total 2 2 2 2 11 7" xfId="24277" xr:uid="{00000000-0005-0000-0000-00009D870000}"/>
    <cellStyle name="Total 2 2 2 2 12" xfId="24278" xr:uid="{00000000-0005-0000-0000-00009E870000}"/>
    <cellStyle name="Total 2 2 2 2 12 2" xfId="24279" xr:uid="{00000000-0005-0000-0000-00009F870000}"/>
    <cellStyle name="Total 2 2 2 2 12 2 2" xfId="24280" xr:uid="{00000000-0005-0000-0000-0000A0870000}"/>
    <cellStyle name="Total 2 2 2 2 12 2 2 2" xfId="24281" xr:uid="{00000000-0005-0000-0000-0000A1870000}"/>
    <cellStyle name="Total 2 2 2 2 12 2 3" xfId="24282" xr:uid="{00000000-0005-0000-0000-0000A2870000}"/>
    <cellStyle name="Total 2 2 2 2 12 2 4" xfId="24283" xr:uid="{00000000-0005-0000-0000-0000A3870000}"/>
    <cellStyle name="Total 2 2 2 2 12 3" xfId="24284" xr:uid="{00000000-0005-0000-0000-0000A4870000}"/>
    <cellStyle name="Total 2 2 2 2 12 3 2" xfId="24285" xr:uid="{00000000-0005-0000-0000-0000A5870000}"/>
    <cellStyle name="Total 2 2 2 2 12 3 2 2" xfId="24286" xr:uid="{00000000-0005-0000-0000-0000A6870000}"/>
    <cellStyle name="Total 2 2 2 2 12 3 3" xfId="24287" xr:uid="{00000000-0005-0000-0000-0000A7870000}"/>
    <cellStyle name="Total 2 2 2 2 12 3 4" xfId="24288" xr:uid="{00000000-0005-0000-0000-0000A8870000}"/>
    <cellStyle name="Total 2 2 2 2 12 4" xfId="24289" xr:uid="{00000000-0005-0000-0000-0000A9870000}"/>
    <cellStyle name="Total 2 2 2 2 12 5" xfId="24290" xr:uid="{00000000-0005-0000-0000-0000AA870000}"/>
    <cellStyle name="Total 2 2 2 2 12 5 2" xfId="24291" xr:uid="{00000000-0005-0000-0000-0000AB870000}"/>
    <cellStyle name="Total 2 2 2 2 12 6" xfId="24292" xr:uid="{00000000-0005-0000-0000-0000AC870000}"/>
    <cellStyle name="Total 2 2 2 2 12 7" xfId="24293" xr:uid="{00000000-0005-0000-0000-0000AD870000}"/>
    <cellStyle name="Total 2 2 2 2 13" xfId="24294" xr:uid="{00000000-0005-0000-0000-0000AE870000}"/>
    <cellStyle name="Total 2 2 2 2 13 2" xfId="24295" xr:uid="{00000000-0005-0000-0000-0000AF870000}"/>
    <cellStyle name="Total 2 2 2 2 13 2 2" xfId="24296" xr:uid="{00000000-0005-0000-0000-0000B0870000}"/>
    <cellStyle name="Total 2 2 2 2 13 2 2 2" xfId="24297" xr:uid="{00000000-0005-0000-0000-0000B1870000}"/>
    <cellStyle name="Total 2 2 2 2 13 2 3" xfId="24298" xr:uid="{00000000-0005-0000-0000-0000B2870000}"/>
    <cellStyle name="Total 2 2 2 2 13 2 4" xfId="24299" xr:uid="{00000000-0005-0000-0000-0000B3870000}"/>
    <cellStyle name="Total 2 2 2 2 13 3" xfId="24300" xr:uid="{00000000-0005-0000-0000-0000B4870000}"/>
    <cellStyle name="Total 2 2 2 2 13 3 2" xfId="24301" xr:uid="{00000000-0005-0000-0000-0000B5870000}"/>
    <cellStyle name="Total 2 2 2 2 13 3 2 2" xfId="24302" xr:uid="{00000000-0005-0000-0000-0000B6870000}"/>
    <cellStyle name="Total 2 2 2 2 13 3 3" xfId="24303" xr:uid="{00000000-0005-0000-0000-0000B7870000}"/>
    <cellStyle name="Total 2 2 2 2 13 3 4" xfId="24304" xr:uid="{00000000-0005-0000-0000-0000B8870000}"/>
    <cellStyle name="Total 2 2 2 2 13 4" xfId="24305" xr:uid="{00000000-0005-0000-0000-0000B9870000}"/>
    <cellStyle name="Total 2 2 2 2 13 5" xfId="24306" xr:uid="{00000000-0005-0000-0000-0000BA870000}"/>
    <cellStyle name="Total 2 2 2 2 13 5 2" xfId="24307" xr:uid="{00000000-0005-0000-0000-0000BB870000}"/>
    <cellStyle name="Total 2 2 2 2 13 6" xfId="24308" xr:uid="{00000000-0005-0000-0000-0000BC870000}"/>
    <cellStyle name="Total 2 2 2 2 13 7" xfId="24309" xr:uid="{00000000-0005-0000-0000-0000BD870000}"/>
    <cellStyle name="Total 2 2 2 2 14" xfId="24310" xr:uid="{00000000-0005-0000-0000-0000BE870000}"/>
    <cellStyle name="Total 2 2 2 2 14 2" xfId="24311" xr:uid="{00000000-0005-0000-0000-0000BF870000}"/>
    <cellStyle name="Total 2 2 2 2 14 2 2" xfId="24312" xr:uid="{00000000-0005-0000-0000-0000C0870000}"/>
    <cellStyle name="Total 2 2 2 2 14 2 2 2" xfId="24313" xr:uid="{00000000-0005-0000-0000-0000C1870000}"/>
    <cellStyle name="Total 2 2 2 2 14 2 3" xfId="24314" xr:uid="{00000000-0005-0000-0000-0000C2870000}"/>
    <cellStyle name="Total 2 2 2 2 14 2 4" xfId="24315" xr:uid="{00000000-0005-0000-0000-0000C3870000}"/>
    <cellStyle name="Total 2 2 2 2 14 3" xfId="24316" xr:uid="{00000000-0005-0000-0000-0000C4870000}"/>
    <cellStyle name="Total 2 2 2 2 14 3 2" xfId="24317" xr:uid="{00000000-0005-0000-0000-0000C5870000}"/>
    <cellStyle name="Total 2 2 2 2 14 3 2 2" xfId="24318" xr:uid="{00000000-0005-0000-0000-0000C6870000}"/>
    <cellStyle name="Total 2 2 2 2 14 3 3" xfId="24319" xr:uid="{00000000-0005-0000-0000-0000C7870000}"/>
    <cellStyle name="Total 2 2 2 2 14 3 4" xfId="24320" xr:uid="{00000000-0005-0000-0000-0000C8870000}"/>
    <cellStyle name="Total 2 2 2 2 14 4" xfId="24321" xr:uid="{00000000-0005-0000-0000-0000C9870000}"/>
    <cellStyle name="Total 2 2 2 2 14 4 2" xfId="24322" xr:uid="{00000000-0005-0000-0000-0000CA870000}"/>
    <cellStyle name="Total 2 2 2 2 14 5" xfId="24323" xr:uid="{00000000-0005-0000-0000-0000CB870000}"/>
    <cellStyle name="Total 2 2 2 2 14 6" xfId="24324" xr:uid="{00000000-0005-0000-0000-0000CC870000}"/>
    <cellStyle name="Total 2 2 2 2 15" xfId="24325" xr:uid="{00000000-0005-0000-0000-0000CD870000}"/>
    <cellStyle name="Total 2 2 2 2 15 2" xfId="24326" xr:uid="{00000000-0005-0000-0000-0000CE870000}"/>
    <cellStyle name="Total 2 2 2 2 15 2 2" xfId="24327" xr:uid="{00000000-0005-0000-0000-0000CF870000}"/>
    <cellStyle name="Total 2 2 2 2 15 3" xfId="24328" xr:uid="{00000000-0005-0000-0000-0000D0870000}"/>
    <cellStyle name="Total 2 2 2 2 15 4" xfId="24329" xr:uid="{00000000-0005-0000-0000-0000D1870000}"/>
    <cellStyle name="Total 2 2 2 2 16" xfId="24330" xr:uid="{00000000-0005-0000-0000-0000D2870000}"/>
    <cellStyle name="Total 2 2 2 2 17" xfId="24331" xr:uid="{00000000-0005-0000-0000-0000D3870000}"/>
    <cellStyle name="Total 2 2 2 2 2" xfId="24332" xr:uid="{00000000-0005-0000-0000-0000D4870000}"/>
    <cellStyle name="Total 2 2 2 2 2 2" xfId="24333" xr:uid="{00000000-0005-0000-0000-0000D5870000}"/>
    <cellStyle name="Total 2 2 2 2 2 2 2" xfId="24334" xr:uid="{00000000-0005-0000-0000-0000D6870000}"/>
    <cellStyle name="Total 2 2 2 2 2 2 2 2" xfId="24335" xr:uid="{00000000-0005-0000-0000-0000D7870000}"/>
    <cellStyle name="Total 2 2 2 2 2 2 3" xfId="24336" xr:uid="{00000000-0005-0000-0000-0000D8870000}"/>
    <cellStyle name="Total 2 2 2 2 2 2 4" xfId="24337" xr:uid="{00000000-0005-0000-0000-0000D9870000}"/>
    <cellStyle name="Total 2 2 2 2 2 3" xfId="24338" xr:uid="{00000000-0005-0000-0000-0000DA870000}"/>
    <cellStyle name="Total 2 2 2 2 2 3 2" xfId="24339" xr:uid="{00000000-0005-0000-0000-0000DB870000}"/>
    <cellStyle name="Total 2 2 2 2 2 3 2 2" xfId="24340" xr:uid="{00000000-0005-0000-0000-0000DC870000}"/>
    <cellStyle name="Total 2 2 2 2 2 3 3" xfId="24341" xr:uid="{00000000-0005-0000-0000-0000DD870000}"/>
    <cellStyle name="Total 2 2 2 2 2 3 4" xfId="24342" xr:uid="{00000000-0005-0000-0000-0000DE870000}"/>
    <cellStyle name="Total 2 2 2 2 2 4" xfId="24343" xr:uid="{00000000-0005-0000-0000-0000DF870000}"/>
    <cellStyle name="Total 2 2 2 2 2 5" xfId="24344" xr:uid="{00000000-0005-0000-0000-0000E0870000}"/>
    <cellStyle name="Total 2 2 2 2 2 6" xfId="24345" xr:uid="{00000000-0005-0000-0000-0000E1870000}"/>
    <cellStyle name="Total 2 2 2 2 2 7" xfId="24346" xr:uid="{00000000-0005-0000-0000-0000E2870000}"/>
    <cellStyle name="Total 2 2 2 2 3" xfId="24347" xr:uid="{00000000-0005-0000-0000-0000E3870000}"/>
    <cellStyle name="Total 2 2 2 2 3 2" xfId="24348" xr:uid="{00000000-0005-0000-0000-0000E4870000}"/>
    <cellStyle name="Total 2 2 2 2 3 2 2" xfId="24349" xr:uid="{00000000-0005-0000-0000-0000E5870000}"/>
    <cellStyle name="Total 2 2 2 2 3 2 2 2" xfId="24350" xr:uid="{00000000-0005-0000-0000-0000E6870000}"/>
    <cellStyle name="Total 2 2 2 2 3 2 3" xfId="24351" xr:uid="{00000000-0005-0000-0000-0000E7870000}"/>
    <cellStyle name="Total 2 2 2 2 3 2 4" xfId="24352" xr:uid="{00000000-0005-0000-0000-0000E8870000}"/>
    <cellStyle name="Total 2 2 2 2 3 3" xfId="24353" xr:uid="{00000000-0005-0000-0000-0000E9870000}"/>
    <cellStyle name="Total 2 2 2 2 3 3 2" xfId="24354" xr:uid="{00000000-0005-0000-0000-0000EA870000}"/>
    <cellStyle name="Total 2 2 2 2 3 3 2 2" xfId="24355" xr:uid="{00000000-0005-0000-0000-0000EB870000}"/>
    <cellStyle name="Total 2 2 2 2 3 3 3" xfId="24356" xr:uid="{00000000-0005-0000-0000-0000EC870000}"/>
    <cellStyle name="Total 2 2 2 2 3 3 4" xfId="24357" xr:uid="{00000000-0005-0000-0000-0000ED870000}"/>
    <cellStyle name="Total 2 2 2 2 3 4" xfId="24358" xr:uid="{00000000-0005-0000-0000-0000EE870000}"/>
    <cellStyle name="Total 2 2 2 2 3 5" xfId="24359" xr:uid="{00000000-0005-0000-0000-0000EF870000}"/>
    <cellStyle name="Total 2 2 2 2 3 5 2" xfId="24360" xr:uid="{00000000-0005-0000-0000-0000F0870000}"/>
    <cellStyle name="Total 2 2 2 2 3 6" xfId="24361" xr:uid="{00000000-0005-0000-0000-0000F1870000}"/>
    <cellStyle name="Total 2 2 2 2 3 7" xfId="24362" xr:uid="{00000000-0005-0000-0000-0000F2870000}"/>
    <cellStyle name="Total 2 2 2 2 4" xfId="24363" xr:uid="{00000000-0005-0000-0000-0000F3870000}"/>
    <cellStyle name="Total 2 2 2 2 4 2" xfId="24364" xr:uid="{00000000-0005-0000-0000-0000F4870000}"/>
    <cellStyle name="Total 2 2 2 2 4 2 2" xfId="24365" xr:uid="{00000000-0005-0000-0000-0000F5870000}"/>
    <cellStyle name="Total 2 2 2 2 4 2 2 2" xfId="24366" xr:uid="{00000000-0005-0000-0000-0000F6870000}"/>
    <cellStyle name="Total 2 2 2 2 4 2 3" xfId="24367" xr:uid="{00000000-0005-0000-0000-0000F7870000}"/>
    <cellStyle name="Total 2 2 2 2 4 2 4" xfId="24368" xr:uid="{00000000-0005-0000-0000-0000F8870000}"/>
    <cellStyle name="Total 2 2 2 2 4 3" xfId="24369" xr:uid="{00000000-0005-0000-0000-0000F9870000}"/>
    <cellStyle name="Total 2 2 2 2 4 3 2" xfId="24370" xr:uid="{00000000-0005-0000-0000-0000FA870000}"/>
    <cellStyle name="Total 2 2 2 2 4 3 2 2" xfId="24371" xr:uid="{00000000-0005-0000-0000-0000FB870000}"/>
    <cellStyle name="Total 2 2 2 2 4 3 3" xfId="24372" xr:uid="{00000000-0005-0000-0000-0000FC870000}"/>
    <cellStyle name="Total 2 2 2 2 4 3 4" xfId="24373" xr:uid="{00000000-0005-0000-0000-0000FD870000}"/>
    <cellStyle name="Total 2 2 2 2 4 4" xfId="24374" xr:uid="{00000000-0005-0000-0000-0000FE870000}"/>
    <cellStyle name="Total 2 2 2 2 4 5" xfId="24375" xr:uid="{00000000-0005-0000-0000-0000FF870000}"/>
    <cellStyle name="Total 2 2 2 2 4 5 2" xfId="24376" xr:uid="{00000000-0005-0000-0000-000000880000}"/>
    <cellStyle name="Total 2 2 2 2 4 6" xfId="24377" xr:uid="{00000000-0005-0000-0000-000001880000}"/>
    <cellStyle name="Total 2 2 2 2 4 7" xfId="24378" xr:uid="{00000000-0005-0000-0000-000002880000}"/>
    <cellStyle name="Total 2 2 2 2 5" xfId="24379" xr:uid="{00000000-0005-0000-0000-000003880000}"/>
    <cellStyle name="Total 2 2 2 2 5 2" xfId="24380" xr:uid="{00000000-0005-0000-0000-000004880000}"/>
    <cellStyle name="Total 2 2 2 2 5 2 2" xfId="24381" xr:uid="{00000000-0005-0000-0000-000005880000}"/>
    <cellStyle name="Total 2 2 2 2 5 2 2 2" xfId="24382" xr:uid="{00000000-0005-0000-0000-000006880000}"/>
    <cellStyle name="Total 2 2 2 2 5 2 3" xfId="24383" xr:uid="{00000000-0005-0000-0000-000007880000}"/>
    <cellStyle name="Total 2 2 2 2 5 2 4" xfId="24384" xr:uid="{00000000-0005-0000-0000-000008880000}"/>
    <cellStyle name="Total 2 2 2 2 5 3" xfId="24385" xr:uid="{00000000-0005-0000-0000-000009880000}"/>
    <cellStyle name="Total 2 2 2 2 5 3 2" xfId="24386" xr:uid="{00000000-0005-0000-0000-00000A880000}"/>
    <cellStyle name="Total 2 2 2 2 5 3 2 2" xfId="24387" xr:uid="{00000000-0005-0000-0000-00000B880000}"/>
    <cellStyle name="Total 2 2 2 2 5 3 3" xfId="24388" xr:uid="{00000000-0005-0000-0000-00000C880000}"/>
    <cellStyle name="Total 2 2 2 2 5 3 4" xfId="24389" xr:uid="{00000000-0005-0000-0000-00000D880000}"/>
    <cellStyle name="Total 2 2 2 2 5 4" xfId="24390" xr:uid="{00000000-0005-0000-0000-00000E880000}"/>
    <cellStyle name="Total 2 2 2 2 5 5" xfId="24391" xr:uid="{00000000-0005-0000-0000-00000F880000}"/>
    <cellStyle name="Total 2 2 2 2 5 5 2" xfId="24392" xr:uid="{00000000-0005-0000-0000-000010880000}"/>
    <cellStyle name="Total 2 2 2 2 5 6" xfId="24393" xr:uid="{00000000-0005-0000-0000-000011880000}"/>
    <cellStyle name="Total 2 2 2 2 5 7" xfId="24394" xr:uid="{00000000-0005-0000-0000-000012880000}"/>
    <cellStyle name="Total 2 2 2 2 6" xfId="24395" xr:uid="{00000000-0005-0000-0000-000013880000}"/>
    <cellStyle name="Total 2 2 2 2 6 2" xfId="24396" xr:uid="{00000000-0005-0000-0000-000014880000}"/>
    <cellStyle name="Total 2 2 2 2 6 2 2" xfId="24397" xr:uid="{00000000-0005-0000-0000-000015880000}"/>
    <cellStyle name="Total 2 2 2 2 6 2 2 2" xfId="24398" xr:uid="{00000000-0005-0000-0000-000016880000}"/>
    <cellStyle name="Total 2 2 2 2 6 2 3" xfId="24399" xr:uid="{00000000-0005-0000-0000-000017880000}"/>
    <cellStyle name="Total 2 2 2 2 6 2 4" xfId="24400" xr:uid="{00000000-0005-0000-0000-000018880000}"/>
    <cellStyle name="Total 2 2 2 2 6 3" xfId="24401" xr:uid="{00000000-0005-0000-0000-000019880000}"/>
    <cellStyle name="Total 2 2 2 2 6 3 2" xfId="24402" xr:uid="{00000000-0005-0000-0000-00001A880000}"/>
    <cellStyle name="Total 2 2 2 2 6 3 2 2" xfId="24403" xr:uid="{00000000-0005-0000-0000-00001B880000}"/>
    <cellStyle name="Total 2 2 2 2 6 3 3" xfId="24404" xr:uid="{00000000-0005-0000-0000-00001C880000}"/>
    <cellStyle name="Total 2 2 2 2 6 3 4" xfId="24405" xr:uid="{00000000-0005-0000-0000-00001D880000}"/>
    <cellStyle name="Total 2 2 2 2 6 4" xfId="24406" xr:uid="{00000000-0005-0000-0000-00001E880000}"/>
    <cellStyle name="Total 2 2 2 2 6 5" xfId="24407" xr:uid="{00000000-0005-0000-0000-00001F880000}"/>
    <cellStyle name="Total 2 2 2 2 6 5 2" xfId="24408" xr:uid="{00000000-0005-0000-0000-000020880000}"/>
    <cellStyle name="Total 2 2 2 2 6 6" xfId="24409" xr:uid="{00000000-0005-0000-0000-000021880000}"/>
    <cellStyle name="Total 2 2 2 2 6 7" xfId="24410" xr:uid="{00000000-0005-0000-0000-000022880000}"/>
    <cellStyle name="Total 2 2 2 2 7" xfId="24411" xr:uid="{00000000-0005-0000-0000-000023880000}"/>
    <cellStyle name="Total 2 2 2 2 7 2" xfId="24412" xr:uid="{00000000-0005-0000-0000-000024880000}"/>
    <cellStyle name="Total 2 2 2 2 7 2 2" xfId="24413" xr:uid="{00000000-0005-0000-0000-000025880000}"/>
    <cellStyle name="Total 2 2 2 2 7 2 2 2" xfId="24414" xr:uid="{00000000-0005-0000-0000-000026880000}"/>
    <cellStyle name="Total 2 2 2 2 7 2 3" xfId="24415" xr:uid="{00000000-0005-0000-0000-000027880000}"/>
    <cellStyle name="Total 2 2 2 2 7 2 4" xfId="24416" xr:uid="{00000000-0005-0000-0000-000028880000}"/>
    <cellStyle name="Total 2 2 2 2 7 3" xfId="24417" xr:uid="{00000000-0005-0000-0000-000029880000}"/>
    <cellStyle name="Total 2 2 2 2 7 3 2" xfId="24418" xr:uid="{00000000-0005-0000-0000-00002A880000}"/>
    <cellStyle name="Total 2 2 2 2 7 3 2 2" xfId="24419" xr:uid="{00000000-0005-0000-0000-00002B880000}"/>
    <cellStyle name="Total 2 2 2 2 7 3 3" xfId="24420" xr:uid="{00000000-0005-0000-0000-00002C880000}"/>
    <cellStyle name="Total 2 2 2 2 7 3 4" xfId="24421" xr:uid="{00000000-0005-0000-0000-00002D880000}"/>
    <cellStyle name="Total 2 2 2 2 7 4" xfId="24422" xr:uid="{00000000-0005-0000-0000-00002E880000}"/>
    <cellStyle name="Total 2 2 2 2 7 5" xfId="24423" xr:uid="{00000000-0005-0000-0000-00002F880000}"/>
    <cellStyle name="Total 2 2 2 2 7 5 2" xfId="24424" xr:uid="{00000000-0005-0000-0000-000030880000}"/>
    <cellStyle name="Total 2 2 2 2 7 6" xfId="24425" xr:uid="{00000000-0005-0000-0000-000031880000}"/>
    <cellStyle name="Total 2 2 2 2 7 7" xfId="24426" xr:uid="{00000000-0005-0000-0000-000032880000}"/>
    <cellStyle name="Total 2 2 2 2 8" xfId="24427" xr:uid="{00000000-0005-0000-0000-000033880000}"/>
    <cellStyle name="Total 2 2 2 2 8 2" xfId="24428" xr:uid="{00000000-0005-0000-0000-000034880000}"/>
    <cellStyle name="Total 2 2 2 2 8 2 2" xfId="24429" xr:uid="{00000000-0005-0000-0000-000035880000}"/>
    <cellStyle name="Total 2 2 2 2 8 2 2 2" xfId="24430" xr:uid="{00000000-0005-0000-0000-000036880000}"/>
    <cellStyle name="Total 2 2 2 2 8 2 3" xfId="24431" xr:uid="{00000000-0005-0000-0000-000037880000}"/>
    <cellStyle name="Total 2 2 2 2 8 2 4" xfId="24432" xr:uid="{00000000-0005-0000-0000-000038880000}"/>
    <cellStyle name="Total 2 2 2 2 8 3" xfId="24433" xr:uid="{00000000-0005-0000-0000-000039880000}"/>
    <cellStyle name="Total 2 2 2 2 8 3 2" xfId="24434" xr:uid="{00000000-0005-0000-0000-00003A880000}"/>
    <cellStyle name="Total 2 2 2 2 8 3 2 2" xfId="24435" xr:uid="{00000000-0005-0000-0000-00003B880000}"/>
    <cellStyle name="Total 2 2 2 2 8 3 3" xfId="24436" xr:uid="{00000000-0005-0000-0000-00003C880000}"/>
    <cellStyle name="Total 2 2 2 2 8 3 4" xfId="24437" xr:uid="{00000000-0005-0000-0000-00003D880000}"/>
    <cellStyle name="Total 2 2 2 2 8 4" xfId="24438" xr:uid="{00000000-0005-0000-0000-00003E880000}"/>
    <cellStyle name="Total 2 2 2 2 8 5" xfId="24439" xr:uid="{00000000-0005-0000-0000-00003F880000}"/>
    <cellStyle name="Total 2 2 2 2 8 5 2" xfId="24440" xr:uid="{00000000-0005-0000-0000-000040880000}"/>
    <cellStyle name="Total 2 2 2 2 8 6" xfId="24441" xr:uid="{00000000-0005-0000-0000-000041880000}"/>
    <cellStyle name="Total 2 2 2 2 8 7" xfId="24442" xr:uid="{00000000-0005-0000-0000-000042880000}"/>
    <cellStyle name="Total 2 2 2 2 9" xfId="24443" xr:uid="{00000000-0005-0000-0000-000043880000}"/>
    <cellStyle name="Total 2 2 2 2 9 2" xfId="24444" xr:uid="{00000000-0005-0000-0000-000044880000}"/>
    <cellStyle name="Total 2 2 2 2 9 2 2" xfId="24445" xr:uid="{00000000-0005-0000-0000-000045880000}"/>
    <cellStyle name="Total 2 2 2 2 9 2 2 2" xfId="24446" xr:uid="{00000000-0005-0000-0000-000046880000}"/>
    <cellStyle name="Total 2 2 2 2 9 2 3" xfId="24447" xr:uid="{00000000-0005-0000-0000-000047880000}"/>
    <cellStyle name="Total 2 2 2 2 9 2 4" xfId="24448" xr:uid="{00000000-0005-0000-0000-000048880000}"/>
    <cellStyle name="Total 2 2 2 2 9 3" xfId="24449" xr:uid="{00000000-0005-0000-0000-000049880000}"/>
    <cellStyle name="Total 2 2 2 2 9 3 2" xfId="24450" xr:uid="{00000000-0005-0000-0000-00004A880000}"/>
    <cellStyle name="Total 2 2 2 2 9 3 2 2" xfId="24451" xr:uid="{00000000-0005-0000-0000-00004B880000}"/>
    <cellStyle name="Total 2 2 2 2 9 3 3" xfId="24452" xr:uid="{00000000-0005-0000-0000-00004C880000}"/>
    <cellStyle name="Total 2 2 2 2 9 3 4" xfId="24453" xr:uid="{00000000-0005-0000-0000-00004D880000}"/>
    <cellStyle name="Total 2 2 2 2 9 4" xfId="24454" xr:uid="{00000000-0005-0000-0000-00004E880000}"/>
    <cellStyle name="Total 2 2 2 2 9 5" xfId="24455" xr:uid="{00000000-0005-0000-0000-00004F880000}"/>
    <cellStyle name="Total 2 2 2 2 9 5 2" xfId="24456" xr:uid="{00000000-0005-0000-0000-000050880000}"/>
    <cellStyle name="Total 2 2 2 2 9 6" xfId="24457" xr:uid="{00000000-0005-0000-0000-000051880000}"/>
    <cellStyle name="Total 2 2 2 2 9 7" xfId="24458" xr:uid="{00000000-0005-0000-0000-000052880000}"/>
    <cellStyle name="Total 2 2 2 3" xfId="24459" xr:uid="{00000000-0005-0000-0000-000053880000}"/>
    <cellStyle name="Total 2 2 2 3 2" xfId="24460" xr:uid="{00000000-0005-0000-0000-000054880000}"/>
    <cellStyle name="Total 2 2 2 3 2 2" xfId="24461" xr:uid="{00000000-0005-0000-0000-000055880000}"/>
    <cellStyle name="Total 2 2 2 3 2 2 2" xfId="24462" xr:uid="{00000000-0005-0000-0000-000056880000}"/>
    <cellStyle name="Total 2 2 2 3 2 3" xfId="24463" xr:uid="{00000000-0005-0000-0000-000057880000}"/>
    <cellStyle name="Total 2 2 2 3 2 4" xfId="24464" xr:uid="{00000000-0005-0000-0000-000058880000}"/>
    <cellStyle name="Total 2 2 2 3 3" xfId="24465" xr:uid="{00000000-0005-0000-0000-000059880000}"/>
    <cellStyle name="Total 2 2 2 3 3 2" xfId="24466" xr:uid="{00000000-0005-0000-0000-00005A880000}"/>
    <cellStyle name="Total 2 2 2 3 3 2 2" xfId="24467" xr:uid="{00000000-0005-0000-0000-00005B880000}"/>
    <cellStyle name="Total 2 2 2 3 3 3" xfId="24468" xr:uid="{00000000-0005-0000-0000-00005C880000}"/>
    <cellStyle name="Total 2 2 2 3 3 4" xfId="24469" xr:uid="{00000000-0005-0000-0000-00005D880000}"/>
    <cellStyle name="Total 2 2 2 3 4" xfId="24470" xr:uid="{00000000-0005-0000-0000-00005E880000}"/>
    <cellStyle name="Total 2 2 2 3 5" xfId="24471" xr:uid="{00000000-0005-0000-0000-00005F880000}"/>
    <cellStyle name="Total 2 2 2 3 6" xfId="24472" xr:uid="{00000000-0005-0000-0000-000060880000}"/>
    <cellStyle name="Total 2 2 2 3 7" xfId="24473" xr:uid="{00000000-0005-0000-0000-000061880000}"/>
    <cellStyle name="Total 2 2 2 4" xfId="24474" xr:uid="{00000000-0005-0000-0000-000062880000}"/>
    <cellStyle name="Total 2 2 2 4 2" xfId="24475" xr:uid="{00000000-0005-0000-0000-000063880000}"/>
    <cellStyle name="Total 2 2 2 4 2 2" xfId="24476" xr:uid="{00000000-0005-0000-0000-000064880000}"/>
    <cellStyle name="Total 2 2 2 4 2 2 2" xfId="24477" xr:uid="{00000000-0005-0000-0000-000065880000}"/>
    <cellStyle name="Total 2 2 2 4 2 3" xfId="24478" xr:uid="{00000000-0005-0000-0000-000066880000}"/>
    <cellStyle name="Total 2 2 2 4 2 4" xfId="24479" xr:uid="{00000000-0005-0000-0000-000067880000}"/>
    <cellStyle name="Total 2 2 2 4 3" xfId="24480" xr:uid="{00000000-0005-0000-0000-000068880000}"/>
    <cellStyle name="Total 2 2 2 4 3 2" xfId="24481" xr:uid="{00000000-0005-0000-0000-000069880000}"/>
    <cellStyle name="Total 2 2 2 4 3 2 2" xfId="24482" xr:uid="{00000000-0005-0000-0000-00006A880000}"/>
    <cellStyle name="Total 2 2 2 4 3 3" xfId="24483" xr:uid="{00000000-0005-0000-0000-00006B880000}"/>
    <cellStyle name="Total 2 2 2 4 3 4" xfId="24484" xr:uid="{00000000-0005-0000-0000-00006C880000}"/>
    <cellStyle name="Total 2 2 2 4 4" xfId="24485" xr:uid="{00000000-0005-0000-0000-00006D880000}"/>
    <cellStyle name="Total 2 2 2 4 5" xfId="24486" xr:uid="{00000000-0005-0000-0000-00006E880000}"/>
    <cellStyle name="Total 2 2 2 4 5 2" xfId="24487" xr:uid="{00000000-0005-0000-0000-00006F880000}"/>
    <cellStyle name="Total 2 2 2 4 6" xfId="24488" xr:uid="{00000000-0005-0000-0000-000070880000}"/>
    <cellStyle name="Total 2 2 2 4 7" xfId="24489" xr:uid="{00000000-0005-0000-0000-000071880000}"/>
    <cellStyle name="Total 2 2 2 5" xfId="24490" xr:uid="{00000000-0005-0000-0000-000072880000}"/>
    <cellStyle name="Total 2 2 2 5 2" xfId="24491" xr:uid="{00000000-0005-0000-0000-000073880000}"/>
    <cellStyle name="Total 2 2 2 5 2 2" xfId="24492" xr:uid="{00000000-0005-0000-0000-000074880000}"/>
    <cellStyle name="Total 2 2 2 5 2 2 2" xfId="24493" xr:uid="{00000000-0005-0000-0000-000075880000}"/>
    <cellStyle name="Total 2 2 2 5 2 3" xfId="24494" xr:uid="{00000000-0005-0000-0000-000076880000}"/>
    <cellStyle name="Total 2 2 2 5 2 4" xfId="24495" xr:uid="{00000000-0005-0000-0000-000077880000}"/>
    <cellStyle name="Total 2 2 2 5 3" xfId="24496" xr:uid="{00000000-0005-0000-0000-000078880000}"/>
    <cellStyle name="Total 2 2 2 5 3 2" xfId="24497" xr:uid="{00000000-0005-0000-0000-000079880000}"/>
    <cellStyle name="Total 2 2 2 5 3 2 2" xfId="24498" xr:uid="{00000000-0005-0000-0000-00007A880000}"/>
    <cellStyle name="Total 2 2 2 5 3 3" xfId="24499" xr:uid="{00000000-0005-0000-0000-00007B880000}"/>
    <cellStyle name="Total 2 2 2 5 3 4" xfId="24500" xr:uid="{00000000-0005-0000-0000-00007C880000}"/>
    <cellStyle name="Total 2 2 2 5 4" xfId="24501" xr:uid="{00000000-0005-0000-0000-00007D880000}"/>
    <cellStyle name="Total 2 2 2 5 5" xfId="24502" xr:uid="{00000000-0005-0000-0000-00007E880000}"/>
    <cellStyle name="Total 2 2 2 5 5 2" xfId="24503" xr:uid="{00000000-0005-0000-0000-00007F880000}"/>
    <cellStyle name="Total 2 2 2 5 6" xfId="24504" xr:uid="{00000000-0005-0000-0000-000080880000}"/>
    <cellStyle name="Total 2 2 2 5 7" xfId="24505" xr:uid="{00000000-0005-0000-0000-000081880000}"/>
    <cellStyle name="Total 2 2 2 6" xfId="24506" xr:uid="{00000000-0005-0000-0000-000082880000}"/>
    <cellStyle name="Total 2 2 2 6 2" xfId="24507" xr:uid="{00000000-0005-0000-0000-000083880000}"/>
    <cellStyle name="Total 2 2 2 6 2 2" xfId="24508" xr:uid="{00000000-0005-0000-0000-000084880000}"/>
    <cellStyle name="Total 2 2 2 6 2 2 2" xfId="24509" xr:uid="{00000000-0005-0000-0000-000085880000}"/>
    <cellStyle name="Total 2 2 2 6 2 3" xfId="24510" xr:uid="{00000000-0005-0000-0000-000086880000}"/>
    <cellStyle name="Total 2 2 2 6 2 4" xfId="24511" xr:uid="{00000000-0005-0000-0000-000087880000}"/>
    <cellStyle name="Total 2 2 2 6 3" xfId="24512" xr:uid="{00000000-0005-0000-0000-000088880000}"/>
    <cellStyle name="Total 2 2 2 6 3 2" xfId="24513" xr:uid="{00000000-0005-0000-0000-000089880000}"/>
    <cellStyle name="Total 2 2 2 6 3 2 2" xfId="24514" xr:uid="{00000000-0005-0000-0000-00008A880000}"/>
    <cellStyle name="Total 2 2 2 6 3 3" xfId="24515" xr:uid="{00000000-0005-0000-0000-00008B880000}"/>
    <cellStyle name="Total 2 2 2 6 3 4" xfId="24516" xr:uid="{00000000-0005-0000-0000-00008C880000}"/>
    <cellStyle name="Total 2 2 2 6 4" xfId="24517" xr:uid="{00000000-0005-0000-0000-00008D880000}"/>
    <cellStyle name="Total 2 2 2 6 5" xfId="24518" xr:uid="{00000000-0005-0000-0000-00008E880000}"/>
    <cellStyle name="Total 2 2 2 6 5 2" xfId="24519" xr:uid="{00000000-0005-0000-0000-00008F880000}"/>
    <cellStyle name="Total 2 2 2 6 6" xfId="24520" xr:uid="{00000000-0005-0000-0000-000090880000}"/>
    <cellStyle name="Total 2 2 2 6 7" xfId="24521" xr:uid="{00000000-0005-0000-0000-000091880000}"/>
    <cellStyle name="Total 2 2 2 7" xfId="24522" xr:uid="{00000000-0005-0000-0000-000092880000}"/>
    <cellStyle name="Total 2 2 2 7 2" xfId="24523" xr:uid="{00000000-0005-0000-0000-000093880000}"/>
    <cellStyle name="Total 2 2 2 7 2 2" xfId="24524" xr:uid="{00000000-0005-0000-0000-000094880000}"/>
    <cellStyle name="Total 2 2 2 7 2 2 2" xfId="24525" xr:uid="{00000000-0005-0000-0000-000095880000}"/>
    <cellStyle name="Total 2 2 2 7 2 3" xfId="24526" xr:uid="{00000000-0005-0000-0000-000096880000}"/>
    <cellStyle name="Total 2 2 2 7 2 4" xfId="24527" xr:uid="{00000000-0005-0000-0000-000097880000}"/>
    <cellStyle name="Total 2 2 2 7 3" xfId="24528" xr:uid="{00000000-0005-0000-0000-000098880000}"/>
    <cellStyle name="Total 2 2 2 7 3 2" xfId="24529" xr:uid="{00000000-0005-0000-0000-000099880000}"/>
    <cellStyle name="Total 2 2 2 7 3 2 2" xfId="24530" xr:uid="{00000000-0005-0000-0000-00009A880000}"/>
    <cellStyle name="Total 2 2 2 7 3 3" xfId="24531" xr:uid="{00000000-0005-0000-0000-00009B880000}"/>
    <cellStyle name="Total 2 2 2 7 3 4" xfId="24532" xr:uid="{00000000-0005-0000-0000-00009C880000}"/>
    <cellStyle name="Total 2 2 2 7 4" xfId="24533" xr:uid="{00000000-0005-0000-0000-00009D880000}"/>
    <cellStyle name="Total 2 2 2 7 5" xfId="24534" xr:uid="{00000000-0005-0000-0000-00009E880000}"/>
    <cellStyle name="Total 2 2 2 7 5 2" xfId="24535" xr:uid="{00000000-0005-0000-0000-00009F880000}"/>
    <cellStyle name="Total 2 2 2 7 6" xfId="24536" xr:uid="{00000000-0005-0000-0000-0000A0880000}"/>
    <cellStyle name="Total 2 2 2 7 7" xfId="24537" xr:uid="{00000000-0005-0000-0000-0000A1880000}"/>
    <cellStyle name="Total 2 2 2 8" xfId="24538" xr:uid="{00000000-0005-0000-0000-0000A2880000}"/>
    <cellStyle name="Total 2 2 2 8 2" xfId="24539" xr:uid="{00000000-0005-0000-0000-0000A3880000}"/>
    <cellStyle name="Total 2 2 2 8 2 2" xfId="24540" xr:uid="{00000000-0005-0000-0000-0000A4880000}"/>
    <cellStyle name="Total 2 2 2 8 2 2 2" xfId="24541" xr:uid="{00000000-0005-0000-0000-0000A5880000}"/>
    <cellStyle name="Total 2 2 2 8 2 3" xfId="24542" xr:uid="{00000000-0005-0000-0000-0000A6880000}"/>
    <cellStyle name="Total 2 2 2 8 2 4" xfId="24543" xr:uid="{00000000-0005-0000-0000-0000A7880000}"/>
    <cellStyle name="Total 2 2 2 8 3" xfId="24544" xr:uid="{00000000-0005-0000-0000-0000A8880000}"/>
    <cellStyle name="Total 2 2 2 8 3 2" xfId="24545" xr:uid="{00000000-0005-0000-0000-0000A9880000}"/>
    <cellStyle name="Total 2 2 2 8 3 2 2" xfId="24546" xr:uid="{00000000-0005-0000-0000-0000AA880000}"/>
    <cellStyle name="Total 2 2 2 8 3 3" xfId="24547" xr:uid="{00000000-0005-0000-0000-0000AB880000}"/>
    <cellStyle name="Total 2 2 2 8 3 4" xfId="24548" xr:uid="{00000000-0005-0000-0000-0000AC880000}"/>
    <cellStyle name="Total 2 2 2 8 4" xfId="24549" xr:uid="{00000000-0005-0000-0000-0000AD880000}"/>
    <cellStyle name="Total 2 2 2 8 5" xfId="24550" xr:uid="{00000000-0005-0000-0000-0000AE880000}"/>
    <cellStyle name="Total 2 2 2 8 5 2" xfId="24551" xr:uid="{00000000-0005-0000-0000-0000AF880000}"/>
    <cellStyle name="Total 2 2 2 8 6" xfId="24552" xr:uid="{00000000-0005-0000-0000-0000B0880000}"/>
    <cellStyle name="Total 2 2 2 8 7" xfId="24553" xr:uid="{00000000-0005-0000-0000-0000B1880000}"/>
    <cellStyle name="Total 2 2 2 9" xfId="24554" xr:uid="{00000000-0005-0000-0000-0000B2880000}"/>
    <cellStyle name="Total 2 2 2 9 2" xfId="24555" xr:uid="{00000000-0005-0000-0000-0000B3880000}"/>
    <cellStyle name="Total 2 2 2 9 2 2" xfId="24556" xr:uid="{00000000-0005-0000-0000-0000B4880000}"/>
    <cellStyle name="Total 2 2 2 9 2 2 2" xfId="24557" xr:uid="{00000000-0005-0000-0000-0000B5880000}"/>
    <cellStyle name="Total 2 2 2 9 2 3" xfId="24558" xr:uid="{00000000-0005-0000-0000-0000B6880000}"/>
    <cellStyle name="Total 2 2 2 9 2 4" xfId="24559" xr:uid="{00000000-0005-0000-0000-0000B7880000}"/>
    <cellStyle name="Total 2 2 2 9 3" xfId="24560" xr:uid="{00000000-0005-0000-0000-0000B8880000}"/>
    <cellStyle name="Total 2 2 2 9 3 2" xfId="24561" xr:uid="{00000000-0005-0000-0000-0000B9880000}"/>
    <cellStyle name="Total 2 2 2 9 3 2 2" xfId="24562" xr:uid="{00000000-0005-0000-0000-0000BA880000}"/>
    <cellStyle name="Total 2 2 2 9 3 3" xfId="24563" xr:uid="{00000000-0005-0000-0000-0000BB880000}"/>
    <cellStyle name="Total 2 2 2 9 3 4" xfId="24564" xr:uid="{00000000-0005-0000-0000-0000BC880000}"/>
    <cellStyle name="Total 2 2 2 9 4" xfId="24565" xr:uid="{00000000-0005-0000-0000-0000BD880000}"/>
    <cellStyle name="Total 2 2 2 9 5" xfId="24566" xr:uid="{00000000-0005-0000-0000-0000BE880000}"/>
    <cellStyle name="Total 2 2 2 9 5 2" xfId="24567" xr:uid="{00000000-0005-0000-0000-0000BF880000}"/>
    <cellStyle name="Total 2 2 2 9 6" xfId="24568" xr:uid="{00000000-0005-0000-0000-0000C0880000}"/>
    <cellStyle name="Total 2 2 2 9 7" xfId="24569" xr:uid="{00000000-0005-0000-0000-0000C1880000}"/>
    <cellStyle name="Total 2 2 3" xfId="24570" xr:uid="{00000000-0005-0000-0000-0000C2880000}"/>
    <cellStyle name="Total 2 2 3 10" xfId="24571" xr:uid="{00000000-0005-0000-0000-0000C3880000}"/>
    <cellStyle name="Total 2 2 3 10 2" xfId="24572" xr:uid="{00000000-0005-0000-0000-0000C4880000}"/>
    <cellStyle name="Total 2 2 3 10 2 2" xfId="24573" xr:uid="{00000000-0005-0000-0000-0000C5880000}"/>
    <cellStyle name="Total 2 2 3 10 2 2 2" xfId="24574" xr:uid="{00000000-0005-0000-0000-0000C6880000}"/>
    <cellStyle name="Total 2 2 3 10 2 3" xfId="24575" xr:uid="{00000000-0005-0000-0000-0000C7880000}"/>
    <cellStyle name="Total 2 2 3 10 2 4" xfId="24576" xr:uid="{00000000-0005-0000-0000-0000C8880000}"/>
    <cellStyle name="Total 2 2 3 10 3" xfId="24577" xr:uid="{00000000-0005-0000-0000-0000C9880000}"/>
    <cellStyle name="Total 2 2 3 10 3 2" xfId="24578" xr:uid="{00000000-0005-0000-0000-0000CA880000}"/>
    <cellStyle name="Total 2 2 3 10 3 2 2" xfId="24579" xr:uid="{00000000-0005-0000-0000-0000CB880000}"/>
    <cellStyle name="Total 2 2 3 10 3 3" xfId="24580" xr:uid="{00000000-0005-0000-0000-0000CC880000}"/>
    <cellStyle name="Total 2 2 3 10 3 4" xfId="24581" xr:uid="{00000000-0005-0000-0000-0000CD880000}"/>
    <cellStyle name="Total 2 2 3 10 4" xfId="24582" xr:uid="{00000000-0005-0000-0000-0000CE880000}"/>
    <cellStyle name="Total 2 2 3 10 5" xfId="24583" xr:uid="{00000000-0005-0000-0000-0000CF880000}"/>
    <cellStyle name="Total 2 2 3 10 5 2" xfId="24584" xr:uid="{00000000-0005-0000-0000-0000D0880000}"/>
    <cellStyle name="Total 2 2 3 10 6" xfId="24585" xr:uid="{00000000-0005-0000-0000-0000D1880000}"/>
    <cellStyle name="Total 2 2 3 10 7" xfId="24586" xr:uid="{00000000-0005-0000-0000-0000D2880000}"/>
    <cellStyle name="Total 2 2 3 11" xfId="24587" xr:uid="{00000000-0005-0000-0000-0000D3880000}"/>
    <cellStyle name="Total 2 2 3 11 2" xfId="24588" xr:uid="{00000000-0005-0000-0000-0000D4880000}"/>
    <cellStyle name="Total 2 2 3 11 2 2" xfId="24589" xr:uid="{00000000-0005-0000-0000-0000D5880000}"/>
    <cellStyle name="Total 2 2 3 11 2 2 2" xfId="24590" xr:uid="{00000000-0005-0000-0000-0000D6880000}"/>
    <cellStyle name="Total 2 2 3 11 2 3" xfId="24591" xr:uid="{00000000-0005-0000-0000-0000D7880000}"/>
    <cellStyle name="Total 2 2 3 11 2 4" xfId="24592" xr:uid="{00000000-0005-0000-0000-0000D8880000}"/>
    <cellStyle name="Total 2 2 3 11 3" xfId="24593" xr:uid="{00000000-0005-0000-0000-0000D9880000}"/>
    <cellStyle name="Total 2 2 3 11 3 2" xfId="24594" xr:uid="{00000000-0005-0000-0000-0000DA880000}"/>
    <cellStyle name="Total 2 2 3 11 3 2 2" xfId="24595" xr:uid="{00000000-0005-0000-0000-0000DB880000}"/>
    <cellStyle name="Total 2 2 3 11 3 3" xfId="24596" xr:uid="{00000000-0005-0000-0000-0000DC880000}"/>
    <cellStyle name="Total 2 2 3 11 3 4" xfId="24597" xr:uid="{00000000-0005-0000-0000-0000DD880000}"/>
    <cellStyle name="Total 2 2 3 11 4" xfId="24598" xr:uid="{00000000-0005-0000-0000-0000DE880000}"/>
    <cellStyle name="Total 2 2 3 11 5" xfId="24599" xr:uid="{00000000-0005-0000-0000-0000DF880000}"/>
    <cellStyle name="Total 2 2 3 11 5 2" xfId="24600" xr:uid="{00000000-0005-0000-0000-0000E0880000}"/>
    <cellStyle name="Total 2 2 3 11 6" xfId="24601" xr:uid="{00000000-0005-0000-0000-0000E1880000}"/>
    <cellStyle name="Total 2 2 3 11 7" xfId="24602" xr:uid="{00000000-0005-0000-0000-0000E2880000}"/>
    <cellStyle name="Total 2 2 3 12" xfId="24603" xr:uid="{00000000-0005-0000-0000-0000E3880000}"/>
    <cellStyle name="Total 2 2 3 12 2" xfId="24604" xr:uid="{00000000-0005-0000-0000-0000E4880000}"/>
    <cellStyle name="Total 2 2 3 12 2 2" xfId="24605" xr:uid="{00000000-0005-0000-0000-0000E5880000}"/>
    <cellStyle name="Total 2 2 3 12 2 2 2" xfId="24606" xr:uid="{00000000-0005-0000-0000-0000E6880000}"/>
    <cellStyle name="Total 2 2 3 12 2 3" xfId="24607" xr:uid="{00000000-0005-0000-0000-0000E7880000}"/>
    <cellStyle name="Total 2 2 3 12 2 4" xfId="24608" xr:uid="{00000000-0005-0000-0000-0000E8880000}"/>
    <cellStyle name="Total 2 2 3 12 3" xfId="24609" xr:uid="{00000000-0005-0000-0000-0000E9880000}"/>
    <cellStyle name="Total 2 2 3 12 3 2" xfId="24610" xr:uid="{00000000-0005-0000-0000-0000EA880000}"/>
    <cellStyle name="Total 2 2 3 12 3 2 2" xfId="24611" xr:uid="{00000000-0005-0000-0000-0000EB880000}"/>
    <cellStyle name="Total 2 2 3 12 3 3" xfId="24612" xr:uid="{00000000-0005-0000-0000-0000EC880000}"/>
    <cellStyle name="Total 2 2 3 12 3 4" xfId="24613" xr:uid="{00000000-0005-0000-0000-0000ED880000}"/>
    <cellStyle name="Total 2 2 3 12 4" xfId="24614" xr:uid="{00000000-0005-0000-0000-0000EE880000}"/>
    <cellStyle name="Total 2 2 3 12 5" xfId="24615" xr:uid="{00000000-0005-0000-0000-0000EF880000}"/>
    <cellStyle name="Total 2 2 3 12 5 2" xfId="24616" xr:uid="{00000000-0005-0000-0000-0000F0880000}"/>
    <cellStyle name="Total 2 2 3 12 6" xfId="24617" xr:uid="{00000000-0005-0000-0000-0000F1880000}"/>
    <cellStyle name="Total 2 2 3 12 7" xfId="24618" xr:uid="{00000000-0005-0000-0000-0000F2880000}"/>
    <cellStyle name="Total 2 2 3 13" xfId="24619" xr:uid="{00000000-0005-0000-0000-0000F3880000}"/>
    <cellStyle name="Total 2 2 3 13 2" xfId="24620" xr:uid="{00000000-0005-0000-0000-0000F4880000}"/>
    <cellStyle name="Total 2 2 3 13 2 2" xfId="24621" xr:uid="{00000000-0005-0000-0000-0000F5880000}"/>
    <cellStyle name="Total 2 2 3 13 2 2 2" xfId="24622" xr:uid="{00000000-0005-0000-0000-0000F6880000}"/>
    <cellStyle name="Total 2 2 3 13 2 3" xfId="24623" xr:uid="{00000000-0005-0000-0000-0000F7880000}"/>
    <cellStyle name="Total 2 2 3 13 2 4" xfId="24624" xr:uid="{00000000-0005-0000-0000-0000F8880000}"/>
    <cellStyle name="Total 2 2 3 13 3" xfId="24625" xr:uid="{00000000-0005-0000-0000-0000F9880000}"/>
    <cellStyle name="Total 2 2 3 13 3 2" xfId="24626" xr:uid="{00000000-0005-0000-0000-0000FA880000}"/>
    <cellStyle name="Total 2 2 3 13 3 2 2" xfId="24627" xr:uid="{00000000-0005-0000-0000-0000FB880000}"/>
    <cellStyle name="Total 2 2 3 13 3 3" xfId="24628" xr:uid="{00000000-0005-0000-0000-0000FC880000}"/>
    <cellStyle name="Total 2 2 3 13 3 4" xfId="24629" xr:uid="{00000000-0005-0000-0000-0000FD880000}"/>
    <cellStyle name="Total 2 2 3 13 4" xfId="24630" xr:uid="{00000000-0005-0000-0000-0000FE880000}"/>
    <cellStyle name="Total 2 2 3 13 5" xfId="24631" xr:uid="{00000000-0005-0000-0000-0000FF880000}"/>
    <cellStyle name="Total 2 2 3 13 5 2" xfId="24632" xr:uid="{00000000-0005-0000-0000-000000890000}"/>
    <cellStyle name="Total 2 2 3 13 6" xfId="24633" xr:uid="{00000000-0005-0000-0000-000001890000}"/>
    <cellStyle name="Total 2 2 3 13 7" xfId="24634" xr:uid="{00000000-0005-0000-0000-000002890000}"/>
    <cellStyle name="Total 2 2 3 14" xfId="24635" xr:uid="{00000000-0005-0000-0000-000003890000}"/>
    <cellStyle name="Total 2 2 3 14 2" xfId="24636" xr:uid="{00000000-0005-0000-0000-000004890000}"/>
    <cellStyle name="Total 2 2 3 14 2 2" xfId="24637" xr:uid="{00000000-0005-0000-0000-000005890000}"/>
    <cellStyle name="Total 2 2 3 14 2 2 2" xfId="24638" xr:uid="{00000000-0005-0000-0000-000006890000}"/>
    <cellStyle name="Total 2 2 3 14 2 3" xfId="24639" xr:uid="{00000000-0005-0000-0000-000007890000}"/>
    <cellStyle name="Total 2 2 3 14 2 4" xfId="24640" xr:uid="{00000000-0005-0000-0000-000008890000}"/>
    <cellStyle name="Total 2 2 3 14 3" xfId="24641" xr:uid="{00000000-0005-0000-0000-000009890000}"/>
    <cellStyle name="Total 2 2 3 14 3 2" xfId="24642" xr:uid="{00000000-0005-0000-0000-00000A890000}"/>
    <cellStyle name="Total 2 2 3 14 3 2 2" xfId="24643" xr:uid="{00000000-0005-0000-0000-00000B890000}"/>
    <cellStyle name="Total 2 2 3 14 3 3" xfId="24644" xr:uid="{00000000-0005-0000-0000-00000C890000}"/>
    <cellStyle name="Total 2 2 3 14 3 4" xfId="24645" xr:uid="{00000000-0005-0000-0000-00000D890000}"/>
    <cellStyle name="Total 2 2 3 14 4" xfId="24646" xr:uid="{00000000-0005-0000-0000-00000E890000}"/>
    <cellStyle name="Total 2 2 3 14 4 2" xfId="24647" xr:uid="{00000000-0005-0000-0000-00000F890000}"/>
    <cellStyle name="Total 2 2 3 14 5" xfId="24648" xr:uid="{00000000-0005-0000-0000-000010890000}"/>
    <cellStyle name="Total 2 2 3 14 6" xfId="24649" xr:uid="{00000000-0005-0000-0000-000011890000}"/>
    <cellStyle name="Total 2 2 3 15" xfId="24650" xr:uid="{00000000-0005-0000-0000-000012890000}"/>
    <cellStyle name="Total 2 2 3 15 2" xfId="24651" xr:uid="{00000000-0005-0000-0000-000013890000}"/>
    <cellStyle name="Total 2 2 3 15 2 2" xfId="24652" xr:uid="{00000000-0005-0000-0000-000014890000}"/>
    <cellStyle name="Total 2 2 3 15 3" xfId="24653" xr:uid="{00000000-0005-0000-0000-000015890000}"/>
    <cellStyle name="Total 2 2 3 15 4" xfId="24654" xr:uid="{00000000-0005-0000-0000-000016890000}"/>
    <cellStyle name="Total 2 2 3 16" xfId="24655" xr:uid="{00000000-0005-0000-0000-000017890000}"/>
    <cellStyle name="Total 2 2 3 17" xfId="24656" xr:uid="{00000000-0005-0000-0000-000018890000}"/>
    <cellStyle name="Total 2 2 3 2" xfId="24657" xr:uid="{00000000-0005-0000-0000-000019890000}"/>
    <cellStyle name="Total 2 2 3 2 2" xfId="24658" xr:uid="{00000000-0005-0000-0000-00001A890000}"/>
    <cellStyle name="Total 2 2 3 2 2 2" xfId="24659" xr:uid="{00000000-0005-0000-0000-00001B890000}"/>
    <cellStyle name="Total 2 2 3 2 2 2 2" xfId="24660" xr:uid="{00000000-0005-0000-0000-00001C890000}"/>
    <cellStyle name="Total 2 2 3 2 2 3" xfId="24661" xr:uid="{00000000-0005-0000-0000-00001D890000}"/>
    <cellStyle name="Total 2 2 3 2 2 4" xfId="24662" xr:uid="{00000000-0005-0000-0000-00001E890000}"/>
    <cellStyle name="Total 2 2 3 2 3" xfId="24663" xr:uid="{00000000-0005-0000-0000-00001F890000}"/>
    <cellStyle name="Total 2 2 3 2 3 2" xfId="24664" xr:uid="{00000000-0005-0000-0000-000020890000}"/>
    <cellStyle name="Total 2 2 3 2 3 2 2" xfId="24665" xr:uid="{00000000-0005-0000-0000-000021890000}"/>
    <cellStyle name="Total 2 2 3 2 3 3" xfId="24666" xr:uid="{00000000-0005-0000-0000-000022890000}"/>
    <cellStyle name="Total 2 2 3 2 3 4" xfId="24667" xr:uid="{00000000-0005-0000-0000-000023890000}"/>
    <cellStyle name="Total 2 2 3 2 4" xfId="24668" xr:uid="{00000000-0005-0000-0000-000024890000}"/>
    <cellStyle name="Total 2 2 3 2 5" xfId="24669" xr:uid="{00000000-0005-0000-0000-000025890000}"/>
    <cellStyle name="Total 2 2 3 2 6" xfId="24670" xr:uid="{00000000-0005-0000-0000-000026890000}"/>
    <cellStyle name="Total 2 2 3 2 7" xfId="24671" xr:uid="{00000000-0005-0000-0000-000027890000}"/>
    <cellStyle name="Total 2 2 3 3" xfId="24672" xr:uid="{00000000-0005-0000-0000-000028890000}"/>
    <cellStyle name="Total 2 2 3 3 2" xfId="24673" xr:uid="{00000000-0005-0000-0000-000029890000}"/>
    <cellStyle name="Total 2 2 3 3 2 2" xfId="24674" xr:uid="{00000000-0005-0000-0000-00002A890000}"/>
    <cellStyle name="Total 2 2 3 3 2 2 2" xfId="24675" xr:uid="{00000000-0005-0000-0000-00002B890000}"/>
    <cellStyle name="Total 2 2 3 3 2 3" xfId="24676" xr:uid="{00000000-0005-0000-0000-00002C890000}"/>
    <cellStyle name="Total 2 2 3 3 2 4" xfId="24677" xr:uid="{00000000-0005-0000-0000-00002D890000}"/>
    <cellStyle name="Total 2 2 3 3 3" xfId="24678" xr:uid="{00000000-0005-0000-0000-00002E890000}"/>
    <cellStyle name="Total 2 2 3 3 3 2" xfId="24679" xr:uid="{00000000-0005-0000-0000-00002F890000}"/>
    <cellStyle name="Total 2 2 3 3 3 2 2" xfId="24680" xr:uid="{00000000-0005-0000-0000-000030890000}"/>
    <cellStyle name="Total 2 2 3 3 3 3" xfId="24681" xr:uid="{00000000-0005-0000-0000-000031890000}"/>
    <cellStyle name="Total 2 2 3 3 3 4" xfId="24682" xr:uid="{00000000-0005-0000-0000-000032890000}"/>
    <cellStyle name="Total 2 2 3 3 4" xfId="24683" xr:uid="{00000000-0005-0000-0000-000033890000}"/>
    <cellStyle name="Total 2 2 3 3 5" xfId="24684" xr:uid="{00000000-0005-0000-0000-000034890000}"/>
    <cellStyle name="Total 2 2 3 3 5 2" xfId="24685" xr:uid="{00000000-0005-0000-0000-000035890000}"/>
    <cellStyle name="Total 2 2 3 3 6" xfId="24686" xr:uid="{00000000-0005-0000-0000-000036890000}"/>
    <cellStyle name="Total 2 2 3 3 7" xfId="24687" xr:uid="{00000000-0005-0000-0000-000037890000}"/>
    <cellStyle name="Total 2 2 3 4" xfId="24688" xr:uid="{00000000-0005-0000-0000-000038890000}"/>
    <cellStyle name="Total 2 2 3 4 2" xfId="24689" xr:uid="{00000000-0005-0000-0000-000039890000}"/>
    <cellStyle name="Total 2 2 3 4 2 2" xfId="24690" xr:uid="{00000000-0005-0000-0000-00003A890000}"/>
    <cellStyle name="Total 2 2 3 4 2 2 2" xfId="24691" xr:uid="{00000000-0005-0000-0000-00003B890000}"/>
    <cellStyle name="Total 2 2 3 4 2 3" xfId="24692" xr:uid="{00000000-0005-0000-0000-00003C890000}"/>
    <cellStyle name="Total 2 2 3 4 2 4" xfId="24693" xr:uid="{00000000-0005-0000-0000-00003D890000}"/>
    <cellStyle name="Total 2 2 3 4 3" xfId="24694" xr:uid="{00000000-0005-0000-0000-00003E890000}"/>
    <cellStyle name="Total 2 2 3 4 3 2" xfId="24695" xr:uid="{00000000-0005-0000-0000-00003F890000}"/>
    <cellStyle name="Total 2 2 3 4 3 2 2" xfId="24696" xr:uid="{00000000-0005-0000-0000-000040890000}"/>
    <cellStyle name="Total 2 2 3 4 3 3" xfId="24697" xr:uid="{00000000-0005-0000-0000-000041890000}"/>
    <cellStyle name="Total 2 2 3 4 3 4" xfId="24698" xr:uid="{00000000-0005-0000-0000-000042890000}"/>
    <cellStyle name="Total 2 2 3 4 4" xfId="24699" xr:uid="{00000000-0005-0000-0000-000043890000}"/>
    <cellStyle name="Total 2 2 3 4 5" xfId="24700" xr:uid="{00000000-0005-0000-0000-000044890000}"/>
    <cellStyle name="Total 2 2 3 4 5 2" xfId="24701" xr:uid="{00000000-0005-0000-0000-000045890000}"/>
    <cellStyle name="Total 2 2 3 4 6" xfId="24702" xr:uid="{00000000-0005-0000-0000-000046890000}"/>
    <cellStyle name="Total 2 2 3 4 7" xfId="24703" xr:uid="{00000000-0005-0000-0000-000047890000}"/>
    <cellStyle name="Total 2 2 3 5" xfId="24704" xr:uid="{00000000-0005-0000-0000-000048890000}"/>
    <cellStyle name="Total 2 2 3 5 2" xfId="24705" xr:uid="{00000000-0005-0000-0000-000049890000}"/>
    <cellStyle name="Total 2 2 3 5 2 2" xfId="24706" xr:uid="{00000000-0005-0000-0000-00004A890000}"/>
    <cellStyle name="Total 2 2 3 5 2 2 2" xfId="24707" xr:uid="{00000000-0005-0000-0000-00004B890000}"/>
    <cellStyle name="Total 2 2 3 5 2 3" xfId="24708" xr:uid="{00000000-0005-0000-0000-00004C890000}"/>
    <cellStyle name="Total 2 2 3 5 2 4" xfId="24709" xr:uid="{00000000-0005-0000-0000-00004D890000}"/>
    <cellStyle name="Total 2 2 3 5 3" xfId="24710" xr:uid="{00000000-0005-0000-0000-00004E890000}"/>
    <cellStyle name="Total 2 2 3 5 3 2" xfId="24711" xr:uid="{00000000-0005-0000-0000-00004F890000}"/>
    <cellStyle name="Total 2 2 3 5 3 2 2" xfId="24712" xr:uid="{00000000-0005-0000-0000-000050890000}"/>
    <cellStyle name="Total 2 2 3 5 3 3" xfId="24713" xr:uid="{00000000-0005-0000-0000-000051890000}"/>
    <cellStyle name="Total 2 2 3 5 3 4" xfId="24714" xr:uid="{00000000-0005-0000-0000-000052890000}"/>
    <cellStyle name="Total 2 2 3 5 4" xfId="24715" xr:uid="{00000000-0005-0000-0000-000053890000}"/>
    <cellStyle name="Total 2 2 3 5 5" xfId="24716" xr:uid="{00000000-0005-0000-0000-000054890000}"/>
    <cellStyle name="Total 2 2 3 5 5 2" xfId="24717" xr:uid="{00000000-0005-0000-0000-000055890000}"/>
    <cellStyle name="Total 2 2 3 5 6" xfId="24718" xr:uid="{00000000-0005-0000-0000-000056890000}"/>
    <cellStyle name="Total 2 2 3 5 7" xfId="24719" xr:uid="{00000000-0005-0000-0000-000057890000}"/>
    <cellStyle name="Total 2 2 3 6" xfId="24720" xr:uid="{00000000-0005-0000-0000-000058890000}"/>
    <cellStyle name="Total 2 2 3 6 2" xfId="24721" xr:uid="{00000000-0005-0000-0000-000059890000}"/>
    <cellStyle name="Total 2 2 3 6 2 2" xfId="24722" xr:uid="{00000000-0005-0000-0000-00005A890000}"/>
    <cellStyle name="Total 2 2 3 6 2 2 2" xfId="24723" xr:uid="{00000000-0005-0000-0000-00005B890000}"/>
    <cellStyle name="Total 2 2 3 6 2 3" xfId="24724" xr:uid="{00000000-0005-0000-0000-00005C890000}"/>
    <cellStyle name="Total 2 2 3 6 2 4" xfId="24725" xr:uid="{00000000-0005-0000-0000-00005D890000}"/>
    <cellStyle name="Total 2 2 3 6 3" xfId="24726" xr:uid="{00000000-0005-0000-0000-00005E890000}"/>
    <cellStyle name="Total 2 2 3 6 3 2" xfId="24727" xr:uid="{00000000-0005-0000-0000-00005F890000}"/>
    <cellStyle name="Total 2 2 3 6 3 2 2" xfId="24728" xr:uid="{00000000-0005-0000-0000-000060890000}"/>
    <cellStyle name="Total 2 2 3 6 3 3" xfId="24729" xr:uid="{00000000-0005-0000-0000-000061890000}"/>
    <cellStyle name="Total 2 2 3 6 3 4" xfId="24730" xr:uid="{00000000-0005-0000-0000-000062890000}"/>
    <cellStyle name="Total 2 2 3 6 4" xfId="24731" xr:uid="{00000000-0005-0000-0000-000063890000}"/>
    <cellStyle name="Total 2 2 3 6 5" xfId="24732" xr:uid="{00000000-0005-0000-0000-000064890000}"/>
    <cellStyle name="Total 2 2 3 6 5 2" xfId="24733" xr:uid="{00000000-0005-0000-0000-000065890000}"/>
    <cellStyle name="Total 2 2 3 6 6" xfId="24734" xr:uid="{00000000-0005-0000-0000-000066890000}"/>
    <cellStyle name="Total 2 2 3 6 7" xfId="24735" xr:uid="{00000000-0005-0000-0000-000067890000}"/>
    <cellStyle name="Total 2 2 3 7" xfId="24736" xr:uid="{00000000-0005-0000-0000-000068890000}"/>
    <cellStyle name="Total 2 2 3 7 2" xfId="24737" xr:uid="{00000000-0005-0000-0000-000069890000}"/>
    <cellStyle name="Total 2 2 3 7 2 2" xfId="24738" xr:uid="{00000000-0005-0000-0000-00006A890000}"/>
    <cellStyle name="Total 2 2 3 7 2 2 2" xfId="24739" xr:uid="{00000000-0005-0000-0000-00006B890000}"/>
    <cellStyle name="Total 2 2 3 7 2 3" xfId="24740" xr:uid="{00000000-0005-0000-0000-00006C890000}"/>
    <cellStyle name="Total 2 2 3 7 2 4" xfId="24741" xr:uid="{00000000-0005-0000-0000-00006D890000}"/>
    <cellStyle name="Total 2 2 3 7 3" xfId="24742" xr:uid="{00000000-0005-0000-0000-00006E890000}"/>
    <cellStyle name="Total 2 2 3 7 3 2" xfId="24743" xr:uid="{00000000-0005-0000-0000-00006F890000}"/>
    <cellStyle name="Total 2 2 3 7 3 2 2" xfId="24744" xr:uid="{00000000-0005-0000-0000-000070890000}"/>
    <cellStyle name="Total 2 2 3 7 3 3" xfId="24745" xr:uid="{00000000-0005-0000-0000-000071890000}"/>
    <cellStyle name="Total 2 2 3 7 3 4" xfId="24746" xr:uid="{00000000-0005-0000-0000-000072890000}"/>
    <cellStyle name="Total 2 2 3 7 4" xfId="24747" xr:uid="{00000000-0005-0000-0000-000073890000}"/>
    <cellStyle name="Total 2 2 3 7 5" xfId="24748" xr:uid="{00000000-0005-0000-0000-000074890000}"/>
    <cellStyle name="Total 2 2 3 7 5 2" xfId="24749" xr:uid="{00000000-0005-0000-0000-000075890000}"/>
    <cellStyle name="Total 2 2 3 7 6" xfId="24750" xr:uid="{00000000-0005-0000-0000-000076890000}"/>
    <cellStyle name="Total 2 2 3 7 7" xfId="24751" xr:uid="{00000000-0005-0000-0000-000077890000}"/>
    <cellStyle name="Total 2 2 3 8" xfId="24752" xr:uid="{00000000-0005-0000-0000-000078890000}"/>
    <cellStyle name="Total 2 2 3 8 2" xfId="24753" xr:uid="{00000000-0005-0000-0000-000079890000}"/>
    <cellStyle name="Total 2 2 3 8 2 2" xfId="24754" xr:uid="{00000000-0005-0000-0000-00007A890000}"/>
    <cellStyle name="Total 2 2 3 8 2 2 2" xfId="24755" xr:uid="{00000000-0005-0000-0000-00007B890000}"/>
    <cellStyle name="Total 2 2 3 8 2 3" xfId="24756" xr:uid="{00000000-0005-0000-0000-00007C890000}"/>
    <cellStyle name="Total 2 2 3 8 2 4" xfId="24757" xr:uid="{00000000-0005-0000-0000-00007D890000}"/>
    <cellStyle name="Total 2 2 3 8 3" xfId="24758" xr:uid="{00000000-0005-0000-0000-00007E890000}"/>
    <cellStyle name="Total 2 2 3 8 3 2" xfId="24759" xr:uid="{00000000-0005-0000-0000-00007F890000}"/>
    <cellStyle name="Total 2 2 3 8 3 2 2" xfId="24760" xr:uid="{00000000-0005-0000-0000-000080890000}"/>
    <cellStyle name="Total 2 2 3 8 3 3" xfId="24761" xr:uid="{00000000-0005-0000-0000-000081890000}"/>
    <cellStyle name="Total 2 2 3 8 3 4" xfId="24762" xr:uid="{00000000-0005-0000-0000-000082890000}"/>
    <cellStyle name="Total 2 2 3 8 4" xfId="24763" xr:uid="{00000000-0005-0000-0000-000083890000}"/>
    <cellStyle name="Total 2 2 3 8 5" xfId="24764" xr:uid="{00000000-0005-0000-0000-000084890000}"/>
    <cellStyle name="Total 2 2 3 8 5 2" xfId="24765" xr:uid="{00000000-0005-0000-0000-000085890000}"/>
    <cellStyle name="Total 2 2 3 8 6" xfId="24766" xr:uid="{00000000-0005-0000-0000-000086890000}"/>
    <cellStyle name="Total 2 2 3 8 7" xfId="24767" xr:uid="{00000000-0005-0000-0000-000087890000}"/>
    <cellStyle name="Total 2 2 3 9" xfId="24768" xr:uid="{00000000-0005-0000-0000-000088890000}"/>
    <cellStyle name="Total 2 2 3 9 2" xfId="24769" xr:uid="{00000000-0005-0000-0000-000089890000}"/>
    <cellStyle name="Total 2 2 3 9 2 2" xfId="24770" xr:uid="{00000000-0005-0000-0000-00008A890000}"/>
    <cellStyle name="Total 2 2 3 9 2 2 2" xfId="24771" xr:uid="{00000000-0005-0000-0000-00008B890000}"/>
    <cellStyle name="Total 2 2 3 9 2 3" xfId="24772" xr:uid="{00000000-0005-0000-0000-00008C890000}"/>
    <cellStyle name="Total 2 2 3 9 2 4" xfId="24773" xr:uid="{00000000-0005-0000-0000-00008D890000}"/>
    <cellStyle name="Total 2 2 3 9 3" xfId="24774" xr:uid="{00000000-0005-0000-0000-00008E890000}"/>
    <cellStyle name="Total 2 2 3 9 3 2" xfId="24775" xr:uid="{00000000-0005-0000-0000-00008F890000}"/>
    <cellStyle name="Total 2 2 3 9 3 2 2" xfId="24776" xr:uid="{00000000-0005-0000-0000-000090890000}"/>
    <cellStyle name="Total 2 2 3 9 3 3" xfId="24777" xr:uid="{00000000-0005-0000-0000-000091890000}"/>
    <cellStyle name="Total 2 2 3 9 3 4" xfId="24778" xr:uid="{00000000-0005-0000-0000-000092890000}"/>
    <cellStyle name="Total 2 2 3 9 4" xfId="24779" xr:uid="{00000000-0005-0000-0000-000093890000}"/>
    <cellStyle name="Total 2 2 3 9 5" xfId="24780" xr:uid="{00000000-0005-0000-0000-000094890000}"/>
    <cellStyle name="Total 2 2 3 9 5 2" xfId="24781" xr:uid="{00000000-0005-0000-0000-000095890000}"/>
    <cellStyle name="Total 2 2 3 9 6" xfId="24782" xr:uid="{00000000-0005-0000-0000-000096890000}"/>
    <cellStyle name="Total 2 2 3 9 7" xfId="24783" xr:uid="{00000000-0005-0000-0000-000097890000}"/>
    <cellStyle name="Total 2 2 4" xfId="24784" xr:uid="{00000000-0005-0000-0000-000098890000}"/>
    <cellStyle name="Total 2 2 4 2" xfId="24785" xr:uid="{00000000-0005-0000-0000-000099890000}"/>
    <cellStyle name="Total 2 2 4 2 2" xfId="24786" xr:uid="{00000000-0005-0000-0000-00009A890000}"/>
    <cellStyle name="Total 2 2 4 2 2 2" xfId="24787" xr:uid="{00000000-0005-0000-0000-00009B890000}"/>
    <cellStyle name="Total 2 2 4 2 3" xfId="24788" xr:uid="{00000000-0005-0000-0000-00009C890000}"/>
    <cellStyle name="Total 2 2 4 2 4" xfId="24789" xr:uid="{00000000-0005-0000-0000-00009D890000}"/>
    <cellStyle name="Total 2 2 4 3" xfId="24790" xr:uid="{00000000-0005-0000-0000-00009E890000}"/>
    <cellStyle name="Total 2 2 4 3 2" xfId="24791" xr:uid="{00000000-0005-0000-0000-00009F890000}"/>
    <cellStyle name="Total 2 2 4 3 2 2" xfId="24792" xr:uid="{00000000-0005-0000-0000-0000A0890000}"/>
    <cellStyle name="Total 2 2 4 3 3" xfId="24793" xr:uid="{00000000-0005-0000-0000-0000A1890000}"/>
    <cellStyle name="Total 2 2 4 3 4" xfId="24794" xr:uid="{00000000-0005-0000-0000-0000A2890000}"/>
    <cellStyle name="Total 2 2 4 4" xfId="24795" xr:uid="{00000000-0005-0000-0000-0000A3890000}"/>
    <cellStyle name="Total 2 2 4 5" xfId="24796" xr:uid="{00000000-0005-0000-0000-0000A4890000}"/>
    <cellStyle name="Total 2 2 4 6" xfId="24797" xr:uid="{00000000-0005-0000-0000-0000A5890000}"/>
    <cellStyle name="Total 2 2 4 7" xfId="24798" xr:uid="{00000000-0005-0000-0000-0000A6890000}"/>
    <cellStyle name="Total 2 2 5" xfId="24799" xr:uid="{00000000-0005-0000-0000-0000A7890000}"/>
    <cellStyle name="Total 2 2 5 2" xfId="24800" xr:uid="{00000000-0005-0000-0000-0000A8890000}"/>
    <cellStyle name="Total 2 2 5 2 2" xfId="24801" xr:uid="{00000000-0005-0000-0000-0000A9890000}"/>
    <cellStyle name="Total 2 2 5 2 2 2" xfId="24802" xr:uid="{00000000-0005-0000-0000-0000AA890000}"/>
    <cellStyle name="Total 2 2 5 2 3" xfId="24803" xr:uid="{00000000-0005-0000-0000-0000AB890000}"/>
    <cellStyle name="Total 2 2 5 2 4" xfId="24804" xr:uid="{00000000-0005-0000-0000-0000AC890000}"/>
    <cellStyle name="Total 2 2 5 3" xfId="24805" xr:uid="{00000000-0005-0000-0000-0000AD890000}"/>
    <cellStyle name="Total 2 2 5 3 2" xfId="24806" xr:uid="{00000000-0005-0000-0000-0000AE890000}"/>
    <cellStyle name="Total 2 2 5 3 2 2" xfId="24807" xr:uid="{00000000-0005-0000-0000-0000AF890000}"/>
    <cellStyle name="Total 2 2 5 3 3" xfId="24808" xr:uid="{00000000-0005-0000-0000-0000B0890000}"/>
    <cellStyle name="Total 2 2 5 3 4" xfId="24809" xr:uid="{00000000-0005-0000-0000-0000B1890000}"/>
    <cellStyle name="Total 2 2 5 4" xfId="24810" xr:uid="{00000000-0005-0000-0000-0000B2890000}"/>
    <cellStyle name="Total 2 2 5 5" xfId="24811" xr:uid="{00000000-0005-0000-0000-0000B3890000}"/>
    <cellStyle name="Total 2 2 5 5 2" xfId="24812" xr:uid="{00000000-0005-0000-0000-0000B4890000}"/>
    <cellStyle name="Total 2 2 5 6" xfId="24813" xr:uid="{00000000-0005-0000-0000-0000B5890000}"/>
    <cellStyle name="Total 2 2 5 7" xfId="24814" xr:uid="{00000000-0005-0000-0000-0000B6890000}"/>
    <cellStyle name="Total 2 2 6" xfId="24815" xr:uid="{00000000-0005-0000-0000-0000B7890000}"/>
    <cellStyle name="Total 2 2 6 2" xfId="24816" xr:uid="{00000000-0005-0000-0000-0000B8890000}"/>
    <cellStyle name="Total 2 2 6 2 2" xfId="24817" xr:uid="{00000000-0005-0000-0000-0000B9890000}"/>
    <cellStyle name="Total 2 2 6 2 2 2" xfId="24818" xr:uid="{00000000-0005-0000-0000-0000BA890000}"/>
    <cellStyle name="Total 2 2 6 2 3" xfId="24819" xr:uid="{00000000-0005-0000-0000-0000BB890000}"/>
    <cellStyle name="Total 2 2 6 2 4" xfId="24820" xr:uid="{00000000-0005-0000-0000-0000BC890000}"/>
    <cellStyle name="Total 2 2 6 3" xfId="24821" xr:uid="{00000000-0005-0000-0000-0000BD890000}"/>
    <cellStyle name="Total 2 2 6 3 2" xfId="24822" xr:uid="{00000000-0005-0000-0000-0000BE890000}"/>
    <cellStyle name="Total 2 2 6 3 2 2" xfId="24823" xr:uid="{00000000-0005-0000-0000-0000BF890000}"/>
    <cellStyle name="Total 2 2 6 3 3" xfId="24824" xr:uid="{00000000-0005-0000-0000-0000C0890000}"/>
    <cellStyle name="Total 2 2 6 3 4" xfId="24825" xr:uid="{00000000-0005-0000-0000-0000C1890000}"/>
    <cellStyle name="Total 2 2 6 4" xfId="24826" xr:uid="{00000000-0005-0000-0000-0000C2890000}"/>
    <cellStyle name="Total 2 2 6 5" xfId="24827" xr:uid="{00000000-0005-0000-0000-0000C3890000}"/>
    <cellStyle name="Total 2 2 6 5 2" xfId="24828" xr:uid="{00000000-0005-0000-0000-0000C4890000}"/>
    <cellStyle name="Total 2 2 6 6" xfId="24829" xr:uid="{00000000-0005-0000-0000-0000C5890000}"/>
    <cellStyle name="Total 2 2 6 7" xfId="24830" xr:uid="{00000000-0005-0000-0000-0000C6890000}"/>
    <cellStyle name="Total 2 2 7" xfId="24831" xr:uid="{00000000-0005-0000-0000-0000C7890000}"/>
    <cellStyle name="Total 2 2 7 2" xfId="24832" xr:uid="{00000000-0005-0000-0000-0000C8890000}"/>
    <cellStyle name="Total 2 2 7 2 2" xfId="24833" xr:uid="{00000000-0005-0000-0000-0000C9890000}"/>
    <cellStyle name="Total 2 2 7 2 2 2" xfId="24834" xr:uid="{00000000-0005-0000-0000-0000CA890000}"/>
    <cellStyle name="Total 2 2 7 2 3" xfId="24835" xr:uid="{00000000-0005-0000-0000-0000CB890000}"/>
    <cellStyle name="Total 2 2 7 2 4" xfId="24836" xr:uid="{00000000-0005-0000-0000-0000CC890000}"/>
    <cellStyle name="Total 2 2 7 3" xfId="24837" xr:uid="{00000000-0005-0000-0000-0000CD890000}"/>
    <cellStyle name="Total 2 2 7 3 2" xfId="24838" xr:uid="{00000000-0005-0000-0000-0000CE890000}"/>
    <cellStyle name="Total 2 2 7 3 2 2" xfId="24839" xr:uid="{00000000-0005-0000-0000-0000CF890000}"/>
    <cellStyle name="Total 2 2 7 3 3" xfId="24840" xr:uid="{00000000-0005-0000-0000-0000D0890000}"/>
    <cellStyle name="Total 2 2 7 3 4" xfId="24841" xr:uid="{00000000-0005-0000-0000-0000D1890000}"/>
    <cellStyle name="Total 2 2 7 4" xfId="24842" xr:uid="{00000000-0005-0000-0000-0000D2890000}"/>
    <cellStyle name="Total 2 2 7 5" xfId="24843" xr:uid="{00000000-0005-0000-0000-0000D3890000}"/>
    <cellStyle name="Total 2 2 7 5 2" xfId="24844" xr:uid="{00000000-0005-0000-0000-0000D4890000}"/>
    <cellStyle name="Total 2 2 7 6" xfId="24845" xr:uid="{00000000-0005-0000-0000-0000D5890000}"/>
    <cellStyle name="Total 2 2 7 7" xfId="24846" xr:uid="{00000000-0005-0000-0000-0000D6890000}"/>
    <cellStyle name="Total 2 2 8" xfId="24847" xr:uid="{00000000-0005-0000-0000-0000D7890000}"/>
    <cellStyle name="Total 2 2 8 2" xfId="24848" xr:uid="{00000000-0005-0000-0000-0000D8890000}"/>
    <cellStyle name="Total 2 2 8 2 2" xfId="24849" xr:uid="{00000000-0005-0000-0000-0000D9890000}"/>
    <cellStyle name="Total 2 2 8 2 2 2" xfId="24850" xr:uid="{00000000-0005-0000-0000-0000DA890000}"/>
    <cellStyle name="Total 2 2 8 2 3" xfId="24851" xr:uid="{00000000-0005-0000-0000-0000DB890000}"/>
    <cellStyle name="Total 2 2 8 2 4" xfId="24852" xr:uid="{00000000-0005-0000-0000-0000DC890000}"/>
    <cellStyle name="Total 2 2 8 3" xfId="24853" xr:uid="{00000000-0005-0000-0000-0000DD890000}"/>
    <cellStyle name="Total 2 2 8 3 2" xfId="24854" xr:uid="{00000000-0005-0000-0000-0000DE890000}"/>
    <cellStyle name="Total 2 2 8 3 2 2" xfId="24855" xr:uid="{00000000-0005-0000-0000-0000DF890000}"/>
    <cellStyle name="Total 2 2 8 3 3" xfId="24856" xr:uid="{00000000-0005-0000-0000-0000E0890000}"/>
    <cellStyle name="Total 2 2 8 3 4" xfId="24857" xr:uid="{00000000-0005-0000-0000-0000E1890000}"/>
    <cellStyle name="Total 2 2 8 4" xfId="24858" xr:uid="{00000000-0005-0000-0000-0000E2890000}"/>
    <cellStyle name="Total 2 2 8 5" xfId="24859" xr:uid="{00000000-0005-0000-0000-0000E3890000}"/>
    <cellStyle name="Total 2 2 8 5 2" xfId="24860" xr:uid="{00000000-0005-0000-0000-0000E4890000}"/>
    <cellStyle name="Total 2 2 8 6" xfId="24861" xr:uid="{00000000-0005-0000-0000-0000E5890000}"/>
    <cellStyle name="Total 2 2 8 7" xfId="24862" xr:uid="{00000000-0005-0000-0000-0000E6890000}"/>
    <cellStyle name="Total 2 2 9" xfId="24863" xr:uid="{00000000-0005-0000-0000-0000E7890000}"/>
    <cellStyle name="Total 2 2 9 2" xfId="24864" xr:uid="{00000000-0005-0000-0000-0000E8890000}"/>
    <cellStyle name="Total 2 2 9 2 2" xfId="24865" xr:uid="{00000000-0005-0000-0000-0000E9890000}"/>
    <cellStyle name="Total 2 2 9 2 2 2" xfId="24866" xr:uid="{00000000-0005-0000-0000-0000EA890000}"/>
    <cellStyle name="Total 2 2 9 2 3" xfId="24867" xr:uid="{00000000-0005-0000-0000-0000EB890000}"/>
    <cellStyle name="Total 2 2 9 2 4" xfId="24868" xr:uid="{00000000-0005-0000-0000-0000EC890000}"/>
    <cellStyle name="Total 2 2 9 3" xfId="24869" xr:uid="{00000000-0005-0000-0000-0000ED890000}"/>
    <cellStyle name="Total 2 2 9 3 2" xfId="24870" xr:uid="{00000000-0005-0000-0000-0000EE890000}"/>
    <cellStyle name="Total 2 2 9 3 2 2" xfId="24871" xr:uid="{00000000-0005-0000-0000-0000EF890000}"/>
    <cellStyle name="Total 2 2 9 3 3" xfId="24872" xr:uid="{00000000-0005-0000-0000-0000F0890000}"/>
    <cellStyle name="Total 2 2 9 3 4" xfId="24873" xr:uid="{00000000-0005-0000-0000-0000F1890000}"/>
    <cellStyle name="Total 2 2 9 4" xfId="24874" xr:uid="{00000000-0005-0000-0000-0000F2890000}"/>
    <cellStyle name="Total 2 2 9 5" xfId="24875" xr:uid="{00000000-0005-0000-0000-0000F3890000}"/>
    <cellStyle name="Total 2 2 9 5 2" xfId="24876" xr:uid="{00000000-0005-0000-0000-0000F4890000}"/>
    <cellStyle name="Total 2 2 9 6" xfId="24877" xr:uid="{00000000-0005-0000-0000-0000F5890000}"/>
    <cellStyle name="Total 2 2 9 7" xfId="24878" xr:uid="{00000000-0005-0000-0000-0000F6890000}"/>
    <cellStyle name="Total 2 20" xfId="24879" xr:uid="{00000000-0005-0000-0000-0000F7890000}"/>
    <cellStyle name="Total 2 21" xfId="24880" xr:uid="{00000000-0005-0000-0000-0000F8890000}"/>
    <cellStyle name="Total 2 22" xfId="24881" xr:uid="{00000000-0005-0000-0000-0000F9890000}"/>
    <cellStyle name="Total 2 3" xfId="24882" xr:uid="{00000000-0005-0000-0000-0000FA890000}"/>
    <cellStyle name="Total 2 3 10" xfId="24883" xr:uid="{00000000-0005-0000-0000-0000FB890000}"/>
    <cellStyle name="Total 2 3 10 2" xfId="24884" xr:uid="{00000000-0005-0000-0000-0000FC890000}"/>
    <cellStyle name="Total 2 3 10 2 2" xfId="24885" xr:uid="{00000000-0005-0000-0000-0000FD890000}"/>
    <cellStyle name="Total 2 3 10 2 2 2" xfId="24886" xr:uid="{00000000-0005-0000-0000-0000FE890000}"/>
    <cellStyle name="Total 2 3 10 2 3" xfId="24887" xr:uid="{00000000-0005-0000-0000-0000FF890000}"/>
    <cellStyle name="Total 2 3 10 2 4" xfId="24888" xr:uid="{00000000-0005-0000-0000-0000008A0000}"/>
    <cellStyle name="Total 2 3 10 3" xfId="24889" xr:uid="{00000000-0005-0000-0000-0000018A0000}"/>
    <cellStyle name="Total 2 3 10 3 2" xfId="24890" xr:uid="{00000000-0005-0000-0000-0000028A0000}"/>
    <cellStyle name="Total 2 3 10 3 2 2" xfId="24891" xr:uid="{00000000-0005-0000-0000-0000038A0000}"/>
    <cellStyle name="Total 2 3 10 3 3" xfId="24892" xr:uid="{00000000-0005-0000-0000-0000048A0000}"/>
    <cellStyle name="Total 2 3 10 3 4" xfId="24893" xr:uid="{00000000-0005-0000-0000-0000058A0000}"/>
    <cellStyle name="Total 2 3 10 4" xfId="24894" xr:uid="{00000000-0005-0000-0000-0000068A0000}"/>
    <cellStyle name="Total 2 3 10 5" xfId="24895" xr:uid="{00000000-0005-0000-0000-0000078A0000}"/>
    <cellStyle name="Total 2 3 10 5 2" xfId="24896" xr:uid="{00000000-0005-0000-0000-0000088A0000}"/>
    <cellStyle name="Total 2 3 10 6" xfId="24897" xr:uid="{00000000-0005-0000-0000-0000098A0000}"/>
    <cellStyle name="Total 2 3 10 7" xfId="24898" xr:uid="{00000000-0005-0000-0000-00000A8A0000}"/>
    <cellStyle name="Total 2 3 11" xfId="24899" xr:uid="{00000000-0005-0000-0000-00000B8A0000}"/>
    <cellStyle name="Total 2 3 11 2" xfId="24900" xr:uid="{00000000-0005-0000-0000-00000C8A0000}"/>
    <cellStyle name="Total 2 3 11 2 2" xfId="24901" xr:uid="{00000000-0005-0000-0000-00000D8A0000}"/>
    <cellStyle name="Total 2 3 11 2 2 2" xfId="24902" xr:uid="{00000000-0005-0000-0000-00000E8A0000}"/>
    <cellStyle name="Total 2 3 11 2 3" xfId="24903" xr:uid="{00000000-0005-0000-0000-00000F8A0000}"/>
    <cellStyle name="Total 2 3 11 2 4" xfId="24904" xr:uid="{00000000-0005-0000-0000-0000108A0000}"/>
    <cellStyle name="Total 2 3 11 3" xfId="24905" xr:uid="{00000000-0005-0000-0000-0000118A0000}"/>
    <cellStyle name="Total 2 3 11 3 2" xfId="24906" xr:uid="{00000000-0005-0000-0000-0000128A0000}"/>
    <cellStyle name="Total 2 3 11 3 2 2" xfId="24907" xr:uid="{00000000-0005-0000-0000-0000138A0000}"/>
    <cellStyle name="Total 2 3 11 3 3" xfId="24908" xr:uid="{00000000-0005-0000-0000-0000148A0000}"/>
    <cellStyle name="Total 2 3 11 3 4" xfId="24909" xr:uid="{00000000-0005-0000-0000-0000158A0000}"/>
    <cellStyle name="Total 2 3 11 4" xfId="24910" xr:uid="{00000000-0005-0000-0000-0000168A0000}"/>
    <cellStyle name="Total 2 3 11 5" xfId="24911" xr:uid="{00000000-0005-0000-0000-0000178A0000}"/>
    <cellStyle name="Total 2 3 11 5 2" xfId="24912" xr:uid="{00000000-0005-0000-0000-0000188A0000}"/>
    <cellStyle name="Total 2 3 11 6" xfId="24913" xr:uid="{00000000-0005-0000-0000-0000198A0000}"/>
    <cellStyle name="Total 2 3 11 7" xfId="24914" xr:uid="{00000000-0005-0000-0000-00001A8A0000}"/>
    <cellStyle name="Total 2 3 12" xfId="24915" xr:uid="{00000000-0005-0000-0000-00001B8A0000}"/>
    <cellStyle name="Total 2 3 12 2" xfId="24916" xr:uid="{00000000-0005-0000-0000-00001C8A0000}"/>
    <cellStyle name="Total 2 3 12 2 2" xfId="24917" xr:uid="{00000000-0005-0000-0000-00001D8A0000}"/>
    <cellStyle name="Total 2 3 12 2 2 2" xfId="24918" xr:uid="{00000000-0005-0000-0000-00001E8A0000}"/>
    <cellStyle name="Total 2 3 12 2 3" xfId="24919" xr:uid="{00000000-0005-0000-0000-00001F8A0000}"/>
    <cellStyle name="Total 2 3 12 2 4" xfId="24920" xr:uid="{00000000-0005-0000-0000-0000208A0000}"/>
    <cellStyle name="Total 2 3 12 3" xfId="24921" xr:uid="{00000000-0005-0000-0000-0000218A0000}"/>
    <cellStyle name="Total 2 3 12 3 2" xfId="24922" xr:uid="{00000000-0005-0000-0000-0000228A0000}"/>
    <cellStyle name="Total 2 3 12 3 2 2" xfId="24923" xr:uid="{00000000-0005-0000-0000-0000238A0000}"/>
    <cellStyle name="Total 2 3 12 3 3" xfId="24924" xr:uid="{00000000-0005-0000-0000-0000248A0000}"/>
    <cellStyle name="Total 2 3 12 3 4" xfId="24925" xr:uid="{00000000-0005-0000-0000-0000258A0000}"/>
    <cellStyle name="Total 2 3 12 4" xfId="24926" xr:uid="{00000000-0005-0000-0000-0000268A0000}"/>
    <cellStyle name="Total 2 3 12 5" xfId="24927" xr:uid="{00000000-0005-0000-0000-0000278A0000}"/>
    <cellStyle name="Total 2 3 12 5 2" xfId="24928" xr:uid="{00000000-0005-0000-0000-0000288A0000}"/>
    <cellStyle name="Total 2 3 12 6" xfId="24929" xr:uid="{00000000-0005-0000-0000-0000298A0000}"/>
    <cellStyle name="Total 2 3 12 7" xfId="24930" xr:uid="{00000000-0005-0000-0000-00002A8A0000}"/>
    <cellStyle name="Total 2 3 13" xfId="24931" xr:uid="{00000000-0005-0000-0000-00002B8A0000}"/>
    <cellStyle name="Total 2 3 13 2" xfId="24932" xr:uid="{00000000-0005-0000-0000-00002C8A0000}"/>
    <cellStyle name="Total 2 3 13 2 2" xfId="24933" xr:uid="{00000000-0005-0000-0000-00002D8A0000}"/>
    <cellStyle name="Total 2 3 13 2 2 2" xfId="24934" xr:uid="{00000000-0005-0000-0000-00002E8A0000}"/>
    <cellStyle name="Total 2 3 13 2 3" xfId="24935" xr:uid="{00000000-0005-0000-0000-00002F8A0000}"/>
    <cellStyle name="Total 2 3 13 2 4" xfId="24936" xr:uid="{00000000-0005-0000-0000-0000308A0000}"/>
    <cellStyle name="Total 2 3 13 3" xfId="24937" xr:uid="{00000000-0005-0000-0000-0000318A0000}"/>
    <cellStyle name="Total 2 3 13 3 2" xfId="24938" xr:uid="{00000000-0005-0000-0000-0000328A0000}"/>
    <cellStyle name="Total 2 3 13 3 2 2" xfId="24939" xr:uid="{00000000-0005-0000-0000-0000338A0000}"/>
    <cellStyle name="Total 2 3 13 3 3" xfId="24940" xr:uid="{00000000-0005-0000-0000-0000348A0000}"/>
    <cellStyle name="Total 2 3 13 3 4" xfId="24941" xr:uid="{00000000-0005-0000-0000-0000358A0000}"/>
    <cellStyle name="Total 2 3 13 4" xfId="24942" xr:uid="{00000000-0005-0000-0000-0000368A0000}"/>
    <cellStyle name="Total 2 3 13 5" xfId="24943" xr:uid="{00000000-0005-0000-0000-0000378A0000}"/>
    <cellStyle name="Total 2 3 13 5 2" xfId="24944" xr:uid="{00000000-0005-0000-0000-0000388A0000}"/>
    <cellStyle name="Total 2 3 13 6" xfId="24945" xr:uid="{00000000-0005-0000-0000-0000398A0000}"/>
    <cellStyle name="Total 2 3 13 7" xfId="24946" xr:uid="{00000000-0005-0000-0000-00003A8A0000}"/>
    <cellStyle name="Total 2 3 14" xfId="24947" xr:uid="{00000000-0005-0000-0000-00003B8A0000}"/>
    <cellStyle name="Total 2 3 14 2" xfId="24948" xr:uid="{00000000-0005-0000-0000-00003C8A0000}"/>
    <cellStyle name="Total 2 3 14 2 2" xfId="24949" xr:uid="{00000000-0005-0000-0000-00003D8A0000}"/>
    <cellStyle name="Total 2 3 14 2 2 2" xfId="24950" xr:uid="{00000000-0005-0000-0000-00003E8A0000}"/>
    <cellStyle name="Total 2 3 14 2 3" xfId="24951" xr:uid="{00000000-0005-0000-0000-00003F8A0000}"/>
    <cellStyle name="Total 2 3 14 2 4" xfId="24952" xr:uid="{00000000-0005-0000-0000-0000408A0000}"/>
    <cellStyle name="Total 2 3 14 3" xfId="24953" xr:uid="{00000000-0005-0000-0000-0000418A0000}"/>
    <cellStyle name="Total 2 3 14 3 2" xfId="24954" xr:uid="{00000000-0005-0000-0000-0000428A0000}"/>
    <cellStyle name="Total 2 3 14 3 2 2" xfId="24955" xr:uid="{00000000-0005-0000-0000-0000438A0000}"/>
    <cellStyle name="Total 2 3 14 3 3" xfId="24956" xr:uid="{00000000-0005-0000-0000-0000448A0000}"/>
    <cellStyle name="Total 2 3 14 3 4" xfId="24957" xr:uid="{00000000-0005-0000-0000-0000458A0000}"/>
    <cellStyle name="Total 2 3 14 4" xfId="24958" xr:uid="{00000000-0005-0000-0000-0000468A0000}"/>
    <cellStyle name="Total 2 3 14 5" xfId="24959" xr:uid="{00000000-0005-0000-0000-0000478A0000}"/>
    <cellStyle name="Total 2 3 14 5 2" xfId="24960" xr:uid="{00000000-0005-0000-0000-0000488A0000}"/>
    <cellStyle name="Total 2 3 14 6" xfId="24961" xr:uid="{00000000-0005-0000-0000-0000498A0000}"/>
    <cellStyle name="Total 2 3 14 7" xfId="24962" xr:uid="{00000000-0005-0000-0000-00004A8A0000}"/>
    <cellStyle name="Total 2 3 15" xfId="24963" xr:uid="{00000000-0005-0000-0000-00004B8A0000}"/>
    <cellStyle name="Total 2 3 15 2" xfId="24964" xr:uid="{00000000-0005-0000-0000-00004C8A0000}"/>
    <cellStyle name="Total 2 3 15 2 2" xfId="24965" xr:uid="{00000000-0005-0000-0000-00004D8A0000}"/>
    <cellStyle name="Total 2 3 15 2 2 2" xfId="24966" xr:uid="{00000000-0005-0000-0000-00004E8A0000}"/>
    <cellStyle name="Total 2 3 15 2 3" xfId="24967" xr:uid="{00000000-0005-0000-0000-00004F8A0000}"/>
    <cellStyle name="Total 2 3 15 2 4" xfId="24968" xr:uid="{00000000-0005-0000-0000-0000508A0000}"/>
    <cellStyle name="Total 2 3 15 3" xfId="24969" xr:uid="{00000000-0005-0000-0000-0000518A0000}"/>
    <cellStyle name="Total 2 3 15 3 2" xfId="24970" xr:uid="{00000000-0005-0000-0000-0000528A0000}"/>
    <cellStyle name="Total 2 3 15 3 2 2" xfId="24971" xr:uid="{00000000-0005-0000-0000-0000538A0000}"/>
    <cellStyle name="Total 2 3 15 3 3" xfId="24972" xr:uid="{00000000-0005-0000-0000-0000548A0000}"/>
    <cellStyle name="Total 2 3 15 3 4" xfId="24973" xr:uid="{00000000-0005-0000-0000-0000558A0000}"/>
    <cellStyle name="Total 2 3 15 4" xfId="24974" xr:uid="{00000000-0005-0000-0000-0000568A0000}"/>
    <cellStyle name="Total 2 3 15 4 2" xfId="24975" xr:uid="{00000000-0005-0000-0000-0000578A0000}"/>
    <cellStyle name="Total 2 3 15 5" xfId="24976" xr:uid="{00000000-0005-0000-0000-0000588A0000}"/>
    <cellStyle name="Total 2 3 15 6" xfId="24977" xr:uid="{00000000-0005-0000-0000-0000598A0000}"/>
    <cellStyle name="Total 2 3 16" xfId="24978" xr:uid="{00000000-0005-0000-0000-00005A8A0000}"/>
    <cellStyle name="Total 2 3 2" xfId="24979" xr:uid="{00000000-0005-0000-0000-00005B8A0000}"/>
    <cellStyle name="Total 2 3 2 10" xfId="24980" xr:uid="{00000000-0005-0000-0000-00005C8A0000}"/>
    <cellStyle name="Total 2 3 2 10 2" xfId="24981" xr:uid="{00000000-0005-0000-0000-00005D8A0000}"/>
    <cellStyle name="Total 2 3 2 10 2 2" xfId="24982" xr:uid="{00000000-0005-0000-0000-00005E8A0000}"/>
    <cellStyle name="Total 2 3 2 10 2 2 2" xfId="24983" xr:uid="{00000000-0005-0000-0000-00005F8A0000}"/>
    <cellStyle name="Total 2 3 2 10 2 3" xfId="24984" xr:uid="{00000000-0005-0000-0000-0000608A0000}"/>
    <cellStyle name="Total 2 3 2 10 2 4" xfId="24985" xr:uid="{00000000-0005-0000-0000-0000618A0000}"/>
    <cellStyle name="Total 2 3 2 10 3" xfId="24986" xr:uid="{00000000-0005-0000-0000-0000628A0000}"/>
    <cellStyle name="Total 2 3 2 10 3 2" xfId="24987" xr:uid="{00000000-0005-0000-0000-0000638A0000}"/>
    <cellStyle name="Total 2 3 2 10 3 2 2" xfId="24988" xr:uid="{00000000-0005-0000-0000-0000648A0000}"/>
    <cellStyle name="Total 2 3 2 10 3 3" xfId="24989" xr:uid="{00000000-0005-0000-0000-0000658A0000}"/>
    <cellStyle name="Total 2 3 2 10 3 4" xfId="24990" xr:uid="{00000000-0005-0000-0000-0000668A0000}"/>
    <cellStyle name="Total 2 3 2 10 4" xfId="24991" xr:uid="{00000000-0005-0000-0000-0000678A0000}"/>
    <cellStyle name="Total 2 3 2 10 5" xfId="24992" xr:uid="{00000000-0005-0000-0000-0000688A0000}"/>
    <cellStyle name="Total 2 3 2 10 5 2" xfId="24993" xr:uid="{00000000-0005-0000-0000-0000698A0000}"/>
    <cellStyle name="Total 2 3 2 10 6" xfId="24994" xr:uid="{00000000-0005-0000-0000-00006A8A0000}"/>
    <cellStyle name="Total 2 3 2 10 7" xfId="24995" xr:uid="{00000000-0005-0000-0000-00006B8A0000}"/>
    <cellStyle name="Total 2 3 2 11" xfId="24996" xr:uid="{00000000-0005-0000-0000-00006C8A0000}"/>
    <cellStyle name="Total 2 3 2 11 2" xfId="24997" xr:uid="{00000000-0005-0000-0000-00006D8A0000}"/>
    <cellStyle name="Total 2 3 2 11 2 2" xfId="24998" xr:uid="{00000000-0005-0000-0000-00006E8A0000}"/>
    <cellStyle name="Total 2 3 2 11 2 2 2" xfId="24999" xr:uid="{00000000-0005-0000-0000-00006F8A0000}"/>
    <cellStyle name="Total 2 3 2 11 2 3" xfId="25000" xr:uid="{00000000-0005-0000-0000-0000708A0000}"/>
    <cellStyle name="Total 2 3 2 11 2 4" xfId="25001" xr:uid="{00000000-0005-0000-0000-0000718A0000}"/>
    <cellStyle name="Total 2 3 2 11 3" xfId="25002" xr:uid="{00000000-0005-0000-0000-0000728A0000}"/>
    <cellStyle name="Total 2 3 2 11 3 2" xfId="25003" xr:uid="{00000000-0005-0000-0000-0000738A0000}"/>
    <cellStyle name="Total 2 3 2 11 3 2 2" xfId="25004" xr:uid="{00000000-0005-0000-0000-0000748A0000}"/>
    <cellStyle name="Total 2 3 2 11 3 3" xfId="25005" xr:uid="{00000000-0005-0000-0000-0000758A0000}"/>
    <cellStyle name="Total 2 3 2 11 3 4" xfId="25006" xr:uid="{00000000-0005-0000-0000-0000768A0000}"/>
    <cellStyle name="Total 2 3 2 11 4" xfId="25007" xr:uid="{00000000-0005-0000-0000-0000778A0000}"/>
    <cellStyle name="Total 2 3 2 11 5" xfId="25008" xr:uid="{00000000-0005-0000-0000-0000788A0000}"/>
    <cellStyle name="Total 2 3 2 11 5 2" xfId="25009" xr:uid="{00000000-0005-0000-0000-0000798A0000}"/>
    <cellStyle name="Total 2 3 2 11 6" xfId="25010" xr:uid="{00000000-0005-0000-0000-00007A8A0000}"/>
    <cellStyle name="Total 2 3 2 11 7" xfId="25011" xr:uid="{00000000-0005-0000-0000-00007B8A0000}"/>
    <cellStyle name="Total 2 3 2 12" xfId="25012" xr:uid="{00000000-0005-0000-0000-00007C8A0000}"/>
    <cellStyle name="Total 2 3 2 12 2" xfId="25013" xr:uid="{00000000-0005-0000-0000-00007D8A0000}"/>
    <cellStyle name="Total 2 3 2 12 2 2" xfId="25014" xr:uid="{00000000-0005-0000-0000-00007E8A0000}"/>
    <cellStyle name="Total 2 3 2 12 2 2 2" xfId="25015" xr:uid="{00000000-0005-0000-0000-00007F8A0000}"/>
    <cellStyle name="Total 2 3 2 12 2 3" xfId="25016" xr:uid="{00000000-0005-0000-0000-0000808A0000}"/>
    <cellStyle name="Total 2 3 2 12 2 4" xfId="25017" xr:uid="{00000000-0005-0000-0000-0000818A0000}"/>
    <cellStyle name="Total 2 3 2 12 3" xfId="25018" xr:uid="{00000000-0005-0000-0000-0000828A0000}"/>
    <cellStyle name="Total 2 3 2 12 3 2" xfId="25019" xr:uid="{00000000-0005-0000-0000-0000838A0000}"/>
    <cellStyle name="Total 2 3 2 12 3 2 2" xfId="25020" xr:uid="{00000000-0005-0000-0000-0000848A0000}"/>
    <cellStyle name="Total 2 3 2 12 3 3" xfId="25021" xr:uid="{00000000-0005-0000-0000-0000858A0000}"/>
    <cellStyle name="Total 2 3 2 12 3 4" xfId="25022" xr:uid="{00000000-0005-0000-0000-0000868A0000}"/>
    <cellStyle name="Total 2 3 2 12 4" xfId="25023" xr:uid="{00000000-0005-0000-0000-0000878A0000}"/>
    <cellStyle name="Total 2 3 2 12 5" xfId="25024" xr:uid="{00000000-0005-0000-0000-0000888A0000}"/>
    <cellStyle name="Total 2 3 2 12 5 2" xfId="25025" xr:uid="{00000000-0005-0000-0000-0000898A0000}"/>
    <cellStyle name="Total 2 3 2 12 6" xfId="25026" xr:uid="{00000000-0005-0000-0000-00008A8A0000}"/>
    <cellStyle name="Total 2 3 2 12 7" xfId="25027" xr:uid="{00000000-0005-0000-0000-00008B8A0000}"/>
    <cellStyle name="Total 2 3 2 13" xfId="25028" xr:uid="{00000000-0005-0000-0000-00008C8A0000}"/>
    <cellStyle name="Total 2 3 2 13 2" xfId="25029" xr:uid="{00000000-0005-0000-0000-00008D8A0000}"/>
    <cellStyle name="Total 2 3 2 13 2 2" xfId="25030" xr:uid="{00000000-0005-0000-0000-00008E8A0000}"/>
    <cellStyle name="Total 2 3 2 13 2 2 2" xfId="25031" xr:uid="{00000000-0005-0000-0000-00008F8A0000}"/>
    <cellStyle name="Total 2 3 2 13 2 3" xfId="25032" xr:uid="{00000000-0005-0000-0000-0000908A0000}"/>
    <cellStyle name="Total 2 3 2 13 2 4" xfId="25033" xr:uid="{00000000-0005-0000-0000-0000918A0000}"/>
    <cellStyle name="Total 2 3 2 13 3" xfId="25034" xr:uid="{00000000-0005-0000-0000-0000928A0000}"/>
    <cellStyle name="Total 2 3 2 13 3 2" xfId="25035" xr:uid="{00000000-0005-0000-0000-0000938A0000}"/>
    <cellStyle name="Total 2 3 2 13 3 2 2" xfId="25036" xr:uid="{00000000-0005-0000-0000-0000948A0000}"/>
    <cellStyle name="Total 2 3 2 13 3 3" xfId="25037" xr:uid="{00000000-0005-0000-0000-0000958A0000}"/>
    <cellStyle name="Total 2 3 2 13 3 4" xfId="25038" xr:uid="{00000000-0005-0000-0000-0000968A0000}"/>
    <cellStyle name="Total 2 3 2 13 4" xfId="25039" xr:uid="{00000000-0005-0000-0000-0000978A0000}"/>
    <cellStyle name="Total 2 3 2 13 5" xfId="25040" xr:uid="{00000000-0005-0000-0000-0000988A0000}"/>
    <cellStyle name="Total 2 3 2 13 5 2" xfId="25041" xr:uid="{00000000-0005-0000-0000-0000998A0000}"/>
    <cellStyle name="Total 2 3 2 13 6" xfId="25042" xr:uid="{00000000-0005-0000-0000-00009A8A0000}"/>
    <cellStyle name="Total 2 3 2 13 7" xfId="25043" xr:uid="{00000000-0005-0000-0000-00009B8A0000}"/>
    <cellStyle name="Total 2 3 2 14" xfId="25044" xr:uid="{00000000-0005-0000-0000-00009C8A0000}"/>
    <cellStyle name="Total 2 3 2 14 2" xfId="25045" xr:uid="{00000000-0005-0000-0000-00009D8A0000}"/>
    <cellStyle name="Total 2 3 2 14 2 2" xfId="25046" xr:uid="{00000000-0005-0000-0000-00009E8A0000}"/>
    <cellStyle name="Total 2 3 2 14 2 2 2" xfId="25047" xr:uid="{00000000-0005-0000-0000-00009F8A0000}"/>
    <cellStyle name="Total 2 3 2 14 2 3" xfId="25048" xr:uid="{00000000-0005-0000-0000-0000A08A0000}"/>
    <cellStyle name="Total 2 3 2 14 2 4" xfId="25049" xr:uid="{00000000-0005-0000-0000-0000A18A0000}"/>
    <cellStyle name="Total 2 3 2 14 3" xfId="25050" xr:uid="{00000000-0005-0000-0000-0000A28A0000}"/>
    <cellStyle name="Total 2 3 2 14 3 2" xfId="25051" xr:uid="{00000000-0005-0000-0000-0000A38A0000}"/>
    <cellStyle name="Total 2 3 2 14 3 2 2" xfId="25052" xr:uid="{00000000-0005-0000-0000-0000A48A0000}"/>
    <cellStyle name="Total 2 3 2 14 3 3" xfId="25053" xr:uid="{00000000-0005-0000-0000-0000A58A0000}"/>
    <cellStyle name="Total 2 3 2 14 3 4" xfId="25054" xr:uid="{00000000-0005-0000-0000-0000A68A0000}"/>
    <cellStyle name="Total 2 3 2 14 4" xfId="25055" xr:uid="{00000000-0005-0000-0000-0000A78A0000}"/>
    <cellStyle name="Total 2 3 2 14 4 2" xfId="25056" xr:uid="{00000000-0005-0000-0000-0000A88A0000}"/>
    <cellStyle name="Total 2 3 2 14 5" xfId="25057" xr:uid="{00000000-0005-0000-0000-0000A98A0000}"/>
    <cellStyle name="Total 2 3 2 14 6" xfId="25058" xr:uid="{00000000-0005-0000-0000-0000AA8A0000}"/>
    <cellStyle name="Total 2 3 2 15" xfId="25059" xr:uid="{00000000-0005-0000-0000-0000AB8A0000}"/>
    <cellStyle name="Total 2 3 2 15 2" xfId="25060" xr:uid="{00000000-0005-0000-0000-0000AC8A0000}"/>
    <cellStyle name="Total 2 3 2 15 2 2" xfId="25061" xr:uid="{00000000-0005-0000-0000-0000AD8A0000}"/>
    <cellStyle name="Total 2 3 2 15 3" xfId="25062" xr:uid="{00000000-0005-0000-0000-0000AE8A0000}"/>
    <cellStyle name="Total 2 3 2 15 4" xfId="25063" xr:uid="{00000000-0005-0000-0000-0000AF8A0000}"/>
    <cellStyle name="Total 2 3 2 16" xfId="25064" xr:uid="{00000000-0005-0000-0000-0000B08A0000}"/>
    <cellStyle name="Total 2 3 2 17" xfId="25065" xr:uid="{00000000-0005-0000-0000-0000B18A0000}"/>
    <cellStyle name="Total 2 3 2 2" xfId="25066" xr:uid="{00000000-0005-0000-0000-0000B28A0000}"/>
    <cellStyle name="Total 2 3 2 2 2" xfId="25067" xr:uid="{00000000-0005-0000-0000-0000B38A0000}"/>
    <cellStyle name="Total 2 3 2 2 2 2" xfId="25068" xr:uid="{00000000-0005-0000-0000-0000B48A0000}"/>
    <cellStyle name="Total 2 3 2 2 2 2 2" xfId="25069" xr:uid="{00000000-0005-0000-0000-0000B58A0000}"/>
    <cellStyle name="Total 2 3 2 2 2 3" xfId="25070" xr:uid="{00000000-0005-0000-0000-0000B68A0000}"/>
    <cellStyle name="Total 2 3 2 2 2 4" xfId="25071" xr:uid="{00000000-0005-0000-0000-0000B78A0000}"/>
    <cellStyle name="Total 2 3 2 2 3" xfId="25072" xr:uid="{00000000-0005-0000-0000-0000B88A0000}"/>
    <cellStyle name="Total 2 3 2 2 3 2" xfId="25073" xr:uid="{00000000-0005-0000-0000-0000B98A0000}"/>
    <cellStyle name="Total 2 3 2 2 3 2 2" xfId="25074" xr:uid="{00000000-0005-0000-0000-0000BA8A0000}"/>
    <cellStyle name="Total 2 3 2 2 3 3" xfId="25075" xr:uid="{00000000-0005-0000-0000-0000BB8A0000}"/>
    <cellStyle name="Total 2 3 2 2 3 4" xfId="25076" xr:uid="{00000000-0005-0000-0000-0000BC8A0000}"/>
    <cellStyle name="Total 2 3 2 2 4" xfId="25077" xr:uid="{00000000-0005-0000-0000-0000BD8A0000}"/>
    <cellStyle name="Total 2 3 2 2 5" xfId="25078" xr:uid="{00000000-0005-0000-0000-0000BE8A0000}"/>
    <cellStyle name="Total 2 3 2 2 6" xfId="25079" xr:uid="{00000000-0005-0000-0000-0000BF8A0000}"/>
    <cellStyle name="Total 2 3 2 2 7" xfId="25080" xr:uid="{00000000-0005-0000-0000-0000C08A0000}"/>
    <cellStyle name="Total 2 3 2 3" xfId="25081" xr:uid="{00000000-0005-0000-0000-0000C18A0000}"/>
    <cellStyle name="Total 2 3 2 3 2" xfId="25082" xr:uid="{00000000-0005-0000-0000-0000C28A0000}"/>
    <cellStyle name="Total 2 3 2 3 2 2" xfId="25083" xr:uid="{00000000-0005-0000-0000-0000C38A0000}"/>
    <cellStyle name="Total 2 3 2 3 2 2 2" xfId="25084" xr:uid="{00000000-0005-0000-0000-0000C48A0000}"/>
    <cellStyle name="Total 2 3 2 3 2 3" xfId="25085" xr:uid="{00000000-0005-0000-0000-0000C58A0000}"/>
    <cellStyle name="Total 2 3 2 3 2 4" xfId="25086" xr:uid="{00000000-0005-0000-0000-0000C68A0000}"/>
    <cellStyle name="Total 2 3 2 3 3" xfId="25087" xr:uid="{00000000-0005-0000-0000-0000C78A0000}"/>
    <cellStyle name="Total 2 3 2 3 3 2" xfId="25088" xr:uid="{00000000-0005-0000-0000-0000C88A0000}"/>
    <cellStyle name="Total 2 3 2 3 3 2 2" xfId="25089" xr:uid="{00000000-0005-0000-0000-0000C98A0000}"/>
    <cellStyle name="Total 2 3 2 3 3 3" xfId="25090" xr:uid="{00000000-0005-0000-0000-0000CA8A0000}"/>
    <cellStyle name="Total 2 3 2 3 3 4" xfId="25091" xr:uid="{00000000-0005-0000-0000-0000CB8A0000}"/>
    <cellStyle name="Total 2 3 2 3 4" xfId="25092" xr:uid="{00000000-0005-0000-0000-0000CC8A0000}"/>
    <cellStyle name="Total 2 3 2 3 5" xfId="25093" xr:uid="{00000000-0005-0000-0000-0000CD8A0000}"/>
    <cellStyle name="Total 2 3 2 3 5 2" xfId="25094" xr:uid="{00000000-0005-0000-0000-0000CE8A0000}"/>
    <cellStyle name="Total 2 3 2 3 6" xfId="25095" xr:uid="{00000000-0005-0000-0000-0000CF8A0000}"/>
    <cellStyle name="Total 2 3 2 3 7" xfId="25096" xr:uid="{00000000-0005-0000-0000-0000D08A0000}"/>
    <cellStyle name="Total 2 3 2 4" xfId="25097" xr:uid="{00000000-0005-0000-0000-0000D18A0000}"/>
    <cellStyle name="Total 2 3 2 4 2" xfId="25098" xr:uid="{00000000-0005-0000-0000-0000D28A0000}"/>
    <cellStyle name="Total 2 3 2 4 2 2" xfId="25099" xr:uid="{00000000-0005-0000-0000-0000D38A0000}"/>
    <cellStyle name="Total 2 3 2 4 2 2 2" xfId="25100" xr:uid="{00000000-0005-0000-0000-0000D48A0000}"/>
    <cellStyle name="Total 2 3 2 4 2 3" xfId="25101" xr:uid="{00000000-0005-0000-0000-0000D58A0000}"/>
    <cellStyle name="Total 2 3 2 4 2 4" xfId="25102" xr:uid="{00000000-0005-0000-0000-0000D68A0000}"/>
    <cellStyle name="Total 2 3 2 4 3" xfId="25103" xr:uid="{00000000-0005-0000-0000-0000D78A0000}"/>
    <cellStyle name="Total 2 3 2 4 3 2" xfId="25104" xr:uid="{00000000-0005-0000-0000-0000D88A0000}"/>
    <cellStyle name="Total 2 3 2 4 3 2 2" xfId="25105" xr:uid="{00000000-0005-0000-0000-0000D98A0000}"/>
    <cellStyle name="Total 2 3 2 4 3 3" xfId="25106" xr:uid="{00000000-0005-0000-0000-0000DA8A0000}"/>
    <cellStyle name="Total 2 3 2 4 3 4" xfId="25107" xr:uid="{00000000-0005-0000-0000-0000DB8A0000}"/>
    <cellStyle name="Total 2 3 2 4 4" xfId="25108" xr:uid="{00000000-0005-0000-0000-0000DC8A0000}"/>
    <cellStyle name="Total 2 3 2 4 5" xfId="25109" xr:uid="{00000000-0005-0000-0000-0000DD8A0000}"/>
    <cellStyle name="Total 2 3 2 4 5 2" xfId="25110" xr:uid="{00000000-0005-0000-0000-0000DE8A0000}"/>
    <cellStyle name="Total 2 3 2 4 6" xfId="25111" xr:uid="{00000000-0005-0000-0000-0000DF8A0000}"/>
    <cellStyle name="Total 2 3 2 4 7" xfId="25112" xr:uid="{00000000-0005-0000-0000-0000E08A0000}"/>
    <cellStyle name="Total 2 3 2 5" xfId="25113" xr:uid="{00000000-0005-0000-0000-0000E18A0000}"/>
    <cellStyle name="Total 2 3 2 5 2" xfId="25114" xr:uid="{00000000-0005-0000-0000-0000E28A0000}"/>
    <cellStyle name="Total 2 3 2 5 2 2" xfId="25115" xr:uid="{00000000-0005-0000-0000-0000E38A0000}"/>
    <cellStyle name="Total 2 3 2 5 2 2 2" xfId="25116" xr:uid="{00000000-0005-0000-0000-0000E48A0000}"/>
    <cellStyle name="Total 2 3 2 5 2 3" xfId="25117" xr:uid="{00000000-0005-0000-0000-0000E58A0000}"/>
    <cellStyle name="Total 2 3 2 5 2 4" xfId="25118" xr:uid="{00000000-0005-0000-0000-0000E68A0000}"/>
    <cellStyle name="Total 2 3 2 5 3" xfId="25119" xr:uid="{00000000-0005-0000-0000-0000E78A0000}"/>
    <cellStyle name="Total 2 3 2 5 3 2" xfId="25120" xr:uid="{00000000-0005-0000-0000-0000E88A0000}"/>
    <cellStyle name="Total 2 3 2 5 3 2 2" xfId="25121" xr:uid="{00000000-0005-0000-0000-0000E98A0000}"/>
    <cellStyle name="Total 2 3 2 5 3 3" xfId="25122" xr:uid="{00000000-0005-0000-0000-0000EA8A0000}"/>
    <cellStyle name="Total 2 3 2 5 3 4" xfId="25123" xr:uid="{00000000-0005-0000-0000-0000EB8A0000}"/>
    <cellStyle name="Total 2 3 2 5 4" xfId="25124" xr:uid="{00000000-0005-0000-0000-0000EC8A0000}"/>
    <cellStyle name="Total 2 3 2 5 5" xfId="25125" xr:uid="{00000000-0005-0000-0000-0000ED8A0000}"/>
    <cellStyle name="Total 2 3 2 5 5 2" xfId="25126" xr:uid="{00000000-0005-0000-0000-0000EE8A0000}"/>
    <cellStyle name="Total 2 3 2 5 6" xfId="25127" xr:uid="{00000000-0005-0000-0000-0000EF8A0000}"/>
    <cellStyle name="Total 2 3 2 5 7" xfId="25128" xr:uid="{00000000-0005-0000-0000-0000F08A0000}"/>
    <cellStyle name="Total 2 3 2 6" xfId="25129" xr:uid="{00000000-0005-0000-0000-0000F18A0000}"/>
    <cellStyle name="Total 2 3 2 6 2" xfId="25130" xr:uid="{00000000-0005-0000-0000-0000F28A0000}"/>
    <cellStyle name="Total 2 3 2 6 2 2" xfId="25131" xr:uid="{00000000-0005-0000-0000-0000F38A0000}"/>
    <cellStyle name="Total 2 3 2 6 2 2 2" xfId="25132" xr:uid="{00000000-0005-0000-0000-0000F48A0000}"/>
    <cellStyle name="Total 2 3 2 6 2 3" xfId="25133" xr:uid="{00000000-0005-0000-0000-0000F58A0000}"/>
    <cellStyle name="Total 2 3 2 6 2 4" xfId="25134" xr:uid="{00000000-0005-0000-0000-0000F68A0000}"/>
    <cellStyle name="Total 2 3 2 6 3" xfId="25135" xr:uid="{00000000-0005-0000-0000-0000F78A0000}"/>
    <cellStyle name="Total 2 3 2 6 3 2" xfId="25136" xr:uid="{00000000-0005-0000-0000-0000F88A0000}"/>
    <cellStyle name="Total 2 3 2 6 3 2 2" xfId="25137" xr:uid="{00000000-0005-0000-0000-0000F98A0000}"/>
    <cellStyle name="Total 2 3 2 6 3 3" xfId="25138" xr:uid="{00000000-0005-0000-0000-0000FA8A0000}"/>
    <cellStyle name="Total 2 3 2 6 3 4" xfId="25139" xr:uid="{00000000-0005-0000-0000-0000FB8A0000}"/>
    <cellStyle name="Total 2 3 2 6 4" xfId="25140" xr:uid="{00000000-0005-0000-0000-0000FC8A0000}"/>
    <cellStyle name="Total 2 3 2 6 5" xfId="25141" xr:uid="{00000000-0005-0000-0000-0000FD8A0000}"/>
    <cellStyle name="Total 2 3 2 6 5 2" xfId="25142" xr:uid="{00000000-0005-0000-0000-0000FE8A0000}"/>
    <cellStyle name="Total 2 3 2 6 6" xfId="25143" xr:uid="{00000000-0005-0000-0000-0000FF8A0000}"/>
    <cellStyle name="Total 2 3 2 6 7" xfId="25144" xr:uid="{00000000-0005-0000-0000-0000008B0000}"/>
    <cellStyle name="Total 2 3 2 7" xfId="25145" xr:uid="{00000000-0005-0000-0000-0000018B0000}"/>
    <cellStyle name="Total 2 3 2 7 2" xfId="25146" xr:uid="{00000000-0005-0000-0000-0000028B0000}"/>
    <cellStyle name="Total 2 3 2 7 2 2" xfId="25147" xr:uid="{00000000-0005-0000-0000-0000038B0000}"/>
    <cellStyle name="Total 2 3 2 7 2 2 2" xfId="25148" xr:uid="{00000000-0005-0000-0000-0000048B0000}"/>
    <cellStyle name="Total 2 3 2 7 2 3" xfId="25149" xr:uid="{00000000-0005-0000-0000-0000058B0000}"/>
    <cellStyle name="Total 2 3 2 7 2 4" xfId="25150" xr:uid="{00000000-0005-0000-0000-0000068B0000}"/>
    <cellStyle name="Total 2 3 2 7 3" xfId="25151" xr:uid="{00000000-0005-0000-0000-0000078B0000}"/>
    <cellStyle name="Total 2 3 2 7 3 2" xfId="25152" xr:uid="{00000000-0005-0000-0000-0000088B0000}"/>
    <cellStyle name="Total 2 3 2 7 3 2 2" xfId="25153" xr:uid="{00000000-0005-0000-0000-0000098B0000}"/>
    <cellStyle name="Total 2 3 2 7 3 3" xfId="25154" xr:uid="{00000000-0005-0000-0000-00000A8B0000}"/>
    <cellStyle name="Total 2 3 2 7 3 4" xfId="25155" xr:uid="{00000000-0005-0000-0000-00000B8B0000}"/>
    <cellStyle name="Total 2 3 2 7 4" xfId="25156" xr:uid="{00000000-0005-0000-0000-00000C8B0000}"/>
    <cellStyle name="Total 2 3 2 7 5" xfId="25157" xr:uid="{00000000-0005-0000-0000-00000D8B0000}"/>
    <cellStyle name="Total 2 3 2 7 5 2" xfId="25158" xr:uid="{00000000-0005-0000-0000-00000E8B0000}"/>
    <cellStyle name="Total 2 3 2 7 6" xfId="25159" xr:uid="{00000000-0005-0000-0000-00000F8B0000}"/>
    <cellStyle name="Total 2 3 2 7 7" xfId="25160" xr:uid="{00000000-0005-0000-0000-0000108B0000}"/>
    <cellStyle name="Total 2 3 2 8" xfId="25161" xr:uid="{00000000-0005-0000-0000-0000118B0000}"/>
    <cellStyle name="Total 2 3 2 8 2" xfId="25162" xr:uid="{00000000-0005-0000-0000-0000128B0000}"/>
    <cellStyle name="Total 2 3 2 8 2 2" xfId="25163" xr:uid="{00000000-0005-0000-0000-0000138B0000}"/>
    <cellStyle name="Total 2 3 2 8 2 2 2" xfId="25164" xr:uid="{00000000-0005-0000-0000-0000148B0000}"/>
    <cellStyle name="Total 2 3 2 8 2 3" xfId="25165" xr:uid="{00000000-0005-0000-0000-0000158B0000}"/>
    <cellStyle name="Total 2 3 2 8 2 4" xfId="25166" xr:uid="{00000000-0005-0000-0000-0000168B0000}"/>
    <cellStyle name="Total 2 3 2 8 3" xfId="25167" xr:uid="{00000000-0005-0000-0000-0000178B0000}"/>
    <cellStyle name="Total 2 3 2 8 3 2" xfId="25168" xr:uid="{00000000-0005-0000-0000-0000188B0000}"/>
    <cellStyle name="Total 2 3 2 8 3 2 2" xfId="25169" xr:uid="{00000000-0005-0000-0000-0000198B0000}"/>
    <cellStyle name="Total 2 3 2 8 3 3" xfId="25170" xr:uid="{00000000-0005-0000-0000-00001A8B0000}"/>
    <cellStyle name="Total 2 3 2 8 3 4" xfId="25171" xr:uid="{00000000-0005-0000-0000-00001B8B0000}"/>
    <cellStyle name="Total 2 3 2 8 4" xfId="25172" xr:uid="{00000000-0005-0000-0000-00001C8B0000}"/>
    <cellStyle name="Total 2 3 2 8 5" xfId="25173" xr:uid="{00000000-0005-0000-0000-00001D8B0000}"/>
    <cellStyle name="Total 2 3 2 8 5 2" xfId="25174" xr:uid="{00000000-0005-0000-0000-00001E8B0000}"/>
    <cellStyle name="Total 2 3 2 8 6" xfId="25175" xr:uid="{00000000-0005-0000-0000-00001F8B0000}"/>
    <cellStyle name="Total 2 3 2 8 7" xfId="25176" xr:uid="{00000000-0005-0000-0000-0000208B0000}"/>
    <cellStyle name="Total 2 3 2 9" xfId="25177" xr:uid="{00000000-0005-0000-0000-0000218B0000}"/>
    <cellStyle name="Total 2 3 2 9 2" xfId="25178" xr:uid="{00000000-0005-0000-0000-0000228B0000}"/>
    <cellStyle name="Total 2 3 2 9 2 2" xfId="25179" xr:uid="{00000000-0005-0000-0000-0000238B0000}"/>
    <cellStyle name="Total 2 3 2 9 2 2 2" xfId="25180" xr:uid="{00000000-0005-0000-0000-0000248B0000}"/>
    <cellStyle name="Total 2 3 2 9 2 3" xfId="25181" xr:uid="{00000000-0005-0000-0000-0000258B0000}"/>
    <cellStyle name="Total 2 3 2 9 2 4" xfId="25182" xr:uid="{00000000-0005-0000-0000-0000268B0000}"/>
    <cellStyle name="Total 2 3 2 9 3" xfId="25183" xr:uid="{00000000-0005-0000-0000-0000278B0000}"/>
    <cellStyle name="Total 2 3 2 9 3 2" xfId="25184" xr:uid="{00000000-0005-0000-0000-0000288B0000}"/>
    <cellStyle name="Total 2 3 2 9 3 2 2" xfId="25185" xr:uid="{00000000-0005-0000-0000-0000298B0000}"/>
    <cellStyle name="Total 2 3 2 9 3 3" xfId="25186" xr:uid="{00000000-0005-0000-0000-00002A8B0000}"/>
    <cellStyle name="Total 2 3 2 9 3 4" xfId="25187" xr:uid="{00000000-0005-0000-0000-00002B8B0000}"/>
    <cellStyle name="Total 2 3 2 9 4" xfId="25188" xr:uid="{00000000-0005-0000-0000-00002C8B0000}"/>
    <cellStyle name="Total 2 3 2 9 5" xfId="25189" xr:uid="{00000000-0005-0000-0000-00002D8B0000}"/>
    <cellStyle name="Total 2 3 2 9 5 2" xfId="25190" xr:uid="{00000000-0005-0000-0000-00002E8B0000}"/>
    <cellStyle name="Total 2 3 2 9 6" xfId="25191" xr:uid="{00000000-0005-0000-0000-00002F8B0000}"/>
    <cellStyle name="Total 2 3 2 9 7" xfId="25192" xr:uid="{00000000-0005-0000-0000-0000308B0000}"/>
    <cellStyle name="Total 2 3 3" xfId="25193" xr:uid="{00000000-0005-0000-0000-0000318B0000}"/>
    <cellStyle name="Total 2 3 3 2" xfId="25194" xr:uid="{00000000-0005-0000-0000-0000328B0000}"/>
    <cellStyle name="Total 2 3 3 2 2" xfId="25195" xr:uid="{00000000-0005-0000-0000-0000338B0000}"/>
    <cellStyle name="Total 2 3 3 2 2 2" xfId="25196" xr:uid="{00000000-0005-0000-0000-0000348B0000}"/>
    <cellStyle name="Total 2 3 3 2 3" xfId="25197" xr:uid="{00000000-0005-0000-0000-0000358B0000}"/>
    <cellStyle name="Total 2 3 3 2 4" xfId="25198" xr:uid="{00000000-0005-0000-0000-0000368B0000}"/>
    <cellStyle name="Total 2 3 3 3" xfId="25199" xr:uid="{00000000-0005-0000-0000-0000378B0000}"/>
    <cellStyle name="Total 2 3 3 3 2" xfId="25200" xr:uid="{00000000-0005-0000-0000-0000388B0000}"/>
    <cellStyle name="Total 2 3 3 3 2 2" xfId="25201" xr:uid="{00000000-0005-0000-0000-0000398B0000}"/>
    <cellStyle name="Total 2 3 3 3 3" xfId="25202" xr:uid="{00000000-0005-0000-0000-00003A8B0000}"/>
    <cellStyle name="Total 2 3 3 3 4" xfId="25203" xr:uid="{00000000-0005-0000-0000-00003B8B0000}"/>
    <cellStyle name="Total 2 3 3 4" xfId="25204" xr:uid="{00000000-0005-0000-0000-00003C8B0000}"/>
    <cellStyle name="Total 2 3 3 5" xfId="25205" xr:uid="{00000000-0005-0000-0000-00003D8B0000}"/>
    <cellStyle name="Total 2 3 3 6" xfId="25206" xr:uid="{00000000-0005-0000-0000-00003E8B0000}"/>
    <cellStyle name="Total 2 3 3 7" xfId="25207" xr:uid="{00000000-0005-0000-0000-00003F8B0000}"/>
    <cellStyle name="Total 2 3 4" xfId="25208" xr:uid="{00000000-0005-0000-0000-0000408B0000}"/>
    <cellStyle name="Total 2 3 4 2" xfId="25209" xr:uid="{00000000-0005-0000-0000-0000418B0000}"/>
    <cellStyle name="Total 2 3 4 2 2" xfId="25210" xr:uid="{00000000-0005-0000-0000-0000428B0000}"/>
    <cellStyle name="Total 2 3 4 2 2 2" xfId="25211" xr:uid="{00000000-0005-0000-0000-0000438B0000}"/>
    <cellStyle name="Total 2 3 4 2 3" xfId="25212" xr:uid="{00000000-0005-0000-0000-0000448B0000}"/>
    <cellStyle name="Total 2 3 4 2 4" xfId="25213" xr:uid="{00000000-0005-0000-0000-0000458B0000}"/>
    <cellStyle name="Total 2 3 4 3" xfId="25214" xr:uid="{00000000-0005-0000-0000-0000468B0000}"/>
    <cellStyle name="Total 2 3 4 3 2" xfId="25215" xr:uid="{00000000-0005-0000-0000-0000478B0000}"/>
    <cellStyle name="Total 2 3 4 3 2 2" xfId="25216" xr:uid="{00000000-0005-0000-0000-0000488B0000}"/>
    <cellStyle name="Total 2 3 4 3 3" xfId="25217" xr:uid="{00000000-0005-0000-0000-0000498B0000}"/>
    <cellStyle name="Total 2 3 4 3 4" xfId="25218" xr:uid="{00000000-0005-0000-0000-00004A8B0000}"/>
    <cellStyle name="Total 2 3 4 4" xfId="25219" xr:uid="{00000000-0005-0000-0000-00004B8B0000}"/>
    <cellStyle name="Total 2 3 4 5" xfId="25220" xr:uid="{00000000-0005-0000-0000-00004C8B0000}"/>
    <cellStyle name="Total 2 3 4 5 2" xfId="25221" xr:uid="{00000000-0005-0000-0000-00004D8B0000}"/>
    <cellStyle name="Total 2 3 4 6" xfId="25222" xr:uid="{00000000-0005-0000-0000-00004E8B0000}"/>
    <cellStyle name="Total 2 3 4 7" xfId="25223" xr:uid="{00000000-0005-0000-0000-00004F8B0000}"/>
    <cellStyle name="Total 2 3 5" xfId="25224" xr:uid="{00000000-0005-0000-0000-0000508B0000}"/>
    <cellStyle name="Total 2 3 5 2" xfId="25225" xr:uid="{00000000-0005-0000-0000-0000518B0000}"/>
    <cellStyle name="Total 2 3 5 2 2" xfId="25226" xr:uid="{00000000-0005-0000-0000-0000528B0000}"/>
    <cellStyle name="Total 2 3 5 2 2 2" xfId="25227" xr:uid="{00000000-0005-0000-0000-0000538B0000}"/>
    <cellStyle name="Total 2 3 5 2 3" xfId="25228" xr:uid="{00000000-0005-0000-0000-0000548B0000}"/>
    <cellStyle name="Total 2 3 5 2 4" xfId="25229" xr:uid="{00000000-0005-0000-0000-0000558B0000}"/>
    <cellStyle name="Total 2 3 5 3" xfId="25230" xr:uid="{00000000-0005-0000-0000-0000568B0000}"/>
    <cellStyle name="Total 2 3 5 3 2" xfId="25231" xr:uid="{00000000-0005-0000-0000-0000578B0000}"/>
    <cellStyle name="Total 2 3 5 3 2 2" xfId="25232" xr:uid="{00000000-0005-0000-0000-0000588B0000}"/>
    <cellStyle name="Total 2 3 5 3 3" xfId="25233" xr:uid="{00000000-0005-0000-0000-0000598B0000}"/>
    <cellStyle name="Total 2 3 5 3 4" xfId="25234" xr:uid="{00000000-0005-0000-0000-00005A8B0000}"/>
    <cellStyle name="Total 2 3 5 4" xfId="25235" xr:uid="{00000000-0005-0000-0000-00005B8B0000}"/>
    <cellStyle name="Total 2 3 5 5" xfId="25236" xr:uid="{00000000-0005-0000-0000-00005C8B0000}"/>
    <cellStyle name="Total 2 3 5 5 2" xfId="25237" xr:uid="{00000000-0005-0000-0000-00005D8B0000}"/>
    <cellStyle name="Total 2 3 5 6" xfId="25238" xr:uid="{00000000-0005-0000-0000-00005E8B0000}"/>
    <cellStyle name="Total 2 3 5 7" xfId="25239" xr:uid="{00000000-0005-0000-0000-00005F8B0000}"/>
    <cellStyle name="Total 2 3 6" xfId="25240" xr:uid="{00000000-0005-0000-0000-0000608B0000}"/>
    <cellStyle name="Total 2 3 6 2" xfId="25241" xr:uid="{00000000-0005-0000-0000-0000618B0000}"/>
    <cellStyle name="Total 2 3 6 2 2" xfId="25242" xr:uid="{00000000-0005-0000-0000-0000628B0000}"/>
    <cellStyle name="Total 2 3 6 2 2 2" xfId="25243" xr:uid="{00000000-0005-0000-0000-0000638B0000}"/>
    <cellStyle name="Total 2 3 6 2 3" xfId="25244" xr:uid="{00000000-0005-0000-0000-0000648B0000}"/>
    <cellStyle name="Total 2 3 6 2 4" xfId="25245" xr:uid="{00000000-0005-0000-0000-0000658B0000}"/>
    <cellStyle name="Total 2 3 6 3" xfId="25246" xr:uid="{00000000-0005-0000-0000-0000668B0000}"/>
    <cellStyle name="Total 2 3 6 3 2" xfId="25247" xr:uid="{00000000-0005-0000-0000-0000678B0000}"/>
    <cellStyle name="Total 2 3 6 3 2 2" xfId="25248" xr:uid="{00000000-0005-0000-0000-0000688B0000}"/>
    <cellStyle name="Total 2 3 6 3 3" xfId="25249" xr:uid="{00000000-0005-0000-0000-0000698B0000}"/>
    <cellStyle name="Total 2 3 6 3 4" xfId="25250" xr:uid="{00000000-0005-0000-0000-00006A8B0000}"/>
    <cellStyle name="Total 2 3 6 4" xfId="25251" xr:uid="{00000000-0005-0000-0000-00006B8B0000}"/>
    <cellStyle name="Total 2 3 6 5" xfId="25252" xr:uid="{00000000-0005-0000-0000-00006C8B0000}"/>
    <cellStyle name="Total 2 3 6 5 2" xfId="25253" xr:uid="{00000000-0005-0000-0000-00006D8B0000}"/>
    <cellStyle name="Total 2 3 6 6" xfId="25254" xr:uid="{00000000-0005-0000-0000-00006E8B0000}"/>
    <cellStyle name="Total 2 3 6 7" xfId="25255" xr:uid="{00000000-0005-0000-0000-00006F8B0000}"/>
    <cellStyle name="Total 2 3 7" xfId="25256" xr:uid="{00000000-0005-0000-0000-0000708B0000}"/>
    <cellStyle name="Total 2 3 7 2" xfId="25257" xr:uid="{00000000-0005-0000-0000-0000718B0000}"/>
    <cellStyle name="Total 2 3 7 2 2" xfId="25258" xr:uid="{00000000-0005-0000-0000-0000728B0000}"/>
    <cellStyle name="Total 2 3 7 2 2 2" xfId="25259" xr:uid="{00000000-0005-0000-0000-0000738B0000}"/>
    <cellStyle name="Total 2 3 7 2 3" xfId="25260" xr:uid="{00000000-0005-0000-0000-0000748B0000}"/>
    <cellStyle name="Total 2 3 7 2 4" xfId="25261" xr:uid="{00000000-0005-0000-0000-0000758B0000}"/>
    <cellStyle name="Total 2 3 7 3" xfId="25262" xr:uid="{00000000-0005-0000-0000-0000768B0000}"/>
    <cellStyle name="Total 2 3 7 3 2" xfId="25263" xr:uid="{00000000-0005-0000-0000-0000778B0000}"/>
    <cellStyle name="Total 2 3 7 3 2 2" xfId="25264" xr:uid="{00000000-0005-0000-0000-0000788B0000}"/>
    <cellStyle name="Total 2 3 7 3 3" xfId="25265" xr:uid="{00000000-0005-0000-0000-0000798B0000}"/>
    <cellStyle name="Total 2 3 7 3 4" xfId="25266" xr:uid="{00000000-0005-0000-0000-00007A8B0000}"/>
    <cellStyle name="Total 2 3 7 4" xfId="25267" xr:uid="{00000000-0005-0000-0000-00007B8B0000}"/>
    <cellStyle name="Total 2 3 7 5" xfId="25268" xr:uid="{00000000-0005-0000-0000-00007C8B0000}"/>
    <cellStyle name="Total 2 3 7 5 2" xfId="25269" xr:uid="{00000000-0005-0000-0000-00007D8B0000}"/>
    <cellStyle name="Total 2 3 7 6" xfId="25270" xr:uid="{00000000-0005-0000-0000-00007E8B0000}"/>
    <cellStyle name="Total 2 3 7 7" xfId="25271" xr:uid="{00000000-0005-0000-0000-00007F8B0000}"/>
    <cellStyle name="Total 2 3 8" xfId="25272" xr:uid="{00000000-0005-0000-0000-0000808B0000}"/>
    <cellStyle name="Total 2 3 8 2" xfId="25273" xr:uid="{00000000-0005-0000-0000-0000818B0000}"/>
    <cellStyle name="Total 2 3 8 2 2" xfId="25274" xr:uid="{00000000-0005-0000-0000-0000828B0000}"/>
    <cellStyle name="Total 2 3 8 2 2 2" xfId="25275" xr:uid="{00000000-0005-0000-0000-0000838B0000}"/>
    <cellStyle name="Total 2 3 8 2 3" xfId="25276" xr:uid="{00000000-0005-0000-0000-0000848B0000}"/>
    <cellStyle name="Total 2 3 8 2 4" xfId="25277" xr:uid="{00000000-0005-0000-0000-0000858B0000}"/>
    <cellStyle name="Total 2 3 8 3" xfId="25278" xr:uid="{00000000-0005-0000-0000-0000868B0000}"/>
    <cellStyle name="Total 2 3 8 3 2" xfId="25279" xr:uid="{00000000-0005-0000-0000-0000878B0000}"/>
    <cellStyle name="Total 2 3 8 3 2 2" xfId="25280" xr:uid="{00000000-0005-0000-0000-0000888B0000}"/>
    <cellStyle name="Total 2 3 8 3 3" xfId="25281" xr:uid="{00000000-0005-0000-0000-0000898B0000}"/>
    <cellStyle name="Total 2 3 8 3 4" xfId="25282" xr:uid="{00000000-0005-0000-0000-00008A8B0000}"/>
    <cellStyle name="Total 2 3 8 4" xfId="25283" xr:uid="{00000000-0005-0000-0000-00008B8B0000}"/>
    <cellStyle name="Total 2 3 8 5" xfId="25284" xr:uid="{00000000-0005-0000-0000-00008C8B0000}"/>
    <cellStyle name="Total 2 3 8 5 2" xfId="25285" xr:uid="{00000000-0005-0000-0000-00008D8B0000}"/>
    <cellStyle name="Total 2 3 8 6" xfId="25286" xr:uid="{00000000-0005-0000-0000-00008E8B0000}"/>
    <cellStyle name="Total 2 3 8 7" xfId="25287" xr:uid="{00000000-0005-0000-0000-00008F8B0000}"/>
    <cellStyle name="Total 2 3 9" xfId="25288" xr:uid="{00000000-0005-0000-0000-0000908B0000}"/>
    <cellStyle name="Total 2 3 9 2" xfId="25289" xr:uid="{00000000-0005-0000-0000-0000918B0000}"/>
    <cellStyle name="Total 2 3 9 2 2" xfId="25290" xr:uid="{00000000-0005-0000-0000-0000928B0000}"/>
    <cellStyle name="Total 2 3 9 2 2 2" xfId="25291" xr:uid="{00000000-0005-0000-0000-0000938B0000}"/>
    <cellStyle name="Total 2 3 9 2 3" xfId="25292" xr:uid="{00000000-0005-0000-0000-0000948B0000}"/>
    <cellStyle name="Total 2 3 9 2 4" xfId="25293" xr:uid="{00000000-0005-0000-0000-0000958B0000}"/>
    <cellStyle name="Total 2 3 9 3" xfId="25294" xr:uid="{00000000-0005-0000-0000-0000968B0000}"/>
    <cellStyle name="Total 2 3 9 3 2" xfId="25295" xr:uid="{00000000-0005-0000-0000-0000978B0000}"/>
    <cellStyle name="Total 2 3 9 3 2 2" xfId="25296" xr:uid="{00000000-0005-0000-0000-0000988B0000}"/>
    <cellStyle name="Total 2 3 9 3 3" xfId="25297" xr:uid="{00000000-0005-0000-0000-0000998B0000}"/>
    <cellStyle name="Total 2 3 9 3 4" xfId="25298" xr:uid="{00000000-0005-0000-0000-00009A8B0000}"/>
    <cellStyle name="Total 2 3 9 4" xfId="25299" xr:uid="{00000000-0005-0000-0000-00009B8B0000}"/>
    <cellStyle name="Total 2 3 9 5" xfId="25300" xr:uid="{00000000-0005-0000-0000-00009C8B0000}"/>
    <cellStyle name="Total 2 3 9 5 2" xfId="25301" xr:uid="{00000000-0005-0000-0000-00009D8B0000}"/>
    <cellStyle name="Total 2 3 9 6" xfId="25302" xr:uid="{00000000-0005-0000-0000-00009E8B0000}"/>
    <cellStyle name="Total 2 3 9 7" xfId="25303" xr:uid="{00000000-0005-0000-0000-00009F8B0000}"/>
    <cellStyle name="Total 2 4" xfId="25304" xr:uid="{00000000-0005-0000-0000-0000A08B0000}"/>
    <cellStyle name="Total 2 4 10" xfId="25305" xr:uid="{00000000-0005-0000-0000-0000A18B0000}"/>
    <cellStyle name="Total 2 4 10 2" xfId="25306" xr:uid="{00000000-0005-0000-0000-0000A28B0000}"/>
    <cellStyle name="Total 2 4 10 2 2" xfId="25307" xr:uid="{00000000-0005-0000-0000-0000A38B0000}"/>
    <cellStyle name="Total 2 4 10 2 2 2" xfId="25308" xr:uid="{00000000-0005-0000-0000-0000A48B0000}"/>
    <cellStyle name="Total 2 4 10 2 3" xfId="25309" xr:uid="{00000000-0005-0000-0000-0000A58B0000}"/>
    <cellStyle name="Total 2 4 10 2 4" xfId="25310" xr:uid="{00000000-0005-0000-0000-0000A68B0000}"/>
    <cellStyle name="Total 2 4 10 3" xfId="25311" xr:uid="{00000000-0005-0000-0000-0000A78B0000}"/>
    <cellStyle name="Total 2 4 10 3 2" xfId="25312" xr:uid="{00000000-0005-0000-0000-0000A88B0000}"/>
    <cellStyle name="Total 2 4 10 3 2 2" xfId="25313" xr:uid="{00000000-0005-0000-0000-0000A98B0000}"/>
    <cellStyle name="Total 2 4 10 3 3" xfId="25314" xr:uid="{00000000-0005-0000-0000-0000AA8B0000}"/>
    <cellStyle name="Total 2 4 10 3 4" xfId="25315" xr:uid="{00000000-0005-0000-0000-0000AB8B0000}"/>
    <cellStyle name="Total 2 4 10 4" xfId="25316" xr:uid="{00000000-0005-0000-0000-0000AC8B0000}"/>
    <cellStyle name="Total 2 4 10 5" xfId="25317" xr:uid="{00000000-0005-0000-0000-0000AD8B0000}"/>
    <cellStyle name="Total 2 4 10 5 2" xfId="25318" xr:uid="{00000000-0005-0000-0000-0000AE8B0000}"/>
    <cellStyle name="Total 2 4 10 6" xfId="25319" xr:uid="{00000000-0005-0000-0000-0000AF8B0000}"/>
    <cellStyle name="Total 2 4 10 7" xfId="25320" xr:uid="{00000000-0005-0000-0000-0000B08B0000}"/>
    <cellStyle name="Total 2 4 11" xfId="25321" xr:uid="{00000000-0005-0000-0000-0000B18B0000}"/>
    <cellStyle name="Total 2 4 11 2" xfId="25322" xr:uid="{00000000-0005-0000-0000-0000B28B0000}"/>
    <cellStyle name="Total 2 4 11 2 2" xfId="25323" xr:uid="{00000000-0005-0000-0000-0000B38B0000}"/>
    <cellStyle name="Total 2 4 11 2 2 2" xfId="25324" xr:uid="{00000000-0005-0000-0000-0000B48B0000}"/>
    <cellStyle name="Total 2 4 11 2 3" xfId="25325" xr:uid="{00000000-0005-0000-0000-0000B58B0000}"/>
    <cellStyle name="Total 2 4 11 2 4" xfId="25326" xr:uid="{00000000-0005-0000-0000-0000B68B0000}"/>
    <cellStyle name="Total 2 4 11 3" xfId="25327" xr:uid="{00000000-0005-0000-0000-0000B78B0000}"/>
    <cellStyle name="Total 2 4 11 3 2" xfId="25328" xr:uid="{00000000-0005-0000-0000-0000B88B0000}"/>
    <cellStyle name="Total 2 4 11 3 2 2" xfId="25329" xr:uid="{00000000-0005-0000-0000-0000B98B0000}"/>
    <cellStyle name="Total 2 4 11 3 3" xfId="25330" xr:uid="{00000000-0005-0000-0000-0000BA8B0000}"/>
    <cellStyle name="Total 2 4 11 3 4" xfId="25331" xr:uid="{00000000-0005-0000-0000-0000BB8B0000}"/>
    <cellStyle name="Total 2 4 11 4" xfId="25332" xr:uid="{00000000-0005-0000-0000-0000BC8B0000}"/>
    <cellStyle name="Total 2 4 11 5" xfId="25333" xr:uid="{00000000-0005-0000-0000-0000BD8B0000}"/>
    <cellStyle name="Total 2 4 11 5 2" xfId="25334" xr:uid="{00000000-0005-0000-0000-0000BE8B0000}"/>
    <cellStyle name="Total 2 4 11 6" xfId="25335" xr:uid="{00000000-0005-0000-0000-0000BF8B0000}"/>
    <cellStyle name="Total 2 4 11 7" xfId="25336" xr:uid="{00000000-0005-0000-0000-0000C08B0000}"/>
    <cellStyle name="Total 2 4 12" xfId="25337" xr:uid="{00000000-0005-0000-0000-0000C18B0000}"/>
    <cellStyle name="Total 2 4 12 2" xfId="25338" xr:uid="{00000000-0005-0000-0000-0000C28B0000}"/>
    <cellStyle name="Total 2 4 12 2 2" xfId="25339" xr:uid="{00000000-0005-0000-0000-0000C38B0000}"/>
    <cellStyle name="Total 2 4 12 2 2 2" xfId="25340" xr:uid="{00000000-0005-0000-0000-0000C48B0000}"/>
    <cellStyle name="Total 2 4 12 2 3" xfId="25341" xr:uid="{00000000-0005-0000-0000-0000C58B0000}"/>
    <cellStyle name="Total 2 4 12 2 4" xfId="25342" xr:uid="{00000000-0005-0000-0000-0000C68B0000}"/>
    <cellStyle name="Total 2 4 12 3" xfId="25343" xr:uid="{00000000-0005-0000-0000-0000C78B0000}"/>
    <cellStyle name="Total 2 4 12 3 2" xfId="25344" xr:uid="{00000000-0005-0000-0000-0000C88B0000}"/>
    <cellStyle name="Total 2 4 12 3 2 2" xfId="25345" xr:uid="{00000000-0005-0000-0000-0000C98B0000}"/>
    <cellStyle name="Total 2 4 12 3 3" xfId="25346" xr:uid="{00000000-0005-0000-0000-0000CA8B0000}"/>
    <cellStyle name="Total 2 4 12 3 4" xfId="25347" xr:uid="{00000000-0005-0000-0000-0000CB8B0000}"/>
    <cellStyle name="Total 2 4 12 4" xfId="25348" xr:uid="{00000000-0005-0000-0000-0000CC8B0000}"/>
    <cellStyle name="Total 2 4 12 5" xfId="25349" xr:uid="{00000000-0005-0000-0000-0000CD8B0000}"/>
    <cellStyle name="Total 2 4 12 5 2" xfId="25350" xr:uid="{00000000-0005-0000-0000-0000CE8B0000}"/>
    <cellStyle name="Total 2 4 12 6" xfId="25351" xr:uid="{00000000-0005-0000-0000-0000CF8B0000}"/>
    <cellStyle name="Total 2 4 12 7" xfId="25352" xr:uid="{00000000-0005-0000-0000-0000D08B0000}"/>
    <cellStyle name="Total 2 4 13" xfId="25353" xr:uid="{00000000-0005-0000-0000-0000D18B0000}"/>
    <cellStyle name="Total 2 4 13 2" xfId="25354" xr:uid="{00000000-0005-0000-0000-0000D28B0000}"/>
    <cellStyle name="Total 2 4 13 2 2" xfId="25355" xr:uid="{00000000-0005-0000-0000-0000D38B0000}"/>
    <cellStyle name="Total 2 4 13 2 2 2" xfId="25356" xr:uid="{00000000-0005-0000-0000-0000D48B0000}"/>
    <cellStyle name="Total 2 4 13 2 3" xfId="25357" xr:uid="{00000000-0005-0000-0000-0000D58B0000}"/>
    <cellStyle name="Total 2 4 13 2 4" xfId="25358" xr:uid="{00000000-0005-0000-0000-0000D68B0000}"/>
    <cellStyle name="Total 2 4 13 3" xfId="25359" xr:uid="{00000000-0005-0000-0000-0000D78B0000}"/>
    <cellStyle name="Total 2 4 13 3 2" xfId="25360" xr:uid="{00000000-0005-0000-0000-0000D88B0000}"/>
    <cellStyle name="Total 2 4 13 3 2 2" xfId="25361" xr:uid="{00000000-0005-0000-0000-0000D98B0000}"/>
    <cellStyle name="Total 2 4 13 3 3" xfId="25362" xr:uid="{00000000-0005-0000-0000-0000DA8B0000}"/>
    <cellStyle name="Total 2 4 13 3 4" xfId="25363" xr:uid="{00000000-0005-0000-0000-0000DB8B0000}"/>
    <cellStyle name="Total 2 4 13 4" xfId="25364" xr:uid="{00000000-0005-0000-0000-0000DC8B0000}"/>
    <cellStyle name="Total 2 4 13 5" xfId="25365" xr:uid="{00000000-0005-0000-0000-0000DD8B0000}"/>
    <cellStyle name="Total 2 4 13 5 2" xfId="25366" xr:uid="{00000000-0005-0000-0000-0000DE8B0000}"/>
    <cellStyle name="Total 2 4 13 6" xfId="25367" xr:uid="{00000000-0005-0000-0000-0000DF8B0000}"/>
    <cellStyle name="Total 2 4 13 7" xfId="25368" xr:uid="{00000000-0005-0000-0000-0000E08B0000}"/>
    <cellStyle name="Total 2 4 14" xfId="25369" xr:uid="{00000000-0005-0000-0000-0000E18B0000}"/>
    <cellStyle name="Total 2 4 14 2" xfId="25370" xr:uid="{00000000-0005-0000-0000-0000E28B0000}"/>
    <cellStyle name="Total 2 4 14 2 2" xfId="25371" xr:uid="{00000000-0005-0000-0000-0000E38B0000}"/>
    <cellStyle name="Total 2 4 14 2 2 2" xfId="25372" xr:uid="{00000000-0005-0000-0000-0000E48B0000}"/>
    <cellStyle name="Total 2 4 14 2 3" xfId="25373" xr:uid="{00000000-0005-0000-0000-0000E58B0000}"/>
    <cellStyle name="Total 2 4 14 2 4" xfId="25374" xr:uid="{00000000-0005-0000-0000-0000E68B0000}"/>
    <cellStyle name="Total 2 4 14 3" xfId="25375" xr:uid="{00000000-0005-0000-0000-0000E78B0000}"/>
    <cellStyle name="Total 2 4 14 3 2" xfId="25376" xr:uid="{00000000-0005-0000-0000-0000E88B0000}"/>
    <cellStyle name="Total 2 4 14 3 2 2" xfId="25377" xr:uid="{00000000-0005-0000-0000-0000E98B0000}"/>
    <cellStyle name="Total 2 4 14 3 3" xfId="25378" xr:uid="{00000000-0005-0000-0000-0000EA8B0000}"/>
    <cellStyle name="Total 2 4 14 3 4" xfId="25379" xr:uid="{00000000-0005-0000-0000-0000EB8B0000}"/>
    <cellStyle name="Total 2 4 14 4" xfId="25380" xr:uid="{00000000-0005-0000-0000-0000EC8B0000}"/>
    <cellStyle name="Total 2 4 14 5" xfId="25381" xr:uid="{00000000-0005-0000-0000-0000ED8B0000}"/>
    <cellStyle name="Total 2 4 14 5 2" xfId="25382" xr:uid="{00000000-0005-0000-0000-0000EE8B0000}"/>
    <cellStyle name="Total 2 4 14 6" xfId="25383" xr:uid="{00000000-0005-0000-0000-0000EF8B0000}"/>
    <cellStyle name="Total 2 4 14 7" xfId="25384" xr:uid="{00000000-0005-0000-0000-0000F08B0000}"/>
    <cellStyle name="Total 2 4 15" xfId="25385" xr:uid="{00000000-0005-0000-0000-0000F18B0000}"/>
    <cellStyle name="Total 2 4 15 2" xfId="25386" xr:uid="{00000000-0005-0000-0000-0000F28B0000}"/>
    <cellStyle name="Total 2 4 15 2 2" xfId="25387" xr:uid="{00000000-0005-0000-0000-0000F38B0000}"/>
    <cellStyle name="Total 2 4 15 2 2 2" xfId="25388" xr:uid="{00000000-0005-0000-0000-0000F48B0000}"/>
    <cellStyle name="Total 2 4 15 2 3" xfId="25389" xr:uid="{00000000-0005-0000-0000-0000F58B0000}"/>
    <cellStyle name="Total 2 4 15 2 4" xfId="25390" xr:uid="{00000000-0005-0000-0000-0000F68B0000}"/>
    <cellStyle name="Total 2 4 15 3" xfId="25391" xr:uid="{00000000-0005-0000-0000-0000F78B0000}"/>
    <cellStyle name="Total 2 4 15 3 2" xfId="25392" xr:uid="{00000000-0005-0000-0000-0000F88B0000}"/>
    <cellStyle name="Total 2 4 15 3 2 2" xfId="25393" xr:uid="{00000000-0005-0000-0000-0000F98B0000}"/>
    <cellStyle name="Total 2 4 15 3 3" xfId="25394" xr:uid="{00000000-0005-0000-0000-0000FA8B0000}"/>
    <cellStyle name="Total 2 4 15 3 4" xfId="25395" xr:uid="{00000000-0005-0000-0000-0000FB8B0000}"/>
    <cellStyle name="Total 2 4 15 4" xfId="25396" xr:uid="{00000000-0005-0000-0000-0000FC8B0000}"/>
    <cellStyle name="Total 2 4 15 4 2" xfId="25397" xr:uid="{00000000-0005-0000-0000-0000FD8B0000}"/>
    <cellStyle name="Total 2 4 15 5" xfId="25398" xr:uid="{00000000-0005-0000-0000-0000FE8B0000}"/>
    <cellStyle name="Total 2 4 15 6" xfId="25399" xr:uid="{00000000-0005-0000-0000-0000FF8B0000}"/>
    <cellStyle name="Total 2 4 16" xfId="25400" xr:uid="{00000000-0005-0000-0000-0000008C0000}"/>
    <cellStyle name="Total 2 4 2" xfId="25401" xr:uid="{00000000-0005-0000-0000-0000018C0000}"/>
    <cellStyle name="Total 2 4 2 10" xfId="25402" xr:uid="{00000000-0005-0000-0000-0000028C0000}"/>
    <cellStyle name="Total 2 4 2 10 2" xfId="25403" xr:uid="{00000000-0005-0000-0000-0000038C0000}"/>
    <cellStyle name="Total 2 4 2 10 2 2" xfId="25404" xr:uid="{00000000-0005-0000-0000-0000048C0000}"/>
    <cellStyle name="Total 2 4 2 10 2 2 2" xfId="25405" xr:uid="{00000000-0005-0000-0000-0000058C0000}"/>
    <cellStyle name="Total 2 4 2 10 2 3" xfId="25406" xr:uid="{00000000-0005-0000-0000-0000068C0000}"/>
    <cellStyle name="Total 2 4 2 10 2 4" xfId="25407" xr:uid="{00000000-0005-0000-0000-0000078C0000}"/>
    <cellStyle name="Total 2 4 2 10 3" xfId="25408" xr:uid="{00000000-0005-0000-0000-0000088C0000}"/>
    <cellStyle name="Total 2 4 2 10 3 2" xfId="25409" xr:uid="{00000000-0005-0000-0000-0000098C0000}"/>
    <cellStyle name="Total 2 4 2 10 3 2 2" xfId="25410" xr:uid="{00000000-0005-0000-0000-00000A8C0000}"/>
    <cellStyle name="Total 2 4 2 10 3 3" xfId="25411" xr:uid="{00000000-0005-0000-0000-00000B8C0000}"/>
    <cellStyle name="Total 2 4 2 10 3 4" xfId="25412" xr:uid="{00000000-0005-0000-0000-00000C8C0000}"/>
    <cellStyle name="Total 2 4 2 10 4" xfId="25413" xr:uid="{00000000-0005-0000-0000-00000D8C0000}"/>
    <cellStyle name="Total 2 4 2 10 5" xfId="25414" xr:uid="{00000000-0005-0000-0000-00000E8C0000}"/>
    <cellStyle name="Total 2 4 2 10 5 2" xfId="25415" xr:uid="{00000000-0005-0000-0000-00000F8C0000}"/>
    <cellStyle name="Total 2 4 2 10 6" xfId="25416" xr:uid="{00000000-0005-0000-0000-0000108C0000}"/>
    <cellStyle name="Total 2 4 2 10 7" xfId="25417" xr:uid="{00000000-0005-0000-0000-0000118C0000}"/>
    <cellStyle name="Total 2 4 2 11" xfId="25418" xr:uid="{00000000-0005-0000-0000-0000128C0000}"/>
    <cellStyle name="Total 2 4 2 11 2" xfId="25419" xr:uid="{00000000-0005-0000-0000-0000138C0000}"/>
    <cellStyle name="Total 2 4 2 11 2 2" xfId="25420" xr:uid="{00000000-0005-0000-0000-0000148C0000}"/>
    <cellStyle name="Total 2 4 2 11 2 2 2" xfId="25421" xr:uid="{00000000-0005-0000-0000-0000158C0000}"/>
    <cellStyle name="Total 2 4 2 11 2 3" xfId="25422" xr:uid="{00000000-0005-0000-0000-0000168C0000}"/>
    <cellStyle name="Total 2 4 2 11 2 4" xfId="25423" xr:uid="{00000000-0005-0000-0000-0000178C0000}"/>
    <cellStyle name="Total 2 4 2 11 3" xfId="25424" xr:uid="{00000000-0005-0000-0000-0000188C0000}"/>
    <cellStyle name="Total 2 4 2 11 3 2" xfId="25425" xr:uid="{00000000-0005-0000-0000-0000198C0000}"/>
    <cellStyle name="Total 2 4 2 11 3 2 2" xfId="25426" xr:uid="{00000000-0005-0000-0000-00001A8C0000}"/>
    <cellStyle name="Total 2 4 2 11 3 3" xfId="25427" xr:uid="{00000000-0005-0000-0000-00001B8C0000}"/>
    <cellStyle name="Total 2 4 2 11 3 4" xfId="25428" xr:uid="{00000000-0005-0000-0000-00001C8C0000}"/>
    <cellStyle name="Total 2 4 2 11 4" xfId="25429" xr:uid="{00000000-0005-0000-0000-00001D8C0000}"/>
    <cellStyle name="Total 2 4 2 11 5" xfId="25430" xr:uid="{00000000-0005-0000-0000-00001E8C0000}"/>
    <cellStyle name="Total 2 4 2 11 5 2" xfId="25431" xr:uid="{00000000-0005-0000-0000-00001F8C0000}"/>
    <cellStyle name="Total 2 4 2 11 6" xfId="25432" xr:uid="{00000000-0005-0000-0000-0000208C0000}"/>
    <cellStyle name="Total 2 4 2 11 7" xfId="25433" xr:uid="{00000000-0005-0000-0000-0000218C0000}"/>
    <cellStyle name="Total 2 4 2 12" xfId="25434" xr:uid="{00000000-0005-0000-0000-0000228C0000}"/>
    <cellStyle name="Total 2 4 2 12 2" xfId="25435" xr:uid="{00000000-0005-0000-0000-0000238C0000}"/>
    <cellStyle name="Total 2 4 2 12 2 2" xfId="25436" xr:uid="{00000000-0005-0000-0000-0000248C0000}"/>
    <cellStyle name="Total 2 4 2 12 2 2 2" xfId="25437" xr:uid="{00000000-0005-0000-0000-0000258C0000}"/>
    <cellStyle name="Total 2 4 2 12 2 3" xfId="25438" xr:uid="{00000000-0005-0000-0000-0000268C0000}"/>
    <cellStyle name="Total 2 4 2 12 2 4" xfId="25439" xr:uid="{00000000-0005-0000-0000-0000278C0000}"/>
    <cellStyle name="Total 2 4 2 12 3" xfId="25440" xr:uid="{00000000-0005-0000-0000-0000288C0000}"/>
    <cellStyle name="Total 2 4 2 12 3 2" xfId="25441" xr:uid="{00000000-0005-0000-0000-0000298C0000}"/>
    <cellStyle name="Total 2 4 2 12 3 2 2" xfId="25442" xr:uid="{00000000-0005-0000-0000-00002A8C0000}"/>
    <cellStyle name="Total 2 4 2 12 3 3" xfId="25443" xr:uid="{00000000-0005-0000-0000-00002B8C0000}"/>
    <cellStyle name="Total 2 4 2 12 3 4" xfId="25444" xr:uid="{00000000-0005-0000-0000-00002C8C0000}"/>
    <cellStyle name="Total 2 4 2 12 4" xfId="25445" xr:uid="{00000000-0005-0000-0000-00002D8C0000}"/>
    <cellStyle name="Total 2 4 2 12 5" xfId="25446" xr:uid="{00000000-0005-0000-0000-00002E8C0000}"/>
    <cellStyle name="Total 2 4 2 12 5 2" xfId="25447" xr:uid="{00000000-0005-0000-0000-00002F8C0000}"/>
    <cellStyle name="Total 2 4 2 12 6" xfId="25448" xr:uid="{00000000-0005-0000-0000-0000308C0000}"/>
    <cellStyle name="Total 2 4 2 12 7" xfId="25449" xr:uid="{00000000-0005-0000-0000-0000318C0000}"/>
    <cellStyle name="Total 2 4 2 13" xfId="25450" xr:uid="{00000000-0005-0000-0000-0000328C0000}"/>
    <cellStyle name="Total 2 4 2 13 2" xfId="25451" xr:uid="{00000000-0005-0000-0000-0000338C0000}"/>
    <cellStyle name="Total 2 4 2 13 2 2" xfId="25452" xr:uid="{00000000-0005-0000-0000-0000348C0000}"/>
    <cellStyle name="Total 2 4 2 13 2 2 2" xfId="25453" xr:uid="{00000000-0005-0000-0000-0000358C0000}"/>
    <cellStyle name="Total 2 4 2 13 2 3" xfId="25454" xr:uid="{00000000-0005-0000-0000-0000368C0000}"/>
    <cellStyle name="Total 2 4 2 13 2 4" xfId="25455" xr:uid="{00000000-0005-0000-0000-0000378C0000}"/>
    <cellStyle name="Total 2 4 2 13 3" xfId="25456" xr:uid="{00000000-0005-0000-0000-0000388C0000}"/>
    <cellStyle name="Total 2 4 2 13 3 2" xfId="25457" xr:uid="{00000000-0005-0000-0000-0000398C0000}"/>
    <cellStyle name="Total 2 4 2 13 3 2 2" xfId="25458" xr:uid="{00000000-0005-0000-0000-00003A8C0000}"/>
    <cellStyle name="Total 2 4 2 13 3 3" xfId="25459" xr:uid="{00000000-0005-0000-0000-00003B8C0000}"/>
    <cellStyle name="Total 2 4 2 13 3 4" xfId="25460" xr:uid="{00000000-0005-0000-0000-00003C8C0000}"/>
    <cellStyle name="Total 2 4 2 13 4" xfId="25461" xr:uid="{00000000-0005-0000-0000-00003D8C0000}"/>
    <cellStyle name="Total 2 4 2 13 5" xfId="25462" xr:uid="{00000000-0005-0000-0000-00003E8C0000}"/>
    <cellStyle name="Total 2 4 2 13 5 2" xfId="25463" xr:uid="{00000000-0005-0000-0000-00003F8C0000}"/>
    <cellStyle name="Total 2 4 2 13 6" xfId="25464" xr:uid="{00000000-0005-0000-0000-0000408C0000}"/>
    <cellStyle name="Total 2 4 2 13 7" xfId="25465" xr:uid="{00000000-0005-0000-0000-0000418C0000}"/>
    <cellStyle name="Total 2 4 2 14" xfId="25466" xr:uid="{00000000-0005-0000-0000-0000428C0000}"/>
    <cellStyle name="Total 2 4 2 14 2" xfId="25467" xr:uid="{00000000-0005-0000-0000-0000438C0000}"/>
    <cellStyle name="Total 2 4 2 14 2 2" xfId="25468" xr:uid="{00000000-0005-0000-0000-0000448C0000}"/>
    <cellStyle name="Total 2 4 2 14 2 2 2" xfId="25469" xr:uid="{00000000-0005-0000-0000-0000458C0000}"/>
    <cellStyle name="Total 2 4 2 14 2 3" xfId="25470" xr:uid="{00000000-0005-0000-0000-0000468C0000}"/>
    <cellStyle name="Total 2 4 2 14 2 4" xfId="25471" xr:uid="{00000000-0005-0000-0000-0000478C0000}"/>
    <cellStyle name="Total 2 4 2 14 3" xfId="25472" xr:uid="{00000000-0005-0000-0000-0000488C0000}"/>
    <cellStyle name="Total 2 4 2 14 3 2" xfId="25473" xr:uid="{00000000-0005-0000-0000-0000498C0000}"/>
    <cellStyle name="Total 2 4 2 14 3 2 2" xfId="25474" xr:uid="{00000000-0005-0000-0000-00004A8C0000}"/>
    <cellStyle name="Total 2 4 2 14 3 3" xfId="25475" xr:uid="{00000000-0005-0000-0000-00004B8C0000}"/>
    <cellStyle name="Total 2 4 2 14 3 4" xfId="25476" xr:uid="{00000000-0005-0000-0000-00004C8C0000}"/>
    <cellStyle name="Total 2 4 2 14 4" xfId="25477" xr:uid="{00000000-0005-0000-0000-00004D8C0000}"/>
    <cellStyle name="Total 2 4 2 14 4 2" xfId="25478" xr:uid="{00000000-0005-0000-0000-00004E8C0000}"/>
    <cellStyle name="Total 2 4 2 14 5" xfId="25479" xr:uid="{00000000-0005-0000-0000-00004F8C0000}"/>
    <cellStyle name="Total 2 4 2 14 6" xfId="25480" xr:uid="{00000000-0005-0000-0000-0000508C0000}"/>
    <cellStyle name="Total 2 4 2 15" xfId="25481" xr:uid="{00000000-0005-0000-0000-0000518C0000}"/>
    <cellStyle name="Total 2 4 2 15 2" xfId="25482" xr:uid="{00000000-0005-0000-0000-0000528C0000}"/>
    <cellStyle name="Total 2 4 2 15 2 2" xfId="25483" xr:uid="{00000000-0005-0000-0000-0000538C0000}"/>
    <cellStyle name="Total 2 4 2 15 3" xfId="25484" xr:uid="{00000000-0005-0000-0000-0000548C0000}"/>
    <cellStyle name="Total 2 4 2 15 4" xfId="25485" xr:uid="{00000000-0005-0000-0000-0000558C0000}"/>
    <cellStyle name="Total 2 4 2 16" xfId="25486" xr:uid="{00000000-0005-0000-0000-0000568C0000}"/>
    <cellStyle name="Total 2 4 2 17" xfId="25487" xr:uid="{00000000-0005-0000-0000-0000578C0000}"/>
    <cellStyle name="Total 2 4 2 2" xfId="25488" xr:uid="{00000000-0005-0000-0000-0000588C0000}"/>
    <cellStyle name="Total 2 4 2 2 2" xfId="25489" xr:uid="{00000000-0005-0000-0000-0000598C0000}"/>
    <cellStyle name="Total 2 4 2 2 2 2" xfId="25490" xr:uid="{00000000-0005-0000-0000-00005A8C0000}"/>
    <cellStyle name="Total 2 4 2 2 2 2 2" xfId="25491" xr:uid="{00000000-0005-0000-0000-00005B8C0000}"/>
    <cellStyle name="Total 2 4 2 2 2 3" xfId="25492" xr:uid="{00000000-0005-0000-0000-00005C8C0000}"/>
    <cellStyle name="Total 2 4 2 2 2 4" xfId="25493" xr:uid="{00000000-0005-0000-0000-00005D8C0000}"/>
    <cellStyle name="Total 2 4 2 2 3" xfId="25494" xr:uid="{00000000-0005-0000-0000-00005E8C0000}"/>
    <cellStyle name="Total 2 4 2 2 3 2" xfId="25495" xr:uid="{00000000-0005-0000-0000-00005F8C0000}"/>
    <cellStyle name="Total 2 4 2 2 3 2 2" xfId="25496" xr:uid="{00000000-0005-0000-0000-0000608C0000}"/>
    <cellStyle name="Total 2 4 2 2 3 3" xfId="25497" xr:uid="{00000000-0005-0000-0000-0000618C0000}"/>
    <cellStyle name="Total 2 4 2 2 3 4" xfId="25498" xr:uid="{00000000-0005-0000-0000-0000628C0000}"/>
    <cellStyle name="Total 2 4 2 2 4" xfId="25499" xr:uid="{00000000-0005-0000-0000-0000638C0000}"/>
    <cellStyle name="Total 2 4 2 2 5" xfId="25500" xr:uid="{00000000-0005-0000-0000-0000648C0000}"/>
    <cellStyle name="Total 2 4 2 2 6" xfId="25501" xr:uid="{00000000-0005-0000-0000-0000658C0000}"/>
    <cellStyle name="Total 2 4 2 2 7" xfId="25502" xr:uid="{00000000-0005-0000-0000-0000668C0000}"/>
    <cellStyle name="Total 2 4 2 3" xfId="25503" xr:uid="{00000000-0005-0000-0000-0000678C0000}"/>
    <cellStyle name="Total 2 4 2 3 2" xfId="25504" xr:uid="{00000000-0005-0000-0000-0000688C0000}"/>
    <cellStyle name="Total 2 4 2 3 2 2" xfId="25505" xr:uid="{00000000-0005-0000-0000-0000698C0000}"/>
    <cellStyle name="Total 2 4 2 3 2 2 2" xfId="25506" xr:uid="{00000000-0005-0000-0000-00006A8C0000}"/>
    <cellStyle name="Total 2 4 2 3 2 3" xfId="25507" xr:uid="{00000000-0005-0000-0000-00006B8C0000}"/>
    <cellStyle name="Total 2 4 2 3 2 4" xfId="25508" xr:uid="{00000000-0005-0000-0000-00006C8C0000}"/>
    <cellStyle name="Total 2 4 2 3 3" xfId="25509" xr:uid="{00000000-0005-0000-0000-00006D8C0000}"/>
    <cellStyle name="Total 2 4 2 3 3 2" xfId="25510" xr:uid="{00000000-0005-0000-0000-00006E8C0000}"/>
    <cellStyle name="Total 2 4 2 3 3 2 2" xfId="25511" xr:uid="{00000000-0005-0000-0000-00006F8C0000}"/>
    <cellStyle name="Total 2 4 2 3 3 3" xfId="25512" xr:uid="{00000000-0005-0000-0000-0000708C0000}"/>
    <cellStyle name="Total 2 4 2 3 3 4" xfId="25513" xr:uid="{00000000-0005-0000-0000-0000718C0000}"/>
    <cellStyle name="Total 2 4 2 3 4" xfId="25514" xr:uid="{00000000-0005-0000-0000-0000728C0000}"/>
    <cellStyle name="Total 2 4 2 3 5" xfId="25515" xr:uid="{00000000-0005-0000-0000-0000738C0000}"/>
    <cellStyle name="Total 2 4 2 3 5 2" xfId="25516" xr:uid="{00000000-0005-0000-0000-0000748C0000}"/>
    <cellStyle name="Total 2 4 2 3 6" xfId="25517" xr:uid="{00000000-0005-0000-0000-0000758C0000}"/>
    <cellStyle name="Total 2 4 2 3 7" xfId="25518" xr:uid="{00000000-0005-0000-0000-0000768C0000}"/>
    <cellStyle name="Total 2 4 2 4" xfId="25519" xr:uid="{00000000-0005-0000-0000-0000778C0000}"/>
    <cellStyle name="Total 2 4 2 4 2" xfId="25520" xr:uid="{00000000-0005-0000-0000-0000788C0000}"/>
    <cellStyle name="Total 2 4 2 4 2 2" xfId="25521" xr:uid="{00000000-0005-0000-0000-0000798C0000}"/>
    <cellStyle name="Total 2 4 2 4 2 2 2" xfId="25522" xr:uid="{00000000-0005-0000-0000-00007A8C0000}"/>
    <cellStyle name="Total 2 4 2 4 2 3" xfId="25523" xr:uid="{00000000-0005-0000-0000-00007B8C0000}"/>
    <cellStyle name="Total 2 4 2 4 2 4" xfId="25524" xr:uid="{00000000-0005-0000-0000-00007C8C0000}"/>
    <cellStyle name="Total 2 4 2 4 3" xfId="25525" xr:uid="{00000000-0005-0000-0000-00007D8C0000}"/>
    <cellStyle name="Total 2 4 2 4 3 2" xfId="25526" xr:uid="{00000000-0005-0000-0000-00007E8C0000}"/>
    <cellStyle name="Total 2 4 2 4 3 2 2" xfId="25527" xr:uid="{00000000-0005-0000-0000-00007F8C0000}"/>
    <cellStyle name="Total 2 4 2 4 3 3" xfId="25528" xr:uid="{00000000-0005-0000-0000-0000808C0000}"/>
    <cellStyle name="Total 2 4 2 4 3 4" xfId="25529" xr:uid="{00000000-0005-0000-0000-0000818C0000}"/>
    <cellStyle name="Total 2 4 2 4 4" xfId="25530" xr:uid="{00000000-0005-0000-0000-0000828C0000}"/>
    <cellStyle name="Total 2 4 2 4 5" xfId="25531" xr:uid="{00000000-0005-0000-0000-0000838C0000}"/>
    <cellStyle name="Total 2 4 2 4 5 2" xfId="25532" xr:uid="{00000000-0005-0000-0000-0000848C0000}"/>
    <cellStyle name="Total 2 4 2 4 6" xfId="25533" xr:uid="{00000000-0005-0000-0000-0000858C0000}"/>
    <cellStyle name="Total 2 4 2 4 7" xfId="25534" xr:uid="{00000000-0005-0000-0000-0000868C0000}"/>
    <cellStyle name="Total 2 4 2 5" xfId="25535" xr:uid="{00000000-0005-0000-0000-0000878C0000}"/>
    <cellStyle name="Total 2 4 2 5 2" xfId="25536" xr:uid="{00000000-0005-0000-0000-0000888C0000}"/>
    <cellStyle name="Total 2 4 2 5 2 2" xfId="25537" xr:uid="{00000000-0005-0000-0000-0000898C0000}"/>
    <cellStyle name="Total 2 4 2 5 2 2 2" xfId="25538" xr:uid="{00000000-0005-0000-0000-00008A8C0000}"/>
    <cellStyle name="Total 2 4 2 5 2 3" xfId="25539" xr:uid="{00000000-0005-0000-0000-00008B8C0000}"/>
    <cellStyle name="Total 2 4 2 5 2 4" xfId="25540" xr:uid="{00000000-0005-0000-0000-00008C8C0000}"/>
    <cellStyle name="Total 2 4 2 5 3" xfId="25541" xr:uid="{00000000-0005-0000-0000-00008D8C0000}"/>
    <cellStyle name="Total 2 4 2 5 3 2" xfId="25542" xr:uid="{00000000-0005-0000-0000-00008E8C0000}"/>
    <cellStyle name="Total 2 4 2 5 3 2 2" xfId="25543" xr:uid="{00000000-0005-0000-0000-00008F8C0000}"/>
    <cellStyle name="Total 2 4 2 5 3 3" xfId="25544" xr:uid="{00000000-0005-0000-0000-0000908C0000}"/>
    <cellStyle name="Total 2 4 2 5 3 4" xfId="25545" xr:uid="{00000000-0005-0000-0000-0000918C0000}"/>
    <cellStyle name="Total 2 4 2 5 4" xfId="25546" xr:uid="{00000000-0005-0000-0000-0000928C0000}"/>
    <cellStyle name="Total 2 4 2 5 5" xfId="25547" xr:uid="{00000000-0005-0000-0000-0000938C0000}"/>
    <cellStyle name="Total 2 4 2 5 5 2" xfId="25548" xr:uid="{00000000-0005-0000-0000-0000948C0000}"/>
    <cellStyle name="Total 2 4 2 5 6" xfId="25549" xr:uid="{00000000-0005-0000-0000-0000958C0000}"/>
    <cellStyle name="Total 2 4 2 5 7" xfId="25550" xr:uid="{00000000-0005-0000-0000-0000968C0000}"/>
    <cellStyle name="Total 2 4 2 6" xfId="25551" xr:uid="{00000000-0005-0000-0000-0000978C0000}"/>
    <cellStyle name="Total 2 4 2 6 2" xfId="25552" xr:uid="{00000000-0005-0000-0000-0000988C0000}"/>
    <cellStyle name="Total 2 4 2 6 2 2" xfId="25553" xr:uid="{00000000-0005-0000-0000-0000998C0000}"/>
    <cellStyle name="Total 2 4 2 6 2 2 2" xfId="25554" xr:uid="{00000000-0005-0000-0000-00009A8C0000}"/>
    <cellStyle name="Total 2 4 2 6 2 3" xfId="25555" xr:uid="{00000000-0005-0000-0000-00009B8C0000}"/>
    <cellStyle name="Total 2 4 2 6 2 4" xfId="25556" xr:uid="{00000000-0005-0000-0000-00009C8C0000}"/>
    <cellStyle name="Total 2 4 2 6 3" xfId="25557" xr:uid="{00000000-0005-0000-0000-00009D8C0000}"/>
    <cellStyle name="Total 2 4 2 6 3 2" xfId="25558" xr:uid="{00000000-0005-0000-0000-00009E8C0000}"/>
    <cellStyle name="Total 2 4 2 6 3 2 2" xfId="25559" xr:uid="{00000000-0005-0000-0000-00009F8C0000}"/>
    <cellStyle name="Total 2 4 2 6 3 3" xfId="25560" xr:uid="{00000000-0005-0000-0000-0000A08C0000}"/>
    <cellStyle name="Total 2 4 2 6 3 4" xfId="25561" xr:uid="{00000000-0005-0000-0000-0000A18C0000}"/>
    <cellStyle name="Total 2 4 2 6 4" xfId="25562" xr:uid="{00000000-0005-0000-0000-0000A28C0000}"/>
    <cellStyle name="Total 2 4 2 6 5" xfId="25563" xr:uid="{00000000-0005-0000-0000-0000A38C0000}"/>
    <cellStyle name="Total 2 4 2 6 5 2" xfId="25564" xr:uid="{00000000-0005-0000-0000-0000A48C0000}"/>
    <cellStyle name="Total 2 4 2 6 6" xfId="25565" xr:uid="{00000000-0005-0000-0000-0000A58C0000}"/>
    <cellStyle name="Total 2 4 2 6 7" xfId="25566" xr:uid="{00000000-0005-0000-0000-0000A68C0000}"/>
    <cellStyle name="Total 2 4 2 7" xfId="25567" xr:uid="{00000000-0005-0000-0000-0000A78C0000}"/>
    <cellStyle name="Total 2 4 2 7 2" xfId="25568" xr:uid="{00000000-0005-0000-0000-0000A88C0000}"/>
    <cellStyle name="Total 2 4 2 7 2 2" xfId="25569" xr:uid="{00000000-0005-0000-0000-0000A98C0000}"/>
    <cellStyle name="Total 2 4 2 7 2 2 2" xfId="25570" xr:uid="{00000000-0005-0000-0000-0000AA8C0000}"/>
    <cellStyle name="Total 2 4 2 7 2 3" xfId="25571" xr:uid="{00000000-0005-0000-0000-0000AB8C0000}"/>
    <cellStyle name="Total 2 4 2 7 2 4" xfId="25572" xr:uid="{00000000-0005-0000-0000-0000AC8C0000}"/>
    <cellStyle name="Total 2 4 2 7 3" xfId="25573" xr:uid="{00000000-0005-0000-0000-0000AD8C0000}"/>
    <cellStyle name="Total 2 4 2 7 3 2" xfId="25574" xr:uid="{00000000-0005-0000-0000-0000AE8C0000}"/>
    <cellStyle name="Total 2 4 2 7 3 2 2" xfId="25575" xr:uid="{00000000-0005-0000-0000-0000AF8C0000}"/>
    <cellStyle name="Total 2 4 2 7 3 3" xfId="25576" xr:uid="{00000000-0005-0000-0000-0000B08C0000}"/>
    <cellStyle name="Total 2 4 2 7 3 4" xfId="25577" xr:uid="{00000000-0005-0000-0000-0000B18C0000}"/>
    <cellStyle name="Total 2 4 2 7 4" xfId="25578" xr:uid="{00000000-0005-0000-0000-0000B28C0000}"/>
    <cellStyle name="Total 2 4 2 7 5" xfId="25579" xr:uid="{00000000-0005-0000-0000-0000B38C0000}"/>
    <cellStyle name="Total 2 4 2 7 5 2" xfId="25580" xr:uid="{00000000-0005-0000-0000-0000B48C0000}"/>
    <cellStyle name="Total 2 4 2 7 6" xfId="25581" xr:uid="{00000000-0005-0000-0000-0000B58C0000}"/>
    <cellStyle name="Total 2 4 2 7 7" xfId="25582" xr:uid="{00000000-0005-0000-0000-0000B68C0000}"/>
    <cellStyle name="Total 2 4 2 8" xfId="25583" xr:uid="{00000000-0005-0000-0000-0000B78C0000}"/>
    <cellStyle name="Total 2 4 2 8 2" xfId="25584" xr:uid="{00000000-0005-0000-0000-0000B88C0000}"/>
    <cellStyle name="Total 2 4 2 8 2 2" xfId="25585" xr:uid="{00000000-0005-0000-0000-0000B98C0000}"/>
    <cellStyle name="Total 2 4 2 8 2 2 2" xfId="25586" xr:uid="{00000000-0005-0000-0000-0000BA8C0000}"/>
    <cellStyle name="Total 2 4 2 8 2 3" xfId="25587" xr:uid="{00000000-0005-0000-0000-0000BB8C0000}"/>
    <cellStyle name="Total 2 4 2 8 2 4" xfId="25588" xr:uid="{00000000-0005-0000-0000-0000BC8C0000}"/>
    <cellStyle name="Total 2 4 2 8 3" xfId="25589" xr:uid="{00000000-0005-0000-0000-0000BD8C0000}"/>
    <cellStyle name="Total 2 4 2 8 3 2" xfId="25590" xr:uid="{00000000-0005-0000-0000-0000BE8C0000}"/>
    <cellStyle name="Total 2 4 2 8 3 2 2" xfId="25591" xr:uid="{00000000-0005-0000-0000-0000BF8C0000}"/>
    <cellStyle name="Total 2 4 2 8 3 3" xfId="25592" xr:uid="{00000000-0005-0000-0000-0000C08C0000}"/>
    <cellStyle name="Total 2 4 2 8 3 4" xfId="25593" xr:uid="{00000000-0005-0000-0000-0000C18C0000}"/>
    <cellStyle name="Total 2 4 2 8 4" xfId="25594" xr:uid="{00000000-0005-0000-0000-0000C28C0000}"/>
    <cellStyle name="Total 2 4 2 8 5" xfId="25595" xr:uid="{00000000-0005-0000-0000-0000C38C0000}"/>
    <cellStyle name="Total 2 4 2 8 5 2" xfId="25596" xr:uid="{00000000-0005-0000-0000-0000C48C0000}"/>
    <cellStyle name="Total 2 4 2 8 6" xfId="25597" xr:uid="{00000000-0005-0000-0000-0000C58C0000}"/>
    <cellStyle name="Total 2 4 2 8 7" xfId="25598" xr:uid="{00000000-0005-0000-0000-0000C68C0000}"/>
    <cellStyle name="Total 2 4 2 9" xfId="25599" xr:uid="{00000000-0005-0000-0000-0000C78C0000}"/>
    <cellStyle name="Total 2 4 2 9 2" xfId="25600" xr:uid="{00000000-0005-0000-0000-0000C88C0000}"/>
    <cellStyle name="Total 2 4 2 9 2 2" xfId="25601" xr:uid="{00000000-0005-0000-0000-0000C98C0000}"/>
    <cellStyle name="Total 2 4 2 9 2 2 2" xfId="25602" xr:uid="{00000000-0005-0000-0000-0000CA8C0000}"/>
    <cellStyle name="Total 2 4 2 9 2 3" xfId="25603" xr:uid="{00000000-0005-0000-0000-0000CB8C0000}"/>
    <cellStyle name="Total 2 4 2 9 2 4" xfId="25604" xr:uid="{00000000-0005-0000-0000-0000CC8C0000}"/>
    <cellStyle name="Total 2 4 2 9 3" xfId="25605" xr:uid="{00000000-0005-0000-0000-0000CD8C0000}"/>
    <cellStyle name="Total 2 4 2 9 3 2" xfId="25606" xr:uid="{00000000-0005-0000-0000-0000CE8C0000}"/>
    <cellStyle name="Total 2 4 2 9 3 2 2" xfId="25607" xr:uid="{00000000-0005-0000-0000-0000CF8C0000}"/>
    <cellStyle name="Total 2 4 2 9 3 3" xfId="25608" xr:uid="{00000000-0005-0000-0000-0000D08C0000}"/>
    <cellStyle name="Total 2 4 2 9 3 4" xfId="25609" xr:uid="{00000000-0005-0000-0000-0000D18C0000}"/>
    <cellStyle name="Total 2 4 2 9 4" xfId="25610" xr:uid="{00000000-0005-0000-0000-0000D28C0000}"/>
    <cellStyle name="Total 2 4 2 9 5" xfId="25611" xr:uid="{00000000-0005-0000-0000-0000D38C0000}"/>
    <cellStyle name="Total 2 4 2 9 5 2" xfId="25612" xr:uid="{00000000-0005-0000-0000-0000D48C0000}"/>
    <cellStyle name="Total 2 4 2 9 6" xfId="25613" xr:uid="{00000000-0005-0000-0000-0000D58C0000}"/>
    <cellStyle name="Total 2 4 2 9 7" xfId="25614" xr:uid="{00000000-0005-0000-0000-0000D68C0000}"/>
    <cellStyle name="Total 2 4 3" xfId="25615" xr:uid="{00000000-0005-0000-0000-0000D78C0000}"/>
    <cellStyle name="Total 2 4 3 2" xfId="25616" xr:uid="{00000000-0005-0000-0000-0000D88C0000}"/>
    <cellStyle name="Total 2 4 3 2 2" xfId="25617" xr:uid="{00000000-0005-0000-0000-0000D98C0000}"/>
    <cellStyle name="Total 2 4 3 2 2 2" xfId="25618" xr:uid="{00000000-0005-0000-0000-0000DA8C0000}"/>
    <cellStyle name="Total 2 4 3 2 3" xfId="25619" xr:uid="{00000000-0005-0000-0000-0000DB8C0000}"/>
    <cellStyle name="Total 2 4 3 2 4" xfId="25620" xr:uid="{00000000-0005-0000-0000-0000DC8C0000}"/>
    <cellStyle name="Total 2 4 3 3" xfId="25621" xr:uid="{00000000-0005-0000-0000-0000DD8C0000}"/>
    <cellStyle name="Total 2 4 3 3 2" xfId="25622" xr:uid="{00000000-0005-0000-0000-0000DE8C0000}"/>
    <cellStyle name="Total 2 4 3 3 2 2" xfId="25623" xr:uid="{00000000-0005-0000-0000-0000DF8C0000}"/>
    <cellStyle name="Total 2 4 3 3 3" xfId="25624" xr:uid="{00000000-0005-0000-0000-0000E08C0000}"/>
    <cellStyle name="Total 2 4 3 3 4" xfId="25625" xr:uid="{00000000-0005-0000-0000-0000E18C0000}"/>
    <cellStyle name="Total 2 4 3 4" xfId="25626" xr:uid="{00000000-0005-0000-0000-0000E28C0000}"/>
    <cellStyle name="Total 2 4 3 5" xfId="25627" xr:uid="{00000000-0005-0000-0000-0000E38C0000}"/>
    <cellStyle name="Total 2 4 3 6" xfId="25628" xr:uid="{00000000-0005-0000-0000-0000E48C0000}"/>
    <cellStyle name="Total 2 4 3 7" xfId="25629" xr:uid="{00000000-0005-0000-0000-0000E58C0000}"/>
    <cellStyle name="Total 2 4 4" xfId="25630" xr:uid="{00000000-0005-0000-0000-0000E68C0000}"/>
    <cellStyle name="Total 2 4 4 2" xfId="25631" xr:uid="{00000000-0005-0000-0000-0000E78C0000}"/>
    <cellStyle name="Total 2 4 4 2 2" xfId="25632" xr:uid="{00000000-0005-0000-0000-0000E88C0000}"/>
    <cellStyle name="Total 2 4 4 2 2 2" xfId="25633" xr:uid="{00000000-0005-0000-0000-0000E98C0000}"/>
    <cellStyle name="Total 2 4 4 2 3" xfId="25634" xr:uid="{00000000-0005-0000-0000-0000EA8C0000}"/>
    <cellStyle name="Total 2 4 4 2 4" xfId="25635" xr:uid="{00000000-0005-0000-0000-0000EB8C0000}"/>
    <cellStyle name="Total 2 4 4 3" xfId="25636" xr:uid="{00000000-0005-0000-0000-0000EC8C0000}"/>
    <cellStyle name="Total 2 4 4 3 2" xfId="25637" xr:uid="{00000000-0005-0000-0000-0000ED8C0000}"/>
    <cellStyle name="Total 2 4 4 3 2 2" xfId="25638" xr:uid="{00000000-0005-0000-0000-0000EE8C0000}"/>
    <cellStyle name="Total 2 4 4 3 3" xfId="25639" xr:uid="{00000000-0005-0000-0000-0000EF8C0000}"/>
    <cellStyle name="Total 2 4 4 3 4" xfId="25640" xr:uid="{00000000-0005-0000-0000-0000F08C0000}"/>
    <cellStyle name="Total 2 4 4 4" xfId="25641" xr:uid="{00000000-0005-0000-0000-0000F18C0000}"/>
    <cellStyle name="Total 2 4 4 5" xfId="25642" xr:uid="{00000000-0005-0000-0000-0000F28C0000}"/>
    <cellStyle name="Total 2 4 4 5 2" xfId="25643" xr:uid="{00000000-0005-0000-0000-0000F38C0000}"/>
    <cellStyle name="Total 2 4 4 6" xfId="25644" xr:uid="{00000000-0005-0000-0000-0000F48C0000}"/>
    <cellStyle name="Total 2 4 4 7" xfId="25645" xr:uid="{00000000-0005-0000-0000-0000F58C0000}"/>
    <cellStyle name="Total 2 4 5" xfId="25646" xr:uid="{00000000-0005-0000-0000-0000F68C0000}"/>
    <cellStyle name="Total 2 4 5 2" xfId="25647" xr:uid="{00000000-0005-0000-0000-0000F78C0000}"/>
    <cellStyle name="Total 2 4 5 2 2" xfId="25648" xr:uid="{00000000-0005-0000-0000-0000F88C0000}"/>
    <cellStyle name="Total 2 4 5 2 2 2" xfId="25649" xr:uid="{00000000-0005-0000-0000-0000F98C0000}"/>
    <cellStyle name="Total 2 4 5 2 3" xfId="25650" xr:uid="{00000000-0005-0000-0000-0000FA8C0000}"/>
    <cellStyle name="Total 2 4 5 2 4" xfId="25651" xr:uid="{00000000-0005-0000-0000-0000FB8C0000}"/>
    <cellStyle name="Total 2 4 5 3" xfId="25652" xr:uid="{00000000-0005-0000-0000-0000FC8C0000}"/>
    <cellStyle name="Total 2 4 5 3 2" xfId="25653" xr:uid="{00000000-0005-0000-0000-0000FD8C0000}"/>
    <cellStyle name="Total 2 4 5 3 2 2" xfId="25654" xr:uid="{00000000-0005-0000-0000-0000FE8C0000}"/>
    <cellStyle name="Total 2 4 5 3 3" xfId="25655" xr:uid="{00000000-0005-0000-0000-0000FF8C0000}"/>
    <cellStyle name="Total 2 4 5 3 4" xfId="25656" xr:uid="{00000000-0005-0000-0000-0000008D0000}"/>
    <cellStyle name="Total 2 4 5 4" xfId="25657" xr:uid="{00000000-0005-0000-0000-0000018D0000}"/>
    <cellStyle name="Total 2 4 5 5" xfId="25658" xr:uid="{00000000-0005-0000-0000-0000028D0000}"/>
    <cellStyle name="Total 2 4 5 5 2" xfId="25659" xr:uid="{00000000-0005-0000-0000-0000038D0000}"/>
    <cellStyle name="Total 2 4 5 6" xfId="25660" xr:uid="{00000000-0005-0000-0000-0000048D0000}"/>
    <cellStyle name="Total 2 4 5 7" xfId="25661" xr:uid="{00000000-0005-0000-0000-0000058D0000}"/>
    <cellStyle name="Total 2 4 6" xfId="25662" xr:uid="{00000000-0005-0000-0000-0000068D0000}"/>
    <cellStyle name="Total 2 4 6 2" xfId="25663" xr:uid="{00000000-0005-0000-0000-0000078D0000}"/>
    <cellStyle name="Total 2 4 6 2 2" xfId="25664" xr:uid="{00000000-0005-0000-0000-0000088D0000}"/>
    <cellStyle name="Total 2 4 6 2 2 2" xfId="25665" xr:uid="{00000000-0005-0000-0000-0000098D0000}"/>
    <cellStyle name="Total 2 4 6 2 3" xfId="25666" xr:uid="{00000000-0005-0000-0000-00000A8D0000}"/>
    <cellStyle name="Total 2 4 6 2 4" xfId="25667" xr:uid="{00000000-0005-0000-0000-00000B8D0000}"/>
    <cellStyle name="Total 2 4 6 3" xfId="25668" xr:uid="{00000000-0005-0000-0000-00000C8D0000}"/>
    <cellStyle name="Total 2 4 6 3 2" xfId="25669" xr:uid="{00000000-0005-0000-0000-00000D8D0000}"/>
    <cellStyle name="Total 2 4 6 3 2 2" xfId="25670" xr:uid="{00000000-0005-0000-0000-00000E8D0000}"/>
    <cellStyle name="Total 2 4 6 3 3" xfId="25671" xr:uid="{00000000-0005-0000-0000-00000F8D0000}"/>
    <cellStyle name="Total 2 4 6 3 4" xfId="25672" xr:uid="{00000000-0005-0000-0000-0000108D0000}"/>
    <cellStyle name="Total 2 4 6 4" xfId="25673" xr:uid="{00000000-0005-0000-0000-0000118D0000}"/>
    <cellStyle name="Total 2 4 6 5" xfId="25674" xr:uid="{00000000-0005-0000-0000-0000128D0000}"/>
    <cellStyle name="Total 2 4 6 5 2" xfId="25675" xr:uid="{00000000-0005-0000-0000-0000138D0000}"/>
    <cellStyle name="Total 2 4 6 6" xfId="25676" xr:uid="{00000000-0005-0000-0000-0000148D0000}"/>
    <cellStyle name="Total 2 4 6 7" xfId="25677" xr:uid="{00000000-0005-0000-0000-0000158D0000}"/>
    <cellStyle name="Total 2 4 7" xfId="25678" xr:uid="{00000000-0005-0000-0000-0000168D0000}"/>
    <cellStyle name="Total 2 4 7 2" xfId="25679" xr:uid="{00000000-0005-0000-0000-0000178D0000}"/>
    <cellStyle name="Total 2 4 7 2 2" xfId="25680" xr:uid="{00000000-0005-0000-0000-0000188D0000}"/>
    <cellStyle name="Total 2 4 7 2 2 2" xfId="25681" xr:uid="{00000000-0005-0000-0000-0000198D0000}"/>
    <cellStyle name="Total 2 4 7 2 3" xfId="25682" xr:uid="{00000000-0005-0000-0000-00001A8D0000}"/>
    <cellStyle name="Total 2 4 7 2 4" xfId="25683" xr:uid="{00000000-0005-0000-0000-00001B8D0000}"/>
    <cellStyle name="Total 2 4 7 3" xfId="25684" xr:uid="{00000000-0005-0000-0000-00001C8D0000}"/>
    <cellStyle name="Total 2 4 7 3 2" xfId="25685" xr:uid="{00000000-0005-0000-0000-00001D8D0000}"/>
    <cellStyle name="Total 2 4 7 3 2 2" xfId="25686" xr:uid="{00000000-0005-0000-0000-00001E8D0000}"/>
    <cellStyle name="Total 2 4 7 3 3" xfId="25687" xr:uid="{00000000-0005-0000-0000-00001F8D0000}"/>
    <cellStyle name="Total 2 4 7 3 4" xfId="25688" xr:uid="{00000000-0005-0000-0000-0000208D0000}"/>
    <cellStyle name="Total 2 4 7 4" xfId="25689" xr:uid="{00000000-0005-0000-0000-0000218D0000}"/>
    <cellStyle name="Total 2 4 7 5" xfId="25690" xr:uid="{00000000-0005-0000-0000-0000228D0000}"/>
    <cellStyle name="Total 2 4 7 5 2" xfId="25691" xr:uid="{00000000-0005-0000-0000-0000238D0000}"/>
    <cellStyle name="Total 2 4 7 6" xfId="25692" xr:uid="{00000000-0005-0000-0000-0000248D0000}"/>
    <cellStyle name="Total 2 4 7 7" xfId="25693" xr:uid="{00000000-0005-0000-0000-0000258D0000}"/>
    <cellStyle name="Total 2 4 8" xfId="25694" xr:uid="{00000000-0005-0000-0000-0000268D0000}"/>
    <cellStyle name="Total 2 4 8 2" xfId="25695" xr:uid="{00000000-0005-0000-0000-0000278D0000}"/>
    <cellStyle name="Total 2 4 8 2 2" xfId="25696" xr:uid="{00000000-0005-0000-0000-0000288D0000}"/>
    <cellStyle name="Total 2 4 8 2 2 2" xfId="25697" xr:uid="{00000000-0005-0000-0000-0000298D0000}"/>
    <cellStyle name="Total 2 4 8 2 3" xfId="25698" xr:uid="{00000000-0005-0000-0000-00002A8D0000}"/>
    <cellStyle name="Total 2 4 8 2 4" xfId="25699" xr:uid="{00000000-0005-0000-0000-00002B8D0000}"/>
    <cellStyle name="Total 2 4 8 3" xfId="25700" xr:uid="{00000000-0005-0000-0000-00002C8D0000}"/>
    <cellStyle name="Total 2 4 8 3 2" xfId="25701" xr:uid="{00000000-0005-0000-0000-00002D8D0000}"/>
    <cellStyle name="Total 2 4 8 3 2 2" xfId="25702" xr:uid="{00000000-0005-0000-0000-00002E8D0000}"/>
    <cellStyle name="Total 2 4 8 3 3" xfId="25703" xr:uid="{00000000-0005-0000-0000-00002F8D0000}"/>
    <cellStyle name="Total 2 4 8 3 4" xfId="25704" xr:uid="{00000000-0005-0000-0000-0000308D0000}"/>
    <cellStyle name="Total 2 4 8 4" xfId="25705" xr:uid="{00000000-0005-0000-0000-0000318D0000}"/>
    <cellStyle name="Total 2 4 8 5" xfId="25706" xr:uid="{00000000-0005-0000-0000-0000328D0000}"/>
    <cellStyle name="Total 2 4 8 5 2" xfId="25707" xr:uid="{00000000-0005-0000-0000-0000338D0000}"/>
    <cellStyle name="Total 2 4 8 6" xfId="25708" xr:uid="{00000000-0005-0000-0000-0000348D0000}"/>
    <cellStyle name="Total 2 4 8 7" xfId="25709" xr:uid="{00000000-0005-0000-0000-0000358D0000}"/>
    <cellStyle name="Total 2 4 9" xfId="25710" xr:uid="{00000000-0005-0000-0000-0000368D0000}"/>
    <cellStyle name="Total 2 4 9 2" xfId="25711" xr:uid="{00000000-0005-0000-0000-0000378D0000}"/>
    <cellStyle name="Total 2 4 9 2 2" xfId="25712" xr:uid="{00000000-0005-0000-0000-0000388D0000}"/>
    <cellStyle name="Total 2 4 9 2 2 2" xfId="25713" xr:uid="{00000000-0005-0000-0000-0000398D0000}"/>
    <cellStyle name="Total 2 4 9 2 3" xfId="25714" xr:uid="{00000000-0005-0000-0000-00003A8D0000}"/>
    <cellStyle name="Total 2 4 9 2 4" xfId="25715" xr:uid="{00000000-0005-0000-0000-00003B8D0000}"/>
    <cellStyle name="Total 2 4 9 3" xfId="25716" xr:uid="{00000000-0005-0000-0000-00003C8D0000}"/>
    <cellStyle name="Total 2 4 9 3 2" xfId="25717" xr:uid="{00000000-0005-0000-0000-00003D8D0000}"/>
    <cellStyle name="Total 2 4 9 3 2 2" xfId="25718" xr:uid="{00000000-0005-0000-0000-00003E8D0000}"/>
    <cellStyle name="Total 2 4 9 3 3" xfId="25719" xr:uid="{00000000-0005-0000-0000-00003F8D0000}"/>
    <cellStyle name="Total 2 4 9 3 4" xfId="25720" xr:uid="{00000000-0005-0000-0000-0000408D0000}"/>
    <cellStyle name="Total 2 4 9 4" xfId="25721" xr:uid="{00000000-0005-0000-0000-0000418D0000}"/>
    <cellStyle name="Total 2 4 9 5" xfId="25722" xr:uid="{00000000-0005-0000-0000-0000428D0000}"/>
    <cellStyle name="Total 2 4 9 5 2" xfId="25723" xr:uid="{00000000-0005-0000-0000-0000438D0000}"/>
    <cellStyle name="Total 2 4 9 6" xfId="25724" xr:uid="{00000000-0005-0000-0000-0000448D0000}"/>
    <cellStyle name="Total 2 4 9 7" xfId="25725" xr:uid="{00000000-0005-0000-0000-0000458D0000}"/>
    <cellStyle name="Total 2 5" xfId="25726" xr:uid="{00000000-0005-0000-0000-0000468D0000}"/>
    <cellStyle name="Total 2 5 10" xfId="25727" xr:uid="{00000000-0005-0000-0000-0000478D0000}"/>
    <cellStyle name="Total 2 5 10 2" xfId="25728" xr:uid="{00000000-0005-0000-0000-0000488D0000}"/>
    <cellStyle name="Total 2 5 10 2 2" xfId="25729" xr:uid="{00000000-0005-0000-0000-0000498D0000}"/>
    <cellStyle name="Total 2 5 10 2 2 2" xfId="25730" xr:uid="{00000000-0005-0000-0000-00004A8D0000}"/>
    <cellStyle name="Total 2 5 10 2 3" xfId="25731" xr:uid="{00000000-0005-0000-0000-00004B8D0000}"/>
    <cellStyle name="Total 2 5 10 2 4" xfId="25732" xr:uid="{00000000-0005-0000-0000-00004C8D0000}"/>
    <cellStyle name="Total 2 5 10 3" xfId="25733" xr:uid="{00000000-0005-0000-0000-00004D8D0000}"/>
    <cellStyle name="Total 2 5 10 3 2" xfId="25734" xr:uid="{00000000-0005-0000-0000-00004E8D0000}"/>
    <cellStyle name="Total 2 5 10 3 2 2" xfId="25735" xr:uid="{00000000-0005-0000-0000-00004F8D0000}"/>
    <cellStyle name="Total 2 5 10 3 3" xfId="25736" xr:uid="{00000000-0005-0000-0000-0000508D0000}"/>
    <cellStyle name="Total 2 5 10 3 4" xfId="25737" xr:uid="{00000000-0005-0000-0000-0000518D0000}"/>
    <cellStyle name="Total 2 5 10 4" xfId="25738" xr:uid="{00000000-0005-0000-0000-0000528D0000}"/>
    <cellStyle name="Total 2 5 10 5" xfId="25739" xr:uid="{00000000-0005-0000-0000-0000538D0000}"/>
    <cellStyle name="Total 2 5 10 5 2" xfId="25740" xr:uid="{00000000-0005-0000-0000-0000548D0000}"/>
    <cellStyle name="Total 2 5 10 6" xfId="25741" xr:uid="{00000000-0005-0000-0000-0000558D0000}"/>
    <cellStyle name="Total 2 5 10 7" xfId="25742" xr:uid="{00000000-0005-0000-0000-0000568D0000}"/>
    <cellStyle name="Total 2 5 11" xfId="25743" xr:uid="{00000000-0005-0000-0000-0000578D0000}"/>
    <cellStyle name="Total 2 5 11 2" xfId="25744" xr:uid="{00000000-0005-0000-0000-0000588D0000}"/>
    <cellStyle name="Total 2 5 11 2 2" xfId="25745" xr:uid="{00000000-0005-0000-0000-0000598D0000}"/>
    <cellStyle name="Total 2 5 11 2 2 2" xfId="25746" xr:uid="{00000000-0005-0000-0000-00005A8D0000}"/>
    <cellStyle name="Total 2 5 11 2 3" xfId="25747" xr:uid="{00000000-0005-0000-0000-00005B8D0000}"/>
    <cellStyle name="Total 2 5 11 2 4" xfId="25748" xr:uid="{00000000-0005-0000-0000-00005C8D0000}"/>
    <cellStyle name="Total 2 5 11 3" xfId="25749" xr:uid="{00000000-0005-0000-0000-00005D8D0000}"/>
    <cellStyle name="Total 2 5 11 3 2" xfId="25750" xr:uid="{00000000-0005-0000-0000-00005E8D0000}"/>
    <cellStyle name="Total 2 5 11 3 2 2" xfId="25751" xr:uid="{00000000-0005-0000-0000-00005F8D0000}"/>
    <cellStyle name="Total 2 5 11 3 3" xfId="25752" xr:uid="{00000000-0005-0000-0000-0000608D0000}"/>
    <cellStyle name="Total 2 5 11 3 4" xfId="25753" xr:uid="{00000000-0005-0000-0000-0000618D0000}"/>
    <cellStyle name="Total 2 5 11 4" xfId="25754" xr:uid="{00000000-0005-0000-0000-0000628D0000}"/>
    <cellStyle name="Total 2 5 11 5" xfId="25755" xr:uid="{00000000-0005-0000-0000-0000638D0000}"/>
    <cellStyle name="Total 2 5 11 5 2" xfId="25756" xr:uid="{00000000-0005-0000-0000-0000648D0000}"/>
    <cellStyle name="Total 2 5 11 6" xfId="25757" xr:uid="{00000000-0005-0000-0000-0000658D0000}"/>
    <cellStyle name="Total 2 5 11 7" xfId="25758" xr:uid="{00000000-0005-0000-0000-0000668D0000}"/>
    <cellStyle name="Total 2 5 12" xfId="25759" xr:uid="{00000000-0005-0000-0000-0000678D0000}"/>
    <cellStyle name="Total 2 5 12 2" xfId="25760" xr:uid="{00000000-0005-0000-0000-0000688D0000}"/>
    <cellStyle name="Total 2 5 12 2 2" xfId="25761" xr:uid="{00000000-0005-0000-0000-0000698D0000}"/>
    <cellStyle name="Total 2 5 12 2 2 2" xfId="25762" xr:uid="{00000000-0005-0000-0000-00006A8D0000}"/>
    <cellStyle name="Total 2 5 12 2 3" xfId="25763" xr:uid="{00000000-0005-0000-0000-00006B8D0000}"/>
    <cellStyle name="Total 2 5 12 2 4" xfId="25764" xr:uid="{00000000-0005-0000-0000-00006C8D0000}"/>
    <cellStyle name="Total 2 5 12 3" xfId="25765" xr:uid="{00000000-0005-0000-0000-00006D8D0000}"/>
    <cellStyle name="Total 2 5 12 3 2" xfId="25766" xr:uid="{00000000-0005-0000-0000-00006E8D0000}"/>
    <cellStyle name="Total 2 5 12 3 2 2" xfId="25767" xr:uid="{00000000-0005-0000-0000-00006F8D0000}"/>
    <cellStyle name="Total 2 5 12 3 3" xfId="25768" xr:uid="{00000000-0005-0000-0000-0000708D0000}"/>
    <cellStyle name="Total 2 5 12 3 4" xfId="25769" xr:uid="{00000000-0005-0000-0000-0000718D0000}"/>
    <cellStyle name="Total 2 5 12 4" xfId="25770" xr:uid="{00000000-0005-0000-0000-0000728D0000}"/>
    <cellStyle name="Total 2 5 12 5" xfId="25771" xr:uid="{00000000-0005-0000-0000-0000738D0000}"/>
    <cellStyle name="Total 2 5 12 5 2" xfId="25772" xr:uid="{00000000-0005-0000-0000-0000748D0000}"/>
    <cellStyle name="Total 2 5 12 6" xfId="25773" xr:uid="{00000000-0005-0000-0000-0000758D0000}"/>
    <cellStyle name="Total 2 5 12 7" xfId="25774" xr:uid="{00000000-0005-0000-0000-0000768D0000}"/>
    <cellStyle name="Total 2 5 13" xfId="25775" xr:uid="{00000000-0005-0000-0000-0000778D0000}"/>
    <cellStyle name="Total 2 5 13 2" xfId="25776" xr:uid="{00000000-0005-0000-0000-0000788D0000}"/>
    <cellStyle name="Total 2 5 13 2 2" xfId="25777" xr:uid="{00000000-0005-0000-0000-0000798D0000}"/>
    <cellStyle name="Total 2 5 13 2 2 2" xfId="25778" xr:uid="{00000000-0005-0000-0000-00007A8D0000}"/>
    <cellStyle name="Total 2 5 13 2 3" xfId="25779" xr:uid="{00000000-0005-0000-0000-00007B8D0000}"/>
    <cellStyle name="Total 2 5 13 2 4" xfId="25780" xr:uid="{00000000-0005-0000-0000-00007C8D0000}"/>
    <cellStyle name="Total 2 5 13 3" xfId="25781" xr:uid="{00000000-0005-0000-0000-00007D8D0000}"/>
    <cellStyle name="Total 2 5 13 3 2" xfId="25782" xr:uid="{00000000-0005-0000-0000-00007E8D0000}"/>
    <cellStyle name="Total 2 5 13 3 2 2" xfId="25783" xr:uid="{00000000-0005-0000-0000-00007F8D0000}"/>
    <cellStyle name="Total 2 5 13 3 3" xfId="25784" xr:uid="{00000000-0005-0000-0000-0000808D0000}"/>
    <cellStyle name="Total 2 5 13 3 4" xfId="25785" xr:uid="{00000000-0005-0000-0000-0000818D0000}"/>
    <cellStyle name="Total 2 5 13 4" xfId="25786" xr:uid="{00000000-0005-0000-0000-0000828D0000}"/>
    <cellStyle name="Total 2 5 13 5" xfId="25787" xr:uid="{00000000-0005-0000-0000-0000838D0000}"/>
    <cellStyle name="Total 2 5 13 5 2" xfId="25788" xr:uid="{00000000-0005-0000-0000-0000848D0000}"/>
    <cellStyle name="Total 2 5 13 6" xfId="25789" xr:uid="{00000000-0005-0000-0000-0000858D0000}"/>
    <cellStyle name="Total 2 5 13 7" xfId="25790" xr:uid="{00000000-0005-0000-0000-0000868D0000}"/>
    <cellStyle name="Total 2 5 14" xfId="25791" xr:uid="{00000000-0005-0000-0000-0000878D0000}"/>
    <cellStyle name="Total 2 5 14 2" xfId="25792" xr:uid="{00000000-0005-0000-0000-0000888D0000}"/>
    <cellStyle name="Total 2 5 14 2 2" xfId="25793" xr:uid="{00000000-0005-0000-0000-0000898D0000}"/>
    <cellStyle name="Total 2 5 14 2 2 2" xfId="25794" xr:uid="{00000000-0005-0000-0000-00008A8D0000}"/>
    <cellStyle name="Total 2 5 14 2 3" xfId="25795" xr:uid="{00000000-0005-0000-0000-00008B8D0000}"/>
    <cellStyle name="Total 2 5 14 2 4" xfId="25796" xr:uid="{00000000-0005-0000-0000-00008C8D0000}"/>
    <cellStyle name="Total 2 5 14 3" xfId="25797" xr:uid="{00000000-0005-0000-0000-00008D8D0000}"/>
    <cellStyle name="Total 2 5 14 3 2" xfId="25798" xr:uid="{00000000-0005-0000-0000-00008E8D0000}"/>
    <cellStyle name="Total 2 5 14 3 2 2" xfId="25799" xr:uid="{00000000-0005-0000-0000-00008F8D0000}"/>
    <cellStyle name="Total 2 5 14 3 3" xfId="25800" xr:uid="{00000000-0005-0000-0000-0000908D0000}"/>
    <cellStyle name="Total 2 5 14 3 4" xfId="25801" xr:uid="{00000000-0005-0000-0000-0000918D0000}"/>
    <cellStyle name="Total 2 5 14 4" xfId="25802" xr:uid="{00000000-0005-0000-0000-0000928D0000}"/>
    <cellStyle name="Total 2 5 14 4 2" xfId="25803" xr:uid="{00000000-0005-0000-0000-0000938D0000}"/>
    <cellStyle name="Total 2 5 14 5" xfId="25804" xr:uid="{00000000-0005-0000-0000-0000948D0000}"/>
    <cellStyle name="Total 2 5 14 6" xfId="25805" xr:uid="{00000000-0005-0000-0000-0000958D0000}"/>
    <cellStyle name="Total 2 5 15" xfId="25806" xr:uid="{00000000-0005-0000-0000-0000968D0000}"/>
    <cellStyle name="Total 2 5 15 2" xfId="25807" xr:uid="{00000000-0005-0000-0000-0000978D0000}"/>
    <cellStyle name="Total 2 5 15 2 2" xfId="25808" xr:uid="{00000000-0005-0000-0000-0000988D0000}"/>
    <cellStyle name="Total 2 5 15 3" xfId="25809" xr:uid="{00000000-0005-0000-0000-0000998D0000}"/>
    <cellStyle name="Total 2 5 15 4" xfId="25810" xr:uid="{00000000-0005-0000-0000-00009A8D0000}"/>
    <cellStyle name="Total 2 5 16" xfId="25811" xr:uid="{00000000-0005-0000-0000-00009B8D0000}"/>
    <cellStyle name="Total 2 5 17" xfId="25812" xr:uid="{00000000-0005-0000-0000-00009C8D0000}"/>
    <cellStyle name="Total 2 5 2" xfId="25813" xr:uid="{00000000-0005-0000-0000-00009D8D0000}"/>
    <cellStyle name="Total 2 5 2 2" xfId="25814" xr:uid="{00000000-0005-0000-0000-00009E8D0000}"/>
    <cellStyle name="Total 2 5 2 2 2" xfId="25815" xr:uid="{00000000-0005-0000-0000-00009F8D0000}"/>
    <cellStyle name="Total 2 5 2 2 2 2" xfId="25816" xr:uid="{00000000-0005-0000-0000-0000A08D0000}"/>
    <cellStyle name="Total 2 5 2 2 3" xfId="25817" xr:uid="{00000000-0005-0000-0000-0000A18D0000}"/>
    <cellStyle name="Total 2 5 2 2 4" xfId="25818" xr:uid="{00000000-0005-0000-0000-0000A28D0000}"/>
    <cellStyle name="Total 2 5 2 3" xfId="25819" xr:uid="{00000000-0005-0000-0000-0000A38D0000}"/>
    <cellStyle name="Total 2 5 2 3 2" xfId="25820" xr:uid="{00000000-0005-0000-0000-0000A48D0000}"/>
    <cellStyle name="Total 2 5 2 3 2 2" xfId="25821" xr:uid="{00000000-0005-0000-0000-0000A58D0000}"/>
    <cellStyle name="Total 2 5 2 3 3" xfId="25822" xr:uid="{00000000-0005-0000-0000-0000A68D0000}"/>
    <cellStyle name="Total 2 5 2 3 4" xfId="25823" xr:uid="{00000000-0005-0000-0000-0000A78D0000}"/>
    <cellStyle name="Total 2 5 2 4" xfId="25824" xr:uid="{00000000-0005-0000-0000-0000A88D0000}"/>
    <cellStyle name="Total 2 5 2 5" xfId="25825" xr:uid="{00000000-0005-0000-0000-0000A98D0000}"/>
    <cellStyle name="Total 2 5 2 6" xfId="25826" xr:uid="{00000000-0005-0000-0000-0000AA8D0000}"/>
    <cellStyle name="Total 2 5 2 7" xfId="25827" xr:uid="{00000000-0005-0000-0000-0000AB8D0000}"/>
    <cellStyle name="Total 2 5 3" xfId="25828" xr:uid="{00000000-0005-0000-0000-0000AC8D0000}"/>
    <cellStyle name="Total 2 5 3 2" xfId="25829" xr:uid="{00000000-0005-0000-0000-0000AD8D0000}"/>
    <cellStyle name="Total 2 5 3 2 2" xfId="25830" xr:uid="{00000000-0005-0000-0000-0000AE8D0000}"/>
    <cellStyle name="Total 2 5 3 2 2 2" xfId="25831" xr:uid="{00000000-0005-0000-0000-0000AF8D0000}"/>
    <cellStyle name="Total 2 5 3 2 3" xfId="25832" xr:uid="{00000000-0005-0000-0000-0000B08D0000}"/>
    <cellStyle name="Total 2 5 3 2 4" xfId="25833" xr:uid="{00000000-0005-0000-0000-0000B18D0000}"/>
    <cellStyle name="Total 2 5 3 3" xfId="25834" xr:uid="{00000000-0005-0000-0000-0000B28D0000}"/>
    <cellStyle name="Total 2 5 3 3 2" xfId="25835" xr:uid="{00000000-0005-0000-0000-0000B38D0000}"/>
    <cellStyle name="Total 2 5 3 3 2 2" xfId="25836" xr:uid="{00000000-0005-0000-0000-0000B48D0000}"/>
    <cellStyle name="Total 2 5 3 3 3" xfId="25837" xr:uid="{00000000-0005-0000-0000-0000B58D0000}"/>
    <cellStyle name="Total 2 5 3 3 4" xfId="25838" xr:uid="{00000000-0005-0000-0000-0000B68D0000}"/>
    <cellStyle name="Total 2 5 3 4" xfId="25839" xr:uid="{00000000-0005-0000-0000-0000B78D0000}"/>
    <cellStyle name="Total 2 5 3 5" xfId="25840" xr:uid="{00000000-0005-0000-0000-0000B88D0000}"/>
    <cellStyle name="Total 2 5 3 5 2" xfId="25841" xr:uid="{00000000-0005-0000-0000-0000B98D0000}"/>
    <cellStyle name="Total 2 5 3 6" xfId="25842" xr:uid="{00000000-0005-0000-0000-0000BA8D0000}"/>
    <cellStyle name="Total 2 5 3 7" xfId="25843" xr:uid="{00000000-0005-0000-0000-0000BB8D0000}"/>
    <cellStyle name="Total 2 5 4" xfId="25844" xr:uid="{00000000-0005-0000-0000-0000BC8D0000}"/>
    <cellStyle name="Total 2 5 4 2" xfId="25845" xr:uid="{00000000-0005-0000-0000-0000BD8D0000}"/>
    <cellStyle name="Total 2 5 4 2 2" xfId="25846" xr:uid="{00000000-0005-0000-0000-0000BE8D0000}"/>
    <cellStyle name="Total 2 5 4 2 2 2" xfId="25847" xr:uid="{00000000-0005-0000-0000-0000BF8D0000}"/>
    <cellStyle name="Total 2 5 4 2 3" xfId="25848" xr:uid="{00000000-0005-0000-0000-0000C08D0000}"/>
    <cellStyle name="Total 2 5 4 2 4" xfId="25849" xr:uid="{00000000-0005-0000-0000-0000C18D0000}"/>
    <cellStyle name="Total 2 5 4 3" xfId="25850" xr:uid="{00000000-0005-0000-0000-0000C28D0000}"/>
    <cellStyle name="Total 2 5 4 3 2" xfId="25851" xr:uid="{00000000-0005-0000-0000-0000C38D0000}"/>
    <cellStyle name="Total 2 5 4 3 2 2" xfId="25852" xr:uid="{00000000-0005-0000-0000-0000C48D0000}"/>
    <cellStyle name="Total 2 5 4 3 3" xfId="25853" xr:uid="{00000000-0005-0000-0000-0000C58D0000}"/>
    <cellStyle name="Total 2 5 4 3 4" xfId="25854" xr:uid="{00000000-0005-0000-0000-0000C68D0000}"/>
    <cellStyle name="Total 2 5 4 4" xfId="25855" xr:uid="{00000000-0005-0000-0000-0000C78D0000}"/>
    <cellStyle name="Total 2 5 4 5" xfId="25856" xr:uid="{00000000-0005-0000-0000-0000C88D0000}"/>
    <cellStyle name="Total 2 5 4 5 2" xfId="25857" xr:uid="{00000000-0005-0000-0000-0000C98D0000}"/>
    <cellStyle name="Total 2 5 4 6" xfId="25858" xr:uid="{00000000-0005-0000-0000-0000CA8D0000}"/>
    <cellStyle name="Total 2 5 4 7" xfId="25859" xr:uid="{00000000-0005-0000-0000-0000CB8D0000}"/>
    <cellStyle name="Total 2 5 5" xfId="25860" xr:uid="{00000000-0005-0000-0000-0000CC8D0000}"/>
    <cellStyle name="Total 2 5 5 2" xfId="25861" xr:uid="{00000000-0005-0000-0000-0000CD8D0000}"/>
    <cellStyle name="Total 2 5 5 2 2" xfId="25862" xr:uid="{00000000-0005-0000-0000-0000CE8D0000}"/>
    <cellStyle name="Total 2 5 5 2 2 2" xfId="25863" xr:uid="{00000000-0005-0000-0000-0000CF8D0000}"/>
    <cellStyle name="Total 2 5 5 2 3" xfId="25864" xr:uid="{00000000-0005-0000-0000-0000D08D0000}"/>
    <cellStyle name="Total 2 5 5 2 4" xfId="25865" xr:uid="{00000000-0005-0000-0000-0000D18D0000}"/>
    <cellStyle name="Total 2 5 5 3" xfId="25866" xr:uid="{00000000-0005-0000-0000-0000D28D0000}"/>
    <cellStyle name="Total 2 5 5 3 2" xfId="25867" xr:uid="{00000000-0005-0000-0000-0000D38D0000}"/>
    <cellStyle name="Total 2 5 5 3 2 2" xfId="25868" xr:uid="{00000000-0005-0000-0000-0000D48D0000}"/>
    <cellStyle name="Total 2 5 5 3 3" xfId="25869" xr:uid="{00000000-0005-0000-0000-0000D58D0000}"/>
    <cellStyle name="Total 2 5 5 3 4" xfId="25870" xr:uid="{00000000-0005-0000-0000-0000D68D0000}"/>
    <cellStyle name="Total 2 5 5 4" xfId="25871" xr:uid="{00000000-0005-0000-0000-0000D78D0000}"/>
    <cellStyle name="Total 2 5 5 5" xfId="25872" xr:uid="{00000000-0005-0000-0000-0000D88D0000}"/>
    <cellStyle name="Total 2 5 5 5 2" xfId="25873" xr:uid="{00000000-0005-0000-0000-0000D98D0000}"/>
    <cellStyle name="Total 2 5 5 6" xfId="25874" xr:uid="{00000000-0005-0000-0000-0000DA8D0000}"/>
    <cellStyle name="Total 2 5 5 7" xfId="25875" xr:uid="{00000000-0005-0000-0000-0000DB8D0000}"/>
    <cellStyle name="Total 2 5 6" xfId="25876" xr:uid="{00000000-0005-0000-0000-0000DC8D0000}"/>
    <cellStyle name="Total 2 5 6 2" xfId="25877" xr:uid="{00000000-0005-0000-0000-0000DD8D0000}"/>
    <cellStyle name="Total 2 5 6 2 2" xfId="25878" xr:uid="{00000000-0005-0000-0000-0000DE8D0000}"/>
    <cellStyle name="Total 2 5 6 2 2 2" xfId="25879" xr:uid="{00000000-0005-0000-0000-0000DF8D0000}"/>
    <cellStyle name="Total 2 5 6 2 3" xfId="25880" xr:uid="{00000000-0005-0000-0000-0000E08D0000}"/>
    <cellStyle name="Total 2 5 6 2 4" xfId="25881" xr:uid="{00000000-0005-0000-0000-0000E18D0000}"/>
    <cellStyle name="Total 2 5 6 3" xfId="25882" xr:uid="{00000000-0005-0000-0000-0000E28D0000}"/>
    <cellStyle name="Total 2 5 6 3 2" xfId="25883" xr:uid="{00000000-0005-0000-0000-0000E38D0000}"/>
    <cellStyle name="Total 2 5 6 3 2 2" xfId="25884" xr:uid="{00000000-0005-0000-0000-0000E48D0000}"/>
    <cellStyle name="Total 2 5 6 3 3" xfId="25885" xr:uid="{00000000-0005-0000-0000-0000E58D0000}"/>
    <cellStyle name="Total 2 5 6 3 4" xfId="25886" xr:uid="{00000000-0005-0000-0000-0000E68D0000}"/>
    <cellStyle name="Total 2 5 6 4" xfId="25887" xr:uid="{00000000-0005-0000-0000-0000E78D0000}"/>
    <cellStyle name="Total 2 5 6 5" xfId="25888" xr:uid="{00000000-0005-0000-0000-0000E88D0000}"/>
    <cellStyle name="Total 2 5 6 5 2" xfId="25889" xr:uid="{00000000-0005-0000-0000-0000E98D0000}"/>
    <cellStyle name="Total 2 5 6 6" xfId="25890" xr:uid="{00000000-0005-0000-0000-0000EA8D0000}"/>
    <cellStyle name="Total 2 5 6 7" xfId="25891" xr:uid="{00000000-0005-0000-0000-0000EB8D0000}"/>
    <cellStyle name="Total 2 5 7" xfId="25892" xr:uid="{00000000-0005-0000-0000-0000EC8D0000}"/>
    <cellStyle name="Total 2 5 7 2" xfId="25893" xr:uid="{00000000-0005-0000-0000-0000ED8D0000}"/>
    <cellStyle name="Total 2 5 7 2 2" xfId="25894" xr:uid="{00000000-0005-0000-0000-0000EE8D0000}"/>
    <cellStyle name="Total 2 5 7 2 2 2" xfId="25895" xr:uid="{00000000-0005-0000-0000-0000EF8D0000}"/>
    <cellStyle name="Total 2 5 7 2 3" xfId="25896" xr:uid="{00000000-0005-0000-0000-0000F08D0000}"/>
    <cellStyle name="Total 2 5 7 2 4" xfId="25897" xr:uid="{00000000-0005-0000-0000-0000F18D0000}"/>
    <cellStyle name="Total 2 5 7 3" xfId="25898" xr:uid="{00000000-0005-0000-0000-0000F28D0000}"/>
    <cellStyle name="Total 2 5 7 3 2" xfId="25899" xr:uid="{00000000-0005-0000-0000-0000F38D0000}"/>
    <cellStyle name="Total 2 5 7 3 2 2" xfId="25900" xr:uid="{00000000-0005-0000-0000-0000F48D0000}"/>
    <cellStyle name="Total 2 5 7 3 3" xfId="25901" xr:uid="{00000000-0005-0000-0000-0000F58D0000}"/>
    <cellStyle name="Total 2 5 7 3 4" xfId="25902" xr:uid="{00000000-0005-0000-0000-0000F68D0000}"/>
    <cellStyle name="Total 2 5 7 4" xfId="25903" xr:uid="{00000000-0005-0000-0000-0000F78D0000}"/>
    <cellStyle name="Total 2 5 7 5" xfId="25904" xr:uid="{00000000-0005-0000-0000-0000F88D0000}"/>
    <cellStyle name="Total 2 5 7 5 2" xfId="25905" xr:uid="{00000000-0005-0000-0000-0000F98D0000}"/>
    <cellStyle name="Total 2 5 7 6" xfId="25906" xr:uid="{00000000-0005-0000-0000-0000FA8D0000}"/>
    <cellStyle name="Total 2 5 7 7" xfId="25907" xr:uid="{00000000-0005-0000-0000-0000FB8D0000}"/>
    <cellStyle name="Total 2 5 8" xfId="25908" xr:uid="{00000000-0005-0000-0000-0000FC8D0000}"/>
    <cellStyle name="Total 2 5 8 2" xfId="25909" xr:uid="{00000000-0005-0000-0000-0000FD8D0000}"/>
    <cellStyle name="Total 2 5 8 2 2" xfId="25910" xr:uid="{00000000-0005-0000-0000-0000FE8D0000}"/>
    <cellStyle name="Total 2 5 8 2 2 2" xfId="25911" xr:uid="{00000000-0005-0000-0000-0000FF8D0000}"/>
    <cellStyle name="Total 2 5 8 2 3" xfId="25912" xr:uid="{00000000-0005-0000-0000-0000008E0000}"/>
    <cellStyle name="Total 2 5 8 2 4" xfId="25913" xr:uid="{00000000-0005-0000-0000-0000018E0000}"/>
    <cellStyle name="Total 2 5 8 3" xfId="25914" xr:uid="{00000000-0005-0000-0000-0000028E0000}"/>
    <cellStyle name="Total 2 5 8 3 2" xfId="25915" xr:uid="{00000000-0005-0000-0000-0000038E0000}"/>
    <cellStyle name="Total 2 5 8 3 2 2" xfId="25916" xr:uid="{00000000-0005-0000-0000-0000048E0000}"/>
    <cellStyle name="Total 2 5 8 3 3" xfId="25917" xr:uid="{00000000-0005-0000-0000-0000058E0000}"/>
    <cellStyle name="Total 2 5 8 3 4" xfId="25918" xr:uid="{00000000-0005-0000-0000-0000068E0000}"/>
    <cellStyle name="Total 2 5 8 4" xfId="25919" xr:uid="{00000000-0005-0000-0000-0000078E0000}"/>
    <cellStyle name="Total 2 5 8 5" xfId="25920" xr:uid="{00000000-0005-0000-0000-0000088E0000}"/>
    <cellStyle name="Total 2 5 8 5 2" xfId="25921" xr:uid="{00000000-0005-0000-0000-0000098E0000}"/>
    <cellStyle name="Total 2 5 8 6" xfId="25922" xr:uid="{00000000-0005-0000-0000-00000A8E0000}"/>
    <cellStyle name="Total 2 5 8 7" xfId="25923" xr:uid="{00000000-0005-0000-0000-00000B8E0000}"/>
    <cellStyle name="Total 2 5 9" xfId="25924" xr:uid="{00000000-0005-0000-0000-00000C8E0000}"/>
    <cellStyle name="Total 2 5 9 2" xfId="25925" xr:uid="{00000000-0005-0000-0000-00000D8E0000}"/>
    <cellStyle name="Total 2 5 9 2 2" xfId="25926" xr:uid="{00000000-0005-0000-0000-00000E8E0000}"/>
    <cellStyle name="Total 2 5 9 2 2 2" xfId="25927" xr:uid="{00000000-0005-0000-0000-00000F8E0000}"/>
    <cellStyle name="Total 2 5 9 2 3" xfId="25928" xr:uid="{00000000-0005-0000-0000-0000108E0000}"/>
    <cellStyle name="Total 2 5 9 2 4" xfId="25929" xr:uid="{00000000-0005-0000-0000-0000118E0000}"/>
    <cellStyle name="Total 2 5 9 3" xfId="25930" xr:uid="{00000000-0005-0000-0000-0000128E0000}"/>
    <cellStyle name="Total 2 5 9 3 2" xfId="25931" xr:uid="{00000000-0005-0000-0000-0000138E0000}"/>
    <cellStyle name="Total 2 5 9 3 2 2" xfId="25932" xr:uid="{00000000-0005-0000-0000-0000148E0000}"/>
    <cellStyle name="Total 2 5 9 3 3" xfId="25933" xr:uid="{00000000-0005-0000-0000-0000158E0000}"/>
    <cellStyle name="Total 2 5 9 3 4" xfId="25934" xr:uid="{00000000-0005-0000-0000-0000168E0000}"/>
    <cellStyle name="Total 2 5 9 4" xfId="25935" xr:uid="{00000000-0005-0000-0000-0000178E0000}"/>
    <cellStyle name="Total 2 5 9 5" xfId="25936" xr:uid="{00000000-0005-0000-0000-0000188E0000}"/>
    <cellStyle name="Total 2 5 9 5 2" xfId="25937" xr:uid="{00000000-0005-0000-0000-0000198E0000}"/>
    <cellStyle name="Total 2 5 9 6" xfId="25938" xr:uid="{00000000-0005-0000-0000-00001A8E0000}"/>
    <cellStyle name="Total 2 5 9 7" xfId="25939" xr:uid="{00000000-0005-0000-0000-00001B8E0000}"/>
    <cellStyle name="Total 2 6" xfId="25940" xr:uid="{00000000-0005-0000-0000-00001C8E0000}"/>
    <cellStyle name="Total 2 6 2" xfId="25941" xr:uid="{00000000-0005-0000-0000-00001D8E0000}"/>
    <cellStyle name="Total 2 6 2 2" xfId="25942" xr:uid="{00000000-0005-0000-0000-00001E8E0000}"/>
    <cellStyle name="Total 2 6 2 2 2" xfId="25943" xr:uid="{00000000-0005-0000-0000-00001F8E0000}"/>
    <cellStyle name="Total 2 6 2 3" xfId="25944" xr:uid="{00000000-0005-0000-0000-0000208E0000}"/>
    <cellStyle name="Total 2 6 2 4" xfId="25945" xr:uid="{00000000-0005-0000-0000-0000218E0000}"/>
    <cellStyle name="Total 2 6 3" xfId="25946" xr:uid="{00000000-0005-0000-0000-0000228E0000}"/>
    <cellStyle name="Total 2 6 3 2" xfId="25947" xr:uid="{00000000-0005-0000-0000-0000238E0000}"/>
    <cellStyle name="Total 2 6 3 2 2" xfId="25948" xr:uid="{00000000-0005-0000-0000-0000248E0000}"/>
    <cellStyle name="Total 2 6 3 3" xfId="25949" xr:uid="{00000000-0005-0000-0000-0000258E0000}"/>
    <cellStyle name="Total 2 6 3 4" xfId="25950" xr:uid="{00000000-0005-0000-0000-0000268E0000}"/>
    <cellStyle name="Total 2 6 4" xfId="25951" xr:uid="{00000000-0005-0000-0000-0000278E0000}"/>
    <cellStyle name="Total 2 6 5" xfId="25952" xr:uid="{00000000-0005-0000-0000-0000288E0000}"/>
    <cellStyle name="Total 2 6 5 2" xfId="25953" xr:uid="{00000000-0005-0000-0000-0000298E0000}"/>
    <cellStyle name="Total 2 6 6" xfId="25954" xr:uid="{00000000-0005-0000-0000-00002A8E0000}"/>
    <cellStyle name="Total 2 6 7" xfId="25955" xr:uid="{00000000-0005-0000-0000-00002B8E0000}"/>
    <cellStyle name="Total 2 7" xfId="25956" xr:uid="{00000000-0005-0000-0000-00002C8E0000}"/>
    <cellStyle name="Total 2 7 2" xfId="25957" xr:uid="{00000000-0005-0000-0000-00002D8E0000}"/>
    <cellStyle name="Total 2 7 2 2" xfId="25958" xr:uid="{00000000-0005-0000-0000-00002E8E0000}"/>
    <cellStyle name="Total 2 7 2 2 2" xfId="25959" xr:uid="{00000000-0005-0000-0000-00002F8E0000}"/>
    <cellStyle name="Total 2 7 2 3" xfId="25960" xr:uid="{00000000-0005-0000-0000-0000308E0000}"/>
    <cellStyle name="Total 2 7 2 4" xfId="25961" xr:uid="{00000000-0005-0000-0000-0000318E0000}"/>
    <cellStyle name="Total 2 7 3" xfId="25962" xr:uid="{00000000-0005-0000-0000-0000328E0000}"/>
    <cellStyle name="Total 2 7 3 2" xfId="25963" xr:uid="{00000000-0005-0000-0000-0000338E0000}"/>
    <cellStyle name="Total 2 7 3 2 2" xfId="25964" xr:uid="{00000000-0005-0000-0000-0000348E0000}"/>
    <cellStyle name="Total 2 7 3 3" xfId="25965" xr:uid="{00000000-0005-0000-0000-0000358E0000}"/>
    <cellStyle name="Total 2 7 3 4" xfId="25966" xr:uid="{00000000-0005-0000-0000-0000368E0000}"/>
    <cellStyle name="Total 2 7 4" xfId="25967" xr:uid="{00000000-0005-0000-0000-0000378E0000}"/>
    <cellStyle name="Total 2 7 5" xfId="25968" xr:uid="{00000000-0005-0000-0000-0000388E0000}"/>
    <cellStyle name="Total 2 7 5 2" xfId="25969" xr:uid="{00000000-0005-0000-0000-0000398E0000}"/>
    <cellStyle name="Total 2 7 6" xfId="25970" xr:uid="{00000000-0005-0000-0000-00003A8E0000}"/>
    <cellStyle name="Total 2 7 7" xfId="25971" xr:uid="{00000000-0005-0000-0000-00003B8E0000}"/>
    <cellStyle name="Total 2 8" xfId="25972" xr:uid="{00000000-0005-0000-0000-00003C8E0000}"/>
    <cellStyle name="Total 2 8 2" xfId="25973" xr:uid="{00000000-0005-0000-0000-00003D8E0000}"/>
    <cellStyle name="Total 2 8 2 2" xfId="25974" xr:uid="{00000000-0005-0000-0000-00003E8E0000}"/>
    <cellStyle name="Total 2 8 2 2 2" xfId="25975" xr:uid="{00000000-0005-0000-0000-00003F8E0000}"/>
    <cellStyle name="Total 2 8 2 3" xfId="25976" xr:uid="{00000000-0005-0000-0000-0000408E0000}"/>
    <cellStyle name="Total 2 8 2 4" xfId="25977" xr:uid="{00000000-0005-0000-0000-0000418E0000}"/>
    <cellStyle name="Total 2 8 3" xfId="25978" xr:uid="{00000000-0005-0000-0000-0000428E0000}"/>
    <cellStyle name="Total 2 8 3 2" xfId="25979" xr:uid="{00000000-0005-0000-0000-0000438E0000}"/>
    <cellStyle name="Total 2 8 3 2 2" xfId="25980" xr:uid="{00000000-0005-0000-0000-0000448E0000}"/>
    <cellStyle name="Total 2 8 3 3" xfId="25981" xr:uid="{00000000-0005-0000-0000-0000458E0000}"/>
    <cellStyle name="Total 2 8 3 4" xfId="25982" xr:uid="{00000000-0005-0000-0000-0000468E0000}"/>
    <cellStyle name="Total 2 8 4" xfId="25983" xr:uid="{00000000-0005-0000-0000-0000478E0000}"/>
    <cellStyle name="Total 2 8 5" xfId="25984" xr:uid="{00000000-0005-0000-0000-0000488E0000}"/>
    <cellStyle name="Total 2 8 5 2" xfId="25985" xr:uid="{00000000-0005-0000-0000-0000498E0000}"/>
    <cellStyle name="Total 2 8 6" xfId="25986" xr:uid="{00000000-0005-0000-0000-00004A8E0000}"/>
    <cellStyle name="Total 2 8 7" xfId="25987" xr:uid="{00000000-0005-0000-0000-00004B8E0000}"/>
    <cellStyle name="Total 2 9" xfId="25988" xr:uid="{00000000-0005-0000-0000-00004C8E0000}"/>
    <cellStyle name="Total 2 9 2" xfId="25989" xr:uid="{00000000-0005-0000-0000-00004D8E0000}"/>
    <cellStyle name="Total 2 9 2 2" xfId="25990" xr:uid="{00000000-0005-0000-0000-00004E8E0000}"/>
    <cellStyle name="Total 2 9 2 2 2" xfId="25991" xr:uid="{00000000-0005-0000-0000-00004F8E0000}"/>
    <cellStyle name="Total 2 9 2 3" xfId="25992" xr:uid="{00000000-0005-0000-0000-0000508E0000}"/>
    <cellStyle name="Total 2 9 2 4" xfId="25993" xr:uid="{00000000-0005-0000-0000-0000518E0000}"/>
    <cellStyle name="Total 2 9 3" xfId="25994" xr:uid="{00000000-0005-0000-0000-0000528E0000}"/>
    <cellStyle name="Total 2 9 3 2" xfId="25995" xr:uid="{00000000-0005-0000-0000-0000538E0000}"/>
    <cellStyle name="Total 2 9 3 2 2" xfId="25996" xr:uid="{00000000-0005-0000-0000-0000548E0000}"/>
    <cellStyle name="Total 2 9 3 3" xfId="25997" xr:uid="{00000000-0005-0000-0000-0000558E0000}"/>
    <cellStyle name="Total 2 9 3 4" xfId="25998" xr:uid="{00000000-0005-0000-0000-0000568E0000}"/>
    <cellStyle name="Total 2 9 4" xfId="25999" xr:uid="{00000000-0005-0000-0000-0000578E0000}"/>
    <cellStyle name="Total 2 9 5" xfId="26000" xr:uid="{00000000-0005-0000-0000-0000588E0000}"/>
    <cellStyle name="Total 2 9 5 2" xfId="26001" xr:uid="{00000000-0005-0000-0000-0000598E0000}"/>
    <cellStyle name="Total 2 9 6" xfId="26002" xr:uid="{00000000-0005-0000-0000-00005A8E0000}"/>
    <cellStyle name="Total 2 9 7" xfId="26003" xr:uid="{00000000-0005-0000-0000-00005B8E0000}"/>
    <cellStyle name="Total 3" xfId="26004" xr:uid="{00000000-0005-0000-0000-00005C8E0000}"/>
    <cellStyle name="Total 3 10" xfId="26005" xr:uid="{00000000-0005-0000-0000-00005D8E0000}"/>
    <cellStyle name="Total 3 10 2" xfId="26006" xr:uid="{00000000-0005-0000-0000-00005E8E0000}"/>
    <cellStyle name="Total 3 10 2 2" xfId="26007" xr:uid="{00000000-0005-0000-0000-00005F8E0000}"/>
    <cellStyle name="Total 3 10 2 2 2" xfId="26008" xr:uid="{00000000-0005-0000-0000-0000608E0000}"/>
    <cellStyle name="Total 3 10 2 3" xfId="26009" xr:uid="{00000000-0005-0000-0000-0000618E0000}"/>
    <cellStyle name="Total 3 10 2 4" xfId="26010" xr:uid="{00000000-0005-0000-0000-0000628E0000}"/>
    <cellStyle name="Total 3 10 3" xfId="26011" xr:uid="{00000000-0005-0000-0000-0000638E0000}"/>
    <cellStyle name="Total 3 10 3 2" xfId="26012" xr:uid="{00000000-0005-0000-0000-0000648E0000}"/>
    <cellStyle name="Total 3 10 3 2 2" xfId="26013" xr:uid="{00000000-0005-0000-0000-0000658E0000}"/>
    <cellStyle name="Total 3 10 3 3" xfId="26014" xr:uid="{00000000-0005-0000-0000-0000668E0000}"/>
    <cellStyle name="Total 3 10 3 4" xfId="26015" xr:uid="{00000000-0005-0000-0000-0000678E0000}"/>
    <cellStyle name="Total 3 10 4" xfId="26016" xr:uid="{00000000-0005-0000-0000-0000688E0000}"/>
    <cellStyle name="Total 3 10 5" xfId="26017" xr:uid="{00000000-0005-0000-0000-0000698E0000}"/>
    <cellStyle name="Total 3 10 5 2" xfId="26018" xr:uid="{00000000-0005-0000-0000-00006A8E0000}"/>
    <cellStyle name="Total 3 10 6" xfId="26019" xr:uid="{00000000-0005-0000-0000-00006B8E0000}"/>
    <cellStyle name="Total 3 10 7" xfId="26020" xr:uid="{00000000-0005-0000-0000-00006C8E0000}"/>
    <cellStyle name="Total 3 11" xfId="26021" xr:uid="{00000000-0005-0000-0000-00006D8E0000}"/>
    <cellStyle name="Total 3 11 2" xfId="26022" xr:uid="{00000000-0005-0000-0000-00006E8E0000}"/>
    <cellStyle name="Total 3 11 2 2" xfId="26023" xr:uid="{00000000-0005-0000-0000-00006F8E0000}"/>
    <cellStyle name="Total 3 11 2 2 2" xfId="26024" xr:uid="{00000000-0005-0000-0000-0000708E0000}"/>
    <cellStyle name="Total 3 11 2 3" xfId="26025" xr:uid="{00000000-0005-0000-0000-0000718E0000}"/>
    <cellStyle name="Total 3 11 2 4" xfId="26026" xr:uid="{00000000-0005-0000-0000-0000728E0000}"/>
    <cellStyle name="Total 3 11 3" xfId="26027" xr:uid="{00000000-0005-0000-0000-0000738E0000}"/>
    <cellStyle name="Total 3 11 3 2" xfId="26028" xr:uid="{00000000-0005-0000-0000-0000748E0000}"/>
    <cellStyle name="Total 3 11 3 2 2" xfId="26029" xr:uid="{00000000-0005-0000-0000-0000758E0000}"/>
    <cellStyle name="Total 3 11 3 3" xfId="26030" xr:uid="{00000000-0005-0000-0000-0000768E0000}"/>
    <cellStyle name="Total 3 11 3 4" xfId="26031" xr:uid="{00000000-0005-0000-0000-0000778E0000}"/>
    <cellStyle name="Total 3 11 4" xfId="26032" xr:uid="{00000000-0005-0000-0000-0000788E0000}"/>
    <cellStyle name="Total 3 11 5" xfId="26033" xr:uid="{00000000-0005-0000-0000-0000798E0000}"/>
    <cellStyle name="Total 3 11 5 2" xfId="26034" xr:uid="{00000000-0005-0000-0000-00007A8E0000}"/>
    <cellStyle name="Total 3 11 6" xfId="26035" xr:uid="{00000000-0005-0000-0000-00007B8E0000}"/>
    <cellStyle name="Total 3 11 7" xfId="26036" xr:uid="{00000000-0005-0000-0000-00007C8E0000}"/>
    <cellStyle name="Total 3 12" xfId="26037" xr:uid="{00000000-0005-0000-0000-00007D8E0000}"/>
    <cellStyle name="Total 3 12 2" xfId="26038" xr:uid="{00000000-0005-0000-0000-00007E8E0000}"/>
    <cellStyle name="Total 3 12 2 2" xfId="26039" xr:uid="{00000000-0005-0000-0000-00007F8E0000}"/>
    <cellStyle name="Total 3 12 2 2 2" xfId="26040" xr:uid="{00000000-0005-0000-0000-0000808E0000}"/>
    <cellStyle name="Total 3 12 2 3" xfId="26041" xr:uid="{00000000-0005-0000-0000-0000818E0000}"/>
    <cellStyle name="Total 3 12 2 4" xfId="26042" xr:uid="{00000000-0005-0000-0000-0000828E0000}"/>
    <cellStyle name="Total 3 12 3" xfId="26043" xr:uid="{00000000-0005-0000-0000-0000838E0000}"/>
    <cellStyle name="Total 3 12 3 2" xfId="26044" xr:uid="{00000000-0005-0000-0000-0000848E0000}"/>
    <cellStyle name="Total 3 12 3 2 2" xfId="26045" xr:uid="{00000000-0005-0000-0000-0000858E0000}"/>
    <cellStyle name="Total 3 12 3 3" xfId="26046" xr:uid="{00000000-0005-0000-0000-0000868E0000}"/>
    <cellStyle name="Total 3 12 3 4" xfId="26047" xr:uid="{00000000-0005-0000-0000-0000878E0000}"/>
    <cellStyle name="Total 3 12 4" xfId="26048" xr:uid="{00000000-0005-0000-0000-0000888E0000}"/>
    <cellStyle name="Total 3 12 5" xfId="26049" xr:uid="{00000000-0005-0000-0000-0000898E0000}"/>
    <cellStyle name="Total 3 12 5 2" xfId="26050" xr:uid="{00000000-0005-0000-0000-00008A8E0000}"/>
    <cellStyle name="Total 3 12 6" xfId="26051" xr:uid="{00000000-0005-0000-0000-00008B8E0000}"/>
    <cellStyle name="Total 3 12 7" xfId="26052" xr:uid="{00000000-0005-0000-0000-00008C8E0000}"/>
    <cellStyle name="Total 3 13" xfId="26053" xr:uid="{00000000-0005-0000-0000-00008D8E0000}"/>
    <cellStyle name="Total 3 13 2" xfId="26054" xr:uid="{00000000-0005-0000-0000-00008E8E0000}"/>
    <cellStyle name="Total 3 13 2 2" xfId="26055" xr:uid="{00000000-0005-0000-0000-00008F8E0000}"/>
    <cellStyle name="Total 3 13 2 2 2" xfId="26056" xr:uid="{00000000-0005-0000-0000-0000908E0000}"/>
    <cellStyle name="Total 3 13 2 3" xfId="26057" xr:uid="{00000000-0005-0000-0000-0000918E0000}"/>
    <cellStyle name="Total 3 13 2 4" xfId="26058" xr:uid="{00000000-0005-0000-0000-0000928E0000}"/>
    <cellStyle name="Total 3 13 3" xfId="26059" xr:uid="{00000000-0005-0000-0000-0000938E0000}"/>
    <cellStyle name="Total 3 13 3 2" xfId="26060" xr:uid="{00000000-0005-0000-0000-0000948E0000}"/>
    <cellStyle name="Total 3 13 3 2 2" xfId="26061" xr:uid="{00000000-0005-0000-0000-0000958E0000}"/>
    <cellStyle name="Total 3 13 3 3" xfId="26062" xr:uid="{00000000-0005-0000-0000-0000968E0000}"/>
    <cellStyle name="Total 3 13 3 4" xfId="26063" xr:uid="{00000000-0005-0000-0000-0000978E0000}"/>
    <cellStyle name="Total 3 13 4" xfId="26064" xr:uid="{00000000-0005-0000-0000-0000988E0000}"/>
    <cellStyle name="Total 3 13 5" xfId="26065" xr:uid="{00000000-0005-0000-0000-0000998E0000}"/>
    <cellStyle name="Total 3 13 5 2" xfId="26066" xr:uid="{00000000-0005-0000-0000-00009A8E0000}"/>
    <cellStyle name="Total 3 13 6" xfId="26067" xr:uid="{00000000-0005-0000-0000-00009B8E0000}"/>
    <cellStyle name="Total 3 13 7" xfId="26068" xr:uid="{00000000-0005-0000-0000-00009C8E0000}"/>
    <cellStyle name="Total 3 14" xfId="26069" xr:uid="{00000000-0005-0000-0000-00009D8E0000}"/>
    <cellStyle name="Total 3 14 2" xfId="26070" xr:uid="{00000000-0005-0000-0000-00009E8E0000}"/>
    <cellStyle name="Total 3 14 2 2" xfId="26071" xr:uid="{00000000-0005-0000-0000-00009F8E0000}"/>
    <cellStyle name="Total 3 14 2 2 2" xfId="26072" xr:uid="{00000000-0005-0000-0000-0000A08E0000}"/>
    <cellStyle name="Total 3 14 2 3" xfId="26073" xr:uid="{00000000-0005-0000-0000-0000A18E0000}"/>
    <cellStyle name="Total 3 14 2 4" xfId="26074" xr:uid="{00000000-0005-0000-0000-0000A28E0000}"/>
    <cellStyle name="Total 3 14 3" xfId="26075" xr:uid="{00000000-0005-0000-0000-0000A38E0000}"/>
    <cellStyle name="Total 3 14 3 2" xfId="26076" xr:uid="{00000000-0005-0000-0000-0000A48E0000}"/>
    <cellStyle name="Total 3 14 3 2 2" xfId="26077" xr:uid="{00000000-0005-0000-0000-0000A58E0000}"/>
    <cellStyle name="Total 3 14 3 3" xfId="26078" xr:uid="{00000000-0005-0000-0000-0000A68E0000}"/>
    <cellStyle name="Total 3 14 3 4" xfId="26079" xr:uid="{00000000-0005-0000-0000-0000A78E0000}"/>
    <cellStyle name="Total 3 14 4" xfId="26080" xr:uid="{00000000-0005-0000-0000-0000A88E0000}"/>
    <cellStyle name="Total 3 14 5" xfId="26081" xr:uid="{00000000-0005-0000-0000-0000A98E0000}"/>
    <cellStyle name="Total 3 14 5 2" xfId="26082" xr:uid="{00000000-0005-0000-0000-0000AA8E0000}"/>
    <cellStyle name="Total 3 14 6" xfId="26083" xr:uid="{00000000-0005-0000-0000-0000AB8E0000}"/>
    <cellStyle name="Total 3 14 7" xfId="26084" xr:uid="{00000000-0005-0000-0000-0000AC8E0000}"/>
    <cellStyle name="Total 3 15" xfId="26085" xr:uid="{00000000-0005-0000-0000-0000AD8E0000}"/>
    <cellStyle name="Total 3 15 2" xfId="26086" xr:uid="{00000000-0005-0000-0000-0000AE8E0000}"/>
    <cellStyle name="Total 3 15 2 2" xfId="26087" xr:uid="{00000000-0005-0000-0000-0000AF8E0000}"/>
    <cellStyle name="Total 3 15 2 2 2" xfId="26088" xr:uid="{00000000-0005-0000-0000-0000B08E0000}"/>
    <cellStyle name="Total 3 15 2 3" xfId="26089" xr:uid="{00000000-0005-0000-0000-0000B18E0000}"/>
    <cellStyle name="Total 3 15 2 4" xfId="26090" xr:uid="{00000000-0005-0000-0000-0000B28E0000}"/>
    <cellStyle name="Total 3 15 3" xfId="26091" xr:uid="{00000000-0005-0000-0000-0000B38E0000}"/>
    <cellStyle name="Total 3 15 3 2" xfId="26092" xr:uid="{00000000-0005-0000-0000-0000B48E0000}"/>
    <cellStyle name="Total 3 15 3 2 2" xfId="26093" xr:uid="{00000000-0005-0000-0000-0000B58E0000}"/>
    <cellStyle name="Total 3 15 3 3" xfId="26094" xr:uid="{00000000-0005-0000-0000-0000B68E0000}"/>
    <cellStyle name="Total 3 15 3 4" xfId="26095" xr:uid="{00000000-0005-0000-0000-0000B78E0000}"/>
    <cellStyle name="Total 3 15 4" xfId="26096" xr:uid="{00000000-0005-0000-0000-0000B88E0000}"/>
    <cellStyle name="Total 3 15 5" xfId="26097" xr:uid="{00000000-0005-0000-0000-0000B98E0000}"/>
    <cellStyle name="Total 3 15 5 2" xfId="26098" xr:uid="{00000000-0005-0000-0000-0000BA8E0000}"/>
    <cellStyle name="Total 3 15 6" xfId="26099" xr:uid="{00000000-0005-0000-0000-0000BB8E0000}"/>
    <cellStyle name="Total 3 15 7" xfId="26100" xr:uid="{00000000-0005-0000-0000-0000BC8E0000}"/>
    <cellStyle name="Total 3 16" xfId="26101" xr:uid="{00000000-0005-0000-0000-0000BD8E0000}"/>
    <cellStyle name="Total 3 16 2" xfId="26102" xr:uid="{00000000-0005-0000-0000-0000BE8E0000}"/>
    <cellStyle name="Total 3 16 2 2" xfId="26103" xr:uid="{00000000-0005-0000-0000-0000BF8E0000}"/>
    <cellStyle name="Total 3 16 2 2 2" xfId="26104" xr:uid="{00000000-0005-0000-0000-0000C08E0000}"/>
    <cellStyle name="Total 3 16 2 3" xfId="26105" xr:uid="{00000000-0005-0000-0000-0000C18E0000}"/>
    <cellStyle name="Total 3 16 2 4" xfId="26106" xr:uid="{00000000-0005-0000-0000-0000C28E0000}"/>
    <cellStyle name="Total 3 16 3" xfId="26107" xr:uid="{00000000-0005-0000-0000-0000C38E0000}"/>
    <cellStyle name="Total 3 16 3 2" xfId="26108" xr:uid="{00000000-0005-0000-0000-0000C48E0000}"/>
    <cellStyle name="Total 3 16 3 2 2" xfId="26109" xr:uid="{00000000-0005-0000-0000-0000C58E0000}"/>
    <cellStyle name="Total 3 16 3 3" xfId="26110" xr:uid="{00000000-0005-0000-0000-0000C68E0000}"/>
    <cellStyle name="Total 3 16 3 4" xfId="26111" xr:uid="{00000000-0005-0000-0000-0000C78E0000}"/>
    <cellStyle name="Total 3 16 4" xfId="26112" xr:uid="{00000000-0005-0000-0000-0000C88E0000}"/>
    <cellStyle name="Total 3 16 5" xfId="26113" xr:uid="{00000000-0005-0000-0000-0000C98E0000}"/>
    <cellStyle name="Total 3 16 5 2" xfId="26114" xr:uid="{00000000-0005-0000-0000-0000CA8E0000}"/>
    <cellStyle name="Total 3 16 6" xfId="26115" xr:uid="{00000000-0005-0000-0000-0000CB8E0000}"/>
    <cellStyle name="Total 3 16 7" xfId="26116" xr:uid="{00000000-0005-0000-0000-0000CC8E0000}"/>
    <cellStyle name="Total 3 17" xfId="26117" xr:uid="{00000000-0005-0000-0000-0000CD8E0000}"/>
    <cellStyle name="Total 3 17 2" xfId="26118" xr:uid="{00000000-0005-0000-0000-0000CE8E0000}"/>
    <cellStyle name="Total 3 17 2 2" xfId="26119" xr:uid="{00000000-0005-0000-0000-0000CF8E0000}"/>
    <cellStyle name="Total 3 17 2 2 2" xfId="26120" xr:uid="{00000000-0005-0000-0000-0000D08E0000}"/>
    <cellStyle name="Total 3 17 2 3" xfId="26121" xr:uid="{00000000-0005-0000-0000-0000D18E0000}"/>
    <cellStyle name="Total 3 17 2 4" xfId="26122" xr:uid="{00000000-0005-0000-0000-0000D28E0000}"/>
    <cellStyle name="Total 3 17 3" xfId="26123" xr:uid="{00000000-0005-0000-0000-0000D38E0000}"/>
    <cellStyle name="Total 3 17 3 2" xfId="26124" xr:uid="{00000000-0005-0000-0000-0000D48E0000}"/>
    <cellStyle name="Total 3 17 3 2 2" xfId="26125" xr:uid="{00000000-0005-0000-0000-0000D58E0000}"/>
    <cellStyle name="Total 3 17 3 3" xfId="26126" xr:uid="{00000000-0005-0000-0000-0000D68E0000}"/>
    <cellStyle name="Total 3 17 3 4" xfId="26127" xr:uid="{00000000-0005-0000-0000-0000D78E0000}"/>
    <cellStyle name="Total 3 17 4" xfId="26128" xr:uid="{00000000-0005-0000-0000-0000D88E0000}"/>
    <cellStyle name="Total 3 17 4 2" xfId="26129" xr:uid="{00000000-0005-0000-0000-0000D98E0000}"/>
    <cellStyle name="Total 3 17 5" xfId="26130" xr:uid="{00000000-0005-0000-0000-0000DA8E0000}"/>
    <cellStyle name="Total 3 17 6" xfId="26131" xr:uid="{00000000-0005-0000-0000-0000DB8E0000}"/>
    <cellStyle name="Total 3 18" xfId="26132" xr:uid="{00000000-0005-0000-0000-0000DC8E0000}"/>
    <cellStyle name="Total 3 18 2" xfId="26133" xr:uid="{00000000-0005-0000-0000-0000DD8E0000}"/>
    <cellStyle name="Total 3 18 2 2" xfId="26134" xr:uid="{00000000-0005-0000-0000-0000DE8E0000}"/>
    <cellStyle name="Total 3 18 3" xfId="26135" xr:uid="{00000000-0005-0000-0000-0000DF8E0000}"/>
    <cellStyle name="Total 3 18 4" xfId="26136" xr:uid="{00000000-0005-0000-0000-0000E08E0000}"/>
    <cellStyle name="Total 3 19" xfId="26137" xr:uid="{00000000-0005-0000-0000-0000E18E0000}"/>
    <cellStyle name="Total 3 19 2" xfId="26138" xr:uid="{00000000-0005-0000-0000-0000E28E0000}"/>
    <cellStyle name="Total 3 19 2 2" xfId="26139" xr:uid="{00000000-0005-0000-0000-0000E38E0000}"/>
    <cellStyle name="Total 3 19 3" xfId="26140" xr:uid="{00000000-0005-0000-0000-0000E48E0000}"/>
    <cellStyle name="Total 3 19 4" xfId="26141" xr:uid="{00000000-0005-0000-0000-0000E58E0000}"/>
    <cellStyle name="Total 3 2" xfId="26142" xr:uid="{00000000-0005-0000-0000-0000E68E0000}"/>
    <cellStyle name="Total 3 2 10" xfId="26143" xr:uid="{00000000-0005-0000-0000-0000E78E0000}"/>
    <cellStyle name="Total 3 2 10 2" xfId="26144" xr:uid="{00000000-0005-0000-0000-0000E88E0000}"/>
    <cellStyle name="Total 3 2 10 2 2" xfId="26145" xr:uid="{00000000-0005-0000-0000-0000E98E0000}"/>
    <cellStyle name="Total 3 2 10 2 2 2" xfId="26146" xr:uid="{00000000-0005-0000-0000-0000EA8E0000}"/>
    <cellStyle name="Total 3 2 10 2 3" xfId="26147" xr:uid="{00000000-0005-0000-0000-0000EB8E0000}"/>
    <cellStyle name="Total 3 2 10 2 4" xfId="26148" xr:uid="{00000000-0005-0000-0000-0000EC8E0000}"/>
    <cellStyle name="Total 3 2 10 3" xfId="26149" xr:uid="{00000000-0005-0000-0000-0000ED8E0000}"/>
    <cellStyle name="Total 3 2 10 3 2" xfId="26150" xr:uid="{00000000-0005-0000-0000-0000EE8E0000}"/>
    <cellStyle name="Total 3 2 10 3 2 2" xfId="26151" xr:uid="{00000000-0005-0000-0000-0000EF8E0000}"/>
    <cellStyle name="Total 3 2 10 3 3" xfId="26152" xr:uid="{00000000-0005-0000-0000-0000F08E0000}"/>
    <cellStyle name="Total 3 2 10 3 4" xfId="26153" xr:uid="{00000000-0005-0000-0000-0000F18E0000}"/>
    <cellStyle name="Total 3 2 10 4" xfId="26154" xr:uid="{00000000-0005-0000-0000-0000F28E0000}"/>
    <cellStyle name="Total 3 2 10 5" xfId="26155" xr:uid="{00000000-0005-0000-0000-0000F38E0000}"/>
    <cellStyle name="Total 3 2 10 5 2" xfId="26156" xr:uid="{00000000-0005-0000-0000-0000F48E0000}"/>
    <cellStyle name="Total 3 2 10 6" xfId="26157" xr:uid="{00000000-0005-0000-0000-0000F58E0000}"/>
    <cellStyle name="Total 3 2 10 7" xfId="26158" xr:uid="{00000000-0005-0000-0000-0000F68E0000}"/>
    <cellStyle name="Total 3 2 11" xfId="26159" xr:uid="{00000000-0005-0000-0000-0000F78E0000}"/>
    <cellStyle name="Total 3 2 11 2" xfId="26160" xr:uid="{00000000-0005-0000-0000-0000F88E0000}"/>
    <cellStyle name="Total 3 2 11 2 2" xfId="26161" xr:uid="{00000000-0005-0000-0000-0000F98E0000}"/>
    <cellStyle name="Total 3 2 11 2 2 2" xfId="26162" xr:uid="{00000000-0005-0000-0000-0000FA8E0000}"/>
    <cellStyle name="Total 3 2 11 2 3" xfId="26163" xr:uid="{00000000-0005-0000-0000-0000FB8E0000}"/>
    <cellStyle name="Total 3 2 11 2 4" xfId="26164" xr:uid="{00000000-0005-0000-0000-0000FC8E0000}"/>
    <cellStyle name="Total 3 2 11 3" xfId="26165" xr:uid="{00000000-0005-0000-0000-0000FD8E0000}"/>
    <cellStyle name="Total 3 2 11 3 2" xfId="26166" xr:uid="{00000000-0005-0000-0000-0000FE8E0000}"/>
    <cellStyle name="Total 3 2 11 3 2 2" xfId="26167" xr:uid="{00000000-0005-0000-0000-0000FF8E0000}"/>
    <cellStyle name="Total 3 2 11 3 3" xfId="26168" xr:uid="{00000000-0005-0000-0000-0000008F0000}"/>
    <cellStyle name="Total 3 2 11 3 4" xfId="26169" xr:uid="{00000000-0005-0000-0000-0000018F0000}"/>
    <cellStyle name="Total 3 2 11 4" xfId="26170" xr:uid="{00000000-0005-0000-0000-0000028F0000}"/>
    <cellStyle name="Total 3 2 11 5" xfId="26171" xr:uid="{00000000-0005-0000-0000-0000038F0000}"/>
    <cellStyle name="Total 3 2 11 5 2" xfId="26172" xr:uid="{00000000-0005-0000-0000-0000048F0000}"/>
    <cellStyle name="Total 3 2 11 6" xfId="26173" xr:uid="{00000000-0005-0000-0000-0000058F0000}"/>
    <cellStyle name="Total 3 2 11 7" xfId="26174" xr:uid="{00000000-0005-0000-0000-0000068F0000}"/>
    <cellStyle name="Total 3 2 12" xfId="26175" xr:uid="{00000000-0005-0000-0000-0000078F0000}"/>
    <cellStyle name="Total 3 2 12 2" xfId="26176" xr:uid="{00000000-0005-0000-0000-0000088F0000}"/>
    <cellStyle name="Total 3 2 12 2 2" xfId="26177" xr:uid="{00000000-0005-0000-0000-0000098F0000}"/>
    <cellStyle name="Total 3 2 12 2 2 2" xfId="26178" xr:uid="{00000000-0005-0000-0000-00000A8F0000}"/>
    <cellStyle name="Total 3 2 12 2 3" xfId="26179" xr:uid="{00000000-0005-0000-0000-00000B8F0000}"/>
    <cellStyle name="Total 3 2 12 2 4" xfId="26180" xr:uid="{00000000-0005-0000-0000-00000C8F0000}"/>
    <cellStyle name="Total 3 2 12 3" xfId="26181" xr:uid="{00000000-0005-0000-0000-00000D8F0000}"/>
    <cellStyle name="Total 3 2 12 3 2" xfId="26182" xr:uid="{00000000-0005-0000-0000-00000E8F0000}"/>
    <cellStyle name="Total 3 2 12 3 2 2" xfId="26183" xr:uid="{00000000-0005-0000-0000-00000F8F0000}"/>
    <cellStyle name="Total 3 2 12 3 3" xfId="26184" xr:uid="{00000000-0005-0000-0000-0000108F0000}"/>
    <cellStyle name="Total 3 2 12 3 4" xfId="26185" xr:uid="{00000000-0005-0000-0000-0000118F0000}"/>
    <cellStyle name="Total 3 2 12 4" xfId="26186" xr:uid="{00000000-0005-0000-0000-0000128F0000}"/>
    <cellStyle name="Total 3 2 12 5" xfId="26187" xr:uid="{00000000-0005-0000-0000-0000138F0000}"/>
    <cellStyle name="Total 3 2 12 5 2" xfId="26188" xr:uid="{00000000-0005-0000-0000-0000148F0000}"/>
    <cellStyle name="Total 3 2 12 6" xfId="26189" xr:uid="{00000000-0005-0000-0000-0000158F0000}"/>
    <cellStyle name="Total 3 2 12 7" xfId="26190" xr:uid="{00000000-0005-0000-0000-0000168F0000}"/>
    <cellStyle name="Total 3 2 13" xfId="26191" xr:uid="{00000000-0005-0000-0000-0000178F0000}"/>
    <cellStyle name="Total 3 2 13 2" xfId="26192" xr:uid="{00000000-0005-0000-0000-0000188F0000}"/>
    <cellStyle name="Total 3 2 13 2 2" xfId="26193" xr:uid="{00000000-0005-0000-0000-0000198F0000}"/>
    <cellStyle name="Total 3 2 13 2 2 2" xfId="26194" xr:uid="{00000000-0005-0000-0000-00001A8F0000}"/>
    <cellStyle name="Total 3 2 13 2 3" xfId="26195" xr:uid="{00000000-0005-0000-0000-00001B8F0000}"/>
    <cellStyle name="Total 3 2 13 2 4" xfId="26196" xr:uid="{00000000-0005-0000-0000-00001C8F0000}"/>
    <cellStyle name="Total 3 2 13 3" xfId="26197" xr:uid="{00000000-0005-0000-0000-00001D8F0000}"/>
    <cellStyle name="Total 3 2 13 3 2" xfId="26198" xr:uid="{00000000-0005-0000-0000-00001E8F0000}"/>
    <cellStyle name="Total 3 2 13 3 2 2" xfId="26199" xr:uid="{00000000-0005-0000-0000-00001F8F0000}"/>
    <cellStyle name="Total 3 2 13 3 3" xfId="26200" xr:uid="{00000000-0005-0000-0000-0000208F0000}"/>
    <cellStyle name="Total 3 2 13 3 4" xfId="26201" xr:uid="{00000000-0005-0000-0000-0000218F0000}"/>
    <cellStyle name="Total 3 2 13 4" xfId="26202" xr:uid="{00000000-0005-0000-0000-0000228F0000}"/>
    <cellStyle name="Total 3 2 13 5" xfId="26203" xr:uid="{00000000-0005-0000-0000-0000238F0000}"/>
    <cellStyle name="Total 3 2 13 5 2" xfId="26204" xr:uid="{00000000-0005-0000-0000-0000248F0000}"/>
    <cellStyle name="Total 3 2 13 6" xfId="26205" xr:uid="{00000000-0005-0000-0000-0000258F0000}"/>
    <cellStyle name="Total 3 2 13 7" xfId="26206" xr:uid="{00000000-0005-0000-0000-0000268F0000}"/>
    <cellStyle name="Total 3 2 14" xfId="26207" xr:uid="{00000000-0005-0000-0000-0000278F0000}"/>
    <cellStyle name="Total 3 2 14 2" xfId="26208" xr:uid="{00000000-0005-0000-0000-0000288F0000}"/>
    <cellStyle name="Total 3 2 14 2 2" xfId="26209" xr:uid="{00000000-0005-0000-0000-0000298F0000}"/>
    <cellStyle name="Total 3 2 14 2 2 2" xfId="26210" xr:uid="{00000000-0005-0000-0000-00002A8F0000}"/>
    <cellStyle name="Total 3 2 14 2 3" xfId="26211" xr:uid="{00000000-0005-0000-0000-00002B8F0000}"/>
    <cellStyle name="Total 3 2 14 2 4" xfId="26212" xr:uid="{00000000-0005-0000-0000-00002C8F0000}"/>
    <cellStyle name="Total 3 2 14 3" xfId="26213" xr:uid="{00000000-0005-0000-0000-00002D8F0000}"/>
    <cellStyle name="Total 3 2 14 3 2" xfId="26214" xr:uid="{00000000-0005-0000-0000-00002E8F0000}"/>
    <cellStyle name="Total 3 2 14 3 2 2" xfId="26215" xr:uid="{00000000-0005-0000-0000-00002F8F0000}"/>
    <cellStyle name="Total 3 2 14 3 3" xfId="26216" xr:uid="{00000000-0005-0000-0000-0000308F0000}"/>
    <cellStyle name="Total 3 2 14 3 4" xfId="26217" xr:uid="{00000000-0005-0000-0000-0000318F0000}"/>
    <cellStyle name="Total 3 2 14 4" xfId="26218" xr:uid="{00000000-0005-0000-0000-0000328F0000}"/>
    <cellStyle name="Total 3 2 14 5" xfId="26219" xr:uid="{00000000-0005-0000-0000-0000338F0000}"/>
    <cellStyle name="Total 3 2 14 5 2" xfId="26220" xr:uid="{00000000-0005-0000-0000-0000348F0000}"/>
    <cellStyle name="Total 3 2 14 6" xfId="26221" xr:uid="{00000000-0005-0000-0000-0000358F0000}"/>
    <cellStyle name="Total 3 2 14 7" xfId="26222" xr:uid="{00000000-0005-0000-0000-0000368F0000}"/>
    <cellStyle name="Total 3 2 15" xfId="26223" xr:uid="{00000000-0005-0000-0000-0000378F0000}"/>
    <cellStyle name="Total 3 2 15 2" xfId="26224" xr:uid="{00000000-0005-0000-0000-0000388F0000}"/>
    <cellStyle name="Total 3 2 15 2 2" xfId="26225" xr:uid="{00000000-0005-0000-0000-0000398F0000}"/>
    <cellStyle name="Total 3 2 15 2 2 2" xfId="26226" xr:uid="{00000000-0005-0000-0000-00003A8F0000}"/>
    <cellStyle name="Total 3 2 15 2 3" xfId="26227" xr:uid="{00000000-0005-0000-0000-00003B8F0000}"/>
    <cellStyle name="Total 3 2 15 2 4" xfId="26228" xr:uid="{00000000-0005-0000-0000-00003C8F0000}"/>
    <cellStyle name="Total 3 2 15 3" xfId="26229" xr:uid="{00000000-0005-0000-0000-00003D8F0000}"/>
    <cellStyle name="Total 3 2 15 3 2" xfId="26230" xr:uid="{00000000-0005-0000-0000-00003E8F0000}"/>
    <cellStyle name="Total 3 2 15 3 2 2" xfId="26231" xr:uid="{00000000-0005-0000-0000-00003F8F0000}"/>
    <cellStyle name="Total 3 2 15 3 3" xfId="26232" xr:uid="{00000000-0005-0000-0000-0000408F0000}"/>
    <cellStyle name="Total 3 2 15 3 4" xfId="26233" xr:uid="{00000000-0005-0000-0000-0000418F0000}"/>
    <cellStyle name="Total 3 2 15 4" xfId="26234" xr:uid="{00000000-0005-0000-0000-0000428F0000}"/>
    <cellStyle name="Total 3 2 15 5" xfId="26235" xr:uid="{00000000-0005-0000-0000-0000438F0000}"/>
    <cellStyle name="Total 3 2 15 5 2" xfId="26236" xr:uid="{00000000-0005-0000-0000-0000448F0000}"/>
    <cellStyle name="Total 3 2 15 6" xfId="26237" xr:uid="{00000000-0005-0000-0000-0000458F0000}"/>
    <cellStyle name="Total 3 2 15 7" xfId="26238" xr:uid="{00000000-0005-0000-0000-0000468F0000}"/>
    <cellStyle name="Total 3 2 16" xfId="26239" xr:uid="{00000000-0005-0000-0000-0000478F0000}"/>
    <cellStyle name="Total 3 2 16 2" xfId="26240" xr:uid="{00000000-0005-0000-0000-0000488F0000}"/>
    <cellStyle name="Total 3 2 16 2 2" xfId="26241" xr:uid="{00000000-0005-0000-0000-0000498F0000}"/>
    <cellStyle name="Total 3 2 16 2 2 2" xfId="26242" xr:uid="{00000000-0005-0000-0000-00004A8F0000}"/>
    <cellStyle name="Total 3 2 16 2 3" xfId="26243" xr:uid="{00000000-0005-0000-0000-00004B8F0000}"/>
    <cellStyle name="Total 3 2 16 2 4" xfId="26244" xr:uid="{00000000-0005-0000-0000-00004C8F0000}"/>
    <cellStyle name="Total 3 2 16 3" xfId="26245" xr:uid="{00000000-0005-0000-0000-00004D8F0000}"/>
    <cellStyle name="Total 3 2 16 3 2" xfId="26246" xr:uid="{00000000-0005-0000-0000-00004E8F0000}"/>
    <cellStyle name="Total 3 2 16 3 2 2" xfId="26247" xr:uid="{00000000-0005-0000-0000-00004F8F0000}"/>
    <cellStyle name="Total 3 2 16 3 3" xfId="26248" xr:uid="{00000000-0005-0000-0000-0000508F0000}"/>
    <cellStyle name="Total 3 2 16 3 4" xfId="26249" xr:uid="{00000000-0005-0000-0000-0000518F0000}"/>
    <cellStyle name="Total 3 2 16 4" xfId="26250" xr:uid="{00000000-0005-0000-0000-0000528F0000}"/>
    <cellStyle name="Total 3 2 16 4 2" xfId="26251" xr:uid="{00000000-0005-0000-0000-0000538F0000}"/>
    <cellStyle name="Total 3 2 16 5" xfId="26252" xr:uid="{00000000-0005-0000-0000-0000548F0000}"/>
    <cellStyle name="Total 3 2 16 6" xfId="26253" xr:uid="{00000000-0005-0000-0000-0000558F0000}"/>
    <cellStyle name="Total 3 2 17" xfId="26254" xr:uid="{00000000-0005-0000-0000-0000568F0000}"/>
    <cellStyle name="Total 3 2 2" xfId="26255" xr:uid="{00000000-0005-0000-0000-0000578F0000}"/>
    <cellStyle name="Total 3 2 2 10" xfId="26256" xr:uid="{00000000-0005-0000-0000-0000588F0000}"/>
    <cellStyle name="Total 3 2 2 10 2" xfId="26257" xr:uid="{00000000-0005-0000-0000-0000598F0000}"/>
    <cellStyle name="Total 3 2 2 10 2 2" xfId="26258" xr:uid="{00000000-0005-0000-0000-00005A8F0000}"/>
    <cellStyle name="Total 3 2 2 10 2 2 2" xfId="26259" xr:uid="{00000000-0005-0000-0000-00005B8F0000}"/>
    <cellStyle name="Total 3 2 2 10 2 3" xfId="26260" xr:uid="{00000000-0005-0000-0000-00005C8F0000}"/>
    <cellStyle name="Total 3 2 2 10 2 4" xfId="26261" xr:uid="{00000000-0005-0000-0000-00005D8F0000}"/>
    <cellStyle name="Total 3 2 2 10 3" xfId="26262" xr:uid="{00000000-0005-0000-0000-00005E8F0000}"/>
    <cellStyle name="Total 3 2 2 10 3 2" xfId="26263" xr:uid="{00000000-0005-0000-0000-00005F8F0000}"/>
    <cellStyle name="Total 3 2 2 10 3 2 2" xfId="26264" xr:uid="{00000000-0005-0000-0000-0000608F0000}"/>
    <cellStyle name="Total 3 2 2 10 3 3" xfId="26265" xr:uid="{00000000-0005-0000-0000-0000618F0000}"/>
    <cellStyle name="Total 3 2 2 10 3 4" xfId="26266" xr:uid="{00000000-0005-0000-0000-0000628F0000}"/>
    <cellStyle name="Total 3 2 2 10 4" xfId="26267" xr:uid="{00000000-0005-0000-0000-0000638F0000}"/>
    <cellStyle name="Total 3 2 2 10 5" xfId="26268" xr:uid="{00000000-0005-0000-0000-0000648F0000}"/>
    <cellStyle name="Total 3 2 2 10 5 2" xfId="26269" xr:uid="{00000000-0005-0000-0000-0000658F0000}"/>
    <cellStyle name="Total 3 2 2 10 6" xfId="26270" xr:uid="{00000000-0005-0000-0000-0000668F0000}"/>
    <cellStyle name="Total 3 2 2 10 7" xfId="26271" xr:uid="{00000000-0005-0000-0000-0000678F0000}"/>
    <cellStyle name="Total 3 2 2 11" xfId="26272" xr:uid="{00000000-0005-0000-0000-0000688F0000}"/>
    <cellStyle name="Total 3 2 2 11 2" xfId="26273" xr:uid="{00000000-0005-0000-0000-0000698F0000}"/>
    <cellStyle name="Total 3 2 2 11 2 2" xfId="26274" xr:uid="{00000000-0005-0000-0000-00006A8F0000}"/>
    <cellStyle name="Total 3 2 2 11 2 2 2" xfId="26275" xr:uid="{00000000-0005-0000-0000-00006B8F0000}"/>
    <cellStyle name="Total 3 2 2 11 2 3" xfId="26276" xr:uid="{00000000-0005-0000-0000-00006C8F0000}"/>
    <cellStyle name="Total 3 2 2 11 2 4" xfId="26277" xr:uid="{00000000-0005-0000-0000-00006D8F0000}"/>
    <cellStyle name="Total 3 2 2 11 3" xfId="26278" xr:uid="{00000000-0005-0000-0000-00006E8F0000}"/>
    <cellStyle name="Total 3 2 2 11 3 2" xfId="26279" xr:uid="{00000000-0005-0000-0000-00006F8F0000}"/>
    <cellStyle name="Total 3 2 2 11 3 2 2" xfId="26280" xr:uid="{00000000-0005-0000-0000-0000708F0000}"/>
    <cellStyle name="Total 3 2 2 11 3 3" xfId="26281" xr:uid="{00000000-0005-0000-0000-0000718F0000}"/>
    <cellStyle name="Total 3 2 2 11 3 4" xfId="26282" xr:uid="{00000000-0005-0000-0000-0000728F0000}"/>
    <cellStyle name="Total 3 2 2 11 4" xfId="26283" xr:uid="{00000000-0005-0000-0000-0000738F0000}"/>
    <cellStyle name="Total 3 2 2 11 5" xfId="26284" xr:uid="{00000000-0005-0000-0000-0000748F0000}"/>
    <cellStyle name="Total 3 2 2 11 5 2" xfId="26285" xr:uid="{00000000-0005-0000-0000-0000758F0000}"/>
    <cellStyle name="Total 3 2 2 11 6" xfId="26286" xr:uid="{00000000-0005-0000-0000-0000768F0000}"/>
    <cellStyle name="Total 3 2 2 11 7" xfId="26287" xr:uid="{00000000-0005-0000-0000-0000778F0000}"/>
    <cellStyle name="Total 3 2 2 12" xfId="26288" xr:uid="{00000000-0005-0000-0000-0000788F0000}"/>
    <cellStyle name="Total 3 2 2 12 2" xfId="26289" xr:uid="{00000000-0005-0000-0000-0000798F0000}"/>
    <cellStyle name="Total 3 2 2 12 2 2" xfId="26290" xr:uid="{00000000-0005-0000-0000-00007A8F0000}"/>
    <cellStyle name="Total 3 2 2 12 2 2 2" xfId="26291" xr:uid="{00000000-0005-0000-0000-00007B8F0000}"/>
    <cellStyle name="Total 3 2 2 12 2 3" xfId="26292" xr:uid="{00000000-0005-0000-0000-00007C8F0000}"/>
    <cellStyle name="Total 3 2 2 12 2 4" xfId="26293" xr:uid="{00000000-0005-0000-0000-00007D8F0000}"/>
    <cellStyle name="Total 3 2 2 12 3" xfId="26294" xr:uid="{00000000-0005-0000-0000-00007E8F0000}"/>
    <cellStyle name="Total 3 2 2 12 3 2" xfId="26295" xr:uid="{00000000-0005-0000-0000-00007F8F0000}"/>
    <cellStyle name="Total 3 2 2 12 3 2 2" xfId="26296" xr:uid="{00000000-0005-0000-0000-0000808F0000}"/>
    <cellStyle name="Total 3 2 2 12 3 3" xfId="26297" xr:uid="{00000000-0005-0000-0000-0000818F0000}"/>
    <cellStyle name="Total 3 2 2 12 3 4" xfId="26298" xr:uid="{00000000-0005-0000-0000-0000828F0000}"/>
    <cellStyle name="Total 3 2 2 12 4" xfId="26299" xr:uid="{00000000-0005-0000-0000-0000838F0000}"/>
    <cellStyle name="Total 3 2 2 12 5" xfId="26300" xr:uid="{00000000-0005-0000-0000-0000848F0000}"/>
    <cellStyle name="Total 3 2 2 12 5 2" xfId="26301" xr:uid="{00000000-0005-0000-0000-0000858F0000}"/>
    <cellStyle name="Total 3 2 2 12 6" xfId="26302" xr:uid="{00000000-0005-0000-0000-0000868F0000}"/>
    <cellStyle name="Total 3 2 2 12 7" xfId="26303" xr:uid="{00000000-0005-0000-0000-0000878F0000}"/>
    <cellStyle name="Total 3 2 2 13" xfId="26304" xr:uid="{00000000-0005-0000-0000-0000888F0000}"/>
    <cellStyle name="Total 3 2 2 13 2" xfId="26305" xr:uid="{00000000-0005-0000-0000-0000898F0000}"/>
    <cellStyle name="Total 3 2 2 13 2 2" xfId="26306" xr:uid="{00000000-0005-0000-0000-00008A8F0000}"/>
    <cellStyle name="Total 3 2 2 13 2 2 2" xfId="26307" xr:uid="{00000000-0005-0000-0000-00008B8F0000}"/>
    <cellStyle name="Total 3 2 2 13 2 3" xfId="26308" xr:uid="{00000000-0005-0000-0000-00008C8F0000}"/>
    <cellStyle name="Total 3 2 2 13 2 4" xfId="26309" xr:uid="{00000000-0005-0000-0000-00008D8F0000}"/>
    <cellStyle name="Total 3 2 2 13 3" xfId="26310" xr:uid="{00000000-0005-0000-0000-00008E8F0000}"/>
    <cellStyle name="Total 3 2 2 13 3 2" xfId="26311" xr:uid="{00000000-0005-0000-0000-00008F8F0000}"/>
    <cellStyle name="Total 3 2 2 13 3 2 2" xfId="26312" xr:uid="{00000000-0005-0000-0000-0000908F0000}"/>
    <cellStyle name="Total 3 2 2 13 3 3" xfId="26313" xr:uid="{00000000-0005-0000-0000-0000918F0000}"/>
    <cellStyle name="Total 3 2 2 13 3 4" xfId="26314" xr:uid="{00000000-0005-0000-0000-0000928F0000}"/>
    <cellStyle name="Total 3 2 2 13 4" xfId="26315" xr:uid="{00000000-0005-0000-0000-0000938F0000}"/>
    <cellStyle name="Total 3 2 2 13 5" xfId="26316" xr:uid="{00000000-0005-0000-0000-0000948F0000}"/>
    <cellStyle name="Total 3 2 2 13 5 2" xfId="26317" xr:uid="{00000000-0005-0000-0000-0000958F0000}"/>
    <cellStyle name="Total 3 2 2 13 6" xfId="26318" xr:uid="{00000000-0005-0000-0000-0000968F0000}"/>
    <cellStyle name="Total 3 2 2 13 7" xfId="26319" xr:uid="{00000000-0005-0000-0000-0000978F0000}"/>
    <cellStyle name="Total 3 2 2 14" xfId="26320" xr:uid="{00000000-0005-0000-0000-0000988F0000}"/>
    <cellStyle name="Total 3 2 2 14 2" xfId="26321" xr:uid="{00000000-0005-0000-0000-0000998F0000}"/>
    <cellStyle name="Total 3 2 2 14 2 2" xfId="26322" xr:uid="{00000000-0005-0000-0000-00009A8F0000}"/>
    <cellStyle name="Total 3 2 2 14 2 2 2" xfId="26323" xr:uid="{00000000-0005-0000-0000-00009B8F0000}"/>
    <cellStyle name="Total 3 2 2 14 2 3" xfId="26324" xr:uid="{00000000-0005-0000-0000-00009C8F0000}"/>
    <cellStyle name="Total 3 2 2 14 2 4" xfId="26325" xr:uid="{00000000-0005-0000-0000-00009D8F0000}"/>
    <cellStyle name="Total 3 2 2 14 3" xfId="26326" xr:uid="{00000000-0005-0000-0000-00009E8F0000}"/>
    <cellStyle name="Total 3 2 2 14 3 2" xfId="26327" xr:uid="{00000000-0005-0000-0000-00009F8F0000}"/>
    <cellStyle name="Total 3 2 2 14 3 2 2" xfId="26328" xr:uid="{00000000-0005-0000-0000-0000A08F0000}"/>
    <cellStyle name="Total 3 2 2 14 3 3" xfId="26329" xr:uid="{00000000-0005-0000-0000-0000A18F0000}"/>
    <cellStyle name="Total 3 2 2 14 3 4" xfId="26330" xr:uid="{00000000-0005-0000-0000-0000A28F0000}"/>
    <cellStyle name="Total 3 2 2 14 4" xfId="26331" xr:uid="{00000000-0005-0000-0000-0000A38F0000}"/>
    <cellStyle name="Total 3 2 2 14 5" xfId="26332" xr:uid="{00000000-0005-0000-0000-0000A48F0000}"/>
    <cellStyle name="Total 3 2 2 14 5 2" xfId="26333" xr:uid="{00000000-0005-0000-0000-0000A58F0000}"/>
    <cellStyle name="Total 3 2 2 14 6" xfId="26334" xr:uid="{00000000-0005-0000-0000-0000A68F0000}"/>
    <cellStyle name="Total 3 2 2 14 7" xfId="26335" xr:uid="{00000000-0005-0000-0000-0000A78F0000}"/>
    <cellStyle name="Total 3 2 2 15" xfId="26336" xr:uid="{00000000-0005-0000-0000-0000A88F0000}"/>
    <cellStyle name="Total 3 2 2 15 2" xfId="26337" xr:uid="{00000000-0005-0000-0000-0000A98F0000}"/>
    <cellStyle name="Total 3 2 2 15 2 2" xfId="26338" xr:uid="{00000000-0005-0000-0000-0000AA8F0000}"/>
    <cellStyle name="Total 3 2 2 15 2 2 2" xfId="26339" xr:uid="{00000000-0005-0000-0000-0000AB8F0000}"/>
    <cellStyle name="Total 3 2 2 15 2 3" xfId="26340" xr:uid="{00000000-0005-0000-0000-0000AC8F0000}"/>
    <cellStyle name="Total 3 2 2 15 2 4" xfId="26341" xr:uid="{00000000-0005-0000-0000-0000AD8F0000}"/>
    <cellStyle name="Total 3 2 2 15 3" xfId="26342" xr:uid="{00000000-0005-0000-0000-0000AE8F0000}"/>
    <cellStyle name="Total 3 2 2 15 3 2" xfId="26343" xr:uid="{00000000-0005-0000-0000-0000AF8F0000}"/>
    <cellStyle name="Total 3 2 2 15 3 2 2" xfId="26344" xr:uid="{00000000-0005-0000-0000-0000B08F0000}"/>
    <cellStyle name="Total 3 2 2 15 3 3" xfId="26345" xr:uid="{00000000-0005-0000-0000-0000B18F0000}"/>
    <cellStyle name="Total 3 2 2 15 3 4" xfId="26346" xr:uid="{00000000-0005-0000-0000-0000B28F0000}"/>
    <cellStyle name="Total 3 2 2 15 4" xfId="26347" xr:uid="{00000000-0005-0000-0000-0000B38F0000}"/>
    <cellStyle name="Total 3 2 2 15 4 2" xfId="26348" xr:uid="{00000000-0005-0000-0000-0000B48F0000}"/>
    <cellStyle name="Total 3 2 2 15 5" xfId="26349" xr:uid="{00000000-0005-0000-0000-0000B58F0000}"/>
    <cellStyle name="Total 3 2 2 15 6" xfId="26350" xr:uid="{00000000-0005-0000-0000-0000B68F0000}"/>
    <cellStyle name="Total 3 2 2 16" xfId="26351" xr:uid="{00000000-0005-0000-0000-0000B78F0000}"/>
    <cellStyle name="Total 3 2 2 2" xfId="26352" xr:uid="{00000000-0005-0000-0000-0000B88F0000}"/>
    <cellStyle name="Total 3 2 2 2 10" xfId="26353" xr:uid="{00000000-0005-0000-0000-0000B98F0000}"/>
    <cellStyle name="Total 3 2 2 2 10 2" xfId="26354" xr:uid="{00000000-0005-0000-0000-0000BA8F0000}"/>
    <cellStyle name="Total 3 2 2 2 10 2 2" xfId="26355" xr:uid="{00000000-0005-0000-0000-0000BB8F0000}"/>
    <cellStyle name="Total 3 2 2 2 10 2 2 2" xfId="26356" xr:uid="{00000000-0005-0000-0000-0000BC8F0000}"/>
    <cellStyle name="Total 3 2 2 2 10 2 3" xfId="26357" xr:uid="{00000000-0005-0000-0000-0000BD8F0000}"/>
    <cellStyle name="Total 3 2 2 2 10 2 4" xfId="26358" xr:uid="{00000000-0005-0000-0000-0000BE8F0000}"/>
    <cellStyle name="Total 3 2 2 2 10 3" xfId="26359" xr:uid="{00000000-0005-0000-0000-0000BF8F0000}"/>
    <cellStyle name="Total 3 2 2 2 10 3 2" xfId="26360" xr:uid="{00000000-0005-0000-0000-0000C08F0000}"/>
    <cellStyle name="Total 3 2 2 2 10 3 2 2" xfId="26361" xr:uid="{00000000-0005-0000-0000-0000C18F0000}"/>
    <cellStyle name="Total 3 2 2 2 10 3 3" xfId="26362" xr:uid="{00000000-0005-0000-0000-0000C28F0000}"/>
    <cellStyle name="Total 3 2 2 2 10 3 4" xfId="26363" xr:uid="{00000000-0005-0000-0000-0000C38F0000}"/>
    <cellStyle name="Total 3 2 2 2 10 4" xfId="26364" xr:uid="{00000000-0005-0000-0000-0000C48F0000}"/>
    <cellStyle name="Total 3 2 2 2 10 5" xfId="26365" xr:uid="{00000000-0005-0000-0000-0000C58F0000}"/>
    <cellStyle name="Total 3 2 2 2 10 5 2" xfId="26366" xr:uid="{00000000-0005-0000-0000-0000C68F0000}"/>
    <cellStyle name="Total 3 2 2 2 10 6" xfId="26367" xr:uid="{00000000-0005-0000-0000-0000C78F0000}"/>
    <cellStyle name="Total 3 2 2 2 10 7" xfId="26368" xr:uid="{00000000-0005-0000-0000-0000C88F0000}"/>
    <cellStyle name="Total 3 2 2 2 11" xfId="26369" xr:uid="{00000000-0005-0000-0000-0000C98F0000}"/>
    <cellStyle name="Total 3 2 2 2 11 2" xfId="26370" xr:uid="{00000000-0005-0000-0000-0000CA8F0000}"/>
    <cellStyle name="Total 3 2 2 2 11 2 2" xfId="26371" xr:uid="{00000000-0005-0000-0000-0000CB8F0000}"/>
    <cellStyle name="Total 3 2 2 2 11 2 2 2" xfId="26372" xr:uid="{00000000-0005-0000-0000-0000CC8F0000}"/>
    <cellStyle name="Total 3 2 2 2 11 2 3" xfId="26373" xr:uid="{00000000-0005-0000-0000-0000CD8F0000}"/>
    <cellStyle name="Total 3 2 2 2 11 2 4" xfId="26374" xr:uid="{00000000-0005-0000-0000-0000CE8F0000}"/>
    <cellStyle name="Total 3 2 2 2 11 3" xfId="26375" xr:uid="{00000000-0005-0000-0000-0000CF8F0000}"/>
    <cellStyle name="Total 3 2 2 2 11 3 2" xfId="26376" xr:uid="{00000000-0005-0000-0000-0000D08F0000}"/>
    <cellStyle name="Total 3 2 2 2 11 3 2 2" xfId="26377" xr:uid="{00000000-0005-0000-0000-0000D18F0000}"/>
    <cellStyle name="Total 3 2 2 2 11 3 3" xfId="26378" xr:uid="{00000000-0005-0000-0000-0000D28F0000}"/>
    <cellStyle name="Total 3 2 2 2 11 3 4" xfId="26379" xr:uid="{00000000-0005-0000-0000-0000D38F0000}"/>
    <cellStyle name="Total 3 2 2 2 11 4" xfId="26380" xr:uid="{00000000-0005-0000-0000-0000D48F0000}"/>
    <cellStyle name="Total 3 2 2 2 11 5" xfId="26381" xr:uid="{00000000-0005-0000-0000-0000D58F0000}"/>
    <cellStyle name="Total 3 2 2 2 11 5 2" xfId="26382" xr:uid="{00000000-0005-0000-0000-0000D68F0000}"/>
    <cellStyle name="Total 3 2 2 2 11 6" xfId="26383" xr:uid="{00000000-0005-0000-0000-0000D78F0000}"/>
    <cellStyle name="Total 3 2 2 2 11 7" xfId="26384" xr:uid="{00000000-0005-0000-0000-0000D88F0000}"/>
    <cellStyle name="Total 3 2 2 2 12" xfId="26385" xr:uid="{00000000-0005-0000-0000-0000D98F0000}"/>
    <cellStyle name="Total 3 2 2 2 12 2" xfId="26386" xr:uid="{00000000-0005-0000-0000-0000DA8F0000}"/>
    <cellStyle name="Total 3 2 2 2 12 2 2" xfId="26387" xr:uid="{00000000-0005-0000-0000-0000DB8F0000}"/>
    <cellStyle name="Total 3 2 2 2 12 2 2 2" xfId="26388" xr:uid="{00000000-0005-0000-0000-0000DC8F0000}"/>
    <cellStyle name="Total 3 2 2 2 12 2 3" xfId="26389" xr:uid="{00000000-0005-0000-0000-0000DD8F0000}"/>
    <cellStyle name="Total 3 2 2 2 12 2 4" xfId="26390" xr:uid="{00000000-0005-0000-0000-0000DE8F0000}"/>
    <cellStyle name="Total 3 2 2 2 12 3" xfId="26391" xr:uid="{00000000-0005-0000-0000-0000DF8F0000}"/>
    <cellStyle name="Total 3 2 2 2 12 3 2" xfId="26392" xr:uid="{00000000-0005-0000-0000-0000E08F0000}"/>
    <cellStyle name="Total 3 2 2 2 12 3 2 2" xfId="26393" xr:uid="{00000000-0005-0000-0000-0000E18F0000}"/>
    <cellStyle name="Total 3 2 2 2 12 3 3" xfId="26394" xr:uid="{00000000-0005-0000-0000-0000E28F0000}"/>
    <cellStyle name="Total 3 2 2 2 12 3 4" xfId="26395" xr:uid="{00000000-0005-0000-0000-0000E38F0000}"/>
    <cellStyle name="Total 3 2 2 2 12 4" xfId="26396" xr:uid="{00000000-0005-0000-0000-0000E48F0000}"/>
    <cellStyle name="Total 3 2 2 2 12 5" xfId="26397" xr:uid="{00000000-0005-0000-0000-0000E58F0000}"/>
    <cellStyle name="Total 3 2 2 2 12 5 2" xfId="26398" xr:uid="{00000000-0005-0000-0000-0000E68F0000}"/>
    <cellStyle name="Total 3 2 2 2 12 6" xfId="26399" xr:uid="{00000000-0005-0000-0000-0000E78F0000}"/>
    <cellStyle name="Total 3 2 2 2 12 7" xfId="26400" xr:uid="{00000000-0005-0000-0000-0000E88F0000}"/>
    <cellStyle name="Total 3 2 2 2 13" xfId="26401" xr:uid="{00000000-0005-0000-0000-0000E98F0000}"/>
    <cellStyle name="Total 3 2 2 2 13 2" xfId="26402" xr:uid="{00000000-0005-0000-0000-0000EA8F0000}"/>
    <cellStyle name="Total 3 2 2 2 13 2 2" xfId="26403" xr:uid="{00000000-0005-0000-0000-0000EB8F0000}"/>
    <cellStyle name="Total 3 2 2 2 13 2 2 2" xfId="26404" xr:uid="{00000000-0005-0000-0000-0000EC8F0000}"/>
    <cellStyle name="Total 3 2 2 2 13 2 3" xfId="26405" xr:uid="{00000000-0005-0000-0000-0000ED8F0000}"/>
    <cellStyle name="Total 3 2 2 2 13 2 4" xfId="26406" xr:uid="{00000000-0005-0000-0000-0000EE8F0000}"/>
    <cellStyle name="Total 3 2 2 2 13 3" xfId="26407" xr:uid="{00000000-0005-0000-0000-0000EF8F0000}"/>
    <cellStyle name="Total 3 2 2 2 13 3 2" xfId="26408" xr:uid="{00000000-0005-0000-0000-0000F08F0000}"/>
    <cellStyle name="Total 3 2 2 2 13 3 2 2" xfId="26409" xr:uid="{00000000-0005-0000-0000-0000F18F0000}"/>
    <cellStyle name="Total 3 2 2 2 13 3 3" xfId="26410" xr:uid="{00000000-0005-0000-0000-0000F28F0000}"/>
    <cellStyle name="Total 3 2 2 2 13 3 4" xfId="26411" xr:uid="{00000000-0005-0000-0000-0000F38F0000}"/>
    <cellStyle name="Total 3 2 2 2 13 4" xfId="26412" xr:uid="{00000000-0005-0000-0000-0000F48F0000}"/>
    <cellStyle name="Total 3 2 2 2 13 5" xfId="26413" xr:uid="{00000000-0005-0000-0000-0000F58F0000}"/>
    <cellStyle name="Total 3 2 2 2 13 5 2" xfId="26414" xr:uid="{00000000-0005-0000-0000-0000F68F0000}"/>
    <cellStyle name="Total 3 2 2 2 13 6" xfId="26415" xr:uid="{00000000-0005-0000-0000-0000F78F0000}"/>
    <cellStyle name="Total 3 2 2 2 13 7" xfId="26416" xr:uid="{00000000-0005-0000-0000-0000F88F0000}"/>
    <cellStyle name="Total 3 2 2 2 14" xfId="26417" xr:uid="{00000000-0005-0000-0000-0000F98F0000}"/>
    <cellStyle name="Total 3 2 2 2 14 2" xfId="26418" xr:uid="{00000000-0005-0000-0000-0000FA8F0000}"/>
    <cellStyle name="Total 3 2 2 2 14 2 2" xfId="26419" xr:uid="{00000000-0005-0000-0000-0000FB8F0000}"/>
    <cellStyle name="Total 3 2 2 2 14 2 2 2" xfId="26420" xr:uid="{00000000-0005-0000-0000-0000FC8F0000}"/>
    <cellStyle name="Total 3 2 2 2 14 2 3" xfId="26421" xr:uid="{00000000-0005-0000-0000-0000FD8F0000}"/>
    <cellStyle name="Total 3 2 2 2 14 2 4" xfId="26422" xr:uid="{00000000-0005-0000-0000-0000FE8F0000}"/>
    <cellStyle name="Total 3 2 2 2 14 3" xfId="26423" xr:uid="{00000000-0005-0000-0000-0000FF8F0000}"/>
    <cellStyle name="Total 3 2 2 2 14 3 2" xfId="26424" xr:uid="{00000000-0005-0000-0000-000000900000}"/>
    <cellStyle name="Total 3 2 2 2 14 3 2 2" xfId="26425" xr:uid="{00000000-0005-0000-0000-000001900000}"/>
    <cellStyle name="Total 3 2 2 2 14 3 3" xfId="26426" xr:uid="{00000000-0005-0000-0000-000002900000}"/>
    <cellStyle name="Total 3 2 2 2 14 3 4" xfId="26427" xr:uid="{00000000-0005-0000-0000-000003900000}"/>
    <cellStyle name="Total 3 2 2 2 14 4" xfId="26428" xr:uid="{00000000-0005-0000-0000-000004900000}"/>
    <cellStyle name="Total 3 2 2 2 14 4 2" xfId="26429" xr:uid="{00000000-0005-0000-0000-000005900000}"/>
    <cellStyle name="Total 3 2 2 2 14 5" xfId="26430" xr:uid="{00000000-0005-0000-0000-000006900000}"/>
    <cellStyle name="Total 3 2 2 2 14 6" xfId="26431" xr:uid="{00000000-0005-0000-0000-000007900000}"/>
    <cellStyle name="Total 3 2 2 2 15" xfId="26432" xr:uid="{00000000-0005-0000-0000-000008900000}"/>
    <cellStyle name="Total 3 2 2 2 15 2" xfId="26433" xr:uid="{00000000-0005-0000-0000-000009900000}"/>
    <cellStyle name="Total 3 2 2 2 15 2 2" xfId="26434" xr:uid="{00000000-0005-0000-0000-00000A900000}"/>
    <cellStyle name="Total 3 2 2 2 15 3" xfId="26435" xr:uid="{00000000-0005-0000-0000-00000B900000}"/>
    <cellStyle name="Total 3 2 2 2 15 4" xfId="26436" xr:uid="{00000000-0005-0000-0000-00000C900000}"/>
    <cellStyle name="Total 3 2 2 2 16" xfId="26437" xr:uid="{00000000-0005-0000-0000-00000D900000}"/>
    <cellStyle name="Total 3 2 2 2 17" xfId="26438" xr:uid="{00000000-0005-0000-0000-00000E900000}"/>
    <cellStyle name="Total 3 2 2 2 2" xfId="26439" xr:uid="{00000000-0005-0000-0000-00000F900000}"/>
    <cellStyle name="Total 3 2 2 2 2 2" xfId="26440" xr:uid="{00000000-0005-0000-0000-000010900000}"/>
    <cellStyle name="Total 3 2 2 2 2 2 2" xfId="26441" xr:uid="{00000000-0005-0000-0000-000011900000}"/>
    <cellStyle name="Total 3 2 2 2 2 2 2 2" xfId="26442" xr:uid="{00000000-0005-0000-0000-000012900000}"/>
    <cellStyle name="Total 3 2 2 2 2 2 3" xfId="26443" xr:uid="{00000000-0005-0000-0000-000013900000}"/>
    <cellStyle name="Total 3 2 2 2 2 2 4" xfId="26444" xr:uid="{00000000-0005-0000-0000-000014900000}"/>
    <cellStyle name="Total 3 2 2 2 2 3" xfId="26445" xr:uid="{00000000-0005-0000-0000-000015900000}"/>
    <cellStyle name="Total 3 2 2 2 2 3 2" xfId="26446" xr:uid="{00000000-0005-0000-0000-000016900000}"/>
    <cellStyle name="Total 3 2 2 2 2 3 2 2" xfId="26447" xr:uid="{00000000-0005-0000-0000-000017900000}"/>
    <cellStyle name="Total 3 2 2 2 2 3 3" xfId="26448" xr:uid="{00000000-0005-0000-0000-000018900000}"/>
    <cellStyle name="Total 3 2 2 2 2 3 4" xfId="26449" xr:uid="{00000000-0005-0000-0000-000019900000}"/>
    <cellStyle name="Total 3 2 2 2 2 4" xfId="26450" xr:uid="{00000000-0005-0000-0000-00001A900000}"/>
    <cellStyle name="Total 3 2 2 2 2 5" xfId="26451" xr:uid="{00000000-0005-0000-0000-00001B900000}"/>
    <cellStyle name="Total 3 2 2 2 2 6" xfId="26452" xr:uid="{00000000-0005-0000-0000-00001C900000}"/>
    <cellStyle name="Total 3 2 2 2 2 7" xfId="26453" xr:uid="{00000000-0005-0000-0000-00001D900000}"/>
    <cellStyle name="Total 3 2 2 2 3" xfId="26454" xr:uid="{00000000-0005-0000-0000-00001E900000}"/>
    <cellStyle name="Total 3 2 2 2 3 2" xfId="26455" xr:uid="{00000000-0005-0000-0000-00001F900000}"/>
    <cellStyle name="Total 3 2 2 2 3 2 2" xfId="26456" xr:uid="{00000000-0005-0000-0000-000020900000}"/>
    <cellStyle name="Total 3 2 2 2 3 2 2 2" xfId="26457" xr:uid="{00000000-0005-0000-0000-000021900000}"/>
    <cellStyle name="Total 3 2 2 2 3 2 3" xfId="26458" xr:uid="{00000000-0005-0000-0000-000022900000}"/>
    <cellStyle name="Total 3 2 2 2 3 2 4" xfId="26459" xr:uid="{00000000-0005-0000-0000-000023900000}"/>
    <cellStyle name="Total 3 2 2 2 3 3" xfId="26460" xr:uid="{00000000-0005-0000-0000-000024900000}"/>
    <cellStyle name="Total 3 2 2 2 3 3 2" xfId="26461" xr:uid="{00000000-0005-0000-0000-000025900000}"/>
    <cellStyle name="Total 3 2 2 2 3 3 2 2" xfId="26462" xr:uid="{00000000-0005-0000-0000-000026900000}"/>
    <cellStyle name="Total 3 2 2 2 3 3 3" xfId="26463" xr:uid="{00000000-0005-0000-0000-000027900000}"/>
    <cellStyle name="Total 3 2 2 2 3 3 4" xfId="26464" xr:uid="{00000000-0005-0000-0000-000028900000}"/>
    <cellStyle name="Total 3 2 2 2 3 4" xfId="26465" xr:uid="{00000000-0005-0000-0000-000029900000}"/>
    <cellStyle name="Total 3 2 2 2 3 5" xfId="26466" xr:uid="{00000000-0005-0000-0000-00002A900000}"/>
    <cellStyle name="Total 3 2 2 2 3 5 2" xfId="26467" xr:uid="{00000000-0005-0000-0000-00002B900000}"/>
    <cellStyle name="Total 3 2 2 2 3 6" xfId="26468" xr:uid="{00000000-0005-0000-0000-00002C900000}"/>
    <cellStyle name="Total 3 2 2 2 3 7" xfId="26469" xr:uid="{00000000-0005-0000-0000-00002D900000}"/>
    <cellStyle name="Total 3 2 2 2 4" xfId="26470" xr:uid="{00000000-0005-0000-0000-00002E900000}"/>
    <cellStyle name="Total 3 2 2 2 4 2" xfId="26471" xr:uid="{00000000-0005-0000-0000-00002F900000}"/>
    <cellStyle name="Total 3 2 2 2 4 2 2" xfId="26472" xr:uid="{00000000-0005-0000-0000-000030900000}"/>
    <cellStyle name="Total 3 2 2 2 4 2 2 2" xfId="26473" xr:uid="{00000000-0005-0000-0000-000031900000}"/>
    <cellStyle name="Total 3 2 2 2 4 2 3" xfId="26474" xr:uid="{00000000-0005-0000-0000-000032900000}"/>
    <cellStyle name="Total 3 2 2 2 4 2 4" xfId="26475" xr:uid="{00000000-0005-0000-0000-000033900000}"/>
    <cellStyle name="Total 3 2 2 2 4 3" xfId="26476" xr:uid="{00000000-0005-0000-0000-000034900000}"/>
    <cellStyle name="Total 3 2 2 2 4 3 2" xfId="26477" xr:uid="{00000000-0005-0000-0000-000035900000}"/>
    <cellStyle name="Total 3 2 2 2 4 3 2 2" xfId="26478" xr:uid="{00000000-0005-0000-0000-000036900000}"/>
    <cellStyle name="Total 3 2 2 2 4 3 3" xfId="26479" xr:uid="{00000000-0005-0000-0000-000037900000}"/>
    <cellStyle name="Total 3 2 2 2 4 3 4" xfId="26480" xr:uid="{00000000-0005-0000-0000-000038900000}"/>
    <cellStyle name="Total 3 2 2 2 4 4" xfId="26481" xr:uid="{00000000-0005-0000-0000-000039900000}"/>
    <cellStyle name="Total 3 2 2 2 4 5" xfId="26482" xr:uid="{00000000-0005-0000-0000-00003A900000}"/>
    <cellStyle name="Total 3 2 2 2 4 5 2" xfId="26483" xr:uid="{00000000-0005-0000-0000-00003B900000}"/>
    <cellStyle name="Total 3 2 2 2 4 6" xfId="26484" xr:uid="{00000000-0005-0000-0000-00003C900000}"/>
    <cellStyle name="Total 3 2 2 2 4 7" xfId="26485" xr:uid="{00000000-0005-0000-0000-00003D900000}"/>
    <cellStyle name="Total 3 2 2 2 5" xfId="26486" xr:uid="{00000000-0005-0000-0000-00003E900000}"/>
    <cellStyle name="Total 3 2 2 2 5 2" xfId="26487" xr:uid="{00000000-0005-0000-0000-00003F900000}"/>
    <cellStyle name="Total 3 2 2 2 5 2 2" xfId="26488" xr:uid="{00000000-0005-0000-0000-000040900000}"/>
    <cellStyle name="Total 3 2 2 2 5 2 2 2" xfId="26489" xr:uid="{00000000-0005-0000-0000-000041900000}"/>
    <cellStyle name="Total 3 2 2 2 5 2 3" xfId="26490" xr:uid="{00000000-0005-0000-0000-000042900000}"/>
    <cellStyle name="Total 3 2 2 2 5 2 4" xfId="26491" xr:uid="{00000000-0005-0000-0000-000043900000}"/>
    <cellStyle name="Total 3 2 2 2 5 3" xfId="26492" xr:uid="{00000000-0005-0000-0000-000044900000}"/>
    <cellStyle name="Total 3 2 2 2 5 3 2" xfId="26493" xr:uid="{00000000-0005-0000-0000-000045900000}"/>
    <cellStyle name="Total 3 2 2 2 5 3 2 2" xfId="26494" xr:uid="{00000000-0005-0000-0000-000046900000}"/>
    <cellStyle name="Total 3 2 2 2 5 3 3" xfId="26495" xr:uid="{00000000-0005-0000-0000-000047900000}"/>
    <cellStyle name="Total 3 2 2 2 5 3 4" xfId="26496" xr:uid="{00000000-0005-0000-0000-000048900000}"/>
    <cellStyle name="Total 3 2 2 2 5 4" xfId="26497" xr:uid="{00000000-0005-0000-0000-000049900000}"/>
    <cellStyle name="Total 3 2 2 2 5 5" xfId="26498" xr:uid="{00000000-0005-0000-0000-00004A900000}"/>
    <cellStyle name="Total 3 2 2 2 5 5 2" xfId="26499" xr:uid="{00000000-0005-0000-0000-00004B900000}"/>
    <cellStyle name="Total 3 2 2 2 5 6" xfId="26500" xr:uid="{00000000-0005-0000-0000-00004C900000}"/>
    <cellStyle name="Total 3 2 2 2 5 7" xfId="26501" xr:uid="{00000000-0005-0000-0000-00004D900000}"/>
    <cellStyle name="Total 3 2 2 2 6" xfId="26502" xr:uid="{00000000-0005-0000-0000-00004E900000}"/>
    <cellStyle name="Total 3 2 2 2 6 2" xfId="26503" xr:uid="{00000000-0005-0000-0000-00004F900000}"/>
    <cellStyle name="Total 3 2 2 2 6 2 2" xfId="26504" xr:uid="{00000000-0005-0000-0000-000050900000}"/>
    <cellStyle name="Total 3 2 2 2 6 2 2 2" xfId="26505" xr:uid="{00000000-0005-0000-0000-000051900000}"/>
    <cellStyle name="Total 3 2 2 2 6 2 3" xfId="26506" xr:uid="{00000000-0005-0000-0000-000052900000}"/>
    <cellStyle name="Total 3 2 2 2 6 2 4" xfId="26507" xr:uid="{00000000-0005-0000-0000-000053900000}"/>
    <cellStyle name="Total 3 2 2 2 6 3" xfId="26508" xr:uid="{00000000-0005-0000-0000-000054900000}"/>
    <cellStyle name="Total 3 2 2 2 6 3 2" xfId="26509" xr:uid="{00000000-0005-0000-0000-000055900000}"/>
    <cellStyle name="Total 3 2 2 2 6 3 2 2" xfId="26510" xr:uid="{00000000-0005-0000-0000-000056900000}"/>
    <cellStyle name="Total 3 2 2 2 6 3 3" xfId="26511" xr:uid="{00000000-0005-0000-0000-000057900000}"/>
    <cellStyle name="Total 3 2 2 2 6 3 4" xfId="26512" xr:uid="{00000000-0005-0000-0000-000058900000}"/>
    <cellStyle name="Total 3 2 2 2 6 4" xfId="26513" xr:uid="{00000000-0005-0000-0000-000059900000}"/>
    <cellStyle name="Total 3 2 2 2 6 5" xfId="26514" xr:uid="{00000000-0005-0000-0000-00005A900000}"/>
    <cellStyle name="Total 3 2 2 2 6 5 2" xfId="26515" xr:uid="{00000000-0005-0000-0000-00005B900000}"/>
    <cellStyle name="Total 3 2 2 2 6 6" xfId="26516" xr:uid="{00000000-0005-0000-0000-00005C900000}"/>
    <cellStyle name="Total 3 2 2 2 6 7" xfId="26517" xr:uid="{00000000-0005-0000-0000-00005D900000}"/>
    <cellStyle name="Total 3 2 2 2 7" xfId="26518" xr:uid="{00000000-0005-0000-0000-00005E900000}"/>
    <cellStyle name="Total 3 2 2 2 7 2" xfId="26519" xr:uid="{00000000-0005-0000-0000-00005F900000}"/>
    <cellStyle name="Total 3 2 2 2 7 2 2" xfId="26520" xr:uid="{00000000-0005-0000-0000-000060900000}"/>
    <cellStyle name="Total 3 2 2 2 7 2 2 2" xfId="26521" xr:uid="{00000000-0005-0000-0000-000061900000}"/>
    <cellStyle name="Total 3 2 2 2 7 2 3" xfId="26522" xr:uid="{00000000-0005-0000-0000-000062900000}"/>
    <cellStyle name="Total 3 2 2 2 7 2 4" xfId="26523" xr:uid="{00000000-0005-0000-0000-000063900000}"/>
    <cellStyle name="Total 3 2 2 2 7 3" xfId="26524" xr:uid="{00000000-0005-0000-0000-000064900000}"/>
    <cellStyle name="Total 3 2 2 2 7 3 2" xfId="26525" xr:uid="{00000000-0005-0000-0000-000065900000}"/>
    <cellStyle name="Total 3 2 2 2 7 3 2 2" xfId="26526" xr:uid="{00000000-0005-0000-0000-000066900000}"/>
    <cellStyle name="Total 3 2 2 2 7 3 3" xfId="26527" xr:uid="{00000000-0005-0000-0000-000067900000}"/>
    <cellStyle name="Total 3 2 2 2 7 3 4" xfId="26528" xr:uid="{00000000-0005-0000-0000-000068900000}"/>
    <cellStyle name="Total 3 2 2 2 7 4" xfId="26529" xr:uid="{00000000-0005-0000-0000-000069900000}"/>
    <cellStyle name="Total 3 2 2 2 7 5" xfId="26530" xr:uid="{00000000-0005-0000-0000-00006A900000}"/>
    <cellStyle name="Total 3 2 2 2 7 5 2" xfId="26531" xr:uid="{00000000-0005-0000-0000-00006B900000}"/>
    <cellStyle name="Total 3 2 2 2 7 6" xfId="26532" xr:uid="{00000000-0005-0000-0000-00006C900000}"/>
    <cellStyle name="Total 3 2 2 2 7 7" xfId="26533" xr:uid="{00000000-0005-0000-0000-00006D900000}"/>
    <cellStyle name="Total 3 2 2 2 8" xfId="26534" xr:uid="{00000000-0005-0000-0000-00006E900000}"/>
    <cellStyle name="Total 3 2 2 2 8 2" xfId="26535" xr:uid="{00000000-0005-0000-0000-00006F900000}"/>
    <cellStyle name="Total 3 2 2 2 8 2 2" xfId="26536" xr:uid="{00000000-0005-0000-0000-000070900000}"/>
    <cellStyle name="Total 3 2 2 2 8 2 2 2" xfId="26537" xr:uid="{00000000-0005-0000-0000-000071900000}"/>
    <cellStyle name="Total 3 2 2 2 8 2 3" xfId="26538" xr:uid="{00000000-0005-0000-0000-000072900000}"/>
    <cellStyle name="Total 3 2 2 2 8 2 4" xfId="26539" xr:uid="{00000000-0005-0000-0000-000073900000}"/>
    <cellStyle name="Total 3 2 2 2 8 3" xfId="26540" xr:uid="{00000000-0005-0000-0000-000074900000}"/>
    <cellStyle name="Total 3 2 2 2 8 3 2" xfId="26541" xr:uid="{00000000-0005-0000-0000-000075900000}"/>
    <cellStyle name="Total 3 2 2 2 8 3 2 2" xfId="26542" xr:uid="{00000000-0005-0000-0000-000076900000}"/>
    <cellStyle name="Total 3 2 2 2 8 3 3" xfId="26543" xr:uid="{00000000-0005-0000-0000-000077900000}"/>
    <cellStyle name="Total 3 2 2 2 8 3 4" xfId="26544" xr:uid="{00000000-0005-0000-0000-000078900000}"/>
    <cellStyle name="Total 3 2 2 2 8 4" xfId="26545" xr:uid="{00000000-0005-0000-0000-000079900000}"/>
    <cellStyle name="Total 3 2 2 2 8 5" xfId="26546" xr:uid="{00000000-0005-0000-0000-00007A900000}"/>
    <cellStyle name="Total 3 2 2 2 8 5 2" xfId="26547" xr:uid="{00000000-0005-0000-0000-00007B900000}"/>
    <cellStyle name="Total 3 2 2 2 8 6" xfId="26548" xr:uid="{00000000-0005-0000-0000-00007C900000}"/>
    <cellStyle name="Total 3 2 2 2 8 7" xfId="26549" xr:uid="{00000000-0005-0000-0000-00007D900000}"/>
    <cellStyle name="Total 3 2 2 2 9" xfId="26550" xr:uid="{00000000-0005-0000-0000-00007E900000}"/>
    <cellStyle name="Total 3 2 2 2 9 2" xfId="26551" xr:uid="{00000000-0005-0000-0000-00007F900000}"/>
    <cellStyle name="Total 3 2 2 2 9 2 2" xfId="26552" xr:uid="{00000000-0005-0000-0000-000080900000}"/>
    <cellStyle name="Total 3 2 2 2 9 2 2 2" xfId="26553" xr:uid="{00000000-0005-0000-0000-000081900000}"/>
    <cellStyle name="Total 3 2 2 2 9 2 3" xfId="26554" xr:uid="{00000000-0005-0000-0000-000082900000}"/>
    <cellStyle name="Total 3 2 2 2 9 2 4" xfId="26555" xr:uid="{00000000-0005-0000-0000-000083900000}"/>
    <cellStyle name="Total 3 2 2 2 9 3" xfId="26556" xr:uid="{00000000-0005-0000-0000-000084900000}"/>
    <cellStyle name="Total 3 2 2 2 9 3 2" xfId="26557" xr:uid="{00000000-0005-0000-0000-000085900000}"/>
    <cellStyle name="Total 3 2 2 2 9 3 2 2" xfId="26558" xr:uid="{00000000-0005-0000-0000-000086900000}"/>
    <cellStyle name="Total 3 2 2 2 9 3 3" xfId="26559" xr:uid="{00000000-0005-0000-0000-000087900000}"/>
    <cellStyle name="Total 3 2 2 2 9 3 4" xfId="26560" xr:uid="{00000000-0005-0000-0000-000088900000}"/>
    <cellStyle name="Total 3 2 2 2 9 4" xfId="26561" xr:uid="{00000000-0005-0000-0000-000089900000}"/>
    <cellStyle name="Total 3 2 2 2 9 5" xfId="26562" xr:uid="{00000000-0005-0000-0000-00008A900000}"/>
    <cellStyle name="Total 3 2 2 2 9 5 2" xfId="26563" xr:uid="{00000000-0005-0000-0000-00008B900000}"/>
    <cellStyle name="Total 3 2 2 2 9 6" xfId="26564" xr:uid="{00000000-0005-0000-0000-00008C900000}"/>
    <cellStyle name="Total 3 2 2 2 9 7" xfId="26565" xr:uid="{00000000-0005-0000-0000-00008D900000}"/>
    <cellStyle name="Total 3 2 2 3" xfId="26566" xr:uid="{00000000-0005-0000-0000-00008E900000}"/>
    <cellStyle name="Total 3 2 2 3 2" xfId="26567" xr:uid="{00000000-0005-0000-0000-00008F900000}"/>
    <cellStyle name="Total 3 2 2 3 2 2" xfId="26568" xr:uid="{00000000-0005-0000-0000-000090900000}"/>
    <cellStyle name="Total 3 2 2 3 2 2 2" xfId="26569" xr:uid="{00000000-0005-0000-0000-000091900000}"/>
    <cellStyle name="Total 3 2 2 3 2 3" xfId="26570" xr:uid="{00000000-0005-0000-0000-000092900000}"/>
    <cellStyle name="Total 3 2 2 3 2 4" xfId="26571" xr:uid="{00000000-0005-0000-0000-000093900000}"/>
    <cellStyle name="Total 3 2 2 3 3" xfId="26572" xr:uid="{00000000-0005-0000-0000-000094900000}"/>
    <cellStyle name="Total 3 2 2 3 3 2" xfId="26573" xr:uid="{00000000-0005-0000-0000-000095900000}"/>
    <cellStyle name="Total 3 2 2 3 3 2 2" xfId="26574" xr:uid="{00000000-0005-0000-0000-000096900000}"/>
    <cellStyle name="Total 3 2 2 3 3 3" xfId="26575" xr:uid="{00000000-0005-0000-0000-000097900000}"/>
    <cellStyle name="Total 3 2 2 3 3 4" xfId="26576" xr:uid="{00000000-0005-0000-0000-000098900000}"/>
    <cellStyle name="Total 3 2 2 3 4" xfId="26577" xr:uid="{00000000-0005-0000-0000-000099900000}"/>
    <cellStyle name="Total 3 2 2 3 5" xfId="26578" xr:uid="{00000000-0005-0000-0000-00009A900000}"/>
    <cellStyle name="Total 3 2 2 3 6" xfId="26579" xr:uid="{00000000-0005-0000-0000-00009B900000}"/>
    <cellStyle name="Total 3 2 2 3 7" xfId="26580" xr:uid="{00000000-0005-0000-0000-00009C900000}"/>
    <cellStyle name="Total 3 2 2 4" xfId="26581" xr:uid="{00000000-0005-0000-0000-00009D900000}"/>
    <cellStyle name="Total 3 2 2 4 2" xfId="26582" xr:uid="{00000000-0005-0000-0000-00009E900000}"/>
    <cellStyle name="Total 3 2 2 4 2 2" xfId="26583" xr:uid="{00000000-0005-0000-0000-00009F900000}"/>
    <cellStyle name="Total 3 2 2 4 2 2 2" xfId="26584" xr:uid="{00000000-0005-0000-0000-0000A0900000}"/>
    <cellStyle name="Total 3 2 2 4 2 3" xfId="26585" xr:uid="{00000000-0005-0000-0000-0000A1900000}"/>
    <cellStyle name="Total 3 2 2 4 2 4" xfId="26586" xr:uid="{00000000-0005-0000-0000-0000A2900000}"/>
    <cellStyle name="Total 3 2 2 4 3" xfId="26587" xr:uid="{00000000-0005-0000-0000-0000A3900000}"/>
    <cellStyle name="Total 3 2 2 4 3 2" xfId="26588" xr:uid="{00000000-0005-0000-0000-0000A4900000}"/>
    <cellStyle name="Total 3 2 2 4 3 2 2" xfId="26589" xr:uid="{00000000-0005-0000-0000-0000A5900000}"/>
    <cellStyle name="Total 3 2 2 4 3 3" xfId="26590" xr:uid="{00000000-0005-0000-0000-0000A6900000}"/>
    <cellStyle name="Total 3 2 2 4 3 4" xfId="26591" xr:uid="{00000000-0005-0000-0000-0000A7900000}"/>
    <cellStyle name="Total 3 2 2 4 4" xfId="26592" xr:uid="{00000000-0005-0000-0000-0000A8900000}"/>
    <cellStyle name="Total 3 2 2 4 5" xfId="26593" xr:uid="{00000000-0005-0000-0000-0000A9900000}"/>
    <cellStyle name="Total 3 2 2 4 5 2" xfId="26594" xr:uid="{00000000-0005-0000-0000-0000AA900000}"/>
    <cellStyle name="Total 3 2 2 4 6" xfId="26595" xr:uid="{00000000-0005-0000-0000-0000AB900000}"/>
    <cellStyle name="Total 3 2 2 4 7" xfId="26596" xr:uid="{00000000-0005-0000-0000-0000AC900000}"/>
    <cellStyle name="Total 3 2 2 5" xfId="26597" xr:uid="{00000000-0005-0000-0000-0000AD900000}"/>
    <cellStyle name="Total 3 2 2 5 2" xfId="26598" xr:uid="{00000000-0005-0000-0000-0000AE900000}"/>
    <cellStyle name="Total 3 2 2 5 2 2" xfId="26599" xr:uid="{00000000-0005-0000-0000-0000AF900000}"/>
    <cellStyle name="Total 3 2 2 5 2 2 2" xfId="26600" xr:uid="{00000000-0005-0000-0000-0000B0900000}"/>
    <cellStyle name="Total 3 2 2 5 2 3" xfId="26601" xr:uid="{00000000-0005-0000-0000-0000B1900000}"/>
    <cellStyle name="Total 3 2 2 5 2 4" xfId="26602" xr:uid="{00000000-0005-0000-0000-0000B2900000}"/>
    <cellStyle name="Total 3 2 2 5 3" xfId="26603" xr:uid="{00000000-0005-0000-0000-0000B3900000}"/>
    <cellStyle name="Total 3 2 2 5 3 2" xfId="26604" xr:uid="{00000000-0005-0000-0000-0000B4900000}"/>
    <cellStyle name="Total 3 2 2 5 3 2 2" xfId="26605" xr:uid="{00000000-0005-0000-0000-0000B5900000}"/>
    <cellStyle name="Total 3 2 2 5 3 3" xfId="26606" xr:uid="{00000000-0005-0000-0000-0000B6900000}"/>
    <cellStyle name="Total 3 2 2 5 3 4" xfId="26607" xr:uid="{00000000-0005-0000-0000-0000B7900000}"/>
    <cellStyle name="Total 3 2 2 5 4" xfId="26608" xr:uid="{00000000-0005-0000-0000-0000B8900000}"/>
    <cellStyle name="Total 3 2 2 5 5" xfId="26609" xr:uid="{00000000-0005-0000-0000-0000B9900000}"/>
    <cellStyle name="Total 3 2 2 5 5 2" xfId="26610" xr:uid="{00000000-0005-0000-0000-0000BA900000}"/>
    <cellStyle name="Total 3 2 2 5 6" xfId="26611" xr:uid="{00000000-0005-0000-0000-0000BB900000}"/>
    <cellStyle name="Total 3 2 2 5 7" xfId="26612" xr:uid="{00000000-0005-0000-0000-0000BC900000}"/>
    <cellStyle name="Total 3 2 2 6" xfId="26613" xr:uid="{00000000-0005-0000-0000-0000BD900000}"/>
    <cellStyle name="Total 3 2 2 6 2" xfId="26614" xr:uid="{00000000-0005-0000-0000-0000BE900000}"/>
    <cellStyle name="Total 3 2 2 6 2 2" xfId="26615" xr:uid="{00000000-0005-0000-0000-0000BF900000}"/>
    <cellStyle name="Total 3 2 2 6 2 2 2" xfId="26616" xr:uid="{00000000-0005-0000-0000-0000C0900000}"/>
    <cellStyle name="Total 3 2 2 6 2 3" xfId="26617" xr:uid="{00000000-0005-0000-0000-0000C1900000}"/>
    <cellStyle name="Total 3 2 2 6 2 4" xfId="26618" xr:uid="{00000000-0005-0000-0000-0000C2900000}"/>
    <cellStyle name="Total 3 2 2 6 3" xfId="26619" xr:uid="{00000000-0005-0000-0000-0000C3900000}"/>
    <cellStyle name="Total 3 2 2 6 3 2" xfId="26620" xr:uid="{00000000-0005-0000-0000-0000C4900000}"/>
    <cellStyle name="Total 3 2 2 6 3 2 2" xfId="26621" xr:uid="{00000000-0005-0000-0000-0000C5900000}"/>
    <cellStyle name="Total 3 2 2 6 3 3" xfId="26622" xr:uid="{00000000-0005-0000-0000-0000C6900000}"/>
    <cellStyle name="Total 3 2 2 6 3 4" xfId="26623" xr:uid="{00000000-0005-0000-0000-0000C7900000}"/>
    <cellStyle name="Total 3 2 2 6 4" xfId="26624" xr:uid="{00000000-0005-0000-0000-0000C8900000}"/>
    <cellStyle name="Total 3 2 2 6 5" xfId="26625" xr:uid="{00000000-0005-0000-0000-0000C9900000}"/>
    <cellStyle name="Total 3 2 2 6 5 2" xfId="26626" xr:uid="{00000000-0005-0000-0000-0000CA900000}"/>
    <cellStyle name="Total 3 2 2 6 6" xfId="26627" xr:uid="{00000000-0005-0000-0000-0000CB900000}"/>
    <cellStyle name="Total 3 2 2 6 7" xfId="26628" xr:uid="{00000000-0005-0000-0000-0000CC900000}"/>
    <cellStyle name="Total 3 2 2 7" xfId="26629" xr:uid="{00000000-0005-0000-0000-0000CD900000}"/>
    <cellStyle name="Total 3 2 2 7 2" xfId="26630" xr:uid="{00000000-0005-0000-0000-0000CE900000}"/>
    <cellStyle name="Total 3 2 2 7 2 2" xfId="26631" xr:uid="{00000000-0005-0000-0000-0000CF900000}"/>
    <cellStyle name="Total 3 2 2 7 2 2 2" xfId="26632" xr:uid="{00000000-0005-0000-0000-0000D0900000}"/>
    <cellStyle name="Total 3 2 2 7 2 3" xfId="26633" xr:uid="{00000000-0005-0000-0000-0000D1900000}"/>
    <cellStyle name="Total 3 2 2 7 2 4" xfId="26634" xr:uid="{00000000-0005-0000-0000-0000D2900000}"/>
    <cellStyle name="Total 3 2 2 7 3" xfId="26635" xr:uid="{00000000-0005-0000-0000-0000D3900000}"/>
    <cellStyle name="Total 3 2 2 7 3 2" xfId="26636" xr:uid="{00000000-0005-0000-0000-0000D4900000}"/>
    <cellStyle name="Total 3 2 2 7 3 2 2" xfId="26637" xr:uid="{00000000-0005-0000-0000-0000D5900000}"/>
    <cellStyle name="Total 3 2 2 7 3 3" xfId="26638" xr:uid="{00000000-0005-0000-0000-0000D6900000}"/>
    <cellStyle name="Total 3 2 2 7 3 4" xfId="26639" xr:uid="{00000000-0005-0000-0000-0000D7900000}"/>
    <cellStyle name="Total 3 2 2 7 4" xfId="26640" xr:uid="{00000000-0005-0000-0000-0000D8900000}"/>
    <cellStyle name="Total 3 2 2 7 5" xfId="26641" xr:uid="{00000000-0005-0000-0000-0000D9900000}"/>
    <cellStyle name="Total 3 2 2 7 5 2" xfId="26642" xr:uid="{00000000-0005-0000-0000-0000DA900000}"/>
    <cellStyle name="Total 3 2 2 7 6" xfId="26643" xr:uid="{00000000-0005-0000-0000-0000DB900000}"/>
    <cellStyle name="Total 3 2 2 7 7" xfId="26644" xr:uid="{00000000-0005-0000-0000-0000DC900000}"/>
    <cellStyle name="Total 3 2 2 8" xfId="26645" xr:uid="{00000000-0005-0000-0000-0000DD900000}"/>
    <cellStyle name="Total 3 2 2 8 2" xfId="26646" xr:uid="{00000000-0005-0000-0000-0000DE900000}"/>
    <cellStyle name="Total 3 2 2 8 2 2" xfId="26647" xr:uid="{00000000-0005-0000-0000-0000DF900000}"/>
    <cellStyle name="Total 3 2 2 8 2 2 2" xfId="26648" xr:uid="{00000000-0005-0000-0000-0000E0900000}"/>
    <cellStyle name="Total 3 2 2 8 2 3" xfId="26649" xr:uid="{00000000-0005-0000-0000-0000E1900000}"/>
    <cellStyle name="Total 3 2 2 8 2 4" xfId="26650" xr:uid="{00000000-0005-0000-0000-0000E2900000}"/>
    <cellStyle name="Total 3 2 2 8 3" xfId="26651" xr:uid="{00000000-0005-0000-0000-0000E3900000}"/>
    <cellStyle name="Total 3 2 2 8 3 2" xfId="26652" xr:uid="{00000000-0005-0000-0000-0000E4900000}"/>
    <cellStyle name="Total 3 2 2 8 3 2 2" xfId="26653" xr:uid="{00000000-0005-0000-0000-0000E5900000}"/>
    <cellStyle name="Total 3 2 2 8 3 3" xfId="26654" xr:uid="{00000000-0005-0000-0000-0000E6900000}"/>
    <cellStyle name="Total 3 2 2 8 3 4" xfId="26655" xr:uid="{00000000-0005-0000-0000-0000E7900000}"/>
    <cellStyle name="Total 3 2 2 8 4" xfId="26656" xr:uid="{00000000-0005-0000-0000-0000E8900000}"/>
    <cellStyle name="Total 3 2 2 8 5" xfId="26657" xr:uid="{00000000-0005-0000-0000-0000E9900000}"/>
    <cellStyle name="Total 3 2 2 8 5 2" xfId="26658" xr:uid="{00000000-0005-0000-0000-0000EA900000}"/>
    <cellStyle name="Total 3 2 2 8 6" xfId="26659" xr:uid="{00000000-0005-0000-0000-0000EB900000}"/>
    <cellStyle name="Total 3 2 2 8 7" xfId="26660" xr:uid="{00000000-0005-0000-0000-0000EC900000}"/>
    <cellStyle name="Total 3 2 2 9" xfId="26661" xr:uid="{00000000-0005-0000-0000-0000ED900000}"/>
    <cellStyle name="Total 3 2 2 9 2" xfId="26662" xr:uid="{00000000-0005-0000-0000-0000EE900000}"/>
    <cellStyle name="Total 3 2 2 9 2 2" xfId="26663" xr:uid="{00000000-0005-0000-0000-0000EF900000}"/>
    <cellStyle name="Total 3 2 2 9 2 2 2" xfId="26664" xr:uid="{00000000-0005-0000-0000-0000F0900000}"/>
    <cellStyle name="Total 3 2 2 9 2 3" xfId="26665" xr:uid="{00000000-0005-0000-0000-0000F1900000}"/>
    <cellStyle name="Total 3 2 2 9 2 4" xfId="26666" xr:uid="{00000000-0005-0000-0000-0000F2900000}"/>
    <cellStyle name="Total 3 2 2 9 3" xfId="26667" xr:uid="{00000000-0005-0000-0000-0000F3900000}"/>
    <cellStyle name="Total 3 2 2 9 3 2" xfId="26668" xr:uid="{00000000-0005-0000-0000-0000F4900000}"/>
    <cellStyle name="Total 3 2 2 9 3 2 2" xfId="26669" xr:uid="{00000000-0005-0000-0000-0000F5900000}"/>
    <cellStyle name="Total 3 2 2 9 3 3" xfId="26670" xr:uid="{00000000-0005-0000-0000-0000F6900000}"/>
    <cellStyle name="Total 3 2 2 9 3 4" xfId="26671" xr:uid="{00000000-0005-0000-0000-0000F7900000}"/>
    <cellStyle name="Total 3 2 2 9 4" xfId="26672" xr:uid="{00000000-0005-0000-0000-0000F8900000}"/>
    <cellStyle name="Total 3 2 2 9 5" xfId="26673" xr:uid="{00000000-0005-0000-0000-0000F9900000}"/>
    <cellStyle name="Total 3 2 2 9 5 2" xfId="26674" xr:uid="{00000000-0005-0000-0000-0000FA900000}"/>
    <cellStyle name="Total 3 2 2 9 6" xfId="26675" xr:uid="{00000000-0005-0000-0000-0000FB900000}"/>
    <cellStyle name="Total 3 2 2 9 7" xfId="26676" xr:uid="{00000000-0005-0000-0000-0000FC900000}"/>
    <cellStyle name="Total 3 2 3" xfId="26677" xr:uid="{00000000-0005-0000-0000-0000FD900000}"/>
    <cellStyle name="Total 3 2 3 10" xfId="26678" xr:uid="{00000000-0005-0000-0000-0000FE900000}"/>
    <cellStyle name="Total 3 2 3 10 2" xfId="26679" xr:uid="{00000000-0005-0000-0000-0000FF900000}"/>
    <cellStyle name="Total 3 2 3 10 2 2" xfId="26680" xr:uid="{00000000-0005-0000-0000-000000910000}"/>
    <cellStyle name="Total 3 2 3 10 2 2 2" xfId="26681" xr:uid="{00000000-0005-0000-0000-000001910000}"/>
    <cellStyle name="Total 3 2 3 10 2 3" xfId="26682" xr:uid="{00000000-0005-0000-0000-000002910000}"/>
    <cellStyle name="Total 3 2 3 10 2 4" xfId="26683" xr:uid="{00000000-0005-0000-0000-000003910000}"/>
    <cellStyle name="Total 3 2 3 10 3" xfId="26684" xr:uid="{00000000-0005-0000-0000-000004910000}"/>
    <cellStyle name="Total 3 2 3 10 3 2" xfId="26685" xr:uid="{00000000-0005-0000-0000-000005910000}"/>
    <cellStyle name="Total 3 2 3 10 3 2 2" xfId="26686" xr:uid="{00000000-0005-0000-0000-000006910000}"/>
    <cellStyle name="Total 3 2 3 10 3 3" xfId="26687" xr:uid="{00000000-0005-0000-0000-000007910000}"/>
    <cellStyle name="Total 3 2 3 10 3 4" xfId="26688" xr:uid="{00000000-0005-0000-0000-000008910000}"/>
    <cellStyle name="Total 3 2 3 10 4" xfId="26689" xr:uid="{00000000-0005-0000-0000-000009910000}"/>
    <cellStyle name="Total 3 2 3 10 5" xfId="26690" xr:uid="{00000000-0005-0000-0000-00000A910000}"/>
    <cellStyle name="Total 3 2 3 10 5 2" xfId="26691" xr:uid="{00000000-0005-0000-0000-00000B910000}"/>
    <cellStyle name="Total 3 2 3 10 6" xfId="26692" xr:uid="{00000000-0005-0000-0000-00000C910000}"/>
    <cellStyle name="Total 3 2 3 10 7" xfId="26693" xr:uid="{00000000-0005-0000-0000-00000D910000}"/>
    <cellStyle name="Total 3 2 3 11" xfId="26694" xr:uid="{00000000-0005-0000-0000-00000E910000}"/>
    <cellStyle name="Total 3 2 3 11 2" xfId="26695" xr:uid="{00000000-0005-0000-0000-00000F910000}"/>
    <cellStyle name="Total 3 2 3 11 2 2" xfId="26696" xr:uid="{00000000-0005-0000-0000-000010910000}"/>
    <cellStyle name="Total 3 2 3 11 2 2 2" xfId="26697" xr:uid="{00000000-0005-0000-0000-000011910000}"/>
    <cellStyle name="Total 3 2 3 11 2 3" xfId="26698" xr:uid="{00000000-0005-0000-0000-000012910000}"/>
    <cellStyle name="Total 3 2 3 11 2 4" xfId="26699" xr:uid="{00000000-0005-0000-0000-000013910000}"/>
    <cellStyle name="Total 3 2 3 11 3" xfId="26700" xr:uid="{00000000-0005-0000-0000-000014910000}"/>
    <cellStyle name="Total 3 2 3 11 3 2" xfId="26701" xr:uid="{00000000-0005-0000-0000-000015910000}"/>
    <cellStyle name="Total 3 2 3 11 3 2 2" xfId="26702" xr:uid="{00000000-0005-0000-0000-000016910000}"/>
    <cellStyle name="Total 3 2 3 11 3 3" xfId="26703" xr:uid="{00000000-0005-0000-0000-000017910000}"/>
    <cellStyle name="Total 3 2 3 11 3 4" xfId="26704" xr:uid="{00000000-0005-0000-0000-000018910000}"/>
    <cellStyle name="Total 3 2 3 11 4" xfId="26705" xr:uid="{00000000-0005-0000-0000-000019910000}"/>
    <cellStyle name="Total 3 2 3 11 5" xfId="26706" xr:uid="{00000000-0005-0000-0000-00001A910000}"/>
    <cellStyle name="Total 3 2 3 11 5 2" xfId="26707" xr:uid="{00000000-0005-0000-0000-00001B910000}"/>
    <cellStyle name="Total 3 2 3 11 6" xfId="26708" xr:uid="{00000000-0005-0000-0000-00001C910000}"/>
    <cellStyle name="Total 3 2 3 11 7" xfId="26709" xr:uid="{00000000-0005-0000-0000-00001D910000}"/>
    <cellStyle name="Total 3 2 3 12" xfId="26710" xr:uid="{00000000-0005-0000-0000-00001E910000}"/>
    <cellStyle name="Total 3 2 3 12 2" xfId="26711" xr:uid="{00000000-0005-0000-0000-00001F910000}"/>
    <cellStyle name="Total 3 2 3 12 2 2" xfId="26712" xr:uid="{00000000-0005-0000-0000-000020910000}"/>
    <cellStyle name="Total 3 2 3 12 2 2 2" xfId="26713" xr:uid="{00000000-0005-0000-0000-000021910000}"/>
    <cellStyle name="Total 3 2 3 12 2 3" xfId="26714" xr:uid="{00000000-0005-0000-0000-000022910000}"/>
    <cellStyle name="Total 3 2 3 12 2 4" xfId="26715" xr:uid="{00000000-0005-0000-0000-000023910000}"/>
    <cellStyle name="Total 3 2 3 12 3" xfId="26716" xr:uid="{00000000-0005-0000-0000-000024910000}"/>
    <cellStyle name="Total 3 2 3 12 3 2" xfId="26717" xr:uid="{00000000-0005-0000-0000-000025910000}"/>
    <cellStyle name="Total 3 2 3 12 3 2 2" xfId="26718" xr:uid="{00000000-0005-0000-0000-000026910000}"/>
    <cellStyle name="Total 3 2 3 12 3 3" xfId="26719" xr:uid="{00000000-0005-0000-0000-000027910000}"/>
    <cellStyle name="Total 3 2 3 12 3 4" xfId="26720" xr:uid="{00000000-0005-0000-0000-000028910000}"/>
    <cellStyle name="Total 3 2 3 12 4" xfId="26721" xr:uid="{00000000-0005-0000-0000-000029910000}"/>
    <cellStyle name="Total 3 2 3 12 5" xfId="26722" xr:uid="{00000000-0005-0000-0000-00002A910000}"/>
    <cellStyle name="Total 3 2 3 12 5 2" xfId="26723" xr:uid="{00000000-0005-0000-0000-00002B910000}"/>
    <cellStyle name="Total 3 2 3 12 6" xfId="26724" xr:uid="{00000000-0005-0000-0000-00002C910000}"/>
    <cellStyle name="Total 3 2 3 12 7" xfId="26725" xr:uid="{00000000-0005-0000-0000-00002D910000}"/>
    <cellStyle name="Total 3 2 3 13" xfId="26726" xr:uid="{00000000-0005-0000-0000-00002E910000}"/>
    <cellStyle name="Total 3 2 3 13 2" xfId="26727" xr:uid="{00000000-0005-0000-0000-00002F910000}"/>
    <cellStyle name="Total 3 2 3 13 2 2" xfId="26728" xr:uid="{00000000-0005-0000-0000-000030910000}"/>
    <cellStyle name="Total 3 2 3 13 2 2 2" xfId="26729" xr:uid="{00000000-0005-0000-0000-000031910000}"/>
    <cellStyle name="Total 3 2 3 13 2 3" xfId="26730" xr:uid="{00000000-0005-0000-0000-000032910000}"/>
    <cellStyle name="Total 3 2 3 13 2 4" xfId="26731" xr:uid="{00000000-0005-0000-0000-000033910000}"/>
    <cellStyle name="Total 3 2 3 13 3" xfId="26732" xr:uid="{00000000-0005-0000-0000-000034910000}"/>
    <cellStyle name="Total 3 2 3 13 3 2" xfId="26733" xr:uid="{00000000-0005-0000-0000-000035910000}"/>
    <cellStyle name="Total 3 2 3 13 3 2 2" xfId="26734" xr:uid="{00000000-0005-0000-0000-000036910000}"/>
    <cellStyle name="Total 3 2 3 13 3 3" xfId="26735" xr:uid="{00000000-0005-0000-0000-000037910000}"/>
    <cellStyle name="Total 3 2 3 13 3 4" xfId="26736" xr:uid="{00000000-0005-0000-0000-000038910000}"/>
    <cellStyle name="Total 3 2 3 13 4" xfId="26737" xr:uid="{00000000-0005-0000-0000-000039910000}"/>
    <cellStyle name="Total 3 2 3 13 5" xfId="26738" xr:uid="{00000000-0005-0000-0000-00003A910000}"/>
    <cellStyle name="Total 3 2 3 13 5 2" xfId="26739" xr:uid="{00000000-0005-0000-0000-00003B910000}"/>
    <cellStyle name="Total 3 2 3 13 6" xfId="26740" xr:uid="{00000000-0005-0000-0000-00003C910000}"/>
    <cellStyle name="Total 3 2 3 13 7" xfId="26741" xr:uid="{00000000-0005-0000-0000-00003D910000}"/>
    <cellStyle name="Total 3 2 3 14" xfId="26742" xr:uid="{00000000-0005-0000-0000-00003E910000}"/>
    <cellStyle name="Total 3 2 3 14 2" xfId="26743" xr:uid="{00000000-0005-0000-0000-00003F910000}"/>
    <cellStyle name="Total 3 2 3 14 2 2" xfId="26744" xr:uid="{00000000-0005-0000-0000-000040910000}"/>
    <cellStyle name="Total 3 2 3 14 2 2 2" xfId="26745" xr:uid="{00000000-0005-0000-0000-000041910000}"/>
    <cellStyle name="Total 3 2 3 14 2 3" xfId="26746" xr:uid="{00000000-0005-0000-0000-000042910000}"/>
    <cellStyle name="Total 3 2 3 14 2 4" xfId="26747" xr:uid="{00000000-0005-0000-0000-000043910000}"/>
    <cellStyle name="Total 3 2 3 14 3" xfId="26748" xr:uid="{00000000-0005-0000-0000-000044910000}"/>
    <cellStyle name="Total 3 2 3 14 3 2" xfId="26749" xr:uid="{00000000-0005-0000-0000-000045910000}"/>
    <cellStyle name="Total 3 2 3 14 3 2 2" xfId="26750" xr:uid="{00000000-0005-0000-0000-000046910000}"/>
    <cellStyle name="Total 3 2 3 14 3 3" xfId="26751" xr:uid="{00000000-0005-0000-0000-000047910000}"/>
    <cellStyle name="Total 3 2 3 14 3 4" xfId="26752" xr:uid="{00000000-0005-0000-0000-000048910000}"/>
    <cellStyle name="Total 3 2 3 14 4" xfId="26753" xr:uid="{00000000-0005-0000-0000-000049910000}"/>
    <cellStyle name="Total 3 2 3 14 4 2" xfId="26754" xr:uid="{00000000-0005-0000-0000-00004A910000}"/>
    <cellStyle name="Total 3 2 3 14 5" xfId="26755" xr:uid="{00000000-0005-0000-0000-00004B910000}"/>
    <cellStyle name="Total 3 2 3 14 6" xfId="26756" xr:uid="{00000000-0005-0000-0000-00004C910000}"/>
    <cellStyle name="Total 3 2 3 15" xfId="26757" xr:uid="{00000000-0005-0000-0000-00004D910000}"/>
    <cellStyle name="Total 3 2 3 15 2" xfId="26758" xr:uid="{00000000-0005-0000-0000-00004E910000}"/>
    <cellStyle name="Total 3 2 3 15 2 2" xfId="26759" xr:uid="{00000000-0005-0000-0000-00004F910000}"/>
    <cellStyle name="Total 3 2 3 15 3" xfId="26760" xr:uid="{00000000-0005-0000-0000-000050910000}"/>
    <cellStyle name="Total 3 2 3 15 4" xfId="26761" xr:uid="{00000000-0005-0000-0000-000051910000}"/>
    <cellStyle name="Total 3 2 3 16" xfId="26762" xr:uid="{00000000-0005-0000-0000-000052910000}"/>
    <cellStyle name="Total 3 2 3 17" xfId="26763" xr:uid="{00000000-0005-0000-0000-000053910000}"/>
    <cellStyle name="Total 3 2 3 2" xfId="26764" xr:uid="{00000000-0005-0000-0000-000054910000}"/>
    <cellStyle name="Total 3 2 3 2 2" xfId="26765" xr:uid="{00000000-0005-0000-0000-000055910000}"/>
    <cellStyle name="Total 3 2 3 2 2 2" xfId="26766" xr:uid="{00000000-0005-0000-0000-000056910000}"/>
    <cellStyle name="Total 3 2 3 2 2 2 2" xfId="26767" xr:uid="{00000000-0005-0000-0000-000057910000}"/>
    <cellStyle name="Total 3 2 3 2 2 3" xfId="26768" xr:uid="{00000000-0005-0000-0000-000058910000}"/>
    <cellStyle name="Total 3 2 3 2 2 4" xfId="26769" xr:uid="{00000000-0005-0000-0000-000059910000}"/>
    <cellStyle name="Total 3 2 3 2 3" xfId="26770" xr:uid="{00000000-0005-0000-0000-00005A910000}"/>
    <cellStyle name="Total 3 2 3 2 3 2" xfId="26771" xr:uid="{00000000-0005-0000-0000-00005B910000}"/>
    <cellStyle name="Total 3 2 3 2 3 2 2" xfId="26772" xr:uid="{00000000-0005-0000-0000-00005C910000}"/>
    <cellStyle name="Total 3 2 3 2 3 3" xfId="26773" xr:uid="{00000000-0005-0000-0000-00005D910000}"/>
    <cellStyle name="Total 3 2 3 2 3 4" xfId="26774" xr:uid="{00000000-0005-0000-0000-00005E910000}"/>
    <cellStyle name="Total 3 2 3 2 4" xfId="26775" xr:uid="{00000000-0005-0000-0000-00005F910000}"/>
    <cellStyle name="Total 3 2 3 2 5" xfId="26776" xr:uid="{00000000-0005-0000-0000-000060910000}"/>
    <cellStyle name="Total 3 2 3 2 6" xfId="26777" xr:uid="{00000000-0005-0000-0000-000061910000}"/>
    <cellStyle name="Total 3 2 3 2 7" xfId="26778" xr:uid="{00000000-0005-0000-0000-000062910000}"/>
    <cellStyle name="Total 3 2 3 3" xfId="26779" xr:uid="{00000000-0005-0000-0000-000063910000}"/>
    <cellStyle name="Total 3 2 3 3 2" xfId="26780" xr:uid="{00000000-0005-0000-0000-000064910000}"/>
    <cellStyle name="Total 3 2 3 3 2 2" xfId="26781" xr:uid="{00000000-0005-0000-0000-000065910000}"/>
    <cellStyle name="Total 3 2 3 3 2 2 2" xfId="26782" xr:uid="{00000000-0005-0000-0000-000066910000}"/>
    <cellStyle name="Total 3 2 3 3 2 3" xfId="26783" xr:uid="{00000000-0005-0000-0000-000067910000}"/>
    <cellStyle name="Total 3 2 3 3 2 4" xfId="26784" xr:uid="{00000000-0005-0000-0000-000068910000}"/>
    <cellStyle name="Total 3 2 3 3 3" xfId="26785" xr:uid="{00000000-0005-0000-0000-000069910000}"/>
    <cellStyle name="Total 3 2 3 3 3 2" xfId="26786" xr:uid="{00000000-0005-0000-0000-00006A910000}"/>
    <cellStyle name="Total 3 2 3 3 3 2 2" xfId="26787" xr:uid="{00000000-0005-0000-0000-00006B910000}"/>
    <cellStyle name="Total 3 2 3 3 3 3" xfId="26788" xr:uid="{00000000-0005-0000-0000-00006C910000}"/>
    <cellStyle name="Total 3 2 3 3 3 4" xfId="26789" xr:uid="{00000000-0005-0000-0000-00006D910000}"/>
    <cellStyle name="Total 3 2 3 3 4" xfId="26790" xr:uid="{00000000-0005-0000-0000-00006E910000}"/>
    <cellStyle name="Total 3 2 3 3 5" xfId="26791" xr:uid="{00000000-0005-0000-0000-00006F910000}"/>
    <cellStyle name="Total 3 2 3 3 5 2" xfId="26792" xr:uid="{00000000-0005-0000-0000-000070910000}"/>
    <cellStyle name="Total 3 2 3 3 6" xfId="26793" xr:uid="{00000000-0005-0000-0000-000071910000}"/>
    <cellStyle name="Total 3 2 3 3 7" xfId="26794" xr:uid="{00000000-0005-0000-0000-000072910000}"/>
    <cellStyle name="Total 3 2 3 4" xfId="26795" xr:uid="{00000000-0005-0000-0000-000073910000}"/>
    <cellStyle name="Total 3 2 3 4 2" xfId="26796" xr:uid="{00000000-0005-0000-0000-000074910000}"/>
    <cellStyle name="Total 3 2 3 4 2 2" xfId="26797" xr:uid="{00000000-0005-0000-0000-000075910000}"/>
    <cellStyle name="Total 3 2 3 4 2 2 2" xfId="26798" xr:uid="{00000000-0005-0000-0000-000076910000}"/>
    <cellStyle name="Total 3 2 3 4 2 3" xfId="26799" xr:uid="{00000000-0005-0000-0000-000077910000}"/>
    <cellStyle name="Total 3 2 3 4 2 4" xfId="26800" xr:uid="{00000000-0005-0000-0000-000078910000}"/>
    <cellStyle name="Total 3 2 3 4 3" xfId="26801" xr:uid="{00000000-0005-0000-0000-000079910000}"/>
    <cellStyle name="Total 3 2 3 4 3 2" xfId="26802" xr:uid="{00000000-0005-0000-0000-00007A910000}"/>
    <cellStyle name="Total 3 2 3 4 3 2 2" xfId="26803" xr:uid="{00000000-0005-0000-0000-00007B910000}"/>
    <cellStyle name="Total 3 2 3 4 3 3" xfId="26804" xr:uid="{00000000-0005-0000-0000-00007C910000}"/>
    <cellStyle name="Total 3 2 3 4 3 4" xfId="26805" xr:uid="{00000000-0005-0000-0000-00007D910000}"/>
    <cellStyle name="Total 3 2 3 4 4" xfId="26806" xr:uid="{00000000-0005-0000-0000-00007E910000}"/>
    <cellStyle name="Total 3 2 3 4 5" xfId="26807" xr:uid="{00000000-0005-0000-0000-00007F910000}"/>
    <cellStyle name="Total 3 2 3 4 5 2" xfId="26808" xr:uid="{00000000-0005-0000-0000-000080910000}"/>
    <cellStyle name="Total 3 2 3 4 6" xfId="26809" xr:uid="{00000000-0005-0000-0000-000081910000}"/>
    <cellStyle name="Total 3 2 3 4 7" xfId="26810" xr:uid="{00000000-0005-0000-0000-000082910000}"/>
    <cellStyle name="Total 3 2 3 5" xfId="26811" xr:uid="{00000000-0005-0000-0000-000083910000}"/>
    <cellStyle name="Total 3 2 3 5 2" xfId="26812" xr:uid="{00000000-0005-0000-0000-000084910000}"/>
    <cellStyle name="Total 3 2 3 5 2 2" xfId="26813" xr:uid="{00000000-0005-0000-0000-000085910000}"/>
    <cellStyle name="Total 3 2 3 5 2 2 2" xfId="26814" xr:uid="{00000000-0005-0000-0000-000086910000}"/>
    <cellStyle name="Total 3 2 3 5 2 3" xfId="26815" xr:uid="{00000000-0005-0000-0000-000087910000}"/>
    <cellStyle name="Total 3 2 3 5 2 4" xfId="26816" xr:uid="{00000000-0005-0000-0000-000088910000}"/>
    <cellStyle name="Total 3 2 3 5 3" xfId="26817" xr:uid="{00000000-0005-0000-0000-000089910000}"/>
    <cellStyle name="Total 3 2 3 5 3 2" xfId="26818" xr:uid="{00000000-0005-0000-0000-00008A910000}"/>
    <cellStyle name="Total 3 2 3 5 3 2 2" xfId="26819" xr:uid="{00000000-0005-0000-0000-00008B910000}"/>
    <cellStyle name="Total 3 2 3 5 3 3" xfId="26820" xr:uid="{00000000-0005-0000-0000-00008C910000}"/>
    <cellStyle name="Total 3 2 3 5 3 4" xfId="26821" xr:uid="{00000000-0005-0000-0000-00008D910000}"/>
    <cellStyle name="Total 3 2 3 5 4" xfId="26822" xr:uid="{00000000-0005-0000-0000-00008E910000}"/>
    <cellStyle name="Total 3 2 3 5 5" xfId="26823" xr:uid="{00000000-0005-0000-0000-00008F910000}"/>
    <cellStyle name="Total 3 2 3 5 5 2" xfId="26824" xr:uid="{00000000-0005-0000-0000-000090910000}"/>
    <cellStyle name="Total 3 2 3 5 6" xfId="26825" xr:uid="{00000000-0005-0000-0000-000091910000}"/>
    <cellStyle name="Total 3 2 3 5 7" xfId="26826" xr:uid="{00000000-0005-0000-0000-000092910000}"/>
    <cellStyle name="Total 3 2 3 6" xfId="26827" xr:uid="{00000000-0005-0000-0000-000093910000}"/>
    <cellStyle name="Total 3 2 3 6 2" xfId="26828" xr:uid="{00000000-0005-0000-0000-000094910000}"/>
    <cellStyle name="Total 3 2 3 6 2 2" xfId="26829" xr:uid="{00000000-0005-0000-0000-000095910000}"/>
    <cellStyle name="Total 3 2 3 6 2 2 2" xfId="26830" xr:uid="{00000000-0005-0000-0000-000096910000}"/>
    <cellStyle name="Total 3 2 3 6 2 3" xfId="26831" xr:uid="{00000000-0005-0000-0000-000097910000}"/>
    <cellStyle name="Total 3 2 3 6 2 4" xfId="26832" xr:uid="{00000000-0005-0000-0000-000098910000}"/>
    <cellStyle name="Total 3 2 3 6 3" xfId="26833" xr:uid="{00000000-0005-0000-0000-000099910000}"/>
    <cellStyle name="Total 3 2 3 6 3 2" xfId="26834" xr:uid="{00000000-0005-0000-0000-00009A910000}"/>
    <cellStyle name="Total 3 2 3 6 3 2 2" xfId="26835" xr:uid="{00000000-0005-0000-0000-00009B910000}"/>
    <cellStyle name="Total 3 2 3 6 3 3" xfId="26836" xr:uid="{00000000-0005-0000-0000-00009C910000}"/>
    <cellStyle name="Total 3 2 3 6 3 4" xfId="26837" xr:uid="{00000000-0005-0000-0000-00009D910000}"/>
    <cellStyle name="Total 3 2 3 6 4" xfId="26838" xr:uid="{00000000-0005-0000-0000-00009E910000}"/>
    <cellStyle name="Total 3 2 3 6 5" xfId="26839" xr:uid="{00000000-0005-0000-0000-00009F910000}"/>
    <cellStyle name="Total 3 2 3 6 5 2" xfId="26840" xr:uid="{00000000-0005-0000-0000-0000A0910000}"/>
    <cellStyle name="Total 3 2 3 6 6" xfId="26841" xr:uid="{00000000-0005-0000-0000-0000A1910000}"/>
    <cellStyle name="Total 3 2 3 6 7" xfId="26842" xr:uid="{00000000-0005-0000-0000-0000A2910000}"/>
    <cellStyle name="Total 3 2 3 7" xfId="26843" xr:uid="{00000000-0005-0000-0000-0000A3910000}"/>
    <cellStyle name="Total 3 2 3 7 2" xfId="26844" xr:uid="{00000000-0005-0000-0000-0000A4910000}"/>
    <cellStyle name="Total 3 2 3 7 2 2" xfId="26845" xr:uid="{00000000-0005-0000-0000-0000A5910000}"/>
    <cellStyle name="Total 3 2 3 7 2 2 2" xfId="26846" xr:uid="{00000000-0005-0000-0000-0000A6910000}"/>
    <cellStyle name="Total 3 2 3 7 2 3" xfId="26847" xr:uid="{00000000-0005-0000-0000-0000A7910000}"/>
    <cellStyle name="Total 3 2 3 7 2 4" xfId="26848" xr:uid="{00000000-0005-0000-0000-0000A8910000}"/>
    <cellStyle name="Total 3 2 3 7 3" xfId="26849" xr:uid="{00000000-0005-0000-0000-0000A9910000}"/>
    <cellStyle name="Total 3 2 3 7 3 2" xfId="26850" xr:uid="{00000000-0005-0000-0000-0000AA910000}"/>
    <cellStyle name="Total 3 2 3 7 3 2 2" xfId="26851" xr:uid="{00000000-0005-0000-0000-0000AB910000}"/>
    <cellStyle name="Total 3 2 3 7 3 3" xfId="26852" xr:uid="{00000000-0005-0000-0000-0000AC910000}"/>
    <cellStyle name="Total 3 2 3 7 3 4" xfId="26853" xr:uid="{00000000-0005-0000-0000-0000AD910000}"/>
    <cellStyle name="Total 3 2 3 7 4" xfId="26854" xr:uid="{00000000-0005-0000-0000-0000AE910000}"/>
    <cellStyle name="Total 3 2 3 7 5" xfId="26855" xr:uid="{00000000-0005-0000-0000-0000AF910000}"/>
    <cellStyle name="Total 3 2 3 7 5 2" xfId="26856" xr:uid="{00000000-0005-0000-0000-0000B0910000}"/>
    <cellStyle name="Total 3 2 3 7 6" xfId="26857" xr:uid="{00000000-0005-0000-0000-0000B1910000}"/>
    <cellStyle name="Total 3 2 3 7 7" xfId="26858" xr:uid="{00000000-0005-0000-0000-0000B2910000}"/>
    <cellStyle name="Total 3 2 3 8" xfId="26859" xr:uid="{00000000-0005-0000-0000-0000B3910000}"/>
    <cellStyle name="Total 3 2 3 8 2" xfId="26860" xr:uid="{00000000-0005-0000-0000-0000B4910000}"/>
    <cellStyle name="Total 3 2 3 8 2 2" xfId="26861" xr:uid="{00000000-0005-0000-0000-0000B5910000}"/>
    <cellStyle name="Total 3 2 3 8 2 2 2" xfId="26862" xr:uid="{00000000-0005-0000-0000-0000B6910000}"/>
    <cellStyle name="Total 3 2 3 8 2 3" xfId="26863" xr:uid="{00000000-0005-0000-0000-0000B7910000}"/>
    <cellStyle name="Total 3 2 3 8 2 4" xfId="26864" xr:uid="{00000000-0005-0000-0000-0000B8910000}"/>
    <cellStyle name="Total 3 2 3 8 3" xfId="26865" xr:uid="{00000000-0005-0000-0000-0000B9910000}"/>
    <cellStyle name="Total 3 2 3 8 3 2" xfId="26866" xr:uid="{00000000-0005-0000-0000-0000BA910000}"/>
    <cellStyle name="Total 3 2 3 8 3 2 2" xfId="26867" xr:uid="{00000000-0005-0000-0000-0000BB910000}"/>
    <cellStyle name="Total 3 2 3 8 3 3" xfId="26868" xr:uid="{00000000-0005-0000-0000-0000BC910000}"/>
    <cellStyle name="Total 3 2 3 8 3 4" xfId="26869" xr:uid="{00000000-0005-0000-0000-0000BD910000}"/>
    <cellStyle name="Total 3 2 3 8 4" xfId="26870" xr:uid="{00000000-0005-0000-0000-0000BE910000}"/>
    <cellStyle name="Total 3 2 3 8 5" xfId="26871" xr:uid="{00000000-0005-0000-0000-0000BF910000}"/>
    <cellStyle name="Total 3 2 3 8 5 2" xfId="26872" xr:uid="{00000000-0005-0000-0000-0000C0910000}"/>
    <cellStyle name="Total 3 2 3 8 6" xfId="26873" xr:uid="{00000000-0005-0000-0000-0000C1910000}"/>
    <cellStyle name="Total 3 2 3 8 7" xfId="26874" xr:uid="{00000000-0005-0000-0000-0000C2910000}"/>
    <cellStyle name="Total 3 2 3 9" xfId="26875" xr:uid="{00000000-0005-0000-0000-0000C3910000}"/>
    <cellStyle name="Total 3 2 3 9 2" xfId="26876" xr:uid="{00000000-0005-0000-0000-0000C4910000}"/>
    <cellStyle name="Total 3 2 3 9 2 2" xfId="26877" xr:uid="{00000000-0005-0000-0000-0000C5910000}"/>
    <cellStyle name="Total 3 2 3 9 2 2 2" xfId="26878" xr:uid="{00000000-0005-0000-0000-0000C6910000}"/>
    <cellStyle name="Total 3 2 3 9 2 3" xfId="26879" xr:uid="{00000000-0005-0000-0000-0000C7910000}"/>
    <cellStyle name="Total 3 2 3 9 2 4" xfId="26880" xr:uid="{00000000-0005-0000-0000-0000C8910000}"/>
    <cellStyle name="Total 3 2 3 9 3" xfId="26881" xr:uid="{00000000-0005-0000-0000-0000C9910000}"/>
    <cellStyle name="Total 3 2 3 9 3 2" xfId="26882" xr:uid="{00000000-0005-0000-0000-0000CA910000}"/>
    <cellStyle name="Total 3 2 3 9 3 2 2" xfId="26883" xr:uid="{00000000-0005-0000-0000-0000CB910000}"/>
    <cellStyle name="Total 3 2 3 9 3 3" xfId="26884" xr:uid="{00000000-0005-0000-0000-0000CC910000}"/>
    <cellStyle name="Total 3 2 3 9 3 4" xfId="26885" xr:uid="{00000000-0005-0000-0000-0000CD910000}"/>
    <cellStyle name="Total 3 2 3 9 4" xfId="26886" xr:uid="{00000000-0005-0000-0000-0000CE910000}"/>
    <cellStyle name="Total 3 2 3 9 5" xfId="26887" xr:uid="{00000000-0005-0000-0000-0000CF910000}"/>
    <cellStyle name="Total 3 2 3 9 5 2" xfId="26888" xr:uid="{00000000-0005-0000-0000-0000D0910000}"/>
    <cellStyle name="Total 3 2 3 9 6" xfId="26889" xr:uid="{00000000-0005-0000-0000-0000D1910000}"/>
    <cellStyle name="Total 3 2 3 9 7" xfId="26890" xr:uid="{00000000-0005-0000-0000-0000D2910000}"/>
    <cellStyle name="Total 3 2 4" xfId="26891" xr:uid="{00000000-0005-0000-0000-0000D3910000}"/>
    <cellStyle name="Total 3 2 4 2" xfId="26892" xr:uid="{00000000-0005-0000-0000-0000D4910000}"/>
    <cellStyle name="Total 3 2 4 2 2" xfId="26893" xr:uid="{00000000-0005-0000-0000-0000D5910000}"/>
    <cellStyle name="Total 3 2 4 2 2 2" xfId="26894" xr:uid="{00000000-0005-0000-0000-0000D6910000}"/>
    <cellStyle name="Total 3 2 4 2 3" xfId="26895" xr:uid="{00000000-0005-0000-0000-0000D7910000}"/>
    <cellStyle name="Total 3 2 4 2 4" xfId="26896" xr:uid="{00000000-0005-0000-0000-0000D8910000}"/>
    <cellStyle name="Total 3 2 4 3" xfId="26897" xr:uid="{00000000-0005-0000-0000-0000D9910000}"/>
    <cellStyle name="Total 3 2 4 3 2" xfId="26898" xr:uid="{00000000-0005-0000-0000-0000DA910000}"/>
    <cellStyle name="Total 3 2 4 3 2 2" xfId="26899" xr:uid="{00000000-0005-0000-0000-0000DB910000}"/>
    <cellStyle name="Total 3 2 4 3 3" xfId="26900" xr:uid="{00000000-0005-0000-0000-0000DC910000}"/>
    <cellStyle name="Total 3 2 4 3 4" xfId="26901" xr:uid="{00000000-0005-0000-0000-0000DD910000}"/>
    <cellStyle name="Total 3 2 4 4" xfId="26902" xr:uid="{00000000-0005-0000-0000-0000DE910000}"/>
    <cellStyle name="Total 3 2 4 5" xfId="26903" xr:uid="{00000000-0005-0000-0000-0000DF910000}"/>
    <cellStyle name="Total 3 2 4 6" xfId="26904" xr:uid="{00000000-0005-0000-0000-0000E0910000}"/>
    <cellStyle name="Total 3 2 4 7" xfId="26905" xr:uid="{00000000-0005-0000-0000-0000E1910000}"/>
    <cellStyle name="Total 3 2 5" xfId="26906" xr:uid="{00000000-0005-0000-0000-0000E2910000}"/>
    <cellStyle name="Total 3 2 5 2" xfId="26907" xr:uid="{00000000-0005-0000-0000-0000E3910000}"/>
    <cellStyle name="Total 3 2 5 2 2" xfId="26908" xr:uid="{00000000-0005-0000-0000-0000E4910000}"/>
    <cellStyle name="Total 3 2 5 2 2 2" xfId="26909" xr:uid="{00000000-0005-0000-0000-0000E5910000}"/>
    <cellStyle name="Total 3 2 5 2 3" xfId="26910" xr:uid="{00000000-0005-0000-0000-0000E6910000}"/>
    <cellStyle name="Total 3 2 5 2 4" xfId="26911" xr:uid="{00000000-0005-0000-0000-0000E7910000}"/>
    <cellStyle name="Total 3 2 5 3" xfId="26912" xr:uid="{00000000-0005-0000-0000-0000E8910000}"/>
    <cellStyle name="Total 3 2 5 3 2" xfId="26913" xr:uid="{00000000-0005-0000-0000-0000E9910000}"/>
    <cellStyle name="Total 3 2 5 3 2 2" xfId="26914" xr:uid="{00000000-0005-0000-0000-0000EA910000}"/>
    <cellStyle name="Total 3 2 5 3 3" xfId="26915" xr:uid="{00000000-0005-0000-0000-0000EB910000}"/>
    <cellStyle name="Total 3 2 5 3 4" xfId="26916" xr:uid="{00000000-0005-0000-0000-0000EC910000}"/>
    <cellStyle name="Total 3 2 5 4" xfId="26917" xr:uid="{00000000-0005-0000-0000-0000ED910000}"/>
    <cellStyle name="Total 3 2 5 5" xfId="26918" xr:uid="{00000000-0005-0000-0000-0000EE910000}"/>
    <cellStyle name="Total 3 2 5 5 2" xfId="26919" xr:uid="{00000000-0005-0000-0000-0000EF910000}"/>
    <cellStyle name="Total 3 2 5 6" xfId="26920" xr:uid="{00000000-0005-0000-0000-0000F0910000}"/>
    <cellStyle name="Total 3 2 5 7" xfId="26921" xr:uid="{00000000-0005-0000-0000-0000F1910000}"/>
    <cellStyle name="Total 3 2 6" xfId="26922" xr:uid="{00000000-0005-0000-0000-0000F2910000}"/>
    <cellStyle name="Total 3 2 6 2" xfId="26923" xr:uid="{00000000-0005-0000-0000-0000F3910000}"/>
    <cellStyle name="Total 3 2 6 2 2" xfId="26924" xr:uid="{00000000-0005-0000-0000-0000F4910000}"/>
    <cellStyle name="Total 3 2 6 2 2 2" xfId="26925" xr:uid="{00000000-0005-0000-0000-0000F5910000}"/>
    <cellStyle name="Total 3 2 6 2 3" xfId="26926" xr:uid="{00000000-0005-0000-0000-0000F6910000}"/>
    <cellStyle name="Total 3 2 6 2 4" xfId="26927" xr:uid="{00000000-0005-0000-0000-0000F7910000}"/>
    <cellStyle name="Total 3 2 6 3" xfId="26928" xr:uid="{00000000-0005-0000-0000-0000F8910000}"/>
    <cellStyle name="Total 3 2 6 3 2" xfId="26929" xr:uid="{00000000-0005-0000-0000-0000F9910000}"/>
    <cellStyle name="Total 3 2 6 3 2 2" xfId="26930" xr:uid="{00000000-0005-0000-0000-0000FA910000}"/>
    <cellStyle name="Total 3 2 6 3 3" xfId="26931" xr:uid="{00000000-0005-0000-0000-0000FB910000}"/>
    <cellStyle name="Total 3 2 6 3 4" xfId="26932" xr:uid="{00000000-0005-0000-0000-0000FC910000}"/>
    <cellStyle name="Total 3 2 6 4" xfId="26933" xr:uid="{00000000-0005-0000-0000-0000FD910000}"/>
    <cellStyle name="Total 3 2 6 5" xfId="26934" xr:uid="{00000000-0005-0000-0000-0000FE910000}"/>
    <cellStyle name="Total 3 2 6 5 2" xfId="26935" xr:uid="{00000000-0005-0000-0000-0000FF910000}"/>
    <cellStyle name="Total 3 2 6 6" xfId="26936" xr:uid="{00000000-0005-0000-0000-000000920000}"/>
    <cellStyle name="Total 3 2 6 7" xfId="26937" xr:uid="{00000000-0005-0000-0000-000001920000}"/>
    <cellStyle name="Total 3 2 7" xfId="26938" xr:uid="{00000000-0005-0000-0000-000002920000}"/>
    <cellStyle name="Total 3 2 7 2" xfId="26939" xr:uid="{00000000-0005-0000-0000-000003920000}"/>
    <cellStyle name="Total 3 2 7 2 2" xfId="26940" xr:uid="{00000000-0005-0000-0000-000004920000}"/>
    <cellStyle name="Total 3 2 7 2 2 2" xfId="26941" xr:uid="{00000000-0005-0000-0000-000005920000}"/>
    <cellStyle name="Total 3 2 7 2 3" xfId="26942" xr:uid="{00000000-0005-0000-0000-000006920000}"/>
    <cellStyle name="Total 3 2 7 2 4" xfId="26943" xr:uid="{00000000-0005-0000-0000-000007920000}"/>
    <cellStyle name="Total 3 2 7 3" xfId="26944" xr:uid="{00000000-0005-0000-0000-000008920000}"/>
    <cellStyle name="Total 3 2 7 3 2" xfId="26945" xr:uid="{00000000-0005-0000-0000-000009920000}"/>
    <cellStyle name="Total 3 2 7 3 2 2" xfId="26946" xr:uid="{00000000-0005-0000-0000-00000A920000}"/>
    <cellStyle name="Total 3 2 7 3 3" xfId="26947" xr:uid="{00000000-0005-0000-0000-00000B920000}"/>
    <cellStyle name="Total 3 2 7 3 4" xfId="26948" xr:uid="{00000000-0005-0000-0000-00000C920000}"/>
    <cellStyle name="Total 3 2 7 4" xfId="26949" xr:uid="{00000000-0005-0000-0000-00000D920000}"/>
    <cellStyle name="Total 3 2 7 5" xfId="26950" xr:uid="{00000000-0005-0000-0000-00000E920000}"/>
    <cellStyle name="Total 3 2 7 5 2" xfId="26951" xr:uid="{00000000-0005-0000-0000-00000F920000}"/>
    <cellStyle name="Total 3 2 7 6" xfId="26952" xr:uid="{00000000-0005-0000-0000-000010920000}"/>
    <cellStyle name="Total 3 2 7 7" xfId="26953" xr:uid="{00000000-0005-0000-0000-000011920000}"/>
    <cellStyle name="Total 3 2 8" xfId="26954" xr:uid="{00000000-0005-0000-0000-000012920000}"/>
    <cellStyle name="Total 3 2 8 2" xfId="26955" xr:uid="{00000000-0005-0000-0000-000013920000}"/>
    <cellStyle name="Total 3 2 8 2 2" xfId="26956" xr:uid="{00000000-0005-0000-0000-000014920000}"/>
    <cellStyle name="Total 3 2 8 2 2 2" xfId="26957" xr:uid="{00000000-0005-0000-0000-000015920000}"/>
    <cellStyle name="Total 3 2 8 2 3" xfId="26958" xr:uid="{00000000-0005-0000-0000-000016920000}"/>
    <cellStyle name="Total 3 2 8 2 4" xfId="26959" xr:uid="{00000000-0005-0000-0000-000017920000}"/>
    <cellStyle name="Total 3 2 8 3" xfId="26960" xr:uid="{00000000-0005-0000-0000-000018920000}"/>
    <cellStyle name="Total 3 2 8 3 2" xfId="26961" xr:uid="{00000000-0005-0000-0000-000019920000}"/>
    <cellStyle name="Total 3 2 8 3 2 2" xfId="26962" xr:uid="{00000000-0005-0000-0000-00001A920000}"/>
    <cellStyle name="Total 3 2 8 3 3" xfId="26963" xr:uid="{00000000-0005-0000-0000-00001B920000}"/>
    <cellStyle name="Total 3 2 8 3 4" xfId="26964" xr:uid="{00000000-0005-0000-0000-00001C920000}"/>
    <cellStyle name="Total 3 2 8 4" xfId="26965" xr:uid="{00000000-0005-0000-0000-00001D920000}"/>
    <cellStyle name="Total 3 2 8 5" xfId="26966" xr:uid="{00000000-0005-0000-0000-00001E920000}"/>
    <cellStyle name="Total 3 2 8 5 2" xfId="26967" xr:uid="{00000000-0005-0000-0000-00001F920000}"/>
    <cellStyle name="Total 3 2 8 6" xfId="26968" xr:uid="{00000000-0005-0000-0000-000020920000}"/>
    <cellStyle name="Total 3 2 8 7" xfId="26969" xr:uid="{00000000-0005-0000-0000-000021920000}"/>
    <cellStyle name="Total 3 2 9" xfId="26970" xr:uid="{00000000-0005-0000-0000-000022920000}"/>
    <cellStyle name="Total 3 2 9 2" xfId="26971" xr:uid="{00000000-0005-0000-0000-000023920000}"/>
    <cellStyle name="Total 3 2 9 2 2" xfId="26972" xr:uid="{00000000-0005-0000-0000-000024920000}"/>
    <cellStyle name="Total 3 2 9 2 2 2" xfId="26973" xr:uid="{00000000-0005-0000-0000-000025920000}"/>
    <cellStyle name="Total 3 2 9 2 3" xfId="26974" xr:uid="{00000000-0005-0000-0000-000026920000}"/>
    <cellStyle name="Total 3 2 9 2 4" xfId="26975" xr:uid="{00000000-0005-0000-0000-000027920000}"/>
    <cellStyle name="Total 3 2 9 3" xfId="26976" xr:uid="{00000000-0005-0000-0000-000028920000}"/>
    <cellStyle name="Total 3 2 9 3 2" xfId="26977" xr:uid="{00000000-0005-0000-0000-000029920000}"/>
    <cellStyle name="Total 3 2 9 3 2 2" xfId="26978" xr:uid="{00000000-0005-0000-0000-00002A920000}"/>
    <cellStyle name="Total 3 2 9 3 3" xfId="26979" xr:uid="{00000000-0005-0000-0000-00002B920000}"/>
    <cellStyle name="Total 3 2 9 3 4" xfId="26980" xr:uid="{00000000-0005-0000-0000-00002C920000}"/>
    <cellStyle name="Total 3 2 9 4" xfId="26981" xr:uid="{00000000-0005-0000-0000-00002D920000}"/>
    <cellStyle name="Total 3 2 9 5" xfId="26982" xr:uid="{00000000-0005-0000-0000-00002E920000}"/>
    <cellStyle name="Total 3 2 9 5 2" xfId="26983" xr:uid="{00000000-0005-0000-0000-00002F920000}"/>
    <cellStyle name="Total 3 2 9 6" xfId="26984" xr:uid="{00000000-0005-0000-0000-000030920000}"/>
    <cellStyle name="Total 3 2 9 7" xfId="26985" xr:uid="{00000000-0005-0000-0000-000031920000}"/>
    <cellStyle name="Total 3 20" xfId="26986" xr:uid="{00000000-0005-0000-0000-000032920000}"/>
    <cellStyle name="Total 3 21" xfId="26987" xr:uid="{00000000-0005-0000-0000-000033920000}"/>
    <cellStyle name="Total 3 22" xfId="26988" xr:uid="{00000000-0005-0000-0000-000034920000}"/>
    <cellStyle name="Total 3 3" xfId="26989" xr:uid="{00000000-0005-0000-0000-000035920000}"/>
    <cellStyle name="Total 3 3 10" xfId="26990" xr:uid="{00000000-0005-0000-0000-000036920000}"/>
    <cellStyle name="Total 3 3 10 2" xfId="26991" xr:uid="{00000000-0005-0000-0000-000037920000}"/>
    <cellStyle name="Total 3 3 10 2 2" xfId="26992" xr:uid="{00000000-0005-0000-0000-000038920000}"/>
    <cellStyle name="Total 3 3 10 2 2 2" xfId="26993" xr:uid="{00000000-0005-0000-0000-000039920000}"/>
    <cellStyle name="Total 3 3 10 2 3" xfId="26994" xr:uid="{00000000-0005-0000-0000-00003A920000}"/>
    <cellStyle name="Total 3 3 10 2 4" xfId="26995" xr:uid="{00000000-0005-0000-0000-00003B920000}"/>
    <cellStyle name="Total 3 3 10 3" xfId="26996" xr:uid="{00000000-0005-0000-0000-00003C920000}"/>
    <cellStyle name="Total 3 3 10 3 2" xfId="26997" xr:uid="{00000000-0005-0000-0000-00003D920000}"/>
    <cellStyle name="Total 3 3 10 3 2 2" xfId="26998" xr:uid="{00000000-0005-0000-0000-00003E920000}"/>
    <cellStyle name="Total 3 3 10 3 3" xfId="26999" xr:uid="{00000000-0005-0000-0000-00003F920000}"/>
    <cellStyle name="Total 3 3 10 3 4" xfId="27000" xr:uid="{00000000-0005-0000-0000-000040920000}"/>
    <cellStyle name="Total 3 3 10 4" xfId="27001" xr:uid="{00000000-0005-0000-0000-000041920000}"/>
    <cellStyle name="Total 3 3 10 5" xfId="27002" xr:uid="{00000000-0005-0000-0000-000042920000}"/>
    <cellStyle name="Total 3 3 10 5 2" xfId="27003" xr:uid="{00000000-0005-0000-0000-000043920000}"/>
    <cellStyle name="Total 3 3 10 6" xfId="27004" xr:uid="{00000000-0005-0000-0000-000044920000}"/>
    <cellStyle name="Total 3 3 10 7" xfId="27005" xr:uid="{00000000-0005-0000-0000-000045920000}"/>
    <cellStyle name="Total 3 3 11" xfId="27006" xr:uid="{00000000-0005-0000-0000-000046920000}"/>
    <cellStyle name="Total 3 3 11 2" xfId="27007" xr:uid="{00000000-0005-0000-0000-000047920000}"/>
    <cellStyle name="Total 3 3 11 2 2" xfId="27008" xr:uid="{00000000-0005-0000-0000-000048920000}"/>
    <cellStyle name="Total 3 3 11 2 2 2" xfId="27009" xr:uid="{00000000-0005-0000-0000-000049920000}"/>
    <cellStyle name="Total 3 3 11 2 3" xfId="27010" xr:uid="{00000000-0005-0000-0000-00004A920000}"/>
    <cellStyle name="Total 3 3 11 2 4" xfId="27011" xr:uid="{00000000-0005-0000-0000-00004B920000}"/>
    <cellStyle name="Total 3 3 11 3" xfId="27012" xr:uid="{00000000-0005-0000-0000-00004C920000}"/>
    <cellStyle name="Total 3 3 11 3 2" xfId="27013" xr:uid="{00000000-0005-0000-0000-00004D920000}"/>
    <cellStyle name="Total 3 3 11 3 2 2" xfId="27014" xr:uid="{00000000-0005-0000-0000-00004E920000}"/>
    <cellStyle name="Total 3 3 11 3 3" xfId="27015" xr:uid="{00000000-0005-0000-0000-00004F920000}"/>
    <cellStyle name="Total 3 3 11 3 4" xfId="27016" xr:uid="{00000000-0005-0000-0000-000050920000}"/>
    <cellStyle name="Total 3 3 11 4" xfId="27017" xr:uid="{00000000-0005-0000-0000-000051920000}"/>
    <cellStyle name="Total 3 3 11 5" xfId="27018" xr:uid="{00000000-0005-0000-0000-000052920000}"/>
    <cellStyle name="Total 3 3 11 5 2" xfId="27019" xr:uid="{00000000-0005-0000-0000-000053920000}"/>
    <cellStyle name="Total 3 3 11 6" xfId="27020" xr:uid="{00000000-0005-0000-0000-000054920000}"/>
    <cellStyle name="Total 3 3 11 7" xfId="27021" xr:uid="{00000000-0005-0000-0000-000055920000}"/>
    <cellStyle name="Total 3 3 12" xfId="27022" xr:uid="{00000000-0005-0000-0000-000056920000}"/>
    <cellStyle name="Total 3 3 12 2" xfId="27023" xr:uid="{00000000-0005-0000-0000-000057920000}"/>
    <cellStyle name="Total 3 3 12 2 2" xfId="27024" xr:uid="{00000000-0005-0000-0000-000058920000}"/>
    <cellStyle name="Total 3 3 12 2 2 2" xfId="27025" xr:uid="{00000000-0005-0000-0000-000059920000}"/>
    <cellStyle name="Total 3 3 12 2 3" xfId="27026" xr:uid="{00000000-0005-0000-0000-00005A920000}"/>
    <cellStyle name="Total 3 3 12 2 4" xfId="27027" xr:uid="{00000000-0005-0000-0000-00005B920000}"/>
    <cellStyle name="Total 3 3 12 3" xfId="27028" xr:uid="{00000000-0005-0000-0000-00005C920000}"/>
    <cellStyle name="Total 3 3 12 3 2" xfId="27029" xr:uid="{00000000-0005-0000-0000-00005D920000}"/>
    <cellStyle name="Total 3 3 12 3 2 2" xfId="27030" xr:uid="{00000000-0005-0000-0000-00005E920000}"/>
    <cellStyle name="Total 3 3 12 3 3" xfId="27031" xr:uid="{00000000-0005-0000-0000-00005F920000}"/>
    <cellStyle name="Total 3 3 12 3 4" xfId="27032" xr:uid="{00000000-0005-0000-0000-000060920000}"/>
    <cellStyle name="Total 3 3 12 4" xfId="27033" xr:uid="{00000000-0005-0000-0000-000061920000}"/>
    <cellStyle name="Total 3 3 12 5" xfId="27034" xr:uid="{00000000-0005-0000-0000-000062920000}"/>
    <cellStyle name="Total 3 3 12 5 2" xfId="27035" xr:uid="{00000000-0005-0000-0000-000063920000}"/>
    <cellStyle name="Total 3 3 12 6" xfId="27036" xr:uid="{00000000-0005-0000-0000-000064920000}"/>
    <cellStyle name="Total 3 3 12 7" xfId="27037" xr:uid="{00000000-0005-0000-0000-000065920000}"/>
    <cellStyle name="Total 3 3 13" xfId="27038" xr:uid="{00000000-0005-0000-0000-000066920000}"/>
    <cellStyle name="Total 3 3 13 2" xfId="27039" xr:uid="{00000000-0005-0000-0000-000067920000}"/>
    <cellStyle name="Total 3 3 13 2 2" xfId="27040" xr:uid="{00000000-0005-0000-0000-000068920000}"/>
    <cellStyle name="Total 3 3 13 2 2 2" xfId="27041" xr:uid="{00000000-0005-0000-0000-000069920000}"/>
    <cellStyle name="Total 3 3 13 2 3" xfId="27042" xr:uid="{00000000-0005-0000-0000-00006A920000}"/>
    <cellStyle name="Total 3 3 13 2 4" xfId="27043" xr:uid="{00000000-0005-0000-0000-00006B920000}"/>
    <cellStyle name="Total 3 3 13 3" xfId="27044" xr:uid="{00000000-0005-0000-0000-00006C920000}"/>
    <cellStyle name="Total 3 3 13 3 2" xfId="27045" xr:uid="{00000000-0005-0000-0000-00006D920000}"/>
    <cellStyle name="Total 3 3 13 3 2 2" xfId="27046" xr:uid="{00000000-0005-0000-0000-00006E920000}"/>
    <cellStyle name="Total 3 3 13 3 3" xfId="27047" xr:uid="{00000000-0005-0000-0000-00006F920000}"/>
    <cellStyle name="Total 3 3 13 3 4" xfId="27048" xr:uid="{00000000-0005-0000-0000-000070920000}"/>
    <cellStyle name="Total 3 3 13 4" xfId="27049" xr:uid="{00000000-0005-0000-0000-000071920000}"/>
    <cellStyle name="Total 3 3 13 5" xfId="27050" xr:uid="{00000000-0005-0000-0000-000072920000}"/>
    <cellStyle name="Total 3 3 13 5 2" xfId="27051" xr:uid="{00000000-0005-0000-0000-000073920000}"/>
    <cellStyle name="Total 3 3 13 6" xfId="27052" xr:uid="{00000000-0005-0000-0000-000074920000}"/>
    <cellStyle name="Total 3 3 13 7" xfId="27053" xr:uid="{00000000-0005-0000-0000-000075920000}"/>
    <cellStyle name="Total 3 3 14" xfId="27054" xr:uid="{00000000-0005-0000-0000-000076920000}"/>
    <cellStyle name="Total 3 3 14 2" xfId="27055" xr:uid="{00000000-0005-0000-0000-000077920000}"/>
    <cellStyle name="Total 3 3 14 2 2" xfId="27056" xr:uid="{00000000-0005-0000-0000-000078920000}"/>
    <cellStyle name="Total 3 3 14 2 2 2" xfId="27057" xr:uid="{00000000-0005-0000-0000-000079920000}"/>
    <cellStyle name="Total 3 3 14 2 3" xfId="27058" xr:uid="{00000000-0005-0000-0000-00007A920000}"/>
    <cellStyle name="Total 3 3 14 2 4" xfId="27059" xr:uid="{00000000-0005-0000-0000-00007B920000}"/>
    <cellStyle name="Total 3 3 14 3" xfId="27060" xr:uid="{00000000-0005-0000-0000-00007C920000}"/>
    <cellStyle name="Total 3 3 14 3 2" xfId="27061" xr:uid="{00000000-0005-0000-0000-00007D920000}"/>
    <cellStyle name="Total 3 3 14 3 2 2" xfId="27062" xr:uid="{00000000-0005-0000-0000-00007E920000}"/>
    <cellStyle name="Total 3 3 14 3 3" xfId="27063" xr:uid="{00000000-0005-0000-0000-00007F920000}"/>
    <cellStyle name="Total 3 3 14 3 4" xfId="27064" xr:uid="{00000000-0005-0000-0000-000080920000}"/>
    <cellStyle name="Total 3 3 14 4" xfId="27065" xr:uid="{00000000-0005-0000-0000-000081920000}"/>
    <cellStyle name="Total 3 3 14 5" xfId="27066" xr:uid="{00000000-0005-0000-0000-000082920000}"/>
    <cellStyle name="Total 3 3 14 5 2" xfId="27067" xr:uid="{00000000-0005-0000-0000-000083920000}"/>
    <cellStyle name="Total 3 3 14 6" xfId="27068" xr:uid="{00000000-0005-0000-0000-000084920000}"/>
    <cellStyle name="Total 3 3 14 7" xfId="27069" xr:uid="{00000000-0005-0000-0000-000085920000}"/>
    <cellStyle name="Total 3 3 15" xfId="27070" xr:uid="{00000000-0005-0000-0000-000086920000}"/>
    <cellStyle name="Total 3 3 15 2" xfId="27071" xr:uid="{00000000-0005-0000-0000-000087920000}"/>
    <cellStyle name="Total 3 3 15 2 2" xfId="27072" xr:uid="{00000000-0005-0000-0000-000088920000}"/>
    <cellStyle name="Total 3 3 15 2 2 2" xfId="27073" xr:uid="{00000000-0005-0000-0000-000089920000}"/>
    <cellStyle name="Total 3 3 15 2 3" xfId="27074" xr:uid="{00000000-0005-0000-0000-00008A920000}"/>
    <cellStyle name="Total 3 3 15 2 4" xfId="27075" xr:uid="{00000000-0005-0000-0000-00008B920000}"/>
    <cellStyle name="Total 3 3 15 3" xfId="27076" xr:uid="{00000000-0005-0000-0000-00008C920000}"/>
    <cellStyle name="Total 3 3 15 3 2" xfId="27077" xr:uid="{00000000-0005-0000-0000-00008D920000}"/>
    <cellStyle name="Total 3 3 15 3 2 2" xfId="27078" xr:uid="{00000000-0005-0000-0000-00008E920000}"/>
    <cellStyle name="Total 3 3 15 3 3" xfId="27079" xr:uid="{00000000-0005-0000-0000-00008F920000}"/>
    <cellStyle name="Total 3 3 15 3 4" xfId="27080" xr:uid="{00000000-0005-0000-0000-000090920000}"/>
    <cellStyle name="Total 3 3 15 4" xfId="27081" xr:uid="{00000000-0005-0000-0000-000091920000}"/>
    <cellStyle name="Total 3 3 15 4 2" xfId="27082" xr:uid="{00000000-0005-0000-0000-000092920000}"/>
    <cellStyle name="Total 3 3 15 5" xfId="27083" xr:uid="{00000000-0005-0000-0000-000093920000}"/>
    <cellStyle name="Total 3 3 15 6" xfId="27084" xr:uid="{00000000-0005-0000-0000-000094920000}"/>
    <cellStyle name="Total 3 3 16" xfId="27085" xr:uid="{00000000-0005-0000-0000-000095920000}"/>
    <cellStyle name="Total 3 3 2" xfId="27086" xr:uid="{00000000-0005-0000-0000-000096920000}"/>
    <cellStyle name="Total 3 3 2 10" xfId="27087" xr:uid="{00000000-0005-0000-0000-000097920000}"/>
    <cellStyle name="Total 3 3 2 10 2" xfId="27088" xr:uid="{00000000-0005-0000-0000-000098920000}"/>
    <cellStyle name="Total 3 3 2 10 2 2" xfId="27089" xr:uid="{00000000-0005-0000-0000-000099920000}"/>
    <cellStyle name="Total 3 3 2 10 2 2 2" xfId="27090" xr:uid="{00000000-0005-0000-0000-00009A920000}"/>
    <cellStyle name="Total 3 3 2 10 2 3" xfId="27091" xr:uid="{00000000-0005-0000-0000-00009B920000}"/>
    <cellStyle name="Total 3 3 2 10 2 4" xfId="27092" xr:uid="{00000000-0005-0000-0000-00009C920000}"/>
    <cellStyle name="Total 3 3 2 10 3" xfId="27093" xr:uid="{00000000-0005-0000-0000-00009D920000}"/>
    <cellStyle name="Total 3 3 2 10 3 2" xfId="27094" xr:uid="{00000000-0005-0000-0000-00009E920000}"/>
    <cellStyle name="Total 3 3 2 10 3 2 2" xfId="27095" xr:uid="{00000000-0005-0000-0000-00009F920000}"/>
    <cellStyle name="Total 3 3 2 10 3 3" xfId="27096" xr:uid="{00000000-0005-0000-0000-0000A0920000}"/>
    <cellStyle name="Total 3 3 2 10 3 4" xfId="27097" xr:uid="{00000000-0005-0000-0000-0000A1920000}"/>
    <cellStyle name="Total 3 3 2 10 4" xfId="27098" xr:uid="{00000000-0005-0000-0000-0000A2920000}"/>
    <cellStyle name="Total 3 3 2 10 5" xfId="27099" xr:uid="{00000000-0005-0000-0000-0000A3920000}"/>
    <cellStyle name="Total 3 3 2 10 5 2" xfId="27100" xr:uid="{00000000-0005-0000-0000-0000A4920000}"/>
    <cellStyle name="Total 3 3 2 10 6" xfId="27101" xr:uid="{00000000-0005-0000-0000-0000A5920000}"/>
    <cellStyle name="Total 3 3 2 10 7" xfId="27102" xr:uid="{00000000-0005-0000-0000-0000A6920000}"/>
    <cellStyle name="Total 3 3 2 11" xfId="27103" xr:uid="{00000000-0005-0000-0000-0000A7920000}"/>
    <cellStyle name="Total 3 3 2 11 2" xfId="27104" xr:uid="{00000000-0005-0000-0000-0000A8920000}"/>
    <cellStyle name="Total 3 3 2 11 2 2" xfId="27105" xr:uid="{00000000-0005-0000-0000-0000A9920000}"/>
    <cellStyle name="Total 3 3 2 11 2 2 2" xfId="27106" xr:uid="{00000000-0005-0000-0000-0000AA920000}"/>
    <cellStyle name="Total 3 3 2 11 2 3" xfId="27107" xr:uid="{00000000-0005-0000-0000-0000AB920000}"/>
    <cellStyle name="Total 3 3 2 11 2 4" xfId="27108" xr:uid="{00000000-0005-0000-0000-0000AC920000}"/>
    <cellStyle name="Total 3 3 2 11 3" xfId="27109" xr:uid="{00000000-0005-0000-0000-0000AD920000}"/>
    <cellStyle name="Total 3 3 2 11 3 2" xfId="27110" xr:uid="{00000000-0005-0000-0000-0000AE920000}"/>
    <cellStyle name="Total 3 3 2 11 3 2 2" xfId="27111" xr:uid="{00000000-0005-0000-0000-0000AF920000}"/>
    <cellStyle name="Total 3 3 2 11 3 3" xfId="27112" xr:uid="{00000000-0005-0000-0000-0000B0920000}"/>
    <cellStyle name="Total 3 3 2 11 3 4" xfId="27113" xr:uid="{00000000-0005-0000-0000-0000B1920000}"/>
    <cellStyle name="Total 3 3 2 11 4" xfId="27114" xr:uid="{00000000-0005-0000-0000-0000B2920000}"/>
    <cellStyle name="Total 3 3 2 11 5" xfId="27115" xr:uid="{00000000-0005-0000-0000-0000B3920000}"/>
    <cellStyle name="Total 3 3 2 11 5 2" xfId="27116" xr:uid="{00000000-0005-0000-0000-0000B4920000}"/>
    <cellStyle name="Total 3 3 2 11 6" xfId="27117" xr:uid="{00000000-0005-0000-0000-0000B5920000}"/>
    <cellStyle name="Total 3 3 2 11 7" xfId="27118" xr:uid="{00000000-0005-0000-0000-0000B6920000}"/>
    <cellStyle name="Total 3 3 2 12" xfId="27119" xr:uid="{00000000-0005-0000-0000-0000B7920000}"/>
    <cellStyle name="Total 3 3 2 12 2" xfId="27120" xr:uid="{00000000-0005-0000-0000-0000B8920000}"/>
    <cellStyle name="Total 3 3 2 12 2 2" xfId="27121" xr:uid="{00000000-0005-0000-0000-0000B9920000}"/>
    <cellStyle name="Total 3 3 2 12 2 2 2" xfId="27122" xr:uid="{00000000-0005-0000-0000-0000BA920000}"/>
    <cellStyle name="Total 3 3 2 12 2 3" xfId="27123" xr:uid="{00000000-0005-0000-0000-0000BB920000}"/>
    <cellStyle name="Total 3 3 2 12 2 4" xfId="27124" xr:uid="{00000000-0005-0000-0000-0000BC920000}"/>
    <cellStyle name="Total 3 3 2 12 3" xfId="27125" xr:uid="{00000000-0005-0000-0000-0000BD920000}"/>
    <cellStyle name="Total 3 3 2 12 3 2" xfId="27126" xr:uid="{00000000-0005-0000-0000-0000BE920000}"/>
    <cellStyle name="Total 3 3 2 12 3 2 2" xfId="27127" xr:uid="{00000000-0005-0000-0000-0000BF920000}"/>
    <cellStyle name="Total 3 3 2 12 3 3" xfId="27128" xr:uid="{00000000-0005-0000-0000-0000C0920000}"/>
    <cellStyle name="Total 3 3 2 12 3 4" xfId="27129" xr:uid="{00000000-0005-0000-0000-0000C1920000}"/>
    <cellStyle name="Total 3 3 2 12 4" xfId="27130" xr:uid="{00000000-0005-0000-0000-0000C2920000}"/>
    <cellStyle name="Total 3 3 2 12 5" xfId="27131" xr:uid="{00000000-0005-0000-0000-0000C3920000}"/>
    <cellStyle name="Total 3 3 2 12 5 2" xfId="27132" xr:uid="{00000000-0005-0000-0000-0000C4920000}"/>
    <cellStyle name="Total 3 3 2 12 6" xfId="27133" xr:uid="{00000000-0005-0000-0000-0000C5920000}"/>
    <cellStyle name="Total 3 3 2 12 7" xfId="27134" xr:uid="{00000000-0005-0000-0000-0000C6920000}"/>
    <cellStyle name="Total 3 3 2 13" xfId="27135" xr:uid="{00000000-0005-0000-0000-0000C7920000}"/>
    <cellStyle name="Total 3 3 2 13 2" xfId="27136" xr:uid="{00000000-0005-0000-0000-0000C8920000}"/>
    <cellStyle name="Total 3 3 2 13 2 2" xfId="27137" xr:uid="{00000000-0005-0000-0000-0000C9920000}"/>
    <cellStyle name="Total 3 3 2 13 2 2 2" xfId="27138" xr:uid="{00000000-0005-0000-0000-0000CA920000}"/>
    <cellStyle name="Total 3 3 2 13 2 3" xfId="27139" xr:uid="{00000000-0005-0000-0000-0000CB920000}"/>
    <cellStyle name="Total 3 3 2 13 2 4" xfId="27140" xr:uid="{00000000-0005-0000-0000-0000CC920000}"/>
    <cellStyle name="Total 3 3 2 13 3" xfId="27141" xr:uid="{00000000-0005-0000-0000-0000CD920000}"/>
    <cellStyle name="Total 3 3 2 13 3 2" xfId="27142" xr:uid="{00000000-0005-0000-0000-0000CE920000}"/>
    <cellStyle name="Total 3 3 2 13 3 2 2" xfId="27143" xr:uid="{00000000-0005-0000-0000-0000CF920000}"/>
    <cellStyle name="Total 3 3 2 13 3 3" xfId="27144" xr:uid="{00000000-0005-0000-0000-0000D0920000}"/>
    <cellStyle name="Total 3 3 2 13 3 4" xfId="27145" xr:uid="{00000000-0005-0000-0000-0000D1920000}"/>
    <cellStyle name="Total 3 3 2 13 4" xfId="27146" xr:uid="{00000000-0005-0000-0000-0000D2920000}"/>
    <cellStyle name="Total 3 3 2 13 5" xfId="27147" xr:uid="{00000000-0005-0000-0000-0000D3920000}"/>
    <cellStyle name="Total 3 3 2 13 5 2" xfId="27148" xr:uid="{00000000-0005-0000-0000-0000D4920000}"/>
    <cellStyle name="Total 3 3 2 13 6" xfId="27149" xr:uid="{00000000-0005-0000-0000-0000D5920000}"/>
    <cellStyle name="Total 3 3 2 13 7" xfId="27150" xr:uid="{00000000-0005-0000-0000-0000D6920000}"/>
    <cellStyle name="Total 3 3 2 14" xfId="27151" xr:uid="{00000000-0005-0000-0000-0000D7920000}"/>
    <cellStyle name="Total 3 3 2 14 2" xfId="27152" xr:uid="{00000000-0005-0000-0000-0000D8920000}"/>
    <cellStyle name="Total 3 3 2 14 2 2" xfId="27153" xr:uid="{00000000-0005-0000-0000-0000D9920000}"/>
    <cellStyle name="Total 3 3 2 14 2 2 2" xfId="27154" xr:uid="{00000000-0005-0000-0000-0000DA920000}"/>
    <cellStyle name="Total 3 3 2 14 2 3" xfId="27155" xr:uid="{00000000-0005-0000-0000-0000DB920000}"/>
    <cellStyle name="Total 3 3 2 14 2 4" xfId="27156" xr:uid="{00000000-0005-0000-0000-0000DC920000}"/>
    <cellStyle name="Total 3 3 2 14 3" xfId="27157" xr:uid="{00000000-0005-0000-0000-0000DD920000}"/>
    <cellStyle name="Total 3 3 2 14 3 2" xfId="27158" xr:uid="{00000000-0005-0000-0000-0000DE920000}"/>
    <cellStyle name="Total 3 3 2 14 3 2 2" xfId="27159" xr:uid="{00000000-0005-0000-0000-0000DF920000}"/>
    <cellStyle name="Total 3 3 2 14 3 3" xfId="27160" xr:uid="{00000000-0005-0000-0000-0000E0920000}"/>
    <cellStyle name="Total 3 3 2 14 3 4" xfId="27161" xr:uid="{00000000-0005-0000-0000-0000E1920000}"/>
    <cellStyle name="Total 3 3 2 14 4" xfId="27162" xr:uid="{00000000-0005-0000-0000-0000E2920000}"/>
    <cellStyle name="Total 3 3 2 14 4 2" xfId="27163" xr:uid="{00000000-0005-0000-0000-0000E3920000}"/>
    <cellStyle name="Total 3 3 2 14 5" xfId="27164" xr:uid="{00000000-0005-0000-0000-0000E4920000}"/>
    <cellStyle name="Total 3 3 2 14 6" xfId="27165" xr:uid="{00000000-0005-0000-0000-0000E5920000}"/>
    <cellStyle name="Total 3 3 2 15" xfId="27166" xr:uid="{00000000-0005-0000-0000-0000E6920000}"/>
    <cellStyle name="Total 3 3 2 15 2" xfId="27167" xr:uid="{00000000-0005-0000-0000-0000E7920000}"/>
    <cellStyle name="Total 3 3 2 15 2 2" xfId="27168" xr:uid="{00000000-0005-0000-0000-0000E8920000}"/>
    <cellStyle name="Total 3 3 2 15 3" xfId="27169" xr:uid="{00000000-0005-0000-0000-0000E9920000}"/>
    <cellStyle name="Total 3 3 2 15 4" xfId="27170" xr:uid="{00000000-0005-0000-0000-0000EA920000}"/>
    <cellStyle name="Total 3 3 2 16" xfId="27171" xr:uid="{00000000-0005-0000-0000-0000EB920000}"/>
    <cellStyle name="Total 3 3 2 17" xfId="27172" xr:uid="{00000000-0005-0000-0000-0000EC920000}"/>
    <cellStyle name="Total 3 3 2 2" xfId="27173" xr:uid="{00000000-0005-0000-0000-0000ED920000}"/>
    <cellStyle name="Total 3 3 2 2 2" xfId="27174" xr:uid="{00000000-0005-0000-0000-0000EE920000}"/>
    <cellStyle name="Total 3 3 2 2 2 2" xfId="27175" xr:uid="{00000000-0005-0000-0000-0000EF920000}"/>
    <cellStyle name="Total 3 3 2 2 2 2 2" xfId="27176" xr:uid="{00000000-0005-0000-0000-0000F0920000}"/>
    <cellStyle name="Total 3 3 2 2 2 3" xfId="27177" xr:uid="{00000000-0005-0000-0000-0000F1920000}"/>
    <cellStyle name="Total 3 3 2 2 2 4" xfId="27178" xr:uid="{00000000-0005-0000-0000-0000F2920000}"/>
    <cellStyle name="Total 3 3 2 2 3" xfId="27179" xr:uid="{00000000-0005-0000-0000-0000F3920000}"/>
    <cellStyle name="Total 3 3 2 2 3 2" xfId="27180" xr:uid="{00000000-0005-0000-0000-0000F4920000}"/>
    <cellStyle name="Total 3 3 2 2 3 2 2" xfId="27181" xr:uid="{00000000-0005-0000-0000-0000F5920000}"/>
    <cellStyle name="Total 3 3 2 2 3 3" xfId="27182" xr:uid="{00000000-0005-0000-0000-0000F6920000}"/>
    <cellStyle name="Total 3 3 2 2 3 4" xfId="27183" xr:uid="{00000000-0005-0000-0000-0000F7920000}"/>
    <cellStyle name="Total 3 3 2 2 4" xfId="27184" xr:uid="{00000000-0005-0000-0000-0000F8920000}"/>
    <cellStyle name="Total 3 3 2 2 5" xfId="27185" xr:uid="{00000000-0005-0000-0000-0000F9920000}"/>
    <cellStyle name="Total 3 3 2 2 6" xfId="27186" xr:uid="{00000000-0005-0000-0000-0000FA920000}"/>
    <cellStyle name="Total 3 3 2 2 7" xfId="27187" xr:uid="{00000000-0005-0000-0000-0000FB920000}"/>
    <cellStyle name="Total 3 3 2 3" xfId="27188" xr:uid="{00000000-0005-0000-0000-0000FC920000}"/>
    <cellStyle name="Total 3 3 2 3 2" xfId="27189" xr:uid="{00000000-0005-0000-0000-0000FD920000}"/>
    <cellStyle name="Total 3 3 2 3 2 2" xfId="27190" xr:uid="{00000000-0005-0000-0000-0000FE920000}"/>
    <cellStyle name="Total 3 3 2 3 2 2 2" xfId="27191" xr:uid="{00000000-0005-0000-0000-0000FF920000}"/>
    <cellStyle name="Total 3 3 2 3 2 3" xfId="27192" xr:uid="{00000000-0005-0000-0000-000000930000}"/>
    <cellStyle name="Total 3 3 2 3 2 4" xfId="27193" xr:uid="{00000000-0005-0000-0000-000001930000}"/>
    <cellStyle name="Total 3 3 2 3 3" xfId="27194" xr:uid="{00000000-0005-0000-0000-000002930000}"/>
    <cellStyle name="Total 3 3 2 3 3 2" xfId="27195" xr:uid="{00000000-0005-0000-0000-000003930000}"/>
    <cellStyle name="Total 3 3 2 3 3 2 2" xfId="27196" xr:uid="{00000000-0005-0000-0000-000004930000}"/>
    <cellStyle name="Total 3 3 2 3 3 3" xfId="27197" xr:uid="{00000000-0005-0000-0000-000005930000}"/>
    <cellStyle name="Total 3 3 2 3 3 4" xfId="27198" xr:uid="{00000000-0005-0000-0000-000006930000}"/>
    <cellStyle name="Total 3 3 2 3 4" xfId="27199" xr:uid="{00000000-0005-0000-0000-000007930000}"/>
    <cellStyle name="Total 3 3 2 3 5" xfId="27200" xr:uid="{00000000-0005-0000-0000-000008930000}"/>
    <cellStyle name="Total 3 3 2 3 5 2" xfId="27201" xr:uid="{00000000-0005-0000-0000-000009930000}"/>
    <cellStyle name="Total 3 3 2 3 6" xfId="27202" xr:uid="{00000000-0005-0000-0000-00000A930000}"/>
    <cellStyle name="Total 3 3 2 3 7" xfId="27203" xr:uid="{00000000-0005-0000-0000-00000B930000}"/>
    <cellStyle name="Total 3 3 2 4" xfId="27204" xr:uid="{00000000-0005-0000-0000-00000C930000}"/>
    <cellStyle name="Total 3 3 2 4 2" xfId="27205" xr:uid="{00000000-0005-0000-0000-00000D930000}"/>
    <cellStyle name="Total 3 3 2 4 2 2" xfId="27206" xr:uid="{00000000-0005-0000-0000-00000E930000}"/>
    <cellStyle name="Total 3 3 2 4 2 2 2" xfId="27207" xr:uid="{00000000-0005-0000-0000-00000F930000}"/>
    <cellStyle name="Total 3 3 2 4 2 3" xfId="27208" xr:uid="{00000000-0005-0000-0000-000010930000}"/>
    <cellStyle name="Total 3 3 2 4 2 4" xfId="27209" xr:uid="{00000000-0005-0000-0000-000011930000}"/>
    <cellStyle name="Total 3 3 2 4 3" xfId="27210" xr:uid="{00000000-0005-0000-0000-000012930000}"/>
    <cellStyle name="Total 3 3 2 4 3 2" xfId="27211" xr:uid="{00000000-0005-0000-0000-000013930000}"/>
    <cellStyle name="Total 3 3 2 4 3 2 2" xfId="27212" xr:uid="{00000000-0005-0000-0000-000014930000}"/>
    <cellStyle name="Total 3 3 2 4 3 3" xfId="27213" xr:uid="{00000000-0005-0000-0000-000015930000}"/>
    <cellStyle name="Total 3 3 2 4 3 4" xfId="27214" xr:uid="{00000000-0005-0000-0000-000016930000}"/>
    <cellStyle name="Total 3 3 2 4 4" xfId="27215" xr:uid="{00000000-0005-0000-0000-000017930000}"/>
    <cellStyle name="Total 3 3 2 4 5" xfId="27216" xr:uid="{00000000-0005-0000-0000-000018930000}"/>
    <cellStyle name="Total 3 3 2 4 5 2" xfId="27217" xr:uid="{00000000-0005-0000-0000-000019930000}"/>
    <cellStyle name="Total 3 3 2 4 6" xfId="27218" xr:uid="{00000000-0005-0000-0000-00001A930000}"/>
    <cellStyle name="Total 3 3 2 4 7" xfId="27219" xr:uid="{00000000-0005-0000-0000-00001B930000}"/>
    <cellStyle name="Total 3 3 2 5" xfId="27220" xr:uid="{00000000-0005-0000-0000-00001C930000}"/>
    <cellStyle name="Total 3 3 2 5 2" xfId="27221" xr:uid="{00000000-0005-0000-0000-00001D930000}"/>
    <cellStyle name="Total 3 3 2 5 2 2" xfId="27222" xr:uid="{00000000-0005-0000-0000-00001E930000}"/>
    <cellStyle name="Total 3 3 2 5 2 2 2" xfId="27223" xr:uid="{00000000-0005-0000-0000-00001F930000}"/>
    <cellStyle name="Total 3 3 2 5 2 3" xfId="27224" xr:uid="{00000000-0005-0000-0000-000020930000}"/>
    <cellStyle name="Total 3 3 2 5 2 4" xfId="27225" xr:uid="{00000000-0005-0000-0000-000021930000}"/>
    <cellStyle name="Total 3 3 2 5 3" xfId="27226" xr:uid="{00000000-0005-0000-0000-000022930000}"/>
    <cellStyle name="Total 3 3 2 5 3 2" xfId="27227" xr:uid="{00000000-0005-0000-0000-000023930000}"/>
    <cellStyle name="Total 3 3 2 5 3 2 2" xfId="27228" xr:uid="{00000000-0005-0000-0000-000024930000}"/>
    <cellStyle name="Total 3 3 2 5 3 3" xfId="27229" xr:uid="{00000000-0005-0000-0000-000025930000}"/>
    <cellStyle name="Total 3 3 2 5 3 4" xfId="27230" xr:uid="{00000000-0005-0000-0000-000026930000}"/>
    <cellStyle name="Total 3 3 2 5 4" xfId="27231" xr:uid="{00000000-0005-0000-0000-000027930000}"/>
    <cellStyle name="Total 3 3 2 5 5" xfId="27232" xr:uid="{00000000-0005-0000-0000-000028930000}"/>
    <cellStyle name="Total 3 3 2 5 5 2" xfId="27233" xr:uid="{00000000-0005-0000-0000-000029930000}"/>
    <cellStyle name="Total 3 3 2 5 6" xfId="27234" xr:uid="{00000000-0005-0000-0000-00002A930000}"/>
    <cellStyle name="Total 3 3 2 5 7" xfId="27235" xr:uid="{00000000-0005-0000-0000-00002B930000}"/>
    <cellStyle name="Total 3 3 2 6" xfId="27236" xr:uid="{00000000-0005-0000-0000-00002C930000}"/>
    <cellStyle name="Total 3 3 2 6 2" xfId="27237" xr:uid="{00000000-0005-0000-0000-00002D930000}"/>
    <cellStyle name="Total 3 3 2 6 2 2" xfId="27238" xr:uid="{00000000-0005-0000-0000-00002E930000}"/>
    <cellStyle name="Total 3 3 2 6 2 2 2" xfId="27239" xr:uid="{00000000-0005-0000-0000-00002F930000}"/>
    <cellStyle name="Total 3 3 2 6 2 3" xfId="27240" xr:uid="{00000000-0005-0000-0000-000030930000}"/>
    <cellStyle name="Total 3 3 2 6 2 4" xfId="27241" xr:uid="{00000000-0005-0000-0000-000031930000}"/>
    <cellStyle name="Total 3 3 2 6 3" xfId="27242" xr:uid="{00000000-0005-0000-0000-000032930000}"/>
    <cellStyle name="Total 3 3 2 6 3 2" xfId="27243" xr:uid="{00000000-0005-0000-0000-000033930000}"/>
    <cellStyle name="Total 3 3 2 6 3 2 2" xfId="27244" xr:uid="{00000000-0005-0000-0000-000034930000}"/>
    <cellStyle name="Total 3 3 2 6 3 3" xfId="27245" xr:uid="{00000000-0005-0000-0000-000035930000}"/>
    <cellStyle name="Total 3 3 2 6 3 4" xfId="27246" xr:uid="{00000000-0005-0000-0000-000036930000}"/>
    <cellStyle name="Total 3 3 2 6 4" xfId="27247" xr:uid="{00000000-0005-0000-0000-000037930000}"/>
    <cellStyle name="Total 3 3 2 6 5" xfId="27248" xr:uid="{00000000-0005-0000-0000-000038930000}"/>
    <cellStyle name="Total 3 3 2 6 5 2" xfId="27249" xr:uid="{00000000-0005-0000-0000-000039930000}"/>
    <cellStyle name="Total 3 3 2 6 6" xfId="27250" xr:uid="{00000000-0005-0000-0000-00003A930000}"/>
    <cellStyle name="Total 3 3 2 6 7" xfId="27251" xr:uid="{00000000-0005-0000-0000-00003B930000}"/>
    <cellStyle name="Total 3 3 2 7" xfId="27252" xr:uid="{00000000-0005-0000-0000-00003C930000}"/>
    <cellStyle name="Total 3 3 2 7 2" xfId="27253" xr:uid="{00000000-0005-0000-0000-00003D930000}"/>
    <cellStyle name="Total 3 3 2 7 2 2" xfId="27254" xr:uid="{00000000-0005-0000-0000-00003E930000}"/>
    <cellStyle name="Total 3 3 2 7 2 2 2" xfId="27255" xr:uid="{00000000-0005-0000-0000-00003F930000}"/>
    <cellStyle name="Total 3 3 2 7 2 3" xfId="27256" xr:uid="{00000000-0005-0000-0000-000040930000}"/>
    <cellStyle name="Total 3 3 2 7 2 4" xfId="27257" xr:uid="{00000000-0005-0000-0000-000041930000}"/>
    <cellStyle name="Total 3 3 2 7 3" xfId="27258" xr:uid="{00000000-0005-0000-0000-000042930000}"/>
    <cellStyle name="Total 3 3 2 7 3 2" xfId="27259" xr:uid="{00000000-0005-0000-0000-000043930000}"/>
    <cellStyle name="Total 3 3 2 7 3 2 2" xfId="27260" xr:uid="{00000000-0005-0000-0000-000044930000}"/>
    <cellStyle name="Total 3 3 2 7 3 3" xfId="27261" xr:uid="{00000000-0005-0000-0000-000045930000}"/>
    <cellStyle name="Total 3 3 2 7 3 4" xfId="27262" xr:uid="{00000000-0005-0000-0000-000046930000}"/>
    <cellStyle name="Total 3 3 2 7 4" xfId="27263" xr:uid="{00000000-0005-0000-0000-000047930000}"/>
    <cellStyle name="Total 3 3 2 7 5" xfId="27264" xr:uid="{00000000-0005-0000-0000-000048930000}"/>
    <cellStyle name="Total 3 3 2 7 5 2" xfId="27265" xr:uid="{00000000-0005-0000-0000-000049930000}"/>
    <cellStyle name="Total 3 3 2 7 6" xfId="27266" xr:uid="{00000000-0005-0000-0000-00004A930000}"/>
    <cellStyle name="Total 3 3 2 7 7" xfId="27267" xr:uid="{00000000-0005-0000-0000-00004B930000}"/>
    <cellStyle name="Total 3 3 2 8" xfId="27268" xr:uid="{00000000-0005-0000-0000-00004C930000}"/>
    <cellStyle name="Total 3 3 2 8 2" xfId="27269" xr:uid="{00000000-0005-0000-0000-00004D930000}"/>
    <cellStyle name="Total 3 3 2 8 2 2" xfId="27270" xr:uid="{00000000-0005-0000-0000-00004E930000}"/>
    <cellStyle name="Total 3 3 2 8 2 2 2" xfId="27271" xr:uid="{00000000-0005-0000-0000-00004F930000}"/>
    <cellStyle name="Total 3 3 2 8 2 3" xfId="27272" xr:uid="{00000000-0005-0000-0000-000050930000}"/>
    <cellStyle name="Total 3 3 2 8 2 4" xfId="27273" xr:uid="{00000000-0005-0000-0000-000051930000}"/>
    <cellStyle name="Total 3 3 2 8 3" xfId="27274" xr:uid="{00000000-0005-0000-0000-000052930000}"/>
    <cellStyle name="Total 3 3 2 8 3 2" xfId="27275" xr:uid="{00000000-0005-0000-0000-000053930000}"/>
    <cellStyle name="Total 3 3 2 8 3 2 2" xfId="27276" xr:uid="{00000000-0005-0000-0000-000054930000}"/>
    <cellStyle name="Total 3 3 2 8 3 3" xfId="27277" xr:uid="{00000000-0005-0000-0000-000055930000}"/>
    <cellStyle name="Total 3 3 2 8 3 4" xfId="27278" xr:uid="{00000000-0005-0000-0000-000056930000}"/>
    <cellStyle name="Total 3 3 2 8 4" xfId="27279" xr:uid="{00000000-0005-0000-0000-000057930000}"/>
    <cellStyle name="Total 3 3 2 8 5" xfId="27280" xr:uid="{00000000-0005-0000-0000-000058930000}"/>
    <cellStyle name="Total 3 3 2 8 5 2" xfId="27281" xr:uid="{00000000-0005-0000-0000-000059930000}"/>
    <cellStyle name="Total 3 3 2 8 6" xfId="27282" xr:uid="{00000000-0005-0000-0000-00005A930000}"/>
    <cellStyle name="Total 3 3 2 8 7" xfId="27283" xr:uid="{00000000-0005-0000-0000-00005B930000}"/>
    <cellStyle name="Total 3 3 2 9" xfId="27284" xr:uid="{00000000-0005-0000-0000-00005C930000}"/>
    <cellStyle name="Total 3 3 2 9 2" xfId="27285" xr:uid="{00000000-0005-0000-0000-00005D930000}"/>
    <cellStyle name="Total 3 3 2 9 2 2" xfId="27286" xr:uid="{00000000-0005-0000-0000-00005E930000}"/>
    <cellStyle name="Total 3 3 2 9 2 2 2" xfId="27287" xr:uid="{00000000-0005-0000-0000-00005F930000}"/>
    <cellStyle name="Total 3 3 2 9 2 3" xfId="27288" xr:uid="{00000000-0005-0000-0000-000060930000}"/>
    <cellStyle name="Total 3 3 2 9 2 4" xfId="27289" xr:uid="{00000000-0005-0000-0000-000061930000}"/>
    <cellStyle name="Total 3 3 2 9 3" xfId="27290" xr:uid="{00000000-0005-0000-0000-000062930000}"/>
    <cellStyle name="Total 3 3 2 9 3 2" xfId="27291" xr:uid="{00000000-0005-0000-0000-000063930000}"/>
    <cellStyle name="Total 3 3 2 9 3 2 2" xfId="27292" xr:uid="{00000000-0005-0000-0000-000064930000}"/>
    <cellStyle name="Total 3 3 2 9 3 3" xfId="27293" xr:uid="{00000000-0005-0000-0000-000065930000}"/>
    <cellStyle name="Total 3 3 2 9 3 4" xfId="27294" xr:uid="{00000000-0005-0000-0000-000066930000}"/>
    <cellStyle name="Total 3 3 2 9 4" xfId="27295" xr:uid="{00000000-0005-0000-0000-000067930000}"/>
    <cellStyle name="Total 3 3 2 9 5" xfId="27296" xr:uid="{00000000-0005-0000-0000-000068930000}"/>
    <cellStyle name="Total 3 3 2 9 5 2" xfId="27297" xr:uid="{00000000-0005-0000-0000-000069930000}"/>
    <cellStyle name="Total 3 3 2 9 6" xfId="27298" xr:uid="{00000000-0005-0000-0000-00006A930000}"/>
    <cellStyle name="Total 3 3 2 9 7" xfId="27299" xr:uid="{00000000-0005-0000-0000-00006B930000}"/>
    <cellStyle name="Total 3 3 3" xfId="27300" xr:uid="{00000000-0005-0000-0000-00006C930000}"/>
    <cellStyle name="Total 3 3 3 2" xfId="27301" xr:uid="{00000000-0005-0000-0000-00006D930000}"/>
    <cellStyle name="Total 3 3 3 2 2" xfId="27302" xr:uid="{00000000-0005-0000-0000-00006E930000}"/>
    <cellStyle name="Total 3 3 3 2 2 2" xfId="27303" xr:uid="{00000000-0005-0000-0000-00006F930000}"/>
    <cellStyle name="Total 3 3 3 2 3" xfId="27304" xr:uid="{00000000-0005-0000-0000-000070930000}"/>
    <cellStyle name="Total 3 3 3 2 4" xfId="27305" xr:uid="{00000000-0005-0000-0000-000071930000}"/>
    <cellStyle name="Total 3 3 3 3" xfId="27306" xr:uid="{00000000-0005-0000-0000-000072930000}"/>
    <cellStyle name="Total 3 3 3 3 2" xfId="27307" xr:uid="{00000000-0005-0000-0000-000073930000}"/>
    <cellStyle name="Total 3 3 3 3 2 2" xfId="27308" xr:uid="{00000000-0005-0000-0000-000074930000}"/>
    <cellStyle name="Total 3 3 3 3 3" xfId="27309" xr:uid="{00000000-0005-0000-0000-000075930000}"/>
    <cellStyle name="Total 3 3 3 3 4" xfId="27310" xr:uid="{00000000-0005-0000-0000-000076930000}"/>
    <cellStyle name="Total 3 3 3 4" xfId="27311" xr:uid="{00000000-0005-0000-0000-000077930000}"/>
    <cellStyle name="Total 3 3 3 5" xfId="27312" xr:uid="{00000000-0005-0000-0000-000078930000}"/>
    <cellStyle name="Total 3 3 3 6" xfId="27313" xr:uid="{00000000-0005-0000-0000-000079930000}"/>
    <cellStyle name="Total 3 3 3 7" xfId="27314" xr:uid="{00000000-0005-0000-0000-00007A930000}"/>
    <cellStyle name="Total 3 3 4" xfId="27315" xr:uid="{00000000-0005-0000-0000-00007B930000}"/>
    <cellStyle name="Total 3 3 4 2" xfId="27316" xr:uid="{00000000-0005-0000-0000-00007C930000}"/>
    <cellStyle name="Total 3 3 4 2 2" xfId="27317" xr:uid="{00000000-0005-0000-0000-00007D930000}"/>
    <cellStyle name="Total 3 3 4 2 2 2" xfId="27318" xr:uid="{00000000-0005-0000-0000-00007E930000}"/>
    <cellStyle name="Total 3 3 4 2 3" xfId="27319" xr:uid="{00000000-0005-0000-0000-00007F930000}"/>
    <cellStyle name="Total 3 3 4 2 4" xfId="27320" xr:uid="{00000000-0005-0000-0000-000080930000}"/>
    <cellStyle name="Total 3 3 4 3" xfId="27321" xr:uid="{00000000-0005-0000-0000-000081930000}"/>
    <cellStyle name="Total 3 3 4 3 2" xfId="27322" xr:uid="{00000000-0005-0000-0000-000082930000}"/>
    <cellStyle name="Total 3 3 4 3 2 2" xfId="27323" xr:uid="{00000000-0005-0000-0000-000083930000}"/>
    <cellStyle name="Total 3 3 4 3 3" xfId="27324" xr:uid="{00000000-0005-0000-0000-000084930000}"/>
    <cellStyle name="Total 3 3 4 3 4" xfId="27325" xr:uid="{00000000-0005-0000-0000-000085930000}"/>
    <cellStyle name="Total 3 3 4 4" xfId="27326" xr:uid="{00000000-0005-0000-0000-000086930000}"/>
    <cellStyle name="Total 3 3 4 5" xfId="27327" xr:uid="{00000000-0005-0000-0000-000087930000}"/>
    <cellStyle name="Total 3 3 4 5 2" xfId="27328" xr:uid="{00000000-0005-0000-0000-000088930000}"/>
    <cellStyle name="Total 3 3 4 6" xfId="27329" xr:uid="{00000000-0005-0000-0000-000089930000}"/>
    <cellStyle name="Total 3 3 4 7" xfId="27330" xr:uid="{00000000-0005-0000-0000-00008A930000}"/>
    <cellStyle name="Total 3 3 5" xfId="27331" xr:uid="{00000000-0005-0000-0000-00008B930000}"/>
    <cellStyle name="Total 3 3 5 2" xfId="27332" xr:uid="{00000000-0005-0000-0000-00008C930000}"/>
    <cellStyle name="Total 3 3 5 2 2" xfId="27333" xr:uid="{00000000-0005-0000-0000-00008D930000}"/>
    <cellStyle name="Total 3 3 5 2 2 2" xfId="27334" xr:uid="{00000000-0005-0000-0000-00008E930000}"/>
    <cellStyle name="Total 3 3 5 2 3" xfId="27335" xr:uid="{00000000-0005-0000-0000-00008F930000}"/>
    <cellStyle name="Total 3 3 5 2 4" xfId="27336" xr:uid="{00000000-0005-0000-0000-000090930000}"/>
    <cellStyle name="Total 3 3 5 3" xfId="27337" xr:uid="{00000000-0005-0000-0000-000091930000}"/>
    <cellStyle name="Total 3 3 5 3 2" xfId="27338" xr:uid="{00000000-0005-0000-0000-000092930000}"/>
    <cellStyle name="Total 3 3 5 3 2 2" xfId="27339" xr:uid="{00000000-0005-0000-0000-000093930000}"/>
    <cellStyle name="Total 3 3 5 3 3" xfId="27340" xr:uid="{00000000-0005-0000-0000-000094930000}"/>
    <cellStyle name="Total 3 3 5 3 4" xfId="27341" xr:uid="{00000000-0005-0000-0000-000095930000}"/>
    <cellStyle name="Total 3 3 5 4" xfId="27342" xr:uid="{00000000-0005-0000-0000-000096930000}"/>
    <cellStyle name="Total 3 3 5 5" xfId="27343" xr:uid="{00000000-0005-0000-0000-000097930000}"/>
    <cellStyle name="Total 3 3 5 5 2" xfId="27344" xr:uid="{00000000-0005-0000-0000-000098930000}"/>
    <cellStyle name="Total 3 3 5 6" xfId="27345" xr:uid="{00000000-0005-0000-0000-000099930000}"/>
    <cellStyle name="Total 3 3 5 7" xfId="27346" xr:uid="{00000000-0005-0000-0000-00009A930000}"/>
    <cellStyle name="Total 3 3 6" xfId="27347" xr:uid="{00000000-0005-0000-0000-00009B930000}"/>
    <cellStyle name="Total 3 3 6 2" xfId="27348" xr:uid="{00000000-0005-0000-0000-00009C930000}"/>
    <cellStyle name="Total 3 3 6 2 2" xfId="27349" xr:uid="{00000000-0005-0000-0000-00009D930000}"/>
    <cellStyle name="Total 3 3 6 2 2 2" xfId="27350" xr:uid="{00000000-0005-0000-0000-00009E930000}"/>
    <cellStyle name="Total 3 3 6 2 3" xfId="27351" xr:uid="{00000000-0005-0000-0000-00009F930000}"/>
    <cellStyle name="Total 3 3 6 2 4" xfId="27352" xr:uid="{00000000-0005-0000-0000-0000A0930000}"/>
    <cellStyle name="Total 3 3 6 3" xfId="27353" xr:uid="{00000000-0005-0000-0000-0000A1930000}"/>
    <cellStyle name="Total 3 3 6 3 2" xfId="27354" xr:uid="{00000000-0005-0000-0000-0000A2930000}"/>
    <cellStyle name="Total 3 3 6 3 2 2" xfId="27355" xr:uid="{00000000-0005-0000-0000-0000A3930000}"/>
    <cellStyle name="Total 3 3 6 3 3" xfId="27356" xr:uid="{00000000-0005-0000-0000-0000A4930000}"/>
    <cellStyle name="Total 3 3 6 3 4" xfId="27357" xr:uid="{00000000-0005-0000-0000-0000A5930000}"/>
    <cellStyle name="Total 3 3 6 4" xfId="27358" xr:uid="{00000000-0005-0000-0000-0000A6930000}"/>
    <cellStyle name="Total 3 3 6 5" xfId="27359" xr:uid="{00000000-0005-0000-0000-0000A7930000}"/>
    <cellStyle name="Total 3 3 6 5 2" xfId="27360" xr:uid="{00000000-0005-0000-0000-0000A8930000}"/>
    <cellStyle name="Total 3 3 6 6" xfId="27361" xr:uid="{00000000-0005-0000-0000-0000A9930000}"/>
    <cellStyle name="Total 3 3 6 7" xfId="27362" xr:uid="{00000000-0005-0000-0000-0000AA930000}"/>
    <cellStyle name="Total 3 3 7" xfId="27363" xr:uid="{00000000-0005-0000-0000-0000AB930000}"/>
    <cellStyle name="Total 3 3 7 2" xfId="27364" xr:uid="{00000000-0005-0000-0000-0000AC930000}"/>
    <cellStyle name="Total 3 3 7 2 2" xfId="27365" xr:uid="{00000000-0005-0000-0000-0000AD930000}"/>
    <cellStyle name="Total 3 3 7 2 2 2" xfId="27366" xr:uid="{00000000-0005-0000-0000-0000AE930000}"/>
    <cellStyle name="Total 3 3 7 2 3" xfId="27367" xr:uid="{00000000-0005-0000-0000-0000AF930000}"/>
    <cellStyle name="Total 3 3 7 2 4" xfId="27368" xr:uid="{00000000-0005-0000-0000-0000B0930000}"/>
    <cellStyle name="Total 3 3 7 3" xfId="27369" xr:uid="{00000000-0005-0000-0000-0000B1930000}"/>
    <cellStyle name="Total 3 3 7 3 2" xfId="27370" xr:uid="{00000000-0005-0000-0000-0000B2930000}"/>
    <cellStyle name="Total 3 3 7 3 2 2" xfId="27371" xr:uid="{00000000-0005-0000-0000-0000B3930000}"/>
    <cellStyle name="Total 3 3 7 3 3" xfId="27372" xr:uid="{00000000-0005-0000-0000-0000B4930000}"/>
    <cellStyle name="Total 3 3 7 3 4" xfId="27373" xr:uid="{00000000-0005-0000-0000-0000B5930000}"/>
    <cellStyle name="Total 3 3 7 4" xfId="27374" xr:uid="{00000000-0005-0000-0000-0000B6930000}"/>
    <cellStyle name="Total 3 3 7 5" xfId="27375" xr:uid="{00000000-0005-0000-0000-0000B7930000}"/>
    <cellStyle name="Total 3 3 7 5 2" xfId="27376" xr:uid="{00000000-0005-0000-0000-0000B8930000}"/>
    <cellStyle name="Total 3 3 7 6" xfId="27377" xr:uid="{00000000-0005-0000-0000-0000B9930000}"/>
    <cellStyle name="Total 3 3 7 7" xfId="27378" xr:uid="{00000000-0005-0000-0000-0000BA930000}"/>
    <cellStyle name="Total 3 3 8" xfId="27379" xr:uid="{00000000-0005-0000-0000-0000BB930000}"/>
    <cellStyle name="Total 3 3 8 2" xfId="27380" xr:uid="{00000000-0005-0000-0000-0000BC930000}"/>
    <cellStyle name="Total 3 3 8 2 2" xfId="27381" xr:uid="{00000000-0005-0000-0000-0000BD930000}"/>
    <cellStyle name="Total 3 3 8 2 2 2" xfId="27382" xr:uid="{00000000-0005-0000-0000-0000BE930000}"/>
    <cellStyle name="Total 3 3 8 2 3" xfId="27383" xr:uid="{00000000-0005-0000-0000-0000BF930000}"/>
    <cellStyle name="Total 3 3 8 2 4" xfId="27384" xr:uid="{00000000-0005-0000-0000-0000C0930000}"/>
    <cellStyle name="Total 3 3 8 3" xfId="27385" xr:uid="{00000000-0005-0000-0000-0000C1930000}"/>
    <cellStyle name="Total 3 3 8 3 2" xfId="27386" xr:uid="{00000000-0005-0000-0000-0000C2930000}"/>
    <cellStyle name="Total 3 3 8 3 2 2" xfId="27387" xr:uid="{00000000-0005-0000-0000-0000C3930000}"/>
    <cellStyle name="Total 3 3 8 3 3" xfId="27388" xr:uid="{00000000-0005-0000-0000-0000C4930000}"/>
    <cellStyle name="Total 3 3 8 3 4" xfId="27389" xr:uid="{00000000-0005-0000-0000-0000C5930000}"/>
    <cellStyle name="Total 3 3 8 4" xfId="27390" xr:uid="{00000000-0005-0000-0000-0000C6930000}"/>
    <cellStyle name="Total 3 3 8 5" xfId="27391" xr:uid="{00000000-0005-0000-0000-0000C7930000}"/>
    <cellStyle name="Total 3 3 8 5 2" xfId="27392" xr:uid="{00000000-0005-0000-0000-0000C8930000}"/>
    <cellStyle name="Total 3 3 8 6" xfId="27393" xr:uid="{00000000-0005-0000-0000-0000C9930000}"/>
    <cellStyle name="Total 3 3 8 7" xfId="27394" xr:uid="{00000000-0005-0000-0000-0000CA930000}"/>
    <cellStyle name="Total 3 3 9" xfId="27395" xr:uid="{00000000-0005-0000-0000-0000CB930000}"/>
    <cellStyle name="Total 3 3 9 2" xfId="27396" xr:uid="{00000000-0005-0000-0000-0000CC930000}"/>
    <cellStyle name="Total 3 3 9 2 2" xfId="27397" xr:uid="{00000000-0005-0000-0000-0000CD930000}"/>
    <cellStyle name="Total 3 3 9 2 2 2" xfId="27398" xr:uid="{00000000-0005-0000-0000-0000CE930000}"/>
    <cellStyle name="Total 3 3 9 2 3" xfId="27399" xr:uid="{00000000-0005-0000-0000-0000CF930000}"/>
    <cellStyle name="Total 3 3 9 2 4" xfId="27400" xr:uid="{00000000-0005-0000-0000-0000D0930000}"/>
    <cellStyle name="Total 3 3 9 3" xfId="27401" xr:uid="{00000000-0005-0000-0000-0000D1930000}"/>
    <cellStyle name="Total 3 3 9 3 2" xfId="27402" xr:uid="{00000000-0005-0000-0000-0000D2930000}"/>
    <cellStyle name="Total 3 3 9 3 2 2" xfId="27403" xr:uid="{00000000-0005-0000-0000-0000D3930000}"/>
    <cellStyle name="Total 3 3 9 3 3" xfId="27404" xr:uid="{00000000-0005-0000-0000-0000D4930000}"/>
    <cellStyle name="Total 3 3 9 3 4" xfId="27405" xr:uid="{00000000-0005-0000-0000-0000D5930000}"/>
    <cellStyle name="Total 3 3 9 4" xfId="27406" xr:uid="{00000000-0005-0000-0000-0000D6930000}"/>
    <cellStyle name="Total 3 3 9 5" xfId="27407" xr:uid="{00000000-0005-0000-0000-0000D7930000}"/>
    <cellStyle name="Total 3 3 9 5 2" xfId="27408" xr:uid="{00000000-0005-0000-0000-0000D8930000}"/>
    <cellStyle name="Total 3 3 9 6" xfId="27409" xr:uid="{00000000-0005-0000-0000-0000D9930000}"/>
    <cellStyle name="Total 3 3 9 7" xfId="27410" xr:uid="{00000000-0005-0000-0000-0000DA930000}"/>
    <cellStyle name="Total 3 4" xfId="27411" xr:uid="{00000000-0005-0000-0000-0000DB930000}"/>
    <cellStyle name="Total 3 4 10" xfId="27412" xr:uid="{00000000-0005-0000-0000-0000DC930000}"/>
    <cellStyle name="Total 3 4 10 2" xfId="27413" xr:uid="{00000000-0005-0000-0000-0000DD930000}"/>
    <cellStyle name="Total 3 4 10 2 2" xfId="27414" xr:uid="{00000000-0005-0000-0000-0000DE930000}"/>
    <cellStyle name="Total 3 4 10 2 2 2" xfId="27415" xr:uid="{00000000-0005-0000-0000-0000DF930000}"/>
    <cellStyle name="Total 3 4 10 2 3" xfId="27416" xr:uid="{00000000-0005-0000-0000-0000E0930000}"/>
    <cellStyle name="Total 3 4 10 2 4" xfId="27417" xr:uid="{00000000-0005-0000-0000-0000E1930000}"/>
    <cellStyle name="Total 3 4 10 3" xfId="27418" xr:uid="{00000000-0005-0000-0000-0000E2930000}"/>
    <cellStyle name="Total 3 4 10 3 2" xfId="27419" xr:uid="{00000000-0005-0000-0000-0000E3930000}"/>
    <cellStyle name="Total 3 4 10 3 2 2" xfId="27420" xr:uid="{00000000-0005-0000-0000-0000E4930000}"/>
    <cellStyle name="Total 3 4 10 3 3" xfId="27421" xr:uid="{00000000-0005-0000-0000-0000E5930000}"/>
    <cellStyle name="Total 3 4 10 3 4" xfId="27422" xr:uid="{00000000-0005-0000-0000-0000E6930000}"/>
    <cellStyle name="Total 3 4 10 4" xfId="27423" xr:uid="{00000000-0005-0000-0000-0000E7930000}"/>
    <cellStyle name="Total 3 4 10 5" xfId="27424" xr:uid="{00000000-0005-0000-0000-0000E8930000}"/>
    <cellStyle name="Total 3 4 10 5 2" xfId="27425" xr:uid="{00000000-0005-0000-0000-0000E9930000}"/>
    <cellStyle name="Total 3 4 10 6" xfId="27426" xr:uid="{00000000-0005-0000-0000-0000EA930000}"/>
    <cellStyle name="Total 3 4 10 7" xfId="27427" xr:uid="{00000000-0005-0000-0000-0000EB930000}"/>
    <cellStyle name="Total 3 4 11" xfId="27428" xr:uid="{00000000-0005-0000-0000-0000EC930000}"/>
    <cellStyle name="Total 3 4 11 2" xfId="27429" xr:uid="{00000000-0005-0000-0000-0000ED930000}"/>
    <cellStyle name="Total 3 4 11 2 2" xfId="27430" xr:uid="{00000000-0005-0000-0000-0000EE930000}"/>
    <cellStyle name="Total 3 4 11 2 2 2" xfId="27431" xr:uid="{00000000-0005-0000-0000-0000EF930000}"/>
    <cellStyle name="Total 3 4 11 2 3" xfId="27432" xr:uid="{00000000-0005-0000-0000-0000F0930000}"/>
    <cellStyle name="Total 3 4 11 2 4" xfId="27433" xr:uid="{00000000-0005-0000-0000-0000F1930000}"/>
    <cellStyle name="Total 3 4 11 3" xfId="27434" xr:uid="{00000000-0005-0000-0000-0000F2930000}"/>
    <cellStyle name="Total 3 4 11 3 2" xfId="27435" xr:uid="{00000000-0005-0000-0000-0000F3930000}"/>
    <cellStyle name="Total 3 4 11 3 2 2" xfId="27436" xr:uid="{00000000-0005-0000-0000-0000F4930000}"/>
    <cellStyle name="Total 3 4 11 3 3" xfId="27437" xr:uid="{00000000-0005-0000-0000-0000F5930000}"/>
    <cellStyle name="Total 3 4 11 3 4" xfId="27438" xr:uid="{00000000-0005-0000-0000-0000F6930000}"/>
    <cellStyle name="Total 3 4 11 4" xfId="27439" xr:uid="{00000000-0005-0000-0000-0000F7930000}"/>
    <cellStyle name="Total 3 4 11 5" xfId="27440" xr:uid="{00000000-0005-0000-0000-0000F8930000}"/>
    <cellStyle name="Total 3 4 11 5 2" xfId="27441" xr:uid="{00000000-0005-0000-0000-0000F9930000}"/>
    <cellStyle name="Total 3 4 11 6" xfId="27442" xr:uid="{00000000-0005-0000-0000-0000FA930000}"/>
    <cellStyle name="Total 3 4 11 7" xfId="27443" xr:uid="{00000000-0005-0000-0000-0000FB930000}"/>
    <cellStyle name="Total 3 4 12" xfId="27444" xr:uid="{00000000-0005-0000-0000-0000FC930000}"/>
    <cellStyle name="Total 3 4 12 2" xfId="27445" xr:uid="{00000000-0005-0000-0000-0000FD930000}"/>
    <cellStyle name="Total 3 4 12 2 2" xfId="27446" xr:uid="{00000000-0005-0000-0000-0000FE930000}"/>
    <cellStyle name="Total 3 4 12 2 2 2" xfId="27447" xr:uid="{00000000-0005-0000-0000-0000FF930000}"/>
    <cellStyle name="Total 3 4 12 2 3" xfId="27448" xr:uid="{00000000-0005-0000-0000-000000940000}"/>
    <cellStyle name="Total 3 4 12 2 4" xfId="27449" xr:uid="{00000000-0005-0000-0000-000001940000}"/>
    <cellStyle name="Total 3 4 12 3" xfId="27450" xr:uid="{00000000-0005-0000-0000-000002940000}"/>
    <cellStyle name="Total 3 4 12 3 2" xfId="27451" xr:uid="{00000000-0005-0000-0000-000003940000}"/>
    <cellStyle name="Total 3 4 12 3 2 2" xfId="27452" xr:uid="{00000000-0005-0000-0000-000004940000}"/>
    <cellStyle name="Total 3 4 12 3 3" xfId="27453" xr:uid="{00000000-0005-0000-0000-000005940000}"/>
    <cellStyle name="Total 3 4 12 3 4" xfId="27454" xr:uid="{00000000-0005-0000-0000-000006940000}"/>
    <cellStyle name="Total 3 4 12 4" xfId="27455" xr:uid="{00000000-0005-0000-0000-000007940000}"/>
    <cellStyle name="Total 3 4 12 5" xfId="27456" xr:uid="{00000000-0005-0000-0000-000008940000}"/>
    <cellStyle name="Total 3 4 12 5 2" xfId="27457" xr:uid="{00000000-0005-0000-0000-000009940000}"/>
    <cellStyle name="Total 3 4 12 6" xfId="27458" xr:uid="{00000000-0005-0000-0000-00000A940000}"/>
    <cellStyle name="Total 3 4 12 7" xfId="27459" xr:uid="{00000000-0005-0000-0000-00000B940000}"/>
    <cellStyle name="Total 3 4 13" xfId="27460" xr:uid="{00000000-0005-0000-0000-00000C940000}"/>
    <cellStyle name="Total 3 4 13 2" xfId="27461" xr:uid="{00000000-0005-0000-0000-00000D940000}"/>
    <cellStyle name="Total 3 4 13 2 2" xfId="27462" xr:uid="{00000000-0005-0000-0000-00000E940000}"/>
    <cellStyle name="Total 3 4 13 2 2 2" xfId="27463" xr:uid="{00000000-0005-0000-0000-00000F940000}"/>
    <cellStyle name="Total 3 4 13 2 3" xfId="27464" xr:uid="{00000000-0005-0000-0000-000010940000}"/>
    <cellStyle name="Total 3 4 13 2 4" xfId="27465" xr:uid="{00000000-0005-0000-0000-000011940000}"/>
    <cellStyle name="Total 3 4 13 3" xfId="27466" xr:uid="{00000000-0005-0000-0000-000012940000}"/>
    <cellStyle name="Total 3 4 13 3 2" xfId="27467" xr:uid="{00000000-0005-0000-0000-000013940000}"/>
    <cellStyle name="Total 3 4 13 3 2 2" xfId="27468" xr:uid="{00000000-0005-0000-0000-000014940000}"/>
    <cellStyle name="Total 3 4 13 3 3" xfId="27469" xr:uid="{00000000-0005-0000-0000-000015940000}"/>
    <cellStyle name="Total 3 4 13 3 4" xfId="27470" xr:uid="{00000000-0005-0000-0000-000016940000}"/>
    <cellStyle name="Total 3 4 13 4" xfId="27471" xr:uid="{00000000-0005-0000-0000-000017940000}"/>
    <cellStyle name="Total 3 4 13 5" xfId="27472" xr:uid="{00000000-0005-0000-0000-000018940000}"/>
    <cellStyle name="Total 3 4 13 5 2" xfId="27473" xr:uid="{00000000-0005-0000-0000-000019940000}"/>
    <cellStyle name="Total 3 4 13 6" xfId="27474" xr:uid="{00000000-0005-0000-0000-00001A940000}"/>
    <cellStyle name="Total 3 4 13 7" xfId="27475" xr:uid="{00000000-0005-0000-0000-00001B940000}"/>
    <cellStyle name="Total 3 4 14" xfId="27476" xr:uid="{00000000-0005-0000-0000-00001C940000}"/>
    <cellStyle name="Total 3 4 14 2" xfId="27477" xr:uid="{00000000-0005-0000-0000-00001D940000}"/>
    <cellStyle name="Total 3 4 14 2 2" xfId="27478" xr:uid="{00000000-0005-0000-0000-00001E940000}"/>
    <cellStyle name="Total 3 4 14 2 2 2" xfId="27479" xr:uid="{00000000-0005-0000-0000-00001F940000}"/>
    <cellStyle name="Total 3 4 14 2 3" xfId="27480" xr:uid="{00000000-0005-0000-0000-000020940000}"/>
    <cellStyle name="Total 3 4 14 2 4" xfId="27481" xr:uid="{00000000-0005-0000-0000-000021940000}"/>
    <cellStyle name="Total 3 4 14 3" xfId="27482" xr:uid="{00000000-0005-0000-0000-000022940000}"/>
    <cellStyle name="Total 3 4 14 3 2" xfId="27483" xr:uid="{00000000-0005-0000-0000-000023940000}"/>
    <cellStyle name="Total 3 4 14 3 2 2" xfId="27484" xr:uid="{00000000-0005-0000-0000-000024940000}"/>
    <cellStyle name="Total 3 4 14 3 3" xfId="27485" xr:uid="{00000000-0005-0000-0000-000025940000}"/>
    <cellStyle name="Total 3 4 14 3 4" xfId="27486" xr:uid="{00000000-0005-0000-0000-000026940000}"/>
    <cellStyle name="Total 3 4 14 4" xfId="27487" xr:uid="{00000000-0005-0000-0000-000027940000}"/>
    <cellStyle name="Total 3 4 14 5" xfId="27488" xr:uid="{00000000-0005-0000-0000-000028940000}"/>
    <cellStyle name="Total 3 4 14 5 2" xfId="27489" xr:uid="{00000000-0005-0000-0000-000029940000}"/>
    <cellStyle name="Total 3 4 14 6" xfId="27490" xr:uid="{00000000-0005-0000-0000-00002A940000}"/>
    <cellStyle name="Total 3 4 14 7" xfId="27491" xr:uid="{00000000-0005-0000-0000-00002B940000}"/>
    <cellStyle name="Total 3 4 15" xfId="27492" xr:uid="{00000000-0005-0000-0000-00002C940000}"/>
    <cellStyle name="Total 3 4 15 2" xfId="27493" xr:uid="{00000000-0005-0000-0000-00002D940000}"/>
    <cellStyle name="Total 3 4 15 2 2" xfId="27494" xr:uid="{00000000-0005-0000-0000-00002E940000}"/>
    <cellStyle name="Total 3 4 15 2 2 2" xfId="27495" xr:uid="{00000000-0005-0000-0000-00002F940000}"/>
    <cellStyle name="Total 3 4 15 2 3" xfId="27496" xr:uid="{00000000-0005-0000-0000-000030940000}"/>
    <cellStyle name="Total 3 4 15 2 4" xfId="27497" xr:uid="{00000000-0005-0000-0000-000031940000}"/>
    <cellStyle name="Total 3 4 15 3" xfId="27498" xr:uid="{00000000-0005-0000-0000-000032940000}"/>
    <cellStyle name="Total 3 4 15 3 2" xfId="27499" xr:uid="{00000000-0005-0000-0000-000033940000}"/>
    <cellStyle name="Total 3 4 15 3 2 2" xfId="27500" xr:uid="{00000000-0005-0000-0000-000034940000}"/>
    <cellStyle name="Total 3 4 15 3 3" xfId="27501" xr:uid="{00000000-0005-0000-0000-000035940000}"/>
    <cellStyle name="Total 3 4 15 3 4" xfId="27502" xr:uid="{00000000-0005-0000-0000-000036940000}"/>
    <cellStyle name="Total 3 4 15 4" xfId="27503" xr:uid="{00000000-0005-0000-0000-000037940000}"/>
    <cellStyle name="Total 3 4 15 4 2" xfId="27504" xr:uid="{00000000-0005-0000-0000-000038940000}"/>
    <cellStyle name="Total 3 4 15 5" xfId="27505" xr:uid="{00000000-0005-0000-0000-000039940000}"/>
    <cellStyle name="Total 3 4 15 6" xfId="27506" xr:uid="{00000000-0005-0000-0000-00003A940000}"/>
    <cellStyle name="Total 3 4 16" xfId="27507" xr:uid="{00000000-0005-0000-0000-00003B940000}"/>
    <cellStyle name="Total 3 4 2" xfId="27508" xr:uid="{00000000-0005-0000-0000-00003C940000}"/>
    <cellStyle name="Total 3 4 2 10" xfId="27509" xr:uid="{00000000-0005-0000-0000-00003D940000}"/>
    <cellStyle name="Total 3 4 2 10 2" xfId="27510" xr:uid="{00000000-0005-0000-0000-00003E940000}"/>
    <cellStyle name="Total 3 4 2 10 2 2" xfId="27511" xr:uid="{00000000-0005-0000-0000-00003F940000}"/>
    <cellStyle name="Total 3 4 2 10 2 2 2" xfId="27512" xr:uid="{00000000-0005-0000-0000-000040940000}"/>
    <cellStyle name="Total 3 4 2 10 2 3" xfId="27513" xr:uid="{00000000-0005-0000-0000-000041940000}"/>
    <cellStyle name="Total 3 4 2 10 2 4" xfId="27514" xr:uid="{00000000-0005-0000-0000-000042940000}"/>
    <cellStyle name="Total 3 4 2 10 3" xfId="27515" xr:uid="{00000000-0005-0000-0000-000043940000}"/>
    <cellStyle name="Total 3 4 2 10 3 2" xfId="27516" xr:uid="{00000000-0005-0000-0000-000044940000}"/>
    <cellStyle name="Total 3 4 2 10 3 2 2" xfId="27517" xr:uid="{00000000-0005-0000-0000-000045940000}"/>
    <cellStyle name="Total 3 4 2 10 3 3" xfId="27518" xr:uid="{00000000-0005-0000-0000-000046940000}"/>
    <cellStyle name="Total 3 4 2 10 3 4" xfId="27519" xr:uid="{00000000-0005-0000-0000-000047940000}"/>
    <cellStyle name="Total 3 4 2 10 4" xfId="27520" xr:uid="{00000000-0005-0000-0000-000048940000}"/>
    <cellStyle name="Total 3 4 2 10 5" xfId="27521" xr:uid="{00000000-0005-0000-0000-000049940000}"/>
    <cellStyle name="Total 3 4 2 10 5 2" xfId="27522" xr:uid="{00000000-0005-0000-0000-00004A940000}"/>
    <cellStyle name="Total 3 4 2 10 6" xfId="27523" xr:uid="{00000000-0005-0000-0000-00004B940000}"/>
    <cellStyle name="Total 3 4 2 10 7" xfId="27524" xr:uid="{00000000-0005-0000-0000-00004C940000}"/>
    <cellStyle name="Total 3 4 2 11" xfId="27525" xr:uid="{00000000-0005-0000-0000-00004D940000}"/>
    <cellStyle name="Total 3 4 2 11 2" xfId="27526" xr:uid="{00000000-0005-0000-0000-00004E940000}"/>
    <cellStyle name="Total 3 4 2 11 2 2" xfId="27527" xr:uid="{00000000-0005-0000-0000-00004F940000}"/>
    <cellStyle name="Total 3 4 2 11 2 2 2" xfId="27528" xr:uid="{00000000-0005-0000-0000-000050940000}"/>
    <cellStyle name="Total 3 4 2 11 2 3" xfId="27529" xr:uid="{00000000-0005-0000-0000-000051940000}"/>
    <cellStyle name="Total 3 4 2 11 2 4" xfId="27530" xr:uid="{00000000-0005-0000-0000-000052940000}"/>
    <cellStyle name="Total 3 4 2 11 3" xfId="27531" xr:uid="{00000000-0005-0000-0000-000053940000}"/>
    <cellStyle name="Total 3 4 2 11 3 2" xfId="27532" xr:uid="{00000000-0005-0000-0000-000054940000}"/>
    <cellStyle name="Total 3 4 2 11 3 2 2" xfId="27533" xr:uid="{00000000-0005-0000-0000-000055940000}"/>
    <cellStyle name="Total 3 4 2 11 3 3" xfId="27534" xr:uid="{00000000-0005-0000-0000-000056940000}"/>
    <cellStyle name="Total 3 4 2 11 3 4" xfId="27535" xr:uid="{00000000-0005-0000-0000-000057940000}"/>
    <cellStyle name="Total 3 4 2 11 4" xfId="27536" xr:uid="{00000000-0005-0000-0000-000058940000}"/>
    <cellStyle name="Total 3 4 2 11 5" xfId="27537" xr:uid="{00000000-0005-0000-0000-000059940000}"/>
    <cellStyle name="Total 3 4 2 11 5 2" xfId="27538" xr:uid="{00000000-0005-0000-0000-00005A940000}"/>
    <cellStyle name="Total 3 4 2 11 6" xfId="27539" xr:uid="{00000000-0005-0000-0000-00005B940000}"/>
    <cellStyle name="Total 3 4 2 11 7" xfId="27540" xr:uid="{00000000-0005-0000-0000-00005C940000}"/>
    <cellStyle name="Total 3 4 2 12" xfId="27541" xr:uid="{00000000-0005-0000-0000-00005D940000}"/>
    <cellStyle name="Total 3 4 2 12 2" xfId="27542" xr:uid="{00000000-0005-0000-0000-00005E940000}"/>
    <cellStyle name="Total 3 4 2 12 2 2" xfId="27543" xr:uid="{00000000-0005-0000-0000-00005F940000}"/>
    <cellStyle name="Total 3 4 2 12 2 2 2" xfId="27544" xr:uid="{00000000-0005-0000-0000-000060940000}"/>
    <cellStyle name="Total 3 4 2 12 2 3" xfId="27545" xr:uid="{00000000-0005-0000-0000-000061940000}"/>
    <cellStyle name="Total 3 4 2 12 2 4" xfId="27546" xr:uid="{00000000-0005-0000-0000-000062940000}"/>
    <cellStyle name="Total 3 4 2 12 3" xfId="27547" xr:uid="{00000000-0005-0000-0000-000063940000}"/>
    <cellStyle name="Total 3 4 2 12 3 2" xfId="27548" xr:uid="{00000000-0005-0000-0000-000064940000}"/>
    <cellStyle name="Total 3 4 2 12 3 2 2" xfId="27549" xr:uid="{00000000-0005-0000-0000-000065940000}"/>
    <cellStyle name="Total 3 4 2 12 3 3" xfId="27550" xr:uid="{00000000-0005-0000-0000-000066940000}"/>
    <cellStyle name="Total 3 4 2 12 3 4" xfId="27551" xr:uid="{00000000-0005-0000-0000-000067940000}"/>
    <cellStyle name="Total 3 4 2 12 4" xfId="27552" xr:uid="{00000000-0005-0000-0000-000068940000}"/>
    <cellStyle name="Total 3 4 2 12 5" xfId="27553" xr:uid="{00000000-0005-0000-0000-000069940000}"/>
    <cellStyle name="Total 3 4 2 12 5 2" xfId="27554" xr:uid="{00000000-0005-0000-0000-00006A940000}"/>
    <cellStyle name="Total 3 4 2 12 6" xfId="27555" xr:uid="{00000000-0005-0000-0000-00006B940000}"/>
    <cellStyle name="Total 3 4 2 12 7" xfId="27556" xr:uid="{00000000-0005-0000-0000-00006C940000}"/>
    <cellStyle name="Total 3 4 2 13" xfId="27557" xr:uid="{00000000-0005-0000-0000-00006D940000}"/>
    <cellStyle name="Total 3 4 2 13 2" xfId="27558" xr:uid="{00000000-0005-0000-0000-00006E940000}"/>
    <cellStyle name="Total 3 4 2 13 2 2" xfId="27559" xr:uid="{00000000-0005-0000-0000-00006F940000}"/>
    <cellStyle name="Total 3 4 2 13 2 2 2" xfId="27560" xr:uid="{00000000-0005-0000-0000-000070940000}"/>
    <cellStyle name="Total 3 4 2 13 2 3" xfId="27561" xr:uid="{00000000-0005-0000-0000-000071940000}"/>
    <cellStyle name="Total 3 4 2 13 2 4" xfId="27562" xr:uid="{00000000-0005-0000-0000-000072940000}"/>
    <cellStyle name="Total 3 4 2 13 3" xfId="27563" xr:uid="{00000000-0005-0000-0000-000073940000}"/>
    <cellStyle name="Total 3 4 2 13 3 2" xfId="27564" xr:uid="{00000000-0005-0000-0000-000074940000}"/>
    <cellStyle name="Total 3 4 2 13 3 2 2" xfId="27565" xr:uid="{00000000-0005-0000-0000-000075940000}"/>
    <cellStyle name="Total 3 4 2 13 3 3" xfId="27566" xr:uid="{00000000-0005-0000-0000-000076940000}"/>
    <cellStyle name="Total 3 4 2 13 3 4" xfId="27567" xr:uid="{00000000-0005-0000-0000-000077940000}"/>
    <cellStyle name="Total 3 4 2 13 4" xfId="27568" xr:uid="{00000000-0005-0000-0000-000078940000}"/>
    <cellStyle name="Total 3 4 2 13 5" xfId="27569" xr:uid="{00000000-0005-0000-0000-000079940000}"/>
    <cellStyle name="Total 3 4 2 13 5 2" xfId="27570" xr:uid="{00000000-0005-0000-0000-00007A940000}"/>
    <cellStyle name="Total 3 4 2 13 6" xfId="27571" xr:uid="{00000000-0005-0000-0000-00007B940000}"/>
    <cellStyle name="Total 3 4 2 13 7" xfId="27572" xr:uid="{00000000-0005-0000-0000-00007C940000}"/>
    <cellStyle name="Total 3 4 2 14" xfId="27573" xr:uid="{00000000-0005-0000-0000-00007D940000}"/>
    <cellStyle name="Total 3 4 2 14 2" xfId="27574" xr:uid="{00000000-0005-0000-0000-00007E940000}"/>
    <cellStyle name="Total 3 4 2 14 2 2" xfId="27575" xr:uid="{00000000-0005-0000-0000-00007F940000}"/>
    <cellStyle name="Total 3 4 2 14 2 2 2" xfId="27576" xr:uid="{00000000-0005-0000-0000-000080940000}"/>
    <cellStyle name="Total 3 4 2 14 2 3" xfId="27577" xr:uid="{00000000-0005-0000-0000-000081940000}"/>
    <cellStyle name="Total 3 4 2 14 2 4" xfId="27578" xr:uid="{00000000-0005-0000-0000-000082940000}"/>
    <cellStyle name="Total 3 4 2 14 3" xfId="27579" xr:uid="{00000000-0005-0000-0000-000083940000}"/>
    <cellStyle name="Total 3 4 2 14 3 2" xfId="27580" xr:uid="{00000000-0005-0000-0000-000084940000}"/>
    <cellStyle name="Total 3 4 2 14 3 2 2" xfId="27581" xr:uid="{00000000-0005-0000-0000-000085940000}"/>
    <cellStyle name="Total 3 4 2 14 3 3" xfId="27582" xr:uid="{00000000-0005-0000-0000-000086940000}"/>
    <cellStyle name="Total 3 4 2 14 3 4" xfId="27583" xr:uid="{00000000-0005-0000-0000-000087940000}"/>
    <cellStyle name="Total 3 4 2 14 4" xfId="27584" xr:uid="{00000000-0005-0000-0000-000088940000}"/>
    <cellStyle name="Total 3 4 2 14 4 2" xfId="27585" xr:uid="{00000000-0005-0000-0000-000089940000}"/>
    <cellStyle name="Total 3 4 2 14 5" xfId="27586" xr:uid="{00000000-0005-0000-0000-00008A940000}"/>
    <cellStyle name="Total 3 4 2 14 6" xfId="27587" xr:uid="{00000000-0005-0000-0000-00008B940000}"/>
    <cellStyle name="Total 3 4 2 15" xfId="27588" xr:uid="{00000000-0005-0000-0000-00008C940000}"/>
    <cellStyle name="Total 3 4 2 15 2" xfId="27589" xr:uid="{00000000-0005-0000-0000-00008D940000}"/>
    <cellStyle name="Total 3 4 2 15 2 2" xfId="27590" xr:uid="{00000000-0005-0000-0000-00008E940000}"/>
    <cellStyle name="Total 3 4 2 15 3" xfId="27591" xr:uid="{00000000-0005-0000-0000-00008F940000}"/>
    <cellStyle name="Total 3 4 2 15 4" xfId="27592" xr:uid="{00000000-0005-0000-0000-000090940000}"/>
    <cellStyle name="Total 3 4 2 16" xfId="27593" xr:uid="{00000000-0005-0000-0000-000091940000}"/>
    <cellStyle name="Total 3 4 2 17" xfId="27594" xr:uid="{00000000-0005-0000-0000-000092940000}"/>
    <cellStyle name="Total 3 4 2 2" xfId="27595" xr:uid="{00000000-0005-0000-0000-000093940000}"/>
    <cellStyle name="Total 3 4 2 2 2" xfId="27596" xr:uid="{00000000-0005-0000-0000-000094940000}"/>
    <cellStyle name="Total 3 4 2 2 2 2" xfId="27597" xr:uid="{00000000-0005-0000-0000-000095940000}"/>
    <cellStyle name="Total 3 4 2 2 2 2 2" xfId="27598" xr:uid="{00000000-0005-0000-0000-000096940000}"/>
    <cellStyle name="Total 3 4 2 2 2 3" xfId="27599" xr:uid="{00000000-0005-0000-0000-000097940000}"/>
    <cellStyle name="Total 3 4 2 2 2 4" xfId="27600" xr:uid="{00000000-0005-0000-0000-000098940000}"/>
    <cellStyle name="Total 3 4 2 2 3" xfId="27601" xr:uid="{00000000-0005-0000-0000-000099940000}"/>
    <cellStyle name="Total 3 4 2 2 3 2" xfId="27602" xr:uid="{00000000-0005-0000-0000-00009A940000}"/>
    <cellStyle name="Total 3 4 2 2 3 2 2" xfId="27603" xr:uid="{00000000-0005-0000-0000-00009B940000}"/>
    <cellStyle name="Total 3 4 2 2 3 3" xfId="27604" xr:uid="{00000000-0005-0000-0000-00009C940000}"/>
    <cellStyle name="Total 3 4 2 2 3 4" xfId="27605" xr:uid="{00000000-0005-0000-0000-00009D940000}"/>
    <cellStyle name="Total 3 4 2 2 4" xfId="27606" xr:uid="{00000000-0005-0000-0000-00009E940000}"/>
    <cellStyle name="Total 3 4 2 2 5" xfId="27607" xr:uid="{00000000-0005-0000-0000-00009F940000}"/>
    <cellStyle name="Total 3 4 2 2 6" xfId="27608" xr:uid="{00000000-0005-0000-0000-0000A0940000}"/>
    <cellStyle name="Total 3 4 2 2 7" xfId="27609" xr:uid="{00000000-0005-0000-0000-0000A1940000}"/>
    <cellStyle name="Total 3 4 2 3" xfId="27610" xr:uid="{00000000-0005-0000-0000-0000A2940000}"/>
    <cellStyle name="Total 3 4 2 3 2" xfId="27611" xr:uid="{00000000-0005-0000-0000-0000A3940000}"/>
    <cellStyle name="Total 3 4 2 3 2 2" xfId="27612" xr:uid="{00000000-0005-0000-0000-0000A4940000}"/>
    <cellStyle name="Total 3 4 2 3 2 2 2" xfId="27613" xr:uid="{00000000-0005-0000-0000-0000A5940000}"/>
    <cellStyle name="Total 3 4 2 3 2 3" xfId="27614" xr:uid="{00000000-0005-0000-0000-0000A6940000}"/>
    <cellStyle name="Total 3 4 2 3 2 4" xfId="27615" xr:uid="{00000000-0005-0000-0000-0000A7940000}"/>
    <cellStyle name="Total 3 4 2 3 3" xfId="27616" xr:uid="{00000000-0005-0000-0000-0000A8940000}"/>
    <cellStyle name="Total 3 4 2 3 3 2" xfId="27617" xr:uid="{00000000-0005-0000-0000-0000A9940000}"/>
    <cellStyle name="Total 3 4 2 3 3 2 2" xfId="27618" xr:uid="{00000000-0005-0000-0000-0000AA940000}"/>
    <cellStyle name="Total 3 4 2 3 3 3" xfId="27619" xr:uid="{00000000-0005-0000-0000-0000AB940000}"/>
    <cellStyle name="Total 3 4 2 3 3 4" xfId="27620" xr:uid="{00000000-0005-0000-0000-0000AC940000}"/>
    <cellStyle name="Total 3 4 2 3 4" xfId="27621" xr:uid="{00000000-0005-0000-0000-0000AD940000}"/>
    <cellStyle name="Total 3 4 2 3 5" xfId="27622" xr:uid="{00000000-0005-0000-0000-0000AE940000}"/>
    <cellStyle name="Total 3 4 2 3 5 2" xfId="27623" xr:uid="{00000000-0005-0000-0000-0000AF940000}"/>
    <cellStyle name="Total 3 4 2 3 6" xfId="27624" xr:uid="{00000000-0005-0000-0000-0000B0940000}"/>
    <cellStyle name="Total 3 4 2 3 7" xfId="27625" xr:uid="{00000000-0005-0000-0000-0000B1940000}"/>
    <cellStyle name="Total 3 4 2 4" xfId="27626" xr:uid="{00000000-0005-0000-0000-0000B2940000}"/>
    <cellStyle name="Total 3 4 2 4 2" xfId="27627" xr:uid="{00000000-0005-0000-0000-0000B3940000}"/>
    <cellStyle name="Total 3 4 2 4 2 2" xfId="27628" xr:uid="{00000000-0005-0000-0000-0000B4940000}"/>
    <cellStyle name="Total 3 4 2 4 2 2 2" xfId="27629" xr:uid="{00000000-0005-0000-0000-0000B5940000}"/>
    <cellStyle name="Total 3 4 2 4 2 3" xfId="27630" xr:uid="{00000000-0005-0000-0000-0000B6940000}"/>
    <cellStyle name="Total 3 4 2 4 2 4" xfId="27631" xr:uid="{00000000-0005-0000-0000-0000B7940000}"/>
    <cellStyle name="Total 3 4 2 4 3" xfId="27632" xr:uid="{00000000-0005-0000-0000-0000B8940000}"/>
    <cellStyle name="Total 3 4 2 4 3 2" xfId="27633" xr:uid="{00000000-0005-0000-0000-0000B9940000}"/>
    <cellStyle name="Total 3 4 2 4 3 2 2" xfId="27634" xr:uid="{00000000-0005-0000-0000-0000BA940000}"/>
    <cellStyle name="Total 3 4 2 4 3 3" xfId="27635" xr:uid="{00000000-0005-0000-0000-0000BB940000}"/>
    <cellStyle name="Total 3 4 2 4 3 4" xfId="27636" xr:uid="{00000000-0005-0000-0000-0000BC940000}"/>
    <cellStyle name="Total 3 4 2 4 4" xfId="27637" xr:uid="{00000000-0005-0000-0000-0000BD940000}"/>
    <cellStyle name="Total 3 4 2 4 5" xfId="27638" xr:uid="{00000000-0005-0000-0000-0000BE940000}"/>
    <cellStyle name="Total 3 4 2 4 5 2" xfId="27639" xr:uid="{00000000-0005-0000-0000-0000BF940000}"/>
    <cellStyle name="Total 3 4 2 4 6" xfId="27640" xr:uid="{00000000-0005-0000-0000-0000C0940000}"/>
    <cellStyle name="Total 3 4 2 4 7" xfId="27641" xr:uid="{00000000-0005-0000-0000-0000C1940000}"/>
    <cellStyle name="Total 3 4 2 5" xfId="27642" xr:uid="{00000000-0005-0000-0000-0000C2940000}"/>
    <cellStyle name="Total 3 4 2 5 2" xfId="27643" xr:uid="{00000000-0005-0000-0000-0000C3940000}"/>
    <cellStyle name="Total 3 4 2 5 2 2" xfId="27644" xr:uid="{00000000-0005-0000-0000-0000C4940000}"/>
    <cellStyle name="Total 3 4 2 5 2 2 2" xfId="27645" xr:uid="{00000000-0005-0000-0000-0000C5940000}"/>
    <cellStyle name="Total 3 4 2 5 2 3" xfId="27646" xr:uid="{00000000-0005-0000-0000-0000C6940000}"/>
    <cellStyle name="Total 3 4 2 5 2 4" xfId="27647" xr:uid="{00000000-0005-0000-0000-0000C7940000}"/>
    <cellStyle name="Total 3 4 2 5 3" xfId="27648" xr:uid="{00000000-0005-0000-0000-0000C8940000}"/>
    <cellStyle name="Total 3 4 2 5 3 2" xfId="27649" xr:uid="{00000000-0005-0000-0000-0000C9940000}"/>
    <cellStyle name="Total 3 4 2 5 3 2 2" xfId="27650" xr:uid="{00000000-0005-0000-0000-0000CA940000}"/>
    <cellStyle name="Total 3 4 2 5 3 3" xfId="27651" xr:uid="{00000000-0005-0000-0000-0000CB940000}"/>
    <cellStyle name="Total 3 4 2 5 3 4" xfId="27652" xr:uid="{00000000-0005-0000-0000-0000CC940000}"/>
    <cellStyle name="Total 3 4 2 5 4" xfId="27653" xr:uid="{00000000-0005-0000-0000-0000CD940000}"/>
    <cellStyle name="Total 3 4 2 5 5" xfId="27654" xr:uid="{00000000-0005-0000-0000-0000CE940000}"/>
    <cellStyle name="Total 3 4 2 5 5 2" xfId="27655" xr:uid="{00000000-0005-0000-0000-0000CF940000}"/>
    <cellStyle name="Total 3 4 2 5 6" xfId="27656" xr:uid="{00000000-0005-0000-0000-0000D0940000}"/>
    <cellStyle name="Total 3 4 2 5 7" xfId="27657" xr:uid="{00000000-0005-0000-0000-0000D1940000}"/>
    <cellStyle name="Total 3 4 2 6" xfId="27658" xr:uid="{00000000-0005-0000-0000-0000D2940000}"/>
    <cellStyle name="Total 3 4 2 6 2" xfId="27659" xr:uid="{00000000-0005-0000-0000-0000D3940000}"/>
    <cellStyle name="Total 3 4 2 6 2 2" xfId="27660" xr:uid="{00000000-0005-0000-0000-0000D4940000}"/>
    <cellStyle name="Total 3 4 2 6 2 2 2" xfId="27661" xr:uid="{00000000-0005-0000-0000-0000D5940000}"/>
    <cellStyle name="Total 3 4 2 6 2 3" xfId="27662" xr:uid="{00000000-0005-0000-0000-0000D6940000}"/>
    <cellStyle name="Total 3 4 2 6 2 4" xfId="27663" xr:uid="{00000000-0005-0000-0000-0000D7940000}"/>
    <cellStyle name="Total 3 4 2 6 3" xfId="27664" xr:uid="{00000000-0005-0000-0000-0000D8940000}"/>
    <cellStyle name="Total 3 4 2 6 3 2" xfId="27665" xr:uid="{00000000-0005-0000-0000-0000D9940000}"/>
    <cellStyle name="Total 3 4 2 6 3 2 2" xfId="27666" xr:uid="{00000000-0005-0000-0000-0000DA940000}"/>
    <cellStyle name="Total 3 4 2 6 3 3" xfId="27667" xr:uid="{00000000-0005-0000-0000-0000DB940000}"/>
    <cellStyle name="Total 3 4 2 6 3 4" xfId="27668" xr:uid="{00000000-0005-0000-0000-0000DC940000}"/>
    <cellStyle name="Total 3 4 2 6 4" xfId="27669" xr:uid="{00000000-0005-0000-0000-0000DD940000}"/>
    <cellStyle name="Total 3 4 2 6 5" xfId="27670" xr:uid="{00000000-0005-0000-0000-0000DE940000}"/>
    <cellStyle name="Total 3 4 2 6 5 2" xfId="27671" xr:uid="{00000000-0005-0000-0000-0000DF940000}"/>
    <cellStyle name="Total 3 4 2 6 6" xfId="27672" xr:uid="{00000000-0005-0000-0000-0000E0940000}"/>
    <cellStyle name="Total 3 4 2 6 7" xfId="27673" xr:uid="{00000000-0005-0000-0000-0000E1940000}"/>
    <cellStyle name="Total 3 4 2 7" xfId="27674" xr:uid="{00000000-0005-0000-0000-0000E2940000}"/>
    <cellStyle name="Total 3 4 2 7 2" xfId="27675" xr:uid="{00000000-0005-0000-0000-0000E3940000}"/>
    <cellStyle name="Total 3 4 2 7 2 2" xfId="27676" xr:uid="{00000000-0005-0000-0000-0000E4940000}"/>
    <cellStyle name="Total 3 4 2 7 2 2 2" xfId="27677" xr:uid="{00000000-0005-0000-0000-0000E5940000}"/>
    <cellStyle name="Total 3 4 2 7 2 3" xfId="27678" xr:uid="{00000000-0005-0000-0000-0000E6940000}"/>
    <cellStyle name="Total 3 4 2 7 2 4" xfId="27679" xr:uid="{00000000-0005-0000-0000-0000E7940000}"/>
    <cellStyle name="Total 3 4 2 7 3" xfId="27680" xr:uid="{00000000-0005-0000-0000-0000E8940000}"/>
    <cellStyle name="Total 3 4 2 7 3 2" xfId="27681" xr:uid="{00000000-0005-0000-0000-0000E9940000}"/>
    <cellStyle name="Total 3 4 2 7 3 2 2" xfId="27682" xr:uid="{00000000-0005-0000-0000-0000EA940000}"/>
    <cellStyle name="Total 3 4 2 7 3 3" xfId="27683" xr:uid="{00000000-0005-0000-0000-0000EB940000}"/>
    <cellStyle name="Total 3 4 2 7 3 4" xfId="27684" xr:uid="{00000000-0005-0000-0000-0000EC940000}"/>
    <cellStyle name="Total 3 4 2 7 4" xfId="27685" xr:uid="{00000000-0005-0000-0000-0000ED940000}"/>
    <cellStyle name="Total 3 4 2 7 5" xfId="27686" xr:uid="{00000000-0005-0000-0000-0000EE940000}"/>
    <cellStyle name="Total 3 4 2 7 5 2" xfId="27687" xr:uid="{00000000-0005-0000-0000-0000EF940000}"/>
    <cellStyle name="Total 3 4 2 7 6" xfId="27688" xr:uid="{00000000-0005-0000-0000-0000F0940000}"/>
    <cellStyle name="Total 3 4 2 7 7" xfId="27689" xr:uid="{00000000-0005-0000-0000-0000F1940000}"/>
    <cellStyle name="Total 3 4 2 8" xfId="27690" xr:uid="{00000000-0005-0000-0000-0000F2940000}"/>
    <cellStyle name="Total 3 4 2 8 2" xfId="27691" xr:uid="{00000000-0005-0000-0000-0000F3940000}"/>
    <cellStyle name="Total 3 4 2 8 2 2" xfId="27692" xr:uid="{00000000-0005-0000-0000-0000F4940000}"/>
    <cellStyle name="Total 3 4 2 8 2 2 2" xfId="27693" xr:uid="{00000000-0005-0000-0000-0000F5940000}"/>
    <cellStyle name="Total 3 4 2 8 2 3" xfId="27694" xr:uid="{00000000-0005-0000-0000-0000F6940000}"/>
    <cellStyle name="Total 3 4 2 8 2 4" xfId="27695" xr:uid="{00000000-0005-0000-0000-0000F7940000}"/>
    <cellStyle name="Total 3 4 2 8 3" xfId="27696" xr:uid="{00000000-0005-0000-0000-0000F8940000}"/>
    <cellStyle name="Total 3 4 2 8 3 2" xfId="27697" xr:uid="{00000000-0005-0000-0000-0000F9940000}"/>
    <cellStyle name="Total 3 4 2 8 3 2 2" xfId="27698" xr:uid="{00000000-0005-0000-0000-0000FA940000}"/>
    <cellStyle name="Total 3 4 2 8 3 3" xfId="27699" xr:uid="{00000000-0005-0000-0000-0000FB940000}"/>
    <cellStyle name="Total 3 4 2 8 3 4" xfId="27700" xr:uid="{00000000-0005-0000-0000-0000FC940000}"/>
    <cellStyle name="Total 3 4 2 8 4" xfId="27701" xr:uid="{00000000-0005-0000-0000-0000FD940000}"/>
    <cellStyle name="Total 3 4 2 8 5" xfId="27702" xr:uid="{00000000-0005-0000-0000-0000FE940000}"/>
    <cellStyle name="Total 3 4 2 8 5 2" xfId="27703" xr:uid="{00000000-0005-0000-0000-0000FF940000}"/>
    <cellStyle name="Total 3 4 2 8 6" xfId="27704" xr:uid="{00000000-0005-0000-0000-000000950000}"/>
    <cellStyle name="Total 3 4 2 8 7" xfId="27705" xr:uid="{00000000-0005-0000-0000-000001950000}"/>
    <cellStyle name="Total 3 4 2 9" xfId="27706" xr:uid="{00000000-0005-0000-0000-000002950000}"/>
    <cellStyle name="Total 3 4 2 9 2" xfId="27707" xr:uid="{00000000-0005-0000-0000-000003950000}"/>
    <cellStyle name="Total 3 4 2 9 2 2" xfId="27708" xr:uid="{00000000-0005-0000-0000-000004950000}"/>
    <cellStyle name="Total 3 4 2 9 2 2 2" xfId="27709" xr:uid="{00000000-0005-0000-0000-000005950000}"/>
    <cellStyle name="Total 3 4 2 9 2 3" xfId="27710" xr:uid="{00000000-0005-0000-0000-000006950000}"/>
    <cellStyle name="Total 3 4 2 9 2 4" xfId="27711" xr:uid="{00000000-0005-0000-0000-000007950000}"/>
    <cellStyle name="Total 3 4 2 9 3" xfId="27712" xr:uid="{00000000-0005-0000-0000-000008950000}"/>
    <cellStyle name="Total 3 4 2 9 3 2" xfId="27713" xr:uid="{00000000-0005-0000-0000-000009950000}"/>
    <cellStyle name="Total 3 4 2 9 3 2 2" xfId="27714" xr:uid="{00000000-0005-0000-0000-00000A950000}"/>
    <cellStyle name="Total 3 4 2 9 3 3" xfId="27715" xr:uid="{00000000-0005-0000-0000-00000B950000}"/>
    <cellStyle name="Total 3 4 2 9 3 4" xfId="27716" xr:uid="{00000000-0005-0000-0000-00000C950000}"/>
    <cellStyle name="Total 3 4 2 9 4" xfId="27717" xr:uid="{00000000-0005-0000-0000-00000D950000}"/>
    <cellStyle name="Total 3 4 2 9 5" xfId="27718" xr:uid="{00000000-0005-0000-0000-00000E950000}"/>
    <cellStyle name="Total 3 4 2 9 5 2" xfId="27719" xr:uid="{00000000-0005-0000-0000-00000F950000}"/>
    <cellStyle name="Total 3 4 2 9 6" xfId="27720" xr:uid="{00000000-0005-0000-0000-000010950000}"/>
    <cellStyle name="Total 3 4 2 9 7" xfId="27721" xr:uid="{00000000-0005-0000-0000-000011950000}"/>
    <cellStyle name="Total 3 4 3" xfId="27722" xr:uid="{00000000-0005-0000-0000-000012950000}"/>
    <cellStyle name="Total 3 4 3 2" xfId="27723" xr:uid="{00000000-0005-0000-0000-000013950000}"/>
    <cellStyle name="Total 3 4 3 2 2" xfId="27724" xr:uid="{00000000-0005-0000-0000-000014950000}"/>
    <cellStyle name="Total 3 4 3 2 2 2" xfId="27725" xr:uid="{00000000-0005-0000-0000-000015950000}"/>
    <cellStyle name="Total 3 4 3 2 3" xfId="27726" xr:uid="{00000000-0005-0000-0000-000016950000}"/>
    <cellStyle name="Total 3 4 3 2 4" xfId="27727" xr:uid="{00000000-0005-0000-0000-000017950000}"/>
    <cellStyle name="Total 3 4 3 3" xfId="27728" xr:uid="{00000000-0005-0000-0000-000018950000}"/>
    <cellStyle name="Total 3 4 3 3 2" xfId="27729" xr:uid="{00000000-0005-0000-0000-000019950000}"/>
    <cellStyle name="Total 3 4 3 3 2 2" xfId="27730" xr:uid="{00000000-0005-0000-0000-00001A950000}"/>
    <cellStyle name="Total 3 4 3 3 3" xfId="27731" xr:uid="{00000000-0005-0000-0000-00001B950000}"/>
    <cellStyle name="Total 3 4 3 3 4" xfId="27732" xr:uid="{00000000-0005-0000-0000-00001C950000}"/>
    <cellStyle name="Total 3 4 3 4" xfId="27733" xr:uid="{00000000-0005-0000-0000-00001D950000}"/>
    <cellStyle name="Total 3 4 3 5" xfId="27734" xr:uid="{00000000-0005-0000-0000-00001E950000}"/>
    <cellStyle name="Total 3 4 3 6" xfId="27735" xr:uid="{00000000-0005-0000-0000-00001F950000}"/>
    <cellStyle name="Total 3 4 3 7" xfId="27736" xr:uid="{00000000-0005-0000-0000-000020950000}"/>
    <cellStyle name="Total 3 4 4" xfId="27737" xr:uid="{00000000-0005-0000-0000-000021950000}"/>
    <cellStyle name="Total 3 4 4 2" xfId="27738" xr:uid="{00000000-0005-0000-0000-000022950000}"/>
    <cellStyle name="Total 3 4 4 2 2" xfId="27739" xr:uid="{00000000-0005-0000-0000-000023950000}"/>
    <cellStyle name="Total 3 4 4 2 2 2" xfId="27740" xr:uid="{00000000-0005-0000-0000-000024950000}"/>
    <cellStyle name="Total 3 4 4 2 3" xfId="27741" xr:uid="{00000000-0005-0000-0000-000025950000}"/>
    <cellStyle name="Total 3 4 4 2 4" xfId="27742" xr:uid="{00000000-0005-0000-0000-000026950000}"/>
    <cellStyle name="Total 3 4 4 3" xfId="27743" xr:uid="{00000000-0005-0000-0000-000027950000}"/>
    <cellStyle name="Total 3 4 4 3 2" xfId="27744" xr:uid="{00000000-0005-0000-0000-000028950000}"/>
    <cellStyle name="Total 3 4 4 3 2 2" xfId="27745" xr:uid="{00000000-0005-0000-0000-000029950000}"/>
    <cellStyle name="Total 3 4 4 3 3" xfId="27746" xr:uid="{00000000-0005-0000-0000-00002A950000}"/>
    <cellStyle name="Total 3 4 4 3 4" xfId="27747" xr:uid="{00000000-0005-0000-0000-00002B950000}"/>
    <cellStyle name="Total 3 4 4 4" xfId="27748" xr:uid="{00000000-0005-0000-0000-00002C950000}"/>
    <cellStyle name="Total 3 4 4 5" xfId="27749" xr:uid="{00000000-0005-0000-0000-00002D950000}"/>
    <cellStyle name="Total 3 4 4 5 2" xfId="27750" xr:uid="{00000000-0005-0000-0000-00002E950000}"/>
    <cellStyle name="Total 3 4 4 6" xfId="27751" xr:uid="{00000000-0005-0000-0000-00002F950000}"/>
    <cellStyle name="Total 3 4 4 7" xfId="27752" xr:uid="{00000000-0005-0000-0000-000030950000}"/>
    <cellStyle name="Total 3 4 5" xfId="27753" xr:uid="{00000000-0005-0000-0000-000031950000}"/>
    <cellStyle name="Total 3 4 5 2" xfId="27754" xr:uid="{00000000-0005-0000-0000-000032950000}"/>
    <cellStyle name="Total 3 4 5 2 2" xfId="27755" xr:uid="{00000000-0005-0000-0000-000033950000}"/>
    <cellStyle name="Total 3 4 5 2 2 2" xfId="27756" xr:uid="{00000000-0005-0000-0000-000034950000}"/>
    <cellStyle name="Total 3 4 5 2 3" xfId="27757" xr:uid="{00000000-0005-0000-0000-000035950000}"/>
    <cellStyle name="Total 3 4 5 2 4" xfId="27758" xr:uid="{00000000-0005-0000-0000-000036950000}"/>
    <cellStyle name="Total 3 4 5 3" xfId="27759" xr:uid="{00000000-0005-0000-0000-000037950000}"/>
    <cellStyle name="Total 3 4 5 3 2" xfId="27760" xr:uid="{00000000-0005-0000-0000-000038950000}"/>
    <cellStyle name="Total 3 4 5 3 2 2" xfId="27761" xr:uid="{00000000-0005-0000-0000-000039950000}"/>
    <cellStyle name="Total 3 4 5 3 3" xfId="27762" xr:uid="{00000000-0005-0000-0000-00003A950000}"/>
    <cellStyle name="Total 3 4 5 3 4" xfId="27763" xr:uid="{00000000-0005-0000-0000-00003B950000}"/>
    <cellStyle name="Total 3 4 5 4" xfId="27764" xr:uid="{00000000-0005-0000-0000-00003C950000}"/>
    <cellStyle name="Total 3 4 5 5" xfId="27765" xr:uid="{00000000-0005-0000-0000-00003D950000}"/>
    <cellStyle name="Total 3 4 5 5 2" xfId="27766" xr:uid="{00000000-0005-0000-0000-00003E950000}"/>
    <cellStyle name="Total 3 4 5 6" xfId="27767" xr:uid="{00000000-0005-0000-0000-00003F950000}"/>
    <cellStyle name="Total 3 4 5 7" xfId="27768" xr:uid="{00000000-0005-0000-0000-000040950000}"/>
    <cellStyle name="Total 3 4 6" xfId="27769" xr:uid="{00000000-0005-0000-0000-000041950000}"/>
    <cellStyle name="Total 3 4 6 2" xfId="27770" xr:uid="{00000000-0005-0000-0000-000042950000}"/>
    <cellStyle name="Total 3 4 6 2 2" xfId="27771" xr:uid="{00000000-0005-0000-0000-000043950000}"/>
    <cellStyle name="Total 3 4 6 2 2 2" xfId="27772" xr:uid="{00000000-0005-0000-0000-000044950000}"/>
    <cellStyle name="Total 3 4 6 2 3" xfId="27773" xr:uid="{00000000-0005-0000-0000-000045950000}"/>
    <cellStyle name="Total 3 4 6 2 4" xfId="27774" xr:uid="{00000000-0005-0000-0000-000046950000}"/>
    <cellStyle name="Total 3 4 6 3" xfId="27775" xr:uid="{00000000-0005-0000-0000-000047950000}"/>
    <cellStyle name="Total 3 4 6 3 2" xfId="27776" xr:uid="{00000000-0005-0000-0000-000048950000}"/>
    <cellStyle name="Total 3 4 6 3 2 2" xfId="27777" xr:uid="{00000000-0005-0000-0000-000049950000}"/>
    <cellStyle name="Total 3 4 6 3 3" xfId="27778" xr:uid="{00000000-0005-0000-0000-00004A950000}"/>
    <cellStyle name="Total 3 4 6 3 4" xfId="27779" xr:uid="{00000000-0005-0000-0000-00004B950000}"/>
    <cellStyle name="Total 3 4 6 4" xfId="27780" xr:uid="{00000000-0005-0000-0000-00004C950000}"/>
    <cellStyle name="Total 3 4 6 5" xfId="27781" xr:uid="{00000000-0005-0000-0000-00004D950000}"/>
    <cellStyle name="Total 3 4 6 5 2" xfId="27782" xr:uid="{00000000-0005-0000-0000-00004E950000}"/>
    <cellStyle name="Total 3 4 6 6" xfId="27783" xr:uid="{00000000-0005-0000-0000-00004F950000}"/>
    <cellStyle name="Total 3 4 6 7" xfId="27784" xr:uid="{00000000-0005-0000-0000-000050950000}"/>
    <cellStyle name="Total 3 4 7" xfId="27785" xr:uid="{00000000-0005-0000-0000-000051950000}"/>
    <cellStyle name="Total 3 4 7 2" xfId="27786" xr:uid="{00000000-0005-0000-0000-000052950000}"/>
    <cellStyle name="Total 3 4 7 2 2" xfId="27787" xr:uid="{00000000-0005-0000-0000-000053950000}"/>
    <cellStyle name="Total 3 4 7 2 2 2" xfId="27788" xr:uid="{00000000-0005-0000-0000-000054950000}"/>
    <cellStyle name="Total 3 4 7 2 3" xfId="27789" xr:uid="{00000000-0005-0000-0000-000055950000}"/>
    <cellStyle name="Total 3 4 7 2 4" xfId="27790" xr:uid="{00000000-0005-0000-0000-000056950000}"/>
    <cellStyle name="Total 3 4 7 3" xfId="27791" xr:uid="{00000000-0005-0000-0000-000057950000}"/>
    <cellStyle name="Total 3 4 7 3 2" xfId="27792" xr:uid="{00000000-0005-0000-0000-000058950000}"/>
    <cellStyle name="Total 3 4 7 3 2 2" xfId="27793" xr:uid="{00000000-0005-0000-0000-000059950000}"/>
    <cellStyle name="Total 3 4 7 3 3" xfId="27794" xr:uid="{00000000-0005-0000-0000-00005A950000}"/>
    <cellStyle name="Total 3 4 7 3 4" xfId="27795" xr:uid="{00000000-0005-0000-0000-00005B950000}"/>
    <cellStyle name="Total 3 4 7 4" xfId="27796" xr:uid="{00000000-0005-0000-0000-00005C950000}"/>
    <cellStyle name="Total 3 4 7 5" xfId="27797" xr:uid="{00000000-0005-0000-0000-00005D950000}"/>
    <cellStyle name="Total 3 4 7 5 2" xfId="27798" xr:uid="{00000000-0005-0000-0000-00005E950000}"/>
    <cellStyle name="Total 3 4 7 6" xfId="27799" xr:uid="{00000000-0005-0000-0000-00005F950000}"/>
    <cellStyle name="Total 3 4 7 7" xfId="27800" xr:uid="{00000000-0005-0000-0000-000060950000}"/>
    <cellStyle name="Total 3 4 8" xfId="27801" xr:uid="{00000000-0005-0000-0000-000061950000}"/>
    <cellStyle name="Total 3 4 8 2" xfId="27802" xr:uid="{00000000-0005-0000-0000-000062950000}"/>
    <cellStyle name="Total 3 4 8 2 2" xfId="27803" xr:uid="{00000000-0005-0000-0000-000063950000}"/>
    <cellStyle name="Total 3 4 8 2 2 2" xfId="27804" xr:uid="{00000000-0005-0000-0000-000064950000}"/>
    <cellStyle name="Total 3 4 8 2 3" xfId="27805" xr:uid="{00000000-0005-0000-0000-000065950000}"/>
    <cellStyle name="Total 3 4 8 2 4" xfId="27806" xr:uid="{00000000-0005-0000-0000-000066950000}"/>
    <cellStyle name="Total 3 4 8 3" xfId="27807" xr:uid="{00000000-0005-0000-0000-000067950000}"/>
    <cellStyle name="Total 3 4 8 3 2" xfId="27808" xr:uid="{00000000-0005-0000-0000-000068950000}"/>
    <cellStyle name="Total 3 4 8 3 2 2" xfId="27809" xr:uid="{00000000-0005-0000-0000-000069950000}"/>
    <cellStyle name="Total 3 4 8 3 3" xfId="27810" xr:uid="{00000000-0005-0000-0000-00006A950000}"/>
    <cellStyle name="Total 3 4 8 3 4" xfId="27811" xr:uid="{00000000-0005-0000-0000-00006B950000}"/>
    <cellStyle name="Total 3 4 8 4" xfId="27812" xr:uid="{00000000-0005-0000-0000-00006C950000}"/>
    <cellStyle name="Total 3 4 8 5" xfId="27813" xr:uid="{00000000-0005-0000-0000-00006D950000}"/>
    <cellStyle name="Total 3 4 8 5 2" xfId="27814" xr:uid="{00000000-0005-0000-0000-00006E950000}"/>
    <cellStyle name="Total 3 4 8 6" xfId="27815" xr:uid="{00000000-0005-0000-0000-00006F950000}"/>
    <cellStyle name="Total 3 4 8 7" xfId="27816" xr:uid="{00000000-0005-0000-0000-000070950000}"/>
    <cellStyle name="Total 3 4 9" xfId="27817" xr:uid="{00000000-0005-0000-0000-000071950000}"/>
    <cellStyle name="Total 3 4 9 2" xfId="27818" xr:uid="{00000000-0005-0000-0000-000072950000}"/>
    <cellStyle name="Total 3 4 9 2 2" xfId="27819" xr:uid="{00000000-0005-0000-0000-000073950000}"/>
    <cellStyle name="Total 3 4 9 2 2 2" xfId="27820" xr:uid="{00000000-0005-0000-0000-000074950000}"/>
    <cellStyle name="Total 3 4 9 2 3" xfId="27821" xr:uid="{00000000-0005-0000-0000-000075950000}"/>
    <cellStyle name="Total 3 4 9 2 4" xfId="27822" xr:uid="{00000000-0005-0000-0000-000076950000}"/>
    <cellStyle name="Total 3 4 9 3" xfId="27823" xr:uid="{00000000-0005-0000-0000-000077950000}"/>
    <cellStyle name="Total 3 4 9 3 2" xfId="27824" xr:uid="{00000000-0005-0000-0000-000078950000}"/>
    <cellStyle name="Total 3 4 9 3 2 2" xfId="27825" xr:uid="{00000000-0005-0000-0000-000079950000}"/>
    <cellStyle name="Total 3 4 9 3 3" xfId="27826" xr:uid="{00000000-0005-0000-0000-00007A950000}"/>
    <cellStyle name="Total 3 4 9 3 4" xfId="27827" xr:uid="{00000000-0005-0000-0000-00007B950000}"/>
    <cellStyle name="Total 3 4 9 4" xfId="27828" xr:uid="{00000000-0005-0000-0000-00007C950000}"/>
    <cellStyle name="Total 3 4 9 5" xfId="27829" xr:uid="{00000000-0005-0000-0000-00007D950000}"/>
    <cellStyle name="Total 3 4 9 5 2" xfId="27830" xr:uid="{00000000-0005-0000-0000-00007E950000}"/>
    <cellStyle name="Total 3 4 9 6" xfId="27831" xr:uid="{00000000-0005-0000-0000-00007F950000}"/>
    <cellStyle name="Total 3 4 9 7" xfId="27832" xr:uid="{00000000-0005-0000-0000-000080950000}"/>
    <cellStyle name="Total 3 5" xfId="27833" xr:uid="{00000000-0005-0000-0000-000081950000}"/>
    <cellStyle name="Total 3 5 10" xfId="27834" xr:uid="{00000000-0005-0000-0000-000082950000}"/>
    <cellStyle name="Total 3 5 10 2" xfId="27835" xr:uid="{00000000-0005-0000-0000-000083950000}"/>
    <cellStyle name="Total 3 5 10 2 2" xfId="27836" xr:uid="{00000000-0005-0000-0000-000084950000}"/>
    <cellStyle name="Total 3 5 10 2 2 2" xfId="27837" xr:uid="{00000000-0005-0000-0000-000085950000}"/>
    <cellStyle name="Total 3 5 10 2 3" xfId="27838" xr:uid="{00000000-0005-0000-0000-000086950000}"/>
    <cellStyle name="Total 3 5 10 2 4" xfId="27839" xr:uid="{00000000-0005-0000-0000-000087950000}"/>
    <cellStyle name="Total 3 5 10 3" xfId="27840" xr:uid="{00000000-0005-0000-0000-000088950000}"/>
    <cellStyle name="Total 3 5 10 3 2" xfId="27841" xr:uid="{00000000-0005-0000-0000-000089950000}"/>
    <cellStyle name="Total 3 5 10 3 2 2" xfId="27842" xr:uid="{00000000-0005-0000-0000-00008A950000}"/>
    <cellStyle name="Total 3 5 10 3 3" xfId="27843" xr:uid="{00000000-0005-0000-0000-00008B950000}"/>
    <cellStyle name="Total 3 5 10 3 4" xfId="27844" xr:uid="{00000000-0005-0000-0000-00008C950000}"/>
    <cellStyle name="Total 3 5 10 4" xfId="27845" xr:uid="{00000000-0005-0000-0000-00008D950000}"/>
    <cellStyle name="Total 3 5 10 5" xfId="27846" xr:uid="{00000000-0005-0000-0000-00008E950000}"/>
    <cellStyle name="Total 3 5 10 5 2" xfId="27847" xr:uid="{00000000-0005-0000-0000-00008F950000}"/>
    <cellStyle name="Total 3 5 10 6" xfId="27848" xr:uid="{00000000-0005-0000-0000-000090950000}"/>
    <cellStyle name="Total 3 5 10 7" xfId="27849" xr:uid="{00000000-0005-0000-0000-000091950000}"/>
    <cellStyle name="Total 3 5 11" xfId="27850" xr:uid="{00000000-0005-0000-0000-000092950000}"/>
    <cellStyle name="Total 3 5 11 2" xfId="27851" xr:uid="{00000000-0005-0000-0000-000093950000}"/>
    <cellStyle name="Total 3 5 11 2 2" xfId="27852" xr:uid="{00000000-0005-0000-0000-000094950000}"/>
    <cellStyle name="Total 3 5 11 2 2 2" xfId="27853" xr:uid="{00000000-0005-0000-0000-000095950000}"/>
    <cellStyle name="Total 3 5 11 2 3" xfId="27854" xr:uid="{00000000-0005-0000-0000-000096950000}"/>
    <cellStyle name="Total 3 5 11 2 4" xfId="27855" xr:uid="{00000000-0005-0000-0000-000097950000}"/>
    <cellStyle name="Total 3 5 11 3" xfId="27856" xr:uid="{00000000-0005-0000-0000-000098950000}"/>
    <cellStyle name="Total 3 5 11 3 2" xfId="27857" xr:uid="{00000000-0005-0000-0000-000099950000}"/>
    <cellStyle name="Total 3 5 11 3 2 2" xfId="27858" xr:uid="{00000000-0005-0000-0000-00009A950000}"/>
    <cellStyle name="Total 3 5 11 3 3" xfId="27859" xr:uid="{00000000-0005-0000-0000-00009B950000}"/>
    <cellStyle name="Total 3 5 11 3 4" xfId="27860" xr:uid="{00000000-0005-0000-0000-00009C950000}"/>
    <cellStyle name="Total 3 5 11 4" xfId="27861" xr:uid="{00000000-0005-0000-0000-00009D950000}"/>
    <cellStyle name="Total 3 5 11 5" xfId="27862" xr:uid="{00000000-0005-0000-0000-00009E950000}"/>
    <cellStyle name="Total 3 5 11 5 2" xfId="27863" xr:uid="{00000000-0005-0000-0000-00009F950000}"/>
    <cellStyle name="Total 3 5 11 6" xfId="27864" xr:uid="{00000000-0005-0000-0000-0000A0950000}"/>
    <cellStyle name="Total 3 5 11 7" xfId="27865" xr:uid="{00000000-0005-0000-0000-0000A1950000}"/>
    <cellStyle name="Total 3 5 12" xfId="27866" xr:uid="{00000000-0005-0000-0000-0000A2950000}"/>
    <cellStyle name="Total 3 5 12 2" xfId="27867" xr:uid="{00000000-0005-0000-0000-0000A3950000}"/>
    <cellStyle name="Total 3 5 12 2 2" xfId="27868" xr:uid="{00000000-0005-0000-0000-0000A4950000}"/>
    <cellStyle name="Total 3 5 12 2 2 2" xfId="27869" xr:uid="{00000000-0005-0000-0000-0000A5950000}"/>
    <cellStyle name="Total 3 5 12 2 3" xfId="27870" xr:uid="{00000000-0005-0000-0000-0000A6950000}"/>
    <cellStyle name="Total 3 5 12 2 4" xfId="27871" xr:uid="{00000000-0005-0000-0000-0000A7950000}"/>
    <cellStyle name="Total 3 5 12 3" xfId="27872" xr:uid="{00000000-0005-0000-0000-0000A8950000}"/>
    <cellStyle name="Total 3 5 12 3 2" xfId="27873" xr:uid="{00000000-0005-0000-0000-0000A9950000}"/>
    <cellStyle name="Total 3 5 12 3 2 2" xfId="27874" xr:uid="{00000000-0005-0000-0000-0000AA950000}"/>
    <cellStyle name="Total 3 5 12 3 3" xfId="27875" xr:uid="{00000000-0005-0000-0000-0000AB950000}"/>
    <cellStyle name="Total 3 5 12 3 4" xfId="27876" xr:uid="{00000000-0005-0000-0000-0000AC950000}"/>
    <cellStyle name="Total 3 5 12 4" xfId="27877" xr:uid="{00000000-0005-0000-0000-0000AD950000}"/>
    <cellStyle name="Total 3 5 12 5" xfId="27878" xr:uid="{00000000-0005-0000-0000-0000AE950000}"/>
    <cellStyle name="Total 3 5 12 5 2" xfId="27879" xr:uid="{00000000-0005-0000-0000-0000AF950000}"/>
    <cellStyle name="Total 3 5 12 6" xfId="27880" xr:uid="{00000000-0005-0000-0000-0000B0950000}"/>
    <cellStyle name="Total 3 5 12 7" xfId="27881" xr:uid="{00000000-0005-0000-0000-0000B1950000}"/>
    <cellStyle name="Total 3 5 13" xfId="27882" xr:uid="{00000000-0005-0000-0000-0000B2950000}"/>
    <cellStyle name="Total 3 5 13 2" xfId="27883" xr:uid="{00000000-0005-0000-0000-0000B3950000}"/>
    <cellStyle name="Total 3 5 13 2 2" xfId="27884" xr:uid="{00000000-0005-0000-0000-0000B4950000}"/>
    <cellStyle name="Total 3 5 13 2 2 2" xfId="27885" xr:uid="{00000000-0005-0000-0000-0000B5950000}"/>
    <cellStyle name="Total 3 5 13 2 3" xfId="27886" xr:uid="{00000000-0005-0000-0000-0000B6950000}"/>
    <cellStyle name="Total 3 5 13 2 4" xfId="27887" xr:uid="{00000000-0005-0000-0000-0000B7950000}"/>
    <cellStyle name="Total 3 5 13 3" xfId="27888" xr:uid="{00000000-0005-0000-0000-0000B8950000}"/>
    <cellStyle name="Total 3 5 13 3 2" xfId="27889" xr:uid="{00000000-0005-0000-0000-0000B9950000}"/>
    <cellStyle name="Total 3 5 13 3 2 2" xfId="27890" xr:uid="{00000000-0005-0000-0000-0000BA950000}"/>
    <cellStyle name="Total 3 5 13 3 3" xfId="27891" xr:uid="{00000000-0005-0000-0000-0000BB950000}"/>
    <cellStyle name="Total 3 5 13 3 4" xfId="27892" xr:uid="{00000000-0005-0000-0000-0000BC950000}"/>
    <cellStyle name="Total 3 5 13 4" xfId="27893" xr:uid="{00000000-0005-0000-0000-0000BD950000}"/>
    <cellStyle name="Total 3 5 13 5" xfId="27894" xr:uid="{00000000-0005-0000-0000-0000BE950000}"/>
    <cellStyle name="Total 3 5 13 5 2" xfId="27895" xr:uid="{00000000-0005-0000-0000-0000BF950000}"/>
    <cellStyle name="Total 3 5 13 6" xfId="27896" xr:uid="{00000000-0005-0000-0000-0000C0950000}"/>
    <cellStyle name="Total 3 5 13 7" xfId="27897" xr:uid="{00000000-0005-0000-0000-0000C1950000}"/>
    <cellStyle name="Total 3 5 14" xfId="27898" xr:uid="{00000000-0005-0000-0000-0000C2950000}"/>
    <cellStyle name="Total 3 5 14 2" xfId="27899" xr:uid="{00000000-0005-0000-0000-0000C3950000}"/>
    <cellStyle name="Total 3 5 14 2 2" xfId="27900" xr:uid="{00000000-0005-0000-0000-0000C4950000}"/>
    <cellStyle name="Total 3 5 14 2 2 2" xfId="27901" xr:uid="{00000000-0005-0000-0000-0000C5950000}"/>
    <cellStyle name="Total 3 5 14 2 3" xfId="27902" xr:uid="{00000000-0005-0000-0000-0000C6950000}"/>
    <cellStyle name="Total 3 5 14 2 4" xfId="27903" xr:uid="{00000000-0005-0000-0000-0000C7950000}"/>
    <cellStyle name="Total 3 5 14 3" xfId="27904" xr:uid="{00000000-0005-0000-0000-0000C8950000}"/>
    <cellStyle name="Total 3 5 14 3 2" xfId="27905" xr:uid="{00000000-0005-0000-0000-0000C9950000}"/>
    <cellStyle name="Total 3 5 14 3 2 2" xfId="27906" xr:uid="{00000000-0005-0000-0000-0000CA950000}"/>
    <cellStyle name="Total 3 5 14 3 3" xfId="27907" xr:uid="{00000000-0005-0000-0000-0000CB950000}"/>
    <cellStyle name="Total 3 5 14 3 4" xfId="27908" xr:uid="{00000000-0005-0000-0000-0000CC950000}"/>
    <cellStyle name="Total 3 5 14 4" xfId="27909" xr:uid="{00000000-0005-0000-0000-0000CD950000}"/>
    <cellStyle name="Total 3 5 14 4 2" xfId="27910" xr:uid="{00000000-0005-0000-0000-0000CE950000}"/>
    <cellStyle name="Total 3 5 14 5" xfId="27911" xr:uid="{00000000-0005-0000-0000-0000CF950000}"/>
    <cellStyle name="Total 3 5 14 6" xfId="27912" xr:uid="{00000000-0005-0000-0000-0000D0950000}"/>
    <cellStyle name="Total 3 5 15" xfId="27913" xr:uid="{00000000-0005-0000-0000-0000D1950000}"/>
    <cellStyle name="Total 3 5 15 2" xfId="27914" xr:uid="{00000000-0005-0000-0000-0000D2950000}"/>
    <cellStyle name="Total 3 5 15 2 2" xfId="27915" xr:uid="{00000000-0005-0000-0000-0000D3950000}"/>
    <cellStyle name="Total 3 5 15 3" xfId="27916" xr:uid="{00000000-0005-0000-0000-0000D4950000}"/>
    <cellStyle name="Total 3 5 15 4" xfId="27917" xr:uid="{00000000-0005-0000-0000-0000D5950000}"/>
    <cellStyle name="Total 3 5 16" xfId="27918" xr:uid="{00000000-0005-0000-0000-0000D6950000}"/>
    <cellStyle name="Total 3 5 17" xfId="27919" xr:uid="{00000000-0005-0000-0000-0000D7950000}"/>
    <cellStyle name="Total 3 5 2" xfId="27920" xr:uid="{00000000-0005-0000-0000-0000D8950000}"/>
    <cellStyle name="Total 3 5 2 2" xfId="27921" xr:uid="{00000000-0005-0000-0000-0000D9950000}"/>
    <cellStyle name="Total 3 5 2 2 2" xfId="27922" xr:uid="{00000000-0005-0000-0000-0000DA950000}"/>
    <cellStyle name="Total 3 5 2 2 2 2" xfId="27923" xr:uid="{00000000-0005-0000-0000-0000DB950000}"/>
    <cellStyle name="Total 3 5 2 2 3" xfId="27924" xr:uid="{00000000-0005-0000-0000-0000DC950000}"/>
    <cellStyle name="Total 3 5 2 2 4" xfId="27925" xr:uid="{00000000-0005-0000-0000-0000DD950000}"/>
    <cellStyle name="Total 3 5 2 3" xfId="27926" xr:uid="{00000000-0005-0000-0000-0000DE950000}"/>
    <cellStyle name="Total 3 5 2 3 2" xfId="27927" xr:uid="{00000000-0005-0000-0000-0000DF950000}"/>
    <cellStyle name="Total 3 5 2 3 2 2" xfId="27928" xr:uid="{00000000-0005-0000-0000-0000E0950000}"/>
    <cellStyle name="Total 3 5 2 3 3" xfId="27929" xr:uid="{00000000-0005-0000-0000-0000E1950000}"/>
    <cellStyle name="Total 3 5 2 3 4" xfId="27930" xr:uid="{00000000-0005-0000-0000-0000E2950000}"/>
    <cellStyle name="Total 3 5 2 4" xfId="27931" xr:uid="{00000000-0005-0000-0000-0000E3950000}"/>
    <cellStyle name="Total 3 5 2 5" xfId="27932" xr:uid="{00000000-0005-0000-0000-0000E4950000}"/>
    <cellStyle name="Total 3 5 2 6" xfId="27933" xr:uid="{00000000-0005-0000-0000-0000E5950000}"/>
    <cellStyle name="Total 3 5 2 7" xfId="27934" xr:uid="{00000000-0005-0000-0000-0000E6950000}"/>
    <cellStyle name="Total 3 5 3" xfId="27935" xr:uid="{00000000-0005-0000-0000-0000E7950000}"/>
    <cellStyle name="Total 3 5 3 2" xfId="27936" xr:uid="{00000000-0005-0000-0000-0000E8950000}"/>
    <cellStyle name="Total 3 5 3 2 2" xfId="27937" xr:uid="{00000000-0005-0000-0000-0000E9950000}"/>
    <cellStyle name="Total 3 5 3 2 2 2" xfId="27938" xr:uid="{00000000-0005-0000-0000-0000EA950000}"/>
    <cellStyle name="Total 3 5 3 2 3" xfId="27939" xr:uid="{00000000-0005-0000-0000-0000EB950000}"/>
    <cellStyle name="Total 3 5 3 2 4" xfId="27940" xr:uid="{00000000-0005-0000-0000-0000EC950000}"/>
    <cellStyle name="Total 3 5 3 3" xfId="27941" xr:uid="{00000000-0005-0000-0000-0000ED950000}"/>
    <cellStyle name="Total 3 5 3 3 2" xfId="27942" xr:uid="{00000000-0005-0000-0000-0000EE950000}"/>
    <cellStyle name="Total 3 5 3 3 2 2" xfId="27943" xr:uid="{00000000-0005-0000-0000-0000EF950000}"/>
    <cellStyle name="Total 3 5 3 3 3" xfId="27944" xr:uid="{00000000-0005-0000-0000-0000F0950000}"/>
    <cellStyle name="Total 3 5 3 3 4" xfId="27945" xr:uid="{00000000-0005-0000-0000-0000F1950000}"/>
    <cellStyle name="Total 3 5 3 4" xfId="27946" xr:uid="{00000000-0005-0000-0000-0000F2950000}"/>
    <cellStyle name="Total 3 5 3 5" xfId="27947" xr:uid="{00000000-0005-0000-0000-0000F3950000}"/>
    <cellStyle name="Total 3 5 3 5 2" xfId="27948" xr:uid="{00000000-0005-0000-0000-0000F4950000}"/>
    <cellStyle name="Total 3 5 3 6" xfId="27949" xr:uid="{00000000-0005-0000-0000-0000F5950000}"/>
    <cellStyle name="Total 3 5 3 7" xfId="27950" xr:uid="{00000000-0005-0000-0000-0000F6950000}"/>
    <cellStyle name="Total 3 5 4" xfId="27951" xr:uid="{00000000-0005-0000-0000-0000F7950000}"/>
    <cellStyle name="Total 3 5 4 2" xfId="27952" xr:uid="{00000000-0005-0000-0000-0000F8950000}"/>
    <cellStyle name="Total 3 5 4 2 2" xfId="27953" xr:uid="{00000000-0005-0000-0000-0000F9950000}"/>
    <cellStyle name="Total 3 5 4 2 2 2" xfId="27954" xr:uid="{00000000-0005-0000-0000-0000FA950000}"/>
    <cellStyle name="Total 3 5 4 2 3" xfId="27955" xr:uid="{00000000-0005-0000-0000-0000FB950000}"/>
    <cellStyle name="Total 3 5 4 2 4" xfId="27956" xr:uid="{00000000-0005-0000-0000-0000FC950000}"/>
    <cellStyle name="Total 3 5 4 3" xfId="27957" xr:uid="{00000000-0005-0000-0000-0000FD950000}"/>
    <cellStyle name="Total 3 5 4 3 2" xfId="27958" xr:uid="{00000000-0005-0000-0000-0000FE950000}"/>
    <cellStyle name="Total 3 5 4 3 2 2" xfId="27959" xr:uid="{00000000-0005-0000-0000-0000FF950000}"/>
    <cellStyle name="Total 3 5 4 3 3" xfId="27960" xr:uid="{00000000-0005-0000-0000-000000960000}"/>
    <cellStyle name="Total 3 5 4 3 4" xfId="27961" xr:uid="{00000000-0005-0000-0000-000001960000}"/>
    <cellStyle name="Total 3 5 4 4" xfId="27962" xr:uid="{00000000-0005-0000-0000-000002960000}"/>
    <cellStyle name="Total 3 5 4 5" xfId="27963" xr:uid="{00000000-0005-0000-0000-000003960000}"/>
    <cellStyle name="Total 3 5 4 5 2" xfId="27964" xr:uid="{00000000-0005-0000-0000-000004960000}"/>
    <cellStyle name="Total 3 5 4 6" xfId="27965" xr:uid="{00000000-0005-0000-0000-000005960000}"/>
    <cellStyle name="Total 3 5 4 7" xfId="27966" xr:uid="{00000000-0005-0000-0000-000006960000}"/>
    <cellStyle name="Total 3 5 5" xfId="27967" xr:uid="{00000000-0005-0000-0000-000007960000}"/>
    <cellStyle name="Total 3 5 5 2" xfId="27968" xr:uid="{00000000-0005-0000-0000-000008960000}"/>
    <cellStyle name="Total 3 5 5 2 2" xfId="27969" xr:uid="{00000000-0005-0000-0000-000009960000}"/>
    <cellStyle name="Total 3 5 5 2 2 2" xfId="27970" xr:uid="{00000000-0005-0000-0000-00000A960000}"/>
    <cellStyle name="Total 3 5 5 2 3" xfId="27971" xr:uid="{00000000-0005-0000-0000-00000B960000}"/>
    <cellStyle name="Total 3 5 5 2 4" xfId="27972" xr:uid="{00000000-0005-0000-0000-00000C960000}"/>
    <cellStyle name="Total 3 5 5 3" xfId="27973" xr:uid="{00000000-0005-0000-0000-00000D960000}"/>
    <cellStyle name="Total 3 5 5 3 2" xfId="27974" xr:uid="{00000000-0005-0000-0000-00000E960000}"/>
    <cellStyle name="Total 3 5 5 3 2 2" xfId="27975" xr:uid="{00000000-0005-0000-0000-00000F960000}"/>
    <cellStyle name="Total 3 5 5 3 3" xfId="27976" xr:uid="{00000000-0005-0000-0000-000010960000}"/>
    <cellStyle name="Total 3 5 5 3 4" xfId="27977" xr:uid="{00000000-0005-0000-0000-000011960000}"/>
    <cellStyle name="Total 3 5 5 4" xfId="27978" xr:uid="{00000000-0005-0000-0000-000012960000}"/>
    <cellStyle name="Total 3 5 5 5" xfId="27979" xr:uid="{00000000-0005-0000-0000-000013960000}"/>
    <cellStyle name="Total 3 5 5 5 2" xfId="27980" xr:uid="{00000000-0005-0000-0000-000014960000}"/>
    <cellStyle name="Total 3 5 5 6" xfId="27981" xr:uid="{00000000-0005-0000-0000-000015960000}"/>
    <cellStyle name="Total 3 5 5 7" xfId="27982" xr:uid="{00000000-0005-0000-0000-000016960000}"/>
    <cellStyle name="Total 3 5 6" xfId="27983" xr:uid="{00000000-0005-0000-0000-000017960000}"/>
    <cellStyle name="Total 3 5 6 2" xfId="27984" xr:uid="{00000000-0005-0000-0000-000018960000}"/>
    <cellStyle name="Total 3 5 6 2 2" xfId="27985" xr:uid="{00000000-0005-0000-0000-000019960000}"/>
    <cellStyle name="Total 3 5 6 2 2 2" xfId="27986" xr:uid="{00000000-0005-0000-0000-00001A960000}"/>
    <cellStyle name="Total 3 5 6 2 3" xfId="27987" xr:uid="{00000000-0005-0000-0000-00001B960000}"/>
    <cellStyle name="Total 3 5 6 2 4" xfId="27988" xr:uid="{00000000-0005-0000-0000-00001C960000}"/>
    <cellStyle name="Total 3 5 6 3" xfId="27989" xr:uid="{00000000-0005-0000-0000-00001D960000}"/>
    <cellStyle name="Total 3 5 6 3 2" xfId="27990" xr:uid="{00000000-0005-0000-0000-00001E960000}"/>
    <cellStyle name="Total 3 5 6 3 2 2" xfId="27991" xr:uid="{00000000-0005-0000-0000-00001F960000}"/>
    <cellStyle name="Total 3 5 6 3 3" xfId="27992" xr:uid="{00000000-0005-0000-0000-000020960000}"/>
    <cellStyle name="Total 3 5 6 3 4" xfId="27993" xr:uid="{00000000-0005-0000-0000-000021960000}"/>
    <cellStyle name="Total 3 5 6 4" xfId="27994" xr:uid="{00000000-0005-0000-0000-000022960000}"/>
    <cellStyle name="Total 3 5 6 5" xfId="27995" xr:uid="{00000000-0005-0000-0000-000023960000}"/>
    <cellStyle name="Total 3 5 6 5 2" xfId="27996" xr:uid="{00000000-0005-0000-0000-000024960000}"/>
    <cellStyle name="Total 3 5 6 6" xfId="27997" xr:uid="{00000000-0005-0000-0000-000025960000}"/>
    <cellStyle name="Total 3 5 6 7" xfId="27998" xr:uid="{00000000-0005-0000-0000-000026960000}"/>
    <cellStyle name="Total 3 5 7" xfId="27999" xr:uid="{00000000-0005-0000-0000-000027960000}"/>
    <cellStyle name="Total 3 5 7 2" xfId="28000" xr:uid="{00000000-0005-0000-0000-000028960000}"/>
    <cellStyle name="Total 3 5 7 2 2" xfId="28001" xr:uid="{00000000-0005-0000-0000-000029960000}"/>
    <cellStyle name="Total 3 5 7 2 2 2" xfId="28002" xr:uid="{00000000-0005-0000-0000-00002A960000}"/>
    <cellStyle name="Total 3 5 7 2 3" xfId="28003" xr:uid="{00000000-0005-0000-0000-00002B960000}"/>
    <cellStyle name="Total 3 5 7 2 4" xfId="28004" xr:uid="{00000000-0005-0000-0000-00002C960000}"/>
    <cellStyle name="Total 3 5 7 3" xfId="28005" xr:uid="{00000000-0005-0000-0000-00002D960000}"/>
    <cellStyle name="Total 3 5 7 3 2" xfId="28006" xr:uid="{00000000-0005-0000-0000-00002E960000}"/>
    <cellStyle name="Total 3 5 7 3 2 2" xfId="28007" xr:uid="{00000000-0005-0000-0000-00002F960000}"/>
    <cellStyle name="Total 3 5 7 3 3" xfId="28008" xr:uid="{00000000-0005-0000-0000-000030960000}"/>
    <cellStyle name="Total 3 5 7 3 4" xfId="28009" xr:uid="{00000000-0005-0000-0000-000031960000}"/>
    <cellStyle name="Total 3 5 7 4" xfId="28010" xr:uid="{00000000-0005-0000-0000-000032960000}"/>
    <cellStyle name="Total 3 5 7 5" xfId="28011" xr:uid="{00000000-0005-0000-0000-000033960000}"/>
    <cellStyle name="Total 3 5 7 5 2" xfId="28012" xr:uid="{00000000-0005-0000-0000-000034960000}"/>
    <cellStyle name="Total 3 5 7 6" xfId="28013" xr:uid="{00000000-0005-0000-0000-000035960000}"/>
    <cellStyle name="Total 3 5 7 7" xfId="28014" xr:uid="{00000000-0005-0000-0000-000036960000}"/>
    <cellStyle name="Total 3 5 8" xfId="28015" xr:uid="{00000000-0005-0000-0000-000037960000}"/>
    <cellStyle name="Total 3 5 8 2" xfId="28016" xr:uid="{00000000-0005-0000-0000-000038960000}"/>
    <cellStyle name="Total 3 5 8 2 2" xfId="28017" xr:uid="{00000000-0005-0000-0000-000039960000}"/>
    <cellStyle name="Total 3 5 8 2 2 2" xfId="28018" xr:uid="{00000000-0005-0000-0000-00003A960000}"/>
    <cellStyle name="Total 3 5 8 2 3" xfId="28019" xr:uid="{00000000-0005-0000-0000-00003B960000}"/>
    <cellStyle name="Total 3 5 8 2 4" xfId="28020" xr:uid="{00000000-0005-0000-0000-00003C960000}"/>
    <cellStyle name="Total 3 5 8 3" xfId="28021" xr:uid="{00000000-0005-0000-0000-00003D960000}"/>
    <cellStyle name="Total 3 5 8 3 2" xfId="28022" xr:uid="{00000000-0005-0000-0000-00003E960000}"/>
    <cellStyle name="Total 3 5 8 3 2 2" xfId="28023" xr:uid="{00000000-0005-0000-0000-00003F960000}"/>
    <cellStyle name="Total 3 5 8 3 3" xfId="28024" xr:uid="{00000000-0005-0000-0000-000040960000}"/>
    <cellStyle name="Total 3 5 8 3 4" xfId="28025" xr:uid="{00000000-0005-0000-0000-000041960000}"/>
    <cellStyle name="Total 3 5 8 4" xfId="28026" xr:uid="{00000000-0005-0000-0000-000042960000}"/>
    <cellStyle name="Total 3 5 8 5" xfId="28027" xr:uid="{00000000-0005-0000-0000-000043960000}"/>
    <cellStyle name="Total 3 5 8 5 2" xfId="28028" xr:uid="{00000000-0005-0000-0000-000044960000}"/>
    <cellStyle name="Total 3 5 8 6" xfId="28029" xr:uid="{00000000-0005-0000-0000-000045960000}"/>
    <cellStyle name="Total 3 5 8 7" xfId="28030" xr:uid="{00000000-0005-0000-0000-000046960000}"/>
    <cellStyle name="Total 3 5 9" xfId="28031" xr:uid="{00000000-0005-0000-0000-000047960000}"/>
    <cellStyle name="Total 3 5 9 2" xfId="28032" xr:uid="{00000000-0005-0000-0000-000048960000}"/>
    <cellStyle name="Total 3 5 9 2 2" xfId="28033" xr:uid="{00000000-0005-0000-0000-000049960000}"/>
    <cellStyle name="Total 3 5 9 2 2 2" xfId="28034" xr:uid="{00000000-0005-0000-0000-00004A960000}"/>
    <cellStyle name="Total 3 5 9 2 3" xfId="28035" xr:uid="{00000000-0005-0000-0000-00004B960000}"/>
    <cellStyle name="Total 3 5 9 2 4" xfId="28036" xr:uid="{00000000-0005-0000-0000-00004C960000}"/>
    <cellStyle name="Total 3 5 9 3" xfId="28037" xr:uid="{00000000-0005-0000-0000-00004D960000}"/>
    <cellStyle name="Total 3 5 9 3 2" xfId="28038" xr:uid="{00000000-0005-0000-0000-00004E960000}"/>
    <cellStyle name="Total 3 5 9 3 2 2" xfId="28039" xr:uid="{00000000-0005-0000-0000-00004F960000}"/>
    <cellStyle name="Total 3 5 9 3 3" xfId="28040" xr:uid="{00000000-0005-0000-0000-000050960000}"/>
    <cellStyle name="Total 3 5 9 3 4" xfId="28041" xr:uid="{00000000-0005-0000-0000-000051960000}"/>
    <cellStyle name="Total 3 5 9 4" xfId="28042" xr:uid="{00000000-0005-0000-0000-000052960000}"/>
    <cellStyle name="Total 3 5 9 5" xfId="28043" xr:uid="{00000000-0005-0000-0000-000053960000}"/>
    <cellStyle name="Total 3 5 9 5 2" xfId="28044" xr:uid="{00000000-0005-0000-0000-000054960000}"/>
    <cellStyle name="Total 3 5 9 6" xfId="28045" xr:uid="{00000000-0005-0000-0000-000055960000}"/>
    <cellStyle name="Total 3 5 9 7" xfId="28046" xr:uid="{00000000-0005-0000-0000-000056960000}"/>
    <cellStyle name="Total 3 6" xfId="28047" xr:uid="{00000000-0005-0000-0000-000057960000}"/>
    <cellStyle name="Total 3 6 2" xfId="28048" xr:uid="{00000000-0005-0000-0000-000058960000}"/>
    <cellStyle name="Total 3 6 2 2" xfId="28049" xr:uid="{00000000-0005-0000-0000-000059960000}"/>
    <cellStyle name="Total 3 6 2 2 2" xfId="28050" xr:uid="{00000000-0005-0000-0000-00005A960000}"/>
    <cellStyle name="Total 3 6 2 3" xfId="28051" xr:uid="{00000000-0005-0000-0000-00005B960000}"/>
    <cellStyle name="Total 3 6 2 4" xfId="28052" xr:uid="{00000000-0005-0000-0000-00005C960000}"/>
    <cellStyle name="Total 3 6 3" xfId="28053" xr:uid="{00000000-0005-0000-0000-00005D960000}"/>
    <cellStyle name="Total 3 6 3 2" xfId="28054" xr:uid="{00000000-0005-0000-0000-00005E960000}"/>
    <cellStyle name="Total 3 6 3 2 2" xfId="28055" xr:uid="{00000000-0005-0000-0000-00005F960000}"/>
    <cellStyle name="Total 3 6 3 3" xfId="28056" xr:uid="{00000000-0005-0000-0000-000060960000}"/>
    <cellStyle name="Total 3 6 3 4" xfId="28057" xr:uid="{00000000-0005-0000-0000-000061960000}"/>
    <cellStyle name="Total 3 6 4" xfId="28058" xr:uid="{00000000-0005-0000-0000-000062960000}"/>
    <cellStyle name="Total 3 6 5" xfId="28059" xr:uid="{00000000-0005-0000-0000-000063960000}"/>
    <cellStyle name="Total 3 6 5 2" xfId="28060" xr:uid="{00000000-0005-0000-0000-000064960000}"/>
    <cellStyle name="Total 3 6 6" xfId="28061" xr:uid="{00000000-0005-0000-0000-000065960000}"/>
    <cellStyle name="Total 3 6 7" xfId="28062" xr:uid="{00000000-0005-0000-0000-000066960000}"/>
    <cellStyle name="Total 3 7" xfId="28063" xr:uid="{00000000-0005-0000-0000-000067960000}"/>
    <cellStyle name="Total 3 7 2" xfId="28064" xr:uid="{00000000-0005-0000-0000-000068960000}"/>
    <cellStyle name="Total 3 7 2 2" xfId="28065" xr:uid="{00000000-0005-0000-0000-000069960000}"/>
    <cellStyle name="Total 3 7 2 2 2" xfId="28066" xr:uid="{00000000-0005-0000-0000-00006A960000}"/>
    <cellStyle name="Total 3 7 2 3" xfId="28067" xr:uid="{00000000-0005-0000-0000-00006B960000}"/>
    <cellStyle name="Total 3 7 2 4" xfId="28068" xr:uid="{00000000-0005-0000-0000-00006C960000}"/>
    <cellStyle name="Total 3 7 3" xfId="28069" xr:uid="{00000000-0005-0000-0000-00006D960000}"/>
    <cellStyle name="Total 3 7 3 2" xfId="28070" xr:uid="{00000000-0005-0000-0000-00006E960000}"/>
    <cellStyle name="Total 3 7 3 2 2" xfId="28071" xr:uid="{00000000-0005-0000-0000-00006F960000}"/>
    <cellStyle name="Total 3 7 3 3" xfId="28072" xr:uid="{00000000-0005-0000-0000-000070960000}"/>
    <cellStyle name="Total 3 7 3 4" xfId="28073" xr:uid="{00000000-0005-0000-0000-000071960000}"/>
    <cellStyle name="Total 3 7 4" xfId="28074" xr:uid="{00000000-0005-0000-0000-000072960000}"/>
    <cellStyle name="Total 3 7 5" xfId="28075" xr:uid="{00000000-0005-0000-0000-000073960000}"/>
    <cellStyle name="Total 3 7 5 2" xfId="28076" xr:uid="{00000000-0005-0000-0000-000074960000}"/>
    <cellStyle name="Total 3 7 6" xfId="28077" xr:uid="{00000000-0005-0000-0000-000075960000}"/>
    <cellStyle name="Total 3 7 7" xfId="28078" xr:uid="{00000000-0005-0000-0000-000076960000}"/>
    <cellStyle name="Total 3 8" xfId="28079" xr:uid="{00000000-0005-0000-0000-000077960000}"/>
    <cellStyle name="Total 3 8 2" xfId="28080" xr:uid="{00000000-0005-0000-0000-000078960000}"/>
    <cellStyle name="Total 3 8 2 2" xfId="28081" xr:uid="{00000000-0005-0000-0000-000079960000}"/>
    <cellStyle name="Total 3 8 2 2 2" xfId="28082" xr:uid="{00000000-0005-0000-0000-00007A960000}"/>
    <cellStyle name="Total 3 8 2 3" xfId="28083" xr:uid="{00000000-0005-0000-0000-00007B960000}"/>
    <cellStyle name="Total 3 8 2 4" xfId="28084" xr:uid="{00000000-0005-0000-0000-00007C960000}"/>
    <cellStyle name="Total 3 8 3" xfId="28085" xr:uid="{00000000-0005-0000-0000-00007D960000}"/>
    <cellStyle name="Total 3 8 3 2" xfId="28086" xr:uid="{00000000-0005-0000-0000-00007E960000}"/>
    <cellStyle name="Total 3 8 3 2 2" xfId="28087" xr:uid="{00000000-0005-0000-0000-00007F960000}"/>
    <cellStyle name="Total 3 8 3 3" xfId="28088" xr:uid="{00000000-0005-0000-0000-000080960000}"/>
    <cellStyle name="Total 3 8 3 4" xfId="28089" xr:uid="{00000000-0005-0000-0000-000081960000}"/>
    <cellStyle name="Total 3 8 4" xfId="28090" xr:uid="{00000000-0005-0000-0000-000082960000}"/>
    <cellStyle name="Total 3 8 5" xfId="28091" xr:uid="{00000000-0005-0000-0000-000083960000}"/>
    <cellStyle name="Total 3 8 5 2" xfId="28092" xr:uid="{00000000-0005-0000-0000-000084960000}"/>
    <cellStyle name="Total 3 8 6" xfId="28093" xr:uid="{00000000-0005-0000-0000-000085960000}"/>
    <cellStyle name="Total 3 8 7" xfId="28094" xr:uid="{00000000-0005-0000-0000-000086960000}"/>
    <cellStyle name="Total 3 9" xfId="28095" xr:uid="{00000000-0005-0000-0000-000087960000}"/>
    <cellStyle name="Total 3 9 2" xfId="28096" xr:uid="{00000000-0005-0000-0000-000088960000}"/>
    <cellStyle name="Total 3 9 2 2" xfId="28097" xr:uid="{00000000-0005-0000-0000-000089960000}"/>
    <cellStyle name="Total 3 9 2 2 2" xfId="28098" xr:uid="{00000000-0005-0000-0000-00008A960000}"/>
    <cellStyle name="Total 3 9 2 3" xfId="28099" xr:uid="{00000000-0005-0000-0000-00008B960000}"/>
    <cellStyle name="Total 3 9 2 4" xfId="28100" xr:uid="{00000000-0005-0000-0000-00008C960000}"/>
    <cellStyle name="Total 3 9 3" xfId="28101" xr:uid="{00000000-0005-0000-0000-00008D960000}"/>
    <cellStyle name="Total 3 9 3 2" xfId="28102" xr:uid="{00000000-0005-0000-0000-00008E960000}"/>
    <cellStyle name="Total 3 9 3 2 2" xfId="28103" xr:uid="{00000000-0005-0000-0000-00008F960000}"/>
    <cellStyle name="Total 3 9 3 3" xfId="28104" xr:uid="{00000000-0005-0000-0000-000090960000}"/>
    <cellStyle name="Total 3 9 3 4" xfId="28105" xr:uid="{00000000-0005-0000-0000-000091960000}"/>
    <cellStyle name="Total 3 9 4" xfId="28106" xr:uid="{00000000-0005-0000-0000-000092960000}"/>
    <cellStyle name="Total 3 9 5" xfId="28107" xr:uid="{00000000-0005-0000-0000-000093960000}"/>
    <cellStyle name="Total 3 9 5 2" xfId="28108" xr:uid="{00000000-0005-0000-0000-000094960000}"/>
    <cellStyle name="Total 3 9 6" xfId="28109" xr:uid="{00000000-0005-0000-0000-000095960000}"/>
    <cellStyle name="Total 3 9 7" xfId="28110" xr:uid="{00000000-0005-0000-0000-000096960000}"/>
    <cellStyle name="UnitValuation" xfId="28111" xr:uid="{00000000-0005-0000-0000-000097960000}"/>
    <cellStyle name="Unlocked" xfId="31" xr:uid="{00000000-0005-0000-0000-000098960000}"/>
    <cellStyle name="Unlocked Input" xfId="32" xr:uid="{00000000-0005-0000-0000-000099960000}"/>
    <cellStyle name="Unlocked Input 2" xfId="33" xr:uid="{00000000-0005-0000-0000-00009A960000}"/>
    <cellStyle name="Unlocked Input 2 2" xfId="28112" xr:uid="{00000000-0005-0000-0000-00009B960000}"/>
    <cellStyle name="Unlocked Input 2 2 2" xfId="33859" xr:uid="{00000000-0005-0000-0000-00009C960000}"/>
    <cellStyle name="Unlocked Input 2 3" xfId="28182" xr:uid="{00000000-0005-0000-0000-00009D960000}"/>
    <cellStyle name="Unlocked Input 3" xfId="34" xr:uid="{00000000-0005-0000-0000-00009E960000}"/>
    <cellStyle name="Unlocked Input 3 2" xfId="28113" xr:uid="{00000000-0005-0000-0000-00009F960000}"/>
    <cellStyle name="Unlocked Input 3 2 2" xfId="33860" xr:uid="{00000000-0005-0000-0000-0000A0960000}"/>
    <cellStyle name="Unlocked Input 3 3" xfId="28114" xr:uid="{00000000-0005-0000-0000-0000A1960000}"/>
    <cellStyle name="Unlocked Input 3 3 2" xfId="33861" xr:uid="{00000000-0005-0000-0000-0000A2960000}"/>
    <cellStyle name="Unlocked Input 3 4" xfId="28183" xr:uid="{00000000-0005-0000-0000-0000A3960000}"/>
    <cellStyle name="Warning Text" xfId="28130" builtinId="11" customBuiltin="1"/>
    <cellStyle name="Warning Text 2" xfId="28115" xr:uid="{00000000-0005-0000-0000-0000A5960000}"/>
  </cellStyles>
  <dxfs count="216">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53009</xdr:rowOff>
    </xdr:from>
    <xdr:to>
      <xdr:col>4</xdr:col>
      <xdr:colOff>388057</xdr:colOff>
      <xdr:row>0</xdr:row>
      <xdr:rowOff>280904</xdr:rowOff>
    </xdr:to>
    <xdr:pic>
      <xdr:nvPicPr>
        <xdr:cNvPr id="2" name="Picture 1" descr="image002">
          <a:extLst>
            <a:ext uri="{FF2B5EF4-FFF2-40B4-BE49-F238E27FC236}">
              <a16:creationId xmlns:a16="http://schemas.microsoft.com/office/drawing/2014/main" id="{E39EFD6C-E632-4777-A79E-C73F5CA97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3009"/>
          <a:ext cx="4760031" cy="22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53009</xdr:rowOff>
    </xdr:from>
    <xdr:to>
      <xdr:col>4</xdr:col>
      <xdr:colOff>728869</xdr:colOff>
      <xdr:row>0</xdr:row>
      <xdr:rowOff>296563</xdr:rowOff>
    </xdr:to>
    <xdr:pic>
      <xdr:nvPicPr>
        <xdr:cNvPr id="3" name="Picture 2" descr="image002">
          <a:extLst>
            <a:ext uri="{FF2B5EF4-FFF2-40B4-BE49-F238E27FC236}">
              <a16:creationId xmlns:a16="http://schemas.microsoft.com/office/drawing/2014/main" id="{99B6ACA7-0201-4535-9EE6-903E52A8EE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009"/>
          <a:ext cx="5100844" cy="243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2530-D7B2-4FFE-819A-E8973899BA8F}">
  <sheetPr syncVertical="1" syncRef="A13" transitionEvaluation="1" transitionEntry="1">
    <pageSetUpPr fitToPage="1"/>
  </sheetPr>
  <dimension ref="A1:I88"/>
  <sheetViews>
    <sheetView tabSelected="1" topLeftCell="A13" zoomScale="90" zoomScaleNormal="90" workbookViewId="0">
      <selection activeCell="C31" sqref="C31:F31"/>
    </sheetView>
  </sheetViews>
  <sheetFormatPr defaultColWidth="9.5234375" defaultRowHeight="12.3"/>
  <cols>
    <col min="1" max="1" width="17.89453125" style="1287" customWidth="1"/>
    <col min="2" max="2" width="16" style="1287" bestFit="1" customWidth="1"/>
    <col min="3" max="3" width="14.68359375" style="1287" customWidth="1"/>
    <col min="4" max="4" width="17" style="1287" customWidth="1"/>
    <col min="5" max="5" width="17.1015625" style="1287" customWidth="1"/>
    <col min="6" max="6" width="18.5234375" style="1287" customWidth="1"/>
    <col min="7" max="7" width="16" style="1287" customWidth="1"/>
    <col min="8" max="8" width="17.1015625" style="1287" customWidth="1"/>
    <col min="9" max="16384" width="9.5234375" style="1287"/>
  </cols>
  <sheetData>
    <row r="1" spans="1:7" ht="23.4" customHeight="1">
      <c r="A1" s="1393"/>
      <c r="B1" s="1394"/>
      <c r="C1" s="1393"/>
      <c r="D1" s="1393"/>
      <c r="E1" s="1393"/>
      <c r="F1" s="1395" t="s">
        <v>0</v>
      </c>
      <c r="G1" s="1393"/>
    </row>
    <row r="2" spans="1:7" ht="15" customHeight="1">
      <c r="A2" s="1393"/>
      <c r="B2" s="1394"/>
      <c r="C2" s="1393"/>
      <c r="D2" s="1393"/>
      <c r="E2" s="1393"/>
      <c r="F2" s="1395"/>
      <c r="G2" s="1393"/>
    </row>
    <row r="3" spans="1:7" ht="37.35" customHeight="1">
      <c r="A3" s="1458" t="s">
        <v>1</v>
      </c>
      <c r="B3" s="1458"/>
      <c r="C3" s="1458"/>
      <c r="D3" s="1458"/>
      <c r="E3" s="1458"/>
      <c r="F3" s="1458"/>
      <c r="G3" s="1393"/>
    </row>
    <row r="4" spans="1:7" ht="26.1" customHeight="1">
      <c r="A4" s="1458" t="s">
        <v>2</v>
      </c>
      <c r="B4" s="1458"/>
      <c r="C4" s="1458"/>
      <c r="D4" s="1458"/>
      <c r="E4" s="1458"/>
      <c r="F4" s="1458"/>
      <c r="G4" s="1393"/>
    </row>
    <row r="5" spans="1:7" ht="14.1" customHeight="1">
      <c r="A5" s="1393"/>
      <c r="B5" s="1393"/>
      <c r="C5" s="1393"/>
      <c r="D5" s="1393"/>
      <c r="E5" s="1393"/>
      <c r="F5" s="1393"/>
      <c r="G5" s="1393"/>
    </row>
    <row r="6" spans="1:7" ht="17.399999999999999" customHeight="1">
      <c r="A6" s="1394" t="s">
        <v>3</v>
      </c>
      <c r="B6" s="1393"/>
      <c r="C6" s="1393"/>
      <c r="D6" s="1393"/>
      <c r="E6" s="1393"/>
      <c r="F6" s="1393"/>
      <c r="G6" s="1393"/>
    </row>
    <row r="7" spans="1:7" ht="24" customHeight="1">
      <c r="A7" s="1459" t="s">
        <v>4</v>
      </c>
      <c r="B7" s="1459"/>
      <c r="C7" s="1451"/>
      <c r="D7" s="1451"/>
      <c r="E7" s="1451"/>
      <c r="F7" s="1451"/>
      <c r="G7" s="1393"/>
    </row>
    <row r="8" spans="1:7" ht="24" customHeight="1">
      <c r="A8" s="1459" t="s">
        <v>5</v>
      </c>
      <c r="B8" s="1459"/>
      <c r="C8" s="1460"/>
      <c r="D8" s="1460"/>
      <c r="E8" s="1460"/>
      <c r="F8" s="1460"/>
      <c r="G8" s="1393"/>
    </row>
    <row r="9" spans="1:7" ht="24" customHeight="1">
      <c r="A9" s="1459" t="s">
        <v>6</v>
      </c>
      <c r="B9" s="1459"/>
      <c r="C9" s="1460"/>
      <c r="D9" s="1460"/>
      <c r="E9" s="1460"/>
      <c r="F9" s="1460"/>
      <c r="G9" s="1393"/>
    </row>
    <row r="10" spans="1:7" ht="14.1" customHeight="1">
      <c r="A10" s="1396"/>
      <c r="B10" s="1396"/>
      <c r="C10" s="1396"/>
      <c r="D10" s="1396"/>
      <c r="E10" s="1396"/>
      <c r="F10" s="1396"/>
      <c r="G10" s="1393"/>
    </row>
    <row r="11" spans="1:7" ht="14.1" customHeight="1">
      <c r="A11" s="1396"/>
      <c r="B11" s="1396"/>
      <c r="C11" s="1396"/>
      <c r="D11" s="1396"/>
      <c r="E11" s="1396"/>
      <c r="F11" s="1396"/>
      <c r="G11" s="1393"/>
    </row>
    <row r="12" spans="1:7" ht="15" customHeight="1">
      <c r="A12" s="1392" t="s">
        <v>8</v>
      </c>
      <c r="B12" s="1393"/>
      <c r="C12" s="1393"/>
      <c r="D12" s="1393"/>
      <c r="E12" s="1393"/>
      <c r="F12" s="1393"/>
      <c r="G12" s="1393"/>
    </row>
    <row r="13" spans="1:7" ht="24" customHeight="1">
      <c r="A13" s="1459" t="s">
        <v>9</v>
      </c>
      <c r="B13" s="1459"/>
      <c r="C13" s="1451"/>
      <c r="D13" s="1451"/>
      <c r="E13" s="1451"/>
      <c r="F13" s="1451"/>
      <c r="G13" s="1393"/>
    </row>
    <row r="14" spans="1:7" ht="24" customHeight="1">
      <c r="A14" s="1459" t="s">
        <v>10</v>
      </c>
      <c r="B14" s="1459"/>
      <c r="C14" s="1460"/>
      <c r="D14" s="1460"/>
      <c r="E14" s="1460"/>
      <c r="F14" s="1460"/>
      <c r="G14" s="1393"/>
    </row>
    <row r="15" spans="1:7" ht="24" customHeight="1">
      <c r="A15" s="1459" t="s">
        <v>11</v>
      </c>
      <c r="B15" s="1459"/>
      <c r="C15" s="1460"/>
      <c r="D15" s="1460"/>
      <c r="E15" s="1460"/>
      <c r="F15" s="1460"/>
      <c r="G15" s="1393"/>
    </row>
    <row r="16" spans="1:7" ht="24" customHeight="1">
      <c r="A16" s="1459" t="s">
        <v>12</v>
      </c>
      <c r="B16" s="1459"/>
      <c r="C16" s="1460"/>
      <c r="D16" s="1460"/>
      <c r="E16" s="1460"/>
      <c r="F16" s="1460"/>
      <c r="G16" s="1393"/>
    </row>
    <row r="17" spans="1:9" ht="15">
      <c r="A17" s="1396"/>
      <c r="B17" s="1396"/>
      <c r="C17" s="1396"/>
      <c r="D17" s="1396"/>
      <c r="E17" s="1396"/>
      <c r="F17" s="1396"/>
      <c r="G17" s="1393"/>
    </row>
    <row r="18" spans="1:9" ht="14.4">
      <c r="A18" s="327"/>
      <c r="B18" s="327"/>
      <c r="C18" s="327"/>
      <c r="D18" s="327"/>
      <c r="E18" s="327"/>
      <c r="F18" s="327"/>
      <c r="G18" s="1393"/>
    </row>
    <row r="19" spans="1:9" ht="14.1" customHeight="1">
      <c r="A19" s="1440" t="s">
        <v>4354</v>
      </c>
      <c r="B19" s="1440"/>
      <c r="C19" s="1440"/>
      <c r="D19" s="1440"/>
      <c r="E19" s="1440"/>
      <c r="F19" s="1440"/>
      <c r="G19" s="1393"/>
    </row>
    <row r="20" spans="1:9" ht="60.75" customHeight="1">
      <c r="A20" s="1461"/>
      <c r="B20" s="1446" t="s">
        <v>4355</v>
      </c>
      <c r="C20" s="1446"/>
      <c r="D20" s="1446"/>
      <c r="E20" s="1446"/>
      <c r="F20" s="1446"/>
      <c r="G20" s="1441"/>
    </row>
    <row r="21" spans="1:9" ht="22.5" customHeight="1">
      <c r="A21" s="1461"/>
      <c r="B21" s="1442"/>
      <c r="C21" s="1442"/>
      <c r="D21" s="1442"/>
      <c r="E21" s="1442"/>
      <c r="F21" s="1442"/>
      <c r="G21" s="1441"/>
    </row>
    <row r="22" spans="1:9" ht="27.75" customHeight="1">
      <c r="A22" s="1461"/>
      <c r="B22" s="1443" t="s">
        <v>4365</v>
      </c>
      <c r="C22" s="1444"/>
      <c r="D22" s="1444"/>
      <c r="E22" s="1444"/>
      <c r="F22" s="1444"/>
      <c r="G22" s="1441"/>
    </row>
    <row r="23" spans="1:9" ht="12.75" customHeight="1">
      <c r="A23" s="1461"/>
      <c r="B23" s="1446" t="s">
        <v>200</v>
      </c>
      <c r="C23" s="1446"/>
      <c r="D23" s="1446"/>
      <c r="E23" s="1446"/>
      <c r="F23" s="1446"/>
      <c r="G23" s="1441"/>
    </row>
    <row r="24" spans="1:9">
      <c r="A24" s="1288"/>
      <c r="B24" s="1289"/>
      <c r="C24" s="1289"/>
      <c r="D24" s="1289"/>
      <c r="E24" s="1289"/>
      <c r="F24" s="1289"/>
      <c r="G24" s="1393"/>
    </row>
    <row r="25" spans="1:9" ht="38.25" customHeight="1">
      <c r="A25" s="1288"/>
      <c r="B25" s="1290"/>
      <c r="C25" s="1445" t="s">
        <v>4361</v>
      </c>
      <c r="D25" s="1446"/>
      <c r="E25" s="1446"/>
      <c r="F25" s="1446"/>
      <c r="G25" s="1393"/>
    </row>
    <row r="26" spans="1:9" ht="15" customHeight="1">
      <c r="A26" s="1288"/>
      <c r="B26" s="1288"/>
      <c r="C26" s="1391"/>
      <c r="D26" s="1391"/>
      <c r="E26" s="1391"/>
      <c r="F26" s="1391"/>
      <c r="G26" s="1393"/>
    </row>
    <row r="27" spans="1:9" ht="46.5" customHeight="1">
      <c r="A27" s="1288"/>
      <c r="B27" s="1290"/>
      <c r="C27" s="1430" t="s">
        <v>4362</v>
      </c>
      <c r="D27" s="1446"/>
      <c r="E27" s="1446"/>
      <c r="F27" s="1446"/>
      <c r="G27" s="1393"/>
    </row>
    <row r="28" spans="1:9" ht="12.6">
      <c r="A28" s="1288"/>
      <c r="B28" s="1391"/>
      <c r="C28" s="1447" t="s">
        <v>13</v>
      </c>
      <c r="D28" s="1447"/>
      <c r="E28" s="1447"/>
      <c r="F28" s="1447"/>
      <c r="G28" s="1393"/>
    </row>
    <row r="29" spans="1:9" ht="22.5" customHeight="1">
      <c r="A29" s="1288"/>
      <c r="B29" s="1391"/>
      <c r="C29" s="1448"/>
      <c r="D29" s="1448"/>
      <c r="E29" s="1448"/>
      <c r="F29" s="1448"/>
      <c r="G29" s="1393"/>
    </row>
    <row r="30" spans="1:9" ht="14.1" customHeight="1">
      <c r="A30" s="1288"/>
      <c r="B30" s="1391"/>
      <c r="C30" s="1391"/>
      <c r="D30" s="1391"/>
      <c r="E30" s="1391"/>
      <c r="F30" s="1391"/>
      <c r="G30" s="1393"/>
    </row>
    <row r="31" spans="1:9" ht="30.75" customHeight="1">
      <c r="A31" s="1288"/>
      <c r="B31" s="1290"/>
      <c r="C31" s="1430" t="s">
        <v>4356</v>
      </c>
      <c r="D31" s="1431"/>
      <c r="E31" s="1431"/>
      <c r="F31" s="1431"/>
      <c r="G31" s="1410"/>
      <c r="H31" s="1409"/>
      <c r="I31" s="1409"/>
    </row>
    <row r="32" spans="1:9" ht="14.1" customHeight="1">
      <c r="A32" s="1288"/>
      <c r="B32" s="1391"/>
      <c r="C32" s="1391"/>
      <c r="D32" s="1391"/>
      <c r="E32" s="1391"/>
      <c r="F32" s="1391"/>
      <c r="G32" s="1393"/>
    </row>
    <row r="33" spans="1:7" ht="19.5" customHeight="1">
      <c r="A33" s="1393"/>
      <c r="B33" s="1439"/>
      <c r="C33" s="1439"/>
      <c r="D33" s="1393"/>
      <c r="E33" s="1451"/>
      <c r="F33" s="1451"/>
      <c r="G33" s="1393"/>
    </row>
    <row r="34" spans="1:7" ht="14.1" customHeight="1">
      <c r="A34" s="327"/>
      <c r="B34" s="1452" t="s">
        <v>14</v>
      </c>
      <c r="C34" s="1452"/>
      <c r="D34" s="1393"/>
      <c r="E34" s="1453" t="s">
        <v>15</v>
      </c>
      <c r="F34" s="1453"/>
      <c r="G34" s="1393"/>
    </row>
    <row r="35" spans="1:7" ht="14.1" customHeight="1" thickBot="1">
      <c r="A35" s="1397"/>
      <c r="B35" s="1397"/>
      <c r="C35" s="1397"/>
      <c r="D35" s="1397"/>
      <c r="E35" s="1397"/>
      <c r="F35" s="327"/>
      <c r="G35" s="1398"/>
    </row>
    <row r="36" spans="1:7" ht="14.1" customHeight="1">
      <c r="A36" s="1393"/>
      <c r="B36" s="1462" t="s">
        <v>16</v>
      </c>
      <c r="C36" s="1463"/>
      <c r="D36" s="1466" t="s">
        <v>17</v>
      </c>
      <c r="E36" s="1468" t="s">
        <v>18</v>
      </c>
      <c r="F36" s="1470" t="s">
        <v>19</v>
      </c>
      <c r="G36" s="1393"/>
    </row>
    <row r="37" spans="1:7" ht="15" customHeight="1">
      <c r="A37" s="1393"/>
      <c r="B37" s="1464"/>
      <c r="C37" s="1465"/>
      <c r="D37" s="1467"/>
      <c r="E37" s="1469"/>
      <c r="F37" s="1471"/>
      <c r="G37" s="1393"/>
    </row>
    <row r="38" spans="1:7" ht="30" customHeight="1">
      <c r="A38" s="1393"/>
      <c r="B38" s="1454" t="s">
        <v>20</v>
      </c>
      <c r="C38" s="1455"/>
      <c r="D38" s="1399" t="s">
        <v>21</v>
      </c>
      <c r="E38" s="1400">
        <v>1000</v>
      </c>
      <c r="F38" s="1401" t="s">
        <v>22</v>
      </c>
      <c r="G38" s="1393"/>
    </row>
    <row r="39" spans="1:7" ht="31.5" customHeight="1">
      <c r="A39" s="1393"/>
      <c r="B39" s="1454" t="s">
        <v>23</v>
      </c>
      <c r="C39" s="1455"/>
      <c r="D39" s="1399" t="s">
        <v>21</v>
      </c>
      <c r="E39" s="1400">
        <v>1001</v>
      </c>
      <c r="F39" s="1401" t="s">
        <v>22</v>
      </c>
      <c r="G39" s="1393"/>
    </row>
    <row r="40" spans="1:7" ht="31.5" customHeight="1">
      <c r="A40" s="1393"/>
      <c r="B40" s="1454" t="s">
        <v>24</v>
      </c>
      <c r="C40" s="1455"/>
      <c r="D40" s="1399" t="s">
        <v>21</v>
      </c>
      <c r="E40" s="1400">
        <v>1002</v>
      </c>
      <c r="F40" s="1401" t="s">
        <v>22</v>
      </c>
      <c r="G40" s="1393"/>
    </row>
    <row r="41" spans="1:7" ht="31.5" customHeight="1">
      <c r="A41" s="1393"/>
      <c r="B41" s="1454" t="s">
        <v>25</v>
      </c>
      <c r="C41" s="1455"/>
      <c r="D41" s="1399" t="s">
        <v>21</v>
      </c>
      <c r="E41" s="1400">
        <v>1189</v>
      </c>
      <c r="F41" s="1401" t="s">
        <v>26</v>
      </c>
      <c r="G41" s="1393"/>
    </row>
    <row r="42" spans="1:7" ht="30" customHeight="1">
      <c r="A42" s="1393"/>
      <c r="B42" s="1454" t="s">
        <v>27</v>
      </c>
      <c r="C42" s="1455"/>
      <c r="D42" s="1399" t="s">
        <v>28</v>
      </c>
      <c r="E42" s="1400">
        <v>16000</v>
      </c>
      <c r="F42" s="1401" t="s">
        <v>29</v>
      </c>
      <c r="G42" s="1393"/>
    </row>
    <row r="43" spans="1:7" ht="30" customHeight="1">
      <c r="A43" s="1393"/>
      <c r="B43" s="1454" t="s">
        <v>30</v>
      </c>
      <c r="C43" s="1455"/>
      <c r="D43" s="1399" t="s">
        <v>28</v>
      </c>
      <c r="E43" s="1400">
        <v>16001</v>
      </c>
      <c r="F43" s="1401" t="s">
        <v>29</v>
      </c>
      <c r="G43" s="1393"/>
    </row>
    <row r="44" spans="1:7" ht="30" customHeight="1" thickBot="1">
      <c r="A44" s="1393"/>
      <c r="B44" s="1456" t="s">
        <v>31</v>
      </c>
      <c r="C44" s="1457"/>
      <c r="D44" s="1402" t="s">
        <v>28</v>
      </c>
      <c r="E44" s="1403">
        <v>16002</v>
      </c>
      <c r="F44" s="1404" t="s">
        <v>29</v>
      </c>
      <c r="G44" s="1393"/>
    </row>
    <row r="45" spans="1:7" ht="67.5" customHeight="1">
      <c r="A45" s="1393"/>
      <c r="B45" s="1393"/>
      <c r="C45" s="1393"/>
      <c r="D45" s="1393"/>
      <c r="E45" s="1393"/>
      <c r="F45" s="1393"/>
      <c r="G45" s="1393"/>
    </row>
    <row r="46" spans="1:7" ht="30" customHeight="1">
      <c r="A46" s="1449" t="s">
        <v>4363</v>
      </c>
      <c r="B46" s="1449"/>
      <c r="C46" s="1449"/>
      <c r="D46" s="1449"/>
      <c r="E46" s="1449"/>
      <c r="F46" s="1449"/>
      <c r="G46" s="1393"/>
    </row>
    <row r="47" spans="1:7" ht="58.5" customHeight="1">
      <c r="A47" s="1450"/>
      <c r="B47" s="1436" t="s">
        <v>4364</v>
      </c>
      <c r="C47" s="1436"/>
      <c r="D47" s="1436"/>
      <c r="E47" s="1436"/>
      <c r="F47" s="1436"/>
      <c r="G47" s="1441"/>
    </row>
    <row r="48" spans="1:7" ht="14.4">
      <c r="A48" s="1450"/>
      <c r="B48" s="1442"/>
      <c r="C48" s="1442"/>
      <c r="D48" s="1442"/>
      <c r="E48" s="1442"/>
      <c r="F48" s="1442"/>
      <c r="G48" s="1441"/>
    </row>
    <row r="49" spans="1:8" ht="27" customHeight="1">
      <c r="A49" s="1450"/>
      <c r="B49" s="1443" t="s">
        <v>4366</v>
      </c>
      <c r="C49" s="1444"/>
      <c r="D49" s="1444"/>
      <c r="E49" s="1444"/>
      <c r="F49" s="1444"/>
      <c r="G49" s="1441"/>
    </row>
    <row r="50" spans="1:8" ht="14.4">
      <c r="A50" s="327"/>
      <c r="B50" s="1289"/>
      <c r="C50" s="1289"/>
      <c r="D50" s="1289"/>
      <c r="E50" s="1289"/>
      <c r="F50" s="1289"/>
      <c r="G50" s="1393"/>
    </row>
    <row r="51" spans="1:8" ht="25.5" customHeight="1">
      <c r="A51" s="1288"/>
      <c r="B51" s="1290"/>
      <c r="C51" s="1445" t="s">
        <v>32</v>
      </c>
      <c r="D51" s="1446"/>
      <c r="E51" s="1446"/>
      <c r="F51" s="1446"/>
      <c r="G51" s="1393"/>
    </row>
    <row r="52" spans="1:8">
      <c r="A52" s="1288"/>
      <c r="B52" s="1288"/>
      <c r="C52" s="1391"/>
      <c r="D52" s="1391"/>
      <c r="E52" s="1391"/>
      <c r="F52" s="1391"/>
      <c r="G52" s="1393"/>
    </row>
    <row r="53" spans="1:8" ht="25.5" customHeight="1">
      <c r="A53" s="1288"/>
      <c r="B53" s="1290"/>
      <c r="C53" s="1445" t="s">
        <v>33</v>
      </c>
      <c r="D53" s="1446"/>
      <c r="E53" s="1446"/>
      <c r="F53" s="1446"/>
      <c r="G53" s="1393"/>
    </row>
    <row r="54" spans="1:8" ht="14.1" customHeight="1">
      <c r="A54" s="1288"/>
      <c r="B54" s="1391"/>
      <c r="C54" s="1447" t="s">
        <v>13</v>
      </c>
      <c r="D54" s="1447"/>
      <c r="E54" s="1447"/>
      <c r="F54" s="1447"/>
      <c r="G54" s="1393"/>
    </row>
    <row r="55" spans="1:8" ht="14.1" customHeight="1">
      <c r="A55" s="1288"/>
      <c r="B55" s="1391"/>
      <c r="C55" s="1448"/>
      <c r="D55" s="1448"/>
      <c r="E55" s="1448"/>
      <c r="F55" s="1448"/>
      <c r="G55" s="1393"/>
    </row>
    <row r="56" spans="1:8" ht="14.1" customHeight="1">
      <c r="A56" s="1288"/>
      <c r="B56" s="1391"/>
      <c r="C56" s="1391"/>
      <c r="D56" s="1391"/>
      <c r="E56" s="1391"/>
      <c r="F56" s="1391"/>
      <c r="G56" s="1393"/>
    </row>
    <row r="57" spans="1:8" ht="27" customHeight="1">
      <c r="A57" s="1288"/>
      <c r="B57" s="1290"/>
      <c r="C57" s="1430" t="s">
        <v>4357</v>
      </c>
      <c r="D57" s="1431"/>
      <c r="E57" s="1431"/>
      <c r="F57" s="1431"/>
      <c r="G57" s="1412"/>
      <c r="H57" s="1412"/>
    </row>
    <row r="58" spans="1:8" ht="14.1" customHeight="1">
      <c r="A58" s="1288"/>
    </row>
    <row r="59" spans="1:8" ht="14.1" customHeight="1">
      <c r="A59" s="1288"/>
      <c r="B59" s="1391"/>
      <c r="C59" s="1391"/>
      <c r="D59" s="1391"/>
      <c r="E59" s="1391"/>
      <c r="F59" s="1391"/>
      <c r="G59" s="1393"/>
    </row>
    <row r="60" spans="1:8" ht="14.1" customHeight="1">
      <c r="A60" s="1288"/>
      <c r="B60" s="1391"/>
      <c r="C60" s="1391"/>
      <c r="D60" s="1391"/>
      <c r="E60" s="1391"/>
      <c r="F60" s="1391"/>
      <c r="G60" s="1393"/>
    </row>
    <row r="61" spans="1:8" ht="14.1" customHeight="1">
      <c r="A61" s="327"/>
      <c r="B61" s="1439"/>
      <c r="C61" s="1439"/>
      <c r="D61" s="1393"/>
      <c r="E61" s="1451"/>
      <c r="F61" s="1451"/>
      <c r="G61" s="1393"/>
    </row>
    <row r="62" spans="1:8" ht="30" customHeight="1">
      <c r="A62" s="327"/>
      <c r="B62" s="1452" t="s">
        <v>14</v>
      </c>
      <c r="C62" s="1452"/>
      <c r="D62" s="1393"/>
      <c r="E62" s="1453" t="s">
        <v>15</v>
      </c>
      <c r="F62" s="1453"/>
      <c r="G62" s="1393"/>
    </row>
    <row r="63" spans="1:8" ht="14.4">
      <c r="A63" s="1397"/>
      <c r="B63" s="1397"/>
      <c r="C63" s="1397"/>
      <c r="D63" s="1397"/>
      <c r="E63" s="1397"/>
      <c r="F63" s="327"/>
      <c r="G63" s="1398"/>
    </row>
    <row r="64" spans="1:8" ht="14.4">
      <c r="A64" s="1397"/>
      <c r="B64" s="1397"/>
      <c r="C64" s="1397"/>
      <c r="D64" s="1397"/>
      <c r="E64" s="1397"/>
      <c r="F64" s="327"/>
      <c r="G64" s="1398"/>
    </row>
    <row r="65" spans="1:8" ht="30.6" customHeight="1">
      <c r="A65" s="1440" t="s">
        <v>4358</v>
      </c>
      <c r="B65" s="1440"/>
      <c r="C65" s="1440"/>
      <c r="D65" s="1440"/>
      <c r="E65" s="1440"/>
      <c r="F65" s="1440"/>
      <c r="G65" s="1291"/>
    </row>
    <row r="66" spans="1:8" ht="75.75" customHeight="1">
      <c r="A66" s="1414"/>
      <c r="B66" s="1435" t="s">
        <v>4367</v>
      </c>
      <c r="C66" s="1435"/>
      <c r="D66" s="1435"/>
      <c r="E66" s="1435"/>
      <c r="F66" s="1435"/>
      <c r="G66" s="1291"/>
    </row>
    <row r="67" spans="1:8" ht="14.4">
      <c r="A67" s="1414"/>
      <c r="B67" s="1415"/>
      <c r="C67" s="1415"/>
      <c r="D67" s="1415"/>
      <c r="E67" s="1415"/>
      <c r="F67" s="1415"/>
    </row>
    <row r="68" spans="1:8">
      <c r="A68" s="1416"/>
      <c r="B68" s="1417"/>
      <c r="C68" s="1430" t="s">
        <v>4359</v>
      </c>
      <c r="D68" s="1436"/>
      <c r="E68" s="1436"/>
      <c r="F68" s="1436"/>
    </row>
    <row r="69" spans="1:8">
      <c r="A69" s="1416"/>
      <c r="B69" s="1416"/>
      <c r="C69" s="1411"/>
      <c r="D69" s="1411"/>
      <c r="E69" s="1411"/>
      <c r="F69" s="1411"/>
    </row>
    <row r="70" spans="1:8">
      <c r="A70" s="1416"/>
      <c r="B70" s="1417"/>
      <c r="C70" s="1430" t="s">
        <v>4360</v>
      </c>
      <c r="D70" s="1436"/>
      <c r="E70" s="1436"/>
      <c r="F70" s="1436"/>
    </row>
    <row r="71" spans="1:8" ht="30.6" customHeight="1">
      <c r="A71" s="1416"/>
      <c r="B71" s="1411"/>
      <c r="C71" s="1437" t="s">
        <v>13</v>
      </c>
      <c r="D71" s="1437"/>
      <c r="E71" s="1437"/>
      <c r="F71" s="1437"/>
    </row>
    <row r="72" spans="1:8">
      <c r="A72" s="1416"/>
      <c r="B72" s="1411"/>
      <c r="C72" s="1438"/>
      <c r="D72" s="1438"/>
      <c r="E72" s="1438"/>
      <c r="F72" s="1438"/>
    </row>
    <row r="73" spans="1:8">
      <c r="A73" s="1416"/>
      <c r="B73" s="1411"/>
      <c r="C73" s="1411"/>
      <c r="D73" s="1411"/>
      <c r="E73" s="1411"/>
      <c r="F73" s="1411"/>
      <c r="G73" s="1405"/>
    </row>
    <row r="74" spans="1:8" ht="27" customHeight="1">
      <c r="A74" s="1416"/>
      <c r="B74" s="1417"/>
      <c r="C74" s="1430" t="s">
        <v>4357</v>
      </c>
      <c r="D74" s="1431"/>
      <c r="E74" s="1431"/>
      <c r="F74" s="1431"/>
      <c r="G74" s="1413"/>
      <c r="H74" s="1413"/>
    </row>
    <row r="75" spans="1:8">
      <c r="A75" s="1416"/>
      <c r="B75" s="1411"/>
      <c r="C75" s="1418"/>
      <c r="D75" s="1411"/>
      <c r="E75" s="1411"/>
      <c r="F75" s="1411"/>
    </row>
    <row r="76" spans="1:8">
      <c r="A76" s="1416"/>
      <c r="B76" s="1411"/>
      <c r="C76" s="1411"/>
      <c r="D76" s="1411"/>
      <c r="E76" s="1411"/>
      <c r="F76" s="1411"/>
    </row>
    <row r="77" spans="1:8" ht="30.6" customHeight="1">
      <c r="A77" s="1414"/>
      <c r="B77" s="1432"/>
      <c r="C77" s="1432"/>
      <c r="D77" s="1418"/>
      <c r="E77" s="1432"/>
      <c r="F77" s="1432"/>
    </row>
    <row r="78" spans="1:8">
      <c r="A78" s="1419"/>
      <c r="B78" s="1433" t="s">
        <v>14</v>
      </c>
      <c r="C78" s="1433"/>
      <c r="D78" s="1418"/>
      <c r="E78" s="1434" t="s">
        <v>15</v>
      </c>
      <c r="F78" s="1434"/>
    </row>
    <row r="79" spans="1:8" ht="14.4">
      <c r="A79" s="1420"/>
      <c r="B79" s="1420"/>
      <c r="C79" s="1420"/>
      <c r="D79" s="1420"/>
      <c r="E79" s="1420"/>
      <c r="F79" s="1414"/>
      <c r="G79" s="1398"/>
    </row>
    <row r="80" spans="1:8" ht="30.6" customHeight="1">
      <c r="A80" s="1420"/>
      <c r="B80" s="1420"/>
      <c r="C80" s="1420"/>
      <c r="D80" s="1420"/>
      <c r="E80" s="1420"/>
      <c r="F80" s="1414"/>
      <c r="G80" s="1398"/>
    </row>
    <row r="81" spans="1:7" ht="15" customHeight="1">
      <c r="A81" s="1421" t="s">
        <v>34</v>
      </c>
      <c r="B81" s="1422"/>
      <c r="C81" s="1422"/>
      <c r="D81" s="1422"/>
      <c r="E81" s="1422"/>
      <c r="F81" s="1423"/>
      <c r="G81" s="1393"/>
    </row>
    <row r="82" spans="1:7" ht="25.5" customHeight="1">
      <c r="A82" s="1424" t="s">
        <v>35</v>
      </c>
      <c r="B82" s="1425"/>
      <c r="C82" s="1425"/>
      <c r="D82" s="1425"/>
      <c r="E82" s="1425"/>
      <c r="F82" s="1426"/>
      <c r="G82" s="1393"/>
    </row>
    <row r="83" spans="1:7" ht="14.1" customHeight="1">
      <c r="A83" s="1427" t="s">
        <v>36</v>
      </c>
      <c r="B83" s="1428"/>
      <c r="C83" s="1428"/>
      <c r="D83" s="1428"/>
      <c r="E83" s="1428"/>
      <c r="F83" s="1429"/>
      <c r="G83" s="1393"/>
    </row>
    <row r="84" spans="1:7">
      <c r="A84" s="1406"/>
      <c r="B84" s="1289"/>
      <c r="C84" s="1289"/>
      <c r="D84" s="1289"/>
      <c r="E84" s="1289"/>
      <c r="F84" s="1289"/>
      <c r="G84" s="1393"/>
    </row>
    <row r="85" spans="1:7">
      <c r="A85" s="1406"/>
      <c r="B85" s="1289"/>
      <c r="C85" s="1289"/>
      <c r="D85" s="1289"/>
      <c r="E85" s="1289"/>
      <c r="F85" s="1289"/>
      <c r="G85" s="1393"/>
    </row>
    <row r="86" spans="1:7">
      <c r="A86" s="1406"/>
      <c r="B86" s="1289"/>
      <c r="C86" s="1289"/>
      <c r="D86" s="1289"/>
      <c r="E86" s="1289"/>
      <c r="F86" s="1289"/>
      <c r="G86" s="1393"/>
    </row>
    <row r="87" spans="1:7">
      <c r="A87" s="1407"/>
      <c r="B87" s="1393"/>
      <c r="C87" s="1393"/>
      <c r="D87" s="1393"/>
      <c r="E87" s="1393"/>
      <c r="F87" s="1408"/>
      <c r="G87" s="1393"/>
    </row>
    <row r="88" spans="1:7">
      <c r="A88" s="1407"/>
      <c r="B88" s="1393"/>
      <c r="C88" s="1393"/>
      <c r="D88" s="1393"/>
      <c r="E88" s="1393"/>
      <c r="F88" s="1393"/>
      <c r="G88" s="1393"/>
    </row>
  </sheetData>
  <mergeCells count="72">
    <mergeCell ref="B34:C34"/>
    <mergeCell ref="B38:C38"/>
    <mergeCell ref="B39:C39"/>
    <mergeCell ref="E33:F33"/>
    <mergeCell ref="E34:F34"/>
    <mergeCell ref="B36:C37"/>
    <mergeCell ref="D36:D37"/>
    <mergeCell ref="E36:E37"/>
    <mergeCell ref="F36:F37"/>
    <mergeCell ref="A20:A23"/>
    <mergeCell ref="C25:F25"/>
    <mergeCell ref="C28:F28"/>
    <mergeCell ref="C29:F29"/>
    <mergeCell ref="B33:C33"/>
    <mergeCell ref="A15:B15"/>
    <mergeCell ref="C15:F15"/>
    <mergeCell ref="A16:B16"/>
    <mergeCell ref="C16:F16"/>
    <mergeCell ref="A19:F19"/>
    <mergeCell ref="A9:B9"/>
    <mergeCell ref="C9:F9"/>
    <mergeCell ref="A13:B13"/>
    <mergeCell ref="C13:F13"/>
    <mergeCell ref="A14:B14"/>
    <mergeCell ref="C14:F14"/>
    <mergeCell ref="A3:F3"/>
    <mergeCell ref="A4:F4"/>
    <mergeCell ref="A7:B7"/>
    <mergeCell ref="C7:F7"/>
    <mergeCell ref="A8:B8"/>
    <mergeCell ref="C8:F8"/>
    <mergeCell ref="G20:G23"/>
    <mergeCell ref="B21:F21"/>
    <mergeCell ref="B22:F22"/>
    <mergeCell ref="B23:F23"/>
    <mergeCell ref="C27:F27"/>
    <mergeCell ref="B20:F20"/>
    <mergeCell ref="B40:C40"/>
    <mergeCell ref="B41:C41"/>
    <mergeCell ref="B42:C42"/>
    <mergeCell ref="B43:C43"/>
    <mergeCell ref="B44:C44"/>
    <mergeCell ref="A46:F46"/>
    <mergeCell ref="A47:A49"/>
    <mergeCell ref="B47:F47"/>
    <mergeCell ref="E61:F61"/>
    <mergeCell ref="B62:C62"/>
    <mergeCell ref="E62:F62"/>
    <mergeCell ref="A65:F65"/>
    <mergeCell ref="G47:G49"/>
    <mergeCell ref="B48:F48"/>
    <mergeCell ref="B49:F49"/>
    <mergeCell ref="C51:F51"/>
    <mergeCell ref="C53:F53"/>
    <mergeCell ref="C54:F54"/>
    <mergeCell ref="C55:F55"/>
    <mergeCell ref="A81:F81"/>
    <mergeCell ref="A82:F82"/>
    <mergeCell ref="A83:F83"/>
    <mergeCell ref="C31:F31"/>
    <mergeCell ref="C57:F57"/>
    <mergeCell ref="C74:F74"/>
    <mergeCell ref="B77:C77"/>
    <mergeCell ref="E77:F77"/>
    <mergeCell ref="B78:C78"/>
    <mergeCell ref="E78:F78"/>
    <mergeCell ref="B66:F66"/>
    <mergeCell ref="C68:F68"/>
    <mergeCell ref="C70:F70"/>
    <mergeCell ref="C71:F71"/>
    <mergeCell ref="C72:F72"/>
    <mergeCell ref="B61:C61"/>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7"/>
  <dimension ref="A1:Z89"/>
  <sheetViews>
    <sheetView showGridLines="0" zoomScale="115" zoomScaleNormal="115" zoomScaleSheetLayoutView="85" workbookViewId="0">
      <pane xSplit="1" ySplit="6" topLeftCell="B68" activePane="bottomRight" state="frozen"/>
      <selection pane="topRight" activeCell="K38" sqref="K38"/>
      <selection pane="bottomLeft" activeCell="K38" sqref="K38"/>
      <selection pane="bottomRight" activeCell="A84" sqref="A84:G84"/>
    </sheetView>
  </sheetViews>
  <sheetFormatPr defaultColWidth="9.1015625" defaultRowHeight="12.3"/>
  <cols>
    <col min="1" max="1" width="57" style="473" customWidth="1"/>
    <col min="2" max="2" width="9.5234375" style="1" customWidth="1"/>
    <col min="3" max="3" width="1" style="1" customWidth="1"/>
    <col min="4" max="5" width="10.5234375" style="373" customWidth="1"/>
    <col min="6" max="6" width="9.1015625" style="373"/>
    <col min="7" max="7" width="10.41796875" style="373" customWidth="1"/>
    <col min="8" max="9" width="9.89453125" style="1" customWidth="1"/>
    <col min="10" max="10" width="9.1015625" style="1" customWidth="1"/>
    <col min="11" max="11" width="11.1015625" style="1" customWidth="1"/>
    <col min="12" max="13" width="10.1015625" style="1" customWidth="1"/>
    <col min="14" max="14" width="8.5234375" style="1" customWidth="1"/>
    <col min="15" max="15" width="0.89453125" style="1" customWidth="1"/>
    <col min="16" max="16" width="10.89453125" style="1" customWidth="1"/>
    <col min="17" max="17" width="6.89453125" style="1" customWidth="1"/>
    <col min="18" max="18" width="9.3125" style="1" customWidth="1"/>
    <col min="19" max="19" width="7.41796875" style="1" customWidth="1"/>
    <col min="20" max="21" width="9.89453125" style="1" customWidth="1"/>
    <col min="22" max="22" width="10.41796875" style="1" customWidth="1"/>
    <col min="23" max="23" width="11.1015625" style="1" customWidth="1"/>
    <col min="24" max="24" width="10.1015625" style="1" customWidth="1"/>
    <col min="25" max="25" width="1.41796875" style="1" customWidth="1"/>
    <col min="26" max="26" width="12.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c r="A1" s="844" t="s">
        <v>543</v>
      </c>
      <c r="M1" s="21">
        <v>44</v>
      </c>
      <c r="N1" s="21"/>
      <c r="Z1" s="21">
        <v>44</v>
      </c>
    </row>
    <row r="2" spans="1:26" ht="15">
      <c r="A2" s="732" t="s">
        <v>137</v>
      </c>
      <c r="B2" s="20"/>
    </row>
    <row r="3" spans="1:26" ht="15" customHeight="1">
      <c r="A3" s="472" t="s">
        <v>138</v>
      </c>
    </row>
    <row r="4" spans="1:26" ht="39.75" customHeight="1">
      <c r="B4" s="7"/>
      <c r="C4" s="7"/>
      <c r="D4" s="1531" t="s">
        <v>544</v>
      </c>
      <c r="E4" s="1531"/>
      <c r="F4" s="1531"/>
      <c r="G4" s="1531"/>
      <c r="H4" s="1531"/>
      <c r="I4" s="1532" t="s">
        <v>545</v>
      </c>
      <c r="J4" s="1532"/>
      <c r="K4" s="1532"/>
      <c r="L4" s="1532"/>
      <c r="M4" s="1528" t="s">
        <v>546</v>
      </c>
      <c r="N4" s="1526" t="s">
        <v>547</v>
      </c>
      <c r="O4" s="7"/>
      <c r="P4" s="1534" t="s">
        <v>548</v>
      </c>
      <c r="Q4" s="1534"/>
      <c r="R4" s="1534"/>
      <c r="S4" s="1534"/>
      <c r="T4" s="1534"/>
      <c r="U4" s="1533" t="s">
        <v>549</v>
      </c>
      <c r="V4" s="1533"/>
      <c r="W4" s="1533"/>
      <c r="X4" s="1533"/>
      <c r="Y4" s="7"/>
      <c r="Z4" s="1526" t="s">
        <v>550</v>
      </c>
    </row>
    <row r="5" spans="1:26" s="616" customFormat="1" ht="86.25" customHeight="1">
      <c r="B5" s="623" t="s">
        <v>551</v>
      </c>
      <c r="C5" s="624"/>
      <c r="D5" s="842" t="s">
        <v>552</v>
      </c>
      <c r="E5" s="847"/>
      <c r="F5" s="842" t="s">
        <v>553</v>
      </c>
      <c r="G5" s="842" t="s">
        <v>554</v>
      </c>
      <c r="H5" s="843" t="s">
        <v>280</v>
      </c>
      <c r="I5" s="842" t="s">
        <v>555</v>
      </c>
      <c r="J5" s="842" t="s">
        <v>553</v>
      </c>
      <c r="K5" s="842" t="s">
        <v>554</v>
      </c>
      <c r="L5" s="842" t="s">
        <v>280</v>
      </c>
      <c r="M5" s="1529"/>
      <c r="N5" s="1535"/>
      <c r="O5" s="7"/>
      <c r="P5" s="842" t="s">
        <v>555</v>
      </c>
      <c r="Q5" s="847"/>
      <c r="R5" s="842" t="s">
        <v>556</v>
      </c>
      <c r="S5" s="842" t="s">
        <v>557</v>
      </c>
      <c r="T5" s="843" t="s">
        <v>280</v>
      </c>
      <c r="U5" s="842" t="s">
        <v>555</v>
      </c>
      <c r="V5" s="842" t="s">
        <v>556</v>
      </c>
      <c r="W5" s="842" t="s">
        <v>557</v>
      </c>
      <c r="X5" s="842" t="s">
        <v>280</v>
      </c>
      <c r="Y5" s="625"/>
      <c r="Z5" s="1527"/>
    </row>
    <row r="6" spans="1:26">
      <c r="B6" s="415"/>
      <c r="C6" s="7"/>
      <c r="D6" s="415"/>
      <c r="E6" s="415"/>
      <c r="F6" s="415"/>
      <c r="G6" s="415"/>
      <c r="H6" s="7"/>
      <c r="I6" s="7"/>
      <c r="J6" s="7"/>
      <c r="K6" s="7"/>
      <c r="L6" s="7"/>
      <c r="M6" s="415"/>
      <c r="N6" s="529"/>
      <c r="O6" s="7"/>
      <c r="P6" s="255"/>
      <c r="Q6" s="255"/>
      <c r="R6" s="255"/>
      <c r="S6" s="255"/>
      <c r="T6" s="7"/>
      <c r="U6" s="7"/>
      <c r="V6" s="7"/>
      <c r="W6" s="7"/>
      <c r="X6" s="7"/>
      <c r="Y6" s="7"/>
      <c r="Z6" s="22"/>
    </row>
    <row r="7" spans="1:26" ht="14.4">
      <c r="A7" s="498" t="s">
        <v>558</v>
      </c>
      <c r="B7" s="477"/>
      <c r="C7" s="477"/>
      <c r="D7" s="845"/>
      <c r="E7" s="845"/>
      <c r="F7" s="845"/>
      <c r="G7" s="845"/>
      <c r="H7" s="477"/>
      <c r="I7" s="477"/>
      <c r="J7" s="477"/>
      <c r="K7" s="477"/>
      <c r="L7" s="477"/>
      <c r="M7" s="477"/>
      <c r="N7" s="477"/>
      <c r="O7" s="477"/>
      <c r="P7" s="752"/>
      <c r="Q7" s="752"/>
      <c r="R7" s="752"/>
      <c r="S7" s="752"/>
      <c r="T7" s="477"/>
      <c r="U7" s="477"/>
      <c r="V7" s="477"/>
      <c r="W7" s="477"/>
      <c r="X7" s="477"/>
      <c r="Y7" s="477"/>
      <c r="Z7" s="477"/>
    </row>
    <row r="8" spans="1:26" ht="14.25" customHeight="1">
      <c r="A8" s="457" t="s">
        <v>559</v>
      </c>
      <c r="B8" s="477"/>
      <c r="C8" s="477"/>
      <c r="D8" s="845"/>
      <c r="E8" s="845"/>
      <c r="F8" s="845"/>
      <c r="G8" s="845"/>
      <c r="H8" s="477"/>
      <c r="I8" s="477"/>
      <c r="J8" s="477"/>
      <c r="K8" s="477"/>
      <c r="L8" s="477"/>
      <c r="M8" s="477"/>
      <c r="N8" s="477"/>
      <c r="O8" s="477"/>
      <c r="P8" s="752"/>
      <c r="Q8" s="752"/>
      <c r="R8" s="752"/>
      <c r="S8" s="752"/>
      <c r="T8" s="477"/>
      <c r="U8" s="477"/>
      <c r="V8" s="477"/>
      <c r="W8" s="477"/>
      <c r="X8" s="477"/>
      <c r="Y8" s="477"/>
      <c r="Z8" s="477"/>
    </row>
    <row r="9" spans="1:26" ht="14.25" customHeight="1">
      <c r="A9" s="773" t="s">
        <v>65</v>
      </c>
      <c r="B9" s="602">
        <v>11100</v>
      </c>
      <c r="C9" s="846"/>
      <c r="D9" s="602">
        <v>11101</v>
      </c>
      <c r="E9" s="847"/>
      <c r="F9" s="602">
        <v>11102</v>
      </c>
      <c r="G9" s="602">
        <v>11103</v>
      </c>
      <c r="H9" s="848">
        <v>11104</v>
      </c>
      <c r="I9" s="848">
        <v>11105</v>
      </c>
      <c r="J9" s="848">
        <v>11106</v>
      </c>
      <c r="K9" s="848">
        <v>11107</v>
      </c>
      <c r="L9" s="848">
        <v>11108</v>
      </c>
      <c r="M9" s="602">
        <v>11109</v>
      </c>
      <c r="N9" s="602">
        <v>11110</v>
      </c>
      <c r="O9" s="846"/>
      <c r="P9" s="849">
        <v>11111</v>
      </c>
      <c r="Q9" s="847"/>
      <c r="R9" s="849">
        <v>11112</v>
      </c>
      <c r="S9" s="849">
        <v>11113</v>
      </c>
      <c r="T9" s="848">
        <v>11114</v>
      </c>
      <c r="U9" s="848">
        <v>11115</v>
      </c>
      <c r="V9" s="848">
        <v>11116</v>
      </c>
      <c r="W9" s="848">
        <v>11117</v>
      </c>
      <c r="X9" s="848">
        <v>11118</v>
      </c>
      <c r="Y9" s="846"/>
      <c r="Z9" s="602">
        <v>11119</v>
      </c>
    </row>
    <row r="10" spans="1:26" ht="14.25" customHeight="1">
      <c r="A10" s="773" t="s">
        <v>102</v>
      </c>
      <c r="B10" s="602">
        <v>11120</v>
      </c>
      <c r="C10" s="846"/>
      <c r="D10" s="602">
        <v>11121</v>
      </c>
      <c r="E10" s="847"/>
      <c r="F10" s="602">
        <v>11122</v>
      </c>
      <c r="G10" s="602">
        <v>11123</v>
      </c>
      <c r="H10" s="602">
        <v>11124</v>
      </c>
      <c r="I10" s="602">
        <v>11125</v>
      </c>
      <c r="J10" s="602">
        <v>11126</v>
      </c>
      <c r="K10" s="602">
        <v>11127</v>
      </c>
      <c r="L10" s="602">
        <v>11128</v>
      </c>
      <c r="M10" s="602">
        <v>11129</v>
      </c>
      <c r="N10" s="602">
        <v>11130</v>
      </c>
      <c r="O10" s="846"/>
      <c r="P10" s="602">
        <v>11131</v>
      </c>
      <c r="Q10" s="847"/>
      <c r="R10" s="602">
        <v>11132</v>
      </c>
      <c r="S10" s="602">
        <v>11133</v>
      </c>
      <c r="T10" s="602">
        <v>11134</v>
      </c>
      <c r="U10" s="602">
        <v>11135</v>
      </c>
      <c r="V10" s="602">
        <v>11136</v>
      </c>
      <c r="W10" s="602">
        <v>11137</v>
      </c>
      <c r="X10" s="602">
        <v>11138</v>
      </c>
      <c r="Y10" s="846"/>
      <c r="Z10" s="602">
        <v>11139</v>
      </c>
    </row>
    <row r="11" spans="1:26" ht="14.25" customHeight="1">
      <c r="A11" s="773" t="s">
        <v>294</v>
      </c>
      <c r="B11" s="602">
        <v>11140</v>
      </c>
      <c r="C11" s="846"/>
      <c r="D11" s="602">
        <v>11141</v>
      </c>
      <c r="E11" s="847"/>
      <c r="F11" s="602">
        <v>11142</v>
      </c>
      <c r="G11" s="602">
        <v>11143</v>
      </c>
      <c r="H11" s="602">
        <v>11144</v>
      </c>
      <c r="I11" s="602">
        <v>11145</v>
      </c>
      <c r="J11" s="602">
        <v>11146</v>
      </c>
      <c r="K11" s="602">
        <v>11147</v>
      </c>
      <c r="L11" s="602">
        <v>11148</v>
      </c>
      <c r="M11" s="602">
        <v>11149</v>
      </c>
      <c r="N11" s="602">
        <v>11150</v>
      </c>
      <c r="O11" s="846"/>
      <c r="P11" s="602">
        <v>11151</v>
      </c>
      <c r="Q11" s="847"/>
      <c r="R11" s="602">
        <v>11152</v>
      </c>
      <c r="S11" s="602">
        <v>11153</v>
      </c>
      <c r="T11" s="602">
        <v>11154</v>
      </c>
      <c r="U11" s="602">
        <v>11155</v>
      </c>
      <c r="V11" s="602">
        <v>11156</v>
      </c>
      <c r="W11" s="602">
        <v>11157</v>
      </c>
      <c r="X11" s="602">
        <v>11158</v>
      </c>
      <c r="Y11" s="846"/>
      <c r="Z11" s="602">
        <v>11159</v>
      </c>
    </row>
    <row r="12" spans="1:26" ht="14.25" customHeight="1">
      <c r="A12" s="773" t="s">
        <v>295</v>
      </c>
      <c r="B12" s="602">
        <v>11160</v>
      </c>
      <c r="C12" s="846"/>
      <c r="D12" s="602">
        <v>11161</v>
      </c>
      <c r="E12" s="847"/>
      <c r="F12" s="602">
        <v>11162</v>
      </c>
      <c r="G12" s="602">
        <v>11163</v>
      </c>
      <c r="H12" s="602">
        <v>11164</v>
      </c>
      <c r="I12" s="602">
        <v>11165</v>
      </c>
      <c r="J12" s="602">
        <v>11166</v>
      </c>
      <c r="K12" s="602">
        <v>11167</v>
      </c>
      <c r="L12" s="602">
        <v>11168</v>
      </c>
      <c r="M12" s="602">
        <v>11169</v>
      </c>
      <c r="N12" s="602">
        <v>11170</v>
      </c>
      <c r="O12" s="846"/>
      <c r="P12" s="602">
        <v>11171</v>
      </c>
      <c r="Q12" s="847"/>
      <c r="R12" s="602">
        <v>11172</v>
      </c>
      <c r="S12" s="602">
        <v>11173</v>
      </c>
      <c r="T12" s="602">
        <v>11174</v>
      </c>
      <c r="U12" s="602">
        <v>11175</v>
      </c>
      <c r="V12" s="602">
        <v>11176</v>
      </c>
      <c r="W12" s="602">
        <v>11177</v>
      </c>
      <c r="X12" s="602">
        <v>11178</v>
      </c>
      <c r="Y12" s="846"/>
      <c r="Z12" s="602">
        <v>11179</v>
      </c>
    </row>
    <row r="13" spans="1:26" ht="14.25" customHeight="1">
      <c r="A13" s="773" t="s">
        <v>104</v>
      </c>
      <c r="B13" s="602">
        <v>11180</v>
      </c>
      <c r="C13" s="846"/>
      <c r="D13" s="602">
        <v>11181</v>
      </c>
      <c r="E13" s="847"/>
      <c r="F13" s="602">
        <v>11182</v>
      </c>
      <c r="G13" s="602">
        <v>11183</v>
      </c>
      <c r="H13" s="602">
        <v>11184</v>
      </c>
      <c r="I13" s="602">
        <v>11185</v>
      </c>
      <c r="J13" s="602">
        <v>11186</v>
      </c>
      <c r="K13" s="602">
        <v>11187</v>
      </c>
      <c r="L13" s="602">
        <v>11188</v>
      </c>
      <c r="M13" s="602">
        <v>11189</v>
      </c>
      <c r="N13" s="602">
        <v>11190</v>
      </c>
      <c r="O13" s="846"/>
      <c r="P13" s="602">
        <v>11191</v>
      </c>
      <c r="Q13" s="847"/>
      <c r="R13" s="602">
        <v>11192</v>
      </c>
      <c r="S13" s="602">
        <v>11193</v>
      </c>
      <c r="T13" s="602">
        <v>11194</v>
      </c>
      <c r="U13" s="602">
        <v>11195</v>
      </c>
      <c r="V13" s="602">
        <v>11196</v>
      </c>
      <c r="W13" s="602">
        <v>11197</v>
      </c>
      <c r="X13" s="602">
        <v>11198</v>
      </c>
      <c r="Y13" s="846"/>
      <c r="Z13" s="602">
        <v>11199</v>
      </c>
    </row>
    <row r="14" spans="1:26" ht="14.25" customHeight="1">
      <c r="A14" s="773" t="s">
        <v>352</v>
      </c>
      <c r="B14" s="602">
        <v>11200</v>
      </c>
      <c r="C14" s="846"/>
      <c r="D14" s="602">
        <v>11201</v>
      </c>
      <c r="E14" s="847"/>
      <c r="F14" s="602">
        <v>11202</v>
      </c>
      <c r="G14" s="602">
        <v>11203</v>
      </c>
      <c r="H14" s="602">
        <v>11204</v>
      </c>
      <c r="I14" s="602">
        <v>11205</v>
      </c>
      <c r="J14" s="602">
        <v>11206</v>
      </c>
      <c r="K14" s="602">
        <v>11207</v>
      </c>
      <c r="L14" s="602">
        <v>11208</v>
      </c>
      <c r="M14" s="602">
        <v>11209</v>
      </c>
      <c r="N14" s="602">
        <v>11210</v>
      </c>
      <c r="O14" s="846"/>
      <c r="P14" s="602">
        <v>11211</v>
      </c>
      <c r="Q14" s="847"/>
      <c r="R14" s="602">
        <v>11212</v>
      </c>
      <c r="S14" s="602">
        <v>11213</v>
      </c>
      <c r="T14" s="602">
        <v>11214</v>
      </c>
      <c r="U14" s="602">
        <v>11215</v>
      </c>
      <c r="V14" s="602">
        <v>11216</v>
      </c>
      <c r="W14" s="602">
        <v>11217</v>
      </c>
      <c r="X14" s="602">
        <v>11218</v>
      </c>
      <c r="Y14" s="846"/>
      <c r="Z14" s="602">
        <v>11219</v>
      </c>
    </row>
    <row r="15" spans="1:26" ht="14.25" customHeight="1">
      <c r="A15" s="773" t="s">
        <v>71</v>
      </c>
      <c r="B15" s="602">
        <v>11220</v>
      </c>
      <c r="C15" s="846"/>
      <c r="D15" s="602">
        <v>11221</v>
      </c>
      <c r="E15" s="847"/>
      <c r="F15" s="602">
        <v>11222</v>
      </c>
      <c r="G15" s="602">
        <v>11223</v>
      </c>
      <c r="H15" s="602">
        <v>11224</v>
      </c>
      <c r="I15" s="602">
        <v>11225</v>
      </c>
      <c r="J15" s="602">
        <v>11226</v>
      </c>
      <c r="K15" s="602">
        <v>11227</v>
      </c>
      <c r="L15" s="602">
        <v>11228</v>
      </c>
      <c r="M15" s="602">
        <v>11229</v>
      </c>
      <c r="N15" s="602">
        <v>11230</v>
      </c>
      <c r="O15" s="846"/>
      <c r="P15" s="602">
        <v>11231</v>
      </c>
      <c r="Q15" s="847"/>
      <c r="R15" s="602">
        <v>11232</v>
      </c>
      <c r="S15" s="602">
        <v>11233</v>
      </c>
      <c r="T15" s="602">
        <v>11234</v>
      </c>
      <c r="U15" s="602">
        <v>11235</v>
      </c>
      <c r="V15" s="602">
        <v>11236</v>
      </c>
      <c r="W15" s="602">
        <v>11237</v>
      </c>
      <c r="X15" s="602">
        <v>11238</v>
      </c>
      <c r="Y15" s="846"/>
      <c r="Z15" s="602">
        <v>11239</v>
      </c>
    </row>
    <row r="16" spans="1:26" ht="14.25" customHeight="1">
      <c r="A16" s="773" t="s">
        <v>72</v>
      </c>
      <c r="B16" s="602">
        <v>11240</v>
      </c>
      <c r="C16" s="846"/>
      <c r="D16" s="602">
        <v>11241</v>
      </c>
      <c r="E16" s="847"/>
      <c r="F16" s="602">
        <v>11242</v>
      </c>
      <c r="G16" s="602">
        <v>11243</v>
      </c>
      <c r="H16" s="602">
        <v>11244</v>
      </c>
      <c r="I16" s="602">
        <v>11245</v>
      </c>
      <c r="J16" s="602">
        <v>11246</v>
      </c>
      <c r="K16" s="602">
        <v>11247</v>
      </c>
      <c r="L16" s="602">
        <v>11248</v>
      </c>
      <c r="M16" s="602">
        <v>11249</v>
      </c>
      <c r="N16" s="602">
        <v>11250</v>
      </c>
      <c r="O16" s="846"/>
      <c r="P16" s="602">
        <v>11251</v>
      </c>
      <c r="Q16" s="847"/>
      <c r="R16" s="602">
        <v>11252</v>
      </c>
      <c r="S16" s="602">
        <v>11253</v>
      </c>
      <c r="T16" s="602">
        <v>11254</v>
      </c>
      <c r="U16" s="602">
        <v>11255</v>
      </c>
      <c r="V16" s="602">
        <v>11256</v>
      </c>
      <c r="W16" s="602">
        <v>11257</v>
      </c>
      <c r="X16" s="602">
        <v>11258</v>
      </c>
      <c r="Y16" s="846"/>
      <c r="Z16" s="602">
        <v>11259</v>
      </c>
    </row>
    <row r="17" spans="1:26" ht="14.25" customHeight="1">
      <c r="A17" s="773" t="s">
        <v>353</v>
      </c>
      <c r="B17" s="602">
        <v>11260</v>
      </c>
      <c r="C17" s="846"/>
      <c r="D17" s="602">
        <v>11261</v>
      </c>
      <c r="E17" s="847"/>
      <c r="F17" s="602">
        <v>11262</v>
      </c>
      <c r="G17" s="602">
        <v>11263</v>
      </c>
      <c r="H17" s="602">
        <v>11264</v>
      </c>
      <c r="I17" s="602">
        <v>11265</v>
      </c>
      <c r="J17" s="602">
        <v>11266</v>
      </c>
      <c r="K17" s="602">
        <v>11267</v>
      </c>
      <c r="L17" s="602">
        <v>11268</v>
      </c>
      <c r="M17" s="602">
        <v>11269</v>
      </c>
      <c r="N17" s="602">
        <v>11270</v>
      </c>
      <c r="O17" s="846"/>
      <c r="P17" s="602">
        <v>11271</v>
      </c>
      <c r="Q17" s="847"/>
      <c r="R17" s="602">
        <v>11272</v>
      </c>
      <c r="S17" s="602">
        <v>11273</v>
      </c>
      <c r="T17" s="602">
        <v>11274</v>
      </c>
      <c r="U17" s="602">
        <v>11275</v>
      </c>
      <c r="V17" s="602">
        <v>11276</v>
      </c>
      <c r="W17" s="602">
        <v>11277</v>
      </c>
      <c r="X17" s="602">
        <v>11278</v>
      </c>
      <c r="Y17" s="846"/>
      <c r="Z17" s="602">
        <v>11279</v>
      </c>
    </row>
    <row r="18" spans="1:26" ht="14.25" customHeight="1">
      <c r="A18" s="773" t="s">
        <v>354</v>
      </c>
      <c r="B18" s="602">
        <v>11280</v>
      </c>
      <c r="C18" s="846"/>
      <c r="D18" s="602">
        <v>11281</v>
      </c>
      <c r="E18" s="847"/>
      <c r="F18" s="602">
        <v>11282</v>
      </c>
      <c r="G18" s="602">
        <v>11283</v>
      </c>
      <c r="H18" s="602">
        <v>11284</v>
      </c>
      <c r="I18" s="602">
        <v>11285</v>
      </c>
      <c r="J18" s="602">
        <v>11286</v>
      </c>
      <c r="K18" s="602">
        <v>11287</v>
      </c>
      <c r="L18" s="602">
        <v>11288</v>
      </c>
      <c r="M18" s="602">
        <v>11289</v>
      </c>
      <c r="N18" s="602">
        <v>11290</v>
      </c>
      <c r="O18" s="846"/>
      <c r="P18" s="602">
        <v>11291</v>
      </c>
      <c r="Q18" s="847"/>
      <c r="R18" s="602">
        <v>11292</v>
      </c>
      <c r="S18" s="602">
        <v>11293</v>
      </c>
      <c r="T18" s="602">
        <v>11294</v>
      </c>
      <c r="U18" s="602">
        <v>11295</v>
      </c>
      <c r="V18" s="602">
        <v>11296</v>
      </c>
      <c r="W18" s="602">
        <v>11297</v>
      </c>
      <c r="X18" s="602">
        <v>11298</v>
      </c>
      <c r="Y18" s="846"/>
      <c r="Z18" s="602">
        <v>11299</v>
      </c>
    </row>
    <row r="19" spans="1:26" ht="14.25" customHeight="1">
      <c r="A19" s="773" t="s">
        <v>75</v>
      </c>
      <c r="B19" s="602">
        <v>11300</v>
      </c>
      <c r="C19" s="846"/>
      <c r="D19" s="602">
        <v>11301</v>
      </c>
      <c r="E19" s="847"/>
      <c r="F19" s="602">
        <v>11302</v>
      </c>
      <c r="G19" s="602">
        <v>11303</v>
      </c>
      <c r="H19" s="602">
        <v>11304</v>
      </c>
      <c r="I19" s="602">
        <v>11305</v>
      </c>
      <c r="J19" s="602">
        <v>11306</v>
      </c>
      <c r="K19" s="602">
        <v>11307</v>
      </c>
      <c r="L19" s="602">
        <v>11308</v>
      </c>
      <c r="M19" s="602">
        <v>11309</v>
      </c>
      <c r="N19" s="602">
        <v>11310</v>
      </c>
      <c r="O19" s="846"/>
      <c r="P19" s="602">
        <v>11311</v>
      </c>
      <c r="Q19" s="847"/>
      <c r="R19" s="602">
        <v>11312</v>
      </c>
      <c r="S19" s="602">
        <v>11313</v>
      </c>
      <c r="T19" s="602">
        <v>11314</v>
      </c>
      <c r="U19" s="602">
        <v>11315</v>
      </c>
      <c r="V19" s="602">
        <v>11316</v>
      </c>
      <c r="W19" s="602">
        <v>11317</v>
      </c>
      <c r="X19" s="602">
        <v>11318</v>
      </c>
      <c r="Y19" s="846"/>
      <c r="Z19" s="602">
        <v>11319</v>
      </c>
    </row>
    <row r="20" spans="1:26" ht="14.25" customHeight="1">
      <c r="A20" s="773" t="s">
        <v>297</v>
      </c>
      <c r="B20" s="847"/>
      <c r="C20" s="1277"/>
      <c r="D20" s="847"/>
      <c r="E20" s="847"/>
      <c r="F20" s="847"/>
      <c r="G20" s="847"/>
      <c r="H20" s="847"/>
      <c r="I20" s="847"/>
      <c r="J20" s="847"/>
      <c r="K20" s="847"/>
      <c r="L20" s="847"/>
      <c r="M20" s="847"/>
      <c r="N20" s="847"/>
      <c r="O20" s="846"/>
      <c r="P20" s="847"/>
      <c r="Q20" s="847"/>
      <c r="R20" s="847"/>
      <c r="S20" s="847"/>
      <c r="T20" s="847"/>
      <c r="U20" s="847"/>
      <c r="V20" s="847"/>
      <c r="W20" s="847"/>
      <c r="X20" s="847"/>
      <c r="Y20" s="846"/>
      <c r="Z20" s="847"/>
    </row>
    <row r="21" spans="1:26" ht="14.25" customHeight="1">
      <c r="A21" s="773" t="s">
        <v>298</v>
      </c>
      <c r="B21" s="847"/>
      <c r="C21" s="1277"/>
      <c r="D21" s="847"/>
      <c r="E21" s="847"/>
      <c r="F21" s="847"/>
      <c r="G21" s="847"/>
      <c r="H21" s="847"/>
      <c r="I21" s="847"/>
      <c r="J21" s="847"/>
      <c r="K21" s="847"/>
      <c r="L21" s="847"/>
      <c r="M21" s="847"/>
      <c r="N21" s="847"/>
      <c r="O21" s="846"/>
      <c r="P21" s="847"/>
      <c r="Q21" s="847"/>
      <c r="R21" s="847"/>
      <c r="S21" s="847"/>
      <c r="T21" s="847"/>
      <c r="U21" s="847"/>
      <c r="V21" s="847"/>
      <c r="W21" s="847"/>
      <c r="X21" s="847"/>
      <c r="Y21" s="846"/>
      <c r="Z21" s="847"/>
    </row>
    <row r="22" spans="1:26" ht="14.25" customHeight="1">
      <c r="A22" s="773" t="s">
        <v>299</v>
      </c>
      <c r="B22" s="847"/>
      <c r="C22" s="1277"/>
      <c r="D22" s="847"/>
      <c r="E22" s="847"/>
      <c r="F22" s="847"/>
      <c r="G22" s="847"/>
      <c r="H22" s="847"/>
      <c r="I22" s="847"/>
      <c r="J22" s="847"/>
      <c r="K22" s="847"/>
      <c r="L22" s="847"/>
      <c r="M22" s="847"/>
      <c r="N22" s="847"/>
      <c r="O22" s="846"/>
      <c r="P22" s="847"/>
      <c r="Q22" s="847"/>
      <c r="R22" s="847"/>
      <c r="S22" s="847"/>
      <c r="T22" s="847"/>
      <c r="U22" s="847"/>
      <c r="V22" s="847"/>
      <c r="W22" s="847"/>
      <c r="X22" s="847"/>
      <c r="Y22" s="846"/>
      <c r="Z22" s="847"/>
    </row>
    <row r="23" spans="1:26" ht="14.25" customHeight="1">
      <c r="A23" s="773" t="s">
        <v>114</v>
      </c>
      <c r="B23" s="847"/>
      <c r="C23" s="1277"/>
      <c r="D23" s="847"/>
      <c r="E23" s="847"/>
      <c r="F23" s="847"/>
      <c r="G23" s="847"/>
      <c r="H23" s="847"/>
      <c r="I23" s="847"/>
      <c r="J23" s="847"/>
      <c r="K23" s="847"/>
      <c r="L23" s="847"/>
      <c r="M23" s="847"/>
      <c r="N23" s="847"/>
      <c r="O23" s="846"/>
      <c r="P23" s="847"/>
      <c r="Q23" s="847"/>
      <c r="R23" s="847"/>
      <c r="S23" s="847"/>
      <c r="T23" s="847"/>
      <c r="U23" s="847"/>
      <c r="V23" s="847"/>
      <c r="W23" s="847"/>
      <c r="X23" s="847"/>
      <c r="Y23" s="846"/>
      <c r="Z23" s="847"/>
    </row>
    <row r="24" spans="1:26" ht="14.25" customHeight="1">
      <c r="A24" s="773" t="s">
        <v>115</v>
      </c>
      <c r="B24" s="847"/>
      <c r="C24" s="1277"/>
      <c r="D24" s="847"/>
      <c r="E24" s="847"/>
      <c r="F24" s="847"/>
      <c r="G24" s="847"/>
      <c r="H24" s="847"/>
      <c r="I24" s="847"/>
      <c r="J24" s="847"/>
      <c r="K24" s="847"/>
      <c r="L24" s="847"/>
      <c r="M24" s="847"/>
      <c r="N24" s="847"/>
      <c r="O24" s="846"/>
      <c r="P24" s="847"/>
      <c r="Q24" s="847"/>
      <c r="R24" s="847"/>
      <c r="S24" s="847"/>
      <c r="T24" s="847"/>
      <c r="U24" s="847"/>
      <c r="V24" s="847"/>
      <c r="W24" s="847"/>
      <c r="X24" s="847"/>
      <c r="Y24" s="846"/>
      <c r="Z24" s="847"/>
    </row>
    <row r="25" spans="1:26" ht="14.25" customHeight="1">
      <c r="A25" s="773" t="s">
        <v>77</v>
      </c>
      <c r="B25" s="602">
        <v>11420</v>
      </c>
      <c r="C25" s="846"/>
      <c r="D25" s="602">
        <v>11421</v>
      </c>
      <c r="E25" s="847"/>
      <c r="F25" s="602">
        <v>11422</v>
      </c>
      <c r="G25" s="602">
        <v>11423</v>
      </c>
      <c r="H25" s="602">
        <v>11424</v>
      </c>
      <c r="I25" s="602">
        <v>11425</v>
      </c>
      <c r="J25" s="602">
        <v>11426</v>
      </c>
      <c r="K25" s="602">
        <v>11427</v>
      </c>
      <c r="L25" s="602">
        <v>11428</v>
      </c>
      <c r="M25" s="602">
        <v>11429</v>
      </c>
      <c r="N25" s="602">
        <v>11430</v>
      </c>
      <c r="O25" s="846"/>
      <c r="P25" s="602">
        <v>11431</v>
      </c>
      <c r="Q25" s="847"/>
      <c r="R25" s="602">
        <v>11432</v>
      </c>
      <c r="S25" s="602">
        <v>11433</v>
      </c>
      <c r="T25" s="602">
        <v>11434</v>
      </c>
      <c r="U25" s="602">
        <v>11435</v>
      </c>
      <c r="V25" s="602">
        <v>11436</v>
      </c>
      <c r="W25" s="602">
        <v>11437</v>
      </c>
      <c r="X25" s="602">
        <v>11438</v>
      </c>
      <c r="Y25" s="846"/>
      <c r="Z25" s="602">
        <v>11439</v>
      </c>
    </row>
    <row r="26" spans="1:26" ht="14.25" customHeight="1">
      <c r="A26" s="773" t="s">
        <v>78</v>
      </c>
      <c r="B26" s="602">
        <v>11440</v>
      </c>
      <c r="C26" s="846"/>
      <c r="D26" s="602">
        <v>11441</v>
      </c>
      <c r="E26" s="847"/>
      <c r="F26" s="602">
        <v>11442</v>
      </c>
      <c r="G26" s="602">
        <v>11443</v>
      </c>
      <c r="H26" s="602">
        <v>11444</v>
      </c>
      <c r="I26" s="602">
        <v>11445</v>
      </c>
      <c r="J26" s="602">
        <v>11446</v>
      </c>
      <c r="K26" s="602">
        <v>11447</v>
      </c>
      <c r="L26" s="602">
        <v>11448</v>
      </c>
      <c r="M26" s="602">
        <v>11449</v>
      </c>
      <c r="N26" s="602">
        <v>11450</v>
      </c>
      <c r="O26" s="846"/>
      <c r="P26" s="602">
        <v>11451</v>
      </c>
      <c r="Q26" s="847"/>
      <c r="R26" s="602">
        <v>11452</v>
      </c>
      <c r="S26" s="602">
        <v>11453</v>
      </c>
      <c r="T26" s="602">
        <v>11454</v>
      </c>
      <c r="U26" s="602">
        <v>11455</v>
      </c>
      <c r="V26" s="602">
        <v>11456</v>
      </c>
      <c r="W26" s="602">
        <v>11457</v>
      </c>
      <c r="X26" s="602">
        <v>11458</v>
      </c>
      <c r="Y26" s="846"/>
      <c r="Z26" s="602">
        <v>11459</v>
      </c>
    </row>
    <row r="27" spans="1:26" ht="14.25" customHeight="1">
      <c r="A27" s="773" t="s">
        <v>79</v>
      </c>
      <c r="B27" s="602">
        <v>11460</v>
      </c>
      <c r="C27" s="846"/>
      <c r="D27" s="602">
        <v>11461</v>
      </c>
      <c r="E27" s="847"/>
      <c r="F27" s="602">
        <v>11462</v>
      </c>
      <c r="G27" s="602">
        <v>11463</v>
      </c>
      <c r="H27" s="602">
        <v>11464</v>
      </c>
      <c r="I27" s="602">
        <v>11465</v>
      </c>
      <c r="J27" s="602">
        <v>11466</v>
      </c>
      <c r="K27" s="602">
        <v>11467</v>
      </c>
      <c r="L27" s="602">
        <v>11468</v>
      </c>
      <c r="M27" s="602">
        <v>11469</v>
      </c>
      <c r="N27" s="602">
        <v>11470</v>
      </c>
      <c r="O27" s="846"/>
      <c r="P27" s="602">
        <v>11471</v>
      </c>
      <c r="Q27" s="847"/>
      <c r="R27" s="602">
        <v>11472</v>
      </c>
      <c r="S27" s="602">
        <v>11473</v>
      </c>
      <c r="T27" s="602">
        <v>11474</v>
      </c>
      <c r="U27" s="602">
        <v>11475</v>
      </c>
      <c r="V27" s="602">
        <v>11476</v>
      </c>
      <c r="W27" s="602">
        <v>11477</v>
      </c>
      <c r="X27" s="602">
        <v>11478</v>
      </c>
      <c r="Y27" s="846"/>
      <c r="Z27" s="602">
        <v>11479</v>
      </c>
    </row>
    <row r="28" spans="1:26" ht="14.25" customHeight="1">
      <c r="A28" s="773" t="s">
        <v>122</v>
      </c>
      <c r="B28" s="602">
        <v>11480</v>
      </c>
      <c r="C28" s="846"/>
      <c r="D28" s="602">
        <v>11481</v>
      </c>
      <c r="E28" s="847"/>
      <c r="F28" s="602">
        <v>11482</v>
      </c>
      <c r="G28" s="602">
        <v>11483</v>
      </c>
      <c r="H28" s="602">
        <v>11484</v>
      </c>
      <c r="I28" s="602">
        <v>11485</v>
      </c>
      <c r="J28" s="602">
        <v>11486</v>
      </c>
      <c r="K28" s="602">
        <v>11487</v>
      </c>
      <c r="L28" s="602">
        <v>11488</v>
      </c>
      <c r="M28" s="602">
        <v>11489</v>
      </c>
      <c r="N28" s="602">
        <v>11490</v>
      </c>
      <c r="O28" s="846"/>
      <c r="P28" s="602">
        <v>11491</v>
      </c>
      <c r="Q28" s="847"/>
      <c r="R28" s="602">
        <v>11492</v>
      </c>
      <c r="S28" s="602">
        <v>11493</v>
      </c>
      <c r="T28" s="602">
        <v>11494</v>
      </c>
      <c r="U28" s="602">
        <v>11495</v>
      </c>
      <c r="V28" s="602">
        <v>11496</v>
      </c>
      <c r="W28" s="602">
        <v>11497</v>
      </c>
      <c r="X28" s="602">
        <v>11498</v>
      </c>
      <c r="Y28" s="846"/>
      <c r="Z28" s="602">
        <v>11499</v>
      </c>
    </row>
    <row r="29" spans="1:26" ht="14.25" customHeight="1">
      <c r="A29" s="773" t="s">
        <v>81</v>
      </c>
      <c r="B29" s="602">
        <v>11500</v>
      </c>
      <c r="C29" s="846"/>
      <c r="D29" s="602">
        <v>11501</v>
      </c>
      <c r="E29" s="847"/>
      <c r="F29" s="602">
        <v>11502</v>
      </c>
      <c r="G29" s="602">
        <v>11503</v>
      </c>
      <c r="H29" s="602">
        <v>11504</v>
      </c>
      <c r="I29" s="602">
        <v>11505</v>
      </c>
      <c r="J29" s="602">
        <v>11506</v>
      </c>
      <c r="K29" s="602">
        <v>11507</v>
      </c>
      <c r="L29" s="602">
        <v>11508</v>
      </c>
      <c r="M29" s="602">
        <v>11509</v>
      </c>
      <c r="N29" s="602">
        <v>11510</v>
      </c>
      <c r="O29" s="846"/>
      <c r="P29" s="602">
        <v>11511</v>
      </c>
      <c r="Q29" s="847"/>
      <c r="R29" s="602">
        <v>11512</v>
      </c>
      <c r="S29" s="602">
        <v>11513</v>
      </c>
      <c r="T29" s="602">
        <v>11514</v>
      </c>
      <c r="U29" s="602">
        <v>11515</v>
      </c>
      <c r="V29" s="602">
        <v>11516</v>
      </c>
      <c r="W29" s="602">
        <v>11517</v>
      </c>
      <c r="X29" s="602">
        <v>11518</v>
      </c>
      <c r="Y29" s="846"/>
      <c r="Z29" s="602">
        <v>11519</v>
      </c>
    </row>
    <row r="30" spans="1:26" ht="14.25" customHeight="1">
      <c r="A30" s="773" t="s">
        <v>82</v>
      </c>
      <c r="B30" s="602">
        <v>11520</v>
      </c>
      <c r="C30" s="846"/>
      <c r="D30" s="602">
        <v>11521</v>
      </c>
      <c r="E30" s="847"/>
      <c r="F30" s="602">
        <v>11522</v>
      </c>
      <c r="G30" s="602">
        <v>11523</v>
      </c>
      <c r="H30" s="602">
        <v>11524</v>
      </c>
      <c r="I30" s="602">
        <v>11525</v>
      </c>
      <c r="J30" s="602">
        <v>11526</v>
      </c>
      <c r="K30" s="602">
        <v>11527</v>
      </c>
      <c r="L30" s="602">
        <v>11528</v>
      </c>
      <c r="M30" s="602">
        <v>11529</v>
      </c>
      <c r="N30" s="602">
        <v>11530</v>
      </c>
      <c r="O30" s="846"/>
      <c r="P30" s="602">
        <v>11531</v>
      </c>
      <c r="Q30" s="847"/>
      <c r="R30" s="602">
        <v>11532</v>
      </c>
      <c r="S30" s="602">
        <v>11533</v>
      </c>
      <c r="T30" s="602">
        <v>11534</v>
      </c>
      <c r="U30" s="602">
        <v>11535</v>
      </c>
      <c r="V30" s="602">
        <v>11536</v>
      </c>
      <c r="W30" s="602">
        <v>11537</v>
      </c>
      <c r="X30" s="602">
        <v>11538</v>
      </c>
      <c r="Y30" s="846"/>
      <c r="Z30" s="602">
        <v>11539</v>
      </c>
    </row>
    <row r="31" spans="1:26" ht="14.25" customHeight="1">
      <c r="A31" s="773" t="s">
        <v>83</v>
      </c>
      <c r="B31" s="602">
        <v>11540</v>
      </c>
      <c r="C31" s="846"/>
      <c r="D31" s="602">
        <v>11541</v>
      </c>
      <c r="E31" s="847"/>
      <c r="F31" s="602">
        <v>11542</v>
      </c>
      <c r="G31" s="602">
        <v>11543</v>
      </c>
      <c r="H31" s="602">
        <v>11544</v>
      </c>
      <c r="I31" s="602">
        <v>11545</v>
      </c>
      <c r="J31" s="602">
        <v>11546</v>
      </c>
      <c r="K31" s="602">
        <v>11547</v>
      </c>
      <c r="L31" s="602">
        <v>11548</v>
      </c>
      <c r="M31" s="602">
        <v>11549</v>
      </c>
      <c r="N31" s="602">
        <v>11550</v>
      </c>
      <c r="O31" s="846"/>
      <c r="P31" s="602">
        <v>11551</v>
      </c>
      <c r="Q31" s="847"/>
      <c r="R31" s="602">
        <v>11552</v>
      </c>
      <c r="S31" s="602">
        <v>11553</v>
      </c>
      <c r="T31" s="602">
        <v>11554</v>
      </c>
      <c r="U31" s="602">
        <v>11555</v>
      </c>
      <c r="V31" s="602">
        <v>11556</v>
      </c>
      <c r="W31" s="602">
        <v>11557</v>
      </c>
      <c r="X31" s="602">
        <v>11558</v>
      </c>
      <c r="Y31" s="846"/>
      <c r="Z31" s="602">
        <v>11559</v>
      </c>
    </row>
    <row r="32" spans="1:26" ht="14.25" customHeight="1">
      <c r="A32" s="773" t="s">
        <v>84</v>
      </c>
      <c r="B32" s="602">
        <v>11560</v>
      </c>
      <c r="C32" s="846"/>
      <c r="D32" s="602">
        <v>11561</v>
      </c>
      <c r="E32" s="847"/>
      <c r="F32" s="602">
        <v>11562</v>
      </c>
      <c r="G32" s="602">
        <v>11563</v>
      </c>
      <c r="H32" s="602">
        <v>11564</v>
      </c>
      <c r="I32" s="602">
        <v>11565</v>
      </c>
      <c r="J32" s="602">
        <v>11566</v>
      </c>
      <c r="K32" s="602">
        <v>11567</v>
      </c>
      <c r="L32" s="602">
        <v>11568</v>
      </c>
      <c r="M32" s="602">
        <v>11569</v>
      </c>
      <c r="N32" s="602">
        <v>11570</v>
      </c>
      <c r="O32" s="846"/>
      <c r="P32" s="602">
        <v>11571</v>
      </c>
      <c r="Q32" s="847"/>
      <c r="R32" s="602">
        <v>11572</v>
      </c>
      <c r="S32" s="602">
        <v>11573</v>
      </c>
      <c r="T32" s="602">
        <v>11574</v>
      </c>
      <c r="U32" s="602">
        <v>11575</v>
      </c>
      <c r="V32" s="602">
        <v>11576</v>
      </c>
      <c r="W32" s="602">
        <v>11577</v>
      </c>
      <c r="X32" s="602">
        <v>11578</v>
      </c>
      <c r="Y32" s="846"/>
      <c r="Z32" s="602">
        <v>11579</v>
      </c>
    </row>
    <row r="33" spans="1:26" ht="14.25" customHeight="1">
      <c r="A33" s="773" t="s">
        <v>85</v>
      </c>
      <c r="B33" s="602">
        <v>11580</v>
      </c>
      <c r="C33" s="846"/>
      <c r="D33" s="602">
        <v>11581</v>
      </c>
      <c r="E33" s="847"/>
      <c r="F33" s="602">
        <v>11582</v>
      </c>
      <c r="G33" s="602">
        <v>11583</v>
      </c>
      <c r="H33" s="602">
        <v>11584</v>
      </c>
      <c r="I33" s="602">
        <v>11585</v>
      </c>
      <c r="J33" s="602">
        <v>11586</v>
      </c>
      <c r="K33" s="602">
        <v>11587</v>
      </c>
      <c r="L33" s="602">
        <v>11588</v>
      </c>
      <c r="M33" s="602">
        <v>11589</v>
      </c>
      <c r="N33" s="602">
        <v>11590</v>
      </c>
      <c r="O33" s="846"/>
      <c r="P33" s="602">
        <v>11591</v>
      </c>
      <c r="Q33" s="847"/>
      <c r="R33" s="602">
        <v>11592</v>
      </c>
      <c r="S33" s="602">
        <v>11593</v>
      </c>
      <c r="T33" s="602">
        <v>11594</v>
      </c>
      <c r="U33" s="602">
        <v>11595</v>
      </c>
      <c r="V33" s="602">
        <v>11596</v>
      </c>
      <c r="W33" s="602">
        <v>11597</v>
      </c>
      <c r="X33" s="602">
        <v>11598</v>
      </c>
      <c r="Y33" s="846"/>
      <c r="Z33" s="602">
        <v>11599</v>
      </c>
    </row>
    <row r="34" spans="1:26" ht="14.25" customHeight="1">
      <c r="A34" s="773" t="s">
        <v>86</v>
      </c>
      <c r="B34" s="602">
        <v>11600</v>
      </c>
      <c r="C34" s="846"/>
      <c r="D34" s="602">
        <v>11601</v>
      </c>
      <c r="E34" s="847"/>
      <c r="F34" s="602">
        <v>11602</v>
      </c>
      <c r="G34" s="602">
        <v>11603</v>
      </c>
      <c r="H34" s="602">
        <v>11604</v>
      </c>
      <c r="I34" s="602">
        <v>11605</v>
      </c>
      <c r="J34" s="602">
        <v>11606</v>
      </c>
      <c r="K34" s="602">
        <v>11607</v>
      </c>
      <c r="L34" s="602">
        <v>11608</v>
      </c>
      <c r="M34" s="602">
        <v>11609</v>
      </c>
      <c r="N34" s="602">
        <v>11610</v>
      </c>
      <c r="O34" s="846"/>
      <c r="P34" s="602">
        <v>11611</v>
      </c>
      <c r="Q34" s="847"/>
      <c r="R34" s="602">
        <v>11612</v>
      </c>
      <c r="S34" s="602">
        <v>11613</v>
      </c>
      <c r="T34" s="602">
        <v>11614</v>
      </c>
      <c r="U34" s="602">
        <v>11615</v>
      </c>
      <c r="V34" s="602">
        <v>11616</v>
      </c>
      <c r="W34" s="602">
        <v>11617</v>
      </c>
      <c r="X34" s="602">
        <v>11618</v>
      </c>
      <c r="Y34" s="846"/>
      <c r="Z34" s="602">
        <v>11619</v>
      </c>
    </row>
    <row r="35" spans="1:26" ht="20.7">
      <c r="A35" s="812" t="s">
        <v>88</v>
      </c>
      <c r="B35" s="602">
        <v>11620</v>
      </c>
      <c r="C35" s="846"/>
      <c r="D35" s="602">
        <v>11621</v>
      </c>
      <c r="E35" s="847"/>
      <c r="F35" s="602">
        <v>11622</v>
      </c>
      <c r="G35" s="602">
        <v>11623</v>
      </c>
      <c r="H35" s="602">
        <v>11624</v>
      </c>
      <c r="I35" s="602">
        <v>11625</v>
      </c>
      <c r="J35" s="602">
        <v>11626</v>
      </c>
      <c r="K35" s="602">
        <v>11627</v>
      </c>
      <c r="L35" s="602">
        <v>11628</v>
      </c>
      <c r="M35" s="602">
        <v>11629</v>
      </c>
      <c r="N35" s="602">
        <v>11630</v>
      </c>
      <c r="O35" s="846"/>
      <c r="P35" s="602">
        <v>11631</v>
      </c>
      <c r="Q35" s="847"/>
      <c r="R35" s="602">
        <v>11632</v>
      </c>
      <c r="S35" s="602">
        <v>11633</v>
      </c>
      <c r="T35" s="602">
        <v>11634</v>
      </c>
      <c r="U35" s="602">
        <v>11635</v>
      </c>
      <c r="V35" s="602">
        <v>11636</v>
      </c>
      <c r="W35" s="602">
        <v>11637</v>
      </c>
      <c r="X35" s="602">
        <v>11638</v>
      </c>
      <c r="Y35" s="846"/>
      <c r="Z35" s="602">
        <v>11639</v>
      </c>
    </row>
    <row r="36" spans="1:26" ht="20.7">
      <c r="A36" s="812" t="s">
        <v>90</v>
      </c>
      <c r="B36" s="602">
        <v>11640</v>
      </c>
      <c r="C36" s="846"/>
      <c r="D36" s="602">
        <v>11641</v>
      </c>
      <c r="E36" s="847"/>
      <c r="F36" s="602">
        <v>11642</v>
      </c>
      <c r="G36" s="602">
        <v>11643</v>
      </c>
      <c r="H36" s="602">
        <v>11644</v>
      </c>
      <c r="I36" s="602">
        <v>11645</v>
      </c>
      <c r="J36" s="602">
        <v>11646</v>
      </c>
      <c r="K36" s="602">
        <v>11647</v>
      </c>
      <c r="L36" s="602">
        <v>11648</v>
      </c>
      <c r="M36" s="602">
        <v>11649</v>
      </c>
      <c r="N36" s="602">
        <v>11650</v>
      </c>
      <c r="O36" s="846"/>
      <c r="P36" s="602">
        <v>11651</v>
      </c>
      <c r="Q36" s="847"/>
      <c r="R36" s="602">
        <v>11652</v>
      </c>
      <c r="S36" s="602">
        <v>11653</v>
      </c>
      <c r="T36" s="602">
        <v>11654</v>
      </c>
      <c r="U36" s="602">
        <v>11655</v>
      </c>
      <c r="V36" s="602">
        <v>11656</v>
      </c>
      <c r="W36" s="602">
        <v>11657</v>
      </c>
      <c r="X36" s="602">
        <v>11658</v>
      </c>
      <c r="Y36" s="846"/>
      <c r="Z36" s="602">
        <v>11659</v>
      </c>
    </row>
    <row r="37" spans="1:26" ht="14.25" customHeight="1">
      <c r="A37" s="773" t="s">
        <v>126</v>
      </c>
      <c r="B37" s="602">
        <v>11660</v>
      </c>
      <c r="C37" s="846"/>
      <c r="D37" s="602">
        <v>11661</v>
      </c>
      <c r="E37" s="847"/>
      <c r="F37" s="602">
        <v>11662</v>
      </c>
      <c r="G37" s="602">
        <v>11663</v>
      </c>
      <c r="H37" s="602">
        <v>11664</v>
      </c>
      <c r="I37" s="602">
        <v>11665</v>
      </c>
      <c r="J37" s="602">
        <v>11666</v>
      </c>
      <c r="K37" s="602">
        <v>11667</v>
      </c>
      <c r="L37" s="602">
        <v>11668</v>
      </c>
      <c r="M37" s="602">
        <v>11669</v>
      </c>
      <c r="N37" s="602">
        <v>11670</v>
      </c>
      <c r="O37" s="846"/>
      <c r="P37" s="602">
        <v>11671</v>
      </c>
      <c r="Q37" s="847"/>
      <c r="R37" s="602">
        <v>11672</v>
      </c>
      <c r="S37" s="602">
        <v>11673</v>
      </c>
      <c r="T37" s="602">
        <v>11674</v>
      </c>
      <c r="U37" s="602">
        <v>11675</v>
      </c>
      <c r="V37" s="602">
        <v>11676</v>
      </c>
      <c r="W37" s="602">
        <v>11677</v>
      </c>
      <c r="X37" s="602">
        <v>11678</v>
      </c>
      <c r="Y37" s="846"/>
      <c r="Z37" s="602">
        <v>11679</v>
      </c>
    </row>
    <row r="38" spans="1:26" s="5" customFormat="1" ht="14.25" customHeight="1">
      <c r="A38" s="773" t="s">
        <v>92</v>
      </c>
      <c r="B38" s="602">
        <v>11680</v>
      </c>
      <c r="C38" s="846"/>
      <c r="D38" s="602">
        <v>11681</v>
      </c>
      <c r="E38" s="847"/>
      <c r="F38" s="602">
        <v>11682</v>
      </c>
      <c r="G38" s="602">
        <v>11683</v>
      </c>
      <c r="H38" s="602">
        <v>11684</v>
      </c>
      <c r="I38" s="602">
        <v>11685</v>
      </c>
      <c r="J38" s="602">
        <v>11686</v>
      </c>
      <c r="K38" s="602">
        <v>11687</v>
      </c>
      <c r="L38" s="602">
        <v>11688</v>
      </c>
      <c r="M38" s="602">
        <v>11689</v>
      </c>
      <c r="N38" s="602">
        <v>11690</v>
      </c>
      <c r="O38" s="846"/>
      <c r="P38" s="602">
        <v>11691</v>
      </c>
      <c r="Q38" s="847"/>
      <c r="R38" s="602">
        <v>11692</v>
      </c>
      <c r="S38" s="602">
        <v>11693</v>
      </c>
      <c r="T38" s="602">
        <v>11694</v>
      </c>
      <c r="U38" s="602">
        <v>11695</v>
      </c>
      <c r="V38" s="602">
        <v>11696</v>
      </c>
      <c r="W38" s="602">
        <v>11697</v>
      </c>
      <c r="X38" s="602">
        <v>11698</v>
      </c>
      <c r="Y38" s="846"/>
      <c r="Z38" s="602">
        <v>11699</v>
      </c>
    </row>
    <row r="39" spans="1:26" s="5" customFormat="1" ht="14.25" customHeight="1">
      <c r="A39" s="773" t="s">
        <v>560</v>
      </c>
      <c r="B39" s="602">
        <v>11700</v>
      </c>
      <c r="C39" s="846"/>
      <c r="D39" s="602">
        <v>11701</v>
      </c>
      <c r="E39" s="847"/>
      <c r="F39" s="602">
        <v>11702</v>
      </c>
      <c r="G39" s="602">
        <v>11703</v>
      </c>
      <c r="H39" s="602">
        <v>11704</v>
      </c>
      <c r="I39" s="602">
        <v>11705</v>
      </c>
      <c r="J39" s="602">
        <v>11706</v>
      </c>
      <c r="K39" s="602">
        <v>11707</v>
      </c>
      <c r="L39" s="602">
        <v>11708</v>
      </c>
      <c r="M39" s="602">
        <v>11709</v>
      </c>
      <c r="N39" s="602">
        <v>11710</v>
      </c>
      <c r="O39" s="846"/>
      <c r="P39" s="602">
        <v>11711</v>
      </c>
      <c r="Q39" s="847"/>
      <c r="R39" s="602">
        <v>11712</v>
      </c>
      <c r="S39" s="602">
        <v>11713</v>
      </c>
      <c r="T39" s="602">
        <v>11714</v>
      </c>
      <c r="U39" s="602">
        <v>11715</v>
      </c>
      <c r="V39" s="602">
        <v>11716</v>
      </c>
      <c r="W39" s="602">
        <v>11717</v>
      </c>
      <c r="X39" s="602">
        <v>11718</v>
      </c>
      <c r="Y39" s="846"/>
      <c r="Z39" s="602">
        <v>11719</v>
      </c>
    </row>
    <row r="40" spans="1:26" s="5" customFormat="1" ht="14.25" customHeight="1">
      <c r="A40" s="773" t="s">
        <v>94</v>
      </c>
      <c r="B40" s="602">
        <v>11720</v>
      </c>
      <c r="C40" s="846"/>
      <c r="D40" s="602">
        <v>11721</v>
      </c>
      <c r="E40" s="847"/>
      <c r="F40" s="602">
        <v>11722</v>
      </c>
      <c r="G40" s="602">
        <v>11723</v>
      </c>
      <c r="H40" s="602">
        <v>11724</v>
      </c>
      <c r="I40" s="602">
        <v>11725</v>
      </c>
      <c r="J40" s="602">
        <v>11726</v>
      </c>
      <c r="K40" s="602">
        <v>11727</v>
      </c>
      <c r="L40" s="602">
        <v>11728</v>
      </c>
      <c r="M40" s="602">
        <v>11729</v>
      </c>
      <c r="N40" s="602">
        <v>11730</v>
      </c>
      <c r="O40" s="846"/>
      <c r="P40" s="602">
        <v>11731</v>
      </c>
      <c r="Q40" s="847"/>
      <c r="R40" s="602">
        <v>11732</v>
      </c>
      <c r="S40" s="602">
        <v>11733</v>
      </c>
      <c r="T40" s="602">
        <v>11734</v>
      </c>
      <c r="U40" s="602">
        <v>11735</v>
      </c>
      <c r="V40" s="602">
        <v>11736</v>
      </c>
      <c r="W40" s="602">
        <v>11737</v>
      </c>
      <c r="X40" s="602">
        <v>11738</v>
      </c>
      <c r="Y40" s="846"/>
      <c r="Z40" s="602">
        <v>11739</v>
      </c>
    </row>
    <row r="41" spans="1:26" s="5" customFormat="1" ht="14.25" customHeight="1">
      <c r="A41" s="773" t="s">
        <v>311</v>
      </c>
      <c r="B41" s="602">
        <v>11740</v>
      </c>
      <c r="C41" s="846"/>
      <c r="D41" s="602">
        <v>11741</v>
      </c>
      <c r="E41" s="847"/>
      <c r="F41" s="602">
        <v>11742</v>
      </c>
      <c r="G41" s="602">
        <v>11743</v>
      </c>
      <c r="H41" s="602">
        <v>11744</v>
      </c>
      <c r="I41" s="602">
        <v>11745</v>
      </c>
      <c r="J41" s="602">
        <v>11746</v>
      </c>
      <c r="K41" s="602">
        <v>11747</v>
      </c>
      <c r="L41" s="602">
        <v>11748</v>
      </c>
      <c r="M41" s="602">
        <v>11749</v>
      </c>
      <c r="N41" s="602">
        <v>11750</v>
      </c>
      <c r="O41" s="846"/>
      <c r="P41" s="602">
        <v>11751</v>
      </c>
      <c r="Q41" s="847"/>
      <c r="R41" s="602">
        <v>11752</v>
      </c>
      <c r="S41" s="602">
        <v>11753</v>
      </c>
      <c r="T41" s="602">
        <v>11754</v>
      </c>
      <c r="U41" s="602">
        <v>11755</v>
      </c>
      <c r="V41" s="602">
        <v>11756</v>
      </c>
      <c r="W41" s="602">
        <v>11757</v>
      </c>
      <c r="X41" s="602">
        <v>11758</v>
      </c>
      <c r="Y41" s="846"/>
      <c r="Z41" s="602">
        <v>11759</v>
      </c>
    </row>
    <row r="42" spans="1:26">
      <c r="A42" s="457" t="s">
        <v>100</v>
      </c>
      <c r="B42" s="602">
        <v>11760</v>
      </c>
      <c r="C42" s="846"/>
      <c r="D42" s="602">
        <v>11761</v>
      </c>
      <c r="E42" s="847"/>
      <c r="F42" s="602">
        <v>11762</v>
      </c>
      <c r="G42" s="602">
        <v>11763</v>
      </c>
      <c r="H42" s="602">
        <v>11764</v>
      </c>
      <c r="I42" s="602">
        <v>11765</v>
      </c>
      <c r="J42" s="602">
        <v>11766</v>
      </c>
      <c r="K42" s="602">
        <v>11767</v>
      </c>
      <c r="L42" s="602">
        <v>11768</v>
      </c>
      <c r="M42" s="602">
        <v>11769</v>
      </c>
      <c r="N42" s="602">
        <v>11770</v>
      </c>
      <c r="O42" s="846"/>
      <c r="P42" s="602">
        <v>11771</v>
      </c>
      <c r="Q42" s="847"/>
      <c r="R42" s="602">
        <v>11772</v>
      </c>
      <c r="S42" s="602">
        <v>11773</v>
      </c>
      <c r="T42" s="602">
        <v>11774</v>
      </c>
      <c r="U42" s="602">
        <v>11775</v>
      </c>
      <c r="V42" s="602">
        <v>11776</v>
      </c>
      <c r="W42" s="602">
        <v>11777</v>
      </c>
      <c r="X42" s="602">
        <v>11778</v>
      </c>
      <c r="Y42" s="846"/>
      <c r="Z42" s="602">
        <v>11779</v>
      </c>
    </row>
    <row r="43" spans="1:26">
      <c r="A43" s="498" t="s">
        <v>561</v>
      </c>
      <c r="B43" s="602">
        <v>11780</v>
      </c>
      <c r="C43" s="846"/>
      <c r="D43" s="602">
        <v>11781</v>
      </c>
      <c r="E43" s="847"/>
      <c r="F43" s="602">
        <v>11782</v>
      </c>
      <c r="G43" s="602">
        <v>11783</v>
      </c>
      <c r="H43" s="602">
        <v>11784</v>
      </c>
      <c r="I43" s="602">
        <v>11785</v>
      </c>
      <c r="J43" s="602">
        <v>11786</v>
      </c>
      <c r="K43" s="602">
        <v>11787</v>
      </c>
      <c r="L43" s="602">
        <v>11788</v>
      </c>
      <c r="M43" s="602">
        <v>11789</v>
      </c>
      <c r="N43" s="602">
        <v>11790</v>
      </c>
      <c r="O43" s="846"/>
      <c r="P43" s="602">
        <v>11791</v>
      </c>
      <c r="Q43" s="847"/>
      <c r="R43" s="602">
        <v>11792</v>
      </c>
      <c r="S43" s="602">
        <v>11793</v>
      </c>
      <c r="T43" s="602">
        <v>11794</v>
      </c>
      <c r="U43" s="602">
        <v>11795</v>
      </c>
      <c r="V43" s="602">
        <v>11796</v>
      </c>
      <c r="W43" s="602">
        <v>11797</v>
      </c>
      <c r="X43" s="602">
        <v>11798</v>
      </c>
      <c r="Y43" s="846"/>
      <c r="Z43" s="602">
        <v>11799</v>
      </c>
    </row>
    <row r="44" spans="1:26">
      <c r="A44" s="617"/>
      <c r="B44" s="641"/>
      <c r="C44" s="640"/>
      <c r="D44" s="641"/>
      <c r="E44" s="642"/>
      <c r="F44" s="641"/>
      <c r="G44" s="641"/>
      <c r="H44" s="640"/>
      <c r="I44" s="640"/>
      <c r="J44" s="640"/>
      <c r="K44" s="640"/>
      <c r="L44" s="640"/>
      <c r="M44" s="641"/>
      <c r="N44" s="641"/>
      <c r="O44" s="640"/>
      <c r="P44" s="643"/>
      <c r="Q44" s="643"/>
      <c r="R44" s="643"/>
      <c r="S44" s="643"/>
      <c r="T44" s="640"/>
      <c r="U44" s="640"/>
      <c r="V44" s="640"/>
      <c r="W44" s="640"/>
      <c r="X44" s="640"/>
      <c r="Y44" s="640"/>
      <c r="Z44" s="641"/>
    </row>
    <row r="45" spans="1:26">
      <c r="A45" s="498" t="s">
        <v>562</v>
      </c>
      <c r="B45" s="846"/>
      <c r="C45" s="846"/>
      <c r="D45" s="850"/>
      <c r="E45" s="850"/>
      <c r="F45" s="850"/>
      <c r="G45" s="850"/>
      <c r="H45" s="846"/>
      <c r="I45" s="846"/>
      <c r="J45" s="846"/>
      <c r="K45" s="846"/>
      <c r="L45" s="846"/>
      <c r="M45" s="846"/>
      <c r="N45" s="846"/>
      <c r="O45" s="846"/>
      <c r="P45" s="851"/>
      <c r="Q45" s="851"/>
      <c r="R45" s="851"/>
      <c r="S45" s="851"/>
      <c r="T45" s="846"/>
      <c r="U45" s="846"/>
      <c r="V45" s="846"/>
      <c r="W45" s="846"/>
      <c r="X45" s="846"/>
      <c r="Y45" s="846"/>
      <c r="Z45" s="846"/>
    </row>
    <row r="46" spans="1:26" ht="14.25" customHeight="1">
      <c r="A46" s="457" t="s">
        <v>559</v>
      </c>
      <c r="B46" s="846"/>
      <c r="C46" s="846"/>
      <c r="D46" s="850"/>
      <c r="E46" s="850"/>
      <c r="F46" s="850"/>
      <c r="G46" s="850"/>
      <c r="H46" s="846"/>
      <c r="I46" s="846"/>
      <c r="J46" s="846"/>
      <c r="K46" s="846"/>
      <c r="L46" s="846"/>
      <c r="M46" s="846"/>
      <c r="N46" s="846"/>
      <c r="O46" s="846"/>
      <c r="P46" s="851"/>
      <c r="Q46" s="851"/>
      <c r="R46" s="851"/>
      <c r="S46" s="851"/>
      <c r="T46" s="846"/>
      <c r="U46" s="846"/>
      <c r="V46" s="846"/>
      <c r="W46" s="846"/>
      <c r="X46" s="846"/>
      <c r="Y46" s="846"/>
      <c r="Z46" s="846"/>
    </row>
    <row r="47" spans="1:26" ht="14.25" customHeight="1">
      <c r="A47" s="773" t="s">
        <v>65</v>
      </c>
      <c r="B47" s="602">
        <v>15000</v>
      </c>
      <c r="C47" s="846"/>
      <c r="D47" s="602">
        <v>15001</v>
      </c>
      <c r="E47" s="847"/>
      <c r="F47" s="602">
        <v>15002</v>
      </c>
      <c r="G47" s="602">
        <v>15003</v>
      </c>
      <c r="H47" s="602">
        <v>15004</v>
      </c>
      <c r="I47" s="847"/>
      <c r="J47" s="847"/>
      <c r="K47" s="847"/>
      <c r="L47" s="847"/>
      <c r="M47" s="602">
        <v>15009</v>
      </c>
      <c r="N47" s="602">
        <v>15010</v>
      </c>
      <c r="O47" s="846"/>
      <c r="P47" s="602">
        <v>15011</v>
      </c>
      <c r="Q47" s="847"/>
      <c r="R47" s="602">
        <v>15012</v>
      </c>
      <c r="S47" s="602">
        <v>15013</v>
      </c>
      <c r="T47" s="602">
        <v>15014</v>
      </c>
      <c r="U47" s="847"/>
      <c r="V47" s="847"/>
      <c r="W47" s="847"/>
      <c r="X47" s="847"/>
      <c r="Y47" s="846"/>
      <c r="Z47" s="602">
        <v>15019</v>
      </c>
    </row>
    <row r="48" spans="1:26" ht="14.25" customHeight="1">
      <c r="A48" s="773" t="s">
        <v>102</v>
      </c>
      <c r="B48" s="602">
        <v>15020</v>
      </c>
      <c r="C48" s="846"/>
      <c r="D48" s="602">
        <v>15021</v>
      </c>
      <c r="E48" s="847"/>
      <c r="F48" s="602">
        <v>15022</v>
      </c>
      <c r="G48" s="602">
        <v>15023</v>
      </c>
      <c r="H48" s="602">
        <v>15024</v>
      </c>
      <c r="I48" s="847"/>
      <c r="J48" s="847"/>
      <c r="K48" s="847"/>
      <c r="L48" s="847"/>
      <c r="M48" s="602">
        <v>15029</v>
      </c>
      <c r="N48" s="602">
        <v>15030</v>
      </c>
      <c r="O48" s="846"/>
      <c r="P48" s="602">
        <v>15031</v>
      </c>
      <c r="Q48" s="847"/>
      <c r="R48" s="602">
        <v>15032</v>
      </c>
      <c r="S48" s="602">
        <v>15033</v>
      </c>
      <c r="T48" s="602">
        <v>15034</v>
      </c>
      <c r="U48" s="847"/>
      <c r="V48" s="847"/>
      <c r="W48" s="847"/>
      <c r="X48" s="847"/>
      <c r="Y48" s="846"/>
      <c r="Z48" s="602">
        <v>15039</v>
      </c>
    </row>
    <row r="49" spans="1:26" ht="14.25" customHeight="1">
      <c r="A49" s="773" t="s">
        <v>294</v>
      </c>
      <c r="B49" s="602">
        <v>15040</v>
      </c>
      <c r="C49" s="846"/>
      <c r="D49" s="602">
        <v>15041</v>
      </c>
      <c r="E49" s="847"/>
      <c r="F49" s="602">
        <v>15042</v>
      </c>
      <c r="G49" s="602">
        <v>15043</v>
      </c>
      <c r="H49" s="602">
        <v>15044</v>
      </c>
      <c r="I49" s="847"/>
      <c r="J49" s="847"/>
      <c r="K49" s="847"/>
      <c r="L49" s="847"/>
      <c r="M49" s="602">
        <v>15049</v>
      </c>
      <c r="N49" s="602">
        <v>15050</v>
      </c>
      <c r="O49" s="846"/>
      <c r="P49" s="602">
        <v>15051</v>
      </c>
      <c r="Q49" s="847"/>
      <c r="R49" s="602">
        <v>15052</v>
      </c>
      <c r="S49" s="602">
        <v>15053</v>
      </c>
      <c r="T49" s="602">
        <v>15054</v>
      </c>
      <c r="U49" s="847"/>
      <c r="V49" s="847"/>
      <c r="W49" s="847"/>
      <c r="X49" s="847"/>
      <c r="Y49" s="846"/>
      <c r="Z49" s="602">
        <v>15059</v>
      </c>
    </row>
    <row r="50" spans="1:26" ht="14.25" customHeight="1">
      <c r="A50" s="773" t="s">
        <v>295</v>
      </c>
      <c r="B50" s="602">
        <v>15060</v>
      </c>
      <c r="C50" s="846"/>
      <c r="D50" s="602">
        <v>15061</v>
      </c>
      <c r="E50" s="847"/>
      <c r="F50" s="602">
        <v>15062</v>
      </c>
      <c r="G50" s="602">
        <v>15063</v>
      </c>
      <c r="H50" s="602">
        <v>15064</v>
      </c>
      <c r="I50" s="847"/>
      <c r="J50" s="847"/>
      <c r="K50" s="847"/>
      <c r="L50" s="847"/>
      <c r="M50" s="602">
        <v>15069</v>
      </c>
      <c r="N50" s="602">
        <v>15070</v>
      </c>
      <c r="O50" s="846"/>
      <c r="P50" s="602">
        <v>15071</v>
      </c>
      <c r="Q50" s="847"/>
      <c r="R50" s="602">
        <v>15072</v>
      </c>
      <c r="S50" s="602">
        <v>15073</v>
      </c>
      <c r="T50" s="602">
        <v>15074</v>
      </c>
      <c r="U50" s="847"/>
      <c r="V50" s="847"/>
      <c r="W50" s="847"/>
      <c r="X50" s="847"/>
      <c r="Y50" s="846"/>
      <c r="Z50" s="602">
        <v>15079</v>
      </c>
    </row>
    <row r="51" spans="1:26" ht="14.25" customHeight="1">
      <c r="A51" s="773" t="s">
        <v>104</v>
      </c>
      <c r="B51" s="602">
        <v>15080</v>
      </c>
      <c r="C51" s="846"/>
      <c r="D51" s="602">
        <v>15081</v>
      </c>
      <c r="E51" s="847"/>
      <c r="F51" s="602">
        <v>15082</v>
      </c>
      <c r="G51" s="602">
        <v>15083</v>
      </c>
      <c r="H51" s="602">
        <v>15084</v>
      </c>
      <c r="I51" s="847"/>
      <c r="J51" s="847"/>
      <c r="K51" s="847"/>
      <c r="L51" s="847"/>
      <c r="M51" s="602">
        <v>15089</v>
      </c>
      <c r="N51" s="602">
        <v>15090</v>
      </c>
      <c r="O51" s="846"/>
      <c r="P51" s="602">
        <v>15091</v>
      </c>
      <c r="Q51" s="847"/>
      <c r="R51" s="602">
        <v>15092</v>
      </c>
      <c r="S51" s="602">
        <v>15093</v>
      </c>
      <c r="T51" s="602">
        <v>15094</v>
      </c>
      <c r="U51" s="847"/>
      <c r="V51" s="847"/>
      <c r="W51" s="847"/>
      <c r="X51" s="847"/>
      <c r="Y51" s="846"/>
      <c r="Z51" s="602">
        <v>15099</v>
      </c>
    </row>
    <row r="52" spans="1:26" ht="14.25" customHeight="1">
      <c r="A52" s="773" t="s">
        <v>352</v>
      </c>
      <c r="B52" s="602">
        <v>15100</v>
      </c>
      <c r="C52" s="846"/>
      <c r="D52" s="602">
        <v>15101</v>
      </c>
      <c r="E52" s="847"/>
      <c r="F52" s="602">
        <v>15102</v>
      </c>
      <c r="G52" s="602">
        <v>15103</v>
      </c>
      <c r="H52" s="602">
        <v>15104</v>
      </c>
      <c r="I52" s="847"/>
      <c r="J52" s="847"/>
      <c r="K52" s="847"/>
      <c r="L52" s="847"/>
      <c r="M52" s="602">
        <v>15109</v>
      </c>
      <c r="N52" s="602">
        <v>15110</v>
      </c>
      <c r="O52" s="846"/>
      <c r="P52" s="602">
        <v>15111</v>
      </c>
      <c r="Q52" s="847"/>
      <c r="R52" s="602">
        <v>15112</v>
      </c>
      <c r="S52" s="602">
        <v>15113</v>
      </c>
      <c r="T52" s="602">
        <v>15114</v>
      </c>
      <c r="U52" s="847"/>
      <c r="V52" s="847"/>
      <c r="W52" s="847"/>
      <c r="X52" s="847"/>
      <c r="Y52" s="846"/>
      <c r="Z52" s="602">
        <v>15119</v>
      </c>
    </row>
    <row r="53" spans="1:26" ht="14.25" customHeight="1">
      <c r="A53" s="773" t="s">
        <v>71</v>
      </c>
      <c r="B53" s="602">
        <v>15120</v>
      </c>
      <c r="C53" s="846"/>
      <c r="D53" s="602">
        <v>15121</v>
      </c>
      <c r="E53" s="847"/>
      <c r="F53" s="602">
        <v>15122</v>
      </c>
      <c r="G53" s="602">
        <v>15123</v>
      </c>
      <c r="H53" s="602">
        <v>15124</v>
      </c>
      <c r="I53" s="847"/>
      <c r="J53" s="847"/>
      <c r="K53" s="847"/>
      <c r="L53" s="847"/>
      <c r="M53" s="602">
        <v>15129</v>
      </c>
      <c r="N53" s="602">
        <v>15130</v>
      </c>
      <c r="O53" s="846"/>
      <c r="P53" s="602">
        <v>15131</v>
      </c>
      <c r="Q53" s="847"/>
      <c r="R53" s="602">
        <v>15132</v>
      </c>
      <c r="S53" s="602">
        <v>15133</v>
      </c>
      <c r="T53" s="602">
        <v>15134</v>
      </c>
      <c r="U53" s="847"/>
      <c r="V53" s="847"/>
      <c r="W53" s="847"/>
      <c r="X53" s="847"/>
      <c r="Y53" s="846"/>
      <c r="Z53" s="602">
        <v>15139</v>
      </c>
    </row>
    <row r="54" spans="1:26" ht="14.25" customHeight="1">
      <c r="A54" s="773" t="s">
        <v>72</v>
      </c>
      <c r="B54" s="602">
        <v>15140</v>
      </c>
      <c r="C54" s="846"/>
      <c r="D54" s="602">
        <v>15141</v>
      </c>
      <c r="E54" s="847"/>
      <c r="F54" s="602">
        <v>15142</v>
      </c>
      <c r="G54" s="602">
        <v>15143</v>
      </c>
      <c r="H54" s="602">
        <v>15144</v>
      </c>
      <c r="I54" s="847"/>
      <c r="J54" s="847"/>
      <c r="K54" s="847"/>
      <c r="L54" s="847"/>
      <c r="M54" s="602">
        <v>15149</v>
      </c>
      <c r="N54" s="602">
        <v>15150</v>
      </c>
      <c r="O54" s="846"/>
      <c r="P54" s="602">
        <v>15151</v>
      </c>
      <c r="Q54" s="847"/>
      <c r="R54" s="602">
        <v>15152</v>
      </c>
      <c r="S54" s="602">
        <v>15153</v>
      </c>
      <c r="T54" s="602">
        <v>15154</v>
      </c>
      <c r="U54" s="847"/>
      <c r="V54" s="847"/>
      <c r="W54" s="847"/>
      <c r="X54" s="847"/>
      <c r="Y54" s="846"/>
      <c r="Z54" s="602">
        <v>15159</v>
      </c>
    </row>
    <row r="55" spans="1:26" ht="14.25" customHeight="1">
      <c r="A55" s="773" t="s">
        <v>353</v>
      </c>
      <c r="B55" s="602">
        <v>15160</v>
      </c>
      <c r="C55" s="846"/>
      <c r="D55" s="602">
        <v>15161</v>
      </c>
      <c r="E55" s="847"/>
      <c r="F55" s="602">
        <v>15162</v>
      </c>
      <c r="G55" s="602">
        <v>15163</v>
      </c>
      <c r="H55" s="602">
        <v>15164</v>
      </c>
      <c r="I55" s="847"/>
      <c r="J55" s="847"/>
      <c r="K55" s="847"/>
      <c r="L55" s="847"/>
      <c r="M55" s="602">
        <v>15169</v>
      </c>
      <c r="N55" s="602">
        <v>15170</v>
      </c>
      <c r="O55" s="846"/>
      <c r="P55" s="602">
        <v>15171</v>
      </c>
      <c r="Q55" s="847"/>
      <c r="R55" s="602">
        <v>15172</v>
      </c>
      <c r="S55" s="602">
        <v>15173</v>
      </c>
      <c r="T55" s="602">
        <v>15174</v>
      </c>
      <c r="U55" s="847"/>
      <c r="V55" s="847"/>
      <c r="W55" s="847"/>
      <c r="X55" s="847"/>
      <c r="Y55" s="846"/>
      <c r="Z55" s="602">
        <v>15179</v>
      </c>
    </row>
    <row r="56" spans="1:26" ht="14.25" customHeight="1">
      <c r="A56" s="773" t="s">
        <v>354</v>
      </c>
      <c r="B56" s="602">
        <v>15180</v>
      </c>
      <c r="C56" s="846"/>
      <c r="D56" s="602">
        <v>15181</v>
      </c>
      <c r="E56" s="847"/>
      <c r="F56" s="602">
        <v>15182</v>
      </c>
      <c r="G56" s="602">
        <v>15183</v>
      </c>
      <c r="H56" s="602">
        <v>15184</v>
      </c>
      <c r="I56" s="847"/>
      <c r="J56" s="847"/>
      <c r="K56" s="847"/>
      <c r="L56" s="847"/>
      <c r="M56" s="602">
        <v>15189</v>
      </c>
      <c r="N56" s="602">
        <v>15190</v>
      </c>
      <c r="O56" s="846"/>
      <c r="P56" s="602">
        <v>15191</v>
      </c>
      <c r="Q56" s="847"/>
      <c r="R56" s="602">
        <v>15192</v>
      </c>
      <c r="S56" s="602">
        <v>15193</v>
      </c>
      <c r="T56" s="602">
        <v>15194</v>
      </c>
      <c r="U56" s="847"/>
      <c r="V56" s="847"/>
      <c r="W56" s="847"/>
      <c r="X56" s="847"/>
      <c r="Y56" s="846"/>
      <c r="Z56" s="602">
        <v>15199</v>
      </c>
    </row>
    <row r="57" spans="1:26" ht="14.25" customHeight="1">
      <c r="A57" s="773" t="s">
        <v>75</v>
      </c>
      <c r="B57" s="847"/>
      <c r="C57" s="846"/>
      <c r="D57" s="847"/>
      <c r="E57" s="847"/>
      <c r="F57" s="847"/>
      <c r="G57" s="847"/>
      <c r="H57" s="847"/>
      <c r="I57" s="847"/>
      <c r="J57" s="847"/>
      <c r="K57" s="847"/>
      <c r="L57" s="847"/>
      <c r="M57" s="847"/>
      <c r="N57" s="847"/>
      <c r="O57" s="846"/>
      <c r="P57" s="847"/>
      <c r="Q57" s="847"/>
      <c r="R57" s="847"/>
      <c r="S57" s="847"/>
      <c r="T57" s="847"/>
      <c r="U57" s="847"/>
      <c r="V57" s="847"/>
      <c r="W57" s="847"/>
      <c r="X57" s="847"/>
      <c r="Y57" s="846"/>
      <c r="Z57" s="847"/>
    </row>
    <row r="58" spans="1:26" ht="14.25" customHeight="1">
      <c r="A58" s="773" t="s">
        <v>297</v>
      </c>
      <c r="B58" s="602">
        <v>15220</v>
      </c>
      <c r="C58" s="846"/>
      <c r="D58" s="602">
        <v>15221</v>
      </c>
      <c r="E58" s="847"/>
      <c r="F58" s="602">
        <v>15222</v>
      </c>
      <c r="G58" s="602">
        <v>15223</v>
      </c>
      <c r="H58" s="602">
        <v>15224</v>
      </c>
      <c r="I58" s="847"/>
      <c r="J58" s="847"/>
      <c r="K58" s="847"/>
      <c r="L58" s="847"/>
      <c r="M58" s="602">
        <v>15229</v>
      </c>
      <c r="N58" s="602">
        <v>15230</v>
      </c>
      <c r="O58" s="846"/>
      <c r="P58" s="602">
        <v>15231</v>
      </c>
      <c r="Q58" s="847"/>
      <c r="R58" s="602">
        <v>15232</v>
      </c>
      <c r="S58" s="602">
        <v>15233</v>
      </c>
      <c r="T58" s="602">
        <v>15234</v>
      </c>
      <c r="U58" s="847"/>
      <c r="V58" s="847"/>
      <c r="W58" s="847"/>
      <c r="X58" s="847"/>
      <c r="Y58" s="846"/>
      <c r="Z58" s="602">
        <v>15239</v>
      </c>
    </row>
    <row r="59" spans="1:26" ht="14.25" customHeight="1">
      <c r="A59" s="773" t="s">
        <v>298</v>
      </c>
      <c r="B59" s="602">
        <v>15240</v>
      </c>
      <c r="C59" s="846"/>
      <c r="D59" s="602">
        <v>15241</v>
      </c>
      <c r="E59" s="847"/>
      <c r="F59" s="602">
        <v>15242</v>
      </c>
      <c r="G59" s="602">
        <v>15243</v>
      </c>
      <c r="H59" s="602">
        <v>15244</v>
      </c>
      <c r="I59" s="847"/>
      <c r="J59" s="847"/>
      <c r="K59" s="847"/>
      <c r="L59" s="847"/>
      <c r="M59" s="602">
        <v>15249</v>
      </c>
      <c r="N59" s="602">
        <v>15250</v>
      </c>
      <c r="O59" s="846"/>
      <c r="P59" s="602">
        <v>15251</v>
      </c>
      <c r="Q59" s="847"/>
      <c r="R59" s="602">
        <v>15252</v>
      </c>
      <c r="S59" s="602">
        <v>15253</v>
      </c>
      <c r="T59" s="602">
        <v>15254</v>
      </c>
      <c r="U59" s="847"/>
      <c r="V59" s="847"/>
      <c r="W59" s="847"/>
      <c r="X59" s="847"/>
      <c r="Y59" s="846"/>
      <c r="Z59" s="602">
        <v>15259</v>
      </c>
    </row>
    <row r="60" spans="1:26" ht="14.25" customHeight="1">
      <c r="A60" s="773" t="s">
        <v>299</v>
      </c>
      <c r="B60" s="602">
        <v>15260</v>
      </c>
      <c r="C60" s="846"/>
      <c r="D60" s="602">
        <v>15261</v>
      </c>
      <c r="E60" s="847"/>
      <c r="F60" s="602">
        <v>15262</v>
      </c>
      <c r="G60" s="602">
        <v>15263</v>
      </c>
      <c r="H60" s="602">
        <v>15264</v>
      </c>
      <c r="I60" s="847"/>
      <c r="J60" s="847"/>
      <c r="K60" s="847"/>
      <c r="L60" s="847"/>
      <c r="M60" s="602">
        <v>15269</v>
      </c>
      <c r="N60" s="602">
        <v>15270</v>
      </c>
      <c r="O60" s="846"/>
      <c r="P60" s="602">
        <v>15271</v>
      </c>
      <c r="Q60" s="847"/>
      <c r="R60" s="602">
        <v>15272</v>
      </c>
      <c r="S60" s="602">
        <v>15273</v>
      </c>
      <c r="T60" s="602">
        <v>15274</v>
      </c>
      <c r="U60" s="847"/>
      <c r="V60" s="847"/>
      <c r="W60" s="847"/>
      <c r="X60" s="847"/>
      <c r="Y60" s="846"/>
      <c r="Z60" s="602">
        <v>15279</v>
      </c>
    </row>
    <row r="61" spans="1:26" ht="14.25" customHeight="1">
      <c r="A61" s="773" t="s">
        <v>114</v>
      </c>
      <c r="B61" s="602">
        <v>15280</v>
      </c>
      <c r="C61" s="846"/>
      <c r="D61" s="602">
        <v>15281</v>
      </c>
      <c r="E61" s="847"/>
      <c r="F61" s="602">
        <v>15282</v>
      </c>
      <c r="G61" s="602">
        <v>15283</v>
      </c>
      <c r="H61" s="602">
        <v>15284</v>
      </c>
      <c r="I61" s="847"/>
      <c r="J61" s="847"/>
      <c r="K61" s="847"/>
      <c r="L61" s="847"/>
      <c r="M61" s="602">
        <v>15289</v>
      </c>
      <c r="N61" s="602">
        <v>15290</v>
      </c>
      <c r="O61" s="846"/>
      <c r="P61" s="602">
        <v>15291</v>
      </c>
      <c r="Q61" s="847"/>
      <c r="R61" s="602">
        <v>15292</v>
      </c>
      <c r="S61" s="602">
        <v>15293</v>
      </c>
      <c r="T61" s="602">
        <v>15294</v>
      </c>
      <c r="U61" s="847"/>
      <c r="V61" s="847"/>
      <c r="W61" s="847"/>
      <c r="X61" s="847"/>
      <c r="Y61" s="846"/>
      <c r="Z61" s="602">
        <v>15299</v>
      </c>
    </row>
    <row r="62" spans="1:26" ht="14.25" customHeight="1">
      <c r="A62" s="773" t="s">
        <v>115</v>
      </c>
      <c r="B62" s="602">
        <v>15300</v>
      </c>
      <c r="C62" s="846"/>
      <c r="D62" s="602">
        <v>15301</v>
      </c>
      <c r="E62" s="847"/>
      <c r="F62" s="602">
        <v>15302</v>
      </c>
      <c r="G62" s="602">
        <v>15303</v>
      </c>
      <c r="H62" s="602">
        <v>15304</v>
      </c>
      <c r="I62" s="847"/>
      <c r="J62" s="847"/>
      <c r="K62" s="847"/>
      <c r="L62" s="847"/>
      <c r="M62" s="602">
        <v>15309</v>
      </c>
      <c r="N62" s="602">
        <v>15310</v>
      </c>
      <c r="O62" s="846"/>
      <c r="P62" s="602">
        <v>15311</v>
      </c>
      <c r="Q62" s="847"/>
      <c r="R62" s="602">
        <v>15312</v>
      </c>
      <c r="S62" s="602">
        <v>15313</v>
      </c>
      <c r="T62" s="602">
        <v>15314</v>
      </c>
      <c r="U62" s="847"/>
      <c r="V62" s="847"/>
      <c r="W62" s="847"/>
      <c r="X62" s="847"/>
      <c r="Y62" s="846"/>
      <c r="Z62" s="602">
        <v>15319</v>
      </c>
    </row>
    <row r="63" spans="1:26" ht="14.25" customHeight="1">
      <c r="A63" s="773" t="s">
        <v>77</v>
      </c>
      <c r="B63" s="602">
        <v>15320</v>
      </c>
      <c r="C63" s="846"/>
      <c r="D63" s="602">
        <v>15321</v>
      </c>
      <c r="E63" s="847"/>
      <c r="F63" s="602">
        <v>15322</v>
      </c>
      <c r="G63" s="602">
        <v>15323</v>
      </c>
      <c r="H63" s="602">
        <v>15324</v>
      </c>
      <c r="I63" s="847"/>
      <c r="J63" s="847"/>
      <c r="K63" s="847"/>
      <c r="L63" s="847"/>
      <c r="M63" s="602">
        <v>15329</v>
      </c>
      <c r="N63" s="602">
        <v>15330</v>
      </c>
      <c r="O63" s="846"/>
      <c r="P63" s="602">
        <v>15331</v>
      </c>
      <c r="Q63" s="847"/>
      <c r="R63" s="602">
        <v>15332</v>
      </c>
      <c r="S63" s="602">
        <v>15333</v>
      </c>
      <c r="T63" s="602">
        <v>15334</v>
      </c>
      <c r="U63" s="847"/>
      <c r="V63" s="847"/>
      <c r="W63" s="847"/>
      <c r="X63" s="847"/>
      <c r="Y63" s="846"/>
      <c r="Z63" s="602">
        <v>15339</v>
      </c>
    </row>
    <row r="64" spans="1:26" ht="14.25" customHeight="1">
      <c r="A64" s="773" t="s">
        <v>78</v>
      </c>
      <c r="B64" s="602">
        <v>15340</v>
      </c>
      <c r="C64" s="846"/>
      <c r="D64" s="602">
        <v>15341</v>
      </c>
      <c r="E64" s="847"/>
      <c r="F64" s="602">
        <v>15342</v>
      </c>
      <c r="G64" s="602">
        <v>15343</v>
      </c>
      <c r="H64" s="602">
        <v>15344</v>
      </c>
      <c r="I64" s="847"/>
      <c r="J64" s="847"/>
      <c r="K64" s="847"/>
      <c r="L64" s="847"/>
      <c r="M64" s="602">
        <v>15349</v>
      </c>
      <c r="N64" s="602">
        <v>15350</v>
      </c>
      <c r="O64" s="846"/>
      <c r="P64" s="602">
        <v>15351</v>
      </c>
      <c r="Q64" s="847"/>
      <c r="R64" s="602">
        <v>15352</v>
      </c>
      <c r="S64" s="602">
        <v>15353</v>
      </c>
      <c r="T64" s="602">
        <v>15354</v>
      </c>
      <c r="U64" s="847"/>
      <c r="V64" s="847"/>
      <c r="W64" s="847"/>
      <c r="X64" s="847"/>
      <c r="Y64" s="846"/>
      <c r="Z64" s="602">
        <v>15359</v>
      </c>
    </row>
    <row r="65" spans="1:26" ht="14.25" customHeight="1">
      <c r="A65" s="773" t="s">
        <v>79</v>
      </c>
      <c r="B65" s="602">
        <v>15360</v>
      </c>
      <c r="C65" s="846"/>
      <c r="D65" s="602">
        <v>15361</v>
      </c>
      <c r="E65" s="847"/>
      <c r="F65" s="602">
        <v>15362</v>
      </c>
      <c r="G65" s="602">
        <v>15363</v>
      </c>
      <c r="H65" s="602">
        <v>15364</v>
      </c>
      <c r="I65" s="847"/>
      <c r="J65" s="847"/>
      <c r="K65" s="847"/>
      <c r="L65" s="847"/>
      <c r="M65" s="602">
        <v>15369</v>
      </c>
      <c r="N65" s="602">
        <v>15370</v>
      </c>
      <c r="O65" s="846"/>
      <c r="P65" s="602">
        <v>15371</v>
      </c>
      <c r="Q65" s="847"/>
      <c r="R65" s="602">
        <v>15372</v>
      </c>
      <c r="S65" s="602">
        <v>15373</v>
      </c>
      <c r="T65" s="602">
        <v>15374</v>
      </c>
      <c r="U65" s="847"/>
      <c r="V65" s="847"/>
      <c r="W65" s="847"/>
      <c r="X65" s="847"/>
      <c r="Y65" s="846"/>
      <c r="Z65" s="602">
        <v>15379</v>
      </c>
    </row>
    <row r="66" spans="1:26" ht="14.25" customHeight="1">
      <c r="A66" s="773" t="s">
        <v>122</v>
      </c>
      <c r="B66" s="602">
        <v>15380</v>
      </c>
      <c r="C66" s="846"/>
      <c r="D66" s="602">
        <v>15381</v>
      </c>
      <c r="E66" s="847"/>
      <c r="F66" s="602">
        <v>15382</v>
      </c>
      <c r="G66" s="602">
        <v>15383</v>
      </c>
      <c r="H66" s="602">
        <v>15384</v>
      </c>
      <c r="I66" s="847"/>
      <c r="J66" s="847"/>
      <c r="K66" s="847"/>
      <c r="L66" s="847"/>
      <c r="M66" s="602">
        <v>15389</v>
      </c>
      <c r="N66" s="602">
        <v>15390</v>
      </c>
      <c r="O66" s="846"/>
      <c r="P66" s="602">
        <v>15391</v>
      </c>
      <c r="Q66" s="847"/>
      <c r="R66" s="602">
        <v>15392</v>
      </c>
      <c r="S66" s="602">
        <v>15393</v>
      </c>
      <c r="T66" s="602">
        <v>15394</v>
      </c>
      <c r="U66" s="847"/>
      <c r="V66" s="847"/>
      <c r="W66" s="847"/>
      <c r="X66" s="847"/>
      <c r="Y66" s="846"/>
      <c r="Z66" s="602">
        <v>15399</v>
      </c>
    </row>
    <row r="67" spans="1:26" ht="14.25" customHeight="1">
      <c r="A67" s="773" t="s">
        <v>81</v>
      </c>
      <c r="B67" s="602">
        <v>15400</v>
      </c>
      <c r="C67" s="846"/>
      <c r="D67" s="602">
        <v>15401</v>
      </c>
      <c r="E67" s="847"/>
      <c r="F67" s="602">
        <v>15402</v>
      </c>
      <c r="G67" s="602">
        <v>15403</v>
      </c>
      <c r="H67" s="602">
        <v>15404</v>
      </c>
      <c r="I67" s="847"/>
      <c r="J67" s="847"/>
      <c r="K67" s="847"/>
      <c r="L67" s="847"/>
      <c r="M67" s="602">
        <v>15409</v>
      </c>
      <c r="N67" s="602">
        <v>15410</v>
      </c>
      <c r="O67" s="846"/>
      <c r="P67" s="602">
        <v>15411</v>
      </c>
      <c r="Q67" s="847"/>
      <c r="R67" s="602">
        <v>15412</v>
      </c>
      <c r="S67" s="602">
        <v>15413</v>
      </c>
      <c r="T67" s="602">
        <v>15414</v>
      </c>
      <c r="U67" s="847"/>
      <c r="V67" s="847"/>
      <c r="W67" s="847"/>
      <c r="X67" s="847"/>
      <c r="Y67" s="846"/>
      <c r="Z67" s="602">
        <v>15419</v>
      </c>
    </row>
    <row r="68" spans="1:26" ht="14.25" customHeight="1">
      <c r="A68" s="773" t="s">
        <v>82</v>
      </c>
      <c r="B68" s="602">
        <v>15420</v>
      </c>
      <c r="C68" s="846"/>
      <c r="D68" s="602">
        <v>15421</v>
      </c>
      <c r="E68" s="847"/>
      <c r="F68" s="602">
        <v>15422</v>
      </c>
      <c r="G68" s="602">
        <v>15423</v>
      </c>
      <c r="H68" s="602">
        <v>15424</v>
      </c>
      <c r="I68" s="847"/>
      <c r="J68" s="847"/>
      <c r="K68" s="847"/>
      <c r="L68" s="847"/>
      <c r="M68" s="602">
        <v>15429</v>
      </c>
      <c r="N68" s="602">
        <v>15430</v>
      </c>
      <c r="O68" s="846"/>
      <c r="P68" s="602">
        <v>15431</v>
      </c>
      <c r="Q68" s="847"/>
      <c r="R68" s="602">
        <v>15432</v>
      </c>
      <c r="S68" s="602">
        <v>15433</v>
      </c>
      <c r="T68" s="602">
        <v>15434</v>
      </c>
      <c r="U68" s="847"/>
      <c r="V68" s="847"/>
      <c r="W68" s="847"/>
      <c r="X68" s="847"/>
      <c r="Y68" s="846"/>
      <c r="Z68" s="602">
        <v>15439</v>
      </c>
    </row>
    <row r="69" spans="1:26" ht="14.25" customHeight="1">
      <c r="A69" s="773" t="s">
        <v>83</v>
      </c>
      <c r="B69" s="602">
        <v>15440</v>
      </c>
      <c r="C69" s="846"/>
      <c r="D69" s="602">
        <v>15441</v>
      </c>
      <c r="E69" s="847"/>
      <c r="F69" s="602">
        <v>15442</v>
      </c>
      <c r="G69" s="602">
        <v>15443</v>
      </c>
      <c r="H69" s="602">
        <v>15444</v>
      </c>
      <c r="I69" s="847"/>
      <c r="J69" s="847"/>
      <c r="K69" s="847"/>
      <c r="L69" s="847"/>
      <c r="M69" s="602">
        <v>15449</v>
      </c>
      <c r="N69" s="602">
        <v>15450</v>
      </c>
      <c r="O69" s="846"/>
      <c r="P69" s="602">
        <v>15451</v>
      </c>
      <c r="Q69" s="847"/>
      <c r="R69" s="602">
        <v>15452</v>
      </c>
      <c r="S69" s="602">
        <v>15453</v>
      </c>
      <c r="T69" s="602">
        <v>15454</v>
      </c>
      <c r="U69" s="847"/>
      <c r="V69" s="847"/>
      <c r="W69" s="847"/>
      <c r="X69" s="847"/>
      <c r="Y69" s="846"/>
      <c r="Z69" s="602">
        <v>15459</v>
      </c>
    </row>
    <row r="70" spans="1:26" ht="14.25" customHeight="1">
      <c r="A70" s="773" t="s">
        <v>84</v>
      </c>
      <c r="B70" s="602">
        <v>15460</v>
      </c>
      <c r="C70" s="846"/>
      <c r="D70" s="602">
        <v>15461</v>
      </c>
      <c r="E70" s="847"/>
      <c r="F70" s="602">
        <v>15462</v>
      </c>
      <c r="G70" s="602">
        <v>15463</v>
      </c>
      <c r="H70" s="602">
        <v>15464</v>
      </c>
      <c r="I70" s="847"/>
      <c r="J70" s="847"/>
      <c r="K70" s="847"/>
      <c r="L70" s="847"/>
      <c r="M70" s="602">
        <v>15469</v>
      </c>
      <c r="N70" s="602">
        <v>15470</v>
      </c>
      <c r="O70" s="846"/>
      <c r="P70" s="602">
        <v>15471</v>
      </c>
      <c r="Q70" s="847"/>
      <c r="R70" s="602">
        <v>15472</v>
      </c>
      <c r="S70" s="602">
        <v>15473</v>
      </c>
      <c r="T70" s="602">
        <v>15474</v>
      </c>
      <c r="U70" s="847"/>
      <c r="V70" s="847"/>
      <c r="W70" s="847"/>
      <c r="X70" s="847"/>
      <c r="Y70" s="846"/>
      <c r="Z70" s="602">
        <v>15479</v>
      </c>
    </row>
    <row r="71" spans="1:26" ht="14.25" customHeight="1">
      <c r="A71" s="773" t="s">
        <v>85</v>
      </c>
      <c r="B71" s="602">
        <v>15480</v>
      </c>
      <c r="C71" s="846"/>
      <c r="D71" s="602">
        <v>15481</v>
      </c>
      <c r="E71" s="847"/>
      <c r="F71" s="602">
        <v>15482</v>
      </c>
      <c r="G71" s="602">
        <v>15483</v>
      </c>
      <c r="H71" s="602">
        <v>15484</v>
      </c>
      <c r="I71" s="847"/>
      <c r="J71" s="847"/>
      <c r="K71" s="847"/>
      <c r="L71" s="847"/>
      <c r="M71" s="602">
        <v>15489</v>
      </c>
      <c r="N71" s="602">
        <v>15490</v>
      </c>
      <c r="O71" s="846"/>
      <c r="P71" s="602">
        <v>15491</v>
      </c>
      <c r="Q71" s="847"/>
      <c r="R71" s="602">
        <v>15492</v>
      </c>
      <c r="S71" s="602">
        <v>15493</v>
      </c>
      <c r="T71" s="602">
        <v>15494</v>
      </c>
      <c r="U71" s="847"/>
      <c r="V71" s="847"/>
      <c r="W71" s="847"/>
      <c r="X71" s="847"/>
      <c r="Y71" s="846"/>
      <c r="Z71" s="602">
        <v>15499</v>
      </c>
    </row>
    <row r="72" spans="1:26" ht="14.25" customHeight="1">
      <c r="A72" s="773" t="s">
        <v>86</v>
      </c>
      <c r="B72" s="602">
        <v>15500</v>
      </c>
      <c r="C72" s="846"/>
      <c r="D72" s="602">
        <v>15501</v>
      </c>
      <c r="E72" s="847"/>
      <c r="F72" s="602">
        <v>15502</v>
      </c>
      <c r="G72" s="602">
        <v>15503</v>
      </c>
      <c r="H72" s="602">
        <v>15504</v>
      </c>
      <c r="I72" s="847"/>
      <c r="J72" s="847"/>
      <c r="K72" s="847"/>
      <c r="L72" s="847"/>
      <c r="M72" s="602">
        <v>15509</v>
      </c>
      <c r="N72" s="602">
        <v>15510</v>
      </c>
      <c r="O72" s="846"/>
      <c r="P72" s="602">
        <v>15511</v>
      </c>
      <c r="Q72" s="847"/>
      <c r="R72" s="602">
        <v>15512</v>
      </c>
      <c r="S72" s="602">
        <v>15513</v>
      </c>
      <c r="T72" s="602">
        <v>15514</v>
      </c>
      <c r="U72" s="847"/>
      <c r="V72" s="847"/>
      <c r="W72" s="847"/>
      <c r="X72" s="847"/>
      <c r="Y72" s="846"/>
      <c r="Z72" s="602">
        <v>15519</v>
      </c>
    </row>
    <row r="73" spans="1:26" ht="20.7">
      <c r="A73" s="812" t="s">
        <v>88</v>
      </c>
      <c r="B73" s="602">
        <v>15520</v>
      </c>
      <c r="C73" s="846"/>
      <c r="D73" s="602">
        <v>15521</v>
      </c>
      <c r="E73" s="847"/>
      <c r="F73" s="602">
        <v>15522</v>
      </c>
      <c r="G73" s="602">
        <v>15523</v>
      </c>
      <c r="H73" s="602">
        <v>15524</v>
      </c>
      <c r="I73" s="847"/>
      <c r="J73" s="847"/>
      <c r="K73" s="847"/>
      <c r="L73" s="847"/>
      <c r="M73" s="602">
        <v>15529</v>
      </c>
      <c r="N73" s="602">
        <v>15530</v>
      </c>
      <c r="O73" s="846"/>
      <c r="P73" s="602">
        <v>15531</v>
      </c>
      <c r="Q73" s="847"/>
      <c r="R73" s="602">
        <v>15532</v>
      </c>
      <c r="S73" s="602">
        <v>15533</v>
      </c>
      <c r="T73" s="602">
        <v>15534</v>
      </c>
      <c r="U73" s="847"/>
      <c r="V73" s="847"/>
      <c r="W73" s="847"/>
      <c r="X73" s="847"/>
      <c r="Y73" s="846"/>
      <c r="Z73" s="602">
        <v>15539</v>
      </c>
    </row>
    <row r="74" spans="1:26" ht="20.7">
      <c r="A74" s="812" t="s">
        <v>90</v>
      </c>
      <c r="B74" s="602">
        <v>15540</v>
      </c>
      <c r="C74" s="846"/>
      <c r="D74" s="602">
        <v>15541</v>
      </c>
      <c r="E74" s="847"/>
      <c r="F74" s="602">
        <v>15542</v>
      </c>
      <c r="G74" s="602">
        <v>15543</v>
      </c>
      <c r="H74" s="602">
        <v>15544</v>
      </c>
      <c r="I74" s="847"/>
      <c r="J74" s="847"/>
      <c r="K74" s="847"/>
      <c r="L74" s="847"/>
      <c r="M74" s="602">
        <v>15549</v>
      </c>
      <c r="N74" s="602">
        <v>15550</v>
      </c>
      <c r="O74" s="846"/>
      <c r="P74" s="602">
        <v>15551</v>
      </c>
      <c r="Q74" s="847"/>
      <c r="R74" s="602">
        <v>15552</v>
      </c>
      <c r="S74" s="602">
        <v>15553</v>
      </c>
      <c r="T74" s="602">
        <v>15554</v>
      </c>
      <c r="U74" s="847"/>
      <c r="V74" s="847"/>
      <c r="W74" s="847"/>
      <c r="X74" s="847"/>
      <c r="Y74" s="846"/>
      <c r="Z74" s="602">
        <v>15559</v>
      </c>
    </row>
    <row r="75" spans="1:26" ht="14.25" customHeight="1">
      <c r="A75" s="773" t="s">
        <v>126</v>
      </c>
      <c r="B75" s="602">
        <v>15560</v>
      </c>
      <c r="C75" s="846"/>
      <c r="D75" s="602">
        <v>15561</v>
      </c>
      <c r="E75" s="847"/>
      <c r="F75" s="602">
        <v>15562</v>
      </c>
      <c r="G75" s="602">
        <v>15563</v>
      </c>
      <c r="H75" s="602">
        <v>15564</v>
      </c>
      <c r="I75" s="847"/>
      <c r="J75" s="847"/>
      <c r="K75" s="847"/>
      <c r="L75" s="847"/>
      <c r="M75" s="602">
        <v>15569</v>
      </c>
      <c r="N75" s="602">
        <v>15570</v>
      </c>
      <c r="O75" s="846"/>
      <c r="P75" s="602">
        <v>15571</v>
      </c>
      <c r="Q75" s="847"/>
      <c r="R75" s="602">
        <v>15572</v>
      </c>
      <c r="S75" s="602">
        <v>15573</v>
      </c>
      <c r="T75" s="602">
        <v>15574</v>
      </c>
      <c r="U75" s="847"/>
      <c r="V75" s="847"/>
      <c r="W75" s="847"/>
      <c r="X75" s="847"/>
      <c r="Y75" s="846"/>
      <c r="Z75" s="602">
        <v>15579</v>
      </c>
    </row>
    <row r="76" spans="1:26" s="5" customFormat="1" ht="14.25" customHeight="1">
      <c r="A76" s="773" t="s">
        <v>92</v>
      </c>
      <c r="B76" s="602">
        <v>15580</v>
      </c>
      <c r="C76" s="846"/>
      <c r="D76" s="602">
        <v>15581</v>
      </c>
      <c r="E76" s="847"/>
      <c r="F76" s="602">
        <v>15582</v>
      </c>
      <c r="G76" s="602">
        <v>15583</v>
      </c>
      <c r="H76" s="602">
        <v>15584</v>
      </c>
      <c r="I76" s="847"/>
      <c r="J76" s="847"/>
      <c r="K76" s="847"/>
      <c r="L76" s="847"/>
      <c r="M76" s="602">
        <v>15589</v>
      </c>
      <c r="N76" s="602">
        <v>15590</v>
      </c>
      <c r="O76" s="846"/>
      <c r="P76" s="602">
        <v>15591</v>
      </c>
      <c r="Q76" s="847"/>
      <c r="R76" s="602">
        <v>15592</v>
      </c>
      <c r="S76" s="602">
        <v>15593</v>
      </c>
      <c r="T76" s="602">
        <v>15594</v>
      </c>
      <c r="U76" s="847"/>
      <c r="V76" s="847"/>
      <c r="W76" s="847"/>
      <c r="X76" s="847"/>
      <c r="Y76" s="846"/>
      <c r="Z76" s="602">
        <v>15599</v>
      </c>
    </row>
    <row r="77" spans="1:26" s="5" customFormat="1" ht="14.25" customHeight="1">
      <c r="A77" s="773" t="s">
        <v>560</v>
      </c>
      <c r="B77" s="602">
        <v>15600</v>
      </c>
      <c r="C77" s="846"/>
      <c r="D77" s="602">
        <v>15601</v>
      </c>
      <c r="E77" s="847"/>
      <c r="F77" s="602">
        <v>15602</v>
      </c>
      <c r="G77" s="602">
        <v>15603</v>
      </c>
      <c r="H77" s="602">
        <v>15604</v>
      </c>
      <c r="I77" s="847"/>
      <c r="J77" s="847"/>
      <c r="K77" s="847"/>
      <c r="L77" s="847"/>
      <c r="M77" s="602">
        <v>15609</v>
      </c>
      <c r="N77" s="602">
        <v>15610</v>
      </c>
      <c r="O77" s="846"/>
      <c r="P77" s="602">
        <v>15611</v>
      </c>
      <c r="Q77" s="847"/>
      <c r="R77" s="602">
        <v>15612</v>
      </c>
      <c r="S77" s="602">
        <v>15613</v>
      </c>
      <c r="T77" s="602">
        <v>15614</v>
      </c>
      <c r="U77" s="847"/>
      <c r="V77" s="847"/>
      <c r="W77" s="847"/>
      <c r="X77" s="847"/>
      <c r="Y77" s="846"/>
      <c r="Z77" s="602">
        <v>15619</v>
      </c>
    </row>
    <row r="78" spans="1:26" s="5" customFormat="1" ht="14.25" customHeight="1">
      <c r="A78" s="773" t="s">
        <v>94</v>
      </c>
      <c r="B78" s="847"/>
      <c r="C78" s="850"/>
      <c r="D78" s="847"/>
      <c r="E78" s="847"/>
      <c r="F78" s="847"/>
      <c r="G78" s="847"/>
      <c r="H78" s="847"/>
      <c r="I78" s="847"/>
      <c r="J78" s="847"/>
      <c r="K78" s="847"/>
      <c r="L78" s="847"/>
      <c r="M78" s="847"/>
      <c r="N78" s="847"/>
      <c r="O78" s="846"/>
      <c r="P78" s="847"/>
      <c r="Q78" s="847"/>
      <c r="R78" s="847"/>
      <c r="S78" s="847"/>
      <c r="T78" s="847"/>
      <c r="U78" s="847"/>
      <c r="V78" s="847"/>
      <c r="W78" s="847"/>
      <c r="X78" s="847"/>
      <c r="Y78" s="850"/>
      <c r="Z78" s="847"/>
    </row>
    <row r="79" spans="1:26" s="5" customFormat="1" ht="14.25" customHeight="1">
      <c r="A79" s="773" t="s">
        <v>311</v>
      </c>
      <c r="B79" s="847"/>
      <c r="C79" s="850"/>
      <c r="D79" s="847"/>
      <c r="E79" s="847"/>
      <c r="F79" s="847"/>
      <c r="G79" s="847"/>
      <c r="H79" s="847"/>
      <c r="I79" s="847"/>
      <c r="J79" s="847"/>
      <c r="K79" s="847"/>
      <c r="L79" s="847"/>
      <c r="M79" s="847"/>
      <c r="N79" s="847"/>
      <c r="O79" s="846"/>
      <c r="P79" s="847"/>
      <c r="Q79" s="847"/>
      <c r="R79" s="847"/>
      <c r="S79" s="847"/>
      <c r="T79" s="847"/>
      <c r="U79" s="847"/>
      <c r="V79" s="847"/>
      <c r="W79" s="847"/>
      <c r="X79" s="847"/>
      <c r="Y79" s="850"/>
      <c r="Z79" s="847"/>
    </row>
    <row r="80" spans="1:26">
      <c r="A80" s="457" t="s">
        <v>100</v>
      </c>
      <c r="B80" s="602">
        <v>15660</v>
      </c>
      <c r="C80" s="846"/>
      <c r="D80" s="602">
        <v>15661</v>
      </c>
      <c r="E80" s="847"/>
      <c r="F80" s="602">
        <v>15662</v>
      </c>
      <c r="G80" s="602">
        <v>15663</v>
      </c>
      <c r="H80" s="602">
        <v>15664</v>
      </c>
      <c r="I80" s="847"/>
      <c r="J80" s="847"/>
      <c r="K80" s="847"/>
      <c r="L80" s="847"/>
      <c r="M80" s="602">
        <v>15669</v>
      </c>
      <c r="N80" s="602">
        <v>15670</v>
      </c>
      <c r="O80" s="846"/>
      <c r="P80" s="602">
        <v>15671</v>
      </c>
      <c r="Q80" s="847"/>
      <c r="R80" s="602">
        <v>15672</v>
      </c>
      <c r="S80" s="602">
        <v>15673</v>
      </c>
      <c r="T80" s="602">
        <v>15674</v>
      </c>
      <c r="U80" s="847"/>
      <c r="V80" s="847"/>
      <c r="W80" s="847"/>
      <c r="X80" s="847"/>
      <c r="Y80" s="846"/>
      <c r="Z80" s="602">
        <v>15679</v>
      </c>
    </row>
    <row r="81" spans="1:26">
      <c r="A81" s="498" t="s">
        <v>563</v>
      </c>
      <c r="B81" s="602">
        <v>15680</v>
      </c>
      <c r="C81" s="846"/>
      <c r="D81" s="602">
        <v>15681</v>
      </c>
      <c r="E81" s="847"/>
      <c r="F81" s="602">
        <v>15682</v>
      </c>
      <c r="G81" s="602">
        <v>15683</v>
      </c>
      <c r="H81" s="602">
        <v>15684</v>
      </c>
      <c r="I81" s="847"/>
      <c r="J81" s="847"/>
      <c r="K81" s="847"/>
      <c r="L81" s="847"/>
      <c r="M81" s="602">
        <v>15689</v>
      </c>
      <c r="N81" s="602">
        <v>15690</v>
      </c>
      <c r="O81" s="846"/>
      <c r="P81" s="602">
        <v>15691</v>
      </c>
      <c r="Q81" s="847"/>
      <c r="R81" s="602">
        <v>15692</v>
      </c>
      <c r="S81" s="602">
        <v>15693</v>
      </c>
      <c r="T81" s="602">
        <v>15694</v>
      </c>
      <c r="U81" s="847"/>
      <c r="V81" s="847"/>
      <c r="W81" s="847"/>
      <c r="X81" s="847"/>
      <c r="Y81" s="846"/>
      <c r="Z81" s="602">
        <v>15699</v>
      </c>
    </row>
    <row r="82" spans="1:26">
      <c r="A82" s="617"/>
      <c r="B82" s="641"/>
      <c r="C82" s="640"/>
      <c r="D82" s="641"/>
      <c r="E82" s="642"/>
      <c r="F82" s="641"/>
      <c r="G82" s="641"/>
      <c r="H82" s="640"/>
      <c r="I82" s="640"/>
      <c r="J82" s="640"/>
      <c r="K82" s="640"/>
      <c r="L82" s="640"/>
      <c r="M82" s="641"/>
      <c r="N82" s="640"/>
      <c r="O82" s="640"/>
      <c r="P82" s="643"/>
      <c r="Q82" s="643"/>
      <c r="R82" s="643"/>
      <c r="S82" s="643"/>
      <c r="T82" s="640"/>
      <c r="U82" s="640"/>
      <c r="V82" s="640"/>
      <c r="W82" s="640"/>
      <c r="X82" s="640"/>
      <c r="Y82" s="640"/>
      <c r="Z82" s="641"/>
    </row>
    <row r="83" spans="1:26">
      <c r="A83" s="498" t="s">
        <v>564</v>
      </c>
      <c r="B83" s="602">
        <v>15700</v>
      </c>
      <c r="C83" s="846"/>
      <c r="D83" s="602">
        <v>15701</v>
      </c>
      <c r="E83" s="847"/>
      <c r="F83" s="602">
        <v>15702</v>
      </c>
      <c r="G83" s="602">
        <v>15703</v>
      </c>
      <c r="H83" s="602">
        <v>15704</v>
      </c>
      <c r="I83" s="602">
        <v>15705</v>
      </c>
      <c r="J83" s="602">
        <v>15706</v>
      </c>
      <c r="K83" s="602">
        <v>15707</v>
      </c>
      <c r="L83" s="602">
        <v>15708</v>
      </c>
      <c r="M83" s="602">
        <v>15709</v>
      </c>
      <c r="N83" s="602">
        <v>15710</v>
      </c>
      <c r="O83" s="640"/>
      <c r="P83" s="602">
        <v>15711</v>
      </c>
      <c r="Q83" s="847"/>
      <c r="R83" s="602">
        <v>15712</v>
      </c>
      <c r="S83" s="602">
        <v>15713</v>
      </c>
      <c r="T83" s="602">
        <v>15714</v>
      </c>
      <c r="U83" s="602">
        <v>15715</v>
      </c>
      <c r="V83" s="602">
        <v>15716</v>
      </c>
      <c r="W83" s="602">
        <v>15717</v>
      </c>
      <c r="X83" s="602">
        <v>15718</v>
      </c>
      <c r="Y83" s="640"/>
      <c r="Z83" s="602">
        <v>15719</v>
      </c>
    </row>
    <row r="84" spans="1:26" ht="10.65" customHeight="1">
      <c r="A84" s="1530" t="s">
        <v>565</v>
      </c>
      <c r="B84" s="1521"/>
      <c r="C84" s="1521"/>
      <c r="D84" s="1521"/>
      <c r="E84" s="1521"/>
      <c r="F84" s="1521"/>
      <c r="G84" s="1521"/>
    </row>
    <row r="85" spans="1:26" ht="14.4">
      <c r="A85" s="1530" t="s">
        <v>566</v>
      </c>
      <c r="B85" s="1521"/>
      <c r="C85" s="1521"/>
      <c r="D85" s="1521"/>
      <c r="E85" s="1521"/>
      <c r="F85" s="1521"/>
      <c r="G85" s="1521"/>
      <c r="P85" s="245"/>
      <c r="Q85" s="245"/>
      <c r="R85" s="245"/>
      <c r="S85" s="245"/>
    </row>
    <row r="86" spans="1:26" ht="14.4">
      <c r="A86" s="29"/>
      <c r="B86" s="66"/>
      <c r="C86" s="66"/>
      <c r="D86" s="66"/>
      <c r="E86" s="66"/>
      <c r="F86" s="66"/>
      <c r="G86" s="66"/>
      <c r="P86" s="245"/>
      <c r="Q86" s="245"/>
      <c r="R86" s="245"/>
      <c r="S86" s="245"/>
    </row>
    <row r="87" spans="1:26">
      <c r="A87" s="1530"/>
      <c r="B87" s="1521"/>
      <c r="C87" s="1521"/>
      <c r="D87" s="1521"/>
      <c r="E87" s="1521"/>
      <c r="F87" s="1521"/>
      <c r="G87" s="1521"/>
    </row>
    <row r="89" spans="1:26">
      <c r="A89" s="474"/>
    </row>
  </sheetData>
  <sheetProtection formatColumns="0" formatRows="0"/>
  <customSheetViews>
    <customSheetView guid="{322AC775-AF01-45AA-8A10-37DBB67FD782}" scale="102" showPageBreaks="1" printArea="1" view="pageBreakPreview">
      <pane xSplit="1" ySplit="6" topLeftCell="Q78" activePane="bottomRight" state="frozen"/>
      <selection pane="bottomRight" activeCell="Z87" sqref="Z87"/>
      <rowBreaks count="1" manualBreakCount="1">
        <brk id="89" max="25" man="1"/>
      </rowBreaks>
      <colBreaks count="1" manualBreakCount="1">
        <brk id="13" max="69" man="1"/>
      </colBreaks>
      <pageMargins left="0" right="0" top="0" bottom="0" header="0" footer="0"/>
      <pageSetup scale="53" orientation="portrait" verticalDpi="300" r:id="rId1"/>
      <headerFooter alignWithMargins="0">
        <oddHeader>&amp;C
&amp;R&amp;9 PROTECTED B WHEN COMPLETED</oddHeader>
        <oddFooter>&amp;L&amp;9&amp;F&amp;C&amp;9 Schedule &amp;A&amp;R&amp;9                               p. &amp;P / &amp;N</oddFooter>
      </headerFooter>
    </customSheetView>
  </customSheetViews>
  <mergeCells count="10">
    <mergeCell ref="Z4:Z5"/>
    <mergeCell ref="M4:M5"/>
    <mergeCell ref="A87:G87"/>
    <mergeCell ref="D4:H4"/>
    <mergeCell ref="I4:L4"/>
    <mergeCell ref="U4:X4"/>
    <mergeCell ref="P4:T4"/>
    <mergeCell ref="A84:G84"/>
    <mergeCell ref="A85:G85"/>
    <mergeCell ref="N4:N5"/>
  </mergeCells>
  <hyperlinks>
    <hyperlink ref="A2" location="'Schedule Listing '!A1" display="Return to Schedule Listing" xr:uid="{00000000-0004-0000-0800-000000000000}"/>
  </hyperlinks>
  <pageMargins left="0.47244094488188981" right="0.35433070866141736" top="0.74803149606299213" bottom="0.51181102362204722" header="0.31496062992125984" footer="0.31496062992125984"/>
  <pageSetup scale="53"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85" max="25" man="1"/>
  </rowBreaks>
  <colBreaks count="1" manualBreakCount="1">
    <brk id="13" max="6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dimension ref="A1:Q74"/>
  <sheetViews>
    <sheetView showGridLines="0" topLeftCell="A16" zoomScaleNormal="100" zoomScaleSheetLayoutView="100" workbookViewId="0"/>
  </sheetViews>
  <sheetFormatPr defaultColWidth="9.1015625" defaultRowHeight="12.3"/>
  <cols>
    <col min="1" max="1" width="3.5234375" style="1" customWidth="1"/>
    <col min="2" max="2" width="16" style="1" customWidth="1"/>
    <col min="3" max="3" width="12.5234375" style="1" customWidth="1"/>
    <col min="4" max="4" width="23.312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6.5" customHeight="1">
      <c r="A1" s="729" t="s">
        <v>567</v>
      </c>
    </row>
    <row r="2" spans="1:17" ht="14.85" customHeight="1">
      <c r="A2" s="1536" t="s">
        <v>137</v>
      </c>
      <c r="B2" s="1537"/>
      <c r="C2" s="1538"/>
      <c r="E2" s="216"/>
    </row>
    <row r="3" spans="1:17" s="15" customFormat="1" ht="15">
      <c r="A3" s="200" t="s">
        <v>138</v>
      </c>
      <c r="B3" s="1321"/>
      <c r="C3" s="1321"/>
      <c r="D3" s="20"/>
      <c r="E3" s="1321"/>
      <c r="F3" s="1321"/>
      <c r="G3" s="1321"/>
      <c r="H3" s="1321"/>
      <c r="I3" s="1321"/>
      <c r="J3" s="1321"/>
      <c r="K3" s="1321"/>
      <c r="L3" s="1321"/>
      <c r="M3" s="1321"/>
      <c r="N3" s="1321"/>
      <c r="O3" s="1321"/>
      <c r="P3" s="1321"/>
      <c r="Q3" s="1321"/>
    </row>
    <row r="4" spans="1:17" s="15" customFormat="1" ht="21" customHeight="1">
      <c r="A4" s="1321"/>
      <c r="B4" s="1321"/>
      <c r="C4" s="1321"/>
      <c r="D4" s="1321"/>
      <c r="E4" s="1540" t="s">
        <v>568</v>
      </c>
      <c r="F4" s="1541"/>
      <c r="G4" s="1542"/>
      <c r="H4" s="1526" t="s">
        <v>569</v>
      </c>
      <c r="I4" s="1526" t="s">
        <v>570</v>
      </c>
      <c r="J4" s="1321"/>
      <c r="K4" s="1321"/>
      <c r="L4" s="1321"/>
      <c r="M4" s="1321"/>
      <c r="N4" s="1321"/>
      <c r="O4" s="1321"/>
      <c r="P4" s="1321"/>
      <c r="Q4" s="1321"/>
    </row>
    <row r="5" spans="1:17" ht="33.75" customHeight="1">
      <c r="A5" s="23" t="s">
        <v>571</v>
      </c>
      <c r="B5" s="7"/>
      <c r="C5" s="7"/>
      <c r="D5" s="7"/>
      <c r="E5" s="60" t="s">
        <v>572</v>
      </c>
      <c r="F5" s="60" t="s">
        <v>573</v>
      </c>
      <c r="G5" s="60" t="s">
        <v>280</v>
      </c>
      <c r="H5" s="1543"/>
      <c r="I5" s="1543"/>
      <c r="J5" s="217"/>
    </row>
    <row r="6" spans="1:17">
      <c r="A6" s="23"/>
      <c r="B6" s="7"/>
      <c r="C6" s="7"/>
      <c r="D6" s="7"/>
      <c r="E6" s="73" t="s">
        <v>282</v>
      </c>
      <c r="F6" s="73" t="s">
        <v>283</v>
      </c>
      <c r="G6" s="73" t="s">
        <v>574</v>
      </c>
      <c r="H6" s="73" t="s">
        <v>423</v>
      </c>
      <c r="I6" s="73" t="s">
        <v>575</v>
      </c>
      <c r="J6" s="73"/>
      <c r="K6" s="1321"/>
    </row>
    <row r="7" spans="1:17">
      <c r="A7" s="7" t="s">
        <v>281</v>
      </c>
      <c r="B7" s="7"/>
      <c r="C7" s="7"/>
      <c r="D7" s="7"/>
      <c r="E7" s="7"/>
      <c r="F7" s="7"/>
      <c r="G7" s="217"/>
      <c r="H7" s="217"/>
      <c r="I7" s="217"/>
      <c r="J7" s="217"/>
    </row>
    <row r="8" spans="1:17" ht="12.75" customHeight="1">
      <c r="A8" s="12" t="s">
        <v>576</v>
      </c>
      <c r="B8" s="7"/>
      <c r="C8" s="7"/>
      <c r="D8" s="7"/>
      <c r="E8" s="11" t="s">
        <v>577</v>
      </c>
      <c r="F8" s="11" t="s">
        <v>578</v>
      </c>
      <c r="G8" s="11" t="s">
        <v>579</v>
      </c>
      <c r="H8" s="11" t="s">
        <v>580</v>
      </c>
      <c r="I8" s="11" t="s">
        <v>581</v>
      </c>
      <c r="J8" s="218"/>
    </row>
    <row r="9" spans="1:17" s="113" customFormat="1" ht="12.75" customHeight="1">
      <c r="A9" s="1544" t="s">
        <v>582</v>
      </c>
      <c r="B9" s="1545"/>
      <c r="C9" s="1545"/>
      <c r="D9" s="1546"/>
      <c r="E9" s="11" t="s">
        <v>583</v>
      </c>
      <c r="F9" s="11" t="s">
        <v>584</v>
      </c>
      <c r="G9" s="11" t="s">
        <v>585</v>
      </c>
      <c r="H9" s="11" t="s">
        <v>586</v>
      </c>
      <c r="I9" s="11" t="s">
        <v>587</v>
      </c>
      <c r="J9" s="219"/>
      <c r="K9" s="1"/>
      <c r="L9" s="1"/>
      <c r="M9" s="1"/>
      <c r="N9" s="1"/>
      <c r="O9" s="1"/>
      <c r="P9" s="1"/>
      <c r="Q9" s="1"/>
    </row>
    <row r="10" spans="1:17" ht="12.75" customHeight="1">
      <c r="A10" s="12" t="s">
        <v>588</v>
      </c>
      <c r="B10" s="7"/>
      <c r="C10" s="7"/>
      <c r="D10" s="7"/>
      <c r="E10" s="11" t="s">
        <v>589</v>
      </c>
      <c r="F10" s="1319"/>
      <c r="G10" s="11" t="s">
        <v>590</v>
      </c>
      <c r="H10" s="11" t="s">
        <v>591</v>
      </c>
      <c r="I10" s="11" t="s">
        <v>592</v>
      </c>
      <c r="J10" s="218"/>
    </row>
    <row r="11" spans="1:17" ht="12.75" customHeight="1">
      <c r="A11" s="12" t="s">
        <v>593</v>
      </c>
      <c r="B11" s="7"/>
      <c r="C11" s="7"/>
      <c r="D11" s="7"/>
      <c r="E11" s="11" t="s">
        <v>594</v>
      </c>
      <c r="F11" s="11" t="s">
        <v>595</v>
      </c>
      <c r="G11" s="11" t="s">
        <v>596</v>
      </c>
      <c r="H11" s="11" t="s">
        <v>597</v>
      </c>
      <c r="I11" s="11" t="s">
        <v>598</v>
      </c>
      <c r="J11" s="218"/>
    </row>
    <row r="12" spans="1:17" ht="12.75" customHeight="1">
      <c r="A12" s="460" t="s">
        <v>599</v>
      </c>
      <c r="B12" s="7"/>
      <c r="C12" s="7"/>
      <c r="D12" s="7"/>
      <c r="E12" s="806">
        <v>10700</v>
      </c>
      <c r="F12" s="1320"/>
      <c r="G12" s="806">
        <v>10701</v>
      </c>
      <c r="H12" s="806">
        <v>10702</v>
      </c>
      <c r="I12" s="806">
        <v>10703</v>
      </c>
      <c r="J12" s="218"/>
    </row>
    <row r="13" spans="1:17" ht="12.75" customHeight="1">
      <c r="A13" s="12" t="s">
        <v>600</v>
      </c>
      <c r="B13" s="7"/>
      <c r="C13" s="7"/>
      <c r="D13" s="7"/>
      <c r="E13" s="11" t="s">
        <v>601</v>
      </c>
      <c r="F13" s="1319"/>
      <c r="G13" s="11" t="s">
        <v>602</v>
      </c>
      <c r="H13" s="11" t="s">
        <v>603</v>
      </c>
      <c r="I13" s="11" t="s">
        <v>604</v>
      </c>
      <c r="J13" s="218"/>
    </row>
    <row r="14" spans="1:17" s="113" customFormat="1" ht="12.75" customHeight="1">
      <c r="A14" s="1544" t="s">
        <v>605</v>
      </c>
      <c r="B14" s="1545"/>
      <c r="C14" s="1545"/>
      <c r="D14" s="1546"/>
      <c r="E14" s="11" t="s">
        <v>606</v>
      </c>
      <c r="F14" s="11" t="s">
        <v>607</v>
      </c>
      <c r="G14" s="11" t="s">
        <v>608</v>
      </c>
      <c r="H14" s="220"/>
      <c r="I14" s="11" t="s">
        <v>609</v>
      </c>
      <c r="J14" s="219"/>
    </row>
    <row r="15" spans="1:17" ht="12.75" customHeight="1">
      <c r="A15" s="12" t="s">
        <v>316</v>
      </c>
      <c r="B15" s="7"/>
      <c r="C15" s="7"/>
      <c r="D15" s="7"/>
      <c r="E15" s="11" t="s">
        <v>610</v>
      </c>
      <c r="F15" s="11" t="s">
        <v>611</v>
      </c>
      <c r="G15" s="11" t="s">
        <v>612</v>
      </c>
      <c r="H15" s="11" t="s">
        <v>613</v>
      </c>
      <c r="I15" s="11" t="s">
        <v>614</v>
      </c>
      <c r="J15" s="218"/>
    </row>
    <row r="16" spans="1:17" ht="26.25" customHeight="1">
      <c r="A16" s="1544" t="s">
        <v>615</v>
      </c>
      <c r="B16" s="1545"/>
      <c r="C16" s="1545"/>
      <c r="D16" s="1546"/>
      <c r="E16" s="1319"/>
      <c r="F16" s="11" t="s">
        <v>616</v>
      </c>
      <c r="G16" s="11" t="s">
        <v>617</v>
      </c>
      <c r="H16" s="1319"/>
      <c r="I16" s="11" t="s">
        <v>618</v>
      </c>
      <c r="J16" s="218"/>
    </row>
    <row r="17" spans="1:10" s="113" customFormat="1" ht="12.75" customHeight="1">
      <c r="A17" s="1530" t="s">
        <v>619</v>
      </c>
      <c r="B17" s="1530"/>
      <c r="C17" s="1530"/>
      <c r="D17" s="1547"/>
      <c r="E17" s="11" t="s">
        <v>620</v>
      </c>
      <c r="F17" s="11" t="s">
        <v>621</v>
      </c>
      <c r="G17" s="11" t="s">
        <v>622</v>
      </c>
      <c r="H17" s="11" t="s">
        <v>623</v>
      </c>
      <c r="I17" s="11" t="s">
        <v>624</v>
      </c>
      <c r="J17" s="219"/>
    </row>
    <row r="18" spans="1:10" ht="8.1" customHeight="1">
      <c r="A18" s="12"/>
      <c r="B18" s="7"/>
      <c r="C18" s="7"/>
      <c r="D18" s="7"/>
      <c r="E18" s="7"/>
      <c r="F18" s="7"/>
      <c r="G18" s="1322"/>
      <c r="H18" s="1322"/>
      <c r="I18" s="1322"/>
      <c r="J18" s="7"/>
    </row>
    <row r="19" spans="1:10" ht="12.75" customHeight="1">
      <c r="A19" s="461" t="s">
        <v>625</v>
      </c>
      <c r="B19" s="453"/>
      <c r="C19" s="453"/>
      <c r="D19" s="453"/>
      <c r="E19" s="7"/>
      <c r="F19" s="7"/>
      <c r="G19" s="7"/>
      <c r="H19" s="7"/>
      <c r="I19" s="186"/>
      <c r="J19" s="7"/>
    </row>
    <row r="20" spans="1:10" ht="12.75" customHeight="1">
      <c r="A20" s="460" t="s">
        <v>626</v>
      </c>
      <c r="B20" s="453"/>
      <c r="C20" s="453"/>
      <c r="D20" s="453"/>
      <c r="E20" s="11" t="s">
        <v>627</v>
      </c>
      <c r="F20" s="135"/>
      <c r="G20" s="11" t="s">
        <v>628</v>
      </c>
      <c r="H20" s="135"/>
      <c r="I20" s="11" t="s">
        <v>629</v>
      </c>
      <c r="J20" s="7"/>
    </row>
    <row r="21" spans="1:10" ht="12.75" customHeight="1">
      <c r="A21" s="460" t="s">
        <v>630</v>
      </c>
      <c r="B21" s="453"/>
      <c r="C21" s="453"/>
      <c r="D21" s="453"/>
      <c r="E21" s="11" t="s">
        <v>631</v>
      </c>
      <c r="F21" s="11" t="s">
        <v>632</v>
      </c>
      <c r="G21" s="11" t="s">
        <v>633</v>
      </c>
      <c r="H21" s="135"/>
      <c r="I21" s="11" t="s">
        <v>634</v>
      </c>
      <c r="J21" s="7"/>
    </row>
    <row r="22" spans="1:10" ht="12.75" customHeight="1">
      <c r="A22" s="460" t="s">
        <v>635</v>
      </c>
      <c r="B22" s="453"/>
      <c r="C22" s="453"/>
      <c r="D22" s="453"/>
      <c r="E22" s="11" t="s">
        <v>636</v>
      </c>
      <c r="F22" s="11" t="s">
        <v>637</v>
      </c>
      <c r="G22" s="11" t="s">
        <v>638</v>
      </c>
      <c r="H22" s="135"/>
      <c r="I22" s="11" t="s">
        <v>639</v>
      </c>
      <c r="J22" s="7"/>
    </row>
    <row r="23" spans="1:10" ht="12.75" customHeight="1">
      <c r="A23" s="460" t="s">
        <v>640</v>
      </c>
      <c r="B23" s="453"/>
      <c r="C23" s="453"/>
      <c r="D23" s="453"/>
      <c r="E23" s="11" t="s">
        <v>641</v>
      </c>
      <c r="F23" s="11" t="s">
        <v>642</v>
      </c>
      <c r="G23" s="11" t="s">
        <v>643</v>
      </c>
      <c r="H23" s="135"/>
      <c r="I23" s="11" t="s">
        <v>644</v>
      </c>
      <c r="J23" s="7"/>
    </row>
    <row r="24" spans="1:10" ht="12.75" customHeight="1">
      <c r="A24" s="460" t="s">
        <v>645</v>
      </c>
      <c r="B24" s="453"/>
      <c r="C24" s="453"/>
      <c r="D24" s="453"/>
      <c r="E24" s="11" t="s">
        <v>646</v>
      </c>
      <c r="F24" s="135"/>
      <c r="G24" s="11" t="s">
        <v>647</v>
      </c>
      <c r="H24" s="135"/>
      <c r="I24" s="11" t="s">
        <v>648</v>
      </c>
      <c r="J24" s="7"/>
    </row>
    <row r="25" spans="1:10" ht="12.75" customHeight="1">
      <c r="A25" s="461" t="s">
        <v>649</v>
      </c>
      <c r="B25" s="453"/>
      <c r="C25" s="453"/>
      <c r="D25" s="453"/>
      <c r="E25" s="11" t="s">
        <v>650</v>
      </c>
      <c r="F25" s="11" t="s">
        <v>651</v>
      </c>
      <c r="G25" s="11" t="s">
        <v>652</v>
      </c>
      <c r="H25" s="135"/>
      <c r="I25" s="11" t="s">
        <v>653</v>
      </c>
      <c r="J25" s="7"/>
    </row>
    <row r="26" spans="1:10" ht="8.1" customHeight="1">
      <c r="A26" s="12"/>
      <c r="B26" s="7"/>
      <c r="C26" s="7"/>
      <c r="D26" s="7"/>
      <c r="E26" s="7"/>
      <c r="F26" s="7"/>
      <c r="G26" s="7"/>
      <c r="H26" s="7"/>
      <c r="I26" s="1322"/>
      <c r="J26" s="7"/>
    </row>
    <row r="27" spans="1:10">
      <c r="A27" s="10" t="s">
        <v>654</v>
      </c>
      <c r="B27" s="7"/>
      <c r="C27" s="7"/>
      <c r="D27" s="7"/>
      <c r="E27" s="7"/>
      <c r="F27" s="7"/>
      <c r="G27" s="7"/>
      <c r="H27" s="7"/>
      <c r="I27" s="7"/>
      <c r="J27" s="7"/>
    </row>
    <row r="28" spans="1:10" ht="12.6" customHeight="1">
      <c r="A28" s="7"/>
      <c r="B28" s="1530" t="s">
        <v>655</v>
      </c>
      <c r="C28" s="1530"/>
      <c r="D28" s="1547"/>
      <c r="E28" s="135"/>
      <c r="F28" s="11" t="s">
        <v>656</v>
      </c>
      <c r="G28" s="11" t="s">
        <v>657</v>
      </c>
      <c r="H28" s="95"/>
      <c r="I28" s="11" t="s">
        <v>658</v>
      </c>
      <c r="J28" s="7"/>
    </row>
    <row r="29" spans="1:10">
      <c r="A29" s="10" t="s">
        <v>659</v>
      </c>
      <c r="B29" s="7"/>
      <c r="C29" s="7"/>
      <c r="D29" s="7"/>
      <c r="E29" s="7"/>
      <c r="F29" s="7"/>
      <c r="G29" s="7"/>
      <c r="H29" s="7"/>
      <c r="I29" s="1322"/>
      <c r="J29" s="7"/>
    </row>
    <row r="30" spans="1:10" ht="24" customHeight="1">
      <c r="A30" s="7"/>
      <c r="B30" s="1530" t="s">
        <v>660</v>
      </c>
      <c r="C30" s="1530"/>
      <c r="D30" s="1547"/>
      <c r="E30" s="11" t="s">
        <v>661</v>
      </c>
      <c r="F30" s="135"/>
      <c r="G30" s="11" t="s">
        <v>662</v>
      </c>
      <c r="H30" s="135"/>
      <c r="I30" s="11" t="s">
        <v>663</v>
      </c>
      <c r="J30" s="7"/>
    </row>
    <row r="31" spans="1:10">
      <c r="A31" s="12"/>
      <c r="B31" s="7"/>
      <c r="C31" s="7"/>
      <c r="D31" s="7"/>
      <c r="E31" s="7"/>
      <c r="F31" s="7"/>
      <c r="G31" s="7"/>
      <c r="H31" s="7"/>
      <c r="I31" s="7"/>
      <c r="J31" s="7"/>
    </row>
    <row r="32" spans="1:10">
      <c r="A32" s="23" t="s">
        <v>664</v>
      </c>
      <c r="B32" s="7"/>
      <c r="C32" s="7"/>
      <c r="D32" s="7"/>
      <c r="E32" s="11" t="s">
        <v>665</v>
      </c>
      <c r="F32" s="11" t="s">
        <v>666</v>
      </c>
      <c r="G32" s="11" t="s">
        <v>667</v>
      </c>
      <c r="H32" s="11" t="s">
        <v>668</v>
      </c>
      <c r="I32" s="11" t="s">
        <v>669</v>
      </c>
    </row>
    <row r="34" spans="1:10">
      <c r="A34" s="10" t="s">
        <v>659</v>
      </c>
      <c r="B34" s="7"/>
      <c r="C34" s="7"/>
      <c r="D34" s="7"/>
      <c r="E34" s="26"/>
      <c r="F34" s="26"/>
      <c r="G34" s="26"/>
      <c r="H34" s="26"/>
      <c r="I34" s="26"/>
      <c r="J34" s="7"/>
    </row>
    <row r="35" spans="1:10">
      <c r="A35" s="12" t="s">
        <v>670</v>
      </c>
      <c r="B35" s="7"/>
      <c r="C35" s="7"/>
      <c r="D35" s="7"/>
      <c r="E35" s="26"/>
      <c r="F35" s="26"/>
      <c r="G35" s="26"/>
      <c r="H35" s="26"/>
      <c r="I35" s="11" t="s">
        <v>671</v>
      </c>
      <c r="J35" s="7"/>
    </row>
    <row r="36" spans="1:10" s="477" customFormat="1">
      <c r="A36" s="460" t="s">
        <v>672</v>
      </c>
      <c r="B36" s="453"/>
      <c r="C36" s="453"/>
      <c r="D36" s="453"/>
      <c r="E36" s="699"/>
      <c r="F36" s="699"/>
      <c r="G36" s="699"/>
      <c r="H36" s="699"/>
      <c r="I36" s="458" t="s">
        <v>673</v>
      </c>
      <c r="J36" s="453"/>
    </row>
    <row r="37" spans="1:10">
      <c r="A37" s="221" t="s">
        <v>674</v>
      </c>
      <c r="B37" s="7"/>
      <c r="C37" s="7"/>
      <c r="D37" s="7"/>
      <c r="E37" s="26"/>
      <c r="F37" s="26"/>
      <c r="G37" s="26"/>
      <c r="H37" s="26"/>
      <c r="I37" s="11" t="s">
        <v>675</v>
      </c>
      <c r="J37" s="7"/>
    </row>
    <row r="38" spans="1:10">
      <c r="A38" s="12" t="s">
        <v>676</v>
      </c>
      <c r="B38" s="7"/>
      <c r="C38" s="7"/>
      <c r="D38" s="7"/>
      <c r="E38" s="26"/>
      <c r="F38" s="26"/>
      <c r="G38" s="26"/>
      <c r="H38" s="26"/>
      <c r="I38" s="1323"/>
      <c r="J38" s="7"/>
    </row>
    <row r="39" spans="1:10">
      <c r="A39" s="192" t="s">
        <v>677</v>
      </c>
      <c r="B39" s="7"/>
      <c r="C39" s="7"/>
      <c r="D39" s="7"/>
      <c r="E39" s="26"/>
      <c r="F39" s="26"/>
      <c r="G39" s="26"/>
      <c r="H39" s="26"/>
      <c r="I39" s="11" t="s">
        <v>678</v>
      </c>
      <c r="J39" s="7"/>
    </row>
    <row r="40" spans="1:10">
      <c r="A40" s="192" t="s">
        <v>679</v>
      </c>
      <c r="B40" s="7"/>
      <c r="C40" s="7"/>
      <c r="D40" s="7"/>
      <c r="E40" s="26"/>
      <c r="F40" s="26"/>
      <c r="G40" s="26"/>
      <c r="H40" s="26"/>
      <c r="I40" s="11" t="s">
        <v>680</v>
      </c>
      <c r="J40" s="7"/>
    </row>
    <row r="41" spans="1:10">
      <c r="A41" s="12" t="s">
        <v>681</v>
      </c>
      <c r="B41" s="7"/>
      <c r="C41" s="7"/>
      <c r="D41" s="7"/>
      <c r="E41" s="7"/>
      <c r="F41" s="7"/>
      <c r="G41" s="7"/>
      <c r="H41" s="7"/>
      <c r="I41" s="11" t="s">
        <v>682</v>
      </c>
      <c r="J41" s="7"/>
    </row>
    <row r="42" spans="1:10">
      <c r="A42" s="12" t="s">
        <v>683</v>
      </c>
      <c r="B42" s="7"/>
      <c r="C42" s="7"/>
      <c r="D42" s="7"/>
      <c r="E42" s="7"/>
      <c r="F42" s="7"/>
      <c r="G42" s="7"/>
      <c r="H42" s="7"/>
      <c r="I42" s="11" t="s">
        <v>684</v>
      </c>
      <c r="J42" s="7"/>
    </row>
    <row r="44" spans="1:10">
      <c r="A44" s="7" t="s">
        <v>685</v>
      </c>
      <c r="B44" s="7"/>
      <c r="C44" s="7"/>
      <c r="D44" s="7"/>
      <c r="E44" s="26"/>
      <c r="F44" s="26"/>
      <c r="G44" s="26"/>
      <c r="H44" s="26"/>
      <c r="I44" s="26"/>
      <c r="J44" s="7"/>
    </row>
    <row r="45" spans="1:10">
      <c r="A45" s="12" t="s">
        <v>686</v>
      </c>
      <c r="B45" s="7"/>
      <c r="C45" s="7"/>
      <c r="D45" s="7"/>
      <c r="E45" s="26"/>
      <c r="F45" s="26"/>
      <c r="G45" s="26"/>
      <c r="H45" s="26"/>
      <c r="I45" s="26"/>
      <c r="J45" s="7"/>
    </row>
    <row r="46" spans="1:10">
      <c r="A46" s="7"/>
      <c r="B46" s="7" t="s">
        <v>687</v>
      </c>
      <c r="C46" s="7"/>
      <c r="D46" s="7"/>
      <c r="E46" s="26"/>
      <c r="F46" s="26"/>
      <c r="G46" s="26"/>
      <c r="H46" s="11" t="s">
        <v>688</v>
      </c>
      <c r="I46" s="26"/>
      <c r="J46" s="7"/>
    </row>
    <row r="47" spans="1:10">
      <c r="A47" s="7"/>
      <c r="B47" s="7" t="s">
        <v>689</v>
      </c>
      <c r="C47" s="7"/>
      <c r="D47" s="7"/>
      <c r="E47" s="26"/>
      <c r="F47" s="26"/>
      <c r="G47" s="26"/>
      <c r="H47" s="11" t="s">
        <v>690</v>
      </c>
      <c r="I47" s="26"/>
      <c r="J47" s="7"/>
    </row>
    <row r="48" spans="1:10">
      <c r="A48" s="7"/>
      <c r="B48" s="7" t="s">
        <v>691</v>
      </c>
      <c r="C48" s="7"/>
      <c r="D48" s="7"/>
      <c r="E48" s="26"/>
      <c r="F48" s="26"/>
      <c r="G48" s="26"/>
      <c r="H48" s="11" t="s">
        <v>692</v>
      </c>
      <c r="I48" s="26"/>
      <c r="J48" s="7"/>
    </row>
    <row r="49" spans="1:10">
      <c r="A49" s="12"/>
      <c r="B49" s="7" t="s">
        <v>280</v>
      </c>
      <c r="C49" s="7"/>
      <c r="D49" s="7"/>
      <c r="E49" s="187"/>
      <c r="F49" s="187"/>
      <c r="G49" s="26"/>
      <c r="H49" s="187"/>
      <c r="I49" s="11" t="s">
        <v>693</v>
      </c>
      <c r="J49" s="7"/>
    </row>
    <row r="50" spans="1:10">
      <c r="A50" s="12" t="s">
        <v>694</v>
      </c>
      <c r="B50" s="7"/>
      <c r="C50" s="7"/>
      <c r="D50" s="7"/>
      <c r="E50" s="7"/>
      <c r="F50" s="7"/>
      <c r="G50" s="7"/>
      <c r="H50" s="7"/>
      <c r="I50" s="11" t="s">
        <v>695</v>
      </c>
      <c r="J50" s="7"/>
    </row>
    <row r="51" spans="1:10">
      <c r="A51" s="12" t="s">
        <v>691</v>
      </c>
      <c r="B51" s="7"/>
      <c r="C51" s="7"/>
      <c r="D51" s="7"/>
      <c r="E51" s="26"/>
      <c r="F51" s="26"/>
      <c r="G51" s="26"/>
      <c r="H51" s="26"/>
      <c r="I51" s="11" t="s">
        <v>696</v>
      </c>
      <c r="J51" s="7"/>
    </row>
    <row r="52" spans="1:10">
      <c r="A52" s="7"/>
    </row>
    <row r="53" spans="1:10">
      <c r="A53" s="23" t="s">
        <v>697</v>
      </c>
      <c r="B53" s="7"/>
      <c r="C53" s="7"/>
      <c r="D53" s="7"/>
      <c r="E53" s="7"/>
      <c r="F53" s="7"/>
      <c r="G53" s="7"/>
      <c r="H53" s="7"/>
      <c r="I53" s="11" t="s">
        <v>698</v>
      </c>
      <c r="J53" s="7"/>
    </row>
    <row r="54" spans="1:10">
      <c r="A54" s="7"/>
      <c r="B54" s="7"/>
      <c r="C54" s="7"/>
      <c r="D54" s="7"/>
      <c r="E54" s="7"/>
      <c r="F54" s="7"/>
      <c r="G54" s="7"/>
      <c r="H54" s="7"/>
      <c r="I54" s="7"/>
      <c r="J54" s="7"/>
    </row>
    <row r="55" spans="1:10" ht="14.1" customHeight="1">
      <c r="A55" s="222">
        <v>1</v>
      </c>
      <c r="B55" s="1539" t="s">
        <v>699</v>
      </c>
      <c r="C55" s="1539"/>
      <c r="D55" s="1539"/>
      <c r="E55" s="1539"/>
      <c r="F55" s="1539"/>
      <c r="G55" s="1539"/>
      <c r="H55" s="1539"/>
      <c r="I55" s="1539"/>
      <c r="J55" s="7"/>
    </row>
    <row r="56" spans="1:10" ht="13.8">
      <c r="A56" s="223">
        <v>2</v>
      </c>
      <c r="B56" s="7" t="s">
        <v>700</v>
      </c>
      <c r="C56" s="7"/>
      <c r="D56" s="7"/>
      <c r="E56" s="7"/>
      <c r="F56" s="7"/>
      <c r="G56" s="7"/>
      <c r="H56" s="7"/>
      <c r="I56" s="7"/>
      <c r="J56" s="7"/>
    </row>
    <row r="57" spans="1:10" ht="13.8">
      <c r="A57" s="223">
        <v>3</v>
      </c>
      <c r="B57" s="7" t="s">
        <v>701</v>
      </c>
      <c r="C57" s="7"/>
      <c r="D57" s="7"/>
      <c r="E57" s="7"/>
      <c r="F57" s="7"/>
      <c r="G57" s="7"/>
      <c r="H57" s="7"/>
      <c r="I57" s="7"/>
      <c r="J57" s="7"/>
    </row>
    <row r="58" spans="1:10">
      <c r="A58" s="7"/>
      <c r="B58" s="7"/>
      <c r="C58" s="7"/>
      <c r="D58" s="7"/>
      <c r="E58" s="7"/>
      <c r="F58" s="7"/>
      <c r="G58" s="7"/>
      <c r="H58" s="7"/>
      <c r="I58" s="7"/>
      <c r="J58" s="7"/>
    </row>
    <row r="59" spans="1:10">
      <c r="A59" s="373"/>
      <c r="B59" s="7"/>
      <c r="C59" s="7"/>
      <c r="D59" s="7"/>
      <c r="E59" s="7"/>
      <c r="F59" s="7"/>
      <c r="G59" s="7"/>
      <c r="H59" s="8"/>
      <c r="I59" s="7"/>
      <c r="J59" s="7"/>
    </row>
    <row r="60" spans="1:10">
      <c r="A60" s="7"/>
      <c r="B60" s="7"/>
      <c r="C60" s="7"/>
      <c r="D60" s="7"/>
      <c r="E60" s="7"/>
      <c r="F60" s="7"/>
      <c r="G60" s="7"/>
      <c r="H60" s="8"/>
      <c r="I60" s="7"/>
      <c r="J60" s="7"/>
    </row>
    <row r="61" spans="1:10">
      <c r="A61" s="7"/>
      <c r="B61" s="7"/>
      <c r="C61" s="7"/>
      <c r="D61" s="7"/>
      <c r="E61" s="7"/>
      <c r="F61" s="7"/>
      <c r="G61" s="7"/>
      <c r="H61" s="7"/>
      <c r="I61" s="8"/>
      <c r="J61" s="7"/>
    </row>
    <row r="62" spans="1:10">
      <c r="A62" s="7"/>
      <c r="B62" s="7"/>
      <c r="C62" s="7"/>
      <c r="D62" s="7"/>
      <c r="E62" s="7"/>
      <c r="F62" s="7"/>
      <c r="G62" s="7"/>
      <c r="H62" s="8"/>
      <c r="I62" s="8"/>
      <c r="J62" s="7"/>
    </row>
    <row r="63" spans="1:10">
      <c r="A63" s="7"/>
      <c r="B63" s="7"/>
      <c r="C63" s="7"/>
      <c r="D63" s="7"/>
      <c r="E63" s="7"/>
      <c r="F63" s="7"/>
      <c r="G63" s="7"/>
      <c r="H63" s="7"/>
      <c r="I63" s="7"/>
      <c r="J63" s="7"/>
    </row>
    <row r="64" spans="1:10">
      <c r="A64" s="7"/>
      <c r="B64" s="7"/>
      <c r="C64" s="7"/>
      <c r="D64" s="7"/>
      <c r="E64" s="7"/>
      <c r="F64" s="7"/>
      <c r="G64" s="7"/>
      <c r="H64" s="7"/>
      <c r="I64" s="8"/>
      <c r="J64" s="7"/>
    </row>
    <row r="65" spans="1:10">
      <c r="A65" s="7"/>
      <c r="B65" s="7"/>
      <c r="C65" s="7"/>
      <c r="D65" s="7"/>
      <c r="E65" s="7"/>
      <c r="F65" s="7"/>
      <c r="G65" s="7"/>
      <c r="H65" s="7"/>
      <c r="I65" s="7"/>
      <c r="J65" s="7"/>
    </row>
    <row r="66" spans="1:10">
      <c r="A66" s="7"/>
      <c r="B66" s="7"/>
      <c r="C66" s="7"/>
      <c r="D66" s="7"/>
      <c r="E66" s="7"/>
      <c r="F66" s="7"/>
      <c r="G66" s="7"/>
      <c r="H66" s="7"/>
      <c r="I66" s="7"/>
      <c r="J66" s="7"/>
    </row>
    <row r="67" spans="1:10">
      <c r="A67" s="7"/>
      <c r="B67" s="7"/>
      <c r="C67" s="7"/>
      <c r="D67" s="7"/>
      <c r="E67" s="7"/>
      <c r="F67" s="7"/>
      <c r="G67" s="7"/>
      <c r="H67" s="7"/>
      <c r="I67" s="7"/>
      <c r="J67" s="7"/>
    </row>
    <row r="68" spans="1:10">
      <c r="A68" s="7"/>
      <c r="B68" s="7"/>
      <c r="C68" s="7"/>
      <c r="D68" s="7"/>
      <c r="E68" s="7"/>
      <c r="F68" s="7"/>
      <c r="G68" s="7"/>
      <c r="H68" s="7"/>
      <c r="I68" s="7"/>
      <c r="J68" s="7"/>
    </row>
    <row r="69" spans="1:10">
      <c r="A69" s="7"/>
      <c r="B69" s="7"/>
      <c r="C69" s="7"/>
      <c r="D69" s="7"/>
      <c r="E69" s="7"/>
      <c r="F69" s="7"/>
      <c r="G69" s="7"/>
      <c r="H69" s="7"/>
      <c r="I69" s="7"/>
      <c r="J69" s="7"/>
    </row>
    <row r="70" spans="1:10">
      <c r="A70" s="7"/>
      <c r="B70" s="7"/>
      <c r="C70" s="7"/>
      <c r="D70" s="7"/>
      <c r="E70" s="7"/>
      <c r="F70" s="7"/>
      <c r="G70" s="7"/>
      <c r="H70" s="7"/>
      <c r="I70" s="7"/>
      <c r="J70" s="7"/>
    </row>
    <row r="71" spans="1:10">
      <c r="A71" s="7"/>
      <c r="B71" s="7"/>
      <c r="C71" s="7"/>
      <c r="D71" s="7"/>
      <c r="E71" s="7"/>
      <c r="F71" s="7"/>
      <c r="G71" s="7"/>
      <c r="H71" s="7"/>
      <c r="I71" s="7"/>
      <c r="J71" s="7"/>
    </row>
    <row r="72" spans="1:10">
      <c r="A72" s="7"/>
      <c r="B72" s="7"/>
      <c r="C72" s="7"/>
      <c r="D72" s="7"/>
      <c r="E72" s="7"/>
      <c r="F72" s="7"/>
      <c r="G72" s="7"/>
      <c r="H72" s="7"/>
      <c r="I72" s="7"/>
      <c r="J72" s="7"/>
    </row>
    <row r="73" spans="1:10">
      <c r="A73" s="7"/>
      <c r="B73" s="7"/>
      <c r="C73" s="7"/>
      <c r="D73" s="7"/>
      <c r="E73" s="7"/>
      <c r="F73" s="7"/>
      <c r="G73" s="7"/>
      <c r="H73" s="7"/>
      <c r="I73" s="7"/>
      <c r="J73" s="7"/>
    </row>
    <row r="74" spans="1:10">
      <c r="A74" s="7"/>
      <c r="B74" s="7"/>
      <c r="C74" s="7"/>
      <c r="D74" s="7"/>
      <c r="E74" s="7"/>
      <c r="F74" s="7"/>
      <c r="G74" s="7"/>
      <c r="H74" s="7"/>
      <c r="I74" s="7"/>
      <c r="J74" s="7"/>
    </row>
  </sheetData>
  <sheetProtection formatColumns="0" formatRows="0"/>
  <customSheetViews>
    <customSheetView guid="{322AC775-AF01-45AA-8A10-37DBB67FD782}" showPageBreaks="1" printArea="1" view="pageBreakPreview">
      <pageMargins left="0" right="0" top="0" bottom="0" header="0" footer="0"/>
      <pageSetup scale="84" orientation="portrait" r:id="rId1"/>
      <headerFooter alignWithMargins="0">
        <oddHeader>&amp;C
&amp;R&amp;9 PROTECTED B WHEN COMPLETED</oddHeader>
        <oddFooter>&amp;L&amp;9&amp;F&amp;C&amp;9 Schedule &amp;A&amp;R&amp;9                               p. &amp;P / &amp;N</oddFooter>
      </headerFooter>
    </customSheetView>
  </customSheetViews>
  <mergeCells count="11">
    <mergeCell ref="A2:C2"/>
    <mergeCell ref="B55:I55"/>
    <mergeCell ref="E4:G4"/>
    <mergeCell ref="H4:H5"/>
    <mergeCell ref="I4:I5"/>
    <mergeCell ref="A9:D9"/>
    <mergeCell ref="A14:D14"/>
    <mergeCell ref="A16:D16"/>
    <mergeCell ref="A17:D17"/>
    <mergeCell ref="B28:D28"/>
    <mergeCell ref="B30:D30"/>
  </mergeCells>
  <hyperlinks>
    <hyperlink ref="A2" location="Schedule_Listing" display="Return to Shedule Listing" xr:uid="{00000000-0004-0000-0900-000000000000}"/>
    <hyperlink ref="A2:C2" location="'Schedule Listing '!A1" display="Return to Schedule Listing" xr:uid="{00000000-0004-0000-0900-000001000000}"/>
  </hyperlinks>
  <pageMargins left="0.47244094488188981" right="0.35433070866141736" top="0.74803149606299213" bottom="0.51181102362204722" header="0.31496062992125984" footer="0.31496062992125984"/>
  <pageSetup scale="84"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3"/>
  <sheetViews>
    <sheetView showGridLines="0" topLeftCell="A34" zoomScaleNormal="100" zoomScaleSheetLayoutView="115" workbookViewId="0">
      <selection activeCell="B63" sqref="B63"/>
    </sheetView>
  </sheetViews>
  <sheetFormatPr defaultColWidth="9.1015625" defaultRowHeight="12.75" customHeight="1"/>
  <cols>
    <col min="1" max="1" width="2.41796875" style="400" customWidth="1"/>
    <col min="2" max="2" width="10.41796875" style="400" customWidth="1"/>
    <col min="3" max="3" width="12.5234375" style="400" customWidth="1"/>
    <col min="4" max="4" width="8" style="400" customWidth="1"/>
    <col min="5" max="5" width="11.41796875" style="400" customWidth="1"/>
    <col min="6" max="6" width="12.41796875" style="400" customWidth="1"/>
    <col min="7" max="7" width="10.41796875" style="400" customWidth="1"/>
    <col min="8" max="8" width="11.5234375" style="400" customWidth="1"/>
    <col min="9" max="9" width="11.89453125" style="400" customWidth="1"/>
    <col min="10" max="10" width="9.5234375" style="400" customWidth="1"/>
    <col min="11" max="11" width="19" style="400" bestFit="1" customWidth="1"/>
    <col min="12" max="12" width="10.41796875" style="400" customWidth="1"/>
    <col min="13" max="13" width="9.5234375" style="400" customWidth="1"/>
    <col min="14" max="14" width="12.5234375" style="400" customWidth="1"/>
    <col min="15" max="15" width="8.5234375" style="400" customWidth="1"/>
    <col min="16" max="16384" width="9.1015625" style="400"/>
  </cols>
  <sheetData>
    <row r="1" spans="1:13" s="483" customFormat="1" ht="18" customHeight="1">
      <c r="A1" s="852" t="s">
        <v>702</v>
      </c>
      <c r="B1" s="482"/>
      <c r="C1" s="482"/>
      <c r="D1" s="482"/>
    </row>
    <row r="2" spans="1:13" s="483" customFormat="1" ht="12.75" customHeight="1">
      <c r="A2" s="1536" t="s">
        <v>137</v>
      </c>
      <c r="B2" s="1554"/>
      <c r="C2" s="1555"/>
      <c r="D2" s="465"/>
      <c r="E2" s="465"/>
      <c r="F2" s="465"/>
      <c r="G2" s="465"/>
      <c r="H2" s="465"/>
      <c r="I2" s="465"/>
      <c r="J2" s="465"/>
    </row>
    <row r="3" spans="1:13" s="483" customFormat="1" ht="12.75" customHeight="1">
      <c r="A3" s="754" t="s">
        <v>138</v>
      </c>
      <c r="B3" s="853"/>
      <c r="C3" s="853"/>
      <c r="D3" s="854"/>
      <c r="E3" s="855"/>
      <c r="F3" s="855"/>
      <c r="G3" s="855"/>
      <c r="H3" s="855"/>
      <c r="I3" s="855"/>
      <c r="J3" s="855"/>
      <c r="K3" s="855"/>
      <c r="L3" s="855"/>
      <c r="M3" s="627"/>
    </row>
    <row r="4" spans="1:13" s="483" customFormat="1" ht="12.75" customHeight="1">
      <c r="A4" s="754"/>
      <c r="B4" s="853"/>
      <c r="C4" s="853"/>
      <c r="D4" s="854"/>
      <c r="E4" s="855"/>
      <c r="F4" s="855"/>
      <c r="G4" s="855"/>
      <c r="H4" s="855"/>
      <c r="I4" s="855"/>
      <c r="J4" s="855"/>
      <c r="K4" s="855"/>
      <c r="L4" s="855"/>
      <c r="M4" s="627"/>
    </row>
    <row r="5" spans="1:13" s="483" customFormat="1" ht="12.75" customHeight="1">
      <c r="A5" s="754"/>
      <c r="B5" s="853" t="s">
        <v>703</v>
      </c>
      <c r="C5" s="853"/>
      <c r="D5" s="854"/>
      <c r="E5" s="856"/>
      <c r="F5" s="855"/>
      <c r="G5" s="855"/>
      <c r="H5" s="855"/>
      <c r="I5" s="855"/>
      <c r="J5" s="855"/>
      <c r="K5" s="855"/>
      <c r="L5" s="855"/>
      <c r="M5" s="627"/>
    </row>
    <row r="6" spans="1:13" s="483" customFormat="1" ht="12.75" customHeight="1">
      <c r="A6" s="754"/>
      <c r="B6" s="1557" t="s">
        <v>704</v>
      </c>
      <c r="C6" s="1557"/>
      <c r="D6" s="1556" t="s">
        <v>705</v>
      </c>
      <c r="E6" s="1556"/>
      <c r="F6" s="1556"/>
      <c r="G6" s="1556" t="s">
        <v>706</v>
      </c>
      <c r="H6" s="1556"/>
      <c r="I6" s="1556"/>
      <c r="J6" s="1556" t="s">
        <v>707</v>
      </c>
      <c r="K6" s="1556"/>
      <c r="L6" s="1556"/>
      <c r="M6" s="627"/>
    </row>
    <row r="7" spans="1:13" s="483" customFormat="1" ht="34.5" customHeight="1">
      <c r="A7" s="754"/>
      <c r="B7" s="1557"/>
      <c r="C7" s="1557"/>
      <c r="D7" s="857" t="s">
        <v>421</v>
      </c>
      <c r="E7" s="857" t="s">
        <v>708</v>
      </c>
      <c r="F7" s="857" t="s">
        <v>709</v>
      </c>
      <c r="G7" s="857" t="s">
        <v>421</v>
      </c>
      <c r="H7" s="857" t="s">
        <v>708</v>
      </c>
      <c r="I7" s="857" t="s">
        <v>709</v>
      </c>
      <c r="J7" s="857" t="s">
        <v>421</v>
      </c>
      <c r="K7" s="857" t="s">
        <v>708</v>
      </c>
      <c r="L7" s="857" t="s">
        <v>709</v>
      </c>
      <c r="M7" s="627"/>
    </row>
    <row r="8" spans="1:13" s="483" customFormat="1" ht="12.75" customHeight="1">
      <c r="A8" s="754"/>
      <c r="B8" s="1558" t="s">
        <v>710</v>
      </c>
      <c r="C8" s="1558"/>
      <c r="D8" s="858">
        <v>10720</v>
      </c>
      <c r="E8" s="858">
        <f>D12+1</f>
        <v>10725</v>
      </c>
      <c r="F8" s="858">
        <f t="shared" ref="F8:L8" si="0">E12+1</f>
        <v>10730</v>
      </c>
      <c r="G8" s="858">
        <f t="shared" si="0"/>
        <v>10735</v>
      </c>
      <c r="H8" s="858">
        <f t="shared" si="0"/>
        <v>10740</v>
      </c>
      <c r="I8" s="858">
        <f t="shared" si="0"/>
        <v>10745</v>
      </c>
      <c r="J8" s="858">
        <f t="shared" si="0"/>
        <v>10750</v>
      </c>
      <c r="K8" s="858">
        <f t="shared" si="0"/>
        <v>10755</v>
      </c>
      <c r="L8" s="858">
        <f t="shared" si="0"/>
        <v>10760</v>
      </c>
      <c r="M8" s="627"/>
    </row>
    <row r="9" spans="1:13" s="483" customFormat="1" ht="12.75" customHeight="1">
      <c r="A9" s="754"/>
      <c r="B9" s="1557" t="s">
        <v>711</v>
      </c>
      <c r="C9" s="858" t="s">
        <v>712</v>
      </c>
      <c r="D9" s="858">
        <f>D8+1</f>
        <v>10721</v>
      </c>
      <c r="E9" s="858">
        <f>E8+1</f>
        <v>10726</v>
      </c>
      <c r="F9" s="858">
        <f t="shared" ref="F9:L12" si="1">F8+1</f>
        <v>10731</v>
      </c>
      <c r="G9" s="858">
        <f t="shared" si="1"/>
        <v>10736</v>
      </c>
      <c r="H9" s="858">
        <f t="shared" si="1"/>
        <v>10741</v>
      </c>
      <c r="I9" s="858">
        <f t="shared" si="1"/>
        <v>10746</v>
      </c>
      <c r="J9" s="858">
        <f t="shared" si="1"/>
        <v>10751</v>
      </c>
      <c r="K9" s="858">
        <f t="shared" si="1"/>
        <v>10756</v>
      </c>
      <c r="L9" s="858">
        <f t="shared" si="1"/>
        <v>10761</v>
      </c>
      <c r="M9" s="627"/>
    </row>
    <row r="10" spans="1:13" s="483" customFormat="1" ht="12.75" customHeight="1">
      <c r="A10" s="754"/>
      <c r="B10" s="1557"/>
      <c r="C10" s="858" t="s">
        <v>713</v>
      </c>
      <c r="D10" s="858">
        <f t="shared" ref="D10:E12" si="2">D9+1</f>
        <v>10722</v>
      </c>
      <c r="E10" s="858">
        <f t="shared" si="2"/>
        <v>10727</v>
      </c>
      <c r="F10" s="858">
        <f t="shared" si="1"/>
        <v>10732</v>
      </c>
      <c r="G10" s="858">
        <f t="shared" si="1"/>
        <v>10737</v>
      </c>
      <c r="H10" s="858">
        <f t="shared" si="1"/>
        <v>10742</v>
      </c>
      <c r="I10" s="858">
        <f t="shared" si="1"/>
        <v>10747</v>
      </c>
      <c r="J10" s="858">
        <f t="shared" si="1"/>
        <v>10752</v>
      </c>
      <c r="K10" s="858">
        <f t="shared" si="1"/>
        <v>10757</v>
      </c>
      <c r="L10" s="858">
        <f t="shared" si="1"/>
        <v>10762</v>
      </c>
      <c r="M10" s="627"/>
    </row>
    <row r="11" spans="1:13" s="483" customFormat="1" ht="12.75" customHeight="1">
      <c r="A11" s="754"/>
      <c r="B11" s="1557"/>
      <c r="C11" s="858" t="s">
        <v>714</v>
      </c>
      <c r="D11" s="858">
        <f t="shared" si="2"/>
        <v>10723</v>
      </c>
      <c r="E11" s="858">
        <f t="shared" si="2"/>
        <v>10728</v>
      </c>
      <c r="F11" s="858">
        <f t="shared" si="1"/>
        <v>10733</v>
      </c>
      <c r="G11" s="858">
        <f t="shared" si="1"/>
        <v>10738</v>
      </c>
      <c r="H11" s="858">
        <f t="shared" si="1"/>
        <v>10743</v>
      </c>
      <c r="I11" s="858">
        <f t="shared" si="1"/>
        <v>10748</v>
      </c>
      <c r="J11" s="858">
        <f t="shared" si="1"/>
        <v>10753</v>
      </c>
      <c r="K11" s="858">
        <f t="shared" si="1"/>
        <v>10758</v>
      </c>
      <c r="L11" s="858">
        <f t="shared" si="1"/>
        <v>10763</v>
      </c>
      <c r="M11" s="627"/>
    </row>
    <row r="12" spans="1:13" s="483" customFormat="1" ht="12.75" customHeight="1">
      <c r="A12" s="754"/>
      <c r="B12" s="1558" t="s">
        <v>280</v>
      </c>
      <c r="C12" s="1558"/>
      <c r="D12" s="858">
        <f t="shared" si="2"/>
        <v>10724</v>
      </c>
      <c r="E12" s="858">
        <f t="shared" si="2"/>
        <v>10729</v>
      </c>
      <c r="F12" s="858">
        <f t="shared" si="1"/>
        <v>10734</v>
      </c>
      <c r="G12" s="858">
        <f t="shared" si="1"/>
        <v>10739</v>
      </c>
      <c r="H12" s="858">
        <f t="shared" si="1"/>
        <v>10744</v>
      </c>
      <c r="I12" s="858">
        <f t="shared" si="1"/>
        <v>10749</v>
      </c>
      <c r="J12" s="858">
        <f t="shared" si="1"/>
        <v>10754</v>
      </c>
      <c r="K12" s="858">
        <f t="shared" si="1"/>
        <v>10759</v>
      </c>
      <c r="L12" s="858">
        <f t="shared" si="1"/>
        <v>10764</v>
      </c>
      <c r="M12" s="627"/>
    </row>
    <row r="13" spans="1:13" s="483" customFormat="1" ht="12.75" customHeight="1">
      <c r="A13" s="436"/>
      <c r="B13" s="647"/>
      <c r="C13" s="647"/>
      <c r="D13" s="626"/>
      <c r="E13" s="627"/>
      <c r="F13" s="627"/>
      <c r="G13" s="627"/>
      <c r="H13" s="627"/>
      <c r="I13" s="627"/>
      <c r="J13" s="627"/>
      <c r="K13" s="627"/>
      <c r="L13" s="627"/>
      <c r="M13" s="627"/>
    </row>
    <row r="14" spans="1:13" ht="12.75" customHeight="1">
      <c r="A14" s="628"/>
      <c r="B14" s="628"/>
      <c r="C14" s="628"/>
      <c r="D14" s="628"/>
      <c r="E14" s="628"/>
      <c r="F14" s="628"/>
      <c r="G14" s="628"/>
      <c r="H14" s="628"/>
      <c r="I14" s="628"/>
      <c r="J14" s="628"/>
      <c r="K14" s="628"/>
      <c r="L14" s="628"/>
      <c r="M14" s="628"/>
    </row>
    <row r="15" spans="1:13" ht="12.75" customHeight="1">
      <c r="A15" s="628"/>
      <c r="B15" s="861" t="s">
        <v>715</v>
      </c>
      <c r="C15" s="862"/>
      <c r="D15" s="862"/>
      <c r="E15" s="862"/>
      <c r="F15" s="862"/>
      <c r="G15" s="862"/>
      <c r="H15" s="862"/>
      <c r="I15" s="862"/>
      <c r="J15" s="862"/>
      <c r="K15" s="862"/>
      <c r="L15" s="862"/>
      <c r="M15" s="862"/>
    </row>
    <row r="16" spans="1:13" ht="12.75" customHeight="1">
      <c r="A16" s="628"/>
      <c r="B16" s="1548" t="s">
        <v>705</v>
      </c>
      <c r="C16" s="1548"/>
      <c r="D16" s="1548"/>
      <c r="E16" s="1548"/>
      <c r="F16" s="1548"/>
      <c r="G16" s="1548"/>
      <c r="H16" s="1548" t="s">
        <v>716</v>
      </c>
      <c r="I16" s="1548"/>
      <c r="J16" s="1548"/>
      <c r="K16" s="1548"/>
      <c r="L16" s="1548"/>
      <c r="M16" s="1548"/>
    </row>
    <row r="17" spans="1:15" ht="12.75" customHeight="1">
      <c r="A17" s="628"/>
      <c r="B17" s="1548" t="s">
        <v>717</v>
      </c>
      <c r="C17" s="1548"/>
      <c r="D17" s="1548"/>
      <c r="E17" s="1548" t="s">
        <v>705</v>
      </c>
      <c r="F17" s="1548"/>
      <c r="G17" s="1548"/>
      <c r="H17" s="1548" t="s">
        <v>717</v>
      </c>
      <c r="I17" s="1548"/>
      <c r="J17" s="1548"/>
      <c r="K17" s="1548" t="s">
        <v>718</v>
      </c>
      <c r="L17" s="1548"/>
      <c r="M17" s="1548"/>
      <c r="N17" s="484"/>
      <c r="O17" s="484"/>
    </row>
    <row r="18" spans="1:15" s="650" customFormat="1" ht="40.799999999999997">
      <c r="A18" s="648"/>
      <c r="B18" s="863" t="s">
        <v>719</v>
      </c>
      <c r="C18" s="863" t="s">
        <v>720</v>
      </c>
      <c r="D18" s="863" t="s">
        <v>721</v>
      </c>
      <c r="E18" s="863" t="s">
        <v>719</v>
      </c>
      <c r="F18" s="863" t="s">
        <v>722</v>
      </c>
      <c r="G18" s="863" t="s">
        <v>723</v>
      </c>
      <c r="H18" s="863" t="s">
        <v>719</v>
      </c>
      <c r="I18" s="863" t="s">
        <v>720</v>
      </c>
      <c r="J18" s="863" t="s">
        <v>721</v>
      </c>
      <c r="K18" s="863" t="s">
        <v>719</v>
      </c>
      <c r="L18" s="863" t="s">
        <v>722</v>
      </c>
      <c r="M18" s="863" t="s">
        <v>723</v>
      </c>
      <c r="N18" s="649"/>
      <c r="O18" s="649"/>
    </row>
    <row r="19" spans="1:15" ht="12.75" customHeight="1">
      <c r="A19" s="628"/>
      <c r="B19" s="864">
        <v>0.2</v>
      </c>
      <c r="C19" s="858">
        <f>L12+1</f>
        <v>10765</v>
      </c>
      <c r="D19" s="858">
        <f>C39+1</f>
        <v>10780</v>
      </c>
      <c r="E19" s="865">
        <v>0</v>
      </c>
      <c r="F19" s="858">
        <f>D39+1</f>
        <v>10795</v>
      </c>
      <c r="G19" s="858">
        <f>F39+1</f>
        <v>10801</v>
      </c>
      <c r="H19" s="864">
        <v>0.2</v>
      </c>
      <c r="I19" s="858">
        <f>G39+1</f>
        <v>10807</v>
      </c>
      <c r="J19" s="858">
        <f>I39+1</f>
        <v>10822</v>
      </c>
      <c r="K19" s="865">
        <v>0.2</v>
      </c>
      <c r="L19" s="858">
        <f>J39+1</f>
        <v>10837</v>
      </c>
      <c r="M19" s="858">
        <f>L39+1</f>
        <v>10844</v>
      </c>
      <c r="N19" s="484"/>
      <c r="O19" s="484"/>
    </row>
    <row r="20" spans="1:15" ht="12.75" customHeight="1">
      <c r="A20" s="628"/>
      <c r="B20" s="864">
        <v>0.25</v>
      </c>
      <c r="C20" s="858">
        <f>C19+1</f>
        <v>10766</v>
      </c>
      <c r="D20" s="858">
        <f>D19+1</f>
        <v>10781</v>
      </c>
      <c r="E20" s="865">
        <v>0.2</v>
      </c>
      <c r="F20" s="858">
        <f>F19+1</f>
        <v>10796</v>
      </c>
      <c r="G20" s="858">
        <f>G19+1</f>
        <v>10802</v>
      </c>
      <c r="H20" s="864">
        <v>0.25</v>
      </c>
      <c r="I20" s="858">
        <f>I19+1</f>
        <v>10808</v>
      </c>
      <c r="J20" s="858">
        <f>J19+1</f>
        <v>10823</v>
      </c>
      <c r="K20" s="865">
        <v>0.3</v>
      </c>
      <c r="L20" s="858">
        <f>L19+1</f>
        <v>10838</v>
      </c>
      <c r="M20" s="858">
        <f>M19+1</f>
        <v>10845</v>
      </c>
      <c r="N20" s="484"/>
      <c r="O20" s="484"/>
    </row>
    <row r="21" spans="1:15" ht="12.75" customHeight="1">
      <c r="A21" s="628"/>
      <c r="B21" s="864">
        <v>0.3</v>
      </c>
      <c r="C21" s="858">
        <f t="shared" ref="C21:D28" si="3">C20+1</f>
        <v>10767</v>
      </c>
      <c r="D21" s="858">
        <f t="shared" si="3"/>
        <v>10782</v>
      </c>
      <c r="E21" s="865">
        <v>0.5</v>
      </c>
      <c r="F21" s="858">
        <f t="shared" ref="F21:G23" si="4">F20+1</f>
        <v>10797</v>
      </c>
      <c r="G21" s="858">
        <f t="shared" si="4"/>
        <v>10803</v>
      </c>
      <c r="H21" s="864">
        <v>0.3</v>
      </c>
      <c r="I21" s="858">
        <f t="shared" ref="I21:J29" si="5">I20+1</f>
        <v>10809</v>
      </c>
      <c r="J21" s="858">
        <f t="shared" si="5"/>
        <v>10824</v>
      </c>
      <c r="K21" s="865">
        <v>0.5</v>
      </c>
      <c r="L21" s="858">
        <f t="shared" ref="L21:L24" si="6">L20+1</f>
        <v>10839</v>
      </c>
      <c r="M21" s="858">
        <f t="shared" ref="M21:M24" si="7">M20+1</f>
        <v>10846</v>
      </c>
      <c r="N21" s="484"/>
      <c r="O21" s="484"/>
    </row>
    <row r="22" spans="1:15" ht="12.75" customHeight="1">
      <c r="A22" s="628"/>
      <c r="B22" s="864">
        <v>0.35</v>
      </c>
      <c r="C22" s="858">
        <f t="shared" si="3"/>
        <v>10768</v>
      </c>
      <c r="D22" s="858">
        <f t="shared" si="3"/>
        <v>10783</v>
      </c>
      <c r="E22" s="865">
        <v>1</v>
      </c>
      <c r="F22" s="858">
        <f t="shared" si="4"/>
        <v>10798</v>
      </c>
      <c r="G22" s="858">
        <f t="shared" si="4"/>
        <v>10804</v>
      </c>
      <c r="H22" s="864">
        <v>0.35</v>
      </c>
      <c r="I22" s="858">
        <f t="shared" si="5"/>
        <v>10810</v>
      </c>
      <c r="J22" s="858">
        <f t="shared" si="5"/>
        <v>10825</v>
      </c>
      <c r="K22" s="865">
        <v>1</v>
      </c>
      <c r="L22" s="858">
        <f t="shared" si="6"/>
        <v>10840</v>
      </c>
      <c r="M22" s="858">
        <f t="shared" si="7"/>
        <v>10847</v>
      </c>
      <c r="N22" s="484"/>
      <c r="O22" s="484"/>
    </row>
    <row r="23" spans="1:15" ht="14.4">
      <c r="A23" s="628"/>
      <c r="B23" s="864">
        <v>0.4</v>
      </c>
      <c r="C23" s="858">
        <f t="shared" si="3"/>
        <v>10769</v>
      </c>
      <c r="D23" s="858">
        <f t="shared" si="3"/>
        <v>10784</v>
      </c>
      <c r="E23" s="865">
        <v>1.5</v>
      </c>
      <c r="F23" s="858">
        <f t="shared" si="4"/>
        <v>10799</v>
      </c>
      <c r="G23" s="858">
        <f t="shared" si="4"/>
        <v>10805</v>
      </c>
      <c r="H23" s="864">
        <v>0.4</v>
      </c>
      <c r="I23" s="858">
        <f t="shared" si="5"/>
        <v>10811</v>
      </c>
      <c r="J23" s="858">
        <f t="shared" si="5"/>
        <v>10826</v>
      </c>
      <c r="K23" s="865">
        <v>1.5</v>
      </c>
      <c r="L23" s="858">
        <f t="shared" si="6"/>
        <v>10841</v>
      </c>
      <c r="M23" s="858">
        <f t="shared" si="7"/>
        <v>10848</v>
      </c>
      <c r="N23" s="484"/>
      <c r="O23" s="484"/>
    </row>
    <row r="24" spans="1:15" ht="14.4">
      <c r="A24" s="628"/>
      <c r="B24" s="864">
        <v>0.45</v>
      </c>
      <c r="C24" s="858">
        <f t="shared" si="3"/>
        <v>10770</v>
      </c>
      <c r="D24" s="858">
        <f t="shared" si="3"/>
        <v>10785</v>
      </c>
      <c r="E24" s="866"/>
      <c r="F24" s="867"/>
      <c r="G24" s="868"/>
      <c r="H24" s="864">
        <v>0.45</v>
      </c>
      <c r="I24" s="858">
        <f t="shared" si="5"/>
        <v>10812</v>
      </c>
      <c r="J24" s="858">
        <f t="shared" si="5"/>
        <v>10827</v>
      </c>
      <c r="K24" s="869" t="s">
        <v>724</v>
      </c>
      <c r="L24" s="858">
        <f t="shared" si="6"/>
        <v>10842</v>
      </c>
      <c r="M24" s="858">
        <f t="shared" si="7"/>
        <v>10849</v>
      </c>
    </row>
    <row r="25" spans="1:15" ht="12.75" customHeight="1">
      <c r="A25" s="628"/>
      <c r="B25" s="864">
        <v>0.5</v>
      </c>
      <c r="C25" s="858">
        <f t="shared" si="3"/>
        <v>10771</v>
      </c>
      <c r="D25" s="858">
        <f t="shared" si="3"/>
        <v>10786</v>
      </c>
      <c r="E25" s="866"/>
      <c r="F25" s="867"/>
      <c r="G25" s="868"/>
      <c r="H25" s="864">
        <v>0.5</v>
      </c>
      <c r="I25" s="858">
        <f t="shared" si="5"/>
        <v>10813</v>
      </c>
      <c r="J25" s="858">
        <f t="shared" si="5"/>
        <v>10828</v>
      </c>
      <c r="K25" s="880" t="s">
        <v>725</v>
      </c>
      <c r="L25" s="858">
        <v>11025</v>
      </c>
      <c r="M25" s="858">
        <v>11030</v>
      </c>
    </row>
    <row r="26" spans="1:15" ht="12.75" customHeight="1">
      <c r="A26" s="628"/>
      <c r="B26" s="864">
        <v>0.6</v>
      </c>
      <c r="C26" s="858">
        <f t="shared" si="3"/>
        <v>10772</v>
      </c>
      <c r="D26" s="858">
        <f t="shared" si="3"/>
        <v>10787</v>
      </c>
      <c r="E26" s="866"/>
      <c r="F26" s="867"/>
      <c r="G26" s="868"/>
      <c r="H26" s="864">
        <v>0.6</v>
      </c>
      <c r="I26" s="858">
        <f t="shared" si="5"/>
        <v>10814</v>
      </c>
      <c r="J26" s="858">
        <f t="shared" si="5"/>
        <v>10829</v>
      </c>
      <c r="K26" s="880" t="s">
        <v>726</v>
      </c>
      <c r="L26" s="858">
        <v>10891</v>
      </c>
      <c r="M26" s="858">
        <v>10892</v>
      </c>
    </row>
    <row r="27" spans="1:15" ht="12.75" customHeight="1">
      <c r="A27" s="628"/>
      <c r="B27" s="864">
        <v>0.7</v>
      </c>
      <c r="C27" s="858">
        <f t="shared" si="3"/>
        <v>10773</v>
      </c>
      <c r="D27" s="858">
        <f t="shared" si="3"/>
        <v>10788</v>
      </c>
      <c r="E27" s="866"/>
      <c r="F27" s="867"/>
      <c r="G27" s="868"/>
      <c r="H27" s="864">
        <v>0.7</v>
      </c>
      <c r="I27" s="858">
        <f t="shared" si="5"/>
        <v>10815</v>
      </c>
      <c r="J27" s="858">
        <f t="shared" si="5"/>
        <v>10830</v>
      </c>
      <c r="K27" s="880" t="s">
        <v>727</v>
      </c>
      <c r="L27" s="858">
        <v>11026</v>
      </c>
      <c r="M27" s="858">
        <v>11031</v>
      </c>
    </row>
    <row r="28" spans="1:15" ht="12.75" customHeight="1">
      <c r="A28" s="628"/>
      <c r="B28" s="864">
        <v>0.75</v>
      </c>
      <c r="C28" s="858">
        <f t="shared" si="3"/>
        <v>10774</v>
      </c>
      <c r="D28" s="858">
        <f t="shared" si="3"/>
        <v>10789</v>
      </c>
      <c r="E28" s="866"/>
      <c r="F28" s="867"/>
      <c r="G28" s="868"/>
      <c r="H28" s="864">
        <v>0.75</v>
      </c>
      <c r="I28" s="858">
        <f t="shared" si="5"/>
        <v>10816</v>
      </c>
      <c r="J28" s="858">
        <f t="shared" si="5"/>
        <v>10831</v>
      </c>
      <c r="K28" s="880" t="s">
        <v>728</v>
      </c>
      <c r="L28" s="858">
        <v>10893</v>
      </c>
      <c r="M28" s="858">
        <v>10894</v>
      </c>
    </row>
    <row r="29" spans="1:15" ht="12.75" customHeight="1">
      <c r="A29" s="628"/>
      <c r="B29" s="864">
        <v>0.85</v>
      </c>
      <c r="C29" s="858">
        <f>C28+1</f>
        <v>10775</v>
      </c>
      <c r="D29" s="858">
        <f t="shared" ref="D29" si="8">D28+1</f>
        <v>10790</v>
      </c>
      <c r="E29" s="866"/>
      <c r="F29" s="867"/>
      <c r="G29" s="868"/>
      <c r="H29" s="864">
        <v>0.85</v>
      </c>
      <c r="I29" s="858">
        <f t="shared" si="5"/>
        <v>10817</v>
      </c>
      <c r="J29" s="858">
        <f t="shared" si="5"/>
        <v>10832</v>
      </c>
      <c r="K29" s="880" t="s">
        <v>729</v>
      </c>
      <c r="L29" s="858">
        <v>10895</v>
      </c>
      <c r="M29" s="858">
        <v>10896</v>
      </c>
    </row>
    <row r="30" spans="1:15" ht="12.75" customHeight="1">
      <c r="A30" s="628"/>
      <c r="B30" s="864">
        <v>1</v>
      </c>
      <c r="C30" s="858">
        <f>C29+1</f>
        <v>10776</v>
      </c>
      <c r="D30" s="858">
        <f>D29+1</f>
        <v>10791</v>
      </c>
      <c r="E30" s="866"/>
      <c r="F30" s="867"/>
      <c r="G30" s="868"/>
      <c r="H30" s="864">
        <v>1</v>
      </c>
      <c r="I30" s="858">
        <f t="shared" ref="I30:J32" si="9">I29+1</f>
        <v>10818</v>
      </c>
      <c r="J30" s="858">
        <f t="shared" si="9"/>
        <v>10833</v>
      </c>
      <c r="K30" s="880" t="s">
        <v>730</v>
      </c>
      <c r="L30" s="858">
        <v>10897</v>
      </c>
      <c r="M30" s="858">
        <v>10898</v>
      </c>
    </row>
    <row r="31" spans="1:15" ht="12.75" customHeight="1">
      <c r="A31" s="628"/>
      <c r="B31" s="864">
        <v>1.05</v>
      </c>
      <c r="C31" s="858">
        <f>C30+1</f>
        <v>10777</v>
      </c>
      <c r="D31" s="858">
        <f>D30+1</f>
        <v>10792</v>
      </c>
      <c r="E31" s="866"/>
      <c r="F31" s="867"/>
      <c r="G31" s="868"/>
      <c r="H31" s="864">
        <v>1.05</v>
      </c>
      <c r="I31" s="858">
        <f t="shared" si="9"/>
        <v>10819</v>
      </c>
      <c r="J31" s="858">
        <f t="shared" si="9"/>
        <v>10834</v>
      </c>
      <c r="K31" s="880" t="s">
        <v>731</v>
      </c>
      <c r="L31" s="858">
        <v>11027</v>
      </c>
      <c r="M31" s="858">
        <v>11032</v>
      </c>
    </row>
    <row r="32" spans="1:15" ht="12.75" customHeight="1">
      <c r="A32" s="628"/>
      <c r="B32" s="864">
        <v>1.5</v>
      </c>
      <c r="C32" s="858">
        <f>C31+1</f>
        <v>10778</v>
      </c>
      <c r="D32" s="858">
        <f>D31+1</f>
        <v>10793</v>
      </c>
      <c r="E32" s="866"/>
      <c r="F32" s="867"/>
      <c r="G32" s="868"/>
      <c r="H32" s="864">
        <v>1.5</v>
      </c>
      <c r="I32" s="858">
        <f t="shared" si="9"/>
        <v>10820</v>
      </c>
      <c r="J32" s="858">
        <f t="shared" si="9"/>
        <v>10835</v>
      </c>
      <c r="K32" s="880" t="s">
        <v>732</v>
      </c>
      <c r="L32" s="858">
        <v>10899</v>
      </c>
      <c r="M32" s="858">
        <v>10900</v>
      </c>
    </row>
    <row r="33" spans="1:15" ht="12.75" customHeight="1">
      <c r="A33" s="628"/>
      <c r="B33" s="867"/>
      <c r="C33" s="867"/>
      <c r="D33" s="867"/>
      <c r="E33" s="867"/>
      <c r="F33" s="867"/>
      <c r="G33" s="867"/>
      <c r="H33" s="867"/>
      <c r="I33" s="867"/>
      <c r="J33" s="867"/>
      <c r="K33" s="880" t="s">
        <v>733</v>
      </c>
      <c r="L33" s="858">
        <v>10901</v>
      </c>
      <c r="M33" s="858">
        <v>10902</v>
      </c>
    </row>
    <row r="34" spans="1:15" ht="12.75" customHeight="1">
      <c r="A34" s="628"/>
      <c r="B34" s="867"/>
      <c r="C34" s="867"/>
      <c r="D34" s="867"/>
      <c r="E34" s="867"/>
      <c r="F34" s="867"/>
      <c r="G34" s="867"/>
      <c r="H34" s="867"/>
      <c r="I34" s="867"/>
      <c r="J34" s="867"/>
      <c r="K34" s="880" t="s">
        <v>734</v>
      </c>
      <c r="L34" s="858">
        <v>10903</v>
      </c>
      <c r="M34" s="858">
        <v>10904</v>
      </c>
    </row>
    <row r="35" spans="1:15" ht="12.75" customHeight="1">
      <c r="A35" s="628"/>
      <c r="B35" s="867"/>
      <c r="C35" s="867"/>
      <c r="D35" s="867"/>
      <c r="E35" s="867"/>
      <c r="F35" s="867"/>
      <c r="G35" s="867"/>
      <c r="H35" s="867"/>
      <c r="I35" s="867"/>
      <c r="J35" s="867"/>
      <c r="K35" s="880" t="s">
        <v>735</v>
      </c>
      <c r="L35" s="858">
        <v>10905</v>
      </c>
      <c r="M35" s="858">
        <v>10906</v>
      </c>
    </row>
    <row r="36" spans="1:15" ht="12.75" customHeight="1">
      <c r="A36" s="628"/>
      <c r="B36" s="867"/>
      <c r="C36" s="867"/>
      <c r="D36" s="867"/>
      <c r="E36" s="867"/>
      <c r="F36" s="867"/>
      <c r="G36" s="867"/>
      <c r="H36" s="867"/>
      <c r="I36" s="867"/>
      <c r="J36" s="867"/>
      <c r="K36" s="880" t="s">
        <v>736</v>
      </c>
      <c r="L36" s="858">
        <v>11028</v>
      </c>
      <c r="M36" s="858">
        <v>11033</v>
      </c>
    </row>
    <row r="37" spans="1:15" ht="12.75" customHeight="1">
      <c r="A37" s="628"/>
      <c r="B37" s="867"/>
      <c r="C37" s="867"/>
      <c r="D37" s="867"/>
      <c r="E37" s="867"/>
      <c r="F37" s="867"/>
      <c r="G37" s="867"/>
      <c r="H37" s="867"/>
      <c r="I37" s="867"/>
      <c r="J37" s="867"/>
      <c r="K37" s="880" t="s">
        <v>737</v>
      </c>
      <c r="L37" s="858">
        <v>10907</v>
      </c>
      <c r="M37" s="858">
        <v>10908</v>
      </c>
    </row>
    <row r="38" spans="1:15" ht="12.75" customHeight="1">
      <c r="A38" s="628"/>
      <c r="B38" s="867"/>
      <c r="C38" s="867"/>
      <c r="D38" s="867"/>
      <c r="E38" s="867"/>
      <c r="F38" s="867"/>
      <c r="G38" s="867"/>
      <c r="H38" s="867"/>
      <c r="I38" s="867"/>
      <c r="J38" s="867"/>
      <c r="K38" s="880" t="s">
        <v>738</v>
      </c>
      <c r="L38" s="858">
        <v>11029</v>
      </c>
      <c r="M38" s="858">
        <v>11034</v>
      </c>
    </row>
    <row r="39" spans="1:15" ht="12.75" customHeight="1">
      <c r="A39" s="628"/>
      <c r="B39" s="865" t="s">
        <v>280</v>
      </c>
      <c r="C39" s="858">
        <f>C32+1</f>
        <v>10779</v>
      </c>
      <c r="D39" s="858">
        <f>D32+1</f>
        <v>10794</v>
      </c>
      <c r="E39" s="865" t="s">
        <v>280</v>
      </c>
      <c r="F39" s="858">
        <f>F23+1</f>
        <v>10800</v>
      </c>
      <c r="G39" s="858">
        <f>G23+1</f>
        <v>10806</v>
      </c>
      <c r="H39" s="865" t="s">
        <v>280</v>
      </c>
      <c r="I39" s="858">
        <f>I32+1</f>
        <v>10821</v>
      </c>
      <c r="J39" s="858">
        <f>J32+1</f>
        <v>10836</v>
      </c>
      <c r="K39" s="865" t="s">
        <v>280</v>
      </c>
      <c r="L39" s="858">
        <f>L24+1</f>
        <v>10843</v>
      </c>
      <c r="M39" s="858">
        <f>M24+1</f>
        <v>10850</v>
      </c>
    </row>
    <row r="40" spans="1:15" ht="14.4">
      <c r="A40" s="628"/>
      <c r="K40" s="484"/>
      <c r="L40" s="484"/>
    </row>
    <row r="41" spans="1:15" ht="14.4">
      <c r="A41" s="628"/>
      <c r="K41" s="484"/>
      <c r="L41" s="484"/>
    </row>
    <row r="42" spans="1:15" ht="12.75" customHeight="1">
      <c r="A42" s="628"/>
    </row>
    <row r="43" spans="1:15" ht="12.75" customHeight="1">
      <c r="A43" s="628"/>
      <c r="B43" s="859" t="s">
        <v>739</v>
      </c>
      <c r="C43" s="485"/>
      <c r="D43" s="485"/>
      <c r="E43" s="485"/>
      <c r="F43" s="485"/>
      <c r="G43" s="485"/>
      <c r="H43" s="485"/>
      <c r="I43" s="485"/>
      <c r="J43" s="485"/>
      <c r="K43" s="485"/>
      <c r="L43" s="485"/>
      <c r="M43" s="485"/>
    </row>
    <row r="44" spans="1:15" ht="12.75" customHeight="1">
      <c r="A44" s="628"/>
      <c r="B44" s="860"/>
      <c r="C44" s="485"/>
      <c r="D44" s="485"/>
      <c r="E44" s="485"/>
      <c r="F44" s="485"/>
      <c r="G44" s="485"/>
      <c r="H44" s="485"/>
      <c r="I44" s="485"/>
      <c r="J44" s="485"/>
      <c r="K44" s="485"/>
      <c r="L44" s="485"/>
      <c r="M44" s="485"/>
      <c r="N44" s="484"/>
      <c r="O44" s="484"/>
    </row>
    <row r="45" spans="1:15" ht="12.75" customHeight="1">
      <c r="A45" s="628"/>
      <c r="B45" s="629"/>
      <c r="C45" s="485"/>
      <c r="D45" s="485"/>
      <c r="E45" s="485"/>
      <c r="F45" s="485"/>
      <c r="G45" s="485"/>
      <c r="H45" s="485"/>
      <c r="I45" s="485"/>
      <c r="J45" s="485"/>
      <c r="K45" s="485"/>
      <c r="L45" s="485"/>
      <c r="M45" s="485"/>
      <c r="N45" s="484"/>
      <c r="O45" s="484"/>
    </row>
    <row r="46" spans="1:15" ht="12.75" customHeight="1">
      <c r="A46" s="628"/>
      <c r="B46" s="861" t="s">
        <v>740</v>
      </c>
      <c r="C46" s="859"/>
      <c r="D46" s="859"/>
      <c r="E46" s="859"/>
      <c r="F46" s="859"/>
      <c r="G46" s="859"/>
      <c r="H46" s="859"/>
      <c r="I46" s="859"/>
      <c r="J46" s="859"/>
      <c r="K46" s="859"/>
      <c r="L46" s="859"/>
      <c r="M46" s="859"/>
      <c r="N46" s="484"/>
      <c r="O46" s="484"/>
    </row>
    <row r="47" spans="1:15" ht="12.75" customHeight="1">
      <c r="A47" s="628"/>
      <c r="B47" s="1551" t="s">
        <v>705</v>
      </c>
      <c r="C47" s="1552"/>
      <c r="D47" s="1552"/>
      <c r="E47" s="1552"/>
      <c r="F47" s="1553"/>
      <c r="G47" s="862"/>
      <c r="H47" s="1551" t="s">
        <v>706</v>
      </c>
      <c r="I47" s="1552"/>
      <c r="J47" s="1552"/>
      <c r="K47" s="1552"/>
      <c r="L47" s="1552"/>
      <c r="M47" s="1553"/>
      <c r="N47" s="484"/>
      <c r="O47" s="484"/>
    </row>
    <row r="48" spans="1:15" ht="12.75" customHeight="1">
      <c r="A48" s="628"/>
      <c r="B48" s="1548" t="s">
        <v>741</v>
      </c>
      <c r="C48" s="1548"/>
      <c r="D48" s="1548"/>
      <c r="E48" s="1548" t="s">
        <v>705</v>
      </c>
      <c r="F48" s="1548"/>
      <c r="G48" s="862"/>
      <c r="H48" s="1549" t="s">
        <v>742</v>
      </c>
      <c r="I48" s="1551" t="s">
        <v>741</v>
      </c>
      <c r="J48" s="1552"/>
      <c r="K48" s="1553"/>
      <c r="L48" s="1551" t="s">
        <v>706</v>
      </c>
      <c r="M48" s="1553"/>
      <c r="N48" s="484"/>
      <c r="O48" s="484"/>
    </row>
    <row r="49" spans="1:15" s="653" customFormat="1" ht="61.2">
      <c r="A49" s="651"/>
      <c r="B49" s="863" t="s">
        <v>743</v>
      </c>
      <c r="C49" s="863" t="s">
        <v>744</v>
      </c>
      <c r="D49" s="863" t="s">
        <v>721</v>
      </c>
      <c r="E49" s="863" t="s">
        <v>745</v>
      </c>
      <c r="F49" s="863" t="s">
        <v>746</v>
      </c>
      <c r="G49" s="870"/>
      <c r="H49" s="1550"/>
      <c r="I49" s="863" t="s">
        <v>743</v>
      </c>
      <c r="J49" s="863" t="s">
        <v>747</v>
      </c>
      <c r="K49" s="863" t="s">
        <v>721</v>
      </c>
      <c r="L49" s="863" t="s">
        <v>745</v>
      </c>
      <c r="M49" s="863" t="s">
        <v>746</v>
      </c>
      <c r="N49" s="652"/>
      <c r="O49" s="652"/>
    </row>
    <row r="50" spans="1:15" ht="14.4">
      <c r="A50" s="628"/>
      <c r="B50" s="858">
        <f>M39+1</f>
        <v>10851</v>
      </c>
      <c r="C50" s="858">
        <f>B50+1</f>
        <v>10852</v>
      </c>
      <c r="D50" s="858">
        <f t="shared" ref="D50:F50" si="10">C50+1</f>
        <v>10853</v>
      </c>
      <c r="E50" s="858">
        <f>D50+1</f>
        <v>10854</v>
      </c>
      <c r="F50" s="858">
        <f t="shared" si="10"/>
        <v>10855</v>
      </c>
      <c r="G50" s="862"/>
      <c r="H50" s="871" t="s">
        <v>748</v>
      </c>
      <c r="I50" s="858">
        <f>F50+1</f>
        <v>10856</v>
      </c>
      <c r="J50" s="858">
        <f>I52+1</f>
        <v>10859</v>
      </c>
      <c r="K50" s="858">
        <f>J52+1</f>
        <v>10862</v>
      </c>
      <c r="L50" s="858">
        <f t="shared" ref="L50:M50" si="11">K52+1</f>
        <v>10865</v>
      </c>
      <c r="M50" s="858">
        <f t="shared" si="11"/>
        <v>10868</v>
      </c>
      <c r="N50" s="484"/>
      <c r="O50" s="484"/>
    </row>
    <row r="51" spans="1:15" ht="14.4">
      <c r="A51" s="628"/>
      <c r="B51" s="859"/>
      <c r="C51" s="872"/>
      <c r="D51" s="872"/>
      <c r="E51" s="873"/>
      <c r="F51" s="872"/>
      <c r="G51" s="872"/>
      <c r="H51" s="871" t="s">
        <v>749</v>
      </c>
      <c r="I51" s="858">
        <f>I50+1</f>
        <v>10857</v>
      </c>
      <c r="J51" s="858">
        <f t="shared" ref="J51:M52" si="12">J50+1</f>
        <v>10860</v>
      </c>
      <c r="K51" s="858">
        <f t="shared" si="12"/>
        <v>10863</v>
      </c>
      <c r="L51" s="858">
        <f t="shared" si="12"/>
        <v>10866</v>
      </c>
      <c r="M51" s="858">
        <f t="shared" si="12"/>
        <v>10869</v>
      </c>
      <c r="N51" s="484"/>
      <c r="O51" s="484"/>
    </row>
    <row r="52" spans="1:15" ht="14.4">
      <c r="A52" s="628"/>
      <c r="B52" s="859"/>
      <c r="C52" s="872"/>
      <c r="D52" s="872"/>
      <c r="E52" s="873"/>
      <c r="F52" s="872"/>
      <c r="G52" s="872"/>
      <c r="H52" s="871" t="s">
        <v>280</v>
      </c>
      <c r="I52" s="858">
        <f>I51+1</f>
        <v>10858</v>
      </c>
      <c r="J52" s="858">
        <f t="shared" si="12"/>
        <v>10861</v>
      </c>
      <c r="K52" s="858">
        <f t="shared" si="12"/>
        <v>10864</v>
      </c>
      <c r="L52" s="858">
        <f t="shared" si="12"/>
        <v>10867</v>
      </c>
      <c r="M52" s="858">
        <f t="shared" si="12"/>
        <v>10870</v>
      </c>
      <c r="N52" s="484"/>
      <c r="O52" s="484"/>
    </row>
    <row r="53" spans="1:15" ht="14.4">
      <c r="A53" s="628"/>
      <c r="B53" s="859" t="s">
        <v>750</v>
      </c>
      <c r="C53" s="872"/>
      <c r="D53" s="872"/>
      <c r="E53" s="873"/>
      <c r="F53" s="872"/>
      <c r="G53" s="872"/>
      <c r="H53" s="859"/>
      <c r="I53" s="862"/>
      <c r="J53" s="862"/>
      <c r="K53" s="862"/>
      <c r="L53" s="862"/>
      <c r="M53" s="862"/>
      <c r="N53" s="484"/>
      <c r="O53" s="484"/>
    </row>
    <row r="54" spans="1:15" ht="12.75" customHeight="1">
      <c r="A54" s="628"/>
      <c r="B54" s="628"/>
      <c r="C54" s="628"/>
      <c r="D54" s="628"/>
      <c r="E54" s="628"/>
      <c r="F54" s="628"/>
      <c r="G54" s="628"/>
      <c r="H54" s="628"/>
      <c r="I54" s="628"/>
      <c r="J54" s="628"/>
      <c r="K54" s="628"/>
      <c r="L54" s="628"/>
      <c r="M54" s="628"/>
    </row>
    <row r="55" spans="1:15" ht="12.75" customHeight="1">
      <c r="A55" s="628"/>
      <c r="B55" s="861" t="s">
        <v>751</v>
      </c>
      <c r="C55" s="859"/>
      <c r="D55" s="859"/>
      <c r="E55" s="859"/>
      <c r="F55" s="859"/>
      <c r="G55" s="859"/>
      <c r="H55" s="859"/>
      <c r="I55" s="859"/>
      <c r="J55" s="859"/>
      <c r="K55" s="859"/>
      <c r="L55" s="859"/>
      <c r="M55" s="859"/>
      <c r="N55" s="484"/>
      <c r="O55" s="484"/>
    </row>
    <row r="56" spans="1:15" ht="12.75" customHeight="1">
      <c r="A56" s="628"/>
      <c r="B56" s="1551" t="s">
        <v>705</v>
      </c>
      <c r="C56" s="1552"/>
      <c r="D56" s="1552"/>
      <c r="E56" s="1552"/>
      <c r="F56" s="1553"/>
      <c r="G56" s="862"/>
      <c r="H56" s="1551" t="s">
        <v>706</v>
      </c>
      <c r="I56" s="1552"/>
      <c r="J56" s="1552"/>
      <c r="K56" s="1552"/>
      <c r="L56" s="1552"/>
      <c r="M56" s="1553"/>
      <c r="N56" s="484"/>
      <c r="O56" s="484"/>
    </row>
    <row r="57" spans="1:15" ht="12.75" customHeight="1">
      <c r="A57" s="628"/>
      <c r="B57" s="1548" t="s">
        <v>741</v>
      </c>
      <c r="C57" s="1548"/>
      <c r="D57" s="1548"/>
      <c r="E57" s="1548" t="s">
        <v>705</v>
      </c>
      <c r="F57" s="1548"/>
      <c r="G57" s="862"/>
      <c r="H57" s="1549" t="s">
        <v>742</v>
      </c>
      <c r="I57" s="1551" t="s">
        <v>741</v>
      </c>
      <c r="J57" s="1552"/>
      <c r="K57" s="1553"/>
      <c r="L57" s="1551" t="s">
        <v>706</v>
      </c>
      <c r="M57" s="1553"/>
      <c r="N57" s="484"/>
      <c r="O57" s="484"/>
    </row>
    <row r="58" spans="1:15" s="650" customFormat="1" ht="40.799999999999997">
      <c r="A58" s="648"/>
      <c r="B58" s="863" t="s">
        <v>752</v>
      </c>
      <c r="C58" s="863" t="s">
        <v>753</v>
      </c>
      <c r="D58" s="863" t="s">
        <v>721</v>
      </c>
      <c r="E58" s="863" t="s">
        <v>754</v>
      </c>
      <c r="F58" s="863" t="s">
        <v>755</v>
      </c>
      <c r="G58" s="874"/>
      <c r="H58" s="1550"/>
      <c r="I58" s="863" t="s">
        <v>752</v>
      </c>
      <c r="J58" s="863" t="s">
        <v>753</v>
      </c>
      <c r="K58" s="863" t="s">
        <v>721</v>
      </c>
      <c r="L58" s="863" t="s">
        <v>756</v>
      </c>
      <c r="M58" s="863" t="s">
        <v>755</v>
      </c>
      <c r="N58" s="649"/>
      <c r="O58" s="649"/>
    </row>
    <row r="59" spans="1:15" ht="14.4">
      <c r="A59" s="628"/>
      <c r="B59" s="858">
        <f>M52+1</f>
        <v>10871</v>
      </c>
      <c r="C59" s="858">
        <f>B59+1</f>
        <v>10872</v>
      </c>
      <c r="D59" s="858">
        <f t="shared" ref="D59:F59" si="13">C59+1</f>
        <v>10873</v>
      </c>
      <c r="E59" s="858">
        <f t="shared" si="13"/>
        <v>10874</v>
      </c>
      <c r="F59" s="858">
        <f t="shared" si="13"/>
        <v>10875</v>
      </c>
      <c r="G59" s="862"/>
      <c r="H59" s="871" t="s">
        <v>748</v>
      </c>
      <c r="I59" s="858">
        <f>F59+1</f>
        <v>10876</v>
      </c>
      <c r="J59" s="858">
        <f>I61+1</f>
        <v>10879</v>
      </c>
      <c r="K59" s="858">
        <f>J61+1</f>
        <v>10882</v>
      </c>
      <c r="L59" s="858">
        <f t="shared" ref="L59:M59" si="14">K61+1</f>
        <v>10885</v>
      </c>
      <c r="M59" s="858">
        <f t="shared" si="14"/>
        <v>10888</v>
      </c>
      <c r="N59" s="484"/>
      <c r="O59" s="484"/>
    </row>
    <row r="60" spans="1:15" ht="14.4">
      <c r="A60" s="628"/>
      <c r="B60" s="859"/>
      <c r="C60" s="872"/>
      <c r="D60" s="872"/>
      <c r="E60" s="873"/>
      <c r="F60" s="872"/>
      <c r="G60" s="872"/>
      <c r="H60" s="871" t="s">
        <v>749</v>
      </c>
      <c r="I60" s="858">
        <f>I59+1</f>
        <v>10877</v>
      </c>
      <c r="J60" s="858">
        <f t="shared" ref="J60:J61" si="15">J59+1</f>
        <v>10880</v>
      </c>
      <c r="K60" s="858">
        <f t="shared" ref="K60:K61" si="16">K59+1</f>
        <v>10883</v>
      </c>
      <c r="L60" s="858">
        <f t="shared" ref="L60:L61" si="17">L59+1</f>
        <v>10886</v>
      </c>
      <c r="M60" s="858">
        <f t="shared" ref="M60:M61" si="18">M59+1</f>
        <v>10889</v>
      </c>
      <c r="N60" s="484"/>
      <c r="O60" s="484"/>
    </row>
    <row r="61" spans="1:15" ht="14.4">
      <c r="A61" s="628"/>
      <c r="B61" s="859"/>
      <c r="C61" s="872"/>
      <c r="D61" s="872"/>
      <c r="E61" s="873"/>
      <c r="F61" s="872"/>
      <c r="G61" s="872"/>
      <c r="H61" s="871" t="s">
        <v>280</v>
      </c>
      <c r="I61" s="858">
        <f>I60+1</f>
        <v>10878</v>
      </c>
      <c r="J61" s="858">
        <f t="shared" si="15"/>
        <v>10881</v>
      </c>
      <c r="K61" s="858">
        <f t="shared" si="16"/>
        <v>10884</v>
      </c>
      <c r="L61" s="858">
        <f t="shared" si="17"/>
        <v>10887</v>
      </c>
      <c r="M61" s="858">
        <f t="shared" si="18"/>
        <v>10890</v>
      </c>
      <c r="N61" s="484"/>
      <c r="O61" s="484"/>
    </row>
    <row r="62" spans="1:15" ht="14.4">
      <c r="A62" s="628"/>
      <c r="B62" s="859" t="s">
        <v>757</v>
      </c>
      <c r="C62" s="872"/>
      <c r="D62" s="872"/>
      <c r="E62" s="873"/>
      <c r="F62" s="872"/>
      <c r="G62" s="872"/>
      <c r="H62" s="859"/>
      <c r="I62" s="862"/>
      <c r="J62" s="862"/>
      <c r="K62" s="862"/>
      <c r="L62" s="862"/>
      <c r="M62" s="862"/>
      <c r="N62" s="484"/>
      <c r="O62" s="484"/>
    </row>
    <row r="63" spans="1:15" ht="12.75" customHeight="1">
      <c r="B63" s="484"/>
      <c r="C63" s="484"/>
      <c r="D63" s="484"/>
      <c r="E63" s="484"/>
      <c r="F63" s="484"/>
      <c r="G63" s="484"/>
      <c r="H63" s="484"/>
      <c r="I63" s="484"/>
      <c r="J63" s="484"/>
      <c r="K63" s="484"/>
      <c r="L63" s="484"/>
      <c r="M63" s="484"/>
      <c r="N63" s="484"/>
      <c r="O63" s="484"/>
    </row>
  </sheetData>
  <customSheetViews>
    <customSheetView guid="{322AC775-AF01-45AA-8A10-37DBB67FD782}" showPageBreaks="1" view="pageBreakPreview" topLeftCell="A16">
      <selection activeCell="M34" sqref="M34"/>
      <pageMargins left="0" right="0" top="0" bottom="0" header="0" footer="0"/>
      <pageSetup scale="61" orientation="portrait" r:id="rId1"/>
      <headerFooter alignWithMargins="0">
        <oddHeader>&amp;C
&amp;R&amp;9 PROTECTED B WHEN COMPLETED</oddHeader>
        <oddFooter>&amp;L&amp;9&amp;F&amp;C&amp;9 Schedule &amp;A&amp;R&amp;9                               p. &amp;P / &amp;N</oddFooter>
      </headerFooter>
    </customSheetView>
  </customSheetViews>
  <mergeCells count="28">
    <mergeCell ref="H47:M47"/>
    <mergeCell ref="H56:M56"/>
    <mergeCell ref="B47:F47"/>
    <mergeCell ref="E48:F48"/>
    <mergeCell ref="I48:K48"/>
    <mergeCell ref="L48:M48"/>
    <mergeCell ref="H48:H49"/>
    <mergeCell ref="B56:F56"/>
    <mergeCell ref="A2:C2"/>
    <mergeCell ref="B17:D17"/>
    <mergeCell ref="E17:G17"/>
    <mergeCell ref="K17:M17"/>
    <mergeCell ref="H17:J17"/>
    <mergeCell ref="B16:G16"/>
    <mergeCell ref="H16:M16"/>
    <mergeCell ref="J6:L6"/>
    <mergeCell ref="B6:C7"/>
    <mergeCell ref="B9:B11"/>
    <mergeCell ref="B8:C8"/>
    <mergeCell ref="B12:C12"/>
    <mergeCell ref="D6:F6"/>
    <mergeCell ref="G6:I6"/>
    <mergeCell ref="E57:F57"/>
    <mergeCell ref="H57:H58"/>
    <mergeCell ref="I57:K57"/>
    <mergeCell ref="L57:M57"/>
    <mergeCell ref="B48:D48"/>
    <mergeCell ref="B57:D57"/>
  </mergeCells>
  <hyperlinks>
    <hyperlink ref="A2" location="Schedule_Listing" display="Return to Shedule Listing" xr:uid="{00000000-0004-0000-0A00-000000000000}"/>
    <hyperlink ref="A2:C2" location="'Schedule Listing '!A1" display="Return to Schedule Listing" xr:uid="{00000000-0004-0000-0A00-000001000000}"/>
  </hyperlinks>
  <pageMargins left="0.47244094488188981" right="0.35433070866141736" top="0.74803149606299213" bottom="0.51181102362204722" header="0.31496062992125984" footer="0.31496062992125984"/>
  <pageSetup scale="61"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7"/>
  <sheetViews>
    <sheetView showGridLines="0" zoomScaleNormal="100" zoomScaleSheetLayoutView="100" workbookViewId="0">
      <selection activeCell="G24" sqref="G24"/>
    </sheetView>
  </sheetViews>
  <sheetFormatPr defaultColWidth="9.1015625" defaultRowHeight="14.4"/>
  <cols>
    <col min="1" max="1" width="16.89453125" style="541" customWidth="1"/>
    <col min="2" max="2" width="18.5234375" style="541" customWidth="1"/>
    <col min="3" max="3" width="15.89453125" style="541" customWidth="1"/>
    <col min="4" max="4" width="2" style="541" customWidth="1"/>
    <col min="5" max="5" width="14.41796875" style="541" customWidth="1"/>
    <col min="6" max="6" width="1.41796875" style="541" customWidth="1"/>
    <col min="7" max="7" width="16.5234375" style="541" customWidth="1"/>
    <col min="8" max="8" width="10.1015625" style="541" customWidth="1"/>
    <col min="9" max="16384" width="9.1015625" style="541"/>
  </cols>
  <sheetData>
    <row r="1" spans="1:12" s="539" customFormat="1" ht="33" customHeight="1">
      <c r="A1" s="1559" t="s">
        <v>758</v>
      </c>
      <c r="B1" s="1559"/>
      <c r="C1" s="1559"/>
      <c r="D1" s="1559"/>
      <c r="E1" s="1559"/>
      <c r="F1" s="1559"/>
      <c r="G1" s="1559"/>
    </row>
    <row r="2" spans="1:12" s="539" customFormat="1" ht="12.75" customHeight="1">
      <c r="A2" s="1536" t="s">
        <v>137</v>
      </c>
      <c r="B2" s="1538"/>
      <c r="C2" s="540"/>
      <c r="D2" s="540"/>
      <c r="E2" s="540"/>
      <c r="F2" s="540"/>
      <c r="G2" s="540"/>
      <c r="H2" s="540"/>
      <c r="I2" s="540"/>
      <c r="J2" s="540"/>
    </row>
    <row r="3" spans="1:12" s="539" customFormat="1" ht="12.75" customHeight="1">
      <c r="A3" s="754" t="s">
        <v>138</v>
      </c>
      <c r="B3" s="875"/>
      <c r="C3" s="875"/>
      <c r="D3" s="875"/>
      <c r="E3" s="875"/>
      <c r="F3" s="875"/>
      <c r="G3" s="875"/>
      <c r="H3" s="540"/>
      <c r="I3" s="540"/>
      <c r="J3" s="540"/>
    </row>
    <row r="4" spans="1:12" ht="15.3">
      <c r="A4" s="811"/>
      <c r="B4" s="811"/>
      <c r="C4" s="811"/>
      <c r="D4" s="811"/>
      <c r="E4" s="811"/>
      <c r="F4" s="811"/>
      <c r="G4" s="876" t="s">
        <v>759</v>
      </c>
    </row>
    <row r="5" spans="1:12" s="542" customFormat="1" ht="59.25" customHeight="1">
      <c r="A5" s="877" t="s">
        <v>760</v>
      </c>
      <c r="B5" s="877" t="s">
        <v>761</v>
      </c>
      <c r="C5" s="877" t="s">
        <v>762</v>
      </c>
      <c r="D5" s="859"/>
      <c r="E5" s="877" t="s">
        <v>763</v>
      </c>
      <c r="F5" s="859"/>
      <c r="G5" s="877" t="s">
        <v>764</v>
      </c>
    </row>
    <row r="6" spans="1:12" s="542" customFormat="1" ht="10.199999999999999">
      <c r="A6" s="872" t="s">
        <v>282</v>
      </c>
      <c r="B6" s="872" t="s">
        <v>283</v>
      </c>
      <c r="C6" s="872" t="s">
        <v>284</v>
      </c>
      <c r="D6" s="859"/>
      <c r="E6" s="873" t="s">
        <v>765</v>
      </c>
      <c r="F6" s="859"/>
      <c r="G6" s="873" t="s">
        <v>766</v>
      </c>
    </row>
    <row r="7" spans="1:12" ht="12.75" customHeight="1">
      <c r="A7" s="878" t="s">
        <v>767</v>
      </c>
      <c r="B7" s="879"/>
      <c r="C7" s="879"/>
      <c r="D7" s="862"/>
      <c r="E7" s="862"/>
      <c r="F7" s="862"/>
      <c r="G7" s="862"/>
    </row>
    <row r="8" spans="1:12" ht="12.75" customHeight="1">
      <c r="A8" s="880">
        <v>0.2</v>
      </c>
      <c r="B8" s="881">
        <f>+A8/2</f>
        <v>0.1</v>
      </c>
      <c r="C8" s="882">
        <v>10928</v>
      </c>
      <c r="D8" s="862"/>
      <c r="E8" s="882">
        <v>10929</v>
      </c>
      <c r="F8" s="862"/>
      <c r="G8" s="882">
        <v>10930</v>
      </c>
      <c r="J8" s="645"/>
    </row>
    <row r="9" spans="1:12" ht="12.75" customHeight="1">
      <c r="A9" s="880">
        <v>0.25</v>
      </c>
      <c r="B9" s="881">
        <f t="shared" ref="B9:B17" si="0">+A9/2</f>
        <v>0.125</v>
      </c>
      <c r="C9" s="882">
        <v>10931</v>
      </c>
      <c r="D9" s="862"/>
      <c r="E9" s="882">
        <v>10932</v>
      </c>
      <c r="F9" s="862"/>
      <c r="G9" s="882">
        <v>10933</v>
      </c>
      <c r="L9" s="542"/>
    </row>
    <row r="10" spans="1:12" ht="12.75" customHeight="1">
      <c r="A10" s="880">
        <v>0.3</v>
      </c>
      <c r="B10" s="881">
        <f t="shared" si="0"/>
        <v>0.15</v>
      </c>
      <c r="C10" s="882">
        <v>10934</v>
      </c>
      <c r="D10" s="862"/>
      <c r="E10" s="882">
        <v>10935</v>
      </c>
      <c r="F10" s="862"/>
      <c r="G10" s="882">
        <v>10936</v>
      </c>
      <c r="L10" s="542"/>
    </row>
    <row r="11" spans="1:12" ht="12.75" customHeight="1">
      <c r="A11" s="880">
        <v>0.35</v>
      </c>
      <c r="B11" s="881">
        <f t="shared" si="0"/>
        <v>0.17499999999999999</v>
      </c>
      <c r="C11" s="882">
        <v>10937</v>
      </c>
      <c r="D11" s="862"/>
      <c r="E11" s="882">
        <v>10938</v>
      </c>
      <c r="F11" s="862"/>
      <c r="G11" s="882">
        <v>10939</v>
      </c>
      <c r="L11" s="542"/>
    </row>
    <row r="12" spans="1:12" ht="12.75" customHeight="1">
      <c r="A12" s="880">
        <v>0.4</v>
      </c>
      <c r="B12" s="881">
        <f t="shared" si="0"/>
        <v>0.2</v>
      </c>
      <c r="C12" s="882">
        <v>10940</v>
      </c>
      <c r="D12" s="862"/>
      <c r="E12" s="882">
        <v>10941</v>
      </c>
      <c r="F12" s="862"/>
      <c r="G12" s="882">
        <v>10942</v>
      </c>
    </row>
    <row r="13" spans="1:12" ht="12.75" customHeight="1">
      <c r="A13" s="880">
        <v>0.5</v>
      </c>
      <c r="B13" s="881">
        <f t="shared" si="0"/>
        <v>0.25</v>
      </c>
      <c r="C13" s="882">
        <v>10943</v>
      </c>
      <c r="D13" s="862"/>
      <c r="E13" s="882">
        <v>10944</v>
      </c>
      <c r="F13" s="862"/>
      <c r="G13" s="882">
        <v>10945</v>
      </c>
    </row>
    <row r="14" spans="1:12" ht="12.75" customHeight="1">
      <c r="A14" s="880">
        <v>0.7</v>
      </c>
      <c r="B14" s="881">
        <f t="shared" si="0"/>
        <v>0.35</v>
      </c>
      <c r="C14" s="882">
        <v>10946</v>
      </c>
      <c r="D14" s="862"/>
      <c r="E14" s="882">
        <v>10947</v>
      </c>
      <c r="F14" s="862"/>
      <c r="G14" s="882">
        <v>10948</v>
      </c>
    </row>
    <row r="15" spans="1:12" ht="12.75" customHeight="1">
      <c r="A15" s="880">
        <v>0.75</v>
      </c>
      <c r="B15" s="881">
        <f t="shared" si="0"/>
        <v>0.375</v>
      </c>
      <c r="C15" s="882">
        <v>10949</v>
      </c>
      <c r="D15" s="862"/>
      <c r="E15" s="882">
        <v>10950</v>
      </c>
      <c r="F15" s="862"/>
      <c r="G15" s="882">
        <v>10951</v>
      </c>
    </row>
    <row r="16" spans="1:12" ht="12.75" customHeight="1">
      <c r="A16" s="880">
        <v>0.85</v>
      </c>
      <c r="B16" s="881">
        <f t="shared" si="0"/>
        <v>0.42499999999999999</v>
      </c>
      <c r="C16" s="882">
        <v>17000</v>
      </c>
      <c r="D16" s="862"/>
      <c r="E16" s="882">
        <v>17001</v>
      </c>
      <c r="F16" s="862"/>
      <c r="G16" s="882">
        <v>17002</v>
      </c>
    </row>
    <row r="17" spans="1:10" ht="12.75" customHeight="1">
      <c r="A17" s="880">
        <v>1</v>
      </c>
      <c r="B17" s="881">
        <f t="shared" si="0"/>
        <v>0.5</v>
      </c>
      <c r="C17" s="882">
        <v>11083</v>
      </c>
      <c r="D17" s="862"/>
      <c r="E17" s="882">
        <v>11084</v>
      </c>
      <c r="F17" s="862"/>
      <c r="G17" s="882">
        <v>11085</v>
      </c>
    </row>
    <row r="18" spans="1:10" ht="12.75" customHeight="1">
      <c r="A18" s="883" t="s">
        <v>768</v>
      </c>
      <c r="B18" s="884"/>
      <c r="C18" s="882">
        <v>10952</v>
      </c>
      <c r="D18" s="862"/>
      <c r="E18" s="884"/>
      <c r="F18" s="862"/>
      <c r="G18" s="882">
        <v>10953</v>
      </c>
    </row>
    <row r="19" spans="1:10" ht="12.75" customHeight="1">
      <c r="A19" s="628"/>
      <c r="B19" s="628"/>
      <c r="C19" s="628"/>
      <c r="D19" s="628"/>
      <c r="E19" s="628"/>
      <c r="F19" s="628"/>
      <c r="G19" s="628"/>
    </row>
    <row r="20" spans="1:10" ht="12.75" customHeight="1">
      <c r="A20" s="878" t="s">
        <v>769</v>
      </c>
      <c r="B20" s="879"/>
      <c r="C20" s="879"/>
      <c r="D20" s="862"/>
      <c r="E20" s="862"/>
      <c r="F20" s="862"/>
      <c r="G20" s="862"/>
    </row>
    <row r="21" spans="1:10" ht="12.75" customHeight="1">
      <c r="A21" s="880">
        <v>0.3</v>
      </c>
      <c r="B21" s="881">
        <f t="shared" ref="B21:B27" si="1">+A21/2</f>
        <v>0.15</v>
      </c>
      <c r="C21" s="882">
        <v>10954</v>
      </c>
      <c r="D21" s="862"/>
      <c r="E21" s="882">
        <v>10955</v>
      </c>
      <c r="F21" s="862"/>
      <c r="G21" s="882">
        <v>10956</v>
      </c>
    </row>
    <row r="22" spans="1:10" ht="12.75" customHeight="1">
      <c r="A22" s="880">
        <v>0.35</v>
      </c>
      <c r="B22" s="881">
        <f t="shared" si="1"/>
        <v>0.17499999999999999</v>
      </c>
      <c r="C22" s="882">
        <v>10957</v>
      </c>
      <c r="D22" s="862"/>
      <c r="E22" s="882">
        <v>10958</v>
      </c>
      <c r="F22" s="862"/>
      <c r="G22" s="882">
        <v>10959</v>
      </c>
    </row>
    <row r="23" spans="1:10" ht="12.75" customHeight="1">
      <c r="A23" s="880">
        <v>0.45</v>
      </c>
      <c r="B23" s="881">
        <f t="shared" si="1"/>
        <v>0.22500000000000001</v>
      </c>
      <c r="C23" s="882">
        <v>10960</v>
      </c>
      <c r="D23" s="862"/>
      <c r="E23" s="882">
        <v>10961</v>
      </c>
      <c r="F23" s="862"/>
      <c r="G23" s="882">
        <v>10962</v>
      </c>
    </row>
    <row r="24" spans="1:10" ht="12.75" customHeight="1">
      <c r="A24" s="880">
        <v>0.5</v>
      </c>
      <c r="B24" s="881">
        <f t="shared" si="1"/>
        <v>0.25</v>
      </c>
      <c r="C24" s="882">
        <v>17003</v>
      </c>
      <c r="D24" s="862"/>
      <c r="E24" s="882">
        <v>17004</v>
      </c>
      <c r="F24" s="862"/>
      <c r="G24" s="882">
        <v>17005</v>
      </c>
    </row>
    <row r="25" spans="1:10" ht="12.75" customHeight="1">
      <c r="A25" s="880">
        <v>0.6</v>
      </c>
      <c r="B25" s="881">
        <f t="shared" si="1"/>
        <v>0.3</v>
      </c>
      <c r="C25" s="882">
        <v>10963</v>
      </c>
      <c r="D25" s="862"/>
      <c r="E25" s="882">
        <v>10964</v>
      </c>
      <c r="F25" s="862"/>
      <c r="G25" s="882">
        <v>10965</v>
      </c>
    </row>
    <row r="26" spans="1:10" ht="12.75" customHeight="1">
      <c r="A26" s="880">
        <v>0.75</v>
      </c>
      <c r="B26" s="881">
        <f t="shared" si="1"/>
        <v>0.375</v>
      </c>
      <c r="C26" s="882">
        <v>10967</v>
      </c>
      <c r="D26" s="862"/>
      <c r="E26" s="882">
        <v>10968</v>
      </c>
      <c r="F26" s="862"/>
      <c r="G26" s="882">
        <v>10969</v>
      </c>
    </row>
    <row r="27" spans="1:10" ht="12.75" customHeight="1">
      <c r="A27" s="880">
        <v>1</v>
      </c>
      <c r="B27" s="881">
        <f t="shared" si="1"/>
        <v>0.5</v>
      </c>
      <c r="C27" s="882">
        <v>11086</v>
      </c>
      <c r="D27" s="862"/>
      <c r="E27" s="882">
        <v>11087</v>
      </c>
      <c r="F27" s="862"/>
      <c r="G27" s="882">
        <v>11088</v>
      </c>
    </row>
    <row r="28" spans="1:10" ht="12.75" customHeight="1">
      <c r="A28" s="880">
        <v>1.05</v>
      </c>
      <c r="B28" s="881">
        <f>0.45</f>
        <v>0.45</v>
      </c>
      <c r="C28" s="882">
        <v>10970</v>
      </c>
      <c r="D28" s="862"/>
      <c r="E28" s="882">
        <v>10971</v>
      </c>
      <c r="F28" s="862"/>
      <c r="G28" s="882">
        <v>10972</v>
      </c>
    </row>
    <row r="29" spans="1:10" ht="12.75" customHeight="1">
      <c r="A29" s="883" t="s">
        <v>768</v>
      </c>
      <c r="B29" s="884"/>
      <c r="C29" s="882">
        <v>10973</v>
      </c>
      <c r="D29" s="862"/>
      <c r="E29" s="884"/>
      <c r="F29" s="862"/>
      <c r="G29" s="882">
        <v>10974</v>
      </c>
    </row>
    <row r="30" spans="1:10" ht="12.75" customHeight="1">
      <c r="A30" s="628"/>
      <c r="B30" s="628"/>
      <c r="C30" s="628"/>
      <c r="D30" s="628"/>
      <c r="E30" s="628"/>
      <c r="F30" s="628"/>
      <c r="G30" s="628"/>
    </row>
    <row r="31" spans="1:10" ht="12.75" customHeight="1">
      <c r="A31" s="878" t="s">
        <v>770</v>
      </c>
      <c r="B31" s="879"/>
      <c r="C31" s="879"/>
      <c r="D31" s="862"/>
      <c r="E31" s="862"/>
      <c r="F31" s="862"/>
      <c r="G31" s="862"/>
    </row>
    <row r="32" spans="1:10" ht="12.75" customHeight="1">
      <c r="A32" s="880">
        <v>0.3</v>
      </c>
      <c r="B32" s="881">
        <f t="shared" ref="B32:B38" si="2">+A32/2</f>
        <v>0.15</v>
      </c>
      <c r="C32" s="882">
        <v>11089</v>
      </c>
      <c r="D32" s="862"/>
      <c r="E32" s="882">
        <v>11090</v>
      </c>
      <c r="F32" s="862"/>
      <c r="G32" s="882">
        <v>11091</v>
      </c>
      <c r="J32" s="645"/>
    </row>
    <row r="33" spans="1:10" ht="12.75" customHeight="1">
      <c r="A33" s="880">
        <v>0.35</v>
      </c>
      <c r="B33" s="881">
        <f t="shared" si="2"/>
        <v>0.17499999999999999</v>
      </c>
      <c r="C33" s="882">
        <v>11092</v>
      </c>
      <c r="D33" s="862"/>
      <c r="E33" s="882">
        <v>11093</v>
      </c>
      <c r="F33" s="862"/>
      <c r="G33" s="882">
        <v>11036</v>
      </c>
      <c r="J33" s="645"/>
    </row>
    <row r="34" spans="1:10" ht="12.75" customHeight="1">
      <c r="A34" s="880">
        <v>0.45</v>
      </c>
      <c r="B34" s="881">
        <f t="shared" si="2"/>
        <v>0.22500000000000001</v>
      </c>
      <c r="C34" s="882">
        <v>11037</v>
      </c>
      <c r="D34" s="862"/>
      <c r="E34" s="882">
        <v>11038</v>
      </c>
      <c r="F34" s="862"/>
      <c r="G34" s="882">
        <v>11039</v>
      </c>
    </row>
    <row r="35" spans="1:10" ht="12.75" customHeight="1">
      <c r="A35" s="880">
        <v>0.5</v>
      </c>
      <c r="B35" s="881">
        <f t="shared" si="2"/>
        <v>0.25</v>
      </c>
      <c r="C35" s="882">
        <v>17006</v>
      </c>
      <c r="D35" s="862"/>
      <c r="E35" s="882">
        <v>17007</v>
      </c>
      <c r="F35" s="862"/>
      <c r="G35" s="882">
        <v>17008</v>
      </c>
    </row>
    <row r="36" spans="1:10" ht="12.75" customHeight="1">
      <c r="A36" s="880">
        <v>0.6</v>
      </c>
      <c r="B36" s="881">
        <f t="shared" si="2"/>
        <v>0.3</v>
      </c>
      <c r="C36" s="882">
        <v>11040</v>
      </c>
      <c r="D36" s="862"/>
      <c r="E36" s="882">
        <v>11041</v>
      </c>
      <c r="F36" s="862"/>
      <c r="G36" s="882">
        <v>11042</v>
      </c>
    </row>
    <row r="37" spans="1:10" ht="12.75" customHeight="1">
      <c r="A37" s="880">
        <v>0.75</v>
      </c>
      <c r="B37" s="881">
        <f t="shared" si="2"/>
        <v>0.375</v>
      </c>
      <c r="C37" s="882">
        <v>11043</v>
      </c>
      <c r="D37" s="862"/>
      <c r="E37" s="882">
        <v>11044</v>
      </c>
      <c r="F37" s="862"/>
      <c r="G37" s="882">
        <v>11045</v>
      </c>
    </row>
    <row r="38" spans="1:10" ht="12.75" customHeight="1">
      <c r="A38" s="880">
        <v>1</v>
      </c>
      <c r="B38" s="881">
        <f t="shared" si="2"/>
        <v>0.5</v>
      </c>
      <c r="C38" s="882">
        <v>11046</v>
      </c>
      <c r="D38" s="862"/>
      <c r="E38" s="882">
        <v>11047</v>
      </c>
      <c r="F38" s="862"/>
      <c r="G38" s="882">
        <v>11048</v>
      </c>
    </row>
    <row r="39" spans="1:10" ht="12.75" customHeight="1">
      <c r="A39" s="880">
        <v>1.05</v>
      </c>
      <c r="B39" s="881">
        <f>0.45</f>
        <v>0.45</v>
      </c>
      <c r="C39" s="882">
        <v>11049</v>
      </c>
      <c r="D39" s="862"/>
      <c r="E39" s="882">
        <v>11050</v>
      </c>
      <c r="F39" s="862"/>
      <c r="G39" s="882">
        <v>11051</v>
      </c>
    </row>
    <row r="40" spans="1:10" ht="12.75" customHeight="1">
      <c r="A40" s="883" t="s">
        <v>768</v>
      </c>
      <c r="B40" s="679"/>
      <c r="C40" s="882">
        <v>11052</v>
      </c>
      <c r="D40" s="628"/>
      <c r="E40" s="679"/>
      <c r="F40" s="628"/>
      <c r="G40" s="882">
        <v>11053</v>
      </c>
    </row>
    <row r="41" spans="1:10" ht="12.75" customHeight="1"/>
    <row r="42" spans="1:10" ht="12.75" customHeight="1">
      <c r="A42" s="878" t="s">
        <v>84</v>
      </c>
      <c r="B42" s="879"/>
      <c r="C42" s="879"/>
      <c r="D42" s="862"/>
      <c r="E42" s="862"/>
      <c r="F42" s="862"/>
      <c r="G42" s="862"/>
    </row>
    <row r="43" spans="1:10" ht="12.75" customHeight="1">
      <c r="A43" s="880">
        <v>0.2</v>
      </c>
      <c r="B43" s="881">
        <f t="shared" ref="B43:B47" si="3">+A43/2</f>
        <v>0.1</v>
      </c>
      <c r="C43" s="882">
        <v>10975</v>
      </c>
      <c r="D43" s="862"/>
      <c r="E43" s="882">
        <v>10976</v>
      </c>
      <c r="F43" s="862"/>
      <c r="G43" s="882">
        <v>10977</v>
      </c>
    </row>
    <row r="44" spans="1:10" ht="12.75" customHeight="1">
      <c r="A44" s="880">
        <v>0.25</v>
      </c>
      <c r="B44" s="881">
        <f t="shared" si="3"/>
        <v>0.125</v>
      </c>
      <c r="C44" s="882">
        <v>10978</v>
      </c>
      <c r="D44" s="862"/>
      <c r="E44" s="882">
        <v>10979</v>
      </c>
      <c r="F44" s="862"/>
      <c r="G44" s="882">
        <v>10980</v>
      </c>
    </row>
    <row r="45" spans="1:10" ht="12.75" customHeight="1">
      <c r="A45" s="880">
        <v>0.3</v>
      </c>
      <c r="B45" s="881">
        <f t="shared" si="3"/>
        <v>0.15</v>
      </c>
      <c r="C45" s="882">
        <v>10981</v>
      </c>
      <c r="D45" s="862"/>
      <c r="E45" s="882">
        <v>10982</v>
      </c>
      <c r="F45" s="862"/>
      <c r="G45" s="882">
        <v>10983</v>
      </c>
    </row>
    <row r="46" spans="1:10" ht="12.75" customHeight="1">
      <c r="A46" s="880">
        <v>0.35</v>
      </c>
      <c r="B46" s="881">
        <f t="shared" si="3"/>
        <v>0.17499999999999999</v>
      </c>
      <c r="C46" s="882">
        <v>17009</v>
      </c>
      <c r="D46" s="862"/>
      <c r="E46" s="882">
        <v>17010</v>
      </c>
      <c r="F46" s="862"/>
      <c r="G46" s="882">
        <v>17011</v>
      </c>
    </row>
    <row r="47" spans="1:10" ht="12.75" customHeight="1">
      <c r="A47" s="880">
        <v>0.4</v>
      </c>
      <c r="B47" s="881">
        <f t="shared" si="3"/>
        <v>0.2</v>
      </c>
      <c r="C47" s="882">
        <v>10984</v>
      </c>
      <c r="D47" s="862"/>
      <c r="E47" s="882">
        <v>10985</v>
      </c>
      <c r="F47" s="862"/>
      <c r="G47" s="882">
        <v>10986</v>
      </c>
    </row>
    <row r="48" spans="1:10" ht="12.75" customHeight="1">
      <c r="A48" s="880">
        <v>0.5</v>
      </c>
      <c r="B48" s="881">
        <f>+A48/2</f>
        <v>0.25</v>
      </c>
      <c r="C48" s="882">
        <v>10987</v>
      </c>
      <c r="D48" s="862"/>
      <c r="E48" s="882">
        <v>10988</v>
      </c>
      <c r="F48" s="862"/>
      <c r="G48" s="882">
        <v>10989</v>
      </c>
    </row>
    <row r="49" spans="1:7" ht="12.75" customHeight="1">
      <c r="A49" s="880">
        <v>0.7</v>
      </c>
      <c r="B49" s="881">
        <f t="shared" ref="B49:B52" si="4">+A49/2</f>
        <v>0.35</v>
      </c>
      <c r="C49" s="882">
        <v>10990</v>
      </c>
      <c r="D49" s="862"/>
      <c r="E49" s="882">
        <v>10991</v>
      </c>
      <c r="F49" s="862"/>
      <c r="G49" s="882">
        <v>10992</v>
      </c>
    </row>
    <row r="50" spans="1:7" ht="12.75" customHeight="1">
      <c r="A50" s="880">
        <v>0.75</v>
      </c>
      <c r="B50" s="881">
        <f t="shared" si="4"/>
        <v>0.375</v>
      </c>
      <c r="C50" s="882">
        <v>10993</v>
      </c>
      <c r="D50" s="862"/>
      <c r="E50" s="882">
        <v>10994</v>
      </c>
      <c r="F50" s="862"/>
      <c r="G50" s="882">
        <v>10995</v>
      </c>
    </row>
    <row r="51" spans="1:7" ht="12.75" customHeight="1">
      <c r="A51" s="880">
        <v>0.85</v>
      </c>
      <c r="B51" s="881">
        <f t="shared" si="4"/>
        <v>0.42499999999999999</v>
      </c>
      <c r="C51" s="882">
        <v>10996</v>
      </c>
      <c r="D51" s="862"/>
      <c r="E51" s="882">
        <v>10997</v>
      </c>
      <c r="F51" s="862"/>
      <c r="G51" s="882">
        <v>10998</v>
      </c>
    </row>
    <row r="52" spans="1:7" ht="12.75" customHeight="1">
      <c r="A52" s="880">
        <v>1</v>
      </c>
      <c r="B52" s="881">
        <f t="shared" si="4"/>
        <v>0.5</v>
      </c>
      <c r="C52" s="882">
        <v>11054</v>
      </c>
      <c r="D52" s="862"/>
      <c r="E52" s="882">
        <v>11055</v>
      </c>
      <c r="F52" s="862"/>
      <c r="G52" s="882">
        <v>11056</v>
      </c>
    </row>
    <row r="53" spans="1:7" ht="12.75" customHeight="1">
      <c r="A53" s="883" t="s">
        <v>768</v>
      </c>
      <c r="B53" s="884"/>
      <c r="C53" s="882">
        <v>10999</v>
      </c>
      <c r="D53" s="862"/>
      <c r="E53" s="884"/>
      <c r="F53" s="862"/>
      <c r="G53" s="882">
        <v>11000</v>
      </c>
    </row>
    <row r="54" spans="1:7" ht="12.75" customHeight="1">
      <c r="A54" s="628"/>
      <c r="B54" s="628"/>
      <c r="C54" s="628"/>
      <c r="D54" s="628"/>
      <c r="E54" s="628"/>
      <c r="F54" s="628"/>
      <c r="G54" s="628"/>
    </row>
    <row r="55" spans="1:7" ht="12.75" customHeight="1">
      <c r="A55" s="878" t="s">
        <v>86</v>
      </c>
      <c r="B55" s="879"/>
      <c r="C55" s="879"/>
      <c r="D55" s="862"/>
      <c r="E55" s="862"/>
      <c r="F55" s="862"/>
      <c r="G55" s="862"/>
    </row>
    <row r="56" spans="1:7" ht="12.75" customHeight="1">
      <c r="A56" s="880">
        <v>0.3</v>
      </c>
      <c r="B56" s="881">
        <f>+A56/2</f>
        <v>0.15</v>
      </c>
      <c r="C56" s="882">
        <v>11001</v>
      </c>
      <c r="D56" s="862"/>
      <c r="E56" s="882">
        <v>11002</v>
      </c>
      <c r="F56" s="862"/>
      <c r="G56" s="882">
        <v>11003</v>
      </c>
    </row>
    <row r="57" spans="1:7" ht="12.75" customHeight="1">
      <c r="A57" s="880">
        <v>0.35</v>
      </c>
      <c r="B57" s="881">
        <f t="shared" ref="B57:B62" si="5">+A57/2</f>
        <v>0.17499999999999999</v>
      </c>
      <c r="C57" s="882">
        <v>11004</v>
      </c>
      <c r="D57" s="862"/>
      <c r="E57" s="882">
        <v>11005</v>
      </c>
      <c r="F57" s="862"/>
      <c r="G57" s="882">
        <v>11006</v>
      </c>
    </row>
    <row r="58" spans="1:7">
      <c r="A58" s="880">
        <v>0.45</v>
      </c>
      <c r="B58" s="881">
        <f t="shared" si="5"/>
        <v>0.22500000000000001</v>
      </c>
      <c r="C58" s="882">
        <v>11007</v>
      </c>
      <c r="D58" s="862"/>
      <c r="E58" s="882">
        <v>11008</v>
      </c>
      <c r="F58" s="862"/>
      <c r="G58" s="882">
        <v>11009</v>
      </c>
    </row>
    <row r="59" spans="1:7">
      <c r="A59" s="880">
        <v>0.5</v>
      </c>
      <c r="B59" s="881">
        <f t="shared" si="5"/>
        <v>0.25</v>
      </c>
      <c r="C59" s="882">
        <v>11010</v>
      </c>
      <c r="D59" s="862"/>
      <c r="E59" s="882">
        <v>11011</v>
      </c>
      <c r="F59" s="862"/>
      <c r="G59" s="882">
        <v>11012</v>
      </c>
    </row>
    <row r="60" spans="1:7">
      <c r="A60" s="880">
        <v>0.6</v>
      </c>
      <c r="B60" s="881">
        <f t="shared" si="5"/>
        <v>0.3</v>
      </c>
      <c r="C60" s="882">
        <v>11013</v>
      </c>
      <c r="D60" s="862"/>
      <c r="E60" s="882">
        <v>11014</v>
      </c>
      <c r="F60" s="862"/>
      <c r="G60" s="882">
        <v>11015</v>
      </c>
    </row>
    <row r="61" spans="1:7">
      <c r="A61" s="880">
        <v>0.75</v>
      </c>
      <c r="B61" s="881">
        <f t="shared" si="5"/>
        <v>0.375</v>
      </c>
      <c r="C61" s="882">
        <v>11016</v>
      </c>
      <c r="D61" s="862"/>
      <c r="E61" s="882">
        <v>11017</v>
      </c>
      <c r="F61" s="862"/>
      <c r="G61" s="882">
        <v>11018</v>
      </c>
    </row>
    <row r="62" spans="1:7">
      <c r="A62" s="880">
        <v>1</v>
      </c>
      <c r="B62" s="881">
        <f t="shared" si="5"/>
        <v>0.5</v>
      </c>
      <c r="C62" s="882">
        <v>11057</v>
      </c>
      <c r="D62" s="862"/>
      <c r="E62" s="882">
        <v>11058</v>
      </c>
      <c r="F62" s="862"/>
      <c r="G62" s="882">
        <v>11059</v>
      </c>
    </row>
    <row r="63" spans="1:7">
      <c r="A63" s="880">
        <v>1.05</v>
      </c>
      <c r="B63" s="881">
        <f>0.45</f>
        <v>0.45</v>
      </c>
      <c r="C63" s="882">
        <v>11019</v>
      </c>
      <c r="D63" s="862"/>
      <c r="E63" s="882">
        <v>11020</v>
      </c>
      <c r="F63" s="862"/>
      <c r="G63" s="882">
        <v>11021</v>
      </c>
    </row>
    <row r="64" spans="1:7">
      <c r="A64" s="883" t="s">
        <v>768</v>
      </c>
      <c r="B64" s="884"/>
      <c r="C64" s="882">
        <v>11022</v>
      </c>
      <c r="D64" s="862"/>
      <c r="E64" s="884"/>
      <c r="F64" s="862"/>
      <c r="G64" s="882">
        <v>11023</v>
      </c>
    </row>
    <row r="65" spans="1:10" ht="12.75" customHeight="1">
      <c r="A65" s="628"/>
      <c r="B65" s="628"/>
      <c r="C65" s="628"/>
      <c r="D65" s="628"/>
      <c r="E65" s="628"/>
      <c r="F65" s="628"/>
      <c r="G65" s="628"/>
    </row>
    <row r="66" spans="1:10" ht="12.75" customHeight="1">
      <c r="A66" s="878" t="s">
        <v>771</v>
      </c>
      <c r="B66" s="879"/>
      <c r="C66" s="879"/>
      <c r="D66" s="862"/>
      <c r="E66" s="862"/>
      <c r="F66" s="862"/>
      <c r="G66" s="862"/>
    </row>
    <row r="67" spans="1:10" ht="12.75" customHeight="1">
      <c r="A67" s="880">
        <v>0.3</v>
      </c>
      <c r="B67" s="881">
        <f t="shared" ref="B67:B73" si="6">+A67/2</f>
        <v>0.15</v>
      </c>
      <c r="C67" s="882">
        <v>11060</v>
      </c>
      <c r="D67" s="862"/>
      <c r="E67" s="882">
        <v>11061</v>
      </c>
      <c r="F67" s="862"/>
      <c r="G67" s="882">
        <v>11062</v>
      </c>
      <c r="J67" s="645"/>
    </row>
    <row r="68" spans="1:10" ht="12.75" customHeight="1">
      <c r="A68" s="880">
        <v>0.35</v>
      </c>
      <c r="B68" s="881">
        <f t="shared" si="6"/>
        <v>0.17499999999999999</v>
      </c>
      <c r="C68" s="882">
        <v>11063</v>
      </c>
      <c r="D68" s="862"/>
      <c r="E68" s="882">
        <v>11064</v>
      </c>
      <c r="F68" s="862"/>
      <c r="G68" s="882">
        <v>11065</v>
      </c>
      <c r="J68" s="645"/>
    </row>
    <row r="69" spans="1:10" ht="12.75" customHeight="1">
      <c r="A69" s="880">
        <v>0.45</v>
      </c>
      <c r="B69" s="881">
        <f t="shared" si="6"/>
        <v>0.22500000000000001</v>
      </c>
      <c r="C69" s="882">
        <v>11066</v>
      </c>
      <c r="D69" s="862"/>
      <c r="E69" s="882">
        <v>11067</v>
      </c>
      <c r="F69" s="862"/>
      <c r="G69" s="882">
        <v>11068</v>
      </c>
    </row>
    <row r="70" spans="1:10" ht="12.75" customHeight="1">
      <c r="A70" s="880">
        <v>0.5</v>
      </c>
      <c r="B70" s="881">
        <f t="shared" si="6"/>
        <v>0.25</v>
      </c>
      <c r="C70" s="882">
        <v>17012</v>
      </c>
      <c r="D70" s="862"/>
      <c r="E70" s="882">
        <v>17013</v>
      </c>
      <c r="F70" s="862"/>
      <c r="G70" s="882">
        <v>17014</v>
      </c>
    </row>
    <row r="71" spans="1:10" ht="12.75" customHeight="1">
      <c r="A71" s="880">
        <v>0.6</v>
      </c>
      <c r="B71" s="881">
        <f t="shared" si="6"/>
        <v>0.3</v>
      </c>
      <c r="C71" s="882">
        <v>11069</v>
      </c>
      <c r="D71" s="862"/>
      <c r="E71" s="882">
        <v>11070</v>
      </c>
      <c r="F71" s="862"/>
      <c r="G71" s="882">
        <v>11071</v>
      </c>
    </row>
    <row r="72" spans="1:10" ht="12.75" customHeight="1">
      <c r="A72" s="880">
        <v>0.75</v>
      </c>
      <c r="B72" s="881">
        <f t="shared" si="6"/>
        <v>0.375</v>
      </c>
      <c r="C72" s="882">
        <v>11072</v>
      </c>
      <c r="D72" s="862"/>
      <c r="E72" s="882">
        <v>11073</v>
      </c>
      <c r="F72" s="862"/>
      <c r="G72" s="882">
        <v>11074</v>
      </c>
    </row>
    <row r="73" spans="1:10" ht="12.75" customHeight="1">
      <c r="A73" s="880">
        <v>1</v>
      </c>
      <c r="B73" s="881">
        <f t="shared" si="6"/>
        <v>0.5</v>
      </c>
      <c r="C73" s="882">
        <v>11075</v>
      </c>
      <c r="D73" s="862"/>
      <c r="E73" s="882">
        <v>11076</v>
      </c>
      <c r="F73" s="862"/>
      <c r="G73" s="882">
        <v>11077</v>
      </c>
    </row>
    <row r="74" spans="1:10" ht="12.75" customHeight="1">
      <c r="A74" s="880">
        <v>1.05</v>
      </c>
      <c r="B74" s="881">
        <f>0.45</f>
        <v>0.45</v>
      </c>
      <c r="C74" s="882">
        <v>11078</v>
      </c>
      <c r="D74" s="862"/>
      <c r="E74" s="882">
        <v>11079</v>
      </c>
      <c r="F74" s="862"/>
      <c r="G74" s="882">
        <v>11080</v>
      </c>
    </row>
    <row r="75" spans="1:10" ht="12.75" customHeight="1">
      <c r="A75" s="883" t="s">
        <v>768</v>
      </c>
      <c r="B75" s="884"/>
      <c r="C75" s="882">
        <v>11081</v>
      </c>
      <c r="D75" s="862"/>
      <c r="E75" s="884"/>
      <c r="F75" s="862"/>
      <c r="G75" s="882">
        <v>11082</v>
      </c>
    </row>
    <row r="76" spans="1:10">
      <c r="A76" s="478"/>
      <c r="B76" s="885"/>
      <c r="C76" s="862"/>
      <c r="D76" s="862"/>
      <c r="E76" s="862"/>
      <c r="F76" s="862"/>
      <c r="G76" s="886"/>
    </row>
    <row r="77" spans="1:10">
      <c r="A77" s="887" t="s">
        <v>772</v>
      </c>
      <c r="B77" s="888"/>
      <c r="C77" s="862"/>
      <c r="D77" s="862"/>
      <c r="E77" s="889"/>
      <c r="F77" s="862"/>
      <c r="G77" s="882">
        <v>11024</v>
      </c>
    </row>
  </sheetData>
  <customSheetViews>
    <customSheetView guid="{322AC775-AF01-45AA-8A10-37DBB67FD782}" showPageBreaks="1" view="pageBreakPreview">
      <selection activeCell="J9" sqref="J9"/>
      <rowBreaks count="1" manualBreakCount="1">
        <brk id="59" max="16383" man="1"/>
      </rowBreaks>
      <pageMargins left="0" right="0" top="0" bottom="0" header="0" footer="0"/>
      <pageSetup scale="86" orientation="portrait" r:id="rId1"/>
    </customSheetView>
  </customSheetViews>
  <mergeCells count="2">
    <mergeCell ref="A2:B2"/>
    <mergeCell ref="A1:G1"/>
  </mergeCells>
  <hyperlinks>
    <hyperlink ref="A2" location="Schedule_Listing" display="Return to Shedule Listing" xr:uid="{00000000-0004-0000-0B00-000000000000}"/>
    <hyperlink ref="A2:B2" location="'Schedule Listing '!A1" display="Return to Schedule Listing" xr:uid="{00000000-0004-0000-0B00-000001000000}"/>
  </hyperlinks>
  <pageMargins left="0.7" right="0.7" top="0.75" bottom="0.75" header="0.3" footer="0.3"/>
  <pageSetup scale="86" orientation="portrait" r:id="rId2"/>
  <headerFooter>
    <oddHeader>&amp;R&amp;"Calibri"&amp;10&amp;K000000 Unclassified / Non classifié&amp;1#_x000D_</oddHeader>
  </headerFooter>
  <rowBreaks count="1" manualBreakCount="1">
    <brk id="4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N315"/>
  <sheetViews>
    <sheetView showGridLines="0" topLeftCell="A34" zoomScale="110" zoomScaleNormal="145" zoomScaleSheetLayoutView="100" workbookViewId="0">
      <selection activeCell="I46" sqref="I46"/>
    </sheetView>
  </sheetViews>
  <sheetFormatPr defaultColWidth="9.1015625" defaultRowHeight="10.199999999999999"/>
  <cols>
    <col min="1" max="1" width="2.41796875" style="7" customWidth="1"/>
    <col min="2" max="2" width="3.1015625" style="7" customWidth="1"/>
    <col min="3" max="3" width="46.5234375" style="7" customWidth="1"/>
    <col min="4" max="5" width="12.41796875" style="7" customWidth="1"/>
    <col min="6" max="6" width="14.5234375" style="7" customWidth="1"/>
    <col min="7" max="9" width="13.5234375" style="7" customWidth="1"/>
    <col min="10" max="11" width="12.41796875" style="7" customWidth="1"/>
    <col min="12" max="12" width="3.5234375" style="7" customWidth="1"/>
    <col min="13" max="13" width="9.1015625" style="7"/>
    <col min="14" max="14" width="9.1015625" style="7" customWidth="1"/>
    <col min="15" max="253" width="9.1015625" style="7"/>
    <col min="254" max="255" width="2.41796875" style="7" customWidth="1"/>
    <col min="256" max="256" width="46.5234375" style="7" customWidth="1"/>
    <col min="257" max="262" width="9.1015625" style="7"/>
    <col min="263" max="264" width="9.5234375" style="7" customWidth="1"/>
    <col min="265" max="265" width="2.5234375" style="7" customWidth="1"/>
    <col min="266" max="266" width="9.1015625" style="7"/>
    <col min="267" max="267" width="9.1015625" style="7" customWidth="1"/>
    <col min="268" max="509" width="9.1015625" style="7"/>
    <col min="510" max="511" width="2.41796875" style="7" customWidth="1"/>
    <col min="512" max="512" width="46.5234375" style="7" customWidth="1"/>
    <col min="513" max="518" width="9.1015625" style="7"/>
    <col min="519" max="520" width="9.5234375" style="7" customWidth="1"/>
    <col min="521" max="521" width="2.5234375" style="7" customWidth="1"/>
    <col min="522" max="522" width="9.1015625" style="7"/>
    <col min="523" max="523" width="9.1015625" style="7" customWidth="1"/>
    <col min="524" max="765" width="9.1015625" style="7"/>
    <col min="766" max="767" width="2.41796875" style="7" customWidth="1"/>
    <col min="768" max="768" width="46.5234375" style="7" customWidth="1"/>
    <col min="769" max="774" width="9.1015625" style="7"/>
    <col min="775" max="776" width="9.5234375" style="7" customWidth="1"/>
    <col min="777" max="777" width="2.5234375" style="7" customWidth="1"/>
    <col min="778" max="778" width="9.1015625" style="7"/>
    <col min="779" max="779" width="9.1015625" style="7" customWidth="1"/>
    <col min="780" max="1021" width="9.1015625" style="7"/>
    <col min="1022" max="1023" width="2.41796875" style="7" customWidth="1"/>
    <col min="1024" max="1024" width="46.5234375" style="7" customWidth="1"/>
    <col min="1025" max="1030" width="9.1015625" style="7"/>
    <col min="1031" max="1032" width="9.5234375" style="7" customWidth="1"/>
    <col min="1033" max="1033" width="2.5234375" style="7" customWidth="1"/>
    <col min="1034" max="1034" width="9.1015625" style="7"/>
    <col min="1035" max="1035" width="9.1015625" style="7" customWidth="1"/>
    <col min="1036" max="1277" width="9.1015625" style="7"/>
    <col min="1278" max="1279" width="2.41796875" style="7" customWidth="1"/>
    <col min="1280" max="1280" width="46.5234375" style="7" customWidth="1"/>
    <col min="1281" max="1286" width="9.1015625" style="7"/>
    <col min="1287" max="1288" width="9.5234375" style="7" customWidth="1"/>
    <col min="1289" max="1289" width="2.5234375" style="7" customWidth="1"/>
    <col min="1290" max="1290" width="9.1015625" style="7"/>
    <col min="1291" max="1291" width="9.1015625" style="7" customWidth="1"/>
    <col min="1292" max="1533" width="9.1015625" style="7"/>
    <col min="1534" max="1535" width="2.41796875" style="7" customWidth="1"/>
    <col min="1536" max="1536" width="46.5234375" style="7" customWidth="1"/>
    <col min="1537" max="1542" width="9.1015625" style="7"/>
    <col min="1543" max="1544" width="9.5234375" style="7" customWidth="1"/>
    <col min="1545" max="1545" width="2.5234375" style="7" customWidth="1"/>
    <col min="1546" max="1546" width="9.1015625" style="7"/>
    <col min="1547" max="1547" width="9.1015625" style="7" customWidth="1"/>
    <col min="1548" max="1789" width="9.1015625" style="7"/>
    <col min="1790" max="1791" width="2.41796875" style="7" customWidth="1"/>
    <col min="1792" max="1792" width="46.5234375" style="7" customWidth="1"/>
    <col min="1793" max="1798" width="9.1015625" style="7"/>
    <col min="1799" max="1800" width="9.5234375" style="7" customWidth="1"/>
    <col min="1801" max="1801" width="2.5234375" style="7" customWidth="1"/>
    <col min="1802" max="1802" width="9.1015625" style="7"/>
    <col min="1803" max="1803" width="9.1015625" style="7" customWidth="1"/>
    <col min="1804" max="2045" width="9.1015625" style="7"/>
    <col min="2046" max="2047" width="2.41796875" style="7" customWidth="1"/>
    <col min="2048" max="2048" width="46.5234375" style="7" customWidth="1"/>
    <col min="2049" max="2054" width="9.1015625" style="7"/>
    <col min="2055" max="2056" width="9.5234375" style="7" customWidth="1"/>
    <col min="2057" max="2057" width="2.5234375" style="7" customWidth="1"/>
    <col min="2058" max="2058" width="9.1015625" style="7"/>
    <col min="2059" max="2059" width="9.1015625" style="7" customWidth="1"/>
    <col min="2060" max="2301" width="9.1015625" style="7"/>
    <col min="2302" max="2303" width="2.41796875" style="7" customWidth="1"/>
    <col min="2304" max="2304" width="46.5234375" style="7" customWidth="1"/>
    <col min="2305" max="2310" width="9.1015625" style="7"/>
    <col min="2311" max="2312" width="9.5234375" style="7" customWidth="1"/>
    <col min="2313" max="2313" width="2.5234375" style="7" customWidth="1"/>
    <col min="2314" max="2314" width="9.1015625" style="7"/>
    <col min="2315" max="2315" width="9.1015625" style="7" customWidth="1"/>
    <col min="2316" max="2557" width="9.1015625" style="7"/>
    <col min="2558" max="2559" width="2.41796875" style="7" customWidth="1"/>
    <col min="2560" max="2560" width="46.5234375" style="7" customWidth="1"/>
    <col min="2561" max="2566" width="9.1015625" style="7"/>
    <col min="2567" max="2568" width="9.5234375" style="7" customWidth="1"/>
    <col min="2569" max="2569" width="2.5234375" style="7" customWidth="1"/>
    <col min="2570" max="2570" width="9.1015625" style="7"/>
    <col min="2571" max="2571" width="9.1015625" style="7" customWidth="1"/>
    <col min="2572" max="2813" width="9.1015625" style="7"/>
    <col min="2814" max="2815" width="2.41796875" style="7" customWidth="1"/>
    <col min="2816" max="2816" width="46.5234375" style="7" customWidth="1"/>
    <col min="2817" max="2822" width="9.1015625" style="7"/>
    <col min="2823" max="2824" width="9.5234375" style="7" customWidth="1"/>
    <col min="2825" max="2825" width="2.5234375" style="7" customWidth="1"/>
    <col min="2826" max="2826" width="9.1015625" style="7"/>
    <col min="2827" max="2827" width="9.1015625" style="7" customWidth="1"/>
    <col min="2828" max="3069" width="9.1015625" style="7"/>
    <col min="3070" max="3071" width="2.41796875" style="7" customWidth="1"/>
    <col min="3072" max="3072" width="46.5234375" style="7" customWidth="1"/>
    <col min="3073" max="3078" width="9.1015625" style="7"/>
    <col min="3079" max="3080" width="9.5234375" style="7" customWidth="1"/>
    <col min="3081" max="3081" width="2.5234375" style="7" customWidth="1"/>
    <col min="3082" max="3082" width="9.1015625" style="7"/>
    <col min="3083" max="3083" width="9.1015625" style="7" customWidth="1"/>
    <col min="3084" max="3325" width="9.1015625" style="7"/>
    <col min="3326" max="3327" width="2.41796875" style="7" customWidth="1"/>
    <col min="3328" max="3328" width="46.5234375" style="7" customWidth="1"/>
    <col min="3329" max="3334" width="9.1015625" style="7"/>
    <col min="3335" max="3336" width="9.5234375" style="7" customWidth="1"/>
    <col min="3337" max="3337" width="2.5234375" style="7" customWidth="1"/>
    <col min="3338" max="3338" width="9.1015625" style="7"/>
    <col min="3339" max="3339" width="9.1015625" style="7" customWidth="1"/>
    <col min="3340" max="3581" width="9.1015625" style="7"/>
    <col min="3582" max="3583" width="2.41796875" style="7" customWidth="1"/>
    <col min="3584" max="3584" width="46.5234375" style="7" customWidth="1"/>
    <col min="3585" max="3590" width="9.1015625" style="7"/>
    <col min="3591" max="3592" width="9.5234375" style="7" customWidth="1"/>
    <col min="3593" max="3593" width="2.5234375" style="7" customWidth="1"/>
    <col min="3594" max="3594" width="9.1015625" style="7"/>
    <col min="3595" max="3595" width="9.1015625" style="7" customWidth="1"/>
    <col min="3596" max="3837" width="9.1015625" style="7"/>
    <col min="3838" max="3839" width="2.41796875" style="7" customWidth="1"/>
    <col min="3840" max="3840" width="46.5234375" style="7" customWidth="1"/>
    <col min="3841" max="3846" width="9.1015625" style="7"/>
    <col min="3847" max="3848" width="9.5234375" style="7" customWidth="1"/>
    <col min="3849" max="3849" width="2.5234375" style="7" customWidth="1"/>
    <col min="3850" max="3850" width="9.1015625" style="7"/>
    <col min="3851" max="3851" width="9.1015625" style="7" customWidth="1"/>
    <col min="3852" max="4093" width="9.1015625" style="7"/>
    <col min="4094" max="4095" width="2.41796875" style="7" customWidth="1"/>
    <col min="4096" max="4096" width="46.5234375" style="7" customWidth="1"/>
    <col min="4097" max="4102" width="9.1015625" style="7"/>
    <col min="4103" max="4104" width="9.5234375" style="7" customWidth="1"/>
    <col min="4105" max="4105" width="2.5234375" style="7" customWidth="1"/>
    <col min="4106" max="4106" width="9.1015625" style="7"/>
    <col min="4107" max="4107" width="9.1015625" style="7" customWidth="1"/>
    <col min="4108" max="4349" width="9.1015625" style="7"/>
    <col min="4350" max="4351" width="2.41796875" style="7" customWidth="1"/>
    <col min="4352" max="4352" width="46.5234375" style="7" customWidth="1"/>
    <col min="4353" max="4358" width="9.1015625" style="7"/>
    <col min="4359" max="4360" width="9.5234375" style="7" customWidth="1"/>
    <col min="4361" max="4361" width="2.5234375" style="7" customWidth="1"/>
    <col min="4362" max="4362" width="9.1015625" style="7"/>
    <col min="4363" max="4363" width="9.1015625" style="7" customWidth="1"/>
    <col min="4364" max="4605" width="9.1015625" style="7"/>
    <col min="4606" max="4607" width="2.41796875" style="7" customWidth="1"/>
    <col min="4608" max="4608" width="46.5234375" style="7" customWidth="1"/>
    <col min="4609" max="4614" width="9.1015625" style="7"/>
    <col min="4615" max="4616" width="9.5234375" style="7" customWidth="1"/>
    <col min="4617" max="4617" width="2.5234375" style="7" customWidth="1"/>
    <col min="4618" max="4618" width="9.1015625" style="7"/>
    <col min="4619" max="4619" width="9.1015625" style="7" customWidth="1"/>
    <col min="4620" max="4861" width="9.1015625" style="7"/>
    <col min="4862" max="4863" width="2.41796875" style="7" customWidth="1"/>
    <col min="4864" max="4864" width="46.5234375" style="7" customWidth="1"/>
    <col min="4865" max="4870" width="9.1015625" style="7"/>
    <col min="4871" max="4872" width="9.5234375" style="7" customWidth="1"/>
    <col min="4873" max="4873" width="2.5234375" style="7" customWidth="1"/>
    <col min="4874" max="4874" width="9.1015625" style="7"/>
    <col min="4875" max="4875" width="9.1015625" style="7" customWidth="1"/>
    <col min="4876" max="5117" width="9.1015625" style="7"/>
    <col min="5118" max="5119" width="2.41796875" style="7" customWidth="1"/>
    <col min="5120" max="5120" width="46.5234375" style="7" customWidth="1"/>
    <col min="5121" max="5126" width="9.1015625" style="7"/>
    <col min="5127" max="5128" width="9.5234375" style="7" customWidth="1"/>
    <col min="5129" max="5129" width="2.5234375" style="7" customWidth="1"/>
    <col min="5130" max="5130" width="9.1015625" style="7"/>
    <col min="5131" max="5131" width="9.1015625" style="7" customWidth="1"/>
    <col min="5132" max="5373" width="9.1015625" style="7"/>
    <col min="5374" max="5375" width="2.41796875" style="7" customWidth="1"/>
    <col min="5376" max="5376" width="46.5234375" style="7" customWidth="1"/>
    <col min="5377" max="5382" width="9.1015625" style="7"/>
    <col min="5383" max="5384" width="9.5234375" style="7" customWidth="1"/>
    <col min="5385" max="5385" width="2.5234375" style="7" customWidth="1"/>
    <col min="5386" max="5386" width="9.1015625" style="7"/>
    <col min="5387" max="5387" width="9.1015625" style="7" customWidth="1"/>
    <col min="5388" max="5629" width="9.1015625" style="7"/>
    <col min="5630" max="5631" width="2.41796875" style="7" customWidth="1"/>
    <col min="5632" max="5632" width="46.5234375" style="7" customWidth="1"/>
    <col min="5633" max="5638" width="9.1015625" style="7"/>
    <col min="5639" max="5640" width="9.5234375" style="7" customWidth="1"/>
    <col min="5641" max="5641" width="2.5234375" style="7" customWidth="1"/>
    <col min="5642" max="5642" width="9.1015625" style="7"/>
    <col min="5643" max="5643" width="9.1015625" style="7" customWidth="1"/>
    <col min="5644" max="5885" width="9.1015625" style="7"/>
    <col min="5886" max="5887" width="2.41796875" style="7" customWidth="1"/>
    <col min="5888" max="5888" width="46.5234375" style="7" customWidth="1"/>
    <col min="5889" max="5894" width="9.1015625" style="7"/>
    <col min="5895" max="5896" width="9.5234375" style="7" customWidth="1"/>
    <col min="5897" max="5897" width="2.5234375" style="7" customWidth="1"/>
    <col min="5898" max="5898" width="9.1015625" style="7"/>
    <col min="5899" max="5899" width="9.1015625" style="7" customWidth="1"/>
    <col min="5900" max="6141" width="9.1015625" style="7"/>
    <col min="6142" max="6143" width="2.41796875" style="7" customWidth="1"/>
    <col min="6144" max="6144" width="46.5234375" style="7" customWidth="1"/>
    <col min="6145" max="6150" width="9.1015625" style="7"/>
    <col min="6151" max="6152" width="9.5234375" style="7" customWidth="1"/>
    <col min="6153" max="6153" width="2.5234375" style="7" customWidth="1"/>
    <col min="6154" max="6154" width="9.1015625" style="7"/>
    <col min="6155" max="6155" width="9.1015625" style="7" customWidth="1"/>
    <col min="6156" max="6397" width="9.1015625" style="7"/>
    <col min="6398" max="6399" width="2.41796875" style="7" customWidth="1"/>
    <col min="6400" max="6400" width="46.5234375" style="7" customWidth="1"/>
    <col min="6401" max="6406" width="9.1015625" style="7"/>
    <col min="6407" max="6408" width="9.5234375" style="7" customWidth="1"/>
    <col min="6409" max="6409" width="2.5234375" style="7" customWidth="1"/>
    <col min="6410" max="6410" width="9.1015625" style="7"/>
    <col min="6411" max="6411" width="9.1015625" style="7" customWidth="1"/>
    <col min="6412" max="6653" width="9.1015625" style="7"/>
    <col min="6654" max="6655" width="2.41796875" style="7" customWidth="1"/>
    <col min="6656" max="6656" width="46.5234375" style="7" customWidth="1"/>
    <col min="6657" max="6662" width="9.1015625" style="7"/>
    <col min="6663" max="6664" width="9.5234375" style="7" customWidth="1"/>
    <col min="6665" max="6665" width="2.5234375" style="7" customWidth="1"/>
    <col min="6666" max="6666" width="9.1015625" style="7"/>
    <col min="6667" max="6667" width="9.1015625" style="7" customWidth="1"/>
    <col min="6668" max="6909" width="9.1015625" style="7"/>
    <col min="6910" max="6911" width="2.41796875" style="7" customWidth="1"/>
    <col min="6912" max="6912" width="46.5234375" style="7" customWidth="1"/>
    <col min="6913" max="6918" width="9.1015625" style="7"/>
    <col min="6919" max="6920" width="9.5234375" style="7" customWidth="1"/>
    <col min="6921" max="6921" width="2.5234375" style="7" customWidth="1"/>
    <col min="6922" max="6922" width="9.1015625" style="7"/>
    <col min="6923" max="6923" width="9.1015625" style="7" customWidth="1"/>
    <col min="6924" max="7165" width="9.1015625" style="7"/>
    <col min="7166" max="7167" width="2.41796875" style="7" customWidth="1"/>
    <col min="7168" max="7168" width="46.5234375" style="7" customWidth="1"/>
    <col min="7169" max="7174" width="9.1015625" style="7"/>
    <col min="7175" max="7176" width="9.5234375" style="7" customWidth="1"/>
    <col min="7177" max="7177" width="2.5234375" style="7" customWidth="1"/>
    <col min="7178" max="7178" width="9.1015625" style="7"/>
    <col min="7179" max="7179" width="9.1015625" style="7" customWidth="1"/>
    <col min="7180" max="7421" width="9.1015625" style="7"/>
    <col min="7422" max="7423" width="2.41796875" style="7" customWidth="1"/>
    <col min="7424" max="7424" width="46.5234375" style="7" customWidth="1"/>
    <col min="7425" max="7430" width="9.1015625" style="7"/>
    <col min="7431" max="7432" width="9.5234375" style="7" customWidth="1"/>
    <col min="7433" max="7433" width="2.5234375" style="7" customWidth="1"/>
    <col min="7434" max="7434" width="9.1015625" style="7"/>
    <col min="7435" max="7435" width="9.1015625" style="7" customWidth="1"/>
    <col min="7436" max="7677" width="9.1015625" style="7"/>
    <col min="7678" max="7679" width="2.41796875" style="7" customWidth="1"/>
    <col min="7680" max="7680" width="46.5234375" style="7" customWidth="1"/>
    <col min="7681" max="7686" width="9.1015625" style="7"/>
    <col min="7687" max="7688" width="9.5234375" style="7" customWidth="1"/>
    <col min="7689" max="7689" width="2.5234375" style="7" customWidth="1"/>
    <col min="7690" max="7690" width="9.1015625" style="7"/>
    <col min="7691" max="7691" width="9.1015625" style="7" customWidth="1"/>
    <col min="7692" max="7933" width="9.1015625" style="7"/>
    <col min="7934" max="7935" width="2.41796875" style="7" customWidth="1"/>
    <col min="7936" max="7936" width="46.5234375" style="7" customWidth="1"/>
    <col min="7937" max="7942" width="9.1015625" style="7"/>
    <col min="7943" max="7944" width="9.5234375" style="7" customWidth="1"/>
    <col min="7945" max="7945" width="2.5234375" style="7" customWidth="1"/>
    <col min="7946" max="7946" width="9.1015625" style="7"/>
    <col min="7947" max="7947" width="9.1015625" style="7" customWidth="1"/>
    <col min="7948" max="8189" width="9.1015625" style="7"/>
    <col min="8190" max="8191" width="2.41796875" style="7" customWidth="1"/>
    <col min="8192" max="8192" width="46.5234375" style="7" customWidth="1"/>
    <col min="8193" max="8198" width="9.1015625" style="7"/>
    <col min="8199" max="8200" width="9.5234375" style="7" customWidth="1"/>
    <col min="8201" max="8201" width="2.5234375" style="7" customWidth="1"/>
    <col min="8202" max="8202" width="9.1015625" style="7"/>
    <col min="8203" max="8203" width="9.1015625" style="7" customWidth="1"/>
    <col min="8204" max="8445" width="9.1015625" style="7"/>
    <col min="8446" max="8447" width="2.41796875" style="7" customWidth="1"/>
    <col min="8448" max="8448" width="46.5234375" style="7" customWidth="1"/>
    <col min="8449" max="8454" width="9.1015625" style="7"/>
    <col min="8455" max="8456" width="9.5234375" style="7" customWidth="1"/>
    <col min="8457" max="8457" width="2.5234375" style="7" customWidth="1"/>
    <col min="8458" max="8458" width="9.1015625" style="7"/>
    <col min="8459" max="8459" width="9.1015625" style="7" customWidth="1"/>
    <col min="8460" max="8701" width="9.1015625" style="7"/>
    <col min="8702" max="8703" width="2.41796875" style="7" customWidth="1"/>
    <col min="8704" max="8704" width="46.5234375" style="7" customWidth="1"/>
    <col min="8705" max="8710" width="9.1015625" style="7"/>
    <col min="8711" max="8712" width="9.5234375" style="7" customWidth="1"/>
    <col min="8713" max="8713" width="2.5234375" style="7" customWidth="1"/>
    <col min="8714" max="8714" width="9.1015625" style="7"/>
    <col min="8715" max="8715" width="9.1015625" style="7" customWidth="1"/>
    <col min="8716" max="8957" width="9.1015625" style="7"/>
    <col min="8958" max="8959" width="2.41796875" style="7" customWidth="1"/>
    <col min="8960" max="8960" width="46.5234375" style="7" customWidth="1"/>
    <col min="8961" max="8966" width="9.1015625" style="7"/>
    <col min="8967" max="8968" width="9.5234375" style="7" customWidth="1"/>
    <col min="8969" max="8969" width="2.5234375" style="7" customWidth="1"/>
    <col min="8970" max="8970" width="9.1015625" style="7"/>
    <col min="8971" max="8971" width="9.1015625" style="7" customWidth="1"/>
    <col min="8972" max="9213" width="9.1015625" style="7"/>
    <col min="9214" max="9215" width="2.41796875" style="7" customWidth="1"/>
    <col min="9216" max="9216" width="46.5234375" style="7" customWidth="1"/>
    <col min="9217" max="9222" width="9.1015625" style="7"/>
    <col min="9223" max="9224" width="9.5234375" style="7" customWidth="1"/>
    <col min="9225" max="9225" width="2.5234375" style="7" customWidth="1"/>
    <col min="9226" max="9226" width="9.1015625" style="7"/>
    <col min="9227" max="9227" width="9.1015625" style="7" customWidth="1"/>
    <col min="9228" max="9469" width="9.1015625" style="7"/>
    <col min="9470" max="9471" width="2.41796875" style="7" customWidth="1"/>
    <col min="9472" max="9472" width="46.5234375" style="7" customWidth="1"/>
    <col min="9473" max="9478" width="9.1015625" style="7"/>
    <col min="9479" max="9480" width="9.5234375" style="7" customWidth="1"/>
    <col min="9481" max="9481" width="2.5234375" style="7" customWidth="1"/>
    <col min="9482" max="9482" width="9.1015625" style="7"/>
    <col min="9483" max="9483" width="9.1015625" style="7" customWidth="1"/>
    <col min="9484" max="9725" width="9.1015625" style="7"/>
    <col min="9726" max="9727" width="2.41796875" style="7" customWidth="1"/>
    <col min="9728" max="9728" width="46.5234375" style="7" customWidth="1"/>
    <col min="9729" max="9734" width="9.1015625" style="7"/>
    <col min="9735" max="9736" width="9.5234375" style="7" customWidth="1"/>
    <col min="9737" max="9737" width="2.5234375" style="7" customWidth="1"/>
    <col min="9738" max="9738" width="9.1015625" style="7"/>
    <col min="9739" max="9739" width="9.1015625" style="7" customWidth="1"/>
    <col min="9740" max="9981" width="9.1015625" style="7"/>
    <col min="9982" max="9983" width="2.41796875" style="7" customWidth="1"/>
    <col min="9984" max="9984" width="46.5234375" style="7" customWidth="1"/>
    <col min="9985" max="9990" width="9.1015625" style="7"/>
    <col min="9991" max="9992" width="9.5234375" style="7" customWidth="1"/>
    <col min="9993" max="9993" width="2.5234375" style="7" customWidth="1"/>
    <col min="9994" max="9994" width="9.1015625" style="7"/>
    <col min="9995" max="9995" width="9.1015625" style="7" customWidth="1"/>
    <col min="9996" max="10237" width="9.1015625" style="7"/>
    <col min="10238" max="10239" width="2.41796875" style="7" customWidth="1"/>
    <col min="10240" max="10240" width="46.5234375" style="7" customWidth="1"/>
    <col min="10241" max="10246" width="9.1015625" style="7"/>
    <col min="10247" max="10248" width="9.5234375" style="7" customWidth="1"/>
    <col min="10249" max="10249" width="2.5234375" style="7" customWidth="1"/>
    <col min="10250" max="10250" width="9.1015625" style="7"/>
    <col min="10251" max="10251" width="9.1015625" style="7" customWidth="1"/>
    <col min="10252" max="10493" width="9.1015625" style="7"/>
    <col min="10494" max="10495" width="2.41796875" style="7" customWidth="1"/>
    <col min="10496" max="10496" width="46.5234375" style="7" customWidth="1"/>
    <col min="10497" max="10502" width="9.1015625" style="7"/>
    <col min="10503" max="10504" width="9.5234375" style="7" customWidth="1"/>
    <col min="10505" max="10505" width="2.5234375" style="7" customWidth="1"/>
    <col min="10506" max="10506" width="9.1015625" style="7"/>
    <col min="10507" max="10507" width="9.1015625" style="7" customWidth="1"/>
    <col min="10508" max="10749" width="9.1015625" style="7"/>
    <col min="10750" max="10751" width="2.41796875" style="7" customWidth="1"/>
    <col min="10752" max="10752" width="46.5234375" style="7" customWidth="1"/>
    <col min="10753" max="10758" width="9.1015625" style="7"/>
    <col min="10759" max="10760" width="9.5234375" style="7" customWidth="1"/>
    <col min="10761" max="10761" width="2.5234375" style="7" customWidth="1"/>
    <col min="10762" max="10762" width="9.1015625" style="7"/>
    <col min="10763" max="10763" width="9.1015625" style="7" customWidth="1"/>
    <col min="10764" max="11005" width="9.1015625" style="7"/>
    <col min="11006" max="11007" width="2.41796875" style="7" customWidth="1"/>
    <col min="11008" max="11008" width="46.5234375" style="7" customWidth="1"/>
    <col min="11009" max="11014" width="9.1015625" style="7"/>
    <col min="11015" max="11016" width="9.5234375" style="7" customWidth="1"/>
    <col min="11017" max="11017" width="2.5234375" style="7" customWidth="1"/>
    <col min="11018" max="11018" width="9.1015625" style="7"/>
    <col min="11019" max="11019" width="9.1015625" style="7" customWidth="1"/>
    <col min="11020" max="11261" width="9.1015625" style="7"/>
    <col min="11262" max="11263" width="2.41796875" style="7" customWidth="1"/>
    <col min="11264" max="11264" width="46.5234375" style="7" customWidth="1"/>
    <col min="11265" max="11270" width="9.1015625" style="7"/>
    <col min="11271" max="11272" width="9.5234375" style="7" customWidth="1"/>
    <col min="11273" max="11273" width="2.5234375" style="7" customWidth="1"/>
    <col min="11274" max="11274" width="9.1015625" style="7"/>
    <col min="11275" max="11275" width="9.1015625" style="7" customWidth="1"/>
    <col min="11276" max="11517" width="9.1015625" style="7"/>
    <col min="11518" max="11519" width="2.41796875" style="7" customWidth="1"/>
    <col min="11520" max="11520" width="46.5234375" style="7" customWidth="1"/>
    <col min="11521" max="11526" width="9.1015625" style="7"/>
    <col min="11527" max="11528" width="9.5234375" style="7" customWidth="1"/>
    <col min="11529" max="11529" width="2.5234375" style="7" customWidth="1"/>
    <col min="11530" max="11530" width="9.1015625" style="7"/>
    <col min="11531" max="11531" width="9.1015625" style="7" customWidth="1"/>
    <col min="11532" max="11773" width="9.1015625" style="7"/>
    <col min="11774" max="11775" width="2.41796875" style="7" customWidth="1"/>
    <col min="11776" max="11776" width="46.5234375" style="7" customWidth="1"/>
    <col min="11777" max="11782" width="9.1015625" style="7"/>
    <col min="11783" max="11784" width="9.5234375" style="7" customWidth="1"/>
    <col min="11785" max="11785" width="2.5234375" style="7" customWidth="1"/>
    <col min="11786" max="11786" width="9.1015625" style="7"/>
    <col min="11787" max="11787" width="9.1015625" style="7" customWidth="1"/>
    <col min="11788" max="12029" width="9.1015625" style="7"/>
    <col min="12030" max="12031" width="2.41796875" style="7" customWidth="1"/>
    <col min="12032" max="12032" width="46.5234375" style="7" customWidth="1"/>
    <col min="12033" max="12038" width="9.1015625" style="7"/>
    <col min="12039" max="12040" width="9.5234375" style="7" customWidth="1"/>
    <col min="12041" max="12041" width="2.5234375" style="7" customWidth="1"/>
    <col min="12042" max="12042" width="9.1015625" style="7"/>
    <col min="12043" max="12043" width="9.1015625" style="7" customWidth="1"/>
    <col min="12044" max="12285" width="9.1015625" style="7"/>
    <col min="12286" max="12287" width="2.41796875" style="7" customWidth="1"/>
    <col min="12288" max="12288" width="46.5234375" style="7" customWidth="1"/>
    <col min="12289" max="12294" width="9.1015625" style="7"/>
    <col min="12295" max="12296" width="9.5234375" style="7" customWidth="1"/>
    <col min="12297" max="12297" width="2.5234375" style="7" customWidth="1"/>
    <col min="12298" max="12298" width="9.1015625" style="7"/>
    <col min="12299" max="12299" width="9.1015625" style="7" customWidth="1"/>
    <col min="12300" max="12541" width="9.1015625" style="7"/>
    <col min="12542" max="12543" width="2.41796875" style="7" customWidth="1"/>
    <col min="12544" max="12544" width="46.5234375" style="7" customWidth="1"/>
    <col min="12545" max="12550" width="9.1015625" style="7"/>
    <col min="12551" max="12552" width="9.5234375" style="7" customWidth="1"/>
    <col min="12553" max="12553" width="2.5234375" style="7" customWidth="1"/>
    <col min="12554" max="12554" width="9.1015625" style="7"/>
    <col min="12555" max="12555" width="9.1015625" style="7" customWidth="1"/>
    <col min="12556" max="12797" width="9.1015625" style="7"/>
    <col min="12798" max="12799" width="2.41796875" style="7" customWidth="1"/>
    <col min="12800" max="12800" width="46.5234375" style="7" customWidth="1"/>
    <col min="12801" max="12806" width="9.1015625" style="7"/>
    <col min="12807" max="12808" width="9.5234375" style="7" customWidth="1"/>
    <col min="12809" max="12809" width="2.5234375" style="7" customWidth="1"/>
    <col min="12810" max="12810" width="9.1015625" style="7"/>
    <col min="12811" max="12811" width="9.1015625" style="7" customWidth="1"/>
    <col min="12812" max="13053" width="9.1015625" style="7"/>
    <col min="13054" max="13055" width="2.41796875" style="7" customWidth="1"/>
    <col min="13056" max="13056" width="46.5234375" style="7" customWidth="1"/>
    <col min="13057" max="13062" width="9.1015625" style="7"/>
    <col min="13063" max="13064" width="9.5234375" style="7" customWidth="1"/>
    <col min="13065" max="13065" width="2.5234375" style="7" customWidth="1"/>
    <col min="13066" max="13066" width="9.1015625" style="7"/>
    <col min="13067" max="13067" width="9.1015625" style="7" customWidth="1"/>
    <col min="13068" max="13309" width="9.1015625" style="7"/>
    <col min="13310" max="13311" width="2.41796875" style="7" customWidth="1"/>
    <col min="13312" max="13312" width="46.5234375" style="7" customWidth="1"/>
    <col min="13313" max="13318" width="9.1015625" style="7"/>
    <col min="13319" max="13320" width="9.5234375" style="7" customWidth="1"/>
    <col min="13321" max="13321" width="2.5234375" style="7" customWidth="1"/>
    <col min="13322" max="13322" width="9.1015625" style="7"/>
    <col min="13323" max="13323" width="9.1015625" style="7" customWidth="1"/>
    <col min="13324" max="13565" width="9.1015625" style="7"/>
    <col min="13566" max="13567" width="2.41796875" style="7" customWidth="1"/>
    <col min="13568" max="13568" width="46.5234375" style="7" customWidth="1"/>
    <col min="13569" max="13574" width="9.1015625" style="7"/>
    <col min="13575" max="13576" width="9.5234375" style="7" customWidth="1"/>
    <col min="13577" max="13577" width="2.5234375" style="7" customWidth="1"/>
    <col min="13578" max="13578" width="9.1015625" style="7"/>
    <col min="13579" max="13579" width="9.1015625" style="7" customWidth="1"/>
    <col min="13580" max="13821" width="9.1015625" style="7"/>
    <col min="13822" max="13823" width="2.41796875" style="7" customWidth="1"/>
    <col min="13824" max="13824" width="46.5234375" style="7" customWidth="1"/>
    <col min="13825" max="13830" width="9.1015625" style="7"/>
    <col min="13831" max="13832" width="9.5234375" style="7" customWidth="1"/>
    <col min="13833" max="13833" width="2.5234375" style="7" customWidth="1"/>
    <col min="13834" max="13834" width="9.1015625" style="7"/>
    <col min="13835" max="13835" width="9.1015625" style="7" customWidth="1"/>
    <col min="13836" max="14077" width="9.1015625" style="7"/>
    <col min="14078" max="14079" width="2.41796875" style="7" customWidth="1"/>
    <col min="14080" max="14080" width="46.5234375" style="7" customWidth="1"/>
    <col min="14081" max="14086" width="9.1015625" style="7"/>
    <col min="14087" max="14088" width="9.5234375" style="7" customWidth="1"/>
    <col min="14089" max="14089" width="2.5234375" style="7" customWidth="1"/>
    <col min="14090" max="14090" width="9.1015625" style="7"/>
    <col min="14091" max="14091" width="9.1015625" style="7" customWidth="1"/>
    <col min="14092" max="14333" width="9.1015625" style="7"/>
    <col min="14334" max="14335" width="2.41796875" style="7" customWidth="1"/>
    <col min="14336" max="14336" width="46.5234375" style="7" customWidth="1"/>
    <col min="14337" max="14342" width="9.1015625" style="7"/>
    <col min="14343" max="14344" width="9.5234375" style="7" customWidth="1"/>
    <col min="14345" max="14345" width="2.5234375" style="7" customWidth="1"/>
    <col min="14346" max="14346" width="9.1015625" style="7"/>
    <col min="14347" max="14347" width="9.1015625" style="7" customWidth="1"/>
    <col min="14348" max="14589" width="9.1015625" style="7"/>
    <col min="14590" max="14591" width="2.41796875" style="7" customWidth="1"/>
    <col min="14592" max="14592" width="46.5234375" style="7" customWidth="1"/>
    <col min="14593" max="14598" width="9.1015625" style="7"/>
    <col min="14599" max="14600" width="9.5234375" style="7" customWidth="1"/>
    <col min="14601" max="14601" width="2.5234375" style="7" customWidth="1"/>
    <col min="14602" max="14602" width="9.1015625" style="7"/>
    <col min="14603" max="14603" width="9.1015625" style="7" customWidth="1"/>
    <col min="14604" max="14845" width="9.1015625" style="7"/>
    <col min="14846" max="14847" width="2.41796875" style="7" customWidth="1"/>
    <col min="14848" max="14848" width="46.5234375" style="7" customWidth="1"/>
    <col min="14849" max="14854" width="9.1015625" style="7"/>
    <col min="14855" max="14856" width="9.5234375" style="7" customWidth="1"/>
    <col min="14857" max="14857" width="2.5234375" style="7" customWidth="1"/>
    <col min="14858" max="14858" width="9.1015625" style="7"/>
    <col min="14859" max="14859" width="9.1015625" style="7" customWidth="1"/>
    <col min="14860" max="15101" width="9.1015625" style="7"/>
    <col min="15102" max="15103" width="2.41796875" style="7" customWidth="1"/>
    <col min="15104" max="15104" width="46.5234375" style="7" customWidth="1"/>
    <col min="15105" max="15110" width="9.1015625" style="7"/>
    <col min="15111" max="15112" width="9.5234375" style="7" customWidth="1"/>
    <col min="15113" max="15113" width="2.5234375" style="7" customWidth="1"/>
    <col min="15114" max="15114" width="9.1015625" style="7"/>
    <col min="15115" max="15115" width="9.1015625" style="7" customWidth="1"/>
    <col min="15116" max="15357" width="9.1015625" style="7"/>
    <col min="15358" max="15359" width="2.41796875" style="7" customWidth="1"/>
    <col min="15360" max="15360" width="46.5234375" style="7" customWidth="1"/>
    <col min="15361" max="15366" width="9.1015625" style="7"/>
    <col min="15367" max="15368" width="9.5234375" style="7" customWidth="1"/>
    <col min="15369" max="15369" width="2.5234375" style="7" customWidth="1"/>
    <col min="15370" max="15370" width="9.1015625" style="7"/>
    <col min="15371" max="15371" width="9.1015625" style="7" customWidth="1"/>
    <col min="15372" max="15613" width="9.1015625" style="7"/>
    <col min="15614" max="15615" width="2.41796875" style="7" customWidth="1"/>
    <col min="15616" max="15616" width="46.5234375" style="7" customWidth="1"/>
    <col min="15617" max="15622" width="9.1015625" style="7"/>
    <col min="15623" max="15624" width="9.5234375" style="7" customWidth="1"/>
    <col min="15625" max="15625" width="2.5234375" style="7" customWidth="1"/>
    <col min="15626" max="15626" width="9.1015625" style="7"/>
    <col min="15627" max="15627" width="9.1015625" style="7" customWidth="1"/>
    <col min="15628" max="15869" width="9.1015625" style="7"/>
    <col min="15870" max="15871" width="2.41796875" style="7" customWidth="1"/>
    <col min="15872" max="15872" width="46.5234375" style="7" customWidth="1"/>
    <col min="15873" max="15878" width="9.1015625" style="7"/>
    <col min="15879" max="15880" width="9.5234375" style="7" customWidth="1"/>
    <col min="15881" max="15881" width="2.5234375" style="7" customWidth="1"/>
    <col min="15882" max="15882" width="9.1015625" style="7"/>
    <col min="15883" max="15883" width="9.1015625" style="7" customWidth="1"/>
    <col min="15884" max="16125" width="9.1015625" style="7"/>
    <col min="16126" max="16127" width="2.41796875" style="7" customWidth="1"/>
    <col min="16128" max="16128" width="46.5234375" style="7" customWidth="1"/>
    <col min="16129" max="16134" width="9.1015625" style="7"/>
    <col min="16135" max="16136" width="9.5234375" style="7" customWidth="1"/>
    <col min="16137" max="16137" width="2.5234375" style="7" customWidth="1"/>
    <col min="16138" max="16138" width="9.1015625" style="7"/>
    <col min="16139" max="16139" width="9.1015625" style="7" customWidth="1"/>
    <col min="16140" max="16384" width="9.1015625" style="7"/>
  </cols>
  <sheetData>
    <row r="1" spans="1:12" ht="15">
      <c r="A1" s="890" t="s">
        <v>773</v>
      </c>
      <c r="B1" s="13"/>
      <c r="C1" s="13"/>
      <c r="D1" s="13"/>
      <c r="E1" s="13"/>
      <c r="H1" s="22"/>
      <c r="I1" s="22"/>
      <c r="K1" s="38"/>
      <c r="L1" s="10"/>
    </row>
    <row r="2" spans="1:12" ht="15">
      <c r="A2" s="1536" t="s">
        <v>137</v>
      </c>
      <c r="B2" s="1537"/>
      <c r="C2" s="1538"/>
      <c r="D2" s="20"/>
      <c r="G2" s="22"/>
      <c r="H2" s="22"/>
      <c r="K2" s="38"/>
      <c r="L2" s="39"/>
    </row>
    <row r="3" spans="1:12" ht="10.5">
      <c r="A3" s="19" t="s">
        <v>138</v>
      </c>
      <c r="G3" s="22"/>
      <c r="H3" s="22"/>
      <c r="K3" s="38"/>
      <c r="L3" s="39"/>
    </row>
    <row r="4" spans="1:12" ht="10.5">
      <c r="A4" s="19"/>
      <c r="G4" s="22"/>
      <c r="H4" s="22"/>
      <c r="J4" s="35" t="s">
        <v>774</v>
      </c>
      <c r="K4" s="250" t="s">
        <v>775</v>
      </c>
      <c r="L4" s="39"/>
    </row>
    <row r="5" spans="1:12" ht="10.5">
      <c r="A5" s="18" t="s">
        <v>776</v>
      </c>
      <c r="G5" s="22"/>
      <c r="H5" s="22"/>
      <c r="J5" s="251" t="s">
        <v>777</v>
      </c>
      <c r="K5" s="252" t="s">
        <v>778</v>
      </c>
      <c r="L5" s="39"/>
    </row>
    <row r="6" spans="1:12" ht="10.5">
      <c r="A6" s="18" t="s">
        <v>779</v>
      </c>
      <c r="G6" s="22"/>
      <c r="H6" s="22"/>
      <c r="K6" s="38"/>
      <c r="L6" s="39"/>
    </row>
    <row r="7" spans="1:12" ht="10.5">
      <c r="A7" s="19"/>
      <c r="G7" s="22"/>
      <c r="H7" s="22"/>
      <c r="K7" s="38"/>
      <c r="L7" s="39"/>
    </row>
    <row r="8" spans="1:12" ht="10.5">
      <c r="A8" s="19"/>
      <c r="G8" s="22"/>
      <c r="H8" s="22"/>
      <c r="J8" s="35" t="s">
        <v>780</v>
      </c>
      <c r="K8" s="39"/>
      <c r="L8" s="39"/>
    </row>
    <row r="9" spans="1:12" ht="10.5">
      <c r="A9" s="18" t="s">
        <v>781</v>
      </c>
      <c r="G9" s="22"/>
      <c r="H9" s="22"/>
      <c r="J9" s="251" t="s">
        <v>782</v>
      </c>
      <c r="K9" s="39"/>
      <c r="L9" s="39"/>
    </row>
    <row r="10" spans="1:12" ht="10.5">
      <c r="A10" s="18" t="s">
        <v>779</v>
      </c>
      <c r="G10" s="22"/>
      <c r="H10" s="22"/>
      <c r="K10" s="38"/>
      <c r="L10" s="39"/>
    </row>
    <row r="11" spans="1:12" ht="10.5">
      <c r="A11" s="19"/>
      <c r="G11" s="22"/>
      <c r="H11" s="22"/>
      <c r="K11" s="38"/>
      <c r="L11" s="39"/>
    </row>
    <row r="12" spans="1:12" ht="12.3">
      <c r="A12" s="700" t="s">
        <v>116</v>
      </c>
      <c r="B12" s="700" t="s">
        <v>783</v>
      </c>
      <c r="C12" s="700"/>
      <c r="G12" s="22"/>
      <c r="H12" s="22"/>
      <c r="K12" s="38"/>
      <c r="L12" s="39"/>
    </row>
    <row r="13" spans="1:12" ht="12.3">
      <c r="A13" s="40"/>
      <c r="G13" s="22"/>
      <c r="H13" s="22"/>
      <c r="K13" s="38"/>
      <c r="L13" s="39"/>
    </row>
    <row r="14" spans="1:12" ht="10.5">
      <c r="A14" s="41" t="s">
        <v>784</v>
      </c>
      <c r="G14" s="22"/>
      <c r="H14" s="22"/>
      <c r="I14" s="22"/>
      <c r="K14" s="38"/>
      <c r="L14" s="10"/>
    </row>
    <row r="15" spans="1:12">
      <c r="A15" s="42"/>
      <c r="B15" s="7" t="s">
        <v>785</v>
      </c>
      <c r="G15" s="22"/>
      <c r="H15" s="22"/>
      <c r="I15" s="22"/>
      <c r="K15" s="11" t="s">
        <v>786</v>
      </c>
      <c r="L15" s="10"/>
    </row>
    <row r="16" spans="1:12">
      <c r="A16" s="42"/>
      <c r="B16" s="7" t="s">
        <v>787</v>
      </c>
      <c r="G16" s="22"/>
      <c r="H16" s="22"/>
      <c r="I16" s="22"/>
      <c r="K16" s="11" t="s">
        <v>788</v>
      </c>
      <c r="L16" s="10"/>
    </row>
    <row r="17" spans="1:12">
      <c r="A17" s="42"/>
      <c r="B17" s="7" t="s">
        <v>789</v>
      </c>
      <c r="G17" s="22"/>
      <c r="H17" s="22"/>
      <c r="I17" s="22"/>
      <c r="K17" s="11" t="s">
        <v>790</v>
      </c>
      <c r="L17" s="10"/>
    </row>
    <row r="18" spans="1:12">
      <c r="A18" s="42"/>
      <c r="B18" s="1568" t="s">
        <v>791</v>
      </c>
      <c r="C18" s="1568"/>
      <c r="G18" s="22"/>
      <c r="H18" s="22"/>
      <c r="I18" s="22"/>
      <c r="J18" s="318"/>
      <c r="K18" s="601">
        <v>12100</v>
      </c>
      <c r="L18" s="10"/>
    </row>
    <row r="19" spans="1:12">
      <c r="A19" s="42"/>
      <c r="B19" s="7" t="s">
        <v>792</v>
      </c>
      <c r="G19" s="22"/>
      <c r="H19" s="22"/>
      <c r="I19" s="22"/>
      <c r="J19" s="11" t="s">
        <v>793</v>
      </c>
      <c r="L19" s="10"/>
    </row>
    <row r="20" spans="1:12">
      <c r="A20" s="42"/>
      <c r="C20" s="7" t="s">
        <v>659</v>
      </c>
      <c r="G20" s="22"/>
      <c r="H20" s="22"/>
      <c r="I20" s="22"/>
    </row>
    <row r="21" spans="1:12">
      <c r="A21" s="42"/>
      <c r="B21" s="453"/>
      <c r="C21" s="453" t="s">
        <v>794</v>
      </c>
      <c r="G21" s="22"/>
      <c r="H21" s="22"/>
      <c r="I21" s="22"/>
      <c r="J21" s="11" t="s">
        <v>795</v>
      </c>
      <c r="L21" s="10"/>
    </row>
    <row r="22" spans="1:12">
      <c r="A22" s="42"/>
      <c r="B22" s="453" t="s">
        <v>796</v>
      </c>
      <c r="C22" s="453"/>
      <c r="G22" s="22"/>
      <c r="H22" s="22"/>
      <c r="I22" s="22"/>
      <c r="K22" s="11" t="s">
        <v>797</v>
      </c>
    </row>
    <row r="23" spans="1:12">
      <c r="A23" s="42"/>
      <c r="B23" s="7" t="s">
        <v>798</v>
      </c>
      <c r="G23" s="22"/>
      <c r="H23" s="22"/>
      <c r="I23" s="22"/>
      <c r="J23" s="11" t="s">
        <v>799</v>
      </c>
      <c r="L23" s="10"/>
    </row>
    <row r="24" spans="1:12">
      <c r="A24" s="42"/>
      <c r="C24" s="7" t="s">
        <v>659</v>
      </c>
      <c r="G24" s="22"/>
      <c r="H24" s="22"/>
      <c r="I24" s="22"/>
      <c r="L24" s="10"/>
    </row>
    <row r="25" spans="1:12" ht="12.75" customHeight="1">
      <c r="A25" s="42"/>
      <c r="C25" s="213" t="s">
        <v>800</v>
      </c>
      <c r="D25" s="213"/>
      <c r="E25" s="213"/>
      <c r="F25" s="213"/>
      <c r="G25" s="213"/>
      <c r="H25" s="213"/>
      <c r="I25" s="526"/>
      <c r="J25" s="11" t="s">
        <v>801</v>
      </c>
      <c r="L25" s="10"/>
    </row>
    <row r="26" spans="1:12">
      <c r="A26" s="42"/>
      <c r="B26" s="7" t="s">
        <v>802</v>
      </c>
      <c r="G26" s="22"/>
      <c r="H26" s="22"/>
      <c r="I26" s="22"/>
      <c r="K26" s="11" t="s">
        <v>803</v>
      </c>
      <c r="L26" s="10"/>
    </row>
    <row r="27" spans="1:12">
      <c r="A27" s="42"/>
      <c r="B27" s="453" t="s">
        <v>804</v>
      </c>
      <c r="G27" s="22"/>
      <c r="H27" s="22"/>
      <c r="I27" s="22"/>
      <c r="J27" s="11" t="s">
        <v>805</v>
      </c>
    </row>
    <row r="28" spans="1:12">
      <c r="A28" s="42"/>
      <c r="C28" s="7" t="s">
        <v>659</v>
      </c>
      <c r="G28" s="22"/>
      <c r="H28" s="22"/>
      <c r="I28" s="22"/>
    </row>
    <row r="29" spans="1:12">
      <c r="A29" s="42"/>
      <c r="C29" s="12" t="s">
        <v>806</v>
      </c>
      <c r="G29" s="22"/>
      <c r="H29" s="22"/>
      <c r="I29" s="22"/>
      <c r="J29" s="11" t="s">
        <v>807</v>
      </c>
    </row>
    <row r="30" spans="1:12" ht="12.3">
      <c r="A30" s="42"/>
      <c r="C30" s="1544" t="s">
        <v>808</v>
      </c>
      <c r="D30" s="1544"/>
      <c r="E30" s="1544"/>
      <c r="F30" s="1544"/>
      <c r="G30" s="1544"/>
      <c r="H30" s="1544"/>
      <c r="I30" s="43"/>
      <c r="J30" s="11" t="s">
        <v>809</v>
      </c>
      <c r="L30" s="10"/>
    </row>
    <row r="31" spans="1:12">
      <c r="A31" s="42"/>
      <c r="B31" s="7" t="s">
        <v>810</v>
      </c>
      <c r="G31" s="22"/>
      <c r="H31" s="22"/>
      <c r="I31" s="22"/>
      <c r="K31" s="11" t="s">
        <v>811</v>
      </c>
    </row>
    <row r="32" spans="1:12">
      <c r="A32" s="42"/>
      <c r="B32" s="1530" t="s">
        <v>812</v>
      </c>
      <c r="C32" s="1530"/>
      <c r="D32" s="1530"/>
      <c r="E32" s="1530"/>
      <c r="F32" s="1530"/>
      <c r="G32" s="1530"/>
      <c r="H32" s="1530"/>
      <c r="I32" s="321"/>
      <c r="J32" s="478" t="str">
        <f>CONCATENATE('20.020'!$Q$30, " from Schedule 20.020")</f>
        <v>R from Schedule 20.020</v>
      </c>
      <c r="K32" s="11" t="s">
        <v>813</v>
      </c>
      <c r="L32" s="10"/>
    </row>
    <row r="33" spans="1:12">
      <c r="A33" s="42"/>
      <c r="B33" s="7" t="s">
        <v>814</v>
      </c>
      <c r="C33" s="29"/>
      <c r="D33" s="29"/>
      <c r="E33" s="29"/>
      <c r="F33" s="29"/>
      <c r="G33" s="29"/>
      <c r="H33" s="29"/>
      <c r="I33" s="321"/>
      <c r="J33" s="478"/>
      <c r="K33" s="229" t="s">
        <v>815</v>
      </c>
      <c r="L33" s="10"/>
    </row>
    <row r="34" spans="1:12">
      <c r="A34" s="42"/>
      <c r="B34" s="7" t="s">
        <v>816</v>
      </c>
      <c r="G34" s="22"/>
      <c r="H34" s="22"/>
      <c r="I34" s="22"/>
      <c r="K34" s="229" t="s">
        <v>817</v>
      </c>
      <c r="L34" s="10"/>
    </row>
    <row r="35" spans="1:12" ht="10.5">
      <c r="A35" s="41" t="s">
        <v>818</v>
      </c>
      <c r="G35" s="22"/>
      <c r="H35" s="22"/>
      <c r="I35" s="22"/>
      <c r="K35" s="11" t="s">
        <v>819</v>
      </c>
      <c r="L35" s="10" t="s">
        <v>116</v>
      </c>
    </row>
    <row r="36" spans="1:12">
      <c r="A36" s="42"/>
      <c r="B36" s="7" t="s">
        <v>820</v>
      </c>
      <c r="G36" s="22"/>
      <c r="H36" s="22"/>
      <c r="I36" s="22"/>
    </row>
    <row r="37" spans="1:12">
      <c r="A37" s="42"/>
      <c r="C37" s="453" t="s">
        <v>821</v>
      </c>
      <c r="D37" s="453"/>
      <c r="E37" s="453"/>
      <c r="F37" s="453"/>
      <c r="G37" s="22"/>
      <c r="H37" s="321"/>
      <c r="I37" s="478" t="str">
        <f>CONCATENATE('40.290'!$D$21," from Schedule 40.290", " - ", $L$280)</f>
        <v>A from Schedule 40.290 - CQ</v>
      </c>
      <c r="J37" s="458" t="s">
        <v>822</v>
      </c>
      <c r="K37" s="453" t="s">
        <v>118</v>
      </c>
      <c r="L37" s="461"/>
    </row>
    <row r="38" spans="1:12">
      <c r="A38" s="42"/>
      <c r="C38" s="1561" t="s">
        <v>823</v>
      </c>
      <c r="D38" s="1561"/>
      <c r="E38" s="1561"/>
      <c r="F38" s="1561"/>
      <c r="G38" s="22"/>
      <c r="H38" s="321"/>
      <c r="I38" s="478" t="str">
        <f>CONCATENATE('40.290'!$D$22," from Schedule 40.290", " - ", $L$281)</f>
        <v>B from Schedule 40.290 - CR</v>
      </c>
      <c r="J38" s="458" t="s">
        <v>824</v>
      </c>
      <c r="K38" s="453" t="s">
        <v>154</v>
      </c>
      <c r="L38" s="461"/>
    </row>
    <row r="39" spans="1:12">
      <c r="A39" s="42"/>
      <c r="C39" s="453" t="s">
        <v>825</v>
      </c>
      <c r="D39" s="453"/>
      <c r="E39" s="453"/>
      <c r="F39" s="453"/>
      <c r="G39" s="22"/>
      <c r="H39" s="321"/>
      <c r="I39" s="478" t="str">
        <f>CONCATENATE('40.290'!$D$23," from Schedule 40.290", " - ", $L$282)</f>
        <v>C from Schedule 40.290 - CS</v>
      </c>
      <c r="J39" s="458" t="s">
        <v>826</v>
      </c>
      <c r="K39" s="453" t="s">
        <v>157</v>
      </c>
      <c r="L39" s="461"/>
    </row>
    <row r="40" spans="1:12">
      <c r="A40" s="42"/>
      <c r="C40" s="1561" t="s">
        <v>827</v>
      </c>
      <c r="D40" s="1561"/>
      <c r="E40" s="1561"/>
      <c r="F40" s="1561"/>
      <c r="G40" s="22"/>
      <c r="H40" s="321"/>
      <c r="I40" s="478" t="str">
        <f>CONCATENATE('40.290'!$D$28," from Schedule 40.290", " - ", $L$283)</f>
        <v>D from Schedule 40.290 - CT</v>
      </c>
      <c r="J40" s="458" t="s">
        <v>828</v>
      </c>
      <c r="K40" s="453" t="s">
        <v>159</v>
      </c>
      <c r="L40" s="461"/>
    </row>
    <row r="41" spans="1:12">
      <c r="A41" s="42"/>
      <c r="C41" s="453" t="s">
        <v>829</v>
      </c>
      <c r="D41" s="453"/>
      <c r="E41" s="453"/>
      <c r="F41" s="453"/>
      <c r="G41" s="22"/>
      <c r="H41" s="321"/>
      <c r="I41" s="478" t="str">
        <f>CONCATENATE('20.030'!$K$157," from Schedule 20.030")</f>
        <v>M from Schedule 20.030</v>
      </c>
      <c r="J41" s="458" t="s">
        <v>830</v>
      </c>
      <c r="K41" s="453"/>
      <c r="L41" s="461"/>
    </row>
    <row r="42" spans="1:12">
      <c r="A42" s="42"/>
      <c r="C42" s="1561" t="s">
        <v>831</v>
      </c>
      <c r="D42" s="1561"/>
      <c r="E42" s="1561"/>
      <c r="F42" s="1561"/>
      <c r="G42" s="701"/>
      <c r="H42" s="321"/>
      <c r="I42" s="478" t="str">
        <f>CONCATENATE('60.010'!$F$101," from Schedule 60.020"," + ", '60.020'!$F$125," from Schedule 60.010")</f>
        <v>A from Schedule 60.020 + A from Schedule 60.010</v>
      </c>
      <c r="J42" s="458" t="s">
        <v>832</v>
      </c>
      <c r="K42" s="453" t="s">
        <v>162</v>
      </c>
      <c r="L42" s="461"/>
    </row>
    <row r="43" spans="1:12">
      <c r="A43" s="42"/>
      <c r="C43" s="1561" t="s">
        <v>833</v>
      </c>
      <c r="D43" s="1561"/>
      <c r="E43" s="1561"/>
      <c r="F43" s="1561"/>
      <c r="G43" s="22"/>
      <c r="H43" s="321"/>
      <c r="I43" s="478" t="str">
        <f>CONCATENATE('40.290'!$D$35," from Schedule 40.290", " - ", $L$284)</f>
        <v>E from Schedule 40.290 - CU</v>
      </c>
      <c r="J43" s="458" t="s">
        <v>834</v>
      </c>
      <c r="K43" s="453" t="s">
        <v>207</v>
      </c>
      <c r="L43" s="461"/>
    </row>
    <row r="44" spans="1:12">
      <c r="A44" s="42"/>
      <c r="C44" s="1565" t="s">
        <v>835</v>
      </c>
      <c r="D44" s="1565"/>
      <c r="E44" s="1565"/>
      <c r="F44" s="1565"/>
      <c r="G44" s="22"/>
      <c r="H44" s="321"/>
      <c r="I44" s="453"/>
      <c r="J44" s="458" t="s">
        <v>836</v>
      </c>
      <c r="K44" s="453" t="s">
        <v>210</v>
      </c>
      <c r="L44" s="461"/>
    </row>
    <row r="45" spans="1:12">
      <c r="A45" s="42"/>
      <c r="C45" s="453" t="s">
        <v>837</v>
      </c>
      <c r="D45" s="453"/>
      <c r="E45" s="453"/>
      <c r="F45" s="453"/>
      <c r="G45" s="22"/>
      <c r="H45" s="321"/>
      <c r="I45" s="453"/>
      <c r="J45" s="458" t="s">
        <v>838</v>
      </c>
      <c r="K45" s="453" t="s">
        <v>213</v>
      </c>
      <c r="L45" s="461"/>
    </row>
    <row r="46" spans="1:12">
      <c r="A46" s="42"/>
      <c r="C46" s="453" t="s">
        <v>839</v>
      </c>
      <c r="D46" s="453"/>
      <c r="E46" s="453"/>
      <c r="F46" s="453"/>
      <c r="G46" s="22"/>
      <c r="H46" s="321"/>
      <c r="I46" s="478" t="str">
        <f>CONCATENATE('90.010'!J201," from Schedule 90.010")</f>
        <v>BU from Schedule 90.010</v>
      </c>
      <c r="J46" s="458" t="s">
        <v>840</v>
      </c>
      <c r="K46" s="453" t="s">
        <v>216</v>
      </c>
      <c r="L46" s="461"/>
    </row>
    <row r="47" spans="1:12" ht="11.25" customHeight="1">
      <c r="A47" s="42"/>
      <c r="C47" s="1565" t="s">
        <v>841</v>
      </c>
      <c r="D47" s="1565"/>
      <c r="E47" s="1565"/>
      <c r="F47" s="453"/>
      <c r="G47" s="22"/>
      <c r="H47" s="321"/>
      <c r="I47" s="478"/>
      <c r="J47" s="458" t="s">
        <v>842</v>
      </c>
      <c r="K47" s="453"/>
      <c r="L47" s="461"/>
    </row>
    <row r="48" spans="1:12">
      <c r="A48" s="42"/>
      <c r="C48" s="1565" t="s">
        <v>843</v>
      </c>
      <c r="D48" s="1565"/>
      <c r="E48" s="1565"/>
      <c r="F48" s="453"/>
      <c r="G48" s="22"/>
      <c r="H48" s="321"/>
      <c r="I48" s="478" t="str">
        <f>CONCATENATE("E1"," from Schedule 40.290")</f>
        <v>E1 from Schedule 40.290</v>
      </c>
      <c r="J48" s="601">
        <v>12101</v>
      </c>
      <c r="K48" s="453"/>
      <c r="L48" s="461"/>
    </row>
    <row r="49" spans="1:12" ht="11.25" customHeight="1">
      <c r="A49" s="42"/>
      <c r="C49" s="1561" t="s">
        <v>844</v>
      </c>
      <c r="D49" s="1561"/>
      <c r="E49" s="893"/>
      <c r="F49" s="893"/>
      <c r="G49" s="22"/>
      <c r="H49" s="415"/>
      <c r="I49" s="891"/>
      <c r="J49" s="601">
        <v>12102</v>
      </c>
      <c r="K49" s="453"/>
      <c r="L49" s="461"/>
    </row>
    <row r="50" spans="1:12">
      <c r="A50" s="42"/>
      <c r="C50" s="894" t="s">
        <v>845</v>
      </c>
      <c r="D50" s="894"/>
      <c r="E50" s="893"/>
      <c r="F50" s="893"/>
      <c r="G50" s="22"/>
      <c r="H50" s="415"/>
      <c r="I50" s="478" t="str">
        <f>CONCATENATE('70.040'!$F$45," from Schedule 70.040")</f>
        <v>G from Schedule 70.040</v>
      </c>
      <c r="J50" s="601">
        <v>12103</v>
      </c>
      <c r="K50" s="453"/>
      <c r="L50" s="461"/>
    </row>
    <row r="51" spans="1:12" ht="20.399999999999999">
      <c r="A51" s="42"/>
      <c r="C51" s="894" t="s">
        <v>846</v>
      </c>
      <c r="D51" s="894"/>
      <c r="E51" s="893"/>
      <c r="F51" s="893"/>
      <c r="G51" s="22"/>
      <c r="H51" s="415"/>
      <c r="I51" s="478" t="s">
        <v>847</v>
      </c>
      <c r="J51" s="601">
        <v>12104</v>
      </c>
      <c r="K51" s="453"/>
      <c r="L51" s="461"/>
    </row>
    <row r="52" spans="1:12">
      <c r="A52" s="42"/>
      <c r="C52" s="1565" t="s">
        <v>848</v>
      </c>
      <c r="D52" s="1565"/>
      <c r="E52" s="893"/>
      <c r="F52" s="893"/>
      <c r="G52" s="22"/>
      <c r="H52" s="415"/>
      <c r="I52" s="478" t="s">
        <v>849</v>
      </c>
      <c r="J52" s="601">
        <v>12105</v>
      </c>
      <c r="K52" s="453"/>
      <c r="L52" s="461"/>
    </row>
    <row r="53" spans="1:12">
      <c r="A53" s="42"/>
      <c r="C53" s="453" t="s">
        <v>816</v>
      </c>
      <c r="D53" s="453"/>
      <c r="E53" s="453"/>
      <c r="F53" s="453"/>
      <c r="G53" s="22"/>
      <c r="H53" s="22"/>
      <c r="I53" s="453"/>
      <c r="J53" s="458" t="s">
        <v>850</v>
      </c>
      <c r="K53" s="453" t="s">
        <v>219</v>
      </c>
      <c r="L53" s="461"/>
    </row>
    <row r="54" spans="1:12">
      <c r="A54" s="42"/>
      <c r="B54" s="7" t="s">
        <v>851</v>
      </c>
      <c r="G54" s="22"/>
      <c r="H54" s="22"/>
      <c r="I54" s="810"/>
      <c r="J54" s="453"/>
      <c r="K54" s="458" t="s">
        <v>852</v>
      </c>
      <c r="L54" s="461" t="s">
        <v>334</v>
      </c>
    </row>
    <row r="55" spans="1:12" ht="10.5">
      <c r="A55" s="41" t="s">
        <v>853</v>
      </c>
      <c r="G55" s="22"/>
      <c r="H55" s="22"/>
      <c r="I55" s="810"/>
      <c r="J55" s="478" t="str">
        <f>CONCATENATE($L$35," - ",$L$54)</f>
        <v>A - L</v>
      </c>
      <c r="K55" s="458" t="s">
        <v>854</v>
      </c>
      <c r="L55" s="461" t="s">
        <v>337</v>
      </c>
    </row>
    <row r="56" spans="1:12">
      <c r="A56" s="42"/>
      <c r="B56" s="7" t="s">
        <v>820</v>
      </c>
      <c r="G56" s="22"/>
      <c r="H56" s="22"/>
      <c r="I56" s="810"/>
      <c r="J56" s="810"/>
      <c r="K56" s="810"/>
      <c r="L56" s="810"/>
    </row>
    <row r="57" spans="1:12">
      <c r="A57" s="42"/>
      <c r="C57" s="7" t="s">
        <v>855</v>
      </c>
      <c r="G57" s="22"/>
      <c r="H57" s="22"/>
      <c r="I57" s="453"/>
      <c r="J57" s="892" t="str">
        <f>$K$204</f>
        <v>BI</v>
      </c>
      <c r="K57" s="458" t="s">
        <v>856</v>
      </c>
      <c r="L57" s="461" t="s">
        <v>494</v>
      </c>
    </row>
    <row r="58" spans="1:12">
      <c r="A58" s="42"/>
      <c r="C58" s="1561" t="s">
        <v>857</v>
      </c>
      <c r="D58" s="1561"/>
      <c r="E58" s="318"/>
      <c r="F58" s="318"/>
      <c r="G58" s="321"/>
      <c r="H58" s="321"/>
      <c r="I58" s="478" t="str">
        <f>CONCATENATE("B"," from Schedule 40.120")</f>
        <v>B from Schedule 40.120</v>
      </c>
      <c r="J58" s="601">
        <v>12106</v>
      </c>
      <c r="K58" s="453"/>
      <c r="L58" s="461" t="s">
        <v>858</v>
      </c>
    </row>
    <row r="59" spans="1:12" ht="10.5">
      <c r="A59" s="41" t="s">
        <v>859</v>
      </c>
      <c r="G59" s="22"/>
      <c r="H59" s="22"/>
      <c r="I59" s="810"/>
      <c r="J59" s="478" t="str">
        <f>CONCATENATE($L$55," - ",$L$57," - ",$L$58)</f>
        <v>M - N - N1</v>
      </c>
      <c r="K59" s="458" t="s">
        <v>860</v>
      </c>
      <c r="L59" s="461" t="s">
        <v>503</v>
      </c>
    </row>
    <row r="60" spans="1:12">
      <c r="A60" s="42"/>
      <c r="B60" s="7" t="s">
        <v>820</v>
      </c>
      <c r="G60" s="22"/>
      <c r="H60" s="22"/>
      <c r="I60" s="22"/>
      <c r="J60" s="22"/>
      <c r="K60" s="22"/>
      <c r="L60" s="22"/>
    </row>
    <row r="61" spans="1:12">
      <c r="A61" s="42"/>
      <c r="C61" s="7" t="s">
        <v>861</v>
      </c>
      <c r="G61" s="22"/>
      <c r="H61" s="22"/>
      <c r="I61" s="4" t="str">
        <f>$L$227</f>
        <v>BR</v>
      </c>
      <c r="J61" s="11" t="s">
        <v>862</v>
      </c>
      <c r="L61" s="10"/>
    </row>
    <row r="62" spans="1:12">
      <c r="A62" s="42"/>
      <c r="C62" s="7" t="s">
        <v>863</v>
      </c>
      <c r="G62" s="22"/>
      <c r="H62" s="22"/>
      <c r="I62" s="4" t="str">
        <f>$L$233</f>
        <v>BV</v>
      </c>
      <c r="J62" s="11" t="s">
        <v>864</v>
      </c>
      <c r="L62" s="10"/>
    </row>
    <row r="63" spans="1:12">
      <c r="A63" s="42"/>
      <c r="C63" s="1530" t="s">
        <v>865</v>
      </c>
      <c r="D63" s="1530"/>
      <c r="E63" s="1530"/>
      <c r="F63" s="1530"/>
      <c r="G63" s="1530"/>
      <c r="H63" s="1530"/>
      <c r="I63" s="4" t="str">
        <f>$L$236</f>
        <v>BX</v>
      </c>
      <c r="J63" s="11" t="s">
        <v>866</v>
      </c>
      <c r="K63" s="22"/>
      <c r="L63" s="10"/>
    </row>
    <row r="64" spans="1:12">
      <c r="A64" s="42"/>
      <c r="B64" s="7" t="s">
        <v>867</v>
      </c>
      <c r="G64" s="22"/>
      <c r="H64" s="22"/>
      <c r="I64" s="22"/>
      <c r="K64" s="11" t="s">
        <v>868</v>
      </c>
      <c r="L64" s="10" t="s">
        <v>869</v>
      </c>
    </row>
    <row r="65" spans="1:12" ht="10.5">
      <c r="A65" s="41" t="s">
        <v>870</v>
      </c>
      <c r="G65" s="22"/>
      <c r="H65" s="22"/>
      <c r="I65" s="22"/>
      <c r="J65" s="4" t="str">
        <f>CONCATENATE($L$59," - ",$L$64)</f>
        <v>O - P</v>
      </c>
      <c r="K65" s="11" t="s">
        <v>871</v>
      </c>
      <c r="L65" s="10" t="s">
        <v>872</v>
      </c>
    </row>
    <row r="66" spans="1:12">
      <c r="A66" s="42"/>
      <c r="B66" s="7" t="s">
        <v>820</v>
      </c>
      <c r="G66" s="22"/>
      <c r="H66" s="22"/>
      <c r="I66" s="22"/>
    </row>
    <row r="67" spans="1:12">
      <c r="A67" s="42"/>
      <c r="C67" s="7" t="s">
        <v>873</v>
      </c>
      <c r="G67" s="22"/>
      <c r="H67" s="22"/>
      <c r="I67" s="4" t="str">
        <f>$L$242</f>
        <v>CC</v>
      </c>
      <c r="J67" s="11" t="s">
        <v>874</v>
      </c>
      <c r="K67" s="10"/>
    </row>
    <row r="68" spans="1:12">
      <c r="A68" s="42"/>
      <c r="C68" s="1530" t="s">
        <v>875</v>
      </c>
      <c r="D68" s="1530"/>
      <c r="E68" s="1530"/>
      <c r="F68" s="1530"/>
      <c r="G68" s="1530"/>
      <c r="H68" s="22"/>
      <c r="I68" s="4" t="str">
        <f>CONCATENATE($K$95," - ",$L$96)</f>
        <v>Z - AA</v>
      </c>
      <c r="J68" s="11" t="s">
        <v>876</v>
      </c>
    </row>
    <row r="69" spans="1:12">
      <c r="A69" s="42"/>
      <c r="B69" s="453" t="s">
        <v>877</v>
      </c>
      <c r="G69" s="22"/>
      <c r="H69" s="22"/>
      <c r="I69" s="4"/>
      <c r="J69" s="4"/>
      <c r="K69" s="11" t="s">
        <v>878</v>
      </c>
      <c r="L69" s="7" t="s">
        <v>879</v>
      </c>
    </row>
    <row r="70" spans="1:12" ht="10.5">
      <c r="A70" s="1564" t="s">
        <v>880</v>
      </c>
      <c r="B70" s="1564"/>
      <c r="C70" s="1564"/>
      <c r="D70" s="1564"/>
      <c r="E70" s="1564"/>
      <c r="F70" s="1564"/>
      <c r="G70" s="1564"/>
      <c r="H70" s="1564"/>
      <c r="I70" s="22"/>
      <c r="J70" s="4" t="str">
        <f>CONCATENATE($L$65," - ",$L$69)</f>
        <v>Q - R</v>
      </c>
      <c r="K70" s="11" t="s">
        <v>881</v>
      </c>
      <c r="L70" s="10" t="s">
        <v>882</v>
      </c>
    </row>
    <row r="71" spans="1:12" s="318" customFormat="1" ht="11.1" customHeight="1">
      <c r="A71" s="895" t="s">
        <v>883</v>
      </c>
      <c r="D71" s="702"/>
      <c r="E71" s="702"/>
      <c r="F71" s="702"/>
      <c r="G71" s="702"/>
      <c r="H71" s="702"/>
      <c r="I71" s="321"/>
      <c r="J71" s="317"/>
      <c r="K71" s="336"/>
      <c r="L71" s="476"/>
    </row>
    <row r="72" spans="1:12" s="318" customFormat="1">
      <c r="A72" s="1566" t="s">
        <v>884</v>
      </c>
      <c r="B72" s="1567"/>
      <c r="C72" s="1567"/>
      <c r="D72" s="1567"/>
      <c r="E72" s="1567"/>
      <c r="F72" s="1567"/>
      <c r="G72" s="1567"/>
      <c r="H72" s="1567"/>
      <c r="I72" s="1567"/>
    </row>
    <row r="73" spans="1:12">
      <c r="A73" s="507"/>
      <c r="B73" s="318"/>
      <c r="C73" s="318"/>
    </row>
    <row r="74" spans="1:12" ht="15">
      <c r="A74" s="45" t="str">
        <f>+CONCATENATE(A1," cont'd")</f>
        <v>Schedule 20.010 - Capital and TLAC Elements cont'd</v>
      </c>
      <c r="L74" s="10"/>
    </row>
    <row r="75" spans="1:12" ht="15">
      <c r="A75" s="45"/>
      <c r="G75" s="22"/>
      <c r="H75" s="22"/>
      <c r="I75" s="4"/>
      <c r="J75" s="4"/>
      <c r="K75" s="4"/>
    </row>
    <row r="76" spans="1:12" ht="12.3">
      <c r="A76" s="17" t="s">
        <v>116</v>
      </c>
      <c r="B76" s="40" t="s">
        <v>885</v>
      </c>
      <c r="C76" s="40"/>
      <c r="G76" s="22"/>
      <c r="H76" s="22"/>
      <c r="I76" s="4"/>
      <c r="J76" s="4"/>
      <c r="K76" s="4"/>
    </row>
    <row r="77" spans="1:12">
      <c r="A77" s="42"/>
      <c r="C77" s="10"/>
      <c r="G77" s="22"/>
      <c r="H77" s="22"/>
      <c r="I77" s="4"/>
      <c r="J77" s="4"/>
      <c r="K77" s="4"/>
    </row>
    <row r="78" spans="1:12" ht="10.5">
      <c r="A78" s="41" t="s">
        <v>886</v>
      </c>
      <c r="L78" s="10"/>
    </row>
    <row r="79" spans="1:12">
      <c r="A79" s="42"/>
      <c r="B79" s="7" t="s">
        <v>887</v>
      </c>
      <c r="G79" s="22"/>
      <c r="H79" s="22"/>
      <c r="I79" s="22"/>
      <c r="J79" s="22"/>
      <c r="K79" s="11" t="s">
        <v>888</v>
      </c>
      <c r="L79" s="10"/>
    </row>
    <row r="80" spans="1:12">
      <c r="A80" s="42"/>
      <c r="B80" s="7" t="s">
        <v>889</v>
      </c>
      <c r="G80" s="22"/>
      <c r="H80" s="22"/>
      <c r="I80" s="22"/>
      <c r="J80" s="22"/>
      <c r="K80" s="11" t="s">
        <v>890</v>
      </c>
      <c r="L80" s="10"/>
    </row>
    <row r="81" spans="1:14">
      <c r="A81" s="42"/>
      <c r="B81" s="1561" t="s">
        <v>891</v>
      </c>
      <c r="C81" s="1561"/>
      <c r="D81" s="1561"/>
      <c r="E81" s="1561"/>
      <c r="F81" s="1561"/>
      <c r="G81" s="1561"/>
      <c r="H81" s="810"/>
      <c r="I81" s="810"/>
      <c r="J81" s="478" t="str">
        <f>CONCATENATE("(",'20.020'!$Q$40," + ",'20.020'!$Q$77,") "," from Schedule 20.020")</f>
        <v>(Z + AZ)  from Schedule 20.020</v>
      </c>
      <c r="K81" s="11" t="s">
        <v>892</v>
      </c>
      <c r="L81" s="10"/>
      <c r="N81" s="4"/>
    </row>
    <row r="82" spans="1:14">
      <c r="A82" s="42"/>
      <c r="B82" s="453" t="s">
        <v>893</v>
      </c>
      <c r="C82" s="453"/>
      <c r="D82" s="453"/>
      <c r="E82" s="453"/>
      <c r="F82" s="453"/>
      <c r="G82" s="810"/>
      <c r="H82" s="810"/>
      <c r="I82" s="810"/>
      <c r="J82" s="478" t="str">
        <f>$L$266</f>
        <v>CL</v>
      </c>
      <c r="K82" s="11" t="s">
        <v>894</v>
      </c>
    </row>
    <row r="83" spans="1:14">
      <c r="A83" s="42"/>
      <c r="B83" s="453" t="s">
        <v>895</v>
      </c>
      <c r="C83" s="453"/>
      <c r="D83" s="453"/>
      <c r="E83" s="453"/>
      <c r="F83" s="453"/>
      <c r="G83" s="810"/>
      <c r="H83" s="810"/>
      <c r="I83" s="810"/>
      <c r="J83" s="453"/>
      <c r="K83" s="11" t="s">
        <v>896</v>
      </c>
    </row>
    <row r="84" spans="1:14">
      <c r="A84" s="42"/>
      <c r="B84" s="7" t="s">
        <v>816</v>
      </c>
      <c r="G84" s="22"/>
      <c r="H84" s="22"/>
      <c r="I84" s="22"/>
      <c r="K84" s="11" t="s">
        <v>897</v>
      </c>
    </row>
    <row r="85" spans="1:14" ht="10.5">
      <c r="A85" s="41" t="s">
        <v>898</v>
      </c>
      <c r="G85" s="22"/>
      <c r="H85" s="22"/>
      <c r="I85" s="22"/>
      <c r="K85" s="11" t="s">
        <v>899</v>
      </c>
      <c r="L85" s="7" t="s">
        <v>900</v>
      </c>
    </row>
    <row r="86" spans="1:14">
      <c r="A86" s="42"/>
      <c r="B86" s="7" t="s">
        <v>820</v>
      </c>
      <c r="G86" s="22"/>
      <c r="H86" s="22"/>
      <c r="I86" s="22"/>
    </row>
    <row r="87" spans="1:14">
      <c r="A87" s="42"/>
      <c r="C87" s="1530" t="s">
        <v>901</v>
      </c>
      <c r="D87" s="1530"/>
      <c r="E87" s="1530"/>
      <c r="F87" s="1530"/>
      <c r="G87" s="1530"/>
      <c r="H87" s="1530"/>
      <c r="I87" s="22"/>
      <c r="J87" s="11" t="s">
        <v>902</v>
      </c>
      <c r="K87" s="7" t="s">
        <v>903</v>
      </c>
    </row>
    <row r="88" spans="1:14">
      <c r="A88" s="42"/>
      <c r="C88" s="7" t="s">
        <v>904</v>
      </c>
      <c r="G88" s="22"/>
      <c r="H88" s="22"/>
      <c r="I88" s="22"/>
      <c r="J88" s="11" t="s">
        <v>905</v>
      </c>
      <c r="K88" s="7" t="s">
        <v>906</v>
      </c>
    </row>
    <row r="89" spans="1:14">
      <c r="A89" s="42"/>
      <c r="C89" s="7" t="s">
        <v>907</v>
      </c>
      <c r="G89" s="22"/>
      <c r="H89" s="22"/>
      <c r="I89" s="44" t="str">
        <f>$K$205</f>
        <v>BJ</v>
      </c>
      <c r="J89" s="11" t="s">
        <v>908</v>
      </c>
    </row>
    <row r="90" spans="1:14">
      <c r="A90" s="42"/>
      <c r="C90" s="7" t="s">
        <v>909</v>
      </c>
    </row>
    <row r="91" spans="1:14">
      <c r="A91" s="42"/>
      <c r="C91" s="12" t="s">
        <v>910</v>
      </c>
      <c r="G91" s="22"/>
      <c r="H91" s="22"/>
      <c r="J91" s="11" t="s">
        <v>911</v>
      </c>
      <c r="K91" s="7" t="s">
        <v>912</v>
      </c>
    </row>
    <row r="92" spans="1:14">
      <c r="A92" s="42"/>
      <c r="C92" s="12" t="s">
        <v>913</v>
      </c>
      <c r="G92" s="22"/>
      <c r="H92" s="22"/>
      <c r="J92" s="11" t="s">
        <v>914</v>
      </c>
      <c r="K92" s="7" t="s">
        <v>915</v>
      </c>
    </row>
    <row r="93" spans="1:14">
      <c r="A93" s="42"/>
      <c r="C93" s="7" t="s">
        <v>916</v>
      </c>
      <c r="G93" s="22"/>
      <c r="H93" s="22"/>
      <c r="I93" s="4" t="str">
        <f>CONCATENATE($K$129," - ",$L$130)</f>
        <v>AM - AN</v>
      </c>
      <c r="J93" s="11" t="s">
        <v>917</v>
      </c>
    </row>
    <row r="94" spans="1:14">
      <c r="A94" s="42"/>
      <c r="C94" s="7" t="s">
        <v>816</v>
      </c>
      <c r="J94" s="11" t="s">
        <v>918</v>
      </c>
    </row>
    <row r="95" spans="1:14">
      <c r="A95" s="42"/>
      <c r="C95" s="10" t="s">
        <v>919</v>
      </c>
      <c r="G95" s="22"/>
      <c r="H95" s="22"/>
      <c r="I95" s="4"/>
      <c r="J95" s="11" t="s">
        <v>920</v>
      </c>
      <c r="K95" s="7" t="s">
        <v>921</v>
      </c>
    </row>
    <row r="96" spans="1:14">
      <c r="A96" s="42"/>
      <c r="B96" s="7" t="s">
        <v>922</v>
      </c>
      <c r="C96" s="10"/>
      <c r="G96" s="22"/>
      <c r="H96" s="22"/>
      <c r="I96" s="4"/>
      <c r="J96" s="4" t="str">
        <f>CONCATENATE("Lesser of ",$K$95," and ", $L$85)</f>
        <v>Lesser of Z and T</v>
      </c>
      <c r="K96" s="11" t="s">
        <v>923</v>
      </c>
      <c r="L96" s="7" t="s">
        <v>924</v>
      </c>
    </row>
    <row r="97" spans="1:12" ht="10.5">
      <c r="A97" s="41" t="s">
        <v>925</v>
      </c>
      <c r="C97" s="10"/>
      <c r="G97" s="22"/>
      <c r="H97" s="22"/>
      <c r="I97" s="4"/>
      <c r="J97" s="4" t="str">
        <f>CONCATENATE($L$85," - ",$L$96)</f>
        <v>T - AA</v>
      </c>
      <c r="K97" s="11" t="s">
        <v>926</v>
      </c>
      <c r="L97" s="7" t="s">
        <v>927</v>
      </c>
    </row>
    <row r="98" spans="1:12">
      <c r="A98" s="42"/>
      <c r="C98" s="10"/>
      <c r="G98" s="22"/>
      <c r="H98" s="22"/>
      <c r="I98" s="4"/>
      <c r="J98" s="4"/>
      <c r="K98" s="4"/>
    </row>
    <row r="99" spans="1:12" ht="10.5">
      <c r="A99" s="23" t="s">
        <v>928</v>
      </c>
      <c r="G99" s="22"/>
      <c r="H99" s="22"/>
      <c r="I99" s="22"/>
      <c r="J99" s="4" t="str">
        <f>CONCATENATE($L$70," + ",$L$97)</f>
        <v>S + AB</v>
      </c>
      <c r="K99" s="11" t="s">
        <v>929</v>
      </c>
      <c r="L99" s="7" t="s">
        <v>930</v>
      </c>
    </row>
    <row r="100" spans="1:12">
      <c r="A100" s="42"/>
      <c r="C100" s="10"/>
      <c r="G100" s="22"/>
      <c r="H100" s="22"/>
      <c r="I100" s="4"/>
      <c r="J100" s="4"/>
      <c r="K100" s="4"/>
    </row>
    <row r="101" spans="1:12" ht="10.5">
      <c r="A101" s="41" t="s">
        <v>931</v>
      </c>
      <c r="C101" s="10"/>
      <c r="G101" s="22"/>
      <c r="H101" s="22"/>
      <c r="I101" s="4"/>
      <c r="J101" s="4"/>
      <c r="K101" s="4"/>
    </row>
    <row r="102" spans="1:12" ht="10.5">
      <c r="A102" s="41"/>
      <c r="B102" s="7" t="s">
        <v>932</v>
      </c>
      <c r="C102" s="10"/>
      <c r="G102" s="22"/>
      <c r="H102" s="22"/>
      <c r="I102" s="4"/>
      <c r="J102" s="4"/>
      <c r="K102" s="11" t="s">
        <v>933</v>
      </c>
    </row>
    <row r="103" spans="1:12" ht="10.5">
      <c r="A103" s="41"/>
      <c r="B103" s="7" t="s">
        <v>934</v>
      </c>
      <c r="C103" s="10"/>
      <c r="G103" s="22"/>
      <c r="H103" s="22"/>
      <c r="I103" s="4"/>
      <c r="J103" s="4"/>
      <c r="K103" s="11" t="s">
        <v>935</v>
      </c>
    </row>
    <row r="104" spans="1:12" ht="10.5">
      <c r="A104" s="41"/>
      <c r="B104" s="7" t="s">
        <v>936</v>
      </c>
      <c r="C104" s="10"/>
      <c r="G104" s="22"/>
      <c r="H104" s="22"/>
      <c r="I104" s="4"/>
      <c r="J104" s="4"/>
      <c r="K104" s="11" t="s">
        <v>937</v>
      </c>
    </row>
    <row r="105" spans="1:12" ht="10.5">
      <c r="A105" s="41"/>
      <c r="B105" s="7" t="s">
        <v>938</v>
      </c>
      <c r="C105" s="10"/>
      <c r="G105" s="22"/>
      <c r="H105" s="22"/>
      <c r="I105" s="317"/>
      <c r="J105" s="478" t="str">
        <f>CONCATENATE("(",'20.020'!$Q$50," + ",'20.020'!$Q$87,") "," from Schedule 20.020")</f>
        <v>(AH + BH)  from Schedule 20.020</v>
      </c>
      <c r="K105" s="11" t="s">
        <v>939</v>
      </c>
    </row>
    <row r="106" spans="1:12" ht="10.5">
      <c r="A106" s="41"/>
      <c r="B106" s="453" t="s">
        <v>940</v>
      </c>
      <c r="G106" s="22"/>
      <c r="H106" s="22"/>
      <c r="I106" s="4"/>
      <c r="J106" s="478" t="str">
        <f>$L$272</f>
        <v>CP</v>
      </c>
      <c r="K106" s="11" t="s">
        <v>941</v>
      </c>
    </row>
    <row r="107" spans="1:12" ht="10.5">
      <c r="A107" s="41"/>
      <c r="B107" s="46" t="s">
        <v>942</v>
      </c>
      <c r="G107" s="22"/>
      <c r="H107" s="22"/>
      <c r="I107" s="321"/>
      <c r="J107" s="478" t="str">
        <f>CONCATENATE("D"," from Schedule 20.030")</f>
        <v>D from Schedule 20.030</v>
      </c>
      <c r="K107" s="11" t="s">
        <v>943</v>
      </c>
    </row>
    <row r="108" spans="1:12" ht="10.5">
      <c r="A108" s="41"/>
      <c r="B108" s="10" t="s">
        <v>944</v>
      </c>
      <c r="G108" s="22"/>
      <c r="H108" s="22"/>
      <c r="I108" s="321"/>
      <c r="J108" s="478" t="str">
        <f>CONCATENATE('20.030'!$K$154," from Schedule 20.030")</f>
        <v>L from Schedule 20.030</v>
      </c>
      <c r="K108" s="11" t="s">
        <v>945</v>
      </c>
    </row>
    <row r="109" spans="1:12">
      <c r="A109" s="42"/>
      <c r="B109" s="453" t="s">
        <v>946</v>
      </c>
      <c r="G109" s="22"/>
      <c r="H109" s="22"/>
      <c r="I109" s="22"/>
      <c r="K109" s="11" t="s">
        <v>947</v>
      </c>
    </row>
    <row r="110" spans="1:12" ht="10.5">
      <c r="A110" s="41"/>
      <c r="B110" s="7" t="s">
        <v>816</v>
      </c>
      <c r="C110" s="47"/>
      <c r="D110" s="47"/>
      <c r="E110" s="47"/>
      <c r="F110" s="47"/>
      <c r="G110" s="48"/>
      <c r="H110" s="48"/>
      <c r="I110" s="48"/>
      <c r="J110" s="47"/>
      <c r="K110" s="11" t="s">
        <v>948</v>
      </c>
    </row>
    <row r="111" spans="1:12" ht="10.5">
      <c r="A111" s="41" t="s">
        <v>949</v>
      </c>
      <c r="G111" s="22"/>
      <c r="H111" s="22"/>
      <c r="I111" s="22"/>
      <c r="J111" s="4"/>
      <c r="K111" s="11" t="s">
        <v>950</v>
      </c>
      <c r="L111" s="7" t="s">
        <v>951</v>
      </c>
    </row>
    <row r="112" spans="1:12" ht="10.5">
      <c r="A112" s="41"/>
      <c r="B112" s="7" t="s">
        <v>820</v>
      </c>
      <c r="G112" s="22"/>
      <c r="H112" s="22"/>
      <c r="I112" s="22"/>
      <c r="J112" s="4"/>
      <c r="K112" s="4"/>
      <c r="L112" s="4"/>
    </row>
    <row r="113" spans="1:11" ht="10.5">
      <c r="A113" s="41"/>
      <c r="C113" s="1530" t="s">
        <v>952</v>
      </c>
      <c r="D113" s="1530"/>
      <c r="E113" s="1530"/>
      <c r="F113" s="1530"/>
      <c r="G113" s="1530"/>
      <c r="H113" s="1530"/>
      <c r="I113" s="22"/>
      <c r="J113" s="11" t="s">
        <v>953</v>
      </c>
      <c r="K113" s="7" t="s">
        <v>954</v>
      </c>
    </row>
    <row r="114" spans="1:11" ht="10.5">
      <c r="A114" s="41"/>
      <c r="C114" s="7" t="s">
        <v>955</v>
      </c>
      <c r="G114" s="22"/>
      <c r="H114" s="22"/>
      <c r="I114" s="22"/>
      <c r="J114" s="11" t="s">
        <v>956</v>
      </c>
      <c r="K114" s="7" t="s">
        <v>957</v>
      </c>
    </row>
    <row r="115" spans="1:11" ht="10.5">
      <c r="A115" s="41"/>
      <c r="C115" s="7" t="s">
        <v>958</v>
      </c>
      <c r="G115" s="22"/>
      <c r="H115" s="22"/>
      <c r="I115" s="22"/>
      <c r="J115" s="11" t="s">
        <v>959</v>
      </c>
    </row>
    <row r="116" spans="1:11" ht="10.5">
      <c r="A116" s="41"/>
      <c r="C116" s="7" t="s">
        <v>960</v>
      </c>
      <c r="G116" s="22"/>
      <c r="H116" s="22"/>
      <c r="I116" s="264" t="str">
        <f>$K$206</f>
        <v>BK</v>
      </c>
      <c r="J116" s="11" t="s">
        <v>961</v>
      </c>
    </row>
    <row r="117" spans="1:11" ht="10.5">
      <c r="A117" s="41"/>
      <c r="C117" s="1562" t="s">
        <v>962</v>
      </c>
      <c r="D117" s="1562"/>
      <c r="E117" s="1562"/>
      <c r="F117" s="1562"/>
      <c r="G117" s="1562"/>
      <c r="H117" s="1562"/>
      <c r="I117" s="264" t="str">
        <f>$L$170</f>
        <v>AY</v>
      </c>
      <c r="J117" s="11" t="s">
        <v>963</v>
      </c>
    </row>
    <row r="118" spans="1:11" ht="10.5">
      <c r="A118" s="41"/>
      <c r="C118" s="1562" t="s">
        <v>964</v>
      </c>
      <c r="D118" s="1562"/>
      <c r="E118" s="1562"/>
      <c r="F118" s="1562"/>
      <c r="G118" s="1562"/>
      <c r="H118" s="1562"/>
      <c r="I118" s="264" t="str">
        <f>$L$172</f>
        <v>BA</v>
      </c>
      <c r="J118" s="11" t="s">
        <v>965</v>
      </c>
    </row>
    <row r="119" spans="1:11" ht="10.5">
      <c r="A119" s="41"/>
      <c r="C119" s="7" t="s">
        <v>966</v>
      </c>
      <c r="I119" s="4"/>
    </row>
    <row r="120" spans="1:11" ht="10.5">
      <c r="A120" s="41"/>
      <c r="C120" s="12" t="s">
        <v>910</v>
      </c>
      <c r="G120" s="22"/>
      <c r="H120" s="22"/>
      <c r="J120" s="11" t="s">
        <v>967</v>
      </c>
      <c r="K120" s="7" t="s">
        <v>968</v>
      </c>
    </row>
    <row r="121" spans="1:11" ht="10.5">
      <c r="A121" s="41"/>
      <c r="C121" s="12" t="s">
        <v>913</v>
      </c>
      <c r="G121" s="22"/>
      <c r="H121" s="22"/>
      <c r="J121" s="11" t="s">
        <v>969</v>
      </c>
      <c r="K121" s="7" t="s">
        <v>970</v>
      </c>
    </row>
    <row r="122" spans="1:11" ht="10.5">
      <c r="A122" s="41"/>
      <c r="C122" s="1563" t="s">
        <v>971</v>
      </c>
      <c r="D122" s="1563"/>
      <c r="E122" s="1563"/>
      <c r="F122" s="1563"/>
      <c r="G122" s="1563"/>
      <c r="H122" s="1563"/>
      <c r="J122" s="253"/>
    </row>
    <row r="123" spans="1:11" ht="10.5">
      <c r="A123" s="41"/>
      <c r="C123" s="254" t="s">
        <v>910</v>
      </c>
      <c r="D123" s="244"/>
      <c r="E123" s="244"/>
      <c r="F123" s="244"/>
      <c r="G123" s="255"/>
      <c r="H123" s="255"/>
      <c r="J123" s="11" t="s">
        <v>972</v>
      </c>
      <c r="K123" s="7" t="s">
        <v>973</v>
      </c>
    </row>
    <row r="124" spans="1:11" ht="10.5">
      <c r="A124" s="41"/>
      <c r="C124" s="254" t="s">
        <v>913</v>
      </c>
      <c r="D124" s="244"/>
      <c r="E124" s="244"/>
      <c r="F124" s="244"/>
      <c r="G124" s="255"/>
      <c r="H124" s="255"/>
      <c r="J124" s="11" t="s">
        <v>974</v>
      </c>
      <c r="K124" s="7" t="s">
        <v>975</v>
      </c>
    </row>
    <row r="125" spans="1:11" ht="10.5">
      <c r="A125" s="41"/>
      <c r="C125" s="1563" t="s">
        <v>976</v>
      </c>
      <c r="D125" s="1563"/>
      <c r="E125" s="1563"/>
      <c r="F125" s="1563"/>
      <c r="G125" s="1563"/>
      <c r="H125" s="1563"/>
      <c r="J125" s="253"/>
    </row>
    <row r="126" spans="1:11" ht="10.5">
      <c r="A126" s="41"/>
      <c r="C126" s="254" t="s">
        <v>910</v>
      </c>
      <c r="D126" s="244"/>
      <c r="E126" s="244"/>
      <c r="F126" s="244"/>
      <c r="G126" s="255"/>
      <c r="H126" s="255"/>
      <c r="J126" s="11" t="s">
        <v>977</v>
      </c>
      <c r="K126" s="7" t="s">
        <v>978</v>
      </c>
    </row>
    <row r="127" spans="1:11" ht="10.5">
      <c r="A127" s="41"/>
      <c r="C127" s="254" t="s">
        <v>913</v>
      </c>
      <c r="D127" s="244"/>
      <c r="E127" s="244"/>
      <c r="F127" s="244"/>
      <c r="G127" s="255"/>
      <c r="H127" s="255"/>
      <c r="J127" s="11" t="s">
        <v>979</v>
      </c>
      <c r="K127" s="7" t="s">
        <v>980</v>
      </c>
    </row>
    <row r="128" spans="1:11" ht="10.5">
      <c r="A128" s="41"/>
      <c r="C128" s="7" t="s">
        <v>816</v>
      </c>
      <c r="G128" s="22"/>
      <c r="H128" s="22"/>
      <c r="J128" s="256" t="s">
        <v>981</v>
      </c>
    </row>
    <row r="129" spans="1:13" ht="10.5">
      <c r="A129" s="41"/>
      <c r="C129" s="10" t="s">
        <v>982</v>
      </c>
      <c r="G129" s="22"/>
      <c r="H129" s="22"/>
      <c r="I129" s="4"/>
      <c r="J129" s="11" t="s">
        <v>983</v>
      </c>
      <c r="K129" s="7" t="s">
        <v>984</v>
      </c>
    </row>
    <row r="130" spans="1:13">
      <c r="A130" s="42"/>
      <c r="B130" s="7" t="s">
        <v>985</v>
      </c>
      <c r="C130" s="10"/>
      <c r="G130" s="22"/>
      <c r="H130" s="22"/>
      <c r="I130" s="4"/>
      <c r="J130" s="4" t="str">
        <f>CONCATENATE("Lesser of ",$L$111," and ",K$129)</f>
        <v>Lesser of AD and AM</v>
      </c>
      <c r="K130" s="11" t="s">
        <v>986</v>
      </c>
      <c r="L130" s="7" t="s">
        <v>987</v>
      </c>
    </row>
    <row r="131" spans="1:13" ht="10.5">
      <c r="A131" s="23" t="s">
        <v>988</v>
      </c>
      <c r="G131" s="22"/>
      <c r="H131" s="22"/>
      <c r="I131" s="22"/>
      <c r="J131" s="4" t="str">
        <f>CONCATENATE($L$111," - ",$L$130)</f>
        <v>AD - AN</v>
      </c>
      <c r="K131" s="11" t="s">
        <v>989</v>
      </c>
      <c r="L131" s="7" t="s">
        <v>990</v>
      </c>
    </row>
    <row r="132" spans="1:13" ht="10.5">
      <c r="A132" s="41"/>
      <c r="B132" s="41"/>
      <c r="C132" s="41"/>
      <c r="D132" s="41"/>
      <c r="E132" s="41"/>
      <c r="F132" s="41"/>
      <c r="G132" s="41"/>
      <c r="H132" s="41"/>
      <c r="I132" s="41"/>
      <c r="J132" s="41"/>
      <c r="K132" s="41"/>
      <c r="L132" s="41"/>
      <c r="M132" s="41"/>
    </row>
    <row r="133" spans="1:13" ht="10.5">
      <c r="A133" s="41" t="s">
        <v>991</v>
      </c>
      <c r="G133" s="22"/>
      <c r="H133" s="22"/>
      <c r="I133" s="22"/>
      <c r="J133" s="4" t="str">
        <f>CONCATENATE($L$99," + ",$L$131)</f>
        <v>AC + AO</v>
      </c>
      <c r="K133" s="11" t="s">
        <v>992</v>
      </c>
      <c r="L133" s="7" t="s">
        <v>993</v>
      </c>
    </row>
    <row r="134" spans="1:13" ht="10.5">
      <c r="A134" s="41"/>
      <c r="G134" s="22"/>
      <c r="H134" s="22"/>
      <c r="I134" s="22"/>
      <c r="J134" s="4"/>
      <c r="K134" s="253"/>
    </row>
    <row r="135" spans="1:13" ht="15">
      <c r="A135" s="45" t="str">
        <f>+CONCATENATE(A1," cont'd")</f>
        <v>Schedule 20.010 - Capital and TLAC Elements cont'd</v>
      </c>
      <c r="G135" s="22"/>
      <c r="H135" s="22"/>
      <c r="I135" s="4"/>
      <c r="J135" s="4"/>
      <c r="K135" s="4"/>
    </row>
    <row r="136" spans="1:13" ht="10.5">
      <c r="A136" s="41"/>
      <c r="G136" s="22"/>
      <c r="H136" s="22"/>
      <c r="I136" s="4"/>
      <c r="J136" s="4"/>
      <c r="K136" s="4"/>
    </row>
    <row r="137" spans="1:13" ht="12.3">
      <c r="A137" s="17" t="s">
        <v>116</v>
      </c>
      <c r="B137" s="40" t="s">
        <v>885</v>
      </c>
      <c r="C137" s="40"/>
      <c r="G137" s="22"/>
      <c r="H137" s="22"/>
      <c r="I137" s="4"/>
      <c r="J137" s="4"/>
      <c r="K137" s="4"/>
    </row>
    <row r="138" spans="1:13" ht="10.5">
      <c r="A138" s="41"/>
      <c r="G138" s="22"/>
      <c r="H138" s="22"/>
      <c r="I138" s="22"/>
      <c r="J138" s="4"/>
      <c r="K138" s="253"/>
    </row>
    <row r="139" spans="1:13" ht="10.5">
      <c r="A139" s="257" t="s">
        <v>994</v>
      </c>
      <c r="B139" s="244"/>
      <c r="C139" s="244"/>
      <c r="D139" s="244"/>
      <c r="E139" s="244"/>
      <c r="F139" s="244"/>
      <c r="G139" s="255"/>
      <c r="H139" s="255"/>
      <c r="I139" s="255"/>
      <c r="J139" s="258"/>
      <c r="K139" s="149"/>
      <c r="L139" s="244"/>
    </row>
    <row r="140" spans="1:13" ht="10.5">
      <c r="A140" s="257"/>
      <c r="B140" s="244"/>
      <c r="C140" s="244" t="s">
        <v>995</v>
      </c>
      <c r="D140" s="244"/>
      <c r="E140" s="244"/>
      <c r="F140" s="244"/>
      <c r="G140" s="255"/>
      <c r="H140" s="255"/>
      <c r="I140" s="255"/>
      <c r="J140" s="258"/>
      <c r="K140" s="285" t="s">
        <v>996</v>
      </c>
      <c r="L140" s="244"/>
    </row>
    <row r="141" spans="1:13" ht="10.5">
      <c r="A141" s="257"/>
      <c r="B141" s="244"/>
      <c r="C141" s="244" t="s">
        <v>997</v>
      </c>
      <c r="D141" s="244"/>
      <c r="E141" s="244"/>
      <c r="F141" s="244"/>
      <c r="G141" s="255"/>
      <c r="H141" s="255"/>
      <c r="I141" s="255"/>
      <c r="J141" s="258"/>
      <c r="K141" s="285" t="s">
        <v>998</v>
      </c>
      <c r="L141" s="244"/>
    </row>
    <row r="142" spans="1:13" ht="10.5">
      <c r="A142" s="257"/>
      <c r="B142" s="244" t="s">
        <v>999</v>
      </c>
      <c r="C142" s="244"/>
      <c r="D142" s="244"/>
      <c r="E142" s="244"/>
      <c r="F142" s="244"/>
      <c r="G142" s="255"/>
      <c r="H142" s="255"/>
      <c r="I142" s="255"/>
      <c r="J142" s="258"/>
      <c r="K142" s="285" t="s">
        <v>1000</v>
      </c>
      <c r="L142" s="244" t="s">
        <v>1001</v>
      </c>
    </row>
    <row r="143" spans="1:13" ht="10.5">
      <c r="A143" s="257" t="s">
        <v>1002</v>
      </c>
      <c r="B143" s="244"/>
      <c r="C143" s="244"/>
      <c r="D143" s="244"/>
      <c r="E143" s="244"/>
      <c r="F143" s="244"/>
      <c r="G143" s="255"/>
      <c r="H143" s="255"/>
      <c r="I143" s="255"/>
      <c r="J143" s="258" t="str">
        <f>CONCATENATE($L$133," + ",$L$142)</f>
        <v>AP + AQ</v>
      </c>
      <c r="K143" s="285" t="s">
        <v>1003</v>
      </c>
      <c r="L143" s="244" t="s">
        <v>1004</v>
      </c>
    </row>
    <row r="144" spans="1:13" ht="10.5">
      <c r="A144" s="257"/>
      <c r="B144" s="244" t="s">
        <v>820</v>
      </c>
      <c r="C144" s="244"/>
      <c r="D144" s="244"/>
      <c r="E144" s="244"/>
      <c r="F144" s="244"/>
      <c r="G144" s="255"/>
      <c r="H144" s="255"/>
      <c r="I144" s="255"/>
      <c r="J144" s="258"/>
      <c r="K144" s="149"/>
      <c r="L144" s="244"/>
    </row>
    <row r="145" spans="1:12" ht="10.5">
      <c r="A145" s="257"/>
      <c r="B145" s="244"/>
      <c r="C145" s="1563" t="s">
        <v>1005</v>
      </c>
      <c r="D145" s="1563"/>
      <c r="E145" s="1563"/>
      <c r="F145" s="244"/>
      <c r="G145" s="322"/>
      <c r="H145" s="322"/>
      <c r="I145" s="323"/>
      <c r="J145" s="285" t="s">
        <v>1006</v>
      </c>
      <c r="K145" s="149"/>
      <c r="L145" s="244"/>
    </row>
    <row r="146" spans="1:12" ht="10.5">
      <c r="A146" s="257"/>
      <c r="B146" s="244"/>
      <c r="C146" s="1563" t="s">
        <v>1007</v>
      </c>
      <c r="D146" s="1563"/>
      <c r="E146" s="1563"/>
      <c r="F146" s="244"/>
      <c r="G146" s="322"/>
      <c r="H146" s="322"/>
      <c r="I146" s="323"/>
      <c r="J146" s="285" t="s">
        <v>1008</v>
      </c>
      <c r="K146" s="149"/>
      <c r="L146" s="244"/>
    </row>
    <row r="147" spans="1:12" ht="10.5">
      <c r="A147" s="257"/>
      <c r="B147" s="244"/>
      <c r="C147" s="1563" t="s">
        <v>1009</v>
      </c>
      <c r="D147" s="1563"/>
      <c r="E147" s="1563"/>
      <c r="F147" s="244"/>
      <c r="G147" s="255"/>
      <c r="H147" s="255"/>
      <c r="I147" s="255"/>
      <c r="J147" s="285" t="s">
        <v>1010</v>
      </c>
      <c r="K147" s="149"/>
      <c r="L147" s="244"/>
    </row>
    <row r="148" spans="1:12" ht="10.5">
      <c r="A148" s="257"/>
      <c r="B148" s="244" t="s">
        <v>1011</v>
      </c>
      <c r="C148" s="244"/>
      <c r="D148" s="244"/>
      <c r="E148" s="244"/>
      <c r="F148" s="244"/>
      <c r="G148" s="255"/>
      <c r="H148" s="255"/>
      <c r="I148" s="255"/>
      <c r="J148" s="258"/>
      <c r="K148" s="285" t="s">
        <v>1012</v>
      </c>
      <c r="L148" s="244" t="s">
        <v>1013</v>
      </c>
    </row>
    <row r="149" spans="1:12" ht="10.5">
      <c r="A149" s="257"/>
      <c r="B149" s="244"/>
      <c r="C149" s="244"/>
      <c r="D149" s="244"/>
      <c r="E149" s="244"/>
      <c r="F149" s="244"/>
      <c r="G149" s="255"/>
      <c r="H149" s="255"/>
      <c r="I149" s="255"/>
      <c r="J149" s="258"/>
      <c r="K149" s="149"/>
      <c r="L149" s="244"/>
    </row>
    <row r="150" spans="1:12" ht="10.5">
      <c r="A150" s="257" t="s">
        <v>1014</v>
      </c>
      <c r="B150" s="244"/>
      <c r="C150" s="244"/>
      <c r="D150" s="244"/>
      <c r="E150" s="244"/>
      <c r="F150" s="244"/>
      <c r="G150" s="255"/>
      <c r="H150" s="255"/>
      <c r="I150" s="255"/>
      <c r="J150" s="258" t="str">
        <f>CONCATENATE($L$143," - ",$L$148)</f>
        <v>AR - AS</v>
      </c>
      <c r="K150" s="285" t="s">
        <v>1015</v>
      </c>
      <c r="L150" s="244" t="s">
        <v>1016</v>
      </c>
    </row>
    <row r="151" spans="1:12">
      <c r="A151" s="42"/>
      <c r="G151" s="22"/>
      <c r="H151" s="22"/>
      <c r="I151" s="22"/>
      <c r="K151" s="49"/>
    </row>
    <row r="152" spans="1:12" ht="12.3">
      <c r="A152" s="40" t="s">
        <v>1017</v>
      </c>
      <c r="G152" s="22"/>
      <c r="H152" s="22"/>
      <c r="I152" s="22"/>
      <c r="K152" s="49"/>
    </row>
    <row r="153" spans="1:12" ht="15">
      <c r="A153" s="45"/>
      <c r="G153" s="22"/>
      <c r="H153" s="22"/>
      <c r="I153" s="22"/>
      <c r="K153" s="49"/>
    </row>
    <row r="154" spans="1:12" ht="12.3">
      <c r="A154" s="17" t="s">
        <v>118</v>
      </c>
      <c r="B154" s="40" t="s">
        <v>1018</v>
      </c>
      <c r="C154" s="40"/>
      <c r="G154" s="22"/>
      <c r="H154" s="22"/>
      <c r="I154" s="22"/>
      <c r="J154" s="22"/>
      <c r="K154" s="22"/>
      <c r="L154" s="22"/>
    </row>
    <row r="155" spans="1:12" ht="15">
      <c r="A155" s="45"/>
      <c r="B155" s="40" t="s">
        <v>1019</v>
      </c>
      <c r="C155" s="40"/>
      <c r="G155" s="22"/>
      <c r="H155" s="22"/>
      <c r="I155" s="22"/>
      <c r="J155" s="22"/>
      <c r="K155" s="22"/>
      <c r="L155" s="22"/>
    </row>
    <row r="156" spans="1:12" ht="15">
      <c r="A156" s="45"/>
      <c r="B156" s="40"/>
      <c r="C156" s="40"/>
      <c r="G156" s="22"/>
      <c r="H156" s="22"/>
      <c r="I156" s="22"/>
      <c r="J156" s="22"/>
      <c r="K156" s="22"/>
      <c r="L156" s="22"/>
    </row>
    <row r="157" spans="1:12" ht="15">
      <c r="A157" s="260"/>
      <c r="B157" s="261" t="s">
        <v>1020</v>
      </c>
      <c r="C157" s="261" t="s">
        <v>1021</v>
      </c>
      <c r="D157" s="261"/>
      <c r="E157" s="261"/>
      <c r="F157" s="261"/>
      <c r="G157" s="261"/>
      <c r="H157" s="261"/>
      <c r="I157" s="255"/>
      <c r="J157" s="255"/>
      <c r="K157" s="255"/>
      <c r="L157" s="255"/>
    </row>
    <row r="158" spans="1:12" ht="15">
      <c r="A158" s="260"/>
      <c r="B158" s="262"/>
      <c r="C158" s="261" t="s">
        <v>1022</v>
      </c>
      <c r="D158" s="261"/>
      <c r="E158" s="261"/>
      <c r="F158" s="261"/>
      <c r="G158" s="261"/>
      <c r="H158" s="261"/>
      <c r="I158" s="255"/>
      <c r="J158" s="255"/>
      <c r="K158" s="255"/>
      <c r="L158" s="255"/>
    </row>
    <row r="159" spans="1:12" ht="15">
      <c r="A159" s="260"/>
      <c r="B159" s="261"/>
      <c r="C159" s="261" t="s">
        <v>1023</v>
      </c>
      <c r="D159" s="261"/>
      <c r="E159" s="261"/>
      <c r="F159" s="261"/>
      <c r="G159" s="261"/>
      <c r="H159" s="261"/>
      <c r="I159" s="255"/>
      <c r="J159" s="255"/>
      <c r="K159" s="255"/>
      <c r="L159" s="255"/>
    </row>
    <row r="160" spans="1:12" ht="15">
      <c r="A160" s="260"/>
      <c r="B160" s="244"/>
      <c r="C160" s="244"/>
      <c r="D160" s="244"/>
      <c r="E160" s="244"/>
      <c r="F160" s="244"/>
      <c r="G160" s="255"/>
      <c r="H160" s="255"/>
      <c r="I160" s="255"/>
      <c r="J160" s="255"/>
      <c r="K160" s="255"/>
      <c r="L160" s="255"/>
    </row>
    <row r="161" spans="1:12">
      <c r="A161" s="244" t="s">
        <v>1024</v>
      </c>
      <c r="B161" s="244"/>
      <c r="C161" s="244"/>
      <c r="D161" s="244"/>
      <c r="E161" s="244"/>
      <c r="F161" s="244"/>
      <c r="G161" s="255"/>
      <c r="H161" s="255"/>
      <c r="I161" s="255"/>
      <c r="J161" s="133" t="s">
        <v>1025</v>
      </c>
      <c r="K161" s="259"/>
      <c r="L161" s="244"/>
    </row>
    <row r="162" spans="1:12">
      <c r="A162" s="244" t="s">
        <v>1026</v>
      </c>
      <c r="B162" s="244"/>
      <c r="C162" s="244"/>
      <c r="D162" s="244"/>
      <c r="E162" s="244"/>
      <c r="F162" s="244"/>
      <c r="G162" s="255"/>
      <c r="H162" s="255"/>
      <c r="I162" s="255"/>
      <c r="J162" s="285" t="s">
        <v>1027</v>
      </c>
      <c r="K162" s="259"/>
      <c r="L162" s="244"/>
    </row>
    <row r="163" spans="1:12">
      <c r="A163" s="244" t="s">
        <v>1028</v>
      </c>
      <c r="B163" s="244"/>
      <c r="C163" s="244"/>
      <c r="D163" s="244"/>
      <c r="E163" s="244"/>
      <c r="F163" s="244"/>
      <c r="G163" s="255"/>
      <c r="H163" s="255"/>
      <c r="I163" s="255"/>
      <c r="J163" s="244"/>
      <c r="K163" s="285" t="s">
        <v>1029</v>
      </c>
      <c r="L163" s="244" t="s">
        <v>1030</v>
      </c>
    </row>
    <row r="164" spans="1:12">
      <c r="A164" s="244"/>
      <c r="B164" s="244"/>
      <c r="C164" s="244"/>
      <c r="D164" s="244"/>
      <c r="E164" s="244"/>
      <c r="F164" s="244"/>
      <c r="G164" s="255"/>
      <c r="H164" s="255"/>
      <c r="I164" s="255"/>
      <c r="J164" s="244"/>
      <c r="K164" s="161"/>
      <c r="L164" s="244"/>
    </row>
    <row r="165" spans="1:12">
      <c r="A165" s="244" t="s">
        <v>1031</v>
      </c>
      <c r="B165" s="244"/>
      <c r="C165" s="244"/>
      <c r="D165" s="244"/>
      <c r="E165" s="244"/>
      <c r="F165" s="244"/>
      <c r="G165" s="255"/>
      <c r="H165" s="255"/>
      <c r="I165" s="255"/>
      <c r="J165" s="258" t="str">
        <f>CONCATENATE("Greater of 0 ","and"," [",$L$163," - ", "(5% x ", $L$55,")]")</f>
        <v>Greater of 0 and [AU - (5% x M)]</v>
      </c>
      <c r="K165" s="285" t="s">
        <v>1032</v>
      </c>
      <c r="L165" s="244" t="s">
        <v>1033</v>
      </c>
    </row>
    <row r="166" spans="1:12">
      <c r="A166" s="244"/>
      <c r="B166" s="244"/>
      <c r="C166" s="244"/>
      <c r="D166" s="244"/>
      <c r="E166" s="244"/>
      <c r="F166" s="244"/>
      <c r="G166" s="255"/>
      <c r="H166" s="255"/>
      <c r="I166" s="255"/>
      <c r="J166" s="244"/>
      <c r="K166" s="161"/>
      <c r="L166" s="244"/>
    </row>
    <row r="167" spans="1:12" ht="10.5">
      <c r="A167" s="263" t="s">
        <v>1034</v>
      </c>
      <c r="B167" s="244"/>
      <c r="C167" s="244"/>
      <c r="D167" s="244"/>
      <c r="E167" s="244"/>
      <c r="F167" s="244"/>
      <c r="G167" s="255"/>
      <c r="H167" s="255"/>
      <c r="I167" s="255"/>
      <c r="J167" s="244"/>
      <c r="K167" s="161"/>
      <c r="L167" s="244"/>
    </row>
    <row r="168" spans="1:12">
      <c r="A168" s="244" t="s">
        <v>1035</v>
      </c>
      <c r="B168" s="244"/>
      <c r="C168" s="244"/>
      <c r="D168" s="244"/>
      <c r="E168" s="244"/>
      <c r="F168" s="244"/>
      <c r="G168" s="255"/>
      <c r="H168" s="255"/>
      <c r="I168" s="255"/>
      <c r="J168" s="133" t="s">
        <v>1036</v>
      </c>
      <c r="K168" s="259" t="s">
        <v>1037</v>
      </c>
      <c r="L168" s="244"/>
    </row>
    <row r="169" spans="1:12">
      <c r="A169" s="244" t="s">
        <v>1038</v>
      </c>
      <c r="B169" s="244"/>
      <c r="C169" s="244"/>
      <c r="D169" s="244"/>
      <c r="E169" s="244"/>
      <c r="F169" s="244"/>
      <c r="G169" s="255"/>
      <c r="H169" s="255"/>
      <c r="I169" s="255"/>
      <c r="J169" s="285" t="s">
        <v>1039</v>
      </c>
      <c r="K169" s="259" t="s">
        <v>1040</v>
      </c>
      <c r="L169" s="244"/>
    </row>
    <row r="170" spans="1:12">
      <c r="A170" s="244" t="s">
        <v>1041</v>
      </c>
      <c r="B170" s="244"/>
      <c r="C170" s="244"/>
      <c r="D170" s="244"/>
      <c r="E170" s="244"/>
      <c r="F170" s="244"/>
      <c r="G170" s="255"/>
      <c r="H170" s="255"/>
      <c r="I170" s="255"/>
      <c r="J170" s="258" t="str">
        <f>CONCATENATE($K$168," + ",$K$169)</f>
        <v>AW + AX</v>
      </c>
      <c r="K170" s="285" t="s">
        <v>1042</v>
      </c>
      <c r="L170" s="244" t="s">
        <v>1043</v>
      </c>
    </row>
    <row r="171" spans="1:12">
      <c r="A171" s="244" t="s">
        <v>1044</v>
      </c>
      <c r="B171" s="244"/>
      <c r="C171" s="244"/>
      <c r="D171" s="244"/>
      <c r="E171" s="244"/>
      <c r="F171" s="244"/>
      <c r="G171" s="255"/>
      <c r="H171" s="255"/>
      <c r="I171" s="255"/>
      <c r="J171" s="258" t="str">
        <f>CONCATENATE($L$163," - ",$L$170)</f>
        <v>AU - AY</v>
      </c>
      <c r="K171" s="285" t="s">
        <v>1045</v>
      </c>
      <c r="L171" s="244" t="s">
        <v>1046</v>
      </c>
    </row>
    <row r="172" spans="1:12">
      <c r="A172" s="244" t="s">
        <v>1047</v>
      </c>
      <c r="B172" s="244"/>
      <c r="C172" s="244"/>
      <c r="D172" s="244"/>
      <c r="E172" s="244"/>
      <c r="F172" s="244"/>
      <c r="G172" s="255"/>
      <c r="H172" s="255"/>
      <c r="I172" s="255"/>
      <c r="J172" s="258" t="str">
        <f>CONCATENATE("Greater of 0 ","and"," [",$L$171," - ", "(5% x ", $L$55,")]")</f>
        <v>Greater of 0 and [AZ - (5% x M)]</v>
      </c>
      <c r="K172" s="285" t="s">
        <v>1048</v>
      </c>
      <c r="L172" s="244" t="s">
        <v>1049</v>
      </c>
    </row>
    <row r="173" spans="1:12">
      <c r="A173" s="244"/>
      <c r="B173" s="244"/>
      <c r="C173" s="244"/>
      <c r="D173" s="244"/>
      <c r="E173" s="244"/>
      <c r="F173" s="244"/>
      <c r="G173" s="255"/>
      <c r="H173" s="255"/>
      <c r="I173" s="255"/>
      <c r="J173" s="258"/>
      <c r="K173" s="161"/>
      <c r="L173" s="244"/>
    </row>
    <row r="174" spans="1:12" ht="12.3">
      <c r="A174" s="244"/>
      <c r="B174" s="261" t="s">
        <v>1050</v>
      </c>
      <c r="C174" s="261" t="s">
        <v>1051</v>
      </c>
      <c r="D174" s="244"/>
      <c r="E174" s="244"/>
      <c r="F174" s="244"/>
      <c r="G174" s="255"/>
      <c r="H174" s="255"/>
      <c r="I174" s="255"/>
      <c r="J174" s="258"/>
      <c r="K174" s="161"/>
      <c r="L174" s="244"/>
    </row>
    <row r="175" spans="1:12" ht="12.3">
      <c r="A175" s="244"/>
      <c r="B175" s="244"/>
      <c r="C175" s="261" t="s">
        <v>1052</v>
      </c>
      <c r="D175" s="244"/>
      <c r="E175" s="244"/>
      <c r="F175" s="244"/>
      <c r="G175" s="255"/>
      <c r="H175" s="255"/>
      <c r="I175" s="255"/>
      <c r="J175" s="258"/>
      <c r="K175" s="161"/>
      <c r="L175" s="244"/>
    </row>
    <row r="176" spans="1:12" ht="12.3">
      <c r="A176" s="244"/>
      <c r="B176" s="244"/>
      <c r="C176" s="261" t="s">
        <v>1053</v>
      </c>
      <c r="D176" s="244"/>
      <c r="E176" s="244"/>
      <c r="F176" s="244"/>
      <c r="G176" s="255"/>
      <c r="H176" s="255"/>
      <c r="I176" s="255"/>
      <c r="J176" s="258"/>
      <c r="K176" s="161"/>
      <c r="L176" s="244"/>
    </row>
    <row r="177" spans="1:12" ht="12.3">
      <c r="A177" s="244"/>
      <c r="B177" s="244"/>
      <c r="C177" s="261" t="s">
        <v>1054</v>
      </c>
      <c r="D177" s="244"/>
      <c r="E177" s="244"/>
      <c r="F177" s="244"/>
      <c r="G177" s="255"/>
      <c r="H177" s="255"/>
      <c r="I177" s="255"/>
      <c r="J177" s="258"/>
      <c r="K177" s="161"/>
      <c r="L177" s="244"/>
    </row>
    <row r="178" spans="1:12" ht="12.3">
      <c r="A178" s="244"/>
      <c r="B178" s="244"/>
      <c r="C178" s="261" t="s">
        <v>1055</v>
      </c>
      <c r="D178" s="244"/>
      <c r="E178" s="244"/>
      <c r="F178" s="244"/>
      <c r="G178" s="255"/>
      <c r="H178" s="255"/>
      <c r="I178" s="255"/>
      <c r="J178" s="258"/>
      <c r="K178" s="161"/>
      <c r="L178" s="244"/>
    </row>
    <row r="179" spans="1:12" ht="15">
      <c r="A179" s="45"/>
      <c r="G179" s="22"/>
      <c r="H179" s="22"/>
      <c r="I179" s="22"/>
      <c r="J179" s="22"/>
      <c r="K179" s="22"/>
      <c r="L179" s="22"/>
    </row>
    <row r="180" spans="1:12">
      <c r="A180" s="7" t="s">
        <v>1056</v>
      </c>
      <c r="G180" s="22"/>
      <c r="H180" s="22"/>
      <c r="I180" s="22"/>
      <c r="J180" s="11" t="s">
        <v>1057</v>
      </c>
      <c r="K180" s="49"/>
    </row>
    <row r="181" spans="1:12">
      <c r="A181" s="7" t="s">
        <v>1058</v>
      </c>
      <c r="G181" s="22"/>
      <c r="H181" s="22"/>
      <c r="I181" s="4" t="str">
        <f>$L$295</f>
        <v>DC</v>
      </c>
      <c r="J181" s="11" t="s">
        <v>1059</v>
      </c>
      <c r="K181" s="49"/>
    </row>
    <row r="182" spans="1:12">
      <c r="A182" s="7" t="s">
        <v>1060</v>
      </c>
      <c r="G182" s="22"/>
      <c r="H182" s="22"/>
      <c r="I182" s="22"/>
      <c r="K182" s="11" t="s">
        <v>1061</v>
      </c>
      <c r="L182" s="7" t="s">
        <v>1062</v>
      </c>
    </row>
    <row r="183" spans="1:12">
      <c r="A183" s="22"/>
      <c r="B183" s="22"/>
      <c r="C183" s="22"/>
      <c r="D183" s="22"/>
      <c r="E183" s="22"/>
      <c r="F183" s="22"/>
      <c r="G183" s="22"/>
      <c r="H183" s="22"/>
      <c r="I183" s="22"/>
      <c r="K183" s="49"/>
    </row>
    <row r="184" spans="1:12">
      <c r="A184" s="7" t="s">
        <v>1063</v>
      </c>
      <c r="G184" s="22"/>
      <c r="H184" s="22"/>
      <c r="I184" s="22"/>
      <c r="J184" s="11" t="s">
        <v>1064</v>
      </c>
      <c r="K184" s="49"/>
    </row>
    <row r="185" spans="1:12">
      <c r="A185" s="7" t="s">
        <v>1065</v>
      </c>
      <c r="G185" s="22"/>
      <c r="H185" s="22"/>
      <c r="I185" s="4" t="str">
        <f>$L$299</f>
        <v>DF</v>
      </c>
      <c r="J185" s="11" t="s">
        <v>1066</v>
      </c>
      <c r="K185" s="49"/>
    </row>
    <row r="186" spans="1:12">
      <c r="A186" s="7" t="s">
        <v>1067</v>
      </c>
      <c r="G186" s="22"/>
      <c r="H186" s="22"/>
      <c r="I186" s="22"/>
      <c r="K186" s="11" t="s">
        <v>1068</v>
      </c>
      <c r="L186" s="7" t="s">
        <v>1069</v>
      </c>
    </row>
    <row r="187" spans="1:12">
      <c r="A187" s="22"/>
      <c r="B187" s="22"/>
      <c r="C187" s="22"/>
      <c r="D187" s="22"/>
      <c r="E187" s="22"/>
      <c r="F187" s="22"/>
      <c r="G187" s="22"/>
      <c r="H187" s="22"/>
      <c r="I187" s="22"/>
      <c r="K187" s="49"/>
    </row>
    <row r="188" spans="1:12">
      <c r="A188" s="7" t="s">
        <v>1070</v>
      </c>
      <c r="G188" s="22"/>
      <c r="H188" s="22"/>
      <c r="I188" s="22"/>
      <c r="J188" s="11" t="s">
        <v>1071</v>
      </c>
      <c r="K188" s="49"/>
    </row>
    <row r="189" spans="1:12">
      <c r="A189" s="7" t="s">
        <v>1072</v>
      </c>
      <c r="G189" s="22"/>
      <c r="H189" s="22"/>
      <c r="I189" s="4" t="str">
        <f>$L$303</f>
        <v>DI</v>
      </c>
      <c r="J189" s="11" t="s">
        <v>1073</v>
      </c>
      <c r="K189" s="49"/>
    </row>
    <row r="190" spans="1:12">
      <c r="A190" s="7" t="s">
        <v>1074</v>
      </c>
      <c r="G190" s="22"/>
      <c r="H190" s="22"/>
      <c r="I190" s="22"/>
      <c r="K190" s="11" t="s">
        <v>1075</v>
      </c>
      <c r="L190" s="7" t="s">
        <v>1076</v>
      </c>
    </row>
    <row r="191" spans="1:12">
      <c r="G191" s="22"/>
      <c r="H191" s="22"/>
      <c r="I191" s="22"/>
      <c r="K191" s="253"/>
    </row>
    <row r="192" spans="1:12">
      <c r="A192" s="244" t="s">
        <v>1077</v>
      </c>
      <c r="B192" s="244"/>
      <c r="C192" s="244"/>
      <c r="D192" s="244"/>
      <c r="E192" s="244"/>
      <c r="F192" s="244"/>
      <c r="G192" s="255"/>
      <c r="H192" s="255"/>
      <c r="I192" s="255"/>
      <c r="J192" s="133" t="s">
        <v>1078</v>
      </c>
      <c r="K192" s="259"/>
      <c r="L192" s="244"/>
    </row>
    <row r="193" spans="1:12">
      <c r="A193" s="244" t="s">
        <v>1079</v>
      </c>
      <c r="B193" s="244"/>
      <c r="C193" s="244"/>
      <c r="D193" s="244"/>
      <c r="E193" s="244"/>
      <c r="F193" s="244"/>
      <c r="G193" s="255"/>
      <c r="H193" s="255"/>
      <c r="I193" s="258" t="str">
        <f>$L$307</f>
        <v>DL</v>
      </c>
      <c r="J193" s="285" t="s">
        <v>1080</v>
      </c>
      <c r="K193" s="259"/>
      <c r="L193" s="244"/>
    </row>
    <row r="194" spans="1:12">
      <c r="A194" s="244" t="s">
        <v>1081</v>
      </c>
      <c r="B194" s="244"/>
      <c r="C194" s="244"/>
      <c r="D194" s="244"/>
      <c r="E194" s="244"/>
      <c r="F194" s="244"/>
      <c r="G194" s="255"/>
      <c r="H194" s="255"/>
      <c r="I194" s="255"/>
      <c r="J194" s="244"/>
      <c r="K194" s="285" t="s">
        <v>1082</v>
      </c>
      <c r="L194" s="244" t="s">
        <v>1083</v>
      </c>
    </row>
    <row r="195" spans="1:12">
      <c r="A195" s="255"/>
      <c r="B195" s="255"/>
      <c r="C195" s="255"/>
      <c r="D195" s="255"/>
      <c r="E195" s="255"/>
      <c r="F195" s="255"/>
      <c r="G195" s="255"/>
      <c r="H195" s="255"/>
      <c r="I195" s="255"/>
      <c r="J195" s="244"/>
      <c r="K195" s="259"/>
      <c r="L195" s="244"/>
    </row>
    <row r="196" spans="1:12">
      <c r="A196" s="244" t="s">
        <v>1084</v>
      </c>
      <c r="B196" s="244"/>
      <c r="C196" s="244"/>
      <c r="D196" s="244"/>
      <c r="E196" s="244"/>
      <c r="F196" s="244"/>
      <c r="G196" s="255"/>
      <c r="H196" s="255"/>
      <c r="I196" s="255"/>
      <c r="J196" s="133" t="s">
        <v>1085</v>
      </c>
      <c r="K196" s="259"/>
      <c r="L196" s="244"/>
    </row>
    <row r="197" spans="1:12">
      <c r="A197" s="244" t="s">
        <v>1079</v>
      </c>
      <c r="B197" s="244"/>
      <c r="C197" s="244"/>
      <c r="D197" s="244"/>
      <c r="E197" s="244"/>
      <c r="F197" s="244"/>
      <c r="G197" s="255"/>
      <c r="H197" s="255"/>
      <c r="I197" s="258" t="str">
        <f>$L$311</f>
        <v>DO</v>
      </c>
      <c r="J197" s="285" t="s">
        <v>1086</v>
      </c>
      <c r="K197" s="259"/>
      <c r="L197" s="244"/>
    </row>
    <row r="198" spans="1:12">
      <c r="A198" s="244" t="s">
        <v>1087</v>
      </c>
      <c r="B198" s="244"/>
      <c r="C198" s="244"/>
      <c r="D198" s="244"/>
      <c r="E198" s="244"/>
      <c r="F198" s="244"/>
      <c r="G198" s="255"/>
      <c r="H198" s="255"/>
      <c r="I198" s="255"/>
      <c r="J198" s="244"/>
      <c r="K198" s="285" t="s">
        <v>1088</v>
      </c>
      <c r="L198" s="244" t="s">
        <v>1089</v>
      </c>
    </row>
    <row r="199" spans="1:12">
      <c r="K199" s="49"/>
    </row>
    <row r="200" spans="1:12">
      <c r="A200" s="7" t="s">
        <v>1090</v>
      </c>
      <c r="G200" s="22"/>
      <c r="H200" s="22"/>
      <c r="I200" s="22"/>
      <c r="J200" s="4" t="str">
        <f>CONCATENATE($L$182," + ",$L$186," + ",$L$190," + ",$L$194," + ",$L$198)</f>
        <v>BB + BC + BD + BE + BF</v>
      </c>
      <c r="K200" s="11" t="s">
        <v>1091</v>
      </c>
      <c r="L200" s="7" t="s">
        <v>1092</v>
      </c>
    </row>
    <row r="201" spans="1:12">
      <c r="A201" s="22"/>
      <c r="B201" s="22"/>
      <c r="C201" s="22"/>
      <c r="D201" s="22"/>
      <c r="E201" s="22"/>
      <c r="F201" s="22"/>
      <c r="G201" s="22"/>
      <c r="H201" s="22"/>
      <c r="I201" s="22"/>
      <c r="K201" s="49"/>
    </row>
    <row r="202" spans="1:12">
      <c r="A202" s="1530" t="s">
        <v>1093</v>
      </c>
      <c r="B202" s="1530"/>
      <c r="C202" s="1530"/>
      <c r="D202" s="1530"/>
      <c r="E202" s="1530"/>
      <c r="F202" s="1530"/>
      <c r="G202" s="1530"/>
      <c r="H202" s="22"/>
      <c r="I202" s="22"/>
      <c r="J202" s="4" t="str">
        <f>CONCATENATE("Greater of 0 ","and"," [",$L$200," - ", "(10% x ", $L$55,")]")</f>
        <v>Greater of 0 and [BG - (10% x M)]</v>
      </c>
      <c r="K202" s="11" t="s">
        <v>1094</v>
      </c>
      <c r="L202" s="7" t="s">
        <v>1095</v>
      </c>
    </row>
    <row r="203" spans="1:12">
      <c r="A203" s="7" t="s">
        <v>1096</v>
      </c>
      <c r="G203" s="22"/>
      <c r="H203" s="22"/>
      <c r="I203" s="22"/>
      <c r="J203" s="4"/>
      <c r="K203" s="4"/>
      <c r="L203" s="4"/>
    </row>
    <row r="204" spans="1:12" ht="15">
      <c r="A204" s="45"/>
      <c r="B204" s="10" t="s">
        <v>1097</v>
      </c>
      <c r="C204" s="10"/>
      <c r="G204" s="22"/>
      <c r="H204" s="22"/>
      <c r="I204" s="4" t="str">
        <f>CONCATENATE($L$182," / ",$L$200," x ",$L$202)</f>
        <v>BB / BG x BH</v>
      </c>
      <c r="J204" s="11" t="s">
        <v>1098</v>
      </c>
      <c r="K204" s="7" t="s">
        <v>1099</v>
      </c>
    </row>
    <row r="205" spans="1:12" ht="15">
      <c r="A205" s="45"/>
      <c r="B205" s="10" t="s">
        <v>1100</v>
      </c>
      <c r="C205" s="10"/>
      <c r="G205" s="22"/>
      <c r="H205" s="22"/>
      <c r="I205" s="4" t="str">
        <f>CONCATENATE($L$186," / ",$L$200," x ",$L$202)</f>
        <v>BC / BG x BH</v>
      </c>
      <c r="J205" s="11" t="s">
        <v>1101</v>
      </c>
      <c r="K205" s="7" t="s">
        <v>1102</v>
      </c>
    </row>
    <row r="206" spans="1:12" ht="15">
      <c r="A206" s="45"/>
      <c r="B206" s="10" t="s">
        <v>1103</v>
      </c>
      <c r="C206" s="10"/>
      <c r="G206" s="22"/>
      <c r="H206" s="22"/>
      <c r="I206" s="4" t="str">
        <f>CONCATENATE("[(",$L$190," + ",$L$194," + ",$L$198,")"," / ",$L$200,"]"," x ",$L$202)</f>
        <v>[(BD + BE + BF) / BG] x BH</v>
      </c>
      <c r="J206" s="11" t="s">
        <v>1104</v>
      </c>
      <c r="K206" s="7" t="s">
        <v>1105</v>
      </c>
    </row>
    <row r="207" spans="1:12">
      <c r="A207" s="22"/>
      <c r="B207" s="22"/>
      <c r="C207" s="22"/>
      <c r="D207" s="22"/>
      <c r="E207" s="22"/>
      <c r="F207" s="22"/>
      <c r="G207" s="22"/>
      <c r="H207" s="22"/>
      <c r="I207" s="22"/>
      <c r="K207" s="49"/>
    </row>
    <row r="208" spans="1:12" ht="15">
      <c r="A208" s="45" t="str">
        <f>+CONCATENATE(A1," cont'd")</f>
        <v>Schedule 20.010 - Capital and TLAC Elements cont'd</v>
      </c>
      <c r="G208" s="22"/>
      <c r="H208" s="22"/>
      <c r="I208" s="22"/>
      <c r="K208" s="49"/>
    </row>
    <row r="209" spans="1:12" ht="15">
      <c r="A209" s="45"/>
      <c r="G209" s="22"/>
      <c r="H209" s="22"/>
      <c r="I209" s="22"/>
      <c r="K209" s="49"/>
    </row>
    <row r="210" spans="1:12" ht="12.75" customHeight="1">
      <c r="A210" s="50" t="s">
        <v>154</v>
      </c>
      <c r="B210" s="1560" t="s">
        <v>1106</v>
      </c>
      <c r="C210" s="1560"/>
      <c r="D210" s="1560"/>
      <c r="E210" s="1560"/>
      <c r="F210" s="1560"/>
      <c r="G210" s="1560"/>
      <c r="H210" s="1560"/>
      <c r="I210" s="1560"/>
      <c r="J210" s="1560"/>
      <c r="K210" s="1560"/>
    </row>
    <row r="211" spans="1:12" ht="15">
      <c r="A211" s="45"/>
      <c r="C211" s="40"/>
      <c r="G211" s="22"/>
      <c r="H211" s="22"/>
      <c r="I211" s="22"/>
      <c r="K211" s="49"/>
    </row>
    <row r="212" spans="1:12">
      <c r="A212" s="4" t="s">
        <v>1107</v>
      </c>
      <c r="B212" s="7" t="s">
        <v>1108</v>
      </c>
      <c r="G212" s="22"/>
      <c r="H212" s="22"/>
      <c r="I212" s="22"/>
      <c r="K212" s="49"/>
    </row>
    <row r="213" spans="1:12" ht="15">
      <c r="A213" s="45"/>
      <c r="B213" s="1530" t="s">
        <v>1109</v>
      </c>
      <c r="C213" s="1530"/>
      <c r="D213" s="1530"/>
      <c r="E213" s="1530"/>
      <c r="F213" s="1530"/>
      <c r="G213" s="1530"/>
      <c r="H213" s="545"/>
      <c r="I213" s="478" t="str">
        <f>CONCATENATE("Memo Item ",'40.290'!G75," from Schedule 40.290")</f>
        <v>Memo Item H from Schedule 40.290</v>
      </c>
      <c r="J213" s="11" t="s">
        <v>1110</v>
      </c>
      <c r="K213" s="7" t="s">
        <v>1111</v>
      </c>
    </row>
    <row r="214" spans="1:12" ht="12.3">
      <c r="B214" s="7" t="s">
        <v>659</v>
      </c>
      <c r="D214" s="13"/>
      <c r="E214" s="13"/>
      <c r="F214" s="13"/>
      <c r="G214" s="13"/>
      <c r="H214" s="13"/>
      <c r="I214" s="4"/>
      <c r="J214" s="4"/>
      <c r="K214" s="4"/>
      <c r="L214" s="4"/>
    </row>
    <row r="215" spans="1:12" ht="15">
      <c r="A215" s="45"/>
      <c r="C215" s="1530" t="s">
        <v>1112</v>
      </c>
      <c r="D215" s="1530"/>
      <c r="E215" s="1530"/>
      <c r="F215" s="1530"/>
      <c r="G215" s="1530"/>
      <c r="H215" s="24"/>
      <c r="I215" s="51"/>
      <c r="J215" s="11" t="s">
        <v>1113</v>
      </c>
      <c r="K215" s="49"/>
    </row>
    <row r="216" spans="1:12" ht="15">
      <c r="A216" s="45"/>
      <c r="C216" s="10" t="s">
        <v>1114</v>
      </c>
      <c r="G216" s="22"/>
      <c r="H216" s="22"/>
      <c r="I216" s="4" t="str">
        <f>$L$293</f>
        <v>DA</v>
      </c>
      <c r="J216" s="11" t="s">
        <v>1115</v>
      </c>
    </row>
    <row r="217" spans="1:12" ht="15">
      <c r="A217" s="45"/>
      <c r="B217" s="7" t="s">
        <v>1116</v>
      </c>
      <c r="G217" s="22"/>
      <c r="H217" s="22"/>
      <c r="I217" s="22"/>
      <c r="K217" s="11" t="s">
        <v>1117</v>
      </c>
      <c r="L217" s="7" t="s">
        <v>1118</v>
      </c>
    </row>
    <row r="219" spans="1:12" ht="15">
      <c r="A219" s="45"/>
      <c r="B219" s="7" t="s">
        <v>1119</v>
      </c>
      <c r="F219" s="22"/>
      <c r="G219" s="22"/>
      <c r="H219" s="22"/>
      <c r="I219" s="22"/>
      <c r="J219" s="11" t="s">
        <v>1120</v>
      </c>
      <c r="K219" s="7" t="s">
        <v>1121</v>
      </c>
    </row>
    <row r="220" spans="1:12" ht="15">
      <c r="A220" s="45"/>
      <c r="B220" s="7" t="s">
        <v>659</v>
      </c>
      <c r="G220" s="22"/>
      <c r="H220" s="22"/>
      <c r="I220" s="22"/>
      <c r="K220" s="49"/>
    </row>
    <row r="221" spans="1:12" ht="24.75" customHeight="1">
      <c r="A221" s="45"/>
      <c r="C221" s="1530" t="s">
        <v>1122</v>
      </c>
      <c r="D221" s="1530"/>
      <c r="E221" s="1530"/>
      <c r="F221" s="1530"/>
      <c r="G221" s="1530"/>
      <c r="H221" s="24"/>
      <c r="I221" s="24"/>
      <c r="J221" s="11" t="s">
        <v>1123</v>
      </c>
      <c r="K221" s="49"/>
    </row>
    <row r="222" spans="1:12" ht="15">
      <c r="A222" s="45"/>
      <c r="C222" s="10" t="s">
        <v>1124</v>
      </c>
      <c r="G222" s="22"/>
      <c r="H222" s="22"/>
      <c r="I222" s="4" t="str">
        <f>$L$294</f>
        <v>DB</v>
      </c>
      <c r="J222" s="11" t="s">
        <v>1125</v>
      </c>
    </row>
    <row r="223" spans="1:12" s="53" customFormat="1" ht="15">
      <c r="A223" s="52"/>
      <c r="C223" s="54" t="s">
        <v>1126</v>
      </c>
      <c r="G223" s="55"/>
      <c r="H223" s="55"/>
      <c r="I223" s="56"/>
      <c r="J223" s="11" t="s">
        <v>1127</v>
      </c>
      <c r="K223" s="53" t="s">
        <v>1128</v>
      </c>
    </row>
    <row r="224" spans="1:12" ht="15">
      <c r="A224" s="45"/>
      <c r="B224" s="7" t="s">
        <v>1129</v>
      </c>
      <c r="G224" s="22"/>
      <c r="H224" s="22"/>
      <c r="I224" s="22"/>
      <c r="K224" s="11" t="s">
        <v>1130</v>
      </c>
      <c r="L224" s="7" t="s">
        <v>1131</v>
      </c>
    </row>
    <row r="225" spans="1:12" ht="15">
      <c r="A225" s="45"/>
      <c r="G225" s="22"/>
      <c r="H225" s="22"/>
      <c r="I225" s="22"/>
      <c r="K225" s="49"/>
    </row>
    <row r="226" spans="1:12" ht="15">
      <c r="A226" s="45"/>
      <c r="B226" s="7" t="s">
        <v>1132</v>
      </c>
      <c r="G226" s="22"/>
      <c r="H226" s="22"/>
      <c r="I226" s="22"/>
      <c r="J226" s="4" t="str">
        <f>CONCATENATE($L$217," + ",$L$224)</f>
        <v>BM + BP</v>
      </c>
      <c r="K226" s="11" t="s">
        <v>1133</v>
      </c>
      <c r="L226" s="7" t="s">
        <v>1134</v>
      </c>
    </row>
    <row r="227" spans="1:12" ht="22.5" customHeight="1">
      <c r="A227" s="45"/>
      <c r="B227" s="1530" t="s">
        <v>1135</v>
      </c>
      <c r="C227" s="1530"/>
      <c r="D227" s="1530"/>
      <c r="E227" s="1530"/>
      <c r="F227" s="1530"/>
      <c r="G227" s="1530"/>
      <c r="H227" s="22"/>
      <c r="I227" s="22"/>
      <c r="J227" s="4" t="str">
        <f>CONCATENATE("Greater of 0 ","and"," [",$L$226," - ", "(10% x ", $L$59,")]")</f>
        <v>Greater of 0 and [BQ - (10% x O)]</v>
      </c>
      <c r="K227" s="11" t="s">
        <v>1136</v>
      </c>
      <c r="L227" s="7" t="s">
        <v>1137</v>
      </c>
    </row>
    <row r="228" spans="1:12" ht="15">
      <c r="A228" s="45"/>
      <c r="B228" s="7" t="s">
        <v>1138</v>
      </c>
      <c r="D228" s="29"/>
      <c r="E228" s="29"/>
      <c r="F228" s="29"/>
      <c r="G228" s="29"/>
      <c r="H228" s="22"/>
      <c r="I228" s="22"/>
      <c r="J228" s="4"/>
      <c r="K228" s="4"/>
      <c r="L228" s="4"/>
    </row>
    <row r="229" spans="1:12" ht="15">
      <c r="A229" s="45"/>
      <c r="C229" s="10" t="s">
        <v>1139</v>
      </c>
      <c r="G229" s="22"/>
      <c r="H229" s="22"/>
      <c r="I229" s="4" t="str">
        <f>CONCATENATE($L$217," / ",$L$226," x ",$L$227)</f>
        <v>BM / BQ x BR</v>
      </c>
      <c r="J229" s="11" t="s">
        <v>1140</v>
      </c>
      <c r="K229" s="7" t="s">
        <v>1141</v>
      </c>
    </row>
    <row r="230" spans="1:12" ht="15">
      <c r="A230" s="45"/>
      <c r="C230" s="10" t="s">
        <v>1119</v>
      </c>
      <c r="G230" s="22"/>
      <c r="H230" s="22"/>
      <c r="I230" s="4" t="str">
        <f>CONCATENATE($L$224," / ",$L$226," x ",$L$227)</f>
        <v>BP / BQ x BR</v>
      </c>
      <c r="J230" s="11" t="s">
        <v>1142</v>
      </c>
      <c r="K230" s="7" t="s">
        <v>1143</v>
      </c>
    </row>
    <row r="231" spans="1:12" ht="15">
      <c r="A231" s="45"/>
      <c r="G231" s="22"/>
      <c r="H231" s="22"/>
      <c r="I231" s="22"/>
      <c r="K231" s="49"/>
    </row>
    <row r="232" spans="1:12">
      <c r="A232" s="4" t="s">
        <v>1144</v>
      </c>
      <c r="B232" s="7" t="s">
        <v>1145</v>
      </c>
      <c r="G232" s="22"/>
      <c r="H232" s="22"/>
      <c r="I232" s="701"/>
      <c r="J232" s="478" t="str">
        <f>CONCATENATE("Memo Item ",'40.290'!$H$74," from Schedule 40.290", " - ", $L$285)</f>
        <v>Memo Item G from Schedule 40.290 - CV</v>
      </c>
      <c r="K232" s="11" t="s">
        <v>1146</v>
      </c>
      <c r="L232" s="7" t="s">
        <v>1147</v>
      </c>
    </row>
    <row r="233" spans="1:12" ht="15">
      <c r="A233" s="45"/>
      <c r="B233" s="1530" t="s">
        <v>1148</v>
      </c>
      <c r="C233" s="1530"/>
      <c r="D233" s="1530"/>
      <c r="E233" s="1530"/>
      <c r="F233" s="1530"/>
      <c r="G233" s="1530"/>
      <c r="H233" s="22"/>
      <c r="I233" s="22"/>
      <c r="J233" s="4" t="str">
        <f>CONCATENATE("Greater of 0 ","and"," [",$L$232," - ", "(10% x ", $L$59,")]")</f>
        <v>Greater of 0 and [BU - (10% x O)]</v>
      </c>
      <c r="K233" s="11" t="s">
        <v>1149</v>
      </c>
      <c r="L233" s="7" t="s">
        <v>1150</v>
      </c>
    </row>
    <row r="234" spans="1:12" ht="15">
      <c r="A234" s="45"/>
      <c r="G234" s="22"/>
      <c r="H234" s="22"/>
      <c r="I234" s="22"/>
      <c r="K234" s="49"/>
    </row>
    <row r="235" spans="1:12">
      <c r="A235" s="57" t="s">
        <v>1151</v>
      </c>
      <c r="B235" s="1530" t="s">
        <v>1152</v>
      </c>
      <c r="C235" s="1530"/>
      <c r="D235" s="1530"/>
      <c r="E235" s="1530"/>
      <c r="F235" s="1530"/>
      <c r="G235" s="1530"/>
      <c r="H235" s="22"/>
      <c r="I235" s="22"/>
      <c r="K235" s="11" t="s">
        <v>1153</v>
      </c>
      <c r="L235" s="7" t="s">
        <v>1154</v>
      </c>
    </row>
    <row r="236" spans="1:12" ht="15">
      <c r="A236" s="45"/>
      <c r="B236" s="1530" t="s">
        <v>1155</v>
      </c>
      <c r="C236" s="1530"/>
      <c r="D236" s="1530"/>
      <c r="E236" s="1530"/>
      <c r="F236" s="1530"/>
      <c r="G236" s="1530"/>
      <c r="H236" s="22"/>
      <c r="I236" s="22"/>
      <c r="J236" s="4" t="str">
        <f>CONCATENATE("Greater of 0 ","and"," [",$L$235," - ", "(10% x ", $L$59,")]")</f>
        <v>Greater of 0 and [BW - (10% x O)]</v>
      </c>
      <c r="K236" s="11" t="s">
        <v>1156</v>
      </c>
      <c r="L236" s="7" t="s">
        <v>1157</v>
      </c>
    </row>
    <row r="237" spans="1:12" ht="15">
      <c r="A237" s="45"/>
      <c r="G237" s="22"/>
      <c r="H237" s="22"/>
      <c r="I237" s="22"/>
      <c r="K237" s="49"/>
    </row>
    <row r="238" spans="1:12">
      <c r="A238" s="4" t="s">
        <v>1158</v>
      </c>
      <c r="B238" s="8" t="s">
        <v>1159</v>
      </c>
      <c r="C238" s="8"/>
      <c r="G238" s="22"/>
      <c r="H238" s="22"/>
      <c r="J238" s="4" t="str">
        <f>CONCATENATE($L$226," - ",$L$227)</f>
        <v>BQ - BR</v>
      </c>
      <c r="K238" s="11" t="s">
        <v>1160</v>
      </c>
      <c r="L238" s="7" t="s">
        <v>1161</v>
      </c>
    </row>
    <row r="239" spans="1:12" ht="15">
      <c r="A239" s="45"/>
      <c r="B239" s="7" t="s">
        <v>1162</v>
      </c>
      <c r="G239" s="22"/>
      <c r="H239" s="22"/>
      <c r="J239" s="4" t="str">
        <f>CONCATENATE($L$232," - ",$L$233)</f>
        <v>BU - BV</v>
      </c>
      <c r="K239" s="11" t="s">
        <v>1163</v>
      </c>
      <c r="L239" s="7" t="s">
        <v>1164</v>
      </c>
    </row>
    <row r="240" spans="1:12" ht="15">
      <c r="A240" s="45"/>
      <c r="B240" s="7" t="s">
        <v>1165</v>
      </c>
      <c r="G240" s="22"/>
      <c r="H240" s="22"/>
      <c r="I240" s="22"/>
      <c r="J240" s="4" t="str">
        <f>CONCATENATE($L$235," - ",$L$236)</f>
        <v>BW - BX</v>
      </c>
      <c r="K240" s="11" t="s">
        <v>1166</v>
      </c>
      <c r="L240" s="7" t="s">
        <v>1167</v>
      </c>
    </row>
    <row r="241" spans="1:12" ht="15">
      <c r="A241" s="45"/>
      <c r="B241" s="7" t="s">
        <v>1168</v>
      </c>
      <c r="G241" s="22"/>
      <c r="H241" s="22"/>
      <c r="I241" s="22"/>
      <c r="J241" s="4" t="str">
        <f>CONCATENATE($L$238," + ",$L$239," + ",$L$240)</f>
        <v>BY + BZ + CA</v>
      </c>
      <c r="K241" s="11" t="s">
        <v>1169</v>
      </c>
      <c r="L241" s="7" t="s">
        <v>1170</v>
      </c>
    </row>
    <row r="242" spans="1:12" ht="15">
      <c r="A242" s="45"/>
      <c r="B242" s="1530" t="s">
        <v>1171</v>
      </c>
      <c r="C242" s="1530"/>
      <c r="D242" s="1530"/>
      <c r="E242" s="1530"/>
      <c r="F242" s="1530"/>
      <c r="G242" s="22"/>
      <c r="H242" s="22"/>
      <c r="I242" s="22"/>
      <c r="J242" s="4" t="str">
        <f>CONCATENATE("Greater of 0 ","and"," [(",$L$241," - ","15% x ",$L$65,")"," / 85%]")</f>
        <v>Greater of 0 and [(CB - 15% x Q) / 85%]</v>
      </c>
      <c r="K242" s="11" t="s">
        <v>1172</v>
      </c>
      <c r="L242" s="7" t="s">
        <v>1173</v>
      </c>
    </row>
    <row r="243" spans="1:12" ht="15">
      <c r="A243" s="45"/>
      <c r="B243" s="7" t="s">
        <v>1138</v>
      </c>
      <c r="G243" s="22"/>
      <c r="H243" s="22"/>
      <c r="I243" s="22"/>
      <c r="J243" s="4"/>
      <c r="K243" s="4"/>
      <c r="L243" s="4"/>
    </row>
    <row r="244" spans="1:12" ht="15">
      <c r="A244" s="45"/>
      <c r="C244" s="10" t="s">
        <v>1139</v>
      </c>
      <c r="G244" s="22"/>
      <c r="H244" s="22"/>
      <c r="I244" s="4" t="str">
        <f>CONCATENATE("(",$L$217," - ",$K$229,") / ",$L$241," x ",$L$242)</f>
        <v>(BM - BS) / CB x CC</v>
      </c>
      <c r="J244" s="11" t="s">
        <v>1174</v>
      </c>
      <c r="K244" s="7" t="s">
        <v>1175</v>
      </c>
    </row>
    <row r="245" spans="1:12" ht="15">
      <c r="A245" s="45"/>
      <c r="C245" s="10" t="s">
        <v>1119</v>
      </c>
      <c r="G245" s="22"/>
      <c r="H245" s="22"/>
      <c r="I245" s="4" t="str">
        <f>CONCATENATE("(",$L$224," - ",$K$230,") / ",$L$241," x ",$L$242)</f>
        <v>(BP - BT) / CB x CC</v>
      </c>
      <c r="J245" s="11" t="s">
        <v>1176</v>
      </c>
      <c r="K245" s="7" t="s">
        <v>1177</v>
      </c>
    </row>
    <row r="246" spans="1:12" ht="15">
      <c r="A246" s="45"/>
      <c r="C246" s="10" t="s">
        <v>1145</v>
      </c>
      <c r="G246" s="22"/>
      <c r="H246" s="22"/>
      <c r="I246" s="4" t="str">
        <f>CONCATENATE($L$239," / ",$L$241," x ",$L$242)</f>
        <v>BZ / CB x CC</v>
      </c>
      <c r="J246" s="11" t="s">
        <v>1178</v>
      </c>
      <c r="K246" s="7" t="s">
        <v>1179</v>
      </c>
    </row>
    <row r="247" spans="1:12" ht="26.25" customHeight="1">
      <c r="A247" s="45"/>
      <c r="C247" s="1530" t="s">
        <v>1152</v>
      </c>
      <c r="D247" s="1530"/>
      <c r="E247" s="1530"/>
      <c r="F247" s="1530"/>
      <c r="G247" s="1530"/>
      <c r="H247" s="22"/>
      <c r="I247" s="4" t="str">
        <f>CONCATENATE($L$240," / ",$L$241," x ",$L$242)</f>
        <v>CA / CB x CC</v>
      </c>
      <c r="J247" s="11" t="s">
        <v>1180</v>
      </c>
      <c r="K247" s="7" t="s">
        <v>1181</v>
      </c>
    </row>
    <row r="248" spans="1:12" ht="15">
      <c r="A248" s="45"/>
      <c r="G248" s="22"/>
      <c r="H248" s="22"/>
      <c r="I248" s="22"/>
      <c r="K248" s="49"/>
    </row>
    <row r="249" spans="1:12" ht="15">
      <c r="A249" s="45" t="str">
        <f>+CONCATENATE(A1," cont'd")</f>
        <v>Schedule 20.010 - Capital and TLAC Elements cont'd</v>
      </c>
      <c r="G249" s="22"/>
      <c r="H249" s="22"/>
      <c r="I249" s="22"/>
      <c r="K249" s="49"/>
    </row>
    <row r="250" spans="1:12" ht="15">
      <c r="A250" s="45"/>
      <c r="G250" s="22"/>
      <c r="H250" s="22"/>
      <c r="I250" s="22"/>
      <c r="K250" s="49"/>
    </row>
    <row r="251" spans="1:12" ht="12.3">
      <c r="A251" s="17" t="s">
        <v>157</v>
      </c>
      <c r="B251" s="700" t="s">
        <v>1182</v>
      </c>
      <c r="C251" s="453"/>
      <c r="D251" s="453"/>
      <c r="E251" s="453"/>
      <c r="F251" s="453"/>
      <c r="G251" s="810"/>
      <c r="H251" s="810"/>
      <c r="I251" s="810"/>
      <c r="J251" s="453"/>
      <c r="K251" s="896"/>
      <c r="L251" s="453"/>
    </row>
    <row r="252" spans="1:12">
      <c r="B252" s="835"/>
      <c r="C252" s="453"/>
      <c r="D252" s="453"/>
      <c r="E252" s="453"/>
      <c r="F252" s="453"/>
      <c r="G252" s="810"/>
      <c r="H252" s="810"/>
      <c r="I252" s="810"/>
      <c r="J252" s="453"/>
      <c r="K252" s="896"/>
      <c r="L252" s="453"/>
    </row>
    <row r="253" spans="1:12">
      <c r="A253" s="7" t="s">
        <v>1183</v>
      </c>
      <c r="B253" s="835"/>
      <c r="C253" s="453"/>
      <c r="D253" s="453"/>
      <c r="E253" s="453"/>
      <c r="F253" s="453"/>
      <c r="G253" s="810"/>
      <c r="H253" s="810"/>
      <c r="I253" s="810"/>
      <c r="J253" s="458" t="s">
        <v>1184</v>
      </c>
      <c r="K253" s="453" t="s">
        <v>1185</v>
      </c>
      <c r="L253" s="453"/>
    </row>
    <row r="254" spans="1:12">
      <c r="A254" s="7" t="s">
        <v>1186</v>
      </c>
      <c r="B254" s="835"/>
      <c r="C254" s="453"/>
      <c r="D254" s="453"/>
      <c r="E254" s="453"/>
      <c r="F254" s="453"/>
      <c r="G254" s="810"/>
      <c r="H254" s="810"/>
      <c r="I254" s="810"/>
      <c r="J254" s="453"/>
      <c r="K254" s="896"/>
      <c r="L254" s="453"/>
    </row>
    <row r="255" spans="1:12">
      <c r="B255" s="835"/>
      <c r="C255" s="453"/>
      <c r="D255" s="453"/>
      <c r="E255" s="453"/>
      <c r="F255" s="453"/>
      <c r="G255" s="810"/>
      <c r="H255" s="810"/>
      <c r="I255" s="810"/>
      <c r="J255" s="453"/>
      <c r="K255" s="896"/>
      <c r="L255" s="453"/>
    </row>
    <row r="256" spans="1:12">
      <c r="A256" s="36" t="s">
        <v>1187</v>
      </c>
      <c r="B256" s="835"/>
      <c r="C256" s="453"/>
      <c r="D256" s="453"/>
      <c r="E256" s="453"/>
      <c r="F256" s="453"/>
      <c r="G256" s="810"/>
      <c r="H256" s="810"/>
      <c r="I256" s="810"/>
      <c r="J256" s="453"/>
      <c r="K256" s="896"/>
      <c r="L256" s="453"/>
    </row>
    <row r="257" spans="1:13">
      <c r="B257" s="835" t="s">
        <v>1188</v>
      </c>
      <c r="C257" s="453"/>
      <c r="D257" s="453"/>
      <c r="E257" s="453"/>
      <c r="F257" s="453"/>
      <c r="G257" s="810"/>
      <c r="H257" s="810"/>
      <c r="I257" s="810"/>
      <c r="J257" s="601">
        <v>12107</v>
      </c>
      <c r="K257" s="453" t="s">
        <v>1189</v>
      </c>
      <c r="L257" s="453"/>
      <c r="M257" s="318"/>
    </row>
    <row r="258" spans="1:13">
      <c r="B258" s="835" t="s">
        <v>1190</v>
      </c>
      <c r="C258" s="453"/>
      <c r="D258" s="453"/>
      <c r="E258" s="453"/>
      <c r="F258" s="453"/>
      <c r="G258" s="810"/>
      <c r="H258" s="810"/>
      <c r="I258" s="810"/>
      <c r="J258" s="478" t="str">
        <f>CONCATENATE($K$257," x ",$K$253," / 100")</f>
        <v>CH1 x CH / 100</v>
      </c>
      <c r="K258" s="601">
        <v>12108</v>
      </c>
      <c r="L258" s="453" t="s">
        <v>1191</v>
      </c>
      <c r="M258" s="318"/>
    </row>
    <row r="259" spans="1:13">
      <c r="B259" s="835" t="s">
        <v>1192</v>
      </c>
      <c r="C259" s="453"/>
      <c r="D259" s="453"/>
      <c r="E259" s="453"/>
      <c r="F259" s="453"/>
      <c r="G259" s="810"/>
      <c r="H259" s="810"/>
      <c r="I259" s="810"/>
      <c r="J259" s="453"/>
      <c r="K259" s="601">
        <v>12109</v>
      </c>
      <c r="L259" s="453" t="s">
        <v>1193</v>
      </c>
      <c r="M259" s="318"/>
    </row>
    <row r="260" spans="1:13">
      <c r="B260" s="835" t="s">
        <v>1194</v>
      </c>
      <c r="C260" s="453"/>
      <c r="D260" s="453"/>
      <c r="E260" s="453"/>
      <c r="F260" s="453"/>
      <c r="G260" s="810"/>
      <c r="H260" s="810"/>
      <c r="I260" s="810"/>
      <c r="J260" s="478" t="str">
        <f>CONCATENATE("Lesser of ",$L$258," and ", $L$259)</f>
        <v>Lesser of CH2 and CH3</v>
      </c>
      <c r="K260" s="601">
        <v>12110</v>
      </c>
      <c r="L260" s="453" t="s">
        <v>1195</v>
      </c>
      <c r="M260" s="318"/>
    </row>
    <row r="261" spans="1:13">
      <c r="B261" s="897"/>
      <c r="C261" s="453"/>
      <c r="D261" s="453"/>
      <c r="E261" s="453"/>
      <c r="F261" s="453"/>
      <c r="G261" s="810"/>
      <c r="H261" s="810"/>
      <c r="I261" s="898"/>
      <c r="J261" s="687"/>
      <c r="K261" s="899"/>
      <c r="L261" s="689"/>
    </row>
    <row r="262" spans="1:13" ht="10.5">
      <c r="A262" s="756" t="s">
        <v>1196</v>
      </c>
      <c r="B262" s="835"/>
      <c r="C262" s="453"/>
      <c r="D262" s="453"/>
      <c r="E262" s="453"/>
      <c r="F262" s="453"/>
      <c r="G262" s="810"/>
      <c r="H262" s="810"/>
      <c r="I262" s="810"/>
      <c r="J262" s="453"/>
      <c r="K262" s="896"/>
      <c r="L262" s="453"/>
    </row>
    <row r="263" spans="1:13">
      <c r="B263" s="835" t="s">
        <v>1197</v>
      </c>
      <c r="C263" s="453"/>
      <c r="D263" s="453"/>
      <c r="E263" s="453"/>
      <c r="F263" s="453"/>
      <c r="G263" s="810"/>
      <c r="H263" s="810"/>
      <c r="I263" s="810"/>
      <c r="J263" s="458" t="s">
        <v>1198</v>
      </c>
      <c r="K263" s="453" t="s">
        <v>1199</v>
      </c>
      <c r="L263" s="453"/>
    </row>
    <row r="264" spans="1:13">
      <c r="B264" s="835" t="s">
        <v>1200</v>
      </c>
      <c r="C264" s="453"/>
      <c r="D264" s="453"/>
      <c r="E264" s="453"/>
      <c r="F264" s="453"/>
      <c r="G264" s="810"/>
      <c r="H264" s="810"/>
      <c r="I264" s="810"/>
      <c r="J264" s="478" t="str">
        <f>CONCATENATE($K$263," x ",$K$253," / 100")</f>
        <v>CI x CH / 100</v>
      </c>
      <c r="K264" s="458" t="s">
        <v>1201</v>
      </c>
      <c r="L264" s="453" t="s">
        <v>1202</v>
      </c>
    </row>
    <row r="265" spans="1:13">
      <c r="B265" s="835" t="s">
        <v>1203</v>
      </c>
      <c r="C265" s="453"/>
      <c r="D265" s="453"/>
      <c r="E265" s="453"/>
      <c r="F265" s="453"/>
      <c r="G265" s="810"/>
      <c r="H265" s="810"/>
      <c r="I265" s="810"/>
      <c r="J265" s="453"/>
      <c r="K265" s="458" t="s">
        <v>1204</v>
      </c>
      <c r="L265" s="453" t="s">
        <v>1205</v>
      </c>
    </row>
    <row r="266" spans="1:13">
      <c r="B266" s="835" t="s">
        <v>1206</v>
      </c>
      <c r="C266" s="453"/>
      <c r="D266" s="453"/>
      <c r="E266" s="453"/>
      <c r="F266" s="453"/>
      <c r="G266" s="810"/>
      <c r="H266" s="810"/>
      <c r="I266" s="810"/>
      <c r="J266" s="478" t="str">
        <f>CONCATENATE("Lesser of ",$L$264," and ", $L$265)</f>
        <v>Lesser of CJ and CK</v>
      </c>
      <c r="K266" s="458" t="s">
        <v>1207</v>
      </c>
      <c r="L266" s="453" t="s">
        <v>1208</v>
      </c>
    </row>
    <row r="267" spans="1:13">
      <c r="B267" s="42"/>
      <c r="G267" s="22"/>
      <c r="H267" s="22"/>
      <c r="I267" s="22"/>
      <c r="K267" s="49"/>
    </row>
    <row r="268" spans="1:13" ht="10.5">
      <c r="A268" s="756" t="s">
        <v>1209</v>
      </c>
      <c r="B268" s="42"/>
      <c r="G268" s="22"/>
      <c r="H268" s="22"/>
      <c r="I268" s="22"/>
      <c r="K268" s="49"/>
    </row>
    <row r="269" spans="1:13">
      <c r="B269" s="835" t="s">
        <v>1210</v>
      </c>
      <c r="G269" s="22"/>
      <c r="H269" s="22"/>
      <c r="I269" s="22"/>
      <c r="J269" s="11" t="s">
        <v>1211</v>
      </c>
      <c r="K269" s="7" t="s">
        <v>1212</v>
      </c>
    </row>
    <row r="270" spans="1:13">
      <c r="B270" s="42" t="s">
        <v>1213</v>
      </c>
      <c r="G270" s="22"/>
      <c r="H270" s="22"/>
      <c r="I270" s="22"/>
      <c r="J270" s="4" t="str">
        <f>CONCATENATE($K$269," x ",$K$253," / 100")</f>
        <v>CM x CH / 100</v>
      </c>
      <c r="K270" s="11" t="s">
        <v>1214</v>
      </c>
      <c r="L270" s="7" t="s">
        <v>1215</v>
      </c>
    </row>
    <row r="271" spans="1:13">
      <c r="B271" s="42" t="s">
        <v>1216</v>
      </c>
      <c r="G271" s="22"/>
      <c r="H271" s="22"/>
      <c r="I271" s="22"/>
      <c r="K271" s="11" t="s">
        <v>1217</v>
      </c>
      <c r="L271" s="7" t="s">
        <v>1218</v>
      </c>
    </row>
    <row r="272" spans="1:13">
      <c r="B272" s="42" t="s">
        <v>1219</v>
      </c>
      <c r="G272" s="22"/>
      <c r="H272" s="22"/>
      <c r="I272" s="22"/>
      <c r="J272" s="4" t="str">
        <f>CONCATENATE("Lesser of ",$L$270," and ", $L$271)</f>
        <v>Lesser of CN and CO</v>
      </c>
      <c r="K272" s="11" t="s">
        <v>1220</v>
      </c>
      <c r="L272" s="7" t="s">
        <v>1221</v>
      </c>
    </row>
    <row r="273" spans="1:12">
      <c r="B273" s="42"/>
    </row>
    <row r="274" spans="1:12">
      <c r="B274" s="835" t="s">
        <v>1222</v>
      </c>
      <c r="G274" s="22"/>
      <c r="H274" s="22"/>
      <c r="I274" s="22"/>
      <c r="K274" s="49"/>
    </row>
    <row r="275" spans="1:12">
      <c r="B275" s="42" t="s">
        <v>1223</v>
      </c>
      <c r="G275" s="22"/>
      <c r="H275" s="22"/>
      <c r="I275" s="22"/>
      <c r="K275" s="49"/>
    </row>
    <row r="276" spans="1:12">
      <c r="K276" s="49"/>
    </row>
    <row r="277" spans="1:12" ht="12.3">
      <c r="A277" s="17" t="s">
        <v>159</v>
      </c>
      <c r="B277" s="40" t="s">
        <v>229</v>
      </c>
      <c r="G277" s="22"/>
      <c r="H277" s="22"/>
      <c r="I277" s="22"/>
      <c r="K277" s="49"/>
    </row>
    <row r="278" spans="1:12">
      <c r="B278" s="42"/>
      <c r="G278" s="22"/>
      <c r="H278" s="22"/>
      <c r="I278" s="22"/>
      <c r="K278" s="49"/>
    </row>
    <row r="279" spans="1:12" ht="10.5">
      <c r="A279" s="23" t="s">
        <v>1224</v>
      </c>
      <c r="B279" s="42"/>
      <c r="G279" s="22"/>
      <c r="H279" s="22"/>
      <c r="I279" s="22"/>
      <c r="K279" s="49"/>
    </row>
    <row r="280" spans="1:12">
      <c r="B280" s="42" t="s">
        <v>1225</v>
      </c>
      <c r="G280" s="22"/>
      <c r="H280" s="22"/>
      <c r="I280" s="22"/>
      <c r="K280" s="11" t="s">
        <v>1226</v>
      </c>
      <c r="L280" s="7" t="s">
        <v>1227</v>
      </c>
    </row>
    <row r="281" spans="1:12">
      <c r="B281" s="42" t="s">
        <v>1228</v>
      </c>
      <c r="G281" s="22"/>
      <c r="H281" s="22"/>
      <c r="I281" s="22"/>
      <c r="K281" s="11" t="s">
        <v>1229</v>
      </c>
      <c r="L281" s="7" t="s">
        <v>1230</v>
      </c>
    </row>
    <row r="282" spans="1:12">
      <c r="B282" s="42" t="s">
        <v>1231</v>
      </c>
      <c r="G282" s="22"/>
      <c r="H282" s="22"/>
      <c r="I282" s="22"/>
      <c r="K282" s="11" t="s">
        <v>1232</v>
      </c>
      <c r="L282" s="7" t="s">
        <v>1233</v>
      </c>
    </row>
    <row r="283" spans="1:12">
      <c r="B283" s="42" t="s">
        <v>1234</v>
      </c>
      <c r="G283" s="22"/>
      <c r="H283" s="22"/>
      <c r="I283" s="22"/>
      <c r="K283" s="11" t="s">
        <v>1235</v>
      </c>
      <c r="L283" s="7" t="s">
        <v>1236</v>
      </c>
    </row>
    <row r="284" spans="1:12">
      <c r="B284" s="42" t="s">
        <v>1237</v>
      </c>
      <c r="G284" s="22"/>
      <c r="H284" s="22"/>
      <c r="I284" s="22"/>
      <c r="K284" s="11" t="s">
        <v>1238</v>
      </c>
      <c r="L284" s="7" t="s">
        <v>1239</v>
      </c>
    </row>
    <row r="285" spans="1:12">
      <c r="B285" s="42" t="s">
        <v>1240</v>
      </c>
      <c r="G285" s="22"/>
      <c r="H285" s="22"/>
      <c r="I285" s="22"/>
      <c r="K285" s="11" t="s">
        <v>1241</v>
      </c>
      <c r="L285" s="7" t="s">
        <v>1242</v>
      </c>
    </row>
    <row r="286" spans="1:12">
      <c r="B286" s="42" t="s">
        <v>1243</v>
      </c>
      <c r="G286" s="22"/>
      <c r="H286" s="22"/>
      <c r="I286" s="22"/>
      <c r="K286" s="11" t="s">
        <v>1244</v>
      </c>
      <c r="L286" s="7" t="s">
        <v>1245</v>
      </c>
    </row>
    <row r="287" spans="1:12">
      <c r="G287" s="22"/>
      <c r="H287" s="22"/>
      <c r="I287" s="22"/>
      <c r="K287" s="49"/>
    </row>
    <row r="288" spans="1:12" ht="10.5">
      <c r="A288" s="23" t="s">
        <v>1246</v>
      </c>
      <c r="G288" s="22"/>
      <c r="H288" s="22"/>
      <c r="I288" s="22"/>
      <c r="K288" s="49"/>
    </row>
    <row r="289" spans="2:12">
      <c r="B289" s="7" t="s">
        <v>1247</v>
      </c>
      <c r="G289" s="22"/>
      <c r="H289" s="22"/>
      <c r="I289" s="22"/>
      <c r="K289" s="11" t="s">
        <v>1248</v>
      </c>
      <c r="L289" s="7" t="s">
        <v>1249</v>
      </c>
    </row>
    <row r="290" spans="2:12">
      <c r="B290" s="7" t="s">
        <v>1250</v>
      </c>
      <c r="G290" s="22"/>
      <c r="H290" s="22"/>
      <c r="I290" s="22"/>
      <c r="K290" s="11" t="s">
        <v>1251</v>
      </c>
      <c r="L290" s="7" t="s">
        <v>1252</v>
      </c>
    </row>
    <row r="291" spans="2:12">
      <c r="B291" s="7" t="s">
        <v>1253</v>
      </c>
      <c r="G291" s="22"/>
      <c r="H291" s="22"/>
      <c r="I291" s="22"/>
      <c r="K291" s="11" t="s">
        <v>1254</v>
      </c>
      <c r="L291" s="7" t="s">
        <v>1255</v>
      </c>
    </row>
    <row r="292" spans="2:12">
      <c r="B292" s="7" t="s">
        <v>1256</v>
      </c>
      <c r="G292" s="22"/>
      <c r="H292" s="22"/>
      <c r="I292" s="22"/>
      <c r="K292" s="49"/>
    </row>
    <row r="293" spans="2:12">
      <c r="C293" s="7" t="s">
        <v>1257</v>
      </c>
      <c r="G293" s="22"/>
      <c r="H293" s="22"/>
      <c r="I293" s="22"/>
      <c r="K293" s="11" t="s">
        <v>1258</v>
      </c>
      <c r="L293" s="7" t="s">
        <v>1259</v>
      </c>
    </row>
    <row r="294" spans="2:12">
      <c r="C294" s="7" t="s">
        <v>1260</v>
      </c>
      <c r="G294" s="22"/>
      <c r="H294" s="22"/>
      <c r="I294" s="22"/>
      <c r="K294" s="11" t="s">
        <v>1261</v>
      </c>
      <c r="L294" s="7" t="s">
        <v>1262</v>
      </c>
    </row>
    <row r="295" spans="2:12">
      <c r="C295" s="7" t="s">
        <v>1263</v>
      </c>
      <c r="G295" s="22"/>
      <c r="H295" s="22"/>
      <c r="I295" s="22"/>
      <c r="K295" s="11" t="s">
        <v>1264</v>
      </c>
      <c r="L295" s="7" t="s">
        <v>1265</v>
      </c>
    </row>
    <row r="296" spans="2:12">
      <c r="B296" s="7" t="s">
        <v>1266</v>
      </c>
      <c r="G296" s="22"/>
      <c r="H296" s="22"/>
      <c r="I296" s="22"/>
      <c r="K296" s="49"/>
    </row>
    <row r="297" spans="2:12">
      <c r="C297" s="7" t="s">
        <v>1257</v>
      </c>
      <c r="G297" s="22"/>
      <c r="H297" s="22"/>
      <c r="I297" s="22"/>
      <c r="K297" s="11" t="s">
        <v>1267</v>
      </c>
      <c r="L297" s="7" t="s">
        <v>1268</v>
      </c>
    </row>
    <row r="298" spans="2:12">
      <c r="C298" s="7" t="s">
        <v>1260</v>
      </c>
      <c r="G298" s="22"/>
      <c r="H298" s="22"/>
      <c r="I298" s="22"/>
      <c r="K298" s="11" t="s">
        <v>1269</v>
      </c>
      <c r="L298" s="7" t="s">
        <v>1270</v>
      </c>
    </row>
    <row r="299" spans="2:12">
      <c r="C299" s="7" t="s">
        <v>1263</v>
      </c>
      <c r="G299" s="22"/>
      <c r="H299" s="22"/>
      <c r="I299" s="22"/>
      <c r="K299" s="11" t="s">
        <v>1271</v>
      </c>
      <c r="L299" s="7" t="s">
        <v>1272</v>
      </c>
    </row>
    <row r="300" spans="2:12">
      <c r="B300" s="7" t="s">
        <v>1273</v>
      </c>
      <c r="G300" s="22"/>
      <c r="H300" s="22"/>
      <c r="I300" s="22"/>
      <c r="K300" s="49"/>
    </row>
    <row r="301" spans="2:12">
      <c r="C301" s="7" t="s">
        <v>1257</v>
      </c>
      <c r="G301" s="22"/>
      <c r="H301" s="22"/>
      <c r="I301" s="22"/>
      <c r="K301" s="11" t="s">
        <v>1274</v>
      </c>
      <c r="L301" s="7" t="s">
        <v>1275</v>
      </c>
    </row>
    <row r="302" spans="2:12">
      <c r="C302" s="7" t="s">
        <v>1260</v>
      </c>
      <c r="G302" s="22"/>
      <c r="H302" s="22"/>
      <c r="I302" s="22"/>
      <c r="K302" s="11" t="s">
        <v>1276</v>
      </c>
      <c r="L302" s="7" t="s">
        <v>1277</v>
      </c>
    </row>
    <row r="303" spans="2:12">
      <c r="C303" s="7" t="s">
        <v>1263</v>
      </c>
      <c r="G303" s="22"/>
      <c r="H303" s="22"/>
      <c r="I303" s="22"/>
      <c r="K303" s="11" t="s">
        <v>1278</v>
      </c>
      <c r="L303" s="7" t="s">
        <v>1279</v>
      </c>
    </row>
    <row r="304" spans="2:12">
      <c r="B304" s="244" t="s">
        <v>1280</v>
      </c>
      <c r="C304" s="244"/>
      <c r="D304" s="244"/>
      <c r="E304" s="244"/>
      <c r="F304" s="244"/>
      <c r="G304" s="255"/>
      <c r="H304" s="255"/>
      <c r="I304" s="255"/>
      <c r="J304" s="244"/>
      <c r="K304" s="259"/>
      <c r="L304" s="244"/>
    </row>
    <row r="305" spans="1:12">
      <c r="B305" s="244"/>
      <c r="C305" s="244" t="s">
        <v>1257</v>
      </c>
      <c r="D305" s="244"/>
      <c r="E305" s="244"/>
      <c r="F305" s="244"/>
      <c r="G305" s="255"/>
      <c r="H305" s="255"/>
      <c r="I305" s="255"/>
      <c r="J305" s="244"/>
      <c r="K305" s="133" t="s">
        <v>1281</v>
      </c>
      <c r="L305" s="244" t="s">
        <v>1282</v>
      </c>
    </row>
    <row r="306" spans="1:12">
      <c r="B306" s="244"/>
      <c r="C306" s="244" t="s">
        <v>1260</v>
      </c>
      <c r="D306" s="244"/>
      <c r="E306" s="244"/>
      <c r="F306" s="244"/>
      <c r="G306" s="255"/>
      <c r="H306" s="255"/>
      <c r="I306" s="255"/>
      <c r="J306" s="244"/>
      <c r="K306" s="133" t="s">
        <v>1283</v>
      </c>
      <c r="L306" s="244" t="s">
        <v>1284</v>
      </c>
    </row>
    <row r="307" spans="1:12">
      <c r="B307" s="244"/>
      <c r="C307" s="244" t="s">
        <v>1263</v>
      </c>
      <c r="D307" s="244"/>
      <c r="E307" s="244"/>
      <c r="F307" s="244"/>
      <c r="G307" s="255"/>
      <c r="H307" s="255"/>
      <c r="I307" s="255"/>
      <c r="J307" s="244"/>
      <c r="K307" s="133" t="s">
        <v>1285</v>
      </c>
      <c r="L307" s="244" t="s">
        <v>1286</v>
      </c>
    </row>
    <row r="308" spans="1:12">
      <c r="B308" s="244" t="s">
        <v>1287</v>
      </c>
      <c r="C308" s="244"/>
      <c r="D308" s="244"/>
      <c r="E308" s="244"/>
      <c r="F308" s="244"/>
      <c r="G308" s="255"/>
      <c r="H308" s="255"/>
      <c r="I308" s="255"/>
      <c r="J308" s="244"/>
      <c r="K308" s="259"/>
      <c r="L308" s="244"/>
    </row>
    <row r="309" spans="1:12">
      <c r="B309" s="244"/>
      <c r="C309" s="244" t="s">
        <v>1257</v>
      </c>
      <c r="D309" s="244"/>
      <c r="E309" s="244"/>
      <c r="F309" s="244"/>
      <c r="G309" s="255"/>
      <c r="H309" s="255"/>
      <c r="I309" s="255"/>
      <c r="J309" s="244"/>
      <c r="K309" s="133" t="s">
        <v>1288</v>
      </c>
      <c r="L309" s="244" t="s">
        <v>1289</v>
      </c>
    </row>
    <row r="310" spans="1:12">
      <c r="B310" s="244"/>
      <c r="C310" s="244" t="s">
        <v>1260</v>
      </c>
      <c r="D310" s="244"/>
      <c r="E310" s="244"/>
      <c r="F310" s="244"/>
      <c r="G310" s="255"/>
      <c r="H310" s="255"/>
      <c r="I310" s="255"/>
      <c r="J310" s="244"/>
      <c r="K310" s="133" t="s">
        <v>1290</v>
      </c>
      <c r="L310" s="244" t="s">
        <v>1291</v>
      </c>
    </row>
    <row r="311" spans="1:12">
      <c r="B311" s="244"/>
      <c r="C311" s="244" t="s">
        <v>1263</v>
      </c>
      <c r="D311" s="244"/>
      <c r="E311" s="244"/>
      <c r="F311" s="244"/>
      <c r="G311" s="255"/>
      <c r="H311" s="255"/>
      <c r="I311" s="255"/>
      <c r="J311" s="244"/>
      <c r="K311" s="133" t="s">
        <v>1292</v>
      </c>
      <c r="L311" s="244" t="s">
        <v>1293</v>
      </c>
    </row>
    <row r="312" spans="1:12">
      <c r="G312" s="22"/>
      <c r="H312" s="22"/>
      <c r="I312" s="22"/>
    </row>
    <row r="313" spans="1:12">
      <c r="A313" s="7" t="s">
        <v>1294</v>
      </c>
      <c r="G313" s="22"/>
      <c r="H313" s="22"/>
      <c r="I313" s="22"/>
      <c r="K313" s="11" t="s">
        <v>1295</v>
      </c>
    </row>
    <row r="314" spans="1:12" ht="12.3">
      <c r="E314" s="4"/>
      <c r="F314" s="1"/>
      <c r="G314" s="4"/>
      <c r="I314" s="1"/>
      <c r="J314" s="10"/>
    </row>
    <row r="315" spans="1:12" ht="12.3">
      <c r="A315" s="373"/>
      <c r="B315" s="373"/>
    </row>
  </sheetData>
  <sheetProtection formatColumns="0" formatRows="0"/>
  <customSheetViews>
    <customSheetView guid="{322AC775-AF01-45AA-8A10-37DBB67FD782}" scale="99" showPageBreaks="1" view="pageBreakPreview">
      <selection sqref="A1:E1"/>
      <rowBreaks count="4" manualBreakCount="4">
        <brk id="72" max="11" man="1"/>
        <brk id="134" max="11" man="1"/>
        <brk id="206" max="11" man="1"/>
        <brk id="247" max="11" man="1"/>
      </rowBreaks>
      <pageMargins left="0" right="0" top="0" bottom="0" header="0" footer="0"/>
      <pageSetup scale="59" fitToHeight="0" orientation="portrait" r:id="rId1"/>
      <headerFooter alignWithMargins="0">
        <oddHeader>&amp;C
&amp;R&amp;9 PROTECTED B WHEN COMPLETED</oddHeader>
        <oddFooter>&amp;L&amp;9&amp;F&amp;C&amp;9 Schedule &amp;A&amp;R&amp;9                               p. &amp;P / &amp;N</oddFooter>
      </headerFooter>
    </customSheetView>
  </customSheetViews>
  <mergeCells count="39">
    <mergeCell ref="A2:C2"/>
    <mergeCell ref="A72:I72"/>
    <mergeCell ref="C147:E147"/>
    <mergeCell ref="C87:H87"/>
    <mergeCell ref="C122:H122"/>
    <mergeCell ref="C125:H125"/>
    <mergeCell ref="C145:E145"/>
    <mergeCell ref="C30:H30"/>
    <mergeCell ref="B32:H32"/>
    <mergeCell ref="C38:F38"/>
    <mergeCell ref="C40:F40"/>
    <mergeCell ref="B18:C18"/>
    <mergeCell ref="C42:F42"/>
    <mergeCell ref="C43:F43"/>
    <mergeCell ref="C63:H63"/>
    <mergeCell ref="C68:G68"/>
    <mergeCell ref="A70:H70"/>
    <mergeCell ref="C44:F44"/>
    <mergeCell ref="C58:D58"/>
    <mergeCell ref="C49:D49"/>
    <mergeCell ref="C47:E47"/>
    <mergeCell ref="C52:D52"/>
    <mergeCell ref="C48:E48"/>
    <mergeCell ref="B210:K210"/>
    <mergeCell ref="B81:G81"/>
    <mergeCell ref="C247:G247"/>
    <mergeCell ref="C113:H113"/>
    <mergeCell ref="A202:G202"/>
    <mergeCell ref="B213:G213"/>
    <mergeCell ref="C215:G215"/>
    <mergeCell ref="C221:G221"/>
    <mergeCell ref="B227:G227"/>
    <mergeCell ref="B233:G233"/>
    <mergeCell ref="B235:G235"/>
    <mergeCell ref="B236:G236"/>
    <mergeCell ref="B242:F242"/>
    <mergeCell ref="C117:H117"/>
    <mergeCell ref="C118:H118"/>
    <mergeCell ref="C146:E146"/>
  </mergeCells>
  <hyperlinks>
    <hyperlink ref="A2" location="'Schedule Listing '!A1" display="Return to Schedule Listing" xr:uid="{00000000-0004-0000-0C00-000000000000}"/>
  </hyperlinks>
  <pageMargins left="0.47244094488188981" right="0.35433070866141736" top="0.74803149606299213" bottom="0.51181102362204722" header="0.31496062992125984" footer="0.31496062992125984"/>
  <pageSetup scale="59"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4" manualBreakCount="4">
    <brk id="73" max="11" man="1"/>
    <brk id="134" max="11" man="1"/>
    <brk id="206" max="11" man="1"/>
    <brk id="247"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Q89"/>
  <sheetViews>
    <sheetView showGridLines="0" topLeftCell="A58" zoomScaleNormal="100" zoomScaleSheetLayoutView="85" workbookViewId="0">
      <selection sqref="A1:E1"/>
    </sheetView>
  </sheetViews>
  <sheetFormatPr defaultColWidth="9.1015625" defaultRowHeight="10.199999999999999"/>
  <cols>
    <col min="1" max="1" width="2.41796875" style="7" customWidth="1"/>
    <col min="2" max="2" width="3.41796875" style="7" customWidth="1"/>
    <col min="3" max="3" width="33.41796875" style="7" customWidth="1"/>
    <col min="4" max="4" width="31.89453125" style="7" customWidth="1"/>
    <col min="5" max="5" width="12.41796875" style="4" customWidth="1"/>
    <col min="6" max="6" width="2.89453125" style="7" customWidth="1"/>
    <col min="7" max="7" width="0.89453125" style="7" customWidth="1"/>
    <col min="8" max="15" width="8.5234375" style="7" customWidth="1"/>
    <col min="16" max="16" width="7.5234375" style="7" customWidth="1"/>
    <col min="17" max="17" width="2.5234375" style="7" customWidth="1"/>
    <col min="18" max="256" width="9.1015625" style="7"/>
    <col min="257" max="257" width="2.41796875" style="7" customWidth="1"/>
    <col min="258" max="258" width="3.41796875" style="7" customWidth="1"/>
    <col min="259" max="259" width="33.41796875" style="7" customWidth="1"/>
    <col min="260" max="260" width="31.89453125" style="7" customWidth="1"/>
    <col min="261" max="261" width="12.41796875" style="7" customWidth="1"/>
    <col min="262" max="262" width="2.89453125" style="7" customWidth="1"/>
    <col min="263" max="263" width="0.89453125" style="7" customWidth="1"/>
    <col min="264" max="272" width="8.5234375" style="7" customWidth="1"/>
    <col min="273" max="273" width="3" style="7" customWidth="1"/>
    <col min="274" max="512" width="9.1015625" style="7"/>
    <col min="513" max="513" width="2.41796875" style="7" customWidth="1"/>
    <col min="514" max="514" width="3.41796875" style="7" customWidth="1"/>
    <col min="515" max="515" width="33.41796875" style="7" customWidth="1"/>
    <col min="516" max="516" width="31.89453125" style="7" customWidth="1"/>
    <col min="517" max="517" width="12.41796875" style="7" customWidth="1"/>
    <col min="518" max="518" width="2.89453125" style="7" customWidth="1"/>
    <col min="519" max="519" width="0.89453125" style="7" customWidth="1"/>
    <col min="520" max="528" width="8.5234375" style="7" customWidth="1"/>
    <col min="529" max="529" width="3" style="7" customWidth="1"/>
    <col min="530" max="768" width="9.1015625" style="7"/>
    <col min="769" max="769" width="2.41796875" style="7" customWidth="1"/>
    <col min="770" max="770" width="3.41796875" style="7" customWidth="1"/>
    <col min="771" max="771" width="33.41796875" style="7" customWidth="1"/>
    <col min="772" max="772" width="31.89453125" style="7" customWidth="1"/>
    <col min="773" max="773" width="12.41796875" style="7" customWidth="1"/>
    <col min="774" max="774" width="2.89453125" style="7" customWidth="1"/>
    <col min="775" max="775" width="0.89453125" style="7" customWidth="1"/>
    <col min="776" max="784" width="8.5234375" style="7" customWidth="1"/>
    <col min="785" max="785" width="3" style="7" customWidth="1"/>
    <col min="786" max="1024" width="9.1015625" style="7"/>
    <col min="1025" max="1025" width="2.41796875" style="7" customWidth="1"/>
    <col min="1026" max="1026" width="3.41796875" style="7" customWidth="1"/>
    <col min="1027" max="1027" width="33.41796875" style="7" customWidth="1"/>
    <col min="1028" max="1028" width="31.89453125" style="7" customWidth="1"/>
    <col min="1029" max="1029" width="12.41796875" style="7" customWidth="1"/>
    <col min="1030" max="1030" width="2.89453125" style="7" customWidth="1"/>
    <col min="1031" max="1031" width="0.89453125" style="7" customWidth="1"/>
    <col min="1032" max="1040" width="8.5234375" style="7" customWidth="1"/>
    <col min="1041" max="1041" width="3" style="7" customWidth="1"/>
    <col min="1042" max="1280" width="9.1015625" style="7"/>
    <col min="1281" max="1281" width="2.41796875" style="7" customWidth="1"/>
    <col min="1282" max="1282" width="3.41796875" style="7" customWidth="1"/>
    <col min="1283" max="1283" width="33.41796875" style="7" customWidth="1"/>
    <col min="1284" max="1284" width="31.89453125" style="7" customWidth="1"/>
    <col min="1285" max="1285" width="12.41796875" style="7" customWidth="1"/>
    <col min="1286" max="1286" width="2.89453125" style="7" customWidth="1"/>
    <col min="1287" max="1287" width="0.89453125" style="7" customWidth="1"/>
    <col min="1288" max="1296" width="8.5234375" style="7" customWidth="1"/>
    <col min="1297" max="1297" width="3" style="7" customWidth="1"/>
    <col min="1298" max="1536" width="9.1015625" style="7"/>
    <col min="1537" max="1537" width="2.41796875" style="7" customWidth="1"/>
    <col min="1538" max="1538" width="3.41796875" style="7" customWidth="1"/>
    <col min="1539" max="1539" width="33.41796875" style="7" customWidth="1"/>
    <col min="1540" max="1540" width="31.89453125" style="7" customWidth="1"/>
    <col min="1541" max="1541" width="12.41796875" style="7" customWidth="1"/>
    <col min="1542" max="1542" width="2.89453125" style="7" customWidth="1"/>
    <col min="1543" max="1543" width="0.89453125" style="7" customWidth="1"/>
    <col min="1544" max="1552" width="8.5234375" style="7" customWidth="1"/>
    <col min="1553" max="1553" width="3" style="7" customWidth="1"/>
    <col min="1554" max="1792" width="9.1015625" style="7"/>
    <col min="1793" max="1793" width="2.41796875" style="7" customWidth="1"/>
    <col min="1794" max="1794" width="3.41796875" style="7" customWidth="1"/>
    <col min="1795" max="1795" width="33.41796875" style="7" customWidth="1"/>
    <col min="1796" max="1796" width="31.89453125" style="7" customWidth="1"/>
    <col min="1797" max="1797" width="12.41796875" style="7" customWidth="1"/>
    <col min="1798" max="1798" width="2.89453125" style="7" customWidth="1"/>
    <col min="1799" max="1799" width="0.89453125" style="7" customWidth="1"/>
    <col min="1800" max="1808" width="8.5234375" style="7" customWidth="1"/>
    <col min="1809" max="1809" width="3" style="7" customWidth="1"/>
    <col min="1810" max="2048" width="9.1015625" style="7"/>
    <col min="2049" max="2049" width="2.41796875" style="7" customWidth="1"/>
    <col min="2050" max="2050" width="3.41796875" style="7" customWidth="1"/>
    <col min="2051" max="2051" width="33.41796875" style="7" customWidth="1"/>
    <col min="2052" max="2052" width="31.89453125" style="7" customWidth="1"/>
    <col min="2053" max="2053" width="12.41796875" style="7" customWidth="1"/>
    <col min="2054" max="2054" width="2.89453125" style="7" customWidth="1"/>
    <col min="2055" max="2055" width="0.89453125" style="7" customWidth="1"/>
    <col min="2056" max="2064" width="8.5234375" style="7" customWidth="1"/>
    <col min="2065" max="2065" width="3" style="7" customWidth="1"/>
    <col min="2066" max="2304" width="9.1015625" style="7"/>
    <col min="2305" max="2305" width="2.41796875" style="7" customWidth="1"/>
    <col min="2306" max="2306" width="3.41796875" style="7" customWidth="1"/>
    <col min="2307" max="2307" width="33.41796875" style="7" customWidth="1"/>
    <col min="2308" max="2308" width="31.89453125" style="7" customWidth="1"/>
    <col min="2309" max="2309" width="12.41796875" style="7" customWidth="1"/>
    <col min="2310" max="2310" width="2.89453125" style="7" customWidth="1"/>
    <col min="2311" max="2311" width="0.89453125" style="7" customWidth="1"/>
    <col min="2312" max="2320" width="8.5234375" style="7" customWidth="1"/>
    <col min="2321" max="2321" width="3" style="7" customWidth="1"/>
    <col min="2322" max="2560" width="9.1015625" style="7"/>
    <col min="2561" max="2561" width="2.41796875" style="7" customWidth="1"/>
    <col min="2562" max="2562" width="3.41796875" style="7" customWidth="1"/>
    <col min="2563" max="2563" width="33.41796875" style="7" customWidth="1"/>
    <col min="2564" max="2564" width="31.89453125" style="7" customWidth="1"/>
    <col min="2565" max="2565" width="12.41796875" style="7" customWidth="1"/>
    <col min="2566" max="2566" width="2.89453125" style="7" customWidth="1"/>
    <col min="2567" max="2567" width="0.89453125" style="7" customWidth="1"/>
    <col min="2568" max="2576" width="8.5234375" style="7" customWidth="1"/>
    <col min="2577" max="2577" width="3" style="7" customWidth="1"/>
    <col min="2578" max="2816" width="9.1015625" style="7"/>
    <col min="2817" max="2817" width="2.41796875" style="7" customWidth="1"/>
    <col min="2818" max="2818" width="3.41796875" style="7" customWidth="1"/>
    <col min="2819" max="2819" width="33.41796875" style="7" customWidth="1"/>
    <col min="2820" max="2820" width="31.89453125" style="7" customWidth="1"/>
    <col min="2821" max="2821" width="12.41796875" style="7" customWidth="1"/>
    <col min="2822" max="2822" width="2.89453125" style="7" customWidth="1"/>
    <col min="2823" max="2823" width="0.89453125" style="7" customWidth="1"/>
    <col min="2824" max="2832" width="8.5234375" style="7" customWidth="1"/>
    <col min="2833" max="2833" width="3" style="7" customWidth="1"/>
    <col min="2834" max="3072" width="9.1015625" style="7"/>
    <col min="3073" max="3073" width="2.41796875" style="7" customWidth="1"/>
    <col min="3074" max="3074" width="3.41796875" style="7" customWidth="1"/>
    <col min="3075" max="3075" width="33.41796875" style="7" customWidth="1"/>
    <col min="3076" max="3076" width="31.89453125" style="7" customWidth="1"/>
    <col min="3077" max="3077" width="12.41796875" style="7" customWidth="1"/>
    <col min="3078" max="3078" width="2.89453125" style="7" customWidth="1"/>
    <col min="3079" max="3079" width="0.89453125" style="7" customWidth="1"/>
    <col min="3080" max="3088" width="8.5234375" style="7" customWidth="1"/>
    <col min="3089" max="3089" width="3" style="7" customWidth="1"/>
    <col min="3090" max="3328" width="9.1015625" style="7"/>
    <col min="3329" max="3329" width="2.41796875" style="7" customWidth="1"/>
    <col min="3330" max="3330" width="3.41796875" style="7" customWidth="1"/>
    <col min="3331" max="3331" width="33.41796875" style="7" customWidth="1"/>
    <col min="3332" max="3332" width="31.89453125" style="7" customWidth="1"/>
    <col min="3333" max="3333" width="12.41796875" style="7" customWidth="1"/>
    <col min="3334" max="3334" width="2.89453125" style="7" customWidth="1"/>
    <col min="3335" max="3335" width="0.89453125" style="7" customWidth="1"/>
    <col min="3336" max="3344" width="8.5234375" style="7" customWidth="1"/>
    <col min="3345" max="3345" width="3" style="7" customWidth="1"/>
    <col min="3346" max="3584" width="9.1015625" style="7"/>
    <col min="3585" max="3585" width="2.41796875" style="7" customWidth="1"/>
    <col min="3586" max="3586" width="3.41796875" style="7" customWidth="1"/>
    <col min="3587" max="3587" width="33.41796875" style="7" customWidth="1"/>
    <col min="3588" max="3588" width="31.89453125" style="7" customWidth="1"/>
    <col min="3589" max="3589" width="12.41796875" style="7" customWidth="1"/>
    <col min="3590" max="3590" width="2.89453125" style="7" customWidth="1"/>
    <col min="3591" max="3591" width="0.89453125" style="7" customWidth="1"/>
    <col min="3592" max="3600" width="8.5234375" style="7" customWidth="1"/>
    <col min="3601" max="3601" width="3" style="7" customWidth="1"/>
    <col min="3602" max="3840" width="9.1015625" style="7"/>
    <col min="3841" max="3841" width="2.41796875" style="7" customWidth="1"/>
    <col min="3842" max="3842" width="3.41796875" style="7" customWidth="1"/>
    <col min="3843" max="3843" width="33.41796875" style="7" customWidth="1"/>
    <col min="3844" max="3844" width="31.89453125" style="7" customWidth="1"/>
    <col min="3845" max="3845" width="12.41796875" style="7" customWidth="1"/>
    <col min="3846" max="3846" width="2.89453125" style="7" customWidth="1"/>
    <col min="3847" max="3847" width="0.89453125" style="7" customWidth="1"/>
    <col min="3848" max="3856" width="8.5234375" style="7" customWidth="1"/>
    <col min="3857" max="3857" width="3" style="7" customWidth="1"/>
    <col min="3858" max="4096" width="9.1015625" style="7"/>
    <col min="4097" max="4097" width="2.41796875" style="7" customWidth="1"/>
    <col min="4098" max="4098" width="3.41796875" style="7" customWidth="1"/>
    <col min="4099" max="4099" width="33.41796875" style="7" customWidth="1"/>
    <col min="4100" max="4100" width="31.89453125" style="7" customWidth="1"/>
    <col min="4101" max="4101" width="12.41796875" style="7" customWidth="1"/>
    <col min="4102" max="4102" width="2.89453125" style="7" customWidth="1"/>
    <col min="4103" max="4103" width="0.89453125" style="7" customWidth="1"/>
    <col min="4104" max="4112" width="8.5234375" style="7" customWidth="1"/>
    <col min="4113" max="4113" width="3" style="7" customWidth="1"/>
    <col min="4114" max="4352" width="9.1015625" style="7"/>
    <col min="4353" max="4353" width="2.41796875" style="7" customWidth="1"/>
    <col min="4354" max="4354" width="3.41796875" style="7" customWidth="1"/>
    <col min="4355" max="4355" width="33.41796875" style="7" customWidth="1"/>
    <col min="4356" max="4356" width="31.89453125" style="7" customWidth="1"/>
    <col min="4357" max="4357" width="12.41796875" style="7" customWidth="1"/>
    <col min="4358" max="4358" width="2.89453125" style="7" customWidth="1"/>
    <col min="4359" max="4359" width="0.89453125" style="7" customWidth="1"/>
    <col min="4360" max="4368" width="8.5234375" style="7" customWidth="1"/>
    <col min="4369" max="4369" width="3" style="7" customWidth="1"/>
    <col min="4370" max="4608" width="9.1015625" style="7"/>
    <col min="4609" max="4609" width="2.41796875" style="7" customWidth="1"/>
    <col min="4610" max="4610" width="3.41796875" style="7" customWidth="1"/>
    <col min="4611" max="4611" width="33.41796875" style="7" customWidth="1"/>
    <col min="4612" max="4612" width="31.89453125" style="7" customWidth="1"/>
    <col min="4613" max="4613" width="12.41796875" style="7" customWidth="1"/>
    <col min="4614" max="4614" width="2.89453125" style="7" customWidth="1"/>
    <col min="4615" max="4615" width="0.89453125" style="7" customWidth="1"/>
    <col min="4616" max="4624" width="8.5234375" style="7" customWidth="1"/>
    <col min="4625" max="4625" width="3" style="7" customWidth="1"/>
    <col min="4626" max="4864" width="9.1015625" style="7"/>
    <col min="4865" max="4865" width="2.41796875" style="7" customWidth="1"/>
    <col min="4866" max="4866" width="3.41796875" style="7" customWidth="1"/>
    <col min="4867" max="4867" width="33.41796875" style="7" customWidth="1"/>
    <col min="4868" max="4868" width="31.89453125" style="7" customWidth="1"/>
    <col min="4869" max="4869" width="12.41796875" style="7" customWidth="1"/>
    <col min="4870" max="4870" width="2.89453125" style="7" customWidth="1"/>
    <col min="4871" max="4871" width="0.89453125" style="7" customWidth="1"/>
    <col min="4872" max="4880" width="8.5234375" style="7" customWidth="1"/>
    <col min="4881" max="4881" width="3" style="7" customWidth="1"/>
    <col min="4882" max="5120" width="9.1015625" style="7"/>
    <col min="5121" max="5121" width="2.41796875" style="7" customWidth="1"/>
    <col min="5122" max="5122" width="3.41796875" style="7" customWidth="1"/>
    <col min="5123" max="5123" width="33.41796875" style="7" customWidth="1"/>
    <col min="5124" max="5124" width="31.89453125" style="7" customWidth="1"/>
    <col min="5125" max="5125" width="12.41796875" style="7" customWidth="1"/>
    <col min="5126" max="5126" width="2.89453125" style="7" customWidth="1"/>
    <col min="5127" max="5127" width="0.89453125" style="7" customWidth="1"/>
    <col min="5128" max="5136" width="8.5234375" style="7" customWidth="1"/>
    <col min="5137" max="5137" width="3" style="7" customWidth="1"/>
    <col min="5138" max="5376" width="9.1015625" style="7"/>
    <col min="5377" max="5377" width="2.41796875" style="7" customWidth="1"/>
    <col min="5378" max="5378" width="3.41796875" style="7" customWidth="1"/>
    <col min="5379" max="5379" width="33.41796875" style="7" customWidth="1"/>
    <col min="5380" max="5380" width="31.89453125" style="7" customWidth="1"/>
    <col min="5381" max="5381" width="12.41796875" style="7" customWidth="1"/>
    <col min="5382" max="5382" width="2.89453125" style="7" customWidth="1"/>
    <col min="5383" max="5383" width="0.89453125" style="7" customWidth="1"/>
    <col min="5384" max="5392" width="8.5234375" style="7" customWidth="1"/>
    <col min="5393" max="5393" width="3" style="7" customWidth="1"/>
    <col min="5394" max="5632" width="9.1015625" style="7"/>
    <col min="5633" max="5633" width="2.41796875" style="7" customWidth="1"/>
    <col min="5634" max="5634" width="3.41796875" style="7" customWidth="1"/>
    <col min="5635" max="5635" width="33.41796875" style="7" customWidth="1"/>
    <col min="5636" max="5636" width="31.89453125" style="7" customWidth="1"/>
    <col min="5637" max="5637" width="12.41796875" style="7" customWidth="1"/>
    <col min="5638" max="5638" width="2.89453125" style="7" customWidth="1"/>
    <col min="5639" max="5639" width="0.89453125" style="7" customWidth="1"/>
    <col min="5640" max="5648" width="8.5234375" style="7" customWidth="1"/>
    <col min="5649" max="5649" width="3" style="7" customWidth="1"/>
    <col min="5650" max="5888" width="9.1015625" style="7"/>
    <col min="5889" max="5889" width="2.41796875" style="7" customWidth="1"/>
    <col min="5890" max="5890" width="3.41796875" style="7" customWidth="1"/>
    <col min="5891" max="5891" width="33.41796875" style="7" customWidth="1"/>
    <col min="5892" max="5892" width="31.89453125" style="7" customWidth="1"/>
    <col min="5893" max="5893" width="12.41796875" style="7" customWidth="1"/>
    <col min="5894" max="5894" width="2.89453125" style="7" customWidth="1"/>
    <col min="5895" max="5895" width="0.89453125" style="7" customWidth="1"/>
    <col min="5896" max="5904" width="8.5234375" style="7" customWidth="1"/>
    <col min="5905" max="5905" width="3" style="7" customWidth="1"/>
    <col min="5906" max="6144" width="9.1015625" style="7"/>
    <col min="6145" max="6145" width="2.41796875" style="7" customWidth="1"/>
    <col min="6146" max="6146" width="3.41796875" style="7" customWidth="1"/>
    <col min="6147" max="6147" width="33.41796875" style="7" customWidth="1"/>
    <col min="6148" max="6148" width="31.89453125" style="7" customWidth="1"/>
    <col min="6149" max="6149" width="12.41796875" style="7" customWidth="1"/>
    <col min="6150" max="6150" width="2.89453125" style="7" customWidth="1"/>
    <col min="6151" max="6151" width="0.89453125" style="7" customWidth="1"/>
    <col min="6152" max="6160" width="8.5234375" style="7" customWidth="1"/>
    <col min="6161" max="6161" width="3" style="7" customWidth="1"/>
    <col min="6162" max="6400" width="9.1015625" style="7"/>
    <col min="6401" max="6401" width="2.41796875" style="7" customWidth="1"/>
    <col min="6402" max="6402" width="3.41796875" style="7" customWidth="1"/>
    <col min="6403" max="6403" width="33.41796875" style="7" customWidth="1"/>
    <col min="6404" max="6404" width="31.89453125" style="7" customWidth="1"/>
    <col min="6405" max="6405" width="12.41796875" style="7" customWidth="1"/>
    <col min="6406" max="6406" width="2.89453125" style="7" customWidth="1"/>
    <col min="6407" max="6407" width="0.89453125" style="7" customWidth="1"/>
    <col min="6408" max="6416" width="8.5234375" style="7" customWidth="1"/>
    <col min="6417" max="6417" width="3" style="7" customWidth="1"/>
    <col min="6418" max="6656" width="9.1015625" style="7"/>
    <col min="6657" max="6657" width="2.41796875" style="7" customWidth="1"/>
    <col min="6658" max="6658" width="3.41796875" style="7" customWidth="1"/>
    <col min="6659" max="6659" width="33.41796875" style="7" customWidth="1"/>
    <col min="6660" max="6660" width="31.89453125" style="7" customWidth="1"/>
    <col min="6661" max="6661" width="12.41796875" style="7" customWidth="1"/>
    <col min="6662" max="6662" width="2.89453125" style="7" customWidth="1"/>
    <col min="6663" max="6663" width="0.89453125" style="7" customWidth="1"/>
    <col min="6664" max="6672" width="8.5234375" style="7" customWidth="1"/>
    <col min="6673" max="6673" width="3" style="7" customWidth="1"/>
    <col min="6674" max="6912" width="9.1015625" style="7"/>
    <col min="6913" max="6913" width="2.41796875" style="7" customWidth="1"/>
    <col min="6914" max="6914" width="3.41796875" style="7" customWidth="1"/>
    <col min="6915" max="6915" width="33.41796875" style="7" customWidth="1"/>
    <col min="6916" max="6916" width="31.89453125" style="7" customWidth="1"/>
    <col min="6917" max="6917" width="12.41796875" style="7" customWidth="1"/>
    <col min="6918" max="6918" width="2.89453125" style="7" customWidth="1"/>
    <col min="6919" max="6919" width="0.89453125" style="7" customWidth="1"/>
    <col min="6920" max="6928" width="8.5234375" style="7" customWidth="1"/>
    <col min="6929" max="6929" width="3" style="7" customWidth="1"/>
    <col min="6930" max="7168" width="9.1015625" style="7"/>
    <col min="7169" max="7169" width="2.41796875" style="7" customWidth="1"/>
    <col min="7170" max="7170" width="3.41796875" style="7" customWidth="1"/>
    <col min="7171" max="7171" width="33.41796875" style="7" customWidth="1"/>
    <col min="7172" max="7172" width="31.89453125" style="7" customWidth="1"/>
    <col min="7173" max="7173" width="12.41796875" style="7" customWidth="1"/>
    <col min="7174" max="7174" width="2.89453125" style="7" customWidth="1"/>
    <col min="7175" max="7175" width="0.89453125" style="7" customWidth="1"/>
    <col min="7176" max="7184" width="8.5234375" style="7" customWidth="1"/>
    <col min="7185" max="7185" width="3" style="7" customWidth="1"/>
    <col min="7186" max="7424" width="9.1015625" style="7"/>
    <col min="7425" max="7425" width="2.41796875" style="7" customWidth="1"/>
    <col min="7426" max="7426" width="3.41796875" style="7" customWidth="1"/>
    <col min="7427" max="7427" width="33.41796875" style="7" customWidth="1"/>
    <col min="7428" max="7428" width="31.89453125" style="7" customWidth="1"/>
    <col min="7429" max="7429" width="12.41796875" style="7" customWidth="1"/>
    <col min="7430" max="7430" width="2.89453125" style="7" customWidth="1"/>
    <col min="7431" max="7431" width="0.89453125" style="7" customWidth="1"/>
    <col min="7432" max="7440" width="8.5234375" style="7" customWidth="1"/>
    <col min="7441" max="7441" width="3" style="7" customWidth="1"/>
    <col min="7442" max="7680" width="9.1015625" style="7"/>
    <col min="7681" max="7681" width="2.41796875" style="7" customWidth="1"/>
    <col min="7682" max="7682" width="3.41796875" style="7" customWidth="1"/>
    <col min="7683" max="7683" width="33.41796875" style="7" customWidth="1"/>
    <col min="7684" max="7684" width="31.89453125" style="7" customWidth="1"/>
    <col min="7685" max="7685" width="12.41796875" style="7" customWidth="1"/>
    <col min="7686" max="7686" width="2.89453125" style="7" customWidth="1"/>
    <col min="7687" max="7687" width="0.89453125" style="7" customWidth="1"/>
    <col min="7688" max="7696" width="8.5234375" style="7" customWidth="1"/>
    <col min="7697" max="7697" width="3" style="7" customWidth="1"/>
    <col min="7698" max="7936" width="9.1015625" style="7"/>
    <col min="7937" max="7937" width="2.41796875" style="7" customWidth="1"/>
    <col min="7938" max="7938" width="3.41796875" style="7" customWidth="1"/>
    <col min="7939" max="7939" width="33.41796875" style="7" customWidth="1"/>
    <col min="7940" max="7940" width="31.89453125" style="7" customWidth="1"/>
    <col min="7941" max="7941" width="12.41796875" style="7" customWidth="1"/>
    <col min="7942" max="7942" width="2.89453125" style="7" customWidth="1"/>
    <col min="7943" max="7943" width="0.89453125" style="7" customWidth="1"/>
    <col min="7944" max="7952" width="8.5234375" style="7" customWidth="1"/>
    <col min="7953" max="7953" width="3" style="7" customWidth="1"/>
    <col min="7954" max="8192" width="9.1015625" style="7"/>
    <col min="8193" max="8193" width="2.41796875" style="7" customWidth="1"/>
    <col min="8194" max="8194" width="3.41796875" style="7" customWidth="1"/>
    <col min="8195" max="8195" width="33.41796875" style="7" customWidth="1"/>
    <col min="8196" max="8196" width="31.89453125" style="7" customWidth="1"/>
    <col min="8197" max="8197" width="12.41796875" style="7" customWidth="1"/>
    <col min="8198" max="8198" width="2.89453125" style="7" customWidth="1"/>
    <col min="8199" max="8199" width="0.89453125" style="7" customWidth="1"/>
    <col min="8200" max="8208" width="8.5234375" style="7" customWidth="1"/>
    <col min="8209" max="8209" width="3" style="7" customWidth="1"/>
    <col min="8210" max="8448" width="9.1015625" style="7"/>
    <col min="8449" max="8449" width="2.41796875" style="7" customWidth="1"/>
    <col min="8450" max="8450" width="3.41796875" style="7" customWidth="1"/>
    <col min="8451" max="8451" width="33.41796875" style="7" customWidth="1"/>
    <col min="8452" max="8452" width="31.89453125" style="7" customWidth="1"/>
    <col min="8453" max="8453" width="12.41796875" style="7" customWidth="1"/>
    <col min="8454" max="8454" width="2.89453125" style="7" customWidth="1"/>
    <col min="8455" max="8455" width="0.89453125" style="7" customWidth="1"/>
    <col min="8456" max="8464" width="8.5234375" style="7" customWidth="1"/>
    <col min="8465" max="8465" width="3" style="7" customWidth="1"/>
    <col min="8466" max="8704" width="9.1015625" style="7"/>
    <col min="8705" max="8705" width="2.41796875" style="7" customWidth="1"/>
    <col min="8706" max="8706" width="3.41796875" style="7" customWidth="1"/>
    <col min="8707" max="8707" width="33.41796875" style="7" customWidth="1"/>
    <col min="8708" max="8708" width="31.89453125" style="7" customWidth="1"/>
    <col min="8709" max="8709" width="12.41796875" style="7" customWidth="1"/>
    <col min="8710" max="8710" width="2.89453125" style="7" customWidth="1"/>
    <col min="8711" max="8711" width="0.89453125" style="7" customWidth="1"/>
    <col min="8712" max="8720" width="8.5234375" style="7" customWidth="1"/>
    <col min="8721" max="8721" width="3" style="7" customWidth="1"/>
    <col min="8722" max="8960" width="9.1015625" style="7"/>
    <col min="8961" max="8961" width="2.41796875" style="7" customWidth="1"/>
    <col min="8962" max="8962" width="3.41796875" style="7" customWidth="1"/>
    <col min="8963" max="8963" width="33.41796875" style="7" customWidth="1"/>
    <col min="8964" max="8964" width="31.89453125" style="7" customWidth="1"/>
    <col min="8965" max="8965" width="12.41796875" style="7" customWidth="1"/>
    <col min="8966" max="8966" width="2.89453125" style="7" customWidth="1"/>
    <col min="8967" max="8967" width="0.89453125" style="7" customWidth="1"/>
    <col min="8968" max="8976" width="8.5234375" style="7" customWidth="1"/>
    <col min="8977" max="8977" width="3" style="7" customWidth="1"/>
    <col min="8978" max="9216" width="9.1015625" style="7"/>
    <col min="9217" max="9217" width="2.41796875" style="7" customWidth="1"/>
    <col min="9218" max="9218" width="3.41796875" style="7" customWidth="1"/>
    <col min="9219" max="9219" width="33.41796875" style="7" customWidth="1"/>
    <col min="9220" max="9220" width="31.89453125" style="7" customWidth="1"/>
    <col min="9221" max="9221" width="12.41796875" style="7" customWidth="1"/>
    <col min="9222" max="9222" width="2.89453125" style="7" customWidth="1"/>
    <col min="9223" max="9223" width="0.89453125" style="7" customWidth="1"/>
    <col min="9224" max="9232" width="8.5234375" style="7" customWidth="1"/>
    <col min="9233" max="9233" width="3" style="7" customWidth="1"/>
    <col min="9234" max="9472" width="9.1015625" style="7"/>
    <col min="9473" max="9473" width="2.41796875" style="7" customWidth="1"/>
    <col min="9474" max="9474" width="3.41796875" style="7" customWidth="1"/>
    <col min="9475" max="9475" width="33.41796875" style="7" customWidth="1"/>
    <col min="9476" max="9476" width="31.89453125" style="7" customWidth="1"/>
    <col min="9477" max="9477" width="12.41796875" style="7" customWidth="1"/>
    <col min="9478" max="9478" width="2.89453125" style="7" customWidth="1"/>
    <col min="9479" max="9479" width="0.89453125" style="7" customWidth="1"/>
    <col min="9480" max="9488" width="8.5234375" style="7" customWidth="1"/>
    <col min="9489" max="9489" width="3" style="7" customWidth="1"/>
    <col min="9490" max="9728" width="9.1015625" style="7"/>
    <col min="9729" max="9729" width="2.41796875" style="7" customWidth="1"/>
    <col min="9730" max="9730" width="3.41796875" style="7" customWidth="1"/>
    <col min="9731" max="9731" width="33.41796875" style="7" customWidth="1"/>
    <col min="9732" max="9732" width="31.89453125" style="7" customWidth="1"/>
    <col min="9733" max="9733" width="12.41796875" style="7" customWidth="1"/>
    <col min="9734" max="9734" width="2.89453125" style="7" customWidth="1"/>
    <col min="9735" max="9735" width="0.89453125" style="7" customWidth="1"/>
    <col min="9736" max="9744" width="8.5234375" style="7" customWidth="1"/>
    <col min="9745" max="9745" width="3" style="7" customWidth="1"/>
    <col min="9746" max="9984" width="9.1015625" style="7"/>
    <col min="9985" max="9985" width="2.41796875" style="7" customWidth="1"/>
    <col min="9986" max="9986" width="3.41796875" style="7" customWidth="1"/>
    <col min="9987" max="9987" width="33.41796875" style="7" customWidth="1"/>
    <col min="9988" max="9988" width="31.89453125" style="7" customWidth="1"/>
    <col min="9989" max="9989" width="12.41796875" style="7" customWidth="1"/>
    <col min="9990" max="9990" width="2.89453125" style="7" customWidth="1"/>
    <col min="9991" max="9991" width="0.89453125" style="7" customWidth="1"/>
    <col min="9992" max="10000" width="8.5234375" style="7" customWidth="1"/>
    <col min="10001" max="10001" width="3" style="7" customWidth="1"/>
    <col min="10002" max="10240" width="9.1015625" style="7"/>
    <col min="10241" max="10241" width="2.41796875" style="7" customWidth="1"/>
    <col min="10242" max="10242" width="3.41796875" style="7" customWidth="1"/>
    <col min="10243" max="10243" width="33.41796875" style="7" customWidth="1"/>
    <col min="10244" max="10244" width="31.89453125" style="7" customWidth="1"/>
    <col min="10245" max="10245" width="12.41796875" style="7" customWidth="1"/>
    <col min="10246" max="10246" width="2.89453125" style="7" customWidth="1"/>
    <col min="10247" max="10247" width="0.89453125" style="7" customWidth="1"/>
    <col min="10248" max="10256" width="8.5234375" style="7" customWidth="1"/>
    <col min="10257" max="10257" width="3" style="7" customWidth="1"/>
    <col min="10258" max="10496" width="9.1015625" style="7"/>
    <col min="10497" max="10497" width="2.41796875" style="7" customWidth="1"/>
    <col min="10498" max="10498" width="3.41796875" style="7" customWidth="1"/>
    <col min="10499" max="10499" width="33.41796875" style="7" customWidth="1"/>
    <col min="10500" max="10500" width="31.89453125" style="7" customWidth="1"/>
    <col min="10501" max="10501" width="12.41796875" style="7" customWidth="1"/>
    <col min="10502" max="10502" width="2.89453125" style="7" customWidth="1"/>
    <col min="10503" max="10503" width="0.89453125" style="7" customWidth="1"/>
    <col min="10504" max="10512" width="8.5234375" style="7" customWidth="1"/>
    <col min="10513" max="10513" width="3" style="7" customWidth="1"/>
    <col min="10514" max="10752" width="9.1015625" style="7"/>
    <col min="10753" max="10753" width="2.41796875" style="7" customWidth="1"/>
    <col min="10754" max="10754" width="3.41796875" style="7" customWidth="1"/>
    <col min="10755" max="10755" width="33.41796875" style="7" customWidth="1"/>
    <col min="10756" max="10756" width="31.89453125" style="7" customWidth="1"/>
    <col min="10757" max="10757" width="12.41796875" style="7" customWidth="1"/>
    <col min="10758" max="10758" width="2.89453125" style="7" customWidth="1"/>
    <col min="10759" max="10759" width="0.89453125" style="7" customWidth="1"/>
    <col min="10760" max="10768" width="8.5234375" style="7" customWidth="1"/>
    <col min="10769" max="10769" width="3" style="7" customWidth="1"/>
    <col min="10770" max="11008" width="9.1015625" style="7"/>
    <col min="11009" max="11009" width="2.41796875" style="7" customWidth="1"/>
    <col min="11010" max="11010" width="3.41796875" style="7" customWidth="1"/>
    <col min="11011" max="11011" width="33.41796875" style="7" customWidth="1"/>
    <col min="11012" max="11012" width="31.89453125" style="7" customWidth="1"/>
    <col min="11013" max="11013" width="12.41796875" style="7" customWidth="1"/>
    <col min="11014" max="11014" width="2.89453125" style="7" customWidth="1"/>
    <col min="11015" max="11015" width="0.89453125" style="7" customWidth="1"/>
    <col min="11016" max="11024" width="8.5234375" style="7" customWidth="1"/>
    <col min="11025" max="11025" width="3" style="7" customWidth="1"/>
    <col min="11026" max="11264" width="9.1015625" style="7"/>
    <col min="11265" max="11265" width="2.41796875" style="7" customWidth="1"/>
    <col min="11266" max="11266" width="3.41796875" style="7" customWidth="1"/>
    <col min="11267" max="11267" width="33.41796875" style="7" customWidth="1"/>
    <col min="11268" max="11268" width="31.89453125" style="7" customWidth="1"/>
    <col min="11269" max="11269" width="12.41796875" style="7" customWidth="1"/>
    <col min="11270" max="11270" width="2.89453125" style="7" customWidth="1"/>
    <col min="11271" max="11271" width="0.89453125" style="7" customWidth="1"/>
    <col min="11272" max="11280" width="8.5234375" style="7" customWidth="1"/>
    <col min="11281" max="11281" width="3" style="7" customWidth="1"/>
    <col min="11282" max="11520" width="9.1015625" style="7"/>
    <col min="11521" max="11521" width="2.41796875" style="7" customWidth="1"/>
    <col min="11522" max="11522" width="3.41796875" style="7" customWidth="1"/>
    <col min="11523" max="11523" width="33.41796875" style="7" customWidth="1"/>
    <col min="11524" max="11524" width="31.89453125" style="7" customWidth="1"/>
    <col min="11525" max="11525" width="12.41796875" style="7" customWidth="1"/>
    <col min="11526" max="11526" width="2.89453125" style="7" customWidth="1"/>
    <col min="11527" max="11527" width="0.89453125" style="7" customWidth="1"/>
    <col min="11528" max="11536" width="8.5234375" style="7" customWidth="1"/>
    <col min="11537" max="11537" width="3" style="7" customWidth="1"/>
    <col min="11538" max="11776" width="9.1015625" style="7"/>
    <col min="11777" max="11777" width="2.41796875" style="7" customWidth="1"/>
    <col min="11778" max="11778" width="3.41796875" style="7" customWidth="1"/>
    <col min="11779" max="11779" width="33.41796875" style="7" customWidth="1"/>
    <col min="11780" max="11780" width="31.89453125" style="7" customWidth="1"/>
    <col min="11781" max="11781" width="12.41796875" style="7" customWidth="1"/>
    <col min="11782" max="11782" width="2.89453125" style="7" customWidth="1"/>
    <col min="11783" max="11783" width="0.89453125" style="7" customWidth="1"/>
    <col min="11784" max="11792" width="8.5234375" style="7" customWidth="1"/>
    <col min="11793" max="11793" width="3" style="7" customWidth="1"/>
    <col min="11794" max="12032" width="9.1015625" style="7"/>
    <col min="12033" max="12033" width="2.41796875" style="7" customWidth="1"/>
    <col min="12034" max="12034" width="3.41796875" style="7" customWidth="1"/>
    <col min="12035" max="12035" width="33.41796875" style="7" customWidth="1"/>
    <col min="12036" max="12036" width="31.89453125" style="7" customWidth="1"/>
    <col min="12037" max="12037" width="12.41796875" style="7" customWidth="1"/>
    <col min="12038" max="12038" width="2.89453125" style="7" customWidth="1"/>
    <col min="12039" max="12039" width="0.89453125" style="7" customWidth="1"/>
    <col min="12040" max="12048" width="8.5234375" style="7" customWidth="1"/>
    <col min="12049" max="12049" width="3" style="7" customWidth="1"/>
    <col min="12050" max="12288" width="9.1015625" style="7"/>
    <col min="12289" max="12289" width="2.41796875" style="7" customWidth="1"/>
    <col min="12290" max="12290" width="3.41796875" style="7" customWidth="1"/>
    <col min="12291" max="12291" width="33.41796875" style="7" customWidth="1"/>
    <col min="12292" max="12292" width="31.89453125" style="7" customWidth="1"/>
    <col min="12293" max="12293" width="12.41796875" style="7" customWidth="1"/>
    <col min="12294" max="12294" width="2.89453125" style="7" customWidth="1"/>
    <col min="12295" max="12295" width="0.89453125" style="7" customWidth="1"/>
    <col min="12296" max="12304" width="8.5234375" style="7" customWidth="1"/>
    <col min="12305" max="12305" width="3" style="7" customWidth="1"/>
    <col min="12306" max="12544" width="9.1015625" style="7"/>
    <col min="12545" max="12545" width="2.41796875" style="7" customWidth="1"/>
    <col min="12546" max="12546" width="3.41796875" style="7" customWidth="1"/>
    <col min="12547" max="12547" width="33.41796875" style="7" customWidth="1"/>
    <col min="12548" max="12548" width="31.89453125" style="7" customWidth="1"/>
    <col min="12549" max="12549" width="12.41796875" style="7" customWidth="1"/>
    <col min="12550" max="12550" width="2.89453125" style="7" customWidth="1"/>
    <col min="12551" max="12551" width="0.89453125" style="7" customWidth="1"/>
    <col min="12552" max="12560" width="8.5234375" style="7" customWidth="1"/>
    <col min="12561" max="12561" width="3" style="7" customWidth="1"/>
    <col min="12562" max="12800" width="9.1015625" style="7"/>
    <col min="12801" max="12801" width="2.41796875" style="7" customWidth="1"/>
    <col min="12802" max="12802" width="3.41796875" style="7" customWidth="1"/>
    <col min="12803" max="12803" width="33.41796875" style="7" customWidth="1"/>
    <col min="12804" max="12804" width="31.89453125" style="7" customWidth="1"/>
    <col min="12805" max="12805" width="12.41796875" style="7" customWidth="1"/>
    <col min="12806" max="12806" width="2.89453125" style="7" customWidth="1"/>
    <col min="12807" max="12807" width="0.89453125" style="7" customWidth="1"/>
    <col min="12808" max="12816" width="8.5234375" style="7" customWidth="1"/>
    <col min="12817" max="12817" width="3" style="7" customWidth="1"/>
    <col min="12818" max="13056" width="9.1015625" style="7"/>
    <col min="13057" max="13057" width="2.41796875" style="7" customWidth="1"/>
    <col min="13058" max="13058" width="3.41796875" style="7" customWidth="1"/>
    <col min="13059" max="13059" width="33.41796875" style="7" customWidth="1"/>
    <col min="13060" max="13060" width="31.89453125" style="7" customWidth="1"/>
    <col min="13061" max="13061" width="12.41796875" style="7" customWidth="1"/>
    <col min="13062" max="13062" width="2.89453125" style="7" customWidth="1"/>
    <col min="13063" max="13063" width="0.89453125" style="7" customWidth="1"/>
    <col min="13064" max="13072" width="8.5234375" style="7" customWidth="1"/>
    <col min="13073" max="13073" width="3" style="7" customWidth="1"/>
    <col min="13074" max="13312" width="9.1015625" style="7"/>
    <col min="13313" max="13313" width="2.41796875" style="7" customWidth="1"/>
    <col min="13314" max="13314" width="3.41796875" style="7" customWidth="1"/>
    <col min="13315" max="13315" width="33.41796875" style="7" customWidth="1"/>
    <col min="13316" max="13316" width="31.89453125" style="7" customWidth="1"/>
    <col min="13317" max="13317" width="12.41796875" style="7" customWidth="1"/>
    <col min="13318" max="13318" width="2.89453125" style="7" customWidth="1"/>
    <col min="13319" max="13319" width="0.89453125" style="7" customWidth="1"/>
    <col min="13320" max="13328" width="8.5234375" style="7" customWidth="1"/>
    <col min="13329" max="13329" width="3" style="7" customWidth="1"/>
    <col min="13330" max="13568" width="9.1015625" style="7"/>
    <col min="13569" max="13569" width="2.41796875" style="7" customWidth="1"/>
    <col min="13570" max="13570" width="3.41796875" style="7" customWidth="1"/>
    <col min="13571" max="13571" width="33.41796875" style="7" customWidth="1"/>
    <col min="13572" max="13572" width="31.89453125" style="7" customWidth="1"/>
    <col min="13573" max="13573" width="12.41796875" style="7" customWidth="1"/>
    <col min="13574" max="13574" width="2.89453125" style="7" customWidth="1"/>
    <col min="13575" max="13575" width="0.89453125" style="7" customWidth="1"/>
    <col min="13576" max="13584" width="8.5234375" style="7" customWidth="1"/>
    <col min="13585" max="13585" width="3" style="7" customWidth="1"/>
    <col min="13586" max="13824" width="9.1015625" style="7"/>
    <col min="13825" max="13825" width="2.41796875" style="7" customWidth="1"/>
    <col min="13826" max="13826" width="3.41796875" style="7" customWidth="1"/>
    <col min="13827" max="13827" width="33.41796875" style="7" customWidth="1"/>
    <col min="13828" max="13828" width="31.89453125" style="7" customWidth="1"/>
    <col min="13829" max="13829" width="12.41796875" style="7" customWidth="1"/>
    <col min="13830" max="13830" width="2.89453125" style="7" customWidth="1"/>
    <col min="13831" max="13831" width="0.89453125" style="7" customWidth="1"/>
    <col min="13832" max="13840" width="8.5234375" style="7" customWidth="1"/>
    <col min="13841" max="13841" width="3" style="7" customWidth="1"/>
    <col min="13842" max="14080" width="9.1015625" style="7"/>
    <col min="14081" max="14081" width="2.41796875" style="7" customWidth="1"/>
    <col min="14082" max="14082" width="3.41796875" style="7" customWidth="1"/>
    <col min="14083" max="14083" width="33.41796875" style="7" customWidth="1"/>
    <col min="14084" max="14084" width="31.89453125" style="7" customWidth="1"/>
    <col min="14085" max="14085" width="12.41796875" style="7" customWidth="1"/>
    <col min="14086" max="14086" width="2.89453125" style="7" customWidth="1"/>
    <col min="14087" max="14087" width="0.89453125" style="7" customWidth="1"/>
    <col min="14088" max="14096" width="8.5234375" style="7" customWidth="1"/>
    <col min="14097" max="14097" width="3" style="7" customWidth="1"/>
    <col min="14098" max="14336" width="9.1015625" style="7"/>
    <col min="14337" max="14337" width="2.41796875" style="7" customWidth="1"/>
    <col min="14338" max="14338" width="3.41796875" style="7" customWidth="1"/>
    <col min="14339" max="14339" width="33.41796875" style="7" customWidth="1"/>
    <col min="14340" max="14340" width="31.89453125" style="7" customWidth="1"/>
    <col min="14341" max="14341" width="12.41796875" style="7" customWidth="1"/>
    <col min="14342" max="14342" width="2.89453125" style="7" customWidth="1"/>
    <col min="14343" max="14343" width="0.89453125" style="7" customWidth="1"/>
    <col min="14344" max="14352" width="8.5234375" style="7" customWidth="1"/>
    <col min="14353" max="14353" width="3" style="7" customWidth="1"/>
    <col min="14354" max="14592" width="9.1015625" style="7"/>
    <col min="14593" max="14593" width="2.41796875" style="7" customWidth="1"/>
    <col min="14594" max="14594" width="3.41796875" style="7" customWidth="1"/>
    <col min="14595" max="14595" width="33.41796875" style="7" customWidth="1"/>
    <col min="14596" max="14596" width="31.89453125" style="7" customWidth="1"/>
    <col min="14597" max="14597" width="12.41796875" style="7" customWidth="1"/>
    <col min="14598" max="14598" width="2.89453125" style="7" customWidth="1"/>
    <col min="14599" max="14599" width="0.89453125" style="7" customWidth="1"/>
    <col min="14600" max="14608" width="8.5234375" style="7" customWidth="1"/>
    <col min="14609" max="14609" width="3" style="7" customWidth="1"/>
    <col min="14610" max="14848" width="9.1015625" style="7"/>
    <col min="14849" max="14849" width="2.41796875" style="7" customWidth="1"/>
    <col min="14850" max="14850" width="3.41796875" style="7" customWidth="1"/>
    <col min="14851" max="14851" width="33.41796875" style="7" customWidth="1"/>
    <col min="14852" max="14852" width="31.89453125" style="7" customWidth="1"/>
    <col min="14853" max="14853" width="12.41796875" style="7" customWidth="1"/>
    <col min="14854" max="14854" width="2.89453125" style="7" customWidth="1"/>
    <col min="14855" max="14855" width="0.89453125" style="7" customWidth="1"/>
    <col min="14856" max="14864" width="8.5234375" style="7" customWidth="1"/>
    <col min="14865" max="14865" width="3" style="7" customWidth="1"/>
    <col min="14866" max="15104" width="9.1015625" style="7"/>
    <col min="15105" max="15105" width="2.41796875" style="7" customWidth="1"/>
    <col min="15106" max="15106" width="3.41796875" style="7" customWidth="1"/>
    <col min="15107" max="15107" width="33.41796875" style="7" customWidth="1"/>
    <col min="15108" max="15108" width="31.89453125" style="7" customWidth="1"/>
    <col min="15109" max="15109" width="12.41796875" style="7" customWidth="1"/>
    <col min="15110" max="15110" width="2.89453125" style="7" customWidth="1"/>
    <col min="15111" max="15111" width="0.89453125" style="7" customWidth="1"/>
    <col min="15112" max="15120" width="8.5234375" style="7" customWidth="1"/>
    <col min="15121" max="15121" width="3" style="7" customWidth="1"/>
    <col min="15122" max="15360" width="9.1015625" style="7"/>
    <col min="15361" max="15361" width="2.41796875" style="7" customWidth="1"/>
    <col min="15362" max="15362" width="3.41796875" style="7" customWidth="1"/>
    <col min="15363" max="15363" width="33.41796875" style="7" customWidth="1"/>
    <col min="15364" max="15364" width="31.89453125" style="7" customWidth="1"/>
    <col min="15365" max="15365" width="12.41796875" style="7" customWidth="1"/>
    <col min="15366" max="15366" width="2.89453125" style="7" customWidth="1"/>
    <col min="15367" max="15367" width="0.89453125" style="7" customWidth="1"/>
    <col min="15368" max="15376" width="8.5234375" style="7" customWidth="1"/>
    <col min="15377" max="15377" width="3" style="7" customWidth="1"/>
    <col min="15378" max="15616" width="9.1015625" style="7"/>
    <col min="15617" max="15617" width="2.41796875" style="7" customWidth="1"/>
    <col min="15618" max="15618" width="3.41796875" style="7" customWidth="1"/>
    <col min="15619" max="15619" width="33.41796875" style="7" customWidth="1"/>
    <col min="15620" max="15620" width="31.89453125" style="7" customWidth="1"/>
    <col min="15621" max="15621" width="12.41796875" style="7" customWidth="1"/>
    <col min="15622" max="15622" width="2.89453125" style="7" customWidth="1"/>
    <col min="15623" max="15623" width="0.89453125" style="7" customWidth="1"/>
    <col min="15624" max="15632" width="8.5234375" style="7" customWidth="1"/>
    <col min="15633" max="15633" width="3" style="7" customWidth="1"/>
    <col min="15634" max="15872" width="9.1015625" style="7"/>
    <col min="15873" max="15873" width="2.41796875" style="7" customWidth="1"/>
    <col min="15874" max="15874" width="3.41796875" style="7" customWidth="1"/>
    <col min="15875" max="15875" width="33.41796875" style="7" customWidth="1"/>
    <col min="15876" max="15876" width="31.89453125" style="7" customWidth="1"/>
    <col min="15877" max="15877" width="12.41796875" style="7" customWidth="1"/>
    <col min="15878" max="15878" width="2.89453125" style="7" customWidth="1"/>
    <col min="15879" max="15879" width="0.89453125" style="7" customWidth="1"/>
    <col min="15880" max="15888" width="8.5234375" style="7" customWidth="1"/>
    <col min="15889" max="15889" width="3" style="7" customWidth="1"/>
    <col min="15890" max="16128" width="9.1015625" style="7"/>
    <col min="16129" max="16129" width="2.41796875" style="7" customWidth="1"/>
    <col min="16130" max="16130" width="3.41796875" style="7" customWidth="1"/>
    <col min="16131" max="16131" width="33.41796875" style="7" customWidth="1"/>
    <col min="16132" max="16132" width="31.89453125" style="7" customWidth="1"/>
    <col min="16133" max="16133" width="12.41796875" style="7" customWidth="1"/>
    <col min="16134" max="16134" width="2.89453125" style="7" customWidth="1"/>
    <col min="16135" max="16135" width="0.89453125" style="7" customWidth="1"/>
    <col min="16136" max="16144" width="8.5234375" style="7" customWidth="1"/>
    <col min="16145" max="16145" width="3" style="7" customWidth="1"/>
    <col min="16146" max="16384" width="9.1015625" style="7"/>
  </cols>
  <sheetData>
    <row r="1" spans="1:16" ht="15">
      <c r="A1" s="1569" t="s">
        <v>1296</v>
      </c>
      <c r="B1" s="1570"/>
      <c r="C1" s="1570"/>
      <c r="D1" s="1570"/>
      <c r="E1" s="1570"/>
    </row>
    <row r="2" spans="1:16" ht="15.6" customHeight="1">
      <c r="A2" s="1536" t="s">
        <v>137</v>
      </c>
      <c r="B2" s="1537"/>
      <c r="C2" s="1538"/>
      <c r="D2" s="20"/>
    </row>
    <row r="3" spans="1:16" ht="12.6" customHeight="1">
      <c r="A3" s="6" t="s">
        <v>138</v>
      </c>
    </row>
    <row r="4" spans="1:16" ht="12.6" customHeight="1">
      <c r="H4" s="630" t="s">
        <v>1297</v>
      </c>
      <c r="I4" s="630" t="s">
        <v>1298</v>
      </c>
      <c r="J4" s="630" t="s">
        <v>1299</v>
      </c>
      <c r="K4" s="630" t="s">
        <v>1300</v>
      </c>
      <c r="L4" s="630" t="s">
        <v>1301</v>
      </c>
      <c r="M4" s="630" t="s">
        <v>1302</v>
      </c>
      <c r="N4" s="630" t="s">
        <v>1303</v>
      </c>
      <c r="O4" s="630" t="s">
        <v>1304</v>
      </c>
      <c r="P4" s="630" t="s">
        <v>280</v>
      </c>
    </row>
    <row r="5" spans="1:16" ht="12.6" customHeight="1">
      <c r="A5" s="17" t="s">
        <v>116</v>
      </c>
      <c r="B5" s="17" t="s">
        <v>1305</v>
      </c>
    </row>
    <row r="6" spans="1:16" ht="12.6" customHeight="1">
      <c r="B6" s="7" t="s">
        <v>1306</v>
      </c>
      <c r="F6" s="58" t="s">
        <v>116</v>
      </c>
      <c r="H6" s="11" t="s">
        <v>1307</v>
      </c>
      <c r="I6" s="11" t="s">
        <v>1308</v>
      </c>
      <c r="J6" s="11" t="s">
        <v>1309</v>
      </c>
      <c r="K6" s="11" t="s">
        <v>1310</v>
      </c>
      <c r="L6" s="11" t="s">
        <v>1311</v>
      </c>
      <c r="M6" s="11" t="s">
        <v>1312</v>
      </c>
      <c r="N6" s="11" t="s">
        <v>1313</v>
      </c>
      <c r="O6" s="11" t="s">
        <v>1314</v>
      </c>
    </row>
    <row r="7" spans="1:16" ht="22.35" customHeight="1">
      <c r="B7" s="1530" t="s">
        <v>1315</v>
      </c>
      <c r="C7" s="1530"/>
      <c r="D7" s="1530"/>
      <c r="F7" s="58" t="s">
        <v>118</v>
      </c>
      <c r="H7" s="11" t="s">
        <v>1316</v>
      </c>
      <c r="I7" s="11" t="s">
        <v>1317</v>
      </c>
      <c r="J7" s="11" t="s">
        <v>1318</v>
      </c>
      <c r="K7" s="11" t="s">
        <v>1319</v>
      </c>
      <c r="L7" s="11" t="s">
        <v>1320</v>
      </c>
      <c r="M7" s="11" t="s">
        <v>1321</v>
      </c>
      <c r="N7" s="11" t="s">
        <v>1322</v>
      </c>
      <c r="O7" s="11" t="s">
        <v>1323</v>
      </c>
    </row>
    <row r="8" spans="1:16" ht="22.35" customHeight="1">
      <c r="C8" s="1530" t="s">
        <v>1324</v>
      </c>
      <c r="D8" s="1530"/>
      <c r="F8" s="58" t="s">
        <v>154</v>
      </c>
      <c r="H8" s="11" t="s">
        <v>1325</v>
      </c>
      <c r="I8" s="11" t="s">
        <v>1326</v>
      </c>
      <c r="J8" s="11" t="s">
        <v>1327</v>
      </c>
      <c r="K8" s="11" t="s">
        <v>1328</v>
      </c>
      <c r="L8" s="11" t="s">
        <v>1329</v>
      </c>
      <c r="M8" s="11" t="s">
        <v>1330</v>
      </c>
      <c r="N8" s="11" t="s">
        <v>1331</v>
      </c>
      <c r="O8" s="11" t="s">
        <v>1332</v>
      </c>
    </row>
    <row r="9" spans="1:16" ht="6" customHeight="1">
      <c r="F9" s="4"/>
    </row>
    <row r="10" spans="1:16" ht="22.35" customHeight="1">
      <c r="B10" s="1530" t="s">
        <v>1333</v>
      </c>
      <c r="C10" s="1530"/>
      <c r="D10" s="1530"/>
      <c r="F10" s="58" t="s">
        <v>157</v>
      </c>
      <c r="H10" s="11" t="s">
        <v>1334</v>
      </c>
      <c r="I10" s="11" t="s">
        <v>1335</v>
      </c>
      <c r="J10" s="11" t="s">
        <v>1336</v>
      </c>
      <c r="K10" s="11" t="s">
        <v>1337</v>
      </c>
      <c r="L10" s="11" t="s">
        <v>1338</v>
      </c>
      <c r="M10" s="11" t="s">
        <v>1339</v>
      </c>
      <c r="N10" s="11" t="s">
        <v>1340</v>
      </c>
      <c r="O10" s="11" t="s">
        <v>1341</v>
      </c>
    </row>
    <row r="11" spans="1:16" ht="22.35" customHeight="1">
      <c r="B11" s="1530" t="s">
        <v>1342</v>
      </c>
      <c r="C11" s="1530"/>
      <c r="D11" s="1530"/>
      <c r="F11" s="58" t="s">
        <v>159</v>
      </c>
      <c r="H11" s="11" t="s">
        <v>1343</v>
      </c>
      <c r="I11" s="11" t="s">
        <v>1344</v>
      </c>
      <c r="J11" s="11" t="s">
        <v>1345</v>
      </c>
      <c r="K11" s="11" t="s">
        <v>1346</v>
      </c>
      <c r="L11" s="11" t="s">
        <v>1347</v>
      </c>
      <c r="M11" s="11" t="s">
        <v>1348</v>
      </c>
      <c r="N11" s="11" t="s">
        <v>1349</v>
      </c>
      <c r="O11" s="11" t="s">
        <v>1350</v>
      </c>
    </row>
    <row r="12" spans="1:16" ht="22.35" customHeight="1">
      <c r="C12" s="1530" t="s">
        <v>1351</v>
      </c>
      <c r="D12" s="1530"/>
      <c r="F12" s="58" t="s">
        <v>162</v>
      </c>
      <c r="H12" s="11" t="s">
        <v>1352</v>
      </c>
      <c r="I12" s="11" t="s">
        <v>1353</v>
      </c>
      <c r="J12" s="11" t="s">
        <v>1354</v>
      </c>
      <c r="K12" s="11" t="s">
        <v>1355</v>
      </c>
      <c r="L12" s="11" t="s">
        <v>1356</v>
      </c>
      <c r="M12" s="11" t="s">
        <v>1357</v>
      </c>
      <c r="N12" s="11" t="s">
        <v>1358</v>
      </c>
      <c r="O12" s="11" t="s">
        <v>1359</v>
      </c>
    </row>
    <row r="13" spans="1:16" ht="6" customHeight="1">
      <c r="F13" s="4"/>
    </row>
    <row r="14" spans="1:16" ht="22.35" customHeight="1">
      <c r="B14" s="1530" t="s">
        <v>1360</v>
      </c>
      <c r="C14" s="1530"/>
      <c r="D14" s="1530"/>
      <c r="F14" s="58" t="s">
        <v>207</v>
      </c>
      <c r="H14" s="11" t="s">
        <v>1361</v>
      </c>
      <c r="I14" s="11" t="s">
        <v>1362</v>
      </c>
      <c r="J14" s="11" t="s">
        <v>1363</v>
      </c>
      <c r="K14" s="11" t="s">
        <v>1364</v>
      </c>
      <c r="L14" s="11" t="s">
        <v>1365</v>
      </c>
      <c r="M14" s="11" t="s">
        <v>1366</v>
      </c>
      <c r="N14" s="11" t="s">
        <v>1367</v>
      </c>
      <c r="O14" s="11" t="s">
        <v>1368</v>
      </c>
    </row>
    <row r="15" spans="1:16" ht="22.35" customHeight="1">
      <c r="B15" s="1530" t="s">
        <v>1369</v>
      </c>
      <c r="C15" s="1530"/>
      <c r="D15" s="1530"/>
      <c r="F15" s="58" t="s">
        <v>210</v>
      </c>
      <c r="H15" s="11" t="s">
        <v>1370</v>
      </c>
      <c r="I15" s="11" t="s">
        <v>1371</v>
      </c>
      <c r="J15" s="11" t="s">
        <v>1372</v>
      </c>
      <c r="K15" s="11" t="s">
        <v>1373</v>
      </c>
      <c r="L15" s="11" t="s">
        <v>1374</v>
      </c>
      <c r="M15" s="11" t="s">
        <v>1375</v>
      </c>
      <c r="N15" s="11" t="s">
        <v>1376</v>
      </c>
      <c r="O15" s="11" t="s">
        <v>1377</v>
      </c>
    </row>
    <row r="16" spans="1:16" ht="22.35" customHeight="1">
      <c r="C16" s="1530" t="s">
        <v>1378</v>
      </c>
      <c r="D16" s="1530"/>
      <c r="F16" s="58" t="s">
        <v>213</v>
      </c>
      <c r="H16" s="11" t="s">
        <v>1379</v>
      </c>
      <c r="I16" s="11" t="s">
        <v>1380</v>
      </c>
      <c r="J16" s="11" t="s">
        <v>1381</v>
      </c>
      <c r="K16" s="11" t="s">
        <v>1382</v>
      </c>
      <c r="L16" s="11" t="s">
        <v>1383</v>
      </c>
      <c r="M16" s="11" t="s">
        <v>1384</v>
      </c>
      <c r="N16" s="11" t="s">
        <v>1385</v>
      </c>
      <c r="O16" s="11" t="s">
        <v>1386</v>
      </c>
    </row>
    <row r="17" spans="2:17" ht="6" customHeight="1">
      <c r="F17" s="4"/>
    </row>
    <row r="18" spans="2:17" ht="12.6" customHeight="1">
      <c r="C18" s="7" t="s">
        <v>1387</v>
      </c>
      <c r="F18" s="4"/>
    </row>
    <row r="19" spans="2:17" ht="6" customHeight="1">
      <c r="F19" s="4"/>
    </row>
    <row r="20" spans="2:17" ht="12.6" customHeight="1">
      <c r="B20" s="7" t="s">
        <v>1388</v>
      </c>
      <c r="F20" s="58" t="s">
        <v>216</v>
      </c>
      <c r="H20" s="11" t="s">
        <v>1389</v>
      </c>
      <c r="I20" s="11" t="s">
        <v>1390</v>
      </c>
      <c r="J20" s="11" t="s">
        <v>1391</v>
      </c>
      <c r="K20" s="11" t="s">
        <v>1392</v>
      </c>
      <c r="L20" s="11" t="s">
        <v>1393</v>
      </c>
      <c r="M20" s="11" t="s">
        <v>1394</v>
      </c>
      <c r="N20" s="11" t="s">
        <v>1395</v>
      </c>
      <c r="O20" s="11" t="s">
        <v>1396</v>
      </c>
    </row>
    <row r="21" spans="2:17" ht="22.35" customHeight="1">
      <c r="B21" s="1530" t="s">
        <v>1397</v>
      </c>
      <c r="C21" s="1530"/>
      <c r="D21" s="1530"/>
      <c r="F21" s="58" t="s">
        <v>219</v>
      </c>
      <c r="H21" s="11" t="s">
        <v>1398</v>
      </c>
      <c r="I21" s="11" t="s">
        <v>1399</v>
      </c>
      <c r="J21" s="11" t="s">
        <v>1400</v>
      </c>
      <c r="K21" s="11" t="s">
        <v>1401</v>
      </c>
      <c r="L21" s="11" t="s">
        <v>1402</v>
      </c>
      <c r="M21" s="11" t="s">
        <v>1403</v>
      </c>
      <c r="N21" s="11" t="s">
        <v>1404</v>
      </c>
      <c r="O21" s="11" t="s">
        <v>1405</v>
      </c>
    </row>
    <row r="22" spans="2:17" ht="6" customHeight="1">
      <c r="F22" s="4"/>
    </row>
    <row r="23" spans="2:17" ht="12.6" customHeight="1">
      <c r="B23" s="23" t="s">
        <v>1406</v>
      </c>
      <c r="F23" s="4"/>
    </row>
    <row r="24" spans="2:17" ht="22.35" customHeight="1">
      <c r="B24" s="3" t="s">
        <v>1407</v>
      </c>
      <c r="C24" s="1530" t="s">
        <v>1408</v>
      </c>
      <c r="D24" s="1530"/>
      <c r="E24" s="33" t="str">
        <f>CONCATENATE($F$20," x 7%")</f>
        <v>J x 7%</v>
      </c>
      <c r="F24" s="58" t="s">
        <v>334</v>
      </c>
      <c r="H24" s="11" t="s">
        <v>1409</v>
      </c>
      <c r="I24" s="11" t="s">
        <v>1410</v>
      </c>
      <c r="J24" s="11" t="s">
        <v>1411</v>
      </c>
      <c r="K24" s="11" t="s">
        <v>1412</v>
      </c>
      <c r="L24" s="11" t="s">
        <v>1413</v>
      </c>
      <c r="M24" s="11" t="s">
        <v>1414</v>
      </c>
      <c r="N24" s="11" t="s">
        <v>1415</v>
      </c>
      <c r="O24" s="11" t="s">
        <v>1416</v>
      </c>
    </row>
    <row r="25" spans="2:17" ht="22.35" customHeight="1">
      <c r="B25" s="3" t="s">
        <v>1417</v>
      </c>
      <c r="C25" s="1530" t="s">
        <v>1418</v>
      </c>
      <c r="D25" s="1530"/>
      <c r="E25" s="33" t="str">
        <f>CONCATENATE($F$21," x 7%")</f>
        <v>K x 7%</v>
      </c>
      <c r="F25" s="58" t="s">
        <v>337</v>
      </c>
      <c r="H25" s="11" t="s">
        <v>1419</v>
      </c>
      <c r="I25" s="11" t="s">
        <v>1420</v>
      </c>
      <c r="J25" s="11" t="s">
        <v>1421</v>
      </c>
      <c r="K25" s="11" t="s">
        <v>1422</v>
      </c>
      <c r="L25" s="11" t="s">
        <v>1423</v>
      </c>
      <c r="M25" s="11" t="s">
        <v>1424</v>
      </c>
      <c r="N25" s="11" t="s">
        <v>1425</v>
      </c>
      <c r="O25" s="11" t="s">
        <v>1426</v>
      </c>
    </row>
    <row r="26" spans="2:17" ht="6" customHeight="1">
      <c r="F26" s="4"/>
    </row>
    <row r="27" spans="2:17" ht="20.399999999999999" customHeight="1">
      <c r="B27" s="1530" t="s">
        <v>1427</v>
      </c>
      <c r="C27" s="1530"/>
      <c r="D27" s="1530"/>
      <c r="E27" s="33" t="str">
        <f>CONCATENATE($F$6," - MIN(",$F$24,", ",$F$25,")")</f>
        <v>A - MIN(L, M)</v>
      </c>
      <c r="F27" s="58" t="s">
        <v>494</v>
      </c>
      <c r="H27" s="11" t="s">
        <v>1428</v>
      </c>
      <c r="I27" s="11" t="s">
        <v>1429</v>
      </c>
      <c r="J27" s="11" t="s">
        <v>1430</v>
      </c>
      <c r="K27" s="11" t="s">
        <v>1431</v>
      </c>
      <c r="L27" s="11" t="s">
        <v>1432</v>
      </c>
      <c r="M27" s="11" t="s">
        <v>1433</v>
      </c>
      <c r="N27" s="11" t="s">
        <v>1434</v>
      </c>
      <c r="O27" s="11" t="s">
        <v>1435</v>
      </c>
    </row>
    <row r="28" spans="2:17" ht="22.35" customHeight="1">
      <c r="B28" s="1530" t="s">
        <v>1436</v>
      </c>
      <c r="C28" s="1530"/>
      <c r="D28" s="1530"/>
      <c r="E28" s="4" t="str">
        <f>CONCATENATE($F$27," x ",$F$8," / ",$F$7)</f>
        <v>N x C / B</v>
      </c>
      <c r="F28" s="58" t="s">
        <v>503</v>
      </c>
      <c r="H28" s="11" t="s">
        <v>1437</v>
      </c>
      <c r="I28" s="11" t="s">
        <v>1438</v>
      </c>
      <c r="J28" s="11" t="s">
        <v>1439</v>
      </c>
      <c r="K28" s="11" t="s">
        <v>1440</v>
      </c>
      <c r="L28" s="11" t="s">
        <v>1441</v>
      </c>
      <c r="M28" s="11" t="s">
        <v>1442</v>
      </c>
      <c r="N28" s="11" t="s">
        <v>1443</v>
      </c>
      <c r="O28" s="11" t="s">
        <v>1444</v>
      </c>
      <c r="P28" s="11" t="s">
        <v>1445</v>
      </c>
      <c r="Q28" s="7" t="s">
        <v>869</v>
      </c>
    </row>
    <row r="29" spans="2:17">
      <c r="F29" s="4"/>
    </row>
    <row r="30" spans="2:17" ht="22.35" customHeight="1">
      <c r="B30" s="1530" t="s">
        <v>1446</v>
      </c>
      <c r="C30" s="1530"/>
      <c r="D30" s="1530"/>
      <c r="E30" s="33" t="str">
        <f>CONCATENATE($F$8," - ",$F$28)</f>
        <v>C - O</v>
      </c>
      <c r="F30" s="58" t="s">
        <v>872</v>
      </c>
      <c r="H30" s="11" t="s">
        <v>1447</v>
      </c>
      <c r="I30" s="11" t="s">
        <v>1448</v>
      </c>
      <c r="J30" s="11" t="s">
        <v>1449</v>
      </c>
      <c r="K30" s="11" t="s">
        <v>1450</v>
      </c>
      <c r="L30" s="11" t="s">
        <v>1451</v>
      </c>
      <c r="M30" s="11" t="s">
        <v>1452</v>
      </c>
      <c r="N30" s="11" t="s">
        <v>1453</v>
      </c>
      <c r="O30" s="11" t="s">
        <v>1454</v>
      </c>
      <c r="P30" s="11" t="s">
        <v>1455</v>
      </c>
      <c r="Q30" s="7" t="s">
        <v>879</v>
      </c>
    </row>
    <row r="31" spans="2:17" ht="6" customHeight="1">
      <c r="F31" s="4"/>
    </row>
    <row r="32" spans="2:17" ht="12.6" customHeight="1">
      <c r="B32" s="23" t="s">
        <v>1456</v>
      </c>
      <c r="F32" s="4"/>
    </row>
    <row r="33" spans="2:17" ht="22.35" customHeight="1">
      <c r="B33" s="3" t="s">
        <v>1457</v>
      </c>
      <c r="C33" s="1530" t="s">
        <v>1458</v>
      </c>
      <c r="D33" s="1530"/>
      <c r="E33" s="33" t="str">
        <f>CONCATENATE($F$20," x 8.5%")</f>
        <v>J x 8.5%</v>
      </c>
      <c r="F33" s="58" t="s">
        <v>882</v>
      </c>
      <c r="H33" s="11" t="s">
        <v>1459</v>
      </c>
      <c r="I33" s="11" t="s">
        <v>1460</v>
      </c>
      <c r="J33" s="11" t="s">
        <v>1461</v>
      </c>
      <c r="K33" s="11" t="s">
        <v>1462</v>
      </c>
      <c r="L33" s="11" t="s">
        <v>1463</v>
      </c>
      <c r="M33" s="11" t="s">
        <v>1464</v>
      </c>
      <c r="N33" s="11" t="s">
        <v>1465</v>
      </c>
      <c r="O33" s="11" t="s">
        <v>1466</v>
      </c>
    </row>
    <row r="34" spans="2:17" ht="22.35" customHeight="1">
      <c r="B34" s="3" t="s">
        <v>1467</v>
      </c>
      <c r="C34" s="1530" t="s">
        <v>1468</v>
      </c>
      <c r="D34" s="1530"/>
      <c r="E34" s="33" t="str">
        <f>CONCATENATE($F$21," x 8.5%")</f>
        <v>K x 8.5%</v>
      </c>
      <c r="F34" s="58" t="s">
        <v>900</v>
      </c>
      <c r="H34" s="11" t="s">
        <v>1469</v>
      </c>
      <c r="I34" s="11" t="s">
        <v>1470</v>
      </c>
      <c r="J34" s="11" t="s">
        <v>1471</v>
      </c>
      <c r="K34" s="11" t="s">
        <v>1472</v>
      </c>
      <c r="L34" s="11" t="s">
        <v>1473</v>
      </c>
      <c r="M34" s="11" t="s">
        <v>1474</v>
      </c>
      <c r="N34" s="11" t="s">
        <v>1475</v>
      </c>
      <c r="O34" s="11" t="s">
        <v>1476</v>
      </c>
    </row>
    <row r="35" spans="2:17" ht="6" customHeight="1">
      <c r="F35" s="4"/>
    </row>
    <row r="36" spans="2:17" ht="22.35" customHeight="1">
      <c r="B36" s="1530" t="s">
        <v>1477</v>
      </c>
      <c r="C36" s="1530"/>
      <c r="D36" s="1530"/>
      <c r="E36" s="33" t="str">
        <f>CONCATENATE($F$10," - MIN(",$F$33,", ",$F$34,")")</f>
        <v>D - MIN(S, T)</v>
      </c>
      <c r="F36" s="58" t="s">
        <v>903</v>
      </c>
      <c r="H36" s="11" t="s">
        <v>1478</v>
      </c>
      <c r="I36" s="11" t="s">
        <v>1479</v>
      </c>
      <c r="J36" s="11" t="s">
        <v>1480</v>
      </c>
      <c r="K36" s="11" t="s">
        <v>1481</v>
      </c>
      <c r="L36" s="11" t="s">
        <v>1482</v>
      </c>
      <c r="M36" s="11" t="s">
        <v>1483</v>
      </c>
      <c r="N36" s="11" t="s">
        <v>1484</v>
      </c>
      <c r="O36" s="11" t="s">
        <v>1485</v>
      </c>
    </row>
    <row r="37" spans="2:17" ht="12.6" customHeight="1">
      <c r="B37" s="7" t="s">
        <v>1486</v>
      </c>
      <c r="E37" s="4" t="str">
        <f>CONCATENATE($F$36," x ",$F$12," / ",$F$11)</f>
        <v>U x F / E</v>
      </c>
      <c r="F37" s="58" t="s">
        <v>906</v>
      </c>
      <c r="H37" s="11" t="s">
        <v>1487</v>
      </c>
      <c r="I37" s="11" t="s">
        <v>1488</v>
      </c>
      <c r="J37" s="11" t="s">
        <v>1489</v>
      </c>
      <c r="K37" s="11" t="s">
        <v>1490</v>
      </c>
      <c r="L37" s="11" t="s">
        <v>1491</v>
      </c>
      <c r="M37" s="11" t="s">
        <v>1492</v>
      </c>
      <c r="N37" s="11" t="s">
        <v>1493</v>
      </c>
      <c r="O37" s="11" t="s">
        <v>1494</v>
      </c>
      <c r="P37" s="11" t="s">
        <v>1495</v>
      </c>
      <c r="Q37" s="7" t="s">
        <v>912</v>
      </c>
    </row>
    <row r="38" spans="2:17">
      <c r="F38" s="4"/>
    </row>
    <row r="39" spans="2:17" ht="12.6" customHeight="1">
      <c r="B39" s="7" t="s">
        <v>1496</v>
      </c>
      <c r="E39" s="33" t="str">
        <f>CONCATENATE($F$12," - ",$F$37)</f>
        <v>F - V</v>
      </c>
      <c r="F39" s="58" t="s">
        <v>915</v>
      </c>
      <c r="H39" s="11" t="s">
        <v>1497</v>
      </c>
      <c r="I39" s="11" t="s">
        <v>1498</v>
      </c>
      <c r="J39" s="11" t="s">
        <v>1499</v>
      </c>
      <c r="K39" s="11" t="s">
        <v>1500</v>
      </c>
      <c r="L39" s="11" t="s">
        <v>1501</v>
      </c>
      <c r="M39" s="11" t="s">
        <v>1502</v>
      </c>
      <c r="N39" s="11" t="s">
        <v>1503</v>
      </c>
      <c r="O39" s="11" t="s">
        <v>1504</v>
      </c>
    </row>
    <row r="40" spans="2:17" ht="22.35" customHeight="1">
      <c r="B40" s="1530" t="s">
        <v>1505</v>
      </c>
      <c r="C40" s="1530"/>
      <c r="D40" s="1530"/>
      <c r="E40" s="33" t="str">
        <f>CONCATENATE($F$39," - ",$F$30)</f>
        <v>X - Q</v>
      </c>
      <c r="F40" s="58" t="s">
        <v>1506</v>
      </c>
      <c r="H40" s="11" t="s">
        <v>1507</v>
      </c>
      <c r="I40" s="11" t="s">
        <v>1508</v>
      </c>
      <c r="J40" s="11" t="s">
        <v>1509</v>
      </c>
      <c r="K40" s="11" t="s">
        <v>1510</v>
      </c>
      <c r="L40" s="11" t="s">
        <v>1511</v>
      </c>
      <c r="M40" s="11" t="s">
        <v>1512</v>
      </c>
      <c r="N40" s="11" t="s">
        <v>1513</v>
      </c>
      <c r="O40" s="11" t="s">
        <v>1514</v>
      </c>
      <c r="P40" s="11" t="s">
        <v>1515</v>
      </c>
      <c r="Q40" s="7" t="s">
        <v>921</v>
      </c>
    </row>
    <row r="41" spans="2:17" ht="6" customHeight="1">
      <c r="F41" s="4"/>
    </row>
    <row r="42" spans="2:17" ht="12.6" customHeight="1">
      <c r="B42" s="23" t="s">
        <v>1516</v>
      </c>
      <c r="F42" s="4"/>
    </row>
    <row r="43" spans="2:17" ht="22.35" customHeight="1">
      <c r="B43" s="3" t="s">
        <v>1517</v>
      </c>
      <c r="C43" s="1530" t="s">
        <v>1518</v>
      </c>
      <c r="D43" s="1530"/>
      <c r="E43" s="33" t="str">
        <f>CONCATENATE($F$20," x 10.5%")</f>
        <v>J x 10.5%</v>
      </c>
      <c r="F43" s="58" t="s">
        <v>924</v>
      </c>
      <c r="H43" s="11" t="s">
        <v>1519</v>
      </c>
      <c r="I43" s="11" t="s">
        <v>1520</v>
      </c>
      <c r="J43" s="11" t="s">
        <v>1521</v>
      </c>
      <c r="K43" s="11" t="s">
        <v>1522</v>
      </c>
      <c r="L43" s="11" t="s">
        <v>1523</v>
      </c>
      <c r="M43" s="11" t="s">
        <v>1524</v>
      </c>
      <c r="N43" s="11" t="s">
        <v>1525</v>
      </c>
      <c r="O43" s="11" t="s">
        <v>1526</v>
      </c>
    </row>
    <row r="44" spans="2:17" ht="22.35" customHeight="1">
      <c r="B44" s="3" t="s">
        <v>1527</v>
      </c>
      <c r="C44" s="1530" t="s">
        <v>1528</v>
      </c>
      <c r="D44" s="1530"/>
      <c r="E44" s="33" t="str">
        <f>CONCATENATE($F$21," x 10.5%")</f>
        <v>K x 10.5%</v>
      </c>
      <c r="F44" s="58" t="s">
        <v>927</v>
      </c>
      <c r="H44" s="11" t="s">
        <v>1529</v>
      </c>
      <c r="I44" s="11" t="s">
        <v>1530</v>
      </c>
      <c r="J44" s="11" t="s">
        <v>1531</v>
      </c>
      <c r="K44" s="11" t="s">
        <v>1532</v>
      </c>
      <c r="L44" s="11" t="s">
        <v>1533</v>
      </c>
      <c r="M44" s="11" t="s">
        <v>1534</v>
      </c>
      <c r="N44" s="11" t="s">
        <v>1535</v>
      </c>
      <c r="O44" s="11" t="s">
        <v>1536</v>
      </c>
    </row>
    <row r="45" spans="2:17" ht="6" customHeight="1">
      <c r="F45" s="4"/>
    </row>
    <row r="46" spans="2:17" ht="22.35" customHeight="1">
      <c r="B46" s="1530" t="s">
        <v>1537</v>
      </c>
      <c r="C46" s="1530"/>
      <c r="D46" s="1530"/>
      <c r="E46" s="33" t="str">
        <f>CONCATENATE($F$14," - MIN(",$F$43,", ",$F$44,")")</f>
        <v>G - MIN(AA, AB)</v>
      </c>
      <c r="F46" s="58" t="s">
        <v>930</v>
      </c>
      <c r="H46" s="11" t="s">
        <v>1538</v>
      </c>
      <c r="I46" s="11" t="s">
        <v>1539</v>
      </c>
      <c r="J46" s="11" t="s">
        <v>1540</v>
      </c>
      <c r="K46" s="11" t="s">
        <v>1541</v>
      </c>
      <c r="L46" s="11" t="s">
        <v>1542</v>
      </c>
      <c r="M46" s="11" t="s">
        <v>1543</v>
      </c>
      <c r="N46" s="11" t="s">
        <v>1544</v>
      </c>
      <c r="O46" s="11" t="s">
        <v>1545</v>
      </c>
    </row>
    <row r="47" spans="2:17" ht="12.6" customHeight="1">
      <c r="B47" s="7" t="s">
        <v>1546</v>
      </c>
      <c r="E47" s="4" t="str">
        <f>CONCATENATE($F$46," x ",$F$16," / ",$F$15)</f>
        <v>AC x I / H</v>
      </c>
      <c r="F47" s="58" t="s">
        <v>951</v>
      </c>
      <c r="H47" s="11" t="s">
        <v>1547</v>
      </c>
      <c r="I47" s="11" t="s">
        <v>1548</v>
      </c>
      <c r="J47" s="11" t="s">
        <v>1549</v>
      </c>
      <c r="K47" s="11" t="s">
        <v>1550</v>
      </c>
      <c r="L47" s="11" t="s">
        <v>1551</v>
      </c>
      <c r="M47" s="11" t="s">
        <v>1552</v>
      </c>
      <c r="N47" s="11" t="s">
        <v>1553</v>
      </c>
      <c r="O47" s="11" t="s">
        <v>1554</v>
      </c>
      <c r="P47" s="11" t="s">
        <v>1555</v>
      </c>
      <c r="Q47" s="7" t="s">
        <v>954</v>
      </c>
    </row>
    <row r="48" spans="2:17">
      <c r="F48" s="4"/>
    </row>
    <row r="49" spans="1:17" ht="12.6" customHeight="1">
      <c r="B49" s="7" t="s">
        <v>1556</v>
      </c>
      <c r="E49" s="33" t="str">
        <f>CONCATENATE($F$16," - ",$F$47)</f>
        <v>I - AD</v>
      </c>
      <c r="F49" s="58" t="s">
        <v>957</v>
      </c>
      <c r="H49" s="11" t="s">
        <v>1557</v>
      </c>
      <c r="I49" s="11" t="s">
        <v>1558</v>
      </c>
      <c r="J49" s="11" t="s">
        <v>1559</v>
      </c>
      <c r="K49" s="11" t="s">
        <v>1560</v>
      </c>
      <c r="L49" s="11" t="s">
        <v>1561</v>
      </c>
      <c r="M49" s="11" t="s">
        <v>1562</v>
      </c>
      <c r="N49" s="11" t="s">
        <v>1563</v>
      </c>
      <c r="O49" s="11" t="s">
        <v>1564</v>
      </c>
    </row>
    <row r="50" spans="1:17" ht="12.6" customHeight="1">
      <c r="B50" s="7" t="s">
        <v>1565</v>
      </c>
      <c r="E50" s="33" t="str">
        <f>CONCATENATE($F$49," - ",$F$30," - ",$F$40)</f>
        <v>AF - Q - Y</v>
      </c>
      <c r="F50" s="58" t="s">
        <v>968</v>
      </c>
      <c r="H50" s="11" t="s">
        <v>1566</v>
      </c>
      <c r="I50" s="11" t="s">
        <v>1567</v>
      </c>
      <c r="J50" s="11" t="s">
        <v>1568</v>
      </c>
      <c r="K50" s="11" t="s">
        <v>1569</v>
      </c>
      <c r="L50" s="11" t="s">
        <v>1570</v>
      </c>
      <c r="M50" s="11" t="s">
        <v>1571</v>
      </c>
      <c r="N50" s="11" t="s">
        <v>1572</v>
      </c>
      <c r="O50" s="11" t="s">
        <v>1573</v>
      </c>
      <c r="P50" s="11" t="s">
        <v>1574</v>
      </c>
      <c r="Q50" s="7" t="s">
        <v>970</v>
      </c>
    </row>
    <row r="51" spans="1:17" ht="12.6" customHeight="1">
      <c r="F51" s="4"/>
    </row>
    <row r="52" spans="1:17" ht="12.6" customHeight="1">
      <c r="A52" s="17" t="s">
        <v>118</v>
      </c>
      <c r="B52" s="17" t="s">
        <v>1575</v>
      </c>
      <c r="F52" s="4"/>
    </row>
    <row r="53" spans="1:17" ht="12.6" customHeight="1">
      <c r="B53" s="7" t="s">
        <v>1306</v>
      </c>
      <c r="F53" s="58" t="s">
        <v>973</v>
      </c>
      <c r="H53" s="11" t="s">
        <v>1576</v>
      </c>
      <c r="I53" s="11" t="s">
        <v>1577</v>
      </c>
      <c r="J53" s="11" t="s">
        <v>1578</v>
      </c>
      <c r="K53" s="11" t="s">
        <v>1579</v>
      </c>
      <c r="L53" s="11" t="s">
        <v>1580</v>
      </c>
      <c r="M53" s="11" t="s">
        <v>1581</v>
      </c>
      <c r="N53" s="11" t="s">
        <v>1582</v>
      </c>
      <c r="O53" s="11" t="s">
        <v>1583</v>
      </c>
    </row>
    <row r="54" spans="1:17" ht="22.35" customHeight="1">
      <c r="B54" s="1530" t="s">
        <v>1315</v>
      </c>
      <c r="C54" s="1530"/>
      <c r="D54" s="1530"/>
      <c r="F54" s="58" t="s">
        <v>975</v>
      </c>
      <c r="H54" s="11" t="s">
        <v>1584</v>
      </c>
      <c r="I54" s="11" t="s">
        <v>1585</v>
      </c>
      <c r="J54" s="11" t="s">
        <v>1586</v>
      </c>
      <c r="K54" s="11" t="s">
        <v>1587</v>
      </c>
      <c r="L54" s="11" t="s">
        <v>1588</v>
      </c>
      <c r="M54" s="11" t="s">
        <v>1589</v>
      </c>
      <c r="N54" s="11" t="s">
        <v>1590</v>
      </c>
      <c r="O54" s="11" t="s">
        <v>1591</v>
      </c>
    </row>
    <row r="55" spans="1:17" ht="22.35" customHeight="1">
      <c r="C55" s="1530" t="s">
        <v>1324</v>
      </c>
      <c r="D55" s="1530"/>
      <c r="F55" s="58" t="s">
        <v>978</v>
      </c>
      <c r="H55" s="11" t="s">
        <v>1592</v>
      </c>
      <c r="I55" s="11" t="s">
        <v>1593</v>
      </c>
      <c r="J55" s="11" t="s">
        <v>1594</v>
      </c>
      <c r="K55" s="11" t="s">
        <v>1595</v>
      </c>
      <c r="L55" s="11" t="s">
        <v>1596</v>
      </c>
      <c r="M55" s="11" t="s">
        <v>1597</v>
      </c>
      <c r="N55" s="11" t="s">
        <v>1598</v>
      </c>
      <c r="O55" s="11" t="s">
        <v>1599</v>
      </c>
    </row>
    <row r="56" spans="1:17" ht="6" customHeight="1">
      <c r="F56" s="4"/>
    </row>
    <row r="57" spans="1:17" ht="22.35" customHeight="1">
      <c r="B57" s="1530" t="s">
        <v>1333</v>
      </c>
      <c r="C57" s="1530"/>
      <c r="D57" s="1530"/>
      <c r="F57" s="58" t="s">
        <v>980</v>
      </c>
      <c r="H57" s="11" t="s">
        <v>1600</v>
      </c>
      <c r="I57" s="11" t="s">
        <v>1601</v>
      </c>
      <c r="J57" s="11" t="s">
        <v>1602</v>
      </c>
      <c r="K57" s="11" t="s">
        <v>1603</v>
      </c>
      <c r="L57" s="11" t="s">
        <v>1604</v>
      </c>
      <c r="M57" s="11" t="s">
        <v>1605</v>
      </c>
      <c r="N57" s="11" t="s">
        <v>1606</v>
      </c>
      <c r="O57" s="11" t="s">
        <v>1607</v>
      </c>
    </row>
    <row r="58" spans="1:17" ht="22.35" customHeight="1">
      <c r="B58" s="1530" t="s">
        <v>1342</v>
      </c>
      <c r="C58" s="1530"/>
      <c r="D58" s="1530"/>
      <c r="F58" s="58" t="s">
        <v>984</v>
      </c>
      <c r="H58" s="11" t="s">
        <v>1608</v>
      </c>
      <c r="I58" s="11" t="s">
        <v>1609</v>
      </c>
      <c r="J58" s="11" t="s">
        <v>1610</v>
      </c>
      <c r="K58" s="11" t="s">
        <v>1611</v>
      </c>
      <c r="L58" s="11" t="s">
        <v>1612</v>
      </c>
      <c r="M58" s="11" t="s">
        <v>1613</v>
      </c>
      <c r="N58" s="11" t="s">
        <v>1614</v>
      </c>
      <c r="O58" s="11" t="s">
        <v>1615</v>
      </c>
    </row>
    <row r="59" spans="1:17" ht="22.35" customHeight="1">
      <c r="C59" s="1530" t="s">
        <v>1351</v>
      </c>
      <c r="D59" s="1530"/>
      <c r="F59" s="58" t="s">
        <v>987</v>
      </c>
      <c r="H59" s="11" t="s">
        <v>1616</v>
      </c>
      <c r="I59" s="11" t="s">
        <v>1617</v>
      </c>
      <c r="J59" s="11" t="s">
        <v>1618</v>
      </c>
      <c r="K59" s="11" t="s">
        <v>1619</v>
      </c>
      <c r="L59" s="11" t="s">
        <v>1620</v>
      </c>
      <c r="M59" s="11" t="s">
        <v>1621</v>
      </c>
      <c r="N59" s="11" t="s">
        <v>1622</v>
      </c>
      <c r="O59" s="11" t="s">
        <v>1623</v>
      </c>
    </row>
    <row r="60" spans="1:17" ht="6" customHeight="1">
      <c r="F60" s="4"/>
    </row>
    <row r="61" spans="1:17" ht="22.35" customHeight="1">
      <c r="B61" s="1530" t="s">
        <v>1360</v>
      </c>
      <c r="C61" s="1530"/>
      <c r="D61" s="1530"/>
      <c r="F61" s="58" t="s">
        <v>990</v>
      </c>
      <c r="H61" s="11" t="s">
        <v>1624</v>
      </c>
      <c r="I61" s="11" t="s">
        <v>1625</v>
      </c>
      <c r="J61" s="11" t="s">
        <v>1626</v>
      </c>
      <c r="K61" s="11" t="s">
        <v>1627</v>
      </c>
      <c r="L61" s="11" t="s">
        <v>1628</v>
      </c>
      <c r="M61" s="11" t="s">
        <v>1629</v>
      </c>
      <c r="N61" s="11" t="s">
        <v>1630</v>
      </c>
      <c r="O61" s="11" t="s">
        <v>1631</v>
      </c>
    </row>
    <row r="62" spans="1:17" ht="22.35" customHeight="1">
      <c r="B62" s="1530" t="s">
        <v>1369</v>
      </c>
      <c r="C62" s="1530"/>
      <c r="D62" s="1530"/>
      <c r="F62" s="58" t="s">
        <v>993</v>
      </c>
      <c r="H62" s="11" t="s">
        <v>1632</v>
      </c>
      <c r="I62" s="11" t="s">
        <v>1633</v>
      </c>
      <c r="J62" s="11" t="s">
        <v>1634</v>
      </c>
      <c r="K62" s="11" t="s">
        <v>1635</v>
      </c>
      <c r="L62" s="11" t="s">
        <v>1636</v>
      </c>
      <c r="M62" s="11" t="s">
        <v>1637</v>
      </c>
      <c r="N62" s="11" t="s">
        <v>1638</v>
      </c>
      <c r="O62" s="11" t="s">
        <v>1639</v>
      </c>
    </row>
    <row r="63" spans="1:17" ht="22.35" customHeight="1">
      <c r="C63" s="1530" t="s">
        <v>1378</v>
      </c>
      <c r="D63" s="1530"/>
      <c r="F63" s="58" t="s">
        <v>1001</v>
      </c>
      <c r="H63" s="11" t="s">
        <v>1640</v>
      </c>
      <c r="I63" s="11" t="s">
        <v>1641</v>
      </c>
      <c r="J63" s="11" t="s">
        <v>1642</v>
      </c>
      <c r="K63" s="11" t="s">
        <v>1643</v>
      </c>
      <c r="L63" s="11" t="s">
        <v>1644</v>
      </c>
      <c r="M63" s="11" t="s">
        <v>1645</v>
      </c>
      <c r="N63" s="11" t="s">
        <v>1646</v>
      </c>
      <c r="O63" s="11" t="s">
        <v>1647</v>
      </c>
    </row>
    <row r="64" spans="1:17" ht="6" customHeight="1">
      <c r="F64" s="4"/>
    </row>
    <row r="65" spans="1:17" ht="12.6" customHeight="1">
      <c r="C65" s="7" t="s">
        <v>1387</v>
      </c>
      <c r="F65" s="4"/>
    </row>
    <row r="66" spans="1:17" ht="6" customHeight="1">
      <c r="F66" s="4"/>
    </row>
    <row r="67" spans="1:17" ht="12.6" customHeight="1">
      <c r="B67" s="7" t="s">
        <v>1388</v>
      </c>
      <c r="F67" s="58" t="s">
        <v>1004</v>
      </c>
      <c r="H67" s="11" t="s">
        <v>1648</v>
      </c>
      <c r="I67" s="11" t="s">
        <v>1649</v>
      </c>
      <c r="J67" s="11" t="s">
        <v>1650</v>
      </c>
      <c r="K67" s="11" t="s">
        <v>1651</v>
      </c>
      <c r="L67" s="11" t="s">
        <v>1652</v>
      </c>
      <c r="M67" s="11" t="s">
        <v>1653</v>
      </c>
      <c r="N67" s="11" t="s">
        <v>1654</v>
      </c>
      <c r="O67" s="11" t="s">
        <v>1655</v>
      </c>
    </row>
    <row r="68" spans="1:17" ht="22.35" customHeight="1">
      <c r="B68" s="1530" t="s">
        <v>1397</v>
      </c>
      <c r="C68" s="1530"/>
      <c r="D68" s="1530"/>
      <c r="F68" s="58" t="s">
        <v>1013</v>
      </c>
      <c r="H68" s="11" t="s">
        <v>1656</v>
      </c>
      <c r="I68" s="11" t="s">
        <v>1657</v>
      </c>
      <c r="J68" s="11" t="s">
        <v>1658</v>
      </c>
      <c r="K68" s="11" t="s">
        <v>1659</v>
      </c>
      <c r="L68" s="11" t="s">
        <v>1660</v>
      </c>
      <c r="M68" s="11" t="s">
        <v>1661</v>
      </c>
      <c r="N68" s="11" t="s">
        <v>1662</v>
      </c>
      <c r="O68" s="11" t="s">
        <v>1663</v>
      </c>
    </row>
    <row r="69" spans="1:17">
      <c r="A69" s="7" t="s">
        <v>1664</v>
      </c>
      <c r="F69" s="4"/>
    </row>
    <row r="70" spans="1:17" ht="12.6" customHeight="1">
      <c r="A70" s="7" t="s">
        <v>1665</v>
      </c>
      <c r="B70" s="23" t="s">
        <v>1456</v>
      </c>
      <c r="F70" s="4"/>
    </row>
    <row r="71" spans="1:17" ht="22.35" customHeight="1">
      <c r="B71" s="3" t="s">
        <v>1666</v>
      </c>
      <c r="C71" s="1530" t="s">
        <v>1458</v>
      </c>
      <c r="D71" s="1530"/>
      <c r="E71" s="33" t="str">
        <f>CONCATENATE($F$67," x 8.5%")</f>
        <v>AR x 8.5%</v>
      </c>
      <c r="F71" s="58" t="s">
        <v>1016</v>
      </c>
      <c r="H71" s="11" t="s">
        <v>1667</v>
      </c>
      <c r="I71" s="11" t="s">
        <v>1668</v>
      </c>
      <c r="J71" s="11" t="s">
        <v>1669</v>
      </c>
      <c r="K71" s="11" t="s">
        <v>1670</v>
      </c>
      <c r="L71" s="11" t="s">
        <v>1671</v>
      </c>
      <c r="M71" s="11" t="s">
        <v>1672</v>
      </c>
      <c r="N71" s="11" t="s">
        <v>1673</v>
      </c>
      <c r="O71" s="11" t="s">
        <v>1674</v>
      </c>
    </row>
    <row r="72" spans="1:17" ht="22.35" customHeight="1">
      <c r="B72" s="3" t="s">
        <v>1675</v>
      </c>
      <c r="C72" s="1530" t="s">
        <v>1468</v>
      </c>
      <c r="D72" s="1530"/>
      <c r="E72" s="33" t="str">
        <f>CONCATENATE($F$68," x 8.5%")</f>
        <v>AS x 8.5%</v>
      </c>
      <c r="F72" s="58" t="s">
        <v>1030</v>
      </c>
      <c r="H72" s="11" t="s">
        <v>1676</v>
      </c>
      <c r="I72" s="11" t="s">
        <v>1677</v>
      </c>
      <c r="J72" s="11" t="s">
        <v>1678</v>
      </c>
      <c r="K72" s="11" t="s">
        <v>1679</v>
      </c>
      <c r="L72" s="11" t="s">
        <v>1680</v>
      </c>
      <c r="M72" s="11" t="s">
        <v>1681</v>
      </c>
      <c r="N72" s="11" t="s">
        <v>1682</v>
      </c>
      <c r="O72" s="11" t="s">
        <v>1683</v>
      </c>
    </row>
    <row r="73" spans="1:17" ht="6" customHeight="1">
      <c r="F73" s="4"/>
    </row>
    <row r="74" spans="1:17" ht="22.35" customHeight="1">
      <c r="B74" s="1530" t="s">
        <v>1684</v>
      </c>
      <c r="C74" s="1530"/>
      <c r="D74" s="1530"/>
      <c r="E74" s="33" t="str">
        <f>CONCATENATE($F$57," - MIN(",$F$71,", ",$F$72,")")</f>
        <v>AL - MIN(AT, AU)</v>
      </c>
      <c r="F74" s="58" t="s">
        <v>1033</v>
      </c>
      <c r="H74" s="11" t="s">
        <v>1685</v>
      </c>
      <c r="I74" s="11" t="s">
        <v>1686</v>
      </c>
      <c r="J74" s="11" t="s">
        <v>1687</v>
      </c>
      <c r="K74" s="11" t="s">
        <v>1688</v>
      </c>
      <c r="L74" s="11" t="s">
        <v>1689</v>
      </c>
      <c r="M74" s="11" t="s">
        <v>1690</v>
      </c>
      <c r="N74" s="11" t="s">
        <v>1691</v>
      </c>
      <c r="O74" s="11" t="s">
        <v>1692</v>
      </c>
    </row>
    <row r="75" spans="1:17" ht="12.6" customHeight="1">
      <c r="B75" s="7" t="s">
        <v>1486</v>
      </c>
      <c r="E75" s="4" t="str">
        <f>CONCATENATE($F$74," x ",$F$59," / ",$F$58)</f>
        <v>AV x AN / AM</v>
      </c>
      <c r="F75" s="58" t="s">
        <v>1037</v>
      </c>
      <c r="H75" s="11" t="s">
        <v>1693</v>
      </c>
      <c r="I75" s="11" t="s">
        <v>1694</v>
      </c>
      <c r="J75" s="11" t="s">
        <v>1695</v>
      </c>
      <c r="K75" s="11" t="s">
        <v>1696</v>
      </c>
      <c r="L75" s="11" t="s">
        <v>1697</v>
      </c>
      <c r="M75" s="11" t="s">
        <v>1698</v>
      </c>
      <c r="N75" s="11" t="s">
        <v>1699</v>
      </c>
      <c r="O75" s="11" t="s">
        <v>1700</v>
      </c>
      <c r="P75" s="11" t="s">
        <v>1701</v>
      </c>
      <c r="Q75" s="7" t="s">
        <v>1040</v>
      </c>
    </row>
    <row r="76" spans="1:17">
      <c r="F76" s="4"/>
    </row>
    <row r="77" spans="1:17" ht="22.35" customHeight="1">
      <c r="B77" s="1530" t="s">
        <v>1505</v>
      </c>
      <c r="C77" s="1530"/>
      <c r="D77" s="1530"/>
      <c r="E77" s="33" t="str">
        <f>CONCATENATE($F$59," - ",$F$75)</f>
        <v>AN - AW</v>
      </c>
      <c r="F77" s="58" t="s">
        <v>1043</v>
      </c>
      <c r="H77" s="11" t="s">
        <v>1702</v>
      </c>
      <c r="I77" s="11" t="s">
        <v>1703</v>
      </c>
      <c r="J77" s="11" t="s">
        <v>1704</v>
      </c>
      <c r="K77" s="11" t="s">
        <v>1705</v>
      </c>
      <c r="L77" s="11" t="s">
        <v>1706</v>
      </c>
      <c r="M77" s="11" t="s">
        <v>1707</v>
      </c>
      <c r="N77" s="11" t="s">
        <v>1708</v>
      </c>
      <c r="O77" s="11" t="s">
        <v>1709</v>
      </c>
      <c r="P77" s="11" t="s">
        <v>1710</v>
      </c>
      <c r="Q77" s="7" t="s">
        <v>1046</v>
      </c>
    </row>
    <row r="78" spans="1:17" ht="6" customHeight="1">
      <c r="F78" s="4"/>
    </row>
    <row r="79" spans="1:17" ht="12.6" customHeight="1">
      <c r="B79" s="23" t="s">
        <v>1516</v>
      </c>
      <c r="F79" s="4"/>
    </row>
    <row r="80" spans="1:17" ht="22.35" customHeight="1">
      <c r="B80" s="3" t="s">
        <v>1711</v>
      </c>
      <c r="C80" s="1530" t="s">
        <v>1518</v>
      </c>
      <c r="D80" s="1530"/>
      <c r="E80" s="33" t="str">
        <f>CONCATENATE($F$67," x 10.5%")</f>
        <v>AR x 10.5%</v>
      </c>
      <c r="F80" s="58" t="s">
        <v>1049</v>
      </c>
      <c r="H80" s="11" t="s">
        <v>1712</v>
      </c>
      <c r="I80" s="11" t="s">
        <v>1713</v>
      </c>
      <c r="J80" s="11" t="s">
        <v>1714</v>
      </c>
      <c r="K80" s="11" t="s">
        <v>1715</v>
      </c>
      <c r="L80" s="11" t="s">
        <v>1716</v>
      </c>
      <c r="M80" s="11" t="s">
        <v>1717</v>
      </c>
      <c r="N80" s="11" t="s">
        <v>1718</v>
      </c>
      <c r="O80" s="11" t="s">
        <v>1719</v>
      </c>
    </row>
    <row r="81" spans="1:17" ht="22.35" customHeight="1">
      <c r="B81" s="3" t="s">
        <v>1720</v>
      </c>
      <c r="C81" s="1530" t="s">
        <v>1528</v>
      </c>
      <c r="D81" s="1530"/>
      <c r="E81" s="33" t="str">
        <f>CONCATENATE($F$68," x 10.5%")</f>
        <v>AS x 10.5%</v>
      </c>
      <c r="F81" s="58" t="s">
        <v>1062</v>
      </c>
      <c r="H81" s="11" t="s">
        <v>1721</v>
      </c>
      <c r="I81" s="11" t="s">
        <v>1722</v>
      </c>
      <c r="J81" s="11" t="s">
        <v>1723</v>
      </c>
      <c r="K81" s="11" t="s">
        <v>1724</v>
      </c>
      <c r="L81" s="11" t="s">
        <v>1725</v>
      </c>
      <c r="M81" s="11" t="s">
        <v>1726</v>
      </c>
      <c r="N81" s="11" t="s">
        <v>1727</v>
      </c>
      <c r="O81" s="11" t="s">
        <v>1728</v>
      </c>
    </row>
    <row r="82" spans="1:17" ht="6" customHeight="1">
      <c r="F82" s="4"/>
    </row>
    <row r="83" spans="1:17" ht="22.35" customHeight="1">
      <c r="B83" s="1530" t="s">
        <v>1729</v>
      </c>
      <c r="C83" s="1530"/>
      <c r="D83" s="1530"/>
      <c r="E83" s="33" t="str">
        <f>CONCATENATE($F$61," - MIN(",$F$80,", ",$F$81,")")</f>
        <v>AO - MIN(BA, BB)</v>
      </c>
      <c r="F83" s="58" t="s">
        <v>1069</v>
      </c>
      <c r="H83" s="11" t="s">
        <v>1730</v>
      </c>
      <c r="I83" s="11" t="s">
        <v>1731</v>
      </c>
      <c r="J83" s="11" t="s">
        <v>1732</v>
      </c>
      <c r="K83" s="11" t="s">
        <v>1733</v>
      </c>
      <c r="L83" s="11" t="s">
        <v>1734</v>
      </c>
      <c r="M83" s="11" t="s">
        <v>1735</v>
      </c>
      <c r="N83" s="11" t="s">
        <v>1736</v>
      </c>
      <c r="O83" s="11" t="s">
        <v>1737</v>
      </c>
    </row>
    <row r="84" spans="1:17" ht="12.6" customHeight="1">
      <c r="B84" s="7" t="s">
        <v>1546</v>
      </c>
      <c r="E84" s="4" t="str">
        <f>CONCATENATE($F$83," x ",$F$63," / ",$F$62)</f>
        <v>BC x AQ / AP</v>
      </c>
      <c r="F84" s="58" t="s">
        <v>1076</v>
      </c>
      <c r="H84" s="11" t="s">
        <v>1738</v>
      </c>
      <c r="I84" s="11" t="s">
        <v>1739</v>
      </c>
      <c r="J84" s="11" t="s">
        <v>1740</v>
      </c>
      <c r="K84" s="11" t="s">
        <v>1741</v>
      </c>
      <c r="L84" s="11" t="s">
        <v>1742</v>
      </c>
      <c r="M84" s="11" t="s">
        <v>1743</v>
      </c>
      <c r="N84" s="11" t="s">
        <v>1744</v>
      </c>
      <c r="O84" s="11" t="s">
        <v>1745</v>
      </c>
      <c r="P84" s="11" t="s">
        <v>1746</v>
      </c>
      <c r="Q84" s="7" t="s">
        <v>1083</v>
      </c>
    </row>
    <row r="85" spans="1:17">
      <c r="F85" s="4"/>
    </row>
    <row r="86" spans="1:17" ht="12.6" customHeight="1">
      <c r="B86" s="7" t="s">
        <v>1556</v>
      </c>
      <c r="E86" s="33" t="str">
        <f>CONCATENATE($F$63," - ",$F$84)</f>
        <v>AQ - BD</v>
      </c>
      <c r="F86" s="58" t="s">
        <v>1089</v>
      </c>
      <c r="H86" s="11" t="s">
        <v>1747</v>
      </c>
      <c r="I86" s="11" t="s">
        <v>1748</v>
      </c>
      <c r="J86" s="11" t="s">
        <v>1749</v>
      </c>
      <c r="K86" s="11" t="s">
        <v>1750</v>
      </c>
      <c r="L86" s="11" t="s">
        <v>1751</v>
      </c>
      <c r="M86" s="11" t="s">
        <v>1752</v>
      </c>
      <c r="N86" s="11" t="s">
        <v>1753</v>
      </c>
      <c r="O86" s="11" t="s">
        <v>1754</v>
      </c>
    </row>
    <row r="87" spans="1:17" ht="12.6" customHeight="1">
      <c r="B87" s="7" t="s">
        <v>1565</v>
      </c>
      <c r="E87" s="33" t="str">
        <f>CONCATENATE($F$86," - ",$F$77)</f>
        <v>BF - AY</v>
      </c>
      <c r="F87" s="58" t="s">
        <v>1092</v>
      </c>
      <c r="H87" s="11" t="s">
        <v>1755</v>
      </c>
      <c r="I87" s="11" t="s">
        <v>1756</v>
      </c>
      <c r="J87" s="11" t="s">
        <v>1757</v>
      </c>
      <c r="K87" s="11" t="s">
        <v>1758</v>
      </c>
      <c r="L87" s="11" t="s">
        <v>1759</v>
      </c>
      <c r="M87" s="11" t="s">
        <v>1760</v>
      </c>
      <c r="N87" s="11" t="s">
        <v>1761</v>
      </c>
      <c r="O87" s="11" t="s">
        <v>1762</v>
      </c>
      <c r="P87" s="11" t="s">
        <v>1763</v>
      </c>
      <c r="Q87" s="7" t="s">
        <v>1095</v>
      </c>
    </row>
    <row r="88" spans="1:17" ht="12.6" customHeight="1"/>
    <row r="89" spans="1:17" ht="12.6" customHeight="1">
      <c r="A89" s="373"/>
    </row>
  </sheetData>
  <sheetProtection formatColumns="0" formatRows="0"/>
  <customSheetViews>
    <customSheetView guid="{322AC775-AF01-45AA-8A10-37DBB67FD782}" showPageBreaks="1" printArea="1" view="pageBreakPreview">
      <selection activeCell="C8" sqref="C8:D8"/>
      <rowBreaks count="1" manualBreakCount="1">
        <brk id="45" max="16" man="1"/>
      </rowBreaks>
      <pageMargins left="0" right="0" top="0" bottom="0" header="0" footer="0"/>
      <pageSetup scale="77" fitToHeight="0" orientation="landscape" r:id="rId1"/>
      <headerFooter alignWithMargins="0">
        <oddHeader>&amp;C
&amp;R&amp;9 PROTECTED B WHEN COMPLETED</oddHeader>
        <oddFooter>&amp;L&amp;9&amp;F&amp;C&amp;9 Schedule &amp;A&amp;R&amp;9                               p. &amp;P / &amp;N</oddFooter>
      </headerFooter>
    </customSheetView>
  </customSheetViews>
  <mergeCells count="39">
    <mergeCell ref="A1:E1"/>
    <mergeCell ref="B14:D14"/>
    <mergeCell ref="B7:D7"/>
    <mergeCell ref="C8:D8"/>
    <mergeCell ref="B10:D10"/>
    <mergeCell ref="B11:D11"/>
    <mergeCell ref="C12:D12"/>
    <mergeCell ref="A2:C2"/>
    <mergeCell ref="B40:D40"/>
    <mergeCell ref="B15:D15"/>
    <mergeCell ref="C16:D16"/>
    <mergeCell ref="B21:D21"/>
    <mergeCell ref="C24:D24"/>
    <mergeCell ref="C25:D25"/>
    <mergeCell ref="B27:D27"/>
    <mergeCell ref="B28:D28"/>
    <mergeCell ref="B30:D30"/>
    <mergeCell ref="C33:D33"/>
    <mergeCell ref="C34:D34"/>
    <mergeCell ref="B36:D36"/>
    <mergeCell ref="B68:D68"/>
    <mergeCell ref="C43:D43"/>
    <mergeCell ref="C44:D44"/>
    <mergeCell ref="B46:D46"/>
    <mergeCell ref="B54:D54"/>
    <mergeCell ref="C55:D55"/>
    <mergeCell ref="B57:D57"/>
    <mergeCell ref="B58:D58"/>
    <mergeCell ref="C59:D59"/>
    <mergeCell ref="B61:D61"/>
    <mergeCell ref="B62:D62"/>
    <mergeCell ref="C63:D63"/>
    <mergeCell ref="B83:D83"/>
    <mergeCell ref="C71:D71"/>
    <mergeCell ref="C72:D72"/>
    <mergeCell ref="B74:D74"/>
    <mergeCell ref="B77:D77"/>
    <mergeCell ref="C80:D80"/>
    <mergeCell ref="C81:D81"/>
  </mergeCells>
  <hyperlinks>
    <hyperlink ref="A2" location="'Schedule Listing '!A1" display="Return to Schedule Listing" xr:uid="{00000000-0004-0000-0D00-000000000000}"/>
  </hyperlinks>
  <pageMargins left="0.47244094488188981" right="0.35433070866141736" top="0.74803149606299213" bottom="0.51181102362204722" header="0.31496062992125984" footer="0.31496062992125984"/>
  <pageSetup scale="77" fitToHeight="0" orientation="landscape"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45"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L159"/>
  <sheetViews>
    <sheetView showGridLines="0" zoomScale="110" zoomScaleNormal="110" zoomScaleSheetLayoutView="97" workbookViewId="0">
      <selection activeCell="A2" sqref="A2:C2"/>
    </sheetView>
  </sheetViews>
  <sheetFormatPr defaultColWidth="9.1015625" defaultRowHeight="12.3"/>
  <cols>
    <col min="1" max="1" width="2.1015625" style="1" customWidth="1"/>
    <col min="2" max="2" width="3.5234375" style="1" customWidth="1"/>
    <col min="3" max="3" width="73.5234375" style="1" customWidth="1"/>
    <col min="4" max="4" width="22.41796875" style="1" customWidth="1"/>
    <col min="5" max="5" width="9.1015625" style="1"/>
    <col min="6" max="6" width="9.89453125" style="1" customWidth="1"/>
    <col min="7" max="7" width="9.5234375" style="1" customWidth="1"/>
    <col min="8" max="8" width="9.1015625" style="1"/>
    <col min="9" max="9" width="20" style="1" customWidth="1"/>
    <col min="10" max="10" width="9.41796875" style="1" customWidth="1"/>
    <col min="11" max="11" width="3.41796875" style="7"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c r="A1" s="729" t="s">
        <v>1764</v>
      </c>
      <c r="B1" s="37"/>
      <c r="K1" s="1"/>
    </row>
    <row r="2" spans="1:11" ht="15">
      <c r="A2" s="1536" t="s">
        <v>137</v>
      </c>
      <c r="B2" s="1537"/>
      <c r="C2" s="1538"/>
      <c r="D2" s="20"/>
      <c r="K2" s="1"/>
    </row>
    <row r="3" spans="1:11" ht="15" customHeight="1">
      <c r="A3" s="19" t="s">
        <v>138</v>
      </c>
      <c r="K3" s="1"/>
    </row>
    <row r="4" spans="1:11">
      <c r="A4" s="19"/>
    </row>
    <row r="5" spans="1:11">
      <c r="A5" s="7" t="s">
        <v>1765</v>
      </c>
      <c r="J5" s="11" t="s">
        <v>1766</v>
      </c>
    </row>
    <row r="6" spans="1:11" ht="12.6" customHeight="1">
      <c r="A6" s="1565" t="s">
        <v>1767</v>
      </c>
      <c r="B6" s="1573"/>
      <c r="C6" s="1573"/>
      <c r="D6" s="1573"/>
      <c r="E6" s="1573"/>
      <c r="F6" s="1573"/>
      <c r="G6" s="1573"/>
      <c r="H6" s="1573"/>
      <c r="I6" s="1574"/>
      <c r="J6" s="11" t="s">
        <v>1768</v>
      </c>
    </row>
    <row r="7" spans="1:11" ht="14.4">
      <c r="A7" s="1561" t="s">
        <v>1769</v>
      </c>
      <c r="B7" s="1571"/>
      <c r="C7" s="1571"/>
      <c r="D7" s="1571"/>
      <c r="E7" s="1571"/>
      <c r="F7" s="1571"/>
      <c r="G7" s="1571"/>
      <c r="H7" s="1571"/>
      <c r="I7" s="1572"/>
      <c r="J7" s="601">
        <v>12300</v>
      </c>
    </row>
    <row r="8" spans="1:11" ht="14.4">
      <c r="A8" s="1561" t="s">
        <v>1770</v>
      </c>
      <c r="B8" s="1571"/>
      <c r="C8" s="1571"/>
      <c r="D8" s="1571"/>
      <c r="E8" s="1571"/>
      <c r="F8" s="1571"/>
      <c r="G8" s="1571"/>
      <c r="H8" s="1571"/>
      <c r="I8" s="1572"/>
      <c r="J8" s="601">
        <v>12301</v>
      </c>
    </row>
    <row r="9" spans="1:11">
      <c r="A9" s="7" t="s">
        <v>1771</v>
      </c>
      <c r="J9" s="458" t="s">
        <v>1772</v>
      </c>
      <c r="K9" s="7" t="s">
        <v>116</v>
      </c>
    </row>
    <row r="10" spans="1:11" s="245" customFormat="1" ht="14.4">
      <c r="A10" s="244"/>
      <c r="B10" s="244"/>
      <c r="J10" s="959"/>
      <c r="K10" s="244"/>
    </row>
    <row r="11" spans="1:11" s="245" customFormat="1" ht="14.4">
      <c r="A11" s="265" t="s">
        <v>1773</v>
      </c>
      <c r="B11" s="265"/>
      <c r="C11" s="265"/>
      <c r="D11" s="265"/>
      <c r="E11" s="265"/>
      <c r="F11" s="265"/>
      <c r="G11" s="265"/>
      <c r="H11" s="265"/>
      <c r="I11" s="265"/>
      <c r="J11" s="1255" t="s">
        <v>1774</v>
      </c>
      <c r="K11" s="265"/>
    </row>
    <row r="12" spans="1:11" s="245" customFormat="1" ht="12.9" customHeight="1">
      <c r="A12" s="1565" t="s">
        <v>1767</v>
      </c>
      <c r="B12" s="1565"/>
      <c r="C12" s="1565"/>
      <c r="D12" s="1565"/>
      <c r="E12" s="1565"/>
      <c r="F12" s="1565"/>
      <c r="G12" s="1565"/>
      <c r="H12" s="1565"/>
      <c r="I12" s="1575"/>
      <c r="J12" s="1255" t="s">
        <v>1775</v>
      </c>
      <c r="K12" s="265"/>
    </row>
    <row r="13" spans="1:11" s="245" customFormat="1" ht="15" customHeight="1">
      <c r="A13" s="1561" t="s">
        <v>1769</v>
      </c>
      <c r="B13" s="1571"/>
      <c r="C13" s="1571"/>
      <c r="D13" s="1571"/>
      <c r="E13" s="1571"/>
      <c r="F13" s="1571"/>
      <c r="G13" s="1571"/>
      <c r="H13" s="1571"/>
      <c r="I13" s="1572"/>
      <c r="J13" s="601">
        <v>12302</v>
      </c>
      <c r="K13" s="7"/>
    </row>
    <row r="14" spans="1:11" s="245" customFormat="1" ht="15" customHeight="1">
      <c r="A14" s="1561" t="s">
        <v>1770</v>
      </c>
      <c r="B14" s="1571"/>
      <c r="C14" s="1571"/>
      <c r="D14" s="1571"/>
      <c r="E14" s="1571"/>
      <c r="F14" s="1571"/>
      <c r="G14" s="1571"/>
      <c r="H14" s="1571"/>
      <c r="I14" s="1572"/>
      <c r="J14" s="601">
        <v>12303</v>
      </c>
      <c r="K14" s="7"/>
    </row>
    <row r="15" spans="1:11" s="245" customFormat="1" ht="14.4">
      <c r="A15" s="265" t="s">
        <v>1776</v>
      </c>
      <c r="B15" s="265"/>
      <c r="C15" s="265"/>
      <c r="D15" s="265"/>
      <c r="E15" s="265"/>
      <c r="F15" s="265"/>
      <c r="G15" s="265"/>
      <c r="H15" s="265"/>
      <c r="I15" s="267"/>
      <c r="J15" s="232" t="s">
        <v>1777</v>
      </c>
      <c r="K15" s="265" t="s">
        <v>118</v>
      </c>
    </row>
    <row r="16" spans="1:11" s="245" customFormat="1" ht="14.4">
      <c r="K16" s="244"/>
    </row>
    <row r="18" spans="1:11" ht="15">
      <c r="A18" s="59" t="s">
        <v>1778</v>
      </c>
      <c r="B18" s="59"/>
    </row>
    <row r="19" spans="1:11">
      <c r="A19" s="17"/>
      <c r="B19" s="17"/>
    </row>
    <row r="20" spans="1:11">
      <c r="A20" s="7" t="s">
        <v>1779</v>
      </c>
      <c r="I20" s="374"/>
      <c r="J20" s="11" t="s">
        <v>1780</v>
      </c>
      <c r="K20" s="453" t="s">
        <v>154</v>
      </c>
    </row>
    <row r="21" spans="1:11">
      <c r="A21" s="7"/>
      <c r="K21" s="453"/>
    </row>
    <row r="22" spans="1:11">
      <c r="A22" s="7" t="s">
        <v>1781</v>
      </c>
      <c r="I22" s="4"/>
      <c r="K22" s="453"/>
    </row>
    <row r="23" spans="1:11">
      <c r="A23" s="859" t="s">
        <v>1782</v>
      </c>
      <c r="I23" s="4"/>
      <c r="J23" s="11" t="s">
        <v>1783</v>
      </c>
      <c r="K23" s="453" t="s">
        <v>157</v>
      </c>
    </row>
    <row r="24" spans="1:11">
      <c r="A24" s="859"/>
      <c r="I24" s="4"/>
      <c r="J24" s="26"/>
    </row>
    <row r="25" spans="1:11" ht="15">
      <c r="A25" s="59" t="s">
        <v>1784</v>
      </c>
      <c r="B25" s="59"/>
    </row>
    <row r="26" spans="1:11">
      <c r="A26" s="17"/>
      <c r="B26" s="17"/>
    </row>
    <row r="27" spans="1:11">
      <c r="A27" s="17" t="s">
        <v>1785</v>
      </c>
      <c r="B27" s="17"/>
    </row>
    <row r="28" spans="1:11">
      <c r="A28" s="17"/>
      <c r="B28" s="17"/>
    </row>
    <row r="29" spans="1:11">
      <c r="A29" s="7" t="s">
        <v>1786</v>
      </c>
      <c r="I29" s="478" t="s">
        <v>1787</v>
      </c>
      <c r="J29" s="458" t="s">
        <v>1788</v>
      </c>
      <c r="K29" s="453" t="s">
        <v>207</v>
      </c>
    </row>
    <row r="30" spans="1:11">
      <c r="I30" s="2"/>
    </row>
    <row r="31" spans="1:11" ht="31.65" customHeight="1">
      <c r="B31" s="1578" t="s">
        <v>1789</v>
      </c>
      <c r="C31" s="1579"/>
      <c r="D31" s="1580"/>
      <c r="E31" s="60" t="s">
        <v>1790</v>
      </c>
      <c r="F31" s="60" t="s">
        <v>1791</v>
      </c>
      <c r="G31" s="60" t="s">
        <v>1792</v>
      </c>
      <c r="H31" s="60" t="s">
        <v>1793</v>
      </c>
      <c r="I31" s="60" t="s">
        <v>1794</v>
      </c>
      <c r="J31" s="60" t="s">
        <v>1795</v>
      </c>
    </row>
    <row r="32" spans="1:11" ht="12.75" customHeight="1">
      <c r="B32" s="1576" t="s">
        <v>559</v>
      </c>
      <c r="C32" s="611" t="s">
        <v>65</v>
      </c>
      <c r="D32" s="612"/>
      <c r="E32" s="369">
        <v>7046</v>
      </c>
      <c r="F32" s="369">
        <v>7059</v>
      </c>
      <c r="G32" s="369">
        <v>7068</v>
      </c>
      <c r="H32" s="369">
        <v>7078</v>
      </c>
      <c r="I32" s="369">
        <v>7112</v>
      </c>
      <c r="J32" s="369">
        <v>7125</v>
      </c>
    </row>
    <row r="33" spans="2:12">
      <c r="B33" s="1577"/>
      <c r="C33" s="962" t="s">
        <v>102</v>
      </c>
      <c r="D33" s="978"/>
      <c r="E33" s="960" t="s">
        <v>1796</v>
      </c>
      <c r="F33" s="960" t="s">
        <v>1797</v>
      </c>
      <c r="G33" s="960" t="s">
        <v>1798</v>
      </c>
      <c r="H33" s="960" t="s">
        <v>1799</v>
      </c>
      <c r="I33" s="960" t="s">
        <v>1800</v>
      </c>
      <c r="J33" s="960" t="s">
        <v>1801</v>
      </c>
    </row>
    <row r="34" spans="2:12">
      <c r="B34" s="1577"/>
      <c r="C34" s="962" t="s">
        <v>294</v>
      </c>
      <c r="D34" s="978"/>
      <c r="E34" s="960" t="s">
        <v>1802</v>
      </c>
      <c r="F34" s="960" t="s">
        <v>1803</v>
      </c>
      <c r="G34" s="960" t="s">
        <v>1804</v>
      </c>
      <c r="H34" s="960" t="s">
        <v>1805</v>
      </c>
      <c r="I34" s="960" t="s">
        <v>1806</v>
      </c>
      <c r="J34" s="960" t="s">
        <v>1807</v>
      </c>
      <c r="L34" s="17"/>
    </row>
    <row r="35" spans="2:12">
      <c r="B35" s="1577"/>
      <c r="C35" s="962" t="s">
        <v>295</v>
      </c>
      <c r="D35" s="978"/>
      <c r="E35" s="960">
        <v>7047</v>
      </c>
      <c r="F35" s="960">
        <v>7060</v>
      </c>
      <c r="G35" s="960">
        <v>7069</v>
      </c>
      <c r="H35" s="960">
        <v>7079</v>
      </c>
      <c r="I35" s="960">
        <v>7113</v>
      </c>
      <c r="J35" s="960">
        <v>7126</v>
      </c>
    </row>
    <row r="36" spans="2:12">
      <c r="B36" s="1577"/>
      <c r="C36" s="962" t="s">
        <v>69</v>
      </c>
      <c r="D36" s="961"/>
      <c r="E36" s="960" t="s">
        <v>1808</v>
      </c>
      <c r="F36" s="960" t="s">
        <v>1809</v>
      </c>
      <c r="G36" s="1324"/>
      <c r="H36" s="1324"/>
      <c r="I36" s="960" t="s">
        <v>1810</v>
      </c>
      <c r="J36" s="960" t="s">
        <v>1811</v>
      </c>
    </row>
    <row r="37" spans="2:12">
      <c r="B37" s="1577"/>
      <c r="C37" s="962" t="s">
        <v>1812</v>
      </c>
      <c r="D37" s="978"/>
      <c r="E37" s="960" t="s">
        <v>1813</v>
      </c>
      <c r="F37" s="960" t="s">
        <v>1814</v>
      </c>
      <c r="G37" s="960" t="s">
        <v>1815</v>
      </c>
      <c r="H37" s="960" t="s">
        <v>1816</v>
      </c>
      <c r="I37" s="960" t="s">
        <v>1817</v>
      </c>
      <c r="J37" s="960" t="s">
        <v>1818</v>
      </c>
    </row>
    <row r="38" spans="2:12">
      <c r="B38" s="1577"/>
      <c r="C38" s="962" t="s">
        <v>71</v>
      </c>
      <c r="D38" s="978"/>
      <c r="E38" s="960">
        <v>7040</v>
      </c>
      <c r="F38" s="960">
        <v>7053</v>
      </c>
      <c r="G38" s="960">
        <v>7066</v>
      </c>
      <c r="H38" s="960">
        <v>7072</v>
      </c>
      <c r="I38" s="960">
        <v>7106</v>
      </c>
      <c r="J38" s="960">
        <v>7119</v>
      </c>
    </row>
    <row r="39" spans="2:12">
      <c r="B39" s="1577"/>
      <c r="C39" s="962" t="s">
        <v>72</v>
      </c>
      <c r="D39" s="961"/>
      <c r="E39" s="960" t="s">
        <v>1819</v>
      </c>
      <c r="F39" s="960" t="s">
        <v>1820</v>
      </c>
      <c r="G39" s="960" t="s">
        <v>1821</v>
      </c>
      <c r="H39" s="960" t="s">
        <v>1822</v>
      </c>
      <c r="I39" s="960" t="s">
        <v>1823</v>
      </c>
      <c r="J39" s="960" t="s">
        <v>1824</v>
      </c>
    </row>
    <row r="40" spans="2:12">
      <c r="B40" s="1577"/>
      <c r="C40" s="463" t="s">
        <v>108</v>
      </c>
      <c r="D40" s="464"/>
      <c r="E40" s="369">
        <v>7045</v>
      </c>
      <c r="F40" s="369">
        <v>7058</v>
      </c>
      <c r="G40" s="369">
        <v>7067</v>
      </c>
      <c r="H40" s="369">
        <v>7077</v>
      </c>
      <c r="I40" s="369">
        <v>7111</v>
      </c>
      <c r="J40" s="369">
        <v>7124</v>
      </c>
    </row>
    <row r="41" spans="2:12" ht="12.75" customHeight="1">
      <c r="B41" s="1577"/>
      <c r="C41" s="962" t="s">
        <v>1825</v>
      </c>
      <c r="D41" s="703"/>
      <c r="E41" s="369" t="s">
        <v>1826</v>
      </c>
      <c r="F41" s="369" t="s">
        <v>1827</v>
      </c>
      <c r="G41" s="369" t="s">
        <v>1828</v>
      </c>
      <c r="H41" s="369" t="s">
        <v>1829</v>
      </c>
      <c r="I41" s="369" t="s">
        <v>1830</v>
      </c>
      <c r="J41" s="369" t="s">
        <v>1831</v>
      </c>
    </row>
    <row r="42" spans="2:12">
      <c r="B42" s="1577"/>
      <c r="C42" s="962" t="s">
        <v>297</v>
      </c>
      <c r="D42" s="703"/>
      <c r="E42" s="960" t="s">
        <v>1832</v>
      </c>
      <c r="F42" s="960" t="s">
        <v>1833</v>
      </c>
      <c r="G42" s="1324"/>
      <c r="H42" s="1324"/>
      <c r="I42" s="960" t="s">
        <v>1834</v>
      </c>
      <c r="J42" s="960" t="s">
        <v>1835</v>
      </c>
    </row>
    <row r="43" spans="2:12">
      <c r="B43" s="1577"/>
      <c r="C43" s="962" t="s">
        <v>298</v>
      </c>
      <c r="D43" s="703"/>
      <c r="E43" s="960" t="s">
        <v>1836</v>
      </c>
      <c r="F43" s="960" t="s">
        <v>1837</v>
      </c>
      <c r="G43" s="1324"/>
      <c r="H43" s="1324"/>
      <c r="I43" s="960" t="s">
        <v>1838</v>
      </c>
      <c r="J43" s="960" t="s">
        <v>1839</v>
      </c>
    </row>
    <row r="44" spans="2:12">
      <c r="B44" s="1577"/>
      <c r="C44" s="962" t="s">
        <v>299</v>
      </c>
      <c r="D44" s="703"/>
      <c r="E44" s="960" t="s">
        <v>1840</v>
      </c>
      <c r="F44" s="960" t="s">
        <v>1841</v>
      </c>
      <c r="G44" s="1324"/>
      <c r="H44" s="1324"/>
      <c r="I44" s="960" t="s">
        <v>1842</v>
      </c>
      <c r="J44" s="960" t="s">
        <v>1843</v>
      </c>
    </row>
    <row r="45" spans="2:12">
      <c r="B45" s="1577"/>
      <c r="C45" s="962" t="s">
        <v>114</v>
      </c>
      <c r="D45" s="978"/>
      <c r="E45" s="960" t="s">
        <v>1844</v>
      </c>
      <c r="F45" s="960" t="s">
        <v>1845</v>
      </c>
      <c r="G45" s="1324"/>
      <c r="H45" s="1324"/>
      <c r="I45" s="960" t="s">
        <v>1846</v>
      </c>
      <c r="J45" s="960" t="s">
        <v>1847</v>
      </c>
    </row>
    <row r="46" spans="2:12">
      <c r="B46" s="1577"/>
      <c r="C46" s="962" t="s">
        <v>115</v>
      </c>
      <c r="D46" s="978"/>
      <c r="E46" s="960" t="s">
        <v>1848</v>
      </c>
      <c r="F46" s="960" t="s">
        <v>1849</v>
      </c>
      <c r="G46" s="1324"/>
      <c r="H46" s="1324"/>
      <c r="I46" s="960" t="s">
        <v>1850</v>
      </c>
      <c r="J46" s="960" t="s">
        <v>1851</v>
      </c>
    </row>
    <row r="47" spans="2:12">
      <c r="B47" s="1577"/>
      <c r="C47" s="979" t="s">
        <v>76</v>
      </c>
      <c r="D47" s="961"/>
      <c r="E47" s="1324"/>
      <c r="F47" s="1324"/>
      <c r="G47" s="1324"/>
      <c r="H47" s="1324"/>
      <c r="I47" s="1324"/>
      <c r="J47" s="1324"/>
    </row>
    <row r="48" spans="2:12">
      <c r="B48" s="1577"/>
      <c r="C48" s="962" t="s">
        <v>77</v>
      </c>
      <c r="D48" s="961"/>
      <c r="E48" s="960">
        <v>7051</v>
      </c>
      <c r="F48" s="960">
        <v>7064</v>
      </c>
      <c r="G48" s="1324"/>
      <c r="H48" s="1324"/>
      <c r="I48" s="960">
        <v>7117</v>
      </c>
      <c r="J48" s="960">
        <v>7130</v>
      </c>
    </row>
    <row r="49" spans="2:10">
      <c r="B49" s="1577"/>
      <c r="C49" s="962" t="s">
        <v>78</v>
      </c>
      <c r="D49" s="961"/>
      <c r="E49" s="960" t="s">
        <v>1852</v>
      </c>
      <c r="F49" s="960" t="s">
        <v>1853</v>
      </c>
      <c r="G49" s="1324"/>
      <c r="H49" s="1324"/>
      <c r="I49" s="960" t="s">
        <v>1854</v>
      </c>
      <c r="J49" s="960" t="s">
        <v>1855</v>
      </c>
    </row>
    <row r="50" spans="2:10">
      <c r="B50" s="1577"/>
      <c r="C50" s="962" t="s">
        <v>79</v>
      </c>
      <c r="D50" s="961"/>
      <c r="E50" s="960" t="s">
        <v>1856</v>
      </c>
      <c r="F50" s="960" t="s">
        <v>1857</v>
      </c>
      <c r="G50" s="1324"/>
      <c r="H50" s="1324"/>
      <c r="I50" s="960" t="s">
        <v>1858</v>
      </c>
      <c r="J50" s="960" t="s">
        <v>1859</v>
      </c>
    </row>
    <row r="51" spans="2:10" ht="12.75" customHeight="1">
      <c r="B51" s="1577"/>
      <c r="C51" s="962" t="s">
        <v>122</v>
      </c>
      <c r="D51" s="961"/>
      <c r="E51" s="960">
        <v>7052</v>
      </c>
      <c r="F51" s="960">
        <v>7065</v>
      </c>
      <c r="G51" s="960">
        <v>7071</v>
      </c>
      <c r="H51" s="960" t="s">
        <v>1860</v>
      </c>
      <c r="I51" s="960">
        <v>7118</v>
      </c>
      <c r="J51" s="960">
        <v>7131</v>
      </c>
    </row>
    <row r="52" spans="2:10">
      <c r="B52" s="1577"/>
      <c r="C52" s="962" t="s">
        <v>81</v>
      </c>
      <c r="D52" s="961"/>
      <c r="E52" s="960" t="s">
        <v>1861</v>
      </c>
      <c r="F52" s="960" t="s">
        <v>1862</v>
      </c>
      <c r="G52" s="960" t="s">
        <v>1863</v>
      </c>
      <c r="H52" s="960" t="s">
        <v>1864</v>
      </c>
      <c r="I52" s="960" t="s">
        <v>1865</v>
      </c>
      <c r="J52" s="960" t="s">
        <v>1866</v>
      </c>
    </row>
    <row r="53" spans="2:10" ht="12.75" customHeight="1">
      <c r="B53" s="1577"/>
      <c r="C53" s="460" t="s">
        <v>82</v>
      </c>
      <c r="D53" s="970"/>
      <c r="E53" s="960">
        <v>7050</v>
      </c>
      <c r="F53" s="960">
        <v>7063</v>
      </c>
      <c r="G53" s="960">
        <v>7070</v>
      </c>
      <c r="H53" s="960">
        <v>7080</v>
      </c>
      <c r="I53" s="960">
        <v>7116</v>
      </c>
      <c r="J53" s="960">
        <v>7129</v>
      </c>
    </row>
    <row r="54" spans="2:10">
      <c r="B54" s="1577"/>
      <c r="C54" s="1278" t="s">
        <v>83</v>
      </c>
      <c r="D54" s="970"/>
      <c r="E54" s="960">
        <v>7048</v>
      </c>
      <c r="F54" s="960">
        <v>7061</v>
      </c>
      <c r="G54" s="1324"/>
      <c r="H54" s="1324"/>
      <c r="I54" s="960">
        <v>7114</v>
      </c>
      <c r="J54" s="960">
        <v>7127</v>
      </c>
    </row>
    <row r="55" spans="2:10">
      <c r="B55" s="1577"/>
      <c r="C55" s="460" t="s">
        <v>1867</v>
      </c>
      <c r="D55" s="971"/>
      <c r="E55" s="972" t="s">
        <v>1868</v>
      </c>
      <c r="F55" s="972" t="s">
        <v>1869</v>
      </c>
      <c r="G55" s="1324"/>
      <c r="H55" s="1324"/>
      <c r="I55" s="972" t="s">
        <v>1870</v>
      </c>
      <c r="J55" s="972" t="s">
        <v>1871</v>
      </c>
    </row>
    <row r="56" spans="2:10">
      <c r="B56" s="1577"/>
      <c r="C56" s="962" t="s">
        <v>88</v>
      </c>
      <c r="D56" s="961"/>
      <c r="E56" s="960" t="s">
        <v>1872</v>
      </c>
      <c r="F56" s="960" t="s">
        <v>1873</v>
      </c>
      <c r="G56" s="1324"/>
      <c r="H56" s="1324"/>
      <c r="I56" s="960" t="s">
        <v>1874</v>
      </c>
      <c r="J56" s="960" t="s">
        <v>1875</v>
      </c>
    </row>
    <row r="57" spans="2:10">
      <c r="B57" s="1577"/>
      <c r="C57" s="962" t="s">
        <v>84</v>
      </c>
      <c r="D57" s="961"/>
      <c r="E57" s="960">
        <v>7049</v>
      </c>
      <c r="F57" s="960">
        <v>7062</v>
      </c>
      <c r="G57" s="1324"/>
      <c r="H57" s="1324"/>
      <c r="I57" s="960">
        <v>7115</v>
      </c>
      <c r="J57" s="960">
        <v>7128</v>
      </c>
    </row>
    <row r="58" spans="2:10">
      <c r="B58" s="1577"/>
      <c r="C58" s="962" t="s">
        <v>86</v>
      </c>
      <c r="D58" s="961"/>
      <c r="E58" s="960" t="s">
        <v>1876</v>
      </c>
      <c r="F58" s="960" t="s">
        <v>1877</v>
      </c>
      <c r="G58" s="1324"/>
      <c r="H58" s="1324"/>
      <c r="I58" s="960" t="s">
        <v>1878</v>
      </c>
      <c r="J58" s="960" t="s">
        <v>1879</v>
      </c>
    </row>
    <row r="59" spans="2:10">
      <c r="B59" s="1577"/>
      <c r="C59" s="962" t="s">
        <v>90</v>
      </c>
      <c r="D59" s="961"/>
      <c r="E59" s="960" t="s">
        <v>1880</v>
      </c>
      <c r="F59" s="960" t="s">
        <v>1881</v>
      </c>
      <c r="G59" s="1324"/>
      <c r="H59" s="1324"/>
      <c r="I59" s="960" t="s">
        <v>1882</v>
      </c>
      <c r="J59" s="960" t="s">
        <v>1883</v>
      </c>
    </row>
    <row r="60" spans="2:10">
      <c r="B60" s="1577"/>
      <c r="C60" s="962" t="s">
        <v>1884</v>
      </c>
      <c r="D60" s="961"/>
      <c r="E60" s="960" t="s">
        <v>1885</v>
      </c>
      <c r="F60" s="960" t="s">
        <v>1886</v>
      </c>
      <c r="G60" s="960" t="s">
        <v>1887</v>
      </c>
      <c r="H60" s="960" t="s">
        <v>1888</v>
      </c>
      <c r="I60" s="960" t="s">
        <v>1889</v>
      </c>
      <c r="J60" s="960" t="s">
        <v>1890</v>
      </c>
    </row>
    <row r="61" spans="2:10">
      <c r="B61" s="1577"/>
      <c r="C61" s="962" t="s">
        <v>126</v>
      </c>
      <c r="D61" s="964"/>
      <c r="E61" s="965" t="s">
        <v>1891</v>
      </c>
      <c r="F61" s="965" t="s">
        <v>1892</v>
      </c>
      <c r="G61" s="965" t="s">
        <v>1893</v>
      </c>
      <c r="H61" s="965" t="s">
        <v>1894</v>
      </c>
      <c r="I61" s="965" t="s">
        <v>1895</v>
      </c>
      <c r="J61" s="965" t="s">
        <v>1896</v>
      </c>
    </row>
    <row r="62" spans="2:10">
      <c r="B62" s="1577"/>
      <c r="C62" s="962" t="s">
        <v>1897</v>
      </c>
      <c r="D62" s="964"/>
      <c r="E62" s="965" t="s">
        <v>1898</v>
      </c>
      <c r="F62" s="965" t="s">
        <v>1899</v>
      </c>
      <c r="G62" s="965" t="s">
        <v>1900</v>
      </c>
      <c r="H62" s="965" t="s">
        <v>1901</v>
      </c>
      <c r="I62" s="965" t="s">
        <v>1902</v>
      </c>
      <c r="J62" s="965" t="s">
        <v>1903</v>
      </c>
    </row>
    <row r="63" spans="2:10" ht="12.75" customHeight="1">
      <c r="B63" s="1584" t="s">
        <v>1904</v>
      </c>
      <c r="C63" s="1585"/>
      <c r="D63" s="1586"/>
      <c r="E63" s="1325"/>
      <c r="F63" s="1325"/>
      <c r="G63" s="1325"/>
      <c r="H63" s="1325"/>
      <c r="I63" s="1325"/>
      <c r="J63" s="1325"/>
    </row>
    <row r="64" spans="2:10">
      <c r="B64" s="1587" t="s">
        <v>1905</v>
      </c>
      <c r="C64" s="1588"/>
      <c r="D64" s="1589"/>
      <c r="E64" s="960" t="s">
        <v>1906</v>
      </c>
      <c r="F64" s="960" t="s">
        <v>1907</v>
      </c>
      <c r="G64" s="1325"/>
      <c r="H64" s="1325"/>
      <c r="I64" s="960" t="s">
        <v>1908</v>
      </c>
      <c r="J64" s="960" t="s">
        <v>1909</v>
      </c>
    </row>
    <row r="65" spans="1:11">
      <c r="B65" s="1587" t="s">
        <v>1910</v>
      </c>
      <c r="C65" s="1588"/>
      <c r="D65" s="961"/>
      <c r="E65" s="960" t="s">
        <v>1911</v>
      </c>
      <c r="F65" s="960" t="s">
        <v>1912</v>
      </c>
      <c r="G65" s="960" t="s">
        <v>1913</v>
      </c>
      <c r="H65" s="960" t="s">
        <v>1914</v>
      </c>
      <c r="I65" s="960" t="s">
        <v>1915</v>
      </c>
      <c r="J65" s="960" t="s">
        <v>1916</v>
      </c>
    </row>
    <row r="66" spans="1:11" ht="12.75" customHeight="1">
      <c r="B66" s="367" t="s">
        <v>1917</v>
      </c>
      <c r="C66" s="368"/>
      <c r="D66" s="368"/>
      <c r="E66" s="368"/>
      <c r="F66" s="368"/>
      <c r="G66" s="368"/>
      <c r="H66" s="368"/>
      <c r="I66" s="370"/>
      <c r="J66" s="369">
        <v>7132</v>
      </c>
      <c r="K66" s="453" t="s">
        <v>159</v>
      </c>
    </row>
    <row r="67" spans="1:11">
      <c r="I67" s="2"/>
    </row>
    <row r="68" spans="1:11" ht="12.75" customHeight="1">
      <c r="I68" s="2"/>
    </row>
    <row r="69" spans="1:11" ht="15">
      <c r="A69" s="59" t="s">
        <v>1918</v>
      </c>
      <c r="B69" s="59"/>
    </row>
    <row r="70" spans="1:11" ht="15">
      <c r="A70" s="59"/>
      <c r="B70" s="59"/>
    </row>
    <row r="71" spans="1:11" ht="33" customHeight="1">
      <c r="B71" s="1578" t="s">
        <v>1919</v>
      </c>
      <c r="C71" s="1579"/>
      <c r="D71" s="1580"/>
      <c r="E71" s="60" t="s">
        <v>1790</v>
      </c>
      <c r="F71" s="60" t="s">
        <v>1791</v>
      </c>
      <c r="G71" s="60" t="s">
        <v>1792</v>
      </c>
      <c r="H71" s="60" t="s">
        <v>1793</v>
      </c>
      <c r="I71" s="60" t="s">
        <v>1794</v>
      </c>
      <c r="J71" s="60" t="s">
        <v>1920</v>
      </c>
    </row>
    <row r="72" spans="1:11" ht="12.75" customHeight="1">
      <c r="B72" s="1591" t="s">
        <v>559</v>
      </c>
      <c r="C72" s="611" t="s">
        <v>65</v>
      </c>
      <c r="D72" s="613"/>
      <c r="E72" s="11" t="s">
        <v>1921</v>
      </c>
      <c r="F72" s="11" t="s">
        <v>1922</v>
      </c>
      <c r="G72" s="11" t="s">
        <v>1923</v>
      </c>
      <c r="H72" s="11" t="s">
        <v>1924</v>
      </c>
      <c r="I72" s="11" t="s">
        <v>1925</v>
      </c>
      <c r="J72" s="11" t="s">
        <v>1926</v>
      </c>
    </row>
    <row r="73" spans="1:11">
      <c r="B73" s="1592"/>
      <c r="C73" s="962" t="s">
        <v>102</v>
      </c>
      <c r="D73" s="973"/>
      <c r="E73" s="960" t="s">
        <v>1927</v>
      </c>
      <c r="F73" s="960" t="s">
        <v>1928</v>
      </c>
      <c r="G73" s="960" t="s">
        <v>1929</v>
      </c>
      <c r="H73" s="960" t="s">
        <v>1930</v>
      </c>
      <c r="I73" s="960" t="s">
        <v>1931</v>
      </c>
      <c r="J73" s="960" t="s">
        <v>1932</v>
      </c>
    </row>
    <row r="74" spans="1:11">
      <c r="B74" s="1592"/>
      <c r="C74" s="962" t="s">
        <v>294</v>
      </c>
      <c r="D74" s="973"/>
      <c r="E74" s="960" t="s">
        <v>1933</v>
      </c>
      <c r="F74" s="960" t="s">
        <v>1934</v>
      </c>
      <c r="G74" s="960" t="s">
        <v>1935</v>
      </c>
      <c r="H74" s="960" t="s">
        <v>1936</v>
      </c>
      <c r="I74" s="960" t="s">
        <v>1937</v>
      </c>
      <c r="J74" s="960" t="s">
        <v>1938</v>
      </c>
    </row>
    <row r="75" spans="1:11">
      <c r="B75" s="1592"/>
      <c r="C75" s="962" t="s">
        <v>295</v>
      </c>
      <c r="D75" s="973"/>
      <c r="E75" s="458" t="s">
        <v>1939</v>
      </c>
      <c r="F75" s="458" t="s">
        <v>1940</v>
      </c>
      <c r="G75" s="458" t="s">
        <v>1941</v>
      </c>
      <c r="H75" s="458" t="s">
        <v>1942</v>
      </c>
      <c r="I75" s="458" t="s">
        <v>1943</v>
      </c>
      <c r="J75" s="458" t="s">
        <v>1944</v>
      </c>
    </row>
    <row r="76" spans="1:11">
      <c r="B76" s="1592"/>
      <c r="C76" s="962" t="s">
        <v>69</v>
      </c>
      <c r="D76" s="973"/>
      <c r="E76" s="960" t="s">
        <v>1945</v>
      </c>
      <c r="F76" s="960" t="s">
        <v>1946</v>
      </c>
      <c r="G76" s="1325"/>
      <c r="H76" s="1325"/>
      <c r="I76" s="960" t="s">
        <v>1947</v>
      </c>
      <c r="J76" s="960" t="s">
        <v>1948</v>
      </c>
    </row>
    <row r="77" spans="1:11">
      <c r="B77" s="1592"/>
      <c r="C77" s="962" t="s">
        <v>1812</v>
      </c>
      <c r="D77" s="973"/>
      <c r="E77" s="960" t="s">
        <v>1949</v>
      </c>
      <c r="F77" s="960" t="s">
        <v>1950</v>
      </c>
      <c r="G77" s="960" t="s">
        <v>1951</v>
      </c>
      <c r="H77" s="960" t="s">
        <v>1952</v>
      </c>
      <c r="I77" s="960" t="s">
        <v>1953</v>
      </c>
      <c r="J77" s="960" t="s">
        <v>1954</v>
      </c>
    </row>
    <row r="78" spans="1:11">
      <c r="B78" s="1592"/>
      <c r="C78" s="962" t="s">
        <v>71</v>
      </c>
      <c r="D78" s="973"/>
      <c r="E78" s="458" t="s">
        <v>1955</v>
      </c>
      <c r="F78" s="458" t="s">
        <v>1956</v>
      </c>
      <c r="G78" s="458" t="s">
        <v>1957</v>
      </c>
      <c r="H78" s="458" t="s">
        <v>1958</v>
      </c>
      <c r="I78" s="458" t="s">
        <v>1959</v>
      </c>
      <c r="J78" s="458" t="s">
        <v>1960</v>
      </c>
    </row>
    <row r="79" spans="1:11">
      <c r="B79" s="1592"/>
      <c r="C79" s="962" t="s">
        <v>72</v>
      </c>
      <c r="D79" s="973"/>
      <c r="E79" s="960" t="s">
        <v>1961</v>
      </c>
      <c r="F79" s="960" t="s">
        <v>1962</v>
      </c>
      <c r="G79" s="960" t="s">
        <v>1963</v>
      </c>
      <c r="H79" s="960" t="s">
        <v>1964</v>
      </c>
      <c r="I79" s="960" t="s">
        <v>1965</v>
      </c>
      <c r="J79" s="960" t="s">
        <v>1966</v>
      </c>
    </row>
    <row r="80" spans="1:11">
      <c r="B80" s="1592"/>
      <c r="C80" s="463" t="s">
        <v>108</v>
      </c>
      <c r="D80" s="707"/>
      <c r="E80" s="11" t="s">
        <v>1967</v>
      </c>
      <c r="F80" s="11" t="s">
        <v>1968</v>
      </c>
      <c r="G80" s="11" t="s">
        <v>1969</v>
      </c>
      <c r="H80" s="11" t="s">
        <v>1970</v>
      </c>
      <c r="I80" s="11" t="s">
        <v>1971</v>
      </c>
      <c r="J80" s="11" t="s">
        <v>1972</v>
      </c>
    </row>
    <row r="81" spans="2:10">
      <c r="B81" s="1592"/>
      <c r="C81" s="962" t="s">
        <v>1825</v>
      </c>
      <c r="D81" s="707"/>
      <c r="E81" s="11" t="s">
        <v>1973</v>
      </c>
      <c r="F81" s="11" t="s">
        <v>1974</v>
      </c>
      <c r="G81" s="369" t="s">
        <v>1975</v>
      </c>
      <c r="H81" s="11" t="s">
        <v>1976</v>
      </c>
      <c r="I81" s="11" t="s">
        <v>1977</v>
      </c>
      <c r="J81" s="960" t="s">
        <v>1978</v>
      </c>
    </row>
    <row r="82" spans="2:10">
      <c r="B82" s="1592"/>
      <c r="C82" s="962" t="s">
        <v>297</v>
      </c>
      <c r="D82" s="973"/>
      <c r="E82" s="960" t="s">
        <v>1979</v>
      </c>
      <c r="F82" s="960" t="s">
        <v>1980</v>
      </c>
      <c r="G82" s="1325"/>
      <c r="H82" s="1325"/>
      <c r="I82" s="960" t="s">
        <v>1981</v>
      </c>
      <c r="J82" s="960" t="s">
        <v>1982</v>
      </c>
    </row>
    <row r="83" spans="2:10">
      <c r="B83" s="1592"/>
      <c r="C83" s="962" t="s">
        <v>298</v>
      </c>
      <c r="D83" s="973"/>
      <c r="E83" s="960" t="s">
        <v>1983</v>
      </c>
      <c r="F83" s="960" t="s">
        <v>1984</v>
      </c>
      <c r="G83" s="1325"/>
      <c r="H83" s="1325"/>
      <c r="I83" s="960" t="s">
        <v>1985</v>
      </c>
      <c r="J83" s="960" t="s">
        <v>1986</v>
      </c>
    </row>
    <row r="84" spans="2:10">
      <c r="B84" s="1592"/>
      <c r="C84" s="962" t="s">
        <v>299</v>
      </c>
      <c r="D84" s="973"/>
      <c r="E84" s="960" t="s">
        <v>1987</v>
      </c>
      <c r="F84" s="960" t="s">
        <v>1988</v>
      </c>
      <c r="G84" s="1325"/>
      <c r="H84" s="1325"/>
      <c r="I84" s="960" t="s">
        <v>1989</v>
      </c>
      <c r="J84" s="960" t="s">
        <v>1990</v>
      </c>
    </row>
    <row r="85" spans="2:10">
      <c r="B85" s="1592"/>
      <c r="C85" s="962" t="s">
        <v>114</v>
      </c>
      <c r="D85" s="973"/>
      <c r="E85" s="960" t="s">
        <v>1991</v>
      </c>
      <c r="F85" s="960" t="s">
        <v>1992</v>
      </c>
      <c r="G85" s="1325"/>
      <c r="H85" s="1325"/>
      <c r="I85" s="960" t="s">
        <v>1993</v>
      </c>
      <c r="J85" s="960" t="s">
        <v>1994</v>
      </c>
    </row>
    <row r="86" spans="2:10">
      <c r="B86" s="1592"/>
      <c r="C86" s="962" t="s">
        <v>115</v>
      </c>
      <c r="D86" s="973"/>
      <c r="E86" s="960" t="s">
        <v>1995</v>
      </c>
      <c r="F86" s="960" t="s">
        <v>1996</v>
      </c>
      <c r="G86" s="1325"/>
      <c r="H86" s="1325"/>
      <c r="I86" s="960" t="s">
        <v>1997</v>
      </c>
      <c r="J86" s="960" t="s">
        <v>1998</v>
      </c>
    </row>
    <row r="87" spans="2:10">
      <c r="B87" s="1592"/>
      <c r="C87" s="962" t="s">
        <v>76</v>
      </c>
      <c r="D87" s="973"/>
      <c r="E87" s="1325"/>
      <c r="F87" s="1325"/>
      <c r="G87" s="1325"/>
      <c r="H87" s="1325"/>
      <c r="I87" s="1325"/>
      <c r="J87" s="1325"/>
    </row>
    <row r="88" spans="2:10">
      <c r="B88" s="1592"/>
      <c r="C88" s="962" t="s">
        <v>77</v>
      </c>
      <c r="D88" s="973"/>
      <c r="E88" s="458" t="s">
        <v>1999</v>
      </c>
      <c r="F88" s="458" t="s">
        <v>2000</v>
      </c>
      <c r="G88" s="1325"/>
      <c r="H88" s="1325"/>
      <c r="I88" s="458" t="s">
        <v>2001</v>
      </c>
      <c r="J88" s="458" t="s">
        <v>2002</v>
      </c>
    </row>
    <row r="89" spans="2:10">
      <c r="B89" s="1592"/>
      <c r="C89" s="962" t="s">
        <v>78</v>
      </c>
      <c r="D89" s="973"/>
      <c r="E89" s="960" t="s">
        <v>2003</v>
      </c>
      <c r="F89" s="960" t="s">
        <v>2004</v>
      </c>
      <c r="G89" s="1325"/>
      <c r="H89" s="1325"/>
      <c r="I89" s="960" t="s">
        <v>2005</v>
      </c>
      <c r="J89" s="960" t="s">
        <v>2006</v>
      </c>
    </row>
    <row r="90" spans="2:10">
      <c r="B90" s="1592"/>
      <c r="C90" s="962" t="s">
        <v>79</v>
      </c>
      <c r="D90" s="973"/>
      <c r="E90" s="960" t="s">
        <v>2007</v>
      </c>
      <c r="F90" s="960" t="s">
        <v>2008</v>
      </c>
      <c r="G90" s="1325"/>
      <c r="H90" s="1325"/>
      <c r="I90" s="960" t="s">
        <v>2009</v>
      </c>
      <c r="J90" s="960" t="s">
        <v>2010</v>
      </c>
    </row>
    <row r="91" spans="2:10">
      <c r="B91" s="1592"/>
      <c r="C91" s="962" t="s">
        <v>122</v>
      </c>
      <c r="D91" s="973"/>
      <c r="E91" s="458" t="s">
        <v>2011</v>
      </c>
      <c r="F91" s="458" t="s">
        <v>2012</v>
      </c>
      <c r="G91" s="458" t="s">
        <v>2013</v>
      </c>
      <c r="H91" s="458" t="s">
        <v>2014</v>
      </c>
      <c r="I91" s="458" t="s">
        <v>2015</v>
      </c>
      <c r="J91" s="458" t="s">
        <v>2016</v>
      </c>
    </row>
    <row r="92" spans="2:10">
      <c r="B92" s="1592"/>
      <c r="C92" s="962" t="s">
        <v>81</v>
      </c>
      <c r="D92" s="976"/>
      <c r="E92" s="960" t="s">
        <v>2017</v>
      </c>
      <c r="F92" s="960" t="s">
        <v>2018</v>
      </c>
      <c r="G92" s="960" t="s">
        <v>2019</v>
      </c>
      <c r="H92" s="960" t="s">
        <v>2020</v>
      </c>
      <c r="I92" s="960" t="s">
        <v>2021</v>
      </c>
      <c r="J92" s="960" t="s">
        <v>2022</v>
      </c>
    </row>
    <row r="93" spans="2:10" ht="12.75" customHeight="1">
      <c r="B93" s="1592"/>
      <c r="C93" s="962" t="s">
        <v>82</v>
      </c>
      <c r="D93" s="977"/>
      <c r="E93" s="458" t="s">
        <v>2023</v>
      </c>
      <c r="F93" s="458" t="s">
        <v>2024</v>
      </c>
      <c r="G93" s="458" t="s">
        <v>2025</v>
      </c>
      <c r="H93" s="458" t="s">
        <v>2026</v>
      </c>
      <c r="I93" s="458" t="s">
        <v>2027</v>
      </c>
      <c r="J93" s="458" t="s">
        <v>2028</v>
      </c>
    </row>
    <row r="94" spans="2:10">
      <c r="B94" s="1592"/>
      <c r="C94" s="1278" t="s">
        <v>83</v>
      </c>
      <c r="D94" s="708"/>
      <c r="E94" s="11" t="s">
        <v>2029</v>
      </c>
      <c r="F94" s="11" t="s">
        <v>2030</v>
      </c>
      <c r="G94" s="1325"/>
      <c r="H94" s="1325"/>
      <c r="I94" s="11" t="s">
        <v>2031</v>
      </c>
      <c r="J94" s="11" t="s">
        <v>2032</v>
      </c>
    </row>
    <row r="95" spans="2:10">
      <c r="B95" s="1592"/>
      <c r="C95" s="962" t="s">
        <v>1867</v>
      </c>
      <c r="D95" s="970"/>
      <c r="E95" s="960" t="s">
        <v>2033</v>
      </c>
      <c r="F95" s="960" t="s">
        <v>2034</v>
      </c>
      <c r="G95" s="1325"/>
      <c r="H95" s="1325"/>
      <c r="I95" s="960" t="s">
        <v>2035</v>
      </c>
      <c r="J95" s="960" t="s">
        <v>2036</v>
      </c>
    </row>
    <row r="96" spans="2:10">
      <c r="B96" s="1592"/>
      <c r="C96" s="962" t="s">
        <v>88</v>
      </c>
      <c r="D96" s="961"/>
      <c r="E96" s="960" t="s">
        <v>2037</v>
      </c>
      <c r="F96" s="960" t="s">
        <v>2038</v>
      </c>
      <c r="G96" s="1325"/>
      <c r="H96" s="1325"/>
      <c r="I96" s="960" t="s">
        <v>2039</v>
      </c>
      <c r="J96" s="960" t="s">
        <v>2040</v>
      </c>
    </row>
    <row r="97" spans="1:11">
      <c r="B97" s="1592"/>
      <c r="C97" s="962" t="s">
        <v>84</v>
      </c>
      <c r="D97" s="961"/>
      <c r="E97" s="458" t="s">
        <v>2041</v>
      </c>
      <c r="F97" s="458" t="s">
        <v>2042</v>
      </c>
      <c r="G97" s="1325"/>
      <c r="H97" s="1325"/>
      <c r="I97" s="458" t="s">
        <v>2043</v>
      </c>
      <c r="J97" s="458" t="s">
        <v>2044</v>
      </c>
    </row>
    <row r="98" spans="1:11">
      <c r="B98" s="1592"/>
      <c r="C98" s="962" t="s">
        <v>86</v>
      </c>
      <c r="D98" s="961"/>
      <c r="E98" s="960" t="s">
        <v>2045</v>
      </c>
      <c r="F98" s="960" t="s">
        <v>2046</v>
      </c>
      <c r="G98" s="1325"/>
      <c r="H98" s="1325"/>
      <c r="I98" s="960" t="s">
        <v>2047</v>
      </c>
      <c r="J98" s="960" t="s">
        <v>2048</v>
      </c>
    </row>
    <row r="99" spans="1:11">
      <c r="B99" s="1592"/>
      <c r="C99" s="962" t="s">
        <v>90</v>
      </c>
      <c r="D99" s="961"/>
      <c r="E99" s="960" t="s">
        <v>2049</v>
      </c>
      <c r="F99" s="960" t="s">
        <v>2050</v>
      </c>
      <c r="G99" s="1325"/>
      <c r="H99" s="1325"/>
      <c r="I99" s="960" t="s">
        <v>2051</v>
      </c>
      <c r="J99" s="960" t="s">
        <v>2052</v>
      </c>
    </row>
    <row r="100" spans="1:11">
      <c r="B100" s="1592"/>
      <c r="C100" s="962" t="s">
        <v>1884</v>
      </c>
      <c r="D100" s="961"/>
      <c r="E100" s="960" t="s">
        <v>2053</v>
      </c>
      <c r="F100" s="960" t="s">
        <v>2054</v>
      </c>
      <c r="G100" s="960" t="s">
        <v>2055</v>
      </c>
      <c r="H100" s="960" t="s">
        <v>2056</v>
      </c>
      <c r="I100" s="960" t="s">
        <v>2057</v>
      </c>
      <c r="J100" s="960" t="s">
        <v>2058</v>
      </c>
    </row>
    <row r="101" spans="1:11">
      <c r="B101" s="1592"/>
      <c r="C101" s="962" t="s">
        <v>126</v>
      </c>
      <c r="D101" s="964"/>
      <c r="E101" s="960" t="s">
        <v>2059</v>
      </c>
      <c r="F101" s="960" t="s">
        <v>2060</v>
      </c>
      <c r="G101" s="960" t="s">
        <v>2061</v>
      </c>
      <c r="H101" s="960" t="s">
        <v>2062</v>
      </c>
      <c r="I101" s="960" t="s">
        <v>2063</v>
      </c>
      <c r="J101" s="960" t="s">
        <v>2064</v>
      </c>
    </row>
    <row r="102" spans="1:11">
      <c r="B102" s="1592"/>
      <c r="C102" s="968" t="s">
        <v>1897</v>
      </c>
      <c r="D102" s="969"/>
      <c r="E102" s="960" t="s">
        <v>2065</v>
      </c>
      <c r="F102" s="960" t="s">
        <v>2066</v>
      </c>
      <c r="G102" s="960" t="s">
        <v>2067</v>
      </c>
      <c r="H102" s="960" t="s">
        <v>2068</v>
      </c>
      <c r="I102" s="960" t="s">
        <v>2069</v>
      </c>
      <c r="J102" s="960" t="s">
        <v>2070</v>
      </c>
    </row>
    <row r="103" spans="1:11">
      <c r="B103" s="533" t="s">
        <v>1904</v>
      </c>
      <c r="C103" s="967"/>
      <c r="D103" s="966"/>
      <c r="E103" s="1325"/>
      <c r="F103" s="1325"/>
      <c r="G103" s="1325"/>
      <c r="H103" s="1325"/>
      <c r="I103" s="1325"/>
      <c r="J103" s="1325"/>
    </row>
    <row r="104" spans="1:11">
      <c r="B104" s="1581" t="s">
        <v>315</v>
      </c>
      <c r="C104" s="1582"/>
      <c r="D104" s="1583"/>
      <c r="E104" s="1325"/>
      <c r="F104" s="1325"/>
      <c r="G104" s="1325"/>
      <c r="H104" s="1325"/>
      <c r="I104" s="1325"/>
      <c r="J104" s="1325"/>
    </row>
    <row r="105" spans="1:11" ht="15" customHeight="1">
      <c r="B105" s="1584" t="s">
        <v>1910</v>
      </c>
      <c r="C105" s="1585"/>
      <c r="D105" s="961"/>
      <c r="E105" s="960" t="s">
        <v>2071</v>
      </c>
      <c r="F105" s="960" t="s">
        <v>2072</v>
      </c>
      <c r="G105" s="960" t="s">
        <v>2073</v>
      </c>
      <c r="H105" s="960" t="s">
        <v>2074</v>
      </c>
      <c r="I105" s="960" t="s">
        <v>2075</v>
      </c>
      <c r="J105" s="960" t="s">
        <v>2076</v>
      </c>
    </row>
    <row r="106" spans="1:11" ht="12.75" customHeight="1">
      <c r="B106" s="533" t="s">
        <v>2077</v>
      </c>
      <c r="C106" s="967"/>
      <c r="D106" s="967"/>
      <c r="E106" s="368"/>
      <c r="F106" s="368"/>
      <c r="G106" s="368"/>
      <c r="H106" s="368"/>
      <c r="I106" s="370"/>
      <c r="J106" s="11" t="s">
        <v>2078</v>
      </c>
      <c r="K106" s="7" t="s">
        <v>210</v>
      </c>
    </row>
    <row r="107" spans="1:11" ht="6.75" customHeight="1">
      <c r="J107" s="368"/>
    </row>
    <row r="108" spans="1:11" ht="25.5" customHeight="1">
      <c r="A108" s="1590" t="s">
        <v>2079</v>
      </c>
      <c r="B108" s="1590"/>
      <c r="C108" s="1590"/>
      <c r="D108" s="1590"/>
      <c r="E108" s="66"/>
      <c r="F108" s="66"/>
      <c r="G108" s="66"/>
      <c r="I108" s="4" t="str">
        <f>CONCATENATE(K29," + ",$K$106)</f>
        <v>G + H</v>
      </c>
      <c r="J108" s="11" t="s">
        <v>2080</v>
      </c>
      <c r="K108" s="7" t="s">
        <v>213</v>
      </c>
    </row>
    <row r="110" spans="1:11" ht="15">
      <c r="A110" s="59" t="s">
        <v>1918</v>
      </c>
      <c r="B110" s="59"/>
    </row>
    <row r="112" spans="1:11">
      <c r="A112" s="17" t="s">
        <v>2081</v>
      </c>
    </row>
    <row r="114" spans="2:10" ht="34.65" customHeight="1">
      <c r="B114" s="1578" t="s">
        <v>2082</v>
      </c>
      <c r="C114" s="1579"/>
      <c r="D114" s="1580"/>
      <c r="E114" s="60" t="s">
        <v>1790</v>
      </c>
      <c r="F114" s="60" t="s">
        <v>1791</v>
      </c>
      <c r="G114" s="60" t="s">
        <v>1792</v>
      </c>
      <c r="H114" s="60" t="s">
        <v>1793</v>
      </c>
      <c r="I114" s="60" t="s">
        <v>1794</v>
      </c>
      <c r="J114" s="60" t="s">
        <v>1920</v>
      </c>
    </row>
    <row r="115" spans="2:10" ht="12.75" customHeight="1">
      <c r="B115" s="1576" t="s">
        <v>559</v>
      </c>
      <c r="C115" s="980" t="s">
        <v>65</v>
      </c>
      <c r="D115" s="925"/>
      <c r="E115" s="458" t="s">
        <v>2083</v>
      </c>
      <c r="F115" s="458" t="s">
        <v>2084</v>
      </c>
      <c r="G115" s="458" t="s">
        <v>2085</v>
      </c>
      <c r="H115" s="458" t="s">
        <v>2086</v>
      </c>
      <c r="I115" s="458" t="s">
        <v>2087</v>
      </c>
      <c r="J115" s="458" t="s">
        <v>2088</v>
      </c>
    </row>
    <row r="116" spans="2:10">
      <c r="B116" s="1577"/>
      <c r="C116" s="962" t="s">
        <v>102</v>
      </c>
      <c r="D116" s="973"/>
      <c r="E116" s="960" t="s">
        <v>2089</v>
      </c>
      <c r="F116" s="960" t="s">
        <v>2090</v>
      </c>
      <c r="G116" s="960" t="s">
        <v>2091</v>
      </c>
      <c r="H116" s="960" t="s">
        <v>2092</v>
      </c>
      <c r="I116" s="960" t="s">
        <v>2093</v>
      </c>
      <c r="J116" s="960" t="s">
        <v>2094</v>
      </c>
    </row>
    <row r="117" spans="2:10">
      <c r="B117" s="1577"/>
      <c r="C117" s="962" t="s">
        <v>294</v>
      </c>
      <c r="D117" s="973"/>
      <c r="E117" s="960" t="s">
        <v>2095</v>
      </c>
      <c r="F117" s="960" t="s">
        <v>2096</v>
      </c>
      <c r="G117" s="960" t="s">
        <v>2097</v>
      </c>
      <c r="H117" s="960" t="s">
        <v>2098</v>
      </c>
      <c r="I117" s="960" t="s">
        <v>2099</v>
      </c>
      <c r="J117" s="960" t="s">
        <v>2100</v>
      </c>
    </row>
    <row r="118" spans="2:10">
      <c r="B118" s="1577"/>
      <c r="C118" s="962" t="s">
        <v>295</v>
      </c>
      <c r="D118" s="973"/>
      <c r="E118" s="458" t="s">
        <v>2101</v>
      </c>
      <c r="F118" s="458" t="s">
        <v>2102</v>
      </c>
      <c r="G118" s="458" t="s">
        <v>2103</v>
      </c>
      <c r="H118" s="458" t="s">
        <v>2104</v>
      </c>
      <c r="I118" s="458" t="s">
        <v>2105</v>
      </c>
      <c r="J118" s="458" t="s">
        <v>2106</v>
      </c>
    </row>
    <row r="119" spans="2:10">
      <c r="B119" s="1577"/>
      <c r="C119" s="962" t="s">
        <v>69</v>
      </c>
      <c r="D119" s="973"/>
      <c r="E119" s="960" t="s">
        <v>2107</v>
      </c>
      <c r="F119" s="960" t="s">
        <v>2108</v>
      </c>
      <c r="G119" s="1325"/>
      <c r="H119" s="1325"/>
      <c r="I119" s="960" t="s">
        <v>2109</v>
      </c>
      <c r="J119" s="960" t="s">
        <v>2110</v>
      </c>
    </row>
    <row r="120" spans="2:10">
      <c r="B120" s="1577"/>
      <c r="C120" s="962" t="s">
        <v>1812</v>
      </c>
      <c r="D120" s="973"/>
      <c r="E120" s="960" t="s">
        <v>2111</v>
      </c>
      <c r="F120" s="960" t="s">
        <v>2112</v>
      </c>
      <c r="G120" s="960" t="s">
        <v>2113</v>
      </c>
      <c r="H120" s="960" t="s">
        <v>2114</v>
      </c>
      <c r="I120" s="960" t="s">
        <v>2115</v>
      </c>
      <c r="J120" s="960" t="s">
        <v>2116</v>
      </c>
    </row>
    <row r="121" spans="2:10" ht="12.6" customHeight="1">
      <c r="B121" s="1577"/>
      <c r="C121" s="962" t="s">
        <v>71</v>
      </c>
      <c r="D121" s="973"/>
      <c r="E121" s="458" t="s">
        <v>2117</v>
      </c>
      <c r="F121" s="458" t="s">
        <v>2118</v>
      </c>
      <c r="G121" s="458" t="s">
        <v>2119</v>
      </c>
      <c r="H121" s="458" t="s">
        <v>2120</v>
      </c>
      <c r="I121" s="458" t="s">
        <v>2121</v>
      </c>
      <c r="J121" s="458" t="s">
        <v>2122</v>
      </c>
    </row>
    <row r="122" spans="2:10">
      <c r="B122" s="1577"/>
      <c r="C122" s="962" t="s">
        <v>72</v>
      </c>
      <c r="D122" s="973"/>
      <c r="E122" s="960" t="s">
        <v>2123</v>
      </c>
      <c r="F122" s="960" t="s">
        <v>2124</v>
      </c>
      <c r="G122" s="960" t="s">
        <v>2125</v>
      </c>
      <c r="H122" s="960" t="s">
        <v>2126</v>
      </c>
      <c r="I122" s="960" t="s">
        <v>2127</v>
      </c>
      <c r="J122" s="960" t="s">
        <v>2128</v>
      </c>
    </row>
    <row r="123" spans="2:10">
      <c r="B123" s="1577"/>
      <c r="C123" s="463" t="s">
        <v>108</v>
      </c>
      <c r="D123" s="707"/>
      <c r="E123" s="11" t="s">
        <v>2129</v>
      </c>
      <c r="F123" s="11" t="s">
        <v>2130</v>
      </c>
      <c r="G123" s="11" t="s">
        <v>2131</v>
      </c>
      <c r="H123" s="11" t="s">
        <v>2132</v>
      </c>
      <c r="I123" s="11" t="s">
        <v>2133</v>
      </c>
      <c r="J123" s="11" t="s">
        <v>2134</v>
      </c>
    </row>
    <row r="124" spans="2:10">
      <c r="B124" s="1577"/>
      <c r="C124" s="962" t="s">
        <v>1825</v>
      </c>
      <c r="D124" s="707"/>
      <c r="E124" s="11" t="s">
        <v>2135</v>
      </c>
      <c r="F124" s="11" t="s">
        <v>2136</v>
      </c>
      <c r="G124" s="369" t="s">
        <v>2137</v>
      </c>
      <c r="H124" s="11" t="s">
        <v>2138</v>
      </c>
      <c r="I124" s="11" t="s">
        <v>2139</v>
      </c>
      <c r="J124" s="11" t="s">
        <v>2140</v>
      </c>
    </row>
    <row r="125" spans="2:10">
      <c r="B125" s="1577"/>
      <c r="C125" s="962" t="s">
        <v>297</v>
      </c>
      <c r="D125" s="973"/>
      <c r="E125" s="960" t="s">
        <v>2141</v>
      </c>
      <c r="F125" s="960" t="s">
        <v>2142</v>
      </c>
      <c r="G125" s="1325"/>
      <c r="H125" s="1325"/>
      <c r="I125" s="960" t="s">
        <v>2143</v>
      </c>
      <c r="J125" s="960" t="s">
        <v>2144</v>
      </c>
    </row>
    <row r="126" spans="2:10" ht="13.5" customHeight="1">
      <c r="B126" s="1577"/>
      <c r="C126" s="962" t="s">
        <v>298</v>
      </c>
      <c r="D126" s="973"/>
      <c r="E126" s="960" t="s">
        <v>2145</v>
      </c>
      <c r="F126" s="960" t="s">
        <v>2146</v>
      </c>
      <c r="G126" s="1325"/>
      <c r="H126" s="1325"/>
      <c r="I126" s="960" t="s">
        <v>2147</v>
      </c>
      <c r="J126" s="960" t="s">
        <v>2148</v>
      </c>
    </row>
    <row r="127" spans="2:10" ht="13.5" customHeight="1">
      <c r="B127" s="1577"/>
      <c r="C127" s="962" t="s">
        <v>299</v>
      </c>
      <c r="D127" s="973"/>
      <c r="E127" s="960" t="s">
        <v>2149</v>
      </c>
      <c r="F127" s="960" t="s">
        <v>2150</v>
      </c>
      <c r="G127" s="1325"/>
      <c r="H127" s="1325"/>
      <c r="I127" s="960" t="s">
        <v>2151</v>
      </c>
      <c r="J127" s="960" t="s">
        <v>2152</v>
      </c>
    </row>
    <row r="128" spans="2:10" ht="13.5" customHeight="1">
      <c r="B128" s="1577"/>
      <c r="C128" s="962" t="s">
        <v>114</v>
      </c>
      <c r="D128" s="973"/>
      <c r="E128" s="960" t="s">
        <v>2153</v>
      </c>
      <c r="F128" s="960" t="s">
        <v>2154</v>
      </c>
      <c r="G128" s="1325"/>
      <c r="H128" s="1325"/>
      <c r="I128" s="960" t="s">
        <v>2155</v>
      </c>
      <c r="J128" s="960" t="s">
        <v>2156</v>
      </c>
    </row>
    <row r="129" spans="2:11" ht="13.5" customHeight="1">
      <c r="B129" s="1577"/>
      <c r="C129" s="962" t="s">
        <v>115</v>
      </c>
      <c r="D129" s="973"/>
      <c r="E129" s="960" t="s">
        <v>2157</v>
      </c>
      <c r="F129" s="960" t="s">
        <v>2158</v>
      </c>
      <c r="G129" s="1325"/>
      <c r="H129" s="1325"/>
      <c r="I129" s="960" t="s">
        <v>2159</v>
      </c>
      <c r="J129" s="960" t="s">
        <v>2160</v>
      </c>
    </row>
    <row r="130" spans="2:11" ht="13.5" customHeight="1">
      <c r="B130" s="1577"/>
      <c r="C130" s="962" t="s">
        <v>76</v>
      </c>
      <c r="D130" s="973"/>
      <c r="E130" s="1325"/>
      <c r="F130" s="1325"/>
      <c r="G130" s="1325"/>
      <c r="H130" s="1325"/>
      <c r="I130" s="1325"/>
      <c r="J130" s="1325"/>
    </row>
    <row r="131" spans="2:11" ht="13.5" customHeight="1">
      <c r="B131" s="1577"/>
      <c r="C131" s="962" t="s">
        <v>77</v>
      </c>
      <c r="D131" s="973"/>
      <c r="E131" s="458" t="s">
        <v>2161</v>
      </c>
      <c r="F131" s="458" t="s">
        <v>2162</v>
      </c>
      <c r="G131" s="1325"/>
      <c r="H131" s="1325"/>
      <c r="I131" s="458" t="s">
        <v>2163</v>
      </c>
      <c r="J131" s="458" t="s">
        <v>2164</v>
      </c>
    </row>
    <row r="132" spans="2:11" ht="13.5" customHeight="1">
      <c r="B132" s="1577"/>
      <c r="C132" s="962" t="s">
        <v>78</v>
      </c>
      <c r="D132" s="973"/>
      <c r="E132" s="960" t="s">
        <v>2165</v>
      </c>
      <c r="F132" s="960" t="s">
        <v>2166</v>
      </c>
      <c r="G132" s="1325"/>
      <c r="H132" s="1325"/>
      <c r="I132" s="960" t="s">
        <v>2167</v>
      </c>
      <c r="J132" s="960" t="s">
        <v>2168</v>
      </c>
    </row>
    <row r="133" spans="2:11" ht="13.5" customHeight="1">
      <c r="B133" s="1577"/>
      <c r="C133" s="962" t="s">
        <v>79</v>
      </c>
      <c r="D133" s="973"/>
      <c r="E133" s="960" t="s">
        <v>2169</v>
      </c>
      <c r="F133" s="960" t="s">
        <v>2170</v>
      </c>
      <c r="G133" s="1325"/>
      <c r="H133" s="1325"/>
      <c r="I133" s="960" t="s">
        <v>2171</v>
      </c>
      <c r="J133" s="960" t="s">
        <v>2172</v>
      </c>
    </row>
    <row r="134" spans="2:11" ht="13.5" customHeight="1">
      <c r="B134" s="1577"/>
      <c r="C134" s="962" t="s">
        <v>122</v>
      </c>
      <c r="D134" s="973"/>
      <c r="E134" s="458" t="s">
        <v>2173</v>
      </c>
      <c r="F134" s="458" t="s">
        <v>2174</v>
      </c>
      <c r="G134" s="458" t="s">
        <v>2175</v>
      </c>
      <c r="H134" s="458" t="s">
        <v>2176</v>
      </c>
      <c r="I134" s="458" t="s">
        <v>2177</v>
      </c>
      <c r="J134" s="458" t="s">
        <v>2178</v>
      </c>
    </row>
    <row r="135" spans="2:11">
      <c r="B135" s="1577"/>
      <c r="C135" s="962" t="s">
        <v>81</v>
      </c>
      <c r="D135" s="976"/>
      <c r="E135" s="960" t="s">
        <v>2179</v>
      </c>
      <c r="F135" s="960" t="s">
        <v>2180</v>
      </c>
      <c r="G135" s="960" t="s">
        <v>2181</v>
      </c>
      <c r="H135" s="960" t="s">
        <v>2182</v>
      </c>
      <c r="I135" s="960" t="s">
        <v>2183</v>
      </c>
      <c r="J135" s="960" t="s">
        <v>2184</v>
      </c>
    </row>
    <row r="136" spans="2:11">
      <c r="B136" s="1577"/>
      <c r="C136" s="460" t="s">
        <v>82</v>
      </c>
      <c r="D136" s="977"/>
      <c r="E136" s="458" t="s">
        <v>2185</v>
      </c>
      <c r="F136" s="458" t="s">
        <v>2186</v>
      </c>
      <c r="G136" s="458" t="s">
        <v>2187</v>
      </c>
      <c r="H136" s="458" t="s">
        <v>2188</v>
      </c>
      <c r="I136" s="458" t="s">
        <v>2189</v>
      </c>
      <c r="J136" s="458" t="s">
        <v>2190</v>
      </c>
    </row>
    <row r="137" spans="2:11">
      <c r="B137" s="1577"/>
      <c r="C137" s="1278" t="s">
        <v>83</v>
      </c>
      <c r="D137" s="973"/>
      <c r="E137" s="458" t="s">
        <v>2191</v>
      </c>
      <c r="F137" s="458" t="s">
        <v>2192</v>
      </c>
      <c r="G137" s="1325"/>
      <c r="H137" s="1325"/>
      <c r="I137" s="458" t="s">
        <v>2193</v>
      </c>
      <c r="J137" s="458" t="s">
        <v>2194</v>
      </c>
    </row>
    <row r="138" spans="2:11">
      <c r="B138" s="1577"/>
      <c r="C138" s="962" t="s">
        <v>1867</v>
      </c>
      <c r="D138" s="706"/>
      <c r="E138" s="960" t="s">
        <v>2195</v>
      </c>
      <c r="F138" s="960" t="s">
        <v>2196</v>
      </c>
      <c r="G138" s="1325"/>
      <c r="H138" s="1325"/>
      <c r="I138" s="960" t="s">
        <v>2197</v>
      </c>
      <c r="J138" s="960" t="s">
        <v>2198</v>
      </c>
      <c r="K138" s="375"/>
    </row>
    <row r="139" spans="2:11">
      <c r="B139" s="1577"/>
      <c r="C139" s="460" t="s">
        <v>88</v>
      </c>
      <c r="D139" s="961"/>
      <c r="E139" s="960" t="s">
        <v>2199</v>
      </c>
      <c r="F139" s="960" t="s">
        <v>2200</v>
      </c>
      <c r="G139" s="1325"/>
      <c r="H139" s="1325"/>
      <c r="I139" s="960" t="s">
        <v>2201</v>
      </c>
      <c r="J139" s="960" t="s">
        <v>2202</v>
      </c>
    </row>
    <row r="140" spans="2:11">
      <c r="B140" s="1577"/>
      <c r="C140" s="962" t="s">
        <v>84</v>
      </c>
      <c r="D140" s="704"/>
      <c r="E140" s="458" t="s">
        <v>2203</v>
      </c>
      <c r="F140" s="458" t="s">
        <v>2204</v>
      </c>
      <c r="G140" s="1325"/>
      <c r="H140" s="1325"/>
      <c r="I140" s="458" t="s">
        <v>2205</v>
      </c>
      <c r="J140" s="458" t="s">
        <v>2206</v>
      </c>
      <c r="K140" s="453"/>
    </row>
    <row r="141" spans="2:11" ht="12.75" customHeight="1">
      <c r="B141" s="1577"/>
      <c r="C141" s="962" t="s">
        <v>86</v>
      </c>
      <c r="D141" s="705"/>
      <c r="E141" s="960" t="s">
        <v>2207</v>
      </c>
      <c r="F141" s="960" t="s">
        <v>2208</v>
      </c>
      <c r="G141" s="1325"/>
      <c r="H141" s="1325"/>
      <c r="I141" s="960" t="s">
        <v>2209</v>
      </c>
      <c r="J141" s="960" t="s">
        <v>2210</v>
      </c>
      <c r="K141" s="375"/>
    </row>
    <row r="142" spans="2:11">
      <c r="B142" s="1577"/>
      <c r="C142" s="962" t="s">
        <v>90</v>
      </c>
      <c r="D142" s="961"/>
      <c r="E142" s="960" t="s">
        <v>2211</v>
      </c>
      <c r="F142" s="960" t="s">
        <v>2212</v>
      </c>
      <c r="G142" s="1325"/>
      <c r="H142" s="1325"/>
      <c r="I142" s="960" t="s">
        <v>2213</v>
      </c>
      <c r="J142" s="960" t="s">
        <v>2214</v>
      </c>
    </row>
    <row r="143" spans="2:11" ht="12.75" customHeight="1">
      <c r="B143" s="1577"/>
      <c r="C143" s="962" t="s">
        <v>1884</v>
      </c>
      <c r="D143" s="705"/>
      <c r="E143" s="960" t="s">
        <v>2215</v>
      </c>
      <c r="F143" s="960" t="s">
        <v>2216</v>
      </c>
      <c r="G143" s="960" t="s">
        <v>2217</v>
      </c>
      <c r="H143" s="960" t="s">
        <v>2218</v>
      </c>
      <c r="I143" s="960" t="s">
        <v>2219</v>
      </c>
      <c r="J143" s="960" t="s">
        <v>2220</v>
      </c>
    </row>
    <row r="144" spans="2:11" ht="12.75" customHeight="1">
      <c r="B144" s="1577"/>
      <c r="C144" s="962" t="s">
        <v>126</v>
      </c>
      <c r="D144" s="964"/>
      <c r="E144" s="960" t="s">
        <v>2221</v>
      </c>
      <c r="F144" s="960" t="s">
        <v>2222</v>
      </c>
      <c r="G144" s="960" t="s">
        <v>2223</v>
      </c>
      <c r="H144" s="960" t="s">
        <v>2224</v>
      </c>
      <c r="I144" s="960" t="s">
        <v>2225</v>
      </c>
      <c r="J144" s="960" t="s">
        <v>2226</v>
      </c>
    </row>
    <row r="145" spans="1:11" ht="12.75" customHeight="1">
      <c r="B145" s="1577"/>
      <c r="C145" s="968" t="s">
        <v>1897</v>
      </c>
      <c r="D145" s="969"/>
      <c r="E145" s="960" t="s">
        <v>2227</v>
      </c>
      <c r="F145" s="960" t="s">
        <v>2228</v>
      </c>
      <c r="G145" s="960" t="s">
        <v>2229</v>
      </c>
      <c r="H145" s="960" t="s">
        <v>2230</v>
      </c>
      <c r="I145" s="960" t="s">
        <v>2231</v>
      </c>
      <c r="J145" s="960" t="s">
        <v>2232</v>
      </c>
    </row>
    <row r="146" spans="1:11" ht="12.75" customHeight="1">
      <c r="B146" s="533" t="s">
        <v>1904</v>
      </c>
      <c r="C146" s="967"/>
      <c r="D146" s="966"/>
      <c r="E146" s="63"/>
      <c r="F146" s="62"/>
      <c r="G146" s="30"/>
      <c r="H146" s="30"/>
      <c r="I146" s="30"/>
      <c r="J146" s="30"/>
    </row>
    <row r="147" spans="1:11" ht="12.75" customHeight="1">
      <c r="B147" s="1581" t="s">
        <v>315</v>
      </c>
      <c r="C147" s="1582"/>
      <c r="D147" s="1583"/>
      <c r="E147" s="30"/>
      <c r="F147" s="30"/>
      <c r="G147" s="30"/>
      <c r="H147" s="30"/>
      <c r="I147" s="30"/>
      <c r="J147" s="30"/>
    </row>
    <row r="148" spans="1:11">
      <c r="A148" s="17" t="s">
        <v>2233</v>
      </c>
      <c r="B148" s="17"/>
      <c r="C148" s="421"/>
      <c r="D148" s="421"/>
      <c r="E148" s="421"/>
      <c r="F148" s="421"/>
      <c r="G148" s="421"/>
      <c r="H148" s="421"/>
      <c r="I148" s="64"/>
      <c r="J148" s="11" t="s">
        <v>2234</v>
      </c>
      <c r="K148" s="7" t="s">
        <v>216</v>
      </c>
    </row>
    <row r="150" spans="1:11">
      <c r="A150" s="7" t="s">
        <v>2235</v>
      </c>
      <c r="I150" s="4" t="str">
        <f>CONCATENATE($K$108," - ",$K$148)</f>
        <v>I - J</v>
      </c>
      <c r="J150" s="11" t="s">
        <v>2236</v>
      </c>
      <c r="K150" s="7" t="s">
        <v>219</v>
      </c>
    </row>
    <row r="151" spans="1:11" ht="6" customHeight="1">
      <c r="A151" s="7"/>
    </row>
    <row r="152" spans="1:11" ht="12.6">
      <c r="A152" s="6" t="s">
        <v>2237</v>
      </c>
      <c r="B152" s="65"/>
    </row>
    <row r="153" spans="1:11">
      <c r="A153" s="7" t="s">
        <v>2238</v>
      </c>
    </row>
    <row r="154" spans="1:11">
      <c r="A154" s="7" t="s">
        <v>2239</v>
      </c>
      <c r="J154" s="11" t="s">
        <v>2240</v>
      </c>
      <c r="K154" s="7" t="s">
        <v>334</v>
      </c>
    </row>
    <row r="155" spans="1:11" ht="12.75" customHeight="1">
      <c r="A155" s="7"/>
    </row>
    <row r="156" spans="1:11" ht="12.6">
      <c r="A156" s="6" t="s">
        <v>2241</v>
      </c>
      <c r="B156" s="65"/>
      <c r="I156" s="4"/>
    </row>
    <row r="157" spans="1:11">
      <c r="A157" s="7" t="s">
        <v>2242</v>
      </c>
      <c r="B157" s="66"/>
      <c r="C157" s="66"/>
      <c r="D157" s="66"/>
      <c r="E157" s="66"/>
      <c r="F157" s="66"/>
      <c r="G157" s="66"/>
      <c r="I157" s="4" t="str">
        <f>CONCATENATE("-1 x ",$K$150)</f>
        <v>-1 x K</v>
      </c>
      <c r="J157" s="11" t="s">
        <v>2243</v>
      </c>
      <c r="K157" s="7" t="s">
        <v>337</v>
      </c>
    </row>
    <row r="158" spans="1:11">
      <c r="I158" s="4"/>
    </row>
    <row r="159" spans="1:11">
      <c r="A159" s="373"/>
    </row>
  </sheetData>
  <sheetProtection formatColumns="0" formatRows="0"/>
  <customSheetViews>
    <customSheetView guid="{322AC775-AF01-45AA-8A10-37DBB67FD782}" scale="97" showPageBreaks="1" view="pageBreakPreview">
      <selection activeCell="H31" sqref="H31"/>
      <rowBreaks count="3" manualBreakCount="3">
        <brk id="29" max="16383" man="1"/>
        <brk id="73" max="16383" man="1"/>
        <brk id="113" max="16383" man="1"/>
      </rowBreaks>
      <pageMargins left="0" right="0" top="0" bottom="0" header="0" footer="0"/>
      <printOptions horizontalCentered="1"/>
      <pageSetup scale="78" fitToWidth="0"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0">
    <mergeCell ref="B115:B145"/>
    <mergeCell ref="B31:D31"/>
    <mergeCell ref="B147:D147"/>
    <mergeCell ref="B63:D63"/>
    <mergeCell ref="B64:D64"/>
    <mergeCell ref="B104:D104"/>
    <mergeCell ref="A108:D108"/>
    <mergeCell ref="B114:D114"/>
    <mergeCell ref="B71:D71"/>
    <mergeCell ref="B65:C65"/>
    <mergeCell ref="B32:B62"/>
    <mergeCell ref="B105:C105"/>
    <mergeCell ref="B72:B102"/>
    <mergeCell ref="A14:I14"/>
    <mergeCell ref="A6:I6"/>
    <mergeCell ref="A12:I12"/>
    <mergeCell ref="A7:I7"/>
    <mergeCell ref="A2:C2"/>
    <mergeCell ref="A8:I8"/>
    <mergeCell ref="A13:I13"/>
  </mergeCells>
  <phoneticPr fontId="133" type="noConversion"/>
  <hyperlinks>
    <hyperlink ref="A2" location="'Schedule Listing '!A1" display="Return to Schedule Listing" xr:uid="{00000000-0004-0000-0E00-000000000000}"/>
  </hyperlinks>
  <printOptions horizontalCentered="1"/>
  <pageMargins left="0.47244094488188981" right="0.35433070866141736" top="0.74803149606299213" bottom="0.51181102362204722" header="0.31496062992125984" footer="0.31496062992125984"/>
  <pageSetup scale="78" fitToWidth="0"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3" manualBreakCount="3">
    <brk id="24" max="16383" man="1"/>
    <brk id="67" max="16383" man="1"/>
    <brk id="10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20"/>
  <sheetViews>
    <sheetView showGridLines="0" topLeftCell="A75" zoomScaleNormal="100" workbookViewId="0">
      <selection activeCell="H106" sqref="H106:H107"/>
    </sheetView>
  </sheetViews>
  <sheetFormatPr defaultColWidth="0" defaultRowHeight="12.3" zeroHeight="1"/>
  <cols>
    <col min="1" max="1" width="58.41796875" style="1" customWidth="1"/>
    <col min="2" max="2" width="7.5234375" style="1" customWidth="1"/>
    <col min="3" max="3" width="1.5234375" style="1" customWidth="1"/>
    <col min="4" max="4" width="7.5234375" style="1" customWidth="1"/>
    <col min="5" max="5" width="1.5234375" style="1" customWidth="1"/>
    <col min="6" max="6" width="7.5234375" style="1" customWidth="1"/>
    <col min="7" max="7" width="2.5234375" style="1" customWidth="1"/>
    <col min="8" max="8" width="7.5234375" style="1" customWidth="1"/>
    <col min="9" max="9" width="2.5234375" style="1" customWidth="1"/>
    <col min="10" max="10" width="7.5234375" style="1" customWidth="1"/>
    <col min="11" max="11" width="2.5234375" style="1" customWidth="1"/>
    <col min="12" max="12" width="7.5234375" style="1" customWidth="1"/>
    <col min="13" max="13" width="2.5234375" style="1" customWidth="1"/>
    <col min="14" max="14" width="7.5234375" style="1" customWidth="1"/>
    <col min="15" max="15" width="2.5234375" style="1" customWidth="1"/>
    <col min="16" max="16" width="7.5234375" style="1" customWidth="1"/>
    <col min="17" max="17" width="2.41796875" style="1" customWidth="1"/>
    <col min="18" max="18" width="7.5234375" style="1" customWidth="1"/>
    <col min="19" max="19" width="2" style="1" customWidth="1"/>
    <col min="20" max="20" width="7.5234375" style="1" customWidth="1"/>
    <col min="21" max="21" width="2.41796875" style="1" customWidth="1"/>
    <col min="22" max="22" width="7.5234375" style="1" customWidth="1"/>
    <col min="23" max="23" width="2.41796875" style="1" customWidth="1"/>
    <col min="24" max="24" width="7" style="1" customWidth="1"/>
    <col min="25" max="25" width="3.5234375" style="1" customWidth="1"/>
    <col min="26" max="26" width="1.41796875" style="1" customWidth="1"/>
    <col min="27" max="16384" width="9.41796875" style="1" hidden="1"/>
  </cols>
  <sheetData>
    <row r="1" spans="1:26" ht="15">
      <c r="A1" s="900" t="s">
        <v>2244</v>
      </c>
      <c r="B1" s="709"/>
      <c r="C1" s="709"/>
      <c r="D1" s="709"/>
      <c r="E1" s="709"/>
      <c r="F1" s="709"/>
      <c r="G1" s="709"/>
      <c r="H1" s="709"/>
      <c r="I1" s="709"/>
      <c r="J1" s="709"/>
      <c r="K1" s="709"/>
      <c r="L1" s="709"/>
      <c r="M1" s="709"/>
      <c r="N1" s="709"/>
      <c r="O1" s="319"/>
      <c r="P1" s="319"/>
      <c r="Q1" s="319"/>
      <c r="R1" s="319"/>
      <c r="S1" s="319"/>
      <c r="T1" s="319"/>
      <c r="U1" s="319"/>
      <c r="V1" s="319"/>
      <c r="W1" s="319"/>
      <c r="X1" s="319"/>
      <c r="Y1" s="500">
        <v>43</v>
      </c>
    </row>
    <row r="2" spans="1:26">
      <c r="A2" s="644" t="s">
        <v>137</v>
      </c>
      <c r="D2" s="543"/>
      <c r="E2" s="543"/>
      <c r="F2" s="543"/>
      <c r="G2" s="543"/>
      <c r="H2" s="543"/>
      <c r="I2" s="543"/>
      <c r="J2" s="543"/>
      <c r="K2" s="543"/>
      <c r="L2" s="543"/>
      <c r="M2" s="543"/>
      <c r="N2" s="543"/>
      <c r="O2" s="319"/>
      <c r="P2" s="319"/>
      <c r="Q2" s="319"/>
      <c r="R2" s="319"/>
      <c r="S2" s="319"/>
      <c r="T2" s="319"/>
      <c r="U2" s="319"/>
      <c r="V2" s="319"/>
      <c r="W2" s="319"/>
      <c r="X2" s="319"/>
      <c r="Y2" s="319"/>
    </row>
    <row r="3" spans="1:26" ht="15" customHeight="1">
      <c r="A3" s="754" t="s">
        <v>138</v>
      </c>
      <c r="B3" s="477"/>
      <c r="C3" s="477"/>
      <c r="D3" s="477"/>
      <c r="E3" s="477"/>
      <c r="F3" s="477"/>
      <c r="G3" s="477"/>
      <c r="H3" s="901"/>
      <c r="I3" s="813"/>
      <c r="J3" s="754"/>
      <c r="K3" s="754"/>
      <c r="L3" s="754"/>
      <c r="M3" s="754"/>
      <c r="N3" s="436"/>
      <c r="O3" s="319"/>
      <c r="P3" s="319"/>
      <c r="Q3" s="319"/>
      <c r="R3" s="319"/>
      <c r="S3" s="319"/>
      <c r="T3" s="319"/>
      <c r="U3" s="319"/>
      <c r="V3" s="319"/>
      <c r="W3" s="319"/>
      <c r="X3" s="319"/>
      <c r="Y3" s="319"/>
    </row>
    <row r="4" spans="1:26">
      <c r="A4" s="756" t="s">
        <v>2245</v>
      </c>
      <c r="B4" s="453"/>
      <c r="C4" s="453"/>
      <c r="D4" s="453"/>
      <c r="E4" s="453"/>
      <c r="F4" s="453"/>
      <c r="G4" s="453"/>
      <c r="H4" s="453"/>
      <c r="I4" s="453"/>
      <c r="J4" s="453"/>
      <c r="K4" s="453"/>
      <c r="L4" s="453"/>
      <c r="M4" s="756"/>
      <c r="N4" s="318"/>
      <c r="O4" s="318"/>
      <c r="P4" s="321"/>
      <c r="Q4" s="321"/>
      <c r="R4" s="321"/>
      <c r="S4" s="321"/>
      <c r="T4" s="321"/>
      <c r="U4" s="321"/>
      <c r="V4" s="321"/>
      <c r="W4" s="321"/>
      <c r="X4" s="318"/>
      <c r="Y4" s="318"/>
    </row>
    <row r="5" spans="1:26">
      <c r="A5" s="902"/>
      <c r="B5" s="779"/>
      <c r="C5" s="779"/>
      <c r="D5" s="779"/>
      <c r="E5" s="779"/>
      <c r="F5" s="903" t="s">
        <v>2246</v>
      </c>
      <c r="G5" s="779"/>
      <c r="H5" s="904"/>
      <c r="I5" s="779"/>
      <c r="J5" s="905"/>
      <c r="K5" s="905"/>
      <c r="L5" s="905"/>
      <c r="M5" s="906"/>
      <c r="N5" s="317"/>
      <c r="O5" s="318"/>
      <c r="P5" s="317"/>
      <c r="Q5" s="317"/>
      <c r="R5" s="317"/>
      <c r="S5" s="318"/>
      <c r="T5" s="317"/>
      <c r="U5" s="317"/>
      <c r="V5" s="317"/>
      <c r="W5" s="317"/>
      <c r="X5" s="502"/>
      <c r="Y5" s="318"/>
    </row>
    <row r="6" spans="1:26">
      <c r="A6" s="782"/>
      <c r="B6" s="907" t="s">
        <v>2247</v>
      </c>
      <c r="C6" s="810"/>
      <c r="D6" s="907" t="s">
        <v>2248</v>
      </c>
      <c r="E6" s="810"/>
      <c r="F6" s="907" t="s">
        <v>2249</v>
      </c>
      <c r="G6" s="453"/>
      <c r="H6" s="908"/>
      <c r="I6" s="453"/>
      <c r="J6" s="453"/>
      <c r="K6" s="453"/>
      <c r="L6" s="453"/>
      <c r="M6" s="909"/>
      <c r="N6" s="710"/>
      <c r="O6" s="318"/>
      <c r="P6" s="631"/>
      <c r="Q6" s="318"/>
      <c r="R6" s="631" t="s">
        <v>200</v>
      </c>
      <c r="S6" s="318"/>
      <c r="T6" s="631"/>
      <c r="U6" s="631"/>
      <c r="V6" s="631"/>
      <c r="W6" s="631"/>
      <c r="X6" s="318"/>
      <c r="Y6" s="318"/>
    </row>
    <row r="7" spans="1:26">
      <c r="A7" s="782"/>
      <c r="B7" s="453"/>
      <c r="C7" s="453"/>
      <c r="D7" s="453"/>
      <c r="E7" s="453"/>
      <c r="F7" s="453"/>
      <c r="G7" s="453"/>
      <c r="H7" s="453"/>
      <c r="I7" s="453"/>
      <c r="J7" s="453"/>
      <c r="K7" s="453"/>
      <c r="L7" s="453"/>
      <c r="M7" s="909"/>
      <c r="N7" s="318"/>
      <c r="O7" s="318"/>
      <c r="P7" s="318"/>
      <c r="Q7" s="318"/>
      <c r="R7" s="318"/>
      <c r="S7" s="318"/>
      <c r="T7" s="318"/>
      <c r="U7" s="318"/>
      <c r="V7" s="318"/>
      <c r="W7" s="318"/>
      <c r="X7" s="711"/>
      <c r="Y7" s="711"/>
      <c r="Z7" s="13"/>
    </row>
    <row r="8" spans="1:26" ht="12" customHeight="1">
      <c r="A8" s="782"/>
      <c r="B8" s="453"/>
      <c r="C8" s="453"/>
      <c r="D8" s="453"/>
      <c r="E8" s="453"/>
      <c r="F8" s="453"/>
      <c r="G8" s="453"/>
      <c r="H8" s="453"/>
      <c r="I8" s="460"/>
      <c r="J8" s="453"/>
      <c r="K8" s="453"/>
      <c r="L8" s="453"/>
      <c r="M8" s="909"/>
      <c r="N8" s="318"/>
      <c r="O8" s="318"/>
      <c r="P8" s="318"/>
      <c r="Q8" s="318"/>
      <c r="R8" s="318" t="s">
        <v>200</v>
      </c>
      <c r="S8" s="318"/>
      <c r="T8" s="317"/>
      <c r="U8" s="317"/>
      <c r="V8" s="317"/>
      <c r="W8" s="317"/>
      <c r="X8" s="631"/>
      <c r="Y8" s="318"/>
      <c r="Z8" s="13"/>
    </row>
    <row r="9" spans="1:26" ht="12" customHeight="1">
      <c r="A9" s="910" t="s">
        <v>2250</v>
      </c>
      <c r="B9" s="911">
        <v>13000</v>
      </c>
      <c r="C9" s="453"/>
      <c r="D9" s="911">
        <v>13001</v>
      </c>
      <c r="E9" s="453"/>
      <c r="F9" s="911">
        <v>13002</v>
      </c>
      <c r="G9" s="912"/>
      <c r="H9" s="453"/>
      <c r="I9" s="913" t="s">
        <v>116</v>
      </c>
      <c r="J9" s="460"/>
      <c r="K9" s="460"/>
      <c r="L9" s="460"/>
      <c r="M9" s="914"/>
      <c r="N9" s="318"/>
      <c r="O9" s="318"/>
      <c r="P9" s="318"/>
      <c r="Q9" s="318"/>
      <c r="R9" s="318"/>
      <c r="S9" s="318"/>
      <c r="T9" s="318"/>
      <c r="U9" s="318"/>
      <c r="V9" s="318"/>
      <c r="W9" s="318"/>
      <c r="X9" s="318"/>
      <c r="Y9" s="318"/>
    </row>
    <row r="10" spans="1:26" ht="12" customHeight="1">
      <c r="A10" s="782"/>
      <c r="B10" s="453"/>
      <c r="C10" s="453"/>
      <c r="D10" s="453"/>
      <c r="E10" s="453"/>
      <c r="F10" s="453"/>
      <c r="G10" s="453"/>
      <c r="H10" s="453"/>
      <c r="I10" s="810"/>
      <c r="J10" s="460"/>
      <c r="K10" s="453"/>
      <c r="L10" s="453"/>
      <c r="M10" s="909"/>
      <c r="N10" s="318"/>
      <c r="O10" s="318"/>
      <c r="P10" s="318"/>
      <c r="Q10" s="318"/>
      <c r="R10" s="318"/>
      <c r="S10" s="318"/>
      <c r="T10" s="318"/>
      <c r="U10" s="318"/>
      <c r="V10" s="318"/>
      <c r="W10" s="318"/>
      <c r="X10" s="318"/>
      <c r="Y10" s="318"/>
    </row>
    <row r="11" spans="1:26" ht="12" customHeight="1">
      <c r="A11" s="910" t="s">
        <v>2251</v>
      </c>
      <c r="B11" s="911">
        <v>13003</v>
      </c>
      <c r="C11" s="453"/>
      <c r="D11" s="911">
        <v>13004</v>
      </c>
      <c r="E11" s="453"/>
      <c r="F11" s="911">
        <v>13005</v>
      </c>
      <c r="G11" s="912"/>
      <c r="H11" s="453"/>
      <c r="I11" s="913" t="s">
        <v>118</v>
      </c>
      <c r="J11" s="460"/>
      <c r="K11" s="915"/>
      <c r="L11" s="915"/>
      <c r="M11" s="909"/>
      <c r="N11" s="318"/>
      <c r="O11" s="318"/>
      <c r="P11" s="318"/>
      <c r="Q11" s="318"/>
      <c r="R11" s="318"/>
      <c r="S11" s="318"/>
      <c r="T11" s="318"/>
      <c r="U11" s="318"/>
      <c r="V11" s="318"/>
      <c r="W11" s="318"/>
      <c r="X11" s="318"/>
      <c r="Y11" s="318"/>
    </row>
    <row r="12" spans="1:26" ht="12" customHeight="1">
      <c r="A12" s="916"/>
      <c r="B12" s="912"/>
      <c r="C12" s="453"/>
      <c r="D12" s="912"/>
      <c r="E12" s="453"/>
      <c r="F12" s="912"/>
      <c r="G12" s="912"/>
      <c r="H12" s="912"/>
      <c r="I12" s="913"/>
      <c r="J12" s="460"/>
      <c r="K12" s="453"/>
      <c r="L12" s="453"/>
      <c r="M12" s="909"/>
      <c r="N12" s="318"/>
      <c r="O12" s="318"/>
      <c r="P12" s="318"/>
      <c r="Q12" s="318"/>
      <c r="R12" s="318" t="s">
        <v>200</v>
      </c>
      <c r="S12" s="318"/>
      <c r="T12" s="318"/>
      <c r="U12" s="318"/>
      <c r="V12" s="318"/>
      <c r="W12" s="318"/>
      <c r="X12" s="318"/>
      <c r="Y12" s="318"/>
    </row>
    <row r="13" spans="1:26" ht="12" customHeight="1">
      <c r="A13" s="916" t="s">
        <v>2252</v>
      </c>
      <c r="B13" s="911">
        <v>13006</v>
      </c>
      <c r="C13" s="453"/>
      <c r="D13" s="911">
        <v>13007</v>
      </c>
      <c r="E13" s="453"/>
      <c r="F13" s="911">
        <v>13008</v>
      </c>
      <c r="G13" s="912"/>
      <c r="H13" s="453"/>
      <c r="I13" s="913" t="s">
        <v>154</v>
      </c>
      <c r="J13" s="460"/>
      <c r="K13" s="756"/>
      <c r="L13" s="756"/>
      <c r="M13" s="917"/>
      <c r="N13" s="318"/>
      <c r="O13" s="317"/>
      <c r="P13" s="318"/>
      <c r="Q13" s="318"/>
      <c r="R13" s="318"/>
      <c r="S13" s="318"/>
      <c r="T13" s="318"/>
      <c r="U13" s="318"/>
      <c r="V13" s="318"/>
      <c r="W13" s="318"/>
      <c r="X13" s="318"/>
      <c r="Y13" s="318"/>
    </row>
    <row r="14" spans="1:26" ht="12" customHeight="1">
      <c r="A14" s="916"/>
      <c r="B14" s="912"/>
      <c r="C14" s="453"/>
      <c r="D14" s="912"/>
      <c r="E14" s="453"/>
      <c r="F14" s="912"/>
      <c r="G14" s="912"/>
      <c r="H14" s="912"/>
      <c r="I14" s="913"/>
      <c r="J14" s="453"/>
      <c r="K14" s="453"/>
      <c r="L14" s="453"/>
      <c r="M14" s="909"/>
      <c r="N14" s="317"/>
      <c r="O14" s="317"/>
      <c r="P14" s="318"/>
      <c r="Q14" s="318"/>
      <c r="R14" s="318"/>
      <c r="S14" s="318"/>
      <c r="T14" s="318"/>
      <c r="U14" s="318"/>
      <c r="V14" s="318"/>
      <c r="W14" s="318"/>
      <c r="X14" s="318"/>
      <c r="Y14" s="318"/>
    </row>
    <row r="15" spans="1:26" ht="12" customHeight="1">
      <c r="A15" s="916" t="s">
        <v>2253</v>
      </c>
      <c r="B15" s="911">
        <v>13009</v>
      </c>
      <c r="C15" s="453"/>
      <c r="D15" s="911">
        <v>13010</v>
      </c>
      <c r="E15" s="453"/>
      <c r="F15" s="911">
        <v>13011</v>
      </c>
      <c r="G15" s="918"/>
      <c r="H15" s="912"/>
      <c r="I15" s="919" t="s">
        <v>2254</v>
      </c>
      <c r="J15" s="453"/>
      <c r="K15" s="453"/>
      <c r="L15" s="453"/>
      <c r="M15" s="909"/>
      <c r="N15" s="710"/>
      <c r="O15" s="710"/>
      <c r="P15" s="318"/>
      <c r="Q15" s="318"/>
      <c r="R15" s="318"/>
      <c r="S15" s="318"/>
      <c r="T15" s="318"/>
      <c r="U15" s="318"/>
      <c r="V15" s="318"/>
      <c r="W15" s="318"/>
      <c r="X15" s="318"/>
      <c r="Y15" s="318"/>
    </row>
    <row r="16" spans="1:26" ht="12" customHeight="1">
      <c r="A16" s="916" t="s">
        <v>2255</v>
      </c>
      <c r="B16" s="911">
        <v>13012</v>
      </c>
      <c r="C16" s="453"/>
      <c r="D16" s="911">
        <v>13013</v>
      </c>
      <c r="E16" s="453"/>
      <c r="F16" s="911">
        <v>13014</v>
      </c>
      <c r="G16" s="918"/>
      <c r="H16" s="912"/>
      <c r="I16" s="913" t="s">
        <v>159</v>
      </c>
      <c r="J16" s="453"/>
      <c r="K16" s="453"/>
      <c r="L16" s="453"/>
      <c r="M16" s="909"/>
      <c r="N16" s="710"/>
      <c r="O16" s="710"/>
      <c r="P16" s="318"/>
      <c r="Q16" s="318"/>
      <c r="R16" s="318"/>
      <c r="S16" s="318"/>
      <c r="T16" s="318"/>
      <c r="U16" s="318"/>
      <c r="V16" s="318"/>
      <c r="W16" s="318"/>
      <c r="X16" s="318"/>
      <c r="Y16" s="318"/>
    </row>
    <row r="17" spans="1:25" ht="12" customHeight="1">
      <c r="A17" s="916"/>
      <c r="B17" s="912"/>
      <c r="C17" s="453"/>
      <c r="D17" s="912"/>
      <c r="E17" s="453"/>
      <c r="F17" s="912"/>
      <c r="G17" s="912"/>
      <c r="H17" s="912"/>
      <c r="I17" s="913"/>
      <c r="J17" s="453"/>
      <c r="K17" s="453"/>
      <c r="L17" s="453"/>
      <c r="M17" s="914"/>
      <c r="N17" s="710"/>
      <c r="O17" s="710"/>
      <c r="P17" s="318"/>
      <c r="Q17" s="318"/>
      <c r="R17" s="318"/>
      <c r="S17" s="318"/>
      <c r="T17" s="318"/>
      <c r="U17" s="318"/>
      <c r="V17" s="318"/>
      <c r="W17" s="318"/>
      <c r="X17" s="318"/>
      <c r="Y17" s="318"/>
    </row>
    <row r="18" spans="1:25" ht="12" customHeight="1">
      <c r="A18" s="916" t="s">
        <v>2256</v>
      </c>
      <c r="B18" s="911">
        <v>13015</v>
      </c>
      <c r="C18" s="453"/>
      <c r="D18" s="911">
        <v>13016</v>
      </c>
      <c r="E18" s="453"/>
      <c r="F18" s="911">
        <v>13017</v>
      </c>
      <c r="G18" s="912"/>
      <c r="H18" s="453"/>
      <c r="I18" s="913" t="s">
        <v>162</v>
      </c>
      <c r="J18" s="460"/>
      <c r="K18" s="460"/>
      <c r="L18" s="460"/>
      <c r="M18" s="914"/>
      <c r="N18" s="318"/>
      <c r="O18" s="710"/>
      <c r="P18" s="318"/>
      <c r="Q18" s="318"/>
      <c r="R18" s="318"/>
      <c r="S18" s="318"/>
      <c r="T18" s="318"/>
      <c r="U18" s="318"/>
      <c r="V18" s="318"/>
      <c r="W18" s="318"/>
      <c r="X18" s="318"/>
      <c r="Y18" s="318"/>
    </row>
    <row r="19" spans="1:25" ht="12" customHeight="1">
      <c r="A19" s="916" t="s">
        <v>2257</v>
      </c>
      <c r="B19" s="911">
        <v>13018</v>
      </c>
      <c r="C19" s="453"/>
      <c r="D19" s="911">
        <v>13019</v>
      </c>
      <c r="E19" s="453"/>
      <c r="F19" s="911">
        <v>13020</v>
      </c>
      <c r="G19" s="912"/>
      <c r="H19" s="453"/>
      <c r="I19" s="810" t="s">
        <v>207</v>
      </c>
      <c r="J19" s="460"/>
      <c r="K19" s="460"/>
      <c r="L19" s="460"/>
      <c r="M19" s="914"/>
      <c r="N19" s="318"/>
      <c r="O19" s="710"/>
      <c r="P19" s="318"/>
      <c r="Q19" s="318"/>
      <c r="R19" s="318"/>
      <c r="S19" s="318"/>
      <c r="T19" s="318"/>
      <c r="U19" s="318"/>
      <c r="V19" s="318"/>
      <c r="W19" s="318"/>
      <c r="X19" s="318"/>
      <c r="Y19" s="318"/>
    </row>
    <row r="20" spans="1:25" ht="12" customHeight="1">
      <c r="A20" s="916"/>
      <c r="B20" s="920"/>
      <c r="C20" s="453"/>
      <c r="D20" s="920"/>
      <c r="E20" s="453"/>
      <c r="F20" s="912"/>
      <c r="G20" s="912"/>
      <c r="H20" s="912"/>
      <c r="I20" s="913"/>
      <c r="J20" s="457" t="s">
        <v>200</v>
      </c>
      <c r="K20" s="457"/>
      <c r="L20" s="457"/>
      <c r="M20" s="921"/>
      <c r="N20" s="544"/>
      <c r="O20" s="711"/>
      <c r="P20" s="318"/>
      <c r="Q20" s="318"/>
      <c r="R20" s="318"/>
      <c r="S20" s="318"/>
      <c r="T20" s="318"/>
      <c r="U20" s="318"/>
      <c r="V20" s="318"/>
      <c r="W20" s="318"/>
      <c r="X20" s="318"/>
      <c r="Y20" s="318"/>
    </row>
    <row r="21" spans="1:25" ht="12" customHeight="1">
      <c r="A21" s="916" t="s">
        <v>2258</v>
      </c>
      <c r="B21" s="911">
        <v>13021</v>
      </c>
      <c r="C21" s="453"/>
      <c r="D21" s="911">
        <v>13022</v>
      </c>
      <c r="E21" s="453"/>
      <c r="F21" s="911">
        <v>13023</v>
      </c>
      <c r="G21" s="912"/>
      <c r="H21" s="453"/>
      <c r="I21" s="810" t="s">
        <v>210</v>
      </c>
      <c r="J21" s="460"/>
      <c r="K21" s="460"/>
      <c r="L21" s="460"/>
      <c r="M21" s="914"/>
      <c r="N21" s="318"/>
      <c r="O21" s="710"/>
      <c r="P21" s="318"/>
      <c r="Q21" s="318"/>
      <c r="R21" s="318"/>
      <c r="S21" s="318"/>
      <c r="T21" s="318"/>
      <c r="U21" s="318"/>
      <c r="V21" s="318"/>
      <c r="W21" s="318"/>
      <c r="X21" s="318"/>
      <c r="Y21" s="318"/>
    </row>
    <row r="22" spans="1:25" ht="12" customHeight="1">
      <c r="A22" s="916" t="s">
        <v>2259</v>
      </c>
      <c r="B22" s="911">
        <v>13024</v>
      </c>
      <c r="C22" s="453"/>
      <c r="D22" s="911">
        <v>13025</v>
      </c>
      <c r="E22" s="453"/>
      <c r="F22" s="911">
        <v>13026</v>
      </c>
      <c r="G22" s="912"/>
      <c r="H22" s="453"/>
      <c r="I22" s="810" t="s">
        <v>213</v>
      </c>
      <c r="J22" s="460"/>
      <c r="K22" s="460"/>
      <c r="L22" s="460"/>
      <c r="M22" s="914"/>
      <c r="N22" s="318"/>
      <c r="O22" s="710"/>
      <c r="P22" s="318"/>
      <c r="Q22" s="318"/>
      <c r="R22" s="318"/>
      <c r="S22" s="318"/>
      <c r="T22" s="318"/>
      <c r="U22" s="318"/>
      <c r="V22" s="318"/>
      <c r="W22" s="318"/>
      <c r="X22" s="318"/>
      <c r="Y22" s="318"/>
    </row>
    <row r="23" spans="1:25" ht="12" customHeight="1">
      <c r="A23" s="916"/>
      <c r="B23" s="912"/>
      <c r="C23" s="453"/>
      <c r="D23" s="912"/>
      <c r="E23" s="453"/>
      <c r="F23" s="912"/>
      <c r="G23" s="912"/>
      <c r="H23" s="912"/>
      <c r="I23" s="915"/>
      <c r="J23" s="460"/>
      <c r="K23" s="460"/>
      <c r="L23" s="460"/>
      <c r="M23" s="914"/>
      <c r="N23" s="710"/>
      <c r="O23" s="710"/>
      <c r="P23" s="318"/>
      <c r="Q23" s="318"/>
      <c r="R23" s="318"/>
      <c r="S23" s="318"/>
      <c r="T23" s="318"/>
      <c r="U23" s="318"/>
      <c r="V23" s="318"/>
      <c r="W23" s="318"/>
      <c r="X23" s="318"/>
      <c r="Y23" s="318"/>
    </row>
    <row r="24" spans="1:25" ht="12" customHeight="1">
      <c r="A24" s="916" t="s">
        <v>2260</v>
      </c>
      <c r="B24" s="911">
        <v>13027</v>
      </c>
      <c r="C24" s="453"/>
      <c r="D24" s="911">
        <v>13028</v>
      </c>
      <c r="E24" s="453"/>
      <c r="F24" s="911">
        <v>13029</v>
      </c>
      <c r="G24" s="453"/>
      <c r="H24" s="912"/>
      <c r="I24" s="919" t="s">
        <v>2261</v>
      </c>
      <c r="J24" s="460"/>
      <c r="K24" s="460"/>
      <c r="L24" s="460"/>
      <c r="M24" s="917"/>
      <c r="N24" s="318"/>
      <c r="O24" s="317"/>
      <c r="P24" s="318"/>
      <c r="Q24" s="318"/>
      <c r="R24" s="318"/>
      <c r="S24" s="318"/>
      <c r="T24" s="318"/>
      <c r="U24" s="318"/>
      <c r="V24" s="318"/>
      <c r="W24" s="318"/>
      <c r="X24" s="318"/>
      <c r="Y24" s="318"/>
    </row>
    <row r="25" spans="1:25" ht="12" customHeight="1">
      <c r="A25" s="916"/>
      <c r="B25" s="453"/>
      <c r="C25" s="453"/>
      <c r="D25" s="453"/>
      <c r="E25" s="453"/>
      <c r="F25" s="453"/>
      <c r="G25" s="453"/>
      <c r="H25" s="912"/>
      <c r="I25" s="915"/>
      <c r="J25" s="915"/>
      <c r="K25" s="915"/>
      <c r="L25" s="915"/>
      <c r="M25" s="909"/>
      <c r="N25" s="318"/>
      <c r="O25" s="318"/>
      <c r="P25" s="318"/>
      <c r="Q25" s="318"/>
      <c r="R25" s="318"/>
      <c r="S25" s="318"/>
      <c r="T25" s="318"/>
      <c r="U25" s="318"/>
      <c r="V25" s="318"/>
      <c r="W25" s="318"/>
      <c r="X25" s="318"/>
      <c r="Y25" s="318"/>
    </row>
    <row r="26" spans="1:25" ht="12" customHeight="1">
      <c r="A26" s="916" t="s">
        <v>2262</v>
      </c>
      <c r="B26" s="911">
        <v>13030</v>
      </c>
      <c r="C26" s="453"/>
      <c r="D26" s="911">
        <v>13031</v>
      </c>
      <c r="E26" s="453"/>
      <c r="F26" s="911">
        <v>13032</v>
      </c>
      <c r="G26" s="912"/>
      <c r="H26" s="912"/>
      <c r="I26" s="915" t="s">
        <v>219</v>
      </c>
      <c r="J26" s="915"/>
      <c r="K26" s="915"/>
      <c r="L26" s="915"/>
      <c r="M26" s="909"/>
      <c r="N26" s="318"/>
      <c r="O26" s="318"/>
      <c r="P26" s="318"/>
      <c r="Q26" s="318"/>
      <c r="R26" s="318"/>
      <c r="S26" s="318"/>
      <c r="T26" s="318"/>
      <c r="U26" s="318"/>
      <c r="V26" s="318"/>
      <c r="W26" s="318"/>
      <c r="X26" s="318"/>
      <c r="Y26" s="318"/>
    </row>
    <row r="27" spans="1:25" ht="12" customHeight="1">
      <c r="A27" s="916"/>
      <c r="B27" s="912"/>
      <c r="C27" s="453"/>
      <c r="D27" s="912"/>
      <c r="E27" s="453"/>
      <c r="F27" s="912"/>
      <c r="G27" s="912"/>
      <c r="H27" s="912"/>
      <c r="I27" s="915"/>
      <c r="J27" s="915"/>
      <c r="K27" s="915"/>
      <c r="L27" s="915"/>
      <c r="M27" s="909"/>
      <c r="N27" s="318"/>
      <c r="O27" s="318"/>
      <c r="P27" s="318"/>
      <c r="Q27" s="318"/>
      <c r="R27" s="318"/>
      <c r="S27" s="318"/>
      <c r="T27" s="318"/>
      <c r="U27" s="318"/>
      <c r="V27" s="318"/>
      <c r="W27" s="318"/>
      <c r="X27" s="318"/>
      <c r="Y27" s="318"/>
    </row>
    <row r="28" spans="1:25" ht="12" customHeight="1">
      <c r="A28" s="916" t="s">
        <v>2263</v>
      </c>
      <c r="B28" s="911">
        <v>13033</v>
      </c>
      <c r="C28" s="453"/>
      <c r="D28" s="911">
        <v>13034</v>
      </c>
      <c r="E28" s="453"/>
      <c r="F28" s="911">
        <v>13035</v>
      </c>
      <c r="G28" s="912"/>
      <c r="H28" s="912"/>
      <c r="I28" s="919" t="s">
        <v>2264</v>
      </c>
      <c r="J28" s="915"/>
      <c r="K28" s="915"/>
      <c r="L28" s="915"/>
      <c r="M28" s="909"/>
      <c r="N28" s="318"/>
      <c r="O28" s="318"/>
      <c r="P28" s="318"/>
      <c r="Q28" s="318"/>
      <c r="R28" s="318"/>
      <c r="S28" s="318"/>
      <c r="T28" s="318"/>
      <c r="U28" s="318"/>
      <c r="V28" s="318"/>
      <c r="W28" s="318"/>
      <c r="X28" s="318"/>
      <c r="Y28" s="318"/>
    </row>
    <row r="29" spans="1:25" ht="12" customHeight="1">
      <c r="A29" s="916" t="s">
        <v>2265</v>
      </c>
      <c r="B29" s="453"/>
      <c r="C29" s="453"/>
      <c r="D29" s="453"/>
      <c r="E29" s="453"/>
      <c r="F29" s="453"/>
      <c r="G29" s="912"/>
      <c r="H29" s="911">
        <v>13036</v>
      </c>
      <c r="I29" s="919" t="s">
        <v>2266</v>
      </c>
      <c r="J29" s="915"/>
      <c r="K29" s="915"/>
      <c r="L29" s="915"/>
      <c r="M29" s="909"/>
      <c r="N29" s="318"/>
      <c r="O29" s="318"/>
      <c r="P29" s="318"/>
      <c r="Q29" s="318"/>
      <c r="R29" s="318"/>
      <c r="S29" s="318"/>
      <c r="T29" s="318"/>
      <c r="U29" s="318"/>
      <c r="V29" s="318"/>
      <c r="W29" s="318"/>
      <c r="X29" s="318"/>
      <c r="Y29" s="318"/>
    </row>
    <row r="30" spans="1:25" ht="12" customHeight="1">
      <c r="A30" s="916"/>
      <c r="B30" s="453"/>
      <c r="C30" s="453"/>
      <c r="D30" s="453"/>
      <c r="E30" s="453"/>
      <c r="F30" s="453"/>
      <c r="G30" s="453"/>
      <c r="H30" s="912"/>
      <c r="I30" s="915"/>
      <c r="J30" s="915"/>
      <c r="K30" s="915"/>
      <c r="L30" s="915"/>
      <c r="M30" s="909"/>
      <c r="N30" s="318"/>
      <c r="O30" s="318"/>
      <c r="P30" s="318"/>
      <c r="Q30" s="318"/>
      <c r="R30" s="318"/>
      <c r="S30" s="318"/>
      <c r="T30" s="318"/>
      <c r="U30" s="318"/>
      <c r="V30" s="318"/>
      <c r="W30" s="318"/>
      <c r="X30" s="318"/>
      <c r="Y30" s="318"/>
    </row>
    <row r="31" spans="1:25" ht="12" customHeight="1">
      <c r="A31" s="916" t="s">
        <v>2267</v>
      </c>
      <c r="B31" s="453"/>
      <c r="C31" s="453"/>
      <c r="D31" s="453"/>
      <c r="E31" s="453"/>
      <c r="F31" s="453"/>
      <c r="G31" s="922" t="s">
        <v>2268</v>
      </c>
      <c r="H31" s="911">
        <v>13037</v>
      </c>
      <c r="I31" s="919" t="s">
        <v>494</v>
      </c>
      <c r="J31" s="453"/>
      <c r="K31" s="915"/>
      <c r="L31" s="915"/>
      <c r="M31" s="909"/>
      <c r="N31" s="318"/>
      <c r="O31" s="318"/>
      <c r="P31" s="318"/>
      <c r="Q31" s="318"/>
      <c r="R31" s="318"/>
      <c r="S31" s="318"/>
      <c r="T31" s="318"/>
      <c r="U31" s="318"/>
      <c r="V31" s="318"/>
      <c r="W31" s="318"/>
      <c r="X31" s="318"/>
      <c r="Y31" s="318"/>
    </row>
    <row r="32" spans="1:25">
      <c r="A32" s="923"/>
      <c r="B32" s="886"/>
      <c r="C32" s="924"/>
      <c r="D32" s="924"/>
      <c r="E32" s="924"/>
      <c r="F32" s="924"/>
      <c r="G32" s="924"/>
      <c r="H32" s="924"/>
      <c r="I32" s="785"/>
      <c r="J32" s="785"/>
      <c r="K32" s="785"/>
      <c r="L32" s="785"/>
      <c r="M32" s="925"/>
      <c r="N32" s="318"/>
      <c r="O32" s="318"/>
      <c r="P32" s="318"/>
      <c r="Q32" s="318"/>
      <c r="R32" s="318"/>
      <c r="S32" s="318"/>
      <c r="T32" s="318"/>
      <c r="U32" s="318"/>
      <c r="V32" s="318"/>
      <c r="W32" s="318"/>
      <c r="X32" s="318"/>
      <c r="Y32" s="318"/>
    </row>
    <row r="33" spans="1:25">
      <c r="A33" s="318"/>
      <c r="B33" s="318"/>
      <c r="C33" s="318"/>
      <c r="D33" s="318"/>
      <c r="E33" s="318"/>
      <c r="F33" s="318"/>
      <c r="G33" s="318"/>
      <c r="H33" s="318"/>
      <c r="I33" s="318"/>
      <c r="J33" s="318"/>
      <c r="K33" s="318"/>
      <c r="L33" s="318"/>
      <c r="M33" s="318"/>
      <c r="N33" s="318"/>
      <c r="O33" s="318"/>
      <c r="P33" s="318"/>
      <c r="Q33" s="318"/>
      <c r="R33" s="318"/>
      <c r="S33" s="318"/>
      <c r="T33" s="318"/>
      <c r="U33" s="318"/>
      <c r="V33" s="318"/>
      <c r="W33" s="547"/>
      <c r="X33" s="318"/>
      <c r="Y33" s="318"/>
    </row>
    <row r="34" spans="1:25" s="7" customFormat="1" ht="10.5">
      <c r="A34" s="756" t="s">
        <v>2269</v>
      </c>
      <c r="B34" s="453"/>
      <c r="C34" s="453"/>
      <c r="D34" s="453"/>
      <c r="E34" s="453"/>
      <c r="F34" s="453"/>
      <c r="G34" s="453"/>
      <c r="H34" s="453"/>
      <c r="I34" s="453"/>
      <c r="J34" s="453"/>
      <c r="K34" s="453"/>
      <c r="L34" s="453"/>
      <c r="M34" s="453"/>
      <c r="N34" s="453"/>
      <c r="O34" s="453"/>
      <c r="P34" s="453"/>
      <c r="Q34" s="453"/>
      <c r="R34" s="453"/>
      <c r="S34" s="453"/>
      <c r="T34" s="453"/>
      <c r="U34" s="453"/>
      <c r="V34" s="453"/>
      <c r="W34" s="478"/>
      <c r="X34" s="453" t="s">
        <v>200</v>
      </c>
      <c r="Y34" s="453"/>
    </row>
    <row r="35" spans="1:25" s="7" customFormat="1" ht="10.5">
      <c r="A35" s="926"/>
      <c r="B35" s="926"/>
      <c r="C35" s="926"/>
      <c r="D35" s="926"/>
      <c r="E35" s="926"/>
      <c r="F35" s="926"/>
      <c r="G35" s="926"/>
      <c r="H35" s="926"/>
      <c r="I35" s="926"/>
      <c r="J35" s="926"/>
      <c r="K35" s="926"/>
      <c r="L35" s="926"/>
      <c r="M35" s="926"/>
      <c r="N35" s="926"/>
      <c r="O35" s="453"/>
      <c r="P35" s="926"/>
      <c r="Q35" s="453"/>
      <c r="R35" s="926"/>
      <c r="S35" s="453"/>
      <c r="T35" s="926"/>
      <c r="U35" s="926"/>
      <c r="V35" s="926"/>
      <c r="W35" s="926"/>
      <c r="X35" s="453"/>
      <c r="Y35" s="453"/>
    </row>
    <row r="36" spans="1:25" s="7" customFormat="1" ht="10.5">
      <c r="A36" s="927" t="s">
        <v>2270</v>
      </c>
      <c r="B36" s="926"/>
      <c r="C36" s="926"/>
      <c r="D36" s="926"/>
      <c r="E36" s="926"/>
      <c r="F36" s="926"/>
      <c r="G36" s="926"/>
      <c r="H36" s="926"/>
      <c r="I36" s="926"/>
      <c r="J36" s="926"/>
      <c r="K36" s="926"/>
      <c r="L36" s="926"/>
      <c r="M36" s="926"/>
      <c r="N36" s="926"/>
      <c r="O36" s="453"/>
      <c r="P36" s="926"/>
      <c r="Q36" s="453"/>
      <c r="R36" s="926"/>
      <c r="S36" s="453"/>
      <c r="T36" s="926"/>
      <c r="U36" s="926"/>
      <c r="V36" s="926"/>
      <c r="W36" s="926"/>
      <c r="X36" s="453"/>
      <c r="Y36" s="453"/>
    </row>
    <row r="37" spans="1:25" s="7" customFormat="1" ht="10.199999999999999">
      <c r="A37" s="928"/>
      <c r="B37" s="929"/>
      <c r="C37" s="929"/>
      <c r="D37" s="929"/>
      <c r="E37" s="929"/>
      <c r="F37" s="929"/>
      <c r="G37" s="929"/>
      <c r="H37" s="929"/>
      <c r="I37" s="929"/>
      <c r="J37" s="929"/>
      <c r="K37" s="929"/>
      <c r="L37" s="930"/>
      <c r="M37" s="930"/>
      <c r="N37" s="930"/>
      <c r="O37" s="779"/>
      <c r="P37" s="931"/>
      <c r="Q37" s="779"/>
      <c r="R37" s="931"/>
      <c r="S37" s="779"/>
      <c r="T37" s="931"/>
      <c r="U37" s="931"/>
      <c r="V37" s="931"/>
      <c r="W37" s="931"/>
      <c r="X37" s="779"/>
      <c r="Y37" s="832"/>
    </row>
    <row r="38" spans="1:25" s="7" customFormat="1" ht="10.199999999999999">
      <c r="A38" s="932"/>
      <c r="B38" s="453"/>
      <c r="C38" s="453"/>
      <c r="D38" s="453"/>
      <c r="E38" s="453"/>
      <c r="F38" s="453"/>
      <c r="G38" s="453"/>
      <c r="H38" s="453"/>
      <c r="I38" s="453"/>
      <c r="J38" s="453"/>
      <c r="K38" s="453"/>
      <c r="L38" s="453"/>
      <c r="M38" s="453"/>
      <c r="N38" s="453"/>
      <c r="O38" s="453"/>
      <c r="P38" s="453"/>
      <c r="Q38" s="453"/>
      <c r="R38" s="453"/>
      <c r="S38" s="453"/>
      <c r="T38" s="898" t="s">
        <v>2271</v>
      </c>
      <c r="U38" s="898"/>
      <c r="V38" s="781" t="s">
        <v>2272</v>
      </c>
      <c r="W38" s="615"/>
      <c r="X38" s="453"/>
      <c r="Y38" s="909"/>
    </row>
    <row r="39" spans="1:25" s="7" customFormat="1" ht="10.199999999999999">
      <c r="A39" s="932"/>
      <c r="B39" s="883" t="s">
        <v>2273</v>
      </c>
      <c r="C39" s="478"/>
      <c r="D39" s="883" t="s">
        <v>2274</v>
      </c>
      <c r="E39" s="478"/>
      <c r="F39" s="883" t="s">
        <v>2275</v>
      </c>
      <c r="G39" s="478"/>
      <c r="H39" s="883" t="s">
        <v>2276</v>
      </c>
      <c r="I39" s="478"/>
      <c r="J39" s="883" t="s">
        <v>2277</v>
      </c>
      <c r="K39" s="478"/>
      <c r="L39" s="883" t="s">
        <v>2278</v>
      </c>
      <c r="M39" s="478"/>
      <c r="N39" s="883" t="s">
        <v>2279</v>
      </c>
      <c r="O39" s="453"/>
      <c r="P39" s="883" t="s">
        <v>2280</v>
      </c>
      <c r="Q39" s="478"/>
      <c r="R39" s="883" t="s">
        <v>2281</v>
      </c>
      <c r="S39" s="453"/>
      <c r="T39" s="883" t="s">
        <v>2282</v>
      </c>
      <c r="U39" s="478"/>
      <c r="V39" s="933" t="s">
        <v>2283</v>
      </c>
      <c r="W39" s="615"/>
      <c r="X39" s="453"/>
      <c r="Y39" s="909"/>
    </row>
    <row r="40" spans="1:25" s="7" customFormat="1" ht="10.199999999999999">
      <c r="A40" s="932"/>
      <c r="B40" s="934"/>
      <c r="C40" s="934"/>
      <c r="D40" s="934"/>
      <c r="E40" s="934"/>
      <c r="F40" s="934"/>
      <c r="G40" s="934"/>
      <c r="H40" s="934"/>
      <c r="I40" s="934"/>
      <c r="J40" s="934"/>
      <c r="K40" s="934"/>
      <c r="L40" s="935"/>
      <c r="M40" s="935"/>
      <c r="N40" s="935"/>
      <c r="O40" s="453"/>
      <c r="P40" s="936"/>
      <c r="Q40" s="453"/>
      <c r="R40" s="936"/>
      <c r="S40" s="453"/>
      <c r="T40" s="936"/>
      <c r="U40" s="615"/>
      <c r="V40" s="931"/>
      <c r="W40" s="615"/>
      <c r="X40" s="453"/>
      <c r="Y40" s="909"/>
    </row>
    <row r="41" spans="1:25" s="7" customFormat="1" ht="10.199999999999999">
      <c r="A41" s="932" t="s">
        <v>2284</v>
      </c>
      <c r="B41" s="934"/>
      <c r="C41" s="934"/>
      <c r="D41" s="934"/>
      <c r="E41" s="934"/>
      <c r="F41" s="934"/>
      <c r="G41" s="934"/>
      <c r="H41" s="934"/>
      <c r="I41" s="934"/>
      <c r="J41" s="934"/>
      <c r="K41" s="934"/>
      <c r="L41" s="935"/>
      <c r="M41" s="935"/>
      <c r="N41" s="935"/>
      <c r="O41" s="453"/>
      <c r="P41" s="911">
        <v>13038</v>
      </c>
      <c r="Q41" s="453"/>
      <c r="R41" s="911">
        <v>13039</v>
      </c>
      <c r="S41" s="453"/>
      <c r="T41" s="911">
        <v>13040</v>
      </c>
      <c r="U41" s="615"/>
      <c r="V41" s="911">
        <v>13041</v>
      </c>
      <c r="W41" s="615" t="s">
        <v>503</v>
      </c>
      <c r="X41" s="453"/>
      <c r="Y41" s="909"/>
    </row>
    <row r="42" spans="1:25" s="7" customFormat="1" ht="10.199999999999999">
      <c r="A42" s="782"/>
      <c r="B42" s="934"/>
      <c r="C42" s="934"/>
      <c r="D42" s="934"/>
      <c r="E42" s="934"/>
      <c r="F42" s="934"/>
      <c r="G42" s="934"/>
      <c r="H42" s="934"/>
      <c r="I42" s="934"/>
      <c r="J42" s="934"/>
      <c r="K42" s="934"/>
      <c r="L42" s="937"/>
      <c r="M42" s="937"/>
      <c r="N42" s="937"/>
      <c r="O42" s="453"/>
      <c r="P42" s="937"/>
      <c r="Q42" s="453"/>
      <c r="R42" s="937"/>
      <c r="S42" s="453"/>
      <c r="T42" s="937"/>
      <c r="U42" s="937"/>
      <c r="V42" s="937"/>
      <c r="W42" s="937"/>
      <c r="X42" s="453"/>
      <c r="Y42" s="909"/>
    </row>
    <row r="43" spans="1:25" s="7" customFormat="1" ht="10.199999999999999">
      <c r="A43" s="782" t="s">
        <v>2285</v>
      </c>
      <c r="B43" s="934"/>
      <c r="C43" s="934"/>
      <c r="D43" s="934"/>
      <c r="E43" s="934"/>
      <c r="F43" s="934"/>
      <c r="G43" s="934"/>
      <c r="H43" s="934"/>
      <c r="I43" s="934"/>
      <c r="J43" s="934"/>
      <c r="K43" s="934"/>
      <c r="L43" s="937"/>
      <c r="M43" s="937"/>
      <c r="N43" s="937"/>
      <c r="O43" s="453"/>
      <c r="P43" s="615"/>
      <c r="Q43" s="453"/>
      <c r="R43" s="615"/>
      <c r="S43" s="453"/>
      <c r="T43" s="615"/>
      <c r="U43" s="453"/>
      <c r="V43" s="911">
        <v>13042</v>
      </c>
      <c r="W43" s="938" t="s">
        <v>2286</v>
      </c>
      <c r="X43" s="453"/>
      <c r="Y43" s="909"/>
    </row>
    <row r="44" spans="1:25" s="7" customFormat="1" ht="10.199999999999999">
      <c r="A44" s="782"/>
      <c r="B44" s="934"/>
      <c r="C44" s="934"/>
      <c r="D44" s="934"/>
      <c r="E44" s="934"/>
      <c r="F44" s="934"/>
      <c r="G44" s="934"/>
      <c r="H44" s="934"/>
      <c r="I44" s="934"/>
      <c r="J44" s="934"/>
      <c r="K44" s="934"/>
      <c r="L44" s="937"/>
      <c r="M44" s="937"/>
      <c r="N44" s="937"/>
      <c r="O44" s="453"/>
      <c r="P44" s="937"/>
      <c r="Q44" s="453"/>
      <c r="R44" s="937"/>
      <c r="S44" s="453"/>
      <c r="T44" s="937"/>
      <c r="U44" s="937"/>
      <c r="V44" s="937"/>
      <c r="W44" s="937"/>
      <c r="X44" s="453"/>
      <c r="Y44" s="909"/>
    </row>
    <row r="45" spans="1:25" s="7" customFormat="1" ht="10.199999999999999">
      <c r="A45" s="932" t="s">
        <v>2287</v>
      </c>
      <c r="B45" s="934"/>
      <c r="C45" s="934"/>
      <c r="D45" s="934"/>
      <c r="E45" s="934"/>
      <c r="F45" s="934"/>
      <c r="G45" s="934"/>
      <c r="H45" s="934"/>
      <c r="I45" s="934"/>
      <c r="J45" s="934"/>
      <c r="K45" s="934"/>
      <c r="L45" s="935"/>
      <c r="M45" s="935"/>
      <c r="N45" s="935"/>
      <c r="O45" s="453"/>
      <c r="P45" s="911">
        <v>13043</v>
      </c>
      <c r="Q45" s="453"/>
      <c r="R45" s="911">
        <v>13044</v>
      </c>
      <c r="S45" s="453"/>
      <c r="T45" s="911">
        <v>13045</v>
      </c>
      <c r="U45" s="615"/>
      <c r="V45" s="615"/>
      <c r="W45" s="615"/>
      <c r="X45" s="453"/>
      <c r="Y45" s="909"/>
    </row>
    <row r="46" spans="1:25" s="7" customFormat="1" ht="10.199999999999999">
      <c r="A46" s="932" t="s">
        <v>2288</v>
      </c>
      <c r="B46" s="934"/>
      <c r="C46" s="934"/>
      <c r="D46" s="934"/>
      <c r="E46" s="934"/>
      <c r="F46" s="934"/>
      <c r="G46" s="934"/>
      <c r="H46" s="934"/>
      <c r="I46" s="934"/>
      <c r="J46" s="934"/>
      <c r="K46" s="934"/>
      <c r="L46" s="935"/>
      <c r="M46" s="935"/>
      <c r="N46" s="935"/>
      <c r="O46" s="453"/>
      <c r="P46" s="911">
        <v>13046</v>
      </c>
      <c r="Q46" s="453"/>
      <c r="R46" s="911">
        <v>13047</v>
      </c>
      <c r="S46" s="453"/>
      <c r="T46" s="911">
        <v>13048</v>
      </c>
      <c r="U46" s="615"/>
      <c r="V46" s="615"/>
      <c r="W46" s="615"/>
      <c r="X46" s="453"/>
      <c r="Y46" s="909"/>
    </row>
    <row r="47" spans="1:25" s="7" customFormat="1" ht="10.199999999999999">
      <c r="A47" s="932" t="s">
        <v>2289</v>
      </c>
      <c r="B47" s="934"/>
      <c r="C47" s="934"/>
      <c r="D47" s="934"/>
      <c r="E47" s="934"/>
      <c r="F47" s="934"/>
      <c r="G47" s="934"/>
      <c r="H47" s="934"/>
      <c r="I47" s="934"/>
      <c r="J47" s="934"/>
      <c r="K47" s="934"/>
      <c r="L47" s="935"/>
      <c r="M47" s="935"/>
      <c r="N47" s="935"/>
      <c r="O47" s="453"/>
      <c r="P47" s="911">
        <v>13049</v>
      </c>
      <c r="Q47" s="453"/>
      <c r="R47" s="911">
        <v>13050</v>
      </c>
      <c r="S47" s="453"/>
      <c r="T47" s="911">
        <v>13051</v>
      </c>
      <c r="U47" s="453"/>
      <c r="V47" s="911">
        <v>13052</v>
      </c>
      <c r="W47" s="939" t="s">
        <v>872</v>
      </c>
      <c r="X47" s="453"/>
      <c r="Y47" s="909"/>
    </row>
    <row r="48" spans="1:25" s="7" customFormat="1" ht="10.199999999999999">
      <c r="A48" s="932"/>
      <c r="B48" s="934"/>
      <c r="C48" s="934"/>
      <c r="D48" s="934"/>
      <c r="E48" s="934"/>
      <c r="F48" s="934"/>
      <c r="G48" s="934"/>
      <c r="H48" s="934"/>
      <c r="I48" s="934"/>
      <c r="J48" s="934"/>
      <c r="K48" s="934"/>
      <c r="L48" s="935"/>
      <c r="M48" s="935"/>
      <c r="N48" s="935"/>
      <c r="O48" s="935"/>
      <c r="P48" s="935"/>
      <c r="Q48" s="935"/>
      <c r="R48" s="935"/>
      <c r="S48" s="935"/>
      <c r="T48" s="935"/>
      <c r="U48" s="935"/>
      <c r="V48" s="935"/>
      <c r="W48" s="935"/>
      <c r="X48" s="453"/>
      <c r="Y48" s="909"/>
    </row>
    <row r="49" spans="1:25" s="7" customFormat="1" ht="10.199999999999999">
      <c r="A49" s="932" t="s">
        <v>2290</v>
      </c>
      <c r="B49" s="934"/>
      <c r="C49" s="934"/>
      <c r="D49" s="934"/>
      <c r="E49" s="934"/>
      <c r="F49" s="934"/>
      <c r="G49" s="934"/>
      <c r="H49" s="934"/>
      <c r="I49" s="934"/>
      <c r="J49" s="934"/>
      <c r="K49" s="934"/>
      <c r="L49" s="935"/>
      <c r="M49" s="935"/>
      <c r="N49" s="935"/>
      <c r="O49" s="453"/>
      <c r="P49" s="911">
        <v>13053</v>
      </c>
      <c r="Q49" s="615"/>
      <c r="R49" s="911">
        <v>13054</v>
      </c>
      <c r="S49" s="453"/>
      <c r="T49" s="911">
        <v>13055</v>
      </c>
      <c r="U49" s="453"/>
      <c r="V49" s="911">
        <v>13056</v>
      </c>
      <c r="W49" s="939" t="s">
        <v>879</v>
      </c>
      <c r="X49" s="453"/>
      <c r="Y49" s="909"/>
    </row>
    <row r="50" spans="1:25" s="7" customFormat="1" ht="10.199999999999999">
      <c r="A50" s="932"/>
      <c r="B50" s="934"/>
      <c r="C50" s="934"/>
      <c r="D50" s="934"/>
      <c r="E50" s="934"/>
      <c r="F50" s="934"/>
      <c r="G50" s="934"/>
      <c r="H50" s="934"/>
      <c r="I50" s="934"/>
      <c r="J50" s="934"/>
      <c r="K50" s="934"/>
      <c r="L50" s="935"/>
      <c r="M50" s="935"/>
      <c r="N50" s="935"/>
      <c r="O50" s="453"/>
      <c r="P50" s="615"/>
      <c r="Q50" s="453"/>
      <c r="R50" s="615"/>
      <c r="S50" s="453"/>
      <c r="T50" s="615"/>
      <c r="U50" s="615"/>
      <c r="V50" s="615"/>
      <c r="W50" s="615"/>
      <c r="X50" s="453"/>
      <c r="Y50" s="909"/>
    </row>
    <row r="51" spans="1:25" s="7" customFormat="1" ht="10.199999999999999">
      <c r="A51" s="940" t="s">
        <v>2291</v>
      </c>
      <c r="B51" s="934"/>
      <c r="C51" s="934"/>
      <c r="D51" s="934"/>
      <c r="E51" s="934"/>
      <c r="F51" s="934"/>
      <c r="G51" s="934"/>
      <c r="H51" s="934"/>
      <c r="I51" s="934"/>
      <c r="J51" s="934"/>
      <c r="K51" s="934"/>
      <c r="L51" s="934"/>
      <c r="M51" s="934"/>
      <c r="N51" s="934"/>
      <c r="O51" s="453"/>
      <c r="P51" s="941"/>
      <c r="Q51" s="453"/>
      <c r="R51" s="941"/>
      <c r="S51" s="453"/>
      <c r="T51" s="453"/>
      <c r="U51" s="453"/>
      <c r="V51" s="478" t="s">
        <v>2292</v>
      </c>
      <c r="W51" s="453"/>
      <c r="X51" s="911">
        <v>13057</v>
      </c>
      <c r="Y51" s="909" t="s">
        <v>882</v>
      </c>
    </row>
    <row r="52" spans="1:25" s="7" customFormat="1" ht="10.199999999999999">
      <c r="A52" s="932"/>
      <c r="B52" s="934"/>
      <c r="C52" s="934"/>
      <c r="D52" s="934"/>
      <c r="E52" s="934"/>
      <c r="F52" s="934"/>
      <c r="G52" s="934"/>
      <c r="H52" s="934"/>
      <c r="I52" s="934"/>
      <c r="J52" s="934"/>
      <c r="K52" s="934"/>
      <c r="L52" s="935"/>
      <c r="M52" s="935"/>
      <c r="N52" s="935"/>
      <c r="O52" s="453"/>
      <c r="P52" s="615"/>
      <c r="Q52" s="453"/>
      <c r="R52" s="615"/>
      <c r="S52" s="453"/>
      <c r="T52" s="615"/>
      <c r="U52" s="615"/>
      <c r="V52" s="615" t="s">
        <v>200</v>
      </c>
      <c r="W52" s="615"/>
      <c r="X52" s="453"/>
      <c r="Y52" s="909"/>
    </row>
    <row r="53" spans="1:25" s="7" customFormat="1" ht="10.199999999999999">
      <c r="A53" s="932" t="s">
        <v>2293</v>
      </c>
      <c r="B53" s="934"/>
      <c r="C53" s="934"/>
      <c r="D53" s="934"/>
      <c r="E53" s="934"/>
      <c r="F53" s="934"/>
      <c r="G53" s="934"/>
      <c r="H53" s="934"/>
      <c r="I53" s="934"/>
      <c r="J53" s="934"/>
      <c r="K53" s="934"/>
      <c r="L53" s="935"/>
      <c r="M53" s="935"/>
      <c r="N53" s="935"/>
      <c r="O53" s="453"/>
      <c r="P53" s="911">
        <v>13058</v>
      </c>
      <c r="Q53" s="453"/>
      <c r="R53" s="911">
        <v>13059</v>
      </c>
      <c r="S53" s="453"/>
      <c r="T53" s="911">
        <v>13060</v>
      </c>
      <c r="U53" s="615"/>
      <c r="V53" s="911">
        <v>13061</v>
      </c>
      <c r="W53" s="615" t="s">
        <v>900</v>
      </c>
      <c r="X53" s="453"/>
      <c r="Y53" s="909"/>
    </row>
    <row r="54" spans="1:25" s="7" customFormat="1" ht="10.199999999999999">
      <c r="A54" s="932" t="s">
        <v>2294</v>
      </c>
      <c r="B54" s="934"/>
      <c r="C54" s="934"/>
      <c r="D54" s="934"/>
      <c r="E54" s="934"/>
      <c r="F54" s="934"/>
      <c r="G54" s="934"/>
      <c r="H54" s="934"/>
      <c r="I54" s="934"/>
      <c r="J54" s="934"/>
      <c r="K54" s="934"/>
      <c r="L54" s="935"/>
      <c r="M54" s="935"/>
      <c r="N54" s="935"/>
      <c r="O54" s="453"/>
      <c r="P54" s="911">
        <v>13062</v>
      </c>
      <c r="Q54" s="453"/>
      <c r="R54" s="911">
        <v>13063</v>
      </c>
      <c r="S54" s="453"/>
      <c r="T54" s="911">
        <v>13064</v>
      </c>
      <c r="U54" s="453"/>
      <c r="V54" s="911">
        <v>13065</v>
      </c>
      <c r="W54" s="615" t="s">
        <v>903</v>
      </c>
      <c r="X54" s="453"/>
      <c r="Y54" s="909"/>
    </row>
    <row r="55" spans="1:25" s="7" customFormat="1" ht="10.199999999999999">
      <c r="A55" s="932"/>
      <c r="B55" s="934"/>
      <c r="C55" s="934"/>
      <c r="D55" s="934"/>
      <c r="E55" s="934"/>
      <c r="F55" s="934"/>
      <c r="G55" s="934"/>
      <c r="H55" s="934"/>
      <c r="I55" s="934"/>
      <c r="J55" s="934"/>
      <c r="K55" s="934"/>
      <c r="L55" s="935"/>
      <c r="M55" s="935"/>
      <c r="N55" s="935"/>
      <c r="O55" s="453"/>
      <c r="P55" s="615"/>
      <c r="Q55" s="453"/>
      <c r="R55" s="615"/>
      <c r="S55" s="453"/>
      <c r="T55" s="615"/>
      <c r="U55" s="615"/>
      <c r="V55" s="936"/>
      <c r="W55" s="615"/>
      <c r="X55" s="453"/>
      <c r="Y55" s="909"/>
    </row>
    <row r="56" spans="1:25" s="7" customFormat="1" ht="10.199999999999999">
      <c r="A56" s="932" t="s">
        <v>2295</v>
      </c>
      <c r="B56" s="934"/>
      <c r="C56" s="934"/>
      <c r="D56" s="934"/>
      <c r="E56" s="934"/>
      <c r="F56" s="934"/>
      <c r="G56" s="934"/>
      <c r="H56" s="934"/>
      <c r="I56" s="934"/>
      <c r="J56" s="934"/>
      <c r="K56" s="934"/>
      <c r="L56" s="935"/>
      <c r="M56" s="935"/>
      <c r="N56" s="935"/>
      <c r="O56" s="453"/>
      <c r="P56" s="911">
        <v>13066</v>
      </c>
      <c r="Q56" s="453"/>
      <c r="R56" s="911">
        <v>13067</v>
      </c>
      <c r="S56" s="453"/>
      <c r="T56" s="911">
        <v>13068</v>
      </c>
      <c r="U56" s="453"/>
      <c r="V56" s="911">
        <v>13069</v>
      </c>
      <c r="W56" s="615" t="s">
        <v>906</v>
      </c>
      <c r="X56" s="453"/>
      <c r="Y56" s="909"/>
    </row>
    <row r="57" spans="1:25" s="7" customFormat="1" ht="10.199999999999999">
      <c r="A57" s="932" t="s">
        <v>2296</v>
      </c>
      <c r="B57" s="934"/>
      <c r="C57" s="934"/>
      <c r="D57" s="934"/>
      <c r="E57" s="934"/>
      <c r="F57" s="934"/>
      <c r="G57" s="934"/>
      <c r="H57" s="934"/>
      <c r="I57" s="934"/>
      <c r="J57" s="934"/>
      <c r="K57" s="934"/>
      <c r="L57" s="935"/>
      <c r="M57" s="935"/>
      <c r="N57" s="935"/>
      <c r="O57" s="453"/>
      <c r="P57" s="911">
        <v>13070</v>
      </c>
      <c r="Q57" s="615"/>
      <c r="R57" s="911">
        <v>13071</v>
      </c>
      <c r="S57" s="453"/>
      <c r="T57" s="911">
        <v>13072</v>
      </c>
      <c r="U57" s="453"/>
      <c r="V57" s="911">
        <v>13073</v>
      </c>
      <c r="W57" s="615" t="s">
        <v>912</v>
      </c>
      <c r="X57" s="453"/>
      <c r="Y57" s="909"/>
    </row>
    <row r="58" spans="1:25" s="7" customFormat="1" ht="10.199999999999999">
      <c r="A58" s="932"/>
      <c r="B58" s="934"/>
      <c r="C58" s="934"/>
      <c r="D58" s="934"/>
      <c r="E58" s="934"/>
      <c r="F58" s="934"/>
      <c r="G58" s="934"/>
      <c r="H58" s="934"/>
      <c r="I58" s="934"/>
      <c r="J58" s="934"/>
      <c r="K58" s="934"/>
      <c r="L58" s="935"/>
      <c r="M58" s="935"/>
      <c r="N58" s="935"/>
      <c r="O58" s="453"/>
      <c r="P58" s="615"/>
      <c r="Q58" s="453"/>
      <c r="R58" s="615"/>
      <c r="S58" s="453"/>
      <c r="T58" s="615"/>
      <c r="U58" s="615"/>
      <c r="V58" s="615"/>
      <c r="W58" s="615"/>
      <c r="X58" s="453"/>
      <c r="Y58" s="909"/>
    </row>
    <row r="59" spans="1:25" s="7" customFormat="1" ht="10.199999999999999">
      <c r="A59" s="940" t="s">
        <v>2297</v>
      </c>
      <c r="B59" s="934"/>
      <c r="C59" s="934"/>
      <c r="D59" s="934"/>
      <c r="E59" s="934"/>
      <c r="F59" s="934"/>
      <c r="G59" s="934"/>
      <c r="H59" s="934"/>
      <c r="I59" s="934"/>
      <c r="J59" s="934"/>
      <c r="K59" s="934"/>
      <c r="L59" s="934"/>
      <c r="M59" s="934"/>
      <c r="N59" s="934"/>
      <c r="O59" s="453"/>
      <c r="P59" s="941"/>
      <c r="Q59" s="453"/>
      <c r="R59" s="941"/>
      <c r="S59" s="453"/>
      <c r="T59" s="453"/>
      <c r="U59" s="453"/>
      <c r="V59" s="478" t="s">
        <v>2298</v>
      </c>
      <c r="W59" s="453"/>
      <c r="X59" s="911">
        <v>13074</v>
      </c>
      <c r="Y59" s="909" t="s">
        <v>915</v>
      </c>
    </row>
    <row r="60" spans="1:25" s="7" customFormat="1" ht="10.199999999999999">
      <c r="A60" s="932"/>
      <c r="B60" s="934"/>
      <c r="C60" s="934"/>
      <c r="D60" s="934"/>
      <c r="E60" s="934"/>
      <c r="F60" s="934"/>
      <c r="G60" s="934"/>
      <c r="H60" s="934"/>
      <c r="I60" s="934"/>
      <c r="J60" s="934"/>
      <c r="K60" s="934"/>
      <c r="L60" s="935"/>
      <c r="M60" s="935"/>
      <c r="N60" s="935"/>
      <c r="O60" s="453"/>
      <c r="P60" s="615"/>
      <c r="Q60" s="453"/>
      <c r="R60" s="615"/>
      <c r="S60" s="453"/>
      <c r="T60" s="615"/>
      <c r="U60" s="615"/>
      <c r="V60" s="615"/>
      <c r="W60" s="615"/>
      <c r="X60" s="453"/>
      <c r="Y60" s="909"/>
    </row>
    <row r="61" spans="1:25" s="7" customFormat="1" ht="10.199999999999999">
      <c r="A61" s="916" t="s">
        <v>2299</v>
      </c>
      <c r="B61" s="934"/>
      <c r="C61" s="934"/>
      <c r="D61" s="934"/>
      <c r="E61" s="934"/>
      <c r="F61" s="934"/>
      <c r="G61" s="934"/>
      <c r="H61" s="934"/>
      <c r="I61" s="934"/>
      <c r="J61" s="934"/>
      <c r="K61" s="934"/>
      <c r="L61" s="935"/>
      <c r="M61" s="935"/>
      <c r="N61" s="935"/>
      <c r="O61" s="453"/>
      <c r="P61" s="911">
        <v>13075</v>
      </c>
      <c r="Q61" s="453"/>
      <c r="R61" s="911">
        <v>13076</v>
      </c>
      <c r="S61" s="453"/>
      <c r="T61" s="911">
        <v>13077</v>
      </c>
      <c r="U61" s="615"/>
      <c r="V61" s="911">
        <v>13078</v>
      </c>
      <c r="W61" s="615" t="s">
        <v>1506</v>
      </c>
      <c r="X61" s="453"/>
      <c r="Y61" s="909"/>
    </row>
    <row r="62" spans="1:25" s="7" customFormat="1" ht="10.199999999999999">
      <c r="A62" s="916" t="s">
        <v>2300</v>
      </c>
      <c r="B62" s="934"/>
      <c r="C62" s="934"/>
      <c r="D62" s="934"/>
      <c r="E62" s="934"/>
      <c r="F62" s="934"/>
      <c r="G62" s="934"/>
      <c r="H62" s="934"/>
      <c r="I62" s="934"/>
      <c r="J62" s="934"/>
      <c r="K62" s="934"/>
      <c r="L62" s="935"/>
      <c r="M62" s="935"/>
      <c r="N62" s="935"/>
      <c r="O62" s="453"/>
      <c r="P62" s="911">
        <v>13079</v>
      </c>
      <c r="Q62" s="453"/>
      <c r="R62" s="911">
        <v>13080</v>
      </c>
      <c r="S62" s="453"/>
      <c r="T62" s="911">
        <v>13081</v>
      </c>
      <c r="U62" s="615"/>
      <c r="V62" s="911">
        <v>13082</v>
      </c>
      <c r="W62" s="615" t="s">
        <v>921</v>
      </c>
      <c r="X62" s="453"/>
      <c r="Y62" s="909"/>
    </row>
    <row r="63" spans="1:25" s="7" customFormat="1" ht="10.199999999999999">
      <c r="A63" s="453"/>
      <c r="B63" s="934"/>
      <c r="C63" s="934"/>
      <c r="D63" s="934"/>
      <c r="E63" s="934"/>
      <c r="F63" s="934"/>
      <c r="G63" s="934"/>
      <c r="H63" s="934"/>
      <c r="I63" s="934"/>
      <c r="J63" s="934"/>
      <c r="K63" s="934"/>
      <c r="L63" s="935"/>
      <c r="M63" s="935"/>
      <c r="N63" s="935"/>
      <c r="O63" s="453"/>
      <c r="P63" s="615"/>
      <c r="Q63" s="453"/>
      <c r="R63" s="615"/>
      <c r="S63" s="453"/>
      <c r="T63" s="615"/>
      <c r="U63" s="615"/>
      <c r="V63" s="615"/>
      <c r="W63" s="615"/>
      <c r="X63" s="453"/>
      <c r="Y63" s="909"/>
    </row>
    <row r="64" spans="1:25" s="7" customFormat="1" ht="10.199999999999999">
      <c r="A64" s="940" t="s">
        <v>2301</v>
      </c>
      <c r="B64" s="934"/>
      <c r="C64" s="934"/>
      <c r="D64" s="934"/>
      <c r="E64" s="934"/>
      <c r="F64" s="934"/>
      <c r="G64" s="934"/>
      <c r="H64" s="934"/>
      <c r="I64" s="934"/>
      <c r="J64" s="934"/>
      <c r="K64" s="934"/>
      <c r="L64" s="934"/>
      <c r="M64" s="934"/>
      <c r="N64" s="934"/>
      <c r="O64" s="453"/>
      <c r="P64" s="943"/>
      <c r="Q64" s="453"/>
      <c r="R64" s="943"/>
      <c r="S64" s="453"/>
      <c r="T64" s="453"/>
      <c r="U64" s="453"/>
      <c r="V64" s="478" t="s">
        <v>2302</v>
      </c>
      <c r="W64" s="453"/>
      <c r="X64" s="911">
        <v>13083</v>
      </c>
      <c r="Y64" s="909" t="s">
        <v>924</v>
      </c>
    </row>
    <row r="65" spans="1:25" s="7" customFormat="1" ht="10.199999999999999">
      <c r="A65" s="932"/>
      <c r="B65" s="934"/>
      <c r="C65" s="934"/>
      <c r="D65" s="934"/>
      <c r="E65" s="934"/>
      <c r="F65" s="934"/>
      <c r="G65" s="934"/>
      <c r="H65" s="934"/>
      <c r="I65" s="934"/>
      <c r="J65" s="934"/>
      <c r="K65" s="934"/>
      <c r="L65" s="935"/>
      <c r="M65" s="935"/>
      <c r="N65" s="935"/>
      <c r="O65" s="453"/>
      <c r="P65" s="615"/>
      <c r="Q65" s="453"/>
      <c r="R65" s="615"/>
      <c r="S65" s="453"/>
      <c r="T65" s="615"/>
      <c r="U65" s="615"/>
      <c r="V65" s="615"/>
      <c r="W65" s="615"/>
      <c r="X65" s="453"/>
      <c r="Y65" s="909"/>
    </row>
    <row r="66" spans="1:25" s="7" customFormat="1" ht="10.199999999999999">
      <c r="A66" s="940"/>
      <c r="B66" s="943"/>
      <c r="C66" s="943"/>
      <c r="D66" s="943"/>
      <c r="E66" s="943"/>
      <c r="F66" s="943"/>
      <c r="G66" s="943"/>
      <c r="H66" s="943"/>
      <c r="I66" s="943"/>
      <c r="J66" s="943"/>
      <c r="K66" s="943"/>
      <c r="L66" s="943"/>
      <c r="M66" s="943"/>
      <c r="N66" s="943"/>
      <c r="O66" s="453"/>
      <c r="P66" s="943"/>
      <c r="Q66" s="453"/>
      <c r="R66" s="943"/>
      <c r="S66" s="453"/>
      <c r="T66" s="943"/>
      <c r="U66" s="943"/>
      <c r="V66" s="943"/>
      <c r="W66" s="943"/>
      <c r="X66" s="453"/>
      <c r="Y66" s="909"/>
    </row>
    <row r="67" spans="1:25" s="7" customFormat="1" ht="10.199999999999999">
      <c r="A67" s="940" t="s">
        <v>2303</v>
      </c>
      <c r="B67" s="934"/>
      <c r="C67" s="934"/>
      <c r="D67" s="934"/>
      <c r="E67" s="934"/>
      <c r="F67" s="934"/>
      <c r="G67" s="934"/>
      <c r="H67" s="934"/>
      <c r="I67" s="934"/>
      <c r="J67" s="934"/>
      <c r="K67" s="934"/>
      <c r="L67" s="934"/>
      <c r="M67" s="934"/>
      <c r="N67" s="934"/>
      <c r="O67" s="453"/>
      <c r="P67" s="943"/>
      <c r="Q67" s="453"/>
      <c r="R67" s="943"/>
      <c r="S67" s="453"/>
      <c r="T67" s="453"/>
      <c r="U67" s="478"/>
      <c r="V67" s="478" t="s">
        <v>2304</v>
      </c>
      <c r="W67" s="478"/>
      <c r="X67" s="911">
        <v>13084</v>
      </c>
      <c r="Y67" s="909" t="s">
        <v>927</v>
      </c>
    </row>
    <row r="68" spans="1:25" s="7" customFormat="1" ht="10.199999999999999">
      <c r="A68" s="940"/>
      <c r="B68" s="934"/>
      <c r="C68" s="934"/>
      <c r="D68" s="934"/>
      <c r="E68" s="934"/>
      <c r="F68" s="934"/>
      <c r="G68" s="934"/>
      <c r="H68" s="934"/>
      <c r="I68" s="934"/>
      <c r="J68" s="934"/>
      <c r="K68" s="934"/>
      <c r="L68" s="934"/>
      <c r="M68" s="934"/>
      <c r="N68" s="934"/>
      <c r="O68" s="453"/>
      <c r="P68" s="943"/>
      <c r="Q68" s="453"/>
      <c r="R68" s="943"/>
      <c r="S68" s="453"/>
      <c r="T68" s="453"/>
      <c r="U68" s="478"/>
      <c r="V68" s="478"/>
      <c r="W68" s="478"/>
      <c r="X68" s="934"/>
      <c r="Y68" s="909"/>
    </row>
    <row r="69" spans="1:25" s="7" customFormat="1" ht="10.199999999999999">
      <c r="A69" s="940" t="s">
        <v>2305</v>
      </c>
      <c r="B69" s="934"/>
      <c r="C69" s="934"/>
      <c r="D69" s="934"/>
      <c r="E69" s="934"/>
      <c r="F69" s="934"/>
      <c r="G69" s="934"/>
      <c r="H69" s="934"/>
      <c r="I69" s="934"/>
      <c r="J69" s="934"/>
      <c r="K69" s="934"/>
      <c r="L69" s="934"/>
      <c r="M69" s="934"/>
      <c r="N69" s="934"/>
      <c r="O69" s="453"/>
      <c r="P69" s="615"/>
      <c r="Q69" s="453"/>
      <c r="R69" s="615"/>
      <c r="S69" s="453"/>
      <c r="T69" s="615"/>
      <c r="U69" s="944"/>
      <c r="V69" s="911">
        <v>13085</v>
      </c>
      <c r="W69" s="945" t="s">
        <v>930</v>
      </c>
      <c r="X69" s="934"/>
      <c r="Y69" s="909"/>
    </row>
    <row r="70" spans="1:25" s="7" customFormat="1" ht="10.199999999999999">
      <c r="A70" s="940" t="s">
        <v>2306</v>
      </c>
      <c r="B70" s="934"/>
      <c r="C70" s="934"/>
      <c r="D70" s="934"/>
      <c r="E70" s="934"/>
      <c r="F70" s="934"/>
      <c r="G70" s="934"/>
      <c r="H70" s="934"/>
      <c r="I70" s="934"/>
      <c r="J70" s="934"/>
      <c r="K70" s="934"/>
      <c r="L70" s="934"/>
      <c r="M70" s="934"/>
      <c r="N70" s="934"/>
      <c r="O70" s="453"/>
      <c r="P70" s="615"/>
      <c r="Q70" s="453"/>
      <c r="R70" s="615"/>
      <c r="S70" s="453"/>
      <c r="T70" s="615"/>
      <c r="U70" s="615"/>
      <c r="V70" s="911">
        <v>13086</v>
      </c>
      <c r="W70" s="461" t="s">
        <v>951</v>
      </c>
      <c r="X70" s="934"/>
      <c r="Y70" s="909"/>
    </row>
    <row r="71" spans="1:25" s="7" customFormat="1" ht="10.199999999999999">
      <c r="A71" s="940"/>
      <c r="B71" s="934"/>
      <c r="C71" s="934"/>
      <c r="D71" s="934"/>
      <c r="E71" s="934"/>
      <c r="F71" s="934"/>
      <c r="G71" s="934"/>
      <c r="H71" s="934"/>
      <c r="I71" s="934"/>
      <c r="J71" s="934"/>
      <c r="K71" s="934"/>
      <c r="L71" s="934"/>
      <c r="M71" s="934"/>
      <c r="N71" s="934"/>
      <c r="O71" s="453"/>
      <c r="P71" s="615"/>
      <c r="Q71" s="453"/>
      <c r="R71" s="615"/>
      <c r="S71" s="453"/>
      <c r="T71" s="615"/>
      <c r="U71" s="615"/>
      <c r="V71" s="931"/>
      <c r="W71" s="934"/>
      <c r="X71" s="934"/>
      <c r="Y71" s="909"/>
    </row>
    <row r="72" spans="1:25" s="7" customFormat="1" ht="10.199999999999999">
      <c r="A72" s="940" t="s">
        <v>2307</v>
      </c>
      <c r="B72" s="943"/>
      <c r="C72" s="943"/>
      <c r="D72" s="943"/>
      <c r="E72" s="943"/>
      <c r="F72" s="943"/>
      <c r="G72" s="943"/>
      <c r="H72" s="943"/>
      <c r="I72" s="943"/>
      <c r="J72" s="943"/>
      <c r="K72" s="943"/>
      <c r="L72" s="943"/>
      <c r="M72" s="943"/>
      <c r="N72" s="943"/>
      <c r="O72" s="943"/>
      <c r="P72" s="943"/>
      <c r="Q72" s="943"/>
      <c r="R72" s="943"/>
      <c r="S72" s="943"/>
      <c r="T72" s="453"/>
      <c r="U72" s="478"/>
      <c r="V72" s="478" t="s">
        <v>2308</v>
      </c>
      <c r="W72" s="478"/>
      <c r="X72" s="911">
        <v>13087</v>
      </c>
      <c r="Y72" s="909" t="s">
        <v>954</v>
      </c>
    </row>
    <row r="73" spans="1:25" s="7" customFormat="1" ht="10.199999999999999">
      <c r="A73" s="940"/>
      <c r="B73" s="943"/>
      <c r="C73" s="943"/>
      <c r="D73" s="943"/>
      <c r="E73" s="943"/>
      <c r="F73" s="943"/>
      <c r="G73" s="943"/>
      <c r="H73" s="943"/>
      <c r="I73" s="943"/>
      <c r="J73" s="943"/>
      <c r="K73" s="943"/>
      <c r="L73" s="943"/>
      <c r="M73" s="943"/>
      <c r="N73" s="943"/>
      <c r="O73" s="943"/>
      <c r="P73" s="943"/>
      <c r="Q73" s="943"/>
      <c r="R73" s="943"/>
      <c r="S73" s="943"/>
      <c r="T73" s="453"/>
      <c r="U73" s="478"/>
      <c r="V73" s="478"/>
      <c r="W73" s="478"/>
      <c r="X73" s="946"/>
      <c r="Y73" s="909"/>
    </row>
    <row r="74" spans="1:25" s="7" customFormat="1" ht="10.199999999999999">
      <c r="A74" s="940" t="s">
        <v>2309</v>
      </c>
      <c r="B74" s="934"/>
      <c r="C74" s="934"/>
      <c r="D74" s="934"/>
      <c r="E74" s="934"/>
      <c r="F74" s="934"/>
      <c r="G74" s="934"/>
      <c r="H74" s="934"/>
      <c r="I74" s="934"/>
      <c r="J74" s="934"/>
      <c r="K74" s="934"/>
      <c r="L74" s="934"/>
      <c r="M74" s="934"/>
      <c r="N74" s="934"/>
      <c r="O74" s="453"/>
      <c r="P74" s="943"/>
      <c r="Q74" s="453"/>
      <c r="R74" s="943"/>
      <c r="S74" s="453"/>
      <c r="T74" s="453"/>
      <c r="U74" s="453"/>
      <c r="V74" s="453"/>
      <c r="W74" s="453"/>
      <c r="X74" s="911">
        <v>13088</v>
      </c>
      <c r="Y74" s="909" t="s">
        <v>957</v>
      </c>
    </row>
    <row r="75" spans="1:25" s="7" customFormat="1" ht="10.199999999999999">
      <c r="A75" s="947"/>
      <c r="B75" s="948"/>
      <c r="C75" s="948"/>
      <c r="D75" s="948"/>
      <c r="E75" s="948"/>
      <c r="F75" s="948"/>
      <c r="G75" s="948"/>
      <c r="H75" s="948"/>
      <c r="I75" s="948"/>
      <c r="J75" s="948"/>
      <c r="K75" s="948"/>
      <c r="L75" s="948"/>
      <c r="M75" s="948"/>
      <c r="N75" s="948"/>
      <c r="O75" s="785"/>
      <c r="P75" s="949"/>
      <c r="Q75" s="785"/>
      <c r="R75" s="949"/>
      <c r="S75" s="785"/>
      <c r="T75" s="949"/>
      <c r="U75" s="949"/>
      <c r="V75" s="949"/>
      <c r="W75" s="949"/>
      <c r="X75" s="785"/>
      <c r="Y75" s="925"/>
    </row>
    <row r="76" spans="1:25" s="7" customFormat="1" ht="10.199999999999999">
      <c r="A76" s="943"/>
      <c r="B76" s="934"/>
      <c r="C76" s="934"/>
      <c r="D76" s="934"/>
      <c r="E76" s="934"/>
      <c r="F76" s="934"/>
      <c r="G76" s="934"/>
      <c r="H76" s="934"/>
      <c r="I76" s="934"/>
      <c r="J76" s="934"/>
      <c r="K76" s="934"/>
      <c r="L76" s="934"/>
      <c r="M76" s="934"/>
      <c r="N76" s="934"/>
      <c r="O76" s="453"/>
      <c r="P76" s="943"/>
      <c r="Q76" s="453"/>
      <c r="R76" s="943"/>
      <c r="S76" s="453"/>
      <c r="T76" s="943"/>
      <c r="U76" s="943"/>
      <c r="V76" s="943"/>
      <c r="W76" s="943"/>
      <c r="X76" s="453"/>
      <c r="Y76" s="453"/>
    </row>
    <row r="77" spans="1:25" s="7" customFormat="1" ht="10.5">
      <c r="A77" s="774" t="s">
        <v>2310</v>
      </c>
      <c r="B77" s="934"/>
      <c r="C77" s="934"/>
      <c r="D77" s="934"/>
      <c r="E77" s="934"/>
      <c r="F77" s="934"/>
      <c r="G77" s="934"/>
      <c r="H77" s="934"/>
      <c r="I77" s="934"/>
      <c r="J77" s="934"/>
      <c r="K77" s="934"/>
      <c r="L77" s="934"/>
      <c r="M77" s="934"/>
      <c r="N77" s="934"/>
      <c r="O77" s="453"/>
      <c r="P77" s="934"/>
      <c r="Q77" s="453"/>
      <c r="R77" s="934"/>
      <c r="S77" s="453"/>
      <c r="T77" s="934"/>
      <c r="U77" s="934"/>
      <c r="V77" s="934"/>
      <c r="W77" s="934"/>
      <c r="X77" s="453"/>
      <c r="Y77" s="453"/>
    </row>
    <row r="78" spans="1:25" s="7" customFormat="1" ht="10.5">
      <c r="A78" s="950"/>
      <c r="B78" s="779"/>
      <c r="C78" s="779"/>
      <c r="D78" s="779"/>
      <c r="E78" s="779"/>
      <c r="F78" s="779"/>
      <c r="G78" s="779"/>
      <c r="H78" s="779"/>
      <c r="I78" s="779"/>
      <c r="J78" s="779"/>
      <c r="K78" s="779"/>
      <c r="L78" s="779"/>
      <c r="M78" s="779"/>
      <c r="N78" s="779"/>
      <c r="O78" s="779"/>
      <c r="P78" s="779"/>
      <c r="Q78" s="779"/>
      <c r="R78" s="779"/>
      <c r="S78" s="779"/>
      <c r="T78" s="903" t="s">
        <v>2246</v>
      </c>
      <c r="U78" s="903"/>
      <c r="V78" s="781" t="s">
        <v>2311</v>
      </c>
      <c r="W78" s="929"/>
      <c r="X78" s="779"/>
      <c r="Y78" s="832"/>
    </row>
    <row r="79" spans="1:25" s="7" customFormat="1" ht="10.5">
      <c r="A79" s="951"/>
      <c r="B79" s="883" t="s">
        <v>2273</v>
      </c>
      <c r="C79" s="478"/>
      <c r="D79" s="883" t="s">
        <v>2274</v>
      </c>
      <c r="E79" s="478"/>
      <c r="F79" s="883" t="s">
        <v>2275</v>
      </c>
      <c r="G79" s="478"/>
      <c r="H79" s="883" t="s">
        <v>2276</v>
      </c>
      <c r="I79" s="478"/>
      <c r="J79" s="883" t="s">
        <v>2277</v>
      </c>
      <c r="K79" s="478"/>
      <c r="L79" s="883" t="s">
        <v>2278</v>
      </c>
      <c r="M79" s="478"/>
      <c r="N79" s="883" t="s">
        <v>2279</v>
      </c>
      <c r="O79" s="453"/>
      <c r="P79" s="883" t="s">
        <v>2280</v>
      </c>
      <c r="Q79" s="478"/>
      <c r="R79" s="883" t="s">
        <v>2281</v>
      </c>
      <c r="S79" s="453"/>
      <c r="T79" s="883" t="s">
        <v>2282</v>
      </c>
      <c r="U79" s="478"/>
      <c r="V79" s="481" t="s">
        <v>2283</v>
      </c>
      <c r="W79" s="934"/>
      <c r="X79" s="453"/>
      <c r="Y79" s="909"/>
    </row>
    <row r="80" spans="1:25" s="7" customFormat="1" ht="10.5">
      <c r="A80" s="951"/>
      <c r="B80" s="934"/>
      <c r="C80" s="934"/>
      <c r="D80" s="934"/>
      <c r="E80" s="934"/>
      <c r="F80" s="934"/>
      <c r="G80" s="934"/>
      <c r="H80" s="934"/>
      <c r="I80" s="934"/>
      <c r="J80" s="934"/>
      <c r="K80" s="934"/>
      <c r="L80" s="934"/>
      <c r="M80" s="934"/>
      <c r="N80" s="934"/>
      <c r="O80" s="453"/>
      <c r="P80" s="934"/>
      <c r="Q80" s="453"/>
      <c r="R80" s="934"/>
      <c r="S80" s="453"/>
      <c r="T80" s="934"/>
      <c r="U80" s="934"/>
      <c r="V80" s="934"/>
      <c r="W80" s="934"/>
      <c r="X80" s="453"/>
      <c r="Y80" s="909"/>
    </row>
    <row r="81" spans="1:25" s="7" customFormat="1" ht="10.199999999999999">
      <c r="A81" s="614" t="s">
        <v>2312</v>
      </c>
      <c r="B81" s="911">
        <v>13089</v>
      </c>
      <c r="C81" s="453"/>
      <c r="D81" s="911">
        <v>13090</v>
      </c>
      <c r="E81" s="615"/>
      <c r="F81" s="911">
        <v>13091</v>
      </c>
      <c r="G81" s="615"/>
      <c r="H81" s="911">
        <v>13092</v>
      </c>
      <c r="I81" s="453"/>
      <c r="J81" s="911">
        <v>13093</v>
      </c>
      <c r="K81" s="453"/>
      <c r="L81" s="911">
        <v>13094</v>
      </c>
      <c r="M81" s="615"/>
      <c r="N81" s="911">
        <v>13095</v>
      </c>
      <c r="O81" s="615"/>
      <c r="P81" s="911">
        <v>13096</v>
      </c>
      <c r="Q81" s="453"/>
      <c r="R81" s="911">
        <v>13097</v>
      </c>
      <c r="S81" s="453"/>
      <c r="T81" s="911">
        <v>13098</v>
      </c>
      <c r="U81" s="615"/>
      <c r="V81" s="615"/>
      <c r="W81" s="615"/>
      <c r="X81" s="453"/>
      <c r="Y81" s="909"/>
    </row>
    <row r="82" spans="1:25" s="7" customFormat="1" ht="10.199999999999999">
      <c r="A82" s="614" t="s">
        <v>2313</v>
      </c>
      <c r="B82" s="911">
        <v>13099</v>
      </c>
      <c r="C82" s="453"/>
      <c r="D82" s="911">
        <v>13100</v>
      </c>
      <c r="E82" s="615"/>
      <c r="F82" s="911">
        <v>13101</v>
      </c>
      <c r="G82" s="615"/>
      <c r="H82" s="911">
        <v>13102</v>
      </c>
      <c r="I82" s="453"/>
      <c r="J82" s="911">
        <v>13103</v>
      </c>
      <c r="K82" s="453"/>
      <c r="L82" s="911">
        <v>13104</v>
      </c>
      <c r="M82" s="615"/>
      <c r="N82" s="911">
        <v>13105</v>
      </c>
      <c r="O82" s="615"/>
      <c r="P82" s="911">
        <v>13106</v>
      </c>
      <c r="Q82" s="453"/>
      <c r="R82" s="911">
        <v>13107</v>
      </c>
      <c r="S82" s="453"/>
      <c r="T82" s="911">
        <v>13108</v>
      </c>
      <c r="U82" s="615"/>
      <c r="V82" s="615"/>
      <c r="W82" s="615"/>
      <c r="X82" s="453"/>
      <c r="Y82" s="909"/>
    </row>
    <row r="83" spans="1:25" s="7" customFormat="1" ht="10.199999999999999">
      <c r="A83" s="614" t="s">
        <v>2314</v>
      </c>
      <c r="B83" s="911">
        <v>13109</v>
      </c>
      <c r="C83" s="453"/>
      <c r="D83" s="911">
        <v>13110</v>
      </c>
      <c r="E83" s="615"/>
      <c r="F83" s="911">
        <v>13111</v>
      </c>
      <c r="G83" s="615"/>
      <c r="H83" s="911">
        <v>13112</v>
      </c>
      <c r="I83" s="453"/>
      <c r="J83" s="911">
        <v>13113</v>
      </c>
      <c r="K83" s="453"/>
      <c r="L83" s="911">
        <v>13114</v>
      </c>
      <c r="M83" s="615"/>
      <c r="N83" s="911">
        <v>13115</v>
      </c>
      <c r="O83" s="615"/>
      <c r="P83" s="911">
        <v>13116</v>
      </c>
      <c r="Q83" s="453"/>
      <c r="R83" s="911">
        <v>13117</v>
      </c>
      <c r="S83" s="453"/>
      <c r="T83" s="911">
        <v>13118</v>
      </c>
      <c r="U83" s="939"/>
      <c r="V83" s="615"/>
      <c r="W83" s="453"/>
      <c r="X83" s="453"/>
      <c r="Y83" s="909"/>
    </row>
    <row r="84" spans="1:25" s="7" customFormat="1" ht="10.199999999999999">
      <c r="A84" s="614"/>
      <c r="B84" s="952"/>
      <c r="C84" s="939"/>
      <c r="D84" s="952"/>
      <c r="E84" s="939"/>
      <c r="F84" s="952"/>
      <c r="G84" s="939"/>
      <c r="H84" s="952"/>
      <c r="I84" s="939"/>
      <c r="J84" s="952"/>
      <c r="K84" s="939"/>
      <c r="L84" s="952"/>
      <c r="M84" s="939"/>
      <c r="N84" s="952"/>
      <c r="O84" s="453"/>
      <c r="P84" s="952"/>
      <c r="Q84" s="453"/>
      <c r="R84" s="952"/>
      <c r="S84" s="453"/>
      <c r="T84" s="952"/>
      <c r="U84" s="939"/>
      <c r="V84" s="939"/>
      <c r="W84" s="939"/>
      <c r="X84" s="453"/>
      <c r="Y84" s="909"/>
    </row>
    <row r="85" spans="1:25" s="7" customFormat="1" ht="10.199999999999999">
      <c r="A85" s="614" t="s">
        <v>2315</v>
      </c>
      <c r="B85" s="911">
        <v>13119</v>
      </c>
      <c r="C85" s="453"/>
      <c r="D85" s="911">
        <v>13120</v>
      </c>
      <c r="E85" s="615"/>
      <c r="F85" s="911">
        <v>13121</v>
      </c>
      <c r="G85" s="939"/>
      <c r="H85" s="911">
        <v>13122</v>
      </c>
      <c r="I85" s="453"/>
      <c r="J85" s="911">
        <v>13123</v>
      </c>
      <c r="K85" s="453"/>
      <c r="L85" s="911">
        <v>13124</v>
      </c>
      <c r="M85" s="615"/>
      <c r="N85" s="911">
        <v>13125</v>
      </c>
      <c r="O85" s="615"/>
      <c r="P85" s="911">
        <v>13126</v>
      </c>
      <c r="Q85" s="453"/>
      <c r="R85" s="911">
        <v>13127</v>
      </c>
      <c r="S85" s="453"/>
      <c r="T85" s="911">
        <v>13128</v>
      </c>
      <c r="U85" s="939"/>
      <c r="V85" s="939"/>
      <c r="W85" s="939"/>
      <c r="X85" s="453"/>
      <c r="Y85" s="909"/>
    </row>
    <row r="86" spans="1:25" s="7" customFormat="1" ht="20.399999999999999">
      <c r="A86" s="614" t="s">
        <v>2316</v>
      </c>
      <c r="B86" s="911">
        <v>13129</v>
      </c>
      <c r="C86" s="453"/>
      <c r="D86" s="911">
        <v>13130</v>
      </c>
      <c r="E86" s="615"/>
      <c r="F86" s="911">
        <v>13131</v>
      </c>
      <c r="G86" s="453"/>
      <c r="H86" s="911">
        <v>13132</v>
      </c>
      <c r="I86" s="939"/>
      <c r="J86" s="911">
        <v>13133</v>
      </c>
      <c r="K86" s="939"/>
      <c r="L86" s="911">
        <v>13134</v>
      </c>
      <c r="M86" s="453"/>
      <c r="N86" s="911">
        <v>13135</v>
      </c>
      <c r="O86" s="453"/>
      <c r="P86" s="911">
        <v>13136</v>
      </c>
      <c r="Q86" s="615"/>
      <c r="R86" s="911">
        <v>13137</v>
      </c>
      <c r="S86" s="615"/>
      <c r="T86" s="911">
        <v>13138</v>
      </c>
      <c r="U86" s="939"/>
      <c r="V86" s="939"/>
      <c r="W86" s="939"/>
      <c r="X86" s="453"/>
      <c r="Y86" s="909"/>
    </row>
    <row r="87" spans="1:25" s="7" customFormat="1" ht="10.199999999999999">
      <c r="A87" s="614" t="s">
        <v>2317</v>
      </c>
      <c r="B87" s="911">
        <v>13139</v>
      </c>
      <c r="C87" s="453"/>
      <c r="D87" s="911">
        <v>13140</v>
      </c>
      <c r="E87" s="615"/>
      <c r="F87" s="911">
        <v>13141</v>
      </c>
      <c r="G87" s="453"/>
      <c r="H87" s="911">
        <v>13142</v>
      </c>
      <c r="I87" s="615"/>
      <c r="J87" s="911">
        <v>13143</v>
      </c>
      <c r="K87" s="453"/>
      <c r="L87" s="911">
        <v>13144</v>
      </c>
      <c r="M87" s="453"/>
      <c r="N87" s="911">
        <v>13145</v>
      </c>
      <c r="O87" s="453"/>
      <c r="P87" s="911">
        <v>13146</v>
      </c>
      <c r="Q87" s="615"/>
      <c r="R87" s="911">
        <v>13147</v>
      </c>
      <c r="S87" s="615"/>
      <c r="T87" s="911">
        <v>13148</v>
      </c>
      <c r="U87" s="939"/>
      <c r="V87" s="939"/>
      <c r="W87" s="939"/>
      <c r="X87" s="453"/>
      <c r="Y87" s="909"/>
    </row>
    <row r="88" spans="1:25" s="7" customFormat="1" ht="10.199999999999999">
      <c r="A88" s="614"/>
      <c r="B88" s="952"/>
      <c r="C88" s="939"/>
      <c r="D88" s="952"/>
      <c r="E88" s="939"/>
      <c r="F88" s="952"/>
      <c r="G88" s="939"/>
      <c r="H88" s="952"/>
      <c r="I88" s="939"/>
      <c r="J88" s="952"/>
      <c r="K88" s="939"/>
      <c r="L88" s="952"/>
      <c r="M88" s="939"/>
      <c r="N88" s="952"/>
      <c r="O88" s="453"/>
      <c r="P88" s="952"/>
      <c r="Q88" s="453"/>
      <c r="R88" s="952"/>
      <c r="S88" s="453"/>
      <c r="T88" s="952"/>
      <c r="U88" s="939"/>
      <c r="V88" s="939"/>
      <c r="W88" s="939"/>
      <c r="X88" s="453"/>
      <c r="Y88" s="909"/>
    </row>
    <row r="89" spans="1:25" s="7" customFormat="1" ht="10.5" customHeight="1">
      <c r="A89" s="614" t="s">
        <v>2318</v>
      </c>
      <c r="B89" s="911">
        <v>13149</v>
      </c>
      <c r="C89" s="453"/>
      <c r="D89" s="911">
        <v>13150</v>
      </c>
      <c r="E89" s="615"/>
      <c r="F89" s="911">
        <v>13151</v>
      </c>
      <c r="G89" s="453"/>
      <c r="H89" s="911">
        <v>13152</v>
      </c>
      <c r="I89" s="615"/>
      <c r="J89" s="911">
        <v>13153</v>
      </c>
      <c r="K89" s="453"/>
      <c r="L89" s="911">
        <v>13154</v>
      </c>
      <c r="M89" s="453"/>
      <c r="N89" s="911">
        <v>13155</v>
      </c>
      <c r="O89" s="453"/>
      <c r="P89" s="911">
        <v>13156</v>
      </c>
      <c r="Q89" s="615"/>
      <c r="R89" s="911">
        <v>13157</v>
      </c>
      <c r="S89" s="615"/>
      <c r="T89" s="911">
        <v>13158</v>
      </c>
      <c r="U89" s="615"/>
      <c r="V89" s="615"/>
      <c r="W89" s="615"/>
      <c r="X89" s="453"/>
      <c r="Y89" s="909"/>
    </row>
    <row r="90" spans="1:25" s="7" customFormat="1" ht="10.199999999999999">
      <c r="A90" s="940"/>
      <c r="B90" s="934"/>
      <c r="C90" s="934"/>
      <c r="D90" s="934"/>
      <c r="E90" s="934"/>
      <c r="F90" s="934"/>
      <c r="G90" s="934"/>
      <c r="H90" s="934"/>
      <c r="I90" s="934"/>
      <c r="J90" s="934"/>
      <c r="K90" s="934"/>
      <c r="L90" s="934"/>
      <c r="M90" s="934"/>
      <c r="N90" s="934"/>
      <c r="O90" s="453"/>
      <c r="P90" s="943"/>
      <c r="Q90" s="453"/>
      <c r="R90" s="943"/>
      <c r="S90" s="453"/>
      <c r="T90" s="453"/>
      <c r="U90" s="453"/>
      <c r="V90" s="453"/>
      <c r="W90" s="453"/>
      <c r="X90" s="615"/>
      <c r="Y90" s="909"/>
    </row>
    <row r="91" spans="1:25" s="7" customFormat="1" ht="10.199999999999999">
      <c r="A91" s="614" t="s">
        <v>2319</v>
      </c>
      <c r="B91" s="911">
        <v>13159</v>
      </c>
      <c r="C91" s="453"/>
      <c r="D91" s="911">
        <v>13160</v>
      </c>
      <c r="E91" s="615"/>
      <c r="F91" s="911">
        <v>13161</v>
      </c>
      <c r="G91" s="453"/>
      <c r="H91" s="911">
        <v>13162</v>
      </c>
      <c r="I91" s="615"/>
      <c r="J91" s="911">
        <v>13163</v>
      </c>
      <c r="K91" s="615"/>
      <c r="L91" s="911">
        <v>13164</v>
      </c>
      <c r="M91" s="615"/>
      <c r="N91" s="911">
        <v>13165</v>
      </c>
      <c r="O91" s="453"/>
      <c r="P91" s="911">
        <v>13166</v>
      </c>
      <c r="Q91" s="453"/>
      <c r="R91" s="911">
        <v>13167</v>
      </c>
      <c r="S91" s="615"/>
      <c r="T91" s="911">
        <v>13168</v>
      </c>
      <c r="U91" s="453"/>
      <c r="V91" s="911">
        <v>13169</v>
      </c>
      <c r="W91" s="453" t="s">
        <v>968</v>
      </c>
      <c r="X91" s="453"/>
      <c r="Y91" s="909"/>
    </row>
    <row r="92" spans="1:25" s="7" customFormat="1" ht="10.199999999999999">
      <c r="A92" s="614"/>
      <c r="B92" s="939"/>
      <c r="C92" s="939"/>
      <c r="D92" s="939"/>
      <c r="E92" s="939"/>
      <c r="F92" s="939"/>
      <c r="G92" s="939"/>
      <c r="H92" s="939"/>
      <c r="I92" s="939"/>
      <c r="J92" s="939"/>
      <c r="K92" s="939"/>
      <c r="L92" s="939"/>
      <c r="M92" s="939"/>
      <c r="N92" s="939"/>
      <c r="O92" s="453"/>
      <c r="P92" s="939"/>
      <c r="Q92" s="453"/>
      <c r="R92" s="939"/>
      <c r="S92" s="453"/>
      <c r="T92" s="939"/>
      <c r="U92" s="453"/>
      <c r="V92" s="615"/>
      <c r="W92" s="453"/>
      <c r="X92" s="453"/>
      <c r="Y92" s="909"/>
    </row>
    <row r="93" spans="1:25" s="7" customFormat="1" ht="10.199999999999999">
      <c r="A93" s="940" t="s">
        <v>2320</v>
      </c>
      <c r="B93" s="934"/>
      <c r="C93" s="934"/>
      <c r="D93" s="934"/>
      <c r="E93" s="934"/>
      <c r="F93" s="934"/>
      <c r="G93" s="934"/>
      <c r="H93" s="934"/>
      <c r="I93" s="934"/>
      <c r="J93" s="934"/>
      <c r="K93" s="934"/>
      <c r="L93" s="934"/>
      <c r="M93" s="934"/>
      <c r="N93" s="934"/>
      <c r="O93" s="453"/>
      <c r="P93" s="943"/>
      <c r="Q93" s="453"/>
      <c r="R93" s="943"/>
      <c r="S93" s="453"/>
      <c r="T93" s="453"/>
      <c r="U93" s="453"/>
      <c r="V93" s="478" t="s">
        <v>2321</v>
      </c>
      <c r="W93" s="453"/>
      <c r="X93" s="911">
        <v>13170</v>
      </c>
      <c r="Y93" s="909" t="s">
        <v>970</v>
      </c>
    </row>
    <row r="94" spans="1:25" s="7" customFormat="1" ht="10.199999999999999">
      <c r="A94" s="940"/>
      <c r="B94" s="934"/>
      <c r="C94" s="934"/>
      <c r="D94" s="934"/>
      <c r="E94" s="934"/>
      <c r="F94" s="934"/>
      <c r="G94" s="934"/>
      <c r="H94" s="934"/>
      <c r="I94" s="934"/>
      <c r="J94" s="934"/>
      <c r="K94" s="934"/>
      <c r="L94" s="934"/>
      <c r="M94" s="934"/>
      <c r="N94" s="934"/>
      <c r="O94" s="453"/>
      <c r="P94" s="943"/>
      <c r="Q94" s="453"/>
      <c r="R94" s="943"/>
      <c r="S94" s="453"/>
      <c r="T94" s="453"/>
      <c r="U94" s="453"/>
      <c r="V94" s="478"/>
      <c r="W94" s="453"/>
      <c r="X94" s="943"/>
      <c r="Y94" s="909"/>
    </row>
    <row r="95" spans="1:25" s="7" customFormat="1" ht="10.199999999999999">
      <c r="A95" s="953" t="s">
        <v>229</v>
      </c>
      <c r="B95" s="934"/>
      <c r="C95" s="934"/>
      <c r="D95" s="934"/>
      <c r="E95" s="934"/>
      <c r="F95" s="934"/>
      <c r="G95" s="934"/>
      <c r="H95" s="934"/>
      <c r="I95" s="934"/>
      <c r="J95" s="934"/>
      <c r="K95" s="934"/>
      <c r="L95" s="934"/>
      <c r="M95" s="934"/>
      <c r="N95" s="934"/>
      <c r="O95" s="453"/>
      <c r="P95" s="943"/>
      <c r="Q95" s="453"/>
      <c r="R95" s="943"/>
      <c r="S95" s="453"/>
      <c r="T95" s="453"/>
      <c r="U95" s="453"/>
      <c r="V95" s="615"/>
      <c r="W95" s="453"/>
      <c r="X95" s="453"/>
      <c r="Y95" s="909"/>
    </row>
    <row r="96" spans="1:25" s="7" customFormat="1" ht="10.5" customHeight="1">
      <c r="A96" s="614" t="s">
        <v>2322</v>
      </c>
      <c r="B96" s="911">
        <v>13171</v>
      </c>
      <c r="C96" s="453"/>
      <c r="D96" s="911">
        <v>13172</v>
      </c>
      <c r="E96" s="615"/>
      <c r="F96" s="911">
        <v>13173</v>
      </c>
      <c r="G96" s="615"/>
      <c r="H96" s="911">
        <v>13174</v>
      </c>
      <c r="I96" s="615"/>
      <c r="J96" s="911">
        <v>13175</v>
      </c>
      <c r="K96" s="453"/>
      <c r="L96" s="911">
        <v>13176</v>
      </c>
      <c r="M96" s="453"/>
      <c r="N96" s="911">
        <v>13177</v>
      </c>
      <c r="O96" s="615"/>
      <c r="P96" s="911">
        <v>13178</v>
      </c>
      <c r="Q96" s="453"/>
      <c r="R96" s="911">
        <v>13179</v>
      </c>
      <c r="S96" s="615"/>
      <c r="T96" s="911">
        <v>13180</v>
      </c>
      <c r="U96" s="615"/>
      <c r="V96" s="938" t="s">
        <v>973</v>
      </c>
      <c r="W96" s="615"/>
      <c r="X96" s="453"/>
      <c r="Y96" s="909"/>
    </row>
    <row r="97" spans="1:25" s="7" customFormat="1" ht="20.399999999999999">
      <c r="A97" s="614" t="s">
        <v>2323</v>
      </c>
      <c r="B97" s="911">
        <v>13181</v>
      </c>
      <c r="C97" s="453"/>
      <c r="D97" s="911">
        <v>13182</v>
      </c>
      <c r="E97" s="615"/>
      <c r="F97" s="911">
        <v>13183</v>
      </c>
      <c r="G97" s="615"/>
      <c r="H97" s="911">
        <v>13184</v>
      </c>
      <c r="I97" s="615"/>
      <c r="J97" s="911">
        <v>13185</v>
      </c>
      <c r="K97" s="453"/>
      <c r="L97" s="911">
        <v>13186</v>
      </c>
      <c r="M97" s="453"/>
      <c r="N97" s="911">
        <v>13187</v>
      </c>
      <c r="O97" s="615"/>
      <c r="P97" s="911">
        <v>13188</v>
      </c>
      <c r="Q97" s="453"/>
      <c r="R97" s="911">
        <v>13189</v>
      </c>
      <c r="S97" s="615"/>
      <c r="T97" s="911">
        <v>13190</v>
      </c>
      <c r="U97" s="615"/>
      <c r="V97" s="938" t="s">
        <v>975</v>
      </c>
      <c r="W97" s="615"/>
      <c r="X97" s="453"/>
      <c r="Y97" s="909"/>
    </row>
    <row r="98" spans="1:25" s="7" customFormat="1" ht="10.5" customHeight="1">
      <c r="A98" s="614" t="s">
        <v>2324</v>
      </c>
      <c r="B98" s="911">
        <v>13191</v>
      </c>
      <c r="C98" s="453"/>
      <c r="D98" s="911">
        <v>13192</v>
      </c>
      <c r="E98" s="615"/>
      <c r="F98" s="911">
        <v>13193</v>
      </c>
      <c r="G98" s="615"/>
      <c r="H98" s="911">
        <v>13194</v>
      </c>
      <c r="I98" s="615"/>
      <c r="J98" s="911">
        <v>13195</v>
      </c>
      <c r="K98" s="453"/>
      <c r="L98" s="911">
        <v>13196</v>
      </c>
      <c r="M98" s="453"/>
      <c r="N98" s="911">
        <v>13197</v>
      </c>
      <c r="O98" s="615"/>
      <c r="P98" s="911">
        <v>13198</v>
      </c>
      <c r="Q98" s="453"/>
      <c r="R98" s="911">
        <v>13199</v>
      </c>
      <c r="S98" s="615"/>
      <c r="T98" s="911">
        <v>13200</v>
      </c>
      <c r="U98" s="939"/>
      <c r="V98" s="954" t="s">
        <v>978</v>
      </c>
      <c r="W98" s="939"/>
      <c r="X98" s="453"/>
      <c r="Y98" s="909"/>
    </row>
    <row r="99" spans="1:25" s="7" customFormat="1" ht="10.199999999999999">
      <c r="A99" s="614" t="s">
        <v>2325</v>
      </c>
      <c r="B99" s="911">
        <v>13201</v>
      </c>
      <c r="C99" s="453"/>
      <c r="D99" s="911">
        <v>13202</v>
      </c>
      <c r="E99" s="615"/>
      <c r="F99" s="911">
        <v>13203</v>
      </c>
      <c r="G99" s="615"/>
      <c r="H99" s="911">
        <v>13204</v>
      </c>
      <c r="I99" s="615"/>
      <c r="J99" s="911">
        <v>13205</v>
      </c>
      <c r="K99" s="453"/>
      <c r="L99" s="911">
        <v>13206</v>
      </c>
      <c r="M99" s="453"/>
      <c r="N99" s="911">
        <v>13207</v>
      </c>
      <c r="O99" s="615"/>
      <c r="P99" s="911">
        <v>13208</v>
      </c>
      <c r="Q99" s="453"/>
      <c r="R99" s="911">
        <v>13209</v>
      </c>
      <c r="S99" s="615"/>
      <c r="T99" s="911">
        <v>13210</v>
      </c>
      <c r="U99" s="939"/>
      <c r="V99" s="954" t="s">
        <v>2326</v>
      </c>
      <c r="W99" s="939"/>
      <c r="X99" s="453"/>
      <c r="Y99" s="909"/>
    </row>
    <row r="100" spans="1:25" s="7" customFormat="1" ht="10.5" customHeight="1">
      <c r="A100" s="614"/>
      <c r="B100" s="955"/>
      <c r="C100" s="955"/>
      <c r="D100" s="955"/>
      <c r="E100" s="955"/>
      <c r="F100" s="955"/>
      <c r="G100" s="955"/>
      <c r="H100" s="955"/>
      <c r="I100" s="955"/>
      <c r="J100" s="955"/>
      <c r="K100" s="955"/>
      <c r="L100" s="955"/>
      <c r="M100" s="955"/>
      <c r="N100" s="955"/>
      <c r="O100" s="955"/>
      <c r="P100" s="955"/>
      <c r="Q100" s="955"/>
      <c r="R100" s="955"/>
      <c r="S100" s="955"/>
      <c r="T100" s="955"/>
      <c r="U100" s="955"/>
      <c r="V100" s="955"/>
      <c r="W100" s="955"/>
      <c r="X100" s="453"/>
      <c r="Y100" s="909"/>
    </row>
    <row r="101" spans="1:25" s="7" customFormat="1" ht="10.199999999999999">
      <c r="A101" s="940" t="s">
        <v>2327</v>
      </c>
      <c r="B101" s="939"/>
      <c r="C101" s="939"/>
      <c r="D101" s="939"/>
      <c r="E101" s="939"/>
      <c r="F101" s="939"/>
      <c r="G101" s="939"/>
      <c r="H101" s="939"/>
      <c r="I101" s="939"/>
      <c r="J101" s="939"/>
      <c r="K101" s="939"/>
      <c r="L101" s="939"/>
      <c r="M101" s="939"/>
      <c r="N101" s="939"/>
      <c r="O101" s="453"/>
      <c r="P101" s="939"/>
      <c r="Q101" s="453"/>
      <c r="R101" s="939"/>
      <c r="S101" s="453"/>
      <c r="T101" s="939"/>
      <c r="U101" s="453"/>
      <c r="V101" s="615" t="s">
        <v>2328</v>
      </c>
      <c r="W101" s="453"/>
      <c r="X101" s="911">
        <v>13211</v>
      </c>
      <c r="Y101" s="909" t="s">
        <v>984</v>
      </c>
    </row>
    <row r="102" spans="1:25" s="7" customFormat="1" ht="10.199999999999999">
      <c r="A102" s="940" t="s">
        <v>2329</v>
      </c>
      <c r="B102" s="934"/>
      <c r="C102" s="934"/>
      <c r="D102" s="934"/>
      <c r="E102" s="934"/>
      <c r="F102" s="934"/>
      <c r="G102" s="934"/>
      <c r="H102" s="934"/>
      <c r="I102" s="934"/>
      <c r="J102" s="934"/>
      <c r="K102" s="934"/>
      <c r="L102" s="934"/>
      <c r="M102" s="934"/>
      <c r="N102" s="934"/>
      <c r="O102" s="453"/>
      <c r="P102" s="943"/>
      <c r="Q102" s="453"/>
      <c r="R102" s="943"/>
      <c r="S102" s="453"/>
      <c r="T102" s="453"/>
      <c r="U102" s="453"/>
      <c r="V102" s="478" t="s">
        <v>2330</v>
      </c>
      <c r="W102" s="453"/>
      <c r="X102" s="911">
        <v>13212</v>
      </c>
      <c r="Y102" s="909" t="s">
        <v>987</v>
      </c>
    </row>
    <row r="103" spans="1:25" s="7" customFormat="1" ht="10.199999999999999">
      <c r="A103" s="550"/>
      <c r="B103" s="551"/>
      <c r="C103" s="551"/>
      <c r="D103" s="551"/>
      <c r="E103" s="551"/>
      <c r="F103" s="551"/>
      <c r="G103" s="551"/>
      <c r="H103" s="551"/>
      <c r="I103" s="551"/>
      <c r="J103" s="551"/>
      <c r="K103" s="551"/>
      <c r="L103" s="551"/>
      <c r="M103" s="551"/>
      <c r="N103" s="551"/>
      <c r="O103" s="552"/>
      <c r="P103" s="553"/>
      <c r="Q103" s="552"/>
      <c r="R103" s="553"/>
      <c r="S103" s="552"/>
      <c r="T103" s="552"/>
      <c r="U103" s="552"/>
      <c r="V103" s="552"/>
      <c r="W103" s="552"/>
      <c r="X103" s="553"/>
      <c r="Y103" s="712"/>
    </row>
    <row r="104" spans="1:25" s="7" customFormat="1" ht="10.199999999999999">
      <c r="A104" s="549"/>
      <c r="B104" s="548"/>
      <c r="C104" s="548"/>
      <c r="D104" s="548"/>
      <c r="E104" s="548"/>
      <c r="F104" s="548"/>
      <c r="G104" s="548"/>
      <c r="H104" s="548"/>
      <c r="I104" s="548"/>
      <c r="J104" s="548"/>
      <c r="K104" s="548"/>
      <c r="L104" s="548"/>
      <c r="M104" s="548"/>
      <c r="N104" s="548"/>
      <c r="O104" s="318"/>
      <c r="P104" s="549"/>
      <c r="Q104" s="318"/>
      <c r="R104" s="549"/>
      <c r="S104" s="318"/>
      <c r="T104" s="318"/>
      <c r="U104" s="318"/>
      <c r="V104" s="318"/>
      <c r="W104" s="318"/>
      <c r="X104" s="549"/>
      <c r="Y104" s="318"/>
    </row>
    <row r="105" spans="1:25" s="7" customFormat="1" ht="10.5">
      <c r="A105" s="774" t="s">
        <v>2331</v>
      </c>
      <c r="B105" s="934"/>
      <c r="C105" s="934"/>
      <c r="D105" s="934"/>
      <c r="E105" s="934"/>
      <c r="F105" s="934"/>
      <c r="G105" s="934"/>
      <c r="H105" s="934"/>
      <c r="I105" s="934"/>
      <c r="J105" s="934"/>
      <c r="K105" s="934"/>
      <c r="L105" s="934"/>
      <c r="M105" s="934"/>
      <c r="N105" s="934"/>
      <c r="O105" s="453"/>
      <c r="P105" s="943"/>
      <c r="Q105" s="453"/>
      <c r="R105" s="943"/>
      <c r="S105" s="453"/>
      <c r="T105" s="453"/>
      <c r="U105" s="453"/>
      <c r="V105" s="453"/>
      <c r="W105" s="453"/>
      <c r="X105" s="943"/>
      <c r="Y105" s="453"/>
    </row>
    <row r="106" spans="1:25" s="7" customFormat="1" ht="10.199999999999999">
      <c r="A106" s="956"/>
      <c r="B106" s="929"/>
      <c r="C106" s="929"/>
      <c r="D106" s="929"/>
      <c r="E106" s="929"/>
      <c r="F106" s="929"/>
      <c r="G106" s="929"/>
      <c r="H106" s="929"/>
      <c r="I106" s="929"/>
      <c r="J106" s="929"/>
      <c r="K106" s="929"/>
      <c r="L106" s="929"/>
      <c r="M106" s="929"/>
      <c r="N106" s="929"/>
      <c r="O106" s="779"/>
      <c r="P106" s="957"/>
      <c r="Q106" s="779"/>
      <c r="R106" s="957"/>
      <c r="S106" s="779"/>
      <c r="T106" s="779"/>
      <c r="U106" s="779"/>
      <c r="V106" s="779"/>
      <c r="W106" s="779"/>
      <c r="X106" s="957"/>
      <c r="Y106" s="832"/>
    </row>
    <row r="107" spans="1:25" s="7" customFormat="1" ht="10.199999999999999">
      <c r="A107" s="940" t="s">
        <v>2332</v>
      </c>
      <c r="B107" s="934"/>
      <c r="C107" s="934"/>
      <c r="D107" s="934"/>
      <c r="E107" s="934"/>
      <c r="F107" s="934"/>
      <c r="G107" s="934"/>
      <c r="H107" s="934"/>
      <c r="I107" s="934"/>
      <c r="J107" s="934"/>
      <c r="K107" s="934"/>
      <c r="L107" s="934"/>
      <c r="M107" s="934"/>
      <c r="N107" s="934"/>
      <c r="O107" s="453"/>
      <c r="P107" s="943"/>
      <c r="Q107" s="453"/>
      <c r="R107" s="943"/>
      <c r="S107" s="453"/>
      <c r="T107" s="453"/>
      <c r="U107" s="453"/>
      <c r="V107" s="891"/>
      <c r="W107" s="453"/>
      <c r="X107" s="911">
        <v>13213</v>
      </c>
      <c r="Y107" s="909" t="s">
        <v>990</v>
      </c>
    </row>
    <row r="108" spans="1:25" s="7" customFormat="1" ht="10.199999999999999">
      <c r="A108" s="940"/>
      <c r="B108" s="934"/>
      <c r="C108" s="934"/>
      <c r="D108" s="934"/>
      <c r="E108" s="934"/>
      <c r="F108" s="934"/>
      <c r="G108" s="934"/>
      <c r="H108" s="934"/>
      <c r="I108" s="934"/>
      <c r="J108" s="934"/>
      <c r="K108" s="934"/>
      <c r="L108" s="934"/>
      <c r="M108" s="934"/>
      <c r="N108" s="934"/>
      <c r="O108" s="453"/>
      <c r="P108" s="943"/>
      <c r="Q108" s="453"/>
      <c r="R108" s="943"/>
      <c r="S108" s="453"/>
      <c r="T108" s="453"/>
      <c r="U108" s="453"/>
      <c r="V108" s="453"/>
      <c r="W108" s="453"/>
      <c r="X108" s="943"/>
      <c r="Y108" s="909"/>
    </row>
    <row r="109" spans="1:25" s="7" customFormat="1" ht="10.5">
      <c r="A109" s="942" t="s">
        <v>2333</v>
      </c>
      <c r="B109" s="934"/>
      <c r="C109" s="934"/>
      <c r="D109" s="934"/>
      <c r="E109" s="934"/>
      <c r="F109" s="934"/>
      <c r="G109" s="934"/>
      <c r="H109" s="934"/>
      <c r="I109" s="934"/>
      <c r="J109" s="934"/>
      <c r="K109" s="934"/>
      <c r="L109" s="934"/>
      <c r="M109" s="934"/>
      <c r="N109" s="934"/>
      <c r="O109" s="453"/>
      <c r="P109" s="943" t="str">
        <f>IF(AND(ISNUMBER(P74), ISNUMBER(P107)), P74*P107, "")</f>
        <v/>
      </c>
      <c r="Q109" s="453"/>
      <c r="R109" s="943" t="str">
        <f>IF(AND(ISNUMBER(R74), ISNUMBER(R107)), R74*R107, "")</f>
        <v/>
      </c>
      <c r="S109" s="453"/>
      <c r="T109" s="453"/>
      <c r="U109" s="453"/>
      <c r="V109" s="478" t="s">
        <v>2334</v>
      </c>
      <c r="W109" s="453"/>
      <c r="X109" s="911">
        <v>13214</v>
      </c>
      <c r="Y109" s="909" t="s">
        <v>993</v>
      </c>
    </row>
    <row r="110" spans="1:25">
      <c r="A110" s="784"/>
      <c r="B110" s="785"/>
      <c r="C110" s="785"/>
      <c r="D110" s="785"/>
      <c r="E110" s="785"/>
      <c r="F110" s="785"/>
      <c r="G110" s="785"/>
      <c r="H110" s="785"/>
      <c r="I110" s="785"/>
      <c r="J110" s="785"/>
      <c r="K110" s="785"/>
      <c r="L110" s="785"/>
      <c r="M110" s="785"/>
      <c r="N110" s="785"/>
      <c r="O110" s="785"/>
      <c r="P110" s="785"/>
      <c r="Q110" s="785"/>
      <c r="R110" s="785"/>
      <c r="S110" s="785"/>
      <c r="T110" s="785"/>
      <c r="U110" s="785"/>
      <c r="V110" s="785"/>
      <c r="W110" s="785"/>
      <c r="X110" s="785"/>
      <c r="Y110" s="925"/>
    </row>
    <row r="111" spans="1:25">
      <c r="A111" s="457"/>
      <c r="B111" s="457"/>
      <c r="C111" s="457"/>
      <c r="D111" s="457"/>
      <c r="E111" s="457"/>
      <c r="F111" s="457"/>
      <c r="G111" s="457"/>
      <c r="H111" s="457"/>
      <c r="I111" s="457"/>
      <c r="J111" s="457"/>
      <c r="K111" s="457"/>
      <c r="L111" s="457"/>
      <c r="M111" s="457"/>
      <c r="N111" s="457"/>
      <c r="O111" s="453"/>
      <c r="P111" s="453"/>
      <c r="Q111" s="453"/>
      <c r="R111" s="453"/>
      <c r="S111" s="453"/>
      <c r="T111" s="958"/>
      <c r="U111" s="958"/>
      <c r="V111" s="958"/>
      <c r="W111" s="958"/>
      <c r="X111" s="453"/>
      <c r="Y111" s="453"/>
    </row>
    <row r="112" spans="1:25">
      <c r="A112" s="756" t="s">
        <v>2335</v>
      </c>
      <c r="B112" s="756"/>
      <c r="C112" s="756"/>
      <c r="D112" s="756"/>
      <c r="E112" s="756"/>
      <c r="F112" s="756"/>
      <c r="G112" s="756"/>
      <c r="H112" s="756"/>
      <c r="I112" s="756"/>
      <c r="J112" s="756"/>
      <c r="K112" s="756"/>
      <c r="L112" s="756"/>
      <c r="M112" s="756"/>
      <c r="N112" s="756"/>
      <c r="O112" s="453"/>
      <c r="P112" s="453"/>
      <c r="Q112" s="453"/>
      <c r="R112" s="453"/>
      <c r="S112" s="453"/>
      <c r="T112" s="478"/>
      <c r="U112" s="478" t="s">
        <v>200</v>
      </c>
      <c r="V112" s="478" t="s">
        <v>2336</v>
      </c>
      <c r="W112" s="478"/>
      <c r="X112" s="911" t="s">
        <v>2337</v>
      </c>
      <c r="Y112" s="453"/>
    </row>
    <row r="113" spans="1:25">
      <c r="A113" s="460"/>
      <c r="B113" s="460"/>
      <c r="C113" s="460"/>
      <c r="D113" s="460"/>
      <c r="E113" s="460"/>
      <c r="F113" s="460"/>
      <c r="G113" s="460"/>
      <c r="H113" s="460"/>
      <c r="I113" s="460"/>
      <c r="J113" s="460"/>
      <c r="K113" s="460"/>
      <c r="L113" s="460"/>
      <c r="M113" s="460"/>
      <c r="N113" s="460"/>
      <c r="O113" s="453"/>
      <c r="P113" s="453"/>
      <c r="Q113" s="453"/>
      <c r="R113" s="453"/>
      <c r="S113" s="453"/>
      <c r="T113" s="453"/>
      <c r="U113" s="453"/>
      <c r="V113" s="453"/>
      <c r="W113" s="453"/>
      <c r="X113" s="453"/>
      <c r="Y113" s="453"/>
    </row>
    <row r="114" spans="1:25">
      <c r="A114" s="460" t="s">
        <v>2338</v>
      </c>
      <c r="B114" s="460"/>
      <c r="C114" s="460"/>
      <c r="D114" s="460"/>
      <c r="E114" s="460"/>
      <c r="F114" s="460"/>
      <c r="G114" s="460"/>
      <c r="H114" s="460"/>
      <c r="I114" s="460"/>
      <c r="J114" s="460"/>
      <c r="K114" s="460"/>
      <c r="L114" s="460"/>
      <c r="M114" s="460"/>
      <c r="N114" s="460"/>
      <c r="O114" s="453"/>
      <c r="P114" s="453"/>
      <c r="Q114" s="453"/>
      <c r="R114" s="453"/>
      <c r="S114" s="453"/>
      <c r="T114" s="453"/>
      <c r="U114" s="453"/>
      <c r="V114" s="453"/>
      <c r="W114" s="453"/>
      <c r="X114" s="453"/>
      <c r="Y114" s="453"/>
    </row>
    <row r="115" spans="1:25">
      <c r="A115" s="460"/>
      <c r="B115" s="460"/>
      <c r="C115" s="460"/>
      <c r="D115" s="460"/>
      <c r="E115" s="460"/>
      <c r="F115" s="460"/>
      <c r="G115" s="460"/>
      <c r="H115" s="460"/>
      <c r="I115" s="460"/>
      <c r="J115" s="460"/>
      <c r="K115" s="460"/>
      <c r="L115" s="460"/>
      <c r="M115" s="460"/>
      <c r="N115" s="460"/>
      <c r="O115" s="453"/>
      <c r="P115" s="453"/>
      <c r="Q115" s="453"/>
      <c r="R115" s="453"/>
      <c r="S115" s="453"/>
      <c r="T115" s="453"/>
      <c r="U115" s="453"/>
      <c r="V115" s="453"/>
      <c r="W115" s="453"/>
      <c r="X115" s="453"/>
      <c r="Y115" s="453"/>
    </row>
    <row r="116" spans="1:25" hidden="1">
      <c r="A116" s="12"/>
      <c r="B116" s="12"/>
      <c r="C116" s="12"/>
      <c r="D116" s="12"/>
      <c r="E116" s="12"/>
      <c r="F116" s="12"/>
      <c r="G116" s="12"/>
      <c r="H116" s="12"/>
      <c r="I116" s="12"/>
      <c r="J116" s="12"/>
      <c r="K116" s="12"/>
      <c r="L116" s="12"/>
      <c r="M116" s="12"/>
      <c r="N116" s="12"/>
      <c r="O116" s="7"/>
      <c r="P116" s="7"/>
      <c r="Q116" s="7"/>
      <c r="R116" s="7"/>
      <c r="S116" s="7"/>
      <c r="T116" s="7"/>
      <c r="U116" s="7"/>
      <c r="V116" s="7"/>
      <c r="W116" s="7"/>
      <c r="X116" s="7"/>
      <c r="Y116" s="7"/>
    </row>
    <row r="117" spans="1:25" hidden="1">
      <c r="A117" s="12"/>
      <c r="B117" s="12"/>
      <c r="C117" s="12"/>
      <c r="D117" s="12"/>
      <c r="E117" s="12"/>
      <c r="F117" s="12"/>
      <c r="G117" s="12"/>
      <c r="H117" s="12"/>
      <c r="I117" s="12"/>
      <c r="J117" s="12"/>
      <c r="K117" s="12"/>
      <c r="L117" s="12"/>
      <c r="M117" s="12"/>
      <c r="N117" s="12"/>
      <c r="O117" s="7"/>
      <c r="P117" s="7"/>
      <c r="Q117" s="7"/>
      <c r="R117" s="7"/>
      <c r="S117" s="7"/>
      <c r="T117" s="7"/>
      <c r="U117" s="7"/>
      <c r="V117" s="7"/>
      <c r="W117" s="7"/>
      <c r="X117" s="7"/>
      <c r="Y117" s="7"/>
    </row>
    <row r="118" spans="1:25" hidden="1">
      <c r="A118" s="7"/>
      <c r="B118" s="12"/>
      <c r="C118" s="12"/>
      <c r="D118" s="12"/>
      <c r="E118" s="12"/>
      <c r="F118" s="12"/>
      <c r="G118" s="12"/>
      <c r="H118" s="12"/>
      <c r="I118" s="12"/>
      <c r="J118" s="12"/>
      <c r="K118" s="12"/>
      <c r="L118" s="12"/>
      <c r="M118" s="12"/>
      <c r="N118" s="12"/>
      <c r="O118" s="7"/>
      <c r="P118" s="7"/>
      <c r="Q118" s="7"/>
      <c r="R118" s="7"/>
      <c r="S118" s="7"/>
      <c r="T118" s="7"/>
      <c r="U118" s="7"/>
      <c r="V118" s="7"/>
      <c r="W118" s="7"/>
      <c r="X118" s="7"/>
      <c r="Y118" s="7"/>
    </row>
    <row r="119" spans="1:25">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spans="1:25">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sheetData>
  <customSheetViews>
    <customSheetView guid="{322AC775-AF01-45AA-8A10-37DBB67FD782}" scale="99" showPageBreaks="1" printArea="1" hiddenRows="1" hiddenColumns="1">
      <selection activeCell="A2" sqref="A2"/>
      <rowBreaks count="2" manualBreakCount="2">
        <brk id="33" max="24" man="1"/>
        <brk id="76" max="24" man="1"/>
      </rowBreaks>
      <colBreaks count="1" manualBreakCount="1">
        <brk id="13" max="119" man="1"/>
      </colBreaks>
      <pageMargins left="0" right="0" top="0" bottom="0" header="0" footer="0"/>
      <pageSetup scale="97" pageOrder="overThenDown" orientation="landscape" r:id="rId1"/>
    </customSheetView>
  </customSheetViews>
  <conditionalFormatting sqref="A95:A99">
    <cfRule type="cellIs" dxfId="215" priority="460" stopIfTrue="1" operator="equal">
      <formula>"Pass"</formula>
    </cfRule>
  </conditionalFormatting>
  <conditionalFormatting sqref="A81:B83">
    <cfRule type="cellIs" dxfId="214" priority="334" stopIfTrue="1" operator="equal">
      <formula>"Pass"</formula>
    </cfRule>
  </conditionalFormatting>
  <conditionalFormatting sqref="A85:B87">
    <cfRule type="cellIs" dxfId="213" priority="108" stopIfTrue="1" operator="equal">
      <formula>"Pass"</formula>
    </cfRule>
  </conditionalFormatting>
  <conditionalFormatting sqref="A89:B89">
    <cfRule type="cellIs" dxfId="212" priority="80" stopIfTrue="1" operator="equal">
      <formula>"Pass"</formula>
    </cfRule>
  </conditionalFormatting>
  <conditionalFormatting sqref="A35:N37 P35:P37 R35:R37 T35:W37 W38:W39 A40:N41 T43 A45:N60 O48:W48 T50:W50 T52:W52 W53:W54 B61:N63 P63:P71 R63:R71 A64:N71 T65:W66 U89:W89 P42:P44 R42:R44 T55:W55 T58:W58 T71:W71 A38:A39 B42:N44 A72:S73 A74:N77 P74:P77 R74:R77 T75:W77 A78:A79 W78:W79 A80:N80 T80:W80 A84:N84 A90:N90 A91:A92 A93:N94 A100:B100 B109:N109">
    <cfRule type="cellIs" dxfId="211" priority="1178" stopIfTrue="1" operator="equal">
      <formula>"Pass"</formula>
    </cfRule>
  </conditionalFormatting>
  <conditionalFormatting sqref="A88:N88">
    <cfRule type="cellIs" dxfId="210" priority="473" stopIfTrue="1" operator="equal">
      <formula>"Pass"</formula>
    </cfRule>
  </conditionalFormatting>
  <conditionalFormatting sqref="A101:N108">
    <cfRule type="cellIs" dxfId="209" priority="1" stopIfTrue="1" operator="equal">
      <formula>"Pass"</formula>
    </cfRule>
  </conditionalFormatting>
  <conditionalFormatting sqref="B9 D9 F9">
    <cfRule type="cellIs" dxfId="208" priority="1161" stopIfTrue="1" operator="equal">
      <formula>"Pass"</formula>
    </cfRule>
    <cfRule type="cellIs" dxfId="207" priority="1160" stopIfTrue="1" operator="lessThan">
      <formula>0</formula>
    </cfRule>
  </conditionalFormatting>
  <conditionalFormatting sqref="B11 D11 F11">
    <cfRule type="cellIs" dxfId="206" priority="838" stopIfTrue="1" operator="equal">
      <formula>"Pass"</formula>
    </cfRule>
    <cfRule type="cellIs" dxfId="205" priority="837" stopIfTrue="1" operator="lessThan">
      <formula>0</formula>
    </cfRule>
  </conditionalFormatting>
  <conditionalFormatting sqref="B13 D13 F13">
    <cfRule type="cellIs" dxfId="204" priority="835" stopIfTrue="1" operator="lessThan">
      <formula>0</formula>
    </cfRule>
    <cfRule type="cellIs" dxfId="203" priority="836" stopIfTrue="1" operator="equal">
      <formula>"Pass"</formula>
    </cfRule>
  </conditionalFormatting>
  <conditionalFormatting sqref="B15:B16 D15:D16 F15:F16">
    <cfRule type="cellIs" dxfId="202" priority="448" stopIfTrue="1" operator="equal">
      <formula>"Pass"</formula>
    </cfRule>
    <cfRule type="cellIs" dxfId="201" priority="447" stopIfTrue="1" operator="lessThan">
      <formula>0</formula>
    </cfRule>
  </conditionalFormatting>
  <conditionalFormatting sqref="B18:B19 D18:D19 F18:F19">
    <cfRule type="cellIs" dxfId="200" priority="444" stopIfTrue="1" operator="equal">
      <formula>"Pass"</formula>
    </cfRule>
    <cfRule type="cellIs" dxfId="199" priority="443" stopIfTrue="1" operator="lessThan">
      <formula>0</formula>
    </cfRule>
  </conditionalFormatting>
  <conditionalFormatting sqref="B21:B22 D21:D22 F21:F22">
    <cfRule type="cellIs" dxfId="198" priority="440" stopIfTrue="1" operator="equal">
      <formula>"Pass"</formula>
    </cfRule>
    <cfRule type="cellIs" dxfId="197" priority="439" stopIfTrue="1" operator="lessThan">
      <formula>0</formula>
    </cfRule>
  </conditionalFormatting>
  <conditionalFormatting sqref="B24 D24 F24">
    <cfRule type="cellIs" dxfId="196" priority="437" stopIfTrue="1" operator="lessThan">
      <formula>0</formula>
    </cfRule>
    <cfRule type="cellIs" dxfId="195" priority="438" stopIfTrue="1" operator="equal">
      <formula>"Pass"</formula>
    </cfRule>
  </conditionalFormatting>
  <conditionalFormatting sqref="B26 D26 F26">
    <cfRule type="cellIs" dxfId="194" priority="821" stopIfTrue="1" operator="lessThan">
      <formula>0</formula>
    </cfRule>
    <cfRule type="cellIs" dxfId="193" priority="822" stopIfTrue="1" operator="equal">
      <formula>"Pass"</formula>
    </cfRule>
  </conditionalFormatting>
  <conditionalFormatting sqref="B28 D28 F28">
    <cfRule type="cellIs" dxfId="192" priority="819" stopIfTrue="1" operator="lessThan">
      <formula>0</formula>
    </cfRule>
    <cfRule type="cellIs" dxfId="191" priority="820" stopIfTrue="1" operator="equal">
      <formula>"Pass"</formula>
    </cfRule>
  </conditionalFormatting>
  <conditionalFormatting sqref="B81:B83">
    <cfRule type="cellIs" dxfId="190" priority="333" stopIfTrue="1" operator="lessThan">
      <formula>0</formula>
    </cfRule>
  </conditionalFormatting>
  <conditionalFormatting sqref="B85:B86">
    <cfRule type="cellIs" dxfId="189" priority="308" stopIfTrue="1" operator="equal">
      <formula>"Pass"</formula>
    </cfRule>
    <cfRule type="cellIs" dxfId="188" priority="307" stopIfTrue="1" operator="lessThan">
      <formula>0</formula>
    </cfRule>
  </conditionalFormatting>
  <conditionalFormatting sqref="B85:B87">
    <cfRule type="cellIs" dxfId="187" priority="107" stopIfTrue="1" operator="lessThan">
      <formula>0</formula>
    </cfRule>
  </conditionalFormatting>
  <conditionalFormatting sqref="B89">
    <cfRule type="cellIs" dxfId="186" priority="79" stopIfTrue="1" operator="lessThan">
      <formula>0</formula>
    </cfRule>
  </conditionalFormatting>
  <conditionalFormatting sqref="B91">
    <cfRule type="cellIs" dxfId="185" priority="53" stopIfTrue="1" operator="lessThan">
      <formula>0</formula>
    </cfRule>
    <cfRule type="cellIs" dxfId="184" priority="54" stopIfTrue="1" operator="equal">
      <formula>"Pass"</formula>
    </cfRule>
  </conditionalFormatting>
  <conditionalFormatting sqref="B96:B99">
    <cfRule type="cellIs" dxfId="183" priority="18" stopIfTrue="1" operator="equal">
      <formula>"Pass"</formula>
    </cfRule>
    <cfRule type="cellIs" dxfId="182" priority="17" stopIfTrue="1" operator="lessThan">
      <formula>0</formula>
    </cfRule>
  </conditionalFormatting>
  <conditionalFormatting sqref="B100">
    <cfRule type="cellIs" dxfId="181" priority="1179" stopIfTrue="1" operator="lessThan">
      <formula>0</formula>
    </cfRule>
  </conditionalFormatting>
  <conditionalFormatting sqref="B92:N92">
    <cfRule type="cellIs" dxfId="180" priority="1148" stopIfTrue="1" operator="equal">
      <formula>"Pass"</formula>
    </cfRule>
  </conditionalFormatting>
  <conditionalFormatting sqref="B95:N95">
    <cfRule type="cellIs" dxfId="179" priority="1138" stopIfTrue="1" operator="equal">
      <formula>"Pass"</formula>
    </cfRule>
  </conditionalFormatting>
  <conditionalFormatting sqref="D85:F86">
    <cfRule type="cellIs" dxfId="178" priority="301" stopIfTrue="1" operator="lessThan">
      <formula>0</formula>
    </cfRule>
  </conditionalFormatting>
  <conditionalFormatting sqref="D85:F87">
    <cfRule type="cellIs" dxfId="177" priority="103" stopIfTrue="1" operator="lessThan">
      <formula>0</formula>
    </cfRule>
    <cfRule type="cellIs" dxfId="176" priority="104" stopIfTrue="1" operator="equal">
      <formula>"Pass"</formula>
    </cfRule>
  </conditionalFormatting>
  <conditionalFormatting sqref="D89:F89">
    <cfRule type="cellIs" dxfId="175" priority="75" stopIfTrue="1" operator="lessThan">
      <formula>0</formula>
    </cfRule>
    <cfRule type="cellIs" dxfId="174" priority="76" stopIfTrue="1" operator="equal">
      <formula>"Pass"</formula>
    </cfRule>
  </conditionalFormatting>
  <conditionalFormatting sqref="D91:F91">
    <cfRule type="cellIs" dxfId="173" priority="48" stopIfTrue="1" operator="equal">
      <formula>"Pass"</formula>
    </cfRule>
    <cfRule type="cellIs" dxfId="172" priority="47" stopIfTrue="1" operator="lessThan">
      <formula>0</formula>
    </cfRule>
  </conditionalFormatting>
  <conditionalFormatting sqref="D85:G86">
    <cfRule type="cellIs" dxfId="171" priority="302" stopIfTrue="1" operator="equal">
      <formula>"Pass"</formula>
    </cfRule>
  </conditionalFormatting>
  <conditionalFormatting sqref="D81:H83">
    <cfRule type="cellIs" dxfId="170" priority="176" stopIfTrue="1" operator="equal">
      <formula>"Pass"</formula>
    </cfRule>
    <cfRule type="cellIs" dxfId="169" priority="175" stopIfTrue="1" operator="lessThan">
      <formula>0</formula>
    </cfRule>
  </conditionalFormatting>
  <conditionalFormatting sqref="D96:J99">
    <cfRule type="cellIs" dxfId="168" priority="8" stopIfTrue="1" operator="equal">
      <formula>"Pass"</formula>
    </cfRule>
    <cfRule type="cellIs" dxfId="167" priority="7" stopIfTrue="1" operator="lessThan">
      <formula>0</formula>
    </cfRule>
  </conditionalFormatting>
  <conditionalFormatting sqref="H29">
    <cfRule type="cellIs" dxfId="166" priority="818" stopIfTrue="1" operator="equal">
      <formula>"Pass"</formula>
    </cfRule>
    <cfRule type="cellIs" dxfId="165" priority="817" stopIfTrue="1" operator="lessThan">
      <formula>0</formula>
    </cfRule>
  </conditionalFormatting>
  <conditionalFormatting sqref="H31">
    <cfRule type="cellIs" dxfId="164" priority="816" stopIfTrue="1" operator="equal">
      <formula>"Pass"</formula>
    </cfRule>
    <cfRule type="cellIs" dxfId="163" priority="815" stopIfTrue="1" operator="lessThan">
      <formula>0</formula>
    </cfRule>
  </conditionalFormatting>
  <conditionalFormatting sqref="H85">
    <cfRule type="cellIs" dxfId="162" priority="322" stopIfTrue="1" operator="equal">
      <formula>"Pass"</formula>
    </cfRule>
  </conditionalFormatting>
  <conditionalFormatting sqref="H85:H86">
    <cfRule type="cellIs" dxfId="161" priority="295" stopIfTrue="1" operator="lessThan">
      <formula>0</formula>
    </cfRule>
  </conditionalFormatting>
  <conditionalFormatting sqref="H85:H87">
    <cfRule type="cellIs" dxfId="160" priority="99" stopIfTrue="1" operator="lessThan">
      <formula>0</formula>
    </cfRule>
    <cfRule type="cellIs" dxfId="159" priority="100" stopIfTrue="1" operator="equal">
      <formula>"Pass"</formula>
    </cfRule>
  </conditionalFormatting>
  <conditionalFormatting sqref="H86:I86">
    <cfRule type="cellIs" dxfId="158" priority="296" stopIfTrue="1" operator="equal">
      <formula>"Pass"</formula>
    </cfRule>
  </conditionalFormatting>
  <conditionalFormatting sqref="H89:J89">
    <cfRule type="cellIs" dxfId="157" priority="69" stopIfTrue="1" operator="lessThan">
      <formula>0</formula>
    </cfRule>
    <cfRule type="cellIs" dxfId="156" priority="70" stopIfTrue="1" operator="equal">
      <formula>"Pass"</formula>
    </cfRule>
  </conditionalFormatting>
  <conditionalFormatting sqref="H91:N91">
    <cfRule type="cellIs" dxfId="155" priority="38" stopIfTrue="1" operator="equal">
      <formula>"Pass"</formula>
    </cfRule>
    <cfRule type="cellIs" dxfId="154" priority="37" stopIfTrue="1" operator="lessThan">
      <formula>0</formula>
    </cfRule>
  </conditionalFormatting>
  <conditionalFormatting sqref="I87">
    <cfRule type="cellIs" dxfId="153" priority="102" stopIfTrue="1" operator="equal">
      <formula>"Pass"</formula>
    </cfRule>
    <cfRule type="cellIs" dxfId="152" priority="101" stopIfTrue="1" operator="lessThan">
      <formula>0</formula>
    </cfRule>
  </conditionalFormatting>
  <conditionalFormatting sqref="J81:J83">
    <cfRule type="cellIs" dxfId="151" priority="173" stopIfTrue="1" operator="lessThan">
      <formula>0</formula>
    </cfRule>
    <cfRule type="cellIs" dxfId="150" priority="174" stopIfTrue="1" operator="equal">
      <formula>"Pass"</formula>
    </cfRule>
  </conditionalFormatting>
  <conditionalFormatting sqref="J85">
    <cfRule type="cellIs" dxfId="149" priority="320" stopIfTrue="1" operator="equal">
      <formula>"Pass"</formula>
    </cfRule>
  </conditionalFormatting>
  <conditionalFormatting sqref="J85:J86">
    <cfRule type="cellIs" dxfId="148" priority="293" stopIfTrue="1" operator="lessThan">
      <formula>0</formula>
    </cfRule>
  </conditionalFormatting>
  <conditionalFormatting sqref="J85:J87">
    <cfRule type="cellIs" dxfId="147" priority="97" stopIfTrue="1" operator="lessThan">
      <formula>0</formula>
    </cfRule>
    <cfRule type="cellIs" dxfId="146" priority="98" stopIfTrue="1" operator="equal">
      <formula>"Pass"</formula>
    </cfRule>
  </conditionalFormatting>
  <conditionalFormatting sqref="J86:K86">
    <cfRule type="cellIs" dxfId="145" priority="294" stopIfTrue="1" operator="equal">
      <formula>"Pass"</formula>
    </cfRule>
  </conditionalFormatting>
  <conditionalFormatting sqref="L86:L87">
    <cfRule type="cellIs" dxfId="144" priority="91" stopIfTrue="1" operator="lessThan">
      <formula>0</formula>
    </cfRule>
    <cfRule type="cellIs" dxfId="143" priority="92" stopIfTrue="1" operator="equal">
      <formula>"Pass"</formula>
    </cfRule>
  </conditionalFormatting>
  <conditionalFormatting sqref="L89">
    <cfRule type="cellIs" dxfId="142" priority="63" stopIfTrue="1" operator="lessThan">
      <formula>0</formula>
    </cfRule>
    <cfRule type="cellIs" dxfId="141" priority="64" stopIfTrue="1" operator="equal">
      <formula>"Pass"</formula>
    </cfRule>
  </conditionalFormatting>
  <conditionalFormatting sqref="L96:L99">
    <cfRule type="cellIs" dxfId="140" priority="5" stopIfTrue="1" operator="lessThan">
      <formula>0</formula>
    </cfRule>
    <cfRule type="cellIs" dxfId="139" priority="6" stopIfTrue="1" operator="equal">
      <formula>"Pass"</formula>
    </cfRule>
  </conditionalFormatting>
  <conditionalFormatting sqref="L81:O83">
    <cfRule type="cellIs" dxfId="138" priority="170" stopIfTrue="1" operator="equal">
      <formula>"Pass"</formula>
    </cfRule>
  </conditionalFormatting>
  <conditionalFormatting sqref="L85:O86">
    <cfRule type="cellIs" dxfId="137" priority="290" stopIfTrue="1" operator="equal">
      <formula>"Pass"</formula>
    </cfRule>
  </conditionalFormatting>
  <conditionalFormatting sqref="L81:P83">
    <cfRule type="cellIs" dxfId="136" priority="167" stopIfTrue="1" operator="lessThan">
      <formula>0</formula>
    </cfRule>
  </conditionalFormatting>
  <conditionalFormatting sqref="L85:P85">
    <cfRule type="cellIs" dxfId="135" priority="141" stopIfTrue="1" operator="lessThan">
      <formula>0</formula>
    </cfRule>
    <cfRule type="cellIs" dxfId="134" priority="142" stopIfTrue="1" operator="equal">
      <formula>"Pass"</formula>
    </cfRule>
  </conditionalFormatting>
  <conditionalFormatting sqref="L85:P86">
    <cfRule type="cellIs" dxfId="133" priority="287" stopIfTrue="1" operator="lessThan">
      <formula>0</formula>
    </cfRule>
  </conditionalFormatting>
  <conditionalFormatting sqref="N86:N87">
    <cfRule type="cellIs" dxfId="132" priority="89" stopIfTrue="1" operator="lessThan">
      <formula>0</formula>
    </cfRule>
    <cfRule type="cellIs" dxfId="131" priority="90" stopIfTrue="1" operator="equal">
      <formula>"Pass"</formula>
    </cfRule>
  </conditionalFormatting>
  <conditionalFormatting sqref="N89">
    <cfRule type="cellIs" dxfId="130" priority="61" stopIfTrue="1" operator="lessThan">
      <formula>0</formula>
    </cfRule>
    <cfRule type="cellIs" dxfId="129" priority="62" stopIfTrue="1" operator="equal">
      <formula>"Pass"</formula>
    </cfRule>
  </conditionalFormatting>
  <conditionalFormatting sqref="N96:O96">
    <cfRule type="cellIs" dxfId="128" priority="182" stopIfTrue="1" operator="equal">
      <formula>"Pass"</formula>
    </cfRule>
  </conditionalFormatting>
  <conditionalFormatting sqref="N96:P99">
    <cfRule type="cellIs" dxfId="127" priority="3" stopIfTrue="1" operator="lessThan">
      <formula>0</formula>
    </cfRule>
  </conditionalFormatting>
  <conditionalFormatting sqref="N97:P99">
    <cfRule type="cellIs" dxfId="126" priority="4" stopIfTrue="1" operator="equal">
      <formula>"Pass"</formula>
    </cfRule>
  </conditionalFormatting>
  <conditionalFormatting sqref="P40:P41">
    <cfRule type="cellIs" dxfId="125" priority="814" stopIfTrue="1" operator="equal">
      <formula>"Pass"</formula>
    </cfRule>
    <cfRule type="cellIs" dxfId="124" priority="813" stopIfTrue="1" operator="lessThan">
      <formula>0</formula>
    </cfRule>
  </conditionalFormatting>
  <conditionalFormatting sqref="P43">
    <cfRule type="cellIs" dxfId="123" priority="1164" stopIfTrue="1" operator="lessThan">
      <formula>0</formula>
    </cfRule>
  </conditionalFormatting>
  <conditionalFormatting sqref="P45:P47">
    <cfRule type="cellIs" dxfId="122" priority="436" stopIfTrue="1" operator="equal">
      <formula>"Pass"</formula>
    </cfRule>
    <cfRule type="cellIs" dxfId="121" priority="435" stopIfTrue="1" operator="lessThan">
      <formula>0</formula>
    </cfRule>
  </conditionalFormatting>
  <conditionalFormatting sqref="P49:P50">
    <cfRule type="cellIs" dxfId="120" priority="423" stopIfTrue="1" operator="lessThan">
      <formula>0</formula>
    </cfRule>
  </conditionalFormatting>
  <conditionalFormatting sqref="P49:P56">
    <cfRule type="cellIs" dxfId="119" priority="424" stopIfTrue="1" operator="equal">
      <formula>"Pass"</formula>
    </cfRule>
  </conditionalFormatting>
  <conditionalFormatting sqref="P52:P58">
    <cfRule type="cellIs" dxfId="118" priority="403" stopIfTrue="1" operator="lessThan">
      <formula>0</formula>
    </cfRule>
  </conditionalFormatting>
  <conditionalFormatting sqref="P57">
    <cfRule type="cellIs" dxfId="117" priority="404" stopIfTrue="1" operator="equal">
      <formula>"Pass"</formula>
    </cfRule>
  </conditionalFormatting>
  <conditionalFormatting sqref="P58:P62">
    <cfRule type="cellIs" dxfId="116" priority="774" stopIfTrue="1" operator="equal">
      <formula>"Pass"</formula>
    </cfRule>
  </conditionalFormatting>
  <conditionalFormatting sqref="P60:P63">
    <cfRule type="cellIs" dxfId="115" priority="773" stopIfTrue="1" operator="lessThan">
      <formula>0</formula>
    </cfRule>
  </conditionalFormatting>
  <conditionalFormatting sqref="P80:P83">
    <cfRule type="cellIs" dxfId="114" priority="168" stopIfTrue="1" operator="equal">
      <formula>"Pass"</formula>
    </cfRule>
  </conditionalFormatting>
  <conditionalFormatting sqref="P84:P86">
    <cfRule type="cellIs" dxfId="113" priority="288" stopIfTrue="1" operator="equal">
      <formula>"Pass"</formula>
    </cfRule>
  </conditionalFormatting>
  <conditionalFormatting sqref="P87:P88">
    <cfRule type="cellIs" dxfId="112" priority="88" stopIfTrue="1" operator="equal">
      <formula>"Pass"</formula>
    </cfRule>
  </conditionalFormatting>
  <conditionalFormatting sqref="P89:P90">
    <cfRule type="cellIs" dxfId="111" priority="60" stopIfTrue="1" operator="equal">
      <formula>"Pass"</formula>
    </cfRule>
  </conditionalFormatting>
  <conditionalFormatting sqref="P91">
    <cfRule type="cellIs" dxfId="110" priority="35" stopIfTrue="1" operator="lessThan">
      <formula>0</formula>
    </cfRule>
  </conditionalFormatting>
  <conditionalFormatting sqref="P91:P96">
    <cfRule type="cellIs" dxfId="109" priority="36" stopIfTrue="1" operator="equal">
      <formula>"Pass"</formula>
    </cfRule>
  </conditionalFormatting>
  <conditionalFormatting sqref="P101:P109 R101:R109">
    <cfRule type="cellIs" dxfId="108" priority="1126" stopIfTrue="1" operator="equal">
      <formula>"Pass"</formula>
    </cfRule>
  </conditionalFormatting>
  <conditionalFormatting sqref="P86:Q86">
    <cfRule type="cellIs" dxfId="107" priority="116" stopIfTrue="1" operator="equal">
      <formula>"Pass"</formula>
    </cfRule>
  </conditionalFormatting>
  <conditionalFormatting sqref="P86:Q87">
    <cfRule type="cellIs" dxfId="106" priority="87" stopIfTrue="1" operator="lessThan">
      <formula>0</formula>
    </cfRule>
  </conditionalFormatting>
  <conditionalFormatting sqref="P89:T89">
    <cfRule type="cellIs" dxfId="105" priority="55" stopIfTrue="1" operator="lessThan">
      <formula>0</formula>
    </cfRule>
  </conditionalFormatting>
  <conditionalFormatting sqref="Q49">
    <cfRule type="cellIs" dxfId="104" priority="425" stopIfTrue="1" operator="lessThan">
      <formula>0</formula>
    </cfRule>
    <cfRule type="cellIs" dxfId="103" priority="426" stopIfTrue="1" operator="equal">
      <formula>"Pass"</formula>
    </cfRule>
  </conditionalFormatting>
  <conditionalFormatting sqref="Q57">
    <cfRule type="cellIs" dxfId="102" priority="406" stopIfTrue="1" operator="equal">
      <formula>"Pass"</formula>
    </cfRule>
    <cfRule type="cellIs" dxfId="101" priority="405" stopIfTrue="1" operator="lessThan">
      <formula>0</formula>
    </cfRule>
  </conditionalFormatting>
  <conditionalFormatting sqref="Q87">
    <cfRule type="cellIs" dxfId="100" priority="94" stopIfTrue="1" operator="equal">
      <formula>"Pass"</formula>
    </cfRule>
  </conditionalFormatting>
  <conditionalFormatting sqref="Q89">
    <cfRule type="cellIs" dxfId="99" priority="66" stopIfTrue="1" operator="equal">
      <formula>"Pass"</formula>
    </cfRule>
  </conditionalFormatting>
  <conditionalFormatting sqref="R40:R41">
    <cfRule type="cellIs" dxfId="98" priority="812" stopIfTrue="1" operator="equal">
      <formula>"Pass"</formula>
    </cfRule>
    <cfRule type="cellIs" dxfId="97" priority="811" stopIfTrue="1" operator="lessThan">
      <formula>0</formula>
    </cfRule>
  </conditionalFormatting>
  <conditionalFormatting sqref="R43">
    <cfRule type="cellIs" dxfId="96" priority="1162" stopIfTrue="1" operator="lessThan">
      <formula>0</formula>
    </cfRule>
  </conditionalFormatting>
  <conditionalFormatting sqref="R45:R47">
    <cfRule type="cellIs" dxfId="95" priority="434" stopIfTrue="1" operator="equal">
      <formula>"Pass"</formula>
    </cfRule>
    <cfRule type="cellIs" dxfId="94" priority="433" stopIfTrue="1" operator="lessThan">
      <formula>0</formula>
    </cfRule>
  </conditionalFormatting>
  <conditionalFormatting sqref="R49:R50">
    <cfRule type="cellIs" dxfId="93" priority="421" stopIfTrue="1" operator="lessThan">
      <formula>0</formula>
    </cfRule>
  </conditionalFormatting>
  <conditionalFormatting sqref="R49:R53">
    <cfRule type="cellIs" dxfId="92" priority="422" stopIfTrue="1" operator="equal">
      <formula>"Pass"</formula>
    </cfRule>
  </conditionalFormatting>
  <conditionalFormatting sqref="R52:R58">
    <cfRule type="cellIs" dxfId="91" priority="395" stopIfTrue="1" operator="lessThan">
      <formula>0</formula>
    </cfRule>
  </conditionalFormatting>
  <conditionalFormatting sqref="R54:R57">
    <cfRule type="cellIs" dxfId="90" priority="396" stopIfTrue="1" operator="equal">
      <formula>"Pass"</formula>
    </cfRule>
  </conditionalFormatting>
  <conditionalFormatting sqref="R58:R62">
    <cfRule type="cellIs" dxfId="89" priority="772" stopIfTrue="1" operator="equal">
      <formula>"Pass"</formula>
    </cfRule>
  </conditionalFormatting>
  <conditionalFormatting sqref="R60:R63">
    <cfRule type="cellIs" dxfId="88" priority="771" stopIfTrue="1" operator="lessThan">
      <formula>0</formula>
    </cfRule>
  </conditionalFormatting>
  <conditionalFormatting sqref="R80:R83">
    <cfRule type="cellIs" dxfId="87" priority="166" stopIfTrue="1" operator="equal">
      <formula>"Pass"</formula>
    </cfRule>
  </conditionalFormatting>
  <conditionalFormatting sqref="R81:R83">
    <cfRule type="cellIs" dxfId="86" priority="165" stopIfTrue="1" operator="lessThan">
      <formula>0</formula>
    </cfRule>
  </conditionalFormatting>
  <conditionalFormatting sqref="R84:R86">
    <cfRule type="cellIs" dxfId="85" priority="286" stopIfTrue="1" operator="equal">
      <formula>"Pass"</formula>
    </cfRule>
  </conditionalFormatting>
  <conditionalFormatting sqref="R85:R86">
    <cfRule type="cellIs" dxfId="84" priority="285" stopIfTrue="1" operator="lessThan">
      <formula>0</formula>
    </cfRule>
  </conditionalFormatting>
  <conditionalFormatting sqref="R85:R87">
    <cfRule type="cellIs" dxfId="83" priority="85" stopIfTrue="1" operator="lessThan">
      <formula>0</formula>
    </cfRule>
  </conditionalFormatting>
  <conditionalFormatting sqref="R85:R88">
    <cfRule type="cellIs" dxfId="82" priority="86" stopIfTrue="1" operator="equal">
      <formula>"Pass"</formula>
    </cfRule>
  </conditionalFormatting>
  <conditionalFormatting sqref="R89:R90">
    <cfRule type="cellIs" dxfId="81" priority="58" stopIfTrue="1" operator="equal">
      <formula>"Pass"</formula>
    </cfRule>
  </conditionalFormatting>
  <conditionalFormatting sqref="R92:R96">
    <cfRule type="cellIs" dxfId="80" priority="576" stopIfTrue="1" operator="equal">
      <formula>"Pass"</formula>
    </cfRule>
  </conditionalFormatting>
  <conditionalFormatting sqref="R91:S91">
    <cfRule type="cellIs" dxfId="79" priority="34" stopIfTrue="1" operator="equal">
      <formula>"Pass"</formula>
    </cfRule>
  </conditionalFormatting>
  <conditionalFormatting sqref="R91:T91">
    <cfRule type="cellIs" dxfId="78" priority="33" stopIfTrue="1" operator="lessThan">
      <formula>0</formula>
    </cfRule>
  </conditionalFormatting>
  <conditionalFormatting sqref="R97:T99">
    <cfRule type="cellIs" dxfId="77" priority="20" stopIfTrue="1" operator="equal">
      <formula>"Pass"</formula>
    </cfRule>
    <cfRule type="cellIs" dxfId="76" priority="19" stopIfTrue="1" operator="lessThan">
      <formula>0</formula>
    </cfRule>
  </conditionalFormatting>
  <conditionalFormatting sqref="R96:W96">
    <cfRule type="cellIs" dxfId="75" priority="573" stopIfTrue="1" operator="lessThan">
      <formula>0</formula>
    </cfRule>
  </conditionalFormatting>
  <conditionalFormatting sqref="S86:S87">
    <cfRule type="cellIs" dxfId="74" priority="96" stopIfTrue="1" operator="equal">
      <formula>"Pass"</formula>
    </cfRule>
    <cfRule type="cellIs" dxfId="73" priority="95" stopIfTrue="1" operator="lessThan">
      <formula>0</formula>
    </cfRule>
  </conditionalFormatting>
  <conditionalFormatting sqref="S89:T89">
    <cfRule type="cellIs" dxfId="72" priority="56" stopIfTrue="1" operator="equal">
      <formula>"Pass"</formula>
    </cfRule>
  </conditionalFormatting>
  <conditionalFormatting sqref="S96:T96">
    <cfRule type="cellIs" dxfId="71" priority="574" stopIfTrue="1" operator="equal">
      <formula>"Pass"</formula>
    </cfRule>
  </conditionalFormatting>
  <conditionalFormatting sqref="T47">
    <cfRule type="cellIs" dxfId="70" priority="429" stopIfTrue="1" operator="lessThan">
      <formula>0</formula>
    </cfRule>
    <cfRule type="cellIs" dxfId="69" priority="430" stopIfTrue="1" operator="equal">
      <formula>"Pass"</formula>
    </cfRule>
  </conditionalFormatting>
  <conditionalFormatting sqref="T49">
    <cfRule type="cellIs" dxfId="68" priority="419" stopIfTrue="1" operator="lessThan">
      <formula>0</formula>
    </cfRule>
    <cfRule type="cellIs" dxfId="67" priority="420" stopIfTrue="1" operator="equal">
      <formula>"Pass"</formula>
    </cfRule>
  </conditionalFormatting>
  <conditionalFormatting sqref="T54">
    <cfRule type="cellIs" dxfId="66" priority="414" stopIfTrue="1" operator="equal">
      <formula>"Pass"</formula>
    </cfRule>
    <cfRule type="cellIs" dxfId="65" priority="413" stopIfTrue="1" operator="lessThan">
      <formula>0</formula>
    </cfRule>
  </conditionalFormatting>
  <conditionalFormatting sqref="T56:T57">
    <cfRule type="cellIs" dxfId="64" priority="400" stopIfTrue="1" operator="equal">
      <formula>"Pass"</formula>
    </cfRule>
    <cfRule type="cellIs" dxfId="63" priority="399" stopIfTrue="1" operator="lessThan">
      <formula>0</formula>
    </cfRule>
  </conditionalFormatting>
  <conditionalFormatting sqref="T81:T82">
    <cfRule type="cellIs" dxfId="62" priority="344" stopIfTrue="1" operator="equal">
      <formula>"Pass"</formula>
    </cfRule>
  </conditionalFormatting>
  <conditionalFormatting sqref="T83">
    <cfRule type="cellIs" dxfId="61" priority="163" stopIfTrue="1" operator="lessThan">
      <formula>0</formula>
    </cfRule>
  </conditionalFormatting>
  <conditionalFormatting sqref="T85:T86">
    <cfRule type="cellIs" dxfId="60" priority="283" stopIfTrue="1" operator="lessThan">
      <formula>0</formula>
    </cfRule>
    <cfRule type="cellIs" dxfId="59" priority="284" stopIfTrue="1" operator="equal">
      <formula>"Pass"</formula>
    </cfRule>
  </conditionalFormatting>
  <conditionalFormatting sqref="T85:T87">
    <cfRule type="cellIs" dxfId="58" priority="83" stopIfTrue="1" operator="lessThan">
      <formula>0</formula>
    </cfRule>
  </conditionalFormatting>
  <conditionalFormatting sqref="T91:T92">
    <cfRule type="cellIs" dxfId="57" priority="202" stopIfTrue="1" operator="equal">
      <formula>"Pass"</formula>
    </cfRule>
  </conditionalFormatting>
  <conditionalFormatting sqref="T101">
    <cfRule type="cellIs" dxfId="56" priority="1127" stopIfTrue="1" operator="equal">
      <formula>"Pass"</formula>
    </cfRule>
  </conditionalFormatting>
  <conditionalFormatting sqref="T83:U83">
    <cfRule type="cellIs" dxfId="55" priority="164" stopIfTrue="1" operator="equal">
      <formula>"Pass"</formula>
    </cfRule>
  </conditionalFormatting>
  <conditionalFormatting sqref="T53:V53">
    <cfRule type="cellIs" dxfId="54" priority="787" stopIfTrue="1" operator="lessThan">
      <formula>0</formula>
    </cfRule>
    <cfRule type="cellIs" dxfId="53" priority="788" stopIfTrue="1" operator="equal">
      <formula>"Pass"</formula>
    </cfRule>
  </conditionalFormatting>
  <conditionalFormatting sqref="T69:V70">
    <cfRule type="cellIs" dxfId="52" priority="748" stopIfTrue="1" operator="equal">
      <formula>"Pass"</formula>
    </cfRule>
  </conditionalFormatting>
  <conditionalFormatting sqref="T69:V71">
    <cfRule type="cellIs" dxfId="51" priority="747" stopIfTrue="1" operator="lessThan">
      <formula>0</formula>
    </cfRule>
  </conditionalFormatting>
  <conditionalFormatting sqref="T40:W41">
    <cfRule type="cellIs" dxfId="50" priority="807" stopIfTrue="1" operator="lessThan">
      <formula>0</formula>
    </cfRule>
  </conditionalFormatting>
  <conditionalFormatting sqref="T40:W42">
    <cfRule type="cellIs" dxfId="49" priority="808" stopIfTrue="1" operator="equal">
      <formula>"Pass"</formula>
    </cfRule>
  </conditionalFormatting>
  <conditionalFormatting sqref="T44:W46">
    <cfRule type="cellIs" dxfId="48" priority="432" stopIfTrue="1" operator="equal">
      <formula>"Pass"</formula>
    </cfRule>
  </conditionalFormatting>
  <conditionalFormatting sqref="T45:W46">
    <cfRule type="cellIs" dxfId="47" priority="431" stopIfTrue="1" operator="lessThan">
      <formula>0</formula>
    </cfRule>
  </conditionalFormatting>
  <conditionalFormatting sqref="T55:W55 T58:W58">
    <cfRule type="cellIs" dxfId="46" priority="1151" stopIfTrue="1" operator="lessThan">
      <formula>0</formula>
    </cfRule>
  </conditionalFormatting>
  <conditionalFormatting sqref="T60:W63">
    <cfRule type="cellIs" dxfId="45" priority="767" stopIfTrue="1" operator="lessThan">
      <formula>0</formula>
    </cfRule>
    <cfRule type="cellIs" dxfId="44" priority="768" stopIfTrue="1" operator="equal">
      <formula>"Pass"</formula>
    </cfRule>
  </conditionalFormatting>
  <conditionalFormatting sqref="T81:W82">
    <cfRule type="cellIs" dxfId="43" priority="343" stopIfTrue="1" operator="lessThan">
      <formula>0</formula>
    </cfRule>
  </conditionalFormatting>
  <conditionalFormatting sqref="T84:W88">
    <cfRule type="cellIs" dxfId="42" priority="84" stopIfTrue="1" operator="equal">
      <formula>"Pass"</formula>
    </cfRule>
  </conditionalFormatting>
  <conditionalFormatting sqref="U81:W82 U96:W96 X90 V92 V95 V101">
    <cfRule type="cellIs" dxfId="41" priority="1176" stopIfTrue="1" operator="equal">
      <formula>"Fail"</formula>
    </cfRule>
  </conditionalFormatting>
  <conditionalFormatting sqref="U97:W97">
    <cfRule type="cellIs" dxfId="40" priority="449" stopIfTrue="1" operator="lessThan">
      <formula>0</formula>
    </cfRule>
    <cfRule type="cellIs" dxfId="39" priority="458" stopIfTrue="1" operator="equal">
      <formula>"Fail"</formula>
    </cfRule>
  </conditionalFormatting>
  <conditionalFormatting sqref="U98:W99">
    <cfRule type="cellIs" dxfId="38" priority="1166" stopIfTrue="1" operator="equal">
      <formula>"Pass"</formula>
    </cfRule>
  </conditionalFormatting>
  <conditionalFormatting sqref="V47">
    <cfRule type="cellIs" dxfId="37" priority="427" stopIfTrue="1" operator="lessThan">
      <formula>0</formula>
    </cfRule>
  </conditionalFormatting>
  <conditionalFormatting sqref="V54">
    <cfRule type="cellIs" dxfId="36" priority="412" stopIfTrue="1" operator="equal">
      <formula>"Pass"</formula>
    </cfRule>
    <cfRule type="cellIs" dxfId="35" priority="411" stopIfTrue="1" operator="lessThan">
      <formula>0</formula>
    </cfRule>
  </conditionalFormatting>
  <conditionalFormatting sqref="V81:V83">
    <cfRule type="cellIs" dxfId="34" priority="1141" stopIfTrue="1" operator="lessThan">
      <formula>0</formula>
    </cfRule>
  </conditionalFormatting>
  <conditionalFormatting sqref="V83">
    <cfRule type="cellIs" dxfId="33" priority="1140" stopIfTrue="1" operator="equal">
      <formula>"Fail"</formula>
    </cfRule>
  </conditionalFormatting>
  <conditionalFormatting sqref="V89">
    <cfRule type="cellIs" dxfId="32" priority="1139" stopIfTrue="1" operator="equal">
      <formula>"Fail"</formula>
    </cfRule>
  </conditionalFormatting>
  <conditionalFormatting sqref="V91">
    <cfRule type="cellIs" dxfId="31" priority="199" stopIfTrue="1" operator="lessThan">
      <formula>0</formula>
    </cfRule>
    <cfRule type="cellIs" dxfId="30" priority="200" stopIfTrue="1" operator="equal">
      <formula>"Pass"</formula>
    </cfRule>
  </conditionalFormatting>
  <conditionalFormatting sqref="V43:W43">
    <cfRule type="cellIs" dxfId="29" priority="759" stopIfTrue="1" operator="lessThan">
      <formula>0</formula>
    </cfRule>
    <cfRule type="cellIs" dxfId="28" priority="760" stopIfTrue="1" operator="equal">
      <formula>"Pass"</formula>
    </cfRule>
  </conditionalFormatting>
  <conditionalFormatting sqref="V47:W47">
    <cfRule type="cellIs" dxfId="27" priority="428" stopIfTrue="1" operator="equal">
      <formula>"Pass"</formula>
    </cfRule>
  </conditionalFormatting>
  <conditionalFormatting sqref="V49:W49">
    <cfRule type="cellIs" dxfId="26" priority="417" stopIfTrue="1" operator="lessThan">
      <formula>0</formula>
    </cfRule>
    <cfRule type="cellIs" dxfId="25" priority="418" stopIfTrue="1" operator="equal">
      <formula>"Pass"</formula>
    </cfRule>
  </conditionalFormatting>
  <conditionalFormatting sqref="V56:W57">
    <cfRule type="cellIs" dxfId="24" priority="398" stopIfTrue="1" operator="equal">
      <formula>"Pass"</formula>
    </cfRule>
    <cfRule type="cellIs" dxfId="23" priority="397" stopIfTrue="1" operator="lessThan">
      <formula>0</formula>
    </cfRule>
  </conditionalFormatting>
  <conditionalFormatting sqref="X51">
    <cfRule type="cellIs" dxfId="22" priority="756" stopIfTrue="1" operator="equal">
      <formula>"Pass"</formula>
    </cfRule>
    <cfRule type="cellIs" dxfId="21" priority="755" stopIfTrue="1" operator="lessThan">
      <formula>0</formula>
    </cfRule>
  </conditionalFormatting>
  <conditionalFormatting sqref="X59">
    <cfRule type="cellIs" dxfId="20" priority="754" stopIfTrue="1" operator="equal">
      <formula>"Pass"</formula>
    </cfRule>
    <cfRule type="cellIs" dxfId="19" priority="753" stopIfTrue="1" operator="lessThan">
      <formula>0</formula>
    </cfRule>
  </conditionalFormatting>
  <conditionalFormatting sqref="X64">
    <cfRule type="cellIs" dxfId="18" priority="751" stopIfTrue="1" operator="lessThan">
      <formula>0</formula>
    </cfRule>
    <cfRule type="cellIs" dxfId="17" priority="752" stopIfTrue="1" operator="equal">
      <formula>"Pass"</formula>
    </cfRule>
  </conditionalFormatting>
  <conditionalFormatting sqref="X67">
    <cfRule type="cellIs" dxfId="16" priority="749" stopIfTrue="1" operator="lessThan">
      <formula>0</formula>
    </cfRule>
  </conditionalFormatting>
  <conditionalFormatting sqref="X67:X71">
    <cfRule type="cellIs" dxfId="15" priority="750" stopIfTrue="1" operator="equal">
      <formula>"Pass"</formula>
    </cfRule>
  </conditionalFormatting>
  <conditionalFormatting sqref="X72">
    <cfRule type="cellIs" dxfId="14" priority="745" stopIfTrue="1" operator="lessThan">
      <formula>0</formula>
    </cfRule>
  </conditionalFormatting>
  <conditionalFormatting sqref="X72:X73">
    <cfRule type="cellIs" dxfId="13" priority="746" stopIfTrue="1" operator="equal">
      <formula>"Pass"</formula>
    </cfRule>
  </conditionalFormatting>
  <conditionalFormatting sqref="X74">
    <cfRule type="cellIs" dxfId="12" priority="743" stopIfTrue="1" operator="lessThan">
      <formula>0</formula>
    </cfRule>
    <cfRule type="cellIs" dxfId="11" priority="744" stopIfTrue="1" operator="equal">
      <formula>"Pass"</formula>
    </cfRule>
  </conditionalFormatting>
  <conditionalFormatting sqref="X90 V92 V95 V101 U89:W89 L37:N37 P37 R37 T37:W37 W38:W39 L40:N41 T43 L45:N50 O48:W48 T50:W50 T52:W52 L52:N58 W53:W54 L60:N63 L65:N65 P65 R65 T65:W65 P69:P71 R69:R71">
    <cfRule type="cellIs" dxfId="10" priority="1177" stopIfTrue="1" operator="lessThan">
      <formula>0</formula>
    </cfRule>
  </conditionalFormatting>
  <conditionalFormatting sqref="X93">
    <cfRule type="cellIs" dxfId="9" priority="197" stopIfTrue="1" operator="lessThan">
      <formula>0</formula>
    </cfRule>
  </conditionalFormatting>
  <conditionalFormatting sqref="X93:X94">
    <cfRule type="cellIs" dxfId="8" priority="198" stopIfTrue="1" operator="equal">
      <formula>"Pass"</formula>
    </cfRule>
  </conditionalFormatting>
  <conditionalFormatting sqref="X101:X102">
    <cfRule type="cellIs" dxfId="7" priority="483" stopIfTrue="1" operator="lessThan">
      <formula>0</formula>
    </cfRule>
  </conditionalFormatting>
  <conditionalFormatting sqref="X101:X106">
    <cfRule type="cellIs" dxfId="6" priority="484" stopIfTrue="1" operator="equal">
      <formula>"Pass"</formula>
    </cfRule>
  </conditionalFormatting>
  <conditionalFormatting sqref="X107">
    <cfRule type="cellIs" dxfId="5" priority="481" stopIfTrue="1" operator="lessThan">
      <formula>0</formula>
    </cfRule>
  </conditionalFormatting>
  <conditionalFormatting sqref="X107:X108">
    <cfRule type="cellIs" dxfId="4" priority="482" stopIfTrue="1" operator="equal">
      <formula>"Pass"</formula>
    </cfRule>
  </conditionalFormatting>
  <conditionalFormatting sqref="X109">
    <cfRule type="cellIs" dxfId="3" priority="480" stopIfTrue="1" operator="equal">
      <formula>"Pass"</formula>
    </cfRule>
    <cfRule type="cellIs" dxfId="2" priority="479" stopIfTrue="1" operator="lessThan">
      <formula>0</formula>
    </cfRule>
  </conditionalFormatting>
  <conditionalFormatting sqref="X112">
    <cfRule type="cellIs" dxfId="1" priority="477" stopIfTrue="1" operator="lessThan">
      <formula>0</formula>
    </cfRule>
    <cfRule type="cellIs" dxfId="0" priority="478" stopIfTrue="1" operator="equal">
      <formula>"Pass"</formula>
    </cfRule>
  </conditionalFormatting>
  <hyperlinks>
    <hyperlink ref="A2" location="'Schedule Listing '!A1" display="Return to Schedule Listing" xr:uid="{00000000-0004-0000-0F00-000000000000}"/>
  </hyperlinks>
  <pageMargins left="0.70866141732283472" right="0.70866141732283472" top="0.74803149606299213" bottom="0.74803149606299213" header="0.31496062992125984" footer="0.31496062992125984"/>
  <pageSetup scale="97" pageOrder="overThenDown" orientation="landscape" r:id="rId2"/>
  <headerFooter>
    <oddHeader>&amp;R&amp;"Calibri"&amp;10&amp;K000000 Unclassified / Non classifié&amp;1#_x000D_</oddHeader>
  </headerFooter>
  <rowBreaks count="2" manualBreakCount="2">
    <brk id="33" max="24" man="1"/>
    <brk id="76" max="24" man="1"/>
  </rowBreaks>
  <colBreaks count="1" manualBreakCount="1">
    <brk id="13" max="11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L70"/>
  <sheetViews>
    <sheetView showGridLines="0" zoomScaleNormal="100" zoomScaleSheetLayoutView="100" workbookViewId="0"/>
  </sheetViews>
  <sheetFormatPr defaultColWidth="9.1015625" defaultRowHeight="12.3"/>
  <cols>
    <col min="1" max="1" width="18.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2339</v>
      </c>
      <c r="B1" s="37"/>
      <c r="C1" s="37"/>
      <c r="D1" s="17"/>
      <c r="E1" s="17"/>
      <c r="F1" s="17"/>
      <c r="G1" s="17"/>
      <c r="L1" s="21">
        <v>7</v>
      </c>
    </row>
    <row r="2" spans="1:12" ht="15">
      <c r="A2" s="1536" t="s">
        <v>137</v>
      </c>
      <c r="B2" s="1554"/>
      <c r="C2" s="1555"/>
      <c r="D2" s="20"/>
      <c r="E2" s="17"/>
      <c r="F2" s="17"/>
      <c r="G2" s="17"/>
    </row>
    <row r="3" spans="1:12" ht="15">
      <c r="A3" s="525" t="s">
        <v>2340</v>
      </c>
      <c r="B3" s="59"/>
      <c r="C3" s="37"/>
      <c r="D3" s="17"/>
      <c r="E3" s="17"/>
      <c r="F3" s="17"/>
      <c r="G3" s="17"/>
    </row>
    <row r="4" spans="1:12" ht="15" customHeight="1">
      <c r="A4" s="19" t="s">
        <v>2341</v>
      </c>
      <c r="B4" s="59"/>
      <c r="C4" s="37"/>
      <c r="D4" s="17"/>
      <c r="E4" s="17"/>
      <c r="F4" s="17"/>
      <c r="G4" s="17"/>
    </row>
    <row r="5" spans="1:12" ht="12.75" customHeight="1">
      <c r="A5" s="37"/>
      <c r="B5" s="37"/>
      <c r="C5" s="37"/>
      <c r="D5" s="17"/>
      <c r="E5" s="17"/>
      <c r="F5" s="17"/>
      <c r="G5" s="17"/>
    </row>
    <row r="6" spans="1:12" ht="24.75" customHeight="1">
      <c r="A6" s="67"/>
      <c r="B6" s="1593" t="s">
        <v>2342</v>
      </c>
      <c r="C6" s="1594"/>
      <c r="D6" s="1595"/>
      <c r="E6" s="111"/>
      <c r="F6" s="1596" t="s">
        <v>2343</v>
      </c>
      <c r="G6" s="1597"/>
      <c r="H6" s="1598"/>
      <c r="I6" s="985"/>
      <c r="J6" s="477"/>
      <c r="K6" s="68"/>
      <c r="L6" s="68"/>
    </row>
    <row r="7" spans="1:12" ht="56.25" customHeight="1">
      <c r="A7" s="69" t="s">
        <v>2344</v>
      </c>
      <c r="B7" s="70" t="s">
        <v>2345</v>
      </c>
      <c r="C7" s="70" t="s">
        <v>2346</v>
      </c>
      <c r="D7" s="70" t="s">
        <v>2347</v>
      </c>
      <c r="E7" s="71"/>
      <c r="F7" s="981" t="s">
        <v>2348</v>
      </c>
      <c r="G7" s="981" t="s">
        <v>2349</v>
      </c>
      <c r="H7" s="982" t="s">
        <v>2350</v>
      </c>
      <c r="I7" s="986"/>
      <c r="J7" s="984" t="s">
        <v>2351</v>
      </c>
      <c r="K7" s="72"/>
      <c r="L7" s="69" t="s">
        <v>2352</v>
      </c>
    </row>
    <row r="8" spans="1:12">
      <c r="A8" s="119" t="s">
        <v>282</v>
      </c>
      <c r="B8" s="119"/>
      <c r="C8" s="119"/>
      <c r="D8" s="119" t="s">
        <v>283</v>
      </c>
      <c r="E8" s="119"/>
      <c r="F8" s="119" t="s">
        <v>284</v>
      </c>
      <c r="G8" s="119" t="s">
        <v>423</v>
      </c>
      <c r="H8" s="119" t="s">
        <v>424</v>
      </c>
      <c r="I8" s="119"/>
      <c r="J8" s="119" t="s">
        <v>2353</v>
      </c>
      <c r="K8" s="119"/>
      <c r="L8" s="119" t="s">
        <v>2354</v>
      </c>
    </row>
    <row r="9" spans="1:12">
      <c r="A9" s="1599" t="s">
        <v>1790</v>
      </c>
      <c r="B9" s="1600"/>
      <c r="C9" s="1600"/>
      <c r="D9" s="3"/>
      <c r="E9" s="3"/>
      <c r="F9" s="3"/>
      <c r="G9" s="3"/>
      <c r="H9" s="3"/>
      <c r="I9" s="3"/>
      <c r="J9" s="3"/>
      <c r="K9" s="3"/>
      <c r="L9" s="3"/>
    </row>
    <row r="10" spans="1:12" ht="12.75" customHeight="1">
      <c r="A10" s="880" t="s">
        <v>2355</v>
      </c>
      <c r="B10" s="87"/>
      <c r="C10" s="76"/>
      <c r="D10" s="76"/>
      <c r="E10" s="75"/>
      <c r="F10" s="76"/>
      <c r="G10" s="76"/>
      <c r="H10" s="76"/>
      <c r="I10" s="77"/>
      <c r="J10" s="284"/>
      <c r="K10" s="77"/>
      <c r="L10" s="510"/>
    </row>
    <row r="11" spans="1:12">
      <c r="A11" s="880" t="s">
        <v>2356</v>
      </c>
      <c r="B11" s="87"/>
      <c r="C11" s="76"/>
      <c r="D11" s="76"/>
      <c r="E11" s="75"/>
      <c r="F11" s="76"/>
      <c r="G11" s="76"/>
      <c r="H11" s="76"/>
      <c r="I11" s="77"/>
      <c r="J11" s="284"/>
      <c r="K11" s="77"/>
      <c r="L11" s="284"/>
    </row>
    <row r="12" spans="1:12">
      <c r="A12" s="880" t="s">
        <v>2357</v>
      </c>
      <c r="B12" s="87"/>
      <c r="C12" s="76"/>
      <c r="D12" s="76"/>
      <c r="E12" s="75"/>
      <c r="F12" s="76"/>
      <c r="G12" s="76"/>
      <c r="H12" s="76"/>
      <c r="I12" s="77"/>
      <c r="J12" s="284"/>
      <c r="K12" s="77"/>
      <c r="L12" s="284"/>
    </row>
    <row r="13" spans="1:12">
      <c r="A13" s="880" t="s">
        <v>2358</v>
      </c>
      <c r="B13" s="87"/>
      <c r="C13" s="76"/>
      <c r="D13" s="76"/>
      <c r="E13" s="75"/>
      <c r="F13" s="76"/>
      <c r="G13" s="76"/>
      <c r="H13" s="76"/>
      <c r="I13" s="77"/>
      <c r="J13" s="284"/>
      <c r="K13" s="77"/>
      <c r="L13" s="284"/>
    </row>
    <row r="14" spans="1:12">
      <c r="A14" s="880" t="s">
        <v>2359</v>
      </c>
      <c r="B14" s="87"/>
      <c r="C14" s="76"/>
      <c r="D14" s="76"/>
      <c r="E14" s="75"/>
      <c r="F14" s="76"/>
      <c r="G14" s="76"/>
      <c r="H14" s="76"/>
      <c r="I14" s="77"/>
      <c r="J14" s="284"/>
      <c r="K14" s="77"/>
      <c r="L14" s="284"/>
    </row>
    <row r="15" spans="1:12">
      <c r="A15" s="880" t="s">
        <v>2360</v>
      </c>
      <c r="B15" s="87"/>
      <c r="C15" s="76"/>
      <c r="D15" s="76"/>
      <c r="E15" s="96"/>
      <c r="F15" s="76"/>
      <c r="G15" s="76"/>
      <c r="H15" s="76"/>
      <c r="I15" s="100"/>
      <c r="J15" s="284"/>
      <c r="K15" s="100"/>
      <c r="L15" s="284"/>
    </row>
    <row r="16" spans="1:12">
      <c r="A16" s="880" t="s">
        <v>2361</v>
      </c>
      <c r="B16" s="87"/>
      <c r="C16" s="76"/>
      <c r="D16" s="76"/>
      <c r="E16" s="96"/>
      <c r="F16" s="76"/>
      <c r="G16" s="76"/>
      <c r="H16" s="76"/>
      <c r="I16" s="100"/>
      <c r="J16" s="284"/>
      <c r="K16" s="100"/>
      <c r="L16" s="284"/>
    </row>
    <row r="17" spans="1:12">
      <c r="A17" s="880" t="s">
        <v>2362</v>
      </c>
      <c r="B17" s="87"/>
      <c r="C17" s="76"/>
      <c r="D17" s="76"/>
      <c r="E17" s="96"/>
      <c r="F17" s="76"/>
      <c r="G17" s="76"/>
      <c r="H17" s="76"/>
      <c r="I17" s="100"/>
      <c r="J17" s="284"/>
      <c r="K17" s="100"/>
      <c r="L17" s="284"/>
    </row>
    <row r="18" spans="1:12" ht="14.4">
      <c r="A18" s="1326" t="s">
        <v>2363</v>
      </c>
      <c r="B18" s="87"/>
      <c r="C18" s="284"/>
      <c r="D18" s="284"/>
      <c r="E18" s="88"/>
      <c r="F18" s="435"/>
      <c r="G18" s="435"/>
      <c r="H18" s="284"/>
      <c r="I18" s="89"/>
      <c r="J18" s="284"/>
      <c r="K18" s="89"/>
      <c r="L18" s="284"/>
    </row>
    <row r="19" spans="1:12" ht="6" customHeight="1">
      <c r="A19" s="2"/>
      <c r="B19" s="2"/>
      <c r="J19" s="7"/>
    </row>
    <row r="20" spans="1:12">
      <c r="A20" s="17" t="s">
        <v>1791</v>
      </c>
      <c r="B20" s="17"/>
      <c r="J20" s="7"/>
    </row>
    <row r="21" spans="1:12">
      <c r="A21" s="880" t="s">
        <v>2355</v>
      </c>
      <c r="B21" s="76"/>
      <c r="C21" s="76"/>
      <c r="D21" s="76"/>
      <c r="E21" s="75"/>
      <c r="F21" s="76"/>
      <c r="G21" s="76"/>
      <c r="H21" s="76"/>
      <c r="I21" s="77"/>
      <c r="J21" s="284"/>
      <c r="K21" s="77"/>
      <c r="L21" s="510"/>
    </row>
    <row r="22" spans="1:12">
      <c r="A22" s="880" t="s">
        <v>2356</v>
      </c>
      <c r="B22" s="76"/>
      <c r="C22" s="76"/>
      <c r="D22" s="76"/>
      <c r="E22" s="75"/>
      <c r="F22" s="76"/>
      <c r="G22" s="76"/>
      <c r="H22" s="76"/>
      <c r="I22" s="77"/>
      <c r="J22" s="284"/>
      <c r="K22" s="77"/>
      <c r="L22" s="284"/>
    </row>
    <row r="23" spans="1:12">
      <c r="A23" s="880" t="s">
        <v>2357</v>
      </c>
      <c r="B23" s="76"/>
      <c r="C23" s="76"/>
      <c r="D23" s="76"/>
      <c r="E23" s="75"/>
      <c r="F23" s="76"/>
      <c r="G23" s="76"/>
      <c r="H23" s="76"/>
      <c r="I23" s="77"/>
      <c r="J23" s="284"/>
      <c r="K23" s="77"/>
      <c r="L23" s="284"/>
    </row>
    <row r="24" spans="1:12">
      <c r="A24" s="880" t="s">
        <v>2358</v>
      </c>
      <c r="B24" s="76"/>
      <c r="C24" s="76"/>
      <c r="D24" s="76"/>
      <c r="E24" s="75"/>
      <c r="F24" s="76"/>
      <c r="G24" s="76"/>
      <c r="H24" s="76"/>
      <c r="I24" s="77"/>
      <c r="J24" s="284"/>
      <c r="K24" s="77"/>
      <c r="L24" s="284"/>
    </row>
    <row r="25" spans="1:12">
      <c r="A25" s="880" t="s">
        <v>2359</v>
      </c>
      <c r="B25" s="76"/>
      <c r="C25" s="76"/>
      <c r="D25" s="76"/>
      <c r="E25" s="75"/>
      <c r="F25" s="76"/>
      <c r="G25" s="76"/>
      <c r="H25" s="76"/>
      <c r="I25" s="77"/>
      <c r="J25" s="284"/>
      <c r="K25" s="77"/>
      <c r="L25" s="284"/>
    </row>
    <row r="26" spans="1:12" s="319" customFormat="1">
      <c r="A26" s="880" t="s">
        <v>2360</v>
      </c>
      <c r="B26" s="409"/>
      <c r="C26" s="409"/>
      <c r="D26" s="409"/>
      <c r="E26" s="503"/>
      <c r="F26" s="409"/>
      <c r="G26" s="409"/>
      <c r="H26" s="409"/>
      <c r="I26" s="506"/>
      <c r="J26" s="411"/>
      <c r="K26" s="506"/>
      <c r="L26" s="411"/>
    </row>
    <row r="27" spans="1:12" s="319" customFormat="1">
      <c r="A27" s="880" t="s">
        <v>2361</v>
      </c>
      <c r="B27" s="409"/>
      <c r="C27" s="409"/>
      <c r="D27" s="409"/>
      <c r="E27" s="503"/>
      <c r="F27" s="409"/>
      <c r="G27" s="409"/>
      <c r="H27" s="409"/>
      <c r="I27" s="506"/>
      <c r="J27" s="411"/>
      <c r="K27" s="506"/>
      <c r="L27" s="411"/>
    </row>
    <row r="28" spans="1:12" s="319" customFormat="1">
      <c r="A28" s="880" t="s">
        <v>2362</v>
      </c>
      <c r="B28" s="409"/>
      <c r="C28" s="409"/>
      <c r="D28" s="409"/>
      <c r="E28" s="503"/>
      <c r="F28" s="409"/>
      <c r="G28" s="409"/>
      <c r="H28" s="409"/>
      <c r="I28" s="506"/>
      <c r="J28" s="411"/>
      <c r="K28" s="506"/>
      <c r="L28" s="411"/>
    </row>
    <row r="29" spans="1:12" ht="14.4">
      <c r="A29" s="1326" t="s">
        <v>2363</v>
      </c>
      <c r="B29" s="284"/>
      <c r="C29" s="284"/>
      <c r="D29" s="284"/>
      <c r="E29" s="88"/>
      <c r="F29" s="435"/>
      <c r="G29" s="435"/>
      <c r="H29" s="284"/>
      <c r="I29" s="89"/>
      <c r="J29" s="284"/>
      <c r="K29" s="89"/>
      <c r="L29" s="284"/>
    </row>
    <row r="30" spans="1:12" ht="6" customHeight="1"/>
    <row r="31" spans="1:12">
      <c r="A31" s="17" t="s">
        <v>1792</v>
      </c>
      <c r="B31" s="17"/>
    </row>
    <row r="32" spans="1:12">
      <c r="A32" s="880" t="s">
        <v>2355</v>
      </c>
      <c r="B32" s="87"/>
      <c r="C32" s="76"/>
      <c r="D32" s="76"/>
      <c r="E32" s="75"/>
      <c r="F32" s="76"/>
      <c r="G32" s="76"/>
      <c r="H32" s="76"/>
      <c r="I32" s="77"/>
      <c r="J32" s="284"/>
      <c r="K32" s="77"/>
      <c r="L32" s="510"/>
    </row>
    <row r="33" spans="1:12">
      <c r="A33" s="880" t="s">
        <v>2364</v>
      </c>
      <c r="B33" s="87"/>
      <c r="C33" s="76"/>
      <c r="D33" s="76"/>
      <c r="E33" s="75"/>
      <c r="F33" s="76"/>
      <c r="G33" s="76"/>
      <c r="H33" s="76"/>
      <c r="I33" s="77"/>
      <c r="J33" s="284"/>
      <c r="K33" s="77"/>
      <c r="L33" s="284"/>
    </row>
    <row r="34" spans="1:12">
      <c r="A34" s="880" t="s">
        <v>2356</v>
      </c>
      <c r="B34" s="87"/>
      <c r="C34" s="76"/>
      <c r="D34" s="76"/>
      <c r="E34" s="75"/>
      <c r="F34" s="76"/>
      <c r="G34" s="76"/>
      <c r="H34" s="76"/>
      <c r="I34" s="77"/>
      <c r="J34" s="284"/>
      <c r="K34" s="77"/>
      <c r="L34" s="284"/>
    </row>
    <row r="35" spans="1:12">
      <c r="A35" s="880" t="s">
        <v>2357</v>
      </c>
      <c r="B35" s="87"/>
      <c r="C35" s="76"/>
      <c r="D35" s="76"/>
      <c r="E35" s="75"/>
      <c r="F35" s="76"/>
      <c r="G35" s="76"/>
      <c r="H35" s="76"/>
      <c r="I35" s="77"/>
      <c r="J35" s="284"/>
      <c r="K35" s="77"/>
      <c r="L35" s="284"/>
    </row>
    <row r="36" spans="1:12">
      <c r="A36" s="880" t="s">
        <v>2358</v>
      </c>
      <c r="B36" s="87"/>
      <c r="C36" s="76"/>
      <c r="D36" s="76"/>
      <c r="E36" s="75"/>
      <c r="F36" s="76"/>
      <c r="G36" s="76"/>
      <c r="H36" s="76"/>
      <c r="I36" s="77"/>
      <c r="J36" s="284"/>
      <c r="K36" s="77"/>
      <c r="L36" s="284"/>
    </row>
    <row r="37" spans="1:12">
      <c r="A37" s="880" t="s">
        <v>2359</v>
      </c>
      <c r="B37" s="87"/>
      <c r="C37" s="76"/>
      <c r="D37" s="76"/>
      <c r="E37" s="75"/>
      <c r="F37" s="76"/>
      <c r="G37" s="76"/>
      <c r="H37" s="76"/>
      <c r="I37" s="77"/>
      <c r="J37" s="284"/>
      <c r="K37" s="77"/>
      <c r="L37" s="284"/>
    </row>
    <row r="38" spans="1:12" s="319" customFormat="1">
      <c r="A38" s="880" t="s">
        <v>2360</v>
      </c>
      <c r="B38" s="87"/>
      <c r="C38" s="409"/>
      <c r="D38" s="409"/>
      <c r="E38" s="503"/>
      <c r="F38" s="409"/>
      <c r="G38" s="409"/>
      <c r="H38" s="409"/>
      <c r="I38" s="506"/>
      <c r="J38" s="411"/>
      <c r="K38" s="506"/>
      <c r="L38" s="411"/>
    </row>
    <row r="39" spans="1:12" s="319" customFormat="1">
      <c r="A39" s="880" t="s">
        <v>2361</v>
      </c>
      <c r="B39" s="87"/>
      <c r="C39" s="409"/>
      <c r="D39" s="409"/>
      <c r="E39" s="503"/>
      <c r="F39" s="409"/>
      <c r="G39" s="409"/>
      <c r="H39" s="409"/>
      <c r="I39" s="506"/>
      <c r="J39" s="411"/>
      <c r="K39" s="506"/>
      <c r="L39" s="411"/>
    </row>
    <row r="40" spans="1:12" s="319" customFormat="1">
      <c r="A40" s="880" t="s">
        <v>2362</v>
      </c>
      <c r="B40" s="87"/>
      <c r="C40" s="409"/>
      <c r="D40" s="409"/>
      <c r="E40" s="503"/>
      <c r="F40" s="409"/>
      <c r="G40" s="409"/>
      <c r="H40" s="409"/>
      <c r="I40" s="506"/>
      <c r="J40" s="411"/>
      <c r="K40" s="506"/>
      <c r="L40" s="411"/>
    </row>
    <row r="41" spans="1:12" ht="14.4">
      <c r="A41" s="1326" t="s">
        <v>2363</v>
      </c>
      <c r="B41" s="28"/>
      <c r="C41" s="284"/>
      <c r="D41" s="284"/>
      <c r="E41" s="88"/>
      <c r="F41" s="435"/>
      <c r="G41" s="435"/>
      <c r="H41" s="284"/>
      <c r="I41" s="89"/>
      <c r="J41" s="284"/>
      <c r="K41" s="89"/>
      <c r="L41" s="284"/>
    </row>
    <row r="42" spans="1:12" ht="6" customHeight="1"/>
    <row r="43" spans="1:12">
      <c r="A43" s="17" t="s">
        <v>1793</v>
      </c>
      <c r="B43" s="17"/>
    </row>
    <row r="44" spans="1:12">
      <c r="A44" s="880" t="s">
        <v>2355</v>
      </c>
      <c r="B44" s="76"/>
      <c r="C44" s="76"/>
      <c r="D44" s="76"/>
      <c r="E44" s="75"/>
      <c r="F44" s="76"/>
      <c r="G44" s="76"/>
      <c r="H44" s="76"/>
      <c r="I44" s="77"/>
      <c r="J44" s="284"/>
      <c r="K44" s="77"/>
      <c r="L44" s="510"/>
    </row>
    <row r="45" spans="1:12">
      <c r="A45" s="880" t="s">
        <v>2356</v>
      </c>
      <c r="B45" s="76"/>
      <c r="C45" s="76"/>
      <c r="D45" s="76"/>
      <c r="E45" s="75"/>
      <c r="F45" s="76"/>
      <c r="G45" s="76"/>
      <c r="H45" s="76"/>
      <c r="I45" s="77"/>
      <c r="J45" s="284"/>
      <c r="K45" s="77"/>
      <c r="L45" s="284"/>
    </row>
    <row r="46" spans="1:12">
      <c r="A46" s="880" t="s">
        <v>2357</v>
      </c>
      <c r="B46" s="76"/>
      <c r="C46" s="76"/>
      <c r="D46" s="76"/>
      <c r="E46" s="75"/>
      <c r="F46" s="76"/>
      <c r="G46" s="76"/>
      <c r="H46" s="76"/>
      <c r="I46" s="77"/>
      <c r="J46" s="284"/>
      <c r="K46" s="77"/>
      <c r="L46" s="284"/>
    </row>
    <row r="47" spans="1:12">
      <c r="A47" s="880" t="s">
        <v>2358</v>
      </c>
      <c r="B47" s="76"/>
      <c r="C47" s="76"/>
      <c r="D47" s="76"/>
      <c r="E47" s="75"/>
      <c r="F47" s="76"/>
      <c r="G47" s="76"/>
      <c r="H47" s="76"/>
      <c r="I47" s="77"/>
      <c r="J47" s="284"/>
      <c r="K47" s="77"/>
      <c r="L47" s="284"/>
    </row>
    <row r="48" spans="1:12">
      <c r="A48" s="880" t="s">
        <v>2359</v>
      </c>
      <c r="B48" s="76"/>
      <c r="C48" s="76"/>
      <c r="D48" s="76"/>
      <c r="E48" s="75"/>
      <c r="F48" s="76"/>
      <c r="G48" s="76"/>
      <c r="H48" s="76"/>
      <c r="I48" s="77"/>
      <c r="J48" s="284"/>
      <c r="K48" s="77"/>
      <c r="L48" s="284"/>
    </row>
    <row r="49" spans="1:12" s="319" customFormat="1">
      <c r="A49" s="880" t="s">
        <v>2360</v>
      </c>
      <c r="B49" s="409"/>
      <c r="C49" s="409"/>
      <c r="D49" s="409"/>
      <c r="E49" s="503"/>
      <c r="F49" s="409"/>
      <c r="G49" s="409"/>
      <c r="H49" s="409"/>
      <c r="I49" s="506"/>
      <c r="J49" s="411"/>
      <c r="K49" s="506"/>
      <c r="L49" s="411"/>
    </row>
    <row r="50" spans="1:12" s="319" customFormat="1">
      <c r="A50" s="880" t="s">
        <v>2361</v>
      </c>
      <c r="B50" s="409"/>
      <c r="C50" s="409"/>
      <c r="D50" s="409"/>
      <c r="E50" s="503"/>
      <c r="F50" s="409"/>
      <c r="G50" s="409"/>
      <c r="H50" s="409"/>
      <c r="I50" s="506"/>
      <c r="J50" s="411"/>
      <c r="K50" s="506"/>
      <c r="L50" s="411"/>
    </row>
    <row r="51" spans="1:12" s="319" customFormat="1">
      <c r="A51" s="880" t="s">
        <v>2362</v>
      </c>
      <c r="B51" s="409"/>
      <c r="C51" s="409"/>
      <c r="D51" s="409"/>
      <c r="E51" s="503"/>
      <c r="F51" s="409"/>
      <c r="G51" s="409"/>
      <c r="H51" s="409"/>
      <c r="I51" s="506"/>
      <c r="J51" s="411"/>
      <c r="K51" s="506"/>
      <c r="L51" s="411"/>
    </row>
    <row r="52" spans="1:12" ht="14.4">
      <c r="A52" s="1326" t="s">
        <v>2363</v>
      </c>
      <c r="B52" s="284"/>
      <c r="C52" s="284"/>
      <c r="D52" s="284"/>
      <c r="E52" s="88"/>
      <c r="F52" s="435"/>
      <c r="G52" s="435"/>
      <c r="H52" s="284"/>
      <c r="I52" s="89"/>
      <c r="J52" s="284"/>
      <c r="K52" s="89"/>
      <c r="L52" s="284"/>
    </row>
    <row r="53" spans="1:12" ht="6" customHeight="1"/>
    <row r="54" spans="1:12">
      <c r="A54" s="17" t="s">
        <v>1794</v>
      </c>
      <c r="B54" s="17"/>
    </row>
    <row r="55" spans="1:12">
      <c r="A55" s="880" t="s">
        <v>2355</v>
      </c>
      <c r="B55" s="76"/>
      <c r="C55" s="76"/>
      <c r="D55" s="76"/>
      <c r="E55" s="75"/>
      <c r="F55" s="76"/>
      <c r="G55" s="76"/>
      <c r="H55" s="76"/>
      <c r="I55" s="77"/>
      <c r="J55" s="284"/>
      <c r="K55" s="77"/>
      <c r="L55" s="510"/>
    </row>
    <row r="56" spans="1:12">
      <c r="A56" s="880" t="s">
        <v>2356</v>
      </c>
      <c r="B56" s="76"/>
      <c r="C56" s="76"/>
      <c r="D56" s="76"/>
      <c r="E56" s="75"/>
      <c r="F56" s="76"/>
      <c r="G56" s="76"/>
      <c r="H56" s="76"/>
      <c r="I56" s="77"/>
      <c r="J56" s="284"/>
      <c r="K56" s="77"/>
      <c r="L56" s="284"/>
    </row>
    <row r="57" spans="1:12">
      <c r="A57" s="880" t="s">
        <v>2357</v>
      </c>
      <c r="B57" s="76"/>
      <c r="C57" s="76"/>
      <c r="D57" s="76"/>
      <c r="E57" s="75"/>
      <c r="F57" s="76"/>
      <c r="G57" s="76"/>
      <c r="H57" s="76"/>
      <c r="I57" s="77"/>
      <c r="J57" s="284"/>
      <c r="K57" s="77"/>
      <c r="L57" s="284"/>
    </row>
    <row r="58" spans="1:12">
      <c r="A58" s="880" t="s">
        <v>2358</v>
      </c>
      <c r="B58" s="76"/>
      <c r="C58" s="76"/>
      <c r="D58" s="76"/>
      <c r="E58" s="328"/>
      <c r="F58" s="76"/>
      <c r="G58" s="76"/>
      <c r="H58" s="76"/>
      <c r="I58" s="100"/>
      <c r="J58" s="284"/>
      <c r="K58" s="100"/>
      <c r="L58" s="284"/>
    </row>
    <row r="59" spans="1:12">
      <c r="A59" s="880" t="s">
        <v>2359</v>
      </c>
      <c r="B59" s="76"/>
      <c r="C59" s="76"/>
      <c r="D59" s="76"/>
      <c r="E59" s="328"/>
      <c r="F59" s="76"/>
      <c r="G59" s="76"/>
      <c r="H59" s="76"/>
      <c r="I59" s="100"/>
      <c r="J59" s="284"/>
      <c r="K59" s="100"/>
      <c r="L59" s="284"/>
    </row>
    <row r="60" spans="1:12" s="319" customFormat="1">
      <c r="A60" s="880" t="s">
        <v>2360</v>
      </c>
      <c r="B60" s="409"/>
      <c r="C60" s="409"/>
      <c r="D60" s="409"/>
      <c r="E60" s="503"/>
      <c r="F60" s="409"/>
      <c r="G60" s="409"/>
      <c r="H60" s="409"/>
      <c r="I60" s="506"/>
      <c r="J60" s="411"/>
      <c r="K60" s="506"/>
      <c r="L60" s="411"/>
    </row>
    <row r="61" spans="1:12" s="319" customFormat="1">
      <c r="A61" s="880" t="s">
        <v>2361</v>
      </c>
      <c r="B61" s="409"/>
      <c r="C61" s="409"/>
      <c r="D61" s="409"/>
      <c r="E61" s="503"/>
      <c r="F61" s="409"/>
      <c r="G61" s="409"/>
      <c r="H61" s="409"/>
      <c r="I61" s="506"/>
      <c r="J61" s="411"/>
      <c r="K61" s="506"/>
      <c r="L61" s="411"/>
    </row>
    <row r="62" spans="1:12" s="319" customFormat="1">
      <c r="A62" s="880" t="s">
        <v>2362</v>
      </c>
      <c r="B62" s="409"/>
      <c r="C62" s="409"/>
      <c r="D62" s="409"/>
      <c r="E62" s="503"/>
      <c r="F62" s="409"/>
      <c r="G62" s="409"/>
      <c r="H62" s="409"/>
      <c r="I62" s="506"/>
      <c r="J62" s="411"/>
      <c r="K62" s="506"/>
      <c r="L62" s="411"/>
    </row>
    <row r="63" spans="1:12" ht="14.4">
      <c r="A63" s="1326" t="s">
        <v>2363</v>
      </c>
      <c r="B63" s="284"/>
      <c r="C63" s="284"/>
      <c r="D63" s="284"/>
      <c r="E63" s="90"/>
      <c r="F63" s="435"/>
      <c r="G63" s="435"/>
      <c r="H63" s="284"/>
      <c r="I63" s="91"/>
      <c r="J63" s="284"/>
      <c r="K63" s="91"/>
      <c r="L63" s="284"/>
    </row>
    <row r="64" spans="1:12" ht="14.4">
      <c r="A64" s="2"/>
      <c r="B64" s="81"/>
      <c r="C64" s="81"/>
      <c r="D64" s="81"/>
      <c r="E64" s="90"/>
      <c r="F64" s="83"/>
      <c r="G64" s="83"/>
      <c r="H64" s="81"/>
      <c r="I64" s="91"/>
      <c r="J64" s="81"/>
      <c r="K64" s="91"/>
      <c r="L64" s="81"/>
    </row>
    <row r="65" spans="1:12" ht="13.5" customHeight="1">
      <c r="A65" s="85" t="s">
        <v>772</v>
      </c>
      <c r="B65" s="81"/>
      <c r="C65" s="284"/>
      <c r="D65" s="284"/>
      <c r="E65" s="90"/>
      <c r="F65" s="83"/>
      <c r="G65" s="83"/>
      <c r="H65" s="81"/>
      <c r="I65" s="91"/>
      <c r="J65" s="81"/>
      <c r="K65" s="91"/>
      <c r="L65" s="284"/>
    </row>
    <row r="66" spans="1:12" ht="14.4">
      <c r="A66" s="2"/>
      <c r="B66" s="81"/>
      <c r="C66" s="81"/>
      <c r="D66" s="81"/>
      <c r="E66" s="90"/>
      <c r="F66" s="83"/>
      <c r="G66" s="83"/>
      <c r="H66" s="81"/>
      <c r="I66" s="91"/>
      <c r="J66" s="81"/>
      <c r="K66" s="91"/>
      <c r="L66" s="81"/>
    </row>
    <row r="67" spans="1:12">
      <c r="A67" s="10" t="s">
        <v>2365</v>
      </c>
      <c r="B67" s="10"/>
      <c r="H67" s="86"/>
    </row>
    <row r="68" spans="1:12">
      <c r="A68" s="375"/>
      <c r="H68" s="4"/>
    </row>
    <row r="69" spans="1:12">
      <c r="A69" s="373"/>
      <c r="B69" s="7"/>
      <c r="H69" s="4"/>
    </row>
    <row r="70" spans="1:12">
      <c r="B70" s="7"/>
      <c r="H70" s="4"/>
    </row>
  </sheetData>
  <sheetProtection formatColumns="0" formatRows="0"/>
  <customSheetViews>
    <customSheetView guid="{322AC775-AF01-45AA-8A10-37DBB67FD782}" showPageBreaks="1" printArea="1" view="pageBreakPreview">
      <pageMargins left="0" right="0" top="0" bottom="0" header="0" footer="0"/>
      <pageSetup scale="75"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000-000000000000}"/>
    <hyperlink ref="A2:C2" location="'Schedule Listing '!A1" display="Return to Schedule Listing" xr:uid="{00000000-0004-0000-1000-000001000000}"/>
  </hyperlinks>
  <pageMargins left="0.47244094488188981" right="0.35433070866141736" top="0.74803149606299213" bottom="0.51181102362204722" header="0.31496062992125984" footer="0.31496062992125984"/>
  <pageSetup scale="75"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L70"/>
  <sheetViews>
    <sheetView showGridLines="0" zoomScaleNormal="100" zoomScaleSheetLayoutView="100" workbookViewId="0"/>
  </sheetViews>
  <sheetFormatPr defaultColWidth="9.1015625" defaultRowHeight="12.3"/>
  <cols>
    <col min="1" max="1" width="17.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2366</v>
      </c>
      <c r="B1" s="445"/>
      <c r="C1" s="445"/>
      <c r="D1" s="499"/>
      <c r="E1" s="499"/>
      <c r="F1" s="499"/>
      <c r="G1" s="499"/>
      <c r="H1" s="319"/>
      <c r="I1" s="319"/>
      <c r="J1" s="319"/>
      <c r="K1" s="319"/>
      <c r="L1" s="500">
        <v>7</v>
      </c>
    </row>
    <row r="2" spans="1:12" ht="15">
      <c r="A2" s="1536" t="s">
        <v>137</v>
      </c>
      <c r="B2" s="1554"/>
      <c r="C2" s="1555"/>
      <c r="D2" s="379"/>
      <c r="E2" s="499"/>
      <c r="F2" s="499"/>
      <c r="G2" s="499"/>
      <c r="H2" s="319"/>
      <c r="I2" s="319"/>
      <c r="J2" s="319"/>
      <c r="K2" s="319"/>
      <c r="L2" s="319"/>
    </row>
    <row r="3" spans="1:12" ht="15">
      <c r="A3" s="525" t="s">
        <v>2367</v>
      </c>
      <c r="B3" s="379"/>
      <c r="C3" s="445"/>
      <c r="D3" s="499"/>
      <c r="E3" s="499"/>
      <c r="F3" s="499"/>
      <c r="G3" s="499"/>
      <c r="H3" s="319"/>
      <c r="I3" s="319"/>
      <c r="J3" s="319"/>
      <c r="K3" s="319"/>
      <c r="L3" s="319"/>
    </row>
    <row r="4" spans="1:12" ht="15" customHeight="1">
      <c r="A4" s="754" t="s">
        <v>2341</v>
      </c>
      <c r="B4" s="379"/>
      <c r="C4" s="445"/>
      <c r="D4" s="499"/>
      <c r="E4" s="499"/>
      <c r="F4" s="499"/>
      <c r="G4" s="499"/>
      <c r="H4" s="319"/>
      <c r="I4" s="319"/>
      <c r="J4" s="319"/>
      <c r="K4" s="319"/>
      <c r="L4" s="319"/>
    </row>
    <row r="5" spans="1:12" ht="12.75" customHeight="1">
      <c r="A5" s="445"/>
      <c r="B5" s="445"/>
      <c r="C5" s="445"/>
      <c r="D5" s="499"/>
      <c r="E5" s="499"/>
      <c r="F5" s="499"/>
      <c r="G5" s="499"/>
      <c r="H5" s="319"/>
      <c r="I5" s="319"/>
      <c r="J5" s="319"/>
      <c r="K5" s="319"/>
      <c r="L5" s="319"/>
    </row>
    <row r="6" spans="1:12">
      <c r="A6" s="987"/>
      <c r="B6" s="1601" t="s">
        <v>2342</v>
      </c>
      <c r="C6" s="1597"/>
      <c r="D6" s="1598"/>
      <c r="E6" s="988"/>
      <c r="F6" s="1596" t="s">
        <v>2368</v>
      </c>
      <c r="G6" s="1597"/>
      <c r="H6" s="1598"/>
      <c r="I6" s="985"/>
      <c r="J6" s="319"/>
      <c r="K6" s="985"/>
      <c r="L6" s="985"/>
    </row>
    <row r="7" spans="1:12" ht="41.2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991" t="s">
        <v>282</v>
      </c>
      <c r="B8" s="991"/>
      <c r="C8" s="991"/>
      <c r="D8" s="991" t="s">
        <v>283</v>
      </c>
      <c r="E8" s="991"/>
      <c r="F8" s="991" t="s">
        <v>284</v>
      </c>
      <c r="G8" s="991" t="s">
        <v>423</v>
      </c>
      <c r="H8" s="991" t="s">
        <v>424</v>
      </c>
      <c r="I8" s="991"/>
      <c r="J8" s="991" t="s">
        <v>2353</v>
      </c>
      <c r="K8" s="991"/>
      <c r="L8" s="991" t="s">
        <v>2354</v>
      </c>
    </row>
    <row r="9" spans="1:12">
      <c r="A9" s="1602" t="s">
        <v>1790</v>
      </c>
      <c r="B9" s="1603"/>
      <c r="C9" s="1603"/>
      <c r="D9" s="992"/>
      <c r="E9" s="992"/>
      <c r="F9" s="992"/>
      <c r="G9" s="992"/>
      <c r="H9" s="992"/>
      <c r="I9" s="992"/>
      <c r="J9" s="992"/>
      <c r="K9" s="992"/>
      <c r="L9" s="992"/>
    </row>
    <row r="10" spans="1:12" ht="12.75" customHeight="1">
      <c r="A10" s="880" t="s">
        <v>2355</v>
      </c>
      <c r="B10" s="993"/>
      <c r="C10" s="994"/>
      <c r="D10" s="994"/>
      <c r="E10" s="995"/>
      <c r="F10" s="994"/>
      <c r="G10" s="994"/>
      <c r="H10" s="994"/>
      <c r="I10" s="996"/>
      <c r="J10" s="997"/>
      <c r="K10" s="996"/>
      <c r="L10" s="1007"/>
    </row>
    <row r="11" spans="1:12">
      <c r="A11" s="880" t="s">
        <v>2356</v>
      </c>
      <c r="B11" s="993"/>
      <c r="C11" s="994"/>
      <c r="D11" s="994"/>
      <c r="E11" s="995"/>
      <c r="F11" s="994"/>
      <c r="G11" s="994"/>
      <c r="H11" s="994"/>
      <c r="I11" s="996"/>
      <c r="J11" s="997"/>
      <c r="K11" s="996"/>
      <c r="L11" s="997"/>
    </row>
    <row r="12" spans="1:12">
      <c r="A12" s="880" t="s">
        <v>2357</v>
      </c>
      <c r="B12" s="993"/>
      <c r="C12" s="994"/>
      <c r="D12" s="994"/>
      <c r="E12" s="995"/>
      <c r="F12" s="994"/>
      <c r="G12" s="994"/>
      <c r="H12" s="994"/>
      <c r="I12" s="996"/>
      <c r="J12" s="997"/>
      <c r="K12" s="996"/>
      <c r="L12" s="997"/>
    </row>
    <row r="13" spans="1:12">
      <c r="A13" s="880" t="s">
        <v>2358</v>
      </c>
      <c r="B13" s="993"/>
      <c r="C13" s="994"/>
      <c r="D13" s="994"/>
      <c r="E13" s="999"/>
      <c r="F13" s="994"/>
      <c r="G13" s="994"/>
      <c r="H13" s="994"/>
      <c r="I13" s="1000"/>
      <c r="J13" s="997"/>
      <c r="K13" s="1000"/>
      <c r="L13" s="997"/>
    </row>
    <row r="14" spans="1:12">
      <c r="A14" s="880" t="s">
        <v>2359</v>
      </c>
      <c r="B14" s="993"/>
      <c r="C14" s="994"/>
      <c r="D14" s="994"/>
      <c r="E14" s="999"/>
      <c r="F14" s="994"/>
      <c r="G14" s="994"/>
      <c r="H14" s="994"/>
      <c r="I14" s="1000"/>
      <c r="J14" s="997"/>
      <c r="K14" s="1000"/>
      <c r="L14" s="997"/>
    </row>
    <row r="15" spans="1:12" s="319" customFormat="1">
      <c r="A15" s="880" t="s">
        <v>2360</v>
      </c>
      <c r="B15" s="993"/>
      <c r="C15" s="994"/>
      <c r="D15" s="994"/>
      <c r="E15" s="1001"/>
      <c r="F15" s="994"/>
      <c r="G15" s="994"/>
      <c r="H15" s="994"/>
      <c r="I15" s="1000"/>
      <c r="J15" s="997"/>
      <c r="K15" s="1000"/>
      <c r="L15" s="997"/>
    </row>
    <row r="16" spans="1:12" s="319" customFormat="1">
      <c r="A16" s="880" t="s">
        <v>2361</v>
      </c>
      <c r="B16" s="993"/>
      <c r="C16" s="994"/>
      <c r="D16" s="994"/>
      <c r="E16" s="1001"/>
      <c r="F16" s="994"/>
      <c r="G16" s="994"/>
      <c r="H16" s="994"/>
      <c r="I16" s="1000"/>
      <c r="J16" s="997"/>
      <c r="K16" s="1000"/>
      <c r="L16" s="997"/>
    </row>
    <row r="17" spans="1:12" s="319" customFormat="1">
      <c r="A17" s="880" t="s">
        <v>2362</v>
      </c>
      <c r="B17" s="993"/>
      <c r="C17" s="994"/>
      <c r="D17" s="994"/>
      <c r="E17" s="1001"/>
      <c r="F17" s="994"/>
      <c r="G17" s="994"/>
      <c r="H17" s="994"/>
      <c r="I17" s="1000"/>
      <c r="J17" s="997"/>
      <c r="K17" s="1000"/>
      <c r="L17" s="997"/>
    </row>
    <row r="18" spans="1:12" ht="14.4">
      <c r="A18" s="1002" t="s">
        <v>2372</v>
      </c>
      <c r="B18" s="1003"/>
      <c r="C18" s="997"/>
      <c r="D18" s="997"/>
      <c r="E18" s="1004"/>
      <c r="F18" s="1005"/>
      <c r="G18" s="1005"/>
      <c r="H18" s="997"/>
      <c r="I18" s="1006"/>
      <c r="J18" s="997"/>
      <c r="K18" s="1006"/>
      <c r="L18" s="997"/>
    </row>
    <row r="19" spans="1:12" ht="6" customHeight="1">
      <c r="A19" s="475"/>
      <c r="B19" s="475"/>
      <c r="C19" s="477"/>
      <c r="D19" s="477"/>
      <c r="E19" s="477"/>
      <c r="F19" s="477"/>
      <c r="G19" s="477"/>
      <c r="H19" s="477"/>
      <c r="I19" s="477"/>
      <c r="J19" s="453"/>
      <c r="K19" s="477"/>
      <c r="L19" s="477"/>
    </row>
    <row r="20" spans="1:12">
      <c r="A20" s="813" t="s">
        <v>1791</v>
      </c>
      <c r="B20" s="813"/>
      <c r="C20" s="477"/>
      <c r="D20" s="477"/>
      <c r="E20" s="477"/>
      <c r="F20" s="477"/>
      <c r="G20" s="477"/>
      <c r="H20" s="477"/>
      <c r="I20" s="477"/>
      <c r="J20" s="453"/>
      <c r="K20" s="477"/>
      <c r="L20" s="477"/>
    </row>
    <row r="21" spans="1:12">
      <c r="A21" s="880" t="s">
        <v>2355</v>
      </c>
      <c r="B21" s="994"/>
      <c r="C21" s="994"/>
      <c r="D21" s="994"/>
      <c r="E21" s="995"/>
      <c r="F21" s="994"/>
      <c r="G21" s="994"/>
      <c r="H21" s="994"/>
      <c r="I21" s="996"/>
      <c r="J21" s="997"/>
      <c r="K21" s="996"/>
      <c r="L21" s="1007"/>
    </row>
    <row r="22" spans="1:12">
      <c r="A22" s="880" t="s">
        <v>2356</v>
      </c>
      <c r="B22" s="994"/>
      <c r="C22" s="994"/>
      <c r="D22" s="994"/>
      <c r="E22" s="995"/>
      <c r="F22" s="994"/>
      <c r="G22" s="994"/>
      <c r="H22" s="994"/>
      <c r="I22" s="996"/>
      <c r="J22" s="997"/>
      <c r="K22" s="996"/>
      <c r="L22" s="997"/>
    </row>
    <row r="23" spans="1:12">
      <c r="A23" s="880" t="s">
        <v>2357</v>
      </c>
      <c r="B23" s="994"/>
      <c r="C23" s="994"/>
      <c r="D23" s="994"/>
      <c r="E23" s="995"/>
      <c r="F23" s="994"/>
      <c r="G23" s="994"/>
      <c r="H23" s="994"/>
      <c r="I23" s="996"/>
      <c r="J23" s="997"/>
      <c r="K23" s="996"/>
      <c r="L23" s="997"/>
    </row>
    <row r="24" spans="1:12">
      <c r="A24" s="880" t="s">
        <v>2358</v>
      </c>
      <c r="B24" s="994"/>
      <c r="C24" s="994"/>
      <c r="D24" s="994"/>
      <c r="E24" s="999"/>
      <c r="F24" s="994"/>
      <c r="G24" s="994"/>
      <c r="H24" s="994"/>
      <c r="I24" s="1000"/>
      <c r="J24" s="997"/>
      <c r="K24" s="1000"/>
      <c r="L24" s="997"/>
    </row>
    <row r="25" spans="1:12">
      <c r="A25" s="880" t="s">
        <v>2359</v>
      </c>
      <c r="B25" s="994"/>
      <c r="C25" s="994"/>
      <c r="D25" s="994"/>
      <c r="E25" s="999"/>
      <c r="F25" s="994"/>
      <c r="G25" s="994"/>
      <c r="H25" s="994"/>
      <c r="I25" s="1000"/>
      <c r="J25" s="997"/>
      <c r="K25" s="1000"/>
      <c r="L25" s="997"/>
    </row>
    <row r="26" spans="1:12" s="319" customFormat="1">
      <c r="A26" s="880" t="s">
        <v>2360</v>
      </c>
      <c r="B26" s="994"/>
      <c r="C26" s="994"/>
      <c r="D26" s="994"/>
      <c r="E26" s="1001"/>
      <c r="F26" s="994"/>
      <c r="G26" s="994"/>
      <c r="H26" s="994"/>
      <c r="I26" s="1000"/>
      <c r="J26" s="997"/>
      <c r="K26" s="1000"/>
      <c r="L26" s="997"/>
    </row>
    <row r="27" spans="1:12" s="319" customFormat="1">
      <c r="A27" s="880" t="s">
        <v>2361</v>
      </c>
      <c r="B27" s="994"/>
      <c r="C27" s="994"/>
      <c r="D27" s="994"/>
      <c r="E27" s="1001"/>
      <c r="F27" s="994"/>
      <c r="G27" s="994"/>
      <c r="H27" s="994"/>
      <c r="I27" s="1000"/>
      <c r="J27" s="997"/>
      <c r="K27" s="1000"/>
      <c r="L27" s="997"/>
    </row>
    <row r="28" spans="1:12" s="319" customFormat="1">
      <c r="A28" s="880" t="s">
        <v>2362</v>
      </c>
      <c r="B28" s="994"/>
      <c r="C28" s="994"/>
      <c r="D28" s="994"/>
      <c r="E28" s="1001"/>
      <c r="F28" s="994"/>
      <c r="G28" s="994"/>
      <c r="H28" s="994"/>
      <c r="I28" s="1000"/>
      <c r="J28" s="997"/>
      <c r="K28" s="1000"/>
      <c r="L28" s="997"/>
    </row>
    <row r="29" spans="1:12" ht="14.4">
      <c r="A29" s="1002" t="s">
        <v>2372</v>
      </c>
      <c r="B29" s="997"/>
      <c r="C29" s="997"/>
      <c r="D29" s="997"/>
      <c r="E29" s="1004"/>
      <c r="F29" s="1005"/>
      <c r="G29" s="1005"/>
      <c r="H29" s="997"/>
      <c r="I29" s="1006"/>
      <c r="J29" s="997"/>
      <c r="K29" s="1006"/>
      <c r="L29" s="997"/>
    </row>
    <row r="30" spans="1:12" ht="6" customHeight="1">
      <c r="A30" s="477"/>
      <c r="B30" s="477"/>
      <c r="C30" s="477"/>
      <c r="D30" s="477"/>
      <c r="E30" s="477"/>
      <c r="F30" s="477"/>
      <c r="G30" s="477"/>
      <c r="H30" s="477"/>
      <c r="I30" s="477"/>
      <c r="J30" s="477"/>
      <c r="K30" s="477"/>
      <c r="L30" s="477"/>
    </row>
    <row r="31" spans="1:12">
      <c r="A31" s="813" t="s">
        <v>1792</v>
      </c>
      <c r="B31" s="813"/>
      <c r="C31" s="477"/>
      <c r="D31" s="477"/>
      <c r="E31" s="477"/>
      <c r="F31" s="477"/>
      <c r="G31" s="477"/>
      <c r="H31" s="477"/>
      <c r="I31" s="477"/>
      <c r="J31" s="477"/>
      <c r="K31" s="477"/>
      <c r="L31" s="477"/>
    </row>
    <row r="32" spans="1:12">
      <c r="A32" s="880" t="s">
        <v>2355</v>
      </c>
      <c r="B32" s="993"/>
      <c r="C32" s="994"/>
      <c r="D32" s="994"/>
      <c r="E32" s="995"/>
      <c r="F32" s="994"/>
      <c r="G32" s="994"/>
      <c r="H32" s="994"/>
      <c r="I32" s="996"/>
      <c r="J32" s="997"/>
      <c r="K32" s="996"/>
      <c r="L32" s="1007"/>
    </row>
    <row r="33" spans="1:12">
      <c r="A33" s="880" t="s">
        <v>2364</v>
      </c>
      <c r="B33" s="993"/>
      <c r="C33" s="994"/>
      <c r="D33" s="994"/>
      <c r="E33" s="995"/>
      <c r="F33" s="994"/>
      <c r="G33" s="994"/>
      <c r="H33" s="994"/>
      <c r="I33" s="996"/>
      <c r="J33" s="997"/>
      <c r="K33" s="996"/>
      <c r="L33" s="997"/>
    </row>
    <row r="34" spans="1:12">
      <c r="A34" s="880" t="s">
        <v>2356</v>
      </c>
      <c r="B34" s="993"/>
      <c r="C34" s="994"/>
      <c r="D34" s="994"/>
      <c r="E34" s="995"/>
      <c r="F34" s="994"/>
      <c r="G34" s="994"/>
      <c r="H34" s="994"/>
      <c r="I34" s="996"/>
      <c r="J34" s="997"/>
      <c r="K34" s="996"/>
      <c r="L34" s="997"/>
    </row>
    <row r="35" spans="1:12">
      <c r="A35" s="880" t="s">
        <v>2357</v>
      </c>
      <c r="B35" s="993"/>
      <c r="C35" s="994"/>
      <c r="D35" s="994"/>
      <c r="E35" s="995"/>
      <c r="F35" s="994"/>
      <c r="G35" s="994"/>
      <c r="H35" s="994"/>
      <c r="I35" s="996"/>
      <c r="J35" s="997"/>
      <c r="K35" s="996"/>
      <c r="L35" s="997"/>
    </row>
    <row r="36" spans="1:12">
      <c r="A36" s="880" t="s">
        <v>2358</v>
      </c>
      <c r="B36" s="993"/>
      <c r="C36" s="994"/>
      <c r="D36" s="994"/>
      <c r="E36" s="999"/>
      <c r="F36" s="994"/>
      <c r="G36" s="994"/>
      <c r="H36" s="994"/>
      <c r="I36" s="1000"/>
      <c r="J36" s="997"/>
      <c r="K36" s="1000"/>
      <c r="L36" s="997"/>
    </row>
    <row r="37" spans="1:12">
      <c r="A37" s="880" t="s">
        <v>2359</v>
      </c>
      <c r="B37" s="993"/>
      <c r="C37" s="994"/>
      <c r="D37" s="994"/>
      <c r="E37" s="999"/>
      <c r="F37" s="994"/>
      <c r="G37" s="994"/>
      <c r="H37" s="994"/>
      <c r="I37" s="1000"/>
      <c r="J37" s="997"/>
      <c r="K37" s="1000"/>
      <c r="L37" s="997"/>
    </row>
    <row r="38" spans="1:12" s="319" customFormat="1">
      <c r="A38" s="880" t="s">
        <v>2360</v>
      </c>
      <c r="B38" s="993"/>
      <c r="C38" s="994"/>
      <c r="D38" s="994"/>
      <c r="E38" s="1001"/>
      <c r="F38" s="994"/>
      <c r="G38" s="994"/>
      <c r="H38" s="994"/>
      <c r="I38" s="1000"/>
      <c r="J38" s="997"/>
      <c r="K38" s="1000"/>
      <c r="L38" s="997"/>
    </row>
    <row r="39" spans="1:12" s="319" customFormat="1">
      <c r="A39" s="880" t="s">
        <v>2361</v>
      </c>
      <c r="B39" s="993"/>
      <c r="C39" s="994"/>
      <c r="D39" s="994"/>
      <c r="E39" s="1001"/>
      <c r="F39" s="994"/>
      <c r="G39" s="994"/>
      <c r="H39" s="994"/>
      <c r="I39" s="1000"/>
      <c r="J39" s="997"/>
      <c r="K39" s="1000"/>
      <c r="L39" s="997"/>
    </row>
    <row r="40" spans="1:12" s="319" customFormat="1">
      <c r="A40" s="880" t="s">
        <v>2362</v>
      </c>
      <c r="B40" s="993"/>
      <c r="C40" s="994"/>
      <c r="D40" s="994"/>
      <c r="E40" s="1001"/>
      <c r="F40" s="994"/>
      <c r="G40" s="994"/>
      <c r="H40" s="994"/>
      <c r="I40" s="1000"/>
      <c r="J40" s="997"/>
      <c r="K40" s="1000"/>
      <c r="L40" s="997"/>
    </row>
    <row r="41" spans="1:12" ht="14.4">
      <c r="A41" s="1002" t="s">
        <v>2372</v>
      </c>
      <c r="B41" s="1003"/>
      <c r="C41" s="997"/>
      <c r="D41" s="997"/>
      <c r="E41" s="1004"/>
      <c r="F41" s="1005"/>
      <c r="G41" s="1005"/>
      <c r="H41" s="997"/>
      <c r="I41" s="1006"/>
      <c r="J41" s="997"/>
      <c r="K41" s="1006"/>
      <c r="L41" s="997"/>
    </row>
    <row r="42" spans="1:12" ht="6" customHeight="1">
      <c r="A42" s="477"/>
      <c r="B42" s="477"/>
      <c r="C42" s="477"/>
      <c r="D42" s="477"/>
      <c r="E42" s="477"/>
      <c r="F42" s="477"/>
      <c r="G42" s="477"/>
      <c r="H42" s="477"/>
      <c r="I42" s="477"/>
      <c r="J42" s="477"/>
      <c r="K42" s="477"/>
      <c r="L42" s="477"/>
    </row>
    <row r="43" spans="1:12">
      <c r="A43" s="813" t="s">
        <v>1793</v>
      </c>
      <c r="B43" s="813"/>
      <c r="C43" s="477"/>
      <c r="D43" s="477"/>
      <c r="E43" s="477"/>
      <c r="F43" s="477"/>
      <c r="G43" s="477"/>
      <c r="H43" s="477"/>
      <c r="I43" s="477"/>
      <c r="J43" s="477"/>
      <c r="K43" s="477"/>
      <c r="L43" s="477"/>
    </row>
    <row r="44" spans="1:12">
      <c r="A44" s="880" t="s">
        <v>2355</v>
      </c>
      <c r="B44" s="994"/>
      <c r="C44" s="994"/>
      <c r="D44" s="994"/>
      <c r="E44" s="995"/>
      <c r="F44" s="994"/>
      <c r="G44" s="994"/>
      <c r="H44" s="994"/>
      <c r="I44" s="996"/>
      <c r="J44" s="997"/>
      <c r="K44" s="996"/>
      <c r="L44" s="1007"/>
    </row>
    <row r="45" spans="1:12">
      <c r="A45" s="880" t="s">
        <v>2356</v>
      </c>
      <c r="B45" s="994"/>
      <c r="C45" s="994"/>
      <c r="D45" s="994"/>
      <c r="E45" s="995"/>
      <c r="F45" s="994"/>
      <c r="G45" s="994"/>
      <c r="H45" s="994"/>
      <c r="I45" s="996"/>
      <c r="J45" s="997"/>
      <c r="K45" s="996"/>
      <c r="L45" s="997"/>
    </row>
    <row r="46" spans="1:12">
      <c r="A46" s="880" t="s">
        <v>2357</v>
      </c>
      <c r="B46" s="994"/>
      <c r="C46" s="994"/>
      <c r="D46" s="994"/>
      <c r="E46" s="995"/>
      <c r="F46" s="994"/>
      <c r="G46" s="994"/>
      <c r="H46" s="994"/>
      <c r="I46" s="996"/>
      <c r="J46" s="997"/>
      <c r="K46" s="996"/>
      <c r="L46" s="997"/>
    </row>
    <row r="47" spans="1:12">
      <c r="A47" s="880" t="s">
        <v>2358</v>
      </c>
      <c r="B47" s="994"/>
      <c r="C47" s="994"/>
      <c r="D47" s="994"/>
      <c r="E47" s="995"/>
      <c r="F47" s="994"/>
      <c r="G47" s="994"/>
      <c r="H47" s="994"/>
      <c r="I47" s="996"/>
      <c r="J47" s="997"/>
      <c r="K47" s="996"/>
      <c r="L47" s="997"/>
    </row>
    <row r="48" spans="1:12">
      <c r="A48" s="880" t="s">
        <v>2359</v>
      </c>
      <c r="B48" s="994"/>
      <c r="C48" s="994"/>
      <c r="D48" s="994"/>
      <c r="E48" s="995"/>
      <c r="F48" s="994"/>
      <c r="G48" s="994"/>
      <c r="H48" s="994"/>
      <c r="I48" s="996"/>
      <c r="J48" s="997"/>
      <c r="K48" s="996"/>
      <c r="L48" s="997"/>
    </row>
    <row r="49" spans="1:12" s="319" customFormat="1">
      <c r="A49" s="880" t="s">
        <v>2360</v>
      </c>
      <c r="B49" s="994"/>
      <c r="C49" s="994"/>
      <c r="D49" s="994"/>
      <c r="E49" s="1001"/>
      <c r="F49" s="994"/>
      <c r="G49" s="994"/>
      <c r="H49" s="994"/>
      <c r="I49" s="1000"/>
      <c r="J49" s="997"/>
      <c r="K49" s="1000"/>
      <c r="L49" s="997"/>
    </row>
    <row r="50" spans="1:12" s="319" customFormat="1">
      <c r="A50" s="880" t="s">
        <v>2361</v>
      </c>
      <c r="B50" s="994"/>
      <c r="C50" s="994"/>
      <c r="D50" s="994"/>
      <c r="E50" s="1001"/>
      <c r="F50" s="994"/>
      <c r="G50" s="994"/>
      <c r="H50" s="994"/>
      <c r="I50" s="1000"/>
      <c r="J50" s="997"/>
      <c r="K50" s="1000"/>
      <c r="L50" s="997"/>
    </row>
    <row r="51" spans="1:12" s="319" customFormat="1">
      <c r="A51" s="880" t="s">
        <v>2362</v>
      </c>
      <c r="B51" s="994"/>
      <c r="C51" s="994"/>
      <c r="D51" s="994"/>
      <c r="E51" s="1001"/>
      <c r="F51" s="994"/>
      <c r="G51" s="994"/>
      <c r="H51" s="994"/>
      <c r="I51" s="1000"/>
      <c r="J51" s="997"/>
      <c r="K51" s="1000"/>
      <c r="L51" s="997"/>
    </row>
    <row r="52" spans="1:12" ht="14.4">
      <c r="A52" s="1002" t="s">
        <v>2372</v>
      </c>
      <c r="B52" s="997"/>
      <c r="C52" s="997"/>
      <c r="D52" s="997"/>
      <c r="E52" s="1004"/>
      <c r="F52" s="1005"/>
      <c r="G52" s="1005"/>
      <c r="H52" s="997"/>
      <c r="I52" s="1006"/>
      <c r="J52" s="997"/>
      <c r="K52" s="1006"/>
      <c r="L52" s="997"/>
    </row>
    <row r="53" spans="1:12" ht="6" customHeight="1">
      <c r="A53" s="477"/>
      <c r="B53" s="477"/>
      <c r="C53" s="477"/>
      <c r="D53" s="477"/>
      <c r="E53" s="477"/>
      <c r="F53" s="477"/>
      <c r="G53" s="477"/>
      <c r="H53" s="477"/>
      <c r="I53" s="477"/>
      <c r="J53" s="477"/>
      <c r="K53" s="477"/>
      <c r="L53" s="477"/>
    </row>
    <row r="54" spans="1:12">
      <c r="A54" s="813" t="s">
        <v>1794</v>
      </c>
      <c r="B54" s="813"/>
      <c r="C54" s="477"/>
      <c r="D54" s="477"/>
      <c r="E54" s="477"/>
      <c r="F54" s="477"/>
      <c r="G54" s="477"/>
      <c r="H54" s="477"/>
      <c r="I54" s="477"/>
      <c r="J54" s="477"/>
      <c r="K54" s="477"/>
      <c r="L54" s="477"/>
    </row>
    <row r="55" spans="1:12">
      <c r="A55" s="880" t="s">
        <v>2355</v>
      </c>
      <c r="B55" s="994"/>
      <c r="C55" s="994"/>
      <c r="D55" s="994"/>
      <c r="E55" s="999"/>
      <c r="F55" s="994"/>
      <c r="G55" s="994"/>
      <c r="H55" s="994"/>
      <c r="I55" s="1000"/>
      <c r="J55" s="997"/>
      <c r="K55" s="1000"/>
      <c r="L55" s="1007"/>
    </row>
    <row r="56" spans="1:12">
      <c r="A56" s="880" t="s">
        <v>2356</v>
      </c>
      <c r="B56" s="994"/>
      <c r="C56" s="994"/>
      <c r="D56" s="994"/>
      <c r="E56" s="999"/>
      <c r="F56" s="994"/>
      <c r="G56" s="994"/>
      <c r="H56" s="994"/>
      <c r="I56" s="1000"/>
      <c r="J56" s="997"/>
      <c r="K56" s="1000"/>
      <c r="L56" s="997"/>
    </row>
    <row r="57" spans="1:12">
      <c r="A57" s="880" t="s">
        <v>2357</v>
      </c>
      <c r="B57" s="994"/>
      <c r="C57" s="994"/>
      <c r="D57" s="994"/>
      <c r="E57" s="999"/>
      <c r="F57" s="994"/>
      <c r="G57" s="994"/>
      <c r="H57" s="994"/>
      <c r="I57" s="1000"/>
      <c r="J57" s="997"/>
      <c r="K57" s="1000"/>
      <c r="L57" s="997"/>
    </row>
    <row r="58" spans="1:12">
      <c r="A58" s="880" t="s">
        <v>2358</v>
      </c>
      <c r="B58" s="994"/>
      <c r="C58" s="994"/>
      <c r="D58" s="994"/>
      <c r="E58" s="999"/>
      <c r="F58" s="994"/>
      <c r="G58" s="994"/>
      <c r="H58" s="994"/>
      <c r="I58" s="1000"/>
      <c r="J58" s="997"/>
      <c r="K58" s="1000"/>
      <c r="L58" s="997"/>
    </row>
    <row r="59" spans="1:12">
      <c r="A59" s="880" t="s">
        <v>2359</v>
      </c>
      <c r="B59" s="994"/>
      <c r="C59" s="994"/>
      <c r="D59" s="994"/>
      <c r="E59" s="999"/>
      <c r="F59" s="994"/>
      <c r="G59" s="994"/>
      <c r="H59" s="994"/>
      <c r="I59" s="1000"/>
      <c r="J59" s="997"/>
      <c r="K59" s="1000"/>
      <c r="L59" s="997"/>
    </row>
    <row r="60" spans="1:12" s="319" customFormat="1">
      <c r="A60" s="880" t="s">
        <v>2360</v>
      </c>
      <c r="B60" s="994"/>
      <c r="C60" s="994"/>
      <c r="D60" s="994"/>
      <c r="E60" s="1001"/>
      <c r="F60" s="994"/>
      <c r="G60" s="994"/>
      <c r="H60" s="994"/>
      <c r="I60" s="1000"/>
      <c r="J60" s="997"/>
      <c r="K60" s="1000"/>
      <c r="L60" s="997"/>
    </row>
    <row r="61" spans="1:12" s="319" customFormat="1">
      <c r="A61" s="880" t="s">
        <v>2361</v>
      </c>
      <c r="B61" s="994"/>
      <c r="C61" s="994"/>
      <c r="D61" s="994"/>
      <c r="E61" s="1001"/>
      <c r="F61" s="994"/>
      <c r="G61" s="994"/>
      <c r="H61" s="994"/>
      <c r="I61" s="1000"/>
      <c r="J61" s="997"/>
      <c r="K61" s="1000"/>
      <c r="L61" s="997"/>
    </row>
    <row r="62" spans="1:12" s="319" customFormat="1">
      <c r="A62" s="880" t="s">
        <v>2362</v>
      </c>
      <c r="B62" s="994"/>
      <c r="C62" s="994"/>
      <c r="D62" s="994"/>
      <c r="E62" s="1001"/>
      <c r="F62" s="994"/>
      <c r="G62" s="994"/>
      <c r="H62" s="994"/>
      <c r="I62" s="1000"/>
      <c r="J62" s="997"/>
      <c r="K62" s="1000"/>
      <c r="L62" s="997"/>
    </row>
    <row r="63" spans="1:12" ht="14.4">
      <c r="A63" s="1002" t="s">
        <v>2372</v>
      </c>
      <c r="B63" s="997"/>
      <c r="C63" s="997"/>
      <c r="D63" s="997"/>
      <c r="E63" s="1008"/>
      <c r="F63" s="1005"/>
      <c r="G63" s="1005"/>
      <c r="H63" s="997"/>
      <c r="I63" s="1009"/>
      <c r="J63" s="997"/>
      <c r="K63" s="1009"/>
      <c r="L63" s="997"/>
    </row>
    <row r="64" spans="1:12" ht="14.4">
      <c r="A64" s="475"/>
      <c r="B64" s="888"/>
      <c r="C64" s="888"/>
      <c r="D64" s="888"/>
      <c r="E64" s="1004"/>
      <c r="F64" s="1010"/>
      <c r="G64" s="1010"/>
      <c r="H64" s="888"/>
      <c r="I64" s="1006"/>
      <c r="J64" s="888"/>
      <c r="K64" s="1006"/>
      <c r="L64" s="888"/>
    </row>
    <row r="65" spans="1:12" ht="14.4">
      <c r="A65" s="1011" t="s">
        <v>772</v>
      </c>
      <c r="B65" s="888"/>
      <c r="C65" s="997"/>
      <c r="D65" s="997"/>
      <c r="E65" s="1004"/>
      <c r="F65" s="1010"/>
      <c r="G65" s="1010"/>
      <c r="H65" s="888"/>
      <c r="I65" s="1006"/>
      <c r="J65" s="888"/>
      <c r="K65" s="1006"/>
      <c r="L65" s="997"/>
    </row>
    <row r="66" spans="1:12" ht="14.4">
      <c r="A66" s="475"/>
      <c r="B66" s="888"/>
      <c r="C66" s="888"/>
      <c r="D66" s="888"/>
      <c r="E66" s="1004"/>
      <c r="F66" s="1010"/>
      <c r="G66" s="1010"/>
      <c r="H66" s="888"/>
      <c r="I66" s="1006"/>
      <c r="J66" s="888"/>
      <c r="K66" s="1006"/>
      <c r="L66" s="888"/>
    </row>
    <row r="67" spans="1:12">
      <c r="A67" s="461" t="s">
        <v>2365</v>
      </c>
      <c r="B67" s="461"/>
      <c r="C67" s="477"/>
      <c r="D67" s="477"/>
      <c r="E67" s="477"/>
      <c r="F67" s="477"/>
      <c r="G67" s="477"/>
      <c r="H67" s="1012"/>
      <c r="I67" s="477"/>
      <c r="J67" s="477"/>
      <c r="K67" s="477"/>
      <c r="L67" s="477"/>
    </row>
    <row r="68" spans="1:12">
      <c r="A68" s="375"/>
      <c r="H68" s="4"/>
    </row>
    <row r="69" spans="1:12">
      <c r="B69" s="7"/>
      <c r="H69" s="4"/>
    </row>
    <row r="70" spans="1:12">
      <c r="A70" s="373"/>
      <c r="B70" s="7"/>
      <c r="H70" s="4"/>
    </row>
  </sheetData>
  <sheetProtection formatColumns="0" formatRows="0"/>
  <customSheetViews>
    <customSheetView guid="{322AC775-AF01-45AA-8A10-37DBB67FD782}" showPageBreaks="1" printArea="1" view="pageBreakPreview">
      <selection activeCell="A45" sqref="A45:XFD45"/>
      <pageMargins left="0" right="0" top="0" bottom="0" header="0" footer="0"/>
      <pageSetup scale="74"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100-000000000000}"/>
    <hyperlink ref="A2:C2" location="'Schedule Listing '!A1" display="Return to Schedule Listing" xr:uid="{00000000-0004-0000-1100-000001000000}"/>
  </hyperlinks>
  <pageMargins left="0.47244094488188981" right="0.35433070866141736" top="0.74803149606299213" bottom="0.51181102362204722" header="0.31496062992125984" footer="0.31496062992125984"/>
  <pageSetup scale="74"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7"/>
  <dimension ref="A1:K125"/>
  <sheetViews>
    <sheetView showGridLines="0" topLeftCell="A3" zoomScaleNormal="100" zoomScaleSheetLayoutView="110" workbookViewId="0">
      <selection activeCell="C7" sqref="C7:F9"/>
    </sheetView>
  </sheetViews>
  <sheetFormatPr defaultColWidth="9.1015625" defaultRowHeight="12.6"/>
  <cols>
    <col min="1" max="1" width="7.5234375" style="2" customWidth="1"/>
    <col min="2" max="2" width="14.1015625" style="524" customWidth="1"/>
    <col min="3" max="3" width="7.1015625" style="1" customWidth="1"/>
    <col min="4" max="4" width="36.41796875" style="1" customWidth="1"/>
    <col min="5" max="5" width="7.1015625" style="1" customWidth="1"/>
    <col min="6" max="6" width="24.5234375" style="1" customWidth="1"/>
    <col min="7" max="7" width="10.41796875" style="1" customWidth="1"/>
    <col min="8" max="256" width="9.1015625" style="1"/>
    <col min="257" max="257" width="9.5234375" style="1" customWidth="1"/>
    <col min="258" max="258" width="7.5234375" style="1" customWidth="1"/>
    <col min="259" max="259" width="7.1015625" style="1" customWidth="1"/>
    <col min="260" max="260" width="36.41796875" style="1" customWidth="1"/>
    <col min="261" max="261" width="7.1015625" style="1" customWidth="1"/>
    <col min="262" max="262" width="36.41796875" style="1" customWidth="1"/>
    <col min="263" max="263" width="11.5234375" style="1" customWidth="1"/>
    <col min="264" max="512" width="9.1015625" style="1"/>
    <col min="513" max="513" width="9.5234375" style="1" customWidth="1"/>
    <col min="514" max="514" width="7.5234375" style="1" customWidth="1"/>
    <col min="515" max="515" width="7.1015625" style="1" customWidth="1"/>
    <col min="516" max="516" width="36.41796875" style="1" customWidth="1"/>
    <col min="517" max="517" width="7.1015625" style="1" customWidth="1"/>
    <col min="518" max="518" width="36.41796875" style="1" customWidth="1"/>
    <col min="519" max="519" width="11.5234375" style="1" customWidth="1"/>
    <col min="520" max="768" width="9.1015625" style="1"/>
    <col min="769" max="769" width="9.5234375" style="1" customWidth="1"/>
    <col min="770" max="770" width="7.5234375" style="1" customWidth="1"/>
    <col min="771" max="771" width="7.1015625" style="1" customWidth="1"/>
    <col min="772" max="772" width="36.41796875" style="1" customWidth="1"/>
    <col min="773" max="773" width="7.1015625" style="1" customWidth="1"/>
    <col min="774" max="774" width="36.41796875" style="1" customWidth="1"/>
    <col min="775" max="775" width="11.5234375" style="1" customWidth="1"/>
    <col min="776" max="1024" width="9.1015625" style="1"/>
    <col min="1025" max="1025" width="9.5234375" style="1" customWidth="1"/>
    <col min="1026" max="1026" width="7.5234375" style="1" customWidth="1"/>
    <col min="1027" max="1027" width="7.1015625" style="1" customWidth="1"/>
    <col min="1028" max="1028" width="36.41796875" style="1" customWidth="1"/>
    <col min="1029" max="1029" width="7.1015625" style="1" customWidth="1"/>
    <col min="1030" max="1030" width="36.41796875" style="1" customWidth="1"/>
    <col min="1031" max="1031" width="11.5234375" style="1" customWidth="1"/>
    <col min="1032" max="1280" width="9.1015625" style="1"/>
    <col min="1281" max="1281" width="9.5234375" style="1" customWidth="1"/>
    <col min="1282" max="1282" width="7.5234375" style="1" customWidth="1"/>
    <col min="1283" max="1283" width="7.1015625" style="1" customWidth="1"/>
    <col min="1284" max="1284" width="36.41796875" style="1" customWidth="1"/>
    <col min="1285" max="1285" width="7.1015625" style="1" customWidth="1"/>
    <col min="1286" max="1286" width="36.41796875" style="1" customWidth="1"/>
    <col min="1287" max="1287" width="11.5234375" style="1" customWidth="1"/>
    <col min="1288" max="1536" width="9.1015625" style="1"/>
    <col min="1537" max="1537" width="9.5234375" style="1" customWidth="1"/>
    <col min="1538" max="1538" width="7.5234375" style="1" customWidth="1"/>
    <col min="1539" max="1539" width="7.1015625" style="1" customWidth="1"/>
    <col min="1540" max="1540" width="36.41796875" style="1" customWidth="1"/>
    <col min="1541" max="1541" width="7.1015625" style="1" customWidth="1"/>
    <col min="1542" max="1542" width="36.41796875" style="1" customWidth="1"/>
    <col min="1543" max="1543" width="11.5234375" style="1" customWidth="1"/>
    <col min="1544" max="1792" width="9.1015625" style="1"/>
    <col min="1793" max="1793" width="9.5234375" style="1" customWidth="1"/>
    <col min="1794" max="1794" width="7.5234375" style="1" customWidth="1"/>
    <col min="1795" max="1795" width="7.1015625" style="1" customWidth="1"/>
    <col min="1796" max="1796" width="36.41796875" style="1" customWidth="1"/>
    <col min="1797" max="1797" width="7.1015625" style="1" customWidth="1"/>
    <col min="1798" max="1798" width="36.41796875" style="1" customWidth="1"/>
    <col min="1799" max="1799" width="11.5234375" style="1" customWidth="1"/>
    <col min="1800" max="2048" width="9.1015625" style="1"/>
    <col min="2049" max="2049" width="9.5234375" style="1" customWidth="1"/>
    <col min="2050" max="2050" width="7.5234375" style="1" customWidth="1"/>
    <col min="2051" max="2051" width="7.1015625" style="1" customWidth="1"/>
    <col min="2052" max="2052" width="36.41796875" style="1" customWidth="1"/>
    <col min="2053" max="2053" width="7.1015625" style="1" customWidth="1"/>
    <col min="2054" max="2054" width="36.41796875" style="1" customWidth="1"/>
    <col min="2055" max="2055" width="11.5234375" style="1" customWidth="1"/>
    <col min="2056" max="2304" width="9.1015625" style="1"/>
    <col min="2305" max="2305" width="9.5234375" style="1" customWidth="1"/>
    <col min="2306" max="2306" width="7.5234375" style="1" customWidth="1"/>
    <col min="2307" max="2307" width="7.1015625" style="1" customWidth="1"/>
    <col min="2308" max="2308" width="36.41796875" style="1" customWidth="1"/>
    <col min="2309" max="2309" width="7.1015625" style="1" customWidth="1"/>
    <col min="2310" max="2310" width="36.41796875" style="1" customWidth="1"/>
    <col min="2311" max="2311" width="11.5234375" style="1" customWidth="1"/>
    <col min="2312" max="2560" width="9.1015625" style="1"/>
    <col min="2561" max="2561" width="9.5234375" style="1" customWidth="1"/>
    <col min="2562" max="2562" width="7.5234375" style="1" customWidth="1"/>
    <col min="2563" max="2563" width="7.1015625" style="1" customWidth="1"/>
    <col min="2564" max="2564" width="36.41796875" style="1" customWidth="1"/>
    <col min="2565" max="2565" width="7.1015625" style="1" customWidth="1"/>
    <col min="2566" max="2566" width="36.41796875" style="1" customWidth="1"/>
    <col min="2567" max="2567" width="11.5234375" style="1" customWidth="1"/>
    <col min="2568" max="2816" width="9.1015625" style="1"/>
    <col min="2817" max="2817" width="9.5234375" style="1" customWidth="1"/>
    <col min="2818" max="2818" width="7.5234375" style="1" customWidth="1"/>
    <col min="2819" max="2819" width="7.1015625" style="1" customWidth="1"/>
    <col min="2820" max="2820" width="36.41796875" style="1" customWidth="1"/>
    <col min="2821" max="2821" width="7.1015625" style="1" customWidth="1"/>
    <col min="2822" max="2822" width="36.41796875" style="1" customWidth="1"/>
    <col min="2823" max="2823" width="11.5234375" style="1" customWidth="1"/>
    <col min="2824" max="3072" width="9.1015625" style="1"/>
    <col min="3073" max="3073" width="9.5234375" style="1" customWidth="1"/>
    <col min="3074" max="3074" width="7.5234375" style="1" customWidth="1"/>
    <col min="3075" max="3075" width="7.1015625" style="1" customWidth="1"/>
    <col min="3076" max="3076" width="36.41796875" style="1" customWidth="1"/>
    <col min="3077" max="3077" width="7.1015625" style="1" customWidth="1"/>
    <col min="3078" max="3078" width="36.41796875" style="1" customWidth="1"/>
    <col min="3079" max="3079" width="11.5234375" style="1" customWidth="1"/>
    <col min="3080" max="3328" width="9.1015625" style="1"/>
    <col min="3329" max="3329" width="9.5234375" style="1" customWidth="1"/>
    <col min="3330" max="3330" width="7.5234375" style="1" customWidth="1"/>
    <col min="3331" max="3331" width="7.1015625" style="1" customWidth="1"/>
    <col min="3332" max="3332" width="36.41796875" style="1" customWidth="1"/>
    <col min="3333" max="3333" width="7.1015625" style="1" customWidth="1"/>
    <col min="3334" max="3334" width="36.41796875" style="1" customWidth="1"/>
    <col min="3335" max="3335" width="11.5234375" style="1" customWidth="1"/>
    <col min="3336" max="3584" width="9.1015625" style="1"/>
    <col min="3585" max="3585" width="9.5234375" style="1" customWidth="1"/>
    <col min="3586" max="3586" width="7.5234375" style="1" customWidth="1"/>
    <col min="3587" max="3587" width="7.1015625" style="1" customWidth="1"/>
    <col min="3588" max="3588" width="36.41796875" style="1" customWidth="1"/>
    <col min="3589" max="3589" width="7.1015625" style="1" customWidth="1"/>
    <col min="3590" max="3590" width="36.41796875" style="1" customWidth="1"/>
    <col min="3591" max="3591" width="11.5234375" style="1" customWidth="1"/>
    <col min="3592" max="3840" width="9.1015625" style="1"/>
    <col min="3841" max="3841" width="9.5234375" style="1" customWidth="1"/>
    <col min="3842" max="3842" width="7.5234375" style="1" customWidth="1"/>
    <col min="3843" max="3843" width="7.1015625" style="1" customWidth="1"/>
    <col min="3844" max="3844" width="36.41796875" style="1" customWidth="1"/>
    <col min="3845" max="3845" width="7.1015625" style="1" customWidth="1"/>
    <col min="3846" max="3846" width="36.41796875" style="1" customWidth="1"/>
    <col min="3847" max="3847" width="11.5234375" style="1" customWidth="1"/>
    <col min="3848" max="4096" width="9.1015625" style="1"/>
    <col min="4097" max="4097" width="9.5234375" style="1" customWidth="1"/>
    <col min="4098" max="4098" width="7.5234375" style="1" customWidth="1"/>
    <col min="4099" max="4099" width="7.1015625" style="1" customWidth="1"/>
    <col min="4100" max="4100" width="36.41796875" style="1" customWidth="1"/>
    <col min="4101" max="4101" width="7.1015625" style="1" customWidth="1"/>
    <col min="4102" max="4102" width="36.41796875" style="1" customWidth="1"/>
    <col min="4103" max="4103" width="11.5234375" style="1" customWidth="1"/>
    <col min="4104" max="4352" width="9.1015625" style="1"/>
    <col min="4353" max="4353" width="9.5234375" style="1" customWidth="1"/>
    <col min="4354" max="4354" width="7.5234375" style="1" customWidth="1"/>
    <col min="4355" max="4355" width="7.1015625" style="1" customWidth="1"/>
    <col min="4356" max="4356" width="36.41796875" style="1" customWidth="1"/>
    <col min="4357" max="4357" width="7.1015625" style="1" customWidth="1"/>
    <col min="4358" max="4358" width="36.41796875" style="1" customWidth="1"/>
    <col min="4359" max="4359" width="11.5234375" style="1" customWidth="1"/>
    <col min="4360" max="4608" width="9.1015625" style="1"/>
    <col min="4609" max="4609" width="9.5234375" style="1" customWidth="1"/>
    <col min="4610" max="4610" width="7.5234375" style="1" customWidth="1"/>
    <col min="4611" max="4611" width="7.1015625" style="1" customWidth="1"/>
    <col min="4612" max="4612" width="36.41796875" style="1" customWidth="1"/>
    <col min="4613" max="4613" width="7.1015625" style="1" customWidth="1"/>
    <col min="4614" max="4614" width="36.41796875" style="1" customWidth="1"/>
    <col min="4615" max="4615" width="11.5234375" style="1" customWidth="1"/>
    <col min="4616" max="4864" width="9.1015625" style="1"/>
    <col min="4865" max="4865" width="9.5234375" style="1" customWidth="1"/>
    <col min="4866" max="4866" width="7.5234375" style="1" customWidth="1"/>
    <col min="4867" max="4867" width="7.1015625" style="1" customWidth="1"/>
    <col min="4868" max="4868" width="36.41796875" style="1" customWidth="1"/>
    <col min="4869" max="4869" width="7.1015625" style="1" customWidth="1"/>
    <col min="4870" max="4870" width="36.41796875" style="1" customWidth="1"/>
    <col min="4871" max="4871" width="11.5234375" style="1" customWidth="1"/>
    <col min="4872" max="5120" width="9.1015625" style="1"/>
    <col min="5121" max="5121" width="9.5234375" style="1" customWidth="1"/>
    <col min="5122" max="5122" width="7.5234375" style="1" customWidth="1"/>
    <col min="5123" max="5123" width="7.1015625" style="1" customWidth="1"/>
    <col min="5124" max="5124" width="36.41796875" style="1" customWidth="1"/>
    <col min="5125" max="5125" width="7.1015625" style="1" customWidth="1"/>
    <col min="5126" max="5126" width="36.41796875" style="1" customWidth="1"/>
    <col min="5127" max="5127" width="11.5234375" style="1" customWidth="1"/>
    <col min="5128" max="5376" width="9.1015625" style="1"/>
    <col min="5377" max="5377" width="9.5234375" style="1" customWidth="1"/>
    <col min="5378" max="5378" width="7.5234375" style="1" customWidth="1"/>
    <col min="5379" max="5379" width="7.1015625" style="1" customWidth="1"/>
    <col min="5380" max="5380" width="36.41796875" style="1" customWidth="1"/>
    <col min="5381" max="5381" width="7.1015625" style="1" customWidth="1"/>
    <col min="5382" max="5382" width="36.41796875" style="1" customWidth="1"/>
    <col min="5383" max="5383" width="11.5234375" style="1" customWidth="1"/>
    <col min="5384" max="5632" width="9.1015625" style="1"/>
    <col min="5633" max="5633" width="9.5234375" style="1" customWidth="1"/>
    <col min="5634" max="5634" width="7.5234375" style="1" customWidth="1"/>
    <col min="5635" max="5635" width="7.1015625" style="1" customWidth="1"/>
    <col min="5636" max="5636" width="36.41796875" style="1" customWidth="1"/>
    <col min="5637" max="5637" width="7.1015625" style="1" customWidth="1"/>
    <col min="5638" max="5638" width="36.41796875" style="1" customWidth="1"/>
    <col min="5639" max="5639" width="11.5234375" style="1" customWidth="1"/>
    <col min="5640" max="5888" width="9.1015625" style="1"/>
    <col min="5889" max="5889" width="9.5234375" style="1" customWidth="1"/>
    <col min="5890" max="5890" width="7.5234375" style="1" customWidth="1"/>
    <col min="5891" max="5891" width="7.1015625" style="1" customWidth="1"/>
    <col min="5892" max="5892" width="36.41796875" style="1" customWidth="1"/>
    <col min="5893" max="5893" width="7.1015625" style="1" customWidth="1"/>
    <col min="5894" max="5894" width="36.41796875" style="1" customWidth="1"/>
    <col min="5895" max="5895" width="11.5234375" style="1" customWidth="1"/>
    <col min="5896" max="6144" width="9.1015625" style="1"/>
    <col min="6145" max="6145" width="9.5234375" style="1" customWidth="1"/>
    <col min="6146" max="6146" width="7.5234375" style="1" customWidth="1"/>
    <col min="6147" max="6147" width="7.1015625" style="1" customWidth="1"/>
    <col min="6148" max="6148" width="36.41796875" style="1" customWidth="1"/>
    <col min="6149" max="6149" width="7.1015625" style="1" customWidth="1"/>
    <col min="6150" max="6150" width="36.41796875" style="1" customWidth="1"/>
    <col min="6151" max="6151" width="11.5234375" style="1" customWidth="1"/>
    <col min="6152" max="6400" width="9.1015625" style="1"/>
    <col min="6401" max="6401" width="9.5234375" style="1" customWidth="1"/>
    <col min="6402" max="6402" width="7.5234375" style="1" customWidth="1"/>
    <col min="6403" max="6403" width="7.1015625" style="1" customWidth="1"/>
    <col min="6404" max="6404" width="36.41796875" style="1" customWidth="1"/>
    <col min="6405" max="6405" width="7.1015625" style="1" customWidth="1"/>
    <col min="6406" max="6406" width="36.41796875" style="1" customWidth="1"/>
    <col min="6407" max="6407" width="11.5234375" style="1" customWidth="1"/>
    <col min="6408" max="6656" width="9.1015625" style="1"/>
    <col min="6657" max="6657" width="9.5234375" style="1" customWidth="1"/>
    <col min="6658" max="6658" width="7.5234375" style="1" customWidth="1"/>
    <col min="6659" max="6659" width="7.1015625" style="1" customWidth="1"/>
    <col min="6660" max="6660" width="36.41796875" style="1" customWidth="1"/>
    <col min="6661" max="6661" width="7.1015625" style="1" customWidth="1"/>
    <col min="6662" max="6662" width="36.41796875" style="1" customWidth="1"/>
    <col min="6663" max="6663" width="11.5234375" style="1" customWidth="1"/>
    <col min="6664" max="6912" width="9.1015625" style="1"/>
    <col min="6913" max="6913" width="9.5234375" style="1" customWidth="1"/>
    <col min="6914" max="6914" width="7.5234375" style="1" customWidth="1"/>
    <col min="6915" max="6915" width="7.1015625" style="1" customWidth="1"/>
    <col min="6916" max="6916" width="36.41796875" style="1" customWidth="1"/>
    <col min="6917" max="6917" width="7.1015625" style="1" customWidth="1"/>
    <col min="6918" max="6918" width="36.41796875" style="1" customWidth="1"/>
    <col min="6919" max="6919" width="11.5234375" style="1" customWidth="1"/>
    <col min="6920" max="7168" width="9.1015625" style="1"/>
    <col min="7169" max="7169" width="9.5234375" style="1" customWidth="1"/>
    <col min="7170" max="7170" width="7.5234375" style="1" customWidth="1"/>
    <col min="7171" max="7171" width="7.1015625" style="1" customWidth="1"/>
    <col min="7172" max="7172" width="36.41796875" style="1" customWidth="1"/>
    <col min="7173" max="7173" width="7.1015625" style="1" customWidth="1"/>
    <col min="7174" max="7174" width="36.41796875" style="1" customWidth="1"/>
    <col min="7175" max="7175" width="11.5234375" style="1" customWidth="1"/>
    <col min="7176" max="7424" width="9.1015625" style="1"/>
    <col min="7425" max="7425" width="9.5234375" style="1" customWidth="1"/>
    <col min="7426" max="7426" width="7.5234375" style="1" customWidth="1"/>
    <col min="7427" max="7427" width="7.1015625" style="1" customWidth="1"/>
    <col min="7428" max="7428" width="36.41796875" style="1" customWidth="1"/>
    <col min="7429" max="7429" width="7.1015625" style="1" customWidth="1"/>
    <col min="7430" max="7430" width="36.41796875" style="1" customWidth="1"/>
    <col min="7431" max="7431" width="11.5234375" style="1" customWidth="1"/>
    <col min="7432" max="7680" width="9.1015625" style="1"/>
    <col min="7681" max="7681" width="9.5234375" style="1" customWidth="1"/>
    <col min="7682" max="7682" width="7.5234375" style="1" customWidth="1"/>
    <col min="7683" max="7683" width="7.1015625" style="1" customWidth="1"/>
    <col min="7684" max="7684" width="36.41796875" style="1" customWidth="1"/>
    <col min="7685" max="7685" width="7.1015625" style="1" customWidth="1"/>
    <col min="7686" max="7686" width="36.41796875" style="1" customWidth="1"/>
    <col min="7687" max="7687" width="11.5234375" style="1" customWidth="1"/>
    <col min="7688" max="7936" width="9.1015625" style="1"/>
    <col min="7937" max="7937" width="9.5234375" style="1" customWidth="1"/>
    <col min="7938" max="7938" width="7.5234375" style="1" customWidth="1"/>
    <col min="7939" max="7939" width="7.1015625" style="1" customWidth="1"/>
    <col min="7940" max="7940" width="36.41796875" style="1" customWidth="1"/>
    <col min="7941" max="7941" width="7.1015625" style="1" customWidth="1"/>
    <col min="7942" max="7942" width="36.41796875" style="1" customWidth="1"/>
    <col min="7943" max="7943" width="11.5234375" style="1" customWidth="1"/>
    <col min="7944" max="8192" width="9.1015625" style="1"/>
    <col min="8193" max="8193" width="9.5234375" style="1" customWidth="1"/>
    <col min="8194" max="8194" width="7.5234375" style="1" customWidth="1"/>
    <col min="8195" max="8195" width="7.1015625" style="1" customWidth="1"/>
    <col min="8196" max="8196" width="36.41796875" style="1" customWidth="1"/>
    <col min="8197" max="8197" width="7.1015625" style="1" customWidth="1"/>
    <col min="8198" max="8198" width="36.41796875" style="1" customWidth="1"/>
    <col min="8199" max="8199" width="11.5234375" style="1" customWidth="1"/>
    <col min="8200" max="8448" width="9.1015625" style="1"/>
    <col min="8449" max="8449" width="9.5234375" style="1" customWidth="1"/>
    <col min="8450" max="8450" width="7.5234375" style="1" customWidth="1"/>
    <col min="8451" max="8451" width="7.1015625" style="1" customWidth="1"/>
    <col min="8452" max="8452" width="36.41796875" style="1" customWidth="1"/>
    <col min="8453" max="8453" width="7.1015625" style="1" customWidth="1"/>
    <col min="8454" max="8454" width="36.41796875" style="1" customWidth="1"/>
    <col min="8455" max="8455" width="11.5234375" style="1" customWidth="1"/>
    <col min="8456" max="8704" width="9.1015625" style="1"/>
    <col min="8705" max="8705" width="9.5234375" style="1" customWidth="1"/>
    <col min="8706" max="8706" width="7.5234375" style="1" customWidth="1"/>
    <col min="8707" max="8707" width="7.1015625" style="1" customWidth="1"/>
    <col min="8708" max="8708" width="36.41796875" style="1" customWidth="1"/>
    <col min="8709" max="8709" width="7.1015625" style="1" customWidth="1"/>
    <col min="8710" max="8710" width="36.41796875" style="1" customWidth="1"/>
    <col min="8711" max="8711" width="11.5234375" style="1" customWidth="1"/>
    <col min="8712" max="8960" width="9.1015625" style="1"/>
    <col min="8961" max="8961" width="9.5234375" style="1" customWidth="1"/>
    <col min="8962" max="8962" width="7.5234375" style="1" customWidth="1"/>
    <col min="8963" max="8963" width="7.1015625" style="1" customWidth="1"/>
    <col min="8964" max="8964" width="36.41796875" style="1" customWidth="1"/>
    <col min="8965" max="8965" width="7.1015625" style="1" customWidth="1"/>
    <col min="8966" max="8966" width="36.41796875" style="1" customWidth="1"/>
    <col min="8967" max="8967" width="11.5234375" style="1" customWidth="1"/>
    <col min="8968" max="9216" width="9.1015625" style="1"/>
    <col min="9217" max="9217" width="9.5234375" style="1" customWidth="1"/>
    <col min="9218" max="9218" width="7.5234375" style="1" customWidth="1"/>
    <col min="9219" max="9219" width="7.1015625" style="1" customWidth="1"/>
    <col min="9220" max="9220" width="36.41796875" style="1" customWidth="1"/>
    <col min="9221" max="9221" width="7.1015625" style="1" customWidth="1"/>
    <col min="9222" max="9222" width="36.41796875" style="1" customWidth="1"/>
    <col min="9223" max="9223" width="11.5234375" style="1" customWidth="1"/>
    <col min="9224" max="9472" width="9.1015625" style="1"/>
    <col min="9473" max="9473" width="9.5234375" style="1" customWidth="1"/>
    <col min="9474" max="9474" width="7.5234375" style="1" customWidth="1"/>
    <col min="9475" max="9475" width="7.1015625" style="1" customWidth="1"/>
    <col min="9476" max="9476" width="36.41796875" style="1" customWidth="1"/>
    <col min="9477" max="9477" width="7.1015625" style="1" customWidth="1"/>
    <col min="9478" max="9478" width="36.41796875" style="1" customWidth="1"/>
    <col min="9479" max="9479" width="11.5234375" style="1" customWidth="1"/>
    <col min="9480" max="9728" width="9.1015625" style="1"/>
    <col min="9729" max="9729" width="9.5234375" style="1" customWidth="1"/>
    <col min="9730" max="9730" width="7.5234375" style="1" customWidth="1"/>
    <col min="9731" max="9731" width="7.1015625" style="1" customWidth="1"/>
    <col min="9732" max="9732" width="36.41796875" style="1" customWidth="1"/>
    <col min="9733" max="9733" width="7.1015625" style="1" customWidth="1"/>
    <col min="9734" max="9734" width="36.41796875" style="1" customWidth="1"/>
    <col min="9735" max="9735" width="11.5234375" style="1" customWidth="1"/>
    <col min="9736" max="9984" width="9.1015625" style="1"/>
    <col min="9985" max="9985" width="9.5234375" style="1" customWidth="1"/>
    <col min="9986" max="9986" width="7.5234375" style="1" customWidth="1"/>
    <col min="9987" max="9987" width="7.1015625" style="1" customWidth="1"/>
    <col min="9988" max="9988" width="36.41796875" style="1" customWidth="1"/>
    <col min="9989" max="9989" width="7.1015625" style="1" customWidth="1"/>
    <col min="9990" max="9990" width="36.41796875" style="1" customWidth="1"/>
    <col min="9991" max="9991" width="11.5234375" style="1" customWidth="1"/>
    <col min="9992" max="10240" width="9.1015625" style="1"/>
    <col min="10241" max="10241" width="9.5234375" style="1" customWidth="1"/>
    <col min="10242" max="10242" width="7.5234375" style="1" customWidth="1"/>
    <col min="10243" max="10243" width="7.1015625" style="1" customWidth="1"/>
    <col min="10244" max="10244" width="36.41796875" style="1" customWidth="1"/>
    <col min="10245" max="10245" width="7.1015625" style="1" customWidth="1"/>
    <col min="10246" max="10246" width="36.41796875" style="1" customWidth="1"/>
    <col min="10247" max="10247" width="11.5234375" style="1" customWidth="1"/>
    <col min="10248" max="10496" width="9.1015625" style="1"/>
    <col min="10497" max="10497" width="9.5234375" style="1" customWidth="1"/>
    <col min="10498" max="10498" width="7.5234375" style="1" customWidth="1"/>
    <col min="10499" max="10499" width="7.1015625" style="1" customWidth="1"/>
    <col min="10500" max="10500" width="36.41796875" style="1" customWidth="1"/>
    <col min="10501" max="10501" width="7.1015625" style="1" customWidth="1"/>
    <col min="10502" max="10502" width="36.41796875" style="1" customWidth="1"/>
    <col min="10503" max="10503" width="11.5234375" style="1" customWidth="1"/>
    <col min="10504" max="10752" width="9.1015625" style="1"/>
    <col min="10753" max="10753" width="9.5234375" style="1" customWidth="1"/>
    <col min="10754" max="10754" width="7.5234375" style="1" customWidth="1"/>
    <col min="10755" max="10755" width="7.1015625" style="1" customWidth="1"/>
    <col min="10756" max="10756" width="36.41796875" style="1" customWidth="1"/>
    <col min="10757" max="10757" width="7.1015625" style="1" customWidth="1"/>
    <col min="10758" max="10758" width="36.41796875" style="1" customWidth="1"/>
    <col min="10759" max="10759" width="11.5234375" style="1" customWidth="1"/>
    <col min="10760" max="11008" width="9.1015625" style="1"/>
    <col min="11009" max="11009" width="9.5234375" style="1" customWidth="1"/>
    <col min="11010" max="11010" width="7.5234375" style="1" customWidth="1"/>
    <col min="11011" max="11011" width="7.1015625" style="1" customWidth="1"/>
    <col min="11012" max="11012" width="36.41796875" style="1" customWidth="1"/>
    <col min="11013" max="11013" width="7.1015625" style="1" customWidth="1"/>
    <col min="11014" max="11014" width="36.41796875" style="1" customWidth="1"/>
    <col min="11015" max="11015" width="11.5234375" style="1" customWidth="1"/>
    <col min="11016" max="11264" width="9.1015625" style="1"/>
    <col min="11265" max="11265" width="9.5234375" style="1" customWidth="1"/>
    <col min="11266" max="11266" width="7.5234375" style="1" customWidth="1"/>
    <col min="11267" max="11267" width="7.1015625" style="1" customWidth="1"/>
    <col min="11268" max="11268" width="36.41796875" style="1" customWidth="1"/>
    <col min="11269" max="11269" width="7.1015625" style="1" customWidth="1"/>
    <col min="11270" max="11270" width="36.41796875" style="1" customWidth="1"/>
    <col min="11271" max="11271" width="11.5234375" style="1" customWidth="1"/>
    <col min="11272" max="11520" width="9.1015625" style="1"/>
    <col min="11521" max="11521" width="9.5234375" style="1" customWidth="1"/>
    <col min="11522" max="11522" width="7.5234375" style="1" customWidth="1"/>
    <col min="11523" max="11523" width="7.1015625" style="1" customWidth="1"/>
    <col min="11524" max="11524" width="36.41796875" style="1" customWidth="1"/>
    <col min="11525" max="11525" width="7.1015625" style="1" customWidth="1"/>
    <col min="11526" max="11526" width="36.41796875" style="1" customWidth="1"/>
    <col min="11527" max="11527" width="11.5234375" style="1" customWidth="1"/>
    <col min="11528" max="11776" width="9.1015625" style="1"/>
    <col min="11777" max="11777" width="9.5234375" style="1" customWidth="1"/>
    <col min="11778" max="11778" width="7.5234375" style="1" customWidth="1"/>
    <col min="11779" max="11779" width="7.1015625" style="1" customWidth="1"/>
    <col min="11780" max="11780" width="36.41796875" style="1" customWidth="1"/>
    <col min="11781" max="11781" width="7.1015625" style="1" customWidth="1"/>
    <col min="11782" max="11782" width="36.41796875" style="1" customWidth="1"/>
    <col min="11783" max="11783" width="11.5234375" style="1" customWidth="1"/>
    <col min="11784" max="12032" width="9.1015625" style="1"/>
    <col min="12033" max="12033" width="9.5234375" style="1" customWidth="1"/>
    <col min="12034" max="12034" width="7.5234375" style="1" customWidth="1"/>
    <col min="12035" max="12035" width="7.1015625" style="1" customWidth="1"/>
    <col min="12036" max="12036" width="36.41796875" style="1" customWidth="1"/>
    <col min="12037" max="12037" width="7.1015625" style="1" customWidth="1"/>
    <col min="12038" max="12038" width="36.41796875" style="1" customWidth="1"/>
    <col min="12039" max="12039" width="11.5234375" style="1" customWidth="1"/>
    <col min="12040" max="12288" width="9.1015625" style="1"/>
    <col min="12289" max="12289" width="9.5234375" style="1" customWidth="1"/>
    <col min="12290" max="12290" width="7.5234375" style="1" customWidth="1"/>
    <col min="12291" max="12291" width="7.1015625" style="1" customWidth="1"/>
    <col min="12292" max="12292" width="36.41796875" style="1" customWidth="1"/>
    <col min="12293" max="12293" width="7.1015625" style="1" customWidth="1"/>
    <col min="12294" max="12294" width="36.41796875" style="1" customWidth="1"/>
    <col min="12295" max="12295" width="11.5234375" style="1" customWidth="1"/>
    <col min="12296" max="12544" width="9.1015625" style="1"/>
    <col min="12545" max="12545" width="9.5234375" style="1" customWidth="1"/>
    <col min="12546" max="12546" width="7.5234375" style="1" customWidth="1"/>
    <col min="12547" max="12547" width="7.1015625" style="1" customWidth="1"/>
    <col min="12548" max="12548" width="36.41796875" style="1" customWidth="1"/>
    <col min="12549" max="12549" width="7.1015625" style="1" customWidth="1"/>
    <col min="12550" max="12550" width="36.41796875" style="1" customWidth="1"/>
    <col min="12551" max="12551" width="11.5234375" style="1" customWidth="1"/>
    <col min="12552" max="12800" width="9.1015625" style="1"/>
    <col min="12801" max="12801" width="9.5234375" style="1" customWidth="1"/>
    <col min="12802" max="12802" width="7.5234375" style="1" customWidth="1"/>
    <col min="12803" max="12803" width="7.1015625" style="1" customWidth="1"/>
    <col min="12804" max="12804" width="36.41796875" style="1" customWidth="1"/>
    <col min="12805" max="12805" width="7.1015625" style="1" customWidth="1"/>
    <col min="12806" max="12806" width="36.41796875" style="1" customWidth="1"/>
    <col min="12807" max="12807" width="11.5234375" style="1" customWidth="1"/>
    <col min="12808" max="13056" width="9.1015625" style="1"/>
    <col min="13057" max="13057" width="9.5234375" style="1" customWidth="1"/>
    <col min="13058" max="13058" width="7.5234375" style="1" customWidth="1"/>
    <col min="13059" max="13059" width="7.1015625" style="1" customWidth="1"/>
    <col min="13060" max="13060" width="36.41796875" style="1" customWidth="1"/>
    <col min="13061" max="13061" width="7.1015625" style="1" customWidth="1"/>
    <col min="13062" max="13062" width="36.41796875" style="1" customWidth="1"/>
    <col min="13063" max="13063" width="11.5234375" style="1" customWidth="1"/>
    <col min="13064" max="13312" width="9.1015625" style="1"/>
    <col min="13313" max="13313" width="9.5234375" style="1" customWidth="1"/>
    <col min="13314" max="13314" width="7.5234375" style="1" customWidth="1"/>
    <col min="13315" max="13315" width="7.1015625" style="1" customWidth="1"/>
    <col min="13316" max="13316" width="36.41796875" style="1" customWidth="1"/>
    <col min="13317" max="13317" width="7.1015625" style="1" customWidth="1"/>
    <col min="13318" max="13318" width="36.41796875" style="1" customWidth="1"/>
    <col min="13319" max="13319" width="11.5234375" style="1" customWidth="1"/>
    <col min="13320" max="13568" width="9.1015625" style="1"/>
    <col min="13569" max="13569" width="9.5234375" style="1" customWidth="1"/>
    <col min="13570" max="13570" width="7.5234375" style="1" customWidth="1"/>
    <col min="13571" max="13571" width="7.1015625" style="1" customWidth="1"/>
    <col min="13572" max="13572" width="36.41796875" style="1" customWidth="1"/>
    <col min="13573" max="13573" width="7.1015625" style="1" customWidth="1"/>
    <col min="13574" max="13574" width="36.41796875" style="1" customWidth="1"/>
    <col min="13575" max="13575" width="11.5234375" style="1" customWidth="1"/>
    <col min="13576" max="13824" width="9.1015625" style="1"/>
    <col min="13825" max="13825" width="9.5234375" style="1" customWidth="1"/>
    <col min="13826" max="13826" width="7.5234375" style="1" customWidth="1"/>
    <col min="13827" max="13827" width="7.1015625" style="1" customWidth="1"/>
    <col min="13828" max="13828" width="36.41796875" style="1" customWidth="1"/>
    <col min="13829" max="13829" width="7.1015625" style="1" customWidth="1"/>
    <col min="13830" max="13830" width="36.41796875" style="1" customWidth="1"/>
    <col min="13831" max="13831" width="11.5234375" style="1" customWidth="1"/>
    <col min="13832" max="14080" width="9.1015625" style="1"/>
    <col min="14081" max="14081" width="9.5234375" style="1" customWidth="1"/>
    <col min="14082" max="14082" width="7.5234375" style="1" customWidth="1"/>
    <col min="14083" max="14083" width="7.1015625" style="1" customWidth="1"/>
    <col min="14084" max="14084" width="36.41796875" style="1" customWidth="1"/>
    <col min="14085" max="14085" width="7.1015625" style="1" customWidth="1"/>
    <col min="14086" max="14086" width="36.41796875" style="1" customWidth="1"/>
    <col min="14087" max="14087" width="11.5234375" style="1" customWidth="1"/>
    <col min="14088" max="14336" width="9.1015625" style="1"/>
    <col min="14337" max="14337" width="9.5234375" style="1" customWidth="1"/>
    <col min="14338" max="14338" width="7.5234375" style="1" customWidth="1"/>
    <col min="14339" max="14339" width="7.1015625" style="1" customWidth="1"/>
    <col min="14340" max="14340" width="36.41796875" style="1" customWidth="1"/>
    <col min="14341" max="14341" width="7.1015625" style="1" customWidth="1"/>
    <col min="14342" max="14342" width="36.41796875" style="1" customWidth="1"/>
    <col min="14343" max="14343" width="11.5234375" style="1" customWidth="1"/>
    <col min="14344" max="14592" width="9.1015625" style="1"/>
    <col min="14593" max="14593" width="9.5234375" style="1" customWidth="1"/>
    <col min="14594" max="14594" width="7.5234375" style="1" customWidth="1"/>
    <col min="14595" max="14595" width="7.1015625" style="1" customWidth="1"/>
    <col min="14596" max="14596" width="36.41796875" style="1" customWidth="1"/>
    <col min="14597" max="14597" width="7.1015625" style="1" customWidth="1"/>
    <col min="14598" max="14598" width="36.41796875" style="1" customWidth="1"/>
    <col min="14599" max="14599" width="11.5234375" style="1" customWidth="1"/>
    <col min="14600" max="14848" width="9.1015625" style="1"/>
    <col min="14849" max="14849" width="9.5234375" style="1" customWidth="1"/>
    <col min="14850" max="14850" width="7.5234375" style="1" customWidth="1"/>
    <col min="14851" max="14851" width="7.1015625" style="1" customWidth="1"/>
    <col min="14852" max="14852" width="36.41796875" style="1" customWidth="1"/>
    <col min="14853" max="14853" width="7.1015625" style="1" customWidth="1"/>
    <col min="14854" max="14854" width="36.41796875" style="1" customWidth="1"/>
    <col min="14855" max="14855" width="11.5234375" style="1" customWidth="1"/>
    <col min="14856" max="15104" width="9.1015625" style="1"/>
    <col min="15105" max="15105" width="9.5234375" style="1" customWidth="1"/>
    <col min="15106" max="15106" width="7.5234375" style="1" customWidth="1"/>
    <col min="15107" max="15107" width="7.1015625" style="1" customWidth="1"/>
    <col min="15108" max="15108" width="36.41796875" style="1" customWidth="1"/>
    <col min="15109" max="15109" width="7.1015625" style="1" customWidth="1"/>
    <col min="15110" max="15110" width="36.41796875" style="1" customWidth="1"/>
    <col min="15111" max="15111" width="11.5234375" style="1" customWidth="1"/>
    <col min="15112" max="15360" width="9.1015625" style="1"/>
    <col min="15361" max="15361" width="9.5234375" style="1" customWidth="1"/>
    <col min="15362" max="15362" width="7.5234375" style="1" customWidth="1"/>
    <col min="15363" max="15363" width="7.1015625" style="1" customWidth="1"/>
    <col min="15364" max="15364" width="36.41796875" style="1" customWidth="1"/>
    <col min="15365" max="15365" width="7.1015625" style="1" customWidth="1"/>
    <col min="15366" max="15366" width="36.41796875" style="1" customWidth="1"/>
    <col min="15367" max="15367" width="11.5234375" style="1" customWidth="1"/>
    <col min="15368" max="15616" width="9.1015625" style="1"/>
    <col min="15617" max="15617" width="9.5234375" style="1" customWidth="1"/>
    <col min="15618" max="15618" width="7.5234375" style="1" customWidth="1"/>
    <col min="15619" max="15619" width="7.1015625" style="1" customWidth="1"/>
    <col min="15620" max="15620" width="36.41796875" style="1" customWidth="1"/>
    <col min="15621" max="15621" width="7.1015625" style="1" customWidth="1"/>
    <col min="15622" max="15622" width="36.41796875" style="1" customWidth="1"/>
    <col min="15623" max="15623" width="11.5234375" style="1" customWidth="1"/>
    <col min="15624" max="15872" width="9.1015625" style="1"/>
    <col min="15873" max="15873" width="9.5234375" style="1" customWidth="1"/>
    <col min="15874" max="15874" width="7.5234375" style="1" customWidth="1"/>
    <col min="15875" max="15875" width="7.1015625" style="1" customWidth="1"/>
    <col min="15876" max="15876" width="36.41796875" style="1" customWidth="1"/>
    <col min="15877" max="15877" width="7.1015625" style="1" customWidth="1"/>
    <col min="15878" max="15878" width="36.41796875" style="1" customWidth="1"/>
    <col min="15879" max="15879" width="11.5234375" style="1" customWidth="1"/>
    <col min="15880" max="16128" width="9.1015625" style="1"/>
    <col min="16129" max="16129" width="9.5234375" style="1" customWidth="1"/>
    <col min="16130" max="16130" width="7.5234375" style="1" customWidth="1"/>
    <col min="16131" max="16131" width="7.1015625" style="1" customWidth="1"/>
    <col min="16132" max="16132" width="36.41796875" style="1" customWidth="1"/>
    <col min="16133" max="16133" width="7.1015625" style="1" customWidth="1"/>
    <col min="16134" max="16134" width="36.41796875" style="1" customWidth="1"/>
    <col min="16135" max="16135" width="11.5234375" style="1" customWidth="1"/>
    <col min="16136" max="16384" width="9.1015625" style="1"/>
  </cols>
  <sheetData>
    <row r="1" spans="1:11" ht="21.6" customHeight="1">
      <c r="A1" s="1480" t="s">
        <v>37</v>
      </c>
      <c r="B1" s="1481"/>
      <c r="C1" s="1482"/>
      <c r="D1" s="1482"/>
      <c r="E1" s="1483"/>
      <c r="F1" s="1482"/>
      <c r="G1" s="1482"/>
    </row>
    <row r="2" spans="1:11" ht="14.1" customHeight="1">
      <c r="A2" s="1475" t="s">
        <v>38</v>
      </c>
      <c r="B2" s="1476"/>
      <c r="C2" s="1484"/>
      <c r="D2" s="1485"/>
      <c r="E2" s="1485"/>
      <c r="F2" s="1486"/>
      <c r="G2" s="685"/>
    </row>
    <row r="3" spans="1:11" ht="29.25" customHeight="1">
      <c r="A3" s="1475" t="s">
        <v>39</v>
      </c>
      <c r="B3" s="1476"/>
      <c r="C3" s="1477"/>
      <c r="D3" s="1478"/>
      <c r="E3" s="1478"/>
      <c r="F3" s="1479"/>
      <c r="G3" s="685"/>
    </row>
    <row r="4" spans="1:11" ht="18" customHeight="1">
      <c r="A4" s="1475" t="s">
        <v>40</v>
      </c>
      <c r="B4" s="1476"/>
      <c r="C4" s="1477"/>
      <c r="D4" s="1478"/>
      <c r="E4" s="1478"/>
      <c r="F4" s="1479"/>
      <c r="G4" s="685"/>
    </row>
    <row r="5" spans="1:11" ht="12.3">
      <c r="A5" s="1488"/>
      <c r="B5" s="1489"/>
      <c r="C5" s="7"/>
      <c r="D5" s="7"/>
      <c r="E5" s="7"/>
      <c r="F5" s="7"/>
      <c r="G5" s="7"/>
    </row>
    <row r="6" spans="1:11" ht="12.3">
      <c r="A6" s="748" t="s">
        <v>41</v>
      </c>
      <c r="B6" s="749"/>
      <c r="C6" s="686"/>
      <c r="D6" s="686"/>
      <c r="E6" s="686"/>
      <c r="F6" s="686"/>
      <c r="G6" s="7"/>
    </row>
    <row r="7" spans="1:11" ht="11.25" customHeight="1">
      <c r="A7" s="4"/>
      <c r="B7" s="523"/>
      <c r="C7" s="1490"/>
      <c r="D7" s="1491"/>
      <c r="E7" s="1491"/>
      <c r="F7" s="1491"/>
      <c r="G7" s="415"/>
    </row>
    <row r="8" spans="1:11" s="398" customFormat="1" ht="11.25" customHeight="1">
      <c r="A8" s="3"/>
      <c r="B8" s="523"/>
      <c r="C8" s="1491"/>
      <c r="D8" s="1491"/>
      <c r="E8" s="1491"/>
      <c r="F8" s="1491"/>
      <c r="G8" s="415"/>
    </row>
    <row r="9" spans="1:11" s="398" customFormat="1" ht="11.25" customHeight="1">
      <c r="A9" s="3"/>
      <c r="B9" s="523"/>
      <c r="C9" s="1491"/>
      <c r="D9" s="1491"/>
      <c r="E9" s="1491"/>
      <c r="F9" s="1491"/>
      <c r="G9" s="415"/>
    </row>
    <row r="10" spans="1:11" s="398" customFormat="1" ht="23.25" customHeight="1">
      <c r="A10" s="1472" t="s">
        <v>42</v>
      </c>
      <c r="B10" s="1472" t="s">
        <v>43</v>
      </c>
      <c r="C10" s="618"/>
      <c r="D10" s="619"/>
      <c r="E10" s="618"/>
      <c r="F10" s="619"/>
      <c r="G10" s="415"/>
    </row>
    <row r="11" spans="1:11" s="398" customFormat="1" ht="23.25" customHeight="1">
      <c r="A11" s="1473"/>
      <c r="B11" s="1473"/>
      <c r="C11" s="618"/>
      <c r="D11" s="618"/>
      <c r="E11" s="618"/>
      <c r="F11" s="618"/>
      <c r="G11" s="415"/>
    </row>
    <row r="12" spans="1:11" ht="12.3">
      <c r="A12" s="750">
        <v>10.01</v>
      </c>
      <c r="B12" s="687">
        <v>1</v>
      </c>
      <c r="C12" s="1487" t="s">
        <v>44</v>
      </c>
      <c r="D12" s="1487"/>
      <c r="E12" s="1487"/>
      <c r="F12" s="1487"/>
      <c r="G12" s="374"/>
    </row>
    <row r="13" spans="1:11" ht="12.3">
      <c r="A13" s="750">
        <v>10.010999999999999</v>
      </c>
      <c r="B13" s="687">
        <v>1</v>
      </c>
      <c r="C13" s="1487" t="s">
        <v>45</v>
      </c>
      <c r="D13" s="1487"/>
      <c r="E13" s="1487"/>
      <c r="F13" s="1487"/>
      <c r="G13" s="374"/>
    </row>
    <row r="14" spans="1:11" ht="12.3">
      <c r="A14" s="750">
        <v>10.02</v>
      </c>
      <c r="B14" s="687">
        <v>2</v>
      </c>
      <c r="C14" s="1487" t="s">
        <v>46</v>
      </c>
      <c r="D14" s="1487"/>
      <c r="E14" s="1487"/>
      <c r="F14" s="1487"/>
      <c r="G14" s="374"/>
      <c r="K14" s="313"/>
    </row>
    <row r="15" spans="1:11" ht="14.25" customHeight="1">
      <c r="A15" s="750">
        <v>10.029999999999999</v>
      </c>
      <c r="B15" s="687" t="s">
        <v>47</v>
      </c>
      <c r="C15" s="1487" t="s">
        <v>48</v>
      </c>
      <c r="D15" s="1487"/>
      <c r="E15" s="1487"/>
      <c r="F15" s="1487"/>
      <c r="G15" s="374"/>
    </row>
    <row r="16" spans="1:11" ht="14.25" customHeight="1">
      <c r="A16" s="750">
        <v>10.039999999999999</v>
      </c>
      <c r="B16" s="687">
        <v>46</v>
      </c>
      <c r="C16" s="1492" t="s">
        <v>49</v>
      </c>
      <c r="D16" s="1492"/>
      <c r="E16" s="1492"/>
      <c r="F16" s="1492"/>
      <c r="G16" s="374"/>
    </row>
    <row r="17" spans="1:11" ht="14.25" customHeight="1">
      <c r="A17" s="750">
        <v>10.041</v>
      </c>
      <c r="B17" s="687">
        <v>46</v>
      </c>
      <c r="C17" s="1492" t="s">
        <v>50</v>
      </c>
      <c r="D17" s="1492"/>
      <c r="E17" s="1492"/>
      <c r="F17" s="1492"/>
      <c r="G17" s="374"/>
    </row>
    <row r="18" spans="1:11" ht="12.3">
      <c r="A18" s="750">
        <v>10.050000000000001</v>
      </c>
      <c r="B18" s="687">
        <v>39</v>
      </c>
      <c r="C18" s="1492" t="s">
        <v>51</v>
      </c>
      <c r="D18" s="1492"/>
      <c r="E18" s="1492"/>
      <c r="F18" s="1492"/>
      <c r="G18" s="374"/>
    </row>
    <row r="19" spans="1:11" ht="12.3">
      <c r="A19" s="750">
        <v>10.06</v>
      </c>
      <c r="B19" s="687">
        <v>44</v>
      </c>
      <c r="C19" s="1487" t="s">
        <v>52</v>
      </c>
      <c r="D19" s="1487"/>
      <c r="E19" s="1487"/>
      <c r="F19" s="1487"/>
      <c r="G19" s="374"/>
    </row>
    <row r="20" spans="1:11" ht="12.3">
      <c r="A20" s="750">
        <v>10.07</v>
      </c>
      <c r="B20" s="687">
        <v>45</v>
      </c>
      <c r="C20" s="1492" t="s">
        <v>53</v>
      </c>
      <c r="D20" s="1492"/>
      <c r="E20" s="1492"/>
      <c r="F20" s="1492"/>
      <c r="G20" s="374"/>
    </row>
    <row r="21" spans="1:11" ht="12.3">
      <c r="A21" s="750">
        <v>10.08</v>
      </c>
      <c r="B21" s="687" t="s">
        <v>54</v>
      </c>
      <c r="C21" s="1487" t="s">
        <v>55</v>
      </c>
      <c r="D21" s="1487"/>
      <c r="E21" s="1487"/>
      <c r="F21" s="1487"/>
      <c r="G21" s="374"/>
    </row>
    <row r="22" spans="1:11" ht="12.3">
      <c r="A22" s="750">
        <v>10.09</v>
      </c>
      <c r="B22" s="687" t="s">
        <v>54</v>
      </c>
      <c r="C22" s="1492" t="s">
        <v>56</v>
      </c>
      <c r="D22" s="1492"/>
      <c r="E22" s="1492"/>
      <c r="F22" s="1492"/>
      <c r="G22" s="374"/>
    </row>
    <row r="23" spans="1:11" ht="11.25" customHeight="1">
      <c r="A23" s="750"/>
      <c r="B23" s="687"/>
      <c r="C23" s="684"/>
      <c r="D23" s="684"/>
      <c r="E23" s="684"/>
      <c r="F23" s="684"/>
      <c r="G23" s="374"/>
    </row>
    <row r="24" spans="1:11" ht="12.3">
      <c r="A24" s="750">
        <v>20.010000000000002</v>
      </c>
      <c r="B24" s="687">
        <v>3</v>
      </c>
      <c r="C24" s="1487" t="s">
        <v>57</v>
      </c>
      <c r="D24" s="1487"/>
      <c r="E24" s="1487"/>
      <c r="F24" s="1487"/>
      <c r="G24" s="374"/>
    </row>
    <row r="25" spans="1:11" ht="12.3">
      <c r="A25" s="750">
        <v>20.02</v>
      </c>
      <c r="B25" s="687" t="s">
        <v>58</v>
      </c>
      <c r="C25" s="1487" t="s">
        <v>59</v>
      </c>
      <c r="D25" s="1487"/>
      <c r="E25" s="1487"/>
      <c r="F25" s="1487"/>
      <c r="G25" s="374"/>
    </row>
    <row r="26" spans="1:11" ht="12.3">
      <c r="A26" s="750">
        <v>20.03</v>
      </c>
      <c r="B26" s="687">
        <v>4</v>
      </c>
      <c r="C26" s="1487" t="s">
        <v>60</v>
      </c>
      <c r="D26" s="1487"/>
      <c r="E26" s="1487"/>
      <c r="F26" s="1487"/>
      <c r="G26" s="374"/>
    </row>
    <row r="27" spans="1:11" ht="12.3">
      <c r="A27" s="750"/>
      <c r="B27" s="687"/>
      <c r="C27" s="683"/>
      <c r="D27" s="683"/>
      <c r="E27" s="683"/>
      <c r="F27" s="683"/>
      <c r="G27" s="374"/>
    </row>
    <row r="28" spans="1:11" ht="12.3">
      <c r="A28" s="750">
        <v>30.01</v>
      </c>
      <c r="B28" s="687">
        <v>43</v>
      </c>
      <c r="C28" s="1487" t="s">
        <v>61</v>
      </c>
      <c r="D28" s="1487"/>
      <c r="E28" s="1487"/>
      <c r="F28" s="1487"/>
      <c r="G28" s="374"/>
    </row>
    <row r="29" spans="1:11" ht="12.3">
      <c r="A29" s="750"/>
      <c r="B29" s="687"/>
      <c r="C29" s="1493" t="s">
        <v>62</v>
      </c>
      <c r="D29" s="1493"/>
      <c r="E29" s="1493"/>
      <c r="F29" s="1493"/>
      <c r="G29" s="375"/>
      <c r="K29" s="313"/>
    </row>
    <row r="30" spans="1:11" ht="6" customHeight="1">
      <c r="A30" s="750"/>
      <c r="B30" s="687"/>
      <c r="C30" s="7"/>
      <c r="D30" s="7"/>
      <c r="E30" s="7"/>
      <c r="F30" s="7"/>
      <c r="G30" s="375"/>
      <c r="K30" s="313"/>
    </row>
    <row r="31" spans="1:11" ht="12.3">
      <c r="A31" s="750"/>
      <c r="B31" s="687"/>
      <c r="C31" s="1494" t="s">
        <v>63</v>
      </c>
      <c r="D31" s="1494"/>
      <c r="E31" s="1494"/>
      <c r="F31" s="1494"/>
      <c r="G31" s="375"/>
    </row>
    <row r="32" spans="1:11" ht="12.3">
      <c r="A32" s="750"/>
      <c r="B32" s="687"/>
      <c r="C32" s="1495" t="s">
        <v>64</v>
      </c>
      <c r="D32" s="1495"/>
      <c r="E32" s="1495"/>
      <c r="F32" s="1495"/>
      <c r="G32" s="375"/>
    </row>
    <row r="33" spans="1:11" ht="12.3">
      <c r="A33" s="750">
        <v>40.01</v>
      </c>
      <c r="B33" s="687">
        <v>7</v>
      </c>
      <c r="C33" s="1496" t="s">
        <v>65</v>
      </c>
      <c r="D33" s="1496"/>
      <c r="E33" s="1496"/>
      <c r="F33" s="1496"/>
      <c r="G33" s="374"/>
    </row>
    <row r="34" spans="1:11" ht="12.3">
      <c r="A34" s="750">
        <v>40.020000000000003</v>
      </c>
      <c r="B34" s="687">
        <v>7</v>
      </c>
      <c r="C34" s="1496" t="s">
        <v>66</v>
      </c>
      <c r="D34" s="1496"/>
      <c r="E34" s="1496"/>
      <c r="F34" s="1496"/>
      <c r="G34" s="374"/>
    </row>
    <row r="35" spans="1:11" ht="12.3">
      <c r="A35" s="750">
        <v>40.03</v>
      </c>
      <c r="B35" s="687">
        <v>7</v>
      </c>
      <c r="C35" s="1496" t="s">
        <v>67</v>
      </c>
      <c r="D35" s="1496"/>
      <c r="E35" s="1496"/>
      <c r="F35" s="1496"/>
      <c r="G35" s="374"/>
    </row>
    <row r="36" spans="1:11" ht="12.3">
      <c r="A36" s="750">
        <v>40.04</v>
      </c>
      <c r="B36" s="687">
        <v>8</v>
      </c>
      <c r="C36" s="1496" t="s">
        <v>68</v>
      </c>
      <c r="D36" s="1496"/>
      <c r="E36" s="1496"/>
      <c r="F36" s="1496"/>
      <c r="G36" s="374"/>
      <c r="K36" s="313"/>
    </row>
    <row r="37" spans="1:11" ht="12.3">
      <c r="A37" s="750">
        <v>40.049999999999997</v>
      </c>
      <c r="B37" s="687">
        <v>8</v>
      </c>
      <c r="C37" s="1496" t="s">
        <v>69</v>
      </c>
      <c r="D37" s="1496"/>
      <c r="E37" s="1496"/>
      <c r="F37" s="1496"/>
      <c r="G37" s="374"/>
      <c r="K37" s="313"/>
    </row>
    <row r="38" spans="1:11" ht="12.3">
      <c r="A38" s="750">
        <v>40.06</v>
      </c>
      <c r="B38" s="687">
        <v>8</v>
      </c>
      <c r="C38" s="1496" t="s">
        <v>70</v>
      </c>
      <c r="D38" s="1496"/>
      <c r="E38" s="1496"/>
      <c r="F38" s="1496"/>
      <c r="G38" s="374"/>
      <c r="K38" s="313"/>
    </row>
    <row r="39" spans="1:11" ht="12.9" customHeight="1">
      <c r="A39" s="750">
        <v>40.07</v>
      </c>
      <c r="B39" s="687">
        <v>5</v>
      </c>
      <c r="C39" s="1474" t="s">
        <v>71</v>
      </c>
      <c r="D39" s="1474"/>
      <c r="E39" s="1474"/>
      <c r="F39" s="1474"/>
      <c r="G39" s="374"/>
      <c r="K39" s="313"/>
    </row>
    <row r="40" spans="1:11" ht="12.9" customHeight="1">
      <c r="A40" s="750">
        <v>40.08</v>
      </c>
      <c r="B40" s="687">
        <v>5</v>
      </c>
      <c r="C40" s="1474" t="s">
        <v>72</v>
      </c>
      <c r="D40" s="1474"/>
      <c r="E40" s="1474"/>
      <c r="F40" s="1474"/>
      <c r="G40" s="374"/>
      <c r="K40" s="313"/>
    </row>
    <row r="41" spans="1:11" ht="14.1" customHeight="1">
      <c r="A41" s="750">
        <v>40.090000000000003</v>
      </c>
      <c r="B41" s="687">
        <v>5</v>
      </c>
      <c r="C41" s="1474" t="s">
        <v>73</v>
      </c>
      <c r="D41" s="1474"/>
      <c r="E41" s="1474"/>
      <c r="F41" s="1474"/>
      <c r="G41" s="374"/>
      <c r="K41" s="313"/>
    </row>
    <row r="42" spans="1:11" ht="12.9" customHeight="1">
      <c r="A42" s="750">
        <v>40.1</v>
      </c>
      <c r="B42" s="687">
        <v>5</v>
      </c>
      <c r="C42" s="1474" t="s">
        <v>74</v>
      </c>
      <c r="D42" s="1474"/>
      <c r="E42" s="1474"/>
      <c r="F42" s="1474"/>
      <c r="G42" s="374"/>
      <c r="K42" s="313"/>
    </row>
    <row r="43" spans="1:11" ht="12.9" customHeight="1">
      <c r="A43" s="750">
        <v>40.11</v>
      </c>
      <c r="B43" s="687">
        <v>5</v>
      </c>
      <c r="C43" s="1474" t="s">
        <v>75</v>
      </c>
      <c r="D43" s="1474"/>
      <c r="E43" s="1474"/>
      <c r="F43" s="1474"/>
      <c r="G43" s="374"/>
      <c r="K43" s="313"/>
    </row>
    <row r="44" spans="1:11" ht="12.3">
      <c r="A44" s="750">
        <v>40.119999999999997</v>
      </c>
      <c r="B44" s="687">
        <v>38</v>
      </c>
      <c r="C44" s="1496" t="s">
        <v>76</v>
      </c>
      <c r="D44" s="1496"/>
      <c r="E44" s="1496"/>
      <c r="F44" s="1496"/>
      <c r="G44" s="374"/>
    </row>
    <row r="45" spans="1:11" ht="12.3">
      <c r="A45" s="750">
        <v>40.130000000000003</v>
      </c>
      <c r="B45" s="687">
        <v>10</v>
      </c>
      <c r="C45" s="1496" t="s">
        <v>77</v>
      </c>
      <c r="D45" s="1496"/>
      <c r="E45" s="1496"/>
      <c r="F45" s="1496"/>
      <c r="G45" s="374"/>
    </row>
    <row r="46" spans="1:11" ht="12.6" customHeight="1">
      <c r="A46" s="750">
        <v>40.14</v>
      </c>
      <c r="B46" s="687">
        <v>10</v>
      </c>
      <c r="C46" s="1496" t="s">
        <v>78</v>
      </c>
      <c r="D46" s="1496"/>
      <c r="E46" s="1496"/>
      <c r="F46" s="1496"/>
      <c r="G46" s="374"/>
    </row>
    <row r="47" spans="1:11" ht="12.6" customHeight="1">
      <c r="A47" s="750">
        <v>40.15</v>
      </c>
      <c r="B47" s="687">
        <v>10</v>
      </c>
      <c r="C47" s="1496" t="s">
        <v>79</v>
      </c>
      <c r="D47" s="1496"/>
      <c r="E47" s="1496"/>
      <c r="F47" s="1496"/>
      <c r="G47" s="374"/>
    </row>
    <row r="48" spans="1:11" ht="12.3">
      <c r="A48" s="750">
        <v>40.159999999999997</v>
      </c>
      <c r="B48" s="687">
        <v>11</v>
      </c>
      <c r="C48" s="1496" t="s">
        <v>80</v>
      </c>
      <c r="D48" s="1496"/>
      <c r="E48" s="1496"/>
      <c r="F48" s="1496"/>
      <c r="G48" s="374"/>
      <c r="K48" s="313"/>
    </row>
    <row r="49" spans="1:11" ht="12.6" customHeight="1">
      <c r="A49" s="750">
        <v>40.17</v>
      </c>
      <c r="B49" s="687">
        <v>10</v>
      </c>
      <c r="C49" s="1496" t="s">
        <v>81</v>
      </c>
      <c r="D49" s="1496"/>
      <c r="E49" s="1496"/>
      <c r="F49" s="1496"/>
      <c r="G49" s="374"/>
    </row>
    <row r="50" spans="1:11" s="5" customFormat="1" ht="13.65" customHeight="1">
      <c r="A50" s="750">
        <v>40.18</v>
      </c>
      <c r="B50" s="687">
        <v>10</v>
      </c>
      <c r="C50" s="1496" t="s">
        <v>82</v>
      </c>
      <c r="D50" s="1496"/>
      <c r="E50" s="1496"/>
      <c r="F50" s="1496"/>
      <c r="G50" s="374"/>
    </row>
    <row r="51" spans="1:11" ht="12.3">
      <c r="A51" s="750">
        <v>40.19</v>
      </c>
      <c r="B51" s="687">
        <v>9</v>
      </c>
      <c r="C51" s="1496" t="s">
        <v>83</v>
      </c>
      <c r="D51" s="1496"/>
      <c r="E51" s="1496"/>
      <c r="F51" s="1496"/>
      <c r="G51" s="374"/>
    </row>
    <row r="52" spans="1:11" ht="12.3">
      <c r="A52" s="750">
        <v>40.200000000000003</v>
      </c>
      <c r="B52" s="687">
        <v>9</v>
      </c>
      <c r="C52" s="1496" t="s">
        <v>84</v>
      </c>
      <c r="D52" s="1496"/>
      <c r="E52" s="1496"/>
      <c r="F52" s="1496"/>
    </row>
    <row r="53" spans="1:11" ht="12.3">
      <c r="A53" s="750">
        <v>40.21</v>
      </c>
      <c r="B53" s="687">
        <v>9</v>
      </c>
      <c r="C53" s="1496" t="s">
        <v>85</v>
      </c>
      <c r="D53" s="1496"/>
      <c r="E53" s="1496"/>
      <c r="F53" s="1496"/>
      <c r="G53" s="374"/>
    </row>
    <row r="54" spans="1:11" ht="12.3">
      <c r="A54" s="750">
        <v>40.22</v>
      </c>
      <c r="B54" s="687">
        <v>9</v>
      </c>
      <c r="C54" s="1496" t="s">
        <v>86</v>
      </c>
      <c r="D54" s="1496"/>
      <c r="E54" s="1496"/>
      <c r="F54" s="1496"/>
      <c r="G54" s="374"/>
    </row>
    <row r="55" spans="1:11" ht="12.3">
      <c r="A55" s="750" t="s">
        <v>87</v>
      </c>
      <c r="B55" s="687" t="s">
        <v>54</v>
      </c>
      <c r="C55" s="1496" t="s">
        <v>88</v>
      </c>
      <c r="D55" s="1496"/>
      <c r="E55" s="1496"/>
      <c r="F55" s="1496"/>
      <c r="G55" s="374"/>
    </row>
    <row r="56" spans="1:11" ht="12.3">
      <c r="A56" s="750" t="s">
        <v>89</v>
      </c>
      <c r="B56" s="687" t="s">
        <v>54</v>
      </c>
      <c r="C56" s="1496" t="s">
        <v>90</v>
      </c>
      <c r="D56" s="1496"/>
      <c r="E56" s="1496"/>
      <c r="F56" s="1496"/>
      <c r="G56" s="374"/>
    </row>
    <row r="57" spans="1:11" ht="14.1" customHeight="1">
      <c r="A57" s="750">
        <v>40.229999999999997</v>
      </c>
      <c r="B57" s="687">
        <v>9</v>
      </c>
      <c r="C57" s="1474" t="s">
        <v>91</v>
      </c>
      <c r="D57" s="1474"/>
      <c r="E57" s="1474"/>
      <c r="F57" s="1474"/>
      <c r="G57" s="374"/>
      <c r="K57" s="313"/>
    </row>
    <row r="58" spans="1:11" ht="14.1" customHeight="1">
      <c r="A58" s="750">
        <v>40.24</v>
      </c>
      <c r="B58" s="687">
        <v>9</v>
      </c>
      <c r="C58" s="1474" t="s">
        <v>92</v>
      </c>
      <c r="D58" s="1474"/>
      <c r="E58" s="1474"/>
      <c r="F58" s="1474"/>
      <c r="G58" s="374"/>
      <c r="K58" s="313"/>
    </row>
    <row r="59" spans="1:11" ht="14.1" customHeight="1">
      <c r="A59" s="750">
        <v>40.25</v>
      </c>
      <c r="B59" s="687">
        <v>5</v>
      </c>
      <c r="C59" s="1474" t="s">
        <v>93</v>
      </c>
      <c r="D59" s="1474"/>
      <c r="E59" s="1474"/>
      <c r="F59" s="1474"/>
      <c r="G59" s="374"/>
      <c r="K59" s="313"/>
    </row>
    <row r="60" spans="1:11" ht="14.1" customHeight="1">
      <c r="A60" s="750">
        <v>40.26</v>
      </c>
      <c r="B60" s="687">
        <v>9</v>
      </c>
      <c r="C60" s="1474" t="s">
        <v>94</v>
      </c>
      <c r="D60" s="1474"/>
      <c r="E60" s="1474"/>
      <c r="F60" s="1474"/>
      <c r="G60" s="374"/>
      <c r="K60" s="313"/>
    </row>
    <row r="61" spans="1:11" ht="14.1" customHeight="1">
      <c r="A61" s="750">
        <v>40.270000000000003</v>
      </c>
      <c r="B61" s="687">
        <v>9</v>
      </c>
      <c r="C61" s="1474" t="s">
        <v>95</v>
      </c>
      <c r="D61" s="1474"/>
      <c r="E61" s="1474"/>
      <c r="F61" s="1474"/>
      <c r="G61" s="374"/>
      <c r="K61" s="313"/>
    </row>
    <row r="62" spans="1:11" ht="14.1" customHeight="1">
      <c r="A62" s="750">
        <v>40.28</v>
      </c>
      <c r="B62" s="687" t="s">
        <v>96</v>
      </c>
      <c r="C62" s="1474" t="s">
        <v>97</v>
      </c>
      <c r="D62" s="1474"/>
      <c r="E62" s="1474"/>
      <c r="F62" s="1474"/>
      <c r="G62" s="374"/>
      <c r="K62" s="313"/>
    </row>
    <row r="63" spans="1:11" ht="12.3">
      <c r="A63" s="750">
        <v>40.29</v>
      </c>
      <c r="B63" s="687">
        <v>38</v>
      </c>
      <c r="C63" s="1496" t="s">
        <v>98</v>
      </c>
      <c r="D63" s="1496"/>
      <c r="E63" s="1496"/>
      <c r="F63" s="1496"/>
      <c r="G63" s="374"/>
    </row>
    <row r="64" spans="1:11" ht="12.3">
      <c r="A64" s="750"/>
      <c r="B64" s="687"/>
      <c r="C64" s="684"/>
      <c r="D64" s="684"/>
      <c r="E64" s="684"/>
      <c r="F64" s="684"/>
      <c r="G64" s="374"/>
    </row>
    <row r="65" spans="1:7" ht="12.3">
      <c r="A65" s="750">
        <v>60.01</v>
      </c>
      <c r="B65" s="687">
        <v>14</v>
      </c>
      <c r="C65" s="1496" t="s">
        <v>99</v>
      </c>
      <c r="D65" s="1496"/>
      <c r="E65" s="1496"/>
      <c r="F65" s="1496"/>
      <c r="G65" s="374"/>
    </row>
    <row r="66" spans="1:7" ht="12.3">
      <c r="A66" s="750">
        <v>70.010000000000005</v>
      </c>
      <c r="B66" s="687">
        <v>13</v>
      </c>
      <c r="C66" s="1496" t="s">
        <v>100</v>
      </c>
      <c r="D66" s="1496"/>
      <c r="E66" s="1496"/>
      <c r="F66" s="1496"/>
      <c r="G66" s="374"/>
    </row>
    <row r="67" spans="1:7" ht="12.3">
      <c r="A67" s="750"/>
      <c r="B67" s="687"/>
      <c r="C67" s="620"/>
      <c r="D67" s="620"/>
      <c r="E67" s="620"/>
      <c r="F67" s="620"/>
      <c r="G67" s="374"/>
    </row>
    <row r="68" spans="1:7" ht="12.3">
      <c r="A68" s="750"/>
      <c r="B68" s="687"/>
      <c r="C68" s="1497" t="s">
        <v>101</v>
      </c>
      <c r="D68" s="1497"/>
      <c r="E68" s="1497"/>
      <c r="F68" s="1497"/>
      <c r="G68" s="375"/>
    </row>
    <row r="69" spans="1:7" ht="12.3">
      <c r="A69" s="750"/>
      <c r="B69" s="687"/>
      <c r="C69" s="1495" t="s">
        <v>64</v>
      </c>
      <c r="D69" s="1495"/>
      <c r="E69" s="1495"/>
      <c r="F69" s="1495"/>
      <c r="G69" s="375"/>
    </row>
    <row r="70" spans="1:7" ht="12.3">
      <c r="A70" s="750">
        <v>50.01</v>
      </c>
      <c r="B70" s="687">
        <v>26</v>
      </c>
      <c r="C70" s="1496" t="s">
        <v>65</v>
      </c>
      <c r="D70" s="1496"/>
      <c r="E70" s="1496"/>
      <c r="F70" s="1496"/>
      <c r="G70" s="374"/>
    </row>
    <row r="71" spans="1:7" ht="12.3">
      <c r="A71" s="750">
        <v>50.02</v>
      </c>
      <c r="B71" s="687">
        <v>26</v>
      </c>
      <c r="C71" s="1496" t="s">
        <v>102</v>
      </c>
      <c r="D71" s="1496"/>
      <c r="E71" s="1496"/>
      <c r="F71" s="1496"/>
      <c r="G71" s="374"/>
    </row>
    <row r="72" spans="1:7" ht="12.3">
      <c r="A72" s="750">
        <v>50.03</v>
      </c>
      <c r="B72" s="687">
        <v>26</v>
      </c>
      <c r="C72" s="1496" t="s">
        <v>103</v>
      </c>
      <c r="D72" s="1496"/>
      <c r="E72" s="1496"/>
      <c r="F72" s="1496"/>
      <c r="G72" s="374"/>
    </row>
    <row r="73" spans="1:7" ht="12.3">
      <c r="A73" s="750">
        <v>50.04</v>
      </c>
      <c r="B73" s="687">
        <v>27</v>
      </c>
      <c r="C73" s="1496" t="s">
        <v>68</v>
      </c>
      <c r="D73" s="1496"/>
      <c r="E73" s="1496"/>
      <c r="F73" s="1496"/>
      <c r="G73" s="374"/>
    </row>
    <row r="74" spans="1:7" s="319" customFormat="1" ht="12.3">
      <c r="A74" s="750">
        <v>50.05</v>
      </c>
      <c r="B74" s="687">
        <v>27</v>
      </c>
      <c r="C74" s="1496" t="s">
        <v>104</v>
      </c>
      <c r="D74" s="1496"/>
      <c r="E74" s="1496"/>
      <c r="F74" s="1496"/>
      <c r="G74" s="374"/>
    </row>
    <row r="75" spans="1:7" ht="12.3">
      <c r="A75" s="750">
        <v>50.06</v>
      </c>
      <c r="B75" s="687">
        <v>27</v>
      </c>
      <c r="C75" s="1496" t="s">
        <v>105</v>
      </c>
      <c r="D75" s="1496"/>
      <c r="E75" s="1496"/>
      <c r="F75" s="1496"/>
      <c r="G75" s="374"/>
    </row>
    <row r="76" spans="1:7" ht="13.5" customHeight="1">
      <c r="A76" s="750">
        <v>50.07</v>
      </c>
      <c r="B76" s="687" t="s">
        <v>106</v>
      </c>
      <c r="C76" s="1474" t="s">
        <v>71</v>
      </c>
      <c r="D76" s="1474"/>
      <c r="E76" s="1474"/>
      <c r="F76" s="1474"/>
      <c r="G76" s="375"/>
    </row>
    <row r="77" spans="1:7" ht="13.5" customHeight="1">
      <c r="A77" s="750">
        <v>50.08</v>
      </c>
      <c r="B77" s="687" t="s">
        <v>106</v>
      </c>
      <c r="C77" s="1474" t="s">
        <v>72</v>
      </c>
      <c r="D77" s="1474"/>
      <c r="E77" s="1474"/>
      <c r="F77" s="1474"/>
      <c r="G77" s="375"/>
    </row>
    <row r="78" spans="1:7" ht="12.3">
      <c r="A78" s="750">
        <v>50.09</v>
      </c>
      <c r="B78" s="687" t="s">
        <v>107</v>
      </c>
      <c r="C78" s="1496" t="s">
        <v>108</v>
      </c>
      <c r="D78" s="1496"/>
      <c r="E78" s="1496"/>
      <c r="F78" s="1496"/>
      <c r="G78" s="374"/>
    </row>
    <row r="79" spans="1:7" ht="13.5" customHeight="1">
      <c r="A79" s="750">
        <v>50.1</v>
      </c>
      <c r="B79" s="687" t="s">
        <v>107</v>
      </c>
      <c r="C79" s="1474" t="s">
        <v>109</v>
      </c>
      <c r="D79" s="1474"/>
      <c r="E79" s="1474"/>
      <c r="F79" s="1474"/>
      <c r="G79" s="375"/>
    </row>
    <row r="80" spans="1:7" ht="13.5" customHeight="1">
      <c r="A80" s="750">
        <v>50.11</v>
      </c>
      <c r="B80" s="687" t="s">
        <v>110</v>
      </c>
      <c r="C80" s="1474" t="s">
        <v>111</v>
      </c>
      <c r="D80" s="1474"/>
      <c r="E80" s="1474"/>
      <c r="F80" s="1474"/>
      <c r="G80" s="375"/>
    </row>
    <row r="81" spans="1:7" ht="13.5" customHeight="1">
      <c r="A81" s="750">
        <v>50.12</v>
      </c>
      <c r="B81" s="687" t="s">
        <v>110</v>
      </c>
      <c r="C81" s="1474" t="s">
        <v>112</v>
      </c>
      <c r="D81" s="1474"/>
      <c r="E81" s="1474"/>
      <c r="F81" s="1474"/>
      <c r="G81" s="375"/>
    </row>
    <row r="82" spans="1:7" ht="13.5" customHeight="1">
      <c r="A82" s="750">
        <v>50.13</v>
      </c>
      <c r="B82" s="687" t="s">
        <v>110</v>
      </c>
      <c r="C82" s="1474" t="s">
        <v>113</v>
      </c>
      <c r="D82" s="1474"/>
      <c r="E82" s="1474"/>
      <c r="F82" s="1474"/>
      <c r="G82" s="375"/>
    </row>
    <row r="83" spans="1:7" ht="13.5" customHeight="1">
      <c r="A83" s="750">
        <v>50.14</v>
      </c>
      <c r="B83" s="687" t="s">
        <v>110</v>
      </c>
      <c r="C83" s="1474" t="s">
        <v>114</v>
      </c>
      <c r="D83" s="1474"/>
      <c r="E83" s="1474"/>
      <c r="F83" s="1474"/>
      <c r="G83" s="375"/>
    </row>
    <row r="84" spans="1:7" ht="12.3">
      <c r="A84" s="750">
        <v>50.15</v>
      </c>
      <c r="B84" s="687">
        <v>29</v>
      </c>
      <c r="C84" s="1496" t="s">
        <v>115</v>
      </c>
      <c r="D84" s="1496"/>
      <c r="E84" s="1496"/>
      <c r="F84" s="1496"/>
      <c r="G84" s="374"/>
    </row>
    <row r="85" spans="1:7" ht="12.3" hidden="1">
      <c r="A85" s="750"/>
      <c r="B85" s="688" t="s">
        <v>116</v>
      </c>
      <c r="C85" s="1498" t="s">
        <v>117</v>
      </c>
      <c r="D85" s="1498"/>
      <c r="E85" s="1498"/>
      <c r="F85" s="1498"/>
      <c r="G85" s="374"/>
    </row>
    <row r="86" spans="1:7" ht="12.3" hidden="1">
      <c r="A86" s="750"/>
      <c r="B86" s="688" t="s">
        <v>118</v>
      </c>
      <c r="C86" s="1498" t="s">
        <v>119</v>
      </c>
      <c r="D86" s="1498"/>
      <c r="E86" s="1498"/>
      <c r="F86" s="1498"/>
      <c r="G86" s="374"/>
    </row>
    <row r="87" spans="1:7" ht="12.3" hidden="1">
      <c r="A87" s="750"/>
      <c r="B87" s="688"/>
      <c r="C87" s="1499" t="s">
        <v>120</v>
      </c>
      <c r="D87" s="1499"/>
      <c r="E87" s="1499"/>
      <c r="F87" s="1499"/>
      <c r="G87" s="374"/>
    </row>
    <row r="88" spans="1:7" ht="12.3" hidden="1">
      <c r="A88" s="750"/>
      <c r="B88" s="688" t="s">
        <v>116</v>
      </c>
      <c r="C88" s="1498" t="s">
        <v>117</v>
      </c>
      <c r="D88" s="1498"/>
      <c r="E88" s="1498"/>
      <c r="F88" s="1498"/>
      <c r="G88" s="374"/>
    </row>
    <row r="89" spans="1:7" ht="12.3" hidden="1">
      <c r="A89" s="750"/>
      <c r="B89" s="688" t="s">
        <v>118</v>
      </c>
      <c r="C89" s="1498" t="s">
        <v>119</v>
      </c>
      <c r="D89" s="1498"/>
      <c r="E89" s="1498"/>
      <c r="F89" s="1498"/>
      <c r="G89" s="374"/>
    </row>
    <row r="90" spans="1:7" ht="12.3" hidden="1">
      <c r="A90" s="750"/>
      <c r="B90" s="688"/>
      <c r="C90" s="1499" t="s">
        <v>121</v>
      </c>
      <c r="D90" s="1499"/>
      <c r="E90" s="1499"/>
      <c r="F90" s="1499"/>
      <c r="G90" s="374"/>
    </row>
    <row r="91" spans="1:7" ht="12.3" hidden="1">
      <c r="A91" s="750"/>
      <c r="B91" s="688" t="s">
        <v>116</v>
      </c>
      <c r="C91" s="1498" t="s">
        <v>117</v>
      </c>
      <c r="D91" s="1498"/>
      <c r="E91" s="1498"/>
      <c r="F91" s="1498"/>
      <c r="G91" s="374"/>
    </row>
    <row r="92" spans="1:7" ht="12.3" hidden="1">
      <c r="A92" s="750"/>
      <c r="B92" s="688" t="s">
        <v>118</v>
      </c>
      <c r="C92" s="1498" t="s">
        <v>119</v>
      </c>
      <c r="D92" s="1498"/>
      <c r="E92" s="1498"/>
      <c r="F92" s="1498"/>
      <c r="G92" s="374"/>
    </row>
    <row r="93" spans="1:7" s="373" customFormat="1" ht="12.3" hidden="1">
      <c r="A93" s="751"/>
      <c r="B93" s="688" t="s">
        <v>116</v>
      </c>
      <c r="C93" s="1498" t="s">
        <v>117</v>
      </c>
      <c r="D93" s="1498"/>
      <c r="E93" s="1498"/>
      <c r="F93" s="1498"/>
      <c r="G93" s="374"/>
    </row>
    <row r="94" spans="1:7" s="373" customFormat="1" ht="12.3" hidden="1">
      <c r="A94" s="751"/>
      <c r="B94" s="688" t="s">
        <v>118</v>
      </c>
      <c r="C94" s="1498" t="s">
        <v>119</v>
      </c>
      <c r="D94" s="1498"/>
      <c r="E94" s="1498"/>
      <c r="F94" s="1498"/>
      <c r="G94" s="374"/>
    </row>
    <row r="95" spans="1:7" s="399" customFormat="1" ht="12.3">
      <c r="A95" s="750">
        <v>50.16</v>
      </c>
      <c r="B95" s="687">
        <v>33</v>
      </c>
      <c r="C95" s="1496" t="s">
        <v>77</v>
      </c>
      <c r="D95" s="1496"/>
      <c r="E95" s="1496"/>
      <c r="F95" s="1496"/>
      <c r="G95" s="374"/>
    </row>
    <row r="96" spans="1:7" s="399" customFormat="1" ht="12.3">
      <c r="A96" s="750">
        <v>50.17</v>
      </c>
      <c r="B96" s="687">
        <v>33</v>
      </c>
      <c r="C96" s="1496" t="s">
        <v>78</v>
      </c>
      <c r="D96" s="1496"/>
      <c r="E96" s="1496"/>
      <c r="F96" s="1496"/>
      <c r="G96" s="374"/>
    </row>
    <row r="97" spans="1:11" s="399" customFormat="1" ht="12.3">
      <c r="A97" s="750">
        <v>50.18</v>
      </c>
      <c r="B97" s="687">
        <v>33</v>
      </c>
      <c r="C97" s="1496" t="s">
        <v>79</v>
      </c>
      <c r="D97" s="1496"/>
      <c r="E97" s="1496"/>
      <c r="F97" s="1496"/>
      <c r="G97" s="374"/>
    </row>
    <row r="98" spans="1:11" s="399" customFormat="1" ht="12.3">
      <c r="A98" s="750">
        <v>50.19</v>
      </c>
      <c r="B98" s="687">
        <v>34</v>
      </c>
      <c r="C98" s="1496" t="s">
        <v>122</v>
      </c>
      <c r="D98" s="1496"/>
      <c r="E98" s="1496"/>
      <c r="F98" s="1496"/>
      <c r="G98" s="374"/>
    </row>
    <row r="99" spans="1:11" s="399" customFormat="1" ht="12.3">
      <c r="A99" s="750">
        <v>50.2</v>
      </c>
      <c r="B99" s="687">
        <v>32</v>
      </c>
      <c r="C99" s="1496" t="s">
        <v>123</v>
      </c>
      <c r="D99" s="1496"/>
      <c r="E99" s="1496"/>
      <c r="F99" s="1496"/>
      <c r="G99" s="374"/>
    </row>
    <row r="100" spans="1:11" s="399" customFormat="1" ht="13.35" customHeight="1">
      <c r="A100" s="750">
        <v>50.21</v>
      </c>
      <c r="B100" s="687">
        <v>33</v>
      </c>
      <c r="C100" s="1496" t="s">
        <v>82</v>
      </c>
      <c r="D100" s="1496"/>
      <c r="E100" s="1496"/>
      <c r="F100" s="1496"/>
      <c r="G100" s="374"/>
    </row>
    <row r="101" spans="1:11" s="399" customFormat="1" ht="12.3">
      <c r="A101" s="750">
        <v>50.22</v>
      </c>
      <c r="B101" s="687">
        <v>30</v>
      </c>
      <c r="C101" s="1496" t="s">
        <v>83</v>
      </c>
      <c r="D101" s="1496"/>
      <c r="E101" s="1496"/>
      <c r="F101" s="1496"/>
      <c r="G101" s="374"/>
    </row>
    <row r="102" spans="1:11" s="399" customFormat="1" ht="12.75" customHeight="1">
      <c r="A102" s="750">
        <v>50.23</v>
      </c>
      <c r="B102" s="687">
        <v>31</v>
      </c>
      <c r="C102" s="1474" t="s">
        <v>84</v>
      </c>
      <c r="D102" s="1474"/>
      <c r="E102" s="1474"/>
      <c r="F102" s="1474"/>
      <c r="G102" s="374"/>
    </row>
    <row r="103" spans="1:11" s="399" customFormat="1" ht="12.75" customHeight="1">
      <c r="A103" s="750">
        <v>50.24</v>
      </c>
      <c r="B103" s="687">
        <v>30</v>
      </c>
      <c r="C103" s="1474" t="s">
        <v>85</v>
      </c>
      <c r="D103" s="1474"/>
      <c r="E103" s="1474"/>
      <c r="F103" s="1474"/>
      <c r="G103" s="374"/>
    </row>
    <row r="104" spans="1:11" s="399" customFormat="1" ht="12.75" customHeight="1">
      <c r="A104" s="750">
        <v>50.25</v>
      </c>
      <c r="B104" s="687">
        <v>31</v>
      </c>
      <c r="C104" s="1474" t="s">
        <v>86</v>
      </c>
      <c r="D104" s="1474"/>
      <c r="E104" s="1474"/>
      <c r="F104" s="1474"/>
      <c r="G104" s="374"/>
    </row>
    <row r="105" spans="1:11" s="399" customFormat="1" ht="12.3">
      <c r="A105" s="750" t="s">
        <v>124</v>
      </c>
      <c r="B105" s="687" t="s">
        <v>54</v>
      </c>
      <c r="C105" s="1474" t="s">
        <v>88</v>
      </c>
      <c r="D105" s="1474"/>
      <c r="E105" s="1474"/>
      <c r="F105" s="1474"/>
      <c r="G105" s="374"/>
    </row>
    <row r="106" spans="1:11" s="399" customFormat="1" ht="12.3">
      <c r="A106" s="750" t="s">
        <v>125</v>
      </c>
      <c r="B106" s="687" t="s">
        <v>54</v>
      </c>
      <c r="C106" s="1474" t="s">
        <v>90</v>
      </c>
      <c r="D106" s="1474"/>
      <c r="E106" s="1474"/>
      <c r="F106" s="1474"/>
      <c r="G106" s="374"/>
    </row>
    <row r="107" spans="1:11" ht="14.1" customHeight="1">
      <c r="A107" s="750">
        <v>50.26</v>
      </c>
      <c r="B107" s="687">
        <v>31</v>
      </c>
      <c r="C107" s="1474" t="s">
        <v>126</v>
      </c>
      <c r="D107" s="1474"/>
      <c r="E107" s="1474"/>
      <c r="F107" s="1474"/>
      <c r="G107" s="374"/>
      <c r="K107" s="313"/>
    </row>
    <row r="108" spans="1:11" ht="14.1" customHeight="1">
      <c r="A108" s="750">
        <v>50.270000000000103</v>
      </c>
      <c r="B108" s="687">
        <v>31</v>
      </c>
      <c r="C108" s="1474" t="s">
        <v>92</v>
      </c>
      <c r="D108" s="1474"/>
      <c r="E108" s="1474"/>
      <c r="F108" s="1474"/>
      <c r="G108" s="374"/>
      <c r="K108" s="313"/>
    </row>
    <row r="109" spans="1:11" ht="14.1" customHeight="1">
      <c r="A109" s="750">
        <v>50.28</v>
      </c>
      <c r="B109" s="687">
        <v>31</v>
      </c>
      <c r="C109" s="1474" t="s">
        <v>127</v>
      </c>
      <c r="D109" s="1474"/>
      <c r="E109" s="1474"/>
      <c r="F109" s="1474"/>
      <c r="G109" s="374"/>
      <c r="K109" s="313"/>
    </row>
    <row r="110" spans="1:11" ht="14.1" customHeight="1">
      <c r="A110" s="750">
        <v>50.29</v>
      </c>
      <c r="B110" s="687">
        <v>35</v>
      </c>
      <c r="C110" s="1474" t="s">
        <v>128</v>
      </c>
      <c r="D110" s="1474"/>
      <c r="E110" s="1474"/>
      <c r="F110" s="1474"/>
      <c r="G110" s="374"/>
      <c r="K110" s="313"/>
    </row>
    <row r="111" spans="1:11" ht="14.1" customHeight="1">
      <c r="A111" s="750"/>
      <c r="B111" s="687"/>
      <c r="C111" s="621"/>
      <c r="D111" s="621"/>
      <c r="E111" s="621"/>
      <c r="F111" s="621"/>
      <c r="G111" s="374"/>
      <c r="K111" s="313"/>
    </row>
    <row r="112" spans="1:11" ht="12.3">
      <c r="A112" s="750">
        <v>60.02</v>
      </c>
      <c r="B112" s="687">
        <v>37</v>
      </c>
      <c r="C112" s="1492" t="s">
        <v>129</v>
      </c>
      <c r="D112" s="1492"/>
      <c r="E112" s="1492"/>
      <c r="F112" s="1492"/>
      <c r="G112" s="374"/>
    </row>
    <row r="113" spans="1:7" ht="12.3">
      <c r="A113" s="750">
        <v>60.03</v>
      </c>
      <c r="B113" s="687">
        <v>41</v>
      </c>
      <c r="C113" s="1492" t="s">
        <v>130</v>
      </c>
      <c r="D113" s="1492"/>
      <c r="E113" s="1492"/>
      <c r="F113" s="1492"/>
      <c r="G113" s="374"/>
    </row>
    <row r="114" spans="1:7" ht="12.3">
      <c r="A114" s="750"/>
      <c r="B114" s="687"/>
      <c r="C114" s="684"/>
      <c r="D114" s="684"/>
      <c r="E114" s="684"/>
      <c r="F114" s="684"/>
      <c r="G114" s="374"/>
    </row>
    <row r="115" spans="1:7" ht="12.3">
      <c r="A115" s="750">
        <v>70.02</v>
      </c>
      <c r="B115" s="687">
        <v>28</v>
      </c>
      <c r="C115" s="1492" t="s">
        <v>100</v>
      </c>
      <c r="D115" s="1492"/>
      <c r="E115" s="1492"/>
      <c r="F115" s="1492"/>
      <c r="G115" s="374"/>
    </row>
    <row r="116" spans="1:7" ht="12.3">
      <c r="A116" s="750">
        <v>70.03</v>
      </c>
      <c r="B116" s="687">
        <v>40</v>
      </c>
      <c r="C116" s="1492" t="s">
        <v>131</v>
      </c>
      <c r="D116" s="1492"/>
      <c r="E116" s="1492"/>
      <c r="F116" s="1492"/>
      <c r="G116" s="374"/>
    </row>
    <row r="117" spans="1:7" ht="12.3">
      <c r="A117" s="750">
        <v>70.040000000000006</v>
      </c>
      <c r="B117" s="687">
        <v>38</v>
      </c>
      <c r="C117" s="1492" t="s">
        <v>132</v>
      </c>
      <c r="D117" s="1492"/>
      <c r="E117" s="1492"/>
      <c r="F117" s="1492"/>
      <c r="G117" s="374"/>
    </row>
    <row r="118" spans="1:7" ht="12.3">
      <c r="A118" s="750"/>
      <c r="B118" s="687"/>
      <c r="C118" s="622"/>
      <c r="D118" s="622"/>
      <c r="E118" s="622"/>
      <c r="F118" s="622"/>
      <c r="G118" s="374"/>
    </row>
    <row r="119" spans="1:7" ht="12.3">
      <c r="A119" s="750">
        <v>80.010000000000005</v>
      </c>
      <c r="B119" s="687">
        <v>38</v>
      </c>
      <c r="C119" s="1492" t="s">
        <v>133</v>
      </c>
      <c r="D119" s="1492"/>
      <c r="E119" s="1492"/>
      <c r="F119" s="1492"/>
      <c r="G119" s="374"/>
    </row>
    <row r="120" spans="1:7" ht="12.3">
      <c r="A120" s="453"/>
      <c r="B120" s="689"/>
      <c r="C120" s="7"/>
      <c r="D120" s="7"/>
      <c r="E120" s="7"/>
      <c r="F120" s="7"/>
      <c r="G120" s="7"/>
    </row>
    <row r="121" spans="1:7" ht="12.3">
      <c r="A121" s="750">
        <v>90.01</v>
      </c>
      <c r="B121" s="687">
        <v>42</v>
      </c>
      <c r="C121" s="1487" t="s">
        <v>134</v>
      </c>
      <c r="D121" s="1487"/>
      <c r="E121" s="1487"/>
      <c r="F121" s="1487"/>
      <c r="G121" s="374"/>
    </row>
    <row r="122" spans="1:7" ht="12.3">
      <c r="A122" s="7"/>
      <c r="B122" s="6"/>
      <c r="C122" s="7"/>
      <c r="D122" s="7"/>
      <c r="E122" s="7"/>
      <c r="F122" s="7"/>
      <c r="G122" s="7"/>
    </row>
    <row r="123" spans="1:7" ht="12.3">
      <c r="A123" s="4"/>
      <c r="B123" s="522"/>
      <c r="C123" s="6" t="s">
        <v>135</v>
      </c>
      <c r="D123" s="6"/>
      <c r="E123" s="6"/>
      <c r="F123" s="6"/>
      <c r="G123" s="7"/>
    </row>
    <row r="124" spans="1:7" ht="12.3">
      <c r="A124" s="4"/>
      <c r="B124" s="522"/>
      <c r="C124" s="7"/>
      <c r="D124" s="7"/>
      <c r="E124" s="7"/>
      <c r="F124" s="7"/>
      <c r="G124" s="7"/>
    </row>
    <row r="125" spans="1:7" ht="12.3">
      <c r="A125" s="375"/>
      <c r="B125" s="522"/>
      <c r="C125" s="7"/>
      <c r="D125" s="7"/>
      <c r="E125" s="7"/>
      <c r="F125" s="7"/>
      <c r="G125" s="7"/>
    </row>
  </sheetData>
  <sheetProtection formatColumns="0" formatRows="0"/>
  <customSheetViews>
    <customSheetView guid="{322AC775-AF01-45AA-8A10-37DBB67FD782}" scale="110" showPageBreaks="1" showGridLines="0" printArea="1" hiddenRows="1" view="pageBreakPreview">
      <selection activeCell="A119" sqref="A117:A119"/>
      <rowBreaks count="2" manualBreakCount="2">
        <brk id="31" max="6" man="1"/>
        <brk id="67" max="6" man="1"/>
      </rowBreaks>
      <pageMargins left="0" right="0" top="0" bottom="0" header="0" footer="0"/>
      <pageSetup scale="68"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12">
    <mergeCell ref="C52:F52"/>
    <mergeCell ref="C55:F55"/>
    <mergeCell ref="C56:F56"/>
    <mergeCell ref="C121:F121"/>
    <mergeCell ref="C119:F119"/>
    <mergeCell ref="C113:F113"/>
    <mergeCell ref="C115:F115"/>
    <mergeCell ref="C116:F116"/>
    <mergeCell ref="C117:F117"/>
    <mergeCell ref="C112:F112"/>
    <mergeCell ref="C95:F95"/>
    <mergeCell ref="C96:F96"/>
    <mergeCell ref="C98:F98"/>
    <mergeCell ref="C99:F99"/>
    <mergeCell ref="C101:F101"/>
    <mergeCell ref="C103:F103"/>
    <mergeCell ref="C104:F104"/>
    <mergeCell ref="C107:F107"/>
    <mergeCell ref="C108:F108"/>
    <mergeCell ref="C109:F109"/>
    <mergeCell ref="C97:F97"/>
    <mergeCell ref="C100:F100"/>
    <mergeCell ref="C110:F110"/>
    <mergeCell ref="C94:F94"/>
    <mergeCell ref="C92:F92"/>
    <mergeCell ref="C93:F93"/>
    <mergeCell ref="C82:F82"/>
    <mergeCell ref="C71:F71"/>
    <mergeCell ref="C72:F72"/>
    <mergeCell ref="C73:F73"/>
    <mergeCell ref="C74:F74"/>
    <mergeCell ref="C75:F75"/>
    <mergeCell ref="C76:F76"/>
    <mergeCell ref="C77:F77"/>
    <mergeCell ref="C78:F78"/>
    <mergeCell ref="C79:F79"/>
    <mergeCell ref="C80:F80"/>
    <mergeCell ref="C81:F81"/>
    <mergeCell ref="C83:F83"/>
    <mergeCell ref="C84:F84"/>
    <mergeCell ref="C85:F85"/>
    <mergeCell ref="C86:F86"/>
    <mergeCell ref="C87:F87"/>
    <mergeCell ref="C88:F88"/>
    <mergeCell ref="C89:F89"/>
    <mergeCell ref="C90:F90"/>
    <mergeCell ref="C91:F91"/>
    <mergeCell ref="C70:F70"/>
    <mergeCell ref="C53:F53"/>
    <mergeCell ref="C57:F57"/>
    <mergeCell ref="C58:F58"/>
    <mergeCell ref="C59:F59"/>
    <mergeCell ref="C60:F60"/>
    <mergeCell ref="C62:F62"/>
    <mergeCell ref="C65:F65"/>
    <mergeCell ref="C66:F66"/>
    <mergeCell ref="C68:F68"/>
    <mergeCell ref="C69:F69"/>
    <mergeCell ref="C63:F63"/>
    <mergeCell ref="C61:F61"/>
    <mergeCell ref="C54:F54"/>
    <mergeCell ref="C51:F51"/>
    <mergeCell ref="C40:F40"/>
    <mergeCell ref="C41:F41"/>
    <mergeCell ref="C42:F42"/>
    <mergeCell ref="C43:F43"/>
    <mergeCell ref="C44:F44"/>
    <mergeCell ref="C45:F45"/>
    <mergeCell ref="C46:F46"/>
    <mergeCell ref="C47:F47"/>
    <mergeCell ref="C48:F48"/>
    <mergeCell ref="C49:F49"/>
    <mergeCell ref="C50:F50"/>
    <mergeCell ref="C22:F22"/>
    <mergeCell ref="C13:F13"/>
    <mergeCell ref="C17:F17"/>
    <mergeCell ref="C39:F39"/>
    <mergeCell ref="C26:F26"/>
    <mergeCell ref="C28:F28"/>
    <mergeCell ref="C29:F29"/>
    <mergeCell ref="C31:F31"/>
    <mergeCell ref="C32:F32"/>
    <mergeCell ref="C33:F33"/>
    <mergeCell ref="C34:F34"/>
    <mergeCell ref="C35:F35"/>
    <mergeCell ref="C36:F36"/>
    <mergeCell ref="C37:F37"/>
    <mergeCell ref="C38:F38"/>
    <mergeCell ref="A10:A11"/>
    <mergeCell ref="C102:F102"/>
    <mergeCell ref="C105:F105"/>
    <mergeCell ref="C106:F106"/>
    <mergeCell ref="A4:B4"/>
    <mergeCell ref="C4:F4"/>
    <mergeCell ref="A1:G1"/>
    <mergeCell ref="A2:B2"/>
    <mergeCell ref="C2:F2"/>
    <mergeCell ref="A3:B3"/>
    <mergeCell ref="C3:F3"/>
    <mergeCell ref="C25:F25"/>
    <mergeCell ref="A5:B5"/>
    <mergeCell ref="C7:F9"/>
    <mergeCell ref="C12:F12"/>
    <mergeCell ref="C14:F14"/>
    <mergeCell ref="C15:F15"/>
    <mergeCell ref="C16:F16"/>
    <mergeCell ref="C18:F18"/>
    <mergeCell ref="C19:F19"/>
    <mergeCell ref="C20:F20"/>
    <mergeCell ref="C24:F24"/>
    <mergeCell ref="C21:F21"/>
    <mergeCell ref="B10:B11"/>
  </mergeCells>
  <hyperlinks>
    <hyperlink ref="C14" location="RWA_Summary" tooltip="Click to jump to this schedule" display="Risk-weighted asset summary" xr:uid="{00000000-0004-0000-0000-000000000000}"/>
    <hyperlink ref="C24" location="Capital_Elements" tooltip="Click to jump to this schedule" display="Capital elements" xr:uid="{00000000-0004-0000-0000-000001000000}"/>
    <hyperlink ref="C26" location="Allowance" tooltip="Click to jump to this schedule" display="Allowance for impairment: capital treatment" xr:uid="{00000000-0004-0000-0000-000002000000}"/>
    <hyperlink ref="C33" location="Stand_Sovereign" tooltip="Click to jump to this schedule" display="Sovereign" xr:uid="{00000000-0004-0000-0000-000003000000}"/>
    <hyperlink ref="C51" location="Stand_Residential" tooltip="Click to jump to this schedule" display="Retail residential mortgages" xr:uid="{00000000-0004-0000-0000-000004000000}"/>
    <hyperlink ref="C44" location="Stand_Equity" tooltip="Click to jump to this schedule" display="Equity" xr:uid="{00000000-0004-0000-0000-000005000000}"/>
    <hyperlink ref="C66" location="Stand_Trading" tooltip="Click to jump to this schedule" display="Trading book" xr:uid="{00000000-0004-0000-0000-000006000000}"/>
    <hyperlink ref="C65" location="Stand_Securitization" tooltip="Click to jump to this schedule" display="Securitizations" xr:uid="{00000000-0004-0000-0000-000007000000}"/>
    <hyperlink ref="C93" location="AIRB_SME_Corp" tooltip="Click to jump to this schedule" display="SMEs treated as Corporate" xr:uid="{00000000-0004-0000-0000-000008000000}"/>
    <hyperlink ref="C115" location="AIRB_Trading" tooltip="Click to jump to this schedule" display="Trading book" xr:uid="{00000000-0004-0000-0000-000009000000}"/>
    <hyperlink ref="C84" location="IRB_SL_Slotting" tooltip="Click to jump to this schedule" display="Specialized lending (slotting)" xr:uid="{00000000-0004-0000-0000-00000A000000}"/>
    <hyperlink ref="C103" location="IRB_Residential" tooltip="Click to jump to this schedule" display="Retail residential mortgages (excl. HELOCs)" xr:uid="{00000000-0004-0000-0000-00000B000000}"/>
    <hyperlink ref="C112" location="IRB_Securitization" tooltip="Click to jump to this schedule" display="Securitizations" xr:uid="{00000000-0004-0000-0000-00000C000000}"/>
    <hyperlink ref="C63" location="Other_Assets" tooltip="Click to jump to this schedule" display="Other banking book assets" xr:uid="{00000000-0004-0000-0000-00000D000000}"/>
    <hyperlink ref="C18" location="Off_Balance_Sheet" tooltip="Click to jump to this schedule" display="Off-balance sheet exposures excluding derivatives and securitization exposures" xr:uid="{00000000-0004-0000-0000-00000E000000}"/>
    <hyperlink ref="C116" location="Derivatives" tooltip="Click to jump to this schedule" display="Derivative contracts" xr:uid="{00000000-0004-0000-0000-00000F000000}"/>
    <hyperlink ref="C113" location="Securitizations" tooltip="Click to jump to this schedule" display="Securitization Exposures" xr:uid="{00000000-0004-0000-0000-000010000000}"/>
    <hyperlink ref="C121" location="Market_Risk" tooltip="Click to jump to this schedule" display="Minimum capital required for market risk" xr:uid="{00000000-0004-0000-0000-000011000000}"/>
    <hyperlink ref="C28" location="Op_Risk" tooltip="Click to jump to this schedule" display="Minimum capital required for operational risk" xr:uid="{00000000-0004-0000-0000-000012000000}"/>
    <hyperlink ref="C20" location="Reconciliation" tooltip="Click to jump to this schedule" display="Balance sheeet coverage by risk type and reconciliation to consolidated balance sheet" xr:uid="{00000000-0004-0000-0000-000013000000}"/>
    <hyperlink ref="C81" location="Stand_Corporate" tooltip="Click to jump to this schedule" display="Corporate (excl. SMEs treated as Corporate)" xr:uid="{00000000-0004-0000-0000-000014000000}"/>
    <hyperlink ref="C88" location="AIRB_SL_HVCRE" tooltip="Click to jump to this schedule" display="Specialized Lending HVCRE" xr:uid="{00000000-0004-0000-0000-000015000000}"/>
    <hyperlink ref="C36" location="Stand_Bank" tooltip="Click to jump to this schedule" display="Bank" xr:uid="{00000000-0004-0000-0000-000016000000}"/>
    <hyperlink ref="C48" location="Stand_SME_Retail" tooltip="Click to jump to this schedule" display="SMEs treated as Retail" xr:uid="{00000000-0004-0000-0000-000017000000}"/>
    <hyperlink ref="C91" location="AIRB_SL_NonHVCRE" tooltip="Click to jump to this schedule" display="Specialized Lending Non-HVCRE" xr:uid="{00000000-0004-0000-0000-000018000000}"/>
    <hyperlink ref="C70" location="AIRB_Sovereign" tooltip="Click to jump to this schedule" display="Sovereign" xr:uid="{00000000-0004-0000-0000-000019000000}"/>
    <hyperlink ref="C73" location="AIRB_Bank" tooltip="Click to jump to this schedule" display="Bank" xr:uid="{00000000-0004-0000-0000-00001A000000}"/>
    <hyperlink ref="C99" location="IRB_QRR" tooltip="Click to jump to this schedule" display="QRR" xr:uid="{00000000-0004-0000-0000-00001C000000}"/>
    <hyperlink ref="C19" location="Obligor_Guarantor" tooltip="Click to jump to this schedule" display="Gross exposures by original obligor and ultimate guarantor" xr:uid="{00000000-0004-0000-0000-00001D000000}"/>
    <hyperlink ref="C82" location="Stand_Corporate" tooltip="Click to jump to this schedule" display="Corporate (excl. SMEs treated as Corporate)" xr:uid="{00000000-0004-0000-0000-00001E000000}"/>
    <hyperlink ref="C92" location="AIRB_SL_NonHVCRE_DD" tooltip="Click to jump to this schedule" display="Subject to double default framework" xr:uid="{00000000-0004-0000-0000-00001F000000}"/>
    <hyperlink ref="C94" location="AIRB_SME_Corp_DD" tooltip="Click to jump to this schedule" display="Subject to double default framework" xr:uid="{00000000-0004-0000-0000-000020000000}"/>
    <hyperlink ref="C89" location="AIRB_SL_HVCRE_DD" tooltip="Click to jump to this schedule" display="Subject to double default framework" xr:uid="{00000000-0004-0000-0000-000021000000}"/>
    <hyperlink ref="C85:F85" location="IRB_Corporate" tooltip="Click to jump to this schedule" display="IRB_Corporate" xr:uid="{00000000-0004-0000-0000-000022000000}"/>
    <hyperlink ref="C86:F86" location="IRB_Corporate_DD" tooltip="Click to jump to this schedule" display="IRB_Corporate_DD" xr:uid="{00000000-0004-0000-0000-000023000000}"/>
    <hyperlink ref="C88:F88" location="IRB_SL_HVCRE" tooltip="Click to jump to this schedule" display="IRB_SL_HVCRE" xr:uid="{00000000-0004-0000-0000-000024000000}"/>
    <hyperlink ref="C89:F89" location="IRB_SL_HVCRE_DD" tooltip="Click to jump to this schedule" display="IRB_SL_HVCRE_DD" xr:uid="{00000000-0004-0000-0000-000025000000}"/>
    <hyperlink ref="C91:F91" location="IRB_SL_NonHVCRE" tooltip="Click to jump to this schedule" display="IRB_SL_NonHVCRE" xr:uid="{00000000-0004-0000-0000-000026000000}"/>
    <hyperlink ref="C92:F92" location="IRB_SL_NonHVCRE_DD" tooltip="Click to jump to this schedule" display="IRB_SL_NonHVCRE_DD" xr:uid="{00000000-0004-0000-0000-000027000000}"/>
    <hyperlink ref="C93:F93" location="IRB_SME_Corp" tooltip="Click to jump to this schedule" display="IRB_SME_Corp" xr:uid="{00000000-0004-0000-0000-000028000000}"/>
    <hyperlink ref="C94:F94" location="IRB_SME_Corp_DD" tooltip="Click to jump to this schedule" display="IRB_SME_Corp_DD" xr:uid="{00000000-0004-0000-0000-000029000000}"/>
    <hyperlink ref="C70:F70" location="'50.010'!A1" tooltip="Click to jump to this schedule" display="Sovereign" xr:uid="{00000000-0004-0000-0000-00002A000000}"/>
    <hyperlink ref="C73:F73" location="'50.040'!A1" tooltip="Click to jump to this schedule" display="Bank (excluding Covered Bonds)" xr:uid="{00000000-0004-0000-0000-00002B000000}"/>
    <hyperlink ref="C115:F115" location="'70.020'!A1" tooltip="Click to jump to this schedule" display="Counterparty Credit Risk of Trading Book Exposures " xr:uid="{00000000-0004-0000-0000-00002C000000}"/>
    <hyperlink ref="C25:F25" location="'20.020'!A1" display="Qualifying Capital Issued Out of Subsidiaries" xr:uid="{00000000-0004-0000-0000-00002D000000}"/>
    <hyperlink ref="C16" location="Reconciliation" tooltip="Click to jump to this schedule" display="Balance sheeet coverage by risk type and reconciliation to consolidated balance sheet" xr:uid="{00000000-0004-0000-0000-00002E000000}"/>
    <hyperlink ref="C16:F16" location="'10.040'!A1" tooltip="Click to jump to this schedule" display="Counter-Cyclical Capital Buffer (CCyB)" xr:uid="{00000000-0004-0000-0000-00002F000000}"/>
    <hyperlink ref="C116:F116" location="'70.030'!A1" tooltip="Click to jump to this schedule" display="Derivative Contracts" xr:uid="{00000000-0004-0000-0000-000030000000}"/>
    <hyperlink ref="C24:F24" location="'20.010'!A1" tooltip="Click to jump to this schedule" display="Capital and Total Loss Absorbing Capital (TLAC) Elements" xr:uid="{00000000-0004-0000-0000-000031000000}"/>
    <hyperlink ref="C65:F65" location="'60.010'!A1" tooltip="Click to jump to this schedule" display="Securitization exposures subject to the standardized approach or the external ratings based approach" xr:uid="{00000000-0004-0000-0000-000032000000}"/>
    <hyperlink ref="C15" location="Ratio_and_ACM_Calculation" tooltip="Click to jump to this schedule" display="Ratio_and_ACM_Calculation" xr:uid="{00000000-0004-0000-0000-000033000000}"/>
    <hyperlink ref="C15:F15" location="'10.030 '!A1" tooltip="Click to jump to this schedule" display="Summary of Capital Floor Risk-Weighted Assets" xr:uid="{00000000-0004-0000-0000-000034000000}"/>
    <hyperlink ref="C14:F14" location="'10.020'!A1" tooltip="Click to jump to this schedule" display="Summary of Risk-weighted Assets (RWA)s and Exposures at Default (EAD)" xr:uid="{00000000-0004-0000-0000-000035000000}"/>
    <hyperlink ref="C74" location="AIRB_Bank" tooltip="Click to jump to this schedule" display="Bank" xr:uid="{00000000-0004-0000-0000-000036000000}"/>
    <hyperlink ref="C74:F74" location="'50.050'!A1" tooltip="Click to jump to this schedule" display="Covered Bonds" xr:uid="{00000000-0004-0000-0000-000037000000}"/>
    <hyperlink ref="C119" location="Other_Assets" tooltip="Click to jump to this schedule" display="Other banking book assets" xr:uid="{00000000-0004-0000-0000-000038000000}"/>
    <hyperlink ref="C117" location="Other_Assets" tooltip="Click to jump to this schedule" display="Other banking book assets" xr:uid="{00000000-0004-0000-0000-000039000000}"/>
    <hyperlink ref="C37" location="Stand_Bank" tooltip="Click to jump to this schedule" display="Bank" xr:uid="{00000000-0004-0000-0000-00003A000000}"/>
    <hyperlink ref="C53" location="Stand_Residential" tooltip="Click to jump to this schedule" display="Retail residential mortgages" xr:uid="{00000000-0004-0000-0000-00003B000000}"/>
    <hyperlink ref="C41" location="Stand_Corporate" tooltip="Click to jump to this schedule" display="Corporate (excl. SMEs treated as Corporate)" xr:uid="{00000000-0004-0000-0000-00003C000000}"/>
    <hyperlink ref="C41:F41" location="'40.090'!A1" tooltip="Click to jump to this schedule" display="Small- and Medium-Sized Entities (SME)s Treated as Corporate" xr:uid="{00000000-0004-0000-0000-00003D000000}"/>
    <hyperlink ref="C40" location="Stand_Corporate" tooltip="Click to jump to this schedule" display="Corporate (excl. SMEs treated as Corporate)" xr:uid="{00000000-0004-0000-0000-00003E000000}"/>
    <hyperlink ref="C40:F40" location="'40.080'!A1" tooltip="Click to jump to this schedule" display="Mid-sized Corporate" xr:uid="{00000000-0004-0000-0000-00003F000000}"/>
    <hyperlink ref="C42" location="Stand_Corporate" tooltip="Click to jump to this schedule" display="Corporate (excl. SMEs treated as Corporate)" xr:uid="{00000000-0004-0000-0000-000040000000}"/>
    <hyperlink ref="C42:F42" location="'40.100'!A1" tooltip="Click to jump to this schedule" display="Securities Firms and Other Financial Instititutions Treated as Corporate" xr:uid="{00000000-0004-0000-0000-000041000000}"/>
    <hyperlink ref="C43" location="Stand_Corporate" tooltip="Click to jump to this schedule" display="Corporate (excl. SMEs treated as Corporate)" xr:uid="{00000000-0004-0000-0000-000042000000}"/>
    <hyperlink ref="C43:F43" location="'40.110'!A1" tooltip="Click to jump to this schedule" display="Specialized Lending" xr:uid="{00000000-0004-0000-0000-000043000000}"/>
    <hyperlink ref="C34" location="Stand_Sovereign" tooltip="Click to jump to this schedule" display="Sovereign" xr:uid="{00000000-0004-0000-0000-000046000000}"/>
    <hyperlink ref="C35" location="Stand_Sovereign" tooltip="Click to jump to this schedule" display="Sovereign" xr:uid="{00000000-0004-0000-0000-000047000000}"/>
    <hyperlink ref="C45" location="IRB_QRR" tooltip="Click to jump to this schedule" display="QRR" xr:uid="{00000000-0004-0000-0000-000048000000}"/>
    <hyperlink ref="C46" location="IRB_QRR" tooltip="Click to jump to this schedule" display="QRR" xr:uid="{00000000-0004-0000-0000-000049000000}"/>
    <hyperlink ref="C76" location="Stand_Corporate" tooltip="Click to jump to this schedule" display="Corporate (excl. SMEs treated as Corporate)" xr:uid="{00000000-0004-0000-0000-00004A000000}"/>
    <hyperlink ref="C76:F76" location="'50.070'!A1" tooltip="Click to jump to this schedule" display="Large Corporate" xr:uid="{00000000-0004-0000-0000-00004B000000}"/>
    <hyperlink ref="C77" location="Stand_Corporate" tooltip="Click to jump to this schedule" display="Corporate (excl. SMEs treated as Corporate)" xr:uid="{00000000-0004-0000-0000-00004C000000}"/>
    <hyperlink ref="C77:F77" location="'50.080'!A1" tooltip="Click to jump to this schedule" display="Mid-sized Corporate" xr:uid="{00000000-0004-0000-0000-00004D000000}"/>
    <hyperlink ref="C79" location="Stand_Corporate" tooltip="Click to jump to this schedule" display="Corporate (excl. SMEs treated as Corporate)" xr:uid="{00000000-0004-0000-0000-00004E000000}"/>
    <hyperlink ref="C79:F79" location="'50.100'!A1" tooltip="Click to jump to this schedule" display="Securities Firms and Other Financial Institutions Treated as Corporate" xr:uid="{00000000-0004-0000-0000-00004F000000}"/>
    <hyperlink ref="C80" location="Stand_Corporate" tooltip="Click to jump to this schedule" display="Corporate (excl. SMEs treated as Corporate)" xr:uid="{00000000-0004-0000-0000-000050000000}"/>
    <hyperlink ref="C80:F80" location="'50.110'!A1" tooltip="Click to jump to this schedule" display="Specialized Lending - Project Financing" xr:uid="{00000000-0004-0000-0000-000051000000}"/>
    <hyperlink ref="C104" location="IRB_HELOC" tooltip="Click to jump to this schedule" display="HELOCs" xr:uid="{00000000-0004-0000-0000-000052000000}"/>
    <hyperlink ref="C107" location="Stand_Corporate" tooltip="Click to jump to this schedule" display="Corporate (excl. SMEs treated as Corporate)" xr:uid="{00000000-0004-0000-0000-000053000000}"/>
    <hyperlink ref="C108" location="Stand_Corporate" tooltip="Click to jump to this schedule" display="Corporate (excl. SMEs treated as Corporate)" xr:uid="{00000000-0004-0000-0000-000054000000}"/>
    <hyperlink ref="C95" location="IRB_QRR" tooltip="Click to jump to this schedule" display="QRR" xr:uid="{00000000-0004-0000-0000-000055000000}"/>
    <hyperlink ref="C96" location="IRB_QRR" tooltip="Click to jump to this schedule" display="QRR" xr:uid="{00000000-0004-0000-0000-000056000000}"/>
    <hyperlink ref="C81:F82" location="'5 Stand. Corp'!CAUTION" tooltip="Click to jump to this schedule" display="Corporate" xr:uid="{00000000-0004-0000-0000-000057000000}"/>
    <hyperlink ref="C72" location="Stand_Sovereign" tooltip="Click to jump to this schedule" display="Sovereign" xr:uid="{00000000-0004-0000-0000-000058000000}"/>
    <hyperlink ref="C71" location="Stand_Sovereign" tooltip="Click to jump to this schedule" display="Sovereign" xr:uid="{00000000-0004-0000-0000-000059000000}"/>
    <hyperlink ref="C101" location="IRB_Residential" tooltip="Click to jump to this schedule" display="Retail residential mortgages (excl. HELOCs)" xr:uid="{00000000-0004-0000-0000-00005A000000}"/>
    <hyperlink ref="C49" location="IRB_QRR" tooltip="Click to jump to this schedule" display="QRR" xr:uid="{00000000-0004-0000-0000-00005B000000}"/>
    <hyperlink ref="C83" location="Stand_Corporate" tooltip="Click to jump to this schedule" display="Corporate (excl. SMEs treated as Corporate)" xr:uid="{00000000-0004-0000-0000-00005C000000}"/>
    <hyperlink ref="C83:F83" location="'50.140'!A1" tooltip="Click to jump to this schedule" display="Specialized Lending - High-Volatility Commercial Real Estate (HVCRE) including ADC" xr:uid="{00000000-0004-0000-0000-00005D000000}"/>
    <hyperlink ref="C39" location="Stand_Corporate" tooltip="Click to jump to this schedule" display="Corporate (excl. SMEs treated as Corporate)" xr:uid="{00000000-0004-0000-0000-00005E000000}"/>
    <hyperlink ref="C39:F39" location="'40.070'!A1" tooltip="Click to jump to this schedule" display="Large Corporate" xr:uid="{00000000-0004-0000-0000-00005F000000}"/>
    <hyperlink ref="C50" location="IRB_QRR" tooltip="Click to jump to this schedule" display="QRR" xr:uid="{00000000-0004-0000-0000-000060000000}"/>
    <hyperlink ref="C59" location="Stand_Corporate" tooltip="Click to jump to this schedule" display="Corporate (excl. SMEs treated as Corporate)" xr:uid="{00000000-0004-0000-0000-000061000000}"/>
    <hyperlink ref="C60" location="Stand_Corporate" tooltip="Click to jump to this schedule" display="Corporate (excl. SMEs treated as Corporate)" xr:uid="{00000000-0004-0000-0000-000062000000}"/>
    <hyperlink ref="C62" location="Stand_Corporate" tooltip="Click to jump to this schedule" display="Corporate (excl. SMEs treated as Corporate)" xr:uid="{00000000-0004-0000-0000-000063000000}"/>
    <hyperlink ref="C98" location="Stand_SME_Retail" tooltip="Click to jump to this schedule" display="SMEs treated as Retail" xr:uid="{00000000-0004-0000-0000-000064000000}"/>
    <hyperlink ref="C12" location="Ratio_and_ACM_Calculation" tooltip="Click to jump to this schedule" display="Ratio_and_ACM_Calculation" xr:uid="{00000000-0004-0000-0000-000065000000}"/>
    <hyperlink ref="C109" location="Stand_Corporate" tooltip="Click to jump to this schedule" display="Corporate (excl. SMEs treated as Corporate)" xr:uid="{00000000-0004-0000-0000-000066000000}"/>
    <hyperlink ref="C61" location="Stand_Corporate" tooltip="Click to jump to this schedule" display="Corporate (excl. SMEs treated as Corporate)" xr:uid="{00000000-0004-0000-0000-000067000000}"/>
    <hyperlink ref="C44:F44" location="'40.120'!A1" tooltip="Click to jump to this schedule" display="Subordinated Debt, Equity and Other Capital Instruments" xr:uid="{00000000-0004-0000-0000-000068000000}"/>
    <hyperlink ref="C62:F62" location="'40.280'!A1" tooltip="Click to jump to this schedule" display="Equity Investments in Funds" xr:uid="{00000000-0004-0000-0000-000069000000}"/>
    <hyperlink ref="C45:F45" location="'40.130'!A1" tooltip="Click to jump to this schedule" display="Regulatory Retail - Transactors" xr:uid="{00000000-0004-0000-0000-00006A000000}"/>
    <hyperlink ref="C46:F46" location="'40.140'!A1" tooltip="Click to jump to this schedule" display="Regulatory Retail - Non-Transactors" xr:uid="{00000000-0004-0000-0000-00006B000000}"/>
    <hyperlink ref="C47:F47" location="'40.150'!A1" display="Regulatory Retail - Indirect Auto" xr:uid="{00000000-0004-0000-0000-00006C000000}"/>
    <hyperlink ref="C51:F51" location="'40.190'!A1" tooltip="Click to jump to this schedule" display="General Residential real estate excl. Home Equity Line of Credit (HELOC)s" xr:uid="{00000000-0004-0000-0000-00006D000000}"/>
    <hyperlink ref="C53:F53" location="'40.201'!A1" tooltip="Click to jump to this schedule" display="Income-Producing Residential Real Estate" xr:uid="{00000000-0004-0000-0000-00006E000000}"/>
    <hyperlink ref="C52" location="'40.210'!A1" display="General HELOC" xr:uid="{00000000-0004-0000-0000-00006F000000}"/>
    <hyperlink ref="C59:F59" location="'40.250'!A1" tooltip="Click to jump to this schedule" display="Land Acquisition, Development and Construction (ADC)" xr:uid="{00000000-0004-0000-0000-000073000000}"/>
    <hyperlink ref="C60:F60" location="'40.260'!A1" tooltip="Click to jump to this schedule" display="Reverse Mortgages" xr:uid="{00000000-0004-0000-0000-000074000000}"/>
    <hyperlink ref="C61:F61" location="'40.270'!A1" tooltip="Click to jump to this schedule" display="Mortgage-Backed Securities (MBS)" xr:uid="{00000000-0004-0000-0000-000075000000}"/>
    <hyperlink ref="C12:F12" location="'10.010'!A1" tooltip="Click to jump to this schedule" display="Ratio Calculations" xr:uid="{00000000-0004-0000-0000-000076000000}"/>
    <hyperlink ref="C18:F18" location="'10.050'!A1" tooltip="Click to jump to this schedule" display="Off-balance Sheet Exposures Excluding Derivatives and Securitization Exposures" xr:uid="{00000000-0004-0000-0000-000077000000}"/>
    <hyperlink ref="C19:F19" location="'10.060'!A1" tooltip="Click to jump to this schedule" display="Gross Exposures by Original Obligor and by Ultimate Guarantor" xr:uid="{00000000-0004-0000-0000-000078000000}"/>
    <hyperlink ref="C20:F20" location="'10.070'!A1" tooltip="Click to jump to this schedule" display="Balance Sheet Coverage by Risk Type and Reconciliation to Consolidated Balance Sheet" xr:uid="{00000000-0004-0000-0000-000079000000}"/>
    <hyperlink ref="C21:F21" location="'10.080'!A1" display="Summary of All Insured Canadian Mortgages and HELOCs" xr:uid="{00000000-0004-0000-0000-00007A000000}"/>
    <hyperlink ref="C22:F22" location="'10.090'!A1" display="Summary of All Standardized Approach Exposures Subject to Currency Mismatch Multiplier" xr:uid="{00000000-0004-0000-0000-00007B000000}"/>
    <hyperlink ref="C26:F26" location="'20.030'!A1" tooltip="Click to jump to this schedule" display="Allowance for Impairment: Capital Treatment" xr:uid="{00000000-0004-0000-0000-00007C000000}"/>
    <hyperlink ref="C28:F28" location="'30.010'!A1" tooltip="Click to jump to this schedule" display="Minimum Capital Required for Operational Risk" xr:uid="{00000000-0004-0000-0000-00007D000000}"/>
    <hyperlink ref="C33:F33" location="'40.010'!A1" tooltip="Click to jump to this schedule" display="Sovereign" xr:uid="{00000000-0004-0000-0000-00007E000000}"/>
    <hyperlink ref="C63:F63" location="'40.290'!A1" tooltip="Click to jump to this schedule" display="Other credit risk-weighted assets" xr:uid="{00000000-0004-0000-0000-00007F000000}"/>
    <hyperlink ref="C34:F34" location="'40.020'!A1" tooltip="Click to jump to this schedule" display="Public Sector Entities (PSEs)" xr:uid="{00000000-0004-0000-0000-000080000000}"/>
    <hyperlink ref="C35:F35" location="'40.030'!A1" tooltip="Click to jump to this schedule" display="Multilateral Development Banks (MDBs) " xr:uid="{00000000-0004-0000-0000-000081000000}"/>
    <hyperlink ref="C36:F36" location="'40.040'!A1" tooltip="Click to jump to this schedule" display="Bank (excluding Covered Bonds)" xr:uid="{00000000-0004-0000-0000-000082000000}"/>
    <hyperlink ref="C37:F37" location="'40.050'!A1" tooltip="Click to jump to this schedule" display="Covered bonds" xr:uid="{00000000-0004-0000-0000-000083000000}"/>
    <hyperlink ref="C38:F38" location="'40.060'!A1" display="Securities Firms and Other Financial Insititutions Treated as Bank" xr:uid="{00000000-0004-0000-0000-000084000000}"/>
    <hyperlink ref="C48:F48" location="'40.160'!A1" tooltip="Click to jump to this schedule" display="Small Business Entities (SBE)s treated as Regulatory Other retail" xr:uid="{00000000-0004-0000-0000-000085000000}"/>
    <hyperlink ref="C49:F49" location="'40.170'!A1" tooltip="Click to jump to this schedule" display="Regulatory Retail - All Other Exposures" xr:uid="{00000000-0004-0000-0000-000086000000}"/>
    <hyperlink ref="C50:F50" location="'40.180'!A1" tooltip="Click to jump to this schedule" display="Other Retail" xr:uid="{00000000-0004-0000-0000-000087000000}"/>
    <hyperlink ref="C66:F66" location="'70.010'!A1" tooltip="Click to jump to this schedule" display="Counterparty Credit Risk of Trading Book Exposures " xr:uid="{00000000-0004-0000-0000-000088000000}"/>
    <hyperlink ref="C71:F71" location="'50.020'!A1" tooltip="Click to jump to this schedule" display="PSEs" xr:uid="{00000000-0004-0000-0000-000089000000}"/>
    <hyperlink ref="C72:F72" location="'50.030'!A1" tooltip="Click to jump to this schedule" display="MDBs " xr:uid="{00000000-0004-0000-0000-00008A000000}"/>
    <hyperlink ref="C75:F75" location="'50.060'!A1" display="Securities Firms and Other Financial Institutions Treated as Bank" xr:uid="{00000000-0004-0000-0000-00008B000000}"/>
    <hyperlink ref="C78:F78" location="'50.090'!A1" display="SMEs treated as Corporate" xr:uid="{00000000-0004-0000-0000-00008C000000}"/>
    <hyperlink ref="C81:F81" location="'50.120'!A1" tooltip="Click to jump to this schedule" display="Specialized Lending - Object Financing" xr:uid="{00000000-0004-0000-0000-00008D000000}"/>
    <hyperlink ref="C82:F82" location="'50.130'!A1" tooltip="Click to jump to this schedule" display="Specialized Lending - Commodity Financing" xr:uid="{00000000-0004-0000-0000-00008E000000}"/>
    <hyperlink ref="C84:F84" location="'50.150'!A1" tooltip="Click to jump to this schedule" display="Specialized Lending - Slotting Approach" xr:uid="{00000000-0004-0000-0000-00008F000000}"/>
    <hyperlink ref="C95:F95" location="'50.160'!A1" tooltip="Click to jump to this schedule" display="Regulatory Retail - Transactors" xr:uid="{00000000-0004-0000-0000-000090000000}"/>
    <hyperlink ref="C96:F96" location="'50.170'!A1" tooltip="Click to jump to this schedule" display="Regulatory Retail - Non-Transactors" xr:uid="{00000000-0004-0000-0000-000091000000}"/>
    <hyperlink ref="C98:F98" location="'50.190'!A1" tooltip="Click to jump to this schedule" display="SBEs treated as Regulatory Other Retail" xr:uid="{00000000-0004-0000-0000-000092000000}"/>
    <hyperlink ref="C99:F99" location="'50.200'!A1" tooltip="Click to jump to this schedule" display="Regulatory Retail - All Other Exposures " xr:uid="{00000000-0004-0000-0000-000093000000}"/>
    <hyperlink ref="C100" location="'50.210'!A1" display="Other Retail " xr:uid="{00000000-0004-0000-0000-000094000000}"/>
    <hyperlink ref="C101:F101" location="'50.220'!A1" tooltip="Click to jump to this schedule" display="General Residential Real Estate excl. HELOCs" xr:uid="{00000000-0004-0000-0000-000095000000}"/>
    <hyperlink ref="C103:F103" location="'50.240'!A1" tooltip="Click to jump to this schedule" display="Income-Producing Residential Real Estate excl. HELOCs" xr:uid="{00000000-0004-0000-0000-000096000000}"/>
    <hyperlink ref="C104:F104" location="'50.250'!A1" tooltip="Click to jump to this schedule" display="Income-Producing HELOCs" xr:uid="{00000000-0004-0000-0000-000098000000}"/>
    <hyperlink ref="C107:F107" location="'50.260'!A1" tooltip="Click to jump to this schedule" display="General CRE" xr:uid="{00000000-0004-0000-0000-000099000000}"/>
    <hyperlink ref="C108:F108" location="'50.270'!A1" tooltip="Click to jump to this schedule" display="Income-Producing CRE" xr:uid="{00000000-0004-0000-0000-00009A000000}"/>
    <hyperlink ref="C109:F109" location="'50.280'!A1" tooltip="Click to jump to this schedule" display="Land ADC" xr:uid="{00000000-0004-0000-0000-00009B000000}"/>
    <hyperlink ref="C112:F112" location="'60.020'!A1" tooltip="Click to jump to this schedule" display="Securitization exposures subject to IRB approval" xr:uid="{00000000-0004-0000-0000-00009C000000}"/>
    <hyperlink ref="C113:F113" location="'60.030'!A1" tooltip="Click to jump to this schedule" display="Summary of Banking Book Securitization Exposures" xr:uid="{00000000-0004-0000-0000-00009D000000}"/>
    <hyperlink ref="C117:F117" location="'70.040'!A1" tooltip="Click to jump to this schedule" display="Central Counterparty (CCP)" xr:uid="{00000000-0004-0000-0000-00009E000000}"/>
    <hyperlink ref="C119:F119" location="'80.010'!A1" tooltip="Click to jump to this schedule" display="Credit Valuation Adjustments (CVA)" xr:uid="{00000000-0004-0000-0000-00009F000000}"/>
    <hyperlink ref="C121:F121" location="'90.010'!A1" tooltip="Click to jump to this schedule" display="Minimum Capital Required for Market Risk" xr:uid="{00000000-0004-0000-0000-0000A0000000}"/>
    <hyperlink ref="C97" location="'50.180'!A1" display="Regulatory Retail - Indirect Auto" xr:uid="{00000000-0004-0000-0000-0000A1000000}"/>
    <hyperlink ref="C110" location="Stand_Corporate" tooltip="Click to jump to this schedule" display="Corporate (excl. SMEs treated as Corporate)" xr:uid="{00000000-0004-0000-0000-0000A2000000}"/>
    <hyperlink ref="C110:F110" location="'50.290'!A1" tooltip="Click to jump to this schedule" display="Equity investment in funds" xr:uid="{00000000-0004-0000-0000-0000A3000000}"/>
    <hyperlink ref="C13" location="Ratio_and_ACM_Calculation" tooltip="Click to jump to this schedule" display="Ratio_and_ACM_Calculation" xr:uid="{00000000-0004-0000-0000-0000A4000000}"/>
    <hyperlink ref="C13:F13" location="'10.011'!A1" tooltip="Click to jump to this schedule" display="Ratio Calculations" xr:uid="{00000000-0004-0000-0000-0000A5000000}"/>
    <hyperlink ref="C17" location="Reconciliation" tooltip="Click to jump to this schedule" display="Balance sheeet coverage by risk type and reconciliation to consolidated balance sheet" xr:uid="{00000000-0004-0000-0000-0000A6000000}"/>
    <hyperlink ref="C17:F17" location="'10.041'!A1" tooltip="Click to jump to this schedule" display="Counter-Cyclical Capital Buffer (CCyB) (for Category III SMSBs only)" xr:uid="{00000000-0004-0000-0000-0000A7000000}"/>
    <hyperlink ref="C54" location="'40.220'!A1" display="Income-Producing HELOC" xr:uid="{3BBD70FC-7534-481D-B36E-448E3FB42EBB}"/>
    <hyperlink ref="C55:F55" location="'40.220a'!A1" display="Non-B20 Compliant Residential Real Estate Exposures (Mortgages)" xr:uid="{590971B3-7290-489F-B173-CD9A8F0BDE23}"/>
    <hyperlink ref="C56:F56" location="'40.220b'!A1" display="Non-B20 Compliant Residential Real Estate Exposures (HELOCs)" xr:uid="{8A5337DC-5425-4D5E-A7AC-4ADDF952DA13}"/>
    <hyperlink ref="C54:F54" location="'40.220'!A1" display="Income-Producing HELOC" xr:uid="{EC61B4C0-516B-4D93-8E82-10CF30A92C44}"/>
    <hyperlink ref="C52:F52" location="'40.200'!A1" display="General HELOC" xr:uid="{2A0D1C45-1B1D-4128-9E66-50088B751DA7}"/>
    <hyperlink ref="C102" location="IRB_HELOC" tooltip="Click to jump to this schedule" display="HELOCs" xr:uid="{BA0DAB6F-97B1-4012-9C98-3676D3A0E1D4}"/>
    <hyperlink ref="C102:F102" location="'50.230'!A1" tooltip="Click to jump to this schedule" display="General HELOCs" xr:uid="{ADC924B2-0C53-4F26-B236-4D1C3D5884C3}"/>
    <hyperlink ref="C105:F105" location="'50.250a'!A1" display="Non-B20 Compliant Residential Real Estate Exposures (Mortgages)" xr:uid="{2EAE69E3-2363-495F-ACC0-5630F4A220EC}"/>
    <hyperlink ref="C106:F106" location="'50.250b'!A1" display="Non-B20 Compliant Residential Real Estate Exposures (HELOCs)" xr:uid="{BC5E0FDF-ACE6-4925-B877-D3043BE23AAA}"/>
    <hyperlink ref="C57" location="Stand_Corporate" tooltip="Click to jump to this schedule" display="Corporate (excl. SMEs treated as Corporate)" xr:uid="{00000000-0004-0000-0000-000044000000}"/>
    <hyperlink ref="C57:F57" location="'40.230'!A1" tooltip="Click to jump to this schedule" display="General Commercial Real Estate (CRE)" xr:uid="{00000000-0004-0000-0000-000071000000}"/>
    <hyperlink ref="C58" location="Stand_Corporate" tooltip="Click to jump to this schedule" display="Corporate (excl. SMEs treated as Corporate)" xr:uid="{00000000-0004-0000-0000-000045000000}"/>
    <hyperlink ref="C58:F58" location="'40.240'!A1" tooltip="Click to jump to this schedule" display="Income-Producing CRE" xr:uid="{00000000-0004-0000-0000-000072000000}"/>
  </hyperlinks>
  <pageMargins left="0.47244094488188981" right="0.35433070866141736" top="0.74803149606299213" bottom="0.51181102362204722" header="0.31496062992125984" footer="0.31496062992125984"/>
  <pageSetup scale="68"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2" manualBreakCount="2">
    <brk id="30" max="16383" man="1"/>
    <brk id="6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L74"/>
  <sheetViews>
    <sheetView showGridLines="0" zoomScaleNormal="100" zoomScaleSheetLayoutView="100" workbookViewId="0"/>
  </sheetViews>
  <sheetFormatPr defaultColWidth="9.1015625" defaultRowHeight="12.3"/>
  <cols>
    <col min="1" max="1" width="22.41796875" style="1" customWidth="1"/>
    <col min="2" max="4" width="11.1015625" style="1" customWidth="1"/>
    <col min="5" max="5" width="1.5234375" style="1" customWidth="1"/>
    <col min="6" max="8" width="10.41796875" style="1" customWidth="1"/>
    <col min="9" max="9" width="1.5234375" style="1" customWidth="1"/>
    <col min="10" max="10" width="10.5234375" style="1" customWidth="1"/>
    <col min="11" max="11" width="1.5234375" style="1" customWidth="1"/>
    <col min="12" max="12" width="9.417968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2373</v>
      </c>
      <c r="B1" s="445"/>
      <c r="C1" s="445"/>
      <c r="D1" s="499"/>
      <c r="E1" s="499"/>
      <c r="F1" s="499"/>
      <c r="G1" s="499"/>
      <c r="H1" s="319"/>
      <c r="I1" s="319"/>
      <c r="J1" s="319"/>
      <c r="K1" s="319"/>
      <c r="L1" s="500">
        <v>7</v>
      </c>
    </row>
    <row r="2" spans="1:12" ht="15">
      <c r="A2" s="1536" t="s">
        <v>137</v>
      </c>
      <c r="B2" s="1554"/>
      <c r="C2" s="1555"/>
      <c r="D2" s="379"/>
      <c r="E2" s="499"/>
      <c r="F2" s="499"/>
      <c r="G2" s="499"/>
      <c r="H2" s="319"/>
      <c r="I2" s="319"/>
      <c r="J2" s="319"/>
      <c r="K2" s="319"/>
      <c r="L2" s="319"/>
    </row>
    <row r="3" spans="1:12" ht="15">
      <c r="A3" s="525" t="s">
        <v>2374</v>
      </c>
      <c r="B3" s="525"/>
      <c r="C3" s="729"/>
      <c r="D3" s="813"/>
      <c r="E3" s="813"/>
      <c r="F3" s="813"/>
      <c r="G3" s="813"/>
      <c r="H3" s="477"/>
      <c r="I3" s="477"/>
      <c r="J3" s="477"/>
      <c r="K3" s="477"/>
      <c r="L3" s="477"/>
    </row>
    <row r="4" spans="1:12" ht="15" customHeight="1">
      <c r="A4" s="754" t="s">
        <v>2341</v>
      </c>
      <c r="B4" s="525"/>
      <c r="C4" s="729"/>
      <c r="D4" s="813"/>
      <c r="E4" s="813"/>
      <c r="F4" s="813"/>
      <c r="G4" s="813"/>
      <c r="H4" s="477"/>
      <c r="I4" s="477"/>
      <c r="J4" s="477"/>
      <c r="K4" s="477"/>
      <c r="L4" s="477"/>
    </row>
    <row r="5" spans="1:12" ht="12.75" customHeight="1">
      <c r="A5" s="729"/>
      <c r="B5" s="729"/>
      <c r="C5" s="729"/>
      <c r="D5" s="813"/>
      <c r="E5" s="813"/>
      <c r="F5" s="813"/>
      <c r="G5" s="813"/>
      <c r="H5" s="477"/>
      <c r="I5" s="477"/>
      <c r="J5" s="477"/>
      <c r="K5" s="477"/>
      <c r="L5" s="477"/>
    </row>
    <row r="6" spans="1:12" ht="21.75" customHeight="1">
      <c r="A6" s="987"/>
      <c r="B6" s="1601" t="s">
        <v>2342</v>
      </c>
      <c r="C6" s="1597"/>
      <c r="D6" s="1598"/>
      <c r="E6" s="988"/>
      <c r="F6" s="1596" t="s">
        <v>2368</v>
      </c>
      <c r="G6" s="1597"/>
      <c r="H6" s="1598"/>
      <c r="I6" s="985"/>
      <c r="J6" s="477"/>
      <c r="K6" s="985"/>
      <c r="L6" s="985"/>
    </row>
    <row r="7" spans="1:12" ht="56.2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991" t="s">
        <v>282</v>
      </c>
      <c r="B8" s="991"/>
      <c r="C8" s="991"/>
      <c r="D8" s="991" t="s">
        <v>283</v>
      </c>
      <c r="E8" s="991"/>
      <c r="F8" s="991" t="s">
        <v>284</v>
      </c>
      <c r="G8" s="991" t="s">
        <v>423</v>
      </c>
      <c r="H8" s="991" t="s">
        <v>424</v>
      </c>
      <c r="I8" s="991"/>
      <c r="J8" s="991" t="s">
        <v>2353</v>
      </c>
      <c r="K8" s="991"/>
      <c r="L8" s="991" t="s">
        <v>2354</v>
      </c>
    </row>
    <row r="9" spans="1:12">
      <c r="A9" s="1602" t="s">
        <v>1790</v>
      </c>
      <c r="B9" s="1603"/>
      <c r="C9" s="1603"/>
      <c r="D9" s="502"/>
      <c r="E9" s="502"/>
      <c r="F9" s="502"/>
      <c r="G9" s="502"/>
      <c r="H9" s="502"/>
      <c r="I9" s="502"/>
      <c r="J9" s="502"/>
      <c r="K9" s="502"/>
      <c r="L9" s="502"/>
    </row>
    <row r="10" spans="1:12">
      <c r="A10" s="880" t="s">
        <v>2355</v>
      </c>
      <c r="B10" s="993"/>
      <c r="C10" s="994"/>
      <c r="D10" s="409"/>
      <c r="E10" s="509"/>
      <c r="F10" s="409"/>
      <c r="G10" s="409"/>
      <c r="H10" s="409"/>
      <c r="I10" s="506"/>
      <c r="J10" s="411"/>
      <c r="K10" s="506"/>
      <c r="L10" s="411"/>
    </row>
    <row r="11" spans="1:12">
      <c r="A11" s="880" t="s">
        <v>2356</v>
      </c>
      <c r="B11" s="993"/>
      <c r="C11" s="994"/>
      <c r="D11" s="409"/>
      <c r="E11" s="509"/>
      <c r="F11" s="409"/>
      <c r="G11" s="409"/>
      <c r="H11" s="409"/>
      <c r="I11" s="506"/>
      <c r="J11" s="411"/>
      <c r="K11" s="506"/>
      <c r="L11" s="411"/>
    </row>
    <row r="12" spans="1:12" s="319" customFormat="1">
      <c r="A12" s="880" t="s">
        <v>2375</v>
      </c>
      <c r="B12" s="993"/>
      <c r="C12" s="994"/>
      <c r="D12" s="409"/>
      <c r="E12" s="509"/>
      <c r="F12" s="409"/>
      <c r="G12" s="409"/>
      <c r="H12" s="409"/>
      <c r="I12" s="506"/>
      <c r="J12" s="411"/>
      <c r="K12" s="506"/>
      <c r="L12" s="411"/>
    </row>
    <row r="13" spans="1:12">
      <c r="A13" s="880" t="s">
        <v>2357</v>
      </c>
      <c r="B13" s="993"/>
      <c r="C13" s="994"/>
      <c r="D13" s="409"/>
      <c r="E13" s="509"/>
      <c r="F13" s="409"/>
      <c r="G13" s="409"/>
      <c r="H13" s="409"/>
      <c r="I13" s="506"/>
      <c r="J13" s="411"/>
      <c r="K13" s="506"/>
      <c r="L13" s="411"/>
    </row>
    <row r="14" spans="1:12">
      <c r="A14" s="880" t="s">
        <v>2358</v>
      </c>
      <c r="B14" s="993"/>
      <c r="C14" s="994"/>
      <c r="D14" s="409"/>
      <c r="E14" s="509"/>
      <c r="F14" s="409"/>
      <c r="G14" s="409"/>
      <c r="H14" s="409"/>
      <c r="I14" s="506"/>
      <c r="J14" s="411"/>
      <c r="K14" s="506"/>
      <c r="L14" s="411"/>
    </row>
    <row r="15" spans="1:12">
      <c r="A15" s="880" t="s">
        <v>2359</v>
      </c>
      <c r="B15" s="993"/>
      <c r="C15" s="994"/>
      <c r="D15" s="409"/>
      <c r="E15" s="509"/>
      <c r="F15" s="409"/>
      <c r="G15" s="409"/>
      <c r="H15" s="409"/>
      <c r="I15" s="506"/>
      <c r="J15" s="411"/>
      <c r="K15" s="506"/>
      <c r="L15" s="411"/>
    </row>
    <row r="16" spans="1:12" s="319" customFormat="1">
      <c r="A16" s="880" t="s">
        <v>2376</v>
      </c>
      <c r="B16" s="993"/>
      <c r="C16" s="994"/>
      <c r="D16" s="409"/>
      <c r="E16" s="509"/>
      <c r="F16" s="409"/>
      <c r="G16" s="409"/>
      <c r="H16" s="409"/>
      <c r="I16" s="506"/>
      <c r="J16" s="411"/>
      <c r="K16" s="506"/>
      <c r="L16" s="411"/>
    </row>
    <row r="17" spans="1:12" s="319" customFormat="1">
      <c r="A17" s="880" t="s">
        <v>2361</v>
      </c>
      <c r="B17" s="993"/>
      <c r="C17" s="994"/>
      <c r="D17" s="409"/>
      <c r="E17" s="503"/>
      <c r="F17" s="409"/>
      <c r="G17" s="409"/>
      <c r="H17" s="409"/>
      <c r="I17" s="506"/>
      <c r="J17" s="411"/>
      <c r="K17" s="506"/>
      <c r="L17" s="411"/>
    </row>
    <row r="18" spans="1:12" s="319" customFormat="1">
      <c r="A18" s="880" t="s">
        <v>2362</v>
      </c>
      <c r="B18" s="993"/>
      <c r="C18" s="994"/>
      <c r="D18" s="409"/>
      <c r="E18" s="503"/>
      <c r="F18" s="409"/>
      <c r="G18" s="409"/>
      <c r="H18" s="409"/>
      <c r="I18" s="506"/>
      <c r="J18" s="411"/>
      <c r="K18" s="506"/>
      <c r="L18" s="411"/>
    </row>
    <row r="19" spans="1:12" ht="14.4">
      <c r="A19" s="1002" t="s">
        <v>2372</v>
      </c>
      <c r="B19" s="1003"/>
      <c r="C19" s="997"/>
      <c r="D19" s="411"/>
      <c r="E19" s="555"/>
      <c r="F19" s="435"/>
      <c r="G19" s="435"/>
      <c r="H19" s="411"/>
      <c r="I19" s="556"/>
      <c r="J19" s="411"/>
      <c r="K19" s="556"/>
      <c r="L19" s="411"/>
    </row>
    <row r="20" spans="1:12" ht="6" customHeight="1">
      <c r="A20" s="431"/>
      <c r="B20" s="431"/>
      <c r="C20" s="319"/>
      <c r="D20" s="319"/>
      <c r="E20" s="319"/>
      <c r="F20" s="319"/>
      <c r="G20" s="319"/>
      <c r="H20" s="319"/>
      <c r="I20" s="319"/>
      <c r="J20" s="318"/>
      <c r="K20" s="319"/>
      <c r="L20" s="319"/>
    </row>
    <row r="21" spans="1:12">
      <c r="A21" s="813" t="s">
        <v>1791</v>
      </c>
      <c r="B21" s="499"/>
      <c r="C21" s="319"/>
      <c r="D21" s="319"/>
      <c r="E21" s="319"/>
      <c r="F21" s="319"/>
      <c r="G21" s="319"/>
      <c r="H21" s="319"/>
      <c r="I21" s="319"/>
      <c r="J21" s="318"/>
      <c r="K21" s="319"/>
      <c r="L21" s="319"/>
    </row>
    <row r="22" spans="1:12">
      <c r="A22" s="880" t="s">
        <v>2355</v>
      </c>
      <c r="B22" s="538"/>
      <c r="C22" s="409"/>
      <c r="D22" s="409"/>
      <c r="E22" s="509"/>
      <c r="F22" s="409"/>
      <c r="G22" s="409"/>
      <c r="H22" s="409"/>
      <c r="I22" s="506"/>
      <c r="J22" s="411"/>
      <c r="K22" s="506"/>
      <c r="L22" s="411"/>
    </row>
    <row r="23" spans="1:12">
      <c r="A23" s="880" t="s">
        <v>2356</v>
      </c>
      <c r="B23" s="409"/>
      <c r="C23" s="409"/>
      <c r="D23" s="409"/>
      <c r="E23" s="408"/>
      <c r="F23" s="409"/>
      <c r="G23" s="409"/>
      <c r="H23" s="409"/>
      <c r="I23" s="410"/>
      <c r="J23" s="411"/>
      <c r="K23" s="410"/>
      <c r="L23" s="411"/>
    </row>
    <row r="24" spans="1:12">
      <c r="A24" s="880" t="s">
        <v>2375</v>
      </c>
      <c r="B24" s="512"/>
      <c r="C24" s="409"/>
      <c r="D24" s="409"/>
      <c r="E24" s="509"/>
      <c r="F24" s="409"/>
      <c r="G24" s="409"/>
      <c r="H24" s="409"/>
      <c r="I24" s="506"/>
      <c r="J24" s="411"/>
      <c r="K24" s="506"/>
      <c r="L24" s="411"/>
    </row>
    <row r="25" spans="1:12">
      <c r="A25" s="880" t="s">
        <v>2357</v>
      </c>
      <c r="B25" s="409"/>
      <c r="C25" s="409"/>
      <c r="D25" s="409"/>
      <c r="E25" s="509"/>
      <c r="F25" s="409"/>
      <c r="G25" s="409"/>
      <c r="H25" s="409"/>
      <c r="I25" s="506"/>
      <c r="J25" s="411"/>
      <c r="K25" s="506"/>
      <c r="L25" s="411"/>
    </row>
    <row r="26" spans="1:12">
      <c r="A26" s="880" t="s">
        <v>2358</v>
      </c>
      <c r="B26" s="409"/>
      <c r="C26" s="409"/>
      <c r="D26" s="409"/>
      <c r="E26" s="509"/>
      <c r="F26" s="409"/>
      <c r="G26" s="409"/>
      <c r="H26" s="409"/>
      <c r="I26" s="506"/>
      <c r="J26" s="411"/>
      <c r="K26" s="506"/>
      <c r="L26" s="411"/>
    </row>
    <row r="27" spans="1:12">
      <c r="A27" s="880" t="s">
        <v>2359</v>
      </c>
      <c r="B27" s="409"/>
      <c r="C27" s="409"/>
      <c r="D27" s="409"/>
      <c r="E27" s="509"/>
      <c r="F27" s="409"/>
      <c r="G27" s="409"/>
      <c r="H27" s="409"/>
      <c r="I27" s="506"/>
      <c r="J27" s="411"/>
      <c r="K27" s="506"/>
      <c r="L27" s="411"/>
    </row>
    <row r="28" spans="1:12">
      <c r="A28" s="880" t="s">
        <v>2376</v>
      </c>
      <c r="B28" s="409"/>
      <c r="C28" s="409"/>
      <c r="D28" s="409"/>
      <c r="E28" s="503"/>
      <c r="F28" s="409"/>
      <c r="G28" s="409"/>
      <c r="H28" s="409"/>
      <c r="I28" s="506"/>
      <c r="J28" s="411"/>
      <c r="K28" s="506"/>
      <c r="L28" s="411"/>
    </row>
    <row r="29" spans="1:12">
      <c r="A29" s="880" t="s">
        <v>2361</v>
      </c>
      <c r="B29" s="409"/>
      <c r="C29" s="409"/>
      <c r="D29" s="409"/>
      <c r="E29" s="503"/>
      <c r="F29" s="409"/>
      <c r="G29" s="409"/>
      <c r="H29" s="409"/>
      <c r="I29" s="506"/>
      <c r="J29" s="411"/>
      <c r="K29" s="506"/>
      <c r="L29" s="411"/>
    </row>
    <row r="30" spans="1:12">
      <c r="A30" s="880" t="s">
        <v>2362</v>
      </c>
      <c r="B30" s="409"/>
      <c r="C30" s="409"/>
      <c r="D30" s="409"/>
      <c r="E30" s="503"/>
      <c r="F30" s="409"/>
      <c r="G30" s="409"/>
      <c r="H30" s="409"/>
      <c r="I30" s="506"/>
      <c r="J30" s="411"/>
      <c r="K30" s="506"/>
      <c r="L30" s="411"/>
    </row>
    <row r="31" spans="1:12" ht="14.4">
      <c r="A31" s="1002" t="s">
        <v>2372</v>
      </c>
      <c r="B31" s="411"/>
      <c r="C31" s="411"/>
      <c r="D31" s="411"/>
      <c r="E31" s="555"/>
      <c r="F31" s="435"/>
      <c r="G31" s="435"/>
      <c r="H31" s="411"/>
      <c r="I31" s="556"/>
      <c r="J31" s="411"/>
      <c r="K31" s="556"/>
      <c r="L31" s="411"/>
    </row>
    <row r="32" spans="1:12">
      <c r="A32" s="319"/>
      <c r="B32" s="319"/>
      <c r="C32" s="319"/>
      <c r="D32" s="319"/>
      <c r="E32" s="319"/>
      <c r="F32" s="319"/>
      <c r="G32" s="319"/>
      <c r="H32" s="319"/>
      <c r="I32" s="319"/>
      <c r="J32" s="319"/>
      <c r="K32" s="319"/>
      <c r="L32" s="319"/>
    </row>
    <row r="33" spans="1:12">
      <c r="A33" s="813" t="s">
        <v>1792</v>
      </c>
      <c r="B33" s="499"/>
      <c r="C33" s="319"/>
      <c r="D33" s="319"/>
      <c r="E33" s="319"/>
      <c r="F33" s="319"/>
      <c r="G33" s="319"/>
      <c r="H33" s="319"/>
      <c r="I33" s="319"/>
      <c r="J33" s="319"/>
      <c r="K33" s="319"/>
      <c r="L33" s="319"/>
    </row>
    <row r="34" spans="1:12">
      <c r="A34" s="880" t="s">
        <v>2355</v>
      </c>
      <c r="B34" s="420"/>
      <c r="C34" s="409"/>
      <c r="D34" s="409"/>
      <c r="E34" s="509"/>
      <c r="F34" s="409"/>
      <c r="G34" s="409"/>
      <c r="H34" s="409"/>
      <c r="I34" s="506"/>
      <c r="J34" s="411"/>
      <c r="K34" s="506"/>
      <c r="L34" s="411"/>
    </row>
    <row r="35" spans="1:12">
      <c r="A35" s="880" t="s">
        <v>2364</v>
      </c>
      <c r="B35" s="420"/>
      <c r="C35" s="409"/>
      <c r="D35" s="409"/>
      <c r="E35" s="408"/>
      <c r="F35" s="409"/>
      <c r="G35" s="409"/>
      <c r="H35" s="409"/>
      <c r="I35" s="410"/>
      <c r="J35" s="411"/>
      <c r="K35" s="410"/>
      <c r="L35" s="411"/>
    </row>
    <row r="36" spans="1:12" s="319" customFormat="1">
      <c r="A36" s="880" t="s">
        <v>2356</v>
      </c>
      <c r="B36" s="420"/>
      <c r="C36" s="409"/>
      <c r="D36" s="409"/>
      <c r="E36" s="408"/>
      <c r="F36" s="409"/>
      <c r="G36" s="409"/>
      <c r="H36" s="409"/>
      <c r="I36" s="410"/>
      <c r="J36" s="411"/>
      <c r="K36" s="410"/>
      <c r="L36" s="411"/>
    </row>
    <row r="37" spans="1:12">
      <c r="A37" s="880" t="s">
        <v>2375</v>
      </c>
      <c r="B37" s="420"/>
      <c r="C37" s="409"/>
      <c r="D37" s="409"/>
      <c r="E37" s="509"/>
      <c r="F37" s="409"/>
      <c r="G37" s="409"/>
      <c r="H37" s="409"/>
      <c r="I37" s="506"/>
      <c r="J37" s="411"/>
      <c r="K37" s="506"/>
      <c r="L37" s="411"/>
    </row>
    <row r="38" spans="1:12">
      <c r="A38" s="880" t="s">
        <v>2357</v>
      </c>
      <c r="B38" s="420"/>
      <c r="C38" s="409"/>
      <c r="D38" s="409"/>
      <c r="E38" s="509"/>
      <c r="F38" s="409"/>
      <c r="G38" s="409"/>
      <c r="H38" s="409"/>
      <c r="I38" s="506"/>
      <c r="J38" s="411"/>
      <c r="K38" s="506"/>
      <c r="L38" s="411"/>
    </row>
    <row r="39" spans="1:12">
      <c r="A39" s="880" t="s">
        <v>2358</v>
      </c>
      <c r="B39" s="420"/>
      <c r="C39" s="409"/>
      <c r="D39" s="409"/>
      <c r="E39" s="509"/>
      <c r="F39" s="409"/>
      <c r="G39" s="409"/>
      <c r="H39" s="409"/>
      <c r="I39" s="506"/>
      <c r="J39" s="411"/>
      <c r="K39" s="506"/>
      <c r="L39" s="411"/>
    </row>
    <row r="40" spans="1:12">
      <c r="A40" s="880" t="s">
        <v>2359</v>
      </c>
      <c r="B40" s="420"/>
      <c r="C40" s="409"/>
      <c r="D40" s="409"/>
      <c r="E40" s="509"/>
      <c r="F40" s="409"/>
      <c r="G40" s="409"/>
      <c r="H40" s="409"/>
      <c r="I40" s="506"/>
      <c r="J40" s="411"/>
      <c r="K40" s="506"/>
      <c r="L40" s="411"/>
    </row>
    <row r="41" spans="1:12">
      <c r="A41" s="880" t="s">
        <v>2376</v>
      </c>
      <c r="B41" s="420"/>
      <c r="C41" s="409"/>
      <c r="D41" s="409"/>
      <c r="E41" s="509"/>
      <c r="F41" s="409"/>
      <c r="G41" s="409"/>
      <c r="H41" s="409"/>
      <c r="I41" s="506"/>
      <c r="J41" s="411"/>
      <c r="K41" s="506"/>
      <c r="L41" s="411"/>
    </row>
    <row r="42" spans="1:12">
      <c r="A42" s="880" t="s">
        <v>2361</v>
      </c>
      <c r="B42" s="420"/>
      <c r="C42" s="409"/>
      <c r="D42" s="409"/>
      <c r="E42" s="503"/>
      <c r="F42" s="409"/>
      <c r="G42" s="409"/>
      <c r="H42" s="409"/>
      <c r="I42" s="506"/>
      <c r="J42" s="411"/>
      <c r="K42" s="506"/>
      <c r="L42" s="411"/>
    </row>
    <row r="43" spans="1:12">
      <c r="A43" s="880" t="s">
        <v>2362</v>
      </c>
      <c r="B43" s="420"/>
      <c r="C43" s="409"/>
      <c r="D43" s="409"/>
      <c r="E43" s="503"/>
      <c r="F43" s="409"/>
      <c r="G43" s="409"/>
      <c r="H43" s="409"/>
      <c r="I43" s="506"/>
      <c r="J43" s="411"/>
      <c r="K43" s="506"/>
      <c r="L43" s="411"/>
    </row>
    <row r="44" spans="1:12" ht="14.4">
      <c r="A44" s="1002" t="s">
        <v>2372</v>
      </c>
      <c r="B44" s="491"/>
      <c r="C44" s="411"/>
      <c r="D44" s="411"/>
      <c r="E44" s="555"/>
      <c r="F44" s="435"/>
      <c r="G44" s="435"/>
      <c r="H44" s="411"/>
      <c r="I44" s="556"/>
      <c r="J44" s="411"/>
      <c r="K44" s="556"/>
      <c r="L44" s="411"/>
    </row>
    <row r="45" spans="1:12">
      <c r="A45" s="319"/>
      <c r="B45" s="319"/>
      <c r="C45" s="319"/>
      <c r="D45" s="319"/>
      <c r="E45" s="319"/>
      <c r="F45" s="319"/>
      <c r="G45" s="319"/>
      <c r="H45" s="319"/>
      <c r="I45" s="319"/>
      <c r="J45" s="319"/>
      <c r="K45" s="319"/>
      <c r="L45" s="319"/>
    </row>
    <row r="46" spans="1:12">
      <c r="A46" s="813" t="s">
        <v>1793</v>
      </c>
      <c r="B46" s="499"/>
      <c r="C46" s="319"/>
      <c r="D46" s="319"/>
      <c r="E46" s="319"/>
      <c r="F46" s="319"/>
      <c r="G46" s="319"/>
      <c r="H46" s="319"/>
      <c r="I46" s="319"/>
      <c r="J46" s="319"/>
      <c r="K46" s="319"/>
      <c r="L46" s="319"/>
    </row>
    <row r="47" spans="1:12">
      <c r="A47" s="880" t="s">
        <v>2355</v>
      </c>
      <c r="B47" s="538"/>
      <c r="C47" s="409"/>
      <c r="D47" s="409"/>
      <c r="E47" s="509"/>
      <c r="F47" s="409"/>
      <c r="G47" s="409"/>
      <c r="H47" s="409"/>
      <c r="I47" s="506"/>
      <c r="J47" s="411"/>
      <c r="K47" s="506"/>
      <c r="L47" s="411"/>
    </row>
    <row r="48" spans="1:12" s="319" customFormat="1">
      <c r="A48" s="880" t="s">
        <v>2356</v>
      </c>
      <c r="B48" s="409"/>
      <c r="C48" s="409"/>
      <c r="D48" s="409"/>
      <c r="E48" s="509"/>
      <c r="F48" s="409"/>
      <c r="G48" s="409"/>
      <c r="H48" s="409"/>
      <c r="I48" s="506"/>
      <c r="J48" s="411"/>
      <c r="K48" s="506"/>
      <c r="L48" s="411"/>
    </row>
    <row r="49" spans="1:12">
      <c r="A49" s="880" t="s">
        <v>2375</v>
      </c>
      <c r="B49" s="512"/>
      <c r="C49" s="409"/>
      <c r="D49" s="409"/>
      <c r="E49" s="509"/>
      <c r="F49" s="409"/>
      <c r="G49" s="409"/>
      <c r="H49" s="409"/>
      <c r="I49" s="506"/>
      <c r="J49" s="411"/>
      <c r="K49" s="506"/>
      <c r="L49" s="411"/>
    </row>
    <row r="50" spans="1:12">
      <c r="A50" s="880" t="s">
        <v>2357</v>
      </c>
      <c r="B50" s="409"/>
      <c r="C50" s="409"/>
      <c r="D50" s="409"/>
      <c r="E50" s="509"/>
      <c r="F50" s="409"/>
      <c r="G50" s="409"/>
      <c r="H50" s="409"/>
      <c r="I50" s="506"/>
      <c r="J50" s="411"/>
      <c r="K50" s="506"/>
      <c r="L50" s="411"/>
    </row>
    <row r="51" spans="1:12">
      <c r="A51" s="880" t="s">
        <v>2358</v>
      </c>
      <c r="B51" s="409"/>
      <c r="C51" s="409"/>
      <c r="D51" s="409"/>
      <c r="E51" s="509"/>
      <c r="F51" s="409"/>
      <c r="G51" s="409"/>
      <c r="H51" s="409"/>
      <c r="I51" s="506"/>
      <c r="J51" s="411"/>
      <c r="K51" s="506"/>
      <c r="L51" s="411"/>
    </row>
    <row r="52" spans="1:12">
      <c r="A52" s="880" t="s">
        <v>2359</v>
      </c>
      <c r="B52" s="409"/>
      <c r="C52" s="409"/>
      <c r="D52" s="409"/>
      <c r="E52" s="509"/>
      <c r="F52" s="409"/>
      <c r="G52" s="409"/>
      <c r="H52" s="409"/>
      <c r="I52" s="506"/>
      <c r="J52" s="411"/>
      <c r="K52" s="506"/>
      <c r="L52" s="411"/>
    </row>
    <row r="53" spans="1:12">
      <c r="A53" s="880" t="s">
        <v>2376</v>
      </c>
      <c r="B53" s="512"/>
      <c r="C53" s="409"/>
      <c r="D53" s="409"/>
      <c r="E53" s="509"/>
      <c r="F53" s="409"/>
      <c r="G53" s="409"/>
      <c r="H53" s="409"/>
      <c r="I53" s="506"/>
      <c r="J53" s="411"/>
      <c r="K53" s="506"/>
      <c r="L53" s="411"/>
    </row>
    <row r="54" spans="1:12">
      <c r="A54" s="880" t="s">
        <v>2361</v>
      </c>
      <c r="B54" s="409"/>
      <c r="C54" s="409"/>
      <c r="D54" s="409"/>
      <c r="E54" s="503"/>
      <c r="F54" s="409"/>
      <c r="G54" s="409"/>
      <c r="H54" s="409"/>
      <c r="I54" s="506"/>
      <c r="J54" s="411"/>
      <c r="K54" s="506"/>
      <c r="L54" s="411"/>
    </row>
    <row r="55" spans="1:12">
      <c r="A55" s="880" t="s">
        <v>2362</v>
      </c>
      <c r="B55" s="409"/>
      <c r="C55" s="409"/>
      <c r="D55" s="409"/>
      <c r="E55" s="503"/>
      <c r="F55" s="409"/>
      <c r="G55" s="409"/>
      <c r="H55" s="409"/>
      <c r="I55" s="506"/>
      <c r="J55" s="411"/>
      <c r="K55" s="506"/>
      <c r="L55" s="411"/>
    </row>
    <row r="56" spans="1:12" ht="14.4">
      <c r="A56" s="1002" t="s">
        <v>2372</v>
      </c>
      <c r="B56" s="411"/>
      <c r="C56" s="411"/>
      <c r="D56" s="411"/>
      <c r="E56" s="555"/>
      <c r="F56" s="435"/>
      <c r="G56" s="435"/>
      <c r="H56" s="411"/>
      <c r="I56" s="556"/>
      <c r="J56" s="411"/>
      <c r="K56" s="556"/>
      <c r="L56" s="411"/>
    </row>
    <row r="57" spans="1:12">
      <c r="A57" s="319"/>
      <c r="B57" s="319"/>
      <c r="C57" s="319"/>
      <c r="D57" s="319"/>
      <c r="E57" s="319"/>
      <c r="F57" s="319"/>
      <c r="G57" s="319"/>
      <c r="H57" s="319"/>
      <c r="I57" s="319"/>
      <c r="J57" s="319"/>
      <c r="K57" s="319"/>
      <c r="L57" s="319"/>
    </row>
    <row r="58" spans="1:12">
      <c r="A58" s="813" t="s">
        <v>1794</v>
      </c>
      <c r="B58" s="499"/>
      <c r="C58" s="319"/>
      <c r="D58" s="319"/>
      <c r="E58" s="319"/>
      <c r="F58" s="319"/>
      <c r="G58" s="319"/>
      <c r="H58" s="319"/>
      <c r="I58" s="319"/>
      <c r="J58" s="319"/>
      <c r="K58" s="319"/>
      <c r="L58" s="319"/>
    </row>
    <row r="59" spans="1:12">
      <c r="A59" s="880" t="s">
        <v>2355</v>
      </c>
      <c r="B59" s="538"/>
      <c r="C59" s="409"/>
      <c r="D59" s="409"/>
      <c r="E59" s="509"/>
      <c r="F59" s="409"/>
      <c r="G59" s="409"/>
      <c r="H59" s="409"/>
      <c r="I59" s="506"/>
      <c r="J59" s="411"/>
      <c r="K59" s="506"/>
      <c r="L59" s="411"/>
    </row>
    <row r="60" spans="1:12" s="319" customFormat="1">
      <c r="A60" s="880" t="s">
        <v>2356</v>
      </c>
      <c r="B60" s="409"/>
      <c r="C60" s="409"/>
      <c r="D60" s="409"/>
      <c r="E60" s="408"/>
      <c r="F60" s="409"/>
      <c r="G60" s="409"/>
      <c r="H60" s="409"/>
      <c r="I60" s="410"/>
      <c r="J60" s="411"/>
      <c r="K60" s="410"/>
      <c r="L60" s="411"/>
    </row>
    <row r="61" spans="1:12">
      <c r="A61" s="880" t="s">
        <v>2375</v>
      </c>
      <c r="B61" s="512"/>
      <c r="C61" s="409"/>
      <c r="D61" s="409"/>
      <c r="E61" s="509"/>
      <c r="F61" s="409"/>
      <c r="G61" s="409"/>
      <c r="H61" s="409"/>
      <c r="I61" s="506"/>
      <c r="J61" s="411"/>
      <c r="K61" s="506"/>
      <c r="L61" s="411"/>
    </row>
    <row r="62" spans="1:12">
      <c r="A62" s="880" t="s">
        <v>2357</v>
      </c>
      <c r="B62" s="409"/>
      <c r="C62" s="409"/>
      <c r="D62" s="409"/>
      <c r="E62" s="509"/>
      <c r="F62" s="409"/>
      <c r="G62" s="409"/>
      <c r="H62" s="409"/>
      <c r="I62" s="506"/>
      <c r="J62" s="411"/>
      <c r="K62" s="506"/>
      <c r="L62" s="411"/>
    </row>
    <row r="63" spans="1:12">
      <c r="A63" s="880" t="s">
        <v>2358</v>
      </c>
      <c r="B63" s="409"/>
      <c r="C63" s="409"/>
      <c r="D63" s="409"/>
      <c r="E63" s="509"/>
      <c r="F63" s="409"/>
      <c r="G63" s="409"/>
      <c r="H63" s="409"/>
      <c r="I63" s="506"/>
      <c r="J63" s="411"/>
      <c r="K63" s="506"/>
      <c r="L63" s="411"/>
    </row>
    <row r="64" spans="1:12">
      <c r="A64" s="880" t="s">
        <v>2359</v>
      </c>
      <c r="B64" s="409"/>
      <c r="C64" s="409"/>
      <c r="D64" s="409"/>
      <c r="E64" s="509"/>
      <c r="F64" s="409"/>
      <c r="G64" s="409"/>
      <c r="H64" s="409"/>
      <c r="I64" s="506"/>
      <c r="J64" s="411"/>
      <c r="K64" s="506"/>
      <c r="L64" s="411"/>
    </row>
    <row r="65" spans="1:12">
      <c r="A65" s="880" t="s">
        <v>2376</v>
      </c>
      <c r="B65" s="512"/>
      <c r="C65" s="409"/>
      <c r="D65" s="409"/>
      <c r="E65" s="509"/>
      <c r="F65" s="409"/>
      <c r="G65" s="409"/>
      <c r="H65" s="409"/>
      <c r="I65" s="506"/>
      <c r="J65" s="411"/>
      <c r="K65" s="506"/>
      <c r="L65" s="411"/>
    </row>
    <row r="66" spans="1:12">
      <c r="A66" s="880" t="s">
        <v>2361</v>
      </c>
      <c r="B66" s="409"/>
      <c r="C66" s="409"/>
      <c r="D66" s="409"/>
      <c r="E66" s="503"/>
      <c r="F66" s="409"/>
      <c r="G66" s="409"/>
      <c r="H66" s="409"/>
      <c r="I66" s="506"/>
      <c r="J66" s="411"/>
      <c r="K66" s="506"/>
      <c r="L66" s="411"/>
    </row>
    <row r="67" spans="1:12">
      <c r="A67" s="880" t="s">
        <v>2362</v>
      </c>
      <c r="B67" s="409"/>
      <c r="C67" s="409"/>
      <c r="D67" s="409"/>
      <c r="E67" s="503"/>
      <c r="F67" s="409"/>
      <c r="G67" s="409"/>
      <c r="H67" s="409"/>
      <c r="I67" s="506"/>
      <c r="J67" s="411"/>
      <c r="K67" s="506"/>
      <c r="L67" s="411"/>
    </row>
    <row r="68" spans="1:12" ht="14.4">
      <c r="A68" s="1002" t="s">
        <v>2372</v>
      </c>
      <c r="B68" s="411"/>
      <c r="C68" s="411"/>
      <c r="D68" s="411"/>
      <c r="E68" s="555"/>
      <c r="F68" s="435"/>
      <c r="G68" s="435"/>
      <c r="H68" s="411"/>
      <c r="I68" s="556"/>
      <c r="J68" s="411"/>
      <c r="K68" s="556"/>
      <c r="L68" s="411"/>
    </row>
    <row r="69" spans="1:12" ht="14.4">
      <c r="A69" s="475"/>
      <c r="B69" s="557"/>
      <c r="C69" s="557"/>
      <c r="D69" s="557"/>
      <c r="E69" s="555"/>
      <c r="F69" s="433"/>
      <c r="G69" s="433"/>
      <c r="H69" s="557"/>
      <c r="I69" s="556"/>
      <c r="J69" s="557"/>
      <c r="K69" s="556"/>
      <c r="L69" s="557"/>
    </row>
    <row r="70" spans="1:12" ht="14.4">
      <c r="A70" s="1011" t="s">
        <v>772</v>
      </c>
      <c r="B70" s="557"/>
      <c r="C70" s="411"/>
      <c r="D70" s="411"/>
      <c r="E70" s="555"/>
      <c r="F70" s="433"/>
      <c r="G70" s="433"/>
      <c r="H70" s="557"/>
      <c r="I70" s="556"/>
      <c r="J70" s="557"/>
      <c r="K70" s="556"/>
      <c r="L70" s="411"/>
    </row>
    <row r="71" spans="1:12" ht="14.4">
      <c r="A71" s="475"/>
      <c r="B71" s="557"/>
      <c r="C71" s="557"/>
      <c r="D71" s="557"/>
      <c r="E71" s="555"/>
      <c r="F71" s="433"/>
      <c r="G71" s="433"/>
      <c r="H71" s="557"/>
      <c r="I71" s="556"/>
      <c r="J71" s="557"/>
      <c r="K71" s="556"/>
      <c r="L71" s="557"/>
    </row>
    <row r="72" spans="1:12" s="319" customFormat="1">
      <c r="A72" s="461" t="s">
        <v>2365</v>
      </c>
      <c r="B72" s="476"/>
      <c r="H72" s="558"/>
    </row>
    <row r="73" spans="1:12">
      <c r="A73" s="319"/>
      <c r="B73" s="319"/>
      <c r="C73" s="319"/>
      <c r="D73" s="319"/>
      <c r="E73" s="319"/>
      <c r="F73" s="319"/>
      <c r="G73" s="319"/>
      <c r="H73" s="317"/>
      <c r="I73" s="319"/>
      <c r="J73" s="319"/>
      <c r="K73" s="319"/>
      <c r="L73" s="319"/>
    </row>
    <row r="74" spans="1:12">
      <c r="B74" s="7"/>
      <c r="H74" s="4"/>
    </row>
  </sheetData>
  <sheetProtection formatColumns="0" formatRows="0"/>
  <customSheetViews>
    <customSheetView guid="{322AC775-AF01-45AA-8A10-37DBB67FD782}" showPageBreaks="1" printArea="1" view="pageBreakPreview">
      <selection activeCell="J14" sqref="J14"/>
      <pageMargins left="0" right="0" top="0" bottom="0" header="0" footer="0"/>
      <pageSetup scale="71"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200-000000000000}"/>
    <hyperlink ref="A2:C2" location="'Schedule Listing '!A1" display="Return to Schedule Listing" xr:uid="{00000000-0004-0000-1200-000001000000}"/>
  </hyperlinks>
  <pageMargins left="0.47244094488188981" right="0.35433070866141736" top="0.74803149606299213" bottom="0.51181102362204722" header="0.31496062992125984" footer="0.31496062992125984"/>
  <pageSetup scale="71"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9"/>
  <dimension ref="A1:N130"/>
  <sheetViews>
    <sheetView showGridLines="0" topLeftCell="A17" zoomScaleNormal="100" zoomScaleSheetLayoutView="100" workbookViewId="0">
      <selection activeCell="A17" sqref="A17"/>
    </sheetView>
  </sheetViews>
  <sheetFormatPr defaultColWidth="9.1015625" defaultRowHeight="12.3"/>
  <cols>
    <col min="1" max="1" width="2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4" ht="15">
      <c r="A1" s="37" t="s">
        <v>2377</v>
      </c>
      <c r="B1" s="37"/>
      <c r="C1" s="37"/>
      <c r="D1" s="17"/>
      <c r="E1" s="17"/>
      <c r="F1" s="17"/>
      <c r="G1" s="17"/>
      <c r="L1" s="21">
        <v>8</v>
      </c>
    </row>
    <row r="2" spans="1:14" ht="15">
      <c r="A2" s="1509" t="s">
        <v>137</v>
      </c>
      <c r="B2" s="1554"/>
      <c r="C2" s="1555"/>
      <c r="D2" s="20"/>
      <c r="E2" s="17"/>
      <c r="F2" s="17"/>
      <c r="G2" s="17"/>
    </row>
    <row r="3" spans="1:14" ht="15.75" customHeight="1">
      <c r="A3" s="525" t="s">
        <v>2378</v>
      </c>
      <c r="B3" s="59"/>
      <c r="D3" s="17"/>
      <c r="E3" s="17"/>
      <c r="F3" s="17"/>
      <c r="G3" s="17"/>
    </row>
    <row r="4" spans="1:14" ht="15">
      <c r="A4" s="19" t="s">
        <v>2341</v>
      </c>
      <c r="B4" s="59"/>
      <c r="C4" s="59"/>
      <c r="D4" s="17"/>
      <c r="E4" s="17"/>
      <c r="F4" s="17"/>
      <c r="G4" s="17"/>
    </row>
    <row r="5" spans="1:14" ht="12.75" customHeight="1">
      <c r="A5" s="37"/>
      <c r="B5" s="37"/>
      <c r="C5" s="37"/>
      <c r="D5" s="17"/>
      <c r="E5" s="17"/>
      <c r="F5" s="17"/>
      <c r="G5" s="17"/>
    </row>
    <row r="6" spans="1:14" ht="22.5" customHeight="1">
      <c r="A6" s="67"/>
      <c r="B6" s="1604" t="s">
        <v>2342</v>
      </c>
      <c r="C6" s="1597"/>
      <c r="D6" s="1598"/>
      <c r="E6" s="988"/>
      <c r="F6" s="1605" t="s">
        <v>2368</v>
      </c>
      <c r="G6" s="1606"/>
      <c r="H6" s="1607"/>
      <c r="I6" s="985"/>
      <c r="J6" s="477"/>
      <c r="K6" s="985"/>
      <c r="L6" s="985"/>
      <c r="N6" s="59"/>
    </row>
    <row r="7" spans="1:14" ht="56.25" customHeight="1">
      <c r="A7" s="69" t="s">
        <v>2344</v>
      </c>
      <c r="B7" s="981" t="s">
        <v>2345</v>
      </c>
      <c r="C7" s="981" t="s">
        <v>2346</v>
      </c>
      <c r="D7" s="981" t="s">
        <v>2347</v>
      </c>
      <c r="E7" s="990"/>
      <c r="F7" s="981" t="s">
        <v>2369</v>
      </c>
      <c r="G7" s="981" t="s">
        <v>2370</v>
      </c>
      <c r="H7" s="982" t="s">
        <v>2371</v>
      </c>
      <c r="I7" s="986"/>
      <c r="J7" s="984" t="s">
        <v>2351</v>
      </c>
      <c r="K7" s="986"/>
      <c r="L7" s="984" t="s">
        <v>2352</v>
      </c>
    </row>
    <row r="8" spans="1:14">
      <c r="A8" s="119" t="s">
        <v>282</v>
      </c>
      <c r="B8" s="119"/>
      <c r="C8" s="119"/>
      <c r="D8" s="119" t="s">
        <v>283</v>
      </c>
      <c r="E8" s="119"/>
      <c r="F8" s="119" t="s">
        <v>284</v>
      </c>
      <c r="G8" s="119" t="s">
        <v>423</v>
      </c>
      <c r="H8" s="119" t="s">
        <v>424</v>
      </c>
      <c r="I8" s="119"/>
      <c r="J8" s="119" t="s">
        <v>2353</v>
      </c>
      <c r="K8" s="119"/>
      <c r="L8" s="119" t="s">
        <v>2354</v>
      </c>
    </row>
    <row r="9" spans="1:14">
      <c r="A9" s="1608" t="s">
        <v>1790</v>
      </c>
      <c r="B9" s="1608"/>
      <c r="C9" s="1608"/>
      <c r="D9" s="3"/>
      <c r="E9" s="3"/>
      <c r="F9" s="3"/>
      <c r="G9" s="3"/>
      <c r="H9" s="3"/>
      <c r="I9" s="3"/>
      <c r="J9" s="3"/>
      <c r="K9" s="3"/>
      <c r="L9" s="3"/>
    </row>
    <row r="10" spans="1:14">
      <c r="A10" s="880" t="s">
        <v>2379</v>
      </c>
      <c r="B10" s="371"/>
      <c r="C10" s="76"/>
      <c r="D10" s="76"/>
      <c r="E10" s="75"/>
      <c r="F10" s="76"/>
      <c r="G10" s="76"/>
      <c r="H10" s="76"/>
      <c r="I10" s="77"/>
      <c r="J10" s="284"/>
      <c r="K10" s="77"/>
      <c r="L10" s="284"/>
    </row>
    <row r="11" spans="1:14" s="319" customFormat="1">
      <c r="A11" s="880" t="s">
        <v>2380</v>
      </c>
      <c r="B11" s="371"/>
      <c r="C11" s="409"/>
      <c r="D11" s="409"/>
      <c r="E11" s="509"/>
      <c r="F11" s="409"/>
      <c r="G11" s="409"/>
      <c r="H11" s="409"/>
      <c r="I11" s="506"/>
      <c r="J11" s="411"/>
      <c r="K11" s="506"/>
      <c r="L11" s="411"/>
    </row>
    <row r="12" spans="1:14">
      <c r="A12" s="880" t="s">
        <v>2381</v>
      </c>
      <c r="B12" s="371"/>
      <c r="C12" s="76"/>
      <c r="D12" s="76"/>
      <c r="E12" s="328"/>
      <c r="F12" s="76"/>
      <c r="G12" s="76"/>
      <c r="H12" s="76"/>
      <c r="I12" s="100"/>
      <c r="J12" s="284"/>
      <c r="K12" s="100"/>
      <c r="L12" s="284"/>
    </row>
    <row r="13" spans="1:14">
      <c r="A13" s="880" t="s">
        <v>2382</v>
      </c>
      <c r="B13" s="371"/>
      <c r="C13" s="76"/>
      <c r="D13" s="76"/>
      <c r="E13" s="328"/>
      <c r="F13" s="76"/>
      <c r="G13" s="76"/>
      <c r="H13" s="76"/>
      <c r="I13" s="100"/>
      <c r="J13" s="284"/>
      <c r="K13" s="100"/>
      <c r="L13" s="284"/>
    </row>
    <row r="14" spans="1:14">
      <c r="A14" s="880" t="s">
        <v>2383</v>
      </c>
      <c r="B14" s="371"/>
      <c r="C14" s="76"/>
      <c r="D14" s="76"/>
      <c r="E14" s="328"/>
      <c r="F14" s="76"/>
      <c r="G14" s="76"/>
      <c r="H14" s="76"/>
      <c r="I14" s="100"/>
      <c r="J14" s="284"/>
      <c r="K14" s="100"/>
      <c r="L14" s="284"/>
    </row>
    <row r="15" spans="1:14">
      <c r="A15" s="880" t="s">
        <v>2384</v>
      </c>
      <c r="B15" s="371"/>
      <c r="C15" s="76"/>
      <c r="D15" s="76"/>
      <c r="E15" s="96"/>
      <c r="F15" s="76"/>
      <c r="G15" s="76"/>
      <c r="H15" s="76"/>
      <c r="I15" s="100"/>
      <c r="J15" s="284"/>
      <c r="K15" s="100"/>
      <c r="L15" s="284"/>
    </row>
    <row r="16" spans="1:14">
      <c r="A16" s="880" t="s">
        <v>2385</v>
      </c>
      <c r="B16" s="371"/>
      <c r="C16" s="76"/>
      <c r="D16" s="76"/>
      <c r="E16" s="96"/>
      <c r="F16" s="76"/>
      <c r="G16" s="76"/>
      <c r="H16" s="76"/>
      <c r="I16" s="100"/>
      <c r="J16" s="284"/>
      <c r="K16" s="100"/>
      <c r="L16" s="284"/>
    </row>
    <row r="17" spans="1:12">
      <c r="A17" s="880" t="s">
        <v>2386</v>
      </c>
      <c r="B17" s="371"/>
      <c r="C17" s="76"/>
      <c r="D17" s="76"/>
      <c r="E17" s="96"/>
      <c r="F17" s="76"/>
      <c r="G17" s="76"/>
      <c r="H17" s="76"/>
      <c r="I17" s="100"/>
      <c r="J17" s="284"/>
      <c r="K17" s="100"/>
      <c r="L17" s="284"/>
    </row>
    <row r="18" spans="1:12">
      <c r="A18" s="880" t="s">
        <v>2387</v>
      </c>
      <c r="B18" s="371"/>
      <c r="C18" s="76"/>
      <c r="D18" s="76"/>
      <c r="E18" s="96"/>
      <c r="F18" s="76"/>
      <c r="G18" s="76"/>
      <c r="H18" s="76"/>
      <c r="I18" s="100"/>
      <c r="J18" s="284"/>
      <c r="K18" s="100"/>
      <c r="L18" s="284"/>
    </row>
    <row r="19" spans="1:12">
      <c r="A19" s="880" t="s">
        <v>2388</v>
      </c>
      <c r="B19" s="371"/>
      <c r="C19" s="76"/>
      <c r="D19" s="76"/>
      <c r="E19" s="96"/>
      <c r="F19" s="76"/>
      <c r="G19" s="76"/>
      <c r="H19" s="76"/>
      <c r="I19" s="100"/>
      <c r="J19" s="284"/>
      <c r="K19" s="100"/>
      <c r="L19" s="284"/>
    </row>
    <row r="20" spans="1:12">
      <c r="A20" s="880" t="s">
        <v>2389</v>
      </c>
      <c r="B20" s="371"/>
      <c r="C20" s="76"/>
      <c r="D20" s="76"/>
      <c r="E20" s="96"/>
      <c r="F20" s="76"/>
      <c r="G20" s="76"/>
      <c r="H20" s="76"/>
      <c r="I20" s="100"/>
      <c r="J20" s="284"/>
      <c r="K20" s="100"/>
      <c r="L20" s="284"/>
    </row>
    <row r="21" spans="1:12">
      <c r="A21" s="880" t="s">
        <v>2390</v>
      </c>
      <c r="B21" s="371"/>
      <c r="C21" s="76"/>
      <c r="D21" s="76"/>
      <c r="E21" s="328"/>
      <c r="F21" s="76"/>
      <c r="G21" s="76"/>
      <c r="H21" s="76"/>
      <c r="I21" s="100"/>
      <c r="J21" s="284"/>
      <c r="K21" s="100"/>
      <c r="L21" s="284"/>
    </row>
    <row r="22" spans="1:12">
      <c r="A22" s="880" t="s">
        <v>2391</v>
      </c>
      <c r="B22" s="371"/>
      <c r="C22" s="76"/>
      <c r="D22" s="76"/>
      <c r="E22" s="328"/>
      <c r="F22" s="76"/>
      <c r="G22" s="76"/>
      <c r="H22" s="76"/>
      <c r="I22" s="100"/>
      <c r="J22" s="284"/>
      <c r="K22" s="100"/>
      <c r="L22" s="284"/>
    </row>
    <row r="23" spans="1:12">
      <c r="A23" s="880" t="s">
        <v>2392</v>
      </c>
      <c r="B23" s="371"/>
      <c r="C23" s="76"/>
      <c r="D23" s="76"/>
      <c r="E23" s="328"/>
      <c r="F23" s="76"/>
      <c r="G23" s="76"/>
      <c r="H23" s="76"/>
      <c r="I23" s="100"/>
      <c r="J23" s="284"/>
      <c r="K23" s="100"/>
      <c r="L23" s="284"/>
    </row>
    <row r="24" spans="1:12">
      <c r="A24" s="880" t="s">
        <v>2393</v>
      </c>
      <c r="B24" s="371"/>
      <c r="C24" s="76"/>
      <c r="D24" s="76"/>
      <c r="E24" s="328"/>
      <c r="F24" s="76"/>
      <c r="G24" s="76"/>
      <c r="H24" s="76"/>
      <c r="I24" s="100"/>
      <c r="J24" s="284"/>
      <c r="K24" s="100"/>
      <c r="L24" s="284"/>
    </row>
    <row r="25" spans="1:12">
      <c r="A25" s="880" t="s">
        <v>2394</v>
      </c>
      <c r="B25" s="371"/>
      <c r="C25" s="76"/>
      <c r="D25" s="76"/>
      <c r="E25" s="328"/>
      <c r="F25" s="76"/>
      <c r="G25" s="76"/>
      <c r="H25" s="76"/>
      <c r="I25" s="100"/>
      <c r="J25" s="284"/>
      <c r="K25" s="100"/>
      <c r="L25" s="284"/>
    </row>
    <row r="26" spans="1:12">
      <c r="A26" s="880" t="s">
        <v>2395</v>
      </c>
      <c r="B26" s="371"/>
      <c r="C26" s="76"/>
      <c r="D26" s="76"/>
      <c r="E26" s="328"/>
      <c r="F26" s="76"/>
      <c r="G26" s="76"/>
      <c r="H26" s="76"/>
      <c r="I26" s="100"/>
      <c r="J26" s="284"/>
      <c r="K26" s="100"/>
      <c r="L26" s="284"/>
    </row>
    <row r="27" spans="1:12">
      <c r="A27" s="880" t="s">
        <v>2396</v>
      </c>
      <c r="B27" s="371"/>
      <c r="C27" s="76"/>
      <c r="D27" s="76"/>
      <c r="E27" s="328"/>
      <c r="F27" s="76"/>
      <c r="G27" s="76"/>
      <c r="H27" s="76"/>
      <c r="I27" s="100"/>
      <c r="J27" s="284"/>
      <c r="K27" s="100"/>
      <c r="L27" s="284"/>
    </row>
    <row r="28" spans="1:12">
      <c r="A28" s="880" t="s">
        <v>2361</v>
      </c>
      <c r="B28" s="371"/>
      <c r="C28" s="76"/>
      <c r="D28" s="76"/>
      <c r="E28" s="96"/>
      <c r="F28" s="76"/>
      <c r="G28" s="76"/>
      <c r="H28" s="76"/>
      <c r="I28" s="100"/>
      <c r="J28" s="284"/>
      <c r="K28" s="100"/>
      <c r="L28" s="284"/>
    </row>
    <row r="29" spans="1:12">
      <c r="A29" s="880" t="s">
        <v>2362</v>
      </c>
      <c r="B29" s="371"/>
      <c r="C29" s="76"/>
      <c r="D29" s="76"/>
      <c r="E29" s="96"/>
      <c r="F29" s="76"/>
      <c r="G29" s="76"/>
      <c r="H29" s="76"/>
      <c r="I29" s="100"/>
      <c r="J29" s="284"/>
      <c r="K29" s="100"/>
      <c r="L29" s="284"/>
    </row>
    <row r="30" spans="1:12">
      <c r="A30" s="1326" t="s">
        <v>2363</v>
      </c>
      <c r="B30" s="530"/>
      <c r="C30" s="284"/>
      <c r="D30" s="284"/>
      <c r="E30" s="82"/>
      <c r="F30" s="435"/>
      <c r="G30" s="435"/>
      <c r="H30" s="284"/>
      <c r="I30" s="84"/>
      <c r="J30" s="284"/>
      <c r="K30" s="84"/>
      <c r="L30" s="284"/>
    </row>
    <row r="31" spans="1:12" ht="6" customHeight="1">
      <c r="A31" s="2"/>
      <c r="B31" s="2"/>
      <c r="J31" s="7"/>
      <c r="L31" s="1" t="s">
        <v>2397</v>
      </c>
    </row>
    <row r="32" spans="1:12">
      <c r="A32" s="17" t="s">
        <v>1791</v>
      </c>
      <c r="B32" s="17"/>
      <c r="J32" s="7"/>
    </row>
    <row r="33" spans="1:12">
      <c r="A33" s="880" t="s">
        <v>2379</v>
      </c>
      <c r="B33" s="76"/>
      <c r="C33" s="76"/>
      <c r="D33" s="76"/>
      <c r="E33" s="328"/>
      <c r="F33" s="76"/>
      <c r="G33" s="76"/>
      <c r="H33" s="76"/>
      <c r="I33" s="100"/>
      <c r="J33" s="284"/>
      <c r="K33" s="100"/>
      <c r="L33" s="284"/>
    </row>
    <row r="34" spans="1:12">
      <c r="A34" s="880" t="s">
        <v>2380</v>
      </c>
      <c r="B34" s="512"/>
      <c r="C34" s="409"/>
      <c r="D34" s="409"/>
      <c r="E34" s="509"/>
      <c r="F34" s="409"/>
      <c r="G34" s="409"/>
      <c r="H34" s="409"/>
      <c r="I34" s="506"/>
      <c r="J34" s="411"/>
      <c r="K34" s="506"/>
      <c r="L34" s="411"/>
    </row>
    <row r="35" spans="1:12">
      <c r="A35" s="880" t="s">
        <v>2381</v>
      </c>
      <c r="B35" s="76"/>
      <c r="C35" s="76"/>
      <c r="D35" s="76"/>
      <c r="E35" s="328"/>
      <c r="F35" s="76"/>
      <c r="G35" s="76"/>
      <c r="H35" s="76"/>
      <c r="I35" s="100"/>
      <c r="J35" s="284"/>
      <c r="K35" s="100"/>
      <c r="L35" s="284"/>
    </row>
    <row r="36" spans="1:12">
      <c r="A36" s="880" t="s">
        <v>2382</v>
      </c>
      <c r="B36" s="76"/>
      <c r="C36" s="76"/>
      <c r="D36" s="76"/>
      <c r="E36" s="328"/>
      <c r="F36" s="76"/>
      <c r="G36" s="76"/>
      <c r="H36" s="76"/>
      <c r="I36" s="100"/>
      <c r="J36" s="284"/>
      <c r="K36" s="100"/>
      <c r="L36" s="284"/>
    </row>
    <row r="37" spans="1:12">
      <c r="A37" s="880" t="s">
        <v>2383</v>
      </c>
      <c r="B37" s="76"/>
      <c r="C37" s="76"/>
      <c r="D37" s="76"/>
      <c r="E37" s="328"/>
      <c r="F37" s="76"/>
      <c r="G37" s="76"/>
      <c r="H37" s="76"/>
      <c r="I37" s="100"/>
      <c r="J37" s="284"/>
      <c r="K37" s="100"/>
      <c r="L37" s="284"/>
    </row>
    <row r="38" spans="1:12">
      <c r="A38" s="880" t="s">
        <v>2384</v>
      </c>
      <c r="B38" s="511"/>
      <c r="C38" s="76"/>
      <c r="D38" s="76"/>
      <c r="E38" s="96"/>
      <c r="F38" s="76"/>
      <c r="G38" s="76"/>
      <c r="H38" s="76"/>
      <c r="I38" s="100"/>
      <c r="J38" s="284"/>
      <c r="K38" s="100"/>
      <c r="L38" s="284"/>
    </row>
    <row r="39" spans="1:12">
      <c r="A39" s="880" t="s">
        <v>2385</v>
      </c>
      <c r="B39" s="76"/>
      <c r="C39" s="76"/>
      <c r="D39" s="76"/>
      <c r="E39" s="96"/>
      <c r="F39" s="76"/>
      <c r="G39" s="76"/>
      <c r="H39" s="76"/>
      <c r="I39" s="100"/>
      <c r="J39" s="284"/>
      <c r="K39" s="100"/>
      <c r="L39" s="284"/>
    </row>
    <row r="40" spans="1:12">
      <c r="A40" s="880" t="s">
        <v>2386</v>
      </c>
      <c r="B40" s="511"/>
      <c r="C40" s="76"/>
      <c r="D40" s="76"/>
      <c r="E40" s="96"/>
      <c r="F40" s="76"/>
      <c r="G40" s="76"/>
      <c r="H40" s="76"/>
      <c r="I40" s="100"/>
      <c r="J40" s="284"/>
      <c r="K40" s="100"/>
      <c r="L40" s="284"/>
    </row>
    <row r="41" spans="1:12">
      <c r="A41" s="880" t="s">
        <v>2387</v>
      </c>
      <c r="B41" s="76"/>
      <c r="C41" s="76"/>
      <c r="D41" s="76"/>
      <c r="E41" s="96"/>
      <c r="F41" s="76"/>
      <c r="G41" s="76"/>
      <c r="H41" s="76"/>
      <c r="I41" s="100"/>
      <c r="J41" s="284"/>
      <c r="K41" s="100"/>
      <c r="L41" s="284"/>
    </row>
    <row r="42" spans="1:12">
      <c r="A42" s="880" t="s">
        <v>2388</v>
      </c>
      <c r="B42" s="76"/>
      <c r="C42" s="76"/>
      <c r="D42" s="76"/>
      <c r="E42" s="96"/>
      <c r="F42" s="76"/>
      <c r="G42" s="76"/>
      <c r="H42" s="76"/>
      <c r="I42" s="100"/>
      <c r="J42" s="284"/>
      <c r="K42" s="100"/>
      <c r="L42" s="284"/>
    </row>
    <row r="43" spans="1:12">
      <c r="A43" s="880" t="s">
        <v>2389</v>
      </c>
      <c r="B43" s="76"/>
      <c r="C43" s="76"/>
      <c r="D43" s="76"/>
      <c r="E43" s="96"/>
      <c r="F43" s="76"/>
      <c r="G43" s="76"/>
      <c r="H43" s="76"/>
      <c r="I43" s="100"/>
      <c r="J43" s="284"/>
      <c r="K43" s="100"/>
      <c r="L43" s="284"/>
    </row>
    <row r="44" spans="1:12">
      <c r="A44" s="880" t="s">
        <v>2390</v>
      </c>
      <c r="B44" s="76"/>
      <c r="C44" s="76"/>
      <c r="D44" s="76"/>
      <c r="E44" s="328"/>
      <c r="F44" s="76"/>
      <c r="G44" s="76"/>
      <c r="H44" s="76"/>
      <c r="I44" s="100"/>
      <c r="J44" s="284"/>
      <c r="K44" s="100"/>
      <c r="L44" s="284"/>
    </row>
    <row r="45" spans="1:12">
      <c r="A45" s="880" t="s">
        <v>2391</v>
      </c>
      <c r="B45" s="511"/>
      <c r="C45" s="76"/>
      <c r="D45" s="76"/>
      <c r="E45" s="328"/>
      <c r="F45" s="76"/>
      <c r="G45" s="76"/>
      <c r="H45" s="76"/>
      <c r="I45" s="100"/>
      <c r="J45" s="284"/>
      <c r="K45" s="100"/>
      <c r="L45" s="284"/>
    </row>
    <row r="46" spans="1:12">
      <c r="A46" s="880" t="s">
        <v>2392</v>
      </c>
      <c r="B46" s="511"/>
      <c r="C46" s="76"/>
      <c r="D46" s="76"/>
      <c r="E46" s="328"/>
      <c r="F46" s="76"/>
      <c r="G46" s="76"/>
      <c r="H46" s="76"/>
      <c r="I46" s="100"/>
      <c r="J46" s="284"/>
      <c r="K46" s="100"/>
      <c r="L46" s="284"/>
    </row>
    <row r="47" spans="1:12">
      <c r="A47" s="880" t="s">
        <v>2393</v>
      </c>
      <c r="B47" s="511"/>
      <c r="C47" s="76"/>
      <c r="D47" s="76"/>
      <c r="E47" s="328"/>
      <c r="F47" s="76"/>
      <c r="G47" s="76"/>
      <c r="H47" s="76"/>
      <c r="I47" s="100"/>
      <c r="J47" s="284"/>
      <c r="K47" s="100"/>
      <c r="L47" s="284"/>
    </row>
    <row r="48" spans="1:12">
      <c r="A48" s="880" t="s">
        <v>2394</v>
      </c>
      <c r="B48" s="511"/>
      <c r="C48" s="76"/>
      <c r="D48" s="76"/>
      <c r="E48" s="328"/>
      <c r="F48" s="76"/>
      <c r="G48" s="76"/>
      <c r="H48" s="76"/>
      <c r="I48" s="100"/>
      <c r="J48" s="284"/>
      <c r="K48" s="100"/>
      <c r="L48" s="284"/>
    </row>
    <row r="49" spans="1:12">
      <c r="A49" s="880" t="s">
        <v>2395</v>
      </c>
      <c r="B49" s="511"/>
      <c r="C49" s="76"/>
      <c r="D49" s="76"/>
      <c r="E49" s="328"/>
      <c r="F49" s="76"/>
      <c r="G49" s="76"/>
      <c r="H49" s="76"/>
      <c r="I49" s="100"/>
      <c r="J49" s="284"/>
      <c r="K49" s="100"/>
      <c r="L49" s="284"/>
    </row>
    <row r="50" spans="1:12">
      <c r="A50" s="880" t="s">
        <v>2396</v>
      </c>
      <c r="B50" s="511"/>
      <c r="C50" s="76"/>
      <c r="D50" s="76"/>
      <c r="E50" s="328"/>
      <c r="F50" s="76"/>
      <c r="G50" s="76"/>
      <c r="H50" s="76"/>
      <c r="I50" s="100"/>
      <c r="J50" s="284"/>
      <c r="K50" s="100"/>
      <c r="L50" s="284"/>
    </row>
    <row r="51" spans="1:12">
      <c r="A51" s="880" t="s">
        <v>2361</v>
      </c>
      <c r="B51" s="76"/>
      <c r="C51" s="76"/>
      <c r="D51" s="76"/>
      <c r="E51" s="96"/>
      <c r="F51" s="76"/>
      <c r="G51" s="76"/>
      <c r="H51" s="76"/>
      <c r="I51" s="100"/>
      <c r="J51" s="284"/>
      <c r="K51" s="100"/>
      <c r="L51" s="284"/>
    </row>
    <row r="52" spans="1:12" ht="13.5" customHeight="1">
      <c r="A52" s="880" t="s">
        <v>2362</v>
      </c>
      <c r="B52" s="76"/>
      <c r="C52" s="76"/>
      <c r="D52" s="76"/>
      <c r="E52" s="96"/>
      <c r="F52" s="76"/>
      <c r="G52" s="76"/>
      <c r="H52" s="76"/>
      <c r="I52" s="100"/>
      <c r="J52" s="284"/>
      <c r="K52" s="100"/>
      <c r="L52" s="284"/>
    </row>
    <row r="53" spans="1:12">
      <c r="A53" s="1326" t="s">
        <v>2363</v>
      </c>
      <c r="B53" s="284"/>
      <c r="C53" s="284"/>
      <c r="D53" s="284"/>
      <c r="E53" s="82"/>
      <c r="F53" s="435"/>
      <c r="G53" s="435"/>
      <c r="H53" s="284"/>
      <c r="I53" s="84"/>
      <c r="J53" s="284"/>
      <c r="K53" s="84"/>
      <c r="L53" s="284"/>
    </row>
    <row r="55" spans="1:12">
      <c r="A55" s="17" t="s">
        <v>1792</v>
      </c>
      <c r="B55" s="17"/>
    </row>
    <row r="56" spans="1:12">
      <c r="A56" s="880" t="s">
        <v>2398</v>
      </c>
      <c r="B56" s="371"/>
      <c r="C56" s="76"/>
      <c r="D56" s="76"/>
      <c r="E56" s="328"/>
      <c r="F56" s="76"/>
      <c r="G56" s="76"/>
      <c r="H56" s="76"/>
      <c r="I56" s="100"/>
      <c r="J56" s="284"/>
      <c r="K56" s="100"/>
      <c r="L56" s="284"/>
    </row>
    <row r="57" spans="1:12">
      <c r="A57" s="880" t="s">
        <v>2379</v>
      </c>
      <c r="B57" s="371"/>
      <c r="C57" s="76"/>
      <c r="D57" s="76"/>
      <c r="E57" s="328"/>
      <c r="F57" s="76"/>
      <c r="G57" s="76"/>
      <c r="H57" s="76"/>
      <c r="I57" s="100"/>
      <c r="J57" s="284"/>
      <c r="K57" s="100"/>
      <c r="L57" s="284"/>
    </row>
    <row r="58" spans="1:12">
      <c r="A58" s="880" t="s">
        <v>2380</v>
      </c>
      <c r="B58" s="371"/>
      <c r="C58" s="409"/>
      <c r="D58" s="409"/>
      <c r="E58" s="509"/>
      <c r="F58" s="409"/>
      <c r="G58" s="409"/>
      <c r="H58" s="409"/>
      <c r="I58" s="506"/>
      <c r="J58" s="411"/>
      <c r="K58" s="506"/>
      <c r="L58" s="411"/>
    </row>
    <row r="59" spans="1:12">
      <c r="A59" s="880" t="s">
        <v>2381</v>
      </c>
      <c r="B59" s="371"/>
      <c r="C59" s="76"/>
      <c r="D59" s="76"/>
      <c r="E59" s="328"/>
      <c r="F59" s="76"/>
      <c r="G59" s="76"/>
      <c r="H59" s="76"/>
      <c r="I59" s="100"/>
      <c r="J59" s="284"/>
      <c r="K59" s="100"/>
      <c r="L59" s="284"/>
    </row>
    <row r="60" spans="1:12">
      <c r="A60" s="880" t="s">
        <v>2382</v>
      </c>
      <c r="B60" s="371"/>
      <c r="C60" s="76"/>
      <c r="D60" s="76"/>
      <c r="E60" s="328"/>
      <c r="F60" s="76"/>
      <c r="G60" s="76"/>
      <c r="H60" s="76"/>
      <c r="I60" s="100"/>
      <c r="J60" s="284"/>
      <c r="K60" s="100"/>
      <c r="L60" s="284"/>
    </row>
    <row r="61" spans="1:12">
      <c r="A61" s="880" t="s">
        <v>2383</v>
      </c>
      <c r="B61" s="371"/>
      <c r="C61" s="76"/>
      <c r="D61" s="76"/>
      <c r="E61" s="328"/>
      <c r="F61" s="76"/>
      <c r="G61" s="76"/>
      <c r="H61" s="76"/>
      <c r="I61" s="100"/>
      <c r="J61" s="284"/>
      <c r="K61" s="100"/>
      <c r="L61" s="284"/>
    </row>
    <row r="62" spans="1:12">
      <c r="A62" s="880" t="s">
        <v>2384</v>
      </c>
      <c r="B62" s="371"/>
      <c r="C62" s="76"/>
      <c r="D62" s="76"/>
      <c r="E62" s="96"/>
      <c r="F62" s="76"/>
      <c r="G62" s="76"/>
      <c r="H62" s="76"/>
      <c r="I62" s="100"/>
      <c r="J62" s="284"/>
      <c r="K62" s="100"/>
      <c r="L62" s="284"/>
    </row>
    <row r="63" spans="1:12">
      <c r="A63" s="880" t="s">
        <v>2385</v>
      </c>
      <c r="B63" s="371"/>
      <c r="C63" s="76"/>
      <c r="D63" s="76"/>
      <c r="E63" s="96"/>
      <c r="F63" s="76"/>
      <c r="G63" s="76"/>
      <c r="H63" s="76"/>
      <c r="I63" s="100"/>
      <c r="J63" s="284"/>
      <c r="K63" s="100"/>
      <c r="L63" s="284"/>
    </row>
    <row r="64" spans="1:12">
      <c r="A64" s="880" t="s">
        <v>2386</v>
      </c>
      <c r="B64" s="371"/>
      <c r="C64" s="76"/>
      <c r="D64" s="76"/>
      <c r="E64" s="96"/>
      <c r="F64" s="76"/>
      <c r="G64" s="76"/>
      <c r="H64" s="76"/>
      <c r="I64" s="100"/>
      <c r="J64" s="284"/>
      <c r="K64" s="100"/>
      <c r="L64" s="284"/>
    </row>
    <row r="65" spans="1:12">
      <c r="A65" s="880" t="s">
        <v>2387</v>
      </c>
      <c r="B65" s="371"/>
      <c r="C65" s="76"/>
      <c r="D65" s="76"/>
      <c r="E65" s="96"/>
      <c r="F65" s="76"/>
      <c r="G65" s="76"/>
      <c r="H65" s="76"/>
      <c r="I65" s="100"/>
      <c r="J65" s="284"/>
      <c r="K65" s="100"/>
      <c r="L65" s="284"/>
    </row>
    <row r="66" spans="1:12">
      <c r="A66" s="880" t="s">
        <v>2388</v>
      </c>
      <c r="B66" s="371"/>
      <c r="C66" s="76"/>
      <c r="D66" s="76"/>
      <c r="E66" s="96"/>
      <c r="F66" s="76"/>
      <c r="G66" s="76"/>
      <c r="H66" s="76"/>
      <c r="I66" s="100"/>
      <c r="J66" s="284"/>
      <c r="K66" s="100"/>
      <c r="L66" s="284"/>
    </row>
    <row r="67" spans="1:12">
      <c r="A67" s="880" t="s">
        <v>2389</v>
      </c>
      <c r="B67" s="371"/>
      <c r="C67" s="76"/>
      <c r="D67" s="76"/>
      <c r="E67" s="96"/>
      <c r="F67" s="76"/>
      <c r="G67" s="76"/>
      <c r="H67" s="76"/>
      <c r="I67" s="100"/>
      <c r="J67" s="284"/>
      <c r="K67" s="100"/>
      <c r="L67" s="284"/>
    </row>
    <row r="68" spans="1:12">
      <c r="A68" s="880" t="s">
        <v>2390</v>
      </c>
      <c r="B68" s="371"/>
      <c r="C68" s="76"/>
      <c r="D68" s="76"/>
      <c r="E68" s="328"/>
      <c r="F68" s="76"/>
      <c r="G68" s="76"/>
      <c r="H68" s="76"/>
      <c r="I68" s="100"/>
      <c r="J68" s="284"/>
      <c r="K68" s="100"/>
      <c r="L68" s="284"/>
    </row>
    <row r="69" spans="1:12">
      <c r="A69" s="880" t="s">
        <v>2391</v>
      </c>
      <c r="B69" s="371"/>
      <c r="C69" s="76"/>
      <c r="D69" s="76"/>
      <c r="E69" s="328"/>
      <c r="F69" s="76"/>
      <c r="G69" s="76"/>
      <c r="H69" s="76"/>
      <c r="I69" s="100"/>
      <c r="J69" s="284"/>
      <c r="K69" s="100"/>
      <c r="L69" s="284"/>
    </row>
    <row r="70" spans="1:12">
      <c r="A70" s="880" t="s">
        <v>2392</v>
      </c>
      <c r="B70" s="371"/>
      <c r="C70" s="76"/>
      <c r="D70" s="76"/>
      <c r="E70" s="328"/>
      <c r="F70" s="76"/>
      <c r="G70" s="76"/>
      <c r="H70" s="76"/>
      <c r="I70" s="100"/>
      <c r="J70" s="284"/>
      <c r="K70" s="100"/>
      <c r="L70" s="284"/>
    </row>
    <row r="71" spans="1:12" ht="12" customHeight="1">
      <c r="A71" s="880" t="s">
        <v>2393</v>
      </c>
      <c r="B71" s="371"/>
      <c r="C71" s="76"/>
      <c r="D71" s="76"/>
      <c r="E71" s="328"/>
      <c r="F71" s="76"/>
      <c r="G71" s="76"/>
      <c r="H71" s="76"/>
      <c r="I71" s="100"/>
      <c r="J71" s="284"/>
      <c r="K71" s="100"/>
      <c r="L71" s="284"/>
    </row>
    <row r="72" spans="1:12">
      <c r="A72" s="880" t="s">
        <v>2394</v>
      </c>
      <c r="B72" s="371"/>
      <c r="C72" s="76"/>
      <c r="D72" s="76"/>
      <c r="E72" s="328"/>
      <c r="F72" s="76"/>
      <c r="G72" s="76"/>
      <c r="H72" s="76"/>
      <c r="I72" s="100"/>
      <c r="J72" s="284"/>
      <c r="K72" s="100"/>
      <c r="L72" s="284"/>
    </row>
    <row r="73" spans="1:12">
      <c r="A73" s="880" t="s">
        <v>2395</v>
      </c>
      <c r="B73" s="371"/>
      <c r="C73" s="76"/>
      <c r="D73" s="76"/>
      <c r="E73" s="328"/>
      <c r="F73" s="76"/>
      <c r="G73" s="76"/>
      <c r="H73" s="76"/>
      <c r="I73" s="100"/>
      <c r="J73" s="284"/>
      <c r="K73" s="100"/>
      <c r="L73" s="284"/>
    </row>
    <row r="74" spans="1:12">
      <c r="A74" s="880" t="s">
        <v>2396</v>
      </c>
      <c r="B74" s="371"/>
      <c r="C74" s="76"/>
      <c r="D74" s="76"/>
      <c r="E74" s="328"/>
      <c r="F74" s="76"/>
      <c r="G74" s="76"/>
      <c r="H74" s="76"/>
      <c r="I74" s="100"/>
      <c r="J74" s="284"/>
      <c r="K74" s="100"/>
      <c r="L74" s="284"/>
    </row>
    <row r="75" spans="1:12">
      <c r="A75" s="880" t="s">
        <v>2361</v>
      </c>
      <c r="B75" s="371"/>
      <c r="C75" s="76"/>
      <c r="D75" s="76"/>
      <c r="E75" s="96"/>
      <c r="F75" s="76"/>
      <c r="G75" s="76"/>
      <c r="H75" s="76"/>
      <c r="I75" s="100"/>
      <c r="J75" s="284"/>
      <c r="K75" s="100"/>
      <c r="L75" s="284"/>
    </row>
    <row r="76" spans="1:12">
      <c r="A76" s="880" t="s">
        <v>2362</v>
      </c>
      <c r="B76" s="371"/>
      <c r="C76" s="76"/>
      <c r="D76" s="76"/>
      <c r="E76" s="96"/>
      <c r="F76" s="76"/>
      <c r="G76" s="76"/>
      <c r="H76" s="76"/>
      <c r="I76" s="100"/>
      <c r="J76" s="284"/>
      <c r="K76" s="100"/>
      <c r="L76" s="284"/>
    </row>
    <row r="77" spans="1:12">
      <c r="A77" s="1326" t="s">
        <v>2363</v>
      </c>
      <c r="B77" s="530"/>
      <c r="C77" s="284"/>
      <c r="D77" s="284"/>
      <c r="E77" s="82"/>
      <c r="F77" s="435"/>
      <c r="G77" s="435"/>
      <c r="H77" s="284"/>
      <c r="I77" s="84"/>
      <c r="J77" s="284"/>
      <c r="K77" s="84"/>
      <c r="L77" s="284"/>
    </row>
    <row r="79" spans="1:12">
      <c r="A79" s="17" t="s">
        <v>1793</v>
      </c>
      <c r="B79" s="17"/>
    </row>
    <row r="80" spans="1:12">
      <c r="A80" s="880" t="s">
        <v>2379</v>
      </c>
      <c r="B80" s="76"/>
      <c r="C80" s="76"/>
      <c r="D80" s="76"/>
      <c r="E80" s="328"/>
      <c r="F80" s="76"/>
      <c r="G80" s="76"/>
      <c r="H80" s="76"/>
      <c r="I80" s="100"/>
      <c r="J80" s="284"/>
      <c r="K80" s="100"/>
      <c r="L80" s="284"/>
    </row>
    <row r="81" spans="1:12">
      <c r="A81" s="880" t="s">
        <v>2380</v>
      </c>
      <c r="B81" s="512"/>
      <c r="C81" s="409"/>
      <c r="D81" s="409"/>
      <c r="E81" s="509"/>
      <c r="F81" s="409"/>
      <c r="G81" s="409"/>
      <c r="H81" s="409"/>
      <c r="I81" s="506"/>
      <c r="J81" s="411"/>
      <c r="K81" s="506"/>
      <c r="L81" s="411"/>
    </row>
    <row r="82" spans="1:12">
      <c r="A82" s="880" t="s">
        <v>2381</v>
      </c>
      <c r="B82" s="76"/>
      <c r="C82" s="76"/>
      <c r="D82" s="76"/>
      <c r="E82" s="328"/>
      <c r="F82" s="76"/>
      <c r="G82" s="76"/>
      <c r="H82" s="76"/>
      <c r="I82" s="100"/>
      <c r="J82" s="284"/>
      <c r="K82" s="100"/>
      <c r="L82" s="284"/>
    </row>
    <row r="83" spans="1:12">
      <c r="A83" s="880" t="s">
        <v>2382</v>
      </c>
      <c r="B83" s="76"/>
      <c r="C83" s="76"/>
      <c r="D83" s="76"/>
      <c r="E83" s="328"/>
      <c r="F83" s="76"/>
      <c r="G83" s="76"/>
      <c r="H83" s="76"/>
      <c r="I83" s="100"/>
      <c r="J83" s="284"/>
      <c r="K83" s="100"/>
      <c r="L83" s="284"/>
    </row>
    <row r="84" spans="1:12">
      <c r="A84" s="880" t="s">
        <v>2383</v>
      </c>
      <c r="B84" s="76"/>
      <c r="C84" s="76"/>
      <c r="D84" s="76"/>
      <c r="E84" s="328"/>
      <c r="F84" s="76"/>
      <c r="G84" s="76"/>
      <c r="H84" s="76"/>
      <c r="I84" s="100"/>
      <c r="J84" s="284"/>
      <c r="K84" s="100"/>
      <c r="L84" s="284"/>
    </row>
    <row r="85" spans="1:12">
      <c r="A85" s="880" t="s">
        <v>2384</v>
      </c>
      <c r="B85" s="76"/>
      <c r="C85" s="76"/>
      <c r="D85" s="76"/>
      <c r="E85" s="96"/>
      <c r="F85" s="76"/>
      <c r="G85" s="76"/>
      <c r="H85" s="76"/>
      <c r="I85" s="100"/>
      <c r="J85" s="284"/>
      <c r="K85" s="100"/>
      <c r="L85" s="284"/>
    </row>
    <row r="86" spans="1:12">
      <c r="A86" s="880" t="s">
        <v>2385</v>
      </c>
      <c r="B86" s="511"/>
      <c r="C86" s="76"/>
      <c r="D86" s="76"/>
      <c r="E86" s="96"/>
      <c r="F86" s="76"/>
      <c r="G86" s="76"/>
      <c r="H86" s="76"/>
      <c r="I86" s="100"/>
      <c r="J86" s="284"/>
      <c r="K86" s="100"/>
      <c r="L86" s="284"/>
    </row>
    <row r="87" spans="1:12">
      <c r="A87" s="880" t="s">
        <v>2386</v>
      </c>
      <c r="B87" s="511"/>
      <c r="C87" s="76"/>
      <c r="D87" s="76"/>
      <c r="E87" s="96"/>
      <c r="F87" s="76"/>
      <c r="G87" s="76"/>
      <c r="H87" s="76"/>
      <c r="I87" s="100"/>
      <c r="J87" s="284"/>
      <c r="K87" s="100"/>
      <c r="L87" s="284"/>
    </row>
    <row r="88" spans="1:12">
      <c r="A88" s="880" t="s">
        <v>2387</v>
      </c>
      <c r="B88" s="511"/>
      <c r="C88" s="76"/>
      <c r="D88" s="76"/>
      <c r="E88" s="96"/>
      <c r="F88" s="76"/>
      <c r="G88" s="76"/>
      <c r="H88" s="76"/>
      <c r="I88" s="100"/>
      <c r="J88" s="284"/>
      <c r="K88" s="100"/>
      <c r="L88" s="284"/>
    </row>
    <row r="89" spans="1:12">
      <c r="A89" s="880" t="s">
        <v>2388</v>
      </c>
      <c r="B89" s="511"/>
      <c r="C89" s="76"/>
      <c r="D89" s="76"/>
      <c r="E89" s="96"/>
      <c r="F89" s="76"/>
      <c r="G89" s="76"/>
      <c r="H89" s="76"/>
      <c r="I89" s="100"/>
      <c r="J89" s="284"/>
      <c r="K89" s="100"/>
      <c r="L89" s="284"/>
    </row>
    <row r="90" spans="1:12">
      <c r="A90" s="880" t="s">
        <v>2389</v>
      </c>
      <c r="B90" s="511"/>
      <c r="C90" s="76"/>
      <c r="D90" s="76"/>
      <c r="E90" s="96"/>
      <c r="F90" s="76"/>
      <c r="G90" s="76"/>
      <c r="H90" s="76"/>
      <c r="I90" s="100"/>
      <c r="J90" s="284"/>
      <c r="K90" s="100"/>
      <c r="L90" s="284"/>
    </row>
    <row r="91" spans="1:12">
      <c r="A91" s="880" t="s">
        <v>2390</v>
      </c>
      <c r="B91" s="511"/>
      <c r="C91" s="76"/>
      <c r="D91" s="76"/>
      <c r="E91" s="328"/>
      <c r="F91" s="76"/>
      <c r="G91" s="76"/>
      <c r="H91" s="76"/>
      <c r="I91" s="100"/>
      <c r="J91" s="284"/>
      <c r="K91" s="100"/>
      <c r="L91" s="284"/>
    </row>
    <row r="92" spans="1:12">
      <c r="A92" s="880" t="s">
        <v>2391</v>
      </c>
      <c r="B92" s="511"/>
      <c r="C92" s="76"/>
      <c r="D92" s="76"/>
      <c r="E92" s="328"/>
      <c r="F92" s="76"/>
      <c r="G92" s="76"/>
      <c r="H92" s="76"/>
      <c r="I92" s="100"/>
      <c r="J92" s="284"/>
      <c r="K92" s="100"/>
      <c r="L92" s="284"/>
    </row>
    <row r="93" spans="1:12">
      <c r="A93" s="880" t="s">
        <v>2392</v>
      </c>
      <c r="B93" s="511"/>
      <c r="C93" s="76"/>
      <c r="D93" s="76"/>
      <c r="E93" s="328"/>
      <c r="F93" s="76"/>
      <c r="G93" s="76"/>
      <c r="H93" s="76"/>
      <c r="I93" s="100"/>
      <c r="J93" s="284"/>
      <c r="K93" s="100"/>
      <c r="L93" s="284"/>
    </row>
    <row r="94" spans="1:12" ht="13.5" customHeight="1">
      <c r="A94" s="880" t="s">
        <v>2393</v>
      </c>
      <c r="B94" s="511"/>
      <c r="C94" s="76"/>
      <c r="D94" s="76"/>
      <c r="E94" s="328"/>
      <c r="F94" s="76"/>
      <c r="G94" s="76"/>
      <c r="H94" s="76"/>
      <c r="I94" s="100"/>
      <c r="J94" s="284"/>
      <c r="K94" s="100"/>
      <c r="L94" s="284"/>
    </row>
    <row r="95" spans="1:12">
      <c r="A95" s="880" t="s">
        <v>2394</v>
      </c>
      <c r="B95" s="511"/>
      <c r="C95" s="76"/>
      <c r="D95" s="76"/>
      <c r="E95" s="328"/>
      <c r="F95" s="76"/>
      <c r="G95" s="76"/>
      <c r="H95" s="76"/>
      <c r="I95" s="100"/>
      <c r="J95" s="284"/>
      <c r="K95" s="100"/>
      <c r="L95" s="284"/>
    </row>
    <row r="96" spans="1:12">
      <c r="A96" s="880" t="s">
        <v>2395</v>
      </c>
      <c r="B96" s="511"/>
      <c r="C96" s="76"/>
      <c r="D96" s="76"/>
      <c r="E96" s="328"/>
      <c r="F96" s="76"/>
      <c r="G96" s="76"/>
      <c r="H96" s="76"/>
      <c r="I96" s="100"/>
      <c r="J96" s="284"/>
      <c r="K96" s="100"/>
      <c r="L96" s="284"/>
    </row>
    <row r="97" spans="1:12">
      <c r="A97" s="880" t="s">
        <v>2396</v>
      </c>
      <c r="B97" s="511"/>
      <c r="C97" s="76"/>
      <c r="D97" s="76"/>
      <c r="E97" s="328"/>
      <c r="F97" s="76"/>
      <c r="G97" s="76"/>
      <c r="H97" s="76"/>
      <c r="I97" s="100"/>
      <c r="J97" s="284"/>
      <c r="K97" s="100"/>
      <c r="L97" s="284"/>
    </row>
    <row r="98" spans="1:12">
      <c r="A98" s="880" t="s">
        <v>2361</v>
      </c>
      <c r="B98" s="76"/>
      <c r="C98" s="76"/>
      <c r="D98" s="76"/>
      <c r="E98" s="96"/>
      <c r="F98" s="76"/>
      <c r="G98" s="76"/>
      <c r="H98" s="76"/>
      <c r="I98" s="100"/>
      <c r="J98" s="284"/>
      <c r="K98" s="100"/>
      <c r="L98" s="284"/>
    </row>
    <row r="99" spans="1:12">
      <c r="A99" s="880" t="s">
        <v>2362</v>
      </c>
      <c r="B99" s="76"/>
      <c r="C99" s="76"/>
      <c r="D99" s="76"/>
      <c r="E99" s="96"/>
      <c r="F99" s="76"/>
      <c r="G99" s="76"/>
      <c r="H99" s="76"/>
      <c r="I99" s="100"/>
      <c r="J99" s="284"/>
      <c r="K99" s="100"/>
      <c r="L99" s="284"/>
    </row>
    <row r="100" spans="1:12">
      <c r="A100" s="1326" t="s">
        <v>2363</v>
      </c>
      <c r="B100" s="284"/>
      <c r="C100" s="284"/>
      <c r="D100" s="284"/>
      <c r="E100" s="82"/>
      <c r="F100" s="435"/>
      <c r="G100" s="435"/>
      <c r="H100" s="284"/>
      <c r="I100" s="84"/>
      <c r="J100" s="284"/>
      <c r="K100" s="84"/>
      <c r="L100" s="284"/>
    </row>
    <row r="102" spans="1:12">
      <c r="A102" s="17" t="s">
        <v>1794</v>
      </c>
      <c r="B102" s="17"/>
    </row>
    <row r="103" spans="1:12">
      <c r="A103" s="880" t="s">
        <v>2379</v>
      </c>
      <c r="B103" s="76"/>
      <c r="C103" s="76"/>
      <c r="D103" s="76"/>
      <c r="E103" s="328"/>
      <c r="F103" s="76"/>
      <c r="G103" s="76"/>
      <c r="H103" s="76"/>
      <c r="I103" s="100"/>
      <c r="J103" s="284"/>
      <c r="K103" s="100"/>
      <c r="L103" s="284"/>
    </row>
    <row r="104" spans="1:12">
      <c r="A104" s="880" t="s">
        <v>2380</v>
      </c>
      <c r="B104" s="512"/>
      <c r="C104" s="409"/>
      <c r="D104" s="409"/>
      <c r="E104" s="509"/>
      <c r="F104" s="409"/>
      <c r="G104" s="409"/>
      <c r="H104" s="409"/>
      <c r="I104" s="506"/>
      <c r="J104" s="411"/>
      <c r="K104" s="506"/>
      <c r="L104" s="411"/>
    </row>
    <row r="105" spans="1:12">
      <c r="A105" s="880" t="s">
        <v>2381</v>
      </c>
      <c r="B105" s="76"/>
      <c r="C105" s="76"/>
      <c r="D105" s="76"/>
      <c r="E105" s="328"/>
      <c r="F105" s="76"/>
      <c r="G105" s="76"/>
      <c r="H105" s="76"/>
      <c r="I105" s="100"/>
      <c r="J105" s="284"/>
      <c r="K105" s="100"/>
      <c r="L105" s="284"/>
    </row>
    <row r="106" spans="1:12">
      <c r="A106" s="880" t="s">
        <v>2382</v>
      </c>
      <c r="B106" s="76"/>
      <c r="C106" s="76"/>
      <c r="D106" s="76"/>
      <c r="E106" s="328"/>
      <c r="F106" s="76"/>
      <c r="G106" s="76"/>
      <c r="H106" s="76"/>
      <c r="I106" s="100"/>
      <c r="J106" s="284"/>
      <c r="K106" s="100"/>
      <c r="L106" s="284"/>
    </row>
    <row r="107" spans="1:12">
      <c r="A107" s="880" t="s">
        <v>2383</v>
      </c>
      <c r="B107" s="76"/>
      <c r="C107" s="76"/>
      <c r="D107" s="76"/>
      <c r="E107" s="328"/>
      <c r="F107" s="76"/>
      <c r="G107" s="76"/>
      <c r="H107" s="76"/>
      <c r="I107" s="100"/>
      <c r="J107" s="284"/>
      <c r="K107" s="100"/>
      <c r="L107" s="284"/>
    </row>
    <row r="108" spans="1:12">
      <c r="A108" s="880" t="s">
        <v>2384</v>
      </c>
      <c r="B108" s="76"/>
      <c r="C108" s="76"/>
      <c r="D108" s="76"/>
      <c r="E108" s="96"/>
      <c r="F108" s="76"/>
      <c r="G108" s="76"/>
      <c r="H108" s="76"/>
      <c r="I108" s="100"/>
      <c r="J108" s="284"/>
      <c r="K108" s="100"/>
      <c r="L108" s="284"/>
    </row>
    <row r="109" spans="1:12">
      <c r="A109" s="880" t="s">
        <v>2385</v>
      </c>
      <c r="B109" s="511"/>
      <c r="C109" s="76"/>
      <c r="D109" s="76"/>
      <c r="E109" s="96"/>
      <c r="F109" s="76"/>
      <c r="G109" s="76"/>
      <c r="H109" s="76"/>
      <c r="I109" s="100"/>
      <c r="J109" s="284"/>
      <c r="K109" s="100"/>
      <c r="L109" s="284"/>
    </row>
    <row r="110" spans="1:12">
      <c r="A110" s="880" t="s">
        <v>2386</v>
      </c>
      <c r="B110" s="511"/>
      <c r="C110" s="76"/>
      <c r="D110" s="76"/>
      <c r="E110" s="96"/>
      <c r="F110" s="76"/>
      <c r="G110" s="76"/>
      <c r="H110" s="76"/>
      <c r="I110" s="100"/>
      <c r="J110" s="284"/>
      <c r="K110" s="100"/>
      <c r="L110" s="284"/>
    </row>
    <row r="111" spans="1:12">
      <c r="A111" s="880" t="s">
        <v>2387</v>
      </c>
      <c r="B111" s="511"/>
      <c r="C111" s="76"/>
      <c r="D111" s="76"/>
      <c r="E111" s="96"/>
      <c r="F111" s="76"/>
      <c r="G111" s="76"/>
      <c r="H111" s="76"/>
      <c r="I111" s="100"/>
      <c r="J111" s="284"/>
      <c r="K111" s="100"/>
      <c r="L111" s="284"/>
    </row>
    <row r="112" spans="1:12">
      <c r="A112" s="880" t="s">
        <v>2388</v>
      </c>
      <c r="B112" s="511"/>
      <c r="C112" s="76"/>
      <c r="D112" s="76"/>
      <c r="E112" s="96"/>
      <c r="F112" s="76"/>
      <c r="G112" s="76"/>
      <c r="H112" s="76"/>
      <c r="I112" s="100"/>
      <c r="J112" s="284"/>
      <c r="K112" s="100"/>
      <c r="L112" s="284"/>
    </row>
    <row r="113" spans="1:12">
      <c r="A113" s="880" t="s">
        <v>2389</v>
      </c>
      <c r="B113" s="511"/>
      <c r="C113" s="76"/>
      <c r="D113" s="76"/>
      <c r="E113" s="96"/>
      <c r="F113" s="76"/>
      <c r="G113" s="76"/>
      <c r="H113" s="76"/>
      <c r="I113" s="100"/>
      <c r="J113" s="284"/>
      <c r="K113" s="100"/>
      <c r="L113" s="284"/>
    </row>
    <row r="114" spans="1:12">
      <c r="A114" s="880" t="s">
        <v>2390</v>
      </c>
      <c r="B114" s="511"/>
      <c r="C114" s="76"/>
      <c r="D114" s="76"/>
      <c r="E114" s="328"/>
      <c r="F114" s="76"/>
      <c r="G114" s="76"/>
      <c r="H114" s="76"/>
      <c r="I114" s="100"/>
      <c r="J114" s="284"/>
      <c r="K114" s="100"/>
      <c r="L114" s="284"/>
    </row>
    <row r="115" spans="1:12">
      <c r="A115" s="880" t="s">
        <v>2391</v>
      </c>
      <c r="B115" s="511"/>
      <c r="C115" s="76"/>
      <c r="D115" s="76"/>
      <c r="E115" s="328"/>
      <c r="F115" s="76"/>
      <c r="G115" s="76"/>
      <c r="H115" s="76"/>
      <c r="I115" s="100"/>
      <c r="J115" s="284"/>
      <c r="K115" s="100"/>
      <c r="L115" s="284"/>
    </row>
    <row r="116" spans="1:12">
      <c r="A116" s="880" t="s">
        <v>2392</v>
      </c>
      <c r="B116" s="511"/>
      <c r="C116" s="76"/>
      <c r="D116" s="76"/>
      <c r="E116" s="328"/>
      <c r="F116" s="76"/>
      <c r="G116" s="76"/>
      <c r="H116" s="76"/>
      <c r="I116" s="100"/>
      <c r="J116" s="284"/>
      <c r="K116" s="100"/>
      <c r="L116" s="284"/>
    </row>
    <row r="117" spans="1:12">
      <c r="A117" s="880" t="s">
        <v>2393</v>
      </c>
      <c r="B117" s="511"/>
      <c r="C117" s="76"/>
      <c r="D117" s="76"/>
      <c r="E117" s="328"/>
      <c r="F117" s="76"/>
      <c r="G117" s="76"/>
      <c r="H117" s="76"/>
      <c r="I117" s="100"/>
      <c r="J117" s="284"/>
      <c r="K117" s="100"/>
      <c r="L117" s="284"/>
    </row>
    <row r="118" spans="1:12">
      <c r="A118" s="880" t="s">
        <v>2394</v>
      </c>
      <c r="B118" s="511"/>
      <c r="C118" s="76"/>
      <c r="D118" s="76"/>
      <c r="E118" s="328"/>
      <c r="F118" s="76"/>
      <c r="G118" s="76"/>
      <c r="H118" s="76"/>
      <c r="I118" s="100"/>
      <c r="J118" s="284"/>
      <c r="K118" s="100"/>
      <c r="L118" s="284"/>
    </row>
    <row r="119" spans="1:12">
      <c r="A119" s="880" t="s">
        <v>2395</v>
      </c>
      <c r="B119" s="511"/>
      <c r="C119" s="76"/>
      <c r="D119" s="76"/>
      <c r="E119" s="328"/>
      <c r="F119" s="76"/>
      <c r="G119" s="76"/>
      <c r="H119" s="76"/>
      <c r="I119" s="100"/>
      <c r="J119" s="284"/>
      <c r="K119" s="100"/>
      <c r="L119" s="284"/>
    </row>
    <row r="120" spans="1:12">
      <c r="A120" s="880" t="s">
        <v>2396</v>
      </c>
      <c r="B120" s="511"/>
      <c r="C120" s="76"/>
      <c r="D120" s="76"/>
      <c r="E120" s="328"/>
      <c r="F120" s="76"/>
      <c r="G120" s="76"/>
      <c r="H120" s="76"/>
      <c r="I120" s="100"/>
      <c r="J120" s="284"/>
      <c r="K120" s="100"/>
      <c r="L120" s="284"/>
    </row>
    <row r="121" spans="1:12">
      <c r="A121" s="880" t="s">
        <v>2361</v>
      </c>
      <c r="B121" s="76"/>
      <c r="C121" s="76"/>
      <c r="D121" s="76"/>
      <c r="E121" s="96"/>
      <c r="F121" s="76"/>
      <c r="G121" s="76"/>
      <c r="H121" s="76"/>
      <c r="I121" s="100"/>
      <c r="J121" s="284"/>
      <c r="K121" s="100"/>
      <c r="L121" s="284"/>
    </row>
    <row r="122" spans="1:12">
      <c r="A122" s="880" t="s">
        <v>2362</v>
      </c>
      <c r="B122" s="76"/>
      <c r="C122" s="76"/>
      <c r="D122" s="76"/>
      <c r="E122" s="96"/>
      <c r="F122" s="76"/>
      <c r="G122" s="76"/>
      <c r="H122" s="76"/>
      <c r="I122" s="100"/>
      <c r="J122" s="284"/>
      <c r="K122" s="100"/>
      <c r="L122" s="284"/>
    </row>
    <row r="123" spans="1:12">
      <c r="A123" s="1326" t="s">
        <v>2363</v>
      </c>
      <c r="B123" s="284"/>
      <c r="C123" s="284"/>
      <c r="D123" s="284"/>
      <c r="E123" s="82"/>
      <c r="F123" s="435"/>
      <c r="G123" s="435"/>
      <c r="H123" s="284"/>
      <c r="I123" s="84"/>
      <c r="J123" s="284"/>
      <c r="K123" s="84"/>
      <c r="L123" s="284"/>
    </row>
    <row r="124" spans="1:12">
      <c r="A124" s="2"/>
      <c r="B124" s="81"/>
      <c r="C124" s="81"/>
      <c r="D124" s="81"/>
      <c r="E124" s="82"/>
      <c r="F124" s="83"/>
      <c r="G124" s="83"/>
      <c r="H124" s="81"/>
      <c r="I124" s="84"/>
      <c r="J124" s="81"/>
      <c r="K124" s="84"/>
      <c r="L124" s="81"/>
    </row>
    <row r="125" spans="1:12">
      <c r="A125" s="85" t="s">
        <v>772</v>
      </c>
      <c r="B125" s="81"/>
      <c r="C125" s="284"/>
      <c r="D125" s="284"/>
      <c r="E125" s="82"/>
      <c r="F125" s="83"/>
      <c r="G125" s="83"/>
      <c r="H125" s="81"/>
      <c r="I125" s="84"/>
      <c r="J125" s="81"/>
      <c r="K125" s="84"/>
      <c r="L125" s="284"/>
    </row>
    <row r="126" spans="1:12">
      <c r="A126" s="2"/>
      <c r="B126" s="81"/>
      <c r="C126" s="81"/>
      <c r="D126" s="81"/>
      <c r="E126" s="82"/>
      <c r="F126" s="83"/>
      <c r="G126" s="83"/>
      <c r="H126" s="81"/>
      <c r="I126" s="84"/>
      <c r="J126" s="81"/>
      <c r="K126" s="84"/>
      <c r="L126" s="81"/>
    </row>
    <row r="127" spans="1:12">
      <c r="A127" s="10" t="s">
        <v>2365</v>
      </c>
      <c r="B127" s="10"/>
      <c r="C127" s="10"/>
      <c r="H127" s="86"/>
    </row>
    <row r="128" spans="1:12">
      <c r="A128" s="375"/>
      <c r="H128" s="4"/>
    </row>
    <row r="129" spans="1:8">
      <c r="A129" s="373"/>
      <c r="B129" s="7"/>
      <c r="C129" s="7"/>
      <c r="H129" s="4"/>
    </row>
    <row r="130" spans="1:8">
      <c r="B130" s="7"/>
      <c r="C130" s="7"/>
      <c r="H130" s="4"/>
    </row>
  </sheetData>
  <sheetProtection formatColumns="0" formatRows="0"/>
  <customSheetViews>
    <customSheetView guid="{322AC775-AF01-45AA-8A10-37DBB67FD782}" showPageBreaks="1" printArea="1" view="pageBreakPreview">
      <selection activeCell="G119" sqref="F10:G119"/>
      <rowBreaks count="1" manualBreakCount="1">
        <brk id="52" max="11" man="1"/>
      </rowBreaks>
      <pageMargins left="0" right="0" top="0" bottom="0" header="0" footer="0"/>
      <pageSetup scale="78"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300-000000000000}"/>
    <hyperlink ref="A2:C2" location="'Schedule Listing '!A1" display="Return to Schedule Listing" xr:uid="{00000000-0004-0000-1300-000001000000}"/>
  </hyperlinks>
  <pageMargins left="0.47244094488188981" right="0.35433070866141736" top="0.74803149606299213" bottom="0.51181102362204722" header="0.31496062992125984" footer="0.31496062992125984"/>
  <pageSetup scale="78"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54"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dimension ref="A1:L68"/>
  <sheetViews>
    <sheetView showGridLines="0" zoomScaleNormal="100" zoomScaleSheetLayoutView="100" workbookViewId="0">
      <selection activeCell="B10" sqref="B10:B25"/>
    </sheetView>
  </sheetViews>
  <sheetFormatPr defaultColWidth="9.1015625" defaultRowHeight="12.3"/>
  <cols>
    <col min="1" max="1" width="19.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c r="A1" s="729" t="s">
        <v>2399</v>
      </c>
      <c r="B1" s="445"/>
      <c r="C1" s="445"/>
      <c r="D1" s="499"/>
      <c r="E1" s="499"/>
      <c r="F1" s="499"/>
      <c r="G1" s="499"/>
      <c r="H1" s="319"/>
      <c r="I1" s="319"/>
      <c r="J1" s="319"/>
      <c r="K1" s="319"/>
      <c r="L1" s="500">
        <v>8</v>
      </c>
    </row>
    <row r="2" spans="1:12" ht="15">
      <c r="A2" s="1509" t="s">
        <v>137</v>
      </c>
      <c r="B2" s="1554"/>
      <c r="C2" s="1555"/>
      <c r="D2" s="379"/>
      <c r="E2" s="499"/>
      <c r="F2" s="499"/>
      <c r="G2" s="499"/>
      <c r="H2" s="319"/>
      <c r="I2" s="319"/>
      <c r="J2" s="319"/>
      <c r="K2" s="319"/>
      <c r="L2" s="319"/>
    </row>
    <row r="3" spans="1:12" ht="15.75" customHeight="1">
      <c r="A3" s="525" t="s">
        <v>2400</v>
      </c>
      <c r="B3" s="525"/>
      <c r="C3" s="525"/>
      <c r="D3" s="813"/>
      <c r="E3" s="813"/>
      <c r="F3" s="813"/>
      <c r="G3" s="813"/>
      <c r="H3" s="477"/>
      <c r="I3" s="477"/>
      <c r="J3" s="477"/>
      <c r="K3" s="477"/>
      <c r="L3" s="477"/>
    </row>
    <row r="4" spans="1:12" ht="15">
      <c r="A4" s="754" t="s">
        <v>2341</v>
      </c>
      <c r="B4" s="525"/>
      <c r="C4" s="525"/>
      <c r="D4" s="813"/>
      <c r="E4" s="813"/>
      <c r="F4" s="813"/>
      <c r="G4" s="813"/>
      <c r="H4" s="477"/>
      <c r="I4" s="477"/>
      <c r="J4" s="477"/>
      <c r="K4" s="477"/>
      <c r="L4" s="477"/>
    </row>
    <row r="5" spans="1:12" ht="12.75" customHeight="1">
      <c r="A5" s="729"/>
      <c r="B5" s="729"/>
      <c r="C5" s="729"/>
      <c r="D5" s="813"/>
      <c r="E5" s="813"/>
      <c r="F5" s="813"/>
      <c r="G5" s="813"/>
      <c r="H5" s="477"/>
      <c r="I5" s="477"/>
      <c r="J5" s="477"/>
      <c r="K5" s="477"/>
      <c r="L5" s="477"/>
    </row>
    <row r="6" spans="1:12" ht="25.5" customHeight="1">
      <c r="A6" s="987"/>
      <c r="B6" s="1601" t="s">
        <v>2342</v>
      </c>
      <c r="C6" s="1597"/>
      <c r="D6" s="1598"/>
      <c r="E6" s="988"/>
      <c r="F6" s="1596" t="s">
        <v>2368</v>
      </c>
      <c r="G6" s="1597"/>
      <c r="H6" s="1598"/>
      <c r="I6" s="985"/>
      <c r="J6" s="989"/>
      <c r="K6" s="985"/>
      <c r="L6" s="985"/>
    </row>
    <row r="7" spans="1:12" ht="39"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1609" t="s">
        <v>1790</v>
      </c>
      <c r="B9" s="1609"/>
      <c r="C9" s="1609"/>
      <c r="D9" s="992"/>
      <c r="E9" s="992"/>
      <c r="F9" s="992"/>
      <c r="G9" s="992"/>
      <c r="H9" s="992"/>
      <c r="I9" s="992"/>
      <c r="J9" s="992"/>
      <c r="K9" s="992"/>
      <c r="L9" s="992"/>
    </row>
    <row r="10" spans="1:12">
      <c r="A10" s="880" t="s">
        <v>2356</v>
      </c>
      <c r="B10" s="1327"/>
      <c r="C10" s="409"/>
      <c r="D10" s="409"/>
      <c r="E10" s="509"/>
      <c r="F10" s="409"/>
      <c r="G10" s="409"/>
      <c r="H10" s="409"/>
      <c r="I10" s="506"/>
      <c r="J10" s="411"/>
      <c r="K10" s="506"/>
      <c r="L10" s="411"/>
    </row>
    <row r="11" spans="1:12">
      <c r="A11" s="880" t="s">
        <v>2401</v>
      </c>
      <c r="B11" s="530"/>
      <c r="C11" s="76"/>
      <c r="D11" s="76"/>
      <c r="E11" s="328"/>
      <c r="F11" s="76"/>
      <c r="G11" s="76"/>
      <c r="H11" s="76"/>
      <c r="I11" s="100"/>
      <c r="J11" s="284"/>
      <c r="K11" s="100"/>
      <c r="L11" s="284"/>
    </row>
    <row r="12" spans="1:12" s="319" customFormat="1">
      <c r="A12" s="880" t="s">
        <v>2375</v>
      </c>
      <c r="B12" s="1327"/>
      <c r="C12" s="409"/>
      <c r="D12" s="409"/>
      <c r="E12" s="509"/>
      <c r="F12" s="409"/>
      <c r="G12" s="409"/>
      <c r="H12" s="409"/>
      <c r="I12" s="506"/>
      <c r="J12" s="411"/>
      <c r="K12" s="506"/>
      <c r="L12" s="411"/>
    </row>
    <row r="13" spans="1:12">
      <c r="A13" s="880" t="s">
        <v>2357</v>
      </c>
      <c r="B13" s="1327"/>
      <c r="C13" s="76"/>
      <c r="D13" s="76"/>
      <c r="E13" s="328"/>
      <c r="F13" s="76"/>
      <c r="G13" s="76"/>
      <c r="H13" s="76"/>
      <c r="I13" s="100"/>
      <c r="J13" s="284"/>
      <c r="K13" s="100"/>
      <c r="L13" s="284"/>
    </row>
    <row r="14" spans="1:12">
      <c r="A14" s="880" t="s">
        <v>2358</v>
      </c>
      <c r="B14" s="1327"/>
      <c r="C14" s="76"/>
      <c r="D14" s="76"/>
      <c r="E14" s="328"/>
      <c r="F14" s="76"/>
      <c r="G14" s="76"/>
      <c r="H14" s="76"/>
      <c r="I14" s="100"/>
      <c r="J14" s="284"/>
      <c r="K14" s="100"/>
      <c r="L14" s="284"/>
    </row>
    <row r="15" spans="1:12">
      <c r="A15" s="880" t="s">
        <v>2359</v>
      </c>
      <c r="B15" s="1327"/>
      <c r="C15" s="76"/>
      <c r="D15" s="76"/>
      <c r="E15" s="328"/>
      <c r="F15" s="76"/>
      <c r="G15" s="76"/>
      <c r="H15" s="76"/>
      <c r="I15" s="100"/>
      <c r="J15" s="284"/>
      <c r="K15" s="100"/>
      <c r="L15" s="284"/>
    </row>
    <row r="16" spans="1:12" s="319" customFormat="1">
      <c r="A16" s="880" t="s">
        <v>2402</v>
      </c>
      <c r="B16" s="1327"/>
      <c r="C16" s="409"/>
      <c r="D16" s="409"/>
      <c r="E16" s="509"/>
      <c r="F16" s="409"/>
      <c r="G16" s="409"/>
      <c r="H16" s="409"/>
      <c r="I16" s="506"/>
      <c r="J16" s="411"/>
      <c r="K16" s="506"/>
      <c r="L16" s="411"/>
    </row>
    <row r="17" spans="1:12" s="319" customFormat="1">
      <c r="A17" s="880" t="s">
        <v>2403</v>
      </c>
      <c r="B17" s="1327"/>
      <c r="C17" s="409"/>
      <c r="D17" s="409"/>
      <c r="E17" s="509"/>
      <c r="F17" s="409"/>
      <c r="G17" s="409"/>
      <c r="H17" s="409"/>
      <c r="I17" s="506"/>
      <c r="J17" s="411"/>
      <c r="K17" s="506"/>
      <c r="L17" s="411"/>
    </row>
    <row r="18" spans="1:12" s="319" customFormat="1">
      <c r="A18" s="880" t="s">
        <v>2404</v>
      </c>
      <c r="B18" s="1327"/>
      <c r="C18" s="409"/>
      <c r="D18" s="409"/>
      <c r="E18" s="509"/>
      <c r="F18" s="409"/>
      <c r="G18" s="409"/>
      <c r="H18" s="409"/>
      <c r="I18" s="506"/>
      <c r="J18" s="411"/>
      <c r="K18" s="506"/>
      <c r="L18" s="411"/>
    </row>
    <row r="19" spans="1:12" s="319" customFormat="1">
      <c r="A19" s="880" t="s">
        <v>2376</v>
      </c>
      <c r="B19" s="1327"/>
      <c r="C19" s="409"/>
      <c r="D19" s="409"/>
      <c r="E19" s="509"/>
      <c r="F19" s="409"/>
      <c r="G19" s="409"/>
      <c r="H19" s="409"/>
      <c r="I19" s="506"/>
      <c r="J19" s="411"/>
      <c r="K19" s="506"/>
      <c r="L19" s="411"/>
    </row>
    <row r="20" spans="1:12" s="319" customFormat="1">
      <c r="A20" s="880" t="s">
        <v>2405</v>
      </c>
      <c r="B20" s="1327"/>
      <c r="C20" s="409"/>
      <c r="D20" s="409"/>
      <c r="E20" s="509"/>
      <c r="F20" s="409"/>
      <c r="G20" s="409"/>
      <c r="H20" s="409"/>
      <c r="I20" s="506"/>
      <c r="J20" s="411"/>
      <c r="K20" s="506"/>
      <c r="L20" s="411"/>
    </row>
    <row r="21" spans="1:12" s="319" customFormat="1">
      <c r="A21" s="880" t="s">
        <v>2360</v>
      </c>
      <c r="B21" s="1327"/>
      <c r="C21" s="409"/>
      <c r="D21" s="409"/>
      <c r="E21" s="509"/>
      <c r="F21" s="409"/>
      <c r="G21" s="409"/>
      <c r="H21" s="409"/>
      <c r="I21" s="506"/>
      <c r="J21" s="411"/>
      <c r="K21" s="506"/>
      <c r="L21" s="411"/>
    </row>
    <row r="22" spans="1:12" s="319" customFormat="1">
      <c r="A22" s="880" t="s">
        <v>2406</v>
      </c>
      <c r="B22" s="1327"/>
      <c r="C22" s="409"/>
      <c r="D22" s="409"/>
      <c r="E22" s="509"/>
      <c r="F22" s="409"/>
      <c r="G22" s="409"/>
      <c r="H22" s="409"/>
      <c r="I22" s="506"/>
      <c r="J22" s="411"/>
      <c r="K22" s="506"/>
      <c r="L22" s="411"/>
    </row>
    <row r="23" spans="1:12" s="319" customFormat="1">
      <c r="A23" s="880" t="s">
        <v>2361</v>
      </c>
      <c r="B23" s="1327"/>
      <c r="C23" s="409"/>
      <c r="D23" s="409"/>
      <c r="E23" s="509"/>
      <c r="F23" s="409"/>
      <c r="G23" s="409"/>
      <c r="H23" s="409"/>
      <c r="I23" s="506"/>
      <c r="J23" s="411"/>
      <c r="K23" s="506"/>
      <c r="L23" s="411"/>
    </row>
    <row r="24" spans="1:12" s="319" customFormat="1">
      <c r="A24" s="880" t="s">
        <v>2362</v>
      </c>
      <c r="B24" s="1327"/>
      <c r="C24" s="409"/>
      <c r="D24" s="409"/>
      <c r="E24" s="509"/>
      <c r="F24" s="409"/>
      <c r="G24" s="409"/>
      <c r="H24" s="409"/>
      <c r="I24" s="506"/>
      <c r="J24" s="411"/>
      <c r="K24" s="506"/>
      <c r="L24" s="411"/>
    </row>
    <row r="25" spans="1:12">
      <c r="A25" s="1002" t="s">
        <v>2372</v>
      </c>
      <c r="B25" s="1327"/>
      <c r="C25" s="284"/>
      <c r="D25" s="284"/>
      <c r="E25" s="82"/>
      <c r="F25" s="435"/>
      <c r="G25" s="435"/>
      <c r="H25" s="284"/>
      <c r="I25" s="84"/>
      <c r="J25" s="284"/>
      <c r="K25" s="84"/>
      <c r="L25" s="284"/>
    </row>
    <row r="26" spans="1:12" ht="6" customHeight="1">
      <c r="A26" s="431"/>
      <c r="B26" s="431"/>
      <c r="J26" s="7"/>
      <c r="L26" s="1" t="s">
        <v>2397</v>
      </c>
    </row>
    <row r="27" spans="1:12">
      <c r="A27" s="813" t="s">
        <v>1791</v>
      </c>
      <c r="B27" s="499"/>
      <c r="J27" s="7"/>
    </row>
    <row r="28" spans="1:12">
      <c r="A28" s="880" t="s">
        <v>2356</v>
      </c>
      <c r="B28" s="409"/>
      <c r="C28" s="76"/>
      <c r="D28" s="76"/>
      <c r="E28" s="75"/>
      <c r="F28" s="76"/>
      <c r="G28" s="76"/>
      <c r="H28" s="76"/>
      <c r="I28" s="77"/>
      <c r="J28" s="284"/>
      <c r="K28" s="77"/>
      <c r="L28" s="284"/>
    </row>
    <row r="29" spans="1:12">
      <c r="A29" s="880" t="s">
        <v>2401</v>
      </c>
      <c r="B29" s="512"/>
      <c r="C29" s="76"/>
      <c r="D29" s="76"/>
      <c r="E29" s="328"/>
      <c r="F29" s="76"/>
      <c r="G29" s="76"/>
      <c r="H29" s="76"/>
      <c r="I29" s="100"/>
      <c r="J29" s="284"/>
      <c r="K29" s="100"/>
      <c r="L29" s="284"/>
    </row>
    <row r="30" spans="1:12">
      <c r="A30" s="880" t="s">
        <v>2375</v>
      </c>
      <c r="B30" s="512"/>
      <c r="C30" s="409"/>
      <c r="D30" s="409"/>
      <c r="E30" s="509"/>
      <c r="F30" s="409"/>
      <c r="G30" s="409"/>
      <c r="H30" s="409"/>
      <c r="I30" s="506"/>
      <c r="J30" s="411"/>
      <c r="K30" s="506"/>
      <c r="L30" s="411"/>
    </row>
    <row r="31" spans="1:12">
      <c r="A31" s="880" t="s">
        <v>2357</v>
      </c>
      <c r="B31" s="409"/>
      <c r="C31" s="409"/>
      <c r="D31" s="409"/>
      <c r="E31" s="328"/>
      <c r="F31" s="76"/>
      <c r="G31" s="76"/>
      <c r="H31" s="76"/>
      <c r="I31" s="100"/>
      <c r="J31" s="284"/>
      <c r="K31" s="100"/>
      <c r="L31" s="284"/>
    </row>
    <row r="32" spans="1:12">
      <c r="A32" s="880" t="s">
        <v>2358</v>
      </c>
      <c r="B32" s="409"/>
      <c r="C32" s="409"/>
      <c r="D32" s="409"/>
      <c r="E32" s="328"/>
      <c r="F32" s="76"/>
      <c r="G32" s="76"/>
      <c r="H32" s="76"/>
      <c r="I32" s="100"/>
      <c r="J32" s="284"/>
      <c r="K32" s="100"/>
      <c r="L32" s="284"/>
    </row>
    <row r="33" spans="1:12">
      <c r="A33" s="880" t="s">
        <v>2359</v>
      </c>
      <c r="B33" s="512"/>
      <c r="C33" s="409"/>
      <c r="D33" s="409"/>
      <c r="E33" s="328"/>
      <c r="F33" s="76"/>
      <c r="G33" s="76"/>
      <c r="H33" s="76"/>
      <c r="I33" s="100"/>
      <c r="J33" s="284"/>
      <c r="K33" s="100"/>
      <c r="L33" s="284"/>
    </row>
    <row r="34" spans="1:12">
      <c r="A34" s="880" t="s">
        <v>2402</v>
      </c>
      <c r="B34" s="512"/>
      <c r="C34" s="409"/>
      <c r="D34" s="409"/>
      <c r="E34" s="509"/>
      <c r="F34" s="409"/>
      <c r="G34" s="409"/>
      <c r="H34" s="409"/>
      <c r="I34" s="506"/>
      <c r="J34" s="411"/>
      <c r="K34" s="506"/>
      <c r="L34" s="411"/>
    </row>
    <row r="35" spans="1:12">
      <c r="A35" s="880" t="s">
        <v>2403</v>
      </c>
      <c r="B35" s="512"/>
      <c r="C35" s="409"/>
      <c r="D35" s="409"/>
      <c r="E35" s="509"/>
      <c r="F35" s="409"/>
      <c r="G35" s="409"/>
      <c r="H35" s="409"/>
      <c r="I35" s="506"/>
      <c r="J35" s="411"/>
      <c r="K35" s="506"/>
      <c r="L35" s="411"/>
    </row>
    <row r="36" spans="1:12">
      <c r="A36" s="880" t="s">
        <v>2404</v>
      </c>
      <c r="B36" s="512"/>
      <c r="C36" s="409"/>
      <c r="D36" s="409"/>
      <c r="E36" s="509"/>
      <c r="F36" s="409"/>
      <c r="G36" s="409"/>
      <c r="H36" s="409"/>
      <c r="I36" s="506"/>
      <c r="J36" s="411"/>
      <c r="K36" s="506"/>
      <c r="L36" s="411"/>
    </row>
    <row r="37" spans="1:12">
      <c r="A37" s="880" t="s">
        <v>2376</v>
      </c>
      <c r="B37" s="512"/>
      <c r="C37" s="409"/>
      <c r="D37" s="409"/>
      <c r="E37" s="509"/>
      <c r="F37" s="409"/>
      <c r="G37" s="409"/>
      <c r="H37" s="409"/>
      <c r="I37" s="506"/>
      <c r="J37" s="411"/>
      <c r="K37" s="506"/>
      <c r="L37" s="411"/>
    </row>
    <row r="38" spans="1:12">
      <c r="A38" s="880" t="s">
        <v>2405</v>
      </c>
      <c r="B38" s="512"/>
      <c r="C38" s="409"/>
      <c r="D38" s="409"/>
      <c r="E38" s="509"/>
      <c r="F38" s="409"/>
      <c r="G38" s="409"/>
      <c r="H38" s="409"/>
      <c r="I38" s="506"/>
      <c r="J38" s="411"/>
      <c r="K38" s="506"/>
      <c r="L38" s="411"/>
    </row>
    <row r="39" spans="1:12">
      <c r="A39" s="880" t="s">
        <v>2360</v>
      </c>
      <c r="B39" s="512"/>
      <c r="C39" s="409"/>
      <c r="D39" s="409"/>
      <c r="E39" s="509"/>
      <c r="F39" s="409"/>
      <c r="G39" s="409"/>
      <c r="H39" s="409"/>
      <c r="I39" s="506"/>
      <c r="J39" s="411"/>
      <c r="K39" s="506"/>
      <c r="L39" s="411"/>
    </row>
    <row r="40" spans="1:12">
      <c r="A40" s="880" t="s">
        <v>2406</v>
      </c>
      <c r="B40" s="512"/>
      <c r="C40" s="409"/>
      <c r="D40" s="409"/>
      <c r="E40" s="509"/>
      <c r="F40" s="409"/>
      <c r="G40" s="409"/>
      <c r="H40" s="409"/>
      <c r="I40" s="506"/>
      <c r="J40" s="411"/>
      <c r="K40" s="506"/>
      <c r="L40" s="411"/>
    </row>
    <row r="41" spans="1:12">
      <c r="A41" s="880" t="s">
        <v>2361</v>
      </c>
      <c r="B41" s="512"/>
      <c r="C41" s="409"/>
      <c r="D41" s="409"/>
      <c r="E41" s="509"/>
      <c r="F41" s="409"/>
      <c r="G41" s="409"/>
      <c r="H41" s="409"/>
      <c r="I41" s="506"/>
      <c r="J41" s="411"/>
      <c r="K41" s="506"/>
      <c r="L41" s="411"/>
    </row>
    <row r="42" spans="1:12">
      <c r="A42" s="880" t="s">
        <v>2362</v>
      </c>
      <c r="B42" s="512"/>
      <c r="C42" s="409"/>
      <c r="D42" s="409"/>
      <c r="E42" s="509"/>
      <c r="F42" s="409"/>
      <c r="G42" s="409"/>
      <c r="H42" s="409"/>
      <c r="I42" s="506"/>
      <c r="J42" s="411"/>
      <c r="K42" s="506"/>
      <c r="L42" s="411"/>
    </row>
    <row r="43" spans="1:12" ht="13.5" customHeight="1">
      <c r="A43" s="1002" t="s">
        <v>2372</v>
      </c>
      <c r="B43" s="411"/>
      <c r="C43" s="411"/>
      <c r="D43" s="411"/>
      <c r="E43" s="82"/>
      <c r="F43" s="435"/>
      <c r="G43" s="435"/>
      <c r="H43" s="284"/>
      <c r="I43" s="84"/>
      <c r="J43" s="284"/>
      <c r="K43" s="84"/>
      <c r="L43" s="284"/>
    </row>
    <row r="44" spans="1:12">
      <c r="A44" s="319"/>
      <c r="B44" s="319"/>
      <c r="C44" s="319"/>
      <c r="D44" s="319"/>
    </row>
    <row r="45" spans="1:12">
      <c r="A45" s="813" t="s">
        <v>1794</v>
      </c>
      <c r="B45" s="499"/>
      <c r="C45" s="319"/>
      <c r="D45" s="319"/>
    </row>
    <row r="46" spans="1:12">
      <c r="A46" s="880" t="s">
        <v>2356</v>
      </c>
      <c r="B46" s="409"/>
      <c r="C46" s="409"/>
      <c r="D46" s="409"/>
      <c r="E46" s="75"/>
      <c r="F46" s="76"/>
      <c r="G46" s="76"/>
      <c r="H46" s="76"/>
      <c r="I46" s="77"/>
      <c r="J46" s="284"/>
      <c r="K46" s="77"/>
      <c r="L46" s="284"/>
    </row>
    <row r="47" spans="1:12">
      <c r="A47" s="880" t="s">
        <v>2401</v>
      </c>
      <c r="B47" s="76"/>
      <c r="C47" s="76"/>
      <c r="D47" s="76"/>
      <c r="E47" s="328"/>
      <c r="F47" s="76"/>
      <c r="G47" s="76"/>
      <c r="H47" s="76"/>
      <c r="I47" s="100"/>
      <c r="J47" s="284"/>
      <c r="K47" s="100"/>
      <c r="L47" s="284"/>
    </row>
    <row r="48" spans="1:12">
      <c r="A48" s="880" t="s">
        <v>2375</v>
      </c>
      <c r="B48" s="409"/>
      <c r="C48" s="409"/>
      <c r="D48" s="409"/>
      <c r="E48" s="509"/>
      <c r="F48" s="409"/>
      <c r="G48" s="409"/>
      <c r="H48" s="409"/>
      <c r="I48" s="506"/>
      <c r="J48" s="411"/>
      <c r="K48" s="506"/>
      <c r="L48" s="411"/>
    </row>
    <row r="49" spans="1:12">
      <c r="A49" s="880" t="s">
        <v>2357</v>
      </c>
      <c r="B49" s="409"/>
      <c r="C49" s="409"/>
      <c r="D49" s="409"/>
      <c r="E49" s="509"/>
      <c r="F49" s="409"/>
      <c r="G49" s="76"/>
      <c r="H49" s="76"/>
      <c r="I49" s="100"/>
      <c r="J49" s="284"/>
      <c r="K49" s="100"/>
      <c r="L49" s="284"/>
    </row>
    <row r="50" spans="1:12">
      <c r="A50" s="880" t="s">
        <v>2358</v>
      </c>
      <c r="B50" s="409"/>
      <c r="C50" s="409"/>
      <c r="D50" s="409"/>
      <c r="E50" s="509"/>
      <c r="F50" s="409"/>
      <c r="G50" s="76"/>
      <c r="H50" s="76"/>
      <c r="I50" s="100"/>
      <c r="J50" s="284"/>
      <c r="K50" s="100"/>
      <c r="L50" s="284"/>
    </row>
    <row r="51" spans="1:12">
      <c r="A51" s="880" t="s">
        <v>2359</v>
      </c>
      <c r="B51" s="512"/>
      <c r="C51" s="409"/>
      <c r="D51" s="409"/>
      <c r="E51" s="509"/>
      <c r="F51" s="409"/>
      <c r="G51" s="76"/>
      <c r="H51" s="76"/>
      <c r="I51" s="100"/>
      <c r="J51" s="284"/>
      <c r="K51" s="100"/>
      <c r="L51" s="284"/>
    </row>
    <row r="52" spans="1:12">
      <c r="A52" s="880" t="s">
        <v>2402</v>
      </c>
      <c r="B52" s="512"/>
      <c r="C52" s="409"/>
      <c r="D52" s="409"/>
      <c r="E52" s="509"/>
      <c r="F52" s="409"/>
      <c r="G52" s="409"/>
      <c r="H52" s="409"/>
      <c r="I52" s="506"/>
      <c r="J52" s="411"/>
      <c r="K52" s="506"/>
      <c r="L52" s="411"/>
    </row>
    <row r="53" spans="1:12">
      <c r="A53" s="880" t="s">
        <v>2403</v>
      </c>
      <c r="B53" s="512"/>
      <c r="C53" s="409"/>
      <c r="D53" s="409"/>
      <c r="E53" s="509"/>
      <c r="F53" s="409"/>
      <c r="G53" s="409"/>
      <c r="H53" s="409"/>
      <c r="I53" s="506"/>
      <c r="J53" s="411"/>
      <c r="K53" s="506"/>
      <c r="L53" s="411"/>
    </row>
    <row r="54" spans="1:12">
      <c r="A54" s="880" t="s">
        <v>2404</v>
      </c>
      <c r="B54" s="512"/>
      <c r="C54" s="409"/>
      <c r="D54" s="409"/>
      <c r="E54" s="509"/>
      <c r="F54" s="409"/>
      <c r="G54" s="409"/>
      <c r="H54" s="409"/>
      <c r="I54" s="506"/>
      <c r="J54" s="411"/>
      <c r="K54" s="506"/>
      <c r="L54" s="411"/>
    </row>
    <row r="55" spans="1:12">
      <c r="A55" s="880" t="s">
        <v>2376</v>
      </c>
      <c r="B55" s="512"/>
      <c r="C55" s="409"/>
      <c r="D55" s="409"/>
      <c r="E55" s="509"/>
      <c r="F55" s="409"/>
      <c r="G55" s="409"/>
      <c r="H55" s="409"/>
      <c r="I55" s="506"/>
      <c r="J55" s="411"/>
      <c r="K55" s="506"/>
      <c r="L55" s="411"/>
    </row>
    <row r="56" spans="1:12">
      <c r="A56" s="880" t="s">
        <v>2405</v>
      </c>
      <c r="B56" s="512"/>
      <c r="C56" s="409"/>
      <c r="D56" s="409"/>
      <c r="E56" s="509"/>
      <c r="F56" s="409"/>
      <c r="G56" s="409"/>
      <c r="H56" s="409"/>
      <c r="I56" s="506"/>
      <c r="J56" s="411"/>
      <c r="K56" s="506"/>
      <c r="L56" s="411"/>
    </row>
    <row r="57" spans="1:12">
      <c r="A57" s="880" t="s">
        <v>2360</v>
      </c>
      <c r="B57" s="512"/>
      <c r="C57" s="409"/>
      <c r="D57" s="409"/>
      <c r="E57" s="509"/>
      <c r="F57" s="409"/>
      <c r="G57" s="409"/>
      <c r="H57" s="409"/>
      <c r="I57" s="506"/>
      <c r="J57" s="411"/>
      <c r="K57" s="506"/>
      <c r="L57" s="411"/>
    </row>
    <row r="58" spans="1:12">
      <c r="A58" s="880" t="s">
        <v>2406</v>
      </c>
      <c r="B58" s="512"/>
      <c r="C58" s="409"/>
      <c r="D58" s="409"/>
      <c r="E58" s="509"/>
      <c r="F58" s="409"/>
      <c r="G58" s="409"/>
      <c r="H58" s="409"/>
      <c r="I58" s="506"/>
      <c r="J58" s="411"/>
      <c r="K58" s="506"/>
      <c r="L58" s="411"/>
    </row>
    <row r="59" spans="1:12">
      <c r="A59" s="880" t="s">
        <v>2361</v>
      </c>
      <c r="B59" s="512"/>
      <c r="C59" s="409"/>
      <c r="D59" s="409"/>
      <c r="E59" s="509"/>
      <c r="F59" s="409"/>
      <c r="G59" s="409"/>
      <c r="H59" s="409"/>
      <c r="I59" s="506"/>
      <c r="J59" s="411"/>
      <c r="K59" s="506"/>
      <c r="L59" s="411"/>
    </row>
    <row r="60" spans="1:12">
      <c r="A60" s="880" t="s">
        <v>2362</v>
      </c>
      <c r="B60" s="512"/>
      <c r="C60" s="409"/>
      <c r="D60" s="409"/>
      <c r="E60" s="509"/>
      <c r="F60" s="409"/>
      <c r="G60" s="409"/>
      <c r="H60" s="409"/>
      <c r="I60" s="506"/>
      <c r="J60" s="411"/>
      <c r="K60" s="506"/>
      <c r="L60" s="411"/>
    </row>
    <row r="61" spans="1:12">
      <c r="A61" s="1002" t="s">
        <v>2372</v>
      </c>
      <c r="B61" s="411"/>
      <c r="C61" s="411"/>
      <c r="D61" s="411"/>
      <c r="E61" s="449"/>
      <c r="F61" s="435"/>
      <c r="G61" s="435"/>
      <c r="H61" s="284"/>
      <c r="I61" s="84"/>
      <c r="J61" s="284"/>
      <c r="K61" s="84"/>
      <c r="L61" s="284"/>
    </row>
    <row r="62" spans="1:12">
      <c r="A62" s="475"/>
      <c r="B62" s="557"/>
      <c r="C62" s="557"/>
      <c r="D62" s="557"/>
      <c r="E62" s="449"/>
      <c r="F62" s="433"/>
      <c r="G62" s="83"/>
      <c r="H62" s="81"/>
      <c r="I62" s="84"/>
      <c r="J62" s="81"/>
      <c r="K62" s="84"/>
      <c r="L62" s="81"/>
    </row>
    <row r="63" spans="1:12">
      <c r="A63" s="1011" t="s">
        <v>772</v>
      </c>
      <c r="B63" s="557"/>
      <c r="C63" s="411"/>
      <c r="D63" s="411"/>
      <c r="E63" s="449"/>
      <c r="F63" s="433"/>
      <c r="G63" s="83"/>
      <c r="H63" s="81"/>
      <c r="I63" s="84"/>
      <c r="J63" s="81"/>
      <c r="K63" s="84"/>
      <c r="L63" s="284"/>
    </row>
    <row r="64" spans="1:12">
      <c r="A64" s="475"/>
      <c r="B64" s="557"/>
      <c r="C64" s="557"/>
      <c r="D64" s="557"/>
      <c r="E64" s="449"/>
      <c r="F64" s="433"/>
      <c r="G64" s="83"/>
      <c r="H64" s="81"/>
      <c r="I64" s="84"/>
      <c r="J64" s="81"/>
      <c r="K64" s="84"/>
      <c r="L64" s="81"/>
    </row>
    <row r="65" spans="1:8">
      <c r="A65" s="461" t="s">
        <v>2365</v>
      </c>
      <c r="B65" s="476"/>
      <c r="C65" s="476"/>
      <c r="D65" s="319"/>
      <c r="E65" s="319"/>
      <c r="F65" s="319"/>
      <c r="H65" s="86"/>
    </row>
    <row r="66" spans="1:8">
      <c r="A66" s="375"/>
      <c r="H66" s="4"/>
    </row>
    <row r="67" spans="1:8">
      <c r="B67" s="7"/>
      <c r="C67" s="7"/>
      <c r="H67" s="4"/>
    </row>
    <row r="68" spans="1:8">
      <c r="A68" s="373"/>
      <c r="B68" s="7"/>
      <c r="C68" s="7"/>
      <c r="H68" s="4"/>
    </row>
  </sheetData>
  <sheetProtection formatColumns="0" formatRows="0"/>
  <customSheetViews>
    <customSheetView guid="{322AC775-AF01-45AA-8A10-37DBB67FD782}" showPageBreaks="1" printArea="1" view="pageBreakPreview">
      <rowBreaks count="1" manualBreakCount="1">
        <brk id="44" max="11" man="1"/>
      </rowBreaks>
      <pageMargins left="0" right="0" top="0" bottom="0" header="0" footer="0"/>
      <pageSetup scale="83"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400-000000000000}"/>
    <hyperlink ref="A2:C2" location="'Schedule Listing '!A1" display="Return to Schedule Listing" xr:uid="{00000000-0004-0000-1400-000001000000}"/>
  </hyperlinks>
  <pageMargins left="0.47244094488188981" right="0.35433070866141736" top="0.74803149606299213" bottom="0.51181102362204722" header="0.31496062992125984" footer="0.31496062992125984"/>
  <pageSetup scale="83"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44"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A1:M130"/>
  <sheetViews>
    <sheetView showGridLines="0" zoomScaleNormal="100" zoomScaleSheetLayoutView="100" workbookViewId="0">
      <selection activeCell="B19" sqref="B19"/>
    </sheetView>
  </sheetViews>
  <sheetFormatPr defaultColWidth="9.1015625" defaultRowHeight="12.3"/>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3.417968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c r="A1" s="729" t="s">
        <v>2407</v>
      </c>
      <c r="B1" s="445"/>
      <c r="C1" s="445"/>
      <c r="D1" s="499"/>
      <c r="E1" s="499"/>
      <c r="F1" s="499"/>
      <c r="G1" s="499"/>
      <c r="H1" s="319"/>
      <c r="I1" s="319"/>
      <c r="J1" s="319"/>
      <c r="K1" s="319"/>
      <c r="L1" s="500">
        <v>8</v>
      </c>
      <c r="M1" s="319"/>
    </row>
    <row r="2" spans="1:13" ht="15">
      <c r="A2" s="1509" t="s">
        <v>137</v>
      </c>
      <c r="B2" s="1554"/>
      <c r="C2" s="1555"/>
      <c r="D2" s="379"/>
      <c r="E2" s="499"/>
      <c r="F2" s="499"/>
      <c r="G2" s="499"/>
      <c r="H2" s="319"/>
      <c r="I2" s="319"/>
      <c r="J2" s="319"/>
      <c r="K2" s="319"/>
      <c r="L2" s="319"/>
      <c r="M2" s="319"/>
    </row>
    <row r="3" spans="1:13" ht="15.75" customHeight="1">
      <c r="A3" s="525" t="s">
        <v>2408</v>
      </c>
      <c r="B3" s="525"/>
      <c r="C3" s="525"/>
      <c r="D3" s="813"/>
      <c r="E3" s="813"/>
      <c r="F3" s="813"/>
      <c r="G3" s="813"/>
      <c r="H3" s="477"/>
      <c r="I3" s="477"/>
      <c r="J3" s="477"/>
      <c r="K3" s="477"/>
      <c r="L3" s="477"/>
      <c r="M3" s="319"/>
    </row>
    <row r="4" spans="1:13" ht="15">
      <c r="A4" s="754" t="s">
        <v>2341</v>
      </c>
      <c r="B4" s="525"/>
      <c r="C4" s="525"/>
      <c r="D4" s="813"/>
      <c r="E4" s="813"/>
      <c r="F4" s="813"/>
      <c r="G4" s="813"/>
      <c r="H4" s="477"/>
      <c r="I4" s="477"/>
      <c r="J4" s="477"/>
      <c r="K4" s="477"/>
      <c r="L4" s="477"/>
      <c r="M4" s="319"/>
    </row>
    <row r="5" spans="1:13" ht="12.75" customHeight="1">
      <c r="A5" s="729"/>
      <c r="B5" s="729"/>
      <c r="C5" s="729"/>
      <c r="D5" s="813"/>
      <c r="E5" s="813"/>
      <c r="F5" s="813"/>
      <c r="G5" s="813"/>
      <c r="H5" s="477"/>
      <c r="I5" s="477"/>
      <c r="J5" s="477"/>
      <c r="K5" s="477"/>
      <c r="L5" s="477"/>
      <c r="M5" s="319"/>
    </row>
    <row r="6" spans="1:13" ht="14.85" customHeight="1">
      <c r="A6" s="987"/>
      <c r="B6" s="1601" t="s">
        <v>2342</v>
      </c>
      <c r="C6" s="1597"/>
      <c r="D6" s="1598"/>
      <c r="E6" s="988"/>
      <c r="F6" s="1596" t="s">
        <v>2368</v>
      </c>
      <c r="G6" s="1597"/>
      <c r="H6" s="1598"/>
      <c r="I6" s="985"/>
      <c r="J6" s="477"/>
      <c r="K6" s="985"/>
      <c r="L6" s="985"/>
      <c r="M6" s="319"/>
    </row>
    <row r="7" spans="1:13" ht="38.1" customHeight="1">
      <c r="A7" s="984" t="s">
        <v>2344</v>
      </c>
      <c r="B7" s="981" t="s">
        <v>2345</v>
      </c>
      <c r="C7" s="981" t="s">
        <v>2346</v>
      </c>
      <c r="D7" s="981" t="s">
        <v>2347</v>
      </c>
      <c r="E7" s="990"/>
      <c r="F7" s="981" t="s">
        <v>2369</v>
      </c>
      <c r="G7" s="981" t="s">
        <v>2370</v>
      </c>
      <c r="H7" s="982" t="s">
        <v>2371</v>
      </c>
      <c r="I7" s="986"/>
      <c r="J7" s="984" t="s">
        <v>2351</v>
      </c>
      <c r="K7" s="986"/>
      <c r="L7" s="984" t="s">
        <v>2352</v>
      </c>
      <c r="M7" s="319"/>
    </row>
    <row r="8" spans="1:13">
      <c r="A8" s="776" t="s">
        <v>282</v>
      </c>
      <c r="B8" s="776"/>
      <c r="C8" s="776"/>
      <c r="D8" s="776" t="s">
        <v>283</v>
      </c>
      <c r="E8" s="776"/>
      <c r="F8" s="776" t="s">
        <v>284</v>
      </c>
      <c r="G8" s="776" t="s">
        <v>423</v>
      </c>
      <c r="H8" s="776" t="s">
        <v>424</v>
      </c>
      <c r="I8" s="776"/>
      <c r="J8" s="776" t="s">
        <v>2353</v>
      </c>
      <c r="K8" s="776"/>
      <c r="L8" s="776" t="s">
        <v>2354</v>
      </c>
      <c r="M8" s="319"/>
    </row>
    <row r="9" spans="1:13" ht="12.75" customHeight="1">
      <c r="A9" s="1609" t="s">
        <v>1790</v>
      </c>
      <c r="B9" s="1609"/>
      <c r="C9" s="1609"/>
      <c r="D9" s="992"/>
      <c r="E9" s="992"/>
      <c r="F9" s="992"/>
      <c r="G9" s="992"/>
      <c r="H9" s="992"/>
      <c r="I9" s="992"/>
      <c r="J9" s="992"/>
      <c r="K9" s="992"/>
      <c r="L9" s="992"/>
      <c r="M9" s="319"/>
    </row>
    <row r="10" spans="1:13">
      <c r="A10" s="880" t="s">
        <v>2379</v>
      </c>
      <c r="B10" s="742"/>
      <c r="C10" s="513"/>
      <c r="D10" s="513"/>
      <c r="E10" s="514"/>
      <c r="F10" s="513"/>
      <c r="G10" s="513"/>
      <c r="H10" s="513"/>
      <c r="I10" s="515"/>
      <c r="J10" s="516"/>
      <c r="K10" s="515"/>
      <c r="L10" s="516"/>
      <c r="M10" s="319"/>
    </row>
    <row r="11" spans="1:13">
      <c r="A11" s="880" t="s">
        <v>2380</v>
      </c>
      <c r="B11" s="742"/>
      <c r="C11" s="513"/>
      <c r="D11" s="513"/>
      <c r="E11" s="514"/>
      <c r="F11" s="513"/>
      <c r="G11" s="513"/>
      <c r="H11" s="513"/>
      <c r="I11" s="515"/>
      <c r="J11" s="516"/>
      <c r="K11" s="515"/>
      <c r="L11" s="516"/>
      <c r="M11" s="319"/>
    </row>
    <row r="12" spans="1:13">
      <c r="A12" s="880" t="s">
        <v>2381</v>
      </c>
      <c r="B12" s="742"/>
      <c r="C12" s="513"/>
      <c r="D12" s="513"/>
      <c r="E12" s="514"/>
      <c r="F12" s="513"/>
      <c r="G12" s="513"/>
      <c r="H12" s="513"/>
      <c r="I12" s="515"/>
      <c r="J12" s="516"/>
      <c r="K12" s="515"/>
      <c r="L12" s="516"/>
      <c r="M12" s="319"/>
    </row>
    <row r="13" spans="1:13">
      <c r="A13" s="880" t="s">
        <v>2382</v>
      </c>
      <c r="B13" s="742"/>
      <c r="C13" s="513"/>
      <c r="D13" s="513"/>
      <c r="E13" s="514"/>
      <c r="F13" s="513"/>
      <c r="G13" s="513"/>
      <c r="H13" s="513"/>
      <c r="I13" s="515"/>
      <c r="J13" s="516"/>
      <c r="K13" s="515"/>
      <c r="L13" s="516"/>
      <c r="M13" s="319"/>
    </row>
    <row r="14" spans="1:13">
      <c r="A14" s="880" t="s">
        <v>2383</v>
      </c>
      <c r="B14" s="742"/>
      <c r="C14" s="513"/>
      <c r="D14" s="513"/>
      <c r="E14" s="514"/>
      <c r="F14" s="513"/>
      <c r="G14" s="513"/>
      <c r="H14" s="513"/>
      <c r="I14" s="515"/>
      <c r="J14" s="516"/>
      <c r="K14" s="515"/>
      <c r="L14" s="516"/>
      <c r="M14" s="319"/>
    </row>
    <row r="15" spans="1:13">
      <c r="A15" s="880" t="s">
        <v>2385</v>
      </c>
      <c r="B15" s="742"/>
      <c r="C15" s="513"/>
      <c r="D15" s="513"/>
      <c r="E15" s="519"/>
      <c r="F15" s="513"/>
      <c r="G15" s="513"/>
      <c r="H15" s="513"/>
      <c r="I15" s="515"/>
      <c r="J15" s="516"/>
      <c r="K15" s="515"/>
      <c r="L15" s="516"/>
      <c r="M15" s="319"/>
    </row>
    <row r="16" spans="1:13">
      <c r="A16" s="880" t="s">
        <v>2386</v>
      </c>
      <c r="B16" s="371"/>
      <c r="C16" s="76"/>
      <c r="D16" s="76"/>
      <c r="E16" s="96"/>
      <c r="F16" s="76"/>
      <c r="G16" s="76"/>
      <c r="H16" s="76"/>
      <c r="I16" s="100"/>
      <c r="J16" s="284"/>
      <c r="K16" s="100"/>
      <c r="L16" s="284"/>
      <c r="M16" s="319"/>
    </row>
    <row r="17" spans="1:13">
      <c r="A17" s="880" t="s">
        <v>2388</v>
      </c>
      <c r="B17" s="742"/>
      <c r="C17" s="513"/>
      <c r="D17" s="513"/>
      <c r="E17" s="519"/>
      <c r="F17" s="513"/>
      <c r="G17" s="513"/>
      <c r="H17" s="513"/>
      <c r="I17" s="515"/>
      <c r="J17" s="516"/>
      <c r="K17" s="515"/>
      <c r="L17" s="516"/>
      <c r="M17" s="319"/>
    </row>
    <row r="18" spans="1:13">
      <c r="A18" s="880" t="s">
        <v>2389</v>
      </c>
      <c r="B18" s="742"/>
      <c r="C18" s="513"/>
      <c r="D18" s="513"/>
      <c r="E18" s="519"/>
      <c r="F18" s="513"/>
      <c r="G18" s="513"/>
      <c r="H18" s="513"/>
      <c r="I18" s="515"/>
      <c r="J18" s="516"/>
      <c r="K18" s="515"/>
      <c r="L18" s="516"/>
      <c r="M18" s="319"/>
    </row>
    <row r="19" spans="1:13">
      <c r="A19" s="880" t="s">
        <v>2390</v>
      </c>
      <c r="B19" s="742"/>
      <c r="C19" s="513"/>
      <c r="D19" s="513"/>
      <c r="E19" s="514"/>
      <c r="F19" s="513"/>
      <c r="G19" s="513"/>
      <c r="H19" s="513"/>
      <c r="I19" s="515"/>
      <c r="J19" s="516"/>
      <c r="K19" s="515"/>
      <c r="L19" s="516"/>
      <c r="M19" s="319"/>
    </row>
    <row r="20" spans="1:13">
      <c r="A20" s="880" t="s">
        <v>2391</v>
      </c>
      <c r="B20" s="742"/>
      <c r="C20" s="513"/>
      <c r="D20" s="513"/>
      <c r="E20" s="514"/>
      <c r="F20" s="513"/>
      <c r="G20" s="513"/>
      <c r="H20" s="513"/>
      <c r="I20" s="515"/>
      <c r="J20" s="516"/>
      <c r="K20" s="515"/>
      <c r="L20" s="516"/>
      <c r="M20" s="319"/>
    </row>
    <row r="21" spans="1:13">
      <c r="A21" s="880" t="s">
        <v>2392</v>
      </c>
      <c r="B21" s="742"/>
      <c r="C21" s="513"/>
      <c r="D21" s="513"/>
      <c r="E21" s="514"/>
      <c r="F21" s="513"/>
      <c r="G21" s="513"/>
      <c r="H21" s="513"/>
      <c r="I21" s="515"/>
      <c r="J21" s="516"/>
      <c r="K21" s="515"/>
      <c r="L21" s="516"/>
      <c r="M21" s="319"/>
    </row>
    <row r="22" spans="1:13">
      <c r="A22" s="880" t="s">
        <v>2393</v>
      </c>
      <c r="B22" s="742"/>
      <c r="C22" s="513"/>
      <c r="D22" s="513"/>
      <c r="E22" s="514"/>
      <c r="F22" s="513"/>
      <c r="G22" s="513"/>
      <c r="H22" s="513"/>
      <c r="I22" s="515"/>
      <c r="J22" s="516"/>
      <c r="K22" s="515"/>
      <c r="L22" s="516"/>
      <c r="M22" s="319"/>
    </row>
    <row r="23" spans="1:13">
      <c r="A23" s="880" t="s">
        <v>2394</v>
      </c>
      <c r="B23" s="742"/>
      <c r="C23" s="513"/>
      <c r="D23" s="513"/>
      <c r="E23" s="514"/>
      <c r="F23" s="513"/>
      <c r="G23" s="513"/>
      <c r="H23" s="513"/>
      <c r="I23" s="515"/>
      <c r="J23" s="516"/>
      <c r="K23" s="515"/>
      <c r="L23" s="516"/>
      <c r="M23" s="319"/>
    </row>
    <row r="24" spans="1:13">
      <c r="A24" s="880" t="s">
        <v>2395</v>
      </c>
      <c r="B24" s="742"/>
      <c r="C24" s="513"/>
      <c r="D24" s="513"/>
      <c r="E24" s="514"/>
      <c r="F24" s="513"/>
      <c r="G24" s="513"/>
      <c r="H24" s="513"/>
      <c r="I24" s="515"/>
      <c r="J24" s="516"/>
      <c r="K24" s="515"/>
      <c r="L24" s="516"/>
      <c r="M24" s="319"/>
    </row>
    <row r="25" spans="1:13">
      <c r="A25" s="880" t="s">
        <v>2396</v>
      </c>
      <c r="B25" s="742"/>
      <c r="C25" s="513"/>
      <c r="D25" s="513"/>
      <c r="E25" s="514"/>
      <c r="F25" s="513"/>
      <c r="G25" s="513"/>
      <c r="H25" s="513"/>
      <c r="I25" s="515"/>
      <c r="J25" s="516"/>
      <c r="K25" s="515"/>
      <c r="L25" s="516"/>
      <c r="M25" s="319"/>
    </row>
    <row r="26" spans="1:13">
      <c r="A26" s="880" t="s">
        <v>2361</v>
      </c>
      <c r="B26" s="742"/>
      <c r="C26" s="513"/>
      <c r="D26" s="513"/>
      <c r="E26" s="519"/>
      <c r="F26" s="513"/>
      <c r="G26" s="513"/>
      <c r="H26" s="513"/>
      <c r="I26" s="515"/>
      <c r="J26" s="516"/>
      <c r="K26" s="515"/>
      <c r="L26" s="516"/>
      <c r="M26" s="319"/>
    </row>
    <row r="27" spans="1:13">
      <c r="A27" s="880" t="s">
        <v>2362</v>
      </c>
      <c r="B27" s="742"/>
      <c r="C27" s="513"/>
      <c r="D27" s="513"/>
      <c r="E27" s="519"/>
      <c r="F27" s="513"/>
      <c r="G27" s="513"/>
      <c r="H27" s="513"/>
      <c r="I27" s="515"/>
      <c r="J27" s="516"/>
      <c r="K27" s="515"/>
      <c r="L27" s="516"/>
      <c r="M27" s="319"/>
    </row>
    <row r="28" spans="1:13">
      <c r="A28" s="880" t="s">
        <v>725</v>
      </c>
      <c r="B28" s="742"/>
      <c r="C28" s="513"/>
      <c r="D28" s="513"/>
      <c r="E28" s="519"/>
      <c r="F28" s="513"/>
      <c r="G28" s="513"/>
      <c r="H28" s="513"/>
      <c r="I28" s="515"/>
      <c r="J28" s="516"/>
      <c r="K28" s="515"/>
      <c r="L28" s="516"/>
      <c r="M28" s="319"/>
    </row>
    <row r="29" spans="1:13">
      <c r="A29" s="880" t="s">
        <v>727</v>
      </c>
      <c r="B29" s="742"/>
      <c r="C29" s="513"/>
      <c r="D29" s="513"/>
      <c r="E29" s="519"/>
      <c r="F29" s="513"/>
      <c r="G29" s="513"/>
      <c r="H29" s="513"/>
      <c r="I29" s="515"/>
      <c r="J29" s="516"/>
      <c r="K29" s="515"/>
      <c r="L29" s="516"/>
      <c r="M29" s="319"/>
    </row>
    <row r="30" spans="1:13">
      <c r="A30" s="880" t="s">
        <v>731</v>
      </c>
      <c r="B30" s="742"/>
      <c r="C30" s="513"/>
      <c r="D30" s="513"/>
      <c r="E30" s="519"/>
      <c r="F30" s="513"/>
      <c r="G30" s="513"/>
      <c r="H30" s="513"/>
      <c r="I30" s="515"/>
      <c r="J30" s="516"/>
      <c r="K30" s="515"/>
      <c r="L30" s="516"/>
      <c r="M30" s="319"/>
    </row>
    <row r="31" spans="1:13">
      <c r="A31" s="880" t="s">
        <v>736</v>
      </c>
      <c r="B31" s="742"/>
      <c r="C31" s="513"/>
      <c r="D31" s="513"/>
      <c r="E31" s="519"/>
      <c r="F31" s="513"/>
      <c r="G31" s="513"/>
      <c r="H31" s="513"/>
      <c r="I31" s="515"/>
      <c r="J31" s="516"/>
      <c r="K31" s="515"/>
      <c r="L31" s="516"/>
      <c r="M31" s="319"/>
    </row>
    <row r="32" spans="1:13">
      <c r="A32" s="880" t="s">
        <v>738</v>
      </c>
      <c r="B32" s="1327"/>
      <c r="C32" s="516"/>
      <c r="D32" s="516"/>
      <c r="E32" s="561"/>
      <c r="F32" s="517"/>
      <c r="G32" s="517"/>
      <c r="H32" s="516"/>
      <c r="I32" s="562"/>
      <c r="J32" s="516"/>
      <c r="K32" s="562"/>
      <c r="L32" s="516"/>
      <c r="M32" s="319"/>
    </row>
    <row r="33" spans="1:13">
      <c r="A33" s="1002" t="s">
        <v>2372</v>
      </c>
      <c r="B33" s="743"/>
      <c r="C33" s="516"/>
      <c r="D33" s="516"/>
      <c r="E33" s="561"/>
      <c r="F33" s="435"/>
      <c r="G33" s="435"/>
      <c r="H33" s="516"/>
      <c r="I33" s="562"/>
      <c r="J33" s="516"/>
      <c r="K33" s="562"/>
      <c r="L33" s="516"/>
      <c r="M33" s="319"/>
    </row>
    <row r="34" spans="1:13">
      <c r="A34" s="431"/>
      <c r="B34" s="431"/>
      <c r="C34" s="319"/>
      <c r="D34" s="319"/>
      <c r="E34" s="319"/>
      <c r="F34" s="319"/>
      <c r="G34" s="319"/>
      <c r="H34" s="319"/>
      <c r="I34" s="319"/>
      <c r="J34" s="318"/>
      <c r="K34" s="319"/>
      <c r="L34" s="319" t="s">
        <v>2397</v>
      </c>
      <c r="M34" s="319"/>
    </row>
    <row r="35" spans="1:13">
      <c r="A35" s="813" t="s">
        <v>1791</v>
      </c>
      <c r="B35" s="499"/>
      <c r="C35" s="319"/>
      <c r="D35" s="319"/>
      <c r="E35" s="319"/>
      <c r="F35" s="319"/>
      <c r="G35" s="319"/>
      <c r="H35" s="319"/>
      <c r="I35" s="319"/>
      <c r="J35" s="318"/>
      <c r="K35" s="319"/>
      <c r="L35" s="319"/>
      <c r="M35" s="319"/>
    </row>
    <row r="36" spans="1:13">
      <c r="A36" s="880" t="s">
        <v>2379</v>
      </c>
      <c r="B36" s="409"/>
      <c r="C36" s="409"/>
      <c r="D36" s="409"/>
      <c r="E36" s="408"/>
      <c r="F36" s="409"/>
      <c r="G36" s="409"/>
      <c r="H36" s="409"/>
      <c r="I36" s="410"/>
      <c r="J36" s="411"/>
      <c r="K36" s="410"/>
      <c r="L36" s="411"/>
      <c r="M36" s="319"/>
    </row>
    <row r="37" spans="1:13">
      <c r="A37" s="880" t="s">
        <v>2380</v>
      </c>
      <c r="B37" s="512"/>
      <c r="C37" s="409"/>
      <c r="D37" s="409"/>
      <c r="E37" s="509"/>
      <c r="F37" s="409"/>
      <c r="G37" s="409"/>
      <c r="H37" s="409"/>
      <c r="I37" s="506"/>
      <c r="J37" s="411"/>
      <c r="K37" s="506"/>
      <c r="L37" s="411"/>
      <c r="M37" s="319"/>
    </row>
    <row r="38" spans="1:13">
      <c r="A38" s="880" t="s">
        <v>2381</v>
      </c>
      <c r="B38" s="409"/>
      <c r="C38" s="409"/>
      <c r="D38" s="409"/>
      <c r="E38" s="509"/>
      <c r="F38" s="409"/>
      <c r="G38" s="409"/>
      <c r="H38" s="409"/>
      <c r="I38" s="506"/>
      <c r="J38" s="411"/>
      <c r="K38" s="506"/>
      <c r="L38" s="411"/>
      <c r="M38" s="319"/>
    </row>
    <row r="39" spans="1:13">
      <c r="A39" s="880" t="s">
        <v>2382</v>
      </c>
      <c r="B39" s="409"/>
      <c r="C39" s="409"/>
      <c r="D39" s="409"/>
      <c r="E39" s="509"/>
      <c r="F39" s="409"/>
      <c r="G39" s="409"/>
      <c r="H39" s="409"/>
      <c r="I39" s="506"/>
      <c r="J39" s="411"/>
      <c r="K39" s="506"/>
      <c r="L39" s="411"/>
      <c r="M39" s="319"/>
    </row>
    <row r="40" spans="1:13">
      <c r="A40" s="880" t="s">
        <v>2383</v>
      </c>
      <c r="B40" s="409"/>
      <c r="C40" s="409"/>
      <c r="D40" s="409"/>
      <c r="E40" s="509"/>
      <c r="F40" s="409"/>
      <c r="G40" s="409"/>
      <c r="H40" s="409"/>
      <c r="I40" s="506"/>
      <c r="J40" s="411"/>
      <c r="K40" s="506"/>
      <c r="L40" s="411"/>
      <c r="M40" s="319"/>
    </row>
    <row r="41" spans="1:13">
      <c r="A41" s="880" t="s">
        <v>2385</v>
      </c>
      <c r="B41" s="512"/>
      <c r="C41" s="409"/>
      <c r="D41" s="409"/>
      <c r="E41" s="503"/>
      <c r="F41" s="409"/>
      <c r="G41" s="409"/>
      <c r="H41" s="409"/>
      <c r="I41" s="506"/>
      <c r="J41" s="411"/>
      <c r="K41" s="506"/>
      <c r="L41" s="411"/>
      <c r="M41" s="319"/>
    </row>
    <row r="42" spans="1:13">
      <c r="A42" s="880" t="s">
        <v>2386</v>
      </c>
      <c r="B42" s="511"/>
      <c r="C42" s="76"/>
      <c r="D42" s="76"/>
      <c r="E42" s="96"/>
      <c r="F42" s="76"/>
      <c r="G42" s="76"/>
      <c r="H42" s="76"/>
      <c r="I42" s="100"/>
      <c r="J42" s="284"/>
      <c r="K42" s="100"/>
      <c r="L42" s="284"/>
      <c r="M42" s="319"/>
    </row>
    <row r="43" spans="1:13">
      <c r="A43" s="880" t="s">
        <v>2388</v>
      </c>
      <c r="B43" s="512"/>
      <c r="C43" s="409"/>
      <c r="D43" s="409"/>
      <c r="E43" s="503"/>
      <c r="F43" s="409"/>
      <c r="G43" s="409"/>
      <c r="H43" s="409"/>
      <c r="I43" s="506"/>
      <c r="J43" s="411"/>
      <c r="K43" s="506"/>
      <c r="L43" s="411"/>
      <c r="M43" s="319"/>
    </row>
    <row r="44" spans="1:13">
      <c r="A44" s="880" t="s">
        <v>2389</v>
      </c>
      <c r="B44" s="512"/>
      <c r="C44" s="409"/>
      <c r="D44" s="409"/>
      <c r="E44" s="503"/>
      <c r="F44" s="409"/>
      <c r="G44" s="409"/>
      <c r="H44" s="409"/>
      <c r="I44" s="506"/>
      <c r="J44" s="411"/>
      <c r="K44" s="506"/>
      <c r="L44" s="411"/>
      <c r="M44" s="319"/>
    </row>
    <row r="45" spans="1:13">
      <c r="A45" s="880" t="s">
        <v>2390</v>
      </c>
      <c r="B45" s="512"/>
      <c r="C45" s="409"/>
      <c r="D45" s="409"/>
      <c r="E45" s="509"/>
      <c r="F45" s="409"/>
      <c r="G45" s="409"/>
      <c r="H45" s="409"/>
      <c r="I45" s="506"/>
      <c r="J45" s="411"/>
      <c r="K45" s="506"/>
      <c r="L45" s="411"/>
      <c r="M45" s="319"/>
    </row>
    <row r="46" spans="1:13">
      <c r="A46" s="880" t="s">
        <v>2391</v>
      </c>
      <c r="B46" s="512"/>
      <c r="C46" s="409"/>
      <c r="D46" s="409"/>
      <c r="E46" s="509"/>
      <c r="F46" s="409"/>
      <c r="G46" s="409"/>
      <c r="H46" s="409"/>
      <c r="I46" s="506"/>
      <c r="J46" s="411"/>
      <c r="K46" s="506"/>
      <c r="L46" s="411"/>
      <c r="M46" s="319"/>
    </row>
    <row r="47" spans="1:13">
      <c r="A47" s="880" t="s">
        <v>2392</v>
      </c>
      <c r="B47" s="512"/>
      <c r="C47" s="409"/>
      <c r="D47" s="409"/>
      <c r="E47" s="509"/>
      <c r="F47" s="409"/>
      <c r="G47" s="409"/>
      <c r="H47" s="409"/>
      <c r="I47" s="506"/>
      <c r="J47" s="411"/>
      <c r="K47" s="506"/>
      <c r="L47" s="411"/>
      <c r="M47" s="319"/>
    </row>
    <row r="48" spans="1:13">
      <c r="A48" s="880" t="s">
        <v>2393</v>
      </c>
      <c r="B48" s="512"/>
      <c r="C48" s="409"/>
      <c r="D48" s="409"/>
      <c r="E48" s="509"/>
      <c r="F48" s="409"/>
      <c r="G48" s="409"/>
      <c r="H48" s="409"/>
      <c r="I48" s="506"/>
      <c r="J48" s="411"/>
      <c r="K48" s="506"/>
      <c r="L48" s="411"/>
      <c r="M48" s="319"/>
    </row>
    <row r="49" spans="1:13">
      <c r="A49" s="880" t="s">
        <v>2394</v>
      </c>
      <c r="B49" s="512"/>
      <c r="C49" s="409"/>
      <c r="D49" s="409"/>
      <c r="E49" s="509"/>
      <c r="F49" s="409"/>
      <c r="G49" s="409"/>
      <c r="H49" s="409"/>
      <c r="I49" s="506"/>
      <c r="J49" s="411"/>
      <c r="K49" s="506"/>
      <c r="L49" s="411"/>
      <c r="M49" s="319"/>
    </row>
    <row r="50" spans="1:13">
      <c r="A50" s="880" t="s">
        <v>2395</v>
      </c>
      <c r="B50" s="512"/>
      <c r="C50" s="409"/>
      <c r="D50" s="409"/>
      <c r="E50" s="509"/>
      <c r="F50" s="409"/>
      <c r="G50" s="409"/>
      <c r="H50" s="409"/>
      <c r="I50" s="506"/>
      <c r="J50" s="411"/>
      <c r="K50" s="506"/>
      <c r="L50" s="411"/>
      <c r="M50" s="319"/>
    </row>
    <row r="51" spans="1:13">
      <c r="A51" s="880" t="s">
        <v>2396</v>
      </c>
      <c r="B51" s="512"/>
      <c r="C51" s="409"/>
      <c r="D51" s="409"/>
      <c r="E51" s="509"/>
      <c r="F51" s="409"/>
      <c r="G51" s="409"/>
      <c r="H51" s="409"/>
      <c r="I51" s="506"/>
      <c r="J51" s="411"/>
      <c r="K51" s="506"/>
      <c r="L51" s="411"/>
      <c r="M51" s="319"/>
    </row>
    <row r="52" spans="1:13">
      <c r="A52" s="880" t="s">
        <v>2361</v>
      </c>
      <c r="B52" s="409"/>
      <c r="C52" s="409"/>
      <c r="D52" s="409"/>
      <c r="E52" s="503"/>
      <c r="F52" s="409"/>
      <c r="G52" s="409"/>
      <c r="H52" s="409"/>
      <c r="I52" s="506"/>
      <c r="J52" s="411"/>
      <c r="K52" s="506"/>
      <c r="L52" s="411"/>
      <c r="M52" s="319"/>
    </row>
    <row r="53" spans="1:13">
      <c r="A53" s="880" t="s">
        <v>2362</v>
      </c>
      <c r="B53" s="409"/>
      <c r="C53" s="409"/>
      <c r="D53" s="409"/>
      <c r="E53" s="503"/>
      <c r="F53" s="409"/>
      <c r="G53" s="409"/>
      <c r="H53" s="409"/>
      <c r="I53" s="506"/>
      <c r="J53" s="411"/>
      <c r="K53" s="506"/>
      <c r="L53" s="411"/>
      <c r="M53" s="319"/>
    </row>
    <row r="54" spans="1:13">
      <c r="A54" s="880" t="s">
        <v>725</v>
      </c>
      <c r="B54" s="409"/>
      <c r="C54" s="409"/>
      <c r="D54" s="409"/>
      <c r="E54" s="503"/>
      <c r="F54" s="409"/>
      <c r="G54" s="409"/>
      <c r="H54" s="409"/>
      <c r="I54" s="506"/>
      <c r="J54" s="411"/>
      <c r="K54" s="506"/>
      <c r="L54" s="411"/>
      <c r="M54" s="319"/>
    </row>
    <row r="55" spans="1:13">
      <c r="A55" s="880" t="s">
        <v>727</v>
      </c>
      <c r="B55" s="409"/>
      <c r="C55" s="409"/>
      <c r="D55" s="409"/>
      <c r="E55" s="503"/>
      <c r="F55" s="409"/>
      <c r="G55" s="409"/>
      <c r="H55" s="409"/>
      <c r="I55" s="506"/>
      <c r="J55" s="411"/>
      <c r="K55" s="506"/>
      <c r="L55" s="411"/>
      <c r="M55" s="319"/>
    </row>
    <row r="56" spans="1:13">
      <c r="A56" s="880" t="s">
        <v>731</v>
      </c>
      <c r="B56" s="409"/>
      <c r="C56" s="409"/>
      <c r="D56" s="409"/>
      <c r="E56" s="503"/>
      <c r="F56" s="409"/>
      <c r="G56" s="409"/>
      <c r="H56" s="409"/>
      <c r="I56" s="506"/>
      <c r="J56" s="411"/>
      <c r="K56" s="506"/>
      <c r="L56" s="411"/>
      <c r="M56" s="319"/>
    </row>
    <row r="57" spans="1:13">
      <c r="A57" s="880" t="s">
        <v>736</v>
      </c>
      <c r="B57" s="409"/>
      <c r="C57" s="409"/>
      <c r="D57" s="409"/>
      <c r="E57" s="503"/>
      <c r="F57" s="409"/>
      <c r="G57" s="409"/>
      <c r="H57" s="409"/>
      <c r="I57" s="506"/>
      <c r="J57" s="411"/>
      <c r="K57" s="506"/>
      <c r="L57" s="411"/>
      <c r="M57" s="319"/>
    </row>
    <row r="58" spans="1:13">
      <c r="A58" s="880" t="s">
        <v>738</v>
      </c>
      <c r="B58" s="409"/>
      <c r="C58" s="409"/>
      <c r="D58" s="409"/>
      <c r="E58" s="503"/>
      <c r="F58" s="409"/>
      <c r="G58" s="409"/>
      <c r="H58" s="409"/>
      <c r="I58" s="506"/>
      <c r="J58" s="411"/>
      <c r="K58" s="506"/>
      <c r="L58" s="411"/>
      <c r="M58" s="319"/>
    </row>
    <row r="59" spans="1:13" ht="13.5" customHeight="1">
      <c r="A59" s="1002" t="s">
        <v>2372</v>
      </c>
      <c r="B59" s="411"/>
      <c r="C59" s="411"/>
      <c r="D59" s="411"/>
      <c r="E59" s="449"/>
      <c r="F59" s="435"/>
      <c r="G59" s="435"/>
      <c r="H59" s="411"/>
      <c r="I59" s="563"/>
      <c r="J59" s="411"/>
      <c r="K59" s="563"/>
      <c r="L59" s="411"/>
      <c r="M59" s="319"/>
    </row>
    <row r="60" spans="1:13">
      <c r="A60" s="319"/>
      <c r="B60" s="319"/>
      <c r="C60" s="319"/>
      <c r="D60" s="319"/>
      <c r="E60" s="319"/>
      <c r="F60" s="319"/>
      <c r="G60" s="319"/>
      <c r="H60" s="319"/>
      <c r="I60" s="319"/>
      <c r="J60" s="319"/>
      <c r="K60" s="319"/>
      <c r="L60" s="319"/>
      <c r="M60" s="319"/>
    </row>
    <row r="61" spans="1:13">
      <c r="A61" s="813" t="s">
        <v>1792</v>
      </c>
      <c r="B61" s="499"/>
      <c r="C61" s="319"/>
      <c r="D61" s="319"/>
      <c r="E61" s="319"/>
      <c r="F61" s="319"/>
      <c r="G61" s="319"/>
      <c r="H61" s="319"/>
      <c r="I61" s="319"/>
      <c r="J61" s="319"/>
      <c r="K61" s="319"/>
      <c r="L61" s="319"/>
      <c r="M61" s="319"/>
    </row>
    <row r="62" spans="1:13">
      <c r="A62" s="880" t="s">
        <v>2398</v>
      </c>
      <c r="B62" s="742"/>
      <c r="C62" s="409"/>
      <c r="D62" s="409"/>
      <c r="E62" s="408"/>
      <c r="F62" s="409"/>
      <c r="G62" s="409"/>
      <c r="H62" s="409"/>
      <c r="I62" s="410"/>
      <c r="J62" s="411"/>
      <c r="K62" s="410"/>
      <c r="L62" s="411"/>
      <c r="M62" s="319"/>
    </row>
    <row r="63" spans="1:13">
      <c r="A63" s="880" t="s">
        <v>2379</v>
      </c>
      <c r="B63" s="742"/>
      <c r="C63" s="409"/>
      <c r="D63" s="409"/>
      <c r="E63" s="408"/>
      <c r="F63" s="409"/>
      <c r="G63" s="409"/>
      <c r="H63" s="409"/>
      <c r="I63" s="410"/>
      <c r="J63" s="411"/>
      <c r="K63" s="410"/>
      <c r="L63" s="411"/>
      <c r="M63" s="319"/>
    </row>
    <row r="64" spans="1:13">
      <c r="A64" s="880" t="s">
        <v>2380</v>
      </c>
      <c r="B64" s="742"/>
      <c r="C64" s="409"/>
      <c r="D64" s="409"/>
      <c r="E64" s="509"/>
      <c r="F64" s="409"/>
      <c r="G64" s="409"/>
      <c r="H64" s="409"/>
      <c r="I64" s="506"/>
      <c r="J64" s="411"/>
      <c r="K64" s="506"/>
      <c r="L64" s="411"/>
      <c r="M64" s="319"/>
    </row>
    <row r="65" spans="1:13">
      <c r="A65" s="880" t="s">
        <v>2381</v>
      </c>
      <c r="B65" s="742"/>
      <c r="C65" s="409"/>
      <c r="D65" s="409"/>
      <c r="E65" s="509"/>
      <c r="F65" s="409"/>
      <c r="G65" s="409"/>
      <c r="H65" s="409"/>
      <c r="I65" s="506"/>
      <c r="J65" s="411"/>
      <c r="K65" s="506"/>
      <c r="L65" s="411"/>
      <c r="M65" s="319"/>
    </row>
    <row r="66" spans="1:13">
      <c r="A66" s="880" t="s">
        <v>2382</v>
      </c>
      <c r="B66" s="742"/>
      <c r="C66" s="409"/>
      <c r="D66" s="409"/>
      <c r="E66" s="509"/>
      <c r="F66" s="409"/>
      <c r="G66" s="409"/>
      <c r="H66" s="409"/>
      <c r="I66" s="506"/>
      <c r="J66" s="411"/>
      <c r="K66" s="506"/>
      <c r="L66" s="411"/>
      <c r="M66" s="319"/>
    </row>
    <row r="67" spans="1:13">
      <c r="A67" s="880" t="s">
        <v>2383</v>
      </c>
      <c r="B67" s="742"/>
      <c r="C67" s="409"/>
      <c r="D67" s="409"/>
      <c r="E67" s="509"/>
      <c r="F67" s="409"/>
      <c r="G67" s="409"/>
      <c r="H67" s="409"/>
      <c r="I67" s="506"/>
      <c r="J67" s="411"/>
      <c r="K67" s="506"/>
      <c r="L67" s="411"/>
      <c r="M67" s="319"/>
    </row>
    <row r="68" spans="1:13">
      <c r="A68" s="880" t="s">
        <v>2385</v>
      </c>
      <c r="B68" s="742"/>
      <c r="C68" s="409"/>
      <c r="D68" s="409"/>
      <c r="E68" s="503"/>
      <c r="F68" s="409"/>
      <c r="G68" s="409"/>
      <c r="H68" s="409"/>
      <c r="I68" s="506"/>
      <c r="J68" s="411"/>
      <c r="K68" s="506"/>
      <c r="L68" s="411"/>
      <c r="M68" s="319"/>
    </row>
    <row r="69" spans="1:13">
      <c r="A69" s="880" t="s">
        <v>2386</v>
      </c>
      <c r="B69" s="371"/>
      <c r="C69" s="76"/>
      <c r="D69" s="76"/>
      <c r="E69" s="96"/>
      <c r="F69" s="76"/>
      <c r="G69" s="76"/>
      <c r="H69" s="76"/>
      <c r="I69" s="100"/>
      <c r="J69" s="284"/>
      <c r="K69" s="100"/>
      <c r="L69" s="284"/>
      <c r="M69" s="319"/>
    </row>
    <row r="70" spans="1:13">
      <c r="A70" s="880" t="s">
        <v>2388</v>
      </c>
      <c r="B70" s="742"/>
      <c r="C70" s="409"/>
      <c r="D70" s="409"/>
      <c r="E70" s="503"/>
      <c r="F70" s="409"/>
      <c r="G70" s="409"/>
      <c r="H70" s="409"/>
      <c r="I70" s="506"/>
      <c r="J70" s="411"/>
      <c r="K70" s="506"/>
      <c r="L70" s="411"/>
      <c r="M70" s="319"/>
    </row>
    <row r="71" spans="1:13">
      <c r="A71" s="880" t="s">
        <v>2389</v>
      </c>
      <c r="B71" s="742"/>
      <c r="C71" s="409"/>
      <c r="D71" s="409"/>
      <c r="E71" s="503"/>
      <c r="F71" s="409"/>
      <c r="G71" s="409"/>
      <c r="H71" s="409"/>
      <c r="I71" s="506"/>
      <c r="J71" s="411"/>
      <c r="K71" s="506"/>
      <c r="L71" s="411"/>
      <c r="M71" s="319"/>
    </row>
    <row r="72" spans="1:13">
      <c r="A72" s="880" t="s">
        <v>2390</v>
      </c>
      <c r="B72" s="742"/>
      <c r="C72" s="409"/>
      <c r="D72" s="409"/>
      <c r="E72" s="509"/>
      <c r="F72" s="409"/>
      <c r="G72" s="409"/>
      <c r="H72" s="409"/>
      <c r="I72" s="506"/>
      <c r="J72" s="411"/>
      <c r="K72" s="506"/>
      <c r="L72" s="411"/>
      <c r="M72" s="319"/>
    </row>
    <row r="73" spans="1:13">
      <c r="A73" s="880" t="s">
        <v>2391</v>
      </c>
      <c r="B73" s="742"/>
      <c r="C73" s="409"/>
      <c r="D73" s="409"/>
      <c r="E73" s="509"/>
      <c r="F73" s="409"/>
      <c r="G73" s="409"/>
      <c r="H73" s="409"/>
      <c r="I73" s="506"/>
      <c r="J73" s="411"/>
      <c r="K73" s="506"/>
      <c r="L73" s="411"/>
      <c r="M73" s="319"/>
    </row>
    <row r="74" spans="1:13">
      <c r="A74" s="880" t="s">
        <v>2392</v>
      </c>
      <c r="B74" s="742"/>
      <c r="C74" s="409"/>
      <c r="D74" s="409"/>
      <c r="E74" s="509"/>
      <c r="F74" s="409"/>
      <c r="G74" s="409"/>
      <c r="H74" s="409"/>
      <c r="I74" s="506"/>
      <c r="J74" s="411"/>
      <c r="K74" s="506"/>
      <c r="L74" s="411"/>
      <c r="M74" s="319"/>
    </row>
    <row r="75" spans="1:13">
      <c r="A75" s="880" t="s">
        <v>2393</v>
      </c>
      <c r="B75" s="742"/>
      <c r="C75" s="409"/>
      <c r="D75" s="409"/>
      <c r="E75" s="509"/>
      <c r="F75" s="409"/>
      <c r="G75" s="409"/>
      <c r="H75" s="409"/>
      <c r="I75" s="506"/>
      <c r="J75" s="411"/>
      <c r="K75" s="506"/>
      <c r="L75" s="411"/>
      <c r="M75" s="319"/>
    </row>
    <row r="76" spans="1:13" ht="12" customHeight="1">
      <c r="A76" s="880" t="s">
        <v>2394</v>
      </c>
      <c r="B76" s="742"/>
      <c r="C76" s="409"/>
      <c r="D76" s="409"/>
      <c r="E76" s="509"/>
      <c r="F76" s="409"/>
      <c r="G76" s="409"/>
      <c r="H76" s="409"/>
      <c r="I76" s="506"/>
      <c r="J76" s="411"/>
      <c r="K76" s="506"/>
      <c r="L76" s="411"/>
      <c r="M76" s="319"/>
    </row>
    <row r="77" spans="1:13">
      <c r="A77" s="880" t="s">
        <v>2395</v>
      </c>
      <c r="B77" s="742"/>
      <c r="C77" s="409"/>
      <c r="D77" s="409"/>
      <c r="E77" s="509"/>
      <c r="F77" s="409"/>
      <c r="G77" s="409"/>
      <c r="H77" s="409"/>
      <c r="I77" s="506"/>
      <c r="J77" s="411"/>
      <c r="K77" s="506"/>
      <c r="L77" s="411"/>
      <c r="M77" s="319"/>
    </row>
    <row r="78" spans="1:13">
      <c r="A78" s="880" t="s">
        <v>2396</v>
      </c>
      <c r="B78" s="742"/>
      <c r="C78" s="409"/>
      <c r="D78" s="409"/>
      <c r="E78" s="509"/>
      <c r="F78" s="409"/>
      <c r="G78" s="409"/>
      <c r="H78" s="409"/>
      <c r="I78" s="506"/>
      <c r="J78" s="411"/>
      <c r="K78" s="506"/>
      <c r="L78" s="411"/>
      <c r="M78" s="319"/>
    </row>
    <row r="79" spans="1:13">
      <c r="A79" s="880" t="s">
        <v>2361</v>
      </c>
      <c r="B79" s="742"/>
      <c r="C79" s="409"/>
      <c r="D79" s="409"/>
      <c r="E79" s="503"/>
      <c r="F79" s="409"/>
      <c r="G79" s="409"/>
      <c r="H79" s="409"/>
      <c r="I79" s="506"/>
      <c r="J79" s="411"/>
      <c r="K79" s="506"/>
      <c r="L79" s="411"/>
      <c r="M79" s="319"/>
    </row>
    <row r="80" spans="1:13">
      <c r="A80" s="880" t="s">
        <v>2362</v>
      </c>
      <c r="B80" s="742"/>
      <c r="C80" s="409"/>
      <c r="D80" s="409"/>
      <c r="E80" s="503"/>
      <c r="F80" s="409"/>
      <c r="G80" s="409"/>
      <c r="H80" s="409"/>
      <c r="I80" s="506"/>
      <c r="J80" s="411"/>
      <c r="K80" s="506"/>
      <c r="L80" s="411"/>
      <c r="M80" s="319"/>
    </row>
    <row r="81" spans="1:13">
      <c r="A81" s="1002" t="s">
        <v>2372</v>
      </c>
      <c r="B81" s="1327"/>
      <c r="C81" s="411"/>
      <c r="D81" s="411"/>
      <c r="E81" s="449"/>
      <c r="F81" s="435"/>
      <c r="G81" s="435"/>
      <c r="H81" s="411"/>
      <c r="I81" s="563"/>
      <c r="J81" s="411"/>
      <c r="K81" s="563"/>
      <c r="L81" s="411"/>
      <c r="M81" s="319"/>
    </row>
    <row r="82" spans="1:13">
      <c r="A82" s="319"/>
      <c r="B82" s="319"/>
      <c r="C82" s="319"/>
      <c r="D82" s="319"/>
      <c r="E82" s="319"/>
      <c r="F82" s="319"/>
      <c r="G82" s="319"/>
      <c r="H82" s="319"/>
      <c r="I82" s="319"/>
      <c r="J82" s="319"/>
      <c r="K82" s="319"/>
      <c r="L82" s="319"/>
      <c r="M82" s="319"/>
    </row>
    <row r="83" spans="1:13">
      <c r="A83" s="813" t="s">
        <v>1793</v>
      </c>
      <c r="B83" s="499"/>
      <c r="C83" s="319"/>
      <c r="D83" s="319"/>
      <c r="E83" s="319"/>
      <c r="F83" s="319"/>
      <c r="G83" s="319"/>
      <c r="H83" s="319"/>
      <c r="I83" s="319"/>
      <c r="J83" s="319"/>
      <c r="K83" s="319"/>
      <c r="L83" s="319"/>
      <c r="M83" s="319"/>
    </row>
    <row r="84" spans="1:13">
      <c r="A84" s="880" t="s">
        <v>2379</v>
      </c>
      <c r="B84" s="409"/>
      <c r="C84" s="409"/>
      <c r="D84" s="409"/>
      <c r="E84" s="509"/>
      <c r="F84" s="409"/>
      <c r="G84" s="409"/>
      <c r="H84" s="409"/>
      <c r="I84" s="506"/>
      <c r="J84" s="411"/>
      <c r="K84" s="506"/>
      <c r="L84" s="411"/>
      <c r="M84" s="319"/>
    </row>
    <row r="85" spans="1:13">
      <c r="A85" s="880" t="s">
        <v>2380</v>
      </c>
      <c r="B85" s="512"/>
      <c r="C85" s="409"/>
      <c r="D85" s="409"/>
      <c r="E85" s="509"/>
      <c r="F85" s="409"/>
      <c r="G85" s="409"/>
      <c r="H85" s="409"/>
      <c r="I85" s="506"/>
      <c r="J85" s="411"/>
      <c r="K85" s="506"/>
      <c r="L85" s="411"/>
      <c r="M85" s="319"/>
    </row>
    <row r="86" spans="1:13">
      <c r="A86" s="880" t="s">
        <v>2381</v>
      </c>
      <c r="B86" s="409"/>
      <c r="C86" s="409"/>
      <c r="D86" s="409"/>
      <c r="E86" s="509"/>
      <c r="F86" s="409"/>
      <c r="G86" s="409"/>
      <c r="H86" s="409"/>
      <c r="I86" s="506"/>
      <c r="J86" s="411"/>
      <c r="K86" s="506"/>
      <c r="L86" s="411"/>
      <c r="M86" s="319"/>
    </row>
    <row r="87" spans="1:13">
      <c r="A87" s="880" t="s">
        <v>2382</v>
      </c>
      <c r="B87" s="409"/>
      <c r="C87" s="409"/>
      <c r="D87" s="409"/>
      <c r="E87" s="509"/>
      <c r="F87" s="409"/>
      <c r="G87" s="409"/>
      <c r="H87" s="409"/>
      <c r="I87" s="506"/>
      <c r="J87" s="411"/>
      <c r="K87" s="506"/>
      <c r="L87" s="411"/>
      <c r="M87" s="319"/>
    </row>
    <row r="88" spans="1:13">
      <c r="A88" s="880" t="s">
        <v>2383</v>
      </c>
      <c r="B88" s="409"/>
      <c r="C88" s="409"/>
      <c r="D88" s="409"/>
      <c r="E88" s="509"/>
      <c r="F88" s="409"/>
      <c r="G88" s="409"/>
      <c r="H88" s="409"/>
      <c r="I88" s="506"/>
      <c r="J88" s="411"/>
      <c r="K88" s="506"/>
      <c r="L88" s="411"/>
      <c r="M88" s="319"/>
    </row>
    <row r="89" spans="1:13">
      <c r="A89" s="880" t="s">
        <v>2385</v>
      </c>
      <c r="B89" s="512"/>
      <c r="C89" s="409"/>
      <c r="D89" s="409"/>
      <c r="E89" s="503"/>
      <c r="F89" s="409"/>
      <c r="G89" s="409"/>
      <c r="H89" s="409"/>
      <c r="I89" s="506"/>
      <c r="J89" s="411"/>
      <c r="K89" s="506"/>
      <c r="L89" s="411"/>
      <c r="M89" s="319"/>
    </row>
    <row r="90" spans="1:13">
      <c r="A90" s="880" t="s">
        <v>2386</v>
      </c>
      <c r="B90" s="511"/>
      <c r="C90" s="76"/>
      <c r="D90" s="76"/>
      <c r="E90" s="96"/>
      <c r="F90" s="76"/>
      <c r="G90" s="76"/>
      <c r="H90" s="76"/>
      <c r="I90" s="100"/>
      <c r="J90" s="284"/>
      <c r="K90" s="100"/>
      <c r="L90" s="284"/>
      <c r="M90" s="319"/>
    </row>
    <row r="91" spans="1:13">
      <c r="A91" s="880" t="s">
        <v>2388</v>
      </c>
      <c r="B91" s="512"/>
      <c r="C91" s="409"/>
      <c r="D91" s="409"/>
      <c r="E91" s="503"/>
      <c r="F91" s="409"/>
      <c r="G91" s="409"/>
      <c r="H91" s="409"/>
      <c r="I91" s="506"/>
      <c r="J91" s="411"/>
      <c r="K91" s="506"/>
      <c r="L91" s="411"/>
      <c r="M91" s="319"/>
    </row>
    <row r="92" spans="1:13">
      <c r="A92" s="880" t="s">
        <v>2389</v>
      </c>
      <c r="B92" s="512"/>
      <c r="C92" s="409"/>
      <c r="D92" s="409"/>
      <c r="E92" s="503"/>
      <c r="F92" s="409"/>
      <c r="G92" s="409"/>
      <c r="H92" s="409"/>
      <c r="I92" s="506"/>
      <c r="J92" s="411"/>
      <c r="K92" s="506"/>
      <c r="L92" s="411"/>
      <c r="M92" s="319"/>
    </row>
    <row r="93" spans="1:13">
      <c r="A93" s="880" t="s">
        <v>2390</v>
      </c>
      <c r="B93" s="512"/>
      <c r="C93" s="409"/>
      <c r="D93" s="409"/>
      <c r="E93" s="509"/>
      <c r="F93" s="409"/>
      <c r="G93" s="409"/>
      <c r="H93" s="409"/>
      <c r="I93" s="506"/>
      <c r="J93" s="411"/>
      <c r="K93" s="506"/>
      <c r="L93" s="411"/>
      <c r="M93" s="319"/>
    </row>
    <row r="94" spans="1:13">
      <c r="A94" s="880" t="s">
        <v>2391</v>
      </c>
      <c r="B94" s="512"/>
      <c r="C94" s="409"/>
      <c r="D94" s="409"/>
      <c r="E94" s="509"/>
      <c r="F94" s="409"/>
      <c r="G94" s="409"/>
      <c r="H94" s="409"/>
      <c r="I94" s="506"/>
      <c r="J94" s="411"/>
      <c r="K94" s="506"/>
      <c r="L94" s="411"/>
      <c r="M94" s="319"/>
    </row>
    <row r="95" spans="1:13">
      <c r="A95" s="880" t="s">
        <v>2392</v>
      </c>
      <c r="B95" s="512"/>
      <c r="C95" s="409"/>
      <c r="D95" s="409"/>
      <c r="E95" s="509"/>
      <c r="F95" s="409"/>
      <c r="G95" s="409"/>
      <c r="H95" s="409"/>
      <c r="I95" s="506"/>
      <c r="J95" s="411"/>
      <c r="K95" s="506"/>
      <c r="L95" s="411"/>
      <c r="M95" s="319"/>
    </row>
    <row r="96" spans="1:13">
      <c r="A96" s="880" t="s">
        <v>2393</v>
      </c>
      <c r="B96" s="512"/>
      <c r="C96" s="409"/>
      <c r="D96" s="409"/>
      <c r="E96" s="509"/>
      <c r="F96" s="409"/>
      <c r="G96" s="409"/>
      <c r="H96" s="409"/>
      <c r="I96" s="506"/>
      <c r="J96" s="411"/>
      <c r="K96" s="506"/>
      <c r="L96" s="411"/>
      <c r="M96" s="319"/>
    </row>
    <row r="97" spans="1:13" ht="13.5" customHeight="1">
      <c r="A97" s="880" t="s">
        <v>2394</v>
      </c>
      <c r="B97" s="512"/>
      <c r="C97" s="409"/>
      <c r="D97" s="409"/>
      <c r="E97" s="509"/>
      <c r="F97" s="409"/>
      <c r="G97" s="409"/>
      <c r="H97" s="409"/>
      <c r="I97" s="506"/>
      <c r="J97" s="411"/>
      <c r="K97" s="506"/>
      <c r="L97" s="411"/>
      <c r="M97" s="319"/>
    </row>
    <row r="98" spans="1:13">
      <c r="A98" s="880" t="s">
        <v>2395</v>
      </c>
      <c r="B98" s="512"/>
      <c r="C98" s="409"/>
      <c r="D98" s="409"/>
      <c r="E98" s="509"/>
      <c r="F98" s="409"/>
      <c r="G98" s="409"/>
      <c r="H98" s="409"/>
      <c r="I98" s="506"/>
      <c r="J98" s="411"/>
      <c r="K98" s="506"/>
      <c r="L98" s="411"/>
      <c r="M98" s="319"/>
    </row>
    <row r="99" spans="1:13">
      <c r="A99" s="880" t="s">
        <v>2396</v>
      </c>
      <c r="B99" s="512"/>
      <c r="C99" s="409"/>
      <c r="D99" s="409"/>
      <c r="E99" s="509"/>
      <c r="F99" s="409"/>
      <c r="G99" s="409"/>
      <c r="H99" s="409"/>
      <c r="I99" s="506"/>
      <c r="J99" s="411"/>
      <c r="K99" s="506"/>
      <c r="L99" s="411"/>
      <c r="M99" s="319"/>
    </row>
    <row r="100" spans="1:13">
      <c r="A100" s="880" t="s">
        <v>2361</v>
      </c>
      <c r="B100" s="409"/>
      <c r="C100" s="409"/>
      <c r="D100" s="409"/>
      <c r="E100" s="503"/>
      <c r="F100" s="409"/>
      <c r="G100" s="409"/>
      <c r="H100" s="409"/>
      <c r="I100" s="506"/>
      <c r="J100" s="411"/>
      <c r="K100" s="506"/>
      <c r="L100" s="411"/>
      <c r="M100" s="319"/>
    </row>
    <row r="101" spans="1:13">
      <c r="A101" s="880" t="s">
        <v>2362</v>
      </c>
      <c r="B101" s="409"/>
      <c r="C101" s="409"/>
      <c r="D101" s="409"/>
      <c r="E101" s="503"/>
      <c r="F101" s="409"/>
      <c r="G101" s="409"/>
      <c r="H101" s="409"/>
      <c r="I101" s="506"/>
      <c r="J101" s="411"/>
      <c r="K101" s="506"/>
      <c r="L101" s="411"/>
      <c r="M101" s="319"/>
    </row>
    <row r="102" spans="1:13">
      <c r="A102" s="1002" t="s">
        <v>2372</v>
      </c>
      <c r="B102" s="411"/>
      <c r="C102" s="411"/>
      <c r="D102" s="411"/>
      <c r="E102" s="449"/>
      <c r="F102" s="435"/>
      <c r="G102" s="435"/>
      <c r="H102" s="411"/>
      <c r="I102" s="563"/>
      <c r="J102" s="411"/>
      <c r="K102" s="563"/>
      <c r="L102" s="411"/>
      <c r="M102" s="319"/>
    </row>
    <row r="103" spans="1:13">
      <c r="A103" s="319"/>
      <c r="B103" s="319"/>
      <c r="C103" s="319"/>
      <c r="D103" s="319"/>
      <c r="E103" s="319"/>
      <c r="F103" s="319"/>
      <c r="G103" s="319"/>
      <c r="H103" s="319"/>
      <c r="I103" s="319"/>
      <c r="J103" s="319"/>
      <c r="K103" s="319"/>
      <c r="L103" s="319"/>
      <c r="M103" s="319"/>
    </row>
    <row r="104" spans="1:13">
      <c r="A104" s="813" t="s">
        <v>1794</v>
      </c>
      <c r="B104" s="499"/>
      <c r="C104" s="319"/>
      <c r="D104" s="319"/>
      <c r="E104" s="319"/>
      <c r="F104" s="319"/>
      <c r="G104" s="319"/>
      <c r="H104" s="319"/>
      <c r="I104" s="319"/>
      <c r="J104" s="319"/>
      <c r="K104" s="319"/>
      <c r="L104" s="319"/>
      <c r="M104" s="319"/>
    </row>
    <row r="105" spans="1:13">
      <c r="A105" s="880" t="s">
        <v>2379</v>
      </c>
      <c r="B105" s="409"/>
      <c r="C105" s="409"/>
      <c r="D105" s="409"/>
      <c r="E105" s="509"/>
      <c r="F105" s="409"/>
      <c r="G105" s="409"/>
      <c r="H105" s="409"/>
      <c r="I105" s="506"/>
      <c r="J105" s="411"/>
      <c r="K105" s="506"/>
      <c r="L105" s="411"/>
      <c r="M105" s="319"/>
    </row>
    <row r="106" spans="1:13">
      <c r="A106" s="880" t="s">
        <v>2380</v>
      </c>
      <c r="B106" s="512"/>
      <c r="C106" s="409"/>
      <c r="D106" s="409"/>
      <c r="E106" s="509"/>
      <c r="F106" s="409"/>
      <c r="G106" s="409"/>
      <c r="H106" s="409"/>
      <c r="I106" s="506"/>
      <c r="J106" s="411"/>
      <c r="K106" s="506"/>
      <c r="L106" s="411"/>
      <c r="M106" s="319"/>
    </row>
    <row r="107" spans="1:13">
      <c r="A107" s="880" t="s">
        <v>2381</v>
      </c>
      <c r="B107" s="409"/>
      <c r="C107" s="409"/>
      <c r="D107" s="409"/>
      <c r="E107" s="509"/>
      <c r="F107" s="409"/>
      <c r="G107" s="409"/>
      <c r="H107" s="409"/>
      <c r="I107" s="506"/>
      <c r="J107" s="411"/>
      <c r="K107" s="506"/>
      <c r="L107" s="411"/>
      <c r="M107" s="319"/>
    </row>
    <row r="108" spans="1:13">
      <c r="A108" s="880" t="s">
        <v>2382</v>
      </c>
      <c r="B108" s="409"/>
      <c r="C108" s="409"/>
      <c r="D108" s="409"/>
      <c r="E108" s="509"/>
      <c r="F108" s="409"/>
      <c r="G108" s="409"/>
      <c r="H108" s="409"/>
      <c r="I108" s="506"/>
      <c r="J108" s="411"/>
      <c r="K108" s="506"/>
      <c r="L108" s="411"/>
      <c r="M108" s="319"/>
    </row>
    <row r="109" spans="1:13">
      <c r="A109" s="880" t="s">
        <v>2383</v>
      </c>
      <c r="B109" s="409"/>
      <c r="C109" s="409"/>
      <c r="D109" s="409"/>
      <c r="E109" s="509"/>
      <c r="F109" s="409"/>
      <c r="G109" s="409"/>
      <c r="H109" s="409"/>
      <c r="I109" s="506"/>
      <c r="J109" s="411"/>
      <c r="K109" s="506"/>
      <c r="L109" s="411"/>
      <c r="M109" s="319"/>
    </row>
    <row r="110" spans="1:13">
      <c r="A110" s="880" t="s">
        <v>2385</v>
      </c>
      <c r="B110" s="512"/>
      <c r="C110" s="409"/>
      <c r="D110" s="409"/>
      <c r="E110" s="503"/>
      <c r="F110" s="409"/>
      <c r="G110" s="409"/>
      <c r="H110" s="409"/>
      <c r="I110" s="506"/>
      <c r="J110" s="411"/>
      <c r="K110" s="506"/>
      <c r="L110" s="411"/>
      <c r="M110" s="319"/>
    </row>
    <row r="111" spans="1:13">
      <c r="A111" s="880" t="s">
        <v>2386</v>
      </c>
      <c r="B111" s="511"/>
      <c r="C111" s="76"/>
      <c r="D111" s="76"/>
      <c r="E111" s="96"/>
      <c r="F111" s="76"/>
      <c r="G111" s="76"/>
      <c r="H111" s="76"/>
      <c r="I111" s="100"/>
      <c r="J111" s="284"/>
      <c r="K111" s="100"/>
      <c r="L111" s="284"/>
      <c r="M111" s="319"/>
    </row>
    <row r="112" spans="1:13">
      <c r="A112" s="880" t="s">
        <v>2388</v>
      </c>
      <c r="B112" s="512"/>
      <c r="C112" s="409"/>
      <c r="D112" s="409"/>
      <c r="E112" s="503"/>
      <c r="F112" s="409"/>
      <c r="G112" s="409"/>
      <c r="H112" s="409"/>
      <c r="I112" s="506"/>
      <c r="J112" s="411"/>
      <c r="K112" s="506"/>
      <c r="L112" s="411"/>
      <c r="M112" s="319"/>
    </row>
    <row r="113" spans="1:13">
      <c r="A113" s="880" t="s">
        <v>2389</v>
      </c>
      <c r="B113" s="512"/>
      <c r="C113" s="409"/>
      <c r="D113" s="409"/>
      <c r="E113" s="503"/>
      <c r="F113" s="409"/>
      <c r="G113" s="409"/>
      <c r="H113" s="409"/>
      <c r="I113" s="506"/>
      <c r="J113" s="411"/>
      <c r="K113" s="506"/>
      <c r="L113" s="411"/>
      <c r="M113" s="319"/>
    </row>
    <row r="114" spans="1:13">
      <c r="A114" s="880" t="s">
        <v>2390</v>
      </c>
      <c r="B114" s="512"/>
      <c r="C114" s="409"/>
      <c r="D114" s="409"/>
      <c r="E114" s="509"/>
      <c r="F114" s="409"/>
      <c r="G114" s="409"/>
      <c r="H114" s="409"/>
      <c r="I114" s="506"/>
      <c r="J114" s="411"/>
      <c r="K114" s="506"/>
      <c r="L114" s="411"/>
      <c r="M114" s="319"/>
    </row>
    <row r="115" spans="1:13">
      <c r="A115" s="880" t="s">
        <v>2391</v>
      </c>
      <c r="B115" s="512"/>
      <c r="C115" s="409"/>
      <c r="D115" s="409"/>
      <c r="E115" s="509"/>
      <c r="F115" s="409"/>
      <c r="G115" s="409"/>
      <c r="H115" s="409"/>
      <c r="I115" s="506"/>
      <c r="J115" s="411"/>
      <c r="K115" s="506"/>
      <c r="L115" s="411"/>
      <c r="M115" s="319"/>
    </row>
    <row r="116" spans="1:13">
      <c r="A116" s="880" t="s">
        <v>2392</v>
      </c>
      <c r="B116" s="512"/>
      <c r="C116" s="409"/>
      <c r="D116" s="409"/>
      <c r="E116" s="509"/>
      <c r="F116" s="409"/>
      <c r="G116" s="409"/>
      <c r="H116" s="409"/>
      <c r="I116" s="506"/>
      <c r="J116" s="411"/>
      <c r="K116" s="506"/>
      <c r="L116" s="411"/>
      <c r="M116" s="319"/>
    </row>
    <row r="117" spans="1:13">
      <c r="A117" s="880" t="s">
        <v>2393</v>
      </c>
      <c r="B117" s="512"/>
      <c r="C117" s="409"/>
      <c r="D117" s="409"/>
      <c r="E117" s="509"/>
      <c r="F117" s="409"/>
      <c r="G117" s="409"/>
      <c r="H117" s="409"/>
      <c r="I117" s="506"/>
      <c r="J117" s="411"/>
      <c r="K117" s="506"/>
      <c r="L117" s="411"/>
      <c r="M117" s="319"/>
    </row>
    <row r="118" spans="1:13">
      <c r="A118" s="880" t="s">
        <v>2394</v>
      </c>
      <c r="B118" s="512"/>
      <c r="C118" s="409"/>
      <c r="D118" s="409"/>
      <c r="E118" s="509"/>
      <c r="F118" s="409"/>
      <c r="G118" s="409"/>
      <c r="H118" s="409"/>
      <c r="I118" s="506"/>
      <c r="J118" s="411"/>
      <c r="K118" s="506"/>
      <c r="L118" s="411"/>
      <c r="M118" s="319"/>
    </row>
    <row r="119" spans="1:13">
      <c r="A119" s="880" t="s">
        <v>2395</v>
      </c>
      <c r="B119" s="512"/>
      <c r="C119" s="409"/>
      <c r="D119" s="409"/>
      <c r="E119" s="509"/>
      <c r="F119" s="409"/>
      <c r="G119" s="409"/>
      <c r="H119" s="409"/>
      <c r="I119" s="506"/>
      <c r="J119" s="411"/>
      <c r="K119" s="506"/>
      <c r="L119" s="411"/>
      <c r="M119" s="319"/>
    </row>
    <row r="120" spans="1:13">
      <c r="A120" s="880" t="s">
        <v>2396</v>
      </c>
      <c r="B120" s="512"/>
      <c r="C120" s="409"/>
      <c r="D120" s="409"/>
      <c r="E120" s="509"/>
      <c r="F120" s="409"/>
      <c r="G120" s="409"/>
      <c r="H120" s="409"/>
      <c r="I120" s="506"/>
      <c r="J120" s="411"/>
      <c r="K120" s="506"/>
      <c r="L120" s="411"/>
      <c r="M120" s="319"/>
    </row>
    <row r="121" spans="1:13">
      <c r="A121" s="880" t="s">
        <v>2361</v>
      </c>
      <c r="B121" s="409"/>
      <c r="C121" s="409"/>
      <c r="D121" s="409"/>
      <c r="E121" s="503"/>
      <c r="F121" s="409"/>
      <c r="G121" s="409"/>
      <c r="H121" s="409"/>
      <c r="I121" s="506"/>
      <c r="J121" s="411"/>
      <c r="K121" s="506"/>
      <c r="L121" s="411"/>
      <c r="M121" s="319"/>
    </row>
    <row r="122" spans="1:13">
      <c r="A122" s="880" t="s">
        <v>2362</v>
      </c>
      <c r="B122" s="409"/>
      <c r="C122" s="409"/>
      <c r="D122" s="409"/>
      <c r="E122" s="503"/>
      <c r="F122" s="409"/>
      <c r="G122" s="409"/>
      <c r="H122" s="409"/>
      <c r="I122" s="506"/>
      <c r="J122" s="411"/>
      <c r="K122" s="506"/>
      <c r="L122" s="411"/>
      <c r="M122" s="319"/>
    </row>
    <row r="123" spans="1:13">
      <c r="A123" s="1002" t="s">
        <v>2372</v>
      </c>
      <c r="B123" s="411"/>
      <c r="C123" s="411"/>
      <c r="D123" s="411"/>
      <c r="E123" s="449"/>
      <c r="F123" s="435"/>
      <c r="G123" s="435"/>
      <c r="H123" s="411"/>
      <c r="I123" s="563"/>
      <c r="J123" s="411"/>
      <c r="K123" s="563"/>
      <c r="L123" s="411"/>
      <c r="M123" s="319"/>
    </row>
    <row r="124" spans="1:13">
      <c r="A124" s="475"/>
      <c r="B124" s="557"/>
      <c r="C124" s="557"/>
      <c r="D124" s="557"/>
      <c r="E124" s="449"/>
      <c r="F124" s="433"/>
      <c r="G124" s="433"/>
      <c r="H124" s="557"/>
      <c r="I124" s="563"/>
      <c r="J124" s="557"/>
      <c r="K124" s="563"/>
      <c r="L124" s="557"/>
      <c r="M124" s="319"/>
    </row>
    <row r="125" spans="1:13">
      <c r="A125" s="1011" t="s">
        <v>772</v>
      </c>
      <c r="B125" s="557"/>
      <c r="C125" s="411"/>
      <c r="D125" s="411"/>
      <c r="E125" s="449"/>
      <c r="F125" s="433"/>
      <c r="G125" s="433"/>
      <c r="H125" s="557"/>
      <c r="I125" s="563"/>
      <c r="J125" s="557"/>
      <c r="K125" s="563"/>
      <c r="L125" s="411"/>
      <c r="M125" s="319"/>
    </row>
    <row r="126" spans="1:13">
      <c r="A126" s="475"/>
      <c r="B126" s="557"/>
      <c r="C126" s="557"/>
      <c r="D126" s="557"/>
      <c r="E126" s="449"/>
      <c r="F126" s="433"/>
      <c r="G126" s="433"/>
      <c r="H126" s="557"/>
      <c r="I126" s="563"/>
      <c r="J126" s="557"/>
      <c r="K126" s="563"/>
      <c r="L126" s="557"/>
      <c r="M126" s="319"/>
    </row>
    <row r="127" spans="1:13">
      <c r="A127" s="461" t="s">
        <v>2365</v>
      </c>
      <c r="B127" s="476"/>
      <c r="C127" s="476"/>
      <c r="D127" s="319"/>
      <c r="E127" s="319"/>
      <c r="F127" s="319"/>
      <c r="G127" s="319"/>
      <c r="H127" s="558"/>
      <c r="I127" s="319"/>
      <c r="J127" s="319"/>
      <c r="K127" s="319"/>
      <c r="L127" s="319"/>
      <c r="M127" s="319"/>
    </row>
    <row r="128" spans="1:13">
      <c r="A128" s="375"/>
      <c r="H128" s="4"/>
    </row>
    <row r="129" spans="1:8">
      <c r="B129" s="7"/>
      <c r="C129" s="7"/>
      <c r="H129" s="4"/>
    </row>
    <row r="130" spans="1:8">
      <c r="A130" s="373"/>
      <c r="B130" s="7"/>
      <c r="C130" s="7"/>
      <c r="H130" s="4"/>
    </row>
  </sheetData>
  <sheetProtection formatColumns="0" formatRows="0"/>
  <customSheetViews>
    <customSheetView guid="{322AC775-AF01-45AA-8A10-37DBB67FD782}" showPageBreaks="1" printArea="1" view="pageBreakPreview">
      <selection activeCell="C74" sqref="C74"/>
      <rowBreaks count="1" manualBreakCount="1">
        <brk id="69" max="11" man="1"/>
      </rowBreaks>
      <pageMargins left="0" right="0" top="0" bottom="0" header="0" footer="0"/>
      <pageSetup scale="74"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500-000000000000}"/>
    <hyperlink ref="A2:C2" location="'Schedule Listing '!A1" display="Return to Schedule Listing" xr:uid="{00000000-0004-0000-1500-000001000000}"/>
  </hyperlinks>
  <pageMargins left="0.47244094488188981" right="0.35433070866141736" top="0.74803149606299213" bottom="0.51181102362204722" header="0.31496062992125984" footer="0.31496062992125984"/>
  <pageSetup scale="74"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82"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dimension ref="A1:L105"/>
  <sheetViews>
    <sheetView showGridLines="0" topLeftCell="A64" zoomScaleNormal="100" zoomScaleSheetLayoutView="100" workbookViewId="0">
      <selection activeCell="B21" sqref="B21"/>
    </sheetView>
  </sheetViews>
  <sheetFormatPr defaultColWidth="9.1015625" defaultRowHeight="12.3"/>
  <cols>
    <col min="1" max="1" width="2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37" t="s">
        <v>2409</v>
      </c>
      <c r="B1" s="37"/>
      <c r="C1" s="37"/>
      <c r="D1" s="17"/>
      <c r="E1" s="103"/>
      <c r="F1" s="17"/>
      <c r="G1" s="17"/>
      <c r="L1" s="21">
        <v>5</v>
      </c>
    </row>
    <row r="2" spans="1:12" ht="15">
      <c r="A2" s="1509" t="s">
        <v>137</v>
      </c>
      <c r="B2" s="1554"/>
      <c r="C2" s="1555"/>
      <c r="D2" s="20"/>
      <c r="E2" s="17"/>
      <c r="F2" s="17"/>
      <c r="G2" s="17"/>
    </row>
    <row r="3" spans="1:12" ht="15.75" customHeight="1">
      <c r="A3" s="1013" t="s">
        <v>2410</v>
      </c>
      <c r="B3" s="163"/>
      <c r="C3" s="163"/>
      <c r="D3" s="163"/>
      <c r="E3" s="163"/>
      <c r="F3" s="163"/>
      <c r="G3" s="163"/>
      <c r="H3" s="163"/>
      <c r="I3" s="163"/>
      <c r="J3" s="163"/>
      <c r="K3" s="163"/>
      <c r="L3" s="163"/>
    </row>
    <row r="4" spans="1:12" ht="15" customHeight="1">
      <c r="A4" s="19" t="s">
        <v>2341</v>
      </c>
      <c r="B4" s="66"/>
      <c r="C4" s="66"/>
      <c r="D4" s="66"/>
      <c r="E4" s="66"/>
      <c r="F4" s="66"/>
      <c r="G4" s="66"/>
      <c r="H4" s="66"/>
      <c r="I4" s="66"/>
      <c r="J4" s="66"/>
      <c r="K4" s="66"/>
      <c r="L4" s="66"/>
    </row>
    <row r="5" spans="1:12" ht="12.75" customHeight="1">
      <c r="B5" s="37"/>
      <c r="C5" s="37"/>
      <c r="D5" s="17"/>
      <c r="E5" s="17"/>
      <c r="F5" s="17"/>
      <c r="G5" s="17"/>
    </row>
    <row r="6" spans="1:12" ht="24.6" customHeight="1">
      <c r="A6" s="987"/>
      <c r="B6" s="1601" t="s">
        <v>2342</v>
      </c>
      <c r="C6" s="1597"/>
      <c r="D6" s="1598"/>
      <c r="E6" s="988"/>
      <c r="F6" s="1596" t="s">
        <v>2368</v>
      </c>
      <c r="G6" s="1597"/>
      <c r="H6" s="1598"/>
      <c r="I6" s="985"/>
      <c r="K6" s="985"/>
      <c r="L6" s="985"/>
    </row>
    <row r="7" spans="1:12" ht="4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3" t="s">
        <v>283</v>
      </c>
      <c r="E8" s="73"/>
      <c r="F8" s="73" t="s">
        <v>284</v>
      </c>
      <c r="G8" s="73" t="s">
        <v>423</v>
      </c>
      <c r="H8" s="73" t="s">
        <v>424</v>
      </c>
      <c r="I8" s="73"/>
      <c r="J8" s="73" t="s">
        <v>2353</v>
      </c>
      <c r="K8" s="73"/>
      <c r="L8" s="73" t="s">
        <v>2354</v>
      </c>
    </row>
    <row r="9" spans="1:12" ht="14.25" customHeight="1">
      <c r="A9" s="1609" t="s">
        <v>1790</v>
      </c>
      <c r="B9" s="1609"/>
      <c r="C9" s="1609"/>
      <c r="D9" s="3"/>
      <c r="E9" s="3"/>
      <c r="F9" s="3"/>
      <c r="G9" s="3"/>
      <c r="H9" s="3"/>
      <c r="I9" s="3"/>
      <c r="J9" s="3"/>
      <c r="K9" s="3"/>
      <c r="L9" s="3"/>
    </row>
    <row r="10" spans="1:12">
      <c r="A10" s="880" t="s">
        <v>2356</v>
      </c>
      <c r="B10" s="1014"/>
      <c r="C10" s="994"/>
      <c r="D10" s="76"/>
      <c r="E10" s="328"/>
      <c r="F10" s="76"/>
      <c r="G10" s="76"/>
      <c r="H10" s="76"/>
      <c r="I10" s="100"/>
      <c r="J10" s="284"/>
      <c r="K10" s="100"/>
      <c r="L10" s="284"/>
    </row>
    <row r="11" spans="1:12">
      <c r="A11" s="880" t="s">
        <v>2411</v>
      </c>
      <c r="B11" s="1014"/>
      <c r="C11" s="994"/>
      <c r="D11" s="76"/>
      <c r="E11" s="328"/>
      <c r="F11" s="76"/>
      <c r="G11" s="76"/>
      <c r="H11" s="76"/>
      <c r="I11" s="100"/>
      <c r="J11" s="284"/>
      <c r="K11" s="100"/>
      <c r="L11" s="284"/>
    </row>
    <row r="12" spans="1:12" s="319" customFormat="1">
      <c r="A12" s="880" t="s">
        <v>2412</v>
      </c>
      <c r="B12" s="1014"/>
      <c r="C12" s="994"/>
      <c r="D12" s="409"/>
      <c r="E12" s="509"/>
      <c r="F12" s="409"/>
      <c r="G12" s="409"/>
      <c r="H12" s="409"/>
      <c r="I12" s="506"/>
      <c r="J12" s="411"/>
      <c r="K12" s="506"/>
      <c r="L12" s="411"/>
    </row>
    <row r="13" spans="1:12">
      <c r="A13" s="880" t="s">
        <v>2413</v>
      </c>
      <c r="B13" s="1014"/>
      <c r="C13" s="994"/>
      <c r="D13" s="76"/>
      <c r="E13" s="328"/>
      <c r="F13" s="76"/>
      <c r="G13" s="76"/>
      <c r="H13" s="76"/>
      <c r="I13" s="100"/>
      <c r="J13" s="284"/>
      <c r="K13" s="100"/>
      <c r="L13" s="284"/>
    </row>
    <row r="14" spans="1:12">
      <c r="A14" s="880" t="s">
        <v>2414</v>
      </c>
      <c r="B14" s="1014"/>
      <c r="C14" s="994"/>
      <c r="D14" s="76"/>
      <c r="E14" s="328"/>
      <c r="F14" s="76"/>
      <c r="G14" s="76"/>
      <c r="H14" s="76"/>
      <c r="I14" s="100"/>
      <c r="J14" s="284"/>
      <c r="K14" s="100"/>
      <c r="L14" s="284"/>
    </row>
    <row r="15" spans="1:12">
      <c r="A15" s="880" t="s">
        <v>2359</v>
      </c>
      <c r="B15" s="1014"/>
      <c r="C15" s="994"/>
      <c r="D15" s="76"/>
      <c r="E15" s="328"/>
      <c r="F15" s="76"/>
      <c r="G15" s="76"/>
      <c r="H15" s="76"/>
      <c r="I15" s="100"/>
      <c r="J15" s="284"/>
      <c r="K15" s="100"/>
      <c r="L15" s="284"/>
    </row>
    <row r="16" spans="1:12" s="319" customFormat="1">
      <c r="A16" s="880" t="s">
        <v>2415</v>
      </c>
      <c r="B16" s="1014"/>
      <c r="C16" s="994"/>
      <c r="D16" s="409"/>
      <c r="E16" s="503"/>
      <c r="F16" s="409"/>
      <c r="G16" s="409"/>
      <c r="H16" s="409"/>
      <c r="I16" s="506"/>
      <c r="J16" s="411"/>
      <c r="K16" s="506"/>
      <c r="L16" s="411"/>
    </row>
    <row r="17" spans="1:12" s="319" customFormat="1">
      <c r="A17" s="880" t="s">
        <v>2360</v>
      </c>
      <c r="B17" s="1014"/>
      <c r="C17" s="994"/>
      <c r="D17" s="409"/>
      <c r="E17" s="503"/>
      <c r="F17" s="409"/>
      <c r="G17" s="409"/>
      <c r="H17" s="409"/>
      <c r="I17" s="506"/>
      <c r="J17" s="411"/>
      <c r="K17" s="506"/>
      <c r="L17" s="411"/>
    </row>
    <row r="18" spans="1:12" s="319" customFormat="1">
      <c r="A18" s="880" t="s">
        <v>2406</v>
      </c>
      <c r="B18" s="1014"/>
      <c r="C18" s="994"/>
      <c r="D18" s="409"/>
      <c r="E18" s="503"/>
      <c r="F18" s="409"/>
      <c r="G18" s="409"/>
      <c r="H18" s="409"/>
      <c r="I18" s="506"/>
      <c r="J18" s="411"/>
      <c r="K18" s="506"/>
      <c r="L18" s="411"/>
    </row>
    <row r="19" spans="1:12" s="319" customFormat="1">
      <c r="A19" s="880" t="s">
        <v>2391</v>
      </c>
      <c r="B19" s="1014"/>
      <c r="C19" s="994"/>
      <c r="D19" s="409"/>
      <c r="E19" s="503"/>
      <c r="F19" s="409"/>
      <c r="G19" s="409"/>
      <c r="H19" s="409"/>
      <c r="I19" s="506"/>
      <c r="J19" s="411"/>
      <c r="K19" s="506"/>
      <c r="L19" s="411"/>
    </row>
    <row r="20" spans="1:12" s="319" customFormat="1">
      <c r="A20" s="880" t="s">
        <v>2392</v>
      </c>
      <c r="B20" s="1014"/>
      <c r="C20" s="994"/>
      <c r="D20" s="409"/>
      <c r="E20" s="503"/>
      <c r="F20" s="409"/>
      <c r="G20" s="409"/>
      <c r="H20" s="409"/>
      <c r="I20" s="506"/>
      <c r="J20" s="411"/>
      <c r="K20" s="506"/>
      <c r="L20" s="411"/>
    </row>
    <row r="21" spans="1:12" s="319" customFormat="1">
      <c r="A21" s="880" t="s">
        <v>2416</v>
      </c>
      <c r="B21" s="1014"/>
      <c r="C21" s="994"/>
      <c r="D21" s="409"/>
      <c r="E21" s="503"/>
      <c r="F21" s="409"/>
      <c r="G21" s="409"/>
      <c r="H21" s="409"/>
      <c r="I21" s="506"/>
      <c r="J21" s="411"/>
      <c r="K21" s="506"/>
      <c r="L21" s="411"/>
    </row>
    <row r="22" spans="1:12" s="319" customFormat="1">
      <c r="A22" s="880" t="s">
        <v>2393</v>
      </c>
      <c r="B22" s="1014"/>
      <c r="C22" s="994"/>
      <c r="D22" s="409"/>
      <c r="E22" s="503"/>
      <c r="F22" s="409"/>
      <c r="G22" s="409"/>
      <c r="H22" s="409"/>
      <c r="I22" s="506"/>
      <c r="J22" s="411"/>
      <c r="K22" s="506"/>
      <c r="L22" s="411"/>
    </row>
    <row r="23" spans="1:12" s="319" customFormat="1">
      <c r="A23" s="880" t="s">
        <v>2361</v>
      </c>
      <c r="B23" s="1014"/>
      <c r="C23" s="994"/>
      <c r="D23" s="409"/>
      <c r="E23" s="503"/>
      <c r="F23" s="409"/>
      <c r="G23" s="409"/>
      <c r="H23" s="409"/>
      <c r="I23" s="506"/>
      <c r="J23" s="411"/>
      <c r="K23" s="506"/>
      <c r="L23" s="411"/>
    </row>
    <row r="24" spans="1:12" s="319" customFormat="1">
      <c r="A24" s="880" t="s">
        <v>2362</v>
      </c>
      <c r="B24" s="1014"/>
      <c r="C24" s="994"/>
      <c r="D24" s="409"/>
      <c r="E24" s="503"/>
      <c r="F24" s="409"/>
      <c r="G24" s="409"/>
      <c r="H24" s="409"/>
      <c r="I24" s="506"/>
      <c r="J24" s="411"/>
      <c r="K24" s="506"/>
      <c r="L24" s="411"/>
    </row>
    <row r="25" spans="1:12">
      <c r="A25" s="1002" t="s">
        <v>2372</v>
      </c>
      <c r="B25" s="1014"/>
      <c r="C25" s="997"/>
      <c r="D25" s="284"/>
      <c r="E25" s="82"/>
      <c r="F25" s="435"/>
      <c r="G25" s="435"/>
      <c r="H25" s="284"/>
      <c r="I25" s="84"/>
      <c r="J25" s="284"/>
      <c r="K25" s="84"/>
      <c r="L25" s="284"/>
    </row>
    <row r="26" spans="1:12" ht="6" customHeight="1">
      <c r="A26" s="475"/>
      <c r="B26" s="475"/>
      <c r="C26" s="477"/>
      <c r="J26" s="7"/>
      <c r="L26" s="1" t="s">
        <v>2397</v>
      </c>
    </row>
    <row r="27" spans="1:12">
      <c r="A27" s="813" t="s">
        <v>1791</v>
      </c>
      <c r="B27" s="813"/>
      <c r="C27" s="477"/>
      <c r="J27" s="7"/>
    </row>
    <row r="28" spans="1:12">
      <c r="A28" s="880" t="s">
        <v>2356</v>
      </c>
      <c r="B28" s="994"/>
      <c r="C28" s="994"/>
      <c r="D28" s="76"/>
      <c r="E28" s="328"/>
      <c r="F28" s="76"/>
      <c r="G28" s="76"/>
      <c r="H28" s="76"/>
      <c r="I28" s="100"/>
      <c r="J28" s="284"/>
      <c r="K28" s="100"/>
      <c r="L28" s="284"/>
    </row>
    <row r="29" spans="1:12">
      <c r="A29" s="880" t="s">
        <v>2411</v>
      </c>
      <c r="B29" s="994"/>
      <c r="C29" s="994"/>
      <c r="D29" s="76"/>
      <c r="E29" s="328"/>
      <c r="F29" s="76"/>
      <c r="G29" s="76"/>
      <c r="H29" s="76"/>
      <c r="I29" s="100"/>
      <c r="J29" s="284"/>
      <c r="K29" s="100"/>
      <c r="L29" s="284"/>
    </row>
    <row r="30" spans="1:12" s="319" customFormat="1">
      <c r="A30" s="880" t="s">
        <v>2412</v>
      </c>
      <c r="B30" s="994"/>
      <c r="C30" s="994"/>
      <c r="D30" s="409"/>
      <c r="E30" s="509"/>
      <c r="F30" s="409"/>
      <c r="G30" s="409"/>
      <c r="H30" s="409"/>
      <c r="I30" s="506"/>
      <c r="J30" s="411"/>
      <c r="K30" s="506"/>
      <c r="L30" s="411"/>
    </row>
    <row r="31" spans="1:12">
      <c r="A31" s="880" t="s">
        <v>2413</v>
      </c>
      <c r="B31" s="994"/>
      <c r="C31" s="994"/>
      <c r="D31" s="76"/>
      <c r="E31" s="328"/>
      <c r="F31" s="76"/>
      <c r="G31" s="76"/>
      <c r="H31" s="76"/>
      <c r="I31" s="100"/>
      <c r="J31" s="284"/>
      <c r="K31" s="100"/>
      <c r="L31" s="284"/>
    </row>
    <row r="32" spans="1:12">
      <c r="A32" s="880" t="s">
        <v>2414</v>
      </c>
      <c r="B32" s="994"/>
      <c r="C32" s="994"/>
      <c r="D32" s="76"/>
      <c r="E32" s="328"/>
      <c r="F32" s="76"/>
      <c r="G32" s="76"/>
      <c r="H32" s="76"/>
      <c r="I32" s="100"/>
      <c r="J32" s="284"/>
      <c r="K32" s="100"/>
      <c r="L32" s="284"/>
    </row>
    <row r="33" spans="1:12">
      <c r="A33" s="880" t="s">
        <v>2359</v>
      </c>
      <c r="B33" s="994"/>
      <c r="C33" s="994"/>
      <c r="D33" s="76"/>
      <c r="E33" s="328"/>
      <c r="F33" s="76"/>
      <c r="G33" s="76"/>
      <c r="H33" s="76"/>
      <c r="I33" s="100"/>
      <c r="J33" s="284"/>
      <c r="K33" s="100"/>
      <c r="L33" s="284"/>
    </row>
    <row r="34" spans="1:12">
      <c r="A34" s="880" t="s">
        <v>2415</v>
      </c>
      <c r="B34" s="994"/>
      <c r="C34" s="994"/>
      <c r="D34" s="76"/>
      <c r="E34" s="96"/>
      <c r="F34" s="76"/>
      <c r="G34" s="76"/>
      <c r="H34" s="76"/>
      <c r="I34" s="100"/>
      <c r="J34" s="284"/>
      <c r="K34" s="100"/>
      <c r="L34" s="284"/>
    </row>
    <row r="35" spans="1:12">
      <c r="A35" s="880" t="s">
        <v>2360</v>
      </c>
      <c r="B35" s="994"/>
      <c r="C35" s="994"/>
      <c r="D35" s="76"/>
      <c r="E35" s="96"/>
      <c r="F35" s="76"/>
      <c r="G35" s="76"/>
      <c r="H35" s="76"/>
      <c r="I35" s="100"/>
      <c r="J35" s="284"/>
      <c r="K35" s="100"/>
      <c r="L35" s="284"/>
    </row>
    <row r="36" spans="1:12">
      <c r="A36" s="880" t="s">
        <v>2406</v>
      </c>
      <c r="B36" s="994"/>
      <c r="C36" s="994"/>
      <c r="D36" s="76"/>
      <c r="E36" s="96"/>
      <c r="F36" s="76"/>
      <c r="G36" s="76"/>
      <c r="H36" s="76"/>
      <c r="I36" s="100"/>
      <c r="J36" s="284"/>
      <c r="K36" s="100"/>
      <c r="L36" s="284"/>
    </row>
    <row r="37" spans="1:12">
      <c r="A37" s="880" t="s">
        <v>2391</v>
      </c>
      <c r="B37" s="1014"/>
      <c r="C37" s="994"/>
      <c r="D37" s="409"/>
      <c r="E37" s="503"/>
      <c r="F37" s="409"/>
      <c r="G37" s="409"/>
      <c r="H37" s="409"/>
      <c r="I37" s="506"/>
      <c r="J37" s="411"/>
      <c r="K37" s="506"/>
      <c r="L37" s="411"/>
    </row>
    <row r="38" spans="1:12">
      <c r="A38" s="880" t="s">
        <v>2392</v>
      </c>
      <c r="B38" s="1014"/>
      <c r="C38" s="994"/>
      <c r="D38" s="409"/>
      <c r="E38" s="503"/>
      <c r="F38" s="409"/>
      <c r="G38" s="409"/>
      <c r="H38" s="409"/>
      <c r="I38" s="506"/>
      <c r="J38" s="411"/>
      <c r="K38" s="506"/>
      <c r="L38" s="411"/>
    </row>
    <row r="39" spans="1:12">
      <c r="A39" s="880" t="s">
        <v>2416</v>
      </c>
      <c r="B39" s="1014"/>
      <c r="C39" s="994"/>
      <c r="D39" s="409"/>
      <c r="E39" s="503"/>
      <c r="F39" s="409"/>
      <c r="G39" s="409"/>
      <c r="H39" s="409"/>
      <c r="I39" s="506"/>
      <c r="J39" s="411"/>
      <c r="K39" s="506"/>
      <c r="L39" s="411"/>
    </row>
    <row r="40" spans="1:12">
      <c r="A40" s="880" t="s">
        <v>2393</v>
      </c>
      <c r="B40" s="1014"/>
      <c r="C40" s="994"/>
      <c r="D40" s="409"/>
      <c r="E40" s="503"/>
      <c r="F40" s="409"/>
      <c r="G40" s="409"/>
      <c r="H40" s="409"/>
      <c r="I40" s="506"/>
      <c r="J40" s="411"/>
      <c r="K40" s="506"/>
      <c r="L40" s="411"/>
    </row>
    <row r="41" spans="1:12">
      <c r="A41" s="880" t="s">
        <v>2361</v>
      </c>
      <c r="B41" s="994"/>
      <c r="C41" s="994"/>
      <c r="D41" s="76"/>
      <c r="E41" s="96"/>
      <c r="F41" s="76"/>
      <c r="G41" s="76"/>
      <c r="H41" s="76"/>
      <c r="I41" s="100"/>
      <c r="J41" s="284"/>
      <c r="K41" s="100"/>
      <c r="L41" s="284"/>
    </row>
    <row r="42" spans="1:12">
      <c r="A42" s="880" t="s">
        <v>2362</v>
      </c>
      <c r="B42" s="994"/>
      <c r="C42" s="994"/>
      <c r="D42" s="76"/>
      <c r="E42" s="96"/>
      <c r="F42" s="76"/>
      <c r="G42" s="76"/>
      <c r="H42" s="76"/>
      <c r="I42" s="100"/>
      <c r="J42" s="284"/>
      <c r="K42" s="100"/>
      <c r="L42" s="284"/>
    </row>
    <row r="43" spans="1:12">
      <c r="A43" s="1002" t="s">
        <v>2372</v>
      </c>
      <c r="B43" s="997"/>
      <c r="C43" s="997"/>
      <c r="D43" s="284"/>
      <c r="E43" s="82"/>
      <c r="F43" s="435"/>
      <c r="G43" s="435"/>
      <c r="H43" s="284"/>
      <c r="I43" s="84"/>
      <c r="J43" s="284"/>
      <c r="K43" s="84"/>
      <c r="L43" s="284"/>
    </row>
    <row r="44" spans="1:12" ht="6" customHeight="1">
      <c r="A44" s="477"/>
      <c r="B44" s="477"/>
      <c r="C44" s="477"/>
    </row>
    <row r="45" spans="1:12">
      <c r="A45" s="813" t="s">
        <v>1792</v>
      </c>
      <c r="B45" s="813"/>
      <c r="C45" s="477"/>
    </row>
    <row r="46" spans="1:12">
      <c r="A46" s="880" t="s">
        <v>2417</v>
      </c>
      <c r="B46" s="1014"/>
      <c r="C46" s="1015"/>
      <c r="D46" s="518"/>
      <c r="E46" s="448"/>
      <c r="F46" s="450"/>
      <c r="G46" s="450"/>
      <c r="H46" s="450"/>
      <c r="I46" s="100"/>
      <c r="J46" s="284"/>
      <c r="K46" s="100"/>
      <c r="L46" s="284"/>
    </row>
    <row r="47" spans="1:12">
      <c r="A47" s="880" t="s">
        <v>2356</v>
      </c>
      <c r="B47" s="1014"/>
      <c r="C47" s="994"/>
      <c r="D47" s="76"/>
      <c r="E47" s="328"/>
      <c r="F47" s="76"/>
      <c r="G47" s="76"/>
      <c r="H47" s="76"/>
      <c r="I47" s="100"/>
      <c r="J47" s="284"/>
      <c r="K47" s="100"/>
      <c r="L47" s="284"/>
    </row>
    <row r="48" spans="1:12">
      <c r="A48" s="880" t="s">
        <v>2411</v>
      </c>
      <c r="B48" s="1014"/>
      <c r="C48" s="994"/>
      <c r="D48" s="76"/>
      <c r="E48" s="328"/>
      <c r="F48" s="76"/>
      <c r="G48" s="76"/>
      <c r="H48" s="76"/>
      <c r="I48" s="100"/>
      <c r="J48" s="284"/>
      <c r="K48" s="100"/>
      <c r="L48" s="284"/>
    </row>
    <row r="49" spans="1:12" s="319" customFormat="1">
      <c r="A49" s="880" t="s">
        <v>2412</v>
      </c>
      <c r="B49" s="1014"/>
      <c r="C49" s="994"/>
      <c r="D49" s="409"/>
      <c r="E49" s="509"/>
      <c r="F49" s="409"/>
      <c r="G49" s="409"/>
      <c r="H49" s="409"/>
      <c r="I49" s="506"/>
      <c r="J49" s="411"/>
      <c r="K49" s="506"/>
      <c r="L49" s="411"/>
    </row>
    <row r="50" spans="1:12">
      <c r="A50" s="880" t="s">
        <v>2413</v>
      </c>
      <c r="B50" s="1014"/>
      <c r="C50" s="994"/>
      <c r="D50" s="76"/>
      <c r="E50" s="328"/>
      <c r="F50" s="76"/>
      <c r="G50" s="76"/>
      <c r="H50" s="76"/>
      <c r="I50" s="100"/>
      <c r="J50" s="284"/>
      <c r="K50" s="100"/>
      <c r="L50" s="284"/>
    </row>
    <row r="51" spans="1:12">
      <c r="A51" s="880" t="s">
        <v>2414</v>
      </c>
      <c r="B51" s="1014"/>
      <c r="C51" s="994"/>
      <c r="D51" s="76"/>
      <c r="E51" s="328"/>
      <c r="F51" s="76"/>
      <c r="G51" s="76"/>
      <c r="H51" s="76"/>
      <c r="I51" s="100"/>
      <c r="J51" s="284"/>
      <c r="K51" s="100"/>
      <c r="L51" s="284"/>
    </row>
    <row r="52" spans="1:12">
      <c r="A52" s="880" t="s">
        <v>2359</v>
      </c>
      <c r="B52" s="1014"/>
      <c r="C52" s="994"/>
      <c r="D52" s="76"/>
      <c r="E52" s="328"/>
      <c r="F52" s="76"/>
      <c r="G52" s="76"/>
      <c r="H52" s="76"/>
      <c r="I52" s="100"/>
      <c r="J52" s="284"/>
      <c r="K52" s="100"/>
      <c r="L52" s="284"/>
    </row>
    <row r="53" spans="1:12" s="319" customFormat="1">
      <c r="A53" s="880" t="s">
        <v>2415</v>
      </c>
      <c r="B53" s="1014"/>
      <c r="C53" s="994"/>
      <c r="D53" s="409"/>
      <c r="E53" s="503"/>
      <c r="F53" s="409"/>
      <c r="G53" s="409"/>
      <c r="H53" s="409"/>
      <c r="I53" s="506"/>
      <c r="J53" s="411"/>
      <c r="K53" s="506"/>
      <c r="L53" s="411"/>
    </row>
    <row r="54" spans="1:12" s="319" customFormat="1">
      <c r="A54" s="880" t="s">
        <v>2360</v>
      </c>
      <c r="B54" s="1014"/>
      <c r="C54" s="994"/>
      <c r="D54" s="409"/>
      <c r="E54" s="503"/>
      <c r="F54" s="409"/>
      <c r="G54" s="409"/>
      <c r="H54" s="409"/>
      <c r="I54" s="506"/>
      <c r="J54" s="411"/>
      <c r="K54" s="506"/>
      <c r="L54" s="411"/>
    </row>
    <row r="55" spans="1:12" s="319" customFormat="1">
      <c r="A55" s="880" t="s">
        <v>2406</v>
      </c>
      <c r="B55" s="1014"/>
      <c r="C55" s="994"/>
      <c r="D55" s="409"/>
      <c r="E55" s="503"/>
      <c r="F55" s="409"/>
      <c r="G55" s="409"/>
      <c r="H55" s="409"/>
      <c r="I55" s="506"/>
      <c r="J55" s="411"/>
      <c r="K55" s="506"/>
      <c r="L55" s="411"/>
    </row>
    <row r="56" spans="1:12" s="319" customFormat="1">
      <c r="A56" s="880" t="s">
        <v>2391</v>
      </c>
      <c r="B56" s="1014"/>
      <c r="C56" s="994"/>
      <c r="D56" s="409"/>
      <c r="E56" s="503"/>
      <c r="F56" s="409"/>
      <c r="G56" s="409"/>
      <c r="H56" s="409"/>
      <c r="I56" s="506"/>
      <c r="J56" s="411"/>
      <c r="K56" s="506"/>
      <c r="L56" s="411"/>
    </row>
    <row r="57" spans="1:12" s="319" customFormat="1">
      <c r="A57" s="880" t="s">
        <v>2392</v>
      </c>
      <c r="B57" s="1014"/>
      <c r="C57" s="994"/>
      <c r="D57" s="409"/>
      <c r="E57" s="503"/>
      <c r="F57" s="409"/>
      <c r="G57" s="409"/>
      <c r="H57" s="409"/>
      <c r="I57" s="506"/>
      <c r="J57" s="411"/>
      <c r="K57" s="506"/>
      <c r="L57" s="411"/>
    </row>
    <row r="58" spans="1:12" s="319" customFormat="1">
      <c r="A58" s="880" t="s">
        <v>2416</v>
      </c>
      <c r="B58" s="1014"/>
      <c r="C58" s="994"/>
      <c r="D58" s="409"/>
      <c r="E58" s="503"/>
      <c r="F58" s="409"/>
      <c r="G58" s="409"/>
      <c r="H58" s="409"/>
      <c r="I58" s="506"/>
      <c r="J58" s="411"/>
      <c r="K58" s="506"/>
      <c r="L58" s="411"/>
    </row>
    <row r="59" spans="1:12" s="319" customFormat="1">
      <c r="A59" s="880" t="s">
        <v>2393</v>
      </c>
      <c r="B59" s="1014"/>
      <c r="C59" s="994"/>
      <c r="D59" s="409"/>
      <c r="E59" s="503"/>
      <c r="F59" s="409"/>
      <c r="G59" s="409"/>
      <c r="H59" s="409"/>
      <c r="I59" s="506"/>
      <c r="J59" s="411"/>
      <c r="K59" s="506"/>
      <c r="L59" s="411"/>
    </row>
    <row r="60" spans="1:12" s="319" customFormat="1">
      <c r="A60" s="880" t="s">
        <v>2361</v>
      </c>
      <c r="B60" s="1014"/>
      <c r="C60" s="994"/>
      <c r="D60" s="409"/>
      <c r="E60" s="503"/>
      <c r="F60" s="409"/>
      <c r="G60" s="409"/>
      <c r="H60" s="409"/>
      <c r="I60" s="506"/>
      <c r="J60" s="411"/>
      <c r="K60" s="506"/>
      <c r="L60" s="411"/>
    </row>
    <row r="61" spans="1:12" s="319" customFormat="1">
      <c r="A61" s="880" t="s">
        <v>2362</v>
      </c>
      <c r="B61" s="1014"/>
      <c r="C61" s="994"/>
      <c r="D61" s="409"/>
      <c r="E61" s="503"/>
      <c r="F61" s="409"/>
      <c r="G61" s="409"/>
      <c r="H61" s="409"/>
      <c r="I61" s="506"/>
      <c r="J61" s="411"/>
      <c r="K61" s="506"/>
      <c r="L61" s="411"/>
    </row>
    <row r="62" spans="1:12">
      <c r="A62" s="1002" t="s">
        <v>2372</v>
      </c>
      <c r="B62" s="1328"/>
      <c r="C62" s="994"/>
      <c r="D62" s="284"/>
      <c r="E62" s="82"/>
      <c r="F62" s="435"/>
      <c r="G62" s="435"/>
      <c r="H62" s="284"/>
      <c r="I62" s="84"/>
      <c r="J62" s="284"/>
      <c r="K62" s="84"/>
      <c r="L62" s="284"/>
    </row>
    <row r="63" spans="1:12" ht="6" customHeight="1">
      <c r="A63" s="477"/>
      <c r="B63" s="477"/>
      <c r="C63" s="477"/>
    </row>
    <row r="64" spans="1:12">
      <c r="A64" s="1016" t="s">
        <v>1793</v>
      </c>
      <c r="B64" s="1016"/>
      <c r="C64" s="1016"/>
    </row>
    <row r="65" spans="1:12">
      <c r="A65" s="880" t="s">
        <v>2356</v>
      </c>
      <c r="B65" s="994"/>
      <c r="C65" s="994"/>
      <c r="D65" s="76"/>
      <c r="E65" s="328"/>
      <c r="F65" s="76"/>
      <c r="G65" s="76"/>
      <c r="H65" s="76"/>
      <c r="I65" s="100"/>
      <c r="J65" s="284"/>
      <c r="K65" s="100"/>
      <c r="L65" s="284"/>
    </row>
    <row r="66" spans="1:12">
      <c r="A66" s="880" t="s">
        <v>2411</v>
      </c>
      <c r="B66" s="994"/>
      <c r="C66" s="994"/>
      <c r="D66" s="76"/>
      <c r="E66" s="328"/>
      <c r="F66" s="76"/>
      <c r="G66" s="76"/>
      <c r="H66" s="76"/>
      <c r="I66" s="100"/>
      <c r="J66" s="284"/>
      <c r="K66" s="100"/>
      <c r="L66" s="284"/>
    </row>
    <row r="67" spans="1:12">
      <c r="A67" s="880" t="s">
        <v>2412</v>
      </c>
      <c r="B67" s="994"/>
      <c r="C67" s="994"/>
      <c r="D67" s="409"/>
      <c r="E67" s="509"/>
      <c r="F67" s="409"/>
      <c r="G67" s="409"/>
      <c r="H67" s="409"/>
      <c r="I67" s="506"/>
      <c r="J67" s="411"/>
      <c r="K67" s="506"/>
      <c r="L67" s="411"/>
    </row>
    <row r="68" spans="1:12">
      <c r="A68" s="880" t="s">
        <v>2413</v>
      </c>
      <c r="B68" s="994"/>
      <c r="C68" s="994"/>
      <c r="D68" s="76"/>
      <c r="E68" s="328"/>
      <c r="F68" s="76"/>
      <c r="G68" s="76"/>
      <c r="H68" s="76"/>
      <c r="I68" s="100"/>
      <c r="J68" s="284"/>
      <c r="K68" s="100"/>
      <c r="L68" s="284"/>
    </row>
    <row r="69" spans="1:12">
      <c r="A69" s="880" t="s">
        <v>2414</v>
      </c>
      <c r="B69" s="994"/>
      <c r="C69" s="994"/>
      <c r="D69" s="76"/>
      <c r="E69" s="328"/>
      <c r="F69" s="76"/>
      <c r="G69" s="76"/>
      <c r="H69" s="76"/>
      <c r="I69" s="100"/>
      <c r="J69" s="284"/>
      <c r="K69" s="100"/>
      <c r="L69" s="284"/>
    </row>
    <row r="70" spans="1:12">
      <c r="A70" s="880" t="s">
        <v>2359</v>
      </c>
      <c r="B70" s="994"/>
      <c r="C70" s="994"/>
      <c r="D70" s="76"/>
      <c r="E70" s="328"/>
      <c r="F70" s="76"/>
      <c r="G70" s="76"/>
      <c r="H70" s="76"/>
      <c r="I70" s="100"/>
      <c r="J70" s="284"/>
      <c r="K70" s="100"/>
      <c r="L70" s="284"/>
    </row>
    <row r="71" spans="1:12">
      <c r="A71" s="880" t="s">
        <v>2415</v>
      </c>
      <c r="B71" s="994"/>
      <c r="C71" s="994"/>
      <c r="D71" s="409"/>
      <c r="E71" s="503"/>
      <c r="F71" s="409"/>
      <c r="G71" s="409"/>
      <c r="H71" s="409"/>
      <c r="I71" s="506"/>
      <c r="J71" s="411"/>
      <c r="K71" s="506"/>
      <c r="L71" s="411"/>
    </row>
    <row r="72" spans="1:12">
      <c r="A72" s="880" t="s">
        <v>2360</v>
      </c>
      <c r="B72" s="994"/>
      <c r="C72" s="994"/>
      <c r="D72" s="409"/>
      <c r="E72" s="503"/>
      <c r="F72" s="409"/>
      <c r="G72" s="409"/>
      <c r="H72" s="409"/>
      <c r="I72" s="506"/>
      <c r="J72" s="411"/>
      <c r="K72" s="506"/>
      <c r="L72" s="411"/>
    </row>
    <row r="73" spans="1:12">
      <c r="A73" s="880" t="s">
        <v>2406</v>
      </c>
      <c r="B73" s="994"/>
      <c r="C73" s="994"/>
      <c r="D73" s="409"/>
      <c r="E73" s="503"/>
      <c r="F73" s="409"/>
      <c r="G73" s="409"/>
      <c r="H73" s="409"/>
      <c r="I73" s="506"/>
      <c r="J73" s="411"/>
      <c r="K73" s="506"/>
      <c r="L73" s="411"/>
    </row>
    <row r="74" spans="1:12">
      <c r="A74" s="880" t="s">
        <v>2391</v>
      </c>
      <c r="B74" s="1014"/>
      <c r="C74" s="994"/>
      <c r="D74" s="409"/>
      <c r="E74" s="503"/>
      <c r="F74" s="409"/>
      <c r="G74" s="409"/>
      <c r="H74" s="409"/>
      <c r="I74" s="506"/>
      <c r="J74" s="411"/>
      <c r="K74" s="506"/>
      <c r="L74" s="411"/>
    </row>
    <row r="75" spans="1:12">
      <c r="A75" s="880" t="s">
        <v>2392</v>
      </c>
      <c r="B75" s="1014"/>
      <c r="C75" s="994"/>
      <c r="D75" s="409"/>
      <c r="E75" s="503"/>
      <c r="F75" s="409"/>
      <c r="G75" s="409"/>
      <c r="H75" s="409"/>
      <c r="I75" s="506"/>
      <c r="J75" s="411"/>
      <c r="K75" s="506"/>
      <c r="L75" s="411"/>
    </row>
    <row r="76" spans="1:12">
      <c r="A76" s="880" t="s">
        <v>2416</v>
      </c>
      <c r="B76" s="1014"/>
      <c r="C76" s="994"/>
      <c r="D76" s="409"/>
      <c r="E76" s="503"/>
      <c r="F76" s="409"/>
      <c r="G76" s="409"/>
      <c r="H76" s="409"/>
      <c r="I76" s="506"/>
      <c r="J76" s="411"/>
      <c r="K76" s="506"/>
      <c r="L76" s="411"/>
    </row>
    <row r="77" spans="1:12">
      <c r="A77" s="880" t="s">
        <v>2393</v>
      </c>
      <c r="B77" s="1014"/>
      <c r="C77" s="994"/>
      <c r="D77" s="409"/>
      <c r="E77" s="503"/>
      <c r="F77" s="409"/>
      <c r="G77" s="409"/>
      <c r="H77" s="409"/>
      <c r="I77" s="506"/>
      <c r="J77" s="411"/>
      <c r="K77" s="506"/>
      <c r="L77" s="411"/>
    </row>
    <row r="78" spans="1:12">
      <c r="A78" s="880" t="s">
        <v>2361</v>
      </c>
      <c r="B78" s="994"/>
      <c r="C78" s="994"/>
      <c r="D78" s="409"/>
      <c r="E78" s="503"/>
      <c r="F78" s="409"/>
      <c r="G78" s="409"/>
      <c r="H78" s="409"/>
      <c r="I78" s="506"/>
      <c r="J78" s="411"/>
      <c r="K78" s="506"/>
      <c r="L78" s="411"/>
    </row>
    <row r="79" spans="1:12">
      <c r="A79" s="880" t="s">
        <v>2362</v>
      </c>
      <c r="B79" s="994"/>
      <c r="C79" s="994"/>
      <c r="D79" s="409"/>
      <c r="E79" s="503"/>
      <c r="F79" s="409"/>
      <c r="G79" s="409"/>
      <c r="H79" s="409"/>
      <c r="I79" s="506"/>
      <c r="J79" s="411"/>
      <c r="K79" s="506"/>
      <c r="L79" s="411"/>
    </row>
    <row r="80" spans="1:12">
      <c r="A80" s="1002" t="s">
        <v>2372</v>
      </c>
      <c r="B80" s="997"/>
      <c r="C80" s="997"/>
      <c r="D80" s="284"/>
      <c r="E80" s="82"/>
      <c r="F80" s="435"/>
      <c r="G80" s="435"/>
      <c r="H80" s="284"/>
      <c r="I80" s="84"/>
      <c r="J80" s="284"/>
      <c r="K80" s="84"/>
      <c r="L80" s="284"/>
    </row>
    <row r="81" spans="1:12" ht="6" customHeight="1">
      <c r="A81" s="477"/>
      <c r="B81" s="477"/>
      <c r="C81" s="477"/>
    </row>
    <row r="82" spans="1:12">
      <c r="A82" s="813" t="s">
        <v>1794</v>
      </c>
      <c r="B82" s="813"/>
      <c r="C82" s="477"/>
    </row>
    <row r="83" spans="1:12">
      <c r="A83" s="880" t="s">
        <v>2356</v>
      </c>
      <c r="B83" s="994"/>
      <c r="C83" s="994"/>
      <c r="D83" s="76"/>
      <c r="E83" s="328"/>
      <c r="F83" s="76"/>
      <c r="G83" s="76"/>
      <c r="H83" s="76"/>
      <c r="I83" s="100"/>
      <c r="J83" s="284"/>
      <c r="K83" s="100"/>
      <c r="L83" s="284"/>
    </row>
    <row r="84" spans="1:12">
      <c r="A84" s="880" t="s">
        <v>2411</v>
      </c>
      <c r="B84" s="994"/>
      <c r="C84" s="994"/>
      <c r="D84" s="76"/>
      <c r="E84" s="328"/>
      <c r="F84" s="76"/>
      <c r="G84" s="76"/>
      <c r="H84" s="76"/>
      <c r="I84" s="100"/>
      <c r="J84" s="284"/>
      <c r="K84" s="100"/>
      <c r="L84" s="284"/>
    </row>
    <row r="85" spans="1:12">
      <c r="A85" s="880" t="s">
        <v>2412</v>
      </c>
      <c r="B85" s="994"/>
      <c r="C85" s="994"/>
      <c r="D85" s="409"/>
      <c r="E85" s="509"/>
      <c r="F85" s="409"/>
      <c r="G85" s="409"/>
      <c r="H85" s="409"/>
      <c r="I85" s="506"/>
      <c r="J85" s="411"/>
      <c r="K85" s="506"/>
      <c r="L85" s="411"/>
    </row>
    <row r="86" spans="1:12">
      <c r="A86" s="880" t="s">
        <v>2413</v>
      </c>
      <c r="B86" s="994"/>
      <c r="C86" s="994"/>
      <c r="D86" s="76"/>
      <c r="E86" s="328"/>
      <c r="F86" s="76"/>
      <c r="G86" s="76"/>
      <c r="H86" s="76"/>
      <c r="I86" s="100"/>
      <c r="J86" s="284"/>
      <c r="K86" s="100"/>
      <c r="L86" s="284"/>
    </row>
    <row r="87" spans="1:12">
      <c r="A87" s="880" t="s">
        <v>2414</v>
      </c>
      <c r="B87" s="994"/>
      <c r="C87" s="994"/>
      <c r="D87" s="76"/>
      <c r="E87" s="328"/>
      <c r="F87" s="76"/>
      <c r="G87" s="76"/>
      <c r="H87" s="76"/>
      <c r="I87" s="100"/>
      <c r="J87" s="284"/>
      <c r="K87" s="100"/>
      <c r="L87" s="284"/>
    </row>
    <row r="88" spans="1:12">
      <c r="A88" s="880" t="s">
        <v>2359</v>
      </c>
      <c r="B88" s="994"/>
      <c r="C88" s="994"/>
      <c r="D88" s="76"/>
      <c r="E88" s="328"/>
      <c r="F88" s="76"/>
      <c r="G88" s="76"/>
      <c r="H88" s="76"/>
      <c r="I88" s="100"/>
      <c r="J88" s="284"/>
      <c r="K88" s="100"/>
      <c r="L88" s="284"/>
    </row>
    <row r="89" spans="1:12">
      <c r="A89" s="880" t="s">
        <v>2415</v>
      </c>
      <c r="B89" s="994"/>
      <c r="C89" s="994"/>
      <c r="D89" s="409"/>
      <c r="E89" s="503"/>
      <c r="F89" s="409"/>
      <c r="G89" s="409"/>
      <c r="H89" s="409"/>
      <c r="I89" s="506"/>
      <c r="J89" s="411"/>
      <c r="K89" s="506"/>
      <c r="L89" s="411"/>
    </row>
    <row r="90" spans="1:12">
      <c r="A90" s="880" t="s">
        <v>2360</v>
      </c>
      <c r="B90" s="994"/>
      <c r="C90" s="994"/>
      <c r="D90" s="409"/>
      <c r="E90" s="503"/>
      <c r="F90" s="409"/>
      <c r="G90" s="409"/>
      <c r="H90" s="409"/>
      <c r="I90" s="506"/>
      <c r="J90" s="411"/>
      <c r="K90" s="506"/>
      <c r="L90" s="411"/>
    </row>
    <row r="91" spans="1:12">
      <c r="A91" s="880" t="s">
        <v>2406</v>
      </c>
      <c r="B91" s="994"/>
      <c r="C91" s="994"/>
      <c r="D91" s="409"/>
      <c r="E91" s="503"/>
      <c r="F91" s="409"/>
      <c r="G91" s="409"/>
      <c r="H91" s="409"/>
      <c r="I91" s="506"/>
      <c r="J91" s="411"/>
      <c r="K91" s="506"/>
      <c r="L91" s="411"/>
    </row>
    <row r="92" spans="1:12">
      <c r="A92" s="880" t="s">
        <v>2391</v>
      </c>
      <c r="B92" s="1014"/>
      <c r="C92" s="994"/>
      <c r="D92" s="409"/>
      <c r="E92" s="503"/>
      <c r="F92" s="409"/>
      <c r="G92" s="409"/>
      <c r="H92" s="409"/>
      <c r="I92" s="506"/>
      <c r="J92" s="411"/>
      <c r="K92" s="506"/>
      <c r="L92" s="411"/>
    </row>
    <row r="93" spans="1:12">
      <c r="A93" s="880" t="s">
        <v>2392</v>
      </c>
      <c r="B93" s="1014"/>
      <c r="C93" s="994"/>
      <c r="D93" s="409"/>
      <c r="E93" s="503"/>
      <c r="F93" s="409"/>
      <c r="G93" s="409"/>
      <c r="H93" s="409"/>
      <c r="I93" s="506"/>
      <c r="J93" s="411"/>
      <c r="K93" s="506"/>
      <c r="L93" s="411"/>
    </row>
    <row r="94" spans="1:12">
      <c r="A94" s="880" t="s">
        <v>2416</v>
      </c>
      <c r="B94" s="1014"/>
      <c r="C94" s="994"/>
      <c r="D94" s="409"/>
      <c r="E94" s="503"/>
      <c r="F94" s="409"/>
      <c r="G94" s="409"/>
      <c r="H94" s="409"/>
      <c r="I94" s="506"/>
      <c r="J94" s="411"/>
      <c r="K94" s="506"/>
      <c r="L94" s="411"/>
    </row>
    <row r="95" spans="1:12">
      <c r="A95" s="880" t="s">
        <v>2393</v>
      </c>
      <c r="B95" s="1014"/>
      <c r="C95" s="994"/>
      <c r="D95" s="409"/>
      <c r="E95" s="503"/>
      <c r="F95" s="409"/>
      <c r="G95" s="409"/>
      <c r="H95" s="409"/>
      <c r="I95" s="506"/>
      <c r="J95" s="411"/>
      <c r="K95" s="506"/>
      <c r="L95" s="411"/>
    </row>
    <row r="96" spans="1:12">
      <c r="A96" s="880" t="s">
        <v>2361</v>
      </c>
      <c r="B96" s="994"/>
      <c r="C96" s="994"/>
      <c r="D96" s="409"/>
      <c r="E96" s="503"/>
      <c r="F96" s="409"/>
      <c r="G96" s="409"/>
      <c r="H96" s="409"/>
      <c r="I96" s="506"/>
      <c r="J96" s="411"/>
      <c r="K96" s="506"/>
      <c r="L96" s="411"/>
    </row>
    <row r="97" spans="1:12">
      <c r="A97" s="880" t="s">
        <v>2362</v>
      </c>
      <c r="B97" s="994"/>
      <c r="C97" s="994"/>
      <c r="D97" s="409"/>
      <c r="E97" s="503"/>
      <c r="F97" s="409"/>
      <c r="G97" s="409"/>
      <c r="H97" s="409"/>
      <c r="I97" s="506"/>
      <c r="J97" s="411"/>
      <c r="K97" s="506"/>
      <c r="L97" s="411"/>
    </row>
    <row r="98" spans="1:12">
      <c r="A98" s="1326" t="s">
        <v>2363</v>
      </c>
      <c r="B98" s="284"/>
      <c r="C98" s="284"/>
      <c r="D98" s="284"/>
      <c r="E98" s="82"/>
      <c r="F98" s="435"/>
      <c r="G98" s="435"/>
      <c r="H98" s="284"/>
      <c r="I98" s="84"/>
      <c r="J98" s="284"/>
      <c r="K98" s="84"/>
      <c r="L98" s="284"/>
    </row>
    <row r="99" spans="1:12">
      <c r="A99" s="2"/>
      <c r="B99" s="81"/>
      <c r="C99" s="81"/>
      <c r="D99" s="81"/>
      <c r="E99" s="82"/>
      <c r="F99" s="83"/>
      <c r="G99" s="83"/>
      <c r="H99" s="81"/>
      <c r="I99" s="84"/>
      <c r="J99" s="81"/>
      <c r="K99" s="84"/>
      <c r="L99" s="81"/>
    </row>
    <row r="100" spans="1:12">
      <c r="A100" s="85" t="s">
        <v>772</v>
      </c>
      <c r="B100" s="81"/>
      <c r="C100" s="284"/>
      <c r="D100" s="284"/>
      <c r="E100" s="82"/>
      <c r="F100" s="83"/>
      <c r="G100" s="83"/>
      <c r="H100" s="81"/>
      <c r="I100" s="84"/>
      <c r="J100" s="81"/>
      <c r="K100" s="84"/>
      <c r="L100" s="284"/>
    </row>
    <row r="101" spans="1:12">
      <c r="A101" s="2"/>
      <c r="B101" s="81"/>
      <c r="C101" s="81"/>
      <c r="D101" s="81"/>
      <c r="E101" s="82"/>
      <c r="F101" s="83"/>
      <c r="G101" s="83"/>
      <c r="H101" s="81"/>
      <c r="I101" s="84"/>
      <c r="J101" s="81"/>
      <c r="K101" s="84"/>
      <c r="L101" s="81"/>
    </row>
    <row r="102" spans="1:12">
      <c r="A102" s="10" t="s">
        <v>2365</v>
      </c>
      <c r="B102" s="10"/>
      <c r="C102" s="10"/>
      <c r="H102" s="86"/>
    </row>
    <row r="103" spans="1:12">
      <c r="A103" s="375"/>
      <c r="H103" s="4"/>
    </row>
    <row r="104" spans="1:12">
      <c r="B104" s="7"/>
      <c r="C104" s="7"/>
      <c r="H104" s="4"/>
    </row>
    <row r="105" spans="1:12">
      <c r="A105" s="373"/>
      <c r="B105" s="7"/>
      <c r="C105" s="7"/>
      <c r="H105" s="4"/>
    </row>
  </sheetData>
  <sheetProtection formatColumns="0" formatRows="0"/>
  <customSheetViews>
    <customSheetView guid="{322AC775-AF01-45AA-8A10-37DBB67FD782}" showPageBreaks="1" printArea="1" view="pageBreakPreview">
      <selection activeCell="F10" sqref="F10:H86"/>
      <rowBreaks count="1" manualBreakCount="1">
        <brk id="70" max="11" man="1"/>
      </rowBreaks>
      <pageMargins left="0" right="0" top="0" bottom="0" header="0" footer="0"/>
      <pageSetup scale="77"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600-000000000000}"/>
    <hyperlink ref="A2:C2" location="'Schedule Listing '!A1" display="Return to Schedule Listing" xr:uid="{00000000-0004-0000-1600-000001000000}"/>
  </hyperlinks>
  <pageMargins left="0.47244094488188981" right="0.35433070866141736" top="0.74803149606299213" bottom="0.51181102362204722" header="0.31496062992125984" footer="0.31496062992125984"/>
  <pageSetup scale="77"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80"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dimension ref="A1:M100"/>
  <sheetViews>
    <sheetView showGridLines="0" topLeftCell="A7" zoomScaleNormal="100" zoomScaleSheetLayoutView="100" workbookViewId="0">
      <selection activeCell="B90" sqref="B90"/>
    </sheetView>
  </sheetViews>
  <sheetFormatPr defaultColWidth="9.1015625" defaultRowHeight="12.3"/>
  <cols>
    <col min="1" max="1" width="2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2418</v>
      </c>
      <c r="B1" s="445"/>
      <c r="C1" s="445"/>
      <c r="D1" s="499"/>
      <c r="E1" s="565"/>
      <c r="F1" s="499"/>
      <c r="G1" s="499"/>
      <c r="H1" s="319"/>
      <c r="I1" s="319"/>
      <c r="J1" s="319"/>
      <c r="K1" s="319"/>
      <c r="L1" s="500">
        <v>5</v>
      </c>
    </row>
    <row r="2" spans="1:12" ht="15">
      <c r="A2" s="1536" t="s">
        <v>137</v>
      </c>
      <c r="B2" s="1554"/>
      <c r="C2" s="1555"/>
      <c r="D2" s="379"/>
      <c r="E2" s="499"/>
      <c r="F2" s="499"/>
      <c r="G2" s="499"/>
      <c r="H2" s="319"/>
      <c r="I2" s="319"/>
      <c r="J2" s="319"/>
      <c r="K2" s="319"/>
      <c r="L2" s="319"/>
    </row>
    <row r="3" spans="1:12" ht="15.75" customHeight="1">
      <c r="A3" s="1610" t="s">
        <v>2419</v>
      </c>
      <c r="B3" s="1611"/>
      <c r="C3" s="1611"/>
      <c r="D3" s="1611"/>
      <c r="E3" s="1611"/>
      <c r="F3" s="1611"/>
      <c r="G3" s="1611"/>
      <c r="H3" s="1611"/>
      <c r="I3" s="1611"/>
      <c r="J3" s="1611"/>
      <c r="K3" s="1611"/>
      <c r="L3" s="1611"/>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22.5" customHeight="1">
      <c r="A6" s="987"/>
      <c r="B6" s="1601" t="s">
        <v>2342</v>
      </c>
      <c r="C6" s="1597"/>
      <c r="D6" s="1598"/>
      <c r="E6" s="988"/>
      <c r="F6" s="1596" t="s">
        <v>2368</v>
      </c>
      <c r="G6" s="1597"/>
      <c r="H6" s="1598"/>
      <c r="I6" s="985"/>
      <c r="J6" s="1017"/>
      <c r="K6" s="985"/>
      <c r="L6" s="985"/>
    </row>
    <row r="7" spans="1:12" ht="39"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502"/>
      <c r="E9" s="502"/>
      <c r="F9" s="502"/>
      <c r="G9" s="502"/>
      <c r="H9" s="502"/>
      <c r="I9" s="502"/>
      <c r="J9" s="502"/>
      <c r="K9" s="502"/>
      <c r="L9" s="502"/>
    </row>
    <row r="10" spans="1:12">
      <c r="A10" s="880" t="s">
        <v>2356</v>
      </c>
      <c r="B10" s="1273"/>
      <c r="C10" s="994"/>
      <c r="D10" s="409"/>
      <c r="E10" s="509"/>
      <c r="F10" s="409"/>
      <c r="G10" s="409"/>
      <c r="H10" s="409"/>
      <c r="I10" s="506"/>
      <c r="J10" s="411"/>
      <c r="K10" s="506"/>
      <c r="L10" s="411"/>
    </row>
    <row r="11" spans="1:12">
      <c r="A11" s="880" t="s">
        <v>2411</v>
      </c>
      <c r="B11" s="1273"/>
      <c r="C11" s="994"/>
      <c r="D11" s="409"/>
      <c r="E11" s="509"/>
      <c r="F11" s="409"/>
      <c r="G11" s="409"/>
      <c r="H11" s="409"/>
      <c r="I11" s="506"/>
      <c r="J11" s="411"/>
      <c r="K11" s="506"/>
      <c r="L11" s="411"/>
    </row>
    <row r="12" spans="1:12">
      <c r="A12" s="880" t="s">
        <v>2412</v>
      </c>
      <c r="B12" s="1273"/>
      <c r="C12" s="994"/>
      <c r="D12" s="409"/>
      <c r="E12" s="509"/>
      <c r="F12" s="409"/>
      <c r="G12" s="409"/>
      <c r="H12" s="409"/>
      <c r="I12" s="506"/>
      <c r="J12" s="411"/>
      <c r="K12" s="506"/>
      <c r="L12" s="411"/>
    </row>
    <row r="13" spans="1:12">
      <c r="A13" s="880" t="s">
        <v>2413</v>
      </c>
      <c r="B13" s="1273"/>
      <c r="C13" s="994"/>
      <c r="D13" s="409"/>
      <c r="E13" s="509"/>
      <c r="F13" s="409"/>
      <c r="G13" s="409"/>
      <c r="H13" s="409"/>
      <c r="I13" s="506"/>
      <c r="J13" s="411"/>
      <c r="K13" s="506"/>
      <c r="L13" s="411"/>
    </row>
    <row r="14" spans="1:12">
      <c r="A14" s="880" t="s">
        <v>2359</v>
      </c>
      <c r="B14" s="1273"/>
      <c r="C14" s="994"/>
      <c r="D14" s="409"/>
      <c r="E14" s="509"/>
      <c r="F14" s="409"/>
      <c r="G14" s="409"/>
      <c r="H14" s="409"/>
      <c r="I14" s="506"/>
      <c r="J14" s="411"/>
      <c r="K14" s="506"/>
      <c r="L14" s="411"/>
    </row>
    <row r="15" spans="1:12">
      <c r="A15" s="880" t="s">
        <v>2415</v>
      </c>
      <c r="B15" s="1273"/>
      <c r="C15" s="994"/>
      <c r="D15" s="409"/>
      <c r="E15" s="503"/>
      <c r="F15" s="409"/>
      <c r="G15" s="409"/>
      <c r="H15" s="409"/>
      <c r="I15" s="506"/>
      <c r="J15" s="411"/>
      <c r="K15" s="506"/>
      <c r="L15" s="411"/>
    </row>
    <row r="16" spans="1:12">
      <c r="A16" s="880" t="s">
        <v>2360</v>
      </c>
      <c r="B16" s="1273"/>
      <c r="C16" s="994"/>
      <c r="D16" s="409"/>
      <c r="E16" s="503"/>
      <c r="F16" s="409"/>
      <c r="G16" s="409"/>
      <c r="H16" s="409"/>
      <c r="I16" s="506"/>
      <c r="J16" s="411"/>
      <c r="K16" s="506"/>
      <c r="L16" s="411"/>
    </row>
    <row r="17" spans="1:12">
      <c r="A17" s="880" t="s">
        <v>2406</v>
      </c>
      <c r="B17" s="1273"/>
      <c r="C17" s="994"/>
      <c r="D17" s="409"/>
      <c r="E17" s="503"/>
      <c r="F17" s="409"/>
      <c r="G17" s="409"/>
      <c r="H17" s="409"/>
      <c r="I17" s="506"/>
      <c r="J17" s="411"/>
      <c r="K17" s="506"/>
      <c r="L17" s="411"/>
    </row>
    <row r="18" spans="1:12">
      <c r="A18" s="880" t="s">
        <v>2391</v>
      </c>
      <c r="B18" s="1273"/>
      <c r="C18" s="994"/>
      <c r="D18" s="409"/>
      <c r="E18" s="503"/>
      <c r="F18" s="409"/>
      <c r="G18" s="409"/>
      <c r="H18" s="409"/>
      <c r="I18" s="506"/>
      <c r="J18" s="411"/>
      <c r="K18" s="506"/>
      <c r="L18" s="411"/>
    </row>
    <row r="19" spans="1:12">
      <c r="A19" s="880" t="s">
        <v>2392</v>
      </c>
      <c r="B19" s="1273"/>
      <c r="C19" s="994"/>
      <c r="D19" s="409"/>
      <c r="E19" s="503"/>
      <c r="F19" s="409"/>
      <c r="G19" s="409"/>
      <c r="H19" s="409"/>
      <c r="I19" s="506"/>
      <c r="J19" s="411"/>
      <c r="K19" s="506"/>
      <c r="L19" s="411"/>
    </row>
    <row r="20" spans="1:12">
      <c r="A20" s="880" t="s">
        <v>2416</v>
      </c>
      <c r="B20" s="1273"/>
      <c r="C20" s="994"/>
      <c r="D20" s="409"/>
      <c r="E20" s="503"/>
      <c r="F20" s="409"/>
      <c r="G20" s="409"/>
      <c r="H20" s="409"/>
      <c r="I20" s="506"/>
      <c r="J20" s="411"/>
      <c r="K20" s="506"/>
      <c r="L20" s="411"/>
    </row>
    <row r="21" spans="1:12">
      <c r="A21" s="880" t="s">
        <v>2393</v>
      </c>
      <c r="B21" s="1273"/>
      <c r="C21" s="994"/>
      <c r="D21" s="409"/>
      <c r="E21" s="503"/>
      <c r="F21" s="409"/>
      <c r="G21" s="409"/>
      <c r="H21" s="409"/>
      <c r="I21" s="506"/>
      <c r="J21" s="411"/>
      <c r="K21" s="506"/>
      <c r="L21" s="411"/>
    </row>
    <row r="22" spans="1:12">
      <c r="A22" s="880" t="s">
        <v>2361</v>
      </c>
      <c r="B22" s="1273"/>
      <c r="C22" s="994"/>
      <c r="D22" s="409"/>
      <c r="E22" s="503"/>
      <c r="F22" s="409"/>
      <c r="G22" s="409"/>
      <c r="H22" s="409"/>
      <c r="I22" s="506"/>
      <c r="J22" s="411"/>
      <c r="K22" s="506"/>
      <c r="L22" s="411"/>
    </row>
    <row r="23" spans="1:12">
      <c r="A23" s="880" t="s">
        <v>2362</v>
      </c>
      <c r="B23" s="1273"/>
      <c r="C23" s="994"/>
      <c r="D23" s="409"/>
      <c r="E23" s="503"/>
      <c r="F23" s="409"/>
      <c r="G23" s="409"/>
      <c r="H23" s="409"/>
      <c r="I23" s="506"/>
      <c r="J23" s="411"/>
      <c r="K23" s="506"/>
      <c r="L23" s="411"/>
    </row>
    <row r="24" spans="1:12">
      <c r="A24" s="1002" t="s">
        <v>2372</v>
      </c>
      <c r="B24" s="1273"/>
      <c r="C24" s="997"/>
      <c r="D24" s="411"/>
      <c r="E24" s="449"/>
      <c r="F24" s="435"/>
      <c r="G24" s="435"/>
      <c r="H24" s="411"/>
      <c r="I24" s="563"/>
      <c r="J24" s="411"/>
      <c r="K24" s="563"/>
      <c r="L24" s="411"/>
    </row>
    <row r="25" spans="1:12" ht="6" customHeight="1">
      <c r="A25" s="431"/>
      <c r="B25" s="431"/>
      <c r="C25" s="319"/>
      <c r="D25" s="319"/>
      <c r="E25" s="319"/>
      <c r="F25" s="319"/>
      <c r="G25" s="319"/>
      <c r="H25" s="319"/>
      <c r="I25" s="319"/>
      <c r="J25" s="318"/>
      <c r="K25" s="319"/>
      <c r="L25" s="319" t="s">
        <v>2397</v>
      </c>
    </row>
    <row r="26" spans="1:12">
      <c r="A26" s="813" t="s">
        <v>1791</v>
      </c>
      <c r="B26" s="813"/>
      <c r="C26" s="477"/>
      <c r="D26" s="319"/>
      <c r="E26" s="319"/>
      <c r="F26" s="319"/>
      <c r="G26" s="319"/>
      <c r="H26" s="319"/>
      <c r="I26" s="319"/>
      <c r="J26" s="318"/>
      <c r="K26" s="319"/>
      <c r="L26" s="319"/>
    </row>
    <row r="27" spans="1:12">
      <c r="A27" s="880" t="s">
        <v>2356</v>
      </c>
      <c r="B27" s="994"/>
      <c r="C27" s="994"/>
      <c r="D27" s="409"/>
      <c r="E27" s="509"/>
      <c r="F27" s="409"/>
      <c r="G27" s="409"/>
      <c r="H27" s="409"/>
      <c r="I27" s="506"/>
      <c r="J27" s="411"/>
      <c r="K27" s="506"/>
      <c r="L27" s="411"/>
    </row>
    <row r="28" spans="1:12">
      <c r="A28" s="880" t="s">
        <v>2411</v>
      </c>
      <c r="B28" s="994"/>
      <c r="C28" s="994"/>
      <c r="D28" s="409"/>
      <c r="E28" s="509"/>
      <c r="F28" s="409"/>
      <c r="G28" s="409"/>
      <c r="H28" s="409"/>
      <c r="I28" s="506"/>
      <c r="J28" s="411"/>
      <c r="K28" s="506"/>
      <c r="L28" s="411"/>
    </row>
    <row r="29" spans="1:12">
      <c r="A29" s="880" t="s">
        <v>2412</v>
      </c>
      <c r="B29" s="994"/>
      <c r="C29" s="994"/>
      <c r="D29" s="409"/>
      <c r="E29" s="509"/>
      <c r="F29" s="409"/>
      <c r="G29" s="409"/>
      <c r="H29" s="409"/>
      <c r="I29" s="506"/>
      <c r="J29" s="411"/>
      <c r="K29" s="506"/>
      <c r="L29" s="411"/>
    </row>
    <row r="30" spans="1:12">
      <c r="A30" s="880" t="s">
        <v>2413</v>
      </c>
      <c r="B30" s="994"/>
      <c r="C30" s="994"/>
      <c r="D30" s="409"/>
      <c r="E30" s="509"/>
      <c r="F30" s="409"/>
      <c r="G30" s="409"/>
      <c r="H30" s="409"/>
      <c r="I30" s="506"/>
      <c r="J30" s="411"/>
      <c r="K30" s="506"/>
      <c r="L30" s="411"/>
    </row>
    <row r="31" spans="1:12">
      <c r="A31" s="880" t="s">
        <v>2359</v>
      </c>
      <c r="B31" s="994"/>
      <c r="C31" s="994"/>
      <c r="D31" s="409"/>
      <c r="E31" s="509"/>
      <c r="F31" s="409"/>
      <c r="G31" s="409"/>
      <c r="H31" s="409"/>
      <c r="I31" s="506"/>
      <c r="J31" s="411"/>
      <c r="K31" s="506"/>
      <c r="L31" s="411"/>
    </row>
    <row r="32" spans="1:12">
      <c r="A32" s="880" t="s">
        <v>2415</v>
      </c>
      <c r="B32" s="994"/>
      <c r="C32" s="994"/>
      <c r="D32" s="409"/>
      <c r="E32" s="503"/>
      <c r="F32" s="409"/>
      <c r="G32" s="409"/>
      <c r="H32" s="409"/>
      <c r="I32" s="506"/>
      <c r="J32" s="411"/>
      <c r="K32" s="506"/>
      <c r="L32" s="411"/>
    </row>
    <row r="33" spans="1:12">
      <c r="A33" s="880" t="s">
        <v>2360</v>
      </c>
      <c r="B33" s="994"/>
      <c r="C33" s="994"/>
      <c r="D33" s="409"/>
      <c r="E33" s="503"/>
      <c r="F33" s="409"/>
      <c r="G33" s="409"/>
      <c r="H33" s="409"/>
      <c r="I33" s="506"/>
      <c r="J33" s="411"/>
      <c r="K33" s="506"/>
      <c r="L33" s="411"/>
    </row>
    <row r="34" spans="1:12">
      <c r="A34" s="880" t="s">
        <v>2406</v>
      </c>
      <c r="B34" s="994"/>
      <c r="C34" s="994"/>
      <c r="D34" s="409"/>
      <c r="E34" s="503"/>
      <c r="F34" s="409"/>
      <c r="G34" s="409"/>
      <c r="H34" s="409"/>
      <c r="I34" s="506"/>
      <c r="J34" s="411"/>
      <c r="K34" s="506"/>
      <c r="L34" s="411"/>
    </row>
    <row r="35" spans="1:12">
      <c r="A35" s="880" t="s">
        <v>2391</v>
      </c>
      <c r="B35" s="1014"/>
      <c r="C35" s="994"/>
      <c r="D35" s="409"/>
      <c r="E35" s="503"/>
      <c r="F35" s="409"/>
      <c r="G35" s="409"/>
      <c r="H35" s="409"/>
      <c r="I35" s="506"/>
      <c r="J35" s="411"/>
      <c r="K35" s="506"/>
      <c r="L35" s="411"/>
    </row>
    <row r="36" spans="1:12">
      <c r="A36" s="880" t="s">
        <v>2392</v>
      </c>
      <c r="B36" s="1014"/>
      <c r="C36" s="994"/>
      <c r="D36" s="409"/>
      <c r="E36" s="503"/>
      <c r="F36" s="409"/>
      <c r="G36" s="409"/>
      <c r="H36" s="409"/>
      <c r="I36" s="506"/>
      <c r="J36" s="411"/>
      <c r="K36" s="506"/>
      <c r="L36" s="411"/>
    </row>
    <row r="37" spans="1:12">
      <c r="A37" s="880" t="s">
        <v>2416</v>
      </c>
      <c r="B37" s="1014"/>
      <c r="C37" s="994"/>
      <c r="D37" s="409"/>
      <c r="E37" s="503"/>
      <c r="F37" s="409"/>
      <c r="G37" s="409"/>
      <c r="H37" s="409"/>
      <c r="I37" s="506"/>
      <c r="J37" s="411"/>
      <c r="K37" s="506"/>
      <c r="L37" s="411"/>
    </row>
    <row r="38" spans="1:12">
      <c r="A38" s="880" t="s">
        <v>2393</v>
      </c>
      <c r="B38" s="1014"/>
      <c r="C38" s="994"/>
      <c r="D38" s="409"/>
      <c r="E38" s="503"/>
      <c r="F38" s="409"/>
      <c r="G38" s="409"/>
      <c r="H38" s="409"/>
      <c r="I38" s="506"/>
      <c r="J38" s="411"/>
      <c r="K38" s="506"/>
      <c r="L38" s="411"/>
    </row>
    <row r="39" spans="1:12">
      <c r="A39" s="880" t="s">
        <v>2361</v>
      </c>
      <c r="B39" s="994"/>
      <c r="C39" s="994"/>
      <c r="D39" s="409"/>
      <c r="E39" s="503"/>
      <c r="F39" s="409"/>
      <c r="G39" s="409"/>
      <c r="H39" s="409"/>
      <c r="I39" s="506"/>
      <c r="J39" s="411"/>
      <c r="K39" s="506"/>
      <c r="L39" s="411"/>
    </row>
    <row r="40" spans="1:12">
      <c r="A40" s="880" t="s">
        <v>2362</v>
      </c>
      <c r="B40" s="994"/>
      <c r="C40" s="994"/>
      <c r="D40" s="409"/>
      <c r="E40" s="503"/>
      <c r="F40" s="409"/>
      <c r="G40" s="409"/>
      <c r="H40" s="409"/>
      <c r="I40" s="506"/>
      <c r="J40" s="411"/>
      <c r="K40" s="506"/>
      <c r="L40" s="411"/>
    </row>
    <row r="41" spans="1:12">
      <c r="A41" s="1002" t="s">
        <v>2372</v>
      </c>
      <c r="B41" s="997"/>
      <c r="C41" s="997"/>
      <c r="D41" s="411"/>
      <c r="E41" s="449"/>
      <c r="F41" s="435"/>
      <c r="G41" s="435"/>
      <c r="H41" s="411"/>
      <c r="I41" s="563"/>
      <c r="J41" s="411"/>
      <c r="K41" s="563"/>
      <c r="L41" s="411"/>
    </row>
    <row r="42" spans="1:12" ht="9.75" customHeight="1">
      <c r="A42" s="319"/>
      <c r="B42" s="319"/>
      <c r="C42" s="319"/>
      <c r="D42" s="319"/>
      <c r="E42" s="319"/>
      <c r="F42" s="319"/>
      <c r="G42" s="319"/>
      <c r="H42" s="319"/>
      <c r="I42" s="319"/>
      <c r="J42" s="319"/>
      <c r="K42" s="319"/>
      <c r="L42" s="319"/>
    </row>
    <row r="43" spans="1:12">
      <c r="A43" s="813" t="s">
        <v>1792</v>
      </c>
      <c r="B43" s="499"/>
      <c r="C43" s="319"/>
      <c r="D43" s="319"/>
      <c r="E43" s="319"/>
      <c r="F43" s="319"/>
      <c r="G43" s="319"/>
      <c r="H43" s="319"/>
      <c r="I43" s="319"/>
      <c r="J43" s="319"/>
      <c r="K43" s="319"/>
      <c r="L43" s="319"/>
    </row>
    <row r="44" spans="1:12">
      <c r="A44" s="880" t="s">
        <v>2417</v>
      </c>
      <c r="B44" s="742"/>
      <c r="C44" s="409"/>
      <c r="D44" s="409"/>
      <c r="E44" s="509"/>
      <c r="F44" s="409"/>
      <c r="G44" s="409"/>
      <c r="H44" s="409"/>
      <c r="I44" s="506"/>
      <c r="J44" s="411"/>
      <c r="K44" s="506"/>
      <c r="L44" s="411"/>
    </row>
    <row r="45" spans="1:12">
      <c r="A45" s="880" t="s">
        <v>2356</v>
      </c>
      <c r="B45" s="742"/>
      <c r="C45" s="409"/>
      <c r="D45" s="409"/>
      <c r="E45" s="509"/>
      <c r="F45" s="409"/>
      <c r="G45" s="409"/>
      <c r="H45" s="409"/>
      <c r="I45" s="506"/>
      <c r="J45" s="411"/>
      <c r="K45" s="506"/>
      <c r="L45" s="411"/>
    </row>
    <row r="46" spans="1:12">
      <c r="A46" s="880" t="s">
        <v>2411</v>
      </c>
      <c r="B46" s="742"/>
      <c r="C46" s="409"/>
      <c r="D46" s="409"/>
      <c r="E46" s="509"/>
      <c r="F46" s="409"/>
      <c r="G46" s="409"/>
      <c r="H46" s="409"/>
      <c r="I46" s="506"/>
      <c r="J46" s="411"/>
      <c r="K46" s="506"/>
      <c r="L46" s="411"/>
    </row>
    <row r="47" spans="1:12">
      <c r="A47" s="880" t="s">
        <v>2412</v>
      </c>
      <c r="B47" s="742"/>
      <c r="C47" s="409"/>
      <c r="D47" s="409"/>
      <c r="E47" s="509"/>
      <c r="F47" s="409"/>
      <c r="G47" s="409"/>
      <c r="H47" s="409"/>
      <c r="I47" s="506"/>
      <c r="J47" s="411"/>
      <c r="K47" s="506"/>
      <c r="L47" s="411"/>
    </row>
    <row r="48" spans="1:12">
      <c r="A48" s="880" t="s">
        <v>2413</v>
      </c>
      <c r="B48" s="742"/>
      <c r="C48" s="409"/>
      <c r="D48" s="409"/>
      <c r="E48" s="509"/>
      <c r="F48" s="409"/>
      <c r="G48" s="409"/>
      <c r="H48" s="409"/>
      <c r="I48" s="506"/>
      <c r="J48" s="411"/>
      <c r="K48" s="506"/>
      <c r="L48" s="411"/>
    </row>
    <row r="49" spans="1:12">
      <c r="A49" s="880" t="s">
        <v>2359</v>
      </c>
      <c r="B49" s="742"/>
      <c r="C49" s="409"/>
      <c r="D49" s="409"/>
      <c r="E49" s="509"/>
      <c r="F49" s="409"/>
      <c r="G49" s="409"/>
      <c r="H49" s="409"/>
      <c r="I49" s="506"/>
      <c r="J49" s="411"/>
      <c r="K49" s="506"/>
      <c r="L49" s="411"/>
    </row>
    <row r="50" spans="1:12">
      <c r="A50" s="880" t="s">
        <v>2415</v>
      </c>
      <c r="B50" s="742"/>
      <c r="C50" s="409"/>
      <c r="D50" s="409"/>
      <c r="E50" s="503"/>
      <c r="F50" s="409"/>
      <c r="G50" s="409"/>
      <c r="H50" s="409"/>
      <c r="I50" s="506"/>
      <c r="J50" s="411"/>
      <c r="K50" s="506"/>
      <c r="L50" s="411"/>
    </row>
    <row r="51" spans="1:12">
      <c r="A51" s="880" t="s">
        <v>2360</v>
      </c>
      <c r="B51" s="1273"/>
      <c r="C51" s="409"/>
      <c r="D51" s="409"/>
      <c r="E51" s="503"/>
      <c r="F51" s="409"/>
      <c r="G51" s="409"/>
      <c r="H51" s="409"/>
      <c r="I51" s="506"/>
      <c r="J51" s="411"/>
      <c r="K51" s="506"/>
      <c r="L51" s="411"/>
    </row>
    <row r="52" spans="1:12">
      <c r="A52" s="880" t="s">
        <v>2406</v>
      </c>
      <c r="B52" s="1273"/>
      <c r="C52" s="409"/>
      <c r="D52" s="409"/>
      <c r="E52" s="503"/>
      <c r="F52" s="409"/>
      <c r="G52" s="409"/>
      <c r="H52" s="409"/>
      <c r="I52" s="506"/>
      <c r="J52" s="411"/>
      <c r="K52" s="506"/>
      <c r="L52" s="411"/>
    </row>
    <row r="53" spans="1:12">
      <c r="A53" s="880" t="s">
        <v>2391</v>
      </c>
      <c r="B53" s="1273"/>
      <c r="C53" s="994"/>
      <c r="D53" s="409"/>
      <c r="E53" s="503"/>
      <c r="F53" s="409"/>
      <c r="G53" s="409"/>
      <c r="H53" s="409"/>
      <c r="I53" s="506"/>
      <c r="J53" s="411"/>
      <c r="K53" s="506"/>
      <c r="L53" s="411"/>
    </row>
    <row r="54" spans="1:12">
      <c r="A54" s="880" t="s">
        <v>2392</v>
      </c>
      <c r="B54" s="1273"/>
      <c r="C54" s="994"/>
      <c r="D54" s="409"/>
      <c r="E54" s="503"/>
      <c r="F54" s="409"/>
      <c r="G54" s="409"/>
      <c r="H54" s="409"/>
      <c r="I54" s="506"/>
      <c r="J54" s="411"/>
      <c r="K54" s="506"/>
      <c r="L54" s="411"/>
    </row>
    <row r="55" spans="1:12">
      <c r="A55" s="880" t="s">
        <v>2416</v>
      </c>
      <c r="B55" s="1273"/>
      <c r="C55" s="994"/>
      <c r="D55" s="409"/>
      <c r="E55" s="503"/>
      <c r="F55" s="409"/>
      <c r="G55" s="409"/>
      <c r="H55" s="409"/>
      <c r="I55" s="506"/>
      <c r="J55" s="411"/>
      <c r="K55" s="506"/>
      <c r="L55" s="411"/>
    </row>
    <row r="56" spans="1:12">
      <c r="A56" s="880" t="s">
        <v>2393</v>
      </c>
      <c r="B56" s="1273"/>
      <c r="C56" s="994"/>
      <c r="D56" s="409"/>
      <c r="E56" s="503"/>
      <c r="F56" s="409"/>
      <c r="G56" s="409"/>
      <c r="H56" s="409"/>
      <c r="I56" s="506"/>
      <c r="J56" s="411"/>
      <c r="K56" s="506"/>
      <c r="L56" s="411"/>
    </row>
    <row r="57" spans="1:12">
      <c r="A57" s="880" t="s">
        <v>2361</v>
      </c>
      <c r="B57" s="1273"/>
      <c r="C57" s="409"/>
      <c r="D57" s="409"/>
      <c r="E57" s="503"/>
      <c r="F57" s="409"/>
      <c r="G57" s="409"/>
      <c r="H57" s="409"/>
      <c r="I57" s="506"/>
      <c r="J57" s="411"/>
      <c r="K57" s="506"/>
      <c r="L57" s="411"/>
    </row>
    <row r="58" spans="1:12">
      <c r="A58" s="880" t="s">
        <v>2362</v>
      </c>
      <c r="B58" s="742"/>
      <c r="C58" s="409"/>
      <c r="D58" s="409"/>
      <c r="E58" s="503"/>
      <c r="F58" s="409"/>
      <c r="G58" s="409"/>
      <c r="H58" s="409"/>
      <c r="I58" s="506"/>
      <c r="J58" s="411"/>
      <c r="K58" s="506"/>
      <c r="L58" s="411"/>
    </row>
    <row r="59" spans="1:12">
      <c r="A59" s="1002" t="s">
        <v>2372</v>
      </c>
      <c r="B59" s="1327"/>
      <c r="C59" s="409"/>
      <c r="D59" s="411"/>
      <c r="E59" s="449"/>
      <c r="F59" s="435"/>
      <c r="G59" s="435"/>
      <c r="H59" s="411"/>
      <c r="I59" s="563"/>
      <c r="J59" s="411"/>
      <c r="K59" s="563"/>
      <c r="L59" s="411"/>
    </row>
    <row r="60" spans="1:12" ht="8.25" customHeight="1">
      <c r="A60" s="319"/>
      <c r="B60" s="319"/>
      <c r="C60" s="319"/>
      <c r="D60" s="319"/>
      <c r="E60" s="319"/>
      <c r="F60" s="319"/>
      <c r="G60" s="319"/>
      <c r="H60" s="319"/>
      <c r="I60" s="319"/>
      <c r="J60" s="319"/>
      <c r="K60" s="319"/>
      <c r="L60" s="319"/>
    </row>
    <row r="61" spans="1:12">
      <c r="A61" s="1016" t="s">
        <v>1793</v>
      </c>
      <c r="B61" s="566"/>
      <c r="C61" s="566"/>
      <c r="D61" s="319"/>
      <c r="E61" s="319"/>
      <c r="F61" s="319"/>
      <c r="G61" s="319"/>
      <c r="H61" s="319"/>
      <c r="I61" s="319"/>
      <c r="J61" s="319"/>
      <c r="K61" s="319"/>
      <c r="L61" s="319"/>
    </row>
    <row r="62" spans="1:12">
      <c r="A62" s="880" t="s">
        <v>2356</v>
      </c>
      <c r="B62" s="409"/>
      <c r="C62" s="409"/>
      <c r="D62" s="409"/>
      <c r="E62" s="509"/>
      <c r="F62" s="409"/>
      <c r="G62" s="409"/>
      <c r="H62" s="409"/>
      <c r="I62" s="506"/>
      <c r="J62" s="411"/>
      <c r="K62" s="506"/>
      <c r="L62" s="411"/>
    </row>
    <row r="63" spans="1:12">
      <c r="A63" s="880" t="s">
        <v>2411</v>
      </c>
      <c r="B63" s="409"/>
      <c r="C63" s="409"/>
      <c r="D63" s="409"/>
      <c r="E63" s="509"/>
      <c r="F63" s="409"/>
      <c r="G63" s="409"/>
      <c r="H63" s="409"/>
      <c r="I63" s="506"/>
      <c r="J63" s="411"/>
      <c r="K63" s="506"/>
      <c r="L63" s="411"/>
    </row>
    <row r="64" spans="1:12">
      <c r="A64" s="880" t="s">
        <v>2412</v>
      </c>
      <c r="B64" s="409"/>
      <c r="C64" s="409"/>
      <c r="D64" s="409"/>
      <c r="E64" s="509"/>
      <c r="F64" s="409"/>
      <c r="G64" s="409"/>
      <c r="H64" s="409"/>
      <c r="I64" s="506"/>
      <c r="J64" s="411"/>
      <c r="K64" s="506"/>
      <c r="L64" s="411"/>
    </row>
    <row r="65" spans="1:12">
      <c r="A65" s="880" t="s">
        <v>2413</v>
      </c>
      <c r="B65" s="409"/>
      <c r="C65" s="409"/>
      <c r="D65" s="409"/>
      <c r="E65" s="509"/>
      <c r="F65" s="409"/>
      <c r="G65" s="409"/>
      <c r="H65" s="409"/>
      <c r="I65" s="506"/>
      <c r="J65" s="411"/>
      <c r="K65" s="506"/>
      <c r="L65" s="411"/>
    </row>
    <row r="66" spans="1:12">
      <c r="A66" s="880" t="s">
        <v>2359</v>
      </c>
      <c r="B66" s="409"/>
      <c r="C66" s="409"/>
      <c r="D66" s="409"/>
      <c r="E66" s="509"/>
      <c r="F66" s="409"/>
      <c r="G66" s="409"/>
      <c r="H66" s="409"/>
      <c r="I66" s="506"/>
      <c r="J66" s="411"/>
      <c r="K66" s="506"/>
      <c r="L66" s="411"/>
    </row>
    <row r="67" spans="1:12">
      <c r="A67" s="880" t="s">
        <v>2415</v>
      </c>
      <c r="B67" s="409"/>
      <c r="C67" s="409"/>
      <c r="D67" s="409"/>
      <c r="E67" s="503"/>
      <c r="F67" s="409"/>
      <c r="G67" s="409"/>
      <c r="H67" s="409"/>
      <c r="I67" s="506"/>
      <c r="J67" s="411"/>
      <c r="K67" s="506"/>
      <c r="L67" s="411"/>
    </row>
    <row r="68" spans="1:12">
      <c r="A68" s="880" t="s">
        <v>2360</v>
      </c>
      <c r="B68" s="409"/>
      <c r="C68" s="409"/>
      <c r="D68" s="409"/>
      <c r="E68" s="503"/>
      <c r="F68" s="409"/>
      <c r="G68" s="409"/>
      <c r="H68" s="409"/>
      <c r="I68" s="506"/>
      <c r="J68" s="411"/>
      <c r="K68" s="506"/>
      <c r="L68" s="411"/>
    </row>
    <row r="69" spans="1:12">
      <c r="A69" s="880" t="s">
        <v>2406</v>
      </c>
      <c r="B69" s="409"/>
      <c r="C69" s="409"/>
      <c r="D69" s="409"/>
      <c r="E69" s="503"/>
      <c r="F69" s="409"/>
      <c r="G69" s="409"/>
      <c r="H69" s="409"/>
      <c r="I69" s="506"/>
      <c r="J69" s="411"/>
      <c r="K69" s="506"/>
      <c r="L69" s="411"/>
    </row>
    <row r="70" spans="1:12">
      <c r="A70" s="880" t="s">
        <v>2391</v>
      </c>
      <c r="B70" s="1014"/>
      <c r="C70" s="994"/>
      <c r="D70" s="409"/>
      <c r="E70" s="503"/>
      <c r="F70" s="409"/>
      <c r="G70" s="409"/>
      <c r="H70" s="409"/>
      <c r="I70" s="506"/>
      <c r="J70" s="411"/>
      <c r="K70" s="506"/>
      <c r="L70" s="411"/>
    </row>
    <row r="71" spans="1:12">
      <c r="A71" s="880" t="s">
        <v>2392</v>
      </c>
      <c r="B71" s="1014"/>
      <c r="C71" s="994"/>
      <c r="D71" s="409"/>
      <c r="E71" s="503"/>
      <c r="F71" s="409"/>
      <c r="G71" s="409"/>
      <c r="H71" s="409"/>
      <c r="I71" s="506"/>
      <c r="J71" s="411"/>
      <c r="K71" s="506"/>
      <c r="L71" s="411"/>
    </row>
    <row r="72" spans="1:12">
      <c r="A72" s="880" t="s">
        <v>2416</v>
      </c>
      <c r="B72" s="1014"/>
      <c r="C72" s="994"/>
      <c r="D72" s="409"/>
      <c r="E72" s="503"/>
      <c r="F72" s="409"/>
      <c r="G72" s="409"/>
      <c r="H72" s="409"/>
      <c r="I72" s="506"/>
      <c r="J72" s="411"/>
      <c r="K72" s="506"/>
      <c r="L72" s="411"/>
    </row>
    <row r="73" spans="1:12">
      <c r="A73" s="880" t="s">
        <v>2393</v>
      </c>
      <c r="B73" s="1014"/>
      <c r="C73" s="994"/>
      <c r="D73" s="409"/>
      <c r="E73" s="503"/>
      <c r="F73" s="409"/>
      <c r="G73" s="409"/>
      <c r="H73" s="409"/>
      <c r="I73" s="506"/>
      <c r="J73" s="411"/>
      <c r="K73" s="506"/>
      <c r="L73" s="411"/>
    </row>
    <row r="74" spans="1:12">
      <c r="A74" s="880" t="s">
        <v>2361</v>
      </c>
      <c r="B74" s="409"/>
      <c r="C74" s="409"/>
      <c r="D74" s="409"/>
      <c r="E74" s="503"/>
      <c r="F74" s="409"/>
      <c r="G74" s="409"/>
      <c r="H74" s="409"/>
      <c r="I74" s="506"/>
      <c r="J74" s="411"/>
      <c r="K74" s="506"/>
      <c r="L74" s="411"/>
    </row>
    <row r="75" spans="1:12">
      <c r="A75" s="880" t="s">
        <v>2362</v>
      </c>
      <c r="B75" s="409"/>
      <c r="C75" s="409"/>
      <c r="D75" s="409"/>
      <c r="E75" s="503"/>
      <c r="F75" s="409"/>
      <c r="G75" s="409"/>
      <c r="H75" s="409"/>
      <c r="I75" s="506"/>
      <c r="J75" s="411"/>
      <c r="K75" s="506"/>
      <c r="L75" s="411"/>
    </row>
    <row r="76" spans="1:12">
      <c r="A76" s="1002" t="s">
        <v>2372</v>
      </c>
      <c r="B76" s="411"/>
      <c r="C76" s="411"/>
      <c r="D76" s="411"/>
      <c r="E76" s="449"/>
      <c r="F76" s="435"/>
      <c r="G76" s="435"/>
      <c r="H76" s="411"/>
      <c r="I76" s="563"/>
      <c r="J76" s="411"/>
      <c r="K76" s="563"/>
      <c r="L76" s="411"/>
    </row>
    <row r="77" spans="1:12" ht="6" customHeight="1">
      <c r="A77" s="319"/>
      <c r="B77" s="319"/>
      <c r="C77" s="319"/>
      <c r="D77" s="319"/>
      <c r="E77" s="319"/>
      <c r="F77" s="319"/>
      <c r="G77" s="319"/>
      <c r="H77" s="319"/>
      <c r="I77" s="319"/>
      <c r="J77" s="319"/>
      <c r="K77" s="319"/>
      <c r="L77" s="319"/>
    </row>
    <row r="78" spans="1:12">
      <c r="A78" s="813" t="s">
        <v>1794</v>
      </c>
      <c r="B78" s="499"/>
      <c r="C78" s="319"/>
      <c r="D78" s="319"/>
      <c r="E78" s="319"/>
      <c r="F78" s="319"/>
      <c r="G78" s="319"/>
      <c r="H78" s="319"/>
      <c r="I78" s="319"/>
      <c r="J78" s="319"/>
      <c r="K78" s="319"/>
      <c r="L78" s="319"/>
    </row>
    <row r="79" spans="1:12">
      <c r="A79" s="880" t="s">
        <v>2356</v>
      </c>
      <c r="B79" s="409"/>
      <c r="C79" s="409"/>
      <c r="D79" s="409"/>
      <c r="E79" s="509"/>
      <c r="F79" s="409"/>
      <c r="G79" s="409"/>
      <c r="H79" s="409"/>
      <c r="I79" s="506"/>
      <c r="J79" s="411"/>
      <c r="K79" s="506"/>
      <c r="L79" s="411"/>
    </row>
    <row r="80" spans="1:12">
      <c r="A80" s="880" t="s">
        <v>2411</v>
      </c>
      <c r="B80" s="409"/>
      <c r="C80" s="409"/>
      <c r="D80" s="409"/>
      <c r="E80" s="509"/>
      <c r="F80" s="409"/>
      <c r="G80" s="409"/>
      <c r="H80" s="409"/>
      <c r="I80" s="506"/>
      <c r="J80" s="411"/>
      <c r="K80" s="506"/>
      <c r="L80" s="411"/>
    </row>
    <row r="81" spans="1:13">
      <c r="A81" s="880" t="s">
        <v>2412</v>
      </c>
      <c r="B81" s="409"/>
      <c r="C81" s="409"/>
      <c r="D81" s="409"/>
      <c r="E81" s="509"/>
      <c r="F81" s="409"/>
      <c r="G81" s="409"/>
      <c r="H81" s="409"/>
      <c r="I81" s="506"/>
      <c r="J81" s="411"/>
      <c r="K81" s="506"/>
      <c r="L81" s="411"/>
    </row>
    <row r="82" spans="1:13">
      <c r="A82" s="880" t="s">
        <v>2413</v>
      </c>
      <c r="B82" s="409"/>
      <c r="C82" s="409"/>
      <c r="D82" s="409"/>
      <c r="E82" s="509"/>
      <c r="F82" s="409"/>
      <c r="G82" s="409"/>
      <c r="H82" s="409"/>
      <c r="I82" s="506"/>
      <c r="J82" s="411"/>
      <c r="K82" s="506"/>
      <c r="L82" s="411"/>
    </row>
    <row r="83" spans="1:13">
      <c r="A83" s="880" t="s">
        <v>2359</v>
      </c>
      <c r="B83" s="409"/>
      <c r="C83" s="409"/>
      <c r="D83" s="409"/>
      <c r="E83" s="509"/>
      <c r="F83" s="409"/>
      <c r="G83" s="409"/>
      <c r="H83" s="409"/>
      <c r="I83" s="506"/>
      <c r="J83" s="411"/>
      <c r="K83" s="506"/>
      <c r="L83" s="411"/>
    </row>
    <row r="84" spans="1:13">
      <c r="A84" s="880" t="s">
        <v>2415</v>
      </c>
      <c r="B84" s="409"/>
      <c r="C84" s="409"/>
      <c r="D84" s="409"/>
      <c r="E84" s="503"/>
      <c r="F84" s="409"/>
      <c r="G84" s="409"/>
      <c r="H84" s="409"/>
      <c r="I84" s="506"/>
      <c r="J84" s="411"/>
      <c r="K84" s="506"/>
      <c r="L84" s="411"/>
    </row>
    <row r="85" spans="1:13">
      <c r="A85" s="880" t="s">
        <v>2360</v>
      </c>
      <c r="B85" s="409"/>
      <c r="C85" s="409"/>
      <c r="D85" s="409"/>
      <c r="E85" s="503"/>
      <c r="F85" s="409"/>
      <c r="G85" s="409"/>
      <c r="H85" s="409"/>
      <c r="I85" s="506"/>
      <c r="J85" s="411"/>
      <c r="K85" s="506"/>
      <c r="L85" s="411"/>
    </row>
    <row r="86" spans="1:13">
      <c r="A86" s="880" t="s">
        <v>2406</v>
      </c>
      <c r="B86" s="409"/>
      <c r="C86" s="409"/>
      <c r="D86" s="409"/>
      <c r="E86" s="503"/>
      <c r="F86" s="409"/>
      <c r="G86" s="409"/>
      <c r="H86" s="409"/>
      <c r="I86" s="506"/>
      <c r="J86" s="411"/>
      <c r="K86" s="506"/>
      <c r="L86" s="411"/>
    </row>
    <row r="87" spans="1:13">
      <c r="A87" s="880" t="s">
        <v>2391</v>
      </c>
      <c r="B87" s="1014"/>
      <c r="C87" s="994"/>
      <c r="D87" s="409"/>
      <c r="E87" s="503"/>
      <c r="F87" s="409"/>
      <c r="G87" s="409"/>
      <c r="H87" s="409"/>
      <c r="I87" s="506"/>
      <c r="J87" s="411"/>
      <c r="K87" s="506"/>
      <c r="L87" s="411"/>
    </row>
    <row r="88" spans="1:13">
      <c r="A88" s="880" t="s">
        <v>2392</v>
      </c>
      <c r="B88" s="1014"/>
      <c r="C88" s="994"/>
      <c r="D88" s="409"/>
      <c r="E88" s="503"/>
      <c r="F88" s="409"/>
      <c r="G88" s="409"/>
      <c r="H88" s="409"/>
      <c r="I88" s="506"/>
      <c r="J88" s="411"/>
      <c r="K88" s="506"/>
      <c r="L88" s="411"/>
    </row>
    <row r="89" spans="1:13">
      <c r="A89" s="880" t="s">
        <v>2416</v>
      </c>
      <c r="B89" s="1014"/>
      <c r="C89" s="994"/>
      <c r="D89" s="409"/>
      <c r="E89" s="503"/>
      <c r="F89" s="409"/>
      <c r="G89" s="409"/>
      <c r="H89" s="409"/>
      <c r="I89" s="506"/>
      <c r="J89" s="411"/>
      <c r="K89" s="506"/>
      <c r="L89" s="411"/>
    </row>
    <row r="90" spans="1:13">
      <c r="A90" s="880" t="s">
        <v>2393</v>
      </c>
      <c r="B90" s="1014"/>
      <c r="C90" s="994"/>
      <c r="D90" s="409"/>
      <c r="E90" s="503"/>
      <c r="F90" s="409"/>
      <c r="G90" s="409"/>
      <c r="H90" s="409"/>
      <c r="I90" s="506"/>
      <c r="J90" s="411"/>
      <c r="K90" s="506"/>
      <c r="L90" s="411"/>
    </row>
    <row r="91" spans="1:13">
      <c r="A91" s="880" t="s">
        <v>2361</v>
      </c>
      <c r="B91" s="409"/>
      <c r="C91" s="409"/>
      <c r="D91" s="409"/>
      <c r="E91" s="503"/>
      <c r="F91" s="409"/>
      <c r="G91" s="409"/>
      <c r="H91" s="409"/>
      <c r="I91" s="506"/>
      <c r="J91" s="411"/>
      <c r="K91" s="506"/>
      <c r="L91" s="411"/>
    </row>
    <row r="92" spans="1:13">
      <c r="A92" s="880" t="s">
        <v>2362</v>
      </c>
      <c r="B92" s="409"/>
      <c r="C92" s="409"/>
      <c r="D92" s="409"/>
      <c r="E92" s="503"/>
      <c r="F92" s="409"/>
      <c r="G92" s="409"/>
      <c r="H92" s="409"/>
      <c r="I92" s="506"/>
      <c r="J92" s="411"/>
      <c r="K92" s="506"/>
      <c r="L92" s="411"/>
    </row>
    <row r="93" spans="1:13">
      <c r="A93" s="1002" t="s">
        <v>2372</v>
      </c>
      <c r="B93" s="411"/>
      <c r="C93" s="411"/>
      <c r="D93" s="411"/>
      <c r="E93" s="449"/>
      <c r="F93" s="435"/>
      <c r="G93" s="435"/>
      <c r="H93" s="411"/>
      <c r="I93" s="563"/>
      <c r="J93" s="411"/>
      <c r="K93" s="563"/>
      <c r="L93" s="411"/>
    </row>
    <row r="94" spans="1:13">
      <c r="A94" s="475"/>
      <c r="B94" s="431"/>
      <c r="C94" s="431"/>
      <c r="D94" s="431"/>
      <c r="E94" s="431"/>
      <c r="F94" s="431"/>
      <c r="G94" s="431"/>
      <c r="H94" s="431"/>
      <c r="I94" s="431"/>
      <c r="J94" s="431"/>
      <c r="K94" s="431"/>
      <c r="L94" s="431"/>
      <c r="M94" s="1329"/>
    </row>
    <row r="95" spans="1:13">
      <c r="A95" s="1011" t="s">
        <v>772</v>
      </c>
      <c r="B95" s="557"/>
      <c r="C95" s="411"/>
      <c r="D95" s="411"/>
      <c r="E95" s="449"/>
      <c r="F95" s="433"/>
      <c r="G95" s="433"/>
      <c r="H95" s="557"/>
      <c r="I95" s="563"/>
      <c r="J95" s="557"/>
      <c r="K95" s="563"/>
      <c r="L95" s="411"/>
    </row>
    <row r="96" spans="1:13">
      <c r="A96" s="475"/>
      <c r="B96" s="557"/>
      <c r="C96" s="557"/>
      <c r="D96" s="557"/>
      <c r="E96" s="449"/>
      <c r="F96" s="433"/>
      <c r="G96" s="433"/>
      <c r="H96" s="557"/>
      <c r="I96" s="563"/>
      <c r="J96" s="557"/>
      <c r="K96" s="563"/>
      <c r="L96" s="557"/>
    </row>
    <row r="97" spans="1:12">
      <c r="A97" s="461" t="s">
        <v>2365</v>
      </c>
      <c r="B97" s="476"/>
      <c r="C97" s="476"/>
      <c r="D97" s="319"/>
      <c r="E97" s="319"/>
      <c r="F97" s="319"/>
      <c r="G97" s="319"/>
      <c r="H97" s="558"/>
      <c r="I97" s="319"/>
      <c r="J97" s="319"/>
      <c r="K97" s="319"/>
      <c r="L97" s="319"/>
    </row>
    <row r="98" spans="1:12">
      <c r="A98" s="375"/>
      <c r="H98" s="4"/>
    </row>
    <row r="99" spans="1:12">
      <c r="B99" s="7"/>
      <c r="C99" s="7"/>
      <c r="H99" s="4"/>
    </row>
    <row r="100" spans="1:12">
      <c r="A100" s="373"/>
      <c r="B100" s="7"/>
      <c r="C100" s="7"/>
      <c r="H100" s="4"/>
    </row>
  </sheetData>
  <sheetProtection formatColumns="0" formatRows="0"/>
  <customSheetViews>
    <customSheetView guid="{322AC775-AF01-45AA-8A10-37DBB67FD782}" showPageBreaks="1" printArea="1" view="pageBreakPreview">
      <rowBreaks count="1" manualBreakCount="1">
        <brk id="61" max="11" man="1"/>
      </rowBreaks>
      <pageMargins left="0" right="0" top="0" bottom="0" header="0" footer="0"/>
      <pageSetup scale="76"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700-000000000000}"/>
    <hyperlink ref="A2:C2" location="'Schedule Listing '!A1" display="Return to Schedule Listing" xr:uid="{00000000-0004-0000-1700-000001000000}"/>
  </hyperlinks>
  <pageMargins left="0.47244094488188981" right="0.35433070866141736" top="0.74803149606299213" bottom="0.51181102362204722" header="0.31496062992125984" footer="0.31496062992125984"/>
  <pageSetup scale="76"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77"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dimension ref="A1:L90"/>
  <sheetViews>
    <sheetView showGridLines="0" topLeftCell="A49" zoomScaleNormal="100" zoomScaleSheetLayoutView="100" workbookViewId="0">
      <selection activeCell="A81" sqref="A81:XFD84"/>
    </sheetView>
  </sheetViews>
  <sheetFormatPr defaultColWidth="9.1015625" defaultRowHeight="12.3"/>
  <cols>
    <col min="1" max="1" width="24.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2420</v>
      </c>
      <c r="B1" s="445"/>
      <c r="C1" s="445"/>
      <c r="D1" s="499"/>
      <c r="E1" s="565"/>
      <c r="F1" s="499"/>
      <c r="G1" s="499"/>
      <c r="H1" s="319"/>
      <c r="I1" s="319"/>
      <c r="J1" s="319"/>
      <c r="K1" s="319"/>
      <c r="L1" s="500">
        <v>5</v>
      </c>
    </row>
    <row r="2" spans="1:12" ht="15">
      <c r="A2" s="1536" t="s">
        <v>137</v>
      </c>
      <c r="B2" s="1554"/>
      <c r="C2" s="1555"/>
      <c r="D2" s="379"/>
      <c r="E2" s="499"/>
      <c r="F2" s="499"/>
      <c r="G2" s="499"/>
      <c r="H2" s="319"/>
      <c r="I2" s="319"/>
      <c r="J2" s="319"/>
      <c r="K2" s="319"/>
      <c r="L2" s="319"/>
    </row>
    <row r="3" spans="1:12" ht="15.75" customHeight="1">
      <c r="A3" s="1610" t="s">
        <v>2421</v>
      </c>
      <c r="B3" s="1611"/>
      <c r="C3" s="1611"/>
      <c r="D3" s="1611"/>
      <c r="E3" s="1611"/>
      <c r="F3" s="1611"/>
      <c r="G3" s="1611"/>
      <c r="H3" s="1611"/>
      <c r="I3" s="1611"/>
      <c r="J3" s="1611"/>
      <c r="K3" s="1611"/>
      <c r="L3" s="1611"/>
    </row>
    <row r="4" spans="1:12" ht="15" customHeight="1">
      <c r="A4" s="754" t="s">
        <v>2341</v>
      </c>
      <c r="B4" s="1017"/>
      <c r="C4" s="1017"/>
      <c r="D4" s="47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22.5" customHeight="1">
      <c r="A6" s="987"/>
      <c r="B6" s="1601" t="s">
        <v>2342</v>
      </c>
      <c r="C6" s="1597"/>
      <c r="D6" s="1598"/>
      <c r="E6" s="988"/>
      <c r="F6" s="1596" t="s">
        <v>2368</v>
      </c>
      <c r="G6" s="1597"/>
      <c r="H6" s="1598"/>
      <c r="I6" s="985"/>
      <c r="J6" s="1017"/>
      <c r="K6" s="985"/>
      <c r="L6" s="985"/>
    </row>
    <row r="7" spans="1:12" ht="39.6"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502"/>
      <c r="E9" s="502"/>
      <c r="F9" s="502"/>
      <c r="G9" s="502"/>
      <c r="H9" s="502"/>
      <c r="I9" s="502"/>
      <c r="J9" s="502"/>
      <c r="K9" s="502"/>
      <c r="L9" s="502"/>
    </row>
    <row r="10" spans="1:12">
      <c r="A10" s="880" t="s">
        <v>2356</v>
      </c>
      <c r="B10" s="1273"/>
      <c r="C10" s="1018"/>
      <c r="D10" s="513"/>
      <c r="E10" s="514"/>
      <c r="F10" s="513"/>
      <c r="G10" s="513"/>
      <c r="H10" s="513"/>
      <c r="I10" s="515"/>
      <c r="J10" s="516"/>
      <c r="K10" s="515"/>
      <c r="L10" s="516"/>
    </row>
    <row r="11" spans="1:12">
      <c r="A11" s="880" t="s">
        <v>2411</v>
      </c>
      <c r="B11" s="1273"/>
      <c r="C11" s="1018"/>
      <c r="D11" s="513"/>
      <c r="E11" s="514"/>
      <c r="F11" s="513"/>
      <c r="G11" s="513"/>
      <c r="H11" s="513"/>
      <c r="I11" s="515"/>
      <c r="J11" s="516"/>
      <c r="K11" s="515"/>
      <c r="L11" s="516"/>
    </row>
    <row r="12" spans="1:12" s="319" customFormat="1">
      <c r="A12" s="880" t="s">
        <v>2412</v>
      </c>
      <c r="B12" s="1273"/>
      <c r="C12" s="1018"/>
      <c r="D12" s="513"/>
      <c r="E12" s="514"/>
      <c r="F12" s="513"/>
      <c r="G12" s="513"/>
      <c r="H12" s="513"/>
      <c r="I12" s="515"/>
      <c r="J12" s="516"/>
      <c r="K12" s="515"/>
      <c r="L12" s="516"/>
    </row>
    <row r="13" spans="1:12">
      <c r="A13" s="880" t="s">
        <v>2413</v>
      </c>
      <c r="B13" s="1273"/>
      <c r="C13" s="1018"/>
      <c r="D13" s="513"/>
      <c r="E13" s="514"/>
      <c r="F13" s="513"/>
      <c r="G13" s="513"/>
      <c r="H13" s="513"/>
      <c r="I13" s="515"/>
      <c r="J13" s="516"/>
      <c r="K13" s="515"/>
      <c r="L13" s="516"/>
    </row>
    <row r="14" spans="1:12">
      <c r="A14" s="880" t="s">
        <v>2359</v>
      </c>
      <c r="B14" s="1273"/>
      <c r="C14" s="994"/>
      <c r="D14" s="409"/>
      <c r="E14" s="509"/>
      <c r="F14" s="409"/>
      <c r="G14" s="409"/>
      <c r="H14" s="409"/>
      <c r="I14" s="506"/>
      <c r="J14" s="411"/>
      <c r="K14" s="506"/>
      <c r="L14" s="411"/>
    </row>
    <row r="15" spans="1:12" s="319" customFormat="1">
      <c r="A15" s="880" t="s">
        <v>2422</v>
      </c>
      <c r="B15" s="1273"/>
      <c r="C15" s="994"/>
      <c r="D15" s="409"/>
      <c r="E15" s="503"/>
      <c r="F15" s="409"/>
      <c r="G15" s="409"/>
      <c r="H15" s="409"/>
      <c r="I15" s="506"/>
      <c r="J15" s="411"/>
      <c r="K15" s="506"/>
      <c r="L15" s="411"/>
    </row>
    <row r="16" spans="1:12" s="319" customFormat="1">
      <c r="A16" s="880" t="s">
        <v>2391</v>
      </c>
      <c r="B16" s="1273"/>
      <c r="C16" s="994"/>
      <c r="D16" s="409"/>
      <c r="E16" s="503"/>
      <c r="F16" s="409"/>
      <c r="G16" s="409"/>
      <c r="H16" s="409"/>
      <c r="I16" s="506"/>
      <c r="J16" s="411"/>
      <c r="K16" s="506"/>
      <c r="L16" s="411"/>
    </row>
    <row r="17" spans="1:12" s="319" customFormat="1">
      <c r="A17" s="880" t="s">
        <v>2392</v>
      </c>
      <c r="B17" s="1273"/>
      <c r="C17" s="994"/>
      <c r="D17" s="409"/>
      <c r="E17" s="503"/>
      <c r="F17" s="409"/>
      <c r="G17" s="409"/>
      <c r="H17" s="409"/>
      <c r="I17" s="506"/>
      <c r="J17" s="411"/>
      <c r="K17" s="506"/>
      <c r="L17" s="411"/>
    </row>
    <row r="18" spans="1:12" s="319" customFormat="1">
      <c r="A18" s="880" t="s">
        <v>2416</v>
      </c>
      <c r="B18" s="1273"/>
      <c r="C18" s="994"/>
      <c r="D18" s="409"/>
      <c r="E18" s="503"/>
      <c r="F18" s="409"/>
      <c r="G18" s="409"/>
      <c r="H18" s="409"/>
      <c r="I18" s="506"/>
      <c r="J18" s="411"/>
      <c r="K18" s="506"/>
      <c r="L18" s="411"/>
    </row>
    <row r="19" spans="1:12" s="319" customFormat="1">
      <c r="A19" s="880" t="s">
        <v>2393</v>
      </c>
      <c r="B19" s="1273"/>
      <c r="C19" s="994"/>
      <c r="D19" s="409"/>
      <c r="E19" s="503"/>
      <c r="F19" s="409"/>
      <c r="G19" s="409"/>
      <c r="H19" s="409"/>
      <c r="I19" s="506"/>
      <c r="J19" s="411"/>
      <c r="K19" s="506"/>
      <c r="L19" s="411"/>
    </row>
    <row r="20" spans="1:12" s="319" customFormat="1">
      <c r="A20" s="880" t="s">
        <v>2361</v>
      </c>
      <c r="B20" s="1273"/>
      <c r="C20" s="994"/>
      <c r="D20" s="409"/>
      <c r="E20" s="503"/>
      <c r="F20" s="409"/>
      <c r="G20" s="409"/>
      <c r="H20" s="409"/>
      <c r="I20" s="506"/>
      <c r="J20" s="411"/>
      <c r="K20" s="506"/>
      <c r="L20" s="411"/>
    </row>
    <row r="21" spans="1:12" s="319" customFormat="1">
      <c r="A21" s="880" t="s">
        <v>2362</v>
      </c>
      <c r="B21" s="1273"/>
      <c r="C21" s="994"/>
      <c r="D21" s="409"/>
      <c r="E21" s="503"/>
      <c r="F21" s="409"/>
      <c r="G21" s="409"/>
      <c r="H21" s="409"/>
      <c r="I21" s="506"/>
      <c r="J21" s="411"/>
      <c r="K21" s="506"/>
      <c r="L21" s="411"/>
    </row>
    <row r="22" spans="1:12">
      <c r="A22" s="1002" t="s">
        <v>2372</v>
      </c>
      <c r="B22" s="1273"/>
      <c r="C22" s="997"/>
      <c r="D22" s="411"/>
      <c r="E22" s="449"/>
      <c r="F22" s="435"/>
      <c r="G22" s="435"/>
      <c r="H22" s="411"/>
      <c r="I22" s="563"/>
      <c r="J22" s="411"/>
      <c r="K22" s="563"/>
      <c r="L22" s="411"/>
    </row>
    <row r="23" spans="1:12" ht="6" customHeight="1">
      <c r="A23" s="431"/>
      <c r="B23" s="431"/>
      <c r="C23" s="319"/>
      <c r="D23" s="319"/>
      <c r="E23" s="319"/>
      <c r="F23" s="319"/>
      <c r="G23" s="319"/>
      <c r="H23" s="319"/>
      <c r="I23" s="319"/>
      <c r="J23" s="318"/>
      <c r="K23" s="319"/>
      <c r="L23" s="319" t="s">
        <v>2397</v>
      </c>
    </row>
    <row r="24" spans="1:12">
      <c r="A24" s="813" t="s">
        <v>1791</v>
      </c>
      <c r="B24" s="499"/>
      <c r="C24" s="319"/>
      <c r="D24" s="319"/>
      <c r="E24" s="319"/>
      <c r="F24" s="319"/>
      <c r="G24" s="319"/>
      <c r="H24" s="319"/>
      <c r="I24" s="319"/>
      <c r="J24" s="318"/>
      <c r="K24" s="319"/>
      <c r="L24" s="319"/>
    </row>
    <row r="25" spans="1:12">
      <c r="A25" s="880" t="s">
        <v>2356</v>
      </c>
      <c r="B25" s="513"/>
      <c r="C25" s="409"/>
      <c r="D25" s="409"/>
      <c r="E25" s="509"/>
      <c r="F25" s="409"/>
      <c r="G25" s="409"/>
      <c r="H25" s="409"/>
      <c r="I25" s="506"/>
      <c r="J25" s="411"/>
      <c r="K25" s="506"/>
      <c r="L25" s="411"/>
    </row>
    <row r="26" spans="1:12">
      <c r="A26" s="880" t="s">
        <v>2411</v>
      </c>
      <c r="B26" s="513"/>
      <c r="C26" s="409"/>
      <c r="D26" s="409"/>
      <c r="E26" s="509"/>
      <c r="F26" s="409"/>
      <c r="G26" s="409"/>
      <c r="H26" s="409"/>
      <c r="I26" s="506"/>
      <c r="J26" s="411"/>
      <c r="K26" s="506"/>
      <c r="L26" s="411"/>
    </row>
    <row r="27" spans="1:12">
      <c r="A27" s="880" t="s">
        <v>2412</v>
      </c>
      <c r="B27" s="513"/>
      <c r="C27" s="409"/>
      <c r="D27" s="409"/>
      <c r="E27" s="509"/>
      <c r="F27" s="409"/>
      <c r="G27" s="409"/>
      <c r="H27" s="409"/>
      <c r="I27" s="506"/>
      <c r="J27" s="411"/>
      <c r="K27" s="506"/>
      <c r="L27" s="411"/>
    </row>
    <row r="28" spans="1:12">
      <c r="A28" s="880" t="s">
        <v>2413</v>
      </c>
      <c r="B28" s="513"/>
      <c r="C28" s="409"/>
      <c r="D28" s="409"/>
      <c r="E28" s="509"/>
      <c r="F28" s="409"/>
      <c r="G28" s="409"/>
      <c r="H28" s="409"/>
      <c r="I28" s="506"/>
      <c r="J28" s="411"/>
      <c r="K28" s="506"/>
      <c r="L28" s="411"/>
    </row>
    <row r="29" spans="1:12">
      <c r="A29" s="880" t="s">
        <v>2359</v>
      </c>
      <c r="B29" s="513"/>
      <c r="C29" s="409"/>
      <c r="D29" s="409"/>
      <c r="E29" s="509"/>
      <c r="F29" s="409"/>
      <c r="G29" s="409"/>
      <c r="H29" s="409"/>
      <c r="I29" s="506"/>
      <c r="J29" s="411"/>
      <c r="K29" s="506"/>
      <c r="L29" s="411"/>
    </row>
    <row r="30" spans="1:12">
      <c r="A30" s="880" t="s">
        <v>2422</v>
      </c>
      <c r="B30" s="513"/>
      <c r="C30" s="409"/>
      <c r="D30" s="409"/>
      <c r="E30" s="503"/>
      <c r="F30" s="409"/>
      <c r="G30" s="409"/>
      <c r="H30" s="409"/>
      <c r="I30" s="506"/>
      <c r="J30" s="411"/>
      <c r="K30" s="506"/>
      <c r="L30" s="411"/>
    </row>
    <row r="31" spans="1:12">
      <c r="A31" s="880" t="s">
        <v>2391</v>
      </c>
      <c r="B31" s="1014"/>
      <c r="C31" s="994"/>
      <c r="D31" s="409"/>
      <c r="E31" s="503"/>
      <c r="F31" s="409"/>
      <c r="G31" s="409"/>
      <c r="H31" s="409"/>
      <c r="I31" s="506"/>
      <c r="J31" s="411"/>
      <c r="K31" s="506"/>
      <c r="L31" s="411"/>
    </row>
    <row r="32" spans="1:12">
      <c r="A32" s="880" t="s">
        <v>2392</v>
      </c>
      <c r="B32" s="1014"/>
      <c r="C32" s="994"/>
      <c r="D32" s="409"/>
      <c r="E32" s="503"/>
      <c r="F32" s="409"/>
      <c r="G32" s="409"/>
      <c r="H32" s="409"/>
      <c r="I32" s="506"/>
      <c r="J32" s="411"/>
      <c r="K32" s="506"/>
      <c r="L32" s="411"/>
    </row>
    <row r="33" spans="1:12">
      <c r="A33" s="880" t="s">
        <v>2416</v>
      </c>
      <c r="B33" s="1014"/>
      <c r="C33" s="994"/>
      <c r="D33" s="409"/>
      <c r="E33" s="503"/>
      <c r="F33" s="409"/>
      <c r="G33" s="409"/>
      <c r="H33" s="409"/>
      <c r="I33" s="506"/>
      <c r="J33" s="411"/>
      <c r="K33" s="506"/>
      <c r="L33" s="411"/>
    </row>
    <row r="34" spans="1:12">
      <c r="A34" s="880" t="s">
        <v>2393</v>
      </c>
      <c r="B34" s="1014"/>
      <c r="C34" s="994"/>
      <c r="D34" s="409"/>
      <c r="E34" s="503"/>
      <c r="F34" s="409"/>
      <c r="G34" s="409"/>
      <c r="H34" s="409"/>
      <c r="I34" s="506"/>
      <c r="J34" s="411"/>
      <c r="K34" s="506"/>
      <c r="L34" s="411"/>
    </row>
    <row r="35" spans="1:12">
      <c r="A35" s="880" t="s">
        <v>2361</v>
      </c>
      <c r="B35" s="409"/>
      <c r="C35" s="409"/>
      <c r="D35" s="409"/>
      <c r="E35" s="503"/>
      <c r="F35" s="409"/>
      <c r="G35" s="409"/>
      <c r="H35" s="409"/>
      <c r="I35" s="506"/>
      <c r="J35" s="411"/>
      <c r="K35" s="506"/>
      <c r="L35" s="411"/>
    </row>
    <row r="36" spans="1:12" s="319" customFormat="1">
      <c r="A36" s="880" t="s">
        <v>2362</v>
      </c>
      <c r="B36" s="409"/>
      <c r="C36" s="409"/>
      <c r="D36" s="409"/>
      <c r="E36" s="503"/>
      <c r="F36" s="409"/>
      <c r="G36" s="409"/>
      <c r="H36" s="409"/>
      <c r="I36" s="506"/>
      <c r="J36" s="411"/>
      <c r="K36" s="506"/>
      <c r="L36" s="411"/>
    </row>
    <row r="37" spans="1:12">
      <c r="A37" s="1002" t="s">
        <v>2372</v>
      </c>
      <c r="B37" s="516"/>
      <c r="C37" s="411"/>
      <c r="D37" s="411"/>
      <c r="E37" s="449"/>
      <c r="F37" s="435"/>
      <c r="G37" s="435"/>
      <c r="H37" s="411"/>
      <c r="I37" s="563"/>
      <c r="J37" s="411"/>
      <c r="K37" s="563"/>
      <c r="L37" s="411"/>
    </row>
    <row r="38" spans="1:12" ht="6" customHeight="1">
      <c r="A38" s="319"/>
      <c r="B38" s="568"/>
      <c r="C38" s="319"/>
      <c r="D38" s="319"/>
      <c r="E38" s="319"/>
      <c r="F38" s="319"/>
      <c r="G38" s="319"/>
      <c r="H38" s="319"/>
      <c r="I38" s="319"/>
      <c r="J38" s="319"/>
      <c r="K38" s="319"/>
      <c r="L38" s="319"/>
    </row>
    <row r="39" spans="1:12">
      <c r="A39" s="813" t="s">
        <v>1792</v>
      </c>
      <c r="B39" s="569"/>
      <c r="C39" s="319"/>
      <c r="D39" s="319"/>
      <c r="E39" s="319"/>
      <c r="F39" s="319"/>
      <c r="G39" s="319"/>
      <c r="H39" s="319"/>
      <c r="I39" s="319"/>
      <c r="J39" s="319"/>
      <c r="K39" s="319"/>
      <c r="L39" s="319"/>
    </row>
    <row r="40" spans="1:12">
      <c r="A40" s="880" t="s">
        <v>2417</v>
      </c>
      <c r="B40" s="742"/>
      <c r="C40" s="409"/>
      <c r="D40" s="409"/>
      <c r="E40" s="509"/>
      <c r="F40" s="409"/>
      <c r="G40" s="409"/>
      <c r="H40" s="409"/>
      <c r="I40" s="506"/>
      <c r="J40" s="411"/>
      <c r="K40" s="506"/>
      <c r="L40" s="411"/>
    </row>
    <row r="41" spans="1:12">
      <c r="A41" s="880" t="s">
        <v>2356</v>
      </c>
      <c r="B41" s="742"/>
      <c r="C41" s="409"/>
      <c r="D41" s="409"/>
      <c r="E41" s="509"/>
      <c r="F41" s="409"/>
      <c r="G41" s="409"/>
      <c r="H41" s="409"/>
      <c r="I41" s="506"/>
      <c r="J41" s="411"/>
      <c r="K41" s="506"/>
      <c r="L41" s="411"/>
    </row>
    <row r="42" spans="1:12">
      <c r="A42" s="880" t="s">
        <v>2411</v>
      </c>
      <c r="B42" s="742"/>
      <c r="C42" s="409"/>
      <c r="D42" s="409"/>
      <c r="E42" s="509"/>
      <c r="F42" s="409"/>
      <c r="G42" s="409"/>
      <c r="H42" s="409"/>
      <c r="I42" s="506"/>
      <c r="J42" s="411"/>
      <c r="K42" s="506"/>
      <c r="L42" s="411"/>
    </row>
    <row r="43" spans="1:12">
      <c r="A43" s="880" t="s">
        <v>2412</v>
      </c>
      <c r="B43" s="742"/>
      <c r="C43" s="409"/>
      <c r="D43" s="409"/>
      <c r="E43" s="509"/>
      <c r="F43" s="409"/>
      <c r="G43" s="409"/>
      <c r="H43" s="409"/>
      <c r="I43" s="506"/>
      <c r="J43" s="411"/>
      <c r="K43" s="506"/>
      <c r="L43" s="411"/>
    </row>
    <row r="44" spans="1:12">
      <c r="A44" s="880" t="s">
        <v>2413</v>
      </c>
      <c r="B44" s="742"/>
      <c r="C44" s="409"/>
      <c r="D44" s="409"/>
      <c r="E44" s="509"/>
      <c r="F44" s="409"/>
      <c r="G44" s="409"/>
      <c r="H44" s="409"/>
      <c r="I44" s="506"/>
      <c r="J44" s="411"/>
      <c r="K44" s="506"/>
      <c r="L44" s="411"/>
    </row>
    <row r="45" spans="1:12">
      <c r="A45" s="880" t="s">
        <v>2359</v>
      </c>
      <c r="B45" s="742"/>
      <c r="C45" s="409"/>
      <c r="D45" s="409"/>
      <c r="E45" s="509"/>
      <c r="F45" s="409"/>
      <c r="G45" s="409"/>
      <c r="H45" s="409"/>
      <c r="I45" s="506"/>
      <c r="J45" s="411"/>
      <c r="K45" s="506"/>
      <c r="L45" s="411"/>
    </row>
    <row r="46" spans="1:12">
      <c r="A46" s="880" t="s">
        <v>2422</v>
      </c>
      <c r="B46" s="742"/>
      <c r="C46" s="409"/>
      <c r="D46" s="409"/>
      <c r="E46" s="503"/>
      <c r="F46" s="409"/>
      <c r="G46" s="409"/>
      <c r="H46" s="409"/>
      <c r="I46" s="506"/>
      <c r="J46" s="411"/>
      <c r="K46" s="506"/>
      <c r="L46" s="411"/>
    </row>
    <row r="47" spans="1:12">
      <c r="A47" s="880" t="s">
        <v>2391</v>
      </c>
      <c r="B47" s="1273"/>
      <c r="C47" s="994"/>
      <c r="D47" s="409"/>
      <c r="E47" s="503"/>
      <c r="F47" s="409"/>
      <c r="G47" s="409"/>
      <c r="H47" s="409"/>
      <c r="I47" s="506"/>
      <c r="J47" s="411"/>
      <c r="K47" s="506"/>
      <c r="L47" s="411"/>
    </row>
    <row r="48" spans="1:12">
      <c r="A48" s="880" t="s">
        <v>2392</v>
      </c>
      <c r="B48" s="1273"/>
      <c r="C48" s="994"/>
      <c r="D48" s="409"/>
      <c r="E48" s="503"/>
      <c r="F48" s="409"/>
      <c r="G48" s="409"/>
      <c r="H48" s="409"/>
      <c r="I48" s="506"/>
      <c r="J48" s="411"/>
      <c r="K48" s="506"/>
      <c r="L48" s="411"/>
    </row>
    <row r="49" spans="1:12">
      <c r="A49" s="880" t="s">
        <v>2416</v>
      </c>
      <c r="B49" s="1273"/>
      <c r="C49" s="994"/>
      <c r="D49" s="409"/>
      <c r="E49" s="503"/>
      <c r="F49" s="409"/>
      <c r="G49" s="409"/>
      <c r="H49" s="409"/>
      <c r="I49" s="506"/>
      <c r="J49" s="411"/>
      <c r="K49" s="506"/>
      <c r="L49" s="411"/>
    </row>
    <row r="50" spans="1:12">
      <c r="A50" s="880" t="s">
        <v>2393</v>
      </c>
      <c r="B50" s="1273"/>
      <c r="C50" s="994"/>
      <c r="D50" s="409"/>
      <c r="E50" s="503"/>
      <c r="F50" s="409"/>
      <c r="G50" s="409"/>
      <c r="H50" s="409"/>
      <c r="I50" s="506"/>
      <c r="J50" s="411"/>
      <c r="K50" s="506"/>
      <c r="L50" s="411"/>
    </row>
    <row r="51" spans="1:12">
      <c r="A51" s="880" t="s">
        <v>2361</v>
      </c>
      <c r="B51" s="742"/>
      <c r="C51" s="513"/>
      <c r="D51" s="513"/>
      <c r="E51" s="519"/>
      <c r="F51" s="513"/>
      <c r="G51" s="513"/>
      <c r="H51" s="513"/>
      <c r="I51" s="515"/>
      <c r="J51" s="516"/>
      <c r="K51" s="515"/>
      <c r="L51" s="516"/>
    </row>
    <row r="52" spans="1:12">
      <c r="A52" s="880" t="s">
        <v>2362</v>
      </c>
      <c r="B52" s="742"/>
      <c r="C52" s="513"/>
      <c r="D52" s="513"/>
      <c r="E52" s="519"/>
      <c r="F52" s="513"/>
      <c r="G52" s="513"/>
      <c r="H52" s="513"/>
      <c r="I52" s="515"/>
      <c r="J52" s="516"/>
      <c r="K52" s="515"/>
      <c r="L52" s="516"/>
    </row>
    <row r="53" spans="1:12">
      <c r="A53" s="1002" t="s">
        <v>2372</v>
      </c>
      <c r="B53" s="742"/>
      <c r="C53" s="516"/>
      <c r="D53" s="516"/>
      <c r="E53" s="561"/>
      <c r="F53" s="517"/>
      <c r="G53" s="517"/>
      <c r="H53" s="516"/>
      <c r="I53" s="562"/>
      <c r="J53" s="516"/>
      <c r="K53" s="562"/>
      <c r="L53" s="516"/>
    </row>
    <row r="54" spans="1:12" ht="6" customHeight="1">
      <c r="A54" s="319"/>
      <c r="B54" s="319"/>
      <c r="C54" s="319"/>
      <c r="D54" s="319"/>
      <c r="E54" s="319"/>
      <c r="F54" s="319"/>
      <c r="G54" s="319"/>
      <c r="H54" s="319"/>
      <c r="I54" s="319"/>
      <c r="J54" s="319"/>
      <c r="K54" s="319"/>
      <c r="L54" s="319"/>
    </row>
    <row r="55" spans="1:12">
      <c r="A55" s="1016" t="s">
        <v>1793</v>
      </c>
      <c r="B55" s="566"/>
      <c r="C55" s="566"/>
      <c r="D55" s="319"/>
      <c r="E55" s="319"/>
      <c r="F55" s="319"/>
      <c r="G55" s="319"/>
      <c r="H55" s="319"/>
      <c r="I55" s="319"/>
      <c r="J55" s="319"/>
      <c r="K55" s="319"/>
      <c r="L55" s="319"/>
    </row>
    <row r="56" spans="1:12">
      <c r="A56" s="880" t="s">
        <v>2356</v>
      </c>
      <c r="B56" s="1330"/>
      <c r="C56" s="1330"/>
      <c r="D56" s="1330"/>
      <c r="E56" s="514"/>
      <c r="F56" s="513"/>
      <c r="G56" s="513"/>
      <c r="H56" s="513"/>
      <c r="I56" s="515"/>
      <c r="J56" s="516"/>
      <c r="K56" s="515"/>
      <c r="L56" s="516"/>
    </row>
    <row r="57" spans="1:12">
      <c r="A57" s="880" t="s">
        <v>2411</v>
      </c>
      <c r="B57" s="1330"/>
      <c r="C57" s="1330"/>
      <c r="D57" s="1330"/>
      <c r="E57" s="514"/>
      <c r="F57" s="513"/>
      <c r="G57" s="513"/>
      <c r="H57" s="513"/>
      <c r="I57" s="515"/>
      <c r="J57" s="516"/>
      <c r="K57" s="515"/>
      <c r="L57" s="516"/>
    </row>
    <row r="58" spans="1:12">
      <c r="A58" s="880" t="s">
        <v>2412</v>
      </c>
      <c r="B58" s="513"/>
      <c r="C58" s="513"/>
      <c r="D58" s="513"/>
      <c r="E58" s="514"/>
      <c r="F58" s="513"/>
      <c r="G58" s="513"/>
      <c r="H58" s="513"/>
      <c r="I58" s="515"/>
      <c r="J58" s="516"/>
      <c r="K58" s="515"/>
      <c r="L58" s="516"/>
    </row>
    <row r="59" spans="1:12">
      <c r="A59" s="880" t="s">
        <v>2413</v>
      </c>
      <c r="B59" s="1330"/>
      <c r="C59" s="1330"/>
      <c r="D59" s="1330"/>
      <c r="E59" s="514"/>
      <c r="F59" s="513"/>
      <c r="G59" s="513"/>
      <c r="H59" s="513"/>
      <c r="I59" s="515"/>
      <c r="J59" s="516"/>
      <c r="K59" s="515"/>
      <c r="L59" s="516"/>
    </row>
    <row r="60" spans="1:12">
      <c r="A60" s="880" t="s">
        <v>2359</v>
      </c>
      <c r="B60" s="1330"/>
      <c r="C60" s="1330"/>
      <c r="D60" s="1330"/>
      <c r="E60" s="514"/>
      <c r="F60" s="513"/>
      <c r="G60" s="513"/>
      <c r="H60" s="513"/>
      <c r="I60" s="515"/>
      <c r="J60" s="516"/>
      <c r="K60" s="515"/>
      <c r="L60" s="516"/>
    </row>
    <row r="61" spans="1:12">
      <c r="A61" s="880" t="s">
        <v>2422</v>
      </c>
      <c r="B61" s="512"/>
      <c r="C61" s="409"/>
      <c r="D61" s="409"/>
      <c r="E61" s="503"/>
      <c r="F61" s="409"/>
      <c r="G61" s="409"/>
      <c r="H61" s="409"/>
      <c r="I61" s="506"/>
      <c r="J61" s="411"/>
      <c r="K61" s="506"/>
      <c r="L61" s="411"/>
    </row>
    <row r="62" spans="1:12">
      <c r="A62" s="880" t="s">
        <v>2391</v>
      </c>
      <c r="B62" s="1014"/>
      <c r="C62" s="994"/>
      <c r="D62" s="409"/>
      <c r="E62" s="503"/>
      <c r="F62" s="409"/>
      <c r="G62" s="409"/>
      <c r="H62" s="409"/>
      <c r="I62" s="506"/>
      <c r="J62" s="411"/>
      <c r="K62" s="506"/>
      <c r="L62" s="411"/>
    </row>
    <row r="63" spans="1:12">
      <c r="A63" s="880" t="s">
        <v>2392</v>
      </c>
      <c r="B63" s="1014"/>
      <c r="C63" s="994"/>
      <c r="D63" s="409"/>
      <c r="E63" s="503"/>
      <c r="F63" s="409"/>
      <c r="G63" s="409"/>
      <c r="H63" s="409"/>
      <c r="I63" s="506"/>
      <c r="J63" s="411"/>
      <c r="K63" s="506"/>
      <c r="L63" s="411"/>
    </row>
    <row r="64" spans="1:12">
      <c r="A64" s="880" t="s">
        <v>2416</v>
      </c>
      <c r="B64" s="1014"/>
      <c r="C64" s="994"/>
      <c r="D64" s="409"/>
      <c r="E64" s="503"/>
      <c r="F64" s="409"/>
      <c r="G64" s="409"/>
      <c r="H64" s="409"/>
      <c r="I64" s="506"/>
      <c r="J64" s="411"/>
      <c r="K64" s="506"/>
      <c r="L64" s="411"/>
    </row>
    <row r="65" spans="1:12">
      <c r="A65" s="880" t="s">
        <v>2393</v>
      </c>
      <c r="B65" s="1014"/>
      <c r="C65" s="994"/>
      <c r="D65" s="409"/>
      <c r="E65" s="503"/>
      <c r="F65" s="409"/>
      <c r="G65" s="409"/>
      <c r="H65" s="409"/>
      <c r="I65" s="506"/>
      <c r="J65" s="411"/>
      <c r="K65" s="506"/>
      <c r="L65" s="411"/>
    </row>
    <row r="66" spans="1:12">
      <c r="A66" s="880" t="s">
        <v>2361</v>
      </c>
      <c r="B66" s="513"/>
      <c r="C66" s="513"/>
      <c r="D66" s="513"/>
      <c r="E66" s="519"/>
      <c r="F66" s="513"/>
      <c r="G66" s="513"/>
      <c r="H66" s="513"/>
      <c r="I66" s="515"/>
      <c r="J66" s="516"/>
      <c r="K66" s="515"/>
      <c r="L66" s="516"/>
    </row>
    <row r="67" spans="1:12">
      <c r="A67" s="880" t="s">
        <v>2362</v>
      </c>
      <c r="B67" s="513"/>
      <c r="C67" s="513"/>
      <c r="D67" s="513"/>
      <c r="E67" s="519"/>
      <c r="F67" s="513"/>
      <c r="G67" s="513"/>
      <c r="H67" s="513"/>
      <c r="I67" s="515"/>
      <c r="J67" s="516"/>
      <c r="K67" s="515"/>
      <c r="L67" s="516"/>
    </row>
    <row r="68" spans="1:12">
      <c r="A68" s="1002" t="s">
        <v>2372</v>
      </c>
      <c r="B68" s="516"/>
      <c r="C68" s="516"/>
      <c r="D68" s="516"/>
      <c r="E68" s="561"/>
      <c r="F68" s="517"/>
      <c r="G68" s="517"/>
      <c r="H68" s="516"/>
      <c r="I68" s="562"/>
      <c r="J68" s="516"/>
      <c r="K68" s="562"/>
      <c r="L68" s="516"/>
    </row>
    <row r="69" spans="1:12" ht="6" customHeight="1">
      <c r="A69" s="319"/>
      <c r="B69" s="319"/>
      <c r="C69" s="319"/>
      <c r="D69" s="319"/>
      <c r="E69" s="319"/>
      <c r="F69" s="319"/>
      <c r="G69" s="319"/>
      <c r="H69" s="319"/>
      <c r="I69" s="319"/>
      <c r="J69" s="319"/>
      <c r="K69" s="319"/>
      <c r="L69" s="319"/>
    </row>
    <row r="70" spans="1:12">
      <c r="A70" s="813" t="s">
        <v>1794</v>
      </c>
      <c r="B70" s="499"/>
      <c r="C70" s="319"/>
      <c r="D70" s="319"/>
      <c r="E70" s="319"/>
      <c r="F70" s="319"/>
      <c r="G70" s="319"/>
      <c r="H70" s="319"/>
      <c r="I70" s="319"/>
      <c r="J70" s="319"/>
      <c r="K70" s="319"/>
      <c r="L70" s="319"/>
    </row>
    <row r="71" spans="1:12">
      <c r="A71" s="880" t="s">
        <v>2356</v>
      </c>
      <c r="B71" s="513"/>
      <c r="C71" s="513"/>
      <c r="D71" s="513"/>
      <c r="E71" s="514"/>
      <c r="F71" s="513"/>
      <c r="G71" s="513"/>
      <c r="H71" s="513"/>
      <c r="I71" s="515"/>
      <c r="J71" s="516"/>
      <c r="K71" s="515"/>
      <c r="L71" s="516"/>
    </row>
    <row r="72" spans="1:12">
      <c r="A72" s="880" t="s">
        <v>2411</v>
      </c>
      <c r="B72" s="513"/>
      <c r="C72" s="513"/>
      <c r="D72" s="513"/>
      <c r="E72" s="514"/>
      <c r="F72" s="513"/>
      <c r="G72" s="513"/>
      <c r="H72" s="513"/>
      <c r="I72" s="515"/>
      <c r="J72" s="516"/>
      <c r="K72" s="515"/>
      <c r="L72" s="516"/>
    </row>
    <row r="73" spans="1:12">
      <c r="A73" s="880" t="s">
        <v>2412</v>
      </c>
      <c r="B73" s="513"/>
      <c r="C73" s="513"/>
      <c r="D73" s="513"/>
      <c r="E73" s="514"/>
      <c r="F73" s="513"/>
      <c r="G73" s="513"/>
      <c r="H73" s="513"/>
      <c r="I73" s="515"/>
      <c r="J73" s="516"/>
      <c r="K73" s="515"/>
      <c r="L73" s="516"/>
    </row>
    <row r="74" spans="1:12">
      <c r="A74" s="880" t="s">
        <v>2413</v>
      </c>
      <c r="B74" s="513"/>
      <c r="C74" s="513"/>
      <c r="D74" s="513"/>
      <c r="E74" s="514"/>
      <c r="F74" s="513"/>
      <c r="G74" s="513"/>
      <c r="H74" s="513"/>
      <c r="I74" s="515"/>
      <c r="J74" s="516"/>
      <c r="K74" s="515"/>
      <c r="L74" s="516"/>
    </row>
    <row r="75" spans="1:12">
      <c r="A75" s="880" t="s">
        <v>2359</v>
      </c>
      <c r="B75" s="513"/>
      <c r="C75" s="513"/>
      <c r="D75" s="513"/>
      <c r="E75" s="514"/>
      <c r="F75" s="513"/>
      <c r="G75" s="513"/>
      <c r="H75" s="513"/>
      <c r="I75" s="515"/>
      <c r="J75" s="516"/>
      <c r="K75" s="515"/>
      <c r="L75" s="516"/>
    </row>
    <row r="76" spans="1:12">
      <c r="A76" s="880" t="s">
        <v>2422</v>
      </c>
      <c r="B76" s="513"/>
      <c r="C76" s="513"/>
      <c r="D76" s="513"/>
      <c r="E76" s="519"/>
      <c r="F76" s="513"/>
      <c r="G76" s="513"/>
      <c r="H76" s="513"/>
      <c r="I76" s="515"/>
      <c r="J76" s="516"/>
      <c r="K76" s="515"/>
      <c r="L76" s="516"/>
    </row>
    <row r="77" spans="1:12">
      <c r="A77" s="880" t="s">
        <v>2391</v>
      </c>
      <c r="B77" s="1014"/>
      <c r="C77" s="994"/>
      <c r="D77" s="409"/>
      <c r="E77" s="503"/>
      <c r="F77" s="409"/>
      <c r="G77" s="409"/>
      <c r="H77" s="409"/>
      <c r="I77" s="506"/>
      <c r="J77" s="411"/>
      <c r="K77" s="506"/>
      <c r="L77" s="411"/>
    </row>
    <row r="78" spans="1:12">
      <c r="A78" s="880" t="s">
        <v>2392</v>
      </c>
      <c r="B78" s="1014"/>
      <c r="C78" s="994"/>
      <c r="D78" s="409"/>
      <c r="E78" s="503"/>
      <c r="F78" s="409"/>
      <c r="G78" s="409"/>
      <c r="H78" s="409"/>
      <c r="I78" s="506"/>
      <c r="J78" s="411"/>
      <c r="K78" s="506"/>
      <c r="L78" s="411"/>
    </row>
    <row r="79" spans="1:12">
      <c r="A79" s="880" t="s">
        <v>2416</v>
      </c>
      <c r="B79" s="1014"/>
      <c r="C79" s="994"/>
      <c r="D79" s="409"/>
      <c r="E79" s="503"/>
      <c r="F79" s="409"/>
      <c r="G79" s="409"/>
      <c r="H79" s="409"/>
      <c r="I79" s="506"/>
      <c r="J79" s="411"/>
      <c r="K79" s="506"/>
      <c r="L79" s="411"/>
    </row>
    <row r="80" spans="1:12">
      <c r="A80" s="880" t="s">
        <v>2393</v>
      </c>
      <c r="B80" s="1014"/>
      <c r="C80" s="994"/>
      <c r="D80" s="409"/>
      <c r="E80" s="503"/>
      <c r="F80" s="409"/>
      <c r="G80" s="409"/>
      <c r="H80" s="409"/>
      <c r="I80" s="506"/>
      <c r="J80" s="411"/>
      <c r="K80" s="506"/>
      <c r="L80" s="411"/>
    </row>
    <row r="81" spans="1:12">
      <c r="A81" s="880" t="s">
        <v>2361</v>
      </c>
      <c r="B81" s="513"/>
      <c r="C81" s="513"/>
      <c r="D81" s="513"/>
      <c r="E81" s="519"/>
      <c r="F81" s="513"/>
      <c r="G81" s="513"/>
      <c r="H81" s="513"/>
      <c r="I81" s="515"/>
      <c r="J81" s="516"/>
      <c r="K81" s="515"/>
      <c r="L81" s="516"/>
    </row>
    <row r="82" spans="1:12">
      <c r="A82" s="880" t="s">
        <v>2362</v>
      </c>
      <c r="B82" s="513"/>
      <c r="C82" s="513"/>
      <c r="D82" s="513"/>
      <c r="E82" s="519"/>
      <c r="F82" s="513"/>
      <c r="G82" s="513"/>
      <c r="H82" s="513"/>
      <c r="I82" s="515"/>
      <c r="J82" s="516"/>
      <c r="K82" s="515"/>
      <c r="L82" s="516"/>
    </row>
    <row r="83" spans="1:12">
      <c r="A83" s="1002" t="s">
        <v>2372</v>
      </c>
      <c r="B83" s="516"/>
      <c r="C83" s="516"/>
      <c r="D83" s="516"/>
      <c r="E83" s="561"/>
      <c r="F83" s="517"/>
      <c r="G83" s="517"/>
      <c r="H83" s="516"/>
      <c r="I83" s="562"/>
      <c r="J83" s="516"/>
      <c r="K83" s="562"/>
      <c r="L83" s="516"/>
    </row>
    <row r="84" spans="1:12">
      <c r="A84" s="431"/>
      <c r="B84" s="557"/>
      <c r="C84" s="557"/>
      <c r="D84" s="557"/>
      <c r="E84" s="449"/>
      <c r="F84" s="433"/>
      <c r="G84" s="433"/>
      <c r="H84" s="557"/>
      <c r="I84" s="563"/>
      <c r="J84" s="557"/>
      <c r="K84" s="563"/>
      <c r="L84" s="557"/>
    </row>
    <row r="85" spans="1:12">
      <c r="A85" s="1011" t="s">
        <v>772</v>
      </c>
      <c r="B85" s="557"/>
      <c r="C85" s="411"/>
      <c r="D85" s="411"/>
      <c r="E85" s="449"/>
      <c r="F85" s="433"/>
      <c r="G85" s="433"/>
      <c r="H85" s="557"/>
      <c r="I85" s="563"/>
      <c r="J85" s="557"/>
      <c r="K85" s="563"/>
      <c r="L85" s="411"/>
    </row>
    <row r="86" spans="1:12">
      <c r="A86" s="475"/>
      <c r="B86" s="557"/>
      <c r="C86" s="557"/>
      <c r="D86" s="557"/>
      <c r="E86" s="449"/>
      <c r="F86" s="433"/>
      <c r="G86" s="433"/>
      <c r="H86" s="557"/>
      <c r="I86" s="563"/>
      <c r="J86" s="557"/>
      <c r="K86" s="563"/>
      <c r="L86" s="557"/>
    </row>
    <row r="87" spans="1:12">
      <c r="A87" s="461" t="s">
        <v>2365</v>
      </c>
      <c r="B87" s="476"/>
      <c r="C87" s="476"/>
      <c r="D87" s="319"/>
      <c r="E87" s="319"/>
      <c r="F87" s="319"/>
      <c r="G87" s="319"/>
      <c r="H87" s="558"/>
      <c r="I87" s="319"/>
      <c r="J87" s="319"/>
      <c r="K87" s="319"/>
      <c r="L87" s="319"/>
    </row>
    <row r="88" spans="1:12">
      <c r="A88" s="375"/>
      <c r="H88" s="4"/>
    </row>
    <row r="89" spans="1:12">
      <c r="B89" s="7"/>
      <c r="C89" s="7"/>
      <c r="H89" s="4"/>
    </row>
    <row r="90" spans="1:12">
      <c r="A90" s="373"/>
      <c r="B90" s="7"/>
      <c r="C90" s="7"/>
      <c r="H90" s="4"/>
    </row>
  </sheetData>
  <sheetProtection formatColumns="0" formatRows="0"/>
  <customSheetViews>
    <customSheetView guid="{322AC775-AF01-45AA-8A10-37DBB67FD782}" showPageBreaks="1" printArea="1" view="pageBreakPreview">
      <selection activeCell="A11" sqref="A11:XFD11"/>
      <rowBreaks count="1" manualBreakCount="1">
        <brk id="52" max="11" man="1"/>
      </rowBreaks>
      <pageMargins left="0" right="0" top="0" bottom="0" header="0" footer="0"/>
      <pageSetup scale="84"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800-000000000000}"/>
    <hyperlink ref="A2:C2" location="'Schedule Listing '!A1" display="Return to Schedule Listing" xr:uid="{00000000-0004-0000-1800-000001000000}"/>
  </hyperlinks>
  <pageMargins left="0.47244094488188981" right="0.35433070866141736" top="0.74803149606299213" bottom="0.51181102362204722" header="0.31496062992125984" footer="0.31496062992125984"/>
  <pageSetup scale="84"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68"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L105"/>
  <sheetViews>
    <sheetView showGridLines="0" zoomScaleNormal="100" zoomScaleSheetLayoutView="100" workbookViewId="0">
      <selection activeCell="A106" sqref="A106"/>
    </sheetView>
  </sheetViews>
  <sheetFormatPr defaultColWidth="9.1015625" defaultRowHeight="12.3"/>
  <cols>
    <col min="1" max="1" width="23.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2423</v>
      </c>
      <c r="B1" s="445"/>
      <c r="C1" s="445"/>
      <c r="D1" s="499"/>
      <c r="E1" s="565"/>
      <c r="F1" s="499"/>
      <c r="G1" s="499"/>
      <c r="H1" s="319"/>
      <c r="I1" s="319"/>
      <c r="J1" s="319"/>
      <c r="K1" s="319"/>
      <c r="L1" s="500">
        <v>5</v>
      </c>
    </row>
    <row r="2" spans="1:12" ht="15">
      <c r="A2" s="1536" t="s">
        <v>137</v>
      </c>
      <c r="B2" s="1554"/>
      <c r="C2" s="1555"/>
      <c r="D2" s="379"/>
      <c r="E2" s="499"/>
      <c r="F2" s="499"/>
      <c r="G2" s="499"/>
      <c r="H2" s="319"/>
      <c r="I2" s="319"/>
      <c r="J2" s="319"/>
      <c r="K2" s="319"/>
      <c r="L2" s="319"/>
    </row>
    <row r="3" spans="1:12" ht="15.75" customHeight="1">
      <c r="A3" s="1610" t="s">
        <v>2424</v>
      </c>
      <c r="B3" s="1611"/>
      <c r="C3" s="1611"/>
      <c r="D3" s="1611"/>
      <c r="E3" s="1611"/>
      <c r="F3" s="1611"/>
      <c r="G3" s="1611"/>
      <c r="H3" s="1611"/>
      <c r="I3" s="1611"/>
      <c r="J3" s="1611"/>
      <c r="K3" s="1611"/>
      <c r="L3" s="1611"/>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12.9" customHeight="1">
      <c r="A6" s="987"/>
      <c r="B6" s="1601" t="s">
        <v>2342</v>
      </c>
      <c r="C6" s="1597"/>
      <c r="D6" s="1598"/>
      <c r="E6" s="988"/>
      <c r="F6" s="1596" t="s">
        <v>2368</v>
      </c>
      <c r="G6" s="1597"/>
      <c r="H6" s="1598"/>
      <c r="I6" s="985"/>
      <c r="J6" s="1017"/>
      <c r="K6" s="985"/>
      <c r="L6" s="985"/>
    </row>
    <row r="7" spans="1:12" ht="41.1"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502"/>
      <c r="E9" s="502"/>
      <c r="F9" s="502"/>
      <c r="G9" s="502"/>
      <c r="H9" s="502"/>
      <c r="I9" s="502"/>
      <c r="J9" s="502"/>
      <c r="K9" s="502"/>
      <c r="L9" s="502"/>
    </row>
    <row r="10" spans="1:12">
      <c r="A10" s="880" t="s">
        <v>2356</v>
      </c>
      <c r="B10" s="1273"/>
      <c r="C10" s="994"/>
      <c r="D10" s="409"/>
      <c r="E10" s="408"/>
      <c r="F10" s="409"/>
      <c r="G10" s="409"/>
      <c r="H10" s="409"/>
      <c r="I10" s="410"/>
      <c r="J10" s="411"/>
      <c r="K10" s="410"/>
      <c r="L10" s="411"/>
    </row>
    <row r="11" spans="1:12">
      <c r="A11" s="880" t="s">
        <v>2411</v>
      </c>
      <c r="B11" s="1273"/>
      <c r="C11" s="994"/>
      <c r="D11" s="409"/>
      <c r="E11" s="509"/>
      <c r="F11" s="409"/>
      <c r="G11" s="409"/>
      <c r="H11" s="409"/>
      <c r="I11" s="506"/>
      <c r="J11" s="411"/>
      <c r="K11" s="506"/>
      <c r="L11" s="411"/>
    </row>
    <row r="12" spans="1:12">
      <c r="A12" s="880" t="s">
        <v>2412</v>
      </c>
      <c r="B12" s="1273"/>
      <c r="C12" s="994"/>
      <c r="D12" s="409"/>
      <c r="E12" s="509"/>
      <c r="F12" s="409"/>
      <c r="G12" s="409"/>
      <c r="H12" s="409"/>
      <c r="I12" s="506"/>
      <c r="J12" s="411"/>
      <c r="K12" s="506"/>
      <c r="L12" s="411"/>
    </row>
    <row r="13" spans="1:12">
      <c r="A13" s="880" t="s">
        <v>2413</v>
      </c>
      <c r="B13" s="1273"/>
      <c r="C13" s="994"/>
      <c r="D13" s="409"/>
      <c r="E13" s="509"/>
      <c r="F13" s="409"/>
      <c r="G13" s="409"/>
      <c r="H13" s="409"/>
      <c r="I13" s="506"/>
      <c r="J13" s="411"/>
      <c r="K13" s="506"/>
      <c r="L13" s="411"/>
    </row>
    <row r="14" spans="1:12">
      <c r="A14" s="880" t="s">
        <v>2359</v>
      </c>
      <c r="B14" s="1273"/>
      <c r="C14" s="994"/>
      <c r="D14" s="409"/>
      <c r="E14" s="509"/>
      <c r="F14" s="409"/>
      <c r="G14" s="409"/>
      <c r="H14" s="409"/>
      <c r="I14" s="506"/>
      <c r="J14" s="411"/>
      <c r="K14" s="506"/>
      <c r="L14" s="411"/>
    </row>
    <row r="15" spans="1:12">
      <c r="A15" s="880" t="s">
        <v>2415</v>
      </c>
      <c r="B15" s="1273"/>
      <c r="C15" s="994"/>
      <c r="D15" s="409"/>
      <c r="E15" s="503"/>
      <c r="F15" s="409"/>
      <c r="G15" s="409"/>
      <c r="H15" s="409"/>
      <c r="I15" s="506"/>
      <c r="J15" s="411"/>
      <c r="K15" s="506"/>
      <c r="L15" s="411"/>
    </row>
    <row r="16" spans="1:12">
      <c r="A16" s="880" t="s">
        <v>2422</v>
      </c>
      <c r="B16" s="1273"/>
      <c r="C16" s="994"/>
      <c r="D16" s="409"/>
      <c r="E16" s="503"/>
      <c r="F16" s="409"/>
      <c r="G16" s="409"/>
      <c r="H16" s="409"/>
      <c r="I16" s="506"/>
      <c r="J16" s="411"/>
      <c r="K16" s="506"/>
      <c r="L16" s="411"/>
    </row>
    <row r="17" spans="1:12">
      <c r="A17" s="880" t="s">
        <v>2360</v>
      </c>
      <c r="B17" s="1273"/>
      <c r="C17" s="994"/>
      <c r="D17" s="409"/>
      <c r="E17" s="503"/>
      <c r="F17" s="409"/>
      <c r="G17" s="409"/>
      <c r="H17" s="409"/>
      <c r="I17" s="506"/>
      <c r="J17" s="411"/>
      <c r="K17" s="506"/>
      <c r="L17" s="411"/>
    </row>
    <row r="18" spans="1:12">
      <c r="A18" s="880" t="s">
        <v>2406</v>
      </c>
      <c r="B18" s="1273"/>
      <c r="C18" s="994"/>
      <c r="D18" s="409"/>
      <c r="E18" s="503"/>
      <c r="F18" s="409"/>
      <c r="G18" s="409"/>
      <c r="H18" s="409"/>
      <c r="I18" s="506"/>
      <c r="J18" s="411"/>
      <c r="K18" s="506"/>
      <c r="L18" s="411"/>
    </row>
    <row r="19" spans="1:12">
      <c r="A19" s="880" t="s">
        <v>2391</v>
      </c>
      <c r="B19" s="1273"/>
      <c r="C19" s="994"/>
      <c r="D19" s="409"/>
      <c r="E19" s="503"/>
      <c r="F19" s="409"/>
      <c r="G19" s="409"/>
      <c r="H19" s="409"/>
      <c r="I19" s="506"/>
      <c r="J19" s="411"/>
      <c r="K19" s="506"/>
      <c r="L19" s="411"/>
    </row>
    <row r="20" spans="1:12">
      <c r="A20" s="880" t="s">
        <v>2392</v>
      </c>
      <c r="B20" s="1273"/>
      <c r="C20" s="994"/>
      <c r="D20" s="409"/>
      <c r="E20" s="503"/>
      <c r="F20" s="409"/>
      <c r="G20" s="409"/>
      <c r="H20" s="409"/>
      <c r="I20" s="506"/>
      <c r="J20" s="411"/>
      <c r="K20" s="506"/>
      <c r="L20" s="411"/>
    </row>
    <row r="21" spans="1:12">
      <c r="A21" s="880" t="s">
        <v>2416</v>
      </c>
      <c r="B21" s="1273"/>
      <c r="C21" s="994"/>
      <c r="D21" s="409"/>
      <c r="E21" s="503"/>
      <c r="F21" s="409"/>
      <c r="G21" s="409"/>
      <c r="H21" s="409"/>
      <c r="I21" s="506"/>
      <c r="J21" s="411"/>
      <c r="K21" s="506"/>
      <c r="L21" s="411"/>
    </row>
    <row r="22" spans="1:12">
      <c r="A22" s="880" t="s">
        <v>2393</v>
      </c>
      <c r="B22" s="1273"/>
      <c r="C22" s="994"/>
      <c r="D22" s="409"/>
      <c r="E22" s="503"/>
      <c r="F22" s="409"/>
      <c r="G22" s="409"/>
      <c r="H22" s="409"/>
      <c r="I22" s="506"/>
      <c r="J22" s="411"/>
      <c r="K22" s="506"/>
      <c r="L22" s="411"/>
    </row>
    <row r="23" spans="1:12">
      <c r="A23" s="880" t="s">
        <v>2361</v>
      </c>
      <c r="B23" s="1273"/>
      <c r="C23" s="994"/>
      <c r="D23" s="409"/>
      <c r="E23" s="503"/>
      <c r="F23" s="409"/>
      <c r="G23" s="409"/>
      <c r="H23" s="409"/>
      <c r="I23" s="506"/>
      <c r="J23" s="411"/>
      <c r="K23" s="506"/>
      <c r="L23" s="411"/>
    </row>
    <row r="24" spans="1:12">
      <c r="A24" s="880" t="s">
        <v>2362</v>
      </c>
      <c r="B24" s="1273"/>
      <c r="C24" s="994"/>
      <c r="D24" s="409"/>
      <c r="E24" s="503"/>
      <c r="F24" s="409"/>
      <c r="G24" s="409"/>
      <c r="H24" s="409"/>
      <c r="I24" s="506"/>
      <c r="J24" s="411"/>
      <c r="K24" s="506"/>
      <c r="L24" s="411"/>
    </row>
    <row r="25" spans="1:12">
      <c r="A25" s="1002" t="s">
        <v>2372</v>
      </c>
      <c r="B25" s="1273"/>
      <c r="C25" s="997"/>
      <c r="D25" s="411"/>
      <c r="E25" s="449"/>
      <c r="F25" s="435"/>
      <c r="G25" s="435"/>
      <c r="H25" s="411"/>
      <c r="I25" s="563"/>
      <c r="J25" s="411"/>
      <c r="K25" s="563"/>
      <c r="L25" s="411"/>
    </row>
    <row r="26" spans="1:12" ht="6" customHeight="1">
      <c r="A26" s="475"/>
      <c r="B26" s="475"/>
      <c r="C26" s="477"/>
      <c r="D26" s="319"/>
      <c r="E26" s="319"/>
      <c r="F26" s="319"/>
      <c r="G26" s="319"/>
      <c r="H26" s="319"/>
      <c r="I26" s="319"/>
      <c r="J26" s="318"/>
      <c r="K26" s="319"/>
      <c r="L26" s="319" t="s">
        <v>2397</v>
      </c>
    </row>
    <row r="27" spans="1:12">
      <c r="A27" s="813" t="s">
        <v>1791</v>
      </c>
      <c r="B27" s="813"/>
      <c r="C27" s="477"/>
      <c r="D27" s="319"/>
      <c r="E27" s="319"/>
      <c r="F27" s="319"/>
      <c r="G27" s="319"/>
      <c r="H27" s="319"/>
      <c r="I27" s="319"/>
      <c r="J27" s="318"/>
      <c r="K27" s="319"/>
      <c r="L27" s="319"/>
    </row>
    <row r="28" spans="1:12">
      <c r="A28" s="880" t="s">
        <v>2356</v>
      </c>
      <c r="B28" s="994"/>
      <c r="C28" s="994"/>
      <c r="D28" s="409"/>
      <c r="E28" s="509"/>
      <c r="F28" s="409"/>
      <c r="G28" s="409"/>
      <c r="H28" s="409"/>
      <c r="I28" s="506"/>
      <c r="J28" s="411"/>
      <c r="K28" s="506"/>
      <c r="L28" s="411"/>
    </row>
    <row r="29" spans="1:12">
      <c r="A29" s="880" t="s">
        <v>2411</v>
      </c>
      <c r="B29" s="994"/>
      <c r="C29" s="994"/>
      <c r="D29" s="409"/>
      <c r="E29" s="509"/>
      <c r="F29" s="409"/>
      <c r="G29" s="409"/>
      <c r="H29" s="409"/>
      <c r="I29" s="506"/>
      <c r="J29" s="411"/>
      <c r="K29" s="506"/>
      <c r="L29" s="411"/>
    </row>
    <row r="30" spans="1:12">
      <c r="A30" s="880" t="s">
        <v>2412</v>
      </c>
      <c r="B30" s="994"/>
      <c r="C30" s="994"/>
      <c r="D30" s="409"/>
      <c r="E30" s="509"/>
      <c r="F30" s="409"/>
      <c r="G30" s="409"/>
      <c r="H30" s="409"/>
      <c r="I30" s="506"/>
      <c r="J30" s="411"/>
      <c r="K30" s="506"/>
      <c r="L30" s="411"/>
    </row>
    <row r="31" spans="1:12">
      <c r="A31" s="880" t="s">
        <v>2413</v>
      </c>
      <c r="B31" s="994"/>
      <c r="C31" s="994"/>
      <c r="D31" s="409"/>
      <c r="E31" s="509"/>
      <c r="F31" s="409"/>
      <c r="G31" s="409"/>
      <c r="H31" s="409"/>
      <c r="I31" s="506"/>
      <c r="J31" s="411"/>
      <c r="K31" s="506"/>
      <c r="L31" s="411"/>
    </row>
    <row r="32" spans="1:12">
      <c r="A32" s="880" t="s">
        <v>2359</v>
      </c>
      <c r="B32" s="994"/>
      <c r="C32" s="994"/>
      <c r="D32" s="409"/>
      <c r="E32" s="509"/>
      <c r="F32" s="409"/>
      <c r="G32" s="409"/>
      <c r="H32" s="409"/>
      <c r="I32" s="506"/>
      <c r="J32" s="411"/>
      <c r="K32" s="506"/>
      <c r="L32" s="411"/>
    </row>
    <row r="33" spans="1:12">
      <c r="A33" s="880" t="s">
        <v>2415</v>
      </c>
      <c r="B33" s="994"/>
      <c r="C33" s="994"/>
      <c r="D33" s="409"/>
      <c r="E33" s="503"/>
      <c r="F33" s="409"/>
      <c r="G33" s="409"/>
      <c r="H33" s="409"/>
      <c r="I33" s="506"/>
      <c r="J33" s="411"/>
      <c r="K33" s="506"/>
      <c r="L33" s="411"/>
    </row>
    <row r="34" spans="1:12">
      <c r="A34" s="880" t="s">
        <v>2422</v>
      </c>
      <c r="B34" s="994"/>
      <c r="C34" s="994"/>
      <c r="D34" s="409"/>
      <c r="E34" s="503"/>
      <c r="F34" s="409"/>
      <c r="G34" s="409"/>
      <c r="H34" s="409"/>
      <c r="I34" s="506"/>
      <c r="J34" s="411"/>
      <c r="K34" s="506"/>
      <c r="L34" s="411"/>
    </row>
    <row r="35" spans="1:12">
      <c r="A35" s="880" t="s">
        <v>2360</v>
      </c>
      <c r="B35" s="994"/>
      <c r="C35" s="994"/>
      <c r="D35" s="409"/>
      <c r="E35" s="503"/>
      <c r="F35" s="409"/>
      <c r="G35" s="409"/>
      <c r="H35" s="409"/>
      <c r="I35" s="506"/>
      <c r="J35" s="411"/>
      <c r="K35" s="506"/>
      <c r="L35" s="411"/>
    </row>
    <row r="36" spans="1:12">
      <c r="A36" s="880" t="s">
        <v>2406</v>
      </c>
      <c r="B36" s="994"/>
      <c r="C36" s="994"/>
      <c r="D36" s="409"/>
      <c r="E36" s="503"/>
      <c r="F36" s="409"/>
      <c r="G36" s="409"/>
      <c r="H36" s="409"/>
      <c r="I36" s="506"/>
      <c r="J36" s="411"/>
      <c r="K36" s="506"/>
      <c r="L36" s="411"/>
    </row>
    <row r="37" spans="1:12">
      <c r="A37" s="880" t="s">
        <v>2391</v>
      </c>
      <c r="B37" s="1014"/>
      <c r="C37" s="994"/>
      <c r="D37" s="409"/>
      <c r="E37" s="503"/>
      <c r="F37" s="409"/>
      <c r="G37" s="409"/>
      <c r="H37" s="409"/>
      <c r="I37" s="506"/>
      <c r="J37" s="411"/>
      <c r="K37" s="506"/>
      <c r="L37" s="411"/>
    </row>
    <row r="38" spans="1:12">
      <c r="A38" s="880" t="s">
        <v>2392</v>
      </c>
      <c r="B38" s="1014"/>
      <c r="C38" s="994"/>
      <c r="D38" s="409"/>
      <c r="E38" s="503"/>
      <c r="F38" s="409"/>
      <c r="G38" s="409"/>
      <c r="H38" s="409"/>
      <c r="I38" s="506"/>
      <c r="J38" s="411"/>
      <c r="K38" s="506"/>
      <c r="L38" s="411"/>
    </row>
    <row r="39" spans="1:12">
      <c r="A39" s="880" t="s">
        <v>2416</v>
      </c>
      <c r="B39" s="1014"/>
      <c r="C39" s="994"/>
      <c r="D39" s="409"/>
      <c r="E39" s="503"/>
      <c r="F39" s="409"/>
      <c r="G39" s="409"/>
      <c r="H39" s="409"/>
      <c r="I39" s="506"/>
      <c r="J39" s="411"/>
      <c r="K39" s="506"/>
      <c r="L39" s="411"/>
    </row>
    <row r="40" spans="1:12">
      <c r="A40" s="880" t="s">
        <v>2393</v>
      </c>
      <c r="B40" s="1014"/>
      <c r="C40" s="994"/>
      <c r="D40" s="409"/>
      <c r="E40" s="503"/>
      <c r="F40" s="409"/>
      <c r="G40" s="409"/>
      <c r="H40" s="409"/>
      <c r="I40" s="506"/>
      <c r="J40" s="411"/>
      <c r="K40" s="506"/>
      <c r="L40" s="411"/>
    </row>
    <row r="41" spans="1:12">
      <c r="A41" s="880" t="s">
        <v>2361</v>
      </c>
      <c r="B41" s="994"/>
      <c r="C41" s="994"/>
      <c r="D41" s="409"/>
      <c r="E41" s="503"/>
      <c r="F41" s="409"/>
      <c r="G41" s="409"/>
      <c r="H41" s="409"/>
      <c r="I41" s="506"/>
      <c r="J41" s="411"/>
      <c r="K41" s="506"/>
      <c r="L41" s="411"/>
    </row>
    <row r="42" spans="1:12">
      <c r="A42" s="880" t="s">
        <v>2362</v>
      </c>
      <c r="B42" s="994"/>
      <c r="C42" s="994"/>
      <c r="D42" s="409"/>
      <c r="E42" s="503"/>
      <c r="F42" s="409"/>
      <c r="G42" s="409"/>
      <c r="H42" s="409"/>
      <c r="I42" s="506"/>
      <c r="J42" s="411"/>
      <c r="K42" s="506"/>
      <c r="L42" s="411"/>
    </row>
    <row r="43" spans="1:12">
      <c r="A43" s="1002" t="s">
        <v>2372</v>
      </c>
      <c r="B43" s="997"/>
      <c r="C43" s="997"/>
      <c r="D43" s="411"/>
      <c r="E43" s="449"/>
      <c r="F43" s="435"/>
      <c r="G43" s="435"/>
      <c r="H43" s="411"/>
      <c r="I43" s="563"/>
      <c r="J43" s="411"/>
      <c r="K43" s="563"/>
      <c r="L43" s="411"/>
    </row>
    <row r="44" spans="1:12" ht="6" customHeight="1">
      <c r="A44" s="477"/>
      <c r="B44" s="477"/>
      <c r="C44" s="477"/>
      <c r="D44" s="319"/>
      <c r="E44" s="319"/>
      <c r="F44" s="319"/>
      <c r="G44" s="319"/>
      <c r="H44" s="319"/>
      <c r="I44" s="319"/>
      <c r="J44" s="319"/>
      <c r="K44" s="319"/>
      <c r="L44" s="319"/>
    </row>
    <row r="45" spans="1:12">
      <c r="A45" s="813" t="s">
        <v>1792</v>
      </c>
      <c r="B45" s="813"/>
      <c r="C45" s="477"/>
      <c r="D45" s="319"/>
      <c r="E45" s="319"/>
      <c r="F45" s="319"/>
      <c r="G45" s="319"/>
      <c r="H45" s="319"/>
      <c r="I45" s="319"/>
      <c r="J45" s="319"/>
      <c r="K45" s="319"/>
      <c r="L45" s="319"/>
    </row>
    <row r="46" spans="1:12">
      <c r="A46" s="880" t="s">
        <v>2417</v>
      </c>
      <c r="B46" s="1273"/>
      <c r="C46" s="994"/>
      <c r="D46" s="409"/>
      <c r="E46" s="509"/>
      <c r="F46" s="409"/>
      <c r="G46" s="409"/>
      <c r="H46" s="409"/>
      <c r="I46" s="506"/>
      <c r="J46" s="411"/>
      <c r="K46" s="506"/>
      <c r="L46" s="411"/>
    </row>
    <row r="47" spans="1:12">
      <c r="A47" s="880" t="s">
        <v>2356</v>
      </c>
      <c r="B47" s="1273"/>
      <c r="C47" s="994"/>
      <c r="D47" s="409"/>
      <c r="E47" s="509"/>
      <c r="F47" s="409"/>
      <c r="G47" s="409"/>
      <c r="H47" s="409"/>
      <c r="I47" s="506"/>
      <c r="J47" s="411"/>
      <c r="K47" s="506"/>
      <c r="L47" s="411"/>
    </row>
    <row r="48" spans="1:12">
      <c r="A48" s="880" t="s">
        <v>2411</v>
      </c>
      <c r="B48" s="1273"/>
      <c r="C48" s="994"/>
      <c r="D48" s="409"/>
      <c r="E48" s="509"/>
      <c r="F48" s="409"/>
      <c r="G48" s="409"/>
      <c r="H48" s="409"/>
      <c r="I48" s="506"/>
      <c r="J48" s="411"/>
      <c r="K48" s="506"/>
      <c r="L48" s="411"/>
    </row>
    <row r="49" spans="1:12">
      <c r="A49" s="880" t="s">
        <v>2412</v>
      </c>
      <c r="B49" s="1273"/>
      <c r="C49" s="994"/>
      <c r="D49" s="409"/>
      <c r="E49" s="509"/>
      <c r="F49" s="409"/>
      <c r="G49" s="409"/>
      <c r="H49" s="409"/>
      <c r="I49" s="506"/>
      <c r="J49" s="411"/>
      <c r="K49" s="506"/>
      <c r="L49" s="411"/>
    </row>
    <row r="50" spans="1:12">
      <c r="A50" s="880" t="s">
        <v>2413</v>
      </c>
      <c r="B50" s="1273"/>
      <c r="C50" s="994"/>
      <c r="D50" s="409"/>
      <c r="E50" s="509"/>
      <c r="F50" s="409"/>
      <c r="G50" s="409"/>
      <c r="H50" s="409"/>
      <c r="I50" s="506"/>
      <c r="J50" s="411"/>
      <c r="K50" s="506"/>
      <c r="L50" s="411"/>
    </row>
    <row r="51" spans="1:12">
      <c r="A51" s="880" t="s">
        <v>2359</v>
      </c>
      <c r="B51" s="1273"/>
      <c r="C51" s="994"/>
      <c r="D51" s="409"/>
      <c r="E51" s="509"/>
      <c r="F51" s="409"/>
      <c r="G51" s="409"/>
      <c r="H51" s="409"/>
      <c r="I51" s="506"/>
      <c r="J51" s="411"/>
      <c r="K51" s="506"/>
      <c r="L51" s="411"/>
    </row>
    <row r="52" spans="1:12">
      <c r="A52" s="880" t="s">
        <v>2415</v>
      </c>
      <c r="B52" s="1273"/>
      <c r="C52" s="994"/>
      <c r="D52" s="409"/>
      <c r="E52" s="503"/>
      <c r="F52" s="409"/>
      <c r="G52" s="409"/>
      <c r="H52" s="409"/>
      <c r="I52" s="506"/>
      <c r="J52" s="411"/>
      <c r="K52" s="506"/>
      <c r="L52" s="411"/>
    </row>
    <row r="53" spans="1:12">
      <c r="A53" s="880" t="s">
        <v>2422</v>
      </c>
      <c r="B53" s="1273"/>
      <c r="C53" s="994"/>
      <c r="D53" s="409"/>
      <c r="E53" s="503"/>
      <c r="F53" s="409"/>
      <c r="G53" s="409"/>
      <c r="H53" s="409"/>
      <c r="I53" s="506"/>
      <c r="J53" s="411"/>
      <c r="K53" s="506"/>
      <c r="L53" s="411"/>
    </row>
    <row r="54" spans="1:12">
      <c r="A54" s="880" t="s">
        <v>2360</v>
      </c>
      <c r="B54" s="1273"/>
      <c r="C54" s="994"/>
      <c r="D54" s="409"/>
      <c r="E54" s="503"/>
      <c r="F54" s="409"/>
      <c r="G54" s="409"/>
      <c r="H54" s="409"/>
      <c r="I54" s="506"/>
      <c r="J54" s="411"/>
      <c r="K54" s="506"/>
      <c r="L54" s="411"/>
    </row>
    <row r="55" spans="1:12">
      <c r="A55" s="880" t="s">
        <v>2406</v>
      </c>
      <c r="B55" s="1273"/>
      <c r="C55" s="994"/>
      <c r="D55" s="409"/>
      <c r="E55" s="503"/>
      <c r="F55" s="409"/>
      <c r="G55" s="409"/>
      <c r="H55" s="409"/>
      <c r="I55" s="506"/>
      <c r="J55" s="411"/>
      <c r="K55" s="506"/>
      <c r="L55" s="411"/>
    </row>
    <row r="56" spans="1:12">
      <c r="A56" s="880" t="s">
        <v>2391</v>
      </c>
      <c r="B56" s="1273"/>
      <c r="C56" s="994"/>
      <c r="D56" s="409"/>
      <c r="E56" s="503"/>
      <c r="F56" s="409"/>
      <c r="G56" s="409"/>
      <c r="H56" s="409"/>
      <c r="I56" s="506"/>
      <c r="J56" s="411"/>
      <c r="K56" s="506"/>
      <c r="L56" s="411"/>
    </row>
    <row r="57" spans="1:12">
      <c r="A57" s="880" t="s">
        <v>2392</v>
      </c>
      <c r="B57" s="1273"/>
      <c r="C57" s="994"/>
      <c r="D57" s="409"/>
      <c r="E57" s="503"/>
      <c r="F57" s="409"/>
      <c r="G57" s="409"/>
      <c r="H57" s="409"/>
      <c r="I57" s="506"/>
      <c r="J57" s="411"/>
      <c r="K57" s="506"/>
      <c r="L57" s="411"/>
    </row>
    <row r="58" spans="1:12">
      <c r="A58" s="880" t="s">
        <v>2416</v>
      </c>
      <c r="B58" s="1273"/>
      <c r="C58" s="994"/>
      <c r="D58" s="409"/>
      <c r="E58" s="503"/>
      <c r="F58" s="409"/>
      <c r="G58" s="409"/>
      <c r="H58" s="409"/>
      <c r="I58" s="506"/>
      <c r="J58" s="411"/>
      <c r="K58" s="506"/>
      <c r="L58" s="411"/>
    </row>
    <row r="59" spans="1:12">
      <c r="A59" s="880" t="s">
        <v>2393</v>
      </c>
      <c r="B59" s="1273"/>
      <c r="C59" s="994"/>
      <c r="D59" s="409"/>
      <c r="E59" s="503"/>
      <c r="F59" s="409"/>
      <c r="G59" s="409"/>
      <c r="H59" s="409"/>
      <c r="I59" s="506"/>
      <c r="J59" s="411"/>
      <c r="K59" s="506"/>
      <c r="L59" s="411"/>
    </row>
    <row r="60" spans="1:12">
      <c r="A60" s="880" t="s">
        <v>2361</v>
      </c>
      <c r="B60" s="1273"/>
      <c r="C60" s="994"/>
      <c r="D60" s="409"/>
      <c r="E60" s="503"/>
      <c r="F60" s="409"/>
      <c r="G60" s="409"/>
      <c r="H60" s="409"/>
      <c r="I60" s="506"/>
      <c r="J60" s="411"/>
      <c r="K60" s="506"/>
      <c r="L60" s="411"/>
    </row>
    <row r="61" spans="1:12">
      <c r="A61" s="880" t="s">
        <v>2362</v>
      </c>
      <c r="B61" s="1273"/>
      <c r="C61" s="994"/>
      <c r="D61" s="409"/>
      <c r="E61" s="503"/>
      <c r="F61" s="409"/>
      <c r="G61" s="409"/>
      <c r="H61" s="409"/>
      <c r="I61" s="506"/>
      <c r="J61" s="411"/>
      <c r="K61" s="506"/>
      <c r="L61" s="411"/>
    </row>
    <row r="62" spans="1:12">
      <c r="A62" s="1002" t="s">
        <v>2372</v>
      </c>
      <c r="B62" s="1331"/>
      <c r="C62" s="997"/>
      <c r="D62" s="411"/>
      <c r="E62" s="449"/>
      <c r="F62" s="435"/>
      <c r="G62" s="435"/>
      <c r="H62" s="411"/>
      <c r="I62" s="563"/>
      <c r="J62" s="411"/>
      <c r="K62" s="563"/>
      <c r="L62" s="411"/>
    </row>
    <row r="63" spans="1:12" ht="6" customHeight="1">
      <c r="A63" s="477"/>
      <c r="B63" s="477"/>
      <c r="C63" s="477"/>
      <c r="D63" s="319"/>
      <c r="E63" s="319"/>
      <c r="F63" s="319"/>
      <c r="G63" s="319"/>
      <c r="H63" s="319"/>
      <c r="I63" s="319"/>
      <c r="J63" s="319"/>
      <c r="K63" s="319"/>
      <c r="L63" s="319"/>
    </row>
    <row r="64" spans="1:12">
      <c r="A64" s="1016" t="s">
        <v>1793</v>
      </c>
      <c r="B64" s="1016"/>
      <c r="C64" s="1016"/>
      <c r="D64" s="319"/>
      <c r="E64" s="319"/>
      <c r="F64" s="319"/>
      <c r="G64" s="319"/>
      <c r="H64" s="319"/>
      <c r="I64" s="319"/>
      <c r="J64" s="319"/>
      <c r="K64" s="319"/>
      <c r="L64" s="319"/>
    </row>
    <row r="65" spans="1:12">
      <c r="A65" s="880" t="s">
        <v>2356</v>
      </c>
      <c r="B65" s="994"/>
      <c r="C65" s="994"/>
      <c r="D65" s="409"/>
      <c r="E65" s="509"/>
      <c r="F65" s="409"/>
      <c r="G65" s="409"/>
      <c r="H65" s="409"/>
      <c r="I65" s="506"/>
      <c r="J65" s="411"/>
      <c r="K65" s="506"/>
      <c r="L65" s="411"/>
    </row>
    <row r="66" spans="1:12">
      <c r="A66" s="880" t="s">
        <v>2411</v>
      </c>
      <c r="B66" s="994"/>
      <c r="C66" s="994"/>
      <c r="D66" s="409"/>
      <c r="E66" s="509"/>
      <c r="F66" s="409"/>
      <c r="G66" s="409"/>
      <c r="H66" s="409"/>
      <c r="I66" s="506"/>
      <c r="J66" s="411"/>
      <c r="K66" s="506"/>
      <c r="L66" s="411"/>
    </row>
    <row r="67" spans="1:12">
      <c r="A67" s="880" t="s">
        <v>2412</v>
      </c>
      <c r="B67" s="994"/>
      <c r="C67" s="994"/>
      <c r="D67" s="409"/>
      <c r="E67" s="509"/>
      <c r="F67" s="409"/>
      <c r="G67" s="409"/>
      <c r="H67" s="409"/>
      <c r="I67" s="506"/>
      <c r="J67" s="411"/>
      <c r="K67" s="506"/>
      <c r="L67" s="411"/>
    </row>
    <row r="68" spans="1:12">
      <c r="A68" s="880" t="s">
        <v>2413</v>
      </c>
      <c r="B68" s="994"/>
      <c r="C68" s="994"/>
      <c r="D68" s="409"/>
      <c r="E68" s="509"/>
      <c r="F68" s="409"/>
      <c r="G68" s="409"/>
      <c r="H68" s="409"/>
      <c r="I68" s="506"/>
      <c r="J68" s="411"/>
      <c r="K68" s="506"/>
      <c r="L68" s="411"/>
    </row>
    <row r="69" spans="1:12">
      <c r="A69" s="880" t="s">
        <v>2359</v>
      </c>
      <c r="B69" s="994"/>
      <c r="C69" s="994"/>
      <c r="D69" s="409"/>
      <c r="E69" s="509"/>
      <c r="F69" s="409"/>
      <c r="G69" s="409"/>
      <c r="H69" s="409"/>
      <c r="I69" s="506"/>
      <c r="J69" s="411"/>
      <c r="K69" s="506"/>
      <c r="L69" s="411"/>
    </row>
    <row r="70" spans="1:12">
      <c r="A70" s="880" t="s">
        <v>2415</v>
      </c>
      <c r="B70" s="994"/>
      <c r="C70" s="994"/>
      <c r="D70" s="409"/>
      <c r="E70" s="503"/>
      <c r="F70" s="409"/>
      <c r="G70" s="409"/>
      <c r="H70" s="409"/>
      <c r="I70" s="506"/>
      <c r="J70" s="411"/>
      <c r="K70" s="506"/>
      <c r="L70" s="411"/>
    </row>
    <row r="71" spans="1:12">
      <c r="A71" s="880" t="s">
        <v>2422</v>
      </c>
      <c r="B71" s="994"/>
      <c r="C71" s="994"/>
      <c r="D71" s="409"/>
      <c r="E71" s="503"/>
      <c r="F71" s="409"/>
      <c r="G71" s="409"/>
      <c r="H71" s="409"/>
      <c r="I71" s="506"/>
      <c r="J71" s="411"/>
      <c r="K71" s="506"/>
      <c r="L71" s="411"/>
    </row>
    <row r="72" spans="1:12">
      <c r="A72" s="880" t="s">
        <v>2360</v>
      </c>
      <c r="B72" s="994"/>
      <c r="C72" s="994"/>
      <c r="D72" s="409"/>
      <c r="E72" s="503"/>
      <c r="F72" s="409"/>
      <c r="G72" s="409"/>
      <c r="H72" s="409"/>
      <c r="I72" s="506"/>
      <c r="J72" s="411"/>
      <c r="K72" s="506"/>
      <c r="L72" s="411"/>
    </row>
    <row r="73" spans="1:12">
      <c r="A73" s="880" t="s">
        <v>2406</v>
      </c>
      <c r="B73" s="994"/>
      <c r="C73" s="994"/>
      <c r="D73" s="409"/>
      <c r="E73" s="503"/>
      <c r="F73" s="409"/>
      <c r="G73" s="409"/>
      <c r="H73" s="409"/>
      <c r="I73" s="506"/>
      <c r="J73" s="411"/>
      <c r="K73" s="506"/>
      <c r="L73" s="411"/>
    </row>
    <row r="74" spans="1:12">
      <c r="A74" s="880" t="s">
        <v>2391</v>
      </c>
      <c r="B74" s="1014"/>
      <c r="C74" s="994"/>
      <c r="D74" s="409"/>
      <c r="E74" s="503"/>
      <c r="F74" s="409"/>
      <c r="G74" s="409"/>
      <c r="H74" s="409"/>
      <c r="I74" s="506"/>
      <c r="J74" s="411"/>
      <c r="K74" s="506"/>
      <c r="L74" s="411"/>
    </row>
    <row r="75" spans="1:12">
      <c r="A75" s="880" t="s">
        <v>2392</v>
      </c>
      <c r="B75" s="1014"/>
      <c r="C75" s="994"/>
      <c r="D75" s="409"/>
      <c r="E75" s="503"/>
      <c r="F75" s="409"/>
      <c r="G75" s="409"/>
      <c r="H75" s="409"/>
      <c r="I75" s="506"/>
      <c r="J75" s="411"/>
      <c r="K75" s="506"/>
      <c r="L75" s="411"/>
    </row>
    <row r="76" spans="1:12">
      <c r="A76" s="880" t="s">
        <v>2416</v>
      </c>
      <c r="B76" s="1014"/>
      <c r="C76" s="994"/>
      <c r="D76" s="409"/>
      <c r="E76" s="503"/>
      <c r="F76" s="409"/>
      <c r="G76" s="409"/>
      <c r="H76" s="409"/>
      <c r="I76" s="506"/>
      <c r="J76" s="411"/>
      <c r="K76" s="506"/>
      <c r="L76" s="411"/>
    </row>
    <row r="77" spans="1:12">
      <c r="A77" s="880" t="s">
        <v>2393</v>
      </c>
      <c r="B77" s="1014"/>
      <c r="C77" s="994"/>
      <c r="D77" s="409"/>
      <c r="E77" s="503"/>
      <c r="F77" s="409"/>
      <c r="G77" s="409"/>
      <c r="H77" s="409"/>
      <c r="I77" s="506"/>
      <c r="J77" s="411"/>
      <c r="K77" s="506"/>
      <c r="L77" s="411"/>
    </row>
    <row r="78" spans="1:12">
      <c r="A78" s="880" t="s">
        <v>2361</v>
      </c>
      <c r="B78" s="994"/>
      <c r="C78" s="994"/>
      <c r="D78" s="409"/>
      <c r="E78" s="503"/>
      <c r="F78" s="409"/>
      <c r="G78" s="409"/>
      <c r="H78" s="409"/>
      <c r="I78" s="506"/>
      <c r="J78" s="411"/>
      <c r="K78" s="506"/>
      <c r="L78" s="411"/>
    </row>
    <row r="79" spans="1:12">
      <c r="A79" s="880" t="s">
        <v>2362</v>
      </c>
      <c r="B79" s="994"/>
      <c r="C79" s="994"/>
      <c r="D79" s="409"/>
      <c r="E79" s="503"/>
      <c r="F79" s="409"/>
      <c r="G79" s="409"/>
      <c r="H79" s="409"/>
      <c r="I79" s="506"/>
      <c r="J79" s="411"/>
      <c r="K79" s="506"/>
      <c r="L79" s="411"/>
    </row>
    <row r="80" spans="1:12">
      <c r="A80" s="1002" t="s">
        <v>2372</v>
      </c>
      <c r="B80" s="997"/>
      <c r="C80" s="997"/>
      <c r="D80" s="411"/>
      <c r="E80" s="449"/>
      <c r="F80" s="435"/>
      <c r="G80" s="435"/>
      <c r="H80" s="411"/>
      <c r="I80" s="563"/>
      <c r="J80" s="411"/>
      <c r="K80" s="563"/>
      <c r="L80" s="411"/>
    </row>
    <row r="81" spans="1:12" ht="6" customHeight="1">
      <c r="A81" s="477"/>
      <c r="B81" s="477"/>
      <c r="C81" s="477"/>
      <c r="D81" s="319"/>
      <c r="E81" s="319"/>
      <c r="F81" s="319"/>
      <c r="G81" s="319"/>
      <c r="H81" s="319"/>
      <c r="I81" s="319"/>
      <c r="J81" s="319"/>
      <c r="K81" s="319"/>
      <c r="L81" s="319"/>
    </row>
    <row r="82" spans="1:12">
      <c r="A82" s="813" t="s">
        <v>1794</v>
      </c>
      <c r="B82" s="813"/>
      <c r="C82" s="477"/>
      <c r="D82" s="319"/>
      <c r="E82" s="319"/>
      <c r="F82" s="319"/>
      <c r="G82" s="319"/>
      <c r="H82" s="319"/>
      <c r="I82" s="319"/>
      <c r="J82" s="319"/>
      <c r="K82" s="319"/>
      <c r="L82" s="319"/>
    </row>
    <row r="83" spans="1:12">
      <c r="A83" s="880" t="s">
        <v>2356</v>
      </c>
      <c r="B83" s="994"/>
      <c r="C83" s="994"/>
      <c r="D83" s="409"/>
      <c r="E83" s="509"/>
      <c r="F83" s="409"/>
      <c r="G83" s="409"/>
      <c r="H83" s="409"/>
      <c r="I83" s="506"/>
      <c r="J83" s="411"/>
      <c r="K83" s="506"/>
      <c r="L83" s="411"/>
    </row>
    <row r="84" spans="1:12">
      <c r="A84" s="880" t="s">
        <v>2411</v>
      </c>
      <c r="B84" s="994"/>
      <c r="C84" s="994"/>
      <c r="D84" s="409"/>
      <c r="E84" s="509"/>
      <c r="F84" s="409"/>
      <c r="G84" s="409"/>
      <c r="H84" s="409"/>
      <c r="I84" s="506"/>
      <c r="J84" s="411"/>
      <c r="K84" s="506"/>
      <c r="L84" s="411"/>
    </row>
    <row r="85" spans="1:12">
      <c r="A85" s="880" t="s">
        <v>2412</v>
      </c>
      <c r="B85" s="994"/>
      <c r="C85" s="994"/>
      <c r="D85" s="409"/>
      <c r="E85" s="509"/>
      <c r="F85" s="409"/>
      <c r="G85" s="409"/>
      <c r="H85" s="409"/>
      <c r="I85" s="506"/>
      <c r="J85" s="411"/>
      <c r="K85" s="506"/>
      <c r="L85" s="411"/>
    </row>
    <row r="86" spans="1:12">
      <c r="A86" s="880" t="s">
        <v>2413</v>
      </c>
      <c r="B86" s="994"/>
      <c r="C86" s="994"/>
      <c r="D86" s="409"/>
      <c r="E86" s="509"/>
      <c r="F86" s="409"/>
      <c r="G86" s="409"/>
      <c r="H86" s="409"/>
      <c r="I86" s="506"/>
      <c r="J86" s="411"/>
      <c r="K86" s="506"/>
      <c r="L86" s="411"/>
    </row>
    <row r="87" spans="1:12">
      <c r="A87" s="880" t="s">
        <v>2359</v>
      </c>
      <c r="B87" s="994"/>
      <c r="C87" s="994"/>
      <c r="D87" s="409"/>
      <c r="E87" s="509"/>
      <c r="F87" s="409"/>
      <c r="G87" s="409"/>
      <c r="H87" s="409"/>
      <c r="I87" s="506"/>
      <c r="J87" s="411"/>
      <c r="K87" s="506"/>
      <c r="L87" s="411"/>
    </row>
    <row r="88" spans="1:12">
      <c r="A88" s="880" t="s">
        <v>2415</v>
      </c>
      <c r="B88" s="994"/>
      <c r="C88" s="994"/>
      <c r="D88" s="409"/>
      <c r="E88" s="503"/>
      <c r="F88" s="409"/>
      <c r="G88" s="409"/>
      <c r="H88" s="409"/>
      <c r="I88" s="506"/>
      <c r="J88" s="411"/>
      <c r="K88" s="506"/>
      <c r="L88" s="411"/>
    </row>
    <row r="89" spans="1:12">
      <c r="A89" s="880" t="s">
        <v>2422</v>
      </c>
      <c r="B89" s="994"/>
      <c r="C89" s="994"/>
      <c r="D89" s="409"/>
      <c r="E89" s="503"/>
      <c r="F89" s="409"/>
      <c r="G89" s="409"/>
      <c r="H89" s="409"/>
      <c r="I89" s="506"/>
      <c r="J89" s="411"/>
      <c r="K89" s="506"/>
      <c r="L89" s="411"/>
    </row>
    <row r="90" spans="1:12">
      <c r="A90" s="880" t="s">
        <v>2360</v>
      </c>
      <c r="B90" s="994"/>
      <c r="C90" s="994"/>
      <c r="D90" s="409"/>
      <c r="E90" s="503"/>
      <c r="F90" s="409"/>
      <c r="G90" s="409"/>
      <c r="H90" s="409"/>
      <c r="I90" s="506"/>
      <c r="J90" s="411"/>
      <c r="K90" s="506"/>
      <c r="L90" s="411"/>
    </row>
    <row r="91" spans="1:12">
      <c r="A91" s="880" t="s">
        <v>2406</v>
      </c>
      <c r="B91" s="994"/>
      <c r="C91" s="994"/>
      <c r="D91" s="409"/>
      <c r="E91" s="503"/>
      <c r="F91" s="409"/>
      <c r="G91" s="409"/>
      <c r="H91" s="409"/>
      <c r="I91" s="506"/>
      <c r="J91" s="411"/>
      <c r="K91" s="506"/>
      <c r="L91" s="411"/>
    </row>
    <row r="92" spans="1:12">
      <c r="A92" s="880" t="s">
        <v>2391</v>
      </c>
      <c r="B92" s="1014"/>
      <c r="C92" s="994"/>
      <c r="D92" s="409"/>
      <c r="E92" s="503"/>
      <c r="F92" s="409"/>
      <c r="G92" s="409"/>
      <c r="H92" s="409"/>
      <c r="I92" s="506"/>
      <c r="J92" s="411"/>
      <c r="K92" s="506"/>
      <c r="L92" s="411"/>
    </row>
    <row r="93" spans="1:12">
      <c r="A93" s="880" t="s">
        <v>2392</v>
      </c>
      <c r="B93" s="1014"/>
      <c r="C93" s="994"/>
      <c r="D93" s="409"/>
      <c r="E93" s="503"/>
      <c r="F93" s="409"/>
      <c r="G93" s="409"/>
      <c r="H93" s="409"/>
      <c r="I93" s="506"/>
      <c r="J93" s="411"/>
      <c r="K93" s="506"/>
      <c r="L93" s="411"/>
    </row>
    <row r="94" spans="1:12">
      <c r="A94" s="880" t="s">
        <v>2416</v>
      </c>
      <c r="B94" s="1014"/>
      <c r="C94" s="994"/>
      <c r="D94" s="409"/>
      <c r="E94" s="503"/>
      <c r="F94" s="409"/>
      <c r="G94" s="409"/>
      <c r="H94" s="409"/>
      <c r="I94" s="506"/>
      <c r="J94" s="411"/>
      <c r="K94" s="506"/>
      <c r="L94" s="411"/>
    </row>
    <row r="95" spans="1:12">
      <c r="A95" s="880" t="s">
        <v>2393</v>
      </c>
      <c r="B95" s="1014"/>
      <c r="C95" s="994"/>
      <c r="D95" s="409"/>
      <c r="E95" s="503"/>
      <c r="F95" s="409"/>
      <c r="G95" s="409"/>
      <c r="H95" s="409"/>
      <c r="I95" s="506"/>
      <c r="J95" s="411"/>
      <c r="K95" s="506"/>
      <c r="L95" s="411"/>
    </row>
    <row r="96" spans="1:12">
      <c r="A96" s="880" t="s">
        <v>2361</v>
      </c>
      <c r="B96" s="994"/>
      <c r="C96" s="994"/>
      <c r="D96" s="409"/>
      <c r="E96" s="503"/>
      <c r="F96" s="409"/>
      <c r="G96" s="409"/>
      <c r="H96" s="409"/>
      <c r="I96" s="506"/>
      <c r="J96" s="411"/>
      <c r="K96" s="506"/>
      <c r="L96" s="411"/>
    </row>
    <row r="97" spans="1:12">
      <c r="A97" s="880" t="s">
        <v>2362</v>
      </c>
      <c r="B97" s="994"/>
      <c r="C97" s="994"/>
      <c r="D97" s="409"/>
      <c r="E97" s="503"/>
      <c r="F97" s="409"/>
      <c r="G97" s="409"/>
      <c r="H97" s="409"/>
      <c r="I97" s="506"/>
      <c r="J97" s="411"/>
      <c r="K97" s="506"/>
      <c r="L97" s="411"/>
    </row>
    <row r="98" spans="1:12">
      <c r="A98" s="1002" t="s">
        <v>2372</v>
      </c>
      <c r="B98" s="997"/>
      <c r="C98" s="997"/>
      <c r="D98" s="411"/>
      <c r="E98" s="449"/>
      <c r="F98" s="435"/>
      <c r="G98" s="435"/>
      <c r="H98" s="411"/>
      <c r="I98" s="563"/>
      <c r="J98" s="411"/>
      <c r="K98" s="563"/>
      <c r="L98" s="411"/>
    </row>
    <row r="99" spans="1:12">
      <c r="A99" s="475"/>
      <c r="B99" s="888"/>
      <c r="C99" s="888"/>
      <c r="D99" s="557"/>
      <c r="E99" s="449"/>
      <c r="F99" s="433"/>
      <c r="G99" s="433"/>
      <c r="H99" s="557"/>
      <c r="I99" s="563"/>
      <c r="J99" s="557"/>
      <c r="K99" s="563"/>
      <c r="L99" s="557"/>
    </row>
    <row r="100" spans="1:12">
      <c r="A100" s="1011" t="s">
        <v>772</v>
      </c>
      <c r="B100" s="888"/>
      <c r="C100" s="997"/>
      <c r="D100" s="411"/>
      <c r="E100" s="449"/>
      <c r="F100" s="433"/>
      <c r="G100" s="433"/>
      <c r="H100" s="557"/>
      <c r="I100" s="563"/>
      <c r="J100" s="557"/>
      <c r="K100" s="563"/>
      <c r="L100" s="411"/>
    </row>
    <row r="101" spans="1:12">
      <c r="A101" s="475"/>
      <c r="B101" s="888"/>
      <c r="C101" s="888"/>
      <c r="D101" s="557"/>
      <c r="E101" s="449"/>
      <c r="F101" s="433"/>
      <c r="G101" s="433"/>
      <c r="H101" s="557"/>
      <c r="I101" s="563"/>
      <c r="J101" s="557"/>
      <c r="K101" s="563"/>
      <c r="L101" s="557"/>
    </row>
    <row r="102" spans="1:12">
      <c r="A102" s="461" t="s">
        <v>2365</v>
      </c>
      <c r="B102" s="461"/>
      <c r="C102" s="461"/>
      <c r="D102" s="319"/>
      <c r="E102" s="319"/>
      <c r="F102" s="319"/>
      <c r="G102" s="319"/>
      <c r="H102" s="558"/>
      <c r="I102" s="319"/>
      <c r="J102" s="319"/>
      <c r="K102" s="319"/>
      <c r="L102" s="319"/>
    </row>
    <row r="103" spans="1:12">
      <c r="A103" s="375"/>
      <c r="H103" s="4"/>
    </row>
    <row r="104" spans="1:12">
      <c r="B104" s="7"/>
      <c r="C104" s="7"/>
      <c r="H104" s="4"/>
    </row>
    <row r="105" spans="1:12">
      <c r="A105" s="373"/>
      <c r="B105" s="7"/>
      <c r="C105" s="7"/>
      <c r="H105" s="4"/>
    </row>
  </sheetData>
  <sheetProtection formatColumns="0" formatRows="0"/>
  <customSheetViews>
    <customSheetView guid="{322AC775-AF01-45AA-8A10-37DBB67FD782}" showPageBreaks="1" printArea="1" view="pageBreakPreview">
      <selection activeCell="A63" sqref="A63:XFD63"/>
      <rowBreaks count="1" manualBreakCount="1">
        <brk id="61" max="11" man="1"/>
      </rowBreaks>
      <pageMargins left="0" right="0" top="0" bottom="0" header="0" footer="0"/>
      <pageSetup scale="76"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900-000000000000}"/>
    <hyperlink ref="A2:C2" location="'Schedule Listing '!A1" display="Return to Schedule Listing" xr:uid="{00000000-0004-0000-1900-000001000000}"/>
  </hyperlinks>
  <pageMargins left="0.47244094488188981" right="0.35433070866141736" top="0.74803149606299213" bottom="0.51181102362204722" header="0.31496062992125984" footer="0.31496062992125984"/>
  <pageSetup scale="76"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81"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L91"/>
  <sheetViews>
    <sheetView showGridLines="0" zoomScaleNormal="100" zoomScaleSheetLayoutView="100" workbookViewId="0"/>
  </sheetViews>
  <sheetFormatPr defaultColWidth="9.1015625" defaultRowHeight="12.3"/>
  <cols>
    <col min="1" max="1" width="32.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2425</v>
      </c>
      <c r="B1" s="729"/>
      <c r="C1" s="729"/>
      <c r="D1" s="813"/>
      <c r="E1" s="1019"/>
      <c r="F1" s="813"/>
      <c r="G1" s="813"/>
      <c r="H1" s="477"/>
      <c r="I1" s="477"/>
      <c r="J1" s="477"/>
      <c r="K1" s="477"/>
      <c r="L1" s="454">
        <v>5</v>
      </c>
    </row>
    <row r="2" spans="1:12" ht="15">
      <c r="A2" s="1612" t="s">
        <v>137</v>
      </c>
      <c r="B2" s="1613"/>
      <c r="C2" s="1614"/>
      <c r="D2" s="525"/>
      <c r="E2" s="813"/>
      <c r="F2" s="813"/>
      <c r="G2" s="813"/>
      <c r="H2" s="477"/>
      <c r="I2" s="477"/>
      <c r="J2" s="477"/>
      <c r="K2" s="477"/>
      <c r="L2" s="477"/>
    </row>
    <row r="3" spans="1:12" ht="15.75" customHeight="1">
      <c r="A3" s="1610" t="s">
        <v>2426</v>
      </c>
      <c r="B3" s="1611"/>
      <c r="C3" s="1611"/>
      <c r="D3" s="1611"/>
      <c r="E3" s="1611"/>
      <c r="F3" s="1611"/>
      <c r="G3" s="1611"/>
      <c r="H3" s="1611"/>
      <c r="I3" s="1611"/>
      <c r="J3" s="1611"/>
      <c r="K3" s="1611"/>
      <c r="L3" s="1611"/>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21.75" customHeight="1">
      <c r="A6" s="987"/>
      <c r="B6" s="1601" t="s">
        <v>2342</v>
      </c>
      <c r="C6" s="1597"/>
      <c r="D6" s="1598"/>
      <c r="E6" s="988"/>
      <c r="F6" s="1596" t="s">
        <v>2368</v>
      </c>
      <c r="G6" s="1597"/>
      <c r="H6" s="1598"/>
      <c r="I6" s="985"/>
      <c r="J6" s="1017"/>
      <c r="K6" s="985"/>
      <c r="L6" s="985"/>
    </row>
    <row r="7" spans="1:12" ht="36.9"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992"/>
      <c r="E9" s="992"/>
      <c r="F9" s="992"/>
      <c r="G9" s="992"/>
      <c r="H9" s="992"/>
      <c r="I9" s="992"/>
      <c r="J9" s="992"/>
      <c r="K9" s="992"/>
      <c r="L9" s="992"/>
    </row>
    <row r="10" spans="1:12">
      <c r="A10" s="880" t="s">
        <v>2356</v>
      </c>
      <c r="B10" s="1273"/>
      <c r="C10" s="994"/>
      <c r="D10" s="994"/>
      <c r="E10" s="999"/>
      <c r="F10" s="994"/>
      <c r="G10" s="994"/>
      <c r="H10" s="994"/>
      <c r="I10" s="1000"/>
      <c r="J10" s="997"/>
      <c r="K10" s="1000"/>
      <c r="L10" s="997"/>
    </row>
    <row r="11" spans="1:12">
      <c r="A11" s="880" t="s">
        <v>2411</v>
      </c>
      <c r="B11" s="1273"/>
      <c r="C11" s="994"/>
      <c r="D11" s="994"/>
      <c r="E11" s="999"/>
      <c r="F11" s="994"/>
      <c r="G11" s="994"/>
      <c r="H11" s="994"/>
      <c r="I11" s="1000"/>
      <c r="J11" s="997"/>
      <c r="K11" s="1000"/>
      <c r="L11" s="997"/>
    </row>
    <row r="12" spans="1:12" s="319" customFormat="1">
      <c r="A12" s="880" t="s">
        <v>2412</v>
      </c>
      <c r="B12" s="1273"/>
      <c r="C12" s="994"/>
      <c r="D12" s="994"/>
      <c r="E12" s="999"/>
      <c r="F12" s="994"/>
      <c r="G12" s="994"/>
      <c r="H12" s="994"/>
      <c r="I12" s="1000"/>
      <c r="J12" s="997"/>
      <c r="K12" s="1000"/>
      <c r="L12" s="997"/>
    </row>
    <row r="13" spans="1:12">
      <c r="A13" s="880" t="s">
        <v>2413</v>
      </c>
      <c r="B13" s="1273"/>
      <c r="C13" s="994"/>
      <c r="D13" s="994"/>
      <c r="E13" s="999"/>
      <c r="F13" s="994"/>
      <c r="G13" s="994"/>
      <c r="H13" s="994"/>
      <c r="I13" s="1000"/>
      <c r="J13" s="997"/>
      <c r="K13" s="1000"/>
      <c r="L13" s="997"/>
    </row>
    <row r="14" spans="1:12">
      <c r="A14" s="880" t="s">
        <v>2359</v>
      </c>
      <c r="B14" s="1273"/>
      <c r="C14" s="994"/>
      <c r="D14" s="994"/>
      <c r="E14" s="999"/>
      <c r="F14" s="994"/>
      <c r="G14" s="994"/>
      <c r="H14" s="994"/>
      <c r="I14" s="1000"/>
      <c r="J14" s="997"/>
      <c r="K14" s="1000"/>
      <c r="L14" s="997"/>
    </row>
    <row r="15" spans="1:12">
      <c r="A15" s="880" t="s">
        <v>2427</v>
      </c>
      <c r="B15" s="1273"/>
      <c r="C15" s="994"/>
      <c r="D15" s="994"/>
      <c r="E15" s="1001"/>
      <c r="F15" s="994"/>
      <c r="G15" s="994"/>
      <c r="H15" s="994"/>
      <c r="I15" s="1000"/>
      <c r="J15" s="997"/>
      <c r="K15" s="1000"/>
      <c r="L15" s="997"/>
    </row>
    <row r="16" spans="1:12">
      <c r="A16" s="880" t="s">
        <v>2428</v>
      </c>
      <c r="B16" s="1273"/>
      <c r="C16" s="994"/>
      <c r="D16" s="994"/>
      <c r="E16" s="1001"/>
      <c r="F16" s="994"/>
      <c r="G16" s="994"/>
      <c r="H16" s="994"/>
      <c r="I16" s="1000"/>
      <c r="J16" s="997"/>
      <c r="K16" s="1000"/>
      <c r="L16" s="997"/>
    </row>
    <row r="17" spans="1:12">
      <c r="A17" s="880" t="s">
        <v>2429</v>
      </c>
      <c r="B17" s="1273"/>
      <c r="C17" s="994"/>
      <c r="D17" s="994"/>
      <c r="E17" s="1001"/>
      <c r="F17" s="994"/>
      <c r="G17" s="994"/>
      <c r="H17" s="994"/>
      <c r="I17" s="1000"/>
      <c r="J17" s="997"/>
      <c r="K17" s="1000"/>
      <c r="L17" s="997"/>
    </row>
    <row r="18" spans="1:12">
      <c r="A18" s="880" t="s">
        <v>2430</v>
      </c>
      <c r="B18" s="1273"/>
      <c r="C18" s="994"/>
      <c r="D18" s="994"/>
      <c r="E18" s="1001"/>
      <c r="F18" s="994"/>
      <c r="G18" s="994"/>
      <c r="H18" s="994"/>
      <c r="I18" s="1000"/>
      <c r="J18" s="997"/>
      <c r="K18" s="1000"/>
      <c r="L18" s="997"/>
    </row>
    <row r="19" spans="1:12">
      <c r="A19" s="880" t="s">
        <v>2431</v>
      </c>
      <c r="B19" s="1273"/>
      <c r="C19" s="994"/>
      <c r="D19" s="994"/>
      <c r="E19" s="1001"/>
      <c r="F19" s="994"/>
      <c r="G19" s="994"/>
      <c r="H19" s="994"/>
      <c r="I19" s="1000"/>
      <c r="J19" s="997"/>
      <c r="K19" s="1000"/>
      <c r="L19" s="997"/>
    </row>
    <row r="20" spans="1:12">
      <c r="A20" s="880" t="s">
        <v>2361</v>
      </c>
      <c r="B20" s="1273"/>
      <c r="C20" s="994"/>
      <c r="D20" s="994"/>
      <c r="E20" s="1001"/>
      <c r="F20" s="994"/>
      <c r="G20" s="994"/>
      <c r="H20" s="994"/>
      <c r="I20" s="1000"/>
      <c r="J20" s="997"/>
      <c r="K20" s="1000"/>
      <c r="L20" s="997"/>
    </row>
    <row r="21" spans="1:12">
      <c r="A21" s="880" t="s">
        <v>2362</v>
      </c>
      <c r="B21" s="1273"/>
      <c r="C21" s="994"/>
      <c r="D21" s="994"/>
      <c r="E21" s="1001"/>
      <c r="F21" s="994"/>
      <c r="G21" s="994"/>
      <c r="H21" s="994"/>
      <c r="I21" s="1000"/>
      <c r="J21" s="997"/>
      <c r="K21" s="1000"/>
      <c r="L21" s="997"/>
    </row>
    <row r="22" spans="1:12">
      <c r="A22" s="1002" t="s">
        <v>2372</v>
      </c>
      <c r="B22" s="1273"/>
      <c r="C22" s="997"/>
      <c r="D22" s="997"/>
      <c r="E22" s="1020"/>
      <c r="F22" s="1005"/>
      <c r="G22" s="1005"/>
      <c r="H22" s="997"/>
      <c r="I22" s="1021"/>
      <c r="J22" s="997"/>
      <c r="K22" s="1021"/>
      <c r="L22" s="997"/>
    </row>
    <row r="23" spans="1:12" ht="6" customHeight="1">
      <c r="A23" s="475"/>
      <c r="B23" s="475"/>
      <c r="C23" s="477"/>
      <c r="D23" s="477"/>
      <c r="E23" s="477"/>
      <c r="F23" s="477"/>
      <c r="G23" s="477"/>
      <c r="H23" s="477"/>
      <c r="I23" s="477"/>
      <c r="J23" s="453"/>
      <c r="K23" s="477"/>
      <c r="L23" s="477" t="s">
        <v>2397</v>
      </c>
    </row>
    <row r="24" spans="1:12">
      <c r="A24" s="813" t="s">
        <v>1791</v>
      </c>
      <c r="B24" s="813"/>
      <c r="C24" s="477"/>
      <c r="D24" s="477"/>
      <c r="E24" s="477"/>
      <c r="F24" s="477"/>
      <c r="G24" s="477"/>
      <c r="H24" s="477"/>
      <c r="I24" s="477"/>
      <c r="J24" s="453"/>
      <c r="K24" s="477"/>
      <c r="L24" s="477"/>
    </row>
    <row r="25" spans="1:12">
      <c r="A25" s="880" t="s">
        <v>2356</v>
      </c>
      <c r="B25" s="994"/>
      <c r="C25" s="994"/>
      <c r="D25" s="994"/>
      <c r="E25" s="999"/>
      <c r="F25" s="994"/>
      <c r="G25" s="994"/>
      <c r="H25" s="994"/>
      <c r="I25" s="1000"/>
      <c r="J25" s="997"/>
      <c r="K25" s="1000"/>
      <c r="L25" s="997"/>
    </row>
    <row r="26" spans="1:12">
      <c r="A26" s="880" t="s">
        <v>2411</v>
      </c>
      <c r="B26" s="994"/>
      <c r="C26" s="994"/>
      <c r="D26" s="994"/>
      <c r="E26" s="999"/>
      <c r="F26" s="994"/>
      <c r="G26" s="994"/>
      <c r="H26" s="994"/>
      <c r="I26" s="1000"/>
      <c r="J26" s="997"/>
      <c r="K26" s="1000"/>
      <c r="L26" s="997"/>
    </row>
    <row r="27" spans="1:12" s="319" customFormat="1">
      <c r="A27" s="880" t="s">
        <v>2412</v>
      </c>
      <c r="B27" s="994"/>
      <c r="C27" s="994"/>
      <c r="D27" s="994"/>
      <c r="E27" s="999"/>
      <c r="F27" s="994"/>
      <c r="G27" s="994"/>
      <c r="H27" s="994"/>
      <c r="I27" s="1000"/>
      <c r="J27" s="997"/>
      <c r="K27" s="1000"/>
      <c r="L27" s="997"/>
    </row>
    <row r="28" spans="1:12">
      <c r="A28" s="880" t="s">
        <v>2413</v>
      </c>
      <c r="B28" s="994"/>
      <c r="C28" s="994"/>
      <c r="D28" s="994"/>
      <c r="E28" s="999"/>
      <c r="F28" s="994"/>
      <c r="G28" s="994"/>
      <c r="H28" s="994"/>
      <c r="I28" s="1000"/>
      <c r="J28" s="997"/>
      <c r="K28" s="1000"/>
      <c r="L28" s="997"/>
    </row>
    <row r="29" spans="1:12">
      <c r="A29" s="880" t="s">
        <v>2359</v>
      </c>
      <c r="B29" s="994"/>
      <c r="C29" s="994"/>
      <c r="D29" s="994"/>
      <c r="E29" s="999"/>
      <c r="F29" s="994"/>
      <c r="G29" s="994"/>
      <c r="H29" s="994"/>
      <c r="I29" s="1000"/>
      <c r="J29" s="997"/>
      <c r="K29" s="1000"/>
      <c r="L29" s="997"/>
    </row>
    <row r="30" spans="1:12">
      <c r="A30" s="880" t="s">
        <v>2427</v>
      </c>
      <c r="B30" s="994"/>
      <c r="C30" s="994"/>
      <c r="D30" s="994"/>
      <c r="E30" s="1001"/>
      <c r="F30" s="994"/>
      <c r="G30" s="994"/>
      <c r="H30" s="994"/>
      <c r="I30" s="1000"/>
      <c r="J30" s="997"/>
      <c r="K30" s="1000"/>
      <c r="L30" s="997"/>
    </row>
    <row r="31" spans="1:12">
      <c r="A31" s="880" t="s">
        <v>2428</v>
      </c>
      <c r="B31" s="994"/>
      <c r="C31" s="994"/>
      <c r="D31" s="994"/>
      <c r="E31" s="1001"/>
      <c r="F31" s="994"/>
      <c r="G31" s="994"/>
      <c r="H31" s="994"/>
      <c r="I31" s="1000"/>
      <c r="J31" s="997"/>
      <c r="K31" s="1000"/>
      <c r="L31" s="997"/>
    </row>
    <row r="32" spans="1:12">
      <c r="A32" s="880" t="s">
        <v>2429</v>
      </c>
      <c r="B32" s="994"/>
      <c r="C32" s="994"/>
      <c r="D32" s="994"/>
      <c r="E32" s="1001"/>
      <c r="F32" s="994"/>
      <c r="G32" s="994"/>
      <c r="H32" s="994"/>
      <c r="I32" s="1000"/>
      <c r="J32" s="997"/>
      <c r="K32" s="1000"/>
      <c r="L32" s="997"/>
    </row>
    <row r="33" spans="1:12">
      <c r="A33" s="880" t="s">
        <v>2430</v>
      </c>
      <c r="B33" s="994"/>
      <c r="C33" s="994"/>
      <c r="D33" s="994"/>
      <c r="E33" s="1001"/>
      <c r="F33" s="994"/>
      <c r="G33" s="994"/>
      <c r="H33" s="994"/>
      <c r="I33" s="1000"/>
      <c r="J33" s="997"/>
      <c r="K33" s="1000"/>
      <c r="L33" s="997"/>
    </row>
    <row r="34" spans="1:12">
      <c r="A34" s="880" t="s">
        <v>2431</v>
      </c>
      <c r="B34" s="994"/>
      <c r="C34" s="994"/>
      <c r="D34" s="994"/>
      <c r="E34" s="1001"/>
      <c r="F34" s="994"/>
      <c r="G34" s="994"/>
      <c r="H34" s="994"/>
      <c r="I34" s="1000"/>
      <c r="J34" s="997"/>
      <c r="K34" s="1000"/>
      <c r="L34" s="997"/>
    </row>
    <row r="35" spans="1:12">
      <c r="A35" s="880" t="s">
        <v>2361</v>
      </c>
      <c r="B35" s="994"/>
      <c r="C35" s="994"/>
      <c r="D35" s="994"/>
      <c r="E35" s="1001"/>
      <c r="F35" s="994"/>
      <c r="G35" s="994"/>
      <c r="H35" s="994"/>
      <c r="I35" s="1000"/>
      <c r="J35" s="997"/>
      <c r="K35" s="1000"/>
      <c r="L35" s="997"/>
    </row>
    <row r="36" spans="1:12">
      <c r="A36" s="880" t="s">
        <v>2362</v>
      </c>
      <c r="B36" s="994"/>
      <c r="C36" s="994"/>
      <c r="D36" s="994"/>
      <c r="E36" s="1001"/>
      <c r="F36" s="994"/>
      <c r="G36" s="994"/>
      <c r="H36" s="994"/>
      <c r="I36" s="1000"/>
      <c r="J36" s="997"/>
      <c r="K36" s="1000"/>
      <c r="L36" s="997"/>
    </row>
    <row r="37" spans="1:12">
      <c r="A37" s="1002" t="s">
        <v>2372</v>
      </c>
      <c r="B37" s="997"/>
      <c r="C37" s="997"/>
      <c r="D37" s="997"/>
      <c r="E37" s="1020"/>
      <c r="F37" s="1005"/>
      <c r="G37" s="1005"/>
      <c r="H37" s="997"/>
      <c r="I37" s="1021"/>
      <c r="J37" s="997"/>
      <c r="K37" s="1021"/>
      <c r="L37" s="997"/>
    </row>
    <row r="38" spans="1:12" ht="6" customHeight="1">
      <c r="A38" s="477"/>
      <c r="B38" s="477"/>
      <c r="C38" s="477"/>
      <c r="D38" s="477"/>
      <c r="E38" s="477"/>
      <c r="F38" s="477"/>
      <c r="G38" s="477"/>
      <c r="H38" s="477"/>
      <c r="I38" s="477"/>
      <c r="J38" s="477"/>
      <c r="K38" s="477"/>
      <c r="L38" s="477"/>
    </row>
    <row r="39" spans="1:12">
      <c r="A39" s="813" t="s">
        <v>1792</v>
      </c>
      <c r="B39" s="813"/>
      <c r="C39" s="477"/>
      <c r="D39" s="477"/>
      <c r="E39" s="477"/>
      <c r="F39" s="477"/>
      <c r="G39" s="477"/>
      <c r="H39" s="477"/>
      <c r="I39" s="477"/>
      <c r="J39" s="477"/>
      <c r="K39" s="477"/>
      <c r="L39" s="477"/>
    </row>
    <row r="40" spans="1:12">
      <c r="A40" s="880" t="s">
        <v>2417</v>
      </c>
      <c r="B40" s="1273"/>
      <c r="C40" s="994"/>
      <c r="D40" s="994"/>
      <c r="E40" s="999"/>
      <c r="F40" s="994"/>
      <c r="G40" s="994"/>
      <c r="H40" s="994"/>
      <c r="I40" s="996"/>
      <c r="J40" s="997"/>
      <c r="K40" s="996"/>
      <c r="L40" s="997"/>
    </row>
    <row r="41" spans="1:12">
      <c r="A41" s="880" t="s">
        <v>2356</v>
      </c>
      <c r="B41" s="1273"/>
      <c r="C41" s="994"/>
      <c r="D41" s="994"/>
      <c r="E41" s="999"/>
      <c r="F41" s="994"/>
      <c r="G41" s="994"/>
      <c r="H41" s="994"/>
      <c r="I41" s="1000"/>
      <c r="J41" s="997"/>
      <c r="K41" s="1000"/>
      <c r="L41" s="997"/>
    </row>
    <row r="42" spans="1:12">
      <c r="A42" s="880" t="s">
        <v>2411</v>
      </c>
      <c r="B42" s="1273"/>
      <c r="C42" s="994"/>
      <c r="D42" s="994"/>
      <c r="E42" s="999"/>
      <c r="F42" s="994"/>
      <c r="G42" s="994"/>
      <c r="H42" s="994"/>
      <c r="I42" s="1000"/>
      <c r="J42" s="997"/>
      <c r="K42" s="1000"/>
      <c r="L42" s="997"/>
    </row>
    <row r="43" spans="1:12" s="319" customFormat="1">
      <c r="A43" s="880" t="s">
        <v>2412</v>
      </c>
      <c r="B43" s="1273"/>
      <c r="C43" s="994"/>
      <c r="D43" s="994"/>
      <c r="E43" s="999"/>
      <c r="F43" s="994"/>
      <c r="G43" s="994"/>
      <c r="H43" s="994"/>
      <c r="I43" s="1000"/>
      <c r="J43" s="997"/>
      <c r="K43" s="1000"/>
      <c r="L43" s="997"/>
    </row>
    <row r="44" spans="1:12">
      <c r="A44" s="880" t="s">
        <v>2413</v>
      </c>
      <c r="B44" s="1273"/>
      <c r="C44" s="994"/>
      <c r="D44" s="994"/>
      <c r="E44" s="999"/>
      <c r="F44" s="994"/>
      <c r="G44" s="994"/>
      <c r="H44" s="994"/>
      <c r="I44" s="1000"/>
      <c r="J44" s="997"/>
      <c r="K44" s="1000"/>
      <c r="L44" s="997"/>
    </row>
    <row r="45" spans="1:12">
      <c r="A45" s="880" t="s">
        <v>2359</v>
      </c>
      <c r="B45" s="1273"/>
      <c r="C45" s="994"/>
      <c r="D45" s="994"/>
      <c r="E45" s="999"/>
      <c r="F45" s="994"/>
      <c r="G45" s="994"/>
      <c r="H45" s="994"/>
      <c r="I45" s="1000"/>
      <c r="J45" s="997"/>
      <c r="K45" s="1000"/>
      <c r="L45" s="997"/>
    </row>
    <row r="46" spans="1:12">
      <c r="A46" s="880" t="s">
        <v>2427</v>
      </c>
      <c r="B46" s="1273"/>
      <c r="C46" s="994"/>
      <c r="D46" s="994"/>
      <c r="E46" s="1001"/>
      <c r="F46" s="994"/>
      <c r="G46" s="994"/>
      <c r="H46" s="994"/>
      <c r="I46" s="1000"/>
      <c r="J46" s="997"/>
      <c r="K46" s="1000"/>
      <c r="L46" s="997"/>
    </row>
    <row r="47" spans="1:12">
      <c r="A47" s="880" t="s">
        <v>2428</v>
      </c>
      <c r="B47" s="1273"/>
      <c r="C47" s="994"/>
      <c r="D47" s="994"/>
      <c r="E47" s="1001"/>
      <c r="F47" s="994"/>
      <c r="G47" s="994"/>
      <c r="H47" s="994"/>
      <c r="I47" s="1000"/>
      <c r="J47" s="997"/>
      <c r="K47" s="1000"/>
      <c r="L47" s="997"/>
    </row>
    <row r="48" spans="1:12">
      <c r="A48" s="880" t="s">
        <v>2429</v>
      </c>
      <c r="B48" s="1273"/>
      <c r="C48" s="994"/>
      <c r="D48" s="994"/>
      <c r="E48" s="1001"/>
      <c r="F48" s="994"/>
      <c r="G48" s="994"/>
      <c r="H48" s="994"/>
      <c r="I48" s="1000"/>
      <c r="J48" s="997"/>
      <c r="K48" s="1000"/>
      <c r="L48" s="997"/>
    </row>
    <row r="49" spans="1:12">
      <c r="A49" s="880" t="s">
        <v>2430</v>
      </c>
      <c r="B49" s="1273"/>
      <c r="C49" s="994"/>
      <c r="D49" s="994"/>
      <c r="E49" s="1001"/>
      <c r="F49" s="994"/>
      <c r="G49" s="994"/>
      <c r="H49" s="994"/>
      <c r="I49" s="1000"/>
      <c r="J49" s="997"/>
      <c r="K49" s="1000"/>
      <c r="L49" s="997"/>
    </row>
    <row r="50" spans="1:12">
      <c r="A50" s="880" t="s">
        <v>2431</v>
      </c>
      <c r="B50" s="1273"/>
      <c r="C50" s="994"/>
      <c r="D50" s="994"/>
      <c r="E50" s="1001"/>
      <c r="F50" s="994"/>
      <c r="G50" s="994"/>
      <c r="H50" s="994"/>
      <c r="I50" s="1000"/>
      <c r="J50" s="997"/>
      <c r="K50" s="1000"/>
      <c r="L50" s="997"/>
    </row>
    <row r="51" spans="1:12">
      <c r="A51" s="880" t="s">
        <v>2361</v>
      </c>
      <c r="B51" s="1273"/>
      <c r="C51" s="994"/>
      <c r="D51" s="994"/>
      <c r="E51" s="1001"/>
      <c r="F51" s="994"/>
      <c r="G51" s="994"/>
      <c r="H51" s="994"/>
      <c r="I51" s="1000"/>
      <c r="J51" s="997"/>
      <c r="K51" s="1000"/>
      <c r="L51" s="997"/>
    </row>
    <row r="52" spans="1:12">
      <c r="A52" s="880" t="s">
        <v>2362</v>
      </c>
      <c r="B52" s="1273"/>
      <c r="C52" s="994"/>
      <c r="D52" s="994"/>
      <c r="E52" s="1001"/>
      <c r="F52" s="994"/>
      <c r="G52" s="994"/>
      <c r="H52" s="994"/>
      <c r="I52" s="1000"/>
      <c r="J52" s="997"/>
      <c r="K52" s="1000"/>
      <c r="L52" s="997"/>
    </row>
    <row r="53" spans="1:12">
      <c r="A53" s="1002" t="s">
        <v>2372</v>
      </c>
      <c r="B53" s="1273"/>
      <c r="C53" s="997"/>
      <c r="D53" s="997"/>
      <c r="E53" s="1020"/>
      <c r="F53" s="1005"/>
      <c r="G53" s="1005"/>
      <c r="H53" s="997"/>
      <c r="I53" s="1021"/>
      <c r="J53" s="997"/>
      <c r="K53" s="1021"/>
      <c r="L53" s="997"/>
    </row>
    <row r="54" spans="1:12" ht="6" customHeight="1">
      <c r="A54" s="477"/>
      <c r="B54" s="477"/>
      <c r="C54" s="477"/>
      <c r="D54" s="477"/>
      <c r="E54" s="477"/>
      <c r="F54" s="477"/>
      <c r="G54" s="477"/>
      <c r="H54" s="477"/>
      <c r="I54" s="477"/>
      <c r="J54" s="477"/>
      <c r="K54" s="477"/>
      <c r="L54" s="477"/>
    </row>
    <row r="55" spans="1:12">
      <c r="A55" s="1016" t="s">
        <v>1793</v>
      </c>
      <c r="B55" s="1016"/>
      <c r="C55" s="1016"/>
      <c r="D55" s="477"/>
      <c r="E55" s="477"/>
      <c r="F55" s="477"/>
      <c r="G55" s="477"/>
      <c r="H55" s="477"/>
      <c r="I55" s="477"/>
      <c r="J55" s="477"/>
      <c r="K55" s="477"/>
      <c r="L55" s="477"/>
    </row>
    <row r="56" spans="1:12">
      <c r="A56" s="880" t="s">
        <v>2417</v>
      </c>
      <c r="B56" s="994"/>
      <c r="C56" s="994"/>
      <c r="D56" s="994"/>
      <c r="E56" s="995"/>
      <c r="F56" s="994"/>
      <c r="G56" s="994"/>
      <c r="H56" s="994"/>
      <c r="I56" s="996"/>
      <c r="J56" s="997"/>
      <c r="K56" s="996"/>
      <c r="L56" s="997"/>
    </row>
    <row r="57" spans="1:12">
      <c r="A57" s="880" t="s">
        <v>2356</v>
      </c>
      <c r="B57" s="994"/>
      <c r="C57" s="994"/>
      <c r="D57" s="994"/>
      <c r="E57" s="995"/>
      <c r="F57" s="994"/>
      <c r="G57" s="994"/>
      <c r="H57" s="994"/>
      <c r="I57" s="996"/>
      <c r="J57" s="997"/>
      <c r="K57" s="996"/>
      <c r="L57" s="997"/>
    </row>
    <row r="58" spans="1:12">
      <c r="A58" s="880" t="s">
        <v>2411</v>
      </c>
      <c r="B58" s="994"/>
      <c r="C58" s="994"/>
      <c r="D58" s="994"/>
      <c r="E58" s="999"/>
      <c r="F58" s="994"/>
      <c r="G58" s="994"/>
      <c r="H58" s="994"/>
      <c r="I58" s="1000"/>
      <c r="J58" s="997"/>
      <c r="K58" s="1000"/>
      <c r="L58" s="997"/>
    </row>
    <row r="59" spans="1:12">
      <c r="A59" s="880" t="s">
        <v>2412</v>
      </c>
      <c r="B59" s="994"/>
      <c r="C59" s="994"/>
      <c r="D59" s="994"/>
      <c r="E59" s="999"/>
      <c r="F59" s="994"/>
      <c r="G59" s="994"/>
      <c r="H59" s="994"/>
      <c r="I59" s="1000"/>
      <c r="J59" s="997"/>
      <c r="K59" s="1000"/>
      <c r="L59" s="997"/>
    </row>
    <row r="60" spans="1:12">
      <c r="A60" s="880" t="s">
        <v>2413</v>
      </c>
      <c r="B60" s="994"/>
      <c r="C60" s="994"/>
      <c r="D60" s="994"/>
      <c r="E60" s="999"/>
      <c r="F60" s="994"/>
      <c r="G60" s="994"/>
      <c r="H60" s="994"/>
      <c r="I60" s="1000"/>
      <c r="J60" s="997"/>
      <c r="K60" s="1000"/>
      <c r="L60" s="997"/>
    </row>
    <row r="61" spans="1:12">
      <c r="A61" s="880" t="s">
        <v>2359</v>
      </c>
      <c r="B61" s="994"/>
      <c r="C61" s="994"/>
      <c r="D61" s="994"/>
      <c r="E61" s="999"/>
      <c r="F61" s="994"/>
      <c r="G61" s="994"/>
      <c r="H61" s="994"/>
      <c r="I61" s="1000"/>
      <c r="J61" s="997"/>
      <c r="K61" s="1000"/>
      <c r="L61" s="997"/>
    </row>
    <row r="62" spans="1:12">
      <c r="A62" s="880" t="s">
        <v>2427</v>
      </c>
      <c r="B62" s="994"/>
      <c r="C62" s="994"/>
      <c r="D62" s="994"/>
      <c r="E62" s="1001"/>
      <c r="F62" s="994"/>
      <c r="G62" s="994"/>
      <c r="H62" s="994"/>
      <c r="I62" s="1000"/>
      <c r="J62" s="997"/>
      <c r="K62" s="1000"/>
      <c r="L62" s="997"/>
    </row>
    <row r="63" spans="1:12">
      <c r="A63" s="880" t="s">
        <v>2428</v>
      </c>
      <c r="B63" s="994"/>
      <c r="C63" s="994"/>
      <c r="D63" s="994"/>
      <c r="E63" s="1001"/>
      <c r="F63" s="994"/>
      <c r="G63" s="994"/>
      <c r="H63" s="994"/>
      <c r="I63" s="1000"/>
      <c r="J63" s="997"/>
      <c r="K63" s="1000"/>
      <c r="L63" s="997"/>
    </row>
    <row r="64" spans="1:12">
      <c r="A64" s="880" t="s">
        <v>2429</v>
      </c>
      <c r="B64" s="994"/>
      <c r="C64" s="994"/>
      <c r="D64" s="994"/>
      <c r="E64" s="1001"/>
      <c r="F64" s="994"/>
      <c r="G64" s="994"/>
      <c r="H64" s="994"/>
      <c r="I64" s="1000"/>
      <c r="J64" s="997"/>
      <c r="K64" s="1000"/>
      <c r="L64" s="997"/>
    </row>
    <row r="65" spans="1:12">
      <c r="A65" s="880" t="s">
        <v>2430</v>
      </c>
      <c r="B65" s="994"/>
      <c r="C65" s="994"/>
      <c r="D65" s="994"/>
      <c r="E65" s="1001"/>
      <c r="F65" s="994"/>
      <c r="G65" s="994"/>
      <c r="H65" s="994"/>
      <c r="I65" s="1000"/>
      <c r="J65" s="997"/>
      <c r="K65" s="1000"/>
      <c r="L65" s="997"/>
    </row>
    <row r="66" spans="1:12">
      <c r="A66" s="880" t="s">
        <v>2431</v>
      </c>
      <c r="B66" s="994"/>
      <c r="C66" s="994"/>
      <c r="D66" s="994"/>
      <c r="E66" s="1001"/>
      <c r="F66" s="994"/>
      <c r="G66" s="994"/>
      <c r="H66" s="994"/>
      <c r="I66" s="1000"/>
      <c r="J66" s="997"/>
      <c r="K66" s="1000"/>
      <c r="L66" s="997"/>
    </row>
    <row r="67" spans="1:12">
      <c r="A67" s="880" t="s">
        <v>2361</v>
      </c>
      <c r="B67" s="994"/>
      <c r="C67" s="994"/>
      <c r="D67" s="994"/>
      <c r="E67" s="1001"/>
      <c r="F67" s="994"/>
      <c r="G67" s="994"/>
      <c r="H67" s="994"/>
      <c r="I67" s="1000"/>
      <c r="J67" s="997"/>
      <c r="K67" s="1000"/>
      <c r="L67" s="997"/>
    </row>
    <row r="68" spans="1:12">
      <c r="A68" s="880" t="s">
        <v>2362</v>
      </c>
      <c r="B68" s="994"/>
      <c r="C68" s="994"/>
      <c r="D68" s="994"/>
      <c r="E68" s="1001"/>
      <c r="F68" s="994"/>
      <c r="G68" s="994"/>
      <c r="H68" s="994"/>
      <c r="I68" s="1000"/>
      <c r="J68" s="997"/>
      <c r="K68" s="1000"/>
      <c r="L68" s="997"/>
    </row>
    <row r="69" spans="1:12">
      <c r="A69" s="1002" t="s">
        <v>2372</v>
      </c>
      <c r="B69" s="997"/>
      <c r="C69" s="997"/>
      <c r="D69" s="997"/>
      <c r="E69" s="1020"/>
      <c r="F69" s="1005"/>
      <c r="G69" s="1005"/>
      <c r="H69" s="997"/>
      <c r="I69" s="1021"/>
      <c r="J69" s="997"/>
      <c r="K69" s="1021"/>
      <c r="L69" s="997"/>
    </row>
    <row r="70" spans="1:12" ht="6" customHeight="1">
      <c r="A70" s="477"/>
      <c r="B70" s="477"/>
      <c r="C70" s="477"/>
      <c r="D70" s="477"/>
      <c r="E70" s="477"/>
      <c r="F70" s="477"/>
      <c r="G70" s="477"/>
      <c r="H70" s="477"/>
      <c r="I70" s="477"/>
      <c r="J70" s="477"/>
      <c r="K70" s="477"/>
      <c r="L70" s="477"/>
    </row>
    <row r="71" spans="1:12">
      <c r="A71" s="813" t="s">
        <v>1794</v>
      </c>
      <c r="B71" s="813"/>
      <c r="C71" s="477"/>
      <c r="D71" s="477"/>
      <c r="E71" s="477"/>
      <c r="F71" s="477"/>
      <c r="G71" s="477"/>
      <c r="H71" s="477"/>
      <c r="I71" s="477"/>
      <c r="J71" s="477"/>
      <c r="K71" s="477"/>
      <c r="L71" s="477"/>
    </row>
    <row r="72" spans="1:12">
      <c r="A72" s="880" t="s">
        <v>2356</v>
      </c>
      <c r="B72" s="994"/>
      <c r="C72" s="994"/>
      <c r="D72" s="994"/>
      <c r="E72" s="999"/>
      <c r="F72" s="994"/>
      <c r="G72" s="994"/>
      <c r="H72" s="994"/>
      <c r="I72" s="1000"/>
      <c r="J72" s="997"/>
      <c r="K72" s="1000"/>
      <c r="L72" s="997"/>
    </row>
    <row r="73" spans="1:12">
      <c r="A73" s="880" t="s">
        <v>2411</v>
      </c>
      <c r="B73" s="994"/>
      <c r="C73" s="994"/>
      <c r="D73" s="994"/>
      <c r="E73" s="999"/>
      <c r="F73" s="994"/>
      <c r="G73" s="994"/>
      <c r="H73" s="994"/>
      <c r="I73" s="1000"/>
      <c r="J73" s="997"/>
      <c r="K73" s="1000"/>
      <c r="L73" s="997"/>
    </row>
    <row r="74" spans="1:12">
      <c r="A74" s="880" t="s">
        <v>2412</v>
      </c>
      <c r="B74" s="994"/>
      <c r="C74" s="994"/>
      <c r="D74" s="994"/>
      <c r="E74" s="999"/>
      <c r="F74" s="994"/>
      <c r="G74" s="994"/>
      <c r="H74" s="994"/>
      <c r="I74" s="1000"/>
      <c r="J74" s="997"/>
      <c r="K74" s="1000"/>
      <c r="L74" s="997"/>
    </row>
    <row r="75" spans="1:12">
      <c r="A75" s="880" t="s">
        <v>2413</v>
      </c>
      <c r="B75" s="994"/>
      <c r="C75" s="994"/>
      <c r="D75" s="994"/>
      <c r="E75" s="999"/>
      <c r="F75" s="994"/>
      <c r="G75" s="994"/>
      <c r="H75" s="994"/>
      <c r="I75" s="1000"/>
      <c r="J75" s="997"/>
      <c r="K75" s="1000"/>
      <c r="L75" s="997"/>
    </row>
    <row r="76" spans="1:12">
      <c r="A76" s="880" t="s">
        <v>2359</v>
      </c>
      <c r="B76" s="994"/>
      <c r="C76" s="994"/>
      <c r="D76" s="994"/>
      <c r="E76" s="999"/>
      <c r="F76" s="994"/>
      <c r="G76" s="994"/>
      <c r="H76" s="994"/>
      <c r="I76" s="1000"/>
      <c r="J76" s="997"/>
      <c r="K76" s="1000"/>
      <c r="L76" s="997"/>
    </row>
    <row r="77" spans="1:12">
      <c r="A77" s="880" t="s">
        <v>2427</v>
      </c>
      <c r="B77" s="994"/>
      <c r="C77" s="994"/>
      <c r="D77" s="994"/>
      <c r="E77" s="1001"/>
      <c r="F77" s="994"/>
      <c r="G77" s="994"/>
      <c r="H77" s="994"/>
      <c r="I77" s="1000"/>
      <c r="J77" s="997"/>
      <c r="K77" s="1000"/>
      <c r="L77" s="997"/>
    </row>
    <row r="78" spans="1:12">
      <c r="A78" s="880" t="s">
        <v>2428</v>
      </c>
      <c r="B78" s="994"/>
      <c r="C78" s="994"/>
      <c r="D78" s="994"/>
      <c r="E78" s="1001"/>
      <c r="F78" s="994"/>
      <c r="G78" s="994"/>
      <c r="H78" s="994"/>
      <c r="I78" s="1000"/>
      <c r="J78" s="997"/>
      <c r="K78" s="1000"/>
      <c r="L78" s="997"/>
    </row>
    <row r="79" spans="1:12">
      <c r="A79" s="880" t="s">
        <v>2429</v>
      </c>
      <c r="B79" s="994"/>
      <c r="C79" s="994"/>
      <c r="D79" s="994"/>
      <c r="E79" s="1001"/>
      <c r="F79" s="994"/>
      <c r="G79" s="994"/>
      <c r="H79" s="994"/>
      <c r="I79" s="1000"/>
      <c r="J79" s="997"/>
      <c r="K79" s="1000"/>
      <c r="L79" s="997"/>
    </row>
    <row r="80" spans="1:12">
      <c r="A80" s="880" t="s">
        <v>2430</v>
      </c>
      <c r="B80" s="994"/>
      <c r="C80" s="994"/>
      <c r="D80" s="994"/>
      <c r="E80" s="1001"/>
      <c r="F80" s="994"/>
      <c r="G80" s="994"/>
      <c r="H80" s="994"/>
      <c r="I80" s="1000"/>
      <c r="J80" s="997"/>
      <c r="K80" s="1000"/>
      <c r="L80" s="997"/>
    </row>
    <row r="81" spans="1:12">
      <c r="A81" s="880" t="s">
        <v>2431</v>
      </c>
      <c r="B81" s="994"/>
      <c r="C81" s="994"/>
      <c r="D81" s="994"/>
      <c r="E81" s="1001"/>
      <c r="F81" s="994"/>
      <c r="G81" s="994"/>
      <c r="H81" s="994"/>
      <c r="I81" s="1000"/>
      <c r="J81" s="997"/>
      <c r="K81" s="1000"/>
      <c r="L81" s="997"/>
    </row>
    <row r="82" spans="1:12">
      <c r="A82" s="880" t="s">
        <v>2361</v>
      </c>
      <c r="B82" s="994"/>
      <c r="C82" s="994"/>
      <c r="D82" s="994"/>
      <c r="E82" s="1001"/>
      <c r="F82" s="994"/>
      <c r="G82" s="994"/>
      <c r="H82" s="994"/>
      <c r="I82" s="1000"/>
      <c r="J82" s="997"/>
      <c r="K82" s="1000"/>
      <c r="L82" s="997"/>
    </row>
    <row r="83" spans="1:12">
      <c r="A83" s="880" t="s">
        <v>2362</v>
      </c>
      <c r="B83" s="994"/>
      <c r="C83" s="994"/>
      <c r="D83" s="994"/>
      <c r="E83" s="1001"/>
      <c r="F83" s="994"/>
      <c r="G83" s="994"/>
      <c r="H83" s="994"/>
      <c r="I83" s="1000"/>
      <c r="J83" s="997"/>
      <c r="K83" s="1000"/>
      <c r="L83" s="997"/>
    </row>
    <row r="84" spans="1:12">
      <c r="A84" s="1002" t="s">
        <v>2372</v>
      </c>
      <c r="B84" s="997"/>
      <c r="C84" s="997"/>
      <c r="D84" s="997"/>
      <c r="E84" s="1020"/>
      <c r="F84" s="1005"/>
      <c r="G84" s="1005"/>
      <c r="H84" s="997"/>
      <c r="I84" s="1021"/>
      <c r="J84" s="997"/>
      <c r="K84" s="1021"/>
      <c r="L84" s="997"/>
    </row>
    <row r="85" spans="1:12">
      <c r="A85" s="475"/>
      <c r="B85" s="888"/>
      <c r="C85" s="888"/>
      <c r="D85" s="888"/>
      <c r="E85" s="1020"/>
      <c r="F85" s="1010"/>
      <c r="G85" s="1010"/>
      <c r="H85" s="888"/>
      <c r="I85" s="1021"/>
      <c r="J85" s="888"/>
      <c r="K85" s="1021"/>
      <c r="L85" s="888"/>
    </row>
    <row r="86" spans="1:12">
      <c r="A86" s="1011" t="s">
        <v>772</v>
      </c>
      <c r="B86" s="888"/>
      <c r="C86" s="997"/>
      <c r="D86" s="997"/>
      <c r="E86" s="1020"/>
      <c r="F86" s="1010"/>
      <c r="G86" s="1010"/>
      <c r="H86" s="888"/>
      <c r="I86" s="1021"/>
      <c r="J86" s="888"/>
      <c r="K86" s="1021"/>
      <c r="L86" s="997"/>
    </row>
    <row r="87" spans="1:12">
      <c r="A87" s="475"/>
      <c r="B87" s="888"/>
      <c r="C87" s="888"/>
      <c r="D87" s="888"/>
      <c r="E87" s="1020"/>
      <c r="F87" s="1010"/>
      <c r="G87" s="1010"/>
      <c r="H87" s="888"/>
      <c r="I87" s="1021"/>
      <c r="J87" s="888"/>
      <c r="K87" s="1021"/>
      <c r="L87" s="888"/>
    </row>
    <row r="88" spans="1:12">
      <c r="A88" s="461" t="s">
        <v>2365</v>
      </c>
      <c r="B88" s="461"/>
      <c r="C88" s="461"/>
      <c r="D88" s="477"/>
      <c r="E88" s="477"/>
      <c r="F88" s="477"/>
      <c r="G88" s="477"/>
      <c r="H88" s="1012"/>
      <c r="I88" s="477"/>
      <c r="J88" s="477"/>
      <c r="K88" s="477"/>
      <c r="L88" s="477"/>
    </row>
    <row r="89" spans="1:12">
      <c r="A89" s="375"/>
      <c r="H89" s="4"/>
    </row>
    <row r="90" spans="1:12">
      <c r="B90" s="7"/>
      <c r="C90" s="7"/>
      <c r="H90" s="4"/>
    </row>
    <row r="91" spans="1:12">
      <c r="A91" s="373"/>
      <c r="B91" s="7"/>
      <c r="C91" s="7"/>
      <c r="H91" s="4"/>
    </row>
  </sheetData>
  <sheetProtection formatColumns="0" formatRows="0"/>
  <customSheetViews>
    <customSheetView guid="{322AC775-AF01-45AA-8A10-37DBB67FD782}" showPageBreaks="1" printArea="1" view="pageBreakPreview">
      <selection activeCell="J19" sqref="J19"/>
      <rowBreaks count="1" manualBreakCount="1">
        <brk id="70" max="11" man="1"/>
      </rowBreaks>
      <pageMargins left="0" right="0" top="0" bottom="0" header="0" footer="0"/>
      <pageSetup scale="73"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A00-000000000000}"/>
    <hyperlink ref="A2:C2" location="'Schedule Listing '!A1" display="Return to Schedule Listing" xr:uid="{00000000-0004-0000-1A00-000001000000}"/>
  </hyperlinks>
  <pageMargins left="0.47244094488188981" right="0.35433070866141736" top="0.74803149606299213" bottom="0.51181102362204722" header="0.31496062992125984" footer="0.31496062992125984"/>
  <pageSetup scale="73"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70"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N90"/>
  <sheetViews>
    <sheetView showGridLines="0" zoomScaleNormal="100" zoomScaleSheetLayoutView="102" workbookViewId="0">
      <selection activeCell="N16" sqref="N16"/>
    </sheetView>
  </sheetViews>
  <sheetFormatPr defaultColWidth="9.1015625" defaultRowHeight="12.3"/>
  <cols>
    <col min="1" max="1" width="24.89453125" style="319" customWidth="1"/>
    <col min="2" max="2" width="12.5234375" style="319" customWidth="1"/>
    <col min="3" max="3" width="25.89453125" style="319" customWidth="1"/>
    <col min="4" max="5" width="11.1015625" style="319" customWidth="1"/>
    <col min="6" max="6" width="5.5234375" style="319" customWidth="1"/>
    <col min="7" max="7" width="9.41796875" style="319" customWidth="1"/>
    <col min="8" max="8" width="3" style="319" customWidth="1"/>
    <col min="9" max="9" width="12.41796875" style="319" customWidth="1"/>
    <col min="10" max="10" width="1.5234375" style="319" customWidth="1"/>
    <col min="11" max="11" width="11.1015625" style="319" customWidth="1"/>
    <col min="12" max="12" width="1.5234375" style="319" customWidth="1"/>
    <col min="13" max="13" width="9.89453125" style="319" customWidth="1"/>
    <col min="14" max="15" width="9.1015625" style="319"/>
    <col min="16" max="16" width="6.41796875" style="319" customWidth="1"/>
    <col min="17" max="256" width="9.1015625" style="319"/>
    <col min="257" max="257" width="10.41796875" style="319" bestFit="1" customWidth="1"/>
    <col min="258" max="258" width="1.41796875" style="319" customWidth="1"/>
    <col min="259" max="261" width="11.1015625" style="319" customWidth="1"/>
    <col min="262" max="262" width="1.5234375" style="319" customWidth="1"/>
    <col min="263" max="265" width="12.41796875" style="319" customWidth="1"/>
    <col min="266" max="266" width="1.5234375" style="319" customWidth="1"/>
    <col min="267" max="267" width="11.1015625" style="319" customWidth="1"/>
    <col min="268" max="268" width="1.5234375" style="319" customWidth="1"/>
    <col min="269" max="269" width="9.89453125" style="319" customWidth="1"/>
    <col min="270" max="271" width="9.1015625" style="319"/>
    <col min="272" max="272" width="6.41796875" style="319" customWidth="1"/>
    <col min="273" max="512" width="9.1015625" style="319"/>
    <col min="513" max="513" width="10.41796875" style="319" bestFit="1" customWidth="1"/>
    <col min="514" max="514" width="1.41796875" style="319" customWidth="1"/>
    <col min="515" max="517" width="11.1015625" style="319" customWidth="1"/>
    <col min="518" max="518" width="1.5234375" style="319" customWidth="1"/>
    <col min="519" max="521" width="12.41796875" style="319" customWidth="1"/>
    <col min="522" max="522" width="1.5234375" style="319" customWidth="1"/>
    <col min="523" max="523" width="11.1015625" style="319" customWidth="1"/>
    <col min="524" max="524" width="1.5234375" style="319" customWidth="1"/>
    <col min="525" max="525" width="9.89453125" style="319" customWidth="1"/>
    <col min="526" max="527" width="9.1015625" style="319"/>
    <col min="528" max="528" width="6.41796875" style="319" customWidth="1"/>
    <col min="529" max="768" width="9.1015625" style="319"/>
    <col min="769" max="769" width="10.41796875" style="319" bestFit="1" customWidth="1"/>
    <col min="770" max="770" width="1.41796875" style="319" customWidth="1"/>
    <col min="771" max="773" width="11.1015625" style="319" customWidth="1"/>
    <col min="774" max="774" width="1.5234375" style="319" customWidth="1"/>
    <col min="775" max="777" width="12.41796875" style="319" customWidth="1"/>
    <col min="778" max="778" width="1.5234375" style="319" customWidth="1"/>
    <col min="779" max="779" width="11.1015625" style="319" customWidth="1"/>
    <col min="780" max="780" width="1.5234375" style="319" customWidth="1"/>
    <col min="781" max="781" width="9.89453125" style="319" customWidth="1"/>
    <col min="782" max="783" width="9.1015625" style="319"/>
    <col min="784" max="784" width="6.41796875" style="319" customWidth="1"/>
    <col min="785" max="1024" width="9.1015625" style="319"/>
    <col min="1025" max="1025" width="10.41796875" style="319" bestFit="1" customWidth="1"/>
    <col min="1026" max="1026" width="1.41796875" style="319" customWidth="1"/>
    <col min="1027" max="1029" width="11.1015625" style="319" customWidth="1"/>
    <col min="1030" max="1030" width="1.5234375" style="319" customWidth="1"/>
    <col min="1031" max="1033" width="12.41796875" style="319" customWidth="1"/>
    <col min="1034" max="1034" width="1.5234375" style="319" customWidth="1"/>
    <col min="1035" max="1035" width="11.1015625" style="319" customWidth="1"/>
    <col min="1036" max="1036" width="1.5234375" style="319" customWidth="1"/>
    <col min="1037" max="1037" width="9.89453125" style="319" customWidth="1"/>
    <col min="1038" max="1039" width="9.1015625" style="319"/>
    <col min="1040" max="1040" width="6.41796875" style="319" customWidth="1"/>
    <col min="1041" max="1280" width="9.1015625" style="319"/>
    <col min="1281" max="1281" width="10.41796875" style="319" bestFit="1" customWidth="1"/>
    <col min="1282" max="1282" width="1.41796875" style="319" customWidth="1"/>
    <col min="1283" max="1285" width="11.1015625" style="319" customWidth="1"/>
    <col min="1286" max="1286" width="1.5234375" style="319" customWidth="1"/>
    <col min="1287" max="1289" width="12.41796875" style="319" customWidth="1"/>
    <col min="1290" max="1290" width="1.5234375" style="319" customWidth="1"/>
    <col min="1291" max="1291" width="11.1015625" style="319" customWidth="1"/>
    <col min="1292" max="1292" width="1.5234375" style="319" customWidth="1"/>
    <col min="1293" max="1293" width="9.89453125" style="319" customWidth="1"/>
    <col min="1294" max="1295" width="9.1015625" style="319"/>
    <col min="1296" max="1296" width="6.41796875" style="319" customWidth="1"/>
    <col min="1297" max="1536" width="9.1015625" style="319"/>
    <col min="1537" max="1537" width="10.41796875" style="319" bestFit="1" customWidth="1"/>
    <col min="1538" max="1538" width="1.41796875" style="319" customWidth="1"/>
    <col min="1539" max="1541" width="11.1015625" style="319" customWidth="1"/>
    <col min="1542" max="1542" width="1.5234375" style="319" customWidth="1"/>
    <col min="1543" max="1545" width="12.41796875" style="319" customWidth="1"/>
    <col min="1546" max="1546" width="1.5234375" style="319" customWidth="1"/>
    <col min="1547" max="1547" width="11.1015625" style="319" customWidth="1"/>
    <col min="1548" max="1548" width="1.5234375" style="319" customWidth="1"/>
    <col min="1549" max="1549" width="9.89453125" style="319" customWidth="1"/>
    <col min="1550" max="1551" width="9.1015625" style="319"/>
    <col min="1552" max="1552" width="6.41796875" style="319" customWidth="1"/>
    <col min="1553" max="1792" width="9.1015625" style="319"/>
    <col min="1793" max="1793" width="10.41796875" style="319" bestFit="1" customWidth="1"/>
    <col min="1794" max="1794" width="1.41796875" style="319" customWidth="1"/>
    <col min="1795" max="1797" width="11.1015625" style="319" customWidth="1"/>
    <col min="1798" max="1798" width="1.5234375" style="319" customWidth="1"/>
    <col min="1799" max="1801" width="12.41796875" style="319" customWidth="1"/>
    <col min="1802" max="1802" width="1.5234375" style="319" customWidth="1"/>
    <col min="1803" max="1803" width="11.1015625" style="319" customWidth="1"/>
    <col min="1804" max="1804" width="1.5234375" style="319" customWidth="1"/>
    <col min="1805" max="1805" width="9.89453125" style="319" customWidth="1"/>
    <col min="1806" max="1807" width="9.1015625" style="319"/>
    <col min="1808" max="1808" width="6.41796875" style="319" customWidth="1"/>
    <col min="1809" max="2048" width="9.1015625" style="319"/>
    <col min="2049" max="2049" width="10.41796875" style="319" bestFit="1" customWidth="1"/>
    <col min="2050" max="2050" width="1.41796875" style="319" customWidth="1"/>
    <col min="2051" max="2053" width="11.1015625" style="319" customWidth="1"/>
    <col min="2054" max="2054" width="1.5234375" style="319" customWidth="1"/>
    <col min="2055" max="2057" width="12.41796875" style="319" customWidth="1"/>
    <col min="2058" max="2058" width="1.5234375" style="319" customWidth="1"/>
    <col min="2059" max="2059" width="11.1015625" style="319" customWidth="1"/>
    <col min="2060" max="2060" width="1.5234375" style="319" customWidth="1"/>
    <col min="2061" max="2061" width="9.89453125" style="319" customWidth="1"/>
    <col min="2062" max="2063" width="9.1015625" style="319"/>
    <col min="2064" max="2064" width="6.41796875" style="319" customWidth="1"/>
    <col min="2065" max="2304" width="9.1015625" style="319"/>
    <col min="2305" max="2305" width="10.41796875" style="319" bestFit="1" customWidth="1"/>
    <col min="2306" max="2306" width="1.41796875" style="319" customWidth="1"/>
    <col min="2307" max="2309" width="11.1015625" style="319" customWidth="1"/>
    <col min="2310" max="2310" width="1.5234375" style="319" customWidth="1"/>
    <col min="2311" max="2313" width="12.41796875" style="319" customWidth="1"/>
    <col min="2314" max="2314" width="1.5234375" style="319" customWidth="1"/>
    <col min="2315" max="2315" width="11.1015625" style="319" customWidth="1"/>
    <col min="2316" max="2316" width="1.5234375" style="319" customWidth="1"/>
    <col min="2317" max="2317" width="9.89453125" style="319" customWidth="1"/>
    <col min="2318" max="2319" width="9.1015625" style="319"/>
    <col min="2320" max="2320" width="6.41796875" style="319" customWidth="1"/>
    <col min="2321" max="2560" width="9.1015625" style="319"/>
    <col min="2561" max="2561" width="10.41796875" style="319" bestFit="1" customWidth="1"/>
    <col min="2562" max="2562" width="1.41796875" style="319" customWidth="1"/>
    <col min="2563" max="2565" width="11.1015625" style="319" customWidth="1"/>
    <col min="2566" max="2566" width="1.5234375" style="319" customWidth="1"/>
    <col min="2567" max="2569" width="12.41796875" style="319" customWidth="1"/>
    <col min="2570" max="2570" width="1.5234375" style="319" customWidth="1"/>
    <col min="2571" max="2571" width="11.1015625" style="319" customWidth="1"/>
    <col min="2572" max="2572" width="1.5234375" style="319" customWidth="1"/>
    <col min="2573" max="2573" width="9.89453125" style="319" customWidth="1"/>
    <col min="2574" max="2575" width="9.1015625" style="319"/>
    <col min="2576" max="2576" width="6.41796875" style="319" customWidth="1"/>
    <col min="2577" max="2816" width="9.1015625" style="319"/>
    <col min="2817" max="2817" width="10.41796875" style="319" bestFit="1" customWidth="1"/>
    <col min="2818" max="2818" width="1.41796875" style="319" customWidth="1"/>
    <col min="2819" max="2821" width="11.1015625" style="319" customWidth="1"/>
    <col min="2822" max="2822" width="1.5234375" style="319" customWidth="1"/>
    <col min="2823" max="2825" width="12.41796875" style="319" customWidth="1"/>
    <col min="2826" max="2826" width="1.5234375" style="319" customWidth="1"/>
    <col min="2827" max="2827" width="11.1015625" style="319" customWidth="1"/>
    <col min="2828" max="2828" width="1.5234375" style="319" customWidth="1"/>
    <col min="2829" max="2829" width="9.89453125" style="319" customWidth="1"/>
    <col min="2830" max="2831" width="9.1015625" style="319"/>
    <col min="2832" max="2832" width="6.41796875" style="319" customWidth="1"/>
    <col min="2833" max="3072" width="9.1015625" style="319"/>
    <col min="3073" max="3073" width="10.41796875" style="319" bestFit="1" customWidth="1"/>
    <col min="3074" max="3074" width="1.41796875" style="319" customWidth="1"/>
    <col min="3075" max="3077" width="11.1015625" style="319" customWidth="1"/>
    <col min="3078" max="3078" width="1.5234375" style="319" customWidth="1"/>
    <col min="3079" max="3081" width="12.41796875" style="319" customWidth="1"/>
    <col min="3082" max="3082" width="1.5234375" style="319" customWidth="1"/>
    <col min="3083" max="3083" width="11.1015625" style="319" customWidth="1"/>
    <col min="3084" max="3084" width="1.5234375" style="319" customWidth="1"/>
    <col min="3085" max="3085" width="9.89453125" style="319" customWidth="1"/>
    <col min="3086" max="3087" width="9.1015625" style="319"/>
    <col min="3088" max="3088" width="6.41796875" style="319" customWidth="1"/>
    <col min="3089" max="3328" width="9.1015625" style="319"/>
    <col min="3329" max="3329" width="10.41796875" style="319" bestFit="1" customWidth="1"/>
    <col min="3330" max="3330" width="1.41796875" style="319" customWidth="1"/>
    <col min="3331" max="3333" width="11.1015625" style="319" customWidth="1"/>
    <col min="3334" max="3334" width="1.5234375" style="319" customWidth="1"/>
    <col min="3335" max="3337" width="12.41796875" style="319" customWidth="1"/>
    <col min="3338" max="3338" width="1.5234375" style="319" customWidth="1"/>
    <col min="3339" max="3339" width="11.1015625" style="319" customWidth="1"/>
    <col min="3340" max="3340" width="1.5234375" style="319" customWidth="1"/>
    <col min="3341" max="3341" width="9.89453125" style="319" customWidth="1"/>
    <col min="3342" max="3343" width="9.1015625" style="319"/>
    <col min="3344" max="3344" width="6.41796875" style="319" customWidth="1"/>
    <col min="3345" max="3584" width="9.1015625" style="319"/>
    <col min="3585" max="3585" width="10.41796875" style="319" bestFit="1" customWidth="1"/>
    <col min="3586" max="3586" width="1.41796875" style="319" customWidth="1"/>
    <col min="3587" max="3589" width="11.1015625" style="319" customWidth="1"/>
    <col min="3590" max="3590" width="1.5234375" style="319" customWidth="1"/>
    <col min="3591" max="3593" width="12.41796875" style="319" customWidth="1"/>
    <col min="3594" max="3594" width="1.5234375" style="319" customWidth="1"/>
    <col min="3595" max="3595" width="11.1015625" style="319" customWidth="1"/>
    <col min="3596" max="3596" width="1.5234375" style="319" customWidth="1"/>
    <col min="3597" max="3597" width="9.89453125" style="319" customWidth="1"/>
    <col min="3598" max="3599" width="9.1015625" style="319"/>
    <col min="3600" max="3600" width="6.41796875" style="319" customWidth="1"/>
    <col min="3601" max="3840" width="9.1015625" style="319"/>
    <col min="3841" max="3841" width="10.41796875" style="319" bestFit="1" customWidth="1"/>
    <col min="3842" max="3842" width="1.41796875" style="319" customWidth="1"/>
    <col min="3843" max="3845" width="11.1015625" style="319" customWidth="1"/>
    <col min="3846" max="3846" width="1.5234375" style="319" customWidth="1"/>
    <col min="3847" max="3849" width="12.41796875" style="319" customWidth="1"/>
    <col min="3850" max="3850" width="1.5234375" style="319" customWidth="1"/>
    <col min="3851" max="3851" width="11.1015625" style="319" customWidth="1"/>
    <col min="3852" max="3852" width="1.5234375" style="319" customWidth="1"/>
    <col min="3853" max="3853" width="9.89453125" style="319" customWidth="1"/>
    <col min="3854" max="3855" width="9.1015625" style="319"/>
    <col min="3856" max="3856" width="6.41796875" style="319" customWidth="1"/>
    <col min="3857" max="4096" width="9.1015625" style="319"/>
    <col min="4097" max="4097" width="10.41796875" style="319" bestFit="1" customWidth="1"/>
    <col min="4098" max="4098" width="1.41796875" style="319" customWidth="1"/>
    <col min="4099" max="4101" width="11.1015625" style="319" customWidth="1"/>
    <col min="4102" max="4102" width="1.5234375" style="319" customWidth="1"/>
    <col min="4103" max="4105" width="12.41796875" style="319" customWidth="1"/>
    <col min="4106" max="4106" width="1.5234375" style="319" customWidth="1"/>
    <col min="4107" max="4107" width="11.1015625" style="319" customWidth="1"/>
    <col min="4108" max="4108" width="1.5234375" style="319" customWidth="1"/>
    <col min="4109" max="4109" width="9.89453125" style="319" customWidth="1"/>
    <col min="4110" max="4111" width="9.1015625" style="319"/>
    <col min="4112" max="4112" width="6.41796875" style="319" customWidth="1"/>
    <col min="4113" max="4352" width="9.1015625" style="319"/>
    <col min="4353" max="4353" width="10.41796875" style="319" bestFit="1" customWidth="1"/>
    <col min="4354" max="4354" width="1.41796875" style="319" customWidth="1"/>
    <col min="4355" max="4357" width="11.1015625" style="319" customWidth="1"/>
    <col min="4358" max="4358" width="1.5234375" style="319" customWidth="1"/>
    <col min="4359" max="4361" width="12.41796875" style="319" customWidth="1"/>
    <col min="4362" max="4362" width="1.5234375" style="319" customWidth="1"/>
    <col min="4363" max="4363" width="11.1015625" style="319" customWidth="1"/>
    <col min="4364" max="4364" width="1.5234375" style="319" customWidth="1"/>
    <col min="4365" max="4365" width="9.89453125" style="319" customWidth="1"/>
    <col min="4366" max="4367" width="9.1015625" style="319"/>
    <col min="4368" max="4368" width="6.41796875" style="319" customWidth="1"/>
    <col min="4369" max="4608" width="9.1015625" style="319"/>
    <col min="4609" max="4609" width="10.41796875" style="319" bestFit="1" customWidth="1"/>
    <col min="4610" max="4610" width="1.41796875" style="319" customWidth="1"/>
    <col min="4611" max="4613" width="11.1015625" style="319" customWidth="1"/>
    <col min="4614" max="4614" width="1.5234375" style="319" customWidth="1"/>
    <col min="4615" max="4617" width="12.41796875" style="319" customWidth="1"/>
    <col min="4618" max="4618" width="1.5234375" style="319" customWidth="1"/>
    <col min="4619" max="4619" width="11.1015625" style="319" customWidth="1"/>
    <col min="4620" max="4620" width="1.5234375" style="319" customWidth="1"/>
    <col min="4621" max="4621" width="9.89453125" style="319" customWidth="1"/>
    <col min="4622" max="4623" width="9.1015625" style="319"/>
    <col min="4624" max="4624" width="6.41796875" style="319" customWidth="1"/>
    <col min="4625" max="4864" width="9.1015625" style="319"/>
    <col min="4865" max="4865" width="10.41796875" style="319" bestFit="1" customWidth="1"/>
    <col min="4866" max="4866" width="1.41796875" style="319" customWidth="1"/>
    <col min="4867" max="4869" width="11.1015625" style="319" customWidth="1"/>
    <col min="4870" max="4870" width="1.5234375" style="319" customWidth="1"/>
    <col min="4871" max="4873" width="12.41796875" style="319" customWidth="1"/>
    <col min="4874" max="4874" width="1.5234375" style="319" customWidth="1"/>
    <col min="4875" max="4875" width="11.1015625" style="319" customWidth="1"/>
    <col min="4876" max="4876" width="1.5234375" style="319" customWidth="1"/>
    <col min="4877" max="4877" width="9.89453125" style="319" customWidth="1"/>
    <col min="4878" max="4879" width="9.1015625" style="319"/>
    <col min="4880" max="4880" width="6.41796875" style="319" customWidth="1"/>
    <col min="4881" max="5120" width="9.1015625" style="319"/>
    <col min="5121" max="5121" width="10.41796875" style="319" bestFit="1" customWidth="1"/>
    <col min="5122" max="5122" width="1.41796875" style="319" customWidth="1"/>
    <col min="5123" max="5125" width="11.1015625" style="319" customWidth="1"/>
    <col min="5126" max="5126" width="1.5234375" style="319" customWidth="1"/>
    <col min="5127" max="5129" width="12.41796875" style="319" customWidth="1"/>
    <col min="5130" max="5130" width="1.5234375" style="319" customWidth="1"/>
    <col min="5131" max="5131" width="11.1015625" style="319" customWidth="1"/>
    <col min="5132" max="5132" width="1.5234375" style="319" customWidth="1"/>
    <col min="5133" max="5133" width="9.89453125" style="319" customWidth="1"/>
    <col min="5134" max="5135" width="9.1015625" style="319"/>
    <col min="5136" max="5136" width="6.41796875" style="319" customWidth="1"/>
    <col min="5137" max="5376" width="9.1015625" style="319"/>
    <col min="5377" max="5377" width="10.41796875" style="319" bestFit="1" customWidth="1"/>
    <col min="5378" max="5378" width="1.41796875" style="319" customWidth="1"/>
    <col min="5379" max="5381" width="11.1015625" style="319" customWidth="1"/>
    <col min="5382" max="5382" width="1.5234375" style="319" customWidth="1"/>
    <col min="5383" max="5385" width="12.41796875" style="319" customWidth="1"/>
    <col min="5386" max="5386" width="1.5234375" style="319" customWidth="1"/>
    <col min="5387" max="5387" width="11.1015625" style="319" customWidth="1"/>
    <col min="5388" max="5388" width="1.5234375" style="319" customWidth="1"/>
    <col min="5389" max="5389" width="9.89453125" style="319" customWidth="1"/>
    <col min="5390" max="5391" width="9.1015625" style="319"/>
    <col min="5392" max="5392" width="6.41796875" style="319" customWidth="1"/>
    <col min="5393" max="5632" width="9.1015625" style="319"/>
    <col min="5633" max="5633" width="10.41796875" style="319" bestFit="1" customWidth="1"/>
    <col min="5634" max="5634" width="1.41796875" style="319" customWidth="1"/>
    <col min="5635" max="5637" width="11.1015625" style="319" customWidth="1"/>
    <col min="5638" max="5638" width="1.5234375" style="319" customWidth="1"/>
    <col min="5639" max="5641" width="12.41796875" style="319" customWidth="1"/>
    <col min="5642" max="5642" width="1.5234375" style="319" customWidth="1"/>
    <col min="5643" max="5643" width="11.1015625" style="319" customWidth="1"/>
    <col min="5644" max="5644" width="1.5234375" style="319" customWidth="1"/>
    <col min="5645" max="5645" width="9.89453125" style="319" customWidth="1"/>
    <col min="5646" max="5647" width="9.1015625" style="319"/>
    <col min="5648" max="5648" width="6.41796875" style="319" customWidth="1"/>
    <col min="5649" max="5888" width="9.1015625" style="319"/>
    <col min="5889" max="5889" width="10.41796875" style="319" bestFit="1" customWidth="1"/>
    <col min="5890" max="5890" width="1.41796875" style="319" customWidth="1"/>
    <col min="5891" max="5893" width="11.1015625" style="319" customWidth="1"/>
    <col min="5894" max="5894" width="1.5234375" style="319" customWidth="1"/>
    <col min="5895" max="5897" width="12.41796875" style="319" customWidth="1"/>
    <col min="5898" max="5898" width="1.5234375" style="319" customWidth="1"/>
    <col min="5899" max="5899" width="11.1015625" style="319" customWidth="1"/>
    <col min="5900" max="5900" width="1.5234375" style="319" customWidth="1"/>
    <col min="5901" max="5901" width="9.89453125" style="319" customWidth="1"/>
    <col min="5902" max="5903" width="9.1015625" style="319"/>
    <col min="5904" max="5904" width="6.41796875" style="319" customWidth="1"/>
    <col min="5905" max="6144" width="9.1015625" style="319"/>
    <col min="6145" max="6145" width="10.41796875" style="319" bestFit="1" customWidth="1"/>
    <col min="6146" max="6146" width="1.41796875" style="319" customWidth="1"/>
    <col min="6147" max="6149" width="11.1015625" style="319" customWidth="1"/>
    <col min="6150" max="6150" width="1.5234375" style="319" customWidth="1"/>
    <col min="6151" max="6153" width="12.41796875" style="319" customWidth="1"/>
    <col min="6154" max="6154" width="1.5234375" style="319" customWidth="1"/>
    <col min="6155" max="6155" width="11.1015625" style="319" customWidth="1"/>
    <col min="6156" max="6156" width="1.5234375" style="319" customWidth="1"/>
    <col min="6157" max="6157" width="9.89453125" style="319" customWidth="1"/>
    <col min="6158" max="6159" width="9.1015625" style="319"/>
    <col min="6160" max="6160" width="6.41796875" style="319" customWidth="1"/>
    <col min="6161" max="6400" width="9.1015625" style="319"/>
    <col min="6401" max="6401" width="10.41796875" style="319" bestFit="1" customWidth="1"/>
    <col min="6402" max="6402" width="1.41796875" style="319" customWidth="1"/>
    <col min="6403" max="6405" width="11.1015625" style="319" customWidth="1"/>
    <col min="6406" max="6406" width="1.5234375" style="319" customWidth="1"/>
    <col min="6407" max="6409" width="12.41796875" style="319" customWidth="1"/>
    <col min="6410" max="6410" width="1.5234375" style="319" customWidth="1"/>
    <col min="6411" max="6411" width="11.1015625" style="319" customWidth="1"/>
    <col min="6412" max="6412" width="1.5234375" style="319" customWidth="1"/>
    <col min="6413" max="6413" width="9.89453125" style="319" customWidth="1"/>
    <col min="6414" max="6415" width="9.1015625" style="319"/>
    <col min="6416" max="6416" width="6.41796875" style="319" customWidth="1"/>
    <col min="6417" max="6656" width="9.1015625" style="319"/>
    <col min="6657" max="6657" width="10.41796875" style="319" bestFit="1" customWidth="1"/>
    <col min="6658" max="6658" width="1.41796875" style="319" customWidth="1"/>
    <col min="6659" max="6661" width="11.1015625" style="319" customWidth="1"/>
    <col min="6662" max="6662" width="1.5234375" style="319" customWidth="1"/>
    <col min="6663" max="6665" width="12.41796875" style="319" customWidth="1"/>
    <col min="6666" max="6666" width="1.5234375" style="319" customWidth="1"/>
    <col min="6667" max="6667" width="11.1015625" style="319" customWidth="1"/>
    <col min="6668" max="6668" width="1.5234375" style="319" customWidth="1"/>
    <col min="6669" max="6669" width="9.89453125" style="319" customWidth="1"/>
    <col min="6670" max="6671" width="9.1015625" style="319"/>
    <col min="6672" max="6672" width="6.41796875" style="319" customWidth="1"/>
    <col min="6673" max="6912" width="9.1015625" style="319"/>
    <col min="6913" max="6913" width="10.41796875" style="319" bestFit="1" customWidth="1"/>
    <col min="6914" max="6914" width="1.41796875" style="319" customWidth="1"/>
    <col min="6915" max="6917" width="11.1015625" style="319" customWidth="1"/>
    <col min="6918" max="6918" width="1.5234375" style="319" customWidth="1"/>
    <col min="6919" max="6921" width="12.41796875" style="319" customWidth="1"/>
    <col min="6922" max="6922" width="1.5234375" style="319" customWidth="1"/>
    <col min="6923" max="6923" width="11.1015625" style="319" customWidth="1"/>
    <col min="6924" max="6924" width="1.5234375" style="319" customWidth="1"/>
    <col min="6925" max="6925" width="9.89453125" style="319" customWidth="1"/>
    <col min="6926" max="6927" width="9.1015625" style="319"/>
    <col min="6928" max="6928" width="6.41796875" style="319" customWidth="1"/>
    <col min="6929" max="7168" width="9.1015625" style="319"/>
    <col min="7169" max="7169" width="10.41796875" style="319" bestFit="1" customWidth="1"/>
    <col min="7170" max="7170" width="1.41796875" style="319" customWidth="1"/>
    <col min="7171" max="7173" width="11.1015625" style="319" customWidth="1"/>
    <col min="7174" max="7174" width="1.5234375" style="319" customWidth="1"/>
    <col min="7175" max="7177" width="12.41796875" style="319" customWidth="1"/>
    <col min="7178" max="7178" width="1.5234375" style="319" customWidth="1"/>
    <col min="7179" max="7179" width="11.1015625" style="319" customWidth="1"/>
    <col min="7180" max="7180" width="1.5234375" style="319" customWidth="1"/>
    <col min="7181" max="7181" width="9.89453125" style="319" customWidth="1"/>
    <col min="7182" max="7183" width="9.1015625" style="319"/>
    <col min="7184" max="7184" width="6.41796875" style="319" customWidth="1"/>
    <col min="7185" max="7424" width="9.1015625" style="319"/>
    <col min="7425" max="7425" width="10.41796875" style="319" bestFit="1" customWidth="1"/>
    <col min="7426" max="7426" width="1.41796875" style="319" customWidth="1"/>
    <col min="7427" max="7429" width="11.1015625" style="319" customWidth="1"/>
    <col min="7430" max="7430" width="1.5234375" style="319" customWidth="1"/>
    <col min="7431" max="7433" width="12.41796875" style="319" customWidth="1"/>
    <col min="7434" max="7434" width="1.5234375" style="319" customWidth="1"/>
    <col min="7435" max="7435" width="11.1015625" style="319" customWidth="1"/>
    <col min="7436" max="7436" width="1.5234375" style="319" customWidth="1"/>
    <col min="7437" max="7437" width="9.89453125" style="319" customWidth="1"/>
    <col min="7438" max="7439" width="9.1015625" style="319"/>
    <col min="7440" max="7440" width="6.41796875" style="319" customWidth="1"/>
    <col min="7441" max="7680" width="9.1015625" style="319"/>
    <col min="7681" max="7681" width="10.41796875" style="319" bestFit="1" customWidth="1"/>
    <col min="7682" max="7682" width="1.41796875" style="319" customWidth="1"/>
    <col min="7683" max="7685" width="11.1015625" style="319" customWidth="1"/>
    <col min="7686" max="7686" width="1.5234375" style="319" customWidth="1"/>
    <col min="7687" max="7689" width="12.41796875" style="319" customWidth="1"/>
    <col min="7690" max="7690" width="1.5234375" style="319" customWidth="1"/>
    <col min="7691" max="7691" width="11.1015625" style="319" customWidth="1"/>
    <col min="7692" max="7692" width="1.5234375" style="319" customWidth="1"/>
    <col min="7693" max="7693" width="9.89453125" style="319" customWidth="1"/>
    <col min="7694" max="7695" width="9.1015625" style="319"/>
    <col min="7696" max="7696" width="6.41796875" style="319" customWidth="1"/>
    <col min="7697" max="7936" width="9.1015625" style="319"/>
    <col min="7937" max="7937" width="10.41796875" style="319" bestFit="1" customWidth="1"/>
    <col min="7938" max="7938" width="1.41796875" style="319" customWidth="1"/>
    <col min="7939" max="7941" width="11.1015625" style="319" customWidth="1"/>
    <col min="7942" max="7942" width="1.5234375" style="319" customWidth="1"/>
    <col min="7943" max="7945" width="12.41796875" style="319" customWidth="1"/>
    <col min="7946" max="7946" width="1.5234375" style="319" customWidth="1"/>
    <col min="7947" max="7947" width="11.1015625" style="319" customWidth="1"/>
    <col min="7948" max="7948" width="1.5234375" style="319" customWidth="1"/>
    <col min="7949" max="7949" width="9.89453125" style="319" customWidth="1"/>
    <col min="7950" max="7951" width="9.1015625" style="319"/>
    <col min="7952" max="7952" width="6.41796875" style="319" customWidth="1"/>
    <col min="7953" max="8192" width="9.1015625" style="319"/>
    <col min="8193" max="8193" width="10.41796875" style="319" bestFit="1" customWidth="1"/>
    <col min="8194" max="8194" width="1.41796875" style="319" customWidth="1"/>
    <col min="8195" max="8197" width="11.1015625" style="319" customWidth="1"/>
    <col min="8198" max="8198" width="1.5234375" style="319" customWidth="1"/>
    <col min="8199" max="8201" width="12.41796875" style="319" customWidth="1"/>
    <col min="8202" max="8202" width="1.5234375" style="319" customWidth="1"/>
    <col min="8203" max="8203" width="11.1015625" style="319" customWidth="1"/>
    <col min="8204" max="8204" width="1.5234375" style="319" customWidth="1"/>
    <col min="8205" max="8205" width="9.89453125" style="319" customWidth="1"/>
    <col min="8206" max="8207" width="9.1015625" style="319"/>
    <col min="8208" max="8208" width="6.41796875" style="319" customWidth="1"/>
    <col min="8209" max="8448" width="9.1015625" style="319"/>
    <col min="8449" max="8449" width="10.41796875" style="319" bestFit="1" customWidth="1"/>
    <col min="8450" max="8450" width="1.41796875" style="319" customWidth="1"/>
    <col min="8451" max="8453" width="11.1015625" style="319" customWidth="1"/>
    <col min="8454" max="8454" width="1.5234375" style="319" customWidth="1"/>
    <col min="8455" max="8457" width="12.41796875" style="319" customWidth="1"/>
    <col min="8458" max="8458" width="1.5234375" style="319" customWidth="1"/>
    <col min="8459" max="8459" width="11.1015625" style="319" customWidth="1"/>
    <col min="8460" max="8460" width="1.5234375" style="319" customWidth="1"/>
    <col min="8461" max="8461" width="9.89453125" style="319" customWidth="1"/>
    <col min="8462" max="8463" width="9.1015625" style="319"/>
    <col min="8464" max="8464" width="6.41796875" style="319" customWidth="1"/>
    <col min="8465" max="8704" width="9.1015625" style="319"/>
    <col min="8705" max="8705" width="10.41796875" style="319" bestFit="1" customWidth="1"/>
    <col min="8706" max="8706" width="1.41796875" style="319" customWidth="1"/>
    <col min="8707" max="8709" width="11.1015625" style="319" customWidth="1"/>
    <col min="8710" max="8710" width="1.5234375" style="319" customWidth="1"/>
    <col min="8711" max="8713" width="12.41796875" style="319" customWidth="1"/>
    <col min="8714" max="8714" width="1.5234375" style="319" customWidth="1"/>
    <col min="8715" max="8715" width="11.1015625" style="319" customWidth="1"/>
    <col min="8716" max="8716" width="1.5234375" style="319" customWidth="1"/>
    <col min="8717" max="8717" width="9.89453125" style="319" customWidth="1"/>
    <col min="8718" max="8719" width="9.1015625" style="319"/>
    <col min="8720" max="8720" width="6.41796875" style="319" customWidth="1"/>
    <col min="8721" max="8960" width="9.1015625" style="319"/>
    <col min="8961" max="8961" width="10.41796875" style="319" bestFit="1" customWidth="1"/>
    <col min="8962" max="8962" width="1.41796875" style="319" customWidth="1"/>
    <col min="8963" max="8965" width="11.1015625" style="319" customWidth="1"/>
    <col min="8966" max="8966" width="1.5234375" style="319" customWidth="1"/>
    <col min="8967" max="8969" width="12.41796875" style="319" customWidth="1"/>
    <col min="8970" max="8970" width="1.5234375" style="319" customWidth="1"/>
    <col min="8971" max="8971" width="11.1015625" style="319" customWidth="1"/>
    <col min="8972" max="8972" width="1.5234375" style="319" customWidth="1"/>
    <col min="8973" max="8973" width="9.89453125" style="319" customWidth="1"/>
    <col min="8974" max="8975" width="9.1015625" style="319"/>
    <col min="8976" max="8976" width="6.41796875" style="319" customWidth="1"/>
    <col min="8977" max="9216" width="9.1015625" style="319"/>
    <col min="9217" max="9217" width="10.41796875" style="319" bestFit="1" customWidth="1"/>
    <col min="9218" max="9218" width="1.41796875" style="319" customWidth="1"/>
    <col min="9219" max="9221" width="11.1015625" style="319" customWidth="1"/>
    <col min="9222" max="9222" width="1.5234375" style="319" customWidth="1"/>
    <col min="9223" max="9225" width="12.41796875" style="319" customWidth="1"/>
    <col min="9226" max="9226" width="1.5234375" style="319" customWidth="1"/>
    <col min="9227" max="9227" width="11.1015625" style="319" customWidth="1"/>
    <col min="9228" max="9228" width="1.5234375" style="319" customWidth="1"/>
    <col min="9229" max="9229" width="9.89453125" style="319" customWidth="1"/>
    <col min="9230" max="9231" width="9.1015625" style="319"/>
    <col min="9232" max="9232" width="6.41796875" style="319" customWidth="1"/>
    <col min="9233" max="9472" width="9.1015625" style="319"/>
    <col min="9473" max="9473" width="10.41796875" style="319" bestFit="1" customWidth="1"/>
    <col min="9474" max="9474" width="1.41796875" style="319" customWidth="1"/>
    <col min="9475" max="9477" width="11.1015625" style="319" customWidth="1"/>
    <col min="9478" max="9478" width="1.5234375" style="319" customWidth="1"/>
    <col min="9479" max="9481" width="12.41796875" style="319" customWidth="1"/>
    <col min="9482" max="9482" width="1.5234375" style="319" customWidth="1"/>
    <col min="9483" max="9483" width="11.1015625" style="319" customWidth="1"/>
    <col min="9484" max="9484" width="1.5234375" style="319" customWidth="1"/>
    <col min="9485" max="9485" width="9.89453125" style="319" customWidth="1"/>
    <col min="9486" max="9487" width="9.1015625" style="319"/>
    <col min="9488" max="9488" width="6.41796875" style="319" customWidth="1"/>
    <col min="9489" max="9728" width="9.1015625" style="319"/>
    <col min="9729" max="9729" width="10.41796875" style="319" bestFit="1" customWidth="1"/>
    <col min="9730" max="9730" width="1.41796875" style="319" customWidth="1"/>
    <col min="9731" max="9733" width="11.1015625" style="319" customWidth="1"/>
    <col min="9734" max="9734" width="1.5234375" style="319" customWidth="1"/>
    <col min="9735" max="9737" width="12.41796875" style="319" customWidth="1"/>
    <col min="9738" max="9738" width="1.5234375" style="319" customWidth="1"/>
    <col min="9739" max="9739" width="11.1015625" style="319" customWidth="1"/>
    <col min="9740" max="9740" width="1.5234375" style="319" customWidth="1"/>
    <col min="9741" max="9741" width="9.89453125" style="319" customWidth="1"/>
    <col min="9742" max="9743" width="9.1015625" style="319"/>
    <col min="9744" max="9744" width="6.41796875" style="319" customWidth="1"/>
    <col min="9745" max="9984" width="9.1015625" style="319"/>
    <col min="9985" max="9985" width="10.41796875" style="319" bestFit="1" customWidth="1"/>
    <col min="9986" max="9986" width="1.41796875" style="319" customWidth="1"/>
    <col min="9987" max="9989" width="11.1015625" style="319" customWidth="1"/>
    <col min="9990" max="9990" width="1.5234375" style="319" customWidth="1"/>
    <col min="9991" max="9993" width="12.41796875" style="319" customWidth="1"/>
    <col min="9994" max="9994" width="1.5234375" style="319" customWidth="1"/>
    <col min="9995" max="9995" width="11.1015625" style="319" customWidth="1"/>
    <col min="9996" max="9996" width="1.5234375" style="319" customWidth="1"/>
    <col min="9997" max="9997" width="9.89453125" style="319" customWidth="1"/>
    <col min="9998" max="9999" width="9.1015625" style="319"/>
    <col min="10000" max="10000" width="6.41796875" style="319" customWidth="1"/>
    <col min="10001" max="10240" width="9.1015625" style="319"/>
    <col min="10241" max="10241" width="10.41796875" style="319" bestFit="1" customWidth="1"/>
    <col min="10242" max="10242" width="1.41796875" style="319" customWidth="1"/>
    <col min="10243" max="10245" width="11.1015625" style="319" customWidth="1"/>
    <col min="10246" max="10246" width="1.5234375" style="319" customWidth="1"/>
    <col min="10247" max="10249" width="12.41796875" style="319" customWidth="1"/>
    <col min="10250" max="10250" width="1.5234375" style="319" customWidth="1"/>
    <col min="10251" max="10251" width="11.1015625" style="319" customWidth="1"/>
    <col min="10252" max="10252" width="1.5234375" style="319" customWidth="1"/>
    <col min="10253" max="10253" width="9.89453125" style="319" customWidth="1"/>
    <col min="10254" max="10255" width="9.1015625" style="319"/>
    <col min="10256" max="10256" width="6.41796875" style="319" customWidth="1"/>
    <col min="10257" max="10496" width="9.1015625" style="319"/>
    <col min="10497" max="10497" width="10.41796875" style="319" bestFit="1" customWidth="1"/>
    <col min="10498" max="10498" width="1.41796875" style="319" customWidth="1"/>
    <col min="10499" max="10501" width="11.1015625" style="319" customWidth="1"/>
    <col min="10502" max="10502" width="1.5234375" style="319" customWidth="1"/>
    <col min="10503" max="10505" width="12.41796875" style="319" customWidth="1"/>
    <col min="10506" max="10506" width="1.5234375" style="319" customWidth="1"/>
    <col min="10507" max="10507" width="11.1015625" style="319" customWidth="1"/>
    <col min="10508" max="10508" width="1.5234375" style="319" customWidth="1"/>
    <col min="10509" max="10509" width="9.89453125" style="319" customWidth="1"/>
    <col min="10510" max="10511" width="9.1015625" style="319"/>
    <col min="10512" max="10512" width="6.41796875" style="319" customWidth="1"/>
    <col min="10513" max="10752" width="9.1015625" style="319"/>
    <col min="10753" max="10753" width="10.41796875" style="319" bestFit="1" customWidth="1"/>
    <col min="10754" max="10754" width="1.41796875" style="319" customWidth="1"/>
    <col min="10755" max="10757" width="11.1015625" style="319" customWidth="1"/>
    <col min="10758" max="10758" width="1.5234375" style="319" customWidth="1"/>
    <col min="10759" max="10761" width="12.41796875" style="319" customWidth="1"/>
    <col min="10762" max="10762" width="1.5234375" style="319" customWidth="1"/>
    <col min="10763" max="10763" width="11.1015625" style="319" customWidth="1"/>
    <col min="10764" max="10764" width="1.5234375" style="319" customWidth="1"/>
    <col min="10765" max="10765" width="9.89453125" style="319" customWidth="1"/>
    <col min="10766" max="10767" width="9.1015625" style="319"/>
    <col min="10768" max="10768" width="6.41796875" style="319" customWidth="1"/>
    <col min="10769" max="11008" width="9.1015625" style="319"/>
    <col min="11009" max="11009" width="10.41796875" style="319" bestFit="1" customWidth="1"/>
    <col min="11010" max="11010" width="1.41796875" style="319" customWidth="1"/>
    <col min="11011" max="11013" width="11.1015625" style="319" customWidth="1"/>
    <col min="11014" max="11014" width="1.5234375" style="319" customWidth="1"/>
    <col min="11015" max="11017" width="12.41796875" style="319" customWidth="1"/>
    <col min="11018" max="11018" width="1.5234375" style="319" customWidth="1"/>
    <col min="11019" max="11019" width="11.1015625" style="319" customWidth="1"/>
    <col min="11020" max="11020" width="1.5234375" style="319" customWidth="1"/>
    <col min="11021" max="11021" width="9.89453125" style="319" customWidth="1"/>
    <col min="11022" max="11023" width="9.1015625" style="319"/>
    <col min="11024" max="11024" width="6.41796875" style="319" customWidth="1"/>
    <col min="11025" max="11264" width="9.1015625" style="319"/>
    <col min="11265" max="11265" width="10.41796875" style="319" bestFit="1" customWidth="1"/>
    <col min="11266" max="11266" width="1.41796875" style="319" customWidth="1"/>
    <col min="11267" max="11269" width="11.1015625" style="319" customWidth="1"/>
    <col min="11270" max="11270" width="1.5234375" style="319" customWidth="1"/>
    <col min="11271" max="11273" width="12.41796875" style="319" customWidth="1"/>
    <col min="11274" max="11274" width="1.5234375" style="319" customWidth="1"/>
    <col min="11275" max="11275" width="11.1015625" style="319" customWidth="1"/>
    <col min="11276" max="11276" width="1.5234375" style="319" customWidth="1"/>
    <col min="11277" max="11277" width="9.89453125" style="319" customWidth="1"/>
    <col min="11278" max="11279" width="9.1015625" style="319"/>
    <col min="11280" max="11280" width="6.41796875" style="319" customWidth="1"/>
    <col min="11281" max="11520" width="9.1015625" style="319"/>
    <col min="11521" max="11521" width="10.41796875" style="319" bestFit="1" customWidth="1"/>
    <col min="11522" max="11522" width="1.41796875" style="319" customWidth="1"/>
    <col min="11523" max="11525" width="11.1015625" style="319" customWidth="1"/>
    <col min="11526" max="11526" width="1.5234375" style="319" customWidth="1"/>
    <col min="11527" max="11529" width="12.41796875" style="319" customWidth="1"/>
    <col min="11530" max="11530" width="1.5234375" style="319" customWidth="1"/>
    <col min="11531" max="11531" width="11.1015625" style="319" customWidth="1"/>
    <col min="11532" max="11532" width="1.5234375" style="319" customWidth="1"/>
    <col min="11533" max="11533" width="9.89453125" style="319" customWidth="1"/>
    <col min="11534" max="11535" width="9.1015625" style="319"/>
    <col min="11536" max="11536" width="6.41796875" style="319" customWidth="1"/>
    <col min="11537" max="11776" width="9.1015625" style="319"/>
    <col min="11777" max="11777" width="10.41796875" style="319" bestFit="1" customWidth="1"/>
    <col min="11778" max="11778" width="1.41796875" style="319" customWidth="1"/>
    <col min="11779" max="11781" width="11.1015625" style="319" customWidth="1"/>
    <col min="11782" max="11782" width="1.5234375" style="319" customWidth="1"/>
    <col min="11783" max="11785" width="12.41796875" style="319" customWidth="1"/>
    <col min="11786" max="11786" width="1.5234375" style="319" customWidth="1"/>
    <col min="11787" max="11787" width="11.1015625" style="319" customWidth="1"/>
    <col min="11788" max="11788" width="1.5234375" style="319" customWidth="1"/>
    <col min="11789" max="11789" width="9.89453125" style="319" customWidth="1"/>
    <col min="11790" max="11791" width="9.1015625" style="319"/>
    <col min="11792" max="11792" width="6.41796875" style="319" customWidth="1"/>
    <col min="11793" max="12032" width="9.1015625" style="319"/>
    <col min="12033" max="12033" width="10.41796875" style="319" bestFit="1" customWidth="1"/>
    <col min="12034" max="12034" width="1.41796875" style="319" customWidth="1"/>
    <col min="12035" max="12037" width="11.1015625" style="319" customWidth="1"/>
    <col min="12038" max="12038" width="1.5234375" style="319" customWidth="1"/>
    <col min="12039" max="12041" width="12.41796875" style="319" customWidth="1"/>
    <col min="12042" max="12042" width="1.5234375" style="319" customWidth="1"/>
    <col min="12043" max="12043" width="11.1015625" style="319" customWidth="1"/>
    <col min="12044" max="12044" width="1.5234375" style="319" customWidth="1"/>
    <col min="12045" max="12045" width="9.89453125" style="319" customWidth="1"/>
    <col min="12046" max="12047" width="9.1015625" style="319"/>
    <col min="12048" max="12048" width="6.41796875" style="319" customWidth="1"/>
    <col min="12049" max="12288" width="9.1015625" style="319"/>
    <col min="12289" max="12289" width="10.41796875" style="319" bestFit="1" customWidth="1"/>
    <col min="12290" max="12290" width="1.41796875" style="319" customWidth="1"/>
    <col min="12291" max="12293" width="11.1015625" style="319" customWidth="1"/>
    <col min="12294" max="12294" width="1.5234375" style="319" customWidth="1"/>
    <col min="12295" max="12297" width="12.41796875" style="319" customWidth="1"/>
    <col min="12298" max="12298" width="1.5234375" style="319" customWidth="1"/>
    <col min="12299" max="12299" width="11.1015625" style="319" customWidth="1"/>
    <col min="12300" max="12300" width="1.5234375" style="319" customWidth="1"/>
    <col min="12301" max="12301" width="9.89453125" style="319" customWidth="1"/>
    <col min="12302" max="12303" width="9.1015625" style="319"/>
    <col min="12304" max="12304" width="6.41796875" style="319" customWidth="1"/>
    <col min="12305" max="12544" width="9.1015625" style="319"/>
    <col min="12545" max="12545" width="10.41796875" style="319" bestFit="1" customWidth="1"/>
    <col min="12546" max="12546" width="1.41796875" style="319" customWidth="1"/>
    <col min="12547" max="12549" width="11.1015625" style="319" customWidth="1"/>
    <col min="12550" max="12550" width="1.5234375" style="319" customWidth="1"/>
    <col min="12551" max="12553" width="12.41796875" style="319" customWidth="1"/>
    <col min="12554" max="12554" width="1.5234375" style="319" customWidth="1"/>
    <col min="12555" max="12555" width="11.1015625" style="319" customWidth="1"/>
    <col min="12556" max="12556" width="1.5234375" style="319" customWidth="1"/>
    <col min="12557" max="12557" width="9.89453125" style="319" customWidth="1"/>
    <col min="12558" max="12559" width="9.1015625" style="319"/>
    <col min="12560" max="12560" width="6.41796875" style="319" customWidth="1"/>
    <col min="12561" max="12800" width="9.1015625" style="319"/>
    <col min="12801" max="12801" width="10.41796875" style="319" bestFit="1" customWidth="1"/>
    <col min="12802" max="12802" width="1.41796875" style="319" customWidth="1"/>
    <col min="12803" max="12805" width="11.1015625" style="319" customWidth="1"/>
    <col min="12806" max="12806" width="1.5234375" style="319" customWidth="1"/>
    <col min="12807" max="12809" width="12.41796875" style="319" customWidth="1"/>
    <col min="12810" max="12810" width="1.5234375" style="319" customWidth="1"/>
    <col min="12811" max="12811" width="11.1015625" style="319" customWidth="1"/>
    <col min="12812" max="12812" width="1.5234375" style="319" customWidth="1"/>
    <col min="12813" max="12813" width="9.89453125" style="319" customWidth="1"/>
    <col min="12814" max="12815" width="9.1015625" style="319"/>
    <col min="12816" max="12816" width="6.41796875" style="319" customWidth="1"/>
    <col min="12817" max="13056" width="9.1015625" style="319"/>
    <col min="13057" max="13057" width="10.41796875" style="319" bestFit="1" customWidth="1"/>
    <col min="13058" max="13058" width="1.41796875" style="319" customWidth="1"/>
    <col min="13059" max="13061" width="11.1015625" style="319" customWidth="1"/>
    <col min="13062" max="13062" width="1.5234375" style="319" customWidth="1"/>
    <col min="13063" max="13065" width="12.41796875" style="319" customWidth="1"/>
    <col min="13066" max="13066" width="1.5234375" style="319" customWidth="1"/>
    <col min="13067" max="13067" width="11.1015625" style="319" customWidth="1"/>
    <col min="13068" max="13068" width="1.5234375" style="319" customWidth="1"/>
    <col min="13069" max="13069" width="9.89453125" style="319" customWidth="1"/>
    <col min="13070" max="13071" width="9.1015625" style="319"/>
    <col min="13072" max="13072" width="6.41796875" style="319" customWidth="1"/>
    <col min="13073" max="13312" width="9.1015625" style="319"/>
    <col min="13313" max="13313" width="10.41796875" style="319" bestFit="1" customWidth="1"/>
    <col min="13314" max="13314" width="1.41796875" style="319" customWidth="1"/>
    <col min="13315" max="13317" width="11.1015625" style="319" customWidth="1"/>
    <col min="13318" max="13318" width="1.5234375" style="319" customWidth="1"/>
    <col min="13319" max="13321" width="12.41796875" style="319" customWidth="1"/>
    <col min="13322" max="13322" width="1.5234375" style="319" customWidth="1"/>
    <col min="13323" max="13323" width="11.1015625" style="319" customWidth="1"/>
    <col min="13324" max="13324" width="1.5234375" style="319" customWidth="1"/>
    <col min="13325" max="13325" width="9.89453125" style="319" customWidth="1"/>
    <col min="13326" max="13327" width="9.1015625" style="319"/>
    <col min="13328" max="13328" width="6.41796875" style="319" customWidth="1"/>
    <col min="13329" max="13568" width="9.1015625" style="319"/>
    <col min="13569" max="13569" width="10.41796875" style="319" bestFit="1" customWidth="1"/>
    <col min="13570" max="13570" width="1.41796875" style="319" customWidth="1"/>
    <col min="13571" max="13573" width="11.1015625" style="319" customWidth="1"/>
    <col min="13574" max="13574" width="1.5234375" style="319" customWidth="1"/>
    <col min="13575" max="13577" width="12.41796875" style="319" customWidth="1"/>
    <col min="13578" max="13578" width="1.5234375" style="319" customWidth="1"/>
    <col min="13579" max="13579" width="11.1015625" style="319" customWidth="1"/>
    <col min="13580" max="13580" width="1.5234375" style="319" customWidth="1"/>
    <col min="13581" max="13581" width="9.89453125" style="319" customWidth="1"/>
    <col min="13582" max="13583" width="9.1015625" style="319"/>
    <col min="13584" max="13584" width="6.41796875" style="319" customWidth="1"/>
    <col min="13585" max="13824" width="9.1015625" style="319"/>
    <col min="13825" max="13825" width="10.41796875" style="319" bestFit="1" customWidth="1"/>
    <col min="13826" max="13826" width="1.41796875" style="319" customWidth="1"/>
    <col min="13827" max="13829" width="11.1015625" style="319" customWidth="1"/>
    <col min="13830" max="13830" width="1.5234375" style="319" customWidth="1"/>
    <col min="13831" max="13833" width="12.41796875" style="319" customWidth="1"/>
    <col min="13834" max="13834" width="1.5234375" style="319" customWidth="1"/>
    <col min="13835" max="13835" width="11.1015625" style="319" customWidth="1"/>
    <col min="13836" max="13836" width="1.5234375" style="319" customWidth="1"/>
    <col min="13837" max="13837" width="9.89453125" style="319" customWidth="1"/>
    <col min="13838" max="13839" width="9.1015625" style="319"/>
    <col min="13840" max="13840" width="6.41796875" style="319" customWidth="1"/>
    <col min="13841" max="14080" width="9.1015625" style="319"/>
    <col min="14081" max="14081" width="10.41796875" style="319" bestFit="1" customWidth="1"/>
    <col min="14082" max="14082" width="1.41796875" style="319" customWidth="1"/>
    <col min="14083" max="14085" width="11.1015625" style="319" customWidth="1"/>
    <col min="14086" max="14086" width="1.5234375" style="319" customWidth="1"/>
    <col min="14087" max="14089" width="12.41796875" style="319" customWidth="1"/>
    <col min="14090" max="14090" width="1.5234375" style="319" customWidth="1"/>
    <col min="14091" max="14091" width="11.1015625" style="319" customWidth="1"/>
    <col min="14092" max="14092" width="1.5234375" style="319" customWidth="1"/>
    <col min="14093" max="14093" width="9.89453125" style="319" customWidth="1"/>
    <col min="14094" max="14095" width="9.1015625" style="319"/>
    <col min="14096" max="14096" width="6.41796875" style="319" customWidth="1"/>
    <col min="14097" max="14336" width="9.1015625" style="319"/>
    <col min="14337" max="14337" width="10.41796875" style="319" bestFit="1" customWidth="1"/>
    <col min="14338" max="14338" width="1.41796875" style="319" customWidth="1"/>
    <col min="14339" max="14341" width="11.1015625" style="319" customWidth="1"/>
    <col min="14342" max="14342" width="1.5234375" style="319" customWidth="1"/>
    <col min="14343" max="14345" width="12.41796875" style="319" customWidth="1"/>
    <col min="14346" max="14346" width="1.5234375" style="319" customWidth="1"/>
    <col min="14347" max="14347" width="11.1015625" style="319" customWidth="1"/>
    <col min="14348" max="14348" width="1.5234375" style="319" customWidth="1"/>
    <col min="14349" max="14349" width="9.89453125" style="319" customWidth="1"/>
    <col min="14350" max="14351" width="9.1015625" style="319"/>
    <col min="14352" max="14352" width="6.41796875" style="319" customWidth="1"/>
    <col min="14353" max="14592" width="9.1015625" style="319"/>
    <col min="14593" max="14593" width="10.41796875" style="319" bestFit="1" customWidth="1"/>
    <col min="14594" max="14594" width="1.41796875" style="319" customWidth="1"/>
    <col min="14595" max="14597" width="11.1015625" style="319" customWidth="1"/>
    <col min="14598" max="14598" width="1.5234375" style="319" customWidth="1"/>
    <col min="14599" max="14601" width="12.41796875" style="319" customWidth="1"/>
    <col min="14602" max="14602" width="1.5234375" style="319" customWidth="1"/>
    <col min="14603" max="14603" width="11.1015625" style="319" customWidth="1"/>
    <col min="14604" max="14604" width="1.5234375" style="319" customWidth="1"/>
    <col min="14605" max="14605" width="9.89453125" style="319" customWidth="1"/>
    <col min="14606" max="14607" width="9.1015625" style="319"/>
    <col min="14608" max="14608" width="6.41796875" style="319" customWidth="1"/>
    <col min="14609" max="14848" width="9.1015625" style="319"/>
    <col min="14849" max="14849" width="10.41796875" style="319" bestFit="1" customWidth="1"/>
    <col min="14850" max="14850" width="1.41796875" style="319" customWidth="1"/>
    <col min="14851" max="14853" width="11.1015625" style="319" customWidth="1"/>
    <col min="14854" max="14854" width="1.5234375" style="319" customWidth="1"/>
    <col min="14855" max="14857" width="12.41796875" style="319" customWidth="1"/>
    <col min="14858" max="14858" width="1.5234375" style="319" customWidth="1"/>
    <col min="14859" max="14859" width="11.1015625" style="319" customWidth="1"/>
    <col min="14860" max="14860" width="1.5234375" style="319" customWidth="1"/>
    <col min="14861" max="14861" width="9.89453125" style="319" customWidth="1"/>
    <col min="14862" max="14863" width="9.1015625" style="319"/>
    <col min="14864" max="14864" width="6.41796875" style="319" customWidth="1"/>
    <col min="14865" max="15104" width="9.1015625" style="319"/>
    <col min="15105" max="15105" width="10.41796875" style="319" bestFit="1" customWidth="1"/>
    <col min="15106" max="15106" width="1.41796875" style="319" customWidth="1"/>
    <col min="15107" max="15109" width="11.1015625" style="319" customWidth="1"/>
    <col min="15110" max="15110" width="1.5234375" style="319" customWidth="1"/>
    <col min="15111" max="15113" width="12.41796875" style="319" customWidth="1"/>
    <col min="15114" max="15114" width="1.5234375" style="319" customWidth="1"/>
    <col min="15115" max="15115" width="11.1015625" style="319" customWidth="1"/>
    <col min="15116" max="15116" width="1.5234375" style="319" customWidth="1"/>
    <col min="15117" max="15117" width="9.89453125" style="319" customWidth="1"/>
    <col min="15118" max="15119" width="9.1015625" style="319"/>
    <col min="15120" max="15120" width="6.41796875" style="319" customWidth="1"/>
    <col min="15121" max="15360" width="9.1015625" style="319"/>
    <col min="15361" max="15361" width="10.41796875" style="319" bestFit="1" customWidth="1"/>
    <col min="15362" max="15362" width="1.41796875" style="319" customWidth="1"/>
    <col min="15363" max="15365" width="11.1015625" style="319" customWidth="1"/>
    <col min="15366" max="15366" width="1.5234375" style="319" customWidth="1"/>
    <col min="15367" max="15369" width="12.41796875" style="319" customWidth="1"/>
    <col min="15370" max="15370" width="1.5234375" style="319" customWidth="1"/>
    <col min="15371" max="15371" width="11.1015625" style="319" customWidth="1"/>
    <col min="15372" max="15372" width="1.5234375" style="319" customWidth="1"/>
    <col min="15373" max="15373" width="9.89453125" style="319" customWidth="1"/>
    <col min="15374" max="15375" width="9.1015625" style="319"/>
    <col min="15376" max="15376" width="6.41796875" style="319" customWidth="1"/>
    <col min="15377" max="15616" width="9.1015625" style="319"/>
    <col min="15617" max="15617" width="10.41796875" style="319" bestFit="1" customWidth="1"/>
    <col min="15618" max="15618" width="1.41796875" style="319" customWidth="1"/>
    <col min="15619" max="15621" width="11.1015625" style="319" customWidth="1"/>
    <col min="15622" max="15622" width="1.5234375" style="319" customWidth="1"/>
    <col min="15623" max="15625" width="12.41796875" style="319" customWidth="1"/>
    <col min="15626" max="15626" width="1.5234375" style="319" customWidth="1"/>
    <col min="15627" max="15627" width="11.1015625" style="319" customWidth="1"/>
    <col min="15628" max="15628" width="1.5234375" style="319" customWidth="1"/>
    <col min="15629" max="15629" width="9.89453125" style="319" customWidth="1"/>
    <col min="15630" max="15631" width="9.1015625" style="319"/>
    <col min="15632" max="15632" width="6.41796875" style="319" customWidth="1"/>
    <col min="15633" max="15872" width="9.1015625" style="319"/>
    <col min="15873" max="15873" width="10.41796875" style="319" bestFit="1" customWidth="1"/>
    <col min="15874" max="15874" width="1.41796875" style="319" customWidth="1"/>
    <col min="15875" max="15877" width="11.1015625" style="319" customWidth="1"/>
    <col min="15878" max="15878" width="1.5234375" style="319" customWidth="1"/>
    <col min="15879" max="15881" width="12.41796875" style="319" customWidth="1"/>
    <col min="15882" max="15882" width="1.5234375" style="319" customWidth="1"/>
    <col min="15883" max="15883" width="11.1015625" style="319" customWidth="1"/>
    <col min="15884" max="15884" width="1.5234375" style="319" customWidth="1"/>
    <col min="15885" max="15885" width="9.89453125" style="319" customWidth="1"/>
    <col min="15886" max="15887" width="9.1015625" style="319"/>
    <col min="15888" max="15888" width="6.41796875" style="319" customWidth="1"/>
    <col min="15889" max="16128" width="9.1015625" style="319"/>
    <col min="16129" max="16129" width="10.41796875" style="319" bestFit="1" customWidth="1"/>
    <col min="16130" max="16130" width="1.41796875" style="319" customWidth="1"/>
    <col min="16131" max="16133" width="11.1015625" style="319" customWidth="1"/>
    <col min="16134" max="16134" width="1.5234375" style="319" customWidth="1"/>
    <col min="16135" max="16137" width="12.41796875" style="319" customWidth="1"/>
    <col min="16138" max="16138" width="1.5234375" style="319" customWidth="1"/>
    <col min="16139" max="16139" width="11.1015625" style="319" customWidth="1"/>
    <col min="16140" max="16140" width="1.5234375" style="319" customWidth="1"/>
    <col min="16141" max="16141" width="9.89453125" style="319" customWidth="1"/>
    <col min="16142" max="16143" width="9.1015625" style="319"/>
    <col min="16144" max="16144" width="6.41796875" style="319" customWidth="1"/>
    <col min="16145" max="16384" width="9.1015625" style="319"/>
  </cols>
  <sheetData>
    <row r="1" spans="1:13" ht="15">
      <c r="A1" s="729" t="s">
        <v>2432</v>
      </c>
      <c r="B1" s="445"/>
      <c r="C1" s="445"/>
      <c r="D1" s="445"/>
      <c r="E1" s="499"/>
      <c r="F1" s="499"/>
      <c r="G1" s="499"/>
      <c r="H1" s="499"/>
      <c r="M1" s="500">
        <v>12</v>
      </c>
    </row>
    <row r="2" spans="1:13" ht="15">
      <c r="A2" s="1536" t="s">
        <v>137</v>
      </c>
      <c r="B2" s="1537"/>
      <c r="C2" s="1538"/>
      <c r="D2" s="733"/>
      <c r="E2" s="379"/>
      <c r="F2" s="499"/>
      <c r="G2" s="499"/>
      <c r="H2" s="499"/>
    </row>
    <row r="3" spans="1:13" ht="15">
      <c r="A3" s="525" t="s">
        <v>2433</v>
      </c>
      <c r="B3" s="525"/>
      <c r="C3" s="525"/>
      <c r="D3" s="729"/>
      <c r="E3" s="813"/>
      <c r="F3" s="813"/>
      <c r="G3" s="813"/>
      <c r="H3" s="499"/>
    </row>
    <row r="4" spans="1:13" ht="15" customHeight="1">
      <c r="A4" s="1022"/>
      <c r="B4" s="748"/>
      <c r="C4" s="748"/>
      <c r="D4" s="1023"/>
      <c r="E4" s="756"/>
      <c r="F4" s="756"/>
      <c r="G4" s="756"/>
      <c r="H4" s="544"/>
    </row>
    <row r="5" spans="1:13" ht="12.75" customHeight="1">
      <c r="A5" s="748"/>
      <c r="B5" s="748"/>
      <c r="C5" s="748"/>
      <c r="D5" s="1023"/>
      <c r="E5" s="756"/>
      <c r="F5" s="756"/>
      <c r="G5" s="756"/>
      <c r="H5" s="544"/>
    </row>
    <row r="6" spans="1:13" s="318" customFormat="1" ht="12.6" customHeight="1">
      <c r="A6" s="887" t="s">
        <v>2434</v>
      </c>
      <c r="B6" s="764"/>
      <c r="C6" s="764"/>
      <c r="D6" s="478"/>
      <c r="E6" s="1024"/>
      <c r="F6" s="1025"/>
      <c r="G6" s="1024"/>
    </row>
    <row r="7" spans="1:13" ht="37.5" customHeight="1">
      <c r="A7" s="1026"/>
      <c r="B7" s="1027" t="s">
        <v>2435</v>
      </c>
      <c r="C7" s="1027" t="s">
        <v>2436</v>
      </c>
      <c r="D7" s="1028" t="s">
        <v>2437</v>
      </c>
      <c r="E7" s="1028" t="s">
        <v>2438</v>
      </c>
      <c r="F7" s="1027" t="s">
        <v>2344</v>
      </c>
      <c r="G7" s="1027" t="s">
        <v>274</v>
      </c>
      <c r="H7" s="433"/>
      <c r="I7" s="503"/>
      <c r="J7" s="504"/>
      <c r="K7" s="505"/>
      <c r="L7" s="504"/>
      <c r="M7" s="432"/>
    </row>
    <row r="8" spans="1:13">
      <c r="A8" s="883"/>
      <c r="B8" s="1029"/>
      <c r="C8" s="1029"/>
      <c r="D8" s="1030"/>
      <c r="E8" s="1029" t="s">
        <v>282</v>
      </c>
      <c r="F8" s="1029" t="s">
        <v>283</v>
      </c>
      <c r="G8" s="1029" t="s">
        <v>2439</v>
      </c>
      <c r="H8" s="433"/>
      <c r="I8" s="503"/>
      <c r="J8" s="504"/>
      <c r="K8" s="505"/>
      <c r="L8" s="504"/>
      <c r="M8" s="432"/>
    </row>
    <row r="9" spans="1:13">
      <c r="A9" s="1615" t="s">
        <v>2440</v>
      </c>
      <c r="B9" s="1029" t="s">
        <v>572</v>
      </c>
      <c r="C9" s="1031"/>
      <c r="D9" s="1032">
        <v>13985</v>
      </c>
      <c r="E9" s="1033" t="s">
        <v>2441</v>
      </c>
      <c r="F9" s="1034">
        <v>0</v>
      </c>
      <c r="G9" s="1031"/>
      <c r="H9" s="433"/>
      <c r="I9" s="503"/>
      <c r="J9" s="504"/>
      <c r="K9" s="505"/>
      <c r="L9" s="504"/>
      <c r="M9" s="432"/>
    </row>
    <row r="10" spans="1:13">
      <c r="A10" s="1616"/>
      <c r="B10" s="1029" t="s">
        <v>2442</v>
      </c>
      <c r="C10" s="1032">
        <v>13983</v>
      </c>
      <c r="D10" s="1032">
        <v>13987</v>
      </c>
      <c r="E10" s="1033" t="s">
        <v>2443</v>
      </c>
      <c r="F10" s="1034">
        <v>0</v>
      </c>
      <c r="G10" s="1031"/>
      <c r="H10" s="433"/>
      <c r="I10" s="503"/>
      <c r="J10" s="504"/>
      <c r="K10" s="505"/>
      <c r="L10" s="504"/>
      <c r="M10" s="432"/>
    </row>
    <row r="11" spans="1:13">
      <c r="A11" s="1617"/>
      <c r="B11" s="1029" t="s">
        <v>316</v>
      </c>
      <c r="C11" s="1031"/>
      <c r="D11" s="1032">
        <v>13989</v>
      </c>
      <c r="E11" s="1035">
        <v>13990</v>
      </c>
      <c r="F11" s="1034">
        <v>0</v>
      </c>
      <c r="G11" s="1031"/>
      <c r="H11" s="433"/>
      <c r="I11" s="503"/>
      <c r="J11" s="504"/>
      <c r="K11" s="505"/>
      <c r="L11" s="504"/>
      <c r="M11" s="432"/>
    </row>
    <row r="12" spans="1:13">
      <c r="A12" s="1615" t="s">
        <v>2444</v>
      </c>
      <c r="B12" s="1029" t="s">
        <v>572</v>
      </c>
      <c r="C12" s="1031"/>
      <c r="D12" s="1032">
        <v>13991</v>
      </c>
      <c r="E12" s="1033" t="s">
        <v>2445</v>
      </c>
      <c r="F12" s="1034">
        <v>0.2</v>
      </c>
      <c r="G12" s="1036" t="s">
        <v>2446</v>
      </c>
      <c r="H12" s="433"/>
      <c r="I12" s="503"/>
      <c r="J12" s="504"/>
      <c r="K12" s="505"/>
      <c r="L12" s="504"/>
      <c r="M12" s="432"/>
    </row>
    <row r="13" spans="1:13">
      <c r="A13" s="1616"/>
      <c r="B13" s="1029" t="s">
        <v>2442</v>
      </c>
      <c r="C13" s="1032" t="s">
        <v>2447</v>
      </c>
      <c r="D13" s="1032">
        <v>13994</v>
      </c>
      <c r="E13" s="1033" t="s">
        <v>2448</v>
      </c>
      <c r="F13" s="1034">
        <v>0.2</v>
      </c>
      <c r="G13" s="1036" t="s">
        <v>2449</v>
      </c>
      <c r="H13" s="433"/>
      <c r="I13" s="503"/>
      <c r="J13" s="504"/>
      <c r="K13" s="505"/>
      <c r="L13" s="504"/>
      <c r="M13" s="432"/>
    </row>
    <row r="14" spans="1:13">
      <c r="A14" s="1617"/>
      <c r="B14" s="1029" t="s">
        <v>316</v>
      </c>
      <c r="C14" s="1031"/>
      <c r="D14" s="1032">
        <v>13997</v>
      </c>
      <c r="E14" s="1033" t="s">
        <v>2450</v>
      </c>
      <c r="F14" s="1034">
        <v>0.2</v>
      </c>
      <c r="G14" s="1036" t="s">
        <v>2451</v>
      </c>
      <c r="H14" s="433"/>
      <c r="I14" s="503"/>
      <c r="J14" s="504"/>
      <c r="K14" s="505"/>
      <c r="L14" s="504"/>
      <c r="M14" s="432"/>
    </row>
    <row r="15" spans="1:13">
      <c r="A15" s="1618" t="s">
        <v>2452</v>
      </c>
      <c r="B15" s="1029" t="s">
        <v>572</v>
      </c>
      <c r="C15" s="1031"/>
      <c r="D15" s="1037">
        <v>14000</v>
      </c>
      <c r="E15" s="1037">
        <v>14001</v>
      </c>
      <c r="F15" s="1034">
        <v>1</v>
      </c>
      <c r="G15" s="1037">
        <v>14002</v>
      </c>
      <c r="H15" s="433"/>
      <c r="I15" s="503"/>
      <c r="J15" s="504"/>
      <c r="K15" s="505"/>
      <c r="L15" s="504"/>
      <c r="M15" s="432"/>
    </row>
    <row r="16" spans="1:13">
      <c r="A16" s="1619"/>
      <c r="B16" s="1029" t="s">
        <v>2442</v>
      </c>
      <c r="C16" s="1037">
        <v>14003</v>
      </c>
      <c r="D16" s="1037">
        <v>14004</v>
      </c>
      <c r="E16" s="1037">
        <v>14005</v>
      </c>
      <c r="F16" s="1034">
        <v>1</v>
      </c>
      <c r="G16" s="1037">
        <v>14006</v>
      </c>
      <c r="H16" s="433"/>
      <c r="I16" s="503"/>
      <c r="J16" s="504"/>
      <c r="K16" s="505"/>
      <c r="L16" s="504"/>
      <c r="M16" s="432"/>
    </row>
    <row r="17" spans="1:13">
      <c r="A17" s="1619"/>
      <c r="B17" s="1029" t="s">
        <v>316</v>
      </c>
      <c r="C17" s="1031"/>
      <c r="D17" s="1037">
        <v>14007</v>
      </c>
      <c r="E17" s="1037">
        <v>14008</v>
      </c>
      <c r="F17" s="1034">
        <v>1</v>
      </c>
      <c r="G17" s="1037">
        <v>14009</v>
      </c>
      <c r="H17" s="433"/>
      <c r="I17" s="503"/>
      <c r="J17" s="504"/>
      <c r="K17" s="505"/>
      <c r="L17" s="504"/>
      <c r="M17" s="432"/>
    </row>
    <row r="18" spans="1:13">
      <c r="A18" s="1619" t="s">
        <v>2453</v>
      </c>
      <c r="B18" s="1029" t="s">
        <v>572</v>
      </c>
      <c r="C18" s="1031"/>
      <c r="D18" s="1037">
        <v>14010</v>
      </c>
      <c r="E18" s="1037">
        <v>14011</v>
      </c>
      <c r="F18" s="1034">
        <v>2.5</v>
      </c>
      <c r="G18" s="1037">
        <v>14012</v>
      </c>
      <c r="H18" s="433"/>
      <c r="I18" s="503"/>
      <c r="J18" s="504"/>
      <c r="K18" s="505"/>
      <c r="L18" s="504"/>
      <c r="M18" s="432"/>
    </row>
    <row r="19" spans="1:13">
      <c r="A19" s="1619"/>
      <c r="B19" s="1029" t="s">
        <v>2442</v>
      </c>
      <c r="C19" s="1037">
        <v>14013</v>
      </c>
      <c r="D19" s="1037">
        <v>14014</v>
      </c>
      <c r="E19" s="1037">
        <v>14015</v>
      </c>
      <c r="F19" s="1034">
        <v>2.5</v>
      </c>
      <c r="G19" s="1037">
        <v>14016</v>
      </c>
      <c r="H19" s="433"/>
      <c r="I19" s="503"/>
      <c r="J19" s="504"/>
      <c r="K19" s="505"/>
      <c r="L19" s="504"/>
      <c r="M19" s="432"/>
    </row>
    <row r="20" spans="1:13">
      <c r="A20" s="1619"/>
      <c r="B20" s="1029" t="s">
        <v>316</v>
      </c>
      <c r="C20" s="1031"/>
      <c r="D20" s="1037">
        <v>14017</v>
      </c>
      <c r="E20" s="1037">
        <v>14018</v>
      </c>
      <c r="F20" s="1034">
        <v>2.5</v>
      </c>
      <c r="G20" s="1037">
        <v>14019</v>
      </c>
      <c r="H20" s="433"/>
      <c r="I20" s="503"/>
      <c r="J20" s="504"/>
      <c r="K20" s="505"/>
      <c r="L20" s="504"/>
      <c r="M20" s="432"/>
    </row>
    <row r="21" spans="1:13">
      <c r="A21" s="1619" t="s">
        <v>2454</v>
      </c>
      <c r="B21" s="1029" t="s">
        <v>572</v>
      </c>
      <c r="C21" s="1031"/>
      <c r="D21" s="1037">
        <v>14020</v>
      </c>
      <c r="E21" s="1037">
        <v>14021</v>
      </c>
      <c r="F21" s="1034">
        <v>4</v>
      </c>
      <c r="G21" s="1037">
        <v>14022</v>
      </c>
      <c r="H21" s="433"/>
      <c r="I21" s="503"/>
      <c r="J21" s="504"/>
      <c r="K21" s="505"/>
      <c r="L21" s="504"/>
      <c r="M21" s="432"/>
    </row>
    <row r="22" spans="1:13">
      <c r="A22" s="1619"/>
      <c r="B22" s="1029" t="s">
        <v>2442</v>
      </c>
      <c r="C22" s="1037">
        <v>14023</v>
      </c>
      <c r="D22" s="1037">
        <v>14024</v>
      </c>
      <c r="E22" s="1037">
        <v>14025</v>
      </c>
      <c r="F22" s="1034">
        <v>4</v>
      </c>
      <c r="G22" s="1037">
        <v>14026</v>
      </c>
      <c r="H22" s="433"/>
      <c r="I22" s="503"/>
      <c r="J22" s="504"/>
      <c r="K22" s="505"/>
      <c r="L22" s="504"/>
      <c r="M22" s="432"/>
    </row>
    <row r="23" spans="1:13">
      <c r="A23" s="1619"/>
      <c r="B23" s="1029" t="s">
        <v>316</v>
      </c>
      <c r="C23" s="1031"/>
      <c r="D23" s="1037">
        <v>14027</v>
      </c>
      <c r="E23" s="1037">
        <v>14028</v>
      </c>
      <c r="F23" s="1034">
        <v>4</v>
      </c>
      <c r="G23" s="1037">
        <v>14029</v>
      </c>
      <c r="H23" s="433"/>
      <c r="I23" s="503"/>
      <c r="J23" s="504"/>
      <c r="K23" s="505"/>
      <c r="L23" s="504"/>
      <c r="M23" s="432"/>
    </row>
    <row r="24" spans="1:13">
      <c r="A24" s="1621" t="s">
        <v>280</v>
      </c>
      <c r="B24" s="1029" t="s">
        <v>572</v>
      </c>
      <c r="C24" s="1031"/>
      <c r="D24" s="1037">
        <v>14030</v>
      </c>
      <c r="E24" s="1037">
        <v>14031</v>
      </c>
      <c r="F24" s="1038"/>
      <c r="G24" s="1037">
        <v>14032</v>
      </c>
      <c r="H24" s="433"/>
      <c r="I24" s="503"/>
      <c r="J24" s="504"/>
      <c r="K24" s="505"/>
      <c r="L24" s="504"/>
      <c r="M24" s="432"/>
    </row>
    <row r="25" spans="1:13">
      <c r="A25" s="1621"/>
      <c r="B25" s="1029" t="s">
        <v>2442</v>
      </c>
      <c r="C25" s="1037">
        <v>14033</v>
      </c>
      <c r="D25" s="1037">
        <v>14034</v>
      </c>
      <c r="E25" s="1037">
        <v>14035</v>
      </c>
      <c r="F25" s="1038"/>
      <c r="G25" s="1037">
        <v>14036</v>
      </c>
      <c r="H25" s="433"/>
      <c r="I25" s="503"/>
      <c r="J25" s="504"/>
      <c r="K25" s="505"/>
      <c r="L25" s="504"/>
      <c r="M25" s="432"/>
    </row>
    <row r="26" spans="1:13">
      <c r="A26" s="1621"/>
      <c r="B26" s="1029" t="s">
        <v>316</v>
      </c>
      <c r="C26" s="1031"/>
      <c r="D26" s="1037">
        <v>14037</v>
      </c>
      <c r="E26" s="1037">
        <v>14038</v>
      </c>
      <c r="F26" s="1038"/>
      <c r="G26" s="1037">
        <v>14039</v>
      </c>
      <c r="H26" s="433"/>
      <c r="I26" s="503"/>
      <c r="J26" s="504"/>
      <c r="K26" s="505"/>
      <c r="L26" s="504"/>
      <c r="M26" s="432"/>
    </row>
    <row r="27" spans="1:13">
      <c r="A27" s="887"/>
      <c r="B27" s="478"/>
      <c r="C27" s="478"/>
      <c r="D27" s="889"/>
      <c r="E27" s="889"/>
      <c r="F27" s="453"/>
      <c r="G27" s="1010"/>
      <c r="H27" s="433"/>
      <c r="I27" s="503"/>
      <c r="J27" s="504"/>
      <c r="K27" s="505"/>
      <c r="L27" s="504"/>
      <c r="M27" s="432"/>
    </row>
    <row r="28" spans="1:13">
      <c r="A28" s="887" t="s">
        <v>2455</v>
      </c>
      <c r="B28" s="478"/>
      <c r="C28" s="453"/>
      <c r="D28" s="453"/>
      <c r="E28" s="453"/>
      <c r="F28" s="453"/>
      <c r="G28" s="1010"/>
      <c r="H28" s="433"/>
      <c r="I28" s="503"/>
      <c r="J28" s="504"/>
      <c r="K28" s="505"/>
      <c r="L28" s="504"/>
      <c r="M28" s="432"/>
    </row>
    <row r="29" spans="1:13">
      <c r="A29" s="1039" t="s">
        <v>200</v>
      </c>
      <c r="B29" s="1029" t="s">
        <v>572</v>
      </c>
      <c r="C29" s="1031"/>
      <c r="D29" s="1037">
        <v>14040</v>
      </c>
      <c r="E29" s="1037">
        <v>14041</v>
      </c>
      <c r="F29" s="1034">
        <v>1.5</v>
      </c>
      <c r="G29" s="1037">
        <v>14042</v>
      </c>
      <c r="H29" s="433"/>
      <c r="I29" s="503"/>
      <c r="J29" s="504"/>
      <c r="K29" s="505"/>
      <c r="L29" s="504"/>
      <c r="M29" s="432"/>
    </row>
    <row r="30" spans="1:13">
      <c r="A30" s="1039"/>
      <c r="B30" s="1029" t="s">
        <v>2442</v>
      </c>
      <c r="C30" s="1037">
        <v>14043</v>
      </c>
      <c r="D30" s="1037">
        <v>14044</v>
      </c>
      <c r="E30" s="1037">
        <v>14045</v>
      </c>
      <c r="F30" s="1034">
        <v>1.5</v>
      </c>
      <c r="G30" s="1037">
        <v>14046</v>
      </c>
      <c r="H30" s="433"/>
      <c r="I30" s="503"/>
      <c r="J30" s="504"/>
      <c r="K30" s="505"/>
      <c r="L30" s="504"/>
      <c r="M30" s="432"/>
    </row>
    <row r="31" spans="1:13">
      <c r="A31" s="1039"/>
      <c r="B31" s="1029" t="s">
        <v>316</v>
      </c>
      <c r="C31" s="1031"/>
      <c r="D31" s="1037">
        <v>14047</v>
      </c>
      <c r="E31" s="1037">
        <v>14048</v>
      </c>
      <c r="F31" s="1034">
        <v>1.5</v>
      </c>
      <c r="G31" s="1037">
        <v>14049</v>
      </c>
      <c r="H31" s="433"/>
      <c r="I31" s="503"/>
      <c r="J31" s="504"/>
      <c r="K31" s="505"/>
      <c r="L31" s="504"/>
      <c r="M31" s="432"/>
    </row>
    <row r="32" spans="1:13">
      <c r="A32" s="887"/>
      <c r="B32" s="478"/>
      <c r="C32" s="478"/>
      <c r="D32" s="889"/>
      <c r="E32" s="889"/>
      <c r="F32" s="1040"/>
      <c r="G32" s="1010"/>
      <c r="H32" s="433"/>
      <c r="I32" s="503"/>
      <c r="J32" s="504"/>
      <c r="K32" s="505"/>
      <c r="L32" s="504"/>
      <c r="M32" s="432"/>
    </row>
    <row r="33" spans="1:13">
      <c r="A33" s="887" t="s">
        <v>2456</v>
      </c>
      <c r="B33" s="478"/>
      <c r="C33" s="478"/>
      <c r="D33" s="889"/>
      <c r="E33" s="889"/>
      <c r="F33" s="453"/>
      <c r="G33" s="1010"/>
      <c r="H33" s="433"/>
      <c r="I33" s="503"/>
      <c r="J33" s="504"/>
      <c r="K33" s="505"/>
      <c r="L33" s="504"/>
      <c r="M33" s="432"/>
    </row>
    <row r="34" spans="1:13">
      <c r="A34" s="1039"/>
      <c r="B34" s="1029" t="s">
        <v>572</v>
      </c>
      <c r="C34" s="1031"/>
      <c r="D34" s="1037">
        <v>14050</v>
      </c>
      <c r="E34" s="1037">
        <v>14051</v>
      </c>
      <c r="F34" s="1034">
        <v>1.5</v>
      </c>
      <c r="G34" s="1037">
        <v>14052</v>
      </c>
      <c r="H34" s="433"/>
      <c r="I34" s="503"/>
      <c r="J34" s="504"/>
      <c r="K34" s="505"/>
      <c r="L34" s="504"/>
      <c r="M34" s="432"/>
    </row>
    <row r="35" spans="1:13">
      <c r="A35" s="1039"/>
      <c r="B35" s="1029" t="s">
        <v>2442</v>
      </c>
      <c r="C35" s="1041">
        <v>14075</v>
      </c>
      <c r="D35" s="1037">
        <v>14053</v>
      </c>
      <c r="E35" s="1037">
        <v>14054</v>
      </c>
      <c r="F35" s="1034">
        <v>1.5</v>
      </c>
      <c r="G35" s="1037">
        <v>14055</v>
      </c>
      <c r="H35" s="433"/>
      <c r="I35" s="503"/>
      <c r="J35" s="504"/>
      <c r="K35" s="505"/>
      <c r="L35" s="504"/>
      <c r="M35" s="432"/>
    </row>
    <row r="36" spans="1:13">
      <c r="A36" s="1039"/>
      <c r="B36" s="1029" t="s">
        <v>316</v>
      </c>
      <c r="C36" s="1031"/>
      <c r="D36" s="1037">
        <v>14056</v>
      </c>
      <c r="E36" s="1037">
        <v>14057</v>
      </c>
      <c r="F36" s="1034">
        <v>1.5</v>
      </c>
      <c r="G36" s="1037">
        <v>14058</v>
      </c>
      <c r="H36" s="433"/>
      <c r="I36" s="503"/>
      <c r="J36" s="504"/>
      <c r="K36" s="505"/>
      <c r="L36" s="504"/>
      <c r="M36" s="432"/>
    </row>
    <row r="37" spans="1:13">
      <c r="A37" s="632"/>
      <c r="B37" s="317"/>
      <c r="C37" s="317"/>
      <c r="D37" s="633"/>
      <c r="E37" s="633"/>
      <c r="F37" s="503"/>
      <c r="G37" s="433"/>
      <c r="H37" s="433"/>
      <c r="I37" s="503"/>
      <c r="J37" s="504"/>
      <c r="K37" s="505"/>
      <c r="L37" s="504"/>
      <c r="M37" s="432"/>
    </row>
    <row r="38" spans="1:13">
      <c r="A38" s="887" t="s">
        <v>2457</v>
      </c>
      <c r="B38" s="478"/>
      <c r="C38" s="478"/>
      <c r="D38" s="889"/>
      <c r="E38" s="889"/>
      <c r="F38" s="1001"/>
      <c r="G38" s="1010"/>
      <c r="H38" s="1010"/>
      <c r="I38" s="503"/>
      <c r="J38" s="504"/>
      <c r="K38" s="505"/>
      <c r="L38" s="504"/>
      <c r="M38" s="432"/>
    </row>
    <row r="39" spans="1:13">
      <c r="A39" s="1039"/>
      <c r="B39" s="1029" t="s">
        <v>572</v>
      </c>
      <c r="C39" s="1031"/>
      <c r="D39" s="1037">
        <v>14059</v>
      </c>
      <c r="E39" s="1037">
        <v>14060</v>
      </c>
      <c r="F39" s="1042"/>
      <c r="G39" s="1037">
        <v>14061</v>
      </c>
      <c r="H39" s="1010"/>
      <c r="I39" s="503"/>
      <c r="J39" s="504"/>
      <c r="K39" s="505"/>
      <c r="L39" s="504"/>
      <c r="M39" s="432"/>
    </row>
    <row r="40" spans="1:13">
      <c r="A40" s="1039"/>
      <c r="B40" s="1029" t="s">
        <v>2442</v>
      </c>
      <c r="C40" s="1037">
        <v>14062</v>
      </c>
      <c r="D40" s="1037">
        <v>14063</v>
      </c>
      <c r="E40" s="1037">
        <v>14064</v>
      </c>
      <c r="F40" s="1042"/>
      <c r="G40" s="1037">
        <v>14065</v>
      </c>
      <c r="H40" s="1010"/>
      <c r="I40" s="503"/>
      <c r="J40" s="504"/>
      <c r="K40" s="505"/>
      <c r="L40" s="504"/>
      <c r="M40" s="432"/>
    </row>
    <row r="41" spans="1:13">
      <c r="A41" s="1039"/>
      <c r="B41" s="1029" t="s">
        <v>316</v>
      </c>
      <c r="C41" s="1031"/>
      <c r="D41" s="1037">
        <v>14066</v>
      </c>
      <c r="E41" s="1037">
        <v>14067</v>
      </c>
      <c r="F41" s="1042"/>
      <c r="G41" s="1037">
        <v>14068</v>
      </c>
      <c r="H41" s="1043" t="s">
        <v>116</v>
      </c>
      <c r="I41" s="503"/>
      <c r="J41" s="504"/>
      <c r="K41" s="505"/>
      <c r="L41" s="504"/>
      <c r="M41" s="432"/>
    </row>
    <row r="42" spans="1:13">
      <c r="A42" s="887"/>
      <c r="B42" s="478"/>
      <c r="C42" s="478"/>
      <c r="D42" s="889"/>
      <c r="E42" s="889"/>
      <c r="F42" s="1001"/>
      <c r="G42" s="1010"/>
      <c r="H42" s="1010"/>
      <c r="I42" s="503"/>
      <c r="J42" s="504"/>
      <c r="K42" s="505"/>
      <c r="L42" s="504"/>
      <c r="M42" s="432"/>
    </row>
    <row r="43" spans="1:13">
      <c r="A43" s="887" t="s">
        <v>2458</v>
      </c>
      <c r="B43" s="478"/>
      <c r="C43" s="478"/>
      <c r="D43" s="889"/>
      <c r="E43" s="889"/>
      <c r="F43" s="1001"/>
      <c r="G43" s="1010"/>
      <c r="H43" s="1010"/>
      <c r="I43" s="503"/>
      <c r="J43" s="504"/>
      <c r="K43" s="505"/>
      <c r="L43" s="504"/>
      <c r="M43" s="432"/>
    </row>
    <row r="44" spans="1:13" ht="20.399999999999999">
      <c r="A44" s="887"/>
      <c r="B44" s="478"/>
      <c r="C44" s="478"/>
      <c r="D44" s="889"/>
      <c r="E44" s="1029" t="s">
        <v>2459</v>
      </c>
      <c r="F44" s="1029" t="s">
        <v>2460</v>
      </c>
      <c r="G44" s="1029" t="s">
        <v>274</v>
      </c>
      <c r="H44" s="1010"/>
      <c r="I44" s="503"/>
      <c r="J44" s="504"/>
      <c r="K44" s="505"/>
      <c r="L44" s="504"/>
      <c r="M44" s="432"/>
    </row>
    <row r="45" spans="1:13">
      <c r="A45" s="887"/>
      <c r="B45" s="478"/>
      <c r="C45" s="478"/>
      <c r="D45" s="889"/>
      <c r="E45" s="1044" t="s">
        <v>282</v>
      </c>
      <c r="F45" s="1044" t="s">
        <v>283</v>
      </c>
      <c r="G45" s="1044" t="s">
        <v>2461</v>
      </c>
      <c r="H45" s="1010"/>
      <c r="I45" s="503"/>
      <c r="J45" s="504"/>
      <c r="K45" s="505"/>
      <c r="L45" s="504"/>
      <c r="M45" s="432"/>
    </row>
    <row r="46" spans="1:13">
      <c r="A46" s="887"/>
      <c r="B46" s="478"/>
      <c r="C46" s="478"/>
      <c r="D46" s="889"/>
      <c r="E46" s="889"/>
      <c r="F46" s="1001"/>
      <c r="G46" s="1010"/>
      <c r="H46" s="1010"/>
      <c r="I46" s="503"/>
      <c r="J46" s="504"/>
      <c r="K46" s="505"/>
      <c r="L46" s="504"/>
      <c r="M46" s="432"/>
    </row>
    <row r="47" spans="1:13" s="318" customFormat="1" ht="25.5" customHeight="1">
      <c r="A47" s="1500" t="s">
        <v>2462</v>
      </c>
      <c r="B47" s="1500"/>
      <c r="C47" s="1622" t="s">
        <v>2463</v>
      </c>
      <c r="D47" s="1623"/>
      <c r="E47" s="1045" t="s">
        <v>2464</v>
      </c>
      <c r="F47" s="1046">
        <v>0</v>
      </c>
      <c r="G47" s="1047"/>
      <c r="H47" s="453"/>
    </row>
    <row r="48" spans="1:13" s="318" customFormat="1" ht="38.25" customHeight="1">
      <c r="A48" s="1500" t="s">
        <v>2465</v>
      </c>
      <c r="B48" s="1500"/>
      <c r="C48" s="764"/>
      <c r="D48" s="478"/>
      <c r="E48" s="478"/>
      <c r="F48" s="478"/>
      <c r="G48" s="478"/>
      <c r="H48" s="478"/>
    </row>
    <row r="49" spans="1:11" s="413" customFormat="1" ht="26.25" customHeight="1">
      <c r="A49" s="1620" t="s">
        <v>2466</v>
      </c>
      <c r="B49" s="1620"/>
      <c r="C49" s="1622" t="s">
        <v>2467</v>
      </c>
      <c r="D49" s="1623"/>
      <c r="E49" s="1045" t="s">
        <v>2468</v>
      </c>
      <c r="F49" s="880">
        <v>0</v>
      </c>
      <c r="G49" s="974"/>
      <c r="H49" s="460"/>
      <c r="K49" s="318"/>
    </row>
    <row r="50" spans="1:11" s="413" customFormat="1" ht="10.199999999999999">
      <c r="A50" s="1620" t="s">
        <v>2469</v>
      </c>
      <c r="B50" s="1620"/>
      <c r="C50" s="1622" t="s">
        <v>2470</v>
      </c>
      <c r="D50" s="1623"/>
      <c r="E50" s="1045" t="s">
        <v>2471</v>
      </c>
      <c r="F50" s="880">
        <v>2.5</v>
      </c>
      <c r="G50" s="1045" t="s">
        <v>2472</v>
      </c>
      <c r="H50" s="460"/>
      <c r="K50" s="318"/>
    </row>
    <row r="51" spans="1:11" s="413" customFormat="1" ht="22.5" customHeight="1">
      <c r="A51" s="1500" t="s">
        <v>2473</v>
      </c>
      <c r="B51" s="1500"/>
      <c r="C51" s="1622" t="s">
        <v>2474</v>
      </c>
      <c r="D51" s="1623"/>
      <c r="E51" s="1045" t="s">
        <v>2475</v>
      </c>
      <c r="F51" s="1046">
        <v>0</v>
      </c>
      <c r="G51" s="1047"/>
      <c r="H51" s="460"/>
      <c r="K51" s="318"/>
    </row>
    <row r="52" spans="1:11" s="413" customFormat="1" ht="25.5" customHeight="1">
      <c r="A52" s="1500" t="s">
        <v>2476</v>
      </c>
      <c r="B52" s="1500"/>
      <c r="C52" s="1048"/>
      <c r="D52" s="1049"/>
      <c r="E52" s="478"/>
      <c r="F52" s="478"/>
      <c r="G52" s="478"/>
      <c r="H52" s="478"/>
    </row>
    <row r="53" spans="1:11" s="318" customFormat="1" ht="26.25" customHeight="1">
      <c r="A53" s="1620" t="s">
        <v>2466</v>
      </c>
      <c r="B53" s="1620"/>
      <c r="C53" s="1622" t="s">
        <v>2477</v>
      </c>
      <c r="D53" s="1623"/>
      <c r="E53" s="1045" t="s">
        <v>2478</v>
      </c>
      <c r="F53" s="1046">
        <v>0</v>
      </c>
      <c r="G53" s="963"/>
      <c r="H53" s="453"/>
    </row>
    <row r="54" spans="1:11" s="318" customFormat="1" ht="12.75" customHeight="1">
      <c r="A54" s="1620" t="s">
        <v>2469</v>
      </c>
      <c r="B54" s="1620"/>
      <c r="C54" s="1622" t="s">
        <v>2479</v>
      </c>
      <c r="D54" s="1623"/>
      <c r="E54" s="1045" t="s">
        <v>2480</v>
      </c>
      <c r="F54" s="880">
        <v>2.5</v>
      </c>
      <c r="G54" s="1045" t="s">
        <v>2481</v>
      </c>
      <c r="H54" s="453"/>
    </row>
    <row r="55" spans="1:11" s="318" customFormat="1" ht="34.5" customHeight="1">
      <c r="A55" s="1500" t="s">
        <v>2482</v>
      </c>
      <c r="B55" s="1500"/>
      <c r="C55" s="1622" t="s">
        <v>2483</v>
      </c>
      <c r="D55" s="1623"/>
      <c r="E55" s="1045" t="s">
        <v>2484</v>
      </c>
      <c r="F55" s="1046">
        <v>0</v>
      </c>
      <c r="G55" s="1047"/>
      <c r="H55" s="453"/>
    </row>
    <row r="56" spans="1:11" s="318" customFormat="1" ht="12.6" customHeight="1">
      <c r="A56" s="1500" t="s">
        <v>2485</v>
      </c>
      <c r="B56" s="1500"/>
      <c r="C56" s="1048"/>
      <c r="D56" s="1049"/>
      <c r="E56" s="478"/>
      <c r="F56" s="478"/>
      <c r="G56" s="478"/>
      <c r="H56" s="453"/>
    </row>
    <row r="57" spans="1:11" s="318" customFormat="1" ht="25.5" customHeight="1">
      <c r="A57" s="1620" t="s">
        <v>2486</v>
      </c>
      <c r="B57" s="1620"/>
      <c r="C57" s="1622" t="s">
        <v>2487</v>
      </c>
      <c r="D57" s="1623"/>
      <c r="E57" s="1045" t="s">
        <v>2488</v>
      </c>
      <c r="F57" s="1046">
        <v>0</v>
      </c>
      <c r="G57" s="1047"/>
      <c r="H57" s="453"/>
    </row>
    <row r="58" spans="1:11" s="318" customFormat="1" ht="7.35" customHeight="1">
      <c r="A58" s="789"/>
      <c r="B58" s="789"/>
      <c r="C58" s="1048"/>
      <c r="D58" s="1048"/>
      <c r="E58" s="1048"/>
      <c r="F58" s="1048"/>
      <c r="G58" s="1048"/>
      <c r="H58" s="453"/>
    </row>
    <row r="59" spans="1:11" s="318" customFormat="1" ht="12.6" customHeight="1">
      <c r="A59" s="1500" t="s">
        <v>2489</v>
      </c>
      <c r="B59" s="1500"/>
      <c r="C59" s="1048"/>
      <c r="D59" s="1048"/>
      <c r="E59" s="1048"/>
      <c r="F59" s="1048"/>
      <c r="G59" s="1048"/>
      <c r="H59" s="453"/>
    </row>
    <row r="60" spans="1:11" s="318" customFormat="1" ht="22.35" customHeight="1">
      <c r="A60" s="1620" t="s">
        <v>2490</v>
      </c>
      <c r="B60" s="1620"/>
      <c r="C60" s="1048"/>
      <c r="D60" s="478" t="s">
        <v>118</v>
      </c>
      <c r="E60" s="1037">
        <v>14069</v>
      </c>
      <c r="F60" s="1046">
        <v>0</v>
      </c>
      <c r="G60" s="1047"/>
      <c r="H60" s="453"/>
    </row>
    <row r="61" spans="1:11" s="318" customFormat="1" ht="12.6" customHeight="1">
      <c r="A61" s="1620" t="s">
        <v>2469</v>
      </c>
      <c r="B61" s="1620"/>
      <c r="C61" s="1048"/>
      <c r="D61" s="1050"/>
      <c r="E61" s="1037">
        <v>14070</v>
      </c>
      <c r="F61" s="880">
        <v>2.5</v>
      </c>
      <c r="G61" s="1037">
        <v>14071</v>
      </c>
      <c r="H61" s="453"/>
    </row>
    <row r="62" spans="1:11" s="318" customFormat="1" ht="12.6" customHeight="1">
      <c r="A62" s="764"/>
      <c r="B62" s="764"/>
      <c r="C62" s="1048"/>
      <c r="D62" s="1050"/>
      <c r="E62" s="478"/>
      <c r="F62" s="478"/>
      <c r="G62" s="478"/>
      <c r="H62" s="453"/>
    </row>
    <row r="63" spans="1:11" s="318" customFormat="1" ht="24.75" customHeight="1">
      <c r="A63" s="1500" t="s">
        <v>2491</v>
      </c>
      <c r="B63" s="1500"/>
      <c r="C63" s="1622" t="str">
        <f>CONCATENATE("(", '20.010'!$K$45," + ", '20.010'!$K$88," + ", '20.010'!$K$114," ) from Schedule 20.010")</f>
        <v>(I + V + AF ) from Schedule 20.010</v>
      </c>
      <c r="D63" s="1623"/>
      <c r="E63" s="1045" t="s">
        <v>2492</v>
      </c>
      <c r="F63" s="1046">
        <v>0</v>
      </c>
      <c r="G63" s="1047"/>
      <c r="H63" s="453"/>
    </row>
    <row r="64" spans="1:11" s="318" customFormat="1" ht="12.6" customHeight="1">
      <c r="A64" s="764" t="s">
        <v>280</v>
      </c>
      <c r="B64" s="764"/>
      <c r="C64" s="764"/>
      <c r="D64" s="839"/>
      <c r="E64" s="1051">
        <v>14072</v>
      </c>
      <c r="F64" s="1052"/>
      <c r="G64" s="1051">
        <v>14073</v>
      </c>
      <c r="H64" s="453" t="s">
        <v>154</v>
      </c>
    </row>
    <row r="65" spans="1:14" s="318" customFormat="1" ht="12.6" customHeight="1">
      <c r="A65" s="764"/>
      <c r="B65" s="764"/>
      <c r="C65" s="764"/>
      <c r="D65" s="478"/>
      <c r="E65" s="1053"/>
      <c r="F65" s="834"/>
      <c r="G65" s="1053"/>
      <c r="H65" s="453"/>
    </row>
    <row r="66" spans="1:14" s="318" customFormat="1" ht="12.6" customHeight="1">
      <c r="A66" s="887" t="s">
        <v>280</v>
      </c>
      <c r="B66" s="764"/>
      <c r="C66" s="764"/>
      <c r="D66" s="478"/>
      <c r="E66" s="920"/>
      <c r="F66" s="834" t="str">
        <f>CONCATENATE($H$41," + ", $H$64)</f>
        <v>A + C</v>
      </c>
      <c r="G66" s="1051">
        <v>14074</v>
      </c>
      <c r="H66" s="453" t="s">
        <v>157</v>
      </c>
    </row>
    <row r="67" spans="1:14" s="318" customFormat="1" ht="12.6" customHeight="1">
      <c r="A67" s="764"/>
      <c r="B67" s="764"/>
      <c r="C67" s="764"/>
      <c r="D67" s="478"/>
      <c r="E67" s="920"/>
      <c r="F67" s="834"/>
      <c r="G67" s="920"/>
      <c r="H67" s="453"/>
    </row>
    <row r="68" spans="1:14">
      <c r="A68" s="1054" t="s">
        <v>2493</v>
      </c>
      <c r="B68" s="1054"/>
      <c r="C68" s="1054"/>
      <c r="D68" s="1001"/>
      <c r="E68" s="1001"/>
      <c r="F68" s="1001"/>
      <c r="G68" s="1001"/>
      <c r="H68" s="1001"/>
      <c r="I68" s="503"/>
      <c r="J68" s="506"/>
      <c r="K68" s="503"/>
      <c r="L68" s="506"/>
      <c r="M68" s="503"/>
    </row>
    <row r="69" spans="1:14">
      <c r="A69" s="1055"/>
      <c r="B69" s="1056"/>
      <c r="C69" s="1056"/>
      <c r="D69" s="1001"/>
      <c r="E69" s="1001"/>
      <c r="F69" s="1001"/>
      <c r="G69" s="1001"/>
      <c r="H69" s="1001"/>
      <c r="I69" s="503"/>
      <c r="J69" s="506"/>
      <c r="K69" s="503"/>
      <c r="L69" s="506"/>
      <c r="M69" s="503"/>
    </row>
    <row r="70" spans="1:14">
      <c r="A70" s="461" t="s">
        <v>2365</v>
      </c>
      <c r="B70" s="461"/>
      <c r="C70" s="461"/>
      <c r="D70" s="1001"/>
      <c r="E70" s="1001"/>
      <c r="F70" s="1001"/>
      <c r="G70" s="1001"/>
      <c r="H70" s="1001"/>
      <c r="I70" s="503"/>
      <c r="J70" s="506"/>
      <c r="K70" s="503"/>
      <c r="L70" s="506"/>
      <c r="M70" s="503"/>
    </row>
    <row r="71" spans="1:14">
      <c r="A71" s="895" t="s">
        <v>2494</v>
      </c>
      <c r="B71" s="453"/>
      <c r="C71" s="453"/>
      <c r="D71" s="453"/>
      <c r="E71" s="453"/>
      <c r="F71" s="453"/>
      <c r="G71" s="453"/>
      <c r="H71" s="453"/>
    </row>
    <row r="72" spans="1:14">
      <c r="A72" s="895" t="s">
        <v>2495</v>
      </c>
      <c r="B72" s="453"/>
      <c r="C72" s="453"/>
      <c r="D72" s="453"/>
      <c r="E72" s="453"/>
      <c r="F72" s="453"/>
      <c r="G72" s="453"/>
      <c r="H72" s="453"/>
    </row>
    <row r="73" spans="1:14">
      <c r="A73" s="507"/>
      <c r="B73" s="318"/>
      <c r="C73" s="318"/>
      <c r="D73" s="318"/>
      <c r="E73" s="318"/>
      <c r="F73" s="318"/>
      <c r="G73" s="318"/>
      <c r="H73" s="318"/>
    </row>
    <row r="74" spans="1:14">
      <c r="A74" s="429"/>
      <c r="B74" s="431"/>
      <c r="C74" s="431"/>
      <c r="D74" s="432"/>
      <c r="E74" s="432"/>
      <c r="F74" s="449"/>
      <c r="G74" s="433"/>
      <c r="H74" s="433"/>
      <c r="I74" s="503"/>
      <c r="J74" s="504"/>
      <c r="K74" s="505"/>
      <c r="L74" s="504"/>
      <c r="M74" s="432"/>
    </row>
    <row r="75" spans="1:14" ht="15">
      <c r="A75" s="380"/>
      <c r="B75" s="387"/>
      <c r="C75" s="387"/>
      <c r="D75" s="382"/>
      <c r="E75" s="382"/>
      <c r="F75" s="383"/>
      <c r="G75" s="384"/>
      <c r="H75" s="384"/>
      <c r="I75" s="385"/>
      <c r="J75" s="386"/>
      <c r="K75" s="382"/>
      <c r="L75" s="386"/>
      <c r="M75" s="382"/>
      <c r="N75" s="373"/>
    </row>
    <row r="90" ht="6" customHeight="1"/>
  </sheetData>
  <sheetProtection formatColumns="0" formatRows="0"/>
  <customSheetViews>
    <customSheetView guid="{322AC775-AF01-45AA-8A10-37DBB67FD782}" scale="102" showPageBreaks="1" printArea="1" view="pageBreakPreview">
      <selection activeCell="G60" sqref="G60"/>
      <rowBreaks count="1" manualBreakCount="1">
        <brk id="68" max="13" man="1"/>
      </rowBreaks>
      <pageMargins left="0" right="0" top="0" bottom="0" header="0" footer="0"/>
      <pageSetup scale="53" orientation="portrait" verticalDpi="300" r:id="rId1"/>
      <headerFooter alignWithMargins="0">
        <oddHeader>&amp;C
&amp;R&amp;9 PROTECTED B WHEN COMPLETED</oddHeader>
        <oddFooter>&amp;L&amp;9&amp;F&amp;C&amp;9 Schedule &amp;A&amp;R&amp;9                               p. &amp;P / &amp;N</oddFooter>
      </headerFooter>
    </customSheetView>
  </customSheetViews>
  <mergeCells count="31">
    <mergeCell ref="A2:C2"/>
    <mergeCell ref="A57:B57"/>
    <mergeCell ref="A63:B63"/>
    <mergeCell ref="A60:B60"/>
    <mergeCell ref="A61:B61"/>
    <mergeCell ref="C47:D47"/>
    <mergeCell ref="C49:D49"/>
    <mergeCell ref="C50:D50"/>
    <mergeCell ref="C51:D51"/>
    <mergeCell ref="C53:D53"/>
    <mergeCell ref="C54:D54"/>
    <mergeCell ref="C55:D55"/>
    <mergeCell ref="C57:D57"/>
    <mergeCell ref="C63:D63"/>
    <mergeCell ref="A50:B50"/>
    <mergeCell ref="A51:B51"/>
    <mergeCell ref="A59:B59"/>
    <mergeCell ref="A53:B53"/>
    <mergeCell ref="A54:B54"/>
    <mergeCell ref="A55:B55"/>
    <mergeCell ref="A56:B56"/>
    <mergeCell ref="A48:B48"/>
    <mergeCell ref="A49:B49"/>
    <mergeCell ref="A21:A23"/>
    <mergeCell ref="A24:A26"/>
    <mergeCell ref="A52:B52"/>
    <mergeCell ref="A12:A14"/>
    <mergeCell ref="A9:A11"/>
    <mergeCell ref="A15:A17"/>
    <mergeCell ref="A18:A20"/>
    <mergeCell ref="A47:B47"/>
  </mergeCells>
  <hyperlinks>
    <hyperlink ref="A2" location="Schedule_Listing" display="Return to Shedule Listing" xr:uid="{00000000-0004-0000-1B00-000000000000}"/>
    <hyperlink ref="A2:C2" location="'Schedule Listing '!A1" display="Return to Schedule Listing" xr:uid="{00000000-0004-0000-1B00-000001000000}"/>
  </hyperlinks>
  <pageMargins left="0.47244094488188981" right="0.35433070866141736" top="0.74803149606299213" bottom="0.51181102362204722" header="0.31496062992125984" footer="0.31496062992125984"/>
  <pageSetup scale="53"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74"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H93"/>
  <sheetViews>
    <sheetView showGridLines="0" zoomScaleNormal="100" zoomScaleSheetLayoutView="100" zoomScalePageLayoutView="80" workbookViewId="0">
      <selection activeCell="F6" sqref="F6"/>
    </sheetView>
  </sheetViews>
  <sheetFormatPr defaultColWidth="9.1015625" defaultRowHeight="12.3"/>
  <cols>
    <col min="1" max="1" width="42.1015625" style="1" customWidth="1"/>
    <col min="2" max="2" width="9.41796875" style="1" customWidth="1"/>
    <col min="3" max="4" width="9.1015625" style="1"/>
    <col min="5" max="5" width="15.1015625" style="1" customWidth="1"/>
    <col min="6" max="6" width="9.1015625" style="1"/>
    <col min="7" max="7" width="5" style="1" customWidth="1"/>
    <col min="8" max="9" width="9.1015625" style="1"/>
    <col min="10" max="10" width="10.89453125" style="7" customWidth="1"/>
    <col min="11" max="34" width="9.1015625" style="7"/>
    <col min="35" max="16384" width="9.1015625" style="1"/>
  </cols>
  <sheetData>
    <row r="1" spans="1:9" ht="15">
      <c r="A1" s="729" t="s">
        <v>136</v>
      </c>
      <c r="B1" s="690"/>
      <c r="H1" s="21">
        <v>1</v>
      </c>
    </row>
    <row r="2" spans="1:9" ht="12" customHeight="1">
      <c r="A2" s="644" t="s">
        <v>137</v>
      </c>
      <c r="B2" s="20"/>
    </row>
    <row r="3" spans="1:9">
      <c r="A3" s="19" t="s">
        <v>138</v>
      </c>
    </row>
    <row r="4" spans="1:9" ht="12.6" customHeight="1">
      <c r="A4" s="18"/>
    </row>
    <row r="5" spans="1:9">
      <c r="A5" s="17" t="s">
        <v>139</v>
      </c>
    </row>
    <row r="6" spans="1:9" ht="12.6" customHeight="1">
      <c r="A6" s="453" t="s">
        <v>140</v>
      </c>
      <c r="B6" s="477"/>
      <c r="C6" s="477"/>
      <c r="D6" s="477"/>
      <c r="E6" s="4" t="str">
        <f>CONCATENATE($G$11," ÷ ",$G$18," x 100")</f>
        <v>A ÷ F x 100</v>
      </c>
      <c r="F6" s="326" t="s">
        <v>141</v>
      </c>
    </row>
    <row r="7" spans="1:9" ht="12.6" customHeight="1">
      <c r="A7" s="453" t="s">
        <v>142</v>
      </c>
      <c r="B7" s="477"/>
      <c r="C7" s="477"/>
      <c r="D7" s="477"/>
      <c r="E7" s="4" t="str">
        <f>CONCATENATE($G$12," ÷ ",$G$18," x 100")</f>
        <v>B ÷ F x 100</v>
      </c>
      <c r="F7" s="326" t="s">
        <v>143</v>
      </c>
      <c r="G7" s="4"/>
      <c r="I7" s="7"/>
    </row>
    <row r="8" spans="1:9" ht="12.6" customHeight="1">
      <c r="A8" s="453" t="s">
        <v>144</v>
      </c>
      <c r="B8" s="477"/>
      <c r="C8" s="477"/>
      <c r="D8" s="477"/>
      <c r="E8" s="4" t="str">
        <f>CONCATENATE($G$13," ÷ ",$G$18," x 100")</f>
        <v>C ÷ F x 100</v>
      </c>
      <c r="F8" s="326" t="s">
        <v>145</v>
      </c>
      <c r="G8" s="4"/>
      <c r="H8" s="7"/>
      <c r="I8" s="7"/>
    </row>
    <row r="9" spans="1:9" ht="12.6" customHeight="1">
      <c r="A9" s="453" t="s">
        <v>146</v>
      </c>
      <c r="B9" s="477"/>
      <c r="C9" s="477"/>
      <c r="D9" s="477"/>
      <c r="E9" s="4" t="str">
        <f>CONCATENATE($G$14," ÷ ",$G$18," x 100")</f>
        <v>D ÷ F x 100</v>
      </c>
      <c r="F9" s="326" t="s">
        <v>147</v>
      </c>
      <c r="G9" s="4"/>
      <c r="H9" s="7"/>
      <c r="I9" s="7"/>
    </row>
    <row r="10" spans="1:9" ht="12.6" customHeight="1">
      <c r="A10" s="758"/>
      <c r="B10" s="477"/>
      <c r="C10" s="477"/>
      <c r="D10" s="477"/>
      <c r="E10" s="4"/>
      <c r="F10" s="4"/>
      <c r="G10" s="4"/>
      <c r="H10" s="7"/>
      <c r="I10" s="7"/>
    </row>
    <row r="11" spans="1:9" ht="12.6" customHeight="1">
      <c r="A11" s="460" t="s">
        <v>148</v>
      </c>
      <c r="B11" s="477"/>
      <c r="C11" s="477"/>
      <c r="D11" s="477"/>
      <c r="E11" s="478" t="str">
        <f>CONCATENATE('20.010'!$L$70," from Schedule 20.010")</f>
        <v>S from Schedule 20.010</v>
      </c>
      <c r="F11" s="11" t="s">
        <v>149</v>
      </c>
      <c r="G11" s="10" t="s">
        <v>116</v>
      </c>
      <c r="H11" s="7"/>
      <c r="I11" s="7"/>
    </row>
    <row r="12" spans="1:9" ht="12.6" customHeight="1">
      <c r="A12" s="460" t="s">
        <v>150</v>
      </c>
      <c r="B12" s="477"/>
      <c r="C12" s="477"/>
      <c r="D12" s="477"/>
      <c r="E12" s="478" t="str">
        <f>CONCATENATE('20.010'!$L$99," from Schedule 20.010")</f>
        <v>AC from Schedule 20.010</v>
      </c>
      <c r="F12" s="11" t="s">
        <v>151</v>
      </c>
      <c r="G12" s="7" t="s">
        <v>118</v>
      </c>
      <c r="H12" s="7"/>
      <c r="I12" s="7"/>
    </row>
    <row r="13" spans="1:9" ht="12.6" customHeight="1">
      <c r="A13" s="460" t="s">
        <v>152</v>
      </c>
      <c r="B13" s="477"/>
      <c r="C13" s="477"/>
      <c r="D13" s="477"/>
      <c r="E13" s="478" t="str">
        <f>CONCATENATE('20.010'!$L$133," from Schedule 20.010")</f>
        <v>AP from Schedule 20.010</v>
      </c>
      <c r="F13" s="11" t="s">
        <v>153</v>
      </c>
      <c r="G13" s="7" t="s">
        <v>154</v>
      </c>
      <c r="H13" s="7"/>
      <c r="I13" s="7"/>
    </row>
    <row r="14" spans="1:9" ht="12.6" customHeight="1">
      <c r="A14" s="460" t="s">
        <v>155</v>
      </c>
      <c r="B14" s="477"/>
      <c r="C14" s="477"/>
      <c r="D14" s="477"/>
      <c r="E14" s="478" t="str">
        <f>CONCATENATE('20.010'!L150," from Schedule 20.010")</f>
        <v>AT from Schedule 20.010</v>
      </c>
      <c r="F14" s="11" t="s">
        <v>156</v>
      </c>
      <c r="G14" s="7" t="s">
        <v>157</v>
      </c>
      <c r="H14" s="7"/>
      <c r="I14" s="7"/>
    </row>
    <row r="15" spans="1:9">
      <c r="A15" s="460"/>
      <c r="B15" s="477"/>
      <c r="C15" s="477"/>
      <c r="D15" s="477"/>
      <c r="E15" s="453"/>
      <c r="F15" s="1306"/>
      <c r="G15" s="7"/>
      <c r="H15" s="7"/>
      <c r="I15" s="7"/>
    </row>
    <row r="16" spans="1:9" ht="12.75" customHeight="1">
      <c r="A16" s="762" t="s">
        <v>158</v>
      </c>
      <c r="B16" s="752"/>
      <c r="C16" s="752"/>
      <c r="D16" s="752"/>
      <c r="E16" s="753" t="str">
        <f>CONCATENATE('10.020'!$I$66," from Schedule 10.020")</f>
        <v>M from Schedule 10.020</v>
      </c>
      <c r="F16" s="325">
        <v>1200</v>
      </c>
      <c r="G16" s="7" t="s">
        <v>159</v>
      </c>
      <c r="H16" s="7"/>
      <c r="I16" s="7"/>
    </row>
    <row r="17" spans="1:10" ht="12.75" customHeight="1">
      <c r="A17" s="786" t="s">
        <v>160</v>
      </c>
      <c r="B17" s="752"/>
      <c r="C17" s="787"/>
      <c r="D17" s="752"/>
      <c r="E17" s="753" t="str">
        <f>CONCATENATE('10.030 '!$H$8," from Schedule 10.030")</f>
        <v>C from Schedule 10.030</v>
      </c>
      <c r="F17" s="325">
        <v>1201</v>
      </c>
      <c r="G17" s="7"/>
      <c r="H17" s="7"/>
      <c r="I17" s="7"/>
    </row>
    <row r="18" spans="1:10" ht="12.75" customHeight="1">
      <c r="A18" s="762" t="s">
        <v>161</v>
      </c>
      <c r="B18" s="752"/>
      <c r="C18" s="752"/>
      <c r="D18" s="788"/>
      <c r="E18" s="244"/>
      <c r="F18" s="325">
        <v>1202</v>
      </c>
      <c r="G18" s="7" t="s">
        <v>162</v>
      </c>
      <c r="H18" s="7"/>
      <c r="I18" s="7"/>
    </row>
    <row r="19" spans="1:10" ht="12.75" customHeight="1">
      <c r="A19" s="460"/>
      <c r="B19" s="477"/>
      <c r="C19" s="477"/>
      <c r="D19" s="477"/>
      <c r="E19" s="7"/>
      <c r="F19" s="1306"/>
      <c r="G19" s="7"/>
      <c r="H19" s="7"/>
      <c r="I19" s="7"/>
    </row>
    <row r="20" spans="1:10" ht="15" customHeight="1">
      <c r="A20" s="1500" t="s">
        <v>163</v>
      </c>
      <c r="B20" s="1500"/>
      <c r="C20" s="1500"/>
      <c r="D20" s="1500"/>
      <c r="E20" s="4" t="str">
        <f>CONCATENATE($G$11," ÷ ",$G$16," x 100")</f>
        <v>A ÷ E x 100</v>
      </c>
      <c r="F20" s="326" t="s">
        <v>164</v>
      </c>
      <c r="G20" s="7"/>
      <c r="H20" s="7"/>
      <c r="I20" s="7"/>
    </row>
    <row r="21" spans="1:10" ht="12.6" customHeight="1">
      <c r="A21" s="12" t="s">
        <v>165</v>
      </c>
      <c r="E21" s="4" t="str">
        <f>CONCATENATE($G$12," ÷ ",$G$16," x 100")</f>
        <v>B ÷ E x 100</v>
      </c>
      <c r="F21" s="326" t="s">
        <v>166</v>
      </c>
      <c r="G21" s="7"/>
      <c r="H21" s="7"/>
      <c r="I21" s="7"/>
    </row>
    <row r="22" spans="1:10" ht="12.6" customHeight="1">
      <c r="A22" s="12" t="s">
        <v>167</v>
      </c>
      <c r="E22" s="4" t="str">
        <f>CONCATENATE($G$13," ÷ ",$G$16," x 100")</f>
        <v>C ÷ E x 100</v>
      </c>
      <c r="F22" s="326" t="s">
        <v>168</v>
      </c>
      <c r="G22" s="7"/>
      <c r="H22" s="7"/>
      <c r="I22" s="7"/>
    </row>
    <row r="23" spans="1:10" ht="12.6" customHeight="1">
      <c r="A23" s="12" t="s">
        <v>169</v>
      </c>
      <c r="E23" s="4" t="str">
        <f>CONCATENATE($G$14," ÷ ",$G$16," x 100")</f>
        <v>D ÷ E x 100</v>
      </c>
      <c r="F23" s="326" t="s">
        <v>170</v>
      </c>
      <c r="G23" s="7"/>
      <c r="H23" s="7"/>
      <c r="I23" s="7"/>
    </row>
    <row r="24" spans="1:10" ht="12.6" customHeight="1">
      <c r="A24" s="10"/>
      <c r="E24" s="4"/>
      <c r="F24" s="4"/>
      <c r="G24" s="4"/>
      <c r="H24" s="7"/>
      <c r="I24" s="7"/>
    </row>
    <row r="25" spans="1:10" ht="12.6" customHeight="1">
      <c r="A25" s="461" t="s">
        <v>171</v>
      </c>
      <c r="B25" s="477"/>
      <c r="C25" s="477"/>
      <c r="D25" s="477"/>
      <c r="E25" s="478"/>
      <c r="F25" s="227" t="s">
        <v>172</v>
      </c>
      <c r="G25" s="7"/>
      <c r="H25" s="7"/>
      <c r="I25" s="7"/>
    </row>
    <row r="26" spans="1:10" ht="12.6" customHeight="1">
      <c r="A26" s="461" t="s">
        <v>173</v>
      </c>
      <c r="B26" s="477"/>
      <c r="C26" s="477"/>
      <c r="D26" s="477"/>
      <c r="E26" s="478"/>
      <c r="F26" s="227" t="s">
        <v>174</v>
      </c>
      <c r="G26" s="7"/>
      <c r="H26" s="7"/>
      <c r="I26" s="7"/>
    </row>
    <row r="27" spans="1:10" ht="12.6" customHeight="1">
      <c r="A27" s="461" t="s">
        <v>175</v>
      </c>
      <c r="B27" s="477"/>
      <c r="C27" s="477"/>
      <c r="D27" s="477"/>
      <c r="E27" s="478"/>
      <c r="F27" s="227" t="s">
        <v>176</v>
      </c>
      <c r="G27" s="7"/>
      <c r="H27" s="7"/>
      <c r="I27" s="7"/>
    </row>
    <row r="28" spans="1:10" ht="12.6" customHeight="1">
      <c r="A28" s="461" t="s">
        <v>177</v>
      </c>
      <c r="B28" s="477"/>
      <c r="C28" s="477"/>
      <c r="D28" s="477"/>
      <c r="E28" s="478"/>
      <c r="F28" s="227" t="s">
        <v>178</v>
      </c>
      <c r="G28" s="7"/>
      <c r="H28" s="7"/>
      <c r="I28" s="7"/>
    </row>
    <row r="29" spans="1:10" ht="12.6" customHeight="1">
      <c r="A29" s="461" t="s">
        <v>179</v>
      </c>
      <c r="B29" s="477"/>
      <c r="C29" s="477"/>
      <c r="D29" s="477"/>
      <c r="E29" s="478" t="str">
        <f>CONCATENATE('10.040'!$H$44," from Schedule 10.040")</f>
        <v>A from Schedule 10.040</v>
      </c>
      <c r="F29" s="227" t="s">
        <v>180</v>
      </c>
      <c r="G29" s="7"/>
      <c r="H29" s="7"/>
      <c r="I29" s="7"/>
      <c r="J29" s="1"/>
    </row>
    <row r="30" spans="1:10" ht="12.6" customHeight="1">
      <c r="A30" s="10"/>
      <c r="E30" s="4"/>
      <c r="F30" s="4"/>
      <c r="G30" s="4"/>
      <c r="H30" s="7"/>
      <c r="I30" s="7"/>
    </row>
    <row r="31" spans="1:10" ht="12.6" customHeight="1">
      <c r="A31" s="14" t="s">
        <v>181</v>
      </c>
      <c r="I31" s="9"/>
      <c r="J31" s="8"/>
    </row>
    <row r="32" spans="1:10" ht="12.6" customHeight="1">
      <c r="A32" s="14"/>
      <c r="I32" s="9"/>
      <c r="J32" s="8"/>
    </row>
    <row r="33" spans="1:10" ht="12.6" customHeight="1">
      <c r="A33" s="7" t="s">
        <v>182</v>
      </c>
      <c r="F33" s="228">
        <v>1191</v>
      </c>
      <c r="I33" s="9"/>
    </row>
    <row r="34" spans="1:10" ht="12.6" customHeight="1">
      <c r="A34" s="7" t="s">
        <v>183</v>
      </c>
      <c r="F34" s="228">
        <v>1192</v>
      </c>
    </row>
    <row r="35" spans="1:10" ht="12.6" customHeight="1">
      <c r="A35" s="7" t="s">
        <v>184</v>
      </c>
      <c r="F35" s="228">
        <v>1193</v>
      </c>
    </row>
    <row r="36" spans="1:10" ht="12.6" customHeight="1">
      <c r="A36" s="7" t="s">
        <v>185</v>
      </c>
      <c r="F36" s="249" t="s">
        <v>186</v>
      </c>
    </row>
    <row r="37" spans="1:10" ht="12.6" customHeight="1">
      <c r="A37" s="9" t="s">
        <v>7</v>
      </c>
    </row>
    <row r="38" spans="1:10" ht="12.6" customHeight="1">
      <c r="A38" s="373"/>
    </row>
    <row r="39" spans="1:10" ht="12.6" customHeight="1">
      <c r="I39" s="9"/>
    </row>
    <row r="40" spans="1:10" ht="12.6" customHeight="1">
      <c r="I40" s="9"/>
      <c r="J40" s="8"/>
    </row>
    <row r="41" spans="1:10" ht="12.6" customHeight="1">
      <c r="I41" s="9"/>
    </row>
    <row r="42" spans="1:10" ht="12.6" customHeight="1"/>
    <row r="43" spans="1:10" ht="12.6" customHeight="1"/>
    <row r="44" spans="1:10" ht="12.6" customHeight="1"/>
    <row r="45" spans="1:10" ht="12.6" customHeight="1"/>
    <row r="46" spans="1:10" ht="12.6" customHeight="1"/>
    <row r="47" spans="1:10" ht="12.6" customHeight="1"/>
    <row r="48" spans="1:10" ht="12.6" customHeight="1"/>
    <row r="49" ht="12.6" customHeight="1"/>
    <row r="50" ht="12.6" customHeight="1"/>
    <row r="51" ht="12.6" customHeight="1"/>
    <row r="52" ht="12.6" customHeight="1"/>
    <row r="53" ht="12.6" customHeight="1"/>
    <row r="54" ht="12.6" customHeight="1"/>
    <row r="55" ht="12.6" customHeight="1"/>
    <row r="56" ht="12.6" customHeight="1"/>
    <row r="57" ht="12.6" customHeight="1"/>
    <row r="58" ht="12.6" customHeight="1"/>
    <row r="59" ht="12.6" customHeight="1"/>
    <row r="60" ht="12.6" customHeight="1"/>
    <row r="61" ht="12.6" customHeight="1"/>
    <row r="62" ht="12.6" customHeight="1"/>
    <row r="63" ht="12.6" customHeight="1"/>
    <row r="64"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sheetData>
  <sheetProtection formatColumns="0" formatRows="0"/>
  <customSheetViews>
    <customSheetView guid="{322AC775-AF01-45AA-8A10-37DBB67FD782}" showPageBreaks="1" printArea="1" view="pageBreakPreview">
      <selection activeCell="D3" sqref="D3"/>
      <pageMargins left="0" right="0" top="0" bottom="0" header="0" footer="0"/>
      <pageSetup scale="84" orientation="portrait" r:id="rId1"/>
      <headerFooter alignWithMargins="0">
        <oddHeader>&amp;C
&amp;R&amp;9 PROTECTED B WHEN COMPLETED</oddHeader>
        <oddFooter>&amp;L&amp;9&amp;F&amp;C&amp;9 Schedule &amp;A&amp;R&amp;9                               p. &amp;P / &amp;N</oddFooter>
      </headerFooter>
    </customSheetView>
  </customSheetViews>
  <mergeCells count="1">
    <mergeCell ref="A20:D20"/>
  </mergeCells>
  <hyperlinks>
    <hyperlink ref="A2" location="'Schedule Listing '!A1" display="Return to Schedule Listing" xr:uid="{00000000-0004-0000-0100-000000000000}"/>
  </hyperlinks>
  <pageMargins left="0.47244094488188981" right="0.35433070866141736" top="0.74803149606299213" bottom="0.51181102362204722" header="0.31496062992125984" footer="0.31496062992125984"/>
  <pageSetup scale="84"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2"/>
  <dimension ref="A1:L36"/>
  <sheetViews>
    <sheetView showGridLines="0" zoomScaleNormal="100" zoomScaleSheetLayoutView="100" workbookViewId="0"/>
  </sheetViews>
  <sheetFormatPr defaultColWidth="9.1015625" defaultRowHeight="12.3"/>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c r="A1" s="729" t="s">
        <v>2496</v>
      </c>
      <c r="B1" s="445"/>
      <c r="C1" s="445"/>
      <c r="D1" s="499"/>
      <c r="E1" s="499"/>
      <c r="F1" s="499"/>
      <c r="G1" s="499"/>
      <c r="H1" s="319"/>
      <c r="I1" s="319"/>
      <c r="J1" s="319"/>
      <c r="K1" s="319"/>
      <c r="L1" s="500">
        <v>10</v>
      </c>
    </row>
    <row r="2" spans="1:12" ht="15">
      <c r="A2" s="1509" t="s">
        <v>137</v>
      </c>
      <c r="B2" s="1554"/>
      <c r="C2" s="1555"/>
      <c r="D2" s="379"/>
      <c r="E2" s="499"/>
      <c r="F2" s="499"/>
      <c r="G2" s="499"/>
      <c r="H2" s="319"/>
      <c r="I2" s="319"/>
      <c r="J2" s="319"/>
      <c r="K2" s="319"/>
      <c r="L2" s="319"/>
    </row>
    <row r="3" spans="1:12" ht="12.9">
      <c r="A3" s="1624" t="s">
        <v>2497</v>
      </c>
      <c r="B3" s="1570"/>
      <c r="C3" s="1570"/>
      <c r="D3" s="1570"/>
      <c r="E3" s="1570"/>
      <c r="F3" s="1570"/>
      <c r="G3" s="1570"/>
      <c r="H3" s="1570"/>
      <c r="I3" s="1570"/>
      <c r="J3" s="1570"/>
      <c r="K3" s="1570"/>
      <c r="L3" s="1570"/>
    </row>
    <row r="4" spans="1:12" ht="15" customHeight="1">
      <c r="A4" s="754" t="s">
        <v>2341</v>
      </c>
      <c r="B4" s="567"/>
      <c r="C4" s="567"/>
      <c r="D4" s="567"/>
      <c r="E4" s="567"/>
      <c r="F4" s="567"/>
      <c r="G4" s="567"/>
      <c r="H4" s="567"/>
      <c r="I4" s="567"/>
      <c r="J4" s="567"/>
      <c r="K4" s="567"/>
      <c r="L4" s="567"/>
    </row>
    <row r="5" spans="1:12" ht="12.75" customHeight="1">
      <c r="A5" s="319"/>
      <c r="B5" s="445"/>
      <c r="C5" s="445"/>
      <c r="D5" s="499"/>
      <c r="E5" s="499"/>
      <c r="F5" s="499"/>
      <c r="G5" s="499"/>
      <c r="H5" s="319"/>
      <c r="I5" s="319"/>
      <c r="J5" s="319"/>
      <c r="K5" s="319"/>
      <c r="L5" s="319"/>
    </row>
    <row r="6" spans="1:12" ht="24" customHeight="1">
      <c r="A6" s="987"/>
      <c r="B6" s="1601" t="s">
        <v>2342</v>
      </c>
      <c r="C6" s="1597"/>
      <c r="D6" s="1598"/>
      <c r="E6" s="988"/>
      <c r="F6" s="1596" t="s">
        <v>2368</v>
      </c>
      <c r="G6" s="1597"/>
      <c r="H6" s="1598"/>
      <c r="I6" s="985"/>
      <c r="J6" s="567"/>
      <c r="K6" s="985"/>
      <c r="L6" s="985"/>
    </row>
    <row r="7" spans="1:12" ht="39.6" customHeight="1">
      <c r="A7" s="984" t="s">
        <v>2344</v>
      </c>
      <c r="B7" s="981" t="s">
        <v>2345</v>
      </c>
      <c r="C7" s="981" t="s">
        <v>2346</v>
      </c>
      <c r="D7" s="981" t="s">
        <v>2347</v>
      </c>
      <c r="E7" s="990"/>
      <c r="F7" s="981" t="s">
        <v>2369</v>
      </c>
      <c r="G7" s="981" t="s">
        <v>2370</v>
      </c>
      <c r="H7" s="982" t="s">
        <v>2371</v>
      </c>
      <c r="I7" s="986"/>
      <c r="J7" s="984" t="s">
        <v>2351</v>
      </c>
      <c r="K7" s="986"/>
      <c r="L7" s="984" t="s">
        <v>2352</v>
      </c>
    </row>
    <row r="8" spans="1:12" ht="13.5" customHeight="1">
      <c r="A8" s="776" t="s">
        <v>282</v>
      </c>
      <c r="B8" s="776"/>
      <c r="C8" s="776"/>
      <c r="D8" s="776" t="s">
        <v>283</v>
      </c>
      <c r="E8" s="776"/>
      <c r="F8" s="776" t="s">
        <v>284</v>
      </c>
      <c r="G8" s="776" t="s">
        <v>423</v>
      </c>
      <c r="H8" s="776" t="s">
        <v>424</v>
      </c>
      <c r="I8" s="776"/>
      <c r="J8" s="776" t="s">
        <v>2353</v>
      </c>
      <c r="K8" s="776"/>
      <c r="L8" s="776" t="s">
        <v>2354</v>
      </c>
    </row>
    <row r="9" spans="1:12">
      <c r="A9" s="1609" t="s">
        <v>1790</v>
      </c>
      <c r="B9" s="1625"/>
      <c r="C9" s="1625"/>
      <c r="D9" s="502"/>
      <c r="E9" s="502"/>
      <c r="F9" s="502"/>
      <c r="G9" s="502"/>
      <c r="H9" s="502"/>
      <c r="I9" s="502"/>
      <c r="J9" s="502"/>
      <c r="K9" s="502"/>
      <c r="L9" s="502"/>
    </row>
    <row r="10" spans="1:12" s="319" customFormat="1">
      <c r="A10" s="880" t="s">
        <v>2498</v>
      </c>
      <c r="B10" s="1058"/>
      <c r="C10" s="1007"/>
      <c r="D10" s="520"/>
      <c r="E10" s="509"/>
      <c r="F10" s="409"/>
      <c r="G10" s="409"/>
      <c r="H10" s="409"/>
      <c r="I10" s="506"/>
      <c r="J10" s="411"/>
      <c r="K10" s="506"/>
      <c r="L10" s="411"/>
    </row>
    <row r="11" spans="1:12">
      <c r="A11" s="880" t="s">
        <v>2499</v>
      </c>
      <c r="B11" s="1058"/>
      <c r="C11" s="994"/>
      <c r="D11" s="409"/>
      <c r="E11" s="509"/>
      <c r="F11" s="409"/>
      <c r="G11" s="409"/>
      <c r="H11" s="409"/>
      <c r="I11" s="506"/>
      <c r="J11" s="411"/>
      <c r="K11" s="506"/>
      <c r="L11" s="411"/>
    </row>
    <row r="12" spans="1:12" s="319" customFormat="1">
      <c r="A12" s="880" t="s">
        <v>2361</v>
      </c>
      <c r="B12" s="993"/>
      <c r="C12" s="994"/>
      <c r="D12" s="409"/>
      <c r="E12" s="503"/>
      <c r="F12" s="409"/>
      <c r="G12" s="409"/>
      <c r="H12" s="409"/>
      <c r="I12" s="506"/>
      <c r="J12" s="411"/>
      <c r="K12" s="506"/>
      <c r="L12" s="411"/>
    </row>
    <row r="13" spans="1:12" s="319" customFormat="1">
      <c r="A13" s="880" t="s">
        <v>2362</v>
      </c>
      <c r="B13" s="993"/>
      <c r="C13" s="994"/>
      <c r="D13" s="409"/>
      <c r="E13" s="509"/>
      <c r="F13" s="409"/>
      <c r="G13" s="409"/>
      <c r="H13" s="409"/>
      <c r="I13" s="506"/>
      <c r="J13" s="411"/>
      <c r="K13" s="506"/>
      <c r="L13" s="411"/>
    </row>
    <row r="14" spans="1:12">
      <c r="A14" s="1002" t="s">
        <v>2372</v>
      </c>
      <c r="B14" s="1003"/>
      <c r="C14" s="997"/>
      <c r="D14" s="411"/>
      <c r="E14" s="449"/>
      <c r="F14" s="435"/>
      <c r="G14" s="435"/>
      <c r="H14" s="411"/>
      <c r="I14" s="563"/>
      <c r="J14" s="411"/>
      <c r="K14" s="563"/>
      <c r="L14" s="411"/>
    </row>
    <row r="15" spans="1:12" ht="6" customHeight="1">
      <c r="A15" s="475"/>
      <c r="B15" s="475"/>
      <c r="C15" s="1059"/>
      <c r="D15" s="572"/>
      <c r="E15" s="449"/>
      <c r="F15" s="564"/>
      <c r="G15" s="573"/>
      <c r="H15" s="572"/>
      <c r="I15" s="563"/>
      <c r="J15" s="572"/>
      <c r="K15" s="563"/>
      <c r="L15" s="572"/>
    </row>
    <row r="16" spans="1:12">
      <c r="A16" s="813" t="s">
        <v>1791</v>
      </c>
      <c r="B16" s="813"/>
      <c r="C16" s="1059"/>
      <c r="D16" s="572"/>
      <c r="E16" s="449"/>
      <c r="F16" s="564"/>
      <c r="G16" s="573"/>
      <c r="H16" s="572"/>
      <c r="I16" s="563"/>
      <c r="J16" s="572"/>
      <c r="K16" s="563"/>
      <c r="L16" s="572"/>
    </row>
    <row r="17" spans="1:12" s="319" customFormat="1">
      <c r="A17" s="880" t="s">
        <v>2498</v>
      </c>
      <c r="B17" s="997"/>
      <c r="C17" s="1007"/>
      <c r="D17" s="520"/>
      <c r="E17" s="509"/>
      <c r="F17" s="409"/>
      <c r="G17" s="409"/>
      <c r="H17" s="409"/>
      <c r="I17" s="506"/>
      <c r="J17" s="411"/>
      <c r="K17" s="506"/>
      <c r="L17" s="411"/>
    </row>
    <row r="18" spans="1:12">
      <c r="A18" s="880" t="s">
        <v>2499</v>
      </c>
      <c r="B18" s="997"/>
      <c r="C18" s="994"/>
      <c r="D18" s="409"/>
      <c r="E18" s="509"/>
      <c r="F18" s="409"/>
      <c r="G18" s="409"/>
      <c r="H18" s="409"/>
      <c r="I18" s="506"/>
      <c r="J18" s="411"/>
      <c r="K18" s="506"/>
      <c r="L18" s="411"/>
    </row>
    <row r="19" spans="1:12">
      <c r="A19" s="880" t="s">
        <v>2361</v>
      </c>
      <c r="B19" s="997"/>
      <c r="C19" s="994"/>
      <c r="D19" s="409"/>
      <c r="E19" s="503"/>
      <c r="F19" s="409"/>
      <c r="G19" s="409"/>
      <c r="H19" s="409"/>
      <c r="I19" s="506"/>
      <c r="J19" s="411"/>
      <c r="K19" s="506"/>
      <c r="L19" s="411"/>
    </row>
    <row r="20" spans="1:12">
      <c r="A20" s="880" t="s">
        <v>2362</v>
      </c>
      <c r="B20" s="997"/>
      <c r="C20" s="994"/>
      <c r="D20" s="409"/>
      <c r="E20" s="509"/>
      <c r="F20" s="409"/>
      <c r="G20" s="409"/>
      <c r="H20" s="409"/>
      <c r="I20" s="506"/>
      <c r="J20" s="411"/>
      <c r="K20" s="506"/>
      <c r="L20" s="411"/>
    </row>
    <row r="21" spans="1:12">
      <c r="A21" s="1002" t="s">
        <v>2372</v>
      </c>
      <c r="B21" s="997"/>
      <c r="C21" s="997"/>
      <c r="D21" s="411"/>
      <c r="E21" s="449"/>
      <c r="F21" s="435"/>
      <c r="G21" s="435"/>
      <c r="H21" s="411"/>
      <c r="I21" s="563"/>
      <c r="J21" s="411"/>
      <c r="K21" s="563"/>
      <c r="L21" s="411"/>
    </row>
    <row r="22" spans="1:12" ht="6" customHeight="1">
      <c r="A22" s="475"/>
      <c r="B22" s="475"/>
      <c r="C22" s="1059"/>
      <c r="D22" s="572"/>
      <c r="E22" s="449"/>
      <c r="F22" s="564"/>
      <c r="G22" s="573"/>
      <c r="H22" s="572"/>
      <c r="I22" s="563"/>
      <c r="J22" s="572"/>
      <c r="K22" s="563"/>
      <c r="L22" s="572"/>
    </row>
    <row r="23" spans="1:12">
      <c r="A23" s="813" t="s">
        <v>1794</v>
      </c>
      <c r="B23" s="813"/>
      <c r="C23" s="1059"/>
      <c r="D23" s="572"/>
      <c r="E23" s="449"/>
      <c r="F23" s="564"/>
      <c r="G23" s="573"/>
      <c r="H23" s="572"/>
      <c r="I23" s="563"/>
      <c r="J23" s="572"/>
      <c r="K23" s="563"/>
      <c r="L23" s="572"/>
    </row>
    <row r="24" spans="1:12">
      <c r="A24" s="880" t="s">
        <v>2498</v>
      </c>
      <c r="B24" s="997"/>
      <c r="C24" s="1007"/>
      <c r="D24" s="520"/>
      <c r="E24" s="509"/>
      <c r="F24" s="409"/>
      <c r="G24" s="409"/>
      <c r="H24" s="409"/>
      <c r="I24" s="506"/>
      <c r="J24" s="411"/>
      <c r="K24" s="506"/>
      <c r="L24" s="411"/>
    </row>
    <row r="25" spans="1:12">
      <c r="A25" s="880" t="s">
        <v>2499</v>
      </c>
      <c r="B25" s="997"/>
      <c r="C25" s="994"/>
      <c r="D25" s="409"/>
      <c r="E25" s="509"/>
      <c r="F25" s="409"/>
      <c r="G25" s="409"/>
      <c r="H25" s="409"/>
      <c r="I25" s="506"/>
      <c r="J25" s="411"/>
      <c r="K25" s="506"/>
      <c r="L25" s="411"/>
    </row>
    <row r="26" spans="1:12">
      <c r="A26" s="880" t="s">
        <v>2361</v>
      </c>
      <c r="B26" s="997"/>
      <c r="C26" s="994"/>
      <c r="D26" s="409"/>
      <c r="E26" s="509"/>
      <c r="F26" s="409"/>
      <c r="G26" s="409"/>
      <c r="H26" s="409"/>
      <c r="I26" s="506"/>
      <c r="J26" s="411"/>
      <c r="K26" s="506"/>
      <c r="L26" s="411"/>
    </row>
    <row r="27" spans="1:12">
      <c r="A27" s="880" t="s">
        <v>2362</v>
      </c>
      <c r="B27" s="997"/>
      <c r="C27" s="994"/>
      <c r="D27" s="409"/>
      <c r="E27" s="509"/>
      <c r="F27" s="409"/>
      <c r="G27" s="409"/>
      <c r="H27" s="409"/>
      <c r="I27" s="506"/>
      <c r="J27" s="411"/>
      <c r="K27" s="506"/>
      <c r="L27" s="411"/>
    </row>
    <row r="28" spans="1:12">
      <c r="A28" s="1002" t="s">
        <v>2372</v>
      </c>
      <c r="B28" s="997"/>
      <c r="C28" s="997"/>
      <c r="D28" s="411"/>
      <c r="E28" s="449"/>
      <c r="F28" s="435"/>
      <c r="G28" s="435"/>
      <c r="H28" s="411"/>
      <c r="I28" s="563"/>
      <c r="J28" s="411"/>
      <c r="K28" s="563"/>
      <c r="L28" s="411"/>
    </row>
    <row r="29" spans="1:12">
      <c r="A29" s="475"/>
      <c r="B29" s="475"/>
      <c r="C29" s="477"/>
      <c r="D29" s="319"/>
      <c r="E29" s="319"/>
      <c r="F29" s="319"/>
      <c r="G29" s="319"/>
      <c r="H29" s="558"/>
      <c r="I29" s="319"/>
      <c r="J29" s="574"/>
      <c r="K29" s="319"/>
      <c r="L29" s="319"/>
    </row>
    <row r="30" spans="1:12">
      <c r="A30" s="1011" t="s">
        <v>772</v>
      </c>
      <c r="B30" s="475"/>
      <c r="C30" s="997"/>
      <c r="D30" s="411"/>
      <c r="E30" s="319"/>
      <c r="F30" s="319"/>
      <c r="G30" s="319"/>
      <c r="H30" s="558"/>
      <c r="I30" s="319"/>
      <c r="J30" s="574"/>
      <c r="K30" s="319"/>
      <c r="L30" s="411"/>
    </row>
    <row r="31" spans="1:12">
      <c r="A31" s="475"/>
      <c r="B31" s="475"/>
      <c r="C31" s="477"/>
      <c r="D31" s="319"/>
      <c r="E31" s="319"/>
      <c r="F31" s="319"/>
      <c r="G31" s="319"/>
      <c r="H31" s="575"/>
      <c r="I31" s="319"/>
      <c r="J31" s="574"/>
      <c r="K31" s="319"/>
      <c r="L31" s="319"/>
    </row>
    <row r="32" spans="1:12">
      <c r="A32" s="461" t="s">
        <v>2365</v>
      </c>
      <c r="B32" s="475"/>
      <c r="C32" s="477"/>
      <c r="D32" s="319"/>
      <c r="E32" s="319"/>
      <c r="F32" s="319"/>
      <c r="G32" s="319"/>
      <c r="H32" s="317"/>
      <c r="I32" s="319"/>
      <c r="J32" s="318"/>
      <c r="K32" s="319"/>
      <c r="L32" s="319"/>
    </row>
    <row r="33" spans="1:10">
      <c r="A33" s="375"/>
      <c r="B33" s="2"/>
      <c r="H33" s="4"/>
      <c r="J33" s="7"/>
    </row>
    <row r="34" spans="1:10">
      <c r="A34" s="2"/>
      <c r="B34" s="2"/>
      <c r="H34" s="4"/>
      <c r="J34" s="7"/>
    </row>
    <row r="35" spans="1:10">
      <c r="A35" s="373"/>
      <c r="B35" s="10"/>
    </row>
    <row r="36" spans="1:10">
      <c r="A36" s="10"/>
      <c r="B36" s="10"/>
    </row>
  </sheetData>
  <sheetProtection formatColumns="0" formatRows="0"/>
  <customSheetViews>
    <customSheetView guid="{322AC775-AF01-45AA-8A10-37DBB67FD782}" showPageBreaks="1" printArea="1" view="pageBreakPreview">
      <selection activeCell="D25" sqref="D25"/>
      <pageMargins left="0" right="0" top="0" bottom="0" header="0" footer="0"/>
      <pageSetup scale="76"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C00-000000000000}"/>
    <hyperlink ref="A2:C2" location="'Schedule Listing '!A1" display="Return to Schedule Listing" xr:uid="{00000000-0004-0000-1C00-000001000000}"/>
  </hyperlinks>
  <pageMargins left="0.47244094488188981" right="0.35433070866141736" top="0.74803149606299213" bottom="0.51181102362204722" header="0.31496062992125984" footer="0.31496062992125984"/>
  <pageSetup scale="76"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3"/>
  <dimension ref="A1:L40"/>
  <sheetViews>
    <sheetView showGridLines="0" zoomScaleNormal="100" zoomScaleSheetLayoutView="100" workbookViewId="0"/>
  </sheetViews>
  <sheetFormatPr defaultColWidth="9.1015625" defaultRowHeight="12.3"/>
  <cols>
    <col min="1" max="1" width="17.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c r="A1" s="729" t="s">
        <v>2500</v>
      </c>
      <c r="B1" s="445"/>
      <c r="C1" s="445"/>
      <c r="D1" s="499"/>
      <c r="E1" s="499"/>
      <c r="F1" s="499"/>
      <c r="G1" s="499"/>
      <c r="H1" s="319"/>
      <c r="I1" s="319"/>
      <c r="J1" s="319"/>
      <c r="K1" s="319"/>
      <c r="L1" s="500">
        <v>10</v>
      </c>
    </row>
    <row r="2" spans="1:12" ht="15">
      <c r="A2" s="1509" t="s">
        <v>137</v>
      </c>
      <c r="B2" s="1554"/>
      <c r="C2" s="1555"/>
      <c r="D2" s="379"/>
      <c r="E2" s="499"/>
      <c r="F2" s="499"/>
      <c r="G2" s="499"/>
      <c r="H2" s="319"/>
      <c r="I2" s="319"/>
      <c r="J2" s="319"/>
      <c r="K2" s="319"/>
      <c r="L2" s="319"/>
    </row>
    <row r="3" spans="1:12" ht="15.75" customHeight="1">
      <c r="A3" s="1624" t="s">
        <v>2501</v>
      </c>
      <c r="B3" s="1570"/>
      <c r="C3" s="1570"/>
      <c r="D3" s="1570"/>
      <c r="E3" s="1570"/>
      <c r="F3" s="1570"/>
      <c r="G3" s="1570"/>
      <c r="H3" s="1570"/>
      <c r="I3" s="1570"/>
      <c r="J3" s="1570"/>
      <c r="K3" s="1570"/>
      <c r="L3" s="1570"/>
    </row>
    <row r="4" spans="1:12" ht="15" customHeight="1">
      <c r="A4" s="754" t="s">
        <v>2341</v>
      </c>
      <c r="B4" s="1017"/>
      <c r="C4" s="1017"/>
      <c r="D4" s="1017"/>
      <c r="E4" s="1017"/>
      <c r="F4" s="1017"/>
      <c r="G4" s="1017"/>
      <c r="H4" s="1017"/>
      <c r="I4" s="1017"/>
      <c r="J4" s="1017"/>
      <c r="K4" s="1017"/>
      <c r="L4" s="1017"/>
    </row>
    <row r="5" spans="1:12" ht="12.75" customHeight="1">
      <c r="A5" s="319"/>
      <c r="B5" s="445"/>
      <c r="C5" s="445"/>
      <c r="D5" s="499"/>
      <c r="E5" s="499"/>
      <c r="F5" s="499"/>
      <c r="G5" s="499"/>
      <c r="H5" s="319"/>
      <c r="I5" s="319"/>
      <c r="J5" s="319"/>
      <c r="K5" s="319"/>
      <c r="L5" s="319"/>
    </row>
    <row r="6" spans="1:12" ht="30" customHeight="1">
      <c r="A6" s="987"/>
      <c r="B6" s="1601" t="s">
        <v>2342</v>
      </c>
      <c r="C6" s="1597"/>
      <c r="D6" s="1598"/>
      <c r="E6" s="988"/>
      <c r="F6" s="1596" t="s">
        <v>2368</v>
      </c>
      <c r="G6" s="1597"/>
      <c r="H6" s="1598"/>
      <c r="I6" s="985"/>
      <c r="J6" s="567"/>
      <c r="K6" s="985"/>
      <c r="L6" s="985"/>
    </row>
    <row r="7" spans="1:12" ht="38.8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1609" t="s">
        <v>1790</v>
      </c>
      <c r="B9" s="1625"/>
      <c r="C9" s="1625"/>
      <c r="D9" s="502"/>
      <c r="E9" s="502"/>
      <c r="F9" s="502"/>
      <c r="G9" s="502"/>
      <c r="H9" s="502"/>
      <c r="I9" s="502"/>
      <c r="J9" s="502"/>
      <c r="K9" s="502"/>
      <c r="L9" s="502"/>
    </row>
    <row r="10" spans="1:12">
      <c r="A10" s="1060" t="s">
        <v>2502</v>
      </c>
      <c r="B10" s="993"/>
      <c r="C10" s="994"/>
      <c r="D10" s="409"/>
      <c r="E10" s="509"/>
      <c r="F10" s="409"/>
      <c r="G10" s="409"/>
      <c r="H10" s="409"/>
      <c r="I10" s="506"/>
      <c r="J10" s="411"/>
      <c r="K10" s="506"/>
      <c r="L10" s="411"/>
    </row>
    <row r="11" spans="1:12">
      <c r="A11" s="880" t="s">
        <v>2499</v>
      </c>
      <c r="B11" s="993"/>
      <c r="C11" s="994"/>
      <c r="D11" s="409"/>
      <c r="E11" s="509"/>
      <c r="F11" s="409"/>
      <c r="G11" s="409"/>
      <c r="H11" s="409"/>
      <c r="I11" s="506"/>
      <c r="J11" s="411"/>
      <c r="K11" s="506"/>
      <c r="L11" s="411"/>
    </row>
    <row r="12" spans="1:12">
      <c r="A12" s="880" t="s">
        <v>2503</v>
      </c>
      <c r="B12" s="993"/>
      <c r="C12" s="994"/>
      <c r="D12" s="409"/>
      <c r="E12" s="509"/>
      <c r="F12" s="409"/>
      <c r="G12" s="409"/>
      <c r="H12" s="409"/>
      <c r="I12" s="506"/>
      <c r="J12" s="411"/>
      <c r="K12" s="506"/>
      <c r="L12" s="411"/>
    </row>
    <row r="13" spans="1:12">
      <c r="A13" s="880" t="s">
        <v>2361</v>
      </c>
      <c r="B13" s="993"/>
      <c r="C13" s="994"/>
      <c r="D13" s="409"/>
      <c r="E13" s="503"/>
      <c r="F13" s="409"/>
      <c r="G13" s="409"/>
      <c r="H13" s="409"/>
      <c r="I13" s="506"/>
      <c r="J13" s="411"/>
      <c r="K13" s="506"/>
      <c r="L13" s="411"/>
    </row>
    <row r="14" spans="1:12">
      <c r="A14" s="880" t="s">
        <v>2362</v>
      </c>
      <c r="B14" s="993"/>
      <c r="C14" s="994"/>
      <c r="D14" s="409"/>
      <c r="E14" s="509"/>
      <c r="F14" s="409"/>
      <c r="G14" s="409"/>
      <c r="H14" s="409"/>
      <c r="I14" s="506"/>
      <c r="J14" s="411"/>
      <c r="K14" s="506"/>
      <c r="L14" s="411"/>
    </row>
    <row r="15" spans="1:12">
      <c r="A15" s="1002" t="s">
        <v>2372</v>
      </c>
      <c r="B15" s="1003"/>
      <c r="C15" s="997"/>
      <c r="D15" s="411"/>
      <c r="E15" s="449"/>
      <c r="F15" s="435"/>
      <c r="G15" s="435"/>
      <c r="H15" s="411"/>
      <c r="I15" s="563"/>
      <c r="J15" s="411"/>
      <c r="K15" s="563"/>
      <c r="L15" s="411"/>
    </row>
    <row r="16" spans="1:12" ht="6" customHeight="1">
      <c r="A16" s="475"/>
      <c r="B16" s="475"/>
      <c r="C16" s="1001"/>
      <c r="D16" s="503"/>
      <c r="E16" s="449"/>
      <c r="F16" s="449"/>
      <c r="G16" s="573"/>
      <c r="H16" s="503"/>
      <c r="I16" s="563"/>
      <c r="J16" s="503"/>
      <c r="K16" s="563"/>
      <c r="L16" s="503"/>
    </row>
    <row r="17" spans="1:12">
      <c r="A17" s="813" t="s">
        <v>1791</v>
      </c>
      <c r="B17" s="813"/>
      <c r="C17" s="1001"/>
      <c r="D17" s="503"/>
      <c r="E17" s="449"/>
      <c r="F17" s="449"/>
      <c r="G17" s="573"/>
      <c r="H17" s="503"/>
      <c r="I17" s="563"/>
      <c r="J17" s="503"/>
      <c r="K17" s="563"/>
      <c r="L17" s="503"/>
    </row>
    <row r="18" spans="1:12">
      <c r="A18" s="1061" t="s">
        <v>2502</v>
      </c>
      <c r="B18" s="880"/>
      <c r="C18" s="994"/>
      <c r="D18" s="409"/>
      <c r="E18" s="509"/>
      <c r="F18" s="409"/>
      <c r="G18" s="409"/>
      <c r="H18" s="409"/>
      <c r="I18" s="506"/>
      <c r="J18" s="411"/>
      <c r="K18" s="506"/>
      <c r="L18" s="411"/>
    </row>
    <row r="19" spans="1:12">
      <c r="A19" s="880" t="s">
        <v>2499</v>
      </c>
      <c r="B19" s="880"/>
      <c r="C19" s="994"/>
      <c r="D19" s="409"/>
      <c r="E19" s="509"/>
      <c r="F19" s="409"/>
      <c r="G19" s="409"/>
      <c r="H19" s="409"/>
      <c r="I19" s="506"/>
      <c r="J19" s="411"/>
      <c r="K19" s="506"/>
      <c r="L19" s="411"/>
    </row>
    <row r="20" spans="1:12">
      <c r="A20" s="880" t="s">
        <v>2503</v>
      </c>
      <c r="B20" s="880"/>
      <c r="C20" s="994"/>
      <c r="D20" s="409"/>
      <c r="E20" s="509"/>
      <c r="F20" s="409"/>
      <c r="G20" s="409"/>
      <c r="H20" s="409"/>
      <c r="I20" s="506"/>
      <c r="J20" s="411"/>
      <c r="K20" s="506"/>
      <c r="L20" s="411"/>
    </row>
    <row r="21" spans="1:12">
      <c r="A21" s="880" t="s">
        <v>2361</v>
      </c>
      <c r="B21" s="880"/>
      <c r="C21" s="994"/>
      <c r="D21" s="409"/>
      <c r="E21" s="503"/>
      <c r="F21" s="409"/>
      <c r="G21" s="409"/>
      <c r="H21" s="409"/>
      <c r="I21" s="506"/>
      <c r="J21" s="411"/>
      <c r="K21" s="506"/>
      <c r="L21" s="411"/>
    </row>
    <row r="22" spans="1:12">
      <c r="A22" s="880" t="s">
        <v>2362</v>
      </c>
      <c r="B22" s="880"/>
      <c r="C22" s="994"/>
      <c r="D22" s="409"/>
      <c r="E22" s="509"/>
      <c r="F22" s="409"/>
      <c r="G22" s="409"/>
      <c r="H22" s="409"/>
      <c r="I22" s="506"/>
      <c r="J22" s="411"/>
      <c r="K22" s="506"/>
      <c r="L22" s="411"/>
    </row>
    <row r="23" spans="1:12">
      <c r="A23" s="1002" t="s">
        <v>2372</v>
      </c>
      <c r="B23" s="880"/>
      <c r="C23" s="997"/>
      <c r="D23" s="411"/>
      <c r="E23" s="449"/>
      <c r="F23" s="435"/>
      <c r="G23" s="435"/>
      <c r="H23" s="411"/>
      <c r="I23" s="563"/>
      <c r="J23" s="411"/>
      <c r="K23" s="563"/>
      <c r="L23" s="411"/>
    </row>
    <row r="24" spans="1:12" ht="6" customHeight="1">
      <c r="A24" s="475"/>
      <c r="B24" s="475"/>
      <c r="C24" s="1059"/>
      <c r="D24" s="572"/>
      <c r="E24" s="449"/>
      <c r="F24" s="564"/>
      <c r="G24" s="573"/>
      <c r="H24" s="572"/>
      <c r="I24" s="563"/>
      <c r="J24" s="572"/>
      <c r="K24" s="563"/>
      <c r="L24" s="572"/>
    </row>
    <row r="25" spans="1:12" ht="6" customHeight="1">
      <c r="A25" s="475"/>
      <c r="B25" s="475"/>
      <c r="C25" s="1059"/>
      <c r="D25" s="572"/>
      <c r="E25" s="449"/>
      <c r="F25" s="564"/>
      <c r="G25" s="573"/>
      <c r="H25" s="572"/>
      <c r="I25" s="563"/>
      <c r="J25" s="572"/>
      <c r="K25" s="563"/>
      <c r="L25" s="503"/>
    </row>
    <row r="26" spans="1:12">
      <c r="A26" s="813" t="s">
        <v>1794</v>
      </c>
      <c r="B26" s="813"/>
      <c r="C26" s="1059"/>
      <c r="D26" s="572"/>
      <c r="E26" s="449"/>
      <c r="F26" s="564"/>
      <c r="G26" s="573"/>
      <c r="H26" s="572"/>
      <c r="I26" s="563"/>
      <c r="J26" s="572"/>
      <c r="K26" s="563"/>
      <c r="L26" s="572"/>
    </row>
    <row r="27" spans="1:12">
      <c r="A27" s="1061" t="s">
        <v>2502</v>
      </c>
      <c r="B27" s="880"/>
      <c r="C27" s="994"/>
      <c r="D27" s="409"/>
      <c r="E27" s="509"/>
      <c r="F27" s="409"/>
      <c r="G27" s="409"/>
      <c r="H27" s="409"/>
      <c r="I27" s="506"/>
      <c r="J27" s="411"/>
      <c r="K27" s="506"/>
      <c r="L27" s="411"/>
    </row>
    <row r="28" spans="1:12">
      <c r="A28" s="880" t="s">
        <v>2499</v>
      </c>
      <c r="B28" s="880"/>
      <c r="C28" s="994"/>
      <c r="D28" s="409"/>
      <c r="E28" s="509"/>
      <c r="F28" s="409"/>
      <c r="G28" s="409"/>
      <c r="H28" s="409"/>
      <c r="I28" s="506"/>
      <c r="J28" s="411"/>
      <c r="K28" s="506"/>
      <c r="L28" s="411"/>
    </row>
    <row r="29" spans="1:12">
      <c r="A29" s="880" t="s">
        <v>2503</v>
      </c>
      <c r="B29" s="880"/>
      <c r="C29" s="994"/>
      <c r="D29" s="409"/>
      <c r="E29" s="509"/>
      <c r="F29" s="409"/>
      <c r="G29" s="409"/>
      <c r="H29" s="409"/>
      <c r="I29" s="506"/>
      <c r="J29" s="411"/>
      <c r="K29" s="506"/>
      <c r="L29" s="411"/>
    </row>
    <row r="30" spans="1:12">
      <c r="A30" s="880" t="s">
        <v>2361</v>
      </c>
      <c r="B30" s="880"/>
      <c r="C30" s="994"/>
      <c r="D30" s="409"/>
      <c r="E30" s="503"/>
      <c r="F30" s="409"/>
      <c r="G30" s="409"/>
      <c r="H30" s="409"/>
      <c r="I30" s="506"/>
      <c r="J30" s="411"/>
      <c r="K30" s="506"/>
      <c r="L30" s="411"/>
    </row>
    <row r="31" spans="1:12">
      <c r="A31" s="880" t="s">
        <v>2362</v>
      </c>
      <c r="B31" s="880"/>
      <c r="C31" s="994"/>
      <c r="D31" s="409"/>
      <c r="E31" s="509"/>
      <c r="F31" s="409"/>
      <c r="G31" s="409"/>
      <c r="H31" s="409"/>
      <c r="I31" s="506"/>
      <c r="J31" s="411"/>
      <c r="K31" s="506"/>
      <c r="L31" s="411"/>
    </row>
    <row r="32" spans="1:12">
      <c r="A32" s="1002" t="s">
        <v>2372</v>
      </c>
      <c r="B32" s="880"/>
      <c r="C32" s="997"/>
      <c r="D32" s="411"/>
      <c r="E32" s="449"/>
      <c r="F32" s="435"/>
      <c r="G32" s="435"/>
      <c r="H32" s="411"/>
      <c r="I32" s="563"/>
      <c r="J32" s="411"/>
      <c r="K32" s="563"/>
      <c r="L32" s="411"/>
    </row>
    <row r="33" spans="1:12">
      <c r="A33" s="475"/>
      <c r="B33" s="475"/>
      <c r="C33" s="477"/>
      <c r="D33" s="319"/>
      <c r="E33" s="319"/>
      <c r="F33" s="319"/>
      <c r="G33" s="319"/>
      <c r="H33" s="558"/>
      <c r="I33" s="319"/>
      <c r="J33" s="574"/>
      <c r="K33" s="319"/>
      <c r="L33" s="319"/>
    </row>
    <row r="34" spans="1:12">
      <c r="A34" s="1011" t="s">
        <v>772</v>
      </c>
      <c r="B34" s="475"/>
      <c r="C34" s="997"/>
      <c r="D34" s="411"/>
      <c r="E34" s="319"/>
      <c r="F34" s="319"/>
      <c r="G34" s="319"/>
      <c r="H34" s="558"/>
      <c r="I34" s="319"/>
      <c r="J34" s="574"/>
      <c r="K34" s="319"/>
      <c r="L34" s="411"/>
    </row>
    <row r="35" spans="1:12">
      <c r="A35" s="475"/>
      <c r="B35" s="475"/>
      <c r="C35" s="477"/>
      <c r="D35" s="319"/>
      <c r="E35" s="319"/>
      <c r="F35" s="319"/>
      <c r="G35" s="319"/>
      <c r="H35" s="575"/>
      <c r="I35" s="319"/>
      <c r="J35" s="574"/>
      <c r="K35" s="319"/>
      <c r="L35" s="319"/>
    </row>
    <row r="36" spans="1:12">
      <c r="A36" s="461" t="s">
        <v>2365</v>
      </c>
      <c r="B36" s="475"/>
      <c r="C36" s="477"/>
      <c r="D36" s="319"/>
      <c r="E36" s="319"/>
      <c r="F36" s="319"/>
      <c r="G36" s="319"/>
      <c r="H36" s="317"/>
      <c r="I36" s="319"/>
      <c r="J36" s="318"/>
      <c r="K36" s="319"/>
      <c r="L36" s="319"/>
    </row>
    <row r="37" spans="1:12">
      <c r="A37" s="375"/>
      <c r="B37" s="2"/>
      <c r="H37" s="4"/>
      <c r="J37" s="7"/>
    </row>
    <row r="38" spans="1:12">
      <c r="A38" s="2"/>
      <c r="B38" s="2"/>
      <c r="H38" s="4"/>
      <c r="J38" s="7"/>
    </row>
    <row r="39" spans="1:12">
      <c r="A39" s="373"/>
      <c r="B39" s="10"/>
    </row>
    <row r="40" spans="1:12">
      <c r="A40" s="10"/>
      <c r="B40" s="10"/>
    </row>
  </sheetData>
  <sheetProtection formatColumns="0" formatRows="0"/>
  <customSheetViews>
    <customSheetView guid="{322AC775-AF01-45AA-8A10-37DBB67FD782}" showPageBreaks="1" printArea="1" view="pageBreakPreview">
      <selection activeCell="J28" sqref="J28"/>
      <pageMargins left="0" right="0" top="0" bottom="0" header="0" footer="0"/>
      <pageSetup scale="77"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D00-000000000000}"/>
    <hyperlink ref="A2:C2" location="'Schedule Listing '!A1" display="Return to Schedule Listing" xr:uid="{00000000-0004-0000-1D00-000001000000}"/>
  </hyperlinks>
  <pageMargins left="0.47244094488188981" right="0.35433070866141736" top="0.74803149606299213" bottom="0.51181102362204722" header="0.31496062992125984" footer="0.31496062992125984"/>
  <pageSetup scale="77"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4"/>
  <dimension ref="A1:M33"/>
  <sheetViews>
    <sheetView showGridLines="0" zoomScaleNormal="100" zoomScaleSheetLayoutView="100" workbookViewId="0"/>
  </sheetViews>
  <sheetFormatPr defaultColWidth="9.1015625" defaultRowHeight="12.3"/>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3" ht="15">
      <c r="A1" s="729" t="s">
        <v>2504</v>
      </c>
      <c r="B1" s="445"/>
      <c r="C1" s="445"/>
      <c r="D1" s="499"/>
      <c r="E1" s="499"/>
      <c r="F1" s="499"/>
      <c r="G1" s="499"/>
      <c r="H1" s="319"/>
      <c r="I1" s="319"/>
      <c r="J1" s="319"/>
      <c r="K1" s="319"/>
      <c r="L1" s="500">
        <v>10</v>
      </c>
    </row>
    <row r="2" spans="1:13" ht="15">
      <c r="A2" s="1509" t="s">
        <v>137</v>
      </c>
      <c r="B2" s="1554"/>
      <c r="C2" s="1555"/>
      <c r="D2" s="379"/>
      <c r="E2" s="499"/>
      <c r="F2" s="499"/>
      <c r="G2" s="499"/>
      <c r="H2" s="319"/>
      <c r="I2" s="319"/>
      <c r="J2" s="319"/>
      <c r="K2" s="319"/>
      <c r="L2" s="319"/>
    </row>
    <row r="3" spans="1:13" ht="12.9">
      <c r="A3" s="1624" t="s">
        <v>2505</v>
      </c>
      <c r="B3" s="1570"/>
      <c r="C3" s="1570"/>
      <c r="D3" s="1570"/>
      <c r="E3" s="1570"/>
      <c r="F3" s="1570"/>
      <c r="G3" s="1570"/>
      <c r="H3" s="1570"/>
      <c r="I3" s="1570"/>
      <c r="J3" s="1570"/>
      <c r="K3" s="1570"/>
      <c r="L3" s="1570"/>
    </row>
    <row r="4" spans="1:13" ht="15" customHeight="1">
      <c r="A4" s="754" t="s">
        <v>2341</v>
      </c>
      <c r="B4" s="1017"/>
      <c r="C4" s="1017"/>
      <c r="D4" s="1017"/>
      <c r="E4" s="1017"/>
      <c r="F4" s="1017"/>
      <c r="G4" s="1017"/>
      <c r="H4" s="1017"/>
      <c r="I4" s="1017"/>
      <c r="J4" s="1017"/>
      <c r="K4" s="1017"/>
      <c r="L4" s="1017"/>
    </row>
    <row r="5" spans="1:13" ht="12.75" customHeight="1">
      <c r="A5" s="319"/>
      <c r="B5" s="445"/>
      <c r="C5" s="445"/>
      <c r="D5" s="499"/>
      <c r="E5" s="499"/>
      <c r="F5" s="499"/>
      <c r="G5" s="499"/>
      <c r="H5" s="319"/>
      <c r="I5" s="319"/>
      <c r="J5" s="319"/>
      <c r="K5" s="319"/>
      <c r="L5" s="319"/>
    </row>
    <row r="6" spans="1:13" ht="13.35" customHeight="1">
      <c r="A6" s="987"/>
      <c r="B6" s="1601" t="s">
        <v>2342</v>
      </c>
      <c r="C6" s="1597"/>
      <c r="D6" s="1598"/>
      <c r="E6" s="988"/>
      <c r="F6" s="1596" t="s">
        <v>2368</v>
      </c>
      <c r="G6" s="1597"/>
      <c r="H6" s="1598"/>
      <c r="I6" s="985"/>
      <c r="J6" s="567"/>
      <c r="K6" s="985"/>
      <c r="L6" s="985"/>
      <c r="M6" s="477"/>
    </row>
    <row r="7" spans="1:13" ht="39.75" customHeight="1">
      <c r="A7" s="984" t="s">
        <v>2344</v>
      </c>
      <c r="B7" s="981" t="s">
        <v>2345</v>
      </c>
      <c r="C7" s="981" t="s">
        <v>2346</v>
      </c>
      <c r="D7" s="981" t="s">
        <v>2347</v>
      </c>
      <c r="E7" s="990"/>
      <c r="F7" s="981" t="s">
        <v>2369</v>
      </c>
      <c r="G7" s="981" t="s">
        <v>2370</v>
      </c>
      <c r="H7" s="982" t="s">
        <v>2371</v>
      </c>
      <c r="I7" s="986"/>
      <c r="J7" s="984" t="s">
        <v>2351</v>
      </c>
      <c r="K7" s="986"/>
      <c r="L7" s="984" t="s">
        <v>2352</v>
      </c>
      <c r="M7" s="477"/>
    </row>
    <row r="8" spans="1:13">
      <c r="A8" s="776" t="s">
        <v>282</v>
      </c>
      <c r="B8" s="776"/>
      <c r="C8" s="776"/>
      <c r="D8" s="776" t="s">
        <v>283</v>
      </c>
      <c r="E8" s="776"/>
      <c r="F8" s="776" t="s">
        <v>284</v>
      </c>
      <c r="G8" s="776" t="s">
        <v>423</v>
      </c>
      <c r="H8" s="776" t="s">
        <v>424</v>
      </c>
      <c r="I8" s="776"/>
      <c r="J8" s="776" t="s">
        <v>2353</v>
      </c>
      <c r="K8" s="776"/>
      <c r="L8" s="776" t="s">
        <v>2354</v>
      </c>
      <c r="M8" s="477"/>
    </row>
    <row r="9" spans="1:13">
      <c r="A9" s="1609" t="s">
        <v>1790</v>
      </c>
      <c r="B9" s="1625"/>
      <c r="C9" s="1625"/>
      <c r="D9" s="992"/>
      <c r="E9" s="992"/>
      <c r="F9" s="992"/>
      <c r="G9" s="992"/>
      <c r="H9" s="992"/>
      <c r="I9" s="992"/>
      <c r="J9" s="992"/>
      <c r="K9" s="992"/>
      <c r="L9" s="992"/>
      <c r="M9" s="477"/>
    </row>
    <row r="10" spans="1:13">
      <c r="A10" s="1060" t="s">
        <v>2502</v>
      </c>
      <c r="B10" s="993"/>
      <c r="C10" s="994"/>
      <c r="D10" s="994"/>
      <c r="E10" s="999"/>
      <c r="F10" s="994"/>
      <c r="G10" s="994"/>
      <c r="H10" s="994"/>
      <c r="I10" s="1000"/>
      <c r="J10" s="997"/>
      <c r="K10" s="1000"/>
      <c r="L10" s="997"/>
      <c r="M10" s="477"/>
    </row>
    <row r="11" spans="1:13">
      <c r="A11" s="880" t="s">
        <v>2361</v>
      </c>
      <c r="B11" s="993"/>
      <c r="C11" s="994"/>
      <c r="D11" s="994"/>
      <c r="E11" s="1001"/>
      <c r="F11" s="994"/>
      <c r="G11" s="994"/>
      <c r="H11" s="994"/>
      <c r="I11" s="1000"/>
      <c r="J11" s="997"/>
      <c r="K11" s="1000"/>
      <c r="L11" s="997"/>
      <c r="M11" s="477"/>
    </row>
    <row r="12" spans="1:13">
      <c r="A12" s="880" t="s">
        <v>2362</v>
      </c>
      <c r="B12" s="993"/>
      <c r="C12" s="994"/>
      <c r="D12" s="994"/>
      <c r="E12" s="999"/>
      <c r="F12" s="994"/>
      <c r="G12" s="994"/>
      <c r="H12" s="994"/>
      <c r="I12" s="1000"/>
      <c r="J12" s="997"/>
      <c r="K12" s="1000"/>
      <c r="L12" s="997"/>
      <c r="M12" s="477"/>
    </row>
    <row r="13" spans="1:13">
      <c r="A13" s="1002" t="s">
        <v>2372</v>
      </c>
      <c r="B13" s="1003"/>
      <c r="C13" s="997"/>
      <c r="D13" s="997"/>
      <c r="E13" s="1020"/>
      <c r="F13" s="1005"/>
      <c r="G13" s="1005"/>
      <c r="H13" s="997"/>
      <c r="I13" s="1021"/>
      <c r="J13" s="997"/>
      <c r="K13" s="1021"/>
      <c r="L13" s="997"/>
      <c r="M13" s="477"/>
    </row>
    <row r="14" spans="1:13">
      <c r="A14" s="475"/>
      <c r="B14" s="475"/>
      <c r="C14" s="1001"/>
      <c r="D14" s="1001"/>
      <c r="E14" s="1020"/>
      <c r="F14" s="1020"/>
      <c r="G14" s="1062"/>
      <c r="H14" s="1001"/>
      <c r="I14" s="1021"/>
      <c r="J14" s="1001"/>
      <c r="K14" s="1021"/>
      <c r="L14" s="1001"/>
      <c r="M14" s="477"/>
    </row>
    <row r="15" spans="1:13">
      <c r="A15" s="813" t="s">
        <v>1791</v>
      </c>
      <c r="B15" s="813"/>
      <c r="C15" s="1001"/>
      <c r="D15" s="1001"/>
      <c r="E15" s="1020"/>
      <c r="F15" s="1020"/>
      <c r="G15" s="1062"/>
      <c r="H15" s="1001"/>
      <c r="I15" s="1021"/>
      <c r="J15" s="1001"/>
      <c r="K15" s="1021"/>
      <c r="L15" s="1001"/>
      <c r="M15" s="477"/>
    </row>
    <row r="16" spans="1:13">
      <c r="A16" s="1061" t="s">
        <v>2502</v>
      </c>
      <c r="B16" s="994"/>
      <c r="C16" s="994"/>
      <c r="D16" s="994"/>
      <c r="E16" s="999"/>
      <c r="F16" s="994"/>
      <c r="G16" s="994"/>
      <c r="H16" s="994"/>
      <c r="I16" s="1000"/>
      <c r="J16" s="997"/>
      <c r="K16" s="1000"/>
      <c r="L16" s="997"/>
      <c r="M16" s="477"/>
    </row>
    <row r="17" spans="1:13">
      <c r="A17" s="880" t="s">
        <v>2361</v>
      </c>
      <c r="B17" s="994"/>
      <c r="C17" s="994"/>
      <c r="D17" s="994"/>
      <c r="E17" s="1001"/>
      <c r="F17" s="994"/>
      <c r="G17" s="994"/>
      <c r="H17" s="994"/>
      <c r="I17" s="1000"/>
      <c r="J17" s="997"/>
      <c r="K17" s="1000"/>
      <c r="L17" s="997"/>
      <c r="M17" s="477"/>
    </row>
    <row r="18" spans="1:13">
      <c r="A18" s="880" t="s">
        <v>2362</v>
      </c>
      <c r="B18" s="994"/>
      <c r="C18" s="994"/>
      <c r="D18" s="994"/>
      <c r="E18" s="999"/>
      <c r="F18" s="994"/>
      <c r="G18" s="994"/>
      <c r="H18" s="994"/>
      <c r="I18" s="1000"/>
      <c r="J18" s="997"/>
      <c r="K18" s="1000"/>
      <c r="L18" s="997"/>
      <c r="M18" s="477"/>
    </row>
    <row r="19" spans="1:13">
      <c r="A19" s="1002" t="s">
        <v>2372</v>
      </c>
      <c r="B19" s="994"/>
      <c r="C19" s="997"/>
      <c r="D19" s="997"/>
      <c r="E19" s="1020"/>
      <c r="F19" s="1005"/>
      <c r="G19" s="1005"/>
      <c r="H19" s="997"/>
      <c r="I19" s="1021"/>
      <c r="J19" s="997"/>
      <c r="K19" s="1021"/>
      <c r="L19" s="997"/>
      <c r="M19" s="477"/>
    </row>
    <row r="20" spans="1:13">
      <c r="A20" s="475"/>
      <c r="B20" s="475"/>
      <c r="C20" s="1059"/>
      <c r="D20" s="1059"/>
      <c r="E20" s="1020"/>
      <c r="F20" s="1063"/>
      <c r="G20" s="1062"/>
      <c r="H20" s="1059"/>
      <c r="I20" s="1021"/>
      <c r="J20" s="1059"/>
      <c r="K20" s="1021"/>
      <c r="L20" s="1059"/>
      <c r="M20" s="477"/>
    </row>
    <row r="21" spans="1:13">
      <c r="A21" s="813" t="s">
        <v>1794</v>
      </c>
      <c r="B21" s="813"/>
      <c r="C21" s="1059"/>
      <c r="D21" s="1059"/>
      <c r="E21" s="1020"/>
      <c r="F21" s="1063"/>
      <c r="G21" s="1062"/>
      <c r="H21" s="1059"/>
      <c r="I21" s="1021"/>
      <c r="J21" s="1059"/>
      <c r="K21" s="1021"/>
      <c r="L21" s="1059"/>
      <c r="M21" s="477"/>
    </row>
    <row r="22" spans="1:13">
      <c r="A22" s="1061" t="s">
        <v>2502</v>
      </c>
      <c r="B22" s="994"/>
      <c r="C22" s="994"/>
      <c r="D22" s="994"/>
      <c r="E22" s="999"/>
      <c r="F22" s="994"/>
      <c r="G22" s="994"/>
      <c r="H22" s="994"/>
      <c r="I22" s="1000"/>
      <c r="J22" s="997"/>
      <c r="K22" s="1000"/>
      <c r="L22" s="997"/>
      <c r="M22" s="477"/>
    </row>
    <row r="23" spans="1:13">
      <c r="A23" s="880" t="s">
        <v>2361</v>
      </c>
      <c r="B23" s="994"/>
      <c r="C23" s="994"/>
      <c r="D23" s="994"/>
      <c r="E23" s="1001"/>
      <c r="F23" s="994"/>
      <c r="G23" s="994"/>
      <c r="H23" s="994"/>
      <c r="I23" s="1000"/>
      <c r="J23" s="997"/>
      <c r="K23" s="1000"/>
      <c r="L23" s="997"/>
      <c r="M23" s="477"/>
    </row>
    <row r="24" spans="1:13">
      <c r="A24" s="880" t="s">
        <v>2362</v>
      </c>
      <c r="B24" s="994"/>
      <c r="C24" s="994"/>
      <c r="D24" s="994"/>
      <c r="E24" s="999"/>
      <c r="F24" s="994"/>
      <c r="G24" s="994"/>
      <c r="H24" s="994"/>
      <c r="I24" s="1000"/>
      <c r="J24" s="997"/>
      <c r="K24" s="1000"/>
      <c r="L24" s="997"/>
      <c r="M24" s="477"/>
    </row>
    <row r="25" spans="1:13">
      <c r="A25" s="1002" t="s">
        <v>2372</v>
      </c>
      <c r="B25" s="994"/>
      <c r="C25" s="997"/>
      <c r="D25" s="997"/>
      <c r="E25" s="1020"/>
      <c r="F25" s="1005"/>
      <c r="G25" s="1005"/>
      <c r="H25" s="997"/>
      <c r="I25" s="1021"/>
      <c r="J25" s="997"/>
      <c r="K25" s="1021"/>
      <c r="L25" s="997"/>
      <c r="M25" s="477"/>
    </row>
    <row r="26" spans="1:13">
      <c r="A26" s="475"/>
      <c r="B26" s="475"/>
      <c r="C26" s="477"/>
      <c r="D26" s="477"/>
      <c r="E26" s="477"/>
      <c r="F26" s="477"/>
      <c r="G26" s="477"/>
      <c r="H26" s="1064"/>
      <c r="I26" s="477"/>
      <c r="J26" s="699"/>
      <c r="K26" s="477"/>
      <c r="L26" s="477"/>
      <c r="M26" s="477"/>
    </row>
    <row r="27" spans="1:13">
      <c r="A27" s="1011" t="s">
        <v>772</v>
      </c>
      <c r="B27" s="475"/>
      <c r="C27" s="997"/>
      <c r="D27" s="997"/>
      <c r="E27" s="477"/>
      <c r="F27" s="477"/>
      <c r="G27" s="477"/>
      <c r="H27" s="1064"/>
      <c r="I27" s="477"/>
      <c r="J27" s="699"/>
      <c r="K27" s="477"/>
      <c r="L27" s="997"/>
      <c r="M27" s="477"/>
    </row>
    <row r="28" spans="1:13">
      <c r="A28" s="475"/>
      <c r="B28" s="475"/>
      <c r="C28" s="477"/>
      <c r="D28" s="477"/>
      <c r="E28" s="477"/>
      <c r="F28" s="477"/>
      <c r="G28" s="477"/>
      <c r="H28" s="1064"/>
      <c r="I28" s="477"/>
      <c r="J28" s="699"/>
      <c r="K28" s="477"/>
      <c r="L28" s="477"/>
      <c r="M28" s="477"/>
    </row>
    <row r="29" spans="1:13">
      <c r="A29" s="461" t="s">
        <v>2365</v>
      </c>
      <c r="B29" s="475"/>
      <c r="C29" s="477"/>
      <c r="D29" s="477"/>
      <c r="E29" s="477"/>
      <c r="F29" s="477"/>
      <c r="G29" s="477"/>
      <c r="H29" s="478"/>
      <c r="I29" s="477"/>
      <c r="J29" s="453"/>
      <c r="K29" s="477"/>
      <c r="L29" s="477"/>
      <c r="M29" s="477"/>
    </row>
    <row r="30" spans="1:13">
      <c r="A30" s="375"/>
      <c r="B30" s="2"/>
      <c r="H30" s="4"/>
      <c r="J30" s="7"/>
    </row>
    <row r="31" spans="1:13">
      <c r="A31" s="2"/>
      <c r="B31" s="2"/>
      <c r="H31" s="4"/>
      <c r="J31" s="7"/>
    </row>
    <row r="32" spans="1:13">
      <c r="A32" s="373"/>
      <c r="B32" s="10"/>
    </row>
    <row r="33" spans="1:2">
      <c r="A33" s="10"/>
      <c r="B33" s="10"/>
    </row>
  </sheetData>
  <sheetProtection formatColumns="0" formatRows="0"/>
  <customSheetViews>
    <customSheetView guid="{322AC775-AF01-45AA-8A10-37DBB67FD782}" showPageBreaks="1" printArea="1" view="pageBreakPreview">
      <selection activeCell="A2" sqref="A2:C2"/>
      <pageMargins left="0" right="0" top="0" bottom="0" header="0" footer="0"/>
      <pageSetup scale="81"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1E00-000000000000}"/>
    <hyperlink ref="A2:C2" location="'Schedule Listing '!A1" display="Return to Schedule Listing" xr:uid="{00000000-0004-0000-1E00-000001000000}"/>
  </hyperlinks>
  <pageMargins left="0.47244094488188981" right="0.35433070866141736" top="0.74803149606299213" bottom="0.51181102362204722" header="0.31496062992125984" footer="0.31496062992125984"/>
  <pageSetup scale="81"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N45"/>
  <sheetViews>
    <sheetView showGridLines="0" zoomScaleNormal="100" zoomScaleSheetLayoutView="100" workbookViewId="0"/>
  </sheetViews>
  <sheetFormatPr defaultColWidth="9.1015625" defaultRowHeight="12.3"/>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4" ht="15">
      <c r="A1" s="37" t="s">
        <v>2506</v>
      </c>
      <c r="B1" s="37"/>
      <c r="C1" s="37"/>
      <c r="D1" s="17"/>
      <c r="E1" s="17"/>
      <c r="F1" s="17"/>
      <c r="G1" s="17"/>
      <c r="L1" s="21">
        <v>11</v>
      </c>
    </row>
    <row r="2" spans="1:14" ht="15">
      <c r="A2" s="1536" t="s">
        <v>137</v>
      </c>
      <c r="B2" s="1554"/>
      <c r="C2" s="1555"/>
      <c r="D2" s="20"/>
      <c r="E2" s="17"/>
      <c r="F2" s="17"/>
      <c r="G2" s="17"/>
    </row>
    <row r="3" spans="1:14" ht="15">
      <c r="A3" s="525" t="s">
        <v>2507</v>
      </c>
      <c r="B3" s="59"/>
      <c r="C3" s="37"/>
      <c r="D3" s="17"/>
      <c r="E3" s="17"/>
      <c r="F3" s="17"/>
      <c r="G3" s="17"/>
    </row>
    <row r="4" spans="1:14" ht="15" customHeight="1">
      <c r="A4" s="19" t="s">
        <v>2341</v>
      </c>
      <c r="B4" s="59"/>
      <c r="C4" s="37"/>
      <c r="D4" s="17"/>
      <c r="E4" s="17"/>
      <c r="F4" s="17"/>
      <c r="G4" s="17"/>
    </row>
    <row r="5" spans="1:14" ht="12.75" customHeight="1">
      <c r="A5" s="37"/>
      <c r="B5" s="37"/>
      <c r="C5" s="37"/>
      <c r="D5" s="17"/>
      <c r="E5" s="17"/>
      <c r="F5" s="17"/>
      <c r="G5" s="17"/>
    </row>
    <row r="6" spans="1:14" ht="27" customHeight="1">
      <c r="A6" s="67"/>
      <c r="B6" s="1593" t="s">
        <v>2342</v>
      </c>
      <c r="C6" s="1594"/>
      <c r="D6" s="1595"/>
      <c r="E6" s="111"/>
      <c r="F6" s="1596" t="s">
        <v>2343</v>
      </c>
      <c r="G6" s="1597"/>
      <c r="H6" s="1598"/>
      <c r="I6" s="68"/>
      <c r="K6" s="68"/>
      <c r="L6" s="68"/>
    </row>
    <row r="7" spans="1:14" ht="56.25" customHeight="1">
      <c r="A7" s="69" t="s">
        <v>2344</v>
      </c>
      <c r="B7" s="70" t="s">
        <v>2345</v>
      </c>
      <c r="C7" s="70" t="s">
        <v>2346</v>
      </c>
      <c r="D7" s="70" t="s">
        <v>2347</v>
      </c>
      <c r="E7" s="71"/>
      <c r="F7" s="981" t="s">
        <v>2369</v>
      </c>
      <c r="G7" s="981" t="s">
        <v>2370</v>
      </c>
      <c r="H7" s="982" t="s">
        <v>2371</v>
      </c>
      <c r="I7" s="72"/>
      <c r="J7" s="984" t="s">
        <v>2351</v>
      </c>
      <c r="K7" s="72"/>
      <c r="L7" s="69" t="s">
        <v>2352</v>
      </c>
      <c r="N7" s="1" t="s">
        <v>2508</v>
      </c>
    </row>
    <row r="8" spans="1:14">
      <c r="A8" s="73" t="s">
        <v>282</v>
      </c>
      <c r="B8" s="73"/>
      <c r="C8" s="73"/>
      <c r="D8" s="73" t="s">
        <v>283</v>
      </c>
      <c r="E8" s="73"/>
      <c r="F8" s="73" t="s">
        <v>284</v>
      </c>
      <c r="G8" s="73" t="s">
        <v>423</v>
      </c>
      <c r="H8" s="73" t="s">
        <v>424</v>
      </c>
      <c r="I8" s="73"/>
      <c r="J8" s="73" t="s">
        <v>2353</v>
      </c>
      <c r="K8" s="73"/>
      <c r="L8" s="73" t="s">
        <v>2354</v>
      </c>
    </row>
    <row r="9" spans="1:14">
      <c r="A9" s="1608" t="s">
        <v>1790</v>
      </c>
      <c r="B9" s="1608"/>
      <c r="C9" s="1608"/>
      <c r="D9" s="3"/>
      <c r="E9" s="3"/>
      <c r="F9" s="3"/>
      <c r="G9" s="3"/>
      <c r="H9" s="3"/>
      <c r="I9" s="3"/>
      <c r="J9" s="3"/>
      <c r="K9" s="3"/>
      <c r="L9" s="3"/>
    </row>
    <row r="10" spans="1:14">
      <c r="A10" s="880" t="s">
        <v>2509</v>
      </c>
      <c r="B10" s="87"/>
      <c r="C10" s="510"/>
      <c r="D10" s="747"/>
      <c r="E10" s="328"/>
      <c r="F10" s="76"/>
      <c r="G10" s="76"/>
      <c r="H10" s="76"/>
      <c r="I10" s="100"/>
      <c r="J10" s="284"/>
      <c r="K10" s="100"/>
      <c r="L10" s="284"/>
    </row>
    <row r="11" spans="1:14">
      <c r="A11" s="880" t="s">
        <v>2510</v>
      </c>
      <c r="B11" s="87"/>
      <c r="C11" s="510"/>
      <c r="D11" s="747"/>
      <c r="E11" s="328"/>
      <c r="F11" s="76"/>
      <c r="G11" s="76"/>
      <c r="H11" s="76"/>
      <c r="I11" s="100"/>
      <c r="J11" s="284"/>
      <c r="K11" s="100"/>
      <c r="L11" s="284"/>
    </row>
    <row r="12" spans="1:14">
      <c r="A12" s="1065" t="s">
        <v>2502</v>
      </c>
      <c r="B12" s="87"/>
      <c r="C12" s="76"/>
      <c r="D12" s="76"/>
      <c r="E12" s="328"/>
      <c r="F12" s="76"/>
      <c r="G12" s="76"/>
      <c r="H12" s="76"/>
      <c r="I12" s="100"/>
      <c r="J12" s="284"/>
      <c r="K12" s="100"/>
      <c r="L12" s="284"/>
    </row>
    <row r="13" spans="1:14">
      <c r="A13" s="1066" t="s">
        <v>2511</v>
      </c>
      <c r="B13" s="87"/>
      <c r="C13" s="76"/>
      <c r="D13" s="76"/>
      <c r="E13" s="328"/>
      <c r="F13" s="76"/>
      <c r="G13" s="76"/>
      <c r="H13" s="76"/>
      <c r="I13" s="100"/>
      <c r="J13" s="284"/>
      <c r="K13" s="100"/>
      <c r="L13" s="284"/>
    </row>
    <row r="14" spans="1:14">
      <c r="A14" s="1066" t="s">
        <v>2512</v>
      </c>
      <c r="B14" s="87"/>
      <c r="C14" s="76"/>
      <c r="D14" s="76"/>
      <c r="E14" s="328"/>
      <c r="F14" s="76"/>
      <c r="G14" s="76"/>
      <c r="H14" s="76"/>
      <c r="I14" s="100"/>
      <c r="J14" s="284"/>
      <c r="K14" s="100"/>
      <c r="L14" s="284"/>
    </row>
    <row r="15" spans="1:14">
      <c r="A15" s="880" t="s">
        <v>2361</v>
      </c>
      <c r="B15" s="87"/>
      <c r="C15" s="76"/>
      <c r="D15" s="76"/>
      <c r="E15" s="96"/>
      <c r="F15" s="76"/>
      <c r="G15" s="76"/>
      <c r="H15" s="76"/>
      <c r="I15" s="100"/>
      <c r="J15" s="284"/>
      <c r="K15" s="100"/>
      <c r="L15" s="284"/>
    </row>
    <row r="16" spans="1:14">
      <c r="A16" s="880" t="s">
        <v>2362</v>
      </c>
      <c r="B16" s="87"/>
      <c r="C16" s="76"/>
      <c r="D16" s="76"/>
      <c r="E16" s="328"/>
      <c r="F16" s="76"/>
      <c r="G16" s="76"/>
      <c r="H16" s="76"/>
      <c r="I16" s="100"/>
      <c r="J16" s="284"/>
      <c r="K16" s="100"/>
      <c r="L16" s="284"/>
    </row>
    <row r="17" spans="1:12">
      <c r="A17" s="1326" t="s">
        <v>2363</v>
      </c>
      <c r="B17" s="28"/>
      <c r="C17" s="284"/>
      <c r="D17" s="284"/>
      <c r="E17" s="82"/>
      <c r="F17" s="435"/>
      <c r="G17" s="435"/>
      <c r="H17" s="284"/>
      <c r="I17" s="84"/>
      <c r="J17" s="284"/>
      <c r="K17" s="84"/>
      <c r="L17" s="284"/>
    </row>
    <row r="18" spans="1:12" ht="6" customHeight="1">
      <c r="A18" s="2"/>
      <c r="B18" s="2"/>
      <c r="C18" s="96"/>
      <c r="D18" s="96"/>
      <c r="E18" s="82"/>
      <c r="F18" s="82"/>
      <c r="G18" s="94"/>
      <c r="H18" s="96"/>
      <c r="I18" s="84"/>
      <c r="J18" s="96"/>
      <c r="K18" s="84"/>
      <c r="L18" s="96"/>
    </row>
    <row r="19" spans="1:12">
      <c r="A19" s="17" t="s">
        <v>1791</v>
      </c>
      <c r="B19" s="17"/>
      <c r="C19" s="96"/>
      <c r="D19" s="96"/>
      <c r="E19" s="82"/>
      <c r="F19" s="82"/>
      <c r="G19" s="94"/>
      <c r="H19" s="96"/>
      <c r="I19" s="84"/>
      <c r="J19" s="96"/>
      <c r="K19" s="84"/>
      <c r="L19" s="96"/>
    </row>
    <row r="20" spans="1:12">
      <c r="A20" s="880" t="s">
        <v>2509</v>
      </c>
      <c r="B20" s="74"/>
      <c r="C20" s="510"/>
      <c r="D20" s="747"/>
      <c r="E20" s="328"/>
      <c r="F20" s="76"/>
      <c r="G20" s="76"/>
      <c r="H20" s="76"/>
      <c r="I20" s="100"/>
      <c r="J20" s="284"/>
      <c r="K20" s="100"/>
      <c r="L20" s="284"/>
    </row>
    <row r="21" spans="1:12">
      <c r="A21" s="880" t="s">
        <v>2510</v>
      </c>
      <c r="B21" s="74"/>
      <c r="C21" s="510"/>
      <c r="D21" s="747"/>
      <c r="E21" s="328"/>
      <c r="F21" s="76"/>
      <c r="G21" s="76"/>
      <c r="H21" s="76"/>
      <c r="I21" s="100"/>
      <c r="J21" s="284"/>
      <c r="K21" s="100"/>
      <c r="L21" s="284"/>
    </row>
    <row r="22" spans="1:12">
      <c r="A22" s="1065" t="s">
        <v>2502</v>
      </c>
      <c r="B22" s="74"/>
      <c r="C22" s="76"/>
      <c r="D22" s="76"/>
      <c r="E22" s="328"/>
      <c r="F22" s="76"/>
      <c r="G22" s="76"/>
      <c r="H22" s="76"/>
      <c r="I22" s="100"/>
      <c r="J22" s="284"/>
      <c r="K22" s="100"/>
      <c r="L22" s="284"/>
    </row>
    <row r="23" spans="1:12">
      <c r="A23" s="1066" t="s">
        <v>2511</v>
      </c>
      <c r="B23" s="74"/>
      <c r="C23" s="76"/>
      <c r="D23" s="76"/>
      <c r="E23" s="328"/>
      <c r="F23" s="76"/>
      <c r="G23" s="76"/>
      <c r="H23" s="76"/>
      <c r="I23" s="100"/>
      <c r="J23" s="284"/>
      <c r="K23" s="100"/>
      <c r="L23" s="284"/>
    </row>
    <row r="24" spans="1:12">
      <c r="A24" s="1066" t="s">
        <v>2512</v>
      </c>
      <c r="B24" s="74"/>
      <c r="C24" s="76"/>
      <c r="D24" s="76"/>
      <c r="E24" s="328"/>
      <c r="F24" s="76"/>
      <c r="G24" s="76"/>
      <c r="H24" s="76"/>
      <c r="I24" s="100"/>
      <c r="J24" s="284"/>
      <c r="K24" s="100"/>
      <c r="L24" s="284"/>
    </row>
    <row r="25" spans="1:12">
      <c r="A25" s="880" t="s">
        <v>2361</v>
      </c>
      <c r="B25" s="74"/>
      <c r="C25" s="76"/>
      <c r="D25" s="76"/>
      <c r="E25" s="96"/>
      <c r="F25" s="76"/>
      <c r="G25" s="76"/>
      <c r="H25" s="76"/>
      <c r="I25" s="100"/>
      <c r="J25" s="284"/>
      <c r="K25" s="100"/>
      <c r="L25" s="284"/>
    </row>
    <row r="26" spans="1:12">
      <c r="A26" s="880" t="s">
        <v>2362</v>
      </c>
      <c r="B26" s="74"/>
      <c r="C26" s="76"/>
      <c r="D26" s="76"/>
      <c r="E26" s="328"/>
      <c r="F26" s="76"/>
      <c r="G26" s="76"/>
      <c r="H26" s="76"/>
      <c r="I26" s="100"/>
      <c r="J26" s="284"/>
      <c r="K26" s="100"/>
      <c r="L26" s="284"/>
    </row>
    <row r="27" spans="1:12">
      <c r="A27" s="1326" t="s">
        <v>2363</v>
      </c>
      <c r="B27" s="74"/>
      <c r="C27" s="284"/>
      <c r="D27" s="284"/>
      <c r="E27" s="82"/>
      <c r="F27" s="435"/>
      <c r="G27" s="435"/>
      <c r="H27" s="284"/>
      <c r="I27" s="84"/>
      <c r="J27" s="284"/>
      <c r="K27" s="84"/>
      <c r="L27" s="284"/>
    </row>
    <row r="28" spans="1:12" ht="6" customHeight="1">
      <c r="A28" s="2"/>
      <c r="B28" s="2"/>
      <c r="C28" s="93"/>
      <c r="D28" s="93"/>
      <c r="E28" s="82"/>
      <c r="F28" s="79"/>
      <c r="G28" s="94"/>
      <c r="H28" s="93"/>
      <c r="I28" s="84"/>
      <c r="J28" s="93"/>
      <c r="K28" s="84"/>
      <c r="L28" s="93"/>
    </row>
    <row r="29" spans="1:12">
      <c r="A29" s="17" t="s">
        <v>1794</v>
      </c>
      <c r="B29" s="17"/>
      <c r="C29" s="93"/>
      <c r="D29" s="93"/>
      <c r="E29" s="82"/>
      <c r="F29" s="82"/>
      <c r="G29" s="94"/>
      <c r="H29" s="93"/>
      <c r="I29" s="84"/>
      <c r="J29" s="93"/>
      <c r="K29" s="84"/>
      <c r="L29" s="93"/>
    </row>
    <row r="30" spans="1:12">
      <c r="A30" s="880" t="s">
        <v>2509</v>
      </c>
      <c r="B30" s="74"/>
      <c r="C30" s="510"/>
      <c r="D30" s="747"/>
      <c r="E30" s="328"/>
      <c r="F30" s="76"/>
      <c r="G30" s="76"/>
      <c r="H30" s="76"/>
      <c r="I30" s="100"/>
      <c r="J30" s="284"/>
      <c r="K30" s="100"/>
      <c r="L30" s="284"/>
    </row>
    <row r="31" spans="1:12">
      <c r="A31" s="880" t="s">
        <v>2510</v>
      </c>
      <c r="B31" s="74"/>
      <c r="C31" s="510"/>
      <c r="D31" s="747"/>
      <c r="E31" s="328"/>
      <c r="F31" s="76"/>
      <c r="G31" s="76"/>
      <c r="H31" s="76"/>
      <c r="I31" s="100"/>
      <c r="J31" s="284"/>
      <c r="K31" s="100"/>
      <c r="L31" s="284"/>
    </row>
    <row r="32" spans="1:12">
      <c r="A32" s="1065" t="s">
        <v>2502</v>
      </c>
      <c r="B32" s="74"/>
      <c r="C32" s="76"/>
      <c r="D32" s="76"/>
      <c r="E32" s="328"/>
      <c r="F32" s="76"/>
      <c r="G32" s="76"/>
      <c r="H32" s="76"/>
      <c r="I32" s="100"/>
      <c r="J32" s="284"/>
      <c r="K32" s="100"/>
      <c r="L32" s="284"/>
    </row>
    <row r="33" spans="1:12">
      <c r="A33" s="1066" t="s">
        <v>2511</v>
      </c>
      <c r="B33" s="74"/>
      <c r="C33" s="76"/>
      <c r="D33" s="76"/>
      <c r="E33" s="328"/>
      <c r="F33" s="76"/>
      <c r="G33" s="76"/>
      <c r="H33" s="76"/>
      <c r="I33" s="100"/>
      <c r="J33" s="284"/>
      <c r="K33" s="100"/>
      <c r="L33" s="284"/>
    </row>
    <row r="34" spans="1:12">
      <c r="A34" s="1066" t="s">
        <v>2512</v>
      </c>
      <c r="B34" s="74"/>
      <c r="C34" s="76"/>
      <c r="D34" s="76"/>
      <c r="E34" s="328"/>
      <c r="F34" s="76"/>
      <c r="G34" s="76"/>
      <c r="H34" s="76"/>
      <c r="I34" s="100"/>
      <c r="J34" s="284"/>
      <c r="K34" s="100"/>
      <c r="L34" s="284"/>
    </row>
    <row r="35" spans="1:12">
      <c r="A35" s="880" t="s">
        <v>2361</v>
      </c>
      <c r="B35" s="510"/>
      <c r="C35" s="76"/>
      <c r="D35" s="76"/>
      <c r="E35" s="96"/>
      <c r="F35" s="76"/>
      <c r="G35" s="76"/>
      <c r="H35" s="76"/>
      <c r="I35" s="100"/>
      <c r="J35" s="284"/>
      <c r="K35" s="100"/>
      <c r="L35" s="284"/>
    </row>
    <row r="36" spans="1:12">
      <c r="A36" s="880" t="s">
        <v>2362</v>
      </c>
      <c r="B36" s="510"/>
      <c r="C36" s="76"/>
      <c r="D36" s="76"/>
      <c r="E36" s="328"/>
      <c r="F36" s="76"/>
      <c r="G36" s="76"/>
      <c r="H36" s="76"/>
      <c r="I36" s="100"/>
      <c r="J36" s="284"/>
      <c r="K36" s="100"/>
      <c r="L36" s="284"/>
    </row>
    <row r="37" spans="1:12">
      <c r="A37" s="1326" t="s">
        <v>2363</v>
      </c>
      <c r="B37" s="510"/>
      <c r="C37" s="284"/>
      <c r="D37" s="284"/>
      <c r="E37" s="82"/>
      <c r="F37" s="435"/>
      <c r="G37" s="435"/>
      <c r="H37" s="284"/>
      <c r="I37" s="84"/>
      <c r="J37" s="284"/>
      <c r="K37" s="84"/>
      <c r="L37" s="284"/>
    </row>
    <row r="38" spans="1:12">
      <c r="A38" s="2"/>
      <c r="B38" s="2"/>
      <c r="H38" s="97"/>
      <c r="J38" s="26"/>
    </row>
    <row r="39" spans="1:12">
      <c r="A39" s="85" t="s">
        <v>772</v>
      </c>
      <c r="B39" s="2"/>
      <c r="C39" s="284"/>
      <c r="D39" s="284"/>
      <c r="H39" s="97"/>
      <c r="J39" s="26"/>
      <c r="L39" s="284"/>
    </row>
    <row r="40" spans="1:12">
      <c r="A40" s="2"/>
      <c r="B40" s="2"/>
      <c r="H40" s="97"/>
      <c r="J40" s="7"/>
    </row>
    <row r="41" spans="1:12">
      <c r="A41" s="10" t="s">
        <v>2365</v>
      </c>
      <c r="B41" s="2"/>
      <c r="H41" s="4"/>
      <c r="J41" s="7"/>
    </row>
    <row r="42" spans="1:12">
      <c r="A42" s="375"/>
      <c r="B42" s="2"/>
      <c r="H42" s="4"/>
      <c r="J42" s="7"/>
    </row>
    <row r="43" spans="1:12">
      <c r="A43" s="2"/>
      <c r="B43" s="2"/>
      <c r="H43" s="4"/>
      <c r="J43" s="7"/>
    </row>
    <row r="44" spans="1:12">
      <c r="A44" s="373"/>
      <c r="B44" s="10"/>
    </row>
    <row r="45" spans="1:12">
      <c r="A45" s="10"/>
      <c r="B45" s="10"/>
    </row>
  </sheetData>
  <sheetProtection formatColumns="0" formatRows="0"/>
  <customSheetViews>
    <customSheetView guid="{322AC775-AF01-45AA-8A10-37DBB67FD782}" showPageBreaks="1" printArea="1" view="pageBreakPreview">
      <selection activeCell="F18" sqref="F18:G29"/>
      <pageMargins left="0" right="0" top="0" bottom="0" header="0" footer="0"/>
      <pageSetup scale="80" orientation="portrait" verticalDpi="300"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1F00-000000000000}"/>
    <hyperlink ref="A2:C2" location="'Schedule Listing '!A1" display="Return to Schedule Listing" xr:uid="{00000000-0004-0000-1F00-000001000000}"/>
  </hyperlinks>
  <pageMargins left="0.47244094488188981" right="0.35433070866141736" top="0.74803149606299213" bottom="0.51181102362204722" header="0.31496062992125984" footer="0.31496062992125984"/>
  <pageSetup scale="8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dimension ref="A1:L34"/>
  <sheetViews>
    <sheetView showGridLines="0" zoomScaleNormal="100" zoomScaleSheetLayoutView="100" workbookViewId="0"/>
  </sheetViews>
  <sheetFormatPr defaultColWidth="9.1015625" defaultRowHeight="12.3"/>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c r="A1" s="729" t="s">
        <v>2513</v>
      </c>
      <c r="B1" s="445"/>
      <c r="C1" s="445"/>
      <c r="D1" s="499"/>
      <c r="E1" s="499"/>
      <c r="F1" s="499"/>
      <c r="G1" s="499"/>
      <c r="H1" s="319"/>
      <c r="I1" s="319"/>
      <c r="J1" s="319"/>
      <c r="K1" s="319"/>
      <c r="L1" s="500">
        <v>10</v>
      </c>
    </row>
    <row r="2" spans="1:12" ht="15">
      <c r="A2" s="1509" t="s">
        <v>137</v>
      </c>
      <c r="B2" s="1554"/>
      <c r="C2" s="1555"/>
      <c r="D2" s="379"/>
      <c r="E2" s="499"/>
      <c r="F2" s="499"/>
      <c r="G2" s="499"/>
      <c r="H2" s="319"/>
      <c r="I2" s="319"/>
      <c r="J2" s="319"/>
      <c r="K2" s="319"/>
      <c r="L2" s="319"/>
    </row>
    <row r="3" spans="1:12" ht="12.9">
      <c r="A3" s="1624" t="s">
        <v>2514</v>
      </c>
      <c r="B3" s="1570"/>
      <c r="C3" s="1570"/>
      <c r="D3" s="1570"/>
      <c r="E3" s="1570"/>
      <c r="F3" s="1570"/>
      <c r="G3" s="1570"/>
      <c r="H3" s="1570"/>
      <c r="I3" s="1570"/>
      <c r="J3" s="1570"/>
      <c r="K3" s="1570"/>
      <c r="L3" s="1570"/>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13.35" customHeight="1">
      <c r="A6" s="987"/>
      <c r="B6" s="1601" t="s">
        <v>2342</v>
      </c>
      <c r="C6" s="1597"/>
      <c r="D6" s="1598"/>
      <c r="E6" s="988"/>
      <c r="F6" s="1596" t="s">
        <v>2368</v>
      </c>
      <c r="G6" s="1597"/>
      <c r="H6" s="1598"/>
      <c r="I6" s="985"/>
      <c r="J6" s="1017"/>
      <c r="K6" s="985"/>
      <c r="L6" s="985"/>
    </row>
    <row r="7" spans="1:12" ht="37.6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1609" t="s">
        <v>1790</v>
      </c>
      <c r="B9" s="1609"/>
      <c r="C9" s="1609"/>
      <c r="D9" s="992"/>
      <c r="E9" s="992"/>
      <c r="F9" s="992"/>
      <c r="G9" s="992"/>
      <c r="H9" s="992"/>
      <c r="I9" s="992"/>
      <c r="J9" s="992"/>
      <c r="K9" s="992"/>
      <c r="L9" s="992"/>
    </row>
    <row r="10" spans="1:12">
      <c r="A10" s="1060" t="s">
        <v>2502</v>
      </c>
      <c r="B10" s="993"/>
      <c r="C10" s="994"/>
      <c r="D10" s="994"/>
      <c r="E10" s="999"/>
      <c r="F10" s="994"/>
      <c r="G10" s="994"/>
      <c r="H10" s="994"/>
      <c r="I10" s="1000"/>
      <c r="J10" s="997"/>
      <c r="K10" s="1000"/>
      <c r="L10" s="997"/>
    </row>
    <row r="11" spans="1:12">
      <c r="A11" s="880" t="s">
        <v>2361</v>
      </c>
      <c r="B11" s="993"/>
      <c r="C11" s="994"/>
      <c r="D11" s="994"/>
      <c r="E11" s="1001"/>
      <c r="F11" s="994"/>
      <c r="G11" s="994"/>
      <c r="H11" s="994"/>
      <c r="I11" s="1000"/>
      <c r="J11" s="997"/>
      <c r="K11" s="1000"/>
      <c r="L11" s="997"/>
    </row>
    <row r="12" spans="1:12">
      <c r="A12" s="880" t="s">
        <v>2362</v>
      </c>
      <c r="B12" s="993"/>
      <c r="C12" s="994"/>
      <c r="D12" s="994"/>
      <c r="E12" s="999"/>
      <c r="F12" s="994"/>
      <c r="G12" s="994"/>
      <c r="H12" s="994"/>
      <c r="I12" s="1000"/>
      <c r="J12" s="997"/>
      <c r="K12" s="1000"/>
      <c r="L12" s="997"/>
    </row>
    <row r="13" spans="1:12">
      <c r="A13" s="1002" t="s">
        <v>2372</v>
      </c>
      <c r="B13" s="1003"/>
      <c r="C13" s="997"/>
      <c r="D13" s="997"/>
      <c r="E13" s="1020"/>
      <c r="F13" s="1005"/>
      <c r="G13" s="1005"/>
      <c r="H13" s="997"/>
      <c r="I13" s="1021"/>
      <c r="J13" s="997"/>
      <c r="K13" s="1021"/>
      <c r="L13" s="997"/>
    </row>
    <row r="14" spans="1:12" ht="6" customHeight="1">
      <c r="A14" s="475"/>
      <c r="B14" s="475"/>
      <c r="C14" s="1001"/>
      <c r="D14" s="1001"/>
      <c r="E14" s="1020"/>
      <c r="F14" s="1020"/>
      <c r="G14" s="1062"/>
      <c r="H14" s="1001"/>
      <c r="I14" s="1021"/>
      <c r="J14" s="1001"/>
      <c r="K14" s="1021"/>
      <c r="L14" s="1001"/>
    </row>
    <row r="15" spans="1:12">
      <c r="A15" s="813" t="s">
        <v>1791</v>
      </c>
      <c r="B15" s="813"/>
      <c r="C15" s="1001"/>
      <c r="D15" s="1001"/>
      <c r="E15" s="1020"/>
      <c r="F15" s="1020"/>
      <c r="G15" s="1062"/>
      <c r="H15" s="1001"/>
      <c r="I15" s="1021"/>
      <c r="J15" s="1001"/>
      <c r="K15" s="1021"/>
      <c r="L15" s="1001"/>
    </row>
    <row r="16" spans="1:12">
      <c r="A16" s="1060" t="s">
        <v>2502</v>
      </c>
      <c r="B16" s="994"/>
      <c r="C16" s="994"/>
      <c r="D16" s="994"/>
      <c r="E16" s="999"/>
      <c r="F16" s="994"/>
      <c r="G16" s="994"/>
      <c r="H16" s="994"/>
      <c r="I16" s="1000"/>
      <c r="J16" s="997"/>
      <c r="K16" s="1000"/>
      <c r="L16" s="997"/>
    </row>
    <row r="17" spans="1:12">
      <c r="A17" s="880" t="s">
        <v>2361</v>
      </c>
      <c r="B17" s="994"/>
      <c r="C17" s="994"/>
      <c r="D17" s="994"/>
      <c r="E17" s="1001"/>
      <c r="F17" s="994"/>
      <c r="G17" s="994"/>
      <c r="H17" s="994"/>
      <c r="I17" s="1000"/>
      <c r="J17" s="997"/>
      <c r="K17" s="1000"/>
      <c r="L17" s="997"/>
    </row>
    <row r="18" spans="1:12">
      <c r="A18" s="880" t="s">
        <v>2362</v>
      </c>
      <c r="B18" s="994"/>
      <c r="C18" s="994"/>
      <c r="D18" s="994"/>
      <c r="E18" s="999"/>
      <c r="F18" s="994"/>
      <c r="G18" s="994"/>
      <c r="H18" s="994"/>
      <c r="I18" s="1000"/>
      <c r="J18" s="997"/>
      <c r="K18" s="1000"/>
      <c r="L18" s="997"/>
    </row>
    <row r="19" spans="1:12">
      <c r="A19" s="1002" t="s">
        <v>2372</v>
      </c>
      <c r="B19" s="994"/>
      <c r="C19" s="997"/>
      <c r="D19" s="997"/>
      <c r="E19" s="1020"/>
      <c r="F19" s="1005"/>
      <c r="G19" s="1005"/>
      <c r="H19" s="997"/>
      <c r="I19" s="1021"/>
      <c r="J19" s="997"/>
      <c r="K19" s="1021"/>
      <c r="L19" s="997"/>
    </row>
    <row r="20" spans="1:12" ht="6" customHeight="1">
      <c r="A20" s="475"/>
      <c r="B20" s="475"/>
      <c r="C20" s="1059"/>
      <c r="D20" s="1059"/>
      <c r="E20" s="1020"/>
      <c r="F20" s="1063"/>
      <c r="G20" s="1062"/>
      <c r="H20" s="1059"/>
      <c r="I20" s="1021"/>
      <c r="J20" s="1059"/>
      <c r="K20" s="1021"/>
      <c r="L20" s="1059"/>
    </row>
    <row r="21" spans="1:12" ht="6" customHeight="1">
      <c r="A21" s="475"/>
      <c r="B21" s="475"/>
      <c r="C21" s="1059"/>
      <c r="D21" s="1059"/>
      <c r="E21" s="1020"/>
      <c r="F21" s="1063"/>
      <c r="G21" s="1062"/>
      <c r="H21" s="1059"/>
      <c r="I21" s="1021"/>
      <c r="J21" s="1059"/>
      <c r="K21" s="1021"/>
      <c r="L21" s="1001"/>
    </row>
    <row r="22" spans="1:12">
      <c r="A22" s="813" t="s">
        <v>1794</v>
      </c>
      <c r="B22" s="813"/>
      <c r="C22" s="1059"/>
      <c r="D22" s="1059"/>
      <c r="E22" s="1020"/>
      <c r="F22" s="1063"/>
      <c r="G22" s="1062"/>
      <c r="H22" s="1059"/>
      <c r="I22" s="1021"/>
      <c r="J22" s="1059"/>
      <c r="K22" s="1021"/>
      <c r="L22" s="1059"/>
    </row>
    <row r="23" spans="1:12">
      <c r="A23" s="1060" t="s">
        <v>2502</v>
      </c>
      <c r="B23" s="994"/>
      <c r="C23" s="994"/>
      <c r="D23" s="994"/>
      <c r="E23" s="999"/>
      <c r="F23" s="994"/>
      <c r="G23" s="994"/>
      <c r="H23" s="994"/>
      <c r="I23" s="1000"/>
      <c r="J23" s="997"/>
      <c r="K23" s="1000"/>
      <c r="L23" s="997"/>
    </row>
    <row r="24" spans="1:12">
      <c r="A24" s="880" t="s">
        <v>2361</v>
      </c>
      <c r="B24" s="994"/>
      <c r="C24" s="994"/>
      <c r="D24" s="994"/>
      <c r="E24" s="1001"/>
      <c r="F24" s="994"/>
      <c r="G24" s="994"/>
      <c r="H24" s="994"/>
      <c r="I24" s="1000"/>
      <c r="J24" s="997"/>
      <c r="K24" s="1000"/>
      <c r="L24" s="997"/>
    </row>
    <row r="25" spans="1:12">
      <c r="A25" s="880" t="s">
        <v>2362</v>
      </c>
      <c r="B25" s="994"/>
      <c r="C25" s="994"/>
      <c r="D25" s="994"/>
      <c r="E25" s="999"/>
      <c r="F25" s="994"/>
      <c r="G25" s="994"/>
      <c r="H25" s="994"/>
      <c r="I25" s="1000"/>
      <c r="J25" s="997"/>
      <c r="K25" s="1000"/>
      <c r="L25" s="997"/>
    </row>
    <row r="26" spans="1:12">
      <c r="A26" s="1002" t="s">
        <v>2372</v>
      </c>
      <c r="B26" s="997"/>
      <c r="C26" s="997"/>
      <c r="D26" s="997"/>
      <c r="E26" s="1020"/>
      <c r="F26" s="1005"/>
      <c r="G26" s="1005"/>
      <c r="H26" s="997"/>
      <c r="I26" s="1021"/>
      <c r="J26" s="997"/>
      <c r="K26" s="1021"/>
      <c r="L26" s="997"/>
    </row>
    <row r="27" spans="1:12">
      <c r="A27" s="475"/>
      <c r="B27" s="475"/>
      <c r="C27" s="477"/>
      <c r="D27" s="477"/>
      <c r="E27" s="477"/>
      <c r="F27" s="477"/>
      <c r="G27" s="477"/>
      <c r="H27" s="1064"/>
      <c r="I27" s="477"/>
      <c r="J27" s="699"/>
      <c r="K27" s="477"/>
      <c r="L27" s="477"/>
    </row>
    <row r="28" spans="1:12">
      <c r="A28" s="1011" t="s">
        <v>772</v>
      </c>
      <c r="B28" s="475"/>
      <c r="C28" s="997"/>
      <c r="D28" s="997"/>
      <c r="E28" s="477"/>
      <c r="F28" s="477"/>
      <c r="G28" s="477"/>
      <c r="H28" s="1064"/>
      <c r="I28" s="477"/>
      <c r="J28" s="699"/>
      <c r="K28" s="477"/>
      <c r="L28" s="997"/>
    </row>
    <row r="29" spans="1:12">
      <c r="A29" s="475"/>
      <c r="B29" s="475"/>
      <c r="C29" s="477"/>
      <c r="D29" s="477"/>
      <c r="E29" s="477"/>
      <c r="F29" s="477"/>
      <c r="G29" s="477"/>
      <c r="H29" s="1064"/>
      <c r="I29" s="477"/>
      <c r="J29" s="699"/>
      <c r="K29" s="477"/>
      <c r="L29" s="477"/>
    </row>
    <row r="30" spans="1:12">
      <c r="A30" s="461" t="s">
        <v>2365</v>
      </c>
      <c r="B30" s="475"/>
      <c r="C30" s="477"/>
      <c r="D30" s="477"/>
      <c r="E30" s="477"/>
      <c r="F30" s="477"/>
      <c r="G30" s="477"/>
      <c r="H30" s="478"/>
      <c r="I30" s="477"/>
      <c r="J30" s="453"/>
      <c r="K30" s="477"/>
      <c r="L30" s="477"/>
    </row>
    <row r="31" spans="1:12">
      <c r="A31" s="893"/>
      <c r="B31" s="475"/>
      <c r="C31" s="477"/>
      <c r="D31" s="477"/>
      <c r="E31" s="477"/>
      <c r="F31" s="477"/>
      <c r="G31" s="477"/>
      <c r="H31" s="478"/>
      <c r="I31" s="477"/>
      <c r="J31" s="453"/>
      <c r="K31" s="477"/>
      <c r="L31" s="477"/>
    </row>
    <row r="32" spans="1:12">
      <c r="A32" s="2"/>
      <c r="B32" s="2"/>
      <c r="H32" s="4"/>
      <c r="J32" s="7"/>
    </row>
    <row r="33" spans="1:2">
      <c r="A33" s="373"/>
      <c r="B33" s="10"/>
    </row>
    <row r="34" spans="1:2">
      <c r="A34" s="10"/>
      <c r="B34" s="10"/>
    </row>
  </sheetData>
  <sheetProtection formatColumns="0" formatRows="0"/>
  <customSheetViews>
    <customSheetView guid="{322AC775-AF01-45AA-8A10-37DBB67FD782}" showPageBreaks="1" printArea="1" view="pageBreakPreview">
      <selection activeCell="A16" sqref="A16:XFD16"/>
      <pageMargins left="0" right="0" top="0" bottom="0" header="0" footer="0"/>
      <pageSetup scale="80"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2000-000000000000}"/>
    <hyperlink ref="A2:C2" location="'Schedule Listing '!A1" display="Return to Schedule Listing" xr:uid="{00000000-0004-0000-2000-000001000000}"/>
  </hyperlinks>
  <pageMargins left="0.47244094488188981" right="0.35433070866141736" top="0.74803149606299213" bottom="0.51181102362204722" header="0.31496062992125984" footer="0.31496062992125984"/>
  <pageSetup scale="8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5"/>
  <dimension ref="A1:N39"/>
  <sheetViews>
    <sheetView showGridLines="0" zoomScaleNormal="100" zoomScaleSheetLayoutView="100" workbookViewId="0">
      <selection activeCell="Q10" sqref="Q10"/>
    </sheetView>
  </sheetViews>
  <sheetFormatPr defaultColWidth="9.1015625" defaultRowHeight="12.3"/>
  <cols>
    <col min="1" max="1" width="17.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3" width="9.1015625" style="1"/>
    <col min="14" max="14" width="22.89453125"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4" ht="15">
      <c r="A1" s="729" t="s">
        <v>2515</v>
      </c>
      <c r="B1" s="445"/>
      <c r="C1" s="445"/>
      <c r="D1" s="499"/>
      <c r="E1" s="499"/>
      <c r="F1" s="499"/>
      <c r="G1" s="499"/>
      <c r="H1" s="319"/>
      <c r="I1" s="319"/>
      <c r="J1" s="319"/>
      <c r="K1" s="319"/>
      <c r="L1" s="500">
        <v>10</v>
      </c>
    </row>
    <row r="2" spans="1:14" ht="15">
      <c r="A2" s="1536" t="s">
        <v>137</v>
      </c>
      <c r="B2" s="1554"/>
      <c r="C2" s="1555"/>
      <c r="D2" s="379"/>
      <c r="E2" s="499"/>
      <c r="F2" s="499"/>
      <c r="G2" s="499"/>
      <c r="H2" s="319"/>
      <c r="I2" s="319"/>
      <c r="J2" s="319"/>
      <c r="K2" s="319"/>
      <c r="L2" s="319"/>
    </row>
    <row r="3" spans="1:14" ht="15">
      <c r="A3" s="1626" t="s">
        <v>2516</v>
      </c>
      <c r="B3" s="1626"/>
      <c r="C3" s="1626"/>
      <c r="D3" s="1626"/>
      <c r="E3" s="1626"/>
      <c r="F3" s="1626"/>
      <c r="G3" s="1626"/>
      <c r="H3" s="1626"/>
      <c r="I3" s="1626"/>
      <c r="J3" s="1626"/>
      <c r="K3" s="1626"/>
      <c r="L3" s="1626"/>
      <c r="M3" s="59"/>
      <c r="N3" s="59"/>
    </row>
    <row r="4" spans="1:14" ht="15" customHeight="1">
      <c r="A4" s="754" t="s">
        <v>2341</v>
      </c>
      <c r="B4" s="567"/>
      <c r="C4" s="567"/>
      <c r="D4" s="567"/>
      <c r="E4" s="567"/>
      <c r="F4" s="567"/>
      <c r="G4" s="567"/>
      <c r="H4" s="567"/>
      <c r="I4" s="567"/>
      <c r="J4" s="567"/>
      <c r="K4" s="567"/>
      <c r="L4" s="567"/>
    </row>
    <row r="5" spans="1:14" ht="12.75" customHeight="1">
      <c r="A5" s="319"/>
      <c r="B5" s="445"/>
      <c r="C5" s="445"/>
      <c r="D5" s="499"/>
      <c r="E5" s="499"/>
      <c r="F5" s="499"/>
      <c r="G5" s="499"/>
      <c r="H5" s="319"/>
      <c r="I5" s="319"/>
      <c r="J5" s="319"/>
      <c r="K5" s="319"/>
      <c r="L5" s="319"/>
    </row>
    <row r="6" spans="1:14" ht="13.65" customHeight="1">
      <c r="A6" s="987"/>
      <c r="B6" s="1601" t="s">
        <v>2342</v>
      </c>
      <c r="C6" s="1597"/>
      <c r="D6" s="1598"/>
      <c r="E6" s="988"/>
      <c r="F6" s="1596" t="s">
        <v>2368</v>
      </c>
      <c r="G6" s="1597"/>
      <c r="H6" s="1598"/>
      <c r="I6" s="985"/>
      <c r="J6" s="567"/>
      <c r="K6" s="985"/>
      <c r="L6" s="985"/>
    </row>
    <row r="7" spans="1:14" ht="43.5" customHeight="1">
      <c r="A7" s="984" t="s">
        <v>2344</v>
      </c>
      <c r="B7" s="981" t="s">
        <v>2345</v>
      </c>
      <c r="C7" s="981" t="s">
        <v>2346</v>
      </c>
      <c r="D7" s="981" t="s">
        <v>2347</v>
      </c>
      <c r="E7" s="990"/>
      <c r="F7" s="981" t="s">
        <v>2369</v>
      </c>
      <c r="G7" s="981" t="s">
        <v>2370</v>
      </c>
      <c r="H7" s="982" t="s">
        <v>2371</v>
      </c>
      <c r="I7" s="986"/>
      <c r="J7" s="984" t="s">
        <v>2351</v>
      </c>
      <c r="K7" s="986"/>
      <c r="L7" s="984" t="s">
        <v>2352</v>
      </c>
    </row>
    <row r="8" spans="1:14">
      <c r="A8" s="776" t="s">
        <v>282</v>
      </c>
      <c r="B8" s="776"/>
      <c r="C8" s="776"/>
      <c r="D8" s="776" t="s">
        <v>283</v>
      </c>
      <c r="E8" s="776"/>
      <c r="F8" s="776" t="s">
        <v>284</v>
      </c>
      <c r="G8" s="776" t="s">
        <v>423</v>
      </c>
      <c r="H8" s="776" t="s">
        <v>424</v>
      </c>
      <c r="I8" s="776"/>
      <c r="J8" s="776" t="s">
        <v>2353</v>
      </c>
      <c r="K8" s="776"/>
      <c r="L8" s="776" t="s">
        <v>2354</v>
      </c>
    </row>
    <row r="9" spans="1:14">
      <c r="A9" s="1609" t="s">
        <v>1790</v>
      </c>
      <c r="B9" s="1609"/>
      <c r="C9" s="1609"/>
      <c r="D9" s="992"/>
      <c r="E9" s="992"/>
      <c r="F9" s="992"/>
      <c r="G9" s="992"/>
      <c r="H9" s="992"/>
      <c r="I9" s="992"/>
      <c r="J9" s="992"/>
      <c r="K9" s="992"/>
      <c r="L9" s="992"/>
    </row>
    <row r="10" spans="1:14">
      <c r="A10" s="880" t="s">
        <v>2503</v>
      </c>
      <c r="B10" s="993"/>
      <c r="C10" s="994"/>
      <c r="D10" s="994"/>
      <c r="E10" s="999"/>
      <c r="F10" s="994"/>
      <c r="G10" s="994"/>
      <c r="H10" s="994"/>
      <c r="I10" s="1000"/>
      <c r="J10" s="997"/>
      <c r="K10" s="1000"/>
      <c r="L10" s="997"/>
    </row>
    <row r="11" spans="1:14">
      <c r="A11" s="880" t="s">
        <v>2361</v>
      </c>
      <c r="B11" s="993"/>
      <c r="C11" s="994"/>
      <c r="D11" s="994"/>
      <c r="E11" s="1001"/>
      <c r="F11" s="994"/>
      <c r="G11" s="994"/>
      <c r="H11" s="994"/>
      <c r="I11" s="1000"/>
      <c r="J11" s="997"/>
      <c r="K11" s="1000"/>
      <c r="L11" s="997"/>
    </row>
    <row r="12" spans="1:14">
      <c r="A12" s="880" t="s">
        <v>2362</v>
      </c>
      <c r="B12" s="993"/>
      <c r="C12" s="994"/>
      <c r="D12" s="994"/>
      <c r="E12" s="999"/>
      <c r="F12" s="994"/>
      <c r="G12" s="994"/>
      <c r="H12" s="994"/>
      <c r="I12" s="1000"/>
      <c r="J12" s="997"/>
      <c r="K12" s="1000"/>
      <c r="L12" s="997"/>
    </row>
    <row r="13" spans="1:14">
      <c r="A13" s="1002" t="s">
        <v>2372</v>
      </c>
      <c r="B13" s="1003"/>
      <c r="C13" s="997"/>
      <c r="D13" s="997"/>
      <c r="E13" s="1020"/>
      <c r="F13" s="1005"/>
      <c r="G13" s="1005"/>
      <c r="H13" s="997"/>
      <c r="I13" s="1021"/>
      <c r="J13" s="997"/>
      <c r="K13" s="1021"/>
      <c r="L13" s="997"/>
    </row>
    <row r="14" spans="1:14" ht="6" customHeight="1">
      <c r="A14" s="475"/>
      <c r="B14" s="475"/>
      <c r="C14" s="1001"/>
      <c r="D14" s="1001"/>
      <c r="E14" s="1020"/>
      <c r="F14" s="1020"/>
      <c r="G14" s="1062"/>
      <c r="H14" s="1001"/>
      <c r="I14" s="1021"/>
      <c r="J14" s="1001"/>
      <c r="K14" s="1021"/>
      <c r="L14" s="1001"/>
    </row>
    <row r="15" spans="1:14">
      <c r="A15" s="813" t="s">
        <v>1791</v>
      </c>
      <c r="B15" s="813"/>
      <c r="C15" s="1001"/>
      <c r="D15" s="1001"/>
      <c r="E15" s="1020"/>
      <c r="F15" s="1020"/>
      <c r="G15" s="1062"/>
      <c r="H15" s="1001"/>
      <c r="I15" s="1021"/>
      <c r="J15" s="1001"/>
      <c r="K15" s="1021"/>
      <c r="L15" s="1001"/>
    </row>
    <row r="16" spans="1:14">
      <c r="A16" s="880" t="s">
        <v>2503</v>
      </c>
      <c r="B16" s="994"/>
      <c r="C16" s="994"/>
      <c r="D16" s="994"/>
      <c r="E16" s="999"/>
      <c r="F16" s="994"/>
      <c r="G16" s="994"/>
      <c r="H16" s="994"/>
      <c r="I16" s="1000"/>
      <c r="J16" s="997"/>
      <c r="K16" s="1000"/>
      <c r="L16" s="997"/>
    </row>
    <row r="17" spans="1:12">
      <c r="A17" s="880" t="s">
        <v>2361</v>
      </c>
      <c r="B17" s="994"/>
      <c r="C17" s="994"/>
      <c r="D17" s="994"/>
      <c r="E17" s="1001"/>
      <c r="F17" s="994"/>
      <c r="G17" s="994"/>
      <c r="H17" s="994"/>
      <c r="I17" s="1000"/>
      <c r="J17" s="997"/>
      <c r="K17" s="1000"/>
      <c r="L17" s="997"/>
    </row>
    <row r="18" spans="1:12">
      <c r="A18" s="880" t="s">
        <v>2362</v>
      </c>
      <c r="B18" s="994"/>
      <c r="C18" s="994"/>
      <c r="D18" s="994"/>
      <c r="E18" s="999"/>
      <c r="F18" s="994"/>
      <c r="G18" s="994"/>
      <c r="H18" s="994"/>
      <c r="I18" s="1000"/>
      <c r="J18" s="997"/>
      <c r="K18" s="1000"/>
      <c r="L18" s="997"/>
    </row>
    <row r="19" spans="1:12">
      <c r="A19" s="1002" t="s">
        <v>2372</v>
      </c>
      <c r="B19" s="997"/>
      <c r="C19" s="997"/>
      <c r="D19" s="997"/>
      <c r="E19" s="1020"/>
      <c r="F19" s="1005"/>
      <c r="G19" s="1005"/>
      <c r="H19" s="997"/>
      <c r="I19" s="1021"/>
      <c r="J19" s="997"/>
      <c r="K19" s="1021"/>
      <c r="L19" s="997"/>
    </row>
    <row r="20" spans="1:12" ht="6" customHeight="1">
      <c r="A20" s="475"/>
      <c r="B20" s="475"/>
      <c r="C20" s="1059"/>
      <c r="D20" s="1059"/>
      <c r="E20" s="1020"/>
      <c r="F20" s="1063"/>
      <c r="G20" s="1062"/>
      <c r="H20" s="1059"/>
      <c r="I20" s="1021"/>
      <c r="J20" s="1059"/>
      <c r="K20" s="1021"/>
      <c r="L20" s="1059"/>
    </row>
    <row r="21" spans="1:12">
      <c r="A21" s="1016" t="s">
        <v>1793</v>
      </c>
      <c r="B21" s="813"/>
      <c r="C21" s="1001"/>
      <c r="D21" s="1001"/>
      <c r="E21" s="1020"/>
      <c r="F21" s="1020"/>
      <c r="G21" s="1062"/>
      <c r="H21" s="1001"/>
      <c r="I21" s="1021"/>
      <c r="J21" s="1001"/>
      <c r="K21" s="1021"/>
      <c r="L21" s="1001"/>
    </row>
    <row r="22" spans="1:12">
      <c r="A22" s="880" t="s">
        <v>2503</v>
      </c>
      <c r="B22" s="994"/>
      <c r="C22" s="994"/>
      <c r="D22" s="994"/>
      <c r="E22" s="999"/>
      <c r="F22" s="994"/>
      <c r="G22" s="994"/>
      <c r="H22" s="994"/>
      <c r="I22" s="1000"/>
      <c r="J22" s="997"/>
      <c r="K22" s="1000"/>
      <c r="L22" s="997"/>
    </row>
    <row r="23" spans="1:12">
      <c r="A23" s="880" t="s">
        <v>2361</v>
      </c>
      <c r="B23" s="994"/>
      <c r="C23" s="994"/>
      <c r="D23" s="994"/>
      <c r="E23" s="1001"/>
      <c r="F23" s="994"/>
      <c r="G23" s="994"/>
      <c r="H23" s="994"/>
      <c r="I23" s="1000"/>
      <c r="J23" s="997"/>
      <c r="K23" s="1000"/>
      <c r="L23" s="997"/>
    </row>
    <row r="24" spans="1:12">
      <c r="A24" s="880" t="s">
        <v>2362</v>
      </c>
      <c r="B24" s="994"/>
      <c r="C24" s="994"/>
      <c r="D24" s="994"/>
      <c r="E24" s="999"/>
      <c r="F24" s="994"/>
      <c r="G24" s="994"/>
      <c r="H24" s="994"/>
      <c r="I24" s="1000"/>
      <c r="J24" s="997"/>
      <c r="K24" s="1000"/>
      <c r="L24" s="997"/>
    </row>
    <row r="25" spans="1:12">
      <c r="A25" s="1002" t="s">
        <v>2372</v>
      </c>
      <c r="B25" s="997"/>
      <c r="C25" s="997"/>
      <c r="D25" s="997"/>
      <c r="E25" s="1020"/>
      <c r="F25" s="1005"/>
      <c r="G25" s="1005"/>
      <c r="H25" s="997"/>
      <c r="I25" s="1021"/>
      <c r="J25" s="997"/>
      <c r="K25" s="1021"/>
      <c r="L25" s="997"/>
    </row>
    <row r="26" spans="1:12" ht="6" customHeight="1">
      <c r="A26" s="475"/>
      <c r="B26" s="475"/>
      <c r="C26" s="1059"/>
      <c r="D26" s="1059"/>
      <c r="E26" s="1020"/>
      <c r="F26" s="1063"/>
      <c r="G26" s="1062"/>
      <c r="H26" s="1059"/>
      <c r="I26" s="1021"/>
      <c r="J26" s="1059"/>
      <c r="K26" s="1021"/>
      <c r="L26" s="1059"/>
    </row>
    <row r="27" spans="1:12">
      <c r="A27" s="813" t="s">
        <v>1794</v>
      </c>
      <c r="B27" s="813"/>
      <c r="C27" s="1059"/>
      <c r="D27" s="1059"/>
      <c r="E27" s="1020"/>
      <c r="F27" s="1063"/>
      <c r="G27" s="1062"/>
      <c r="H27" s="1059"/>
      <c r="I27" s="1021"/>
      <c r="J27" s="1059"/>
      <c r="K27" s="1021"/>
      <c r="L27" s="1059"/>
    </row>
    <row r="28" spans="1:12">
      <c r="A28" s="880" t="s">
        <v>2503</v>
      </c>
      <c r="B28" s="994"/>
      <c r="C28" s="994"/>
      <c r="D28" s="994"/>
      <c r="E28" s="999"/>
      <c r="F28" s="994"/>
      <c r="G28" s="994"/>
      <c r="H28" s="994"/>
      <c r="I28" s="1000"/>
      <c r="J28" s="997"/>
      <c r="K28" s="1000"/>
      <c r="L28" s="997"/>
    </row>
    <row r="29" spans="1:12">
      <c r="A29" s="880" t="s">
        <v>2361</v>
      </c>
      <c r="B29" s="994"/>
      <c r="C29" s="994"/>
      <c r="D29" s="994"/>
      <c r="E29" s="1001"/>
      <c r="F29" s="994"/>
      <c r="G29" s="994"/>
      <c r="H29" s="994"/>
      <c r="I29" s="1000"/>
      <c r="J29" s="997"/>
      <c r="K29" s="1000"/>
      <c r="L29" s="997"/>
    </row>
    <row r="30" spans="1:12">
      <c r="A30" s="880" t="s">
        <v>2362</v>
      </c>
      <c r="B30" s="994"/>
      <c r="C30" s="994"/>
      <c r="D30" s="994"/>
      <c r="E30" s="999"/>
      <c r="F30" s="994"/>
      <c r="G30" s="994"/>
      <c r="H30" s="994"/>
      <c r="I30" s="1000"/>
      <c r="J30" s="997"/>
      <c r="K30" s="1000"/>
      <c r="L30" s="997"/>
    </row>
    <row r="31" spans="1:12">
      <c r="A31" s="1002" t="s">
        <v>2372</v>
      </c>
      <c r="B31" s="994"/>
      <c r="C31" s="997"/>
      <c r="D31" s="997"/>
      <c r="E31" s="1020"/>
      <c r="F31" s="1005"/>
      <c r="G31" s="1005"/>
      <c r="H31" s="997"/>
      <c r="I31" s="1021"/>
      <c r="J31" s="997"/>
      <c r="K31" s="1021"/>
      <c r="L31" s="997"/>
    </row>
    <row r="32" spans="1:12">
      <c r="A32" s="475"/>
      <c r="B32" s="475"/>
      <c r="C32" s="477"/>
      <c r="D32" s="477"/>
      <c r="E32" s="477"/>
      <c r="F32" s="477"/>
      <c r="G32" s="477"/>
      <c r="H32" s="1012"/>
      <c r="I32" s="477"/>
      <c r="J32" s="699"/>
      <c r="K32" s="477"/>
      <c r="L32" s="477"/>
    </row>
    <row r="33" spans="1:12">
      <c r="A33" s="1011" t="s">
        <v>772</v>
      </c>
      <c r="B33" s="475"/>
      <c r="C33" s="997"/>
      <c r="D33" s="997"/>
      <c r="E33" s="477"/>
      <c r="F33" s="477"/>
      <c r="G33" s="477"/>
      <c r="H33" s="1012"/>
      <c r="I33" s="477"/>
      <c r="J33" s="699"/>
      <c r="K33" s="477"/>
      <c r="L33" s="997"/>
    </row>
    <row r="34" spans="1:12">
      <c r="A34" s="475"/>
      <c r="B34" s="475"/>
      <c r="C34" s="477"/>
      <c r="D34" s="477"/>
      <c r="E34" s="477"/>
      <c r="F34" s="477"/>
      <c r="G34" s="477"/>
      <c r="H34" s="1012"/>
      <c r="I34" s="477"/>
      <c r="J34" s="699"/>
      <c r="K34" s="477"/>
      <c r="L34" s="477"/>
    </row>
    <row r="35" spans="1:12">
      <c r="A35" s="461" t="s">
        <v>2365</v>
      </c>
      <c r="B35" s="475"/>
      <c r="C35" s="477"/>
      <c r="D35" s="477"/>
      <c r="E35" s="477"/>
      <c r="F35" s="477"/>
      <c r="G35" s="477"/>
      <c r="H35" s="478"/>
      <c r="I35" s="477"/>
      <c r="J35" s="453"/>
      <c r="K35" s="477"/>
      <c r="L35" s="477"/>
    </row>
    <row r="36" spans="1:12">
      <c r="A36" s="375"/>
      <c r="B36" s="2"/>
      <c r="H36" s="4"/>
      <c r="J36" s="7"/>
    </row>
    <row r="37" spans="1:12">
      <c r="A37" s="2"/>
      <c r="B37" s="2"/>
      <c r="H37" s="4"/>
      <c r="J37" s="7"/>
    </row>
    <row r="38" spans="1:12">
      <c r="A38" s="373"/>
      <c r="B38" s="10"/>
    </row>
    <row r="39" spans="1:12">
      <c r="A39" s="10"/>
      <c r="B39" s="10"/>
    </row>
  </sheetData>
  <sheetProtection formatColumns="0" formatRows="0"/>
  <customSheetViews>
    <customSheetView guid="{322AC775-AF01-45AA-8A10-37DBB67FD782}" showPageBreaks="1" printArea="1" view="pageBreakPreview">
      <selection activeCell="A2" sqref="A2:C2"/>
      <pageMargins left="0" right="0" top="0" bottom="0" header="0" footer="0"/>
      <pageSetup scale="80"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B6:D6"/>
    <mergeCell ref="F6:H6"/>
    <mergeCell ref="A9:C9"/>
    <mergeCell ref="A3:L3"/>
  </mergeCells>
  <hyperlinks>
    <hyperlink ref="A2" location="Schedule_Listing" display="Return to Shedule Listing" xr:uid="{00000000-0004-0000-2100-000000000000}"/>
    <hyperlink ref="A2:C2" location="'Schedule Listing '!A1" display="Return to Schedule Listing" xr:uid="{00000000-0004-0000-2100-000001000000}"/>
  </hyperlinks>
  <pageMargins left="0.47244094488188981" right="0.35433070866141736" top="0.74803149606299213" bottom="0.51181102362204722" header="0.31496062992125984" footer="0.31496062992125984"/>
  <pageSetup scale="8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dimension ref="A1:P81"/>
  <sheetViews>
    <sheetView showGridLines="0" zoomScaleNormal="100" zoomScaleSheetLayoutView="105" workbookViewId="0">
      <selection activeCell="U18" sqref="U18"/>
    </sheetView>
  </sheetViews>
  <sheetFormatPr defaultColWidth="9.1015625" defaultRowHeight="12.3"/>
  <cols>
    <col min="1" max="1" width="28.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8.417968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c r="A1" s="729" t="s">
        <v>2517</v>
      </c>
      <c r="B1" s="37"/>
      <c r="C1" s="37"/>
      <c r="D1" s="17"/>
      <c r="E1" s="17"/>
      <c r="F1" s="17"/>
      <c r="G1" s="17"/>
      <c r="L1" s="21">
        <v>9</v>
      </c>
    </row>
    <row r="2" spans="1:12" ht="15">
      <c r="A2" s="1536" t="s">
        <v>137</v>
      </c>
      <c r="B2" s="1554"/>
      <c r="C2" s="1555"/>
      <c r="D2" s="20"/>
      <c r="E2" s="17"/>
      <c r="F2" s="17"/>
      <c r="G2" s="17"/>
    </row>
    <row r="3" spans="1:12" ht="15">
      <c r="A3" s="525" t="s">
        <v>2518</v>
      </c>
      <c r="B3" s="59"/>
      <c r="C3" s="37"/>
      <c r="D3" s="17"/>
      <c r="E3" s="17"/>
      <c r="F3" s="17"/>
      <c r="G3" s="17"/>
    </row>
    <row r="4" spans="1:12" ht="15" customHeight="1">
      <c r="A4" s="19" t="s">
        <v>2341</v>
      </c>
      <c r="B4" s="59"/>
      <c r="C4" s="37"/>
      <c r="D4" s="17"/>
      <c r="E4" s="17"/>
      <c r="F4" s="17"/>
      <c r="G4" s="17"/>
    </row>
    <row r="5" spans="1:12" ht="12.75" customHeight="1">
      <c r="A5" s="37"/>
      <c r="B5" s="37"/>
      <c r="C5" s="37"/>
      <c r="D5" s="17"/>
      <c r="E5" s="17"/>
      <c r="F5" s="17"/>
      <c r="G5" s="17"/>
    </row>
    <row r="6" spans="1:12" ht="32.25" customHeight="1">
      <c r="A6" s="67"/>
      <c r="B6" s="1593" t="s">
        <v>2342</v>
      </c>
      <c r="C6" s="1594"/>
      <c r="D6" s="1595"/>
      <c r="E6" s="111"/>
      <c r="F6" s="1596" t="s">
        <v>2368</v>
      </c>
      <c r="G6" s="1597"/>
      <c r="H6" s="1598"/>
      <c r="I6" s="985"/>
      <c r="J6" s="567"/>
      <c r="K6" s="68"/>
      <c r="L6" s="68"/>
    </row>
    <row r="7" spans="1:12" ht="56.25" customHeight="1">
      <c r="A7" s="69" t="s">
        <v>2344</v>
      </c>
      <c r="B7" s="70" t="s">
        <v>2345</v>
      </c>
      <c r="C7" s="70" t="s">
        <v>2346</v>
      </c>
      <c r="D7" s="70" t="s">
        <v>2347</v>
      </c>
      <c r="E7" s="71"/>
      <c r="F7" s="981" t="s">
        <v>2369</v>
      </c>
      <c r="G7" s="981" t="s">
        <v>2370</v>
      </c>
      <c r="H7" s="982" t="s">
        <v>2371</v>
      </c>
      <c r="I7" s="986"/>
      <c r="J7" s="984" t="s">
        <v>2351</v>
      </c>
      <c r="K7" s="72"/>
      <c r="L7" s="69" t="s">
        <v>2352</v>
      </c>
    </row>
    <row r="8" spans="1:12">
      <c r="A8" s="73" t="s">
        <v>282</v>
      </c>
      <c r="B8" s="73"/>
      <c r="C8" s="73"/>
      <c r="D8" s="73" t="s">
        <v>283</v>
      </c>
      <c r="E8" s="73"/>
      <c r="F8" s="73" t="s">
        <v>284</v>
      </c>
      <c r="G8" s="73" t="s">
        <v>423</v>
      </c>
      <c r="H8" s="73" t="s">
        <v>424</v>
      </c>
      <c r="I8" s="73"/>
      <c r="J8" s="73" t="s">
        <v>2353</v>
      </c>
      <c r="K8" s="73"/>
      <c r="L8" s="73" t="s">
        <v>2354</v>
      </c>
    </row>
    <row r="9" spans="1:12">
      <c r="A9" s="1608" t="s">
        <v>1790</v>
      </c>
      <c r="B9" s="1627"/>
      <c r="C9" s="1627"/>
      <c r="D9" s="3"/>
      <c r="E9" s="3"/>
      <c r="F9" s="3"/>
      <c r="G9" s="3"/>
      <c r="H9" s="3"/>
      <c r="I9" s="3"/>
      <c r="J9" s="3"/>
      <c r="K9" s="3"/>
      <c r="L9" s="3"/>
    </row>
    <row r="10" spans="1:12">
      <c r="A10" s="880" t="s">
        <v>2519</v>
      </c>
      <c r="B10" s="87"/>
      <c r="C10" s="76"/>
      <c r="D10" s="76"/>
      <c r="E10" s="328"/>
      <c r="F10" s="76"/>
      <c r="G10" s="76"/>
      <c r="H10" s="76"/>
      <c r="I10" s="100"/>
      <c r="J10" s="284"/>
      <c r="K10" s="100"/>
      <c r="L10" s="284"/>
    </row>
    <row r="11" spans="1:12">
      <c r="A11" s="880" t="s">
        <v>2520</v>
      </c>
      <c r="B11" s="87"/>
      <c r="C11" s="76"/>
      <c r="D11" s="76"/>
      <c r="E11" s="328"/>
      <c r="F11" s="76"/>
      <c r="G11" s="76"/>
      <c r="H11" s="76"/>
      <c r="I11" s="100"/>
      <c r="J11" s="284"/>
      <c r="K11" s="100"/>
      <c r="L11" s="284"/>
    </row>
    <row r="12" spans="1:12">
      <c r="A12" s="880" t="s">
        <v>2521</v>
      </c>
      <c r="B12" s="87"/>
      <c r="C12" s="76"/>
      <c r="D12" s="76"/>
      <c r="E12" s="328"/>
      <c r="F12" s="76"/>
      <c r="G12" s="76"/>
      <c r="H12" s="76"/>
      <c r="I12" s="100"/>
      <c r="J12" s="284"/>
      <c r="K12" s="100"/>
      <c r="L12" s="284"/>
    </row>
    <row r="13" spans="1:12">
      <c r="A13" s="880" t="s">
        <v>2522</v>
      </c>
      <c r="B13" s="87"/>
      <c r="C13" s="76"/>
      <c r="D13" s="76"/>
      <c r="E13" s="328"/>
      <c r="F13" s="76"/>
      <c r="G13" s="76"/>
      <c r="H13" s="76"/>
      <c r="I13" s="100"/>
      <c r="J13" s="284"/>
      <c r="K13" s="100"/>
      <c r="L13" s="284"/>
    </row>
    <row r="14" spans="1:12" s="5" customFormat="1">
      <c r="A14" s="880" t="s">
        <v>2523</v>
      </c>
      <c r="B14" s="402"/>
      <c r="C14" s="403"/>
      <c r="D14" s="403"/>
      <c r="E14" s="406"/>
      <c r="F14" s="403"/>
      <c r="G14" s="403"/>
      <c r="H14" s="403"/>
      <c r="I14" s="405"/>
      <c r="J14" s="407"/>
      <c r="K14" s="405"/>
      <c r="L14" s="407"/>
    </row>
    <row r="15" spans="1:12">
      <c r="A15" s="880" t="s">
        <v>2524</v>
      </c>
      <c r="B15" s="87"/>
      <c r="C15" s="76"/>
      <c r="D15" s="76"/>
      <c r="E15" s="328"/>
      <c r="F15" s="76"/>
      <c r="G15" s="76"/>
      <c r="H15" s="76"/>
      <c r="I15" s="100"/>
      <c r="J15" s="284"/>
      <c r="K15" s="100"/>
      <c r="L15" s="284"/>
    </row>
    <row r="16" spans="1:12">
      <c r="A16" s="880" t="s">
        <v>2525</v>
      </c>
      <c r="B16" s="87"/>
      <c r="C16" s="133"/>
      <c r="D16" s="133"/>
      <c r="E16" s="328"/>
      <c r="F16" s="76"/>
      <c r="G16" s="76"/>
      <c r="H16" s="76"/>
      <c r="I16" s="100"/>
      <c r="J16" s="284"/>
      <c r="K16" s="100"/>
      <c r="L16" s="284"/>
    </row>
    <row r="17" spans="1:16">
      <c r="A17" s="880" t="s">
        <v>2510</v>
      </c>
      <c r="B17" s="420"/>
      <c r="C17" s="417"/>
      <c r="D17" s="417"/>
      <c r="E17" s="509"/>
      <c r="F17" s="409"/>
      <c r="G17" s="409"/>
      <c r="H17" s="409"/>
      <c r="I17" s="506"/>
      <c r="J17" s="411"/>
      <c r="K17" s="506"/>
      <c r="L17" s="411"/>
    </row>
    <row r="18" spans="1:16" s="5" customFormat="1">
      <c r="A18" s="880" t="s">
        <v>2499</v>
      </c>
      <c r="B18" s="402"/>
      <c r="C18" s="403"/>
      <c r="D18" s="403"/>
      <c r="E18" s="406"/>
      <c r="F18" s="403"/>
      <c r="G18" s="403"/>
      <c r="H18" s="403"/>
      <c r="I18" s="405"/>
      <c r="J18" s="407"/>
      <c r="K18" s="405"/>
      <c r="L18" s="407"/>
    </row>
    <row r="19" spans="1:16" s="5" customFormat="1">
      <c r="A19" s="880" t="s">
        <v>2526</v>
      </c>
      <c r="B19" s="402"/>
      <c r="C19" s="403"/>
      <c r="D19" s="403"/>
      <c r="E19" s="404"/>
      <c r="F19" s="403"/>
      <c r="G19" s="403"/>
      <c r="H19" s="403"/>
      <c r="I19" s="405"/>
      <c r="J19" s="407"/>
      <c r="K19" s="405"/>
      <c r="L19" s="407"/>
    </row>
    <row r="20" spans="1:16" s="5" customFormat="1">
      <c r="A20" s="880" t="s">
        <v>2527</v>
      </c>
      <c r="B20" s="402"/>
      <c r="C20" s="403"/>
      <c r="D20" s="403"/>
      <c r="E20" s="404"/>
      <c r="F20" s="403"/>
      <c r="G20" s="403"/>
      <c r="H20" s="403"/>
      <c r="I20" s="405"/>
      <c r="J20" s="407"/>
      <c r="K20" s="405"/>
      <c r="L20" s="407"/>
    </row>
    <row r="21" spans="1:16" s="5" customFormat="1">
      <c r="A21" s="880" t="s">
        <v>2528</v>
      </c>
      <c r="B21" s="402"/>
      <c r="C21" s="403"/>
      <c r="D21" s="403"/>
      <c r="E21" s="404"/>
      <c r="F21" s="403"/>
      <c r="G21" s="403"/>
      <c r="H21" s="403"/>
      <c r="I21" s="405"/>
      <c r="J21" s="407"/>
      <c r="K21" s="405"/>
      <c r="L21" s="407"/>
    </row>
    <row r="22" spans="1:16">
      <c r="A22" s="880" t="s">
        <v>2361</v>
      </c>
      <c r="B22" s="87"/>
      <c r="C22" s="76"/>
      <c r="D22" s="76"/>
      <c r="E22" s="96"/>
      <c r="F22" s="76"/>
      <c r="G22" s="76"/>
      <c r="H22" s="76"/>
      <c r="I22" s="100"/>
      <c r="J22" s="284"/>
      <c r="K22" s="100"/>
      <c r="L22" s="284"/>
    </row>
    <row r="23" spans="1:16">
      <c r="A23" s="880" t="s">
        <v>725</v>
      </c>
      <c r="B23" s="87"/>
      <c r="C23" s="76"/>
      <c r="D23" s="76"/>
      <c r="E23" s="96"/>
      <c r="F23" s="76"/>
      <c r="G23" s="76"/>
      <c r="H23" s="76"/>
      <c r="I23" s="100"/>
      <c r="J23" s="284"/>
      <c r="K23" s="100"/>
      <c r="L23" s="284"/>
    </row>
    <row r="24" spans="1:16">
      <c r="A24" s="880" t="s">
        <v>726</v>
      </c>
      <c r="B24" s="87"/>
      <c r="C24" s="76"/>
      <c r="D24" s="76"/>
      <c r="E24" s="96"/>
      <c r="F24" s="76"/>
      <c r="G24" s="76"/>
      <c r="H24" s="76"/>
      <c r="I24" s="100"/>
      <c r="J24" s="284"/>
      <c r="K24" s="100"/>
      <c r="L24" s="284"/>
    </row>
    <row r="25" spans="1:16" ht="14.4">
      <c r="A25" s="880" t="s">
        <v>727</v>
      </c>
      <c r="B25" s="87"/>
      <c r="C25" s="76"/>
      <c r="D25" s="76"/>
      <c r="E25" s="96"/>
      <c r="F25" s="76"/>
      <c r="G25" s="76"/>
      <c r="H25" s="76"/>
      <c r="I25" s="100"/>
      <c r="J25" s="284"/>
      <c r="K25" s="100"/>
      <c r="L25" s="284"/>
      <c r="P25"/>
    </row>
    <row r="26" spans="1:16" ht="14.4">
      <c r="A26" s="880" t="s">
        <v>728</v>
      </c>
      <c r="B26" s="87"/>
      <c r="C26" s="76"/>
      <c r="D26" s="76"/>
      <c r="E26" s="96"/>
      <c r="F26" s="76"/>
      <c r="G26" s="76"/>
      <c r="H26" s="76"/>
      <c r="I26" s="100"/>
      <c r="J26" s="284"/>
      <c r="K26" s="100"/>
      <c r="L26" s="284"/>
      <c r="P26"/>
    </row>
    <row r="27" spans="1:16" ht="14.4">
      <c r="A27" s="880" t="s">
        <v>729</v>
      </c>
      <c r="B27" s="87"/>
      <c r="C27" s="76"/>
      <c r="D27" s="76"/>
      <c r="E27" s="96"/>
      <c r="F27" s="76"/>
      <c r="G27" s="76"/>
      <c r="H27" s="76"/>
      <c r="I27" s="100"/>
      <c r="J27" s="284"/>
      <c r="K27" s="100"/>
      <c r="L27" s="284"/>
      <c r="P27"/>
    </row>
    <row r="28" spans="1:16" ht="14.4">
      <c r="A28" s="880" t="s">
        <v>731</v>
      </c>
      <c r="B28" s="87"/>
      <c r="C28" s="76"/>
      <c r="D28" s="76"/>
      <c r="E28" s="96"/>
      <c r="F28" s="76"/>
      <c r="G28" s="76"/>
      <c r="H28" s="76"/>
      <c r="I28" s="100"/>
      <c r="J28" s="284"/>
      <c r="K28" s="100"/>
      <c r="L28" s="284"/>
      <c r="P28"/>
    </row>
    <row r="29" spans="1:16" ht="14.4">
      <c r="A29" s="880" t="s">
        <v>733</v>
      </c>
      <c r="B29" s="87"/>
      <c r="C29" s="76"/>
      <c r="D29" s="76"/>
      <c r="E29" s="96"/>
      <c r="F29" s="76"/>
      <c r="G29" s="76"/>
      <c r="H29" s="76"/>
      <c r="I29" s="100"/>
      <c r="J29" s="284"/>
      <c r="K29" s="100"/>
      <c r="L29" s="284"/>
      <c r="P29"/>
    </row>
    <row r="30" spans="1:16" ht="14.4">
      <c r="A30" s="880" t="s">
        <v>734</v>
      </c>
      <c r="B30" s="87"/>
      <c r="C30" s="76"/>
      <c r="D30" s="76"/>
      <c r="E30" s="96"/>
      <c r="F30" s="76"/>
      <c r="G30" s="76"/>
      <c r="H30" s="76"/>
      <c r="I30" s="100"/>
      <c r="J30" s="284"/>
      <c r="K30" s="100"/>
      <c r="L30" s="284"/>
      <c r="P30"/>
    </row>
    <row r="31" spans="1:16" ht="14.4">
      <c r="A31" s="880" t="s">
        <v>735</v>
      </c>
      <c r="B31" s="87"/>
      <c r="C31" s="76"/>
      <c r="D31" s="76"/>
      <c r="E31" s="96"/>
      <c r="F31" s="76"/>
      <c r="G31" s="76"/>
      <c r="H31" s="76"/>
      <c r="I31" s="100"/>
      <c r="J31" s="284"/>
      <c r="K31" s="100"/>
      <c r="L31" s="284"/>
      <c r="P31"/>
    </row>
    <row r="32" spans="1:16" ht="14.4">
      <c r="A32" s="880" t="s">
        <v>736</v>
      </c>
      <c r="B32" s="87"/>
      <c r="C32" s="76"/>
      <c r="D32" s="76"/>
      <c r="E32" s="96"/>
      <c r="F32" s="76"/>
      <c r="G32" s="76"/>
      <c r="H32" s="76"/>
      <c r="I32" s="100"/>
      <c r="J32" s="284"/>
      <c r="K32" s="100"/>
      <c r="L32" s="284"/>
      <c r="P32"/>
    </row>
    <row r="33" spans="1:16" ht="14.4">
      <c r="A33" s="880" t="s">
        <v>2529</v>
      </c>
      <c r="B33" s="87"/>
      <c r="C33" s="76"/>
      <c r="D33" s="76"/>
      <c r="E33" s="96"/>
      <c r="F33" s="76"/>
      <c r="G33" s="76"/>
      <c r="H33" s="76"/>
      <c r="I33" s="100"/>
      <c r="J33" s="284"/>
      <c r="K33" s="100"/>
      <c r="L33" s="284"/>
      <c r="P33"/>
    </row>
    <row r="34" spans="1:16" ht="14.4">
      <c r="A34" s="1002" t="s">
        <v>2372</v>
      </c>
      <c r="B34" s="28"/>
      <c r="C34" s="284"/>
      <c r="D34" s="284"/>
      <c r="E34" s="82"/>
      <c r="F34" s="435"/>
      <c r="G34" s="435"/>
      <c r="H34" s="284"/>
      <c r="I34" s="84"/>
      <c r="J34" s="284"/>
      <c r="K34" s="84"/>
      <c r="L34" s="284"/>
      <c r="P34"/>
    </row>
    <row r="35" spans="1:16" ht="14.4">
      <c r="A35" s="2"/>
      <c r="B35" s="2"/>
      <c r="C35" s="93"/>
      <c r="D35" s="93"/>
      <c r="E35" s="82"/>
      <c r="F35" s="82"/>
      <c r="G35" s="94"/>
      <c r="H35" s="93"/>
      <c r="I35" s="84"/>
      <c r="J35" s="93"/>
      <c r="K35" s="84"/>
      <c r="L35" s="93"/>
      <c r="P35"/>
    </row>
    <row r="36" spans="1:16" ht="14.4">
      <c r="A36" s="17" t="s">
        <v>1791</v>
      </c>
      <c r="B36" s="17"/>
      <c r="C36" s="93"/>
      <c r="D36" s="93"/>
      <c r="E36" s="82"/>
      <c r="F36" s="82"/>
      <c r="G36" s="94"/>
      <c r="H36" s="93"/>
      <c r="I36" s="84"/>
      <c r="J36" s="93"/>
      <c r="K36" s="84"/>
      <c r="L36" s="93"/>
      <c r="P36"/>
    </row>
    <row r="37" spans="1:16" ht="14.4">
      <c r="A37" s="880" t="s">
        <v>2519</v>
      </c>
      <c r="B37" s="74"/>
      <c r="C37" s="74"/>
      <c r="D37" s="74"/>
      <c r="E37" s="328"/>
      <c r="F37" s="76"/>
      <c r="G37" s="76"/>
      <c r="H37" s="76"/>
      <c r="I37" s="100"/>
      <c r="J37" s="284"/>
      <c r="K37" s="100"/>
      <c r="L37" s="284"/>
      <c r="P37"/>
    </row>
    <row r="38" spans="1:16" ht="14.4">
      <c r="A38" s="880" t="s">
        <v>2520</v>
      </c>
      <c r="B38" s="74"/>
      <c r="C38" s="74"/>
      <c r="D38" s="74"/>
      <c r="E38" s="328"/>
      <c r="F38" s="76"/>
      <c r="G38" s="76"/>
      <c r="H38" s="76"/>
      <c r="I38" s="100"/>
      <c r="J38" s="284"/>
      <c r="K38" s="100"/>
      <c r="L38" s="284"/>
      <c r="P38"/>
    </row>
    <row r="39" spans="1:16" ht="14.4">
      <c r="A39" s="880" t="s">
        <v>2521</v>
      </c>
      <c r="B39" s="74"/>
      <c r="C39" s="74"/>
      <c r="D39" s="74"/>
      <c r="E39" s="328"/>
      <c r="F39" s="76"/>
      <c r="G39" s="76"/>
      <c r="H39" s="76"/>
      <c r="I39" s="100"/>
      <c r="J39" s="284"/>
      <c r="K39" s="100"/>
      <c r="L39" s="284"/>
      <c r="P39"/>
    </row>
    <row r="40" spans="1:16" ht="14.4">
      <c r="A40" s="880" t="s">
        <v>2522</v>
      </c>
      <c r="B40" s="74"/>
      <c r="C40" s="76"/>
      <c r="D40" s="76"/>
      <c r="E40" s="328"/>
      <c r="F40" s="76"/>
      <c r="G40" s="76"/>
      <c r="H40" s="76"/>
      <c r="I40" s="100"/>
      <c r="J40" s="284"/>
      <c r="K40" s="100"/>
      <c r="L40" s="284"/>
      <c r="P40"/>
    </row>
    <row r="41" spans="1:16" s="5" customFormat="1" ht="14.4">
      <c r="A41" s="880" t="s">
        <v>2523</v>
      </c>
      <c r="B41" s="74"/>
      <c r="C41" s="403"/>
      <c r="D41" s="403"/>
      <c r="E41" s="406"/>
      <c r="F41" s="403"/>
      <c r="G41" s="403"/>
      <c r="H41" s="403"/>
      <c r="I41" s="405"/>
      <c r="J41" s="407"/>
      <c r="K41" s="405"/>
      <c r="L41" s="407"/>
      <c r="P41"/>
    </row>
    <row r="42" spans="1:16" ht="14.4">
      <c r="A42" s="880" t="s">
        <v>2524</v>
      </c>
      <c r="B42" s="74"/>
      <c r="C42" s="76"/>
      <c r="D42" s="76"/>
      <c r="E42" s="328"/>
      <c r="F42" s="76"/>
      <c r="G42" s="76"/>
      <c r="H42" s="76"/>
      <c r="I42" s="100"/>
      <c r="J42" s="284"/>
      <c r="K42" s="100"/>
      <c r="L42" s="284"/>
      <c r="P42"/>
    </row>
    <row r="43" spans="1:16" ht="14.4">
      <c r="A43" s="880" t="s">
        <v>2525</v>
      </c>
      <c r="B43" s="74"/>
      <c r="C43" s="450"/>
      <c r="D43" s="450"/>
      <c r="E43" s="448"/>
      <c r="F43" s="450"/>
      <c r="G43" s="450"/>
      <c r="H43" s="450"/>
      <c r="I43" s="451"/>
      <c r="J43" s="508"/>
      <c r="K43" s="451"/>
      <c r="L43" s="508"/>
      <c r="P43"/>
    </row>
    <row r="44" spans="1:16" ht="14.4">
      <c r="A44" s="880" t="s">
        <v>2510</v>
      </c>
      <c r="B44" s="74"/>
      <c r="C44" s="133"/>
      <c r="D44" s="133"/>
      <c r="E44" s="328"/>
      <c r="F44" s="76"/>
      <c r="G44" s="76"/>
      <c r="H44" s="76"/>
      <c r="I44" s="100"/>
      <c r="J44" s="284"/>
      <c r="K44" s="100"/>
      <c r="L44" s="284"/>
      <c r="P44"/>
    </row>
    <row r="45" spans="1:16" s="5" customFormat="1" ht="14.4">
      <c r="A45" s="880" t="s">
        <v>2499</v>
      </c>
      <c r="B45" s="74"/>
      <c r="C45" s="403"/>
      <c r="D45" s="403"/>
      <c r="E45" s="406"/>
      <c r="F45" s="403"/>
      <c r="G45" s="403"/>
      <c r="H45" s="403"/>
      <c r="I45" s="405"/>
      <c r="J45" s="407"/>
      <c r="K45" s="405"/>
      <c r="L45" s="407"/>
      <c r="P45"/>
    </row>
    <row r="46" spans="1:16" s="5" customFormat="1" ht="14.4">
      <c r="A46" s="880" t="s">
        <v>2526</v>
      </c>
      <c r="B46" s="74"/>
      <c r="C46" s="403"/>
      <c r="D46" s="403"/>
      <c r="E46" s="404"/>
      <c r="F46" s="403"/>
      <c r="G46" s="403"/>
      <c r="H46" s="403"/>
      <c r="I46" s="405"/>
      <c r="J46" s="407"/>
      <c r="K46" s="405"/>
      <c r="L46" s="407"/>
      <c r="P46"/>
    </row>
    <row r="47" spans="1:16" s="5" customFormat="1" ht="14.4">
      <c r="A47" s="880" t="s">
        <v>2527</v>
      </c>
      <c r="B47" s="74"/>
      <c r="C47" s="403"/>
      <c r="D47" s="403"/>
      <c r="E47" s="404"/>
      <c r="F47" s="403"/>
      <c r="G47" s="403"/>
      <c r="H47" s="403"/>
      <c r="I47" s="405"/>
      <c r="J47" s="407"/>
      <c r="K47" s="405"/>
      <c r="L47" s="407"/>
      <c r="P47"/>
    </row>
    <row r="48" spans="1:16" s="5" customFormat="1" ht="14.4">
      <c r="A48" s="880" t="s">
        <v>2528</v>
      </c>
      <c r="B48" s="74"/>
      <c r="C48" s="403"/>
      <c r="D48" s="403"/>
      <c r="E48" s="404"/>
      <c r="F48" s="403"/>
      <c r="G48" s="403"/>
      <c r="H48" s="403"/>
      <c r="I48" s="405"/>
      <c r="J48" s="407"/>
      <c r="K48" s="405"/>
      <c r="L48" s="407"/>
      <c r="P48"/>
    </row>
    <row r="49" spans="1:16" ht="14.4">
      <c r="A49" s="880" t="s">
        <v>2361</v>
      </c>
      <c r="B49" s="74"/>
      <c r="C49" s="76"/>
      <c r="D49" s="76"/>
      <c r="E49" s="96"/>
      <c r="F49" s="76"/>
      <c r="G49" s="76"/>
      <c r="H49" s="76"/>
      <c r="I49" s="100"/>
      <c r="J49" s="284"/>
      <c r="K49" s="100"/>
      <c r="L49" s="284"/>
      <c r="P49"/>
    </row>
    <row r="50" spans="1:16" ht="14.4">
      <c r="A50" s="880" t="s">
        <v>725</v>
      </c>
      <c r="B50" s="74"/>
      <c r="C50" s="76"/>
      <c r="D50" s="76"/>
      <c r="E50" s="96"/>
      <c r="F50" s="76"/>
      <c r="G50" s="76"/>
      <c r="H50" s="76"/>
      <c r="I50" s="100"/>
      <c r="J50" s="284"/>
      <c r="K50" s="100"/>
      <c r="L50" s="284"/>
      <c r="P50"/>
    </row>
    <row r="51" spans="1:16" ht="14.4">
      <c r="A51" s="880" t="s">
        <v>726</v>
      </c>
      <c r="B51" s="76"/>
      <c r="C51" s="76"/>
      <c r="D51" s="96"/>
      <c r="E51" s="1279"/>
      <c r="F51" s="76"/>
      <c r="G51" s="76"/>
      <c r="H51" s="100"/>
      <c r="I51" s="1280"/>
      <c r="J51" s="100"/>
      <c r="K51" s="1280"/>
      <c r="L51" s="284"/>
      <c r="P51"/>
    </row>
    <row r="52" spans="1:16" ht="14.4">
      <c r="A52" s="880" t="s">
        <v>727</v>
      </c>
      <c r="B52" s="74"/>
      <c r="C52" s="76"/>
      <c r="D52" s="76"/>
      <c r="E52" s="126"/>
      <c r="F52" s="76"/>
      <c r="G52" s="76"/>
      <c r="H52" s="76"/>
      <c r="I52" s="126"/>
      <c r="J52" s="284"/>
      <c r="K52" s="126"/>
      <c r="L52" s="284"/>
      <c r="P52"/>
    </row>
    <row r="53" spans="1:16" ht="14.4">
      <c r="A53" s="880" t="s">
        <v>2530</v>
      </c>
      <c r="B53" s="76"/>
      <c r="C53" s="76"/>
      <c r="D53" s="96"/>
      <c r="E53" s="1279"/>
      <c r="F53" s="76"/>
      <c r="G53" s="76"/>
      <c r="H53" s="100"/>
      <c r="I53" s="1280"/>
      <c r="J53" s="100"/>
      <c r="K53" s="1280"/>
      <c r="L53" s="284"/>
      <c r="P53"/>
    </row>
    <row r="54" spans="1:16" ht="14.4">
      <c r="A54" s="880" t="s">
        <v>2531</v>
      </c>
      <c r="B54" s="74"/>
      <c r="C54" s="76"/>
      <c r="D54" s="76"/>
      <c r="E54" s="96"/>
      <c r="F54" s="76"/>
      <c r="G54" s="76"/>
      <c r="H54" s="76"/>
      <c r="I54" s="100"/>
      <c r="J54" s="284"/>
      <c r="K54" s="100"/>
      <c r="L54" s="284"/>
      <c r="P54"/>
    </row>
    <row r="55" spans="1:16" ht="14.4">
      <c r="A55" s="880" t="s">
        <v>731</v>
      </c>
      <c r="B55" s="74"/>
      <c r="C55" s="76"/>
      <c r="D55" s="76"/>
      <c r="E55" s="96"/>
      <c r="F55" s="76"/>
      <c r="G55" s="76"/>
      <c r="H55" s="76"/>
      <c r="I55" s="100"/>
      <c r="J55" s="284"/>
      <c r="K55" s="100"/>
      <c r="L55" s="284"/>
      <c r="P55"/>
    </row>
    <row r="56" spans="1:16" ht="14.4">
      <c r="A56" s="880" t="s">
        <v>2532</v>
      </c>
      <c r="B56" s="74"/>
      <c r="C56" s="76"/>
      <c r="D56" s="76"/>
      <c r="E56" s="96"/>
      <c r="F56" s="76"/>
      <c r="G56" s="76"/>
      <c r="H56" s="76"/>
      <c r="I56" s="100"/>
      <c r="J56" s="284"/>
      <c r="K56" s="100"/>
      <c r="L56" s="284"/>
      <c r="P56"/>
    </row>
    <row r="57" spans="1:16" ht="14.4">
      <c r="A57" s="880" t="s">
        <v>734</v>
      </c>
      <c r="B57" s="74"/>
      <c r="C57" s="76"/>
      <c r="D57" s="76"/>
      <c r="E57" s="96"/>
      <c r="F57" s="76"/>
      <c r="G57" s="76"/>
      <c r="H57" s="76"/>
      <c r="I57" s="100"/>
      <c r="J57" s="284"/>
      <c r="K57" s="100"/>
      <c r="L57" s="284"/>
      <c r="P57"/>
    </row>
    <row r="58" spans="1:16" ht="14.4">
      <c r="A58" s="880" t="s">
        <v>2533</v>
      </c>
      <c r="B58" s="74"/>
      <c r="C58" s="76"/>
      <c r="D58" s="76"/>
      <c r="E58" s="96"/>
      <c r="F58" s="76"/>
      <c r="G58" s="76"/>
      <c r="H58" s="76"/>
      <c r="I58" s="100"/>
      <c r="J58" s="284"/>
      <c r="K58" s="100"/>
      <c r="L58" s="284"/>
      <c r="P58"/>
    </row>
    <row r="59" spans="1:16" ht="14.4">
      <c r="A59" s="880" t="s">
        <v>736</v>
      </c>
      <c r="B59" s="74"/>
      <c r="C59" s="76"/>
      <c r="D59" s="76"/>
      <c r="E59" s="96"/>
      <c r="F59" s="76"/>
      <c r="G59" s="76"/>
      <c r="H59" s="76"/>
      <c r="I59" s="100"/>
      <c r="J59" s="284"/>
      <c r="K59" s="100"/>
      <c r="L59" s="284"/>
      <c r="P59"/>
    </row>
    <row r="60" spans="1:16" ht="14.4">
      <c r="A60" s="880" t="s">
        <v>2534</v>
      </c>
      <c r="B60" s="74"/>
      <c r="C60" s="76"/>
      <c r="D60" s="76"/>
      <c r="E60" s="96"/>
      <c r="F60" s="76"/>
      <c r="G60" s="76"/>
      <c r="H60" s="76"/>
      <c r="I60" s="100"/>
      <c r="J60" s="284"/>
      <c r="K60" s="100"/>
      <c r="L60" s="284"/>
      <c r="P60"/>
    </row>
    <row r="61" spans="1:16" ht="14.4">
      <c r="A61" s="1326" t="s">
        <v>2363</v>
      </c>
      <c r="B61" s="284"/>
      <c r="C61" s="284"/>
      <c r="D61" s="284"/>
      <c r="E61" s="82"/>
      <c r="F61" s="435"/>
      <c r="G61" s="435"/>
      <c r="H61" s="284"/>
      <c r="I61" s="84"/>
      <c r="J61" s="284"/>
      <c r="K61" s="84"/>
      <c r="L61" s="284"/>
      <c r="P61"/>
    </row>
    <row r="62" spans="1:16" ht="14.4">
      <c r="A62" s="2"/>
      <c r="B62" s="2"/>
      <c r="C62" s="93"/>
      <c r="D62" s="93"/>
      <c r="E62" s="82"/>
      <c r="F62" s="79"/>
      <c r="G62" s="94"/>
      <c r="H62" s="93"/>
      <c r="I62" s="84"/>
      <c r="J62" s="93"/>
      <c r="K62" s="84"/>
      <c r="L62" s="93"/>
      <c r="P62"/>
    </row>
    <row r="63" spans="1:16" ht="14.4">
      <c r="A63" s="17" t="s">
        <v>1794</v>
      </c>
      <c r="B63" s="17"/>
      <c r="C63" s="93"/>
      <c r="D63" s="93"/>
      <c r="E63" s="82"/>
      <c r="F63" s="79"/>
      <c r="G63" s="94"/>
      <c r="H63" s="93"/>
      <c r="I63" s="84"/>
      <c r="J63" s="93"/>
      <c r="K63" s="84"/>
      <c r="L63" s="93"/>
      <c r="P63"/>
    </row>
    <row r="64" spans="1:16" ht="14.4">
      <c r="A64" s="880" t="s">
        <v>2519</v>
      </c>
      <c r="B64" s="74"/>
      <c r="C64" s="74"/>
      <c r="D64" s="74"/>
      <c r="E64" s="328"/>
      <c r="F64" s="76"/>
      <c r="G64" s="76"/>
      <c r="H64" s="76"/>
      <c r="I64" s="100"/>
      <c r="J64" s="284"/>
      <c r="K64" s="100"/>
      <c r="L64" s="284"/>
      <c r="P64"/>
    </row>
    <row r="65" spans="1:16" ht="14.4">
      <c r="A65" s="880" t="s">
        <v>2520</v>
      </c>
      <c r="B65" s="74"/>
      <c r="C65" s="74"/>
      <c r="D65" s="74"/>
      <c r="E65" s="328"/>
      <c r="F65" s="76"/>
      <c r="G65" s="76"/>
      <c r="H65" s="76"/>
      <c r="I65" s="100"/>
      <c r="J65" s="284"/>
      <c r="K65" s="100"/>
      <c r="L65" s="284"/>
      <c r="P65"/>
    </row>
    <row r="66" spans="1:16" ht="14.4">
      <c r="A66" s="880" t="s">
        <v>2521</v>
      </c>
      <c r="B66" s="74"/>
      <c r="C66" s="74"/>
      <c r="D66" s="74"/>
      <c r="E66" s="328"/>
      <c r="F66" s="76"/>
      <c r="G66" s="76"/>
      <c r="H66" s="76"/>
      <c r="I66" s="100"/>
      <c r="J66" s="284"/>
      <c r="K66" s="100"/>
      <c r="L66" s="284"/>
      <c r="P66"/>
    </row>
    <row r="67" spans="1:16">
      <c r="A67" s="880" t="s">
        <v>2522</v>
      </c>
      <c r="B67" s="74"/>
      <c r="C67" s="76"/>
      <c r="D67" s="76"/>
      <c r="E67" s="328"/>
      <c r="F67" s="76"/>
      <c r="G67" s="76"/>
      <c r="H67" s="76"/>
      <c r="I67" s="100"/>
      <c r="J67" s="284"/>
      <c r="K67" s="100"/>
      <c r="L67" s="284"/>
      <c r="P67" s="5"/>
    </row>
    <row r="68" spans="1:16" s="5" customFormat="1">
      <c r="A68" s="880" t="s">
        <v>2523</v>
      </c>
      <c r="B68" s="74"/>
      <c r="C68" s="74"/>
      <c r="D68" s="74"/>
      <c r="E68" s="406"/>
      <c r="F68" s="403"/>
      <c r="G68" s="403"/>
      <c r="H68" s="403"/>
      <c r="I68" s="405"/>
      <c r="J68" s="407"/>
      <c r="K68" s="405"/>
      <c r="L68" s="407"/>
      <c r="P68" s="1"/>
    </row>
    <row r="69" spans="1:16">
      <c r="A69" s="880" t="s">
        <v>2524</v>
      </c>
      <c r="B69" s="74"/>
      <c r="C69" s="74"/>
      <c r="D69" s="74"/>
      <c r="E69" s="328"/>
      <c r="F69" s="76"/>
      <c r="G69" s="76"/>
      <c r="H69" s="76"/>
      <c r="I69" s="100"/>
      <c r="J69" s="284"/>
      <c r="K69" s="100"/>
      <c r="L69" s="284"/>
    </row>
    <row r="70" spans="1:16">
      <c r="A70" s="880" t="s">
        <v>2525</v>
      </c>
      <c r="B70" s="74"/>
      <c r="C70" s="74"/>
      <c r="D70" s="74"/>
      <c r="E70" s="406"/>
      <c r="F70" s="403"/>
      <c r="G70" s="403"/>
      <c r="H70" s="403"/>
      <c r="I70" s="405"/>
      <c r="J70" s="407"/>
      <c r="K70" s="405"/>
      <c r="L70" s="407"/>
    </row>
    <row r="71" spans="1:16">
      <c r="A71" s="880" t="s">
        <v>2510</v>
      </c>
      <c r="B71" s="74"/>
      <c r="C71" s="74"/>
      <c r="D71" s="74"/>
      <c r="E71" s="328"/>
      <c r="F71" s="76"/>
      <c r="G71" s="76"/>
      <c r="H71" s="76"/>
      <c r="I71" s="100"/>
      <c r="J71" s="284"/>
      <c r="K71" s="100"/>
      <c r="L71" s="284"/>
    </row>
    <row r="72" spans="1:16">
      <c r="A72" s="880" t="s">
        <v>2499</v>
      </c>
      <c r="B72" s="74"/>
      <c r="C72" s="74"/>
      <c r="D72" s="74"/>
      <c r="E72" s="328"/>
      <c r="F72" s="76"/>
      <c r="G72" s="76"/>
      <c r="H72" s="76"/>
      <c r="I72" s="100"/>
      <c r="J72" s="284"/>
      <c r="K72" s="100"/>
      <c r="L72" s="284"/>
      <c r="P72" s="5"/>
    </row>
    <row r="73" spans="1:16" s="5" customFormat="1">
      <c r="A73" s="880" t="s">
        <v>2526</v>
      </c>
      <c r="B73" s="74"/>
      <c r="C73" s="74"/>
      <c r="D73" s="74"/>
      <c r="E73" s="404"/>
      <c r="F73" s="403"/>
      <c r="G73" s="403"/>
      <c r="H73" s="403"/>
      <c r="I73" s="405"/>
      <c r="J73" s="407"/>
      <c r="K73" s="405"/>
      <c r="L73" s="407"/>
    </row>
    <row r="74" spans="1:16" s="5" customFormat="1">
      <c r="A74" s="880" t="s">
        <v>2527</v>
      </c>
      <c r="B74" s="74"/>
      <c r="C74" s="74"/>
      <c r="D74" s="74"/>
      <c r="E74" s="404"/>
      <c r="F74" s="403"/>
      <c r="G74" s="403"/>
      <c r="H74" s="403"/>
      <c r="I74" s="405"/>
      <c r="J74" s="407"/>
      <c r="K74" s="405"/>
      <c r="L74" s="407"/>
    </row>
    <row r="75" spans="1:16" s="5" customFormat="1">
      <c r="A75" s="880" t="s">
        <v>2528</v>
      </c>
      <c r="B75" s="74"/>
      <c r="C75" s="74"/>
      <c r="D75" s="74"/>
      <c r="E75" s="404"/>
      <c r="F75" s="403"/>
      <c r="G75" s="403"/>
      <c r="H75" s="403"/>
      <c r="I75" s="405"/>
      <c r="J75" s="407"/>
      <c r="K75" s="405"/>
      <c r="L75" s="407"/>
      <c r="P75" s="1"/>
    </row>
    <row r="76" spans="1:16">
      <c r="A76" s="880" t="s">
        <v>2361</v>
      </c>
      <c r="B76" s="74"/>
      <c r="C76" s="74"/>
      <c r="D76" s="74"/>
      <c r="E76" s="96"/>
      <c r="F76" s="76"/>
      <c r="G76" s="76"/>
      <c r="H76" s="76"/>
      <c r="I76" s="100"/>
      <c r="J76" s="284"/>
      <c r="K76" s="100"/>
      <c r="L76" s="284"/>
    </row>
    <row r="77" spans="1:16">
      <c r="A77" s="1326" t="s">
        <v>2363</v>
      </c>
      <c r="B77" s="284"/>
      <c r="C77" s="284"/>
      <c r="D77" s="284"/>
      <c r="E77" s="82"/>
      <c r="F77" s="435"/>
      <c r="G77" s="435"/>
      <c r="H77" s="284"/>
      <c r="I77" s="84"/>
      <c r="J77" s="284"/>
      <c r="K77" s="84"/>
      <c r="L77" s="284"/>
    </row>
    <row r="78" spans="1:16">
      <c r="A78" s="2"/>
      <c r="B78" s="2"/>
      <c r="H78" s="4"/>
      <c r="J78" s="7"/>
    </row>
    <row r="79" spans="1:16">
      <c r="A79" s="85" t="s">
        <v>772</v>
      </c>
      <c r="B79" s="2"/>
      <c r="C79" s="284"/>
      <c r="D79" s="284"/>
      <c r="H79" s="4"/>
      <c r="J79" s="7"/>
      <c r="L79" s="284"/>
    </row>
    <row r="80" spans="1:16">
      <c r="A80" s="2"/>
      <c r="B80" s="2"/>
      <c r="H80" s="4"/>
      <c r="J80" s="7"/>
    </row>
    <row r="81" spans="1:2">
      <c r="A81" s="10" t="s">
        <v>2365</v>
      </c>
      <c r="B81" s="10"/>
    </row>
  </sheetData>
  <sheetProtection formatColumns="0" formatRows="0"/>
  <customSheetViews>
    <customSheetView guid="{322AC775-AF01-45AA-8A10-37DBB67FD782}" scale="105" showPageBreaks="1" printArea="1" view="pageBreakPreview">
      <selection activeCell="M1" sqref="M1:W1048576"/>
      <rowBreaks count="1" manualBreakCount="1">
        <brk id="58" max="22" man="1"/>
      </rowBreaks>
      <colBreaks count="1" manualBreakCount="1">
        <brk id="12" max="77" man="1"/>
      </colBreaks>
      <pageMargins left="0" right="0" top="0" bottom="0" header="0" footer="0"/>
      <pageSetup scale="80" orientation="portrait"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2200-000000000000}"/>
    <hyperlink ref="A2:C2" location="'Schedule Listing '!A1" display="Return to Schedule Listing" xr:uid="{00000000-0004-0000-2200-000001000000}"/>
  </hyperlinks>
  <pageMargins left="0.47244094488188981" right="0.35433070866141736" top="0.74803149606299213" bottom="0.51181102362204722" header="0.31496062992125984" footer="0.31496062992125984"/>
  <pageSetup scale="8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2" max="7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dimension ref="A1:O84"/>
  <sheetViews>
    <sheetView showGridLines="0" topLeftCell="A43" zoomScaleNormal="100" zoomScaleSheetLayoutView="105" workbookViewId="0">
      <selection activeCell="A58" sqref="A58"/>
    </sheetView>
  </sheetViews>
  <sheetFormatPr defaultColWidth="9.1015625" defaultRowHeight="12.3"/>
  <cols>
    <col min="1" max="1" width="29.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9.1015625" style="1" customWidth="1"/>
    <col min="14" max="14" width="13"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5" ht="15">
      <c r="A1" s="729" t="s">
        <v>2535</v>
      </c>
      <c r="B1" s="445"/>
      <c r="C1" s="445"/>
      <c r="D1" s="499"/>
      <c r="E1" s="499"/>
      <c r="F1" s="499"/>
      <c r="G1" s="499"/>
      <c r="H1" s="319"/>
      <c r="I1" s="319"/>
      <c r="J1" s="319"/>
      <c r="K1" s="319"/>
      <c r="L1" s="500">
        <v>9</v>
      </c>
      <c r="M1" s="319"/>
    </row>
    <row r="2" spans="1:15" ht="15">
      <c r="A2" s="1536" t="s">
        <v>137</v>
      </c>
      <c r="B2" s="1554"/>
      <c r="C2" s="1555"/>
      <c r="D2" s="379"/>
      <c r="E2" s="499"/>
      <c r="F2" s="499"/>
      <c r="G2" s="499"/>
      <c r="H2" s="319"/>
      <c r="I2" s="319"/>
      <c r="J2" s="319"/>
      <c r="K2" s="319"/>
      <c r="L2" s="319"/>
      <c r="M2" s="319"/>
    </row>
    <row r="3" spans="1:15" ht="15">
      <c r="A3" s="525" t="s">
        <v>2536</v>
      </c>
      <c r="B3" s="379"/>
      <c r="C3" s="445"/>
      <c r="D3" s="499"/>
      <c r="E3" s="499"/>
      <c r="F3" s="499"/>
      <c r="G3" s="499"/>
      <c r="H3" s="319"/>
      <c r="I3" s="319"/>
      <c r="J3" s="319"/>
      <c r="K3" s="319"/>
      <c r="L3" s="319"/>
      <c r="M3" s="319"/>
    </row>
    <row r="4" spans="1:15" ht="15" customHeight="1">
      <c r="A4" s="754" t="s">
        <v>2341</v>
      </c>
      <c r="B4" s="379"/>
      <c r="C4" s="445"/>
      <c r="D4" s="499"/>
      <c r="E4" s="499"/>
      <c r="F4" s="499"/>
      <c r="G4" s="499"/>
      <c r="H4" s="319"/>
      <c r="I4" s="319"/>
      <c r="J4" s="319"/>
      <c r="K4" s="319"/>
      <c r="L4" s="319"/>
      <c r="M4" s="319"/>
    </row>
    <row r="5" spans="1:15" ht="12.75" customHeight="1">
      <c r="A5" s="445"/>
      <c r="B5" s="445"/>
      <c r="C5" s="445"/>
      <c r="D5" s="499"/>
      <c r="E5" s="499"/>
      <c r="F5" s="499"/>
      <c r="G5" s="499"/>
      <c r="H5" s="319"/>
      <c r="I5" s="319"/>
      <c r="J5" s="319"/>
      <c r="K5" s="319"/>
      <c r="L5" s="319"/>
      <c r="M5" s="319"/>
    </row>
    <row r="6" spans="1:15" ht="16.350000000000001" customHeight="1">
      <c r="A6" s="987"/>
      <c r="B6" s="1601" t="s">
        <v>2342</v>
      </c>
      <c r="C6" s="1597"/>
      <c r="D6" s="1598"/>
      <c r="E6" s="988"/>
      <c r="F6" s="1596" t="s">
        <v>2368</v>
      </c>
      <c r="G6" s="1597"/>
      <c r="H6" s="1598"/>
      <c r="I6" s="985"/>
      <c r="J6" s="319"/>
      <c r="K6" s="985"/>
      <c r="L6" s="985"/>
      <c r="M6" s="319"/>
    </row>
    <row r="7" spans="1:15" ht="38.1" customHeight="1">
      <c r="A7" s="984" t="s">
        <v>2344</v>
      </c>
      <c r="B7" s="981" t="s">
        <v>2345</v>
      </c>
      <c r="C7" s="981" t="s">
        <v>2346</v>
      </c>
      <c r="D7" s="981" t="s">
        <v>2347</v>
      </c>
      <c r="E7" s="990"/>
      <c r="F7" s="981" t="s">
        <v>2369</v>
      </c>
      <c r="G7" s="981" t="s">
        <v>2370</v>
      </c>
      <c r="H7" s="982" t="s">
        <v>2371</v>
      </c>
      <c r="I7" s="986"/>
      <c r="J7" s="984" t="s">
        <v>2351</v>
      </c>
      <c r="K7" s="986"/>
      <c r="L7" s="984" t="s">
        <v>2352</v>
      </c>
      <c r="M7" s="319"/>
    </row>
    <row r="8" spans="1:15">
      <c r="A8" s="776" t="s">
        <v>282</v>
      </c>
      <c r="B8" s="776"/>
      <c r="C8" s="776"/>
      <c r="D8" s="776" t="s">
        <v>283</v>
      </c>
      <c r="E8" s="776"/>
      <c r="F8" s="776" t="s">
        <v>284</v>
      </c>
      <c r="G8" s="776" t="s">
        <v>423</v>
      </c>
      <c r="H8" s="776" t="s">
        <v>424</v>
      </c>
      <c r="I8" s="776"/>
      <c r="J8" s="776" t="s">
        <v>2353</v>
      </c>
      <c r="K8" s="776"/>
      <c r="L8" s="776" t="s">
        <v>2354</v>
      </c>
      <c r="M8" s="319"/>
    </row>
    <row r="9" spans="1:15">
      <c r="A9" s="1609" t="s">
        <v>1790</v>
      </c>
      <c r="B9" s="1625"/>
      <c r="C9" s="1625"/>
      <c r="D9" s="502"/>
      <c r="E9" s="502"/>
      <c r="F9" s="502"/>
      <c r="G9" s="502"/>
      <c r="H9" s="502"/>
      <c r="I9" s="502"/>
      <c r="J9" s="502"/>
      <c r="K9" s="502"/>
      <c r="L9" s="502"/>
      <c r="M9" s="319"/>
    </row>
    <row r="10" spans="1:15">
      <c r="A10" s="880" t="s">
        <v>2519</v>
      </c>
      <c r="B10" s="993"/>
      <c r="C10" s="994"/>
      <c r="D10" s="409"/>
      <c r="E10" s="408"/>
      <c r="F10" s="409"/>
      <c r="G10" s="409"/>
      <c r="H10" s="409"/>
      <c r="I10" s="410"/>
      <c r="J10" s="411"/>
      <c r="K10" s="410"/>
      <c r="L10" s="411"/>
      <c r="M10" s="319"/>
      <c r="O10" s="1272"/>
    </row>
    <row r="11" spans="1:15">
      <c r="A11" s="880" t="s">
        <v>2520</v>
      </c>
      <c r="B11" s="993"/>
      <c r="C11" s="994"/>
      <c r="D11" s="409"/>
      <c r="E11" s="408"/>
      <c r="F11" s="409"/>
      <c r="G11" s="409"/>
      <c r="H11" s="409"/>
      <c r="I11" s="410"/>
      <c r="J11" s="411"/>
      <c r="K11" s="410"/>
      <c r="L11" s="411"/>
      <c r="M11" s="319"/>
      <c r="O11" s="1272"/>
    </row>
    <row r="12" spans="1:15">
      <c r="A12" s="880" t="s">
        <v>2521</v>
      </c>
      <c r="B12" s="993"/>
      <c r="C12" s="994"/>
      <c r="D12" s="409"/>
      <c r="E12" s="408"/>
      <c r="F12" s="409"/>
      <c r="G12" s="409"/>
      <c r="H12" s="409"/>
      <c r="I12" s="410"/>
      <c r="J12" s="411"/>
      <c r="K12" s="410"/>
      <c r="L12" s="411"/>
      <c r="M12" s="319"/>
      <c r="O12" s="1272"/>
    </row>
    <row r="13" spans="1:15">
      <c r="A13" s="880" t="s">
        <v>2522</v>
      </c>
      <c r="B13" s="993"/>
      <c r="C13" s="994"/>
      <c r="D13" s="409"/>
      <c r="E13" s="408"/>
      <c r="F13" s="409"/>
      <c r="G13" s="409"/>
      <c r="H13" s="409"/>
      <c r="I13" s="410"/>
      <c r="J13" s="411"/>
      <c r="K13" s="410"/>
      <c r="L13" s="411"/>
      <c r="M13" s="319"/>
      <c r="O13" s="1272"/>
    </row>
    <row r="14" spans="1:15">
      <c r="A14" s="880" t="s">
        <v>2524</v>
      </c>
      <c r="B14" s="993"/>
      <c r="C14" s="994"/>
      <c r="D14" s="409"/>
      <c r="E14" s="408"/>
      <c r="F14" s="409"/>
      <c r="G14" s="409"/>
      <c r="H14" s="409"/>
      <c r="I14" s="410"/>
      <c r="J14" s="411"/>
      <c r="K14" s="410"/>
      <c r="L14" s="411"/>
      <c r="M14" s="319"/>
      <c r="O14" s="1272"/>
    </row>
    <row r="15" spans="1:15">
      <c r="A15" s="880" t="s">
        <v>2525</v>
      </c>
      <c r="B15" s="993"/>
      <c r="C15" s="1067"/>
      <c r="D15" s="417"/>
      <c r="E15" s="408"/>
      <c r="F15" s="409"/>
      <c r="G15" s="409"/>
      <c r="H15" s="409"/>
      <c r="I15" s="410"/>
      <c r="J15" s="411"/>
      <c r="K15" s="410"/>
      <c r="L15" s="411"/>
      <c r="M15" s="319"/>
      <c r="O15" s="1272"/>
    </row>
    <row r="16" spans="1:15">
      <c r="A16" s="880" t="s">
        <v>2510</v>
      </c>
      <c r="B16" s="993"/>
      <c r="C16" s="1067"/>
      <c r="D16" s="417"/>
      <c r="E16" s="408"/>
      <c r="F16" s="409"/>
      <c r="G16" s="409"/>
      <c r="H16" s="409"/>
      <c r="I16" s="410"/>
      <c r="J16" s="411"/>
      <c r="K16" s="410"/>
      <c r="L16" s="411"/>
      <c r="M16" s="319"/>
      <c r="O16" s="1272"/>
    </row>
    <row r="17" spans="1:15">
      <c r="A17" s="880" t="s">
        <v>2499</v>
      </c>
      <c r="B17" s="993"/>
      <c r="C17" s="994"/>
      <c r="D17" s="409"/>
      <c r="E17" s="408"/>
      <c r="F17" s="409"/>
      <c r="G17" s="409"/>
      <c r="H17" s="409"/>
      <c r="I17" s="410"/>
      <c r="J17" s="411"/>
      <c r="K17" s="410"/>
      <c r="L17" s="411"/>
      <c r="M17" s="319"/>
      <c r="O17" s="1272"/>
    </row>
    <row r="18" spans="1:15">
      <c r="A18" s="880" t="s">
        <v>2526</v>
      </c>
      <c r="B18" s="993"/>
      <c r="C18" s="994"/>
      <c r="D18" s="409"/>
      <c r="E18" s="572"/>
      <c r="F18" s="409"/>
      <c r="G18" s="409"/>
      <c r="H18" s="409"/>
      <c r="I18" s="410"/>
      <c r="J18" s="411"/>
      <c r="K18" s="410"/>
      <c r="L18" s="411"/>
      <c r="M18" s="319"/>
      <c r="O18" s="1272"/>
    </row>
    <row r="19" spans="1:15">
      <c r="A19" s="880" t="s">
        <v>2527</v>
      </c>
      <c r="B19" s="993"/>
      <c r="C19" s="994"/>
      <c r="D19" s="409"/>
      <c r="E19" s="572"/>
      <c r="F19" s="409"/>
      <c r="G19" s="409"/>
      <c r="H19" s="409"/>
      <c r="I19" s="410"/>
      <c r="J19" s="411"/>
      <c r="K19" s="410"/>
      <c r="L19" s="411"/>
      <c r="M19" s="319"/>
      <c r="O19" s="1272"/>
    </row>
    <row r="20" spans="1:15">
      <c r="A20" s="880" t="s">
        <v>2528</v>
      </c>
      <c r="B20" s="993"/>
      <c r="C20" s="994"/>
      <c r="D20" s="409"/>
      <c r="E20" s="572"/>
      <c r="F20" s="409"/>
      <c r="G20" s="409"/>
      <c r="H20" s="409"/>
      <c r="I20" s="410"/>
      <c r="J20" s="411"/>
      <c r="K20" s="410"/>
      <c r="L20" s="411"/>
      <c r="M20" s="319"/>
      <c r="O20" s="1272"/>
    </row>
    <row r="21" spans="1:15">
      <c r="A21" s="880" t="s">
        <v>2361</v>
      </c>
      <c r="B21" s="993"/>
      <c r="C21" s="994"/>
      <c r="D21" s="409"/>
      <c r="E21" s="503"/>
      <c r="F21" s="409"/>
      <c r="G21" s="409"/>
      <c r="H21" s="409"/>
      <c r="I21" s="506"/>
      <c r="J21" s="411"/>
      <c r="K21" s="506"/>
      <c r="L21" s="411"/>
      <c r="M21" s="319"/>
      <c r="O21" s="1272"/>
    </row>
    <row r="22" spans="1:15" ht="12" customHeight="1">
      <c r="A22" s="880" t="s">
        <v>2362</v>
      </c>
      <c r="B22" s="993"/>
      <c r="C22" s="994"/>
      <c r="D22" s="409"/>
      <c r="E22" s="503"/>
      <c r="F22" s="409"/>
      <c r="G22" s="409"/>
      <c r="H22" s="409"/>
      <c r="I22" s="506"/>
      <c r="J22" s="411"/>
      <c r="K22" s="506"/>
      <c r="L22" s="411"/>
      <c r="M22" s="319"/>
      <c r="O22" s="1272"/>
    </row>
    <row r="23" spans="1:15" ht="12" customHeight="1">
      <c r="A23" s="880" t="s">
        <v>725</v>
      </c>
      <c r="B23" s="993"/>
      <c r="C23" s="994"/>
      <c r="D23" s="409"/>
      <c r="E23" s="503"/>
      <c r="F23" s="409"/>
      <c r="G23" s="409"/>
      <c r="H23" s="409"/>
      <c r="I23" s="506"/>
      <c r="J23" s="411"/>
      <c r="K23" s="506"/>
      <c r="L23" s="411"/>
      <c r="M23" s="319"/>
    </row>
    <row r="24" spans="1:15" ht="12" customHeight="1">
      <c r="A24" s="880" t="s">
        <v>2537</v>
      </c>
      <c r="B24" s="993"/>
      <c r="C24" s="994"/>
      <c r="D24" s="409"/>
      <c r="E24" s="503"/>
      <c r="F24" s="409"/>
      <c r="G24" s="409"/>
      <c r="H24" s="409"/>
      <c r="I24" s="506"/>
      <c r="J24" s="411"/>
      <c r="K24" s="506"/>
      <c r="L24" s="411"/>
      <c r="M24" s="319"/>
    </row>
    <row r="25" spans="1:15" ht="12" customHeight="1">
      <c r="A25" s="880" t="s">
        <v>727</v>
      </c>
      <c r="B25" s="993"/>
      <c r="C25" s="994"/>
      <c r="D25" s="409"/>
      <c r="E25" s="503"/>
      <c r="F25" s="409"/>
      <c r="G25" s="409"/>
      <c r="H25" s="409"/>
      <c r="I25" s="506"/>
      <c r="J25" s="411"/>
      <c r="K25" s="506"/>
      <c r="L25" s="411"/>
      <c r="M25" s="319"/>
    </row>
    <row r="26" spans="1:15" ht="12" customHeight="1">
      <c r="A26" s="880" t="s">
        <v>2530</v>
      </c>
      <c r="B26" s="993"/>
      <c r="C26" s="994"/>
      <c r="D26" s="409"/>
      <c r="E26" s="503"/>
      <c r="F26" s="409"/>
      <c r="G26" s="409"/>
      <c r="H26" s="409"/>
      <c r="I26" s="506"/>
      <c r="J26" s="411"/>
      <c r="K26" s="506"/>
      <c r="L26" s="411"/>
      <c r="M26" s="319"/>
    </row>
    <row r="27" spans="1:15" ht="12" customHeight="1">
      <c r="A27" s="880" t="s">
        <v>2531</v>
      </c>
      <c r="B27" s="993"/>
      <c r="C27" s="994"/>
      <c r="D27" s="409"/>
      <c r="E27" s="503"/>
      <c r="F27" s="409"/>
      <c r="G27" s="409"/>
      <c r="H27" s="409"/>
      <c r="I27" s="506"/>
      <c r="J27" s="411"/>
      <c r="K27" s="506"/>
      <c r="L27" s="411"/>
      <c r="M27" s="319"/>
    </row>
    <row r="28" spans="1:15" ht="12" customHeight="1">
      <c r="A28" s="880" t="s">
        <v>731</v>
      </c>
      <c r="B28" s="993"/>
      <c r="C28" s="994"/>
      <c r="D28" s="409"/>
      <c r="E28" s="503"/>
      <c r="F28" s="409"/>
      <c r="G28" s="409"/>
      <c r="H28" s="409"/>
      <c r="I28" s="506"/>
      <c r="J28" s="411"/>
      <c r="K28" s="506"/>
      <c r="L28" s="411"/>
      <c r="M28" s="319"/>
    </row>
    <row r="29" spans="1:15">
      <c r="A29" s="880" t="s">
        <v>2532</v>
      </c>
      <c r="B29" s="87"/>
      <c r="C29" s="76"/>
      <c r="D29" s="76"/>
      <c r="E29" s="96"/>
      <c r="F29" s="76"/>
      <c r="G29" s="76"/>
      <c r="H29" s="76"/>
      <c r="I29" s="100"/>
      <c r="J29" s="284"/>
      <c r="K29" s="100"/>
      <c r="L29" s="284"/>
      <c r="M29" s="319"/>
    </row>
    <row r="30" spans="1:15">
      <c r="A30" s="880" t="s">
        <v>2538</v>
      </c>
      <c r="B30" s="87"/>
      <c r="C30" s="76"/>
      <c r="D30" s="76"/>
      <c r="E30" s="96"/>
      <c r="F30" s="76"/>
      <c r="G30" s="76"/>
      <c r="H30" s="76"/>
      <c r="I30" s="100"/>
      <c r="J30" s="284"/>
      <c r="K30" s="100"/>
      <c r="L30" s="284"/>
      <c r="M30" s="319"/>
    </row>
    <row r="31" spans="1:15">
      <c r="A31" s="880" t="s">
        <v>2533</v>
      </c>
      <c r="B31" s="87"/>
      <c r="C31" s="76"/>
      <c r="D31" s="76"/>
      <c r="E31" s="96"/>
      <c r="F31" s="76"/>
      <c r="G31" s="76"/>
      <c r="H31" s="76"/>
      <c r="I31" s="100"/>
      <c r="J31" s="284"/>
      <c r="K31" s="100"/>
      <c r="L31" s="284"/>
      <c r="M31" s="319"/>
    </row>
    <row r="32" spans="1:15" ht="12" customHeight="1">
      <c r="A32" s="880" t="s">
        <v>736</v>
      </c>
      <c r="B32" s="993"/>
      <c r="C32" s="994"/>
      <c r="D32" s="409"/>
      <c r="E32" s="503"/>
      <c r="F32" s="409"/>
      <c r="G32" s="409"/>
      <c r="H32" s="409"/>
      <c r="I32" s="506"/>
      <c r="J32" s="411"/>
      <c r="K32" s="506"/>
      <c r="L32" s="411"/>
      <c r="M32" s="319"/>
    </row>
    <row r="33" spans="1:13">
      <c r="A33" s="880" t="s">
        <v>738</v>
      </c>
      <c r="B33" s="993"/>
      <c r="C33" s="994"/>
      <c r="D33" s="409"/>
      <c r="E33" s="503"/>
      <c r="F33" s="409"/>
      <c r="G33" s="409"/>
      <c r="H33" s="409"/>
      <c r="I33" s="506"/>
      <c r="J33" s="411"/>
      <c r="K33" s="506"/>
      <c r="L33" s="411"/>
      <c r="M33" s="319"/>
    </row>
    <row r="34" spans="1:13">
      <c r="A34" s="880" t="s">
        <v>2539</v>
      </c>
      <c r="B34" s="993"/>
      <c r="C34" s="994"/>
      <c r="D34" s="409"/>
      <c r="E34" s="503"/>
      <c r="F34" s="409"/>
      <c r="G34" s="409"/>
      <c r="H34" s="409"/>
      <c r="I34" s="506"/>
      <c r="J34" s="411"/>
      <c r="K34" s="506"/>
      <c r="L34" s="411"/>
      <c r="M34" s="319"/>
    </row>
    <row r="35" spans="1:13">
      <c r="A35" s="1002" t="s">
        <v>2372</v>
      </c>
      <c r="B35" s="1003"/>
      <c r="C35" s="997"/>
      <c r="D35" s="411"/>
      <c r="E35" s="564"/>
      <c r="F35" s="435"/>
      <c r="G35" s="435"/>
      <c r="H35" s="411"/>
      <c r="I35" s="504"/>
      <c r="J35" s="411"/>
      <c r="K35" s="504"/>
      <c r="L35" s="411"/>
      <c r="M35" s="319"/>
    </row>
    <row r="36" spans="1:13">
      <c r="A36" s="431"/>
      <c r="B36" s="431"/>
      <c r="C36" s="572"/>
      <c r="D36" s="572"/>
      <c r="E36" s="564"/>
      <c r="F36" s="449"/>
      <c r="G36" s="573"/>
      <c r="H36" s="572"/>
      <c r="I36" s="504"/>
      <c r="J36" s="572"/>
      <c r="K36" s="504"/>
      <c r="L36" s="572"/>
      <c r="M36" s="319"/>
    </row>
    <row r="37" spans="1:13">
      <c r="A37" s="813" t="s">
        <v>1791</v>
      </c>
      <c r="B37" s="499"/>
      <c r="C37" s="572"/>
      <c r="D37" s="572"/>
      <c r="E37" s="564"/>
      <c r="F37" s="449"/>
      <c r="G37" s="573"/>
      <c r="H37" s="572"/>
      <c r="I37" s="504"/>
      <c r="J37" s="572"/>
      <c r="K37" s="504"/>
      <c r="L37" s="572"/>
      <c r="M37" s="319"/>
    </row>
    <row r="38" spans="1:13">
      <c r="A38" s="880" t="s">
        <v>2519</v>
      </c>
      <c r="B38" s="409"/>
      <c r="C38" s="409"/>
      <c r="D38" s="409"/>
      <c r="E38" s="408"/>
      <c r="F38" s="409"/>
      <c r="G38" s="409"/>
      <c r="H38" s="409"/>
      <c r="I38" s="410"/>
      <c r="J38" s="411"/>
      <c r="K38" s="410"/>
      <c r="L38" s="411"/>
      <c r="M38" s="319"/>
    </row>
    <row r="39" spans="1:13">
      <c r="A39" s="880" t="s">
        <v>2520</v>
      </c>
      <c r="B39" s="409"/>
      <c r="C39" s="409"/>
      <c r="D39" s="409"/>
      <c r="E39" s="408"/>
      <c r="F39" s="409"/>
      <c r="G39" s="409"/>
      <c r="H39" s="409"/>
      <c r="I39" s="410"/>
      <c r="J39" s="411"/>
      <c r="K39" s="410"/>
      <c r="L39" s="411"/>
      <c r="M39" s="319"/>
    </row>
    <row r="40" spans="1:13">
      <c r="A40" s="880" t="s">
        <v>2521</v>
      </c>
      <c r="B40" s="409"/>
      <c r="C40" s="409"/>
      <c r="D40" s="409"/>
      <c r="E40" s="408"/>
      <c r="F40" s="409"/>
      <c r="G40" s="409"/>
      <c r="H40" s="409"/>
      <c r="I40" s="410"/>
      <c r="J40" s="411"/>
      <c r="K40" s="410"/>
      <c r="L40" s="411"/>
      <c r="M40" s="319"/>
    </row>
    <row r="41" spans="1:13">
      <c r="A41" s="880" t="s">
        <v>2522</v>
      </c>
      <c r="B41" s="538"/>
      <c r="C41" s="409"/>
      <c r="D41" s="409"/>
      <c r="E41" s="408"/>
      <c r="F41" s="409"/>
      <c r="G41" s="409"/>
      <c r="H41" s="409"/>
      <c r="I41" s="410"/>
      <c r="J41" s="411"/>
      <c r="K41" s="410"/>
      <c r="L41" s="411"/>
      <c r="M41" s="319"/>
    </row>
    <row r="42" spans="1:13">
      <c r="A42" s="880" t="s">
        <v>2524</v>
      </c>
      <c r="B42" s="409"/>
      <c r="C42" s="409"/>
      <c r="D42" s="409"/>
      <c r="E42" s="408"/>
      <c r="F42" s="409"/>
      <c r="G42" s="409"/>
      <c r="H42" s="409"/>
      <c r="I42" s="410"/>
      <c r="J42" s="411"/>
      <c r="K42" s="410"/>
      <c r="L42" s="411"/>
      <c r="M42" s="319"/>
    </row>
    <row r="43" spans="1:13">
      <c r="A43" s="880" t="s">
        <v>2525</v>
      </c>
      <c r="B43" s="409"/>
      <c r="C43" s="409"/>
      <c r="D43" s="409"/>
      <c r="E43" s="408"/>
      <c r="F43" s="409"/>
      <c r="G43" s="409"/>
      <c r="H43" s="409"/>
      <c r="I43" s="410"/>
      <c r="J43" s="411"/>
      <c r="K43" s="410"/>
      <c r="L43" s="411"/>
      <c r="M43" s="319"/>
    </row>
    <row r="44" spans="1:13">
      <c r="A44" s="880" t="s">
        <v>2510</v>
      </c>
      <c r="B44" s="409"/>
      <c r="C44" s="409"/>
      <c r="D44" s="409"/>
      <c r="E44" s="408"/>
      <c r="F44" s="409"/>
      <c r="G44" s="409"/>
      <c r="H44" s="409"/>
      <c r="I44" s="410"/>
      <c r="J44" s="411"/>
      <c r="K44" s="410"/>
      <c r="L44" s="411"/>
      <c r="M44" s="319"/>
    </row>
    <row r="45" spans="1:13">
      <c r="A45" s="880" t="s">
        <v>2499</v>
      </c>
      <c r="B45" s="409"/>
      <c r="C45" s="409"/>
      <c r="D45" s="409"/>
      <c r="E45" s="408"/>
      <c r="F45" s="409"/>
      <c r="G45" s="409"/>
      <c r="H45" s="409"/>
      <c r="I45" s="410"/>
      <c r="J45" s="411"/>
      <c r="K45" s="410"/>
      <c r="L45" s="411"/>
      <c r="M45" s="319"/>
    </row>
    <row r="46" spans="1:13">
      <c r="A46" s="880" t="s">
        <v>2526</v>
      </c>
      <c r="B46" s="409"/>
      <c r="C46" s="409"/>
      <c r="D46" s="409"/>
      <c r="E46" s="572"/>
      <c r="F46" s="409"/>
      <c r="G46" s="409"/>
      <c r="H46" s="409"/>
      <c r="I46" s="410"/>
      <c r="J46" s="411"/>
      <c r="K46" s="410"/>
      <c r="L46" s="411"/>
      <c r="M46" s="319"/>
    </row>
    <row r="47" spans="1:13">
      <c r="A47" s="880" t="s">
        <v>2527</v>
      </c>
      <c r="B47" s="409"/>
      <c r="C47" s="409"/>
      <c r="D47" s="409"/>
      <c r="E47" s="572"/>
      <c r="F47" s="409"/>
      <c r="G47" s="409"/>
      <c r="H47" s="409"/>
      <c r="I47" s="410"/>
      <c r="J47" s="411"/>
      <c r="K47" s="410"/>
      <c r="L47" s="411"/>
      <c r="M47" s="319"/>
    </row>
    <row r="48" spans="1:13">
      <c r="A48" s="880" t="s">
        <v>2528</v>
      </c>
      <c r="B48" s="409"/>
      <c r="C48" s="409"/>
      <c r="D48" s="409"/>
      <c r="E48" s="572"/>
      <c r="F48" s="409"/>
      <c r="G48" s="409"/>
      <c r="H48" s="409"/>
      <c r="I48" s="410"/>
      <c r="J48" s="411"/>
      <c r="K48" s="410"/>
      <c r="L48" s="411"/>
      <c r="M48" s="319"/>
    </row>
    <row r="49" spans="1:13">
      <c r="A49" s="880" t="s">
        <v>2361</v>
      </c>
      <c r="B49" s="409"/>
      <c r="C49" s="409"/>
      <c r="D49" s="409"/>
      <c r="E49" s="503"/>
      <c r="F49" s="409"/>
      <c r="G49" s="409"/>
      <c r="H49" s="409"/>
      <c r="I49" s="506"/>
      <c r="J49" s="411"/>
      <c r="K49" s="506"/>
      <c r="L49" s="411"/>
      <c r="M49" s="319"/>
    </row>
    <row r="50" spans="1:13">
      <c r="A50" s="880" t="s">
        <v>2362</v>
      </c>
      <c r="B50" s="409"/>
      <c r="C50" s="409"/>
      <c r="D50" s="409"/>
      <c r="E50" s="503"/>
      <c r="F50" s="409"/>
      <c r="G50" s="409"/>
      <c r="H50" s="409"/>
      <c r="I50" s="506"/>
      <c r="J50" s="411"/>
      <c r="K50" s="506"/>
      <c r="L50" s="411"/>
      <c r="M50" s="319"/>
    </row>
    <row r="51" spans="1:13">
      <c r="A51" s="880" t="s">
        <v>725</v>
      </c>
      <c r="B51" s="880"/>
      <c r="C51" s="994"/>
      <c r="D51" s="409"/>
      <c r="E51" s="503"/>
      <c r="F51" s="409"/>
      <c r="G51" s="409"/>
      <c r="H51" s="409"/>
      <c r="I51" s="506"/>
      <c r="J51" s="411"/>
      <c r="K51" s="506"/>
      <c r="L51" s="411"/>
      <c r="M51" s="319"/>
    </row>
    <row r="52" spans="1:13">
      <c r="A52" s="880" t="s">
        <v>2537</v>
      </c>
      <c r="B52" s="880"/>
      <c r="C52" s="994"/>
      <c r="D52" s="409"/>
      <c r="E52" s="503"/>
      <c r="F52" s="409"/>
      <c r="G52" s="409"/>
      <c r="H52" s="409"/>
      <c r="I52" s="506"/>
      <c r="J52" s="411"/>
      <c r="K52" s="506"/>
      <c r="L52" s="411"/>
      <c r="M52" s="319"/>
    </row>
    <row r="53" spans="1:13">
      <c r="A53" s="880" t="s">
        <v>727</v>
      </c>
      <c r="B53" s="880"/>
      <c r="C53" s="994"/>
      <c r="D53" s="409"/>
      <c r="E53" s="503"/>
      <c r="F53" s="409"/>
      <c r="G53" s="409"/>
      <c r="H53" s="409"/>
      <c r="I53" s="506"/>
      <c r="J53" s="411"/>
      <c r="K53" s="506"/>
      <c r="L53" s="411"/>
      <c r="M53" s="319"/>
    </row>
    <row r="54" spans="1:13">
      <c r="A54" s="880" t="s">
        <v>2530</v>
      </c>
      <c r="B54" s="880"/>
      <c r="C54" s="994"/>
      <c r="D54" s="409"/>
      <c r="E54" s="503"/>
      <c r="F54" s="409"/>
      <c r="G54" s="409"/>
      <c r="H54" s="409"/>
      <c r="I54" s="506"/>
      <c r="J54" s="411"/>
      <c r="K54" s="506"/>
      <c r="L54" s="411"/>
      <c r="M54" s="319"/>
    </row>
    <row r="55" spans="1:13">
      <c r="A55" s="880" t="s">
        <v>2531</v>
      </c>
      <c r="B55" s="880"/>
      <c r="C55" s="994"/>
      <c r="D55" s="409"/>
      <c r="E55" s="503"/>
      <c r="F55" s="409"/>
      <c r="G55" s="409"/>
      <c r="H55" s="409"/>
      <c r="I55" s="506"/>
      <c r="J55" s="411"/>
      <c r="K55" s="506"/>
      <c r="L55" s="411"/>
      <c r="M55" s="319"/>
    </row>
    <row r="56" spans="1:13">
      <c r="A56" s="880" t="s">
        <v>731</v>
      </c>
      <c r="B56" s="880"/>
      <c r="C56" s="994"/>
      <c r="D56" s="409"/>
      <c r="E56" s="503"/>
      <c r="F56" s="409"/>
      <c r="G56" s="409"/>
      <c r="H56" s="409"/>
      <c r="I56" s="506"/>
      <c r="J56" s="411"/>
      <c r="K56" s="506"/>
      <c r="L56" s="411"/>
      <c r="M56" s="319"/>
    </row>
    <row r="57" spans="1:13">
      <c r="A57" s="880" t="s">
        <v>2532</v>
      </c>
      <c r="B57" s="74"/>
      <c r="C57" s="76"/>
      <c r="D57" s="76"/>
      <c r="E57" s="96"/>
      <c r="F57" s="76"/>
      <c r="G57" s="76"/>
      <c r="H57" s="76"/>
      <c r="I57" s="100"/>
      <c r="J57" s="284"/>
      <c r="K57" s="100"/>
      <c r="L57" s="284"/>
      <c r="M57" s="319"/>
    </row>
    <row r="58" spans="1:13">
      <c r="A58" s="880" t="s">
        <v>2540</v>
      </c>
      <c r="B58" s="74"/>
      <c r="C58" s="76"/>
      <c r="D58" s="76"/>
      <c r="E58" s="96"/>
      <c r="F58" s="76"/>
      <c r="G58" s="76"/>
      <c r="H58" s="76"/>
      <c r="I58" s="100"/>
      <c r="J58" s="284"/>
      <c r="K58" s="100"/>
      <c r="L58" s="284"/>
      <c r="M58" s="319"/>
    </row>
    <row r="59" spans="1:13">
      <c r="A59" s="880" t="s">
        <v>2533</v>
      </c>
      <c r="B59" s="74"/>
      <c r="C59" s="76"/>
      <c r="D59" s="76"/>
      <c r="E59" s="96"/>
      <c r="F59" s="76"/>
      <c r="G59" s="76"/>
      <c r="H59" s="76"/>
      <c r="I59" s="100"/>
      <c r="J59" s="284"/>
      <c r="K59" s="100"/>
      <c r="L59" s="284"/>
      <c r="M59" s="319"/>
    </row>
    <row r="60" spans="1:13">
      <c r="A60" s="880" t="s">
        <v>736</v>
      </c>
      <c r="B60" s="880"/>
      <c r="C60" s="994"/>
      <c r="D60" s="409"/>
      <c r="E60" s="503"/>
      <c r="F60" s="409"/>
      <c r="G60" s="409"/>
      <c r="H60" s="409"/>
      <c r="I60" s="506"/>
      <c r="J60" s="411"/>
      <c r="K60" s="506"/>
      <c r="L60" s="411"/>
      <c r="M60" s="319"/>
    </row>
    <row r="61" spans="1:13">
      <c r="A61" s="880" t="s">
        <v>738</v>
      </c>
      <c r="B61" s="880"/>
      <c r="C61" s="994"/>
      <c r="D61" s="409"/>
      <c r="E61" s="503"/>
      <c r="F61" s="409"/>
      <c r="G61" s="409"/>
      <c r="H61" s="409"/>
      <c r="I61" s="506"/>
      <c r="J61" s="411"/>
      <c r="K61" s="506"/>
      <c r="L61" s="411"/>
      <c r="M61" s="319"/>
    </row>
    <row r="62" spans="1:13">
      <c r="A62" s="880" t="s">
        <v>2539</v>
      </c>
      <c r="B62" s="880"/>
      <c r="C62" s="994"/>
      <c r="D62" s="409"/>
      <c r="E62" s="503"/>
      <c r="F62" s="409"/>
      <c r="G62" s="409"/>
      <c r="H62" s="409"/>
      <c r="I62" s="506"/>
      <c r="J62" s="411"/>
      <c r="K62" s="506"/>
      <c r="L62" s="411"/>
      <c r="M62" s="319"/>
    </row>
    <row r="63" spans="1:13">
      <c r="A63" s="1002" t="s">
        <v>2372</v>
      </c>
      <c r="B63" s="411"/>
      <c r="C63" s="411"/>
      <c r="D63" s="411"/>
      <c r="E63" s="564"/>
      <c r="F63" s="435"/>
      <c r="G63" s="435"/>
      <c r="H63" s="411"/>
      <c r="I63" s="563"/>
      <c r="J63" s="411"/>
      <c r="K63" s="504"/>
      <c r="L63" s="411"/>
      <c r="M63" s="319"/>
    </row>
    <row r="64" spans="1:13">
      <c r="A64" s="475"/>
      <c r="B64" s="431"/>
      <c r="C64" s="572"/>
      <c r="D64" s="572"/>
      <c r="E64" s="564"/>
      <c r="F64" s="449"/>
      <c r="G64" s="573"/>
      <c r="H64" s="572"/>
      <c r="I64" s="504"/>
      <c r="J64" s="572"/>
      <c r="K64" s="504"/>
      <c r="L64" s="572"/>
      <c r="M64" s="319"/>
    </row>
    <row r="65" spans="1:14">
      <c r="A65" s="813" t="s">
        <v>1794</v>
      </c>
      <c r="B65" s="499"/>
      <c r="C65" s="572"/>
      <c r="D65" s="572"/>
      <c r="E65" s="564"/>
      <c r="F65" s="449"/>
      <c r="G65" s="573"/>
      <c r="H65" s="572"/>
      <c r="I65" s="504"/>
      <c r="J65" s="572"/>
      <c r="K65" s="504"/>
      <c r="L65" s="572"/>
      <c r="M65" s="319"/>
    </row>
    <row r="66" spans="1:14">
      <c r="A66" s="880" t="s">
        <v>2519</v>
      </c>
      <c r="B66" s="411"/>
      <c r="C66" s="411"/>
      <c r="D66" s="411"/>
      <c r="E66" s="408"/>
      <c r="F66" s="409"/>
      <c r="G66" s="409"/>
      <c r="H66" s="409"/>
      <c r="I66" s="410"/>
      <c r="J66" s="411"/>
      <c r="K66" s="410"/>
      <c r="L66" s="411"/>
      <c r="M66" s="319"/>
    </row>
    <row r="67" spans="1:14">
      <c r="A67" s="880" t="s">
        <v>2520</v>
      </c>
      <c r="B67" s="411"/>
      <c r="C67" s="411"/>
      <c r="D67" s="411"/>
      <c r="E67" s="408"/>
      <c r="F67" s="409"/>
      <c r="G67" s="409"/>
      <c r="H67" s="409"/>
      <c r="I67" s="410"/>
      <c r="J67" s="411"/>
      <c r="K67" s="410"/>
      <c r="L67" s="411"/>
      <c r="M67" s="319"/>
    </row>
    <row r="68" spans="1:14">
      <c r="A68" s="880" t="s">
        <v>2521</v>
      </c>
      <c r="B68" s="411"/>
      <c r="C68" s="411"/>
      <c r="D68" s="411"/>
      <c r="E68" s="408"/>
      <c r="F68" s="409"/>
      <c r="G68" s="409"/>
      <c r="H68" s="409"/>
      <c r="I68" s="410"/>
      <c r="J68" s="411"/>
      <c r="K68" s="410"/>
      <c r="L68" s="411"/>
      <c r="M68" s="319"/>
    </row>
    <row r="69" spans="1:14">
      <c r="A69" s="880" t="s">
        <v>2522</v>
      </c>
      <c r="B69" s="538"/>
      <c r="C69" s="409"/>
      <c r="D69" s="409"/>
      <c r="E69" s="408"/>
      <c r="F69" s="409"/>
      <c r="G69" s="409"/>
      <c r="H69" s="409"/>
      <c r="I69" s="410"/>
      <c r="J69" s="411"/>
      <c r="K69" s="410"/>
      <c r="L69" s="411"/>
      <c r="M69" s="373"/>
      <c r="N69" s="373"/>
    </row>
    <row r="70" spans="1:14">
      <c r="A70" s="880" t="s">
        <v>2524</v>
      </c>
      <c r="B70" s="411"/>
      <c r="C70" s="411"/>
      <c r="D70" s="411"/>
      <c r="E70" s="408"/>
      <c r="F70" s="409"/>
      <c r="G70" s="409"/>
      <c r="H70" s="409"/>
      <c r="I70" s="410"/>
      <c r="J70" s="411"/>
      <c r="K70" s="410"/>
      <c r="L70" s="411"/>
    </row>
    <row r="71" spans="1:14">
      <c r="A71" s="880" t="s">
        <v>2525</v>
      </c>
      <c r="B71" s="411"/>
      <c r="C71" s="411"/>
      <c r="D71" s="411"/>
      <c r="E71" s="408"/>
      <c r="F71" s="409"/>
      <c r="G71" s="409"/>
      <c r="H71" s="409"/>
      <c r="I71" s="410"/>
      <c r="J71" s="411"/>
      <c r="K71" s="410"/>
      <c r="L71" s="411"/>
    </row>
    <row r="72" spans="1:14">
      <c r="A72" s="880" t="s">
        <v>2510</v>
      </c>
      <c r="B72" s="411"/>
      <c r="C72" s="411"/>
      <c r="D72" s="411"/>
      <c r="E72" s="408"/>
      <c r="F72" s="409"/>
      <c r="G72" s="409"/>
      <c r="H72" s="409"/>
      <c r="I72" s="410"/>
      <c r="J72" s="411"/>
      <c r="K72" s="410"/>
      <c r="L72" s="411"/>
    </row>
    <row r="73" spans="1:14">
      <c r="A73" s="880" t="s">
        <v>2499</v>
      </c>
      <c r="B73" s="411"/>
      <c r="C73" s="411"/>
      <c r="D73" s="411"/>
      <c r="E73" s="408"/>
      <c r="F73" s="409"/>
      <c r="G73" s="409"/>
      <c r="H73" s="409"/>
      <c r="I73" s="410"/>
      <c r="J73" s="411"/>
      <c r="K73" s="410"/>
      <c r="L73" s="411"/>
    </row>
    <row r="74" spans="1:14">
      <c r="A74" s="880" t="s">
        <v>2526</v>
      </c>
      <c r="B74" s="411"/>
      <c r="C74" s="409"/>
      <c r="D74" s="409"/>
      <c r="E74" s="572"/>
      <c r="F74" s="409"/>
      <c r="G74" s="409"/>
      <c r="H74" s="409"/>
      <c r="I74" s="410"/>
      <c r="J74" s="411"/>
      <c r="K74" s="410"/>
      <c r="L74" s="411"/>
    </row>
    <row r="75" spans="1:14">
      <c r="A75" s="880" t="s">
        <v>2527</v>
      </c>
      <c r="B75" s="411"/>
      <c r="C75" s="409"/>
      <c r="D75" s="409"/>
      <c r="E75" s="572"/>
      <c r="F75" s="409"/>
      <c r="G75" s="409"/>
      <c r="H75" s="409"/>
      <c r="I75" s="410"/>
      <c r="J75" s="411"/>
      <c r="K75" s="410"/>
      <c r="L75" s="411"/>
    </row>
    <row r="76" spans="1:14">
      <c r="A76" s="880" t="s">
        <v>2528</v>
      </c>
      <c r="B76" s="411"/>
      <c r="C76" s="409"/>
      <c r="D76" s="409"/>
      <c r="E76" s="572"/>
      <c r="F76" s="409"/>
      <c r="G76" s="409"/>
      <c r="H76" s="409"/>
      <c r="I76" s="410"/>
      <c r="J76" s="411"/>
      <c r="K76" s="410"/>
      <c r="L76" s="411"/>
    </row>
    <row r="77" spans="1:14">
      <c r="A77" s="880" t="s">
        <v>2361</v>
      </c>
      <c r="B77" s="411"/>
      <c r="C77" s="411"/>
      <c r="D77" s="411"/>
      <c r="E77" s="503"/>
      <c r="F77" s="409"/>
      <c r="G77" s="409"/>
      <c r="H77" s="409"/>
      <c r="I77" s="506"/>
      <c r="J77" s="411"/>
      <c r="K77" s="506"/>
      <c r="L77" s="411"/>
    </row>
    <row r="78" spans="1:14">
      <c r="A78" s="880" t="s">
        <v>2362</v>
      </c>
      <c r="B78" s="411"/>
      <c r="C78" s="409"/>
      <c r="D78" s="409"/>
      <c r="E78" s="503"/>
      <c r="F78" s="409"/>
      <c r="G78" s="409"/>
      <c r="H78" s="409"/>
      <c r="I78" s="506"/>
      <c r="J78" s="411"/>
      <c r="K78" s="506"/>
      <c r="L78" s="411"/>
    </row>
    <row r="79" spans="1:14">
      <c r="A79" s="1002" t="s">
        <v>2372</v>
      </c>
      <c r="B79" s="411"/>
      <c r="C79" s="411"/>
      <c r="D79" s="411"/>
      <c r="E79" s="564"/>
      <c r="F79" s="435"/>
      <c r="G79" s="435"/>
      <c r="H79" s="411"/>
      <c r="I79" s="504"/>
      <c r="J79" s="411"/>
      <c r="K79" s="504"/>
      <c r="L79" s="411"/>
    </row>
    <row r="80" spans="1:14">
      <c r="A80" s="431"/>
      <c r="B80" s="431"/>
      <c r="C80" s="319"/>
      <c r="D80" s="319"/>
      <c r="E80" s="319"/>
      <c r="F80" s="319"/>
      <c r="G80" s="319"/>
      <c r="H80" s="317"/>
      <c r="I80" s="319"/>
      <c r="J80" s="318"/>
      <c r="K80" s="319"/>
      <c r="L80" s="319"/>
    </row>
    <row r="81" spans="1:14">
      <c r="A81" s="1011" t="s">
        <v>772</v>
      </c>
      <c r="B81" s="431"/>
      <c r="C81" s="411"/>
      <c r="D81" s="411"/>
      <c r="E81" s="319"/>
      <c r="F81" s="319"/>
      <c r="G81" s="319"/>
      <c r="H81" s="317"/>
      <c r="I81" s="319"/>
      <c r="J81" s="318"/>
      <c r="K81" s="319"/>
      <c r="L81" s="411"/>
    </row>
    <row r="82" spans="1:14" s="373" customFormat="1">
      <c r="A82" s="475"/>
      <c r="B82" s="431"/>
      <c r="C82" s="319"/>
      <c r="D82" s="319"/>
      <c r="E82" s="319"/>
      <c r="F82" s="319"/>
      <c r="G82" s="319"/>
      <c r="H82" s="317"/>
      <c r="I82" s="319"/>
      <c r="J82" s="318"/>
      <c r="K82" s="319"/>
      <c r="L82" s="319"/>
      <c r="M82" s="1"/>
      <c r="N82" s="1"/>
    </row>
    <row r="83" spans="1:14">
      <c r="A83" s="461" t="s">
        <v>2365</v>
      </c>
      <c r="B83" s="388"/>
      <c r="C83" s="373"/>
      <c r="D83" s="373"/>
      <c r="E83" s="373"/>
      <c r="F83" s="373"/>
      <c r="G83" s="373"/>
      <c r="H83" s="373"/>
      <c r="I83" s="373"/>
      <c r="J83" s="373"/>
      <c r="K83" s="373"/>
      <c r="L83" s="373"/>
    </row>
    <row r="84" spans="1:14">
      <c r="A84" s="477"/>
    </row>
  </sheetData>
  <sheetProtection formatColumns="0" formatRows="0"/>
  <customSheetViews>
    <customSheetView guid="{322AC775-AF01-45AA-8A10-37DBB67FD782}" scale="105" showPageBreaks="1" printArea="1" view="pageBreakPreview">
      <selection activeCell="M1" sqref="M1:M1048576"/>
      <pageMargins left="0" right="0" top="0" bottom="0" header="0" footer="0"/>
      <pageSetup scale="63" orientation="portrait"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2400-000000000000}"/>
    <hyperlink ref="A2:C2" location="'Schedule Listing '!A1" display="Return to Schedule Listing" xr:uid="{00000000-0004-0000-2400-000001000000}"/>
  </hyperlinks>
  <pageMargins left="0.47244094488188981" right="0.35433070866141736" top="0.74803149606299213" bottom="0.51181102362204722" header="0.31496062992125984" footer="0.31496062992125984"/>
  <pageSetup scale="63"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7"/>
  <dimension ref="A1:W74"/>
  <sheetViews>
    <sheetView showGridLines="0" topLeftCell="A36" zoomScaleNormal="100" zoomScaleSheetLayoutView="108" workbookViewId="0"/>
  </sheetViews>
  <sheetFormatPr defaultColWidth="9.1015625" defaultRowHeight="12.3"/>
  <cols>
    <col min="1" max="1" width="30.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4" style="1" customWidth="1"/>
    <col min="14" max="14" width="10"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6" ht="15">
      <c r="A1" s="729" t="s">
        <v>2541</v>
      </c>
      <c r="B1" s="445"/>
      <c r="C1" s="445"/>
      <c r="D1" s="499"/>
      <c r="E1" s="499"/>
      <c r="F1" s="499"/>
      <c r="G1" s="499"/>
      <c r="H1" s="319"/>
      <c r="I1" s="319"/>
      <c r="J1" s="319"/>
      <c r="K1" s="319"/>
      <c r="L1" s="500">
        <v>9</v>
      </c>
      <c r="M1" s="500"/>
      <c r="N1" s="319"/>
    </row>
    <row r="2" spans="1:16" ht="15">
      <c r="A2" s="1509" t="s">
        <v>137</v>
      </c>
      <c r="B2" s="1554"/>
      <c r="C2" s="1555"/>
      <c r="D2" s="379"/>
      <c r="E2" s="499"/>
      <c r="F2" s="499"/>
      <c r="G2" s="499"/>
      <c r="H2" s="319"/>
      <c r="I2" s="319"/>
      <c r="J2" s="319"/>
      <c r="K2" s="319"/>
      <c r="L2" s="319"/>
      <c r="M2" s="319"/>
      <c r="N2" s="319"/>
    </row>
    <row r="3" spans="1:16" ht="15">
      <c r="A3" s="525" t="s">
        <v>2542</v>
      </c>
      <c r="B3" s="525"/>
      <c r="C3" s="729"/>
      <c r="D3" s="813"/>
      <c r="E3" s="813"/>
      <c r="F3" s="813"/>
      <c r="G3" s="813"/>
      <c r="H3" s="477"/>
      <c r="I3" s="477"/>
      <c r="J3" s="477"/>
      <c r="K3" s="477"/>
      <c r="L3" s="477"/>
      <c r="M3" s="319"/>
      <c r="N3" s="319"/>
    </row>
    <row r="4" spans="1:16" ht="15" customHeight="1">
      <c r="A4" s="754" t="s">
        <v>2341</v>
      </c>
      <c r="B4" s="525"/>
      <c r="C4" s="729"/>
      <c r="D4" s="813"/>
      <c r="E4" s="813"/>
      <c r="F4" s="813"/>
      <c r="G4" s="813"/>
      <c r="H4" s="477"/>
      <c r="I4" s="477"/>
      <c r="J4" s="477"/>
      <c r="K4" s="477"/>
      <c r="L4" s="477"/>
      <c r="M4" s="319"/>
      <c r="N4" s="319"/>
    </row>
    <row r="5" spans="1:16" ht="12.75" customHeight="1">
      <c r="A5" s="729"/>
      <c r="B5" s="729"/>
      <c r="C5" s="729"/>
      <c r="D5" s="813"/>
      <c r="E5" s="813"/>
      <c r="F5" s="813"/>
      <c r="G5" s="813"/>
      <c r="H5" s="477"/>
      <c r="I5" s="477"/>
      <c r="J5" s="477"/>
      <c r="K5" s="477"/>
      <c r="L5" s="477"/>
      <c r="M5" s="319"/>
      <c r="N5" s="319"/>
    </row>
    <row r="6" spans="1:16" ht="15.6" customHeight="1">
      <c r="A6" s="987"/>
      <c r="B6" s="1601" t="s">
        <v>2342</v>
      </c>
      <c r="C6" s="1597"/>
      <c r="D6" s="1598"/>
      <c r="E6" s="988"/>
      <c r="F6" s="1596" t="s">
        <v>2368</v>
      </c>
      <c r="G6" s="1597"/>
      <c r="H6" s="1598"/>
      <c r="I6" s="985"/>
      <c r="J6" s="477"/>
      <c r="K6" s="985"/>
      <c r="L6" s="985"/>
      <c r="M6" s="419"/>
      <c r="N6" s="319"/>
    </row>
    <row r="7" spans="1:16" ht="40.5" customHeight="1">
      <c r="A7" s="984" t="s">
        <v>2344</v>
      </c>
      <c r="B7" s="981" t="s">
        <v>2345</v>
      </c>
      <c r="C7" s="981" t="s">
        <v>2346</v>
      </c>
      <c r="D7" s="981" t="s">
        <v>2347</v>
      </c>
      <c r="E7" s="990"/>
      <c r="F7" s="981" t="s">
        <v>2369</v>
      </c>
      <c r="G7" s="981" t="s">
        <v>2370</v>
      </c>
      <c r="H7" s="982" t="s">
        <v>2371</v>
      </c>
      <c r="I7" s="986"/>
      <c r="J7" s="984" t="s">
        <v>2351</v>
      </c>
      <c r="K7" s="986"/>
      <c r="L7" s="984" t="s">
        <v>2352</v>
      </c>
      <c r="M7" s="581"/>
      <c r="N7" s="319"/>
    </row>
    <row r="8" spans="1:16">
      <c r="A8" s="776" t="s">
        <v>282</v>
      </c>
      <c r="B8" s="776"/>
      <c r="C8" s="776"/>
      <c r="D8" s="776" t="s">
        <v>283</v>
      </c>
      <c r="E8" s="776"/>
      <c r="F8" s="776" t="s">
        <v>284</v>
      </c>
      <c r="G8" s="776" t="s">
        <v>423</v>
      </c>
      <c r="H8" s="776" t="s">
        <v>424</v>
      </c>
      <c r="I8" s="776"/>
      <c r="J8" s="776" t="s">
        <v>2353</v>
      </c>
      <c r="K8" s="776"/>
      <c r="L8" s="776" t="s">
        <v>2354</v>
      </c>
      <c r="M8" s="501"/>
      <c r="N8" s="319"/>
    </row>
    <row r="9" spans="1:16">
      <c r="A9" s="1068" t="s">
        <v>1790</v>
      </c>
      <c r="B9" s="1069"/>
      <c r="C9" s="1069"/>
      <c r="D9" s="992"/>
      <c r="E9" s="992"/>
      <c r="F9" s="992"/>
      <c r="G9" s="992"/>
      <c r="H9" s="992"/>
      <c r="I9" s="992"/>
      <c r="J9" s="992"/>
      <c r="K9" s="992"/>
      <c r="L9" s="992"/>
      <c r="M9" s="502"/>
      <c r="N9" s="319"/>
    </row>
    <row r="10" spans="1:16">
      <c r="A10" s="880" t="s">
        <v>2521</v>
      </c>
      <c r="B10" s="420"/>
      <c r="C10" s="409"/>
      <c r="D10" s="409"/>
      <c r="E10" s="509"/>
      <c r="F10" s="409"/>
      <c r="G10" s="409"/>
      <c r="H10" s="409"/>
      <c r="I10" s="506"/>
      <c r="J10" s="411"/>
      <c r="K10" s="506"/>
      <c r="L10" s="411"/>
      <c r="M10" s="432"/>
      <c r="N10" s="319"/>
      <c r="P10" s="1272"/>
    </row>
    <row r="11" spans="1:16">
      <c r="A11" s="880" t="s">
        <v>2522</v>
      </c>
      <c r="B11" s="420"/>
      <c r="C11" s="409"/>
      <c r="D11" s="409"/>
      <c r="E11" s="509"/>
      <c r="F11" s="409"/>
      <c r="G11" s="409"/>
      <c r="H11" s="409"/>
      <c r="I11" s="506"/>
      <c r="J11" s="411"/>
      <c r="K11" s="506"/>
      <c r="L11" s="411"/>
      <c r="M11" s="432"/>
      <c r="N11" s="319"/>
      <c r="P11" s="1272"/>
    </row>
    <row r="12" spans="1:16">
      <c r="A12" s="880" t="s">
        <v>2543</v>
      </c>
      <c r="B12" s="420"/>
      <c r="C12" s="409"/>
      <c r="D12" s="409"/>
      <c r="E12" s="509"/>
      <c r="F12" s="409"/>
      <c r="G12" s="409"/>
      <c r="H12" s="409"/>
      <c r="I12" s="506"/>
      <c r="J12" s="411"/>
      <c r="K12" s="506"/>
      <c r="L12" s="411"/>
      <c r="M12" s="432"/>
      <c r="N12" s="319"/>
      <c r="P12" s="1272"/>
    </row>
    <row r="13" spans="1:16">
      <c r="A13" s="880" t="s">
        <v>2525</v>
      </c>
      <c r="B13" s="420"/>
      <c r="C13" s="409"/>
      <c r="D13" s="409"/>
      <c r="E13" s="509"/>
      <c r="F13" s="409"/>
      <c r="G13" s="409"/>
      <c r="H13" s="409"/>
      <c r="I13" s="506"/>
      <c r="J13" s="411"/>
      <c r="K13" s="506"/>
      <c r="L13" s="411"/>
      <c r="M13" s="432"/>
      <c r="N13" s="319"/>
      <c r="P13" s="1272"/>
    </row>
    <row r="14" spans="1:16">
      <c r="A14" s="880" t="s">
        <v>2509</v>
      </c>
      <c r="B14" s="420"/>
      <c r="C14" s="417"/>
      <c r="D14" s="417"/>
      <c r="E14" s="509"/>
      <c r="F14" s="409"/>
      <c r="G14" s="409"/>
      <c r="H14" s="409"/>
      <c r="I14" s="506"/>
      <c r="J14" s="411"/>
      <c r="K14" s="506"/>
      <c r="L14" s="411"/>
      <c r="M14" s="432"/>
      <c r="N14" s="319"/>
      <c r="P14" s="1272"/>
    </row>
    <row r="15" spans="1:16">
      <c r="A15" s="1065" t="s">
        <v>2502</v>
      </c>
      <c r="B15" s="420"/>
      <c r="C15" s="409"/>
      <c r="D15" s="409"/>
      <c r="E15" s="509"/>
      <c r="F15" s="409"/>
      <c r="G15" s="409"/>
      <c r="H15" s="409"/>
      <c r="I15" s="506"/>
      <c r="J15" s="411"/>
      <c r="K15" s="506"/>
      <c r="L15" s="411"/>
      <c r="M15" s="432"/>
      <c r="N15" s="319"/>
      <c r="P15" s="1272"/>
    </row>
    <row r="16" spans="1:16">
      <c r="A16" s="880" t="s">
        <v>2544</v>
      </c>
      <c r="B16" s="420"/>
      <c r="C16" s="409"/>
      <c r="D16" s="409"/>
      <c r="E16" s="503"/>
      <c r="F16" s="409"/>
      <c r="G16" s="409"/>
      <c r="H16" s="409"/>
      <c r="I16" s="506"/>
      <c r="J16" s="411"/>
      <c r="K16" s="506"/>
      <c r="L16" s="411"/>
      <c r="M16" s="432"/>
      <c r="N16" s="319"/>
      <c r="P16" s="1272"/>
    </row>
    <row r="17" spans="1:23">
      <c r="A17" s="880" t="s">
        <v>2545</v>
      </c>
      <c r="B17" s="420"/>
      <c r="C17" s="409"/>
      <c r="D17" s="409"/>
      <c r="E17" s="503"/>
      <c r="F17" s="409"/>
      <c r="G17" s="409"/>
      <c r="H17" s="409"/>
      <c r="I17" s="506"/>
      <c r="J17" s="411"/>
      <c r="K17" s="506"/>
      <c r="L17" s="411"/>
      <c r="M17" s="432"/>
      <c r="N17" s="319"/>
      <c r="P17" s="1272"/>
    </row>
    <row r="18" spans="1:23">
      <c r="A18" s="880" t="s">
        <v>2361</v>
      </c>
      <c r="B18" s="420"/>
      <c r="C18" s="409"/>
      <c r="D18" s="409"/>
      <c r="E18" s="503"/>
      <c r="F18" s="409"/>
      <c r="G18" s="409"/>
      <c r="H18" s="409"/>
      <c r="I18" s="506"/>
      <c r="J18" s="411"/>
      <c r="K18" s="506"/>
      <c r="L18" s="411"/>
      <c r="M18" s="432"/>
      <c r="N18" s="319"/>
      <c r="P18" s="1272"/>
    </row>
    <row r="19" spans="1:23">
      <c r="A19" s="880" t="s">
        <v>2362</v>
      </c>
      <c r="B19" s="420"/>
      <c r="C19" s="409"/>
      <c r="D19" s="409"/>
      <c r="E19" s="509"/>
      <c r="F19" s="409"/>
      <c r="G19" s="409"/>
      <c r="H19" s="409"/>
      <c r="I19" s="506"/>
      <c r="J19" s="411"/>
      <c r="K19" s="506"/>
      <c r="L19" s="411"/>
      <c r="M19" s="432"/>
      <c r="N19" s="319"/>
      <c r="P19" s="1272"/>
    </row>
    <row r="20" spans="1:23">
      <c r="A20" s="880" t="s">
        <v>727</v>
      </c>
      <c r="B20" s="87"/>
      <c r="C20" s="76"/>
      <c r="D20" s="76"/>
      <c r="E20" s="96"/>
      <c r="F20" s="76"/>
      <c r="G20" s="76"/>
      <c r="H20" s="76"/>
      <c r="I20" s="100"/>
      <c r="J20" s="284"/>
      <c r="K20" s="100"/>
      <c r="L20" s="284"/>
      <c r="M20" s="572"/>
      <c r="N20" s="319"/>
      <c r="O20" s="471"/>
      <c r="P20" s="471"/>
      <c r="Q20" s="471"/>
      <c r="R20" s="471"/>
      <c r="S20" s="414"/>
      <c r="T20" s="471"/>
      <c r="U20" s="471"/>
      <c r="V20" s="471"/>
      <c r="W20" s="471"/>
    </row>
    <row r="21" spans="1:23">
      <c r="A21" s="880" t="s">
        <v>2530</v>
      </c>
      <c r="B21" s="87"/>
      <c r="C21" s="76"/>
      <c r="D21" s="76"/>
      <c r="E21" s="96"/>
      <c r="F21" s="76"/>
      <c r="G21" s="76"/>
      <c r="H21" s="76"/>
      <c r="I21" s="100"/>
      <c r="J21" s="284"/>
      <c r="K21" s="100"/>
      <c r="L21" s="284"/>
      <c r="M21" s="572"/>
      <c r="N21" s="319"/>
      <c r="O21" s="471"/>
      <c r="P21" s="471"/>
      <c r="Q21" s="471"/>
      <c r="R21" s="471"/>
      <c r="S21" s="414"/>
      <c r="T21" s="471"/>
      <c r="U21" s="471"/>
      <c r="V21" s="471"/>
      <c r="W21" s="471"/>
    </row>
    <row r="22" spans="1:23">
      <c r="A22" s="880" t="s">
        <v>2546</v>
      </c>
      <c r="B22" s="87"/>
      <c r="C22" s="76"/>
      <c r="D22" s="76"/>
      <c r="E22" s="96"/>
      <c r="F22" s="76"/>
      <c r="G22" s="76"/>
      <c r="H22" s="76"/>
      <c r="I22" s="100"/>
      <c r="J22" s="284"/>
      <c r="K22" s="100"/>
      <c r="L22" s="284"/>
      <c r="M22" s="432"/>
      <c r="N22" s="319"/>
      <c r="O22" s="471"/>
      <c r="P22" s="471"/>
      <c r="Q22" s="471"/>
      <c r="R22" s="471"/>
      <c r="S22" s="414"/>
      <c r="T22" s="471"/>
      <c r="U22" s="471"/>
      <c r="V22" s="471"/>
      <c r="W22" s="471"/>
    </row>
    <row r="23" spans="1:23">
      <c r="A23" s="880" t="s">
        <v>731</v>
      </c>
      <c r="B23" s="87"/>
      <c r="C23" s="76"/>
      <c r="D23" s="76"/>
      <c r="E23" s="96"/>
      <c r="F23" s="76"/>
      <c r="G23" s="76"/>
      <c r="H23" s="76"/>
      <c r="I23" s="100"/>
      <c r="J23" s="284"/>
      <c r="K23" s="100"/>
      <c r="L23" s="284"/>
      <c r="M23" s="432"/>
      <c r="N23" s="319"/>
      <c r="O23" s="471"/>
      <c r="P23" s="471"/>
      <c r="Q23" s="471"/>
      <c r="R23" s="471"/>
      <c r="S23" s="414"/>
      <c r="T23" s="471"/>
      <c r="U23" s="471"/>
      <c r="V23" s="471"/>
      <c r="W23" s="471"/>
    </row>
    <row r="24" spans="1:23">
      <c r="A24" s="880" t="s">
        <v>2547</v>
      </c>
      <c r="B24" s="87"/>
      <c r="C24" s="76"/>
      <c r="D24" s="76"/>
      <c r="E24" s="96"/>
      <c r="F24" s="76"/>
      <c r="G24" s="76"/>
      <c r="H24" s="76"/>
      <c r="I24" s="100"/>
      <c r="J24" s="284"/>
      <c r="K24" s="100"/>
      <c r="L24" s="284"/>
      <c r="M24" s="432"/>
      <c r="N24" s="319"/>
      <c r="O24" s="471"/>
      <c r="P24" s="471"/>
      <c r="Q24" s="471"/>
      <c r="R24" s="471"/>
      <c r="S24" s="414"/>
      <c r="T24" s="471"/>
      <c r="U24" s="471"/>
      <c r="V24" s="471"/>
      <c r="W24" s="471"/>
    </row>
    <row r="25" spans="1:23">
      <c r="A25" s="880" t="s">
        <v>2540</v>
      </c>
      <c r="B25" s="87"/>
      <c r="C25" s="76"/>
      <c r="D25" s="76"/>
      <c r="E25" s="96"/>
      <c r="F25" s="76"/>
      <c r="G25" s="76"/>
      <c r="H25" s="76"/>
      <c r="I25" s="100"/>
      <c r="J25" s="284"/>
      <c r="K25" s="100"/>
      <c r="L25" s="284"/>
      <c r="M25" s="432"/>
      <c r="N25" s="319"/>
      <c r="O25" s="471"/>
      <c r="P25" s="471"/>
      <c r="Q25" s="471"/>
      <c r="R25" s="471"/>
      <c r="S25" s="414"/>
      <c r="T25" s="471"/>
      <c r="U25" s="471"/>
      <c r="V25" s="471"/>
      <c r="W25" s="471"/>
    </row>
    <row r="26" spans="1:23">
      <c r="A26" s="880" t="s">
        <v>736</v>
      </c>
      <c r="B26" s="87"/>
      <c r="C26" s="76"/>
      <c r="D26" s="76"/>
      <c r="E26" s="96"/>
      <c r="F26" s="76"/>
      <c r="G26" s="76"/>
      <c r="H26" s="76"/>
      <c r="I26" s="100"/>
      <c r="J26" s="284"/>
      <c r="K26" s="100"/>
      <c r="L26" s="284"/>
      <c r="M26" s="432"/>
      <c r="N26" s="319"/>
      <c r="O26" s="471"/>
      <c r="P26" s="471"/>
      <c r="Q26" s="471"/>
      <c r="R26" s="471"/>
      <c r="S26" s="414"/>
      <c r="T26" s="471"/>
      <c r="U26" s="471"/>
      <c r="V26" s="471"/>
      <c r="W26" s="471"/>
    </row>
    <row r="27" spans="1:23">
      <c r="A27" s="880" t="s">
        <v>2548</v>
      </c>
      <c r="B27" s="87"/>
      <c r="C27" s="76"/>
      <c r="D27" s="76"/>
      <c r="E27" s="96"/>
      <c r="F27" s="76"/>
      <c r="G27" s="76"/>
      <c r="H27" s="76"/>
      <c r="I27" s="100"/>
      <c r="J27" s="284"/>
      <c r="K27" s="100"/>
      <c r="L27" s="284"/>
      <c r="M27" s="432"/>
      <c r="N27" s="319"/>
      <c r="O27" s="471"/>
      <c r="P27" s="471"/>
      <c r="Q27" s="471"/>
      <c r="R27" s="471"/>
      <c r="S27" s="414"/>
      <c r="T27" s="471"/>
      <c r="U27" s="471"/>
      <c r="V27" s="471"/>
      <c r="W27" s="471"/>
    </row>
    <row r="28" spans="1:23">
      <c r="A28" s="880" t="s">
        <v>738</v>
      </c>
      <c r="B28" s="87"/>
      <c r="C28" s="76"/>
      <c r="D28" s="76"/>
      <c r="E28" s="96"/>
      <c r="F28" s="76"/>
      <c r="G28" s="76"/>
      <c r="H28" s="76"/>
      <c r="I28" s="100"/>
      <c r="J28" s="284"/>
      <c r="K28" s="100"/>
      <c r="L28" s="284"/>
      <c r="M28" s="432"/>
      <c r="N28" s="319"/>
      <c r="O28" s="471"/>
      <c r="P28" s="471"/>
      <c r="Q28" s="471"/>
      <c r="R28" s="471"/>
      <c r="S28" s="414"/>
      <c r="T28" s="471"/>
      <c r="U28" s="471"/>
      <c r="V28" s="471"/>
      <c r="W28" s="471"/>
    </row>
    <row r="29" spans="1:23">
      <c r="A29" s="880" t="s">
        <v>2539</v>
      </c>
      <c r="B29" s="87"/>
      <c r="C29" s="76"/>
      <c r="D29" s="76"/>
      <c r="E29" s="96"/>
      <c r="F29" s="76"/>
      <c r="G29" s="76"/>
      <c r="H29" s="76"/>
      <c r="I29" s="100"/>
      <c r="J29" s="284"/>
      <c r="K29" s="100"/>
      <c r="L29" s="284"/>
      <c r="M29" s="432"/>
      <c r="N29" s="319"/>
      <c r="O29" s="471"/>
      <c r="P29" s="471"/>
      <c r="Q29" s="471"/>
      <c r="R29" s="471"/>
      <c r="S29" s="414"/>
      <c r="T29" s="471"/>
      <c r="U29" s="471"/>
      <c r="V29" s="471"/>
      <c r="W29" s="471"/>
    </row>
    <row r="30" spans="1:23">
      <c r="A30" s="1002" t="s">
        <v>2549</v>
      </c>
      <c r="B30" s="491"/>
      <c r="C30" s="411"/>
      <c r="D30" s="411"/>
      <c r="E30" s="449"/>
      <c r="F30" s="435"/>
      <c r="G30" s="435"/>
      <c r="H30" s="411"/>
      <c r="I30" s="563"/>
      <c r="J30" s="411"/>
      <c r="K30" s="563"/>
      <c r="L30" s="411"/>
      <c r="M30" s="432"/>
      <c r="N30" s="319"/>
    </row>
    <row r="31" spans="1:23">
      <c r="A31" s="475"/>
      <c r="B31" s="431"/>
      <c r="C31" s="572"/>
      <c r="D31" s="572"/>
      <c r="E31" s="449"/>
      <c r="F31" s="564"/>
      <c r="G31" s="573"/>
      <c r="H31" s="572"/>
      <c r="I31" s="563"/>
      <c r="J31" s="572"/>
      <c r="K31" s="563"/>
      <c r="L31" s="572"/>
      <c r="M31" s="432"/>
      <c r="N31" s="319"/>
    </row>
    <row r="32" spans="1:23">
      <c r="A32" s="813" t="s">
        <v>1791</v>
      </c>
      <c r="B32" s="499"/>
      <c r="C32" s="572"/>
      <c r="D32" s="572"/>
      <c r="E32" s="449"/>
      <c r="F32" s="564"/>
      <c r="G32" s="573"/>
      <c r="H32" s="572"/>
      <c r="I32" s="563"/>
      <c r="J32" s="572"/>
      <c r="K32" s="563"/>
      <c r="L32" s="572"/>
      <c r="M32" s="432"/>
      <c r="N32" s="319"/>
    </row>
    <row r="33" spans="1:14">
      <c r="A33" s="880" t="s">
        <v>2521</v>
      </c>
      <c r="B33" s="538"/>
      <c r="C33" s="538"/>
      <c r="D33" s="538"/>
      <c r="E33" s="509"/>
      <c r="F33" s="409"/>
      <c r="G33" s="409"/>
      <c r="H33" s="409"/>
      <c r="I33" s="506"/>
      <c r="J33" s="411"/>
      <c r="K33" s="506"/>
      <c r="L33" s="411"/>
      <c r="M33" s="432"/>
      <c r="N33" s="319"/>
    </row>
    <row r="34" spans="1:14">
      <c r="A34" s="880" t="s">
        <v>2522</v>
      </c>
      <c r="B34" s="538"/>
      <c r="C34" s="538"/>
      <c r="D34" s="538"/>
      <c r="E34" s="509"/>
      <c r="F34" s="409"/>
      <c r="G34" s="409"/>
      <c r="H34" s="409"/>
      <c r="I34" s="506"/>
      <c r="J34" s="411"/>
      <c r="K34" s="506"/>
      <c r="L34" s="411"/>
      <c r="M34" s="432"/>
      <c r="N34" s="319"/>
    </row>
    <row r="35" spans="1:14">
      <c r="A35" s="880" t="s">
        <v>2543</v>
      </c>
      <c r="B35" s="538"/>
      <c r="C35" s="538"/>
      <c r="D35" s="538"/>
      <c r="E35" s="509"/>
      <c r="F35" s="409"/>
      <c r="G35" s="409"/>
      <c r="H35" s="409"/>
      <c r="I35" s="506"/>
      <c r="J35" s="411"/>
      <c r="K35" s="506"/>
      <c r="L35" s="411"/>
      <c r="M35" s="432"/>
      <c r="N35" s="319"/>
    </row>
    <row r="36" spans="1:14">
      <c r="A36" s="880" t="s">
        <v>2525</v>
      </c>
      <c r="B36" s="538"/>
      <c r="C36" s="538"/>
      <c r="D36" s="538"/>
      <c r="E36" s="509"/>
      <c r="F36" s="409"/>
      <c r="G36" s="409"/>
      <c r="H36" s="409"/>
      <c r="I36" s="506"/>
      <c r="J36" s="411"/>
      <c r="K36" s="506"/>
      <c r="L36" s="411"/>
      <c r="M36" s="432"/>
      <c r="N36" s="319"/>
    </row>
    <row r="37" spans="1:14" s="319" customFormat="1">
      <c r="A37" s="880" t="s">
        <v>2509</v>
      </c>
      <c r="B37" s="538"/>
      <c r="C37" s="538"/>
      <c r="D37" s="538"/>
      <c r="E37" s="509"/>
      <c r="F37" s="409"/>
      <c r="G37" s="409"/>
      <c r="H37" s="409"/>
      <c r="I37" s="506"/>
      <c r="J37" s="411"/>
      <c r="K37" s="506"/>
      <c r="L37" s="411"/>
      <c r="M37" s="432"/>
    </row>
    <row r="38" spans="1:14">
      <c r="A38" s="1065" t="s">
        <v>2502</v>
      </c>
      <c r="B38" s="538"/>
      <c r="C38" s="538"/>
      <c r="D38" s="538"/>
      <c r="E38" s="509"/>
      <c r="F38" s="409"/>
      <c r="G38" s="409"/>
      <c r="H38" s="409"/>
      <c r="I38" s="506"/>
      <c r="J38" s="411"/>
      <c r="K38" s="506"/>
      <c r="L38" s="411"/>
      <c r="M38" s="432"/>
      <c r="N38" s="319"/>
    </row>
    <row r="39" spans="1:14">
      <c r="A39" s="880" t="s">
        <v>2544</v>
      </c>
      <c r="B39" s="538"/>
      <c r="C39" s="538"/>
      <c r="D39" s="538"/>
      <c r="E39" s="503"/>
      <c r="F39" s="409"/>
      <c r="G39" s="409"/>
      <c r="H39" s="409"/>
      <c r="I39" s="506"/>
      <c r="J39" s="411"/>
      <c r="K39" s="506"/>
      <c r="L39" s="411"/>
      <c r="M39" s="432"/>
      <c r="N39" s="319"/>
    </row>
    <row r="40" spans="1:14">
      <c r="A40" s="880" t="s">
        <v>2545</v>
      </c>
      <c r="B40" s="538"/>
      <c r="C40" s="538"/>
      <c r="D40" s="538"/>
      <c r="E40" s="503"/>
      <c r="F40" s="409"/>
      <c r="G40" s="409"/>
      <c r="H40" s="409"/>
      <c r="I40" s="506"/>
      <c r="J40" s="411"/>
      <c r="K40" s="506"/>
      <c r="L40" s="411"/>
      <c r="M40" s="432"/>
      <c r="N40" s="319"/>
    </row>
    <row r="41" spans="1:14">
      <c r="A41" s="880" t="s">
        <v>2361</v>
      </c>
      <c r="B41" s="538"/>
      <c r="C41" s="538"/>
      <c r="D41" s="538"/>
      <c r="E41" s="503"/>
      <c r="F41" s="409"/>
      <c r="G41" s="409"/>
      <c r="H41" s="409"/>
      <c r="I41" s="506"/>
      <c r="J41" s="411"/>
      <c r="K41" s="506"/>
      <c r="L41" s="411"/>
      <c r="M41" s="432"/>
      <c r="N41" s="319"/>
    </row>
    <row r="42" spans="1:14">
      <c r="A42" s="880" t="s">
        <v>2362</v>
      </c>
      <c r="B42" s="538"/>
      <c r="C42" s="538"/>
      <c r="D42" s="538"/>
      <c r="E42" s="509"/>
      <c r="F42" s="409"/>
      <c r="G42" s="409"/>
      <c r="H42" s="409"/>
      <c r="I42" s="506"/>
      <c r="J42" s="411"/>
      <c r="K42" s="506"/>
      <c r="L42" s="411"/>
      <c r="M42" s="432"/>
      <c r="N42" s="319"/>
    </row>
    <row r="43" spans="1:14">
      <c r="A43" s="880" t="s">
        <v>727</v>
      </c>
      <c r="B43" s="538"/>
      <c r="C43" s="76"/>
      <c r="D43" s="76"/>
      <c r="E43" s="96"/>
      <c r="F43" s="76"/>
      <c r="G43" s="76"/>
      <c r="H43" s="76"/>
      <c r="I43" s="100"/>
      <c r="J43" s="284"/>
      <c r="K43" s="100"/>
      <c r="L43" s="284"/>
      <c r="M43" s="572"/>
      <c r="N43" s="319"/>
    </row>
    <row r="44" spans="1:14">
      <c r="A44" s="880" t="s">
        <v>2530</v>
      </c>
      <c r="B44" s="538"/>
      <c r="C44" s="76"/>
      <c r="D44" s="76"/>
      <c r="E44" s="96"/>
      <c r="F44" s="76"/>
      <c r="G44" s="76"/>
      <c r="H44" s="76"/>
      <c r="I44" s="100"/>
      <c r="J44" s="284"/>
      <c r="K44" s="100"/>
      <c r="L44" s="284"/>
      <c r="M44" s="572"/>
      <c r="N44" s="319"/>
    </row>
    <row r="45" spans="1:14">
      <c r="A45" s="880" t="s">
        <v>2546</v>
      </c>
      <c r="B45" s="538"/>
      <c r="C45" s="76"/>
      <c r="D45" s="76"/>
      <c r="E45" s="96"/>
      <c r="F45" s="76"/>
      <c r="G45" s="76"/>
      <c r="H45" s="76"/>
      <c r="I45" s="100"/>
      <c r="J45" s="284"/>
      <c r="K45" s="100"/>
      <c r="L45" s="284"/>
      <c r="M45" s="432"/>
      <c r="N45" s="319"/>
    </row>
    <row r="46" spans="1:14">
      <c r="A46" s="880" t="s">
        <v>731</v>
      </c>
      <c r="B46" s="538"/>
      <c r="C46" s="76"/>
      <c r="D46" s="76"/>
      <c r="E46" s="96"/>
      <c r="F46" s="76"/>
      <c r="G46" s="76"/>
      <c r="H46" s="76"/>
      <c r="I46" s="100"/>
      <c r="J46" s="284"/>
      <c r="K46" s="100"/>
      <c r="L46" s="284"/>
      <c r="M46" s="432"/>
      <c r="N46" s="319"/>
    </row>
    <row r="47" spans="1:14">
      <c r="A47" s="880" t="s">
        <v>2547</v>
      </c>
      <c r="B47" s="538"/>
      <c r="C47" s="76"/>
      <c r="D47" s="76"/>
      <c r="E47" s="96"/>
      <c r="F47" s="76"/>
      <c r="G47" s="76"/>
      <c r="H47" s="76"/>
      <c r="I47" s="100"/>
      <c r="J47" s="284"/>
      <c r="K47" s="100"/>
      <c r="L47" s="284"/>
      <c r="M47" s="432"/>
      <c r="N47" s="319"/>
    </row>
    <row r="48" spans="1:14">
      <c r="A48" s="880" t="s">
        <v>2540</v>
      </c>
      <c r="B48" s="538"/>
      <c r="C48" s="76"/>
      <c r="D48" s="76"/>
      <c r="E48" s="96"/>
      <c r="F48" s="76"/>
      <c r="G48" s="76"/>
      <c r="H48" s="76"/>
      <c r="I48" s="100"/>
      <c r="J48" s="284"/>
      <c r="K48" s="100"/>
      <c r="L48" s="284"/>
      <c r="M48" s="432"/>
      <c r="N48" s="319"/>
    </row>
    <row r="49" spans="1:14">
      <c r="A49" s="880" t="s">
        <v>736</v>
      </c>
      <c r="B49" s="538"/>
      <c r="C49" s="76"/>
      <c r="D49" s="76"/>
      <c r="E49" s="96"/>
      <c r="F49" s="76"/>
      <c r="G49" s="76"/>
      <c r="H49" s="76"/>
      <c r="I49" s="100"/>
      <c r="J49" s="284"/>
      <c r="K49" s="100"/>
      <c r="L49" s="284"/>
      <c r="M49" s="432"/>
      <c r="N49" s="319"/>
    </row>
    <row r="50" spans="1:14">
      <c r="A50" s="880" t="s">
        <v>2548</v>
      </c>
      <c r="B50" s="538"/>
      <c r="C50" s="76"/>
      <c r="D50" s="76"/>
      <c r="E50" s="96"/>
      <c r="F50" s="76"/>
      <c r="G50" s="76"/>
      <c r="H50" s="76"/>
      <c r="I50" s="100"/>
      <c r="J50" s="284"/>
      <c r="K50" s="100"/>
      <c r="L50" s="284"/>
      <c r="M50" s="432"/>
      <c r="N50" s="319"/>
    </row>
    <row r="51" spans="1:14">
      <c r="A51" s="880" t="s">
        <v>738</v>
      </c>
      <c r="B51" s="538"/>
      <c r="C51" s="76"/>
      <c r="D51" s="76"/>
      <c r="E51" s="96"/>
      <c r="F51" s="76"/>
      <c r="G51" s="76"/>
      <c r="H51" s="76"/>
      <c r="I51" s="100"/>
      <c r="J51" s="284"/>
      <c r="K51" s="100"/>
      <c r="L51" s="284"/>
      <c r="M51" s="432"/>
      <c r="N51" s="319"/>
    </row>
    <row r="52" spans="1:14">
      <c r="A52" s="880" t="s">
        <v>2539</v>
      </c>
      <c r="B52" s="538"/>
      <c r="C52" s="76"/>
      <c r="D52" s="76"/>
      <c r="E52" s="96"/>
      <c r="F52" s="76"/>
      <c r="G52" s="76"/>
      <c r="H52" s="76"/>
      <c r="I52" s="100"/>
      <c r="J52" s="284"/>
      <c r="K52" s="100"/>
      <c r="L52" s="284"/>
      <c r="M52" s="432"/>
      <c r="N52" s="319"/>
    </row>
    <row r="53" spans="1:14">
      <c r="A53" s="1002" t="s">
        <v>2372</v>
      </c>
      <c r="B53" s="538"/>
      <c r="C53" s="538"/>
      <c r="D53" s="538"/>
      <c r="E53" s="449"/>
      <c r="F53" s="435"/>
      <c r="G53" s="435"/>
      <c r="H53" s="411"/>
      <c r="I53" s="563"/>
      <c r="J53" s="411"/>
      <c r="K53" s="563"/>
      <c r="L53" s="411"/>
      <c r="M53" s="432"/>
      <c r="N53" s="319"/>
    </row>
    <row r="54" spans="1:14">
      <c r="A54" s="431"/>
      <c r="B54" s="431"/>
      <c r="C54" s="572"/>
      <c r="D54" s="572"/>
      <c r="E54" s="449"/>
      <c r="F54" s="449"/>
      <c r="G54" s="573"/>
      <c r="H54" s="572"/>
      <c r="I54" s="563"/>
      <c r="J54" s="572"/>
      <c r="K54" s="563"/>
      <c r="L54" s="572"/>
      <c r="M54" s="432"/>
      <c r="N54" s="319"/>
    </row>
    <row r="55" spans="1:14">
      <c r="A55" s="813" t="s">
        <v>1794</v>
      </c>
      <c r="B55" s="499"/>
      <c r="C55" s="572"/>
      <c r="D55" s="572"/>
      <c r="E55" s="449"/>
      <c r="F55" s="449"/>
      <c r="G55" s="573"/>
      <c r="H55" s="572"/>
      <c r="I55" s="563"/>
      <c r="J55" s="572"/>
      <c r="K55" s="563"/>
      <c r="L55" s="572"/>
      <c r="M55" s="432"/>
      <c r="N55" s="319"/>
    </row>
    <row r="56" spans="1:14">
      <c r="A56" s="880" t="s">
        <v>2521</v>
      </c>
      <c r="B56" s="411"/>
      <c r="C56" s="411"/>
      <c r="D56" s="411"/>
      <c r="E56" s="509"/>
      <c r="F56" s="409"/>
      <c r="G56" s="409"/>
      <c r="H56" s="409"/>
      <c r="I56" s="506"/>
      <c r="J56" s="411"/>
      <c r="K56" s="506"/>
      <c r="L56" s="411"/>
      <c r="M56" s="319"/>
      <c r="N56" s="319"/>
    </row>
    <row r="57" spans="1:14">
      <c r="A57" s="880" t="s">
        <v>2522</v>
      </c>
      <c r="B57" s="411"/>
      <c r="C57" s="411"/>
      <c r="D57" s="411"/>
      <c r="E57" s="509"/>
      <c r="F57" s="409"/>
      <c r="G57" s="409"/>
      <c r="H57" s="409"/>
      <c r="I57" s="506"/>
      <c r="J57" s="411"/>
      <c r="K57" s="506"/>
      <c r="L57" s="411"/>
      <c r="M57" s="432"/>
      <c r="N57" s="319"/>
    </row>
    <row r="58" spans="1:14">
      <c r="A58" s="880" t="s">
        <v>2543</v>
      </c>
      <c r="B58" s="411"/>
      <c r="C58" s="411"/>
      <c r="D58" s="411"/>
      <c r="E58" s="509"/>
      <c r="F58" s="409"/>
      <c r="G58" s="409"/>
      <c r="H58" s="409"/>
      <c r="I58" s="506"/>
      <c r="J58" s="411"/>
      <c r="K58" s="506"/>
      <c r="L58" s="411"/>
      <c r="M58" s="319"/>
      <c r="N58" s="319"/>
    </row>
    <row r="59" spans="1:14">
      <c r="A59" s="880" t="s">
        <v>2525</v>
      </c>
      <c r="B59" s="411"/>
      <c r="C59" s="411"/>
      <c r="D59" s="411"/>
      <c r="E59" s="509"/>
      <c r="F59" s="409"/>
      <c r="G59" s="409"/>
      <c r="H59" s="409"/>
      <c r="I59" s="506"/>
      <c r="J59" s="411"/>
      <c r="K59" s="506"/>
      <c r="L59" s="411"/>
      <c r="M59" s="319"/>
      <c r="N59" s="319"/>
    </row>
    <row r="60" spans="1:14">
      <c r="A60" s="880" t="s">
        <v>2509</v>
      </c>
      <c r="B60" s="411"/>
      <c r="C60" s="411"/>
      <c r="D60" s="411"/>
      <c r="E60" s="509"/>
      <c r="F60" s="409"/>
      <c r="G60" s="409"/>
      <c r="H60" s="409"/>
      <c r="I60" s="506"/>
      <c r="J60" s="411"/>
      <c r="K60" s="506"/>
      <c r="L60" s="411"/>
    </row>
    <row r="61" spans="1:14">
      <c r="A61" s="1065" t="s">
        <v>2502</v>
      </c>
      <c r="B61" s="411"/>
      <c r="C61" s="411"/>
      <c r="D61" s="411"/>
      <c r="E61" s="509"/>
      <c r="F61" s="409"/>
      <c r="G61" s="409"/>
      <c r="H61" s="409"/>
      <c r="I61" s="506"/>
      <c r="J61" s="411"/>
      <c r="K61" s="506"/>
      <c r="L61" s="411"/>
    </row>
    <row r="62" spans="1:14">
      <c r="A62" s="880" t="s">
        <v>2544</v>
      </c>
      <c r="B62" s="411"/>
      <c r="C62" s="411"/>
      <c r="D62" s="411"/>
      <c r="E62" s="503"/>
      <c r="F62" s="409"/>
      <c r="G62" s="409"/>
      <c r="H62" s="409"/>
      <c r="I62" s="506"/>
      <c r="J62" s="411"/>
      <c r="K62" s="506"/>
      <c r="L62" s="411"/>
    </row>
    <row r="63" spans="1:14">
      <c r="A63" s="880" t="s">
        <v>2545</v>
      </c>
      <c r="B63" s="411"/>
      <c r="C63" s="411"/>
      <c r="D63" s="411"/>
      <c r="E63" s="503"/>
      <c r="F63" s="409"/>
      <c r="G63" s="409"/>
      <c r="H63" s="409"/>
      <c r="I63" s="506"/>
      <c r="J63" s="411"/>
      <c r="K63" s="506"/>
      <c r="L63" s="411"/>
    </row>
    <row r="64" spans="1:14">
      <c r="A64" s="880" t="s">
        <v>2361</v>
      </c>
      <c r="B64" s="411"/>
      <c r="C64" s="411"/>
      <c r="D64" s="411"/>
      <c r="E64" s="503"/>
      <c r="F64" s="409"/>
      <c r="G64" s="409"/>
      <c r="H64" s="409"/>
      <c r="I64" s="506"/>
      <c r="J64" s="411"/>
      <c r="K64" s="506"/>
      <c r="L64" s="411"/>
    </row>
    <row r="65" spans="1:12">
      <c r="A65" s="880" t="s">
        <v>2362</v>
      </c>
      <c r="B65" s="411"/>
      <c r="C65" s="411"/>
      <c r="D65" s="411"/>
      <c r="E65" s="509"/>
      <c r="F65" s="409"/>
      <c r="G65" s="409"/>
      <c r="H65" s="409"/>
      <c r="I65" s="506"/>
      <c r="J65" s="411"/>
      <c r="K65" s="506"/>
      <c r="L65" s="411"/>
    </row>
    <row r="66" spans="1:12">
      <c r="A66" s="1002" t="s">
        <v>2372</v>
      </c>
      <c r="B66" s="411"/>
      <c r="C66" s="411"/>
      <c r="D66" s="411"/>
      <c r="E66" s="449"/>
      <c r="F66" s="435"/>
      <c r="G66" s="435"/>
      <c r="H66" s="411"/>
      <c r="I66" s="563"/>
      <c r="J66" s="411"/>
      <c r="K66" s="563"/>
      <c r="L66" s="411"/>
    </row>
    <row r="67" spans="1:12">
      <c r="A67" s="475"/>
      <c r="B67" s="431"/>
      <c r="C67" s="319"/>
      <c r="D67" s="319"/>
      <c r="E67" s="319"/>
      <c r="F67" s="319"/>
      <c r="G67" s="319"/>
      <c r="H67" s="317"/>
      <c r="I67" s="319"/>
      <c r="J67" s="318"/>
      <c r="K67" s="319"/>
      <c r="L67" s="319"/>
    </row>
    <row r="68" spans="1:12">
      <c r="A68" s="1011" t="s">
        <v>772</v>
      </c>
      <c r="B68" s="431"/>
      <c r="C68" s="411"/>
      <c r="D68" s="411"/>
      <c r="E68" s="319"/>
      <c r="F68" s="319"/>
      <c r="G68" s="319"/>
      <c r="H68" s="317"/>
      <c r="I68" s="319"/>
      <c r="J68" s="318"/>
      <c r="K68" s="319"/>
      <c r="L68" s="411"/>
    </row>
    <row r="69" spans="1:12">
      <c r="A69" s="475"/>
      <c r="B69" s="431"/>
      <c r="C69" s="319"/>
      <c r="D69" s="319"/>
      <c r="E69" s="319"/>
      <c r="F69" s="319"/>
      <c r="G69" s="319"/>
      <c r="H69" s="317"/>
      <c r="I69" s="319"/>
      <c r="J69" s="318"/>
      <c r="K69" s="319"/>
      <c r="L69" s="319"/>
    </row>
    <row r="70" spans="1:12">
      <c r="A70" s="461" t="s">
        <v>2365</v>
      </c>
      <c r="B70" s="476"/>
      <c r="C70" s="319"/>
      <c r="D70" s="319"/>
      <c r="E70" s="319"/>
      <c r="F70" s="319"/>
      <c r="G70" s="319"/>
      <c r="H70" s="319"/>
      <c r="I70" s="319"/>
      <c r="J70" s="319"/>
      <c r="K70" s="319"/>
      <c r="L70" s="319"/>
    </row>
    <row r="71" spans="1:12">
      <c r="A71" s="375"/>
      <c r="B71" s="10"/>
    </row>
    <row r="72" spans="1:12">
      <c r="A72" s="375"/>
      <c r="B72" s="10"/>
    </row>
    <row r="73" spans="1:12">
      <c r="A73" s="10"/>
      <c r="B73" s="10"/>
    </row>
    <row r="74" spans="1:12">
      <c r="A74" s="373"/>
    </row>
  </sheetData>
  <sheetProtection formatColumns="0" formatRows="0"/>
  <customSheetViews>
    <customSheetView guid="{322AC775-AF01-45AA-8A10-37DBB67FD782}" scale="108" showPageBreaks="1" printArea="1" view="pageBreakPreview">
      <selection activeCell="N1" sqref="N1:W1048576"/>
      <pageMargins left="0" right="0" top="0" bottom="0" header="0" footer="0"/>
      <pageSetup scale="75" orientation="portrait" r:id="rId1"/>
      <headerFooter alignWithMargins="0">
        <oddHeader>&amp;C
&amp;R&amp;9 PROTECTED B WHEN COMPLETED</oddHeader>
        <oddFooter>&amp;L&amp;9&amp;F&amp;C&amp;9 Schedule &amp;A&amp;R&amp;9                               p. &amp;P / &amp;N</oddFooter>
      </headerFooter>
    </customSheetView>
  </customSheetViews>
  <mergeCells count="3">
    <mergeCell ref="A2:C2"/>
    <mergeCell ref="B6:D6"/>
    <mergeCell ref="F6:H6"/>
  </mergeCells>
  <hyperlinks>
    <hyperlink ref="A2" location="Schedule_Listing" display="Return to Shedule Listing" xr:uid="{00000000-0004-0000-2300-000000000000}"/>
    <hyperlink ref="A2:C2" location="'Schedule Listing '!A1" display="Return to Schedule Listing" xr:uid="{00000000-0004-0000-2300-000001000000}"/>
  </hyperlinks>
  <pageMargins left="0.47244094488188981" right="0.35433070866141736" top="0.74803149606299213" bottom="0.51181102362204722" header="0.31496062992125984" footer="0.31496062992125984"/>
  <pageSetup scale="75"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dimension ref="A1:P72"/>
  <sheetViews>
    <sheetView showGridLines="0" topLeftCell="A13" zoomScaleNormal="100" zoomScaleSheetLayoutView="99" workbookViewId="0">
      <selection activeCell="A49" sqref="A49"/>
    </sheetView>
  </sheetViews>
  <sheetFormatPr defaultColWidth="9.1015625" defaultRowHeight="12.3"/>
  <cols>
    <col min="1" max="1" width="2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8.41796875" style="1" customWidth="1"/>
    <col min="14" max="14" width="15.41796875"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6" ht="15">
      <c r="A1" s="729" t="s">
        <v>2550</v>
      </c>
      <c r="B1" s="445"/>
      <c r="C1" s="445"/>
      <c r="D1" s="499"/>
      <c r="E1" s="499"/>
      <c r="F1" s="499"/>
      <c r="G1" s="499"/>
      <c r="H1" s="319"/>
      <c r="I1" s="319"/>
      <c r="J1" s="319"/>
      <c r="K1" s="319"/>
      <c r="L1" s="500">
        <v>9</v>
      </c>
    </row>
    <row r="2" spans="1:16" ht="15">
      <c r="A2" s="1509" t="s">
        <v>137</v>
      </c>
      <c r="B2" s="1554"/>
      <c r="C2" s="1555"/>
      <c r="D2" s="379"/>
      <c r="E2" s="499"/>
      <c r="F2" s="499"/>
      <c r="G2" s="499"/>
      <c r="H2" s="319"/>
      <c r="I2" s="319"/>
      <c r="J2" s="319"/>
      <c r="K2" s="319"/>
      <c r="L2" s="319"/>
    </row>
    <row r="3" spans="1:16" ht="15">
      <c r="A3" s="525" t="s">
        <v>2551</v>
      </c>
      <c r="B3" s="525"/>
      <c r="C3" s="729"/>
      <c r="D3" s="813"/>
      <c r="E3" s="813"/>
      <c r="F3" s="813"/>
      <c r="G3" s="813"/>
      <c r="H3" s="477"/>
      <c r="I3" s="477"/>
      <c r="J3" s="477"/>
      <c r="K3" s="477"/>
      <c r="L3" s="477"/>
    </row>
    <row r="4" spans="1:16" ht="15" customHeight="1">
      <c r="A4" s="754" t="s">
        <v>2341</v>
      </c>
      <c r="B4" s="525"/>
      <c r="C4" s="729"/>
      <c r="D4" s="813"/>
      <c r="E4" s="813"/>
      <c r="F4" s="813"/>
      <c r="G4" s="813"/>
      <c r="H4" s="477"/>
      <c r="I4" s="477"/>
      <c r="J4" s="477"/>
      <c r="K4" s="477"/>
      <c r="L4" s="477"/>
    </row>
    <row r="5" spans="1:16" ht="12.75" customHeight="1">
      <c r="A5" s="729"/>
      <c r="B5" s="729"/>
      <c r="C5" s="729"/>
      <c r="D5" s="813"/>
      <c r="E5" s="813"/>
      <c r="F5" s="813"/>
      <c r="G5" s="813"/>
      <c r="H5" s="477"/>
      <c r="I5" s="477"/>
      <c r="J5" s="477"/>
      <c r="K5" s="477"/>
      <c r="L5" s="477"/>
    </row>
    <row r="6" spans="1:16" ht="11.85" customHeight="1">
      <c r="A6" s="987"/>
      <c r="B6" s="1601" t="s">
        <v>2342</v>
      </c>
      <c r="C6" s="1597"/>
      <c r="D6" s="1598"/>
      <c r="E6" s="988"/>
      <c r="F6" s="1596" t="s">
        <v>2368</v>
      </c>
      <c r="G6" s="1597"/>
      <c r="H6" s="1598"/>
      <c r="I6" s="985"/>
      <c r="J6" s="477"/>
      <c r="K6" s="985"/>
      <c r="L6" s="985"/>
    </row>
    <row r="7" spans="1:16" ht="42" customHeight="1">
      <c r="A7" s="984" t="s">
        <v>2344</v>
      </c>
      <c r="B7" s="981" t="s">
        <v>2345</v>
      </c>
      <c r="C7" s="981" t="s">
        <v>2346</v>
      </c>
      <c r="D7" s="981" t="s">
        <v>2347</v>
      </c>
      <c r="E7" s="990"/>
      <c r="F7" s="981" t="s">
        <v>2369</v>
      </c>
      <c r="G7" s="981" t="s">
        <v>2370</v>
      </c>
      <c r="H7" s="982" t="s">
        <v>2371</v>
      </c>
      <c r="I7" s="986"/>
      <c r="J7" s="984" t="s">
        <v>2351</v>
      </c>
      <c r="K7" s="986"/>
      <c r="L7" s="984" t="s">
        <v>2352</v>
      </c>
    </row>
    <row r="8" spans="1:16">
      <c r="A8" s="776" t="s">
        <v>282</v>
      </c>
      <c r="B8" s="776"/>
      <c r="C8" s="776"/>
      <c r="D8" s="776" t="s">
        <v>283</v>
      </c>
      <c r="E8" s="776"/>
      <c r="F8" s="776" t="s">
        <v>284</v>
      </c>
      <c r="G8" s="776" t="s">
        <v>423</v>
      </c>
      <c r="H8" s="776" t="s">
        <v>424</v>
      </c>
      <c r="I8" s="776"/>
      <c r="J8" s="776" t="s">
        <v>2353</v>
      </c>
      <c r="K8" s="776"/>
      <c r="L8" s="776" t="s">
        <v>2354</v>
      </c>
    </row>
    <row r="9" spans="1:16">
      <c r="A9" s="1609" t="s">
        <v>1790</v>
      </c>
      <c r="B9" s="1625"/>
      <c r="C9" s="1625"/>
      <c r="D9" s="502"/>
      <c r="E9" s="502"/>
      <c r="F9" s="502"/>
      <c r="G9" s="502"/>
      <c r="H9" s="502"/>
      <c r="I9" s="502"/>
      <c r="J9" s="502"/>
      <c r="K9" s="502"/>
      <c r="L9" s="502"/>
    </row>
    <row r="10" spans="1:16">
      <c r="A10" s="880" t="s">
        <v>2521</v>
      </c>
      <c r="B10" s="420"/>
      <c r="C10" s="409"/>
      <c r="D10" s="409"/>
      <c r="E10" s="509"/>
      <c r="F10" s="409"/>
      <c r="G10" s="409"/>
      <c r="H10" s="409"/>
      <c r="I10" s="506"/>
      <c r="J10" s="411"/>
      <c r="K10" s="506"/>
      <c r="L10" s="411"/>
      <c r="P10" s="1272"/>
    </row>
    <row r="11" spans="1:16">
      <c r="A11" s="880" t="s">
        <v>2522</v>
      </c>
      <c r="B11" s="420"/>
      <c r="C11" s="409"/>
      <c r="D11" s="409"/>
      <c r="E11" s="509"/>
      <c r="F11" s="409"/>
      <c r="G11" s="409"/>
      <c r="H11" s="409"/>
      <c r="I11" s="506"/>
      <c r="J11" s="411"/>
      <c r="K11" s="506"/>
      <c r="L11" s="411"/>
      <c r="P11" s="1272"/>
    </row>
    <row r="12" spans="1:16">
      <c r="A12" s="880" t="s">
        <v>2543</v>
      </c>
      <c r="B12" s="420"/>
      <c r="C12" s="409"/>
      <c r="D12" s="409"/>
      <c r="E12" s="509"/>
      <c r="F12" s="409"/>
      <c r="G12" s="409"/>
      <c r="H12" s="409"/>
      <c r="I12" s="506"/>
      <c r="J12" s="411"/>
      <c r="K12" s="506"/>
      <c r="L12" s="411"/>
      <c r="P12" s="1272"/>
    </row>
    <row r="13" spans="1:16">
      <c r="A13" s="880" t="s">
        <v>2525</v>
      </c>
      <c r="B13" s="420"/>
      <c r="C13" s="417"/>
      <c r="D13" s="417"/>
      <c r="E13" s="509"/>
      <c r="F13" s="409"/>
      <c r="G13" s="409"/>
      <c r="H13" s="409"/>
      <c r="I13" s="506"/>
      <c r="J13" s="411"/>
      <c r="K13" s="506"/>
      <c r="L13" s="411"/>
      <c r="P13" s="1272"/>
    </row>
    <row r="14" spans="1:16">
      <c r="A14" s="880" t="s">
        <v>2509</v>
      </c>
      <c r="B14" s="420"/>
      <c r="C14" s="417"/>
      <c r="D14" s="417"/>
      <c r="E14" s="509"/>
      <c r="F14" s="409"/>
      <c r="G14" s="409"/>
      <c r="H14" s="409"/>
      <c r="I14" s="506"/>
      <c r="J14" s="411"/>
      <c r="K14" s="506"/>
      <c r="L14" s="411"/>
      <c r="P14" s="1272"/>
    </row>
    <row r="15" spans="1:16">
      <c r="A15" s="1065" t="s">
        <v>2502</v>
      </c>
      <c r="B15" s="420"/>
      <c r="C15" s="409"/>
      <c r="D15" s="409"/>
      <c r="E15" s="509"/>
      <c r="F15" s="409"/>
      <c r="G15" s="409"/>
      <c r="H15" s="409"/>
      <c r="I15" s="506"/>
      <c r="J15" s="411"/>
      <c r="K15" s="506"/>
      <c r="L15" s="411"/>
      <c r="P15" s="1272"/>
    </row>
    <row r="16" spans="1:16">
      <c r="A16" s="880" t="s">
        <v>2544</v>
      </c>
      <c r="B16" s="420"/>
      <c r="C16" s="409"/>
      <c r="D16" s="409"/>
      <c r="E16" s="503"/>
      <c r="F16" s="409"/>
      <c r="G16" s="409"/>
      <c r="H16" s="409"/>
      <c r="I16" s="506"/>
      <c r="J16" s="411"/>
      <c r="K16" s="506"/>
      <c r="L16" s="411"/>
      <c r="P16" s="1272"/>
    </row>
    <row r="17" spans="1:16">
      <c r="A17" s="880" t="s">
        <v>2545</v>
      </c>
      <c r="B17" s="420"/>
      <c r="C17" s="409"/>
      <c r="D17" s="409"/>
      <c r="E17" s="503"/>
      <c r="F17" s="409"/>
      <c r="G17" s="409"/>
      <c r="H17" s="409"/>
      <c r="I17" s="506"/>
      <c r="J17" s="411"/>
      <c r="K17" s="506"/>
      <c r="L17" s="411"/>
      <c r="P17" s="1272"/>
    </row>
    <row r="18" spans="1:16">
      <c r="A18" s="880" t="s">
        <v>2361</v>
      </c>
      <c r="B18" s="420"/>
      <c r="C18" s="409"/>
      <c r="D18" s="409"/>
      <c r="E18" s="503"/>
      <c r="F18" s="409"/>
      <c r="G18" s="409"/>
      <c r="H18" s="409"/>
      <c r="I18" s="506"/>
      <c r="J18" s="411"/>
      <c r="K18" s="506"/>
      <c r="L18" s="411"/>
      <c r="P18" s="1272"/>
    </row>
    <row r="19" spans="1:16">
      <c r="A19" s="880" t="s">
        <v>2362</v>
      </c>
      <c r="B19" s="420"/>
      <c r="C19" s="409"/>
      <c r="D19" s="409"/>
      <c r="E19" s="509"/>
      <c r="F19" s="409"/>
      <c r="G19" s="409"/>
      <c r="H19" s="409"/>
      <c r="I19" s="506"/>
      <c r="J19" s="411"/>
      <c r="K19" s="506"/>
      <c r="L19" s="411"/>
      <c r="P19" s="1272"/>
    </row>
    <row r="20" spans="1:16" ht="12" customHeight="1">
      <c r="A20" s="880" t="s">
        <v>727</v>
      </c>
      <c r="B20" s="87"/>
      <c r="C20" s="76"/>
      <c r="D20" s="76"/>
      <c r="E20" s="96"/>
      <c r="F20" s="76"/>
      <c r="G20" s="76"/>
      <c r="H20" s="76"/>
      <c r="I20" s="100"/>
      <c r="J20" s="284"/>
      <c r="K20" s="100"/>
      <c r="L20" s="284"/>
    </row>
    <row r="21" spans="1:16" ht="12" customHeight="1">
      <c r="A21" s="880" t="s">
        <v>2530</v>
      </c>
      <c r="B21" s="87"/>
      <c r="C21" s="76"/>
      <c r="D21" s="76"/>
      <c r="E21" s="96"/>
      <c r="F21" s="76"/>
      <c r="G21" s="76"/>
      <c r="H21" s="76"/>
      <c r="I21" s="100"/>
      <c r="J21" s="284"/>
      <c r="K21" s="100"/>
      <c r="L21" s="284"/>
    </row>
    <row r="22" spans="1:16" ht="12" customHeight="1">
      <c r="A22" s="880" t="s">
        <v>2546</v>
      </c>
      <c r="B22" s="87"/>
      <c r="C22" s="76"/>
      <c r="D22" s="76"/>
      <c r="E22" s="96"/>
      <c r="F22" s="76"/>
      <c r="G22" s="76"/>
      <c r="H22" s="76"/>
      <c r="I22" s="100"/>
      <c r="J22" s="284"/>
      <c r="K22" s="100"/>
      <c r="L22" s="284"/>
    </row>
    <row r="23" spans="1:16" ht="12" customHeight="1">
      <c r="A23" s="880" t="s">
        <v>731</v>
      </c>
      <c r="B23" s="87"/>
      <c r="C23" s="76"/>
      <c r="D23" s="76"/>
      <c r="E23" s="96"/>
      <c r="F23" s="76"/>
      <c r="G23" s="76"/>
      <c r="H23" s="76"/>
      <c r="I23" s="100"/>
      <c r="J23" s="284"/>
      <c r="K23" s="100"/>
      <c r="L23" s="284"/>
    </row>
    <row r="24" spans="1:16" ht="12" customHeight="1">
      <c r="A24" s="880" t="s">
        <v>2547</v>
      </c>
      <c r="B24" s="87"/>
      <c r="C24" s="76"/>
      <c r="D24" s="76"/>
      <c r="E24" s="96"/>
      <c r="F24" s="76"/>
      <c r="G24" s="76"/>
      <c r="H24" s="76"/>
      <c r="I24" s="100"/>
      <c r="J24" s="284"/>
      <c r="K24" s="100"/>
      <c r="L24" s="284"/>
    </row>
    <row r="25" spans="1:16" ht="12" customHeight="1">
      <c r="A25" s="880" t="s">
        <v>2540</v>
      </c>
      <c r="B25" s="87"/>
      <c r="C25" s="76"/>
      <c r="D25" s="76"/>
      <c r="E25" s="96"/>
      <c r="F25" s="76"/>
      <c r="G25" s="76"/>
      <c r="H25" s="76"/>
      <c r="I25" s="100"/>
      <c r="J25" s="284"/>
      <c r="K25" s="100"/>
      <c r="L25" s="284"/>
    </row>
    <row r="26" spans="1:16" ht="12" customHeight="1">
      <c r="A26" s="880" t="s">
        <v>736</v>
      </c>
      <c r="B26" s="87"/>
      <c r="C26" s="76"/>
      <c r="D26" s="76"/>
      <c r="E26" s="96"/>
      <c r="F26" s="76"/>
      <c r="G26" s="76"/>
      <c r="H26" s="76"/>
      <c r="I26" s="100"/>
      <c r="J26" s="284"/>
      <c r="K26" s="100"/>
      <c r="L26" s="284"/>
      <c r="M26" s="319"/>
    </row>
    <row r="27" spans="1:16" ht="12" customHeight="1">
      <c r="A27" s="880" t="s">
        <v>2548</v>
      </c>
      <c r="B27" s="87"/>
      <c r="C27" s="76"/>
      <c r="D27" s="76"/>
      <c r="E27" s="96"/>
      <c r="F27" s="76"/>
      <c r="G27" s="76"/>
      <c r="H27" s="76"/>
      <c r="I27" s="100"/>
      <c r="J27" s="284"/>
      <c r="K27" s="100"/>
      <c r="L27" s="284"/>
    </row>
    <row r="28" spans="1:16" ht="12" customHeight="1">
      <c r="A28" s="880" t="s">
        <v>738</v>
      </c>
      <c r="B28" s="87"/>
      <c r="C28" s="76"/>
      <c r="D28" s="76"/>
      <c r="E28" s="96"/>
      <c r="F28" s="76"/>
      <c r="G28" s="76"/>
      <c r="H28" s="76"/>
      <c r="I28" s="100"/>
      <c r="J28" s="284"/>
      <c r="K28" s="100"/>
      <c r="L28" s="284"/>
    </row>
    <row r="29" spans="1:16" ht="12" customHeight="1">
      <c r="A29" s="880" t="s">
        <v>2539</v>
      </c>
      <c r="B29" s="87"/>
      <c r="C29" s="76"/>
      <c r="D29" s="76"/>
      <c r="E29" s="96"/>
      <c r="F29" s="76"/>
      <c r="G29" s="76"/>
      <c r="H29" s="76"/>
      <c r="I29" s="100"/>
      <c r="J29" s="284"/>
      <c r="K29" s="100"/>
      <c r="L29" s="284"/>
    </row>
    <row r="30" spans="1:16" ht="12" customHeight="1">
      <c r="A30" s="1002" t="s">
        <v>2549</v>
      </c>
      <c r="B30" s="491"/>
      <c r="C30" s="411"/>
      <c r="D30" s="411"/>
      <c r="E30" s="449"/>
      <c r="F30" s="435"/>
      <c r="G30" s="435"/>
      <c r="H30" s="411"/>
      <c r="I30" s="563"/>
      <c r="J30" s="411"/>
      <c r="K30" s="563"/>
      <c r="L30" s="411"/>
    </row>
    <row r="31" spans="1:16" ht="12" customHeight="1">
      <c r="A31" s="475"/>
      <c r="B31" s="431"/>
      <c r="C31" s="503"/>
      <c r="D31" s="503"/>
      <c r="E31" s="449"/>
      <c r="F31" s="449"/>
      <c r="G31" s="573"/>
      <c r="H31" s="503"/>
      <c r="I31" s="563"/>
      <c r="J31" s="503"/>
      <c r="K31" s="563"/>
      <c r="L31" s="503"/>
    </row>
    <row r="32" spans="1:16" ht="12" customHeight="1">
      <c r="A32" s="813" t="s">
        <v>1791</v>
      </c>
      <c r="B32" s="499"/>
      <c r="C32" s="503"/>
      <c r="D32" s="503"/>
      <c r="E32" s="449"/>
      <c r="F32" s="449"/>
      <c r="G32" s="573"/>
      <c r="H32" s="503"/>
      <c r="I32" s="563"/>
      <c r="J32" s="503"/>
      <c r="K32" s="563"/>
      <c r="L32" s="503"/>
    </row>
    <row r="33" spans="1:12">
      <c r="A33" s="880" t="s">
        <v>2521</v>
      </c>
      <c r="B33" s="411"/>
      <c r="C33" s="409"/>
      <c r="D33" s="409"/>
      <c r="E33" s="509"/>
      <c r="F33" s="409"/>
      <c r="G33" s="409"/>
      <c r="H33" s="409"/>
      <c r="I33" s="506"/>
      <c r="J33" s="411"/>
      <c r="K33" s="506"/>
      <c r="L33" s="411"/>
    </row>
    <row r="34" spans="1:12">
      <c r="A34" s="880" t="s">
        <v>2522</v>
      </c>
      <c r="B34" s="411"/>
      <c r="C34" s="409"/>
      <c r="D34" s="409"/>
      <c r="E34" s="509"/>
      <c r="F34" s="409"/>
      <c r="G34" s="409"/>
      <c r="H34" s="409"/>
      <c r="I34" s="506"/>
      <c r="J34" s="411"/>
      <c r="K34" s="506"/>
      <c r="L34" s="411"/>
    </row>
    <row r="35" spans="1:12">
      <c r="A35" s="880" t="s">
        <v>2543</v>
      </c>
      <c r="B35" s="411"/>
      <c r="C35" s="409"/>
      <c r="D35" s="409"/>
      <c r="E35" s="509"/>
      <c r="F35" s="409"/>
      <c r="G35" s="409"/>
      <c r="H35" s="409"/>
      <c r="I35" s="506"/>
      <c r="J35" s="411"/>
      <c r="K35" s="506"/>
      <c r="L35" s="411"/>
    </row>
    <row r="36" spans="1:12">
      <c r="A36" s="880" t="s">
        <v>2525</v>
      </c>
      <c r="B36" s="411"/>
      <c r="C36" s="417"/>
      <c r="D36" s="417"/>
      <c r="E36" s="509"/>
      <c r="F36" s="409"/>
      <c r="G36" s="409"/>
      <c r="H36" s="409"/>
      <c r="I36" s="506"/>
      <c r="J36" s="411"/>
      <c r="K36" s="506"/>
      <c r="L36" s="411"/>
    </row>
    <row r="37" spans="1:12">
      <c r="A37" s="880" t="s">
        <v>2509</v>
      </c>
      <c r="B37" s="411"/>
      <c r="C37" s="417"/>
      <c r="D37" s="417"/>
      <c r="E37" s="509"/>
      <c r="F37" s="409"/>
      <c r="G37" s="409"/>
      <c r="H37" s="409"/>
      <c r="I37" s="506"/>
      <c r="J37" s="411"/>
      <c r="K37" s="506"/>
      <c r="L37" s="411"/>
    </row>
    <row r="38" spans="1:12">
      <c r="A38" s="1065" t="s">
        <v>2502</v>
      </c>
      <c r="B38" s="411"/>
      <c r="C38" s="409"/>
      <c r="D38" s="409"/>
      <c r="E38" s="509"/>
      <c r="F38" s="409"/>
      <c r="G38" s="409"/>
      <c r="H38" s="409"/>
      <c r="I38" s="506"/>
      <c r="J38" s="411"/>
      <c r="K38" s="506"/>
      <c r="L38" s="411"/>
    </row>
    <row r="39" spans="1:12">
      <c r="A39" s="880" t="s">
        <v>2544</v>
      </c>
      <c r="B39" s="411"/>
      <c r="C39" s="409"/>
      <c r="D39" s="409"/>
      <c r="E39" s="503"/>
      <c r="F39" s="409"/>
      <c r="G39" s="409"/>
      <c r="H39" s="409"/>
      <c r="I39" s="506"/>
      <c r="J39" s="411"/>
      <c r="K39" s="506"/>
      <c r="L39" s="411"/>
    </row>
    <row r="40" spans="1:12">
      <c r="A40" s="880" t="s">
        <v>2545</v>
      </c>
      <c r="B40" s="411"/>
      <c r="C40" s="409"/>
      <c r="D40" s="409"/>
      <c r="E40" s="503"/>
      <c r="F40" s="409"/>
      <c r="G40" s="409"/>
      <c r="H40" s="409"/>
      <c r="I40" s="506"/>
      <c r="J40" s="411"/>
      <c r="K40" s="506"/>
      <c r="L40" s="411"/>
    </row>
    <row r="41" spans="1:12">
      <c r="A41" s="880" t="s">
        <v>2361</v>
      </c>
      <c r="B41" s="411"/>
      <c r="C41" s="409"/>
      <c r="D41" s="409"/>
      <c r="E41" s="503"/>
      <c r="F41" s="409"/>
      <c r="G41" s="409"/>
      <c r="H41" s="409"/>
      <c r="I41" s="506"/>
      <c r="J41" s="411"/>
      <c r="K41" s="506"/>
      <c r="L41" s="411"/>
    </row>
    <row r="42" spans="1:12">
      <c r="A42" s="880" t="s">
        <v>2362</v>
      </c>
      <c r="B42" s="411"/>
      <c r="C42" s="409"/>
      <c r="D42" s="409"/>
      <c r="E42" s="509"/>
      <c r="F42" s="409"/>
      <c r="G42" s="409"/>
      <c r="H42" s="409"/>
      <c r="I42" s="506"/>
      <c r="J42" s="411"/>
      <c r="K42" s="506"/>
      <c r="L42" s="411"/>
    </row>
    <row r="43" spans="1:12">
      <c r="A43" s="880" t="s">
        <v>727</v>
      </c>
      <c r="B43" s="411"/>
      <c r="C43" s="409"/>
      <c r="D43" s="409"/>
      <c r="E43" s="503"/>
      <c r="F43" s="409"/>
      <c r="G43" s="409"/>
      <c r="H43" s="409"/>
      <c r="I43" s="506"/>
      <c r="J43" s="411"/>
      <c r="K43" s="506"/>
      <c r="L43" s="411"/>
    </row>
    <row r="44" spans="1:12">
      <c r="A44" s="880" t="s">
        <v>2530</v>
      </c>
      <c r="B44" s="411"/>
      <c r="C44" s="409"/>
      <c r="D44" s="409"/>
      <c r="E44" s="503"/>
      <c r="F44" s="409"/>
      <c r="G44" s="409"/>
      <c r="H44" s="409"/>
      <c r="I44" s="506"/>
      <c r="J44" s="411"/>
      <c r="K44" s="506"/>
      <c r="L44" s="411"/>
    </row>
    <row r="45" spans="1:12">
      <c r="A45" s="880" t="s">
        <v>2546</v>
      </c>
      <c r="B45" s="411"/>
      <c r="C45" s="409"/>
      <c r="D45" s="409"/>
      <c r="E45" s="503"/>
      <c r="F45" s="409"/>
      <c r="G45" s="409"/>
      <c r="H45" s="409"/>
      <c r="I45" s="506"/>
      <c r="J45" s="411"/>
      <c r="K45" s="506"/>
      <c r="L45" s="411"/>
    </row>
    <row r="46" spans="1:12">
      <c r="A46" s="880" t="s">
        <v>731</v>
      </c>
      <c r="B46" s="411"/>
      <c r="C46" s="409"/>
      <c r="D46" s="409"/>
      <c r="E46" s="503"/>
      <c r="F46" s="409"/>
      <c r="G46" s="409"/>
      <c r="H46" s="409"/>
      <c r="I46" s="506"/>
      <c r="J46" s="411"/>
      <c r="K46" s="506"/>
      <c r="L46" s="411"/>
    </row>
    <row r="47" spans="1:12">
      <c r="A47" s="880" t="s">
        <v>2547</v>
      </c>
      <c r="B47" s="411"/>
      <c r="C47" s="409"/>
      <c r="D47" s="409"/>
      <c r="E47" s="503"/>
      <c r="F47" s="409"/>
      <c r="G47" s="409"/>
      <c r="H47" s="409"/>
      <c r="I47" s="506"/>
      <c r="J47" s="411"/>
      <c r="K47" s="506"/>
      <c r="L47" s="411"/>
    </row>
    <row r="48" spans="1:12">
      <c r="A48" s="880" t="s">
        <v>2540</v>
      </c>
      <c r="B48" s="411"/>
      <c r="C48" s="409"/>
      <c r="D48" s="409"/>
      <c r="E48" s="503"/>
      <c r="F48" s="409"/>
      <c r="G48" s="409"/>
      <c r="H48" s="409"/>
      <c r="I48" s="506"/>
      <c r="J48" s="411"/>
      <c r="K48" s="506"/>
      <c r="L48" s="411"/>
    </row>
    <row r="49" spans="1:12">
      <c r="A49" s="880" t="s">
        <v>736</v>
      </c>
      <c r="B49" s="411"/>
      <c r="C49" s="409"/>
      <c r="D49" s="409"/>
      <c r="E49" s="503"/>
      <c r="F49" s="409"/>
      <c r="G49" s="409"/>
      <c r="H49" s="409"/>
      <c r="I49" s="506"/>
      <c r="J49" s="411"/>
      <c r="K49" s="506"/>
      <c r="L49" s="411"/>
    </row>
    <row r="50" spans="1:12">
      <c r="A50" s="880" t="s">
        <v>2548</v>
      </c>
      <c r="B50" s="411"/>
      <c r="C50" s="409"/>
      <c r="D50" s="409"/>
      <c r="E50" s="503"/>
      <c r="F50" s="409"/>
      <c r="G50" s="409"/>
      <c r="H50" s="409"/>
      <c r="I50" s="506"/>
      <c r="J50" s="411"/>
      <c r="K50" s="506"/>
      <c r="L50" s="411"/>
    </row>
    <row r="51" spans="1:12">
      <c r="A51" s="880" t="s">
        <v>738</v>
      </c>
      <c r="B51" s="411"/>
      <c r="C51" s="409"/>
      <c r="D51" s="409"/>
      <c r="E51" s="503"/>
      <c r="F51" s="409"/>
      <c r="G51" s="409"/>
      <c r="H51" s="409"/>
      <c r="I51" s="506"/>
      <c r="J51" s="411"/>
      <c r="K51" s="506"/>
      <c r="L51" s="411"/>
    </row>
    <row r="52" spans="1:12">
      <c r="A52" s="880" t="s">
        <v>2539</v>
      </c>
      <c r="B52" s="411"/>
      <c r="C52" s="409"/>
      <c r="D52" s="409"/>
      <c r="E52" s="503"/>
      <c r="F52" s="409"/>
      <c r="G52" s="409"/>
      <c r="H52" s="409"/>
      <c r="I52" s="506"/>
      <c r="J52" s="411"/>
      <c r="K52" s="506"/>
      <c r="L52" s="411"/>
    </row>
    <row r="53" spans="1:12">
      <c r="A53" s="1002" t="s">
        <v>2372</v>
      </c>
      <c r="B53" s="411"/>
      <c r="C53" s="411"/>
      <c r="D53" s="411"/>
      <c r="E53" s="449"/>
      <c r="F53" s="435"/>
      <c r="G53" s="435"/>
      <c r="H53" s="411"/>
      <c r="I53" s="563"/>
      <c r="J53" s="411"/>
      <c r="K53" s="563"/>
      <c r="L53" s="411"/>
    </row>
    <row r="54" spans="1:12">
      <c r="A54" s="475"/>
      <c r="B54" s="431"/>
      <c r="C54" s="572"/>
      <c r="D54" s="572"/>
      <c r="E54" s="449"/>
      <c r="F54" s="449"/>
      <c r="G54" s="573"/>
      <c r="H54" s="572"/>
      <c r="I54" s="563"/>
      <c r="J54" s="572"/>
      <c r="K54" s="563"/>
      <c r="L54" s="572"/>
    </row>
    <row r="55" spans="1:12">
      <c r="A55" s="813" t="s">
        <v>1794</v>
      </c>
      <c r="B55" s="499"/>
      <c r="C55" s="572"/>
      <c r="D55" s="572"/>
      <c r="E55" s="449"/>
      <c r="F55" s="449"/>
      <c r="G55" s="573"/>
      <c r="H55" s="572"/>
      <c r="I55" s="563"/>
      <c r="J55" s="572"/>
      <c r="K55" s="563"/>
      <c r="L55" s="572"/>
    </row>
    <row r="56" spans="1:12">
      <c r="A56" s="880" t="s">
        <v>2521</v>
      </c>
      <c r="B56" s="411"/>
      <c r="C56" s="409"/>
      <c r="D56" s="409"/>
      <c r="E56" s="509"/>
      <c r="F56" s="409"/>
      <c r="G56" s="409"/>
      <c r="H56" s="409"/>
      <c r="I56" s="506"/>
      <c r="J56" s="411"/>
      <c r="K56" s="506"/>
      <c r="L56" s="411"/>
    </row>
    <row r="57" spans="1:12">
      <c r="A57" s="880" t="s">
        <v>2522</v>
      </c>
      <c r="B57" s="411"/>
      <c r="C57" s="409"/>
      <c r="D57" s="409"/>
      <c r="E57" s="509"/>
      <c r="F57" s="409"/>
      <c r="G57" s="409"/>
      <c r="H57" s="409"/>
      <c r="I57" s="506"/>
      <c r="J57" s="411"/>
      <c r="K57" s="506"/>
      <c r="L57" s="411"/>
    </row>
    <row r="58" spans="1:12">
      <c r="A58" s="880" t="s">
        <v>2543</v>
      </c>
      <c r="B58" s="411"/>
      <c r="C58" s="409"/>
      <c r="D58" s="409"/>
      <c r="E58" s="509"/>
      <c r="F58" s="409"/>
      <c r="G58" s="409"/>
      <c r="H58" s="409"/>
      <c r="I58" s="506"/>
      <c r="J58" s="411"/>
      <c r="K58" s="506"/>
      <c r="L58" s="411"/>
    </row>
    <row r="59" spans="1:12">
      <c r="A59" s="880" t="s">
        <v>2525</v>
      </c>
      <c r="B59" s="411"/>
      <c r="C59" s="409"/>
      <c r="D59" s="409"/>
      <c r="E59" s="509"/>
      <c r="F59" s="409"/>
      <c r="G59" s="409"/>
      <c r="H59" s="409"/>
      <c r="I59" s="506"/>
      <c r="J59" s="411"/>
      <c r="K59" s="506"/>
      <c r="L59" s="411"/>
    </row>
    <row r="60" spans="1:12">
      <c r="A60" s="880" t="s">
        <v>2509</v>
      </c>
      <c r="B60" s="411"/>
      <c r="C60" s="417"/>
      <c r="D60" s="417"/>
      <c r="E60" s="509"/>
      <c r="F60" s="409"/>
      <c r="G60" s="409"/>
      <c r="H60" s="409"/>
      <c r="I60" s="506"/>
      <c r="J60" s="411"/>
      <c r="K60" s="506"/>
      <c r="L60" s="411"/>
    </row>
    <row r="61" spans="1:12">
      <c r="A61" s="1065" t="s">
        <v>2502</v>
      </c>
      <c r="B61" s="411"/>
      <c r="C61" s="409"/>
      <c r="D61" s="409"/>
      <c r="E61" s="509"/>
      <c r="F61" s="409"/>
      <c r="G61" s="409"/>
      <c r="H61" s="409"/>
      <c r="I61" s="506"/>
      <c r="J61" s="411"/>
      <c r="K61" s="506"/>
      <c r="L61" s="411"/>
    </row>
    <row r="62" spans="1:12">
      <c r="A62" s="880" t="s">
        <v>2544</v>
      </c>
      <c r="B62" s="411"/>
      <c r="C62" s="409"/>
      <c r="D62" s="409"/>
      <c r="E62" s="503"/>
      <c r="F62" s="409"/>
      <c r="G62" s="409"/>
      <c r="H62" s="409"/>
      <c r="I62" s="506"/>
      <c r="J62" s="411"/>
      <c r="K62" s="506"/>
      <c r="L62" s="411"/>
    </row>
    <row r="63" spans="1:12">
      <c r="A63" s="880" t="s">
        <v>2545</v>
      </c>
      <c r="B63" s="411"/>
      <c r="C63" s="409"/>
      <c r="D63" s="409"/>
      <c r="E63" s="503"/>
      <c r="F63" s="409"/>
      <c r="G63" s="409"/>
      <c r="H63" s="409"/>
      <c r="I63" s="506"/>
      <c r="J63" s="411"/>
      <c r="K63" s="506"/>
      <c r="L63" s="411"/>
    </row>
    <row r="64" spans="1:12">
      <c r="A64" s="880" t="s">
        <v>2361</v>
      </c>
      <c r="B64" s="411"/>
      <c r="C64" s="409"/>
      <c r="D64" s="409"/>
      <c r="E64" s="503"/>
      <c r="F64" s="409"/>
      <c r="G64" s="409"/>
      <c r="H64" s="409"/>
      <c r="I64" s="506"/>
      <c r="J64" s="411"/>
      <c r="K64" s="506"/>
      <c r="L64" s="411"/>
    </row>
    <row r="65" spans="1:12">
      <c r="A65" s="880" t="s">
        <v>2362</v>
      </c>
      <c r="B65" s="411"/>
      <c r="C65" s="409"/>
      <c r="D65" s="409"/>
      <c r="E65" s="509"/>
      <c r="F65" s="409"/>
      <c r="G65" s="409"/>
      <c r="H65" s="409"/>
      <c r="I65" s="506"/>
      <c r="J65" s="411"/>
      <c r="K65" s="506"/>
      <c r="L65" s="411"/>
    </row>
    <row r="66" spans="1:12">
      <c r="A66" s="1002" t="s">
        <v>2372</v>
      </c>
      <c r="B66" s="411"/>
      <c r="C66" s="411"/>
      <c r="D66" s="411"/>
      <c r="E66" s="449"/>
      <c r="F66" s="435"/>
      <c r="G66" s="435"/>
      <c r="H66" s="411"/>
      <c r="I66" s="563"/>
      <c r="J66" s="411"/>
      <c r="K66" s="563"/>
      <c r="L66" s="411"/>
    </row>
    <row r="67" spans="1:12">
      <c r="A67" s="475"/>
      <c r="B67" s="431"/>
      <c r="C67" s="319"/>
      <c r="D67" s="319"/>
      <c r="E67" s="319"/>
      <c r="F67" s="319"/>
      <c r="G67" s="319"/>
      <c r="H67" s="317"/>
      <c r="I67" s="319"/>
      <c r="J67" s="318"/>
      <c r="K67" s="319"/>
      <c r="L67" s="319"/>
    </row>
    <row r="68" spans="1:12">
      <c r="A68" s="1011" t="s">
        <v>772</v>
      </c>
      <c r="B68" s="431"/>
      <c r="C68" s="411"/>
      <c r="D68" s="411"/>
      <c r="E68" s="319"/>
      <c r="F68" s="319"/>
      <c r="G68" s="319"/>
      <c r="H68" s="317"/>
      <c r="I68" s="319"/>
      <c r="J68" s="318"/>
      <c r="K68" s="319"/>
      <c r="L68" s="411"/>
    </row>
    <row r="69" spans="1:12">
      <c r="A69" s="475"/>
      <c r="B69" s="431"/>
      <c r="C69" s="319"/>
      <c r="D69" s="319"/>
      <c r="E69" s="319"/>
      <c r="F69" s="319"/>
      <c r="G69" s="319"/>
      <c r="H69" s="317"/>
      <c r="I69" s="319"/>
      <c r="J69" s="318"/>
      <c r="K69" s="319"/>
      <c r="L69" s="319"/>
    </row>
    <row r="70" spans="1:12">
      <c r="A70" s="475"/>
      <c r="B70" s="431"/>
      <c r="C70" s="319"/>
      <c r="D70" s="319"/>
      <c r="E70" s="319"/>
      <c r="F70" s="319"/>
      <c r="G70" s="319"/>
      <c r="H70" s="317"/>
      <c r="I70" s="319"/>
      <c r="J70" s="318"/>
      <c r="K70" s="319"/>
      <c r="L70" s="319"/>
    </row>
    <row r="71" spans="1:12">
      <c r="A71" s="461" t="s">
        <v>2365</v>
      </c>
      <c r="B71" s="476"/>
      <c r="C71" s="319"/>
      <c r="D71" s="319"/>
      <c r="E71" s="319"/>
      <c r="F71" s="319"/>
      <c r="G71" s="319"/>
      <c r="H71" s="319"/>
      <c r="I71" s="319"/>
      <c r="J71" s="319"/>
      <c r="K71" s="319"/>
      <c r="L71" s="319"/>
    </row>
    <row r="72" spans="1:12">
      <c r="A72" s="477"/>
    </row>
  </sheetData>
  <sheetProtection formatColumns="0" formatRows="0"/>
  <customSheetViews>
    <customSheetView guid="{322AC775-AF01-45AA-8A10-37DBB67FD782}" scale="99" showPageBreaks="1" printArea="1" view="pageBreakPreview">
      <selection activeCell="A43" sqref="A43:XFD43"/>
      <pageMargins left="0" right="0" top="0" bottom="0" header="0" footer="0"/>
      <pageSetup scale="69" orientation="portrait"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2500-000000000000}"/>
    <hyperlink ref="A2:C2" location="'Schedule Listing '!A1" display="Return to Schedule Listing" xr:uid="{00000000-0004-0000-2500-000001000000}"/>
  </hyperlinks>
  <pageMargins left="0.47244094488188981" right="0.35433070866141736" top="0.74803149606299213" bottom="0.51181102362204722" header="0.31496062992125984" footer="0.31496062992125984"/>
  <pageSetup scale="69"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93"/>
  <sheetViews>
    <sheetView showGridLines="0" topLeftCell="A47" zoomScale="130" zoomScaleNormal="130" workbookViewId="0">
      <selection activeCell="A62" sqref="A62"/>
    </sheetView>
  </sheetViews>
  <sheetFormatPr defaultColWidth="9.1015625" defaultRowHeight="12.3"/>
  <cols>
    <col min="1" max="1" width="49.41796875" style="1" customWidth="1"/>
    <col min="2" max="2" width="24" style="1" customWidth="1"/>
    <col min="3" max="3" width="9.1015625" style="1"/>
    <col min="4" max="4" width="5" style="1" customWidth="1"/>
    <col min="5" max="5" width="12.5234375" style="1" bestFit="1" customWidth="1"/>
    <col min="6" max="6" width="14.1015625" style="1" customWidth="1"/>
    <col min="7" max="7" width="10.89453125" style="7" customWidth="1"/>
    <col min="8" max="31" width="9.1015625" style="7"/>
    <col min="32" max="16384" width="9.1015625" style="1"/>
  </cols>
  <sheetData>
    <row r="1" spans="1:31" ht="15">
      <c r="A1" s="729" t="s">
        <v>187</v>
      </c>
      <c r="B1" s="319"/>
      <c r="C1" s="319"/>
      <c r="D1" s="319"/>
      <c r="E1" s="21"/>
    </row>
    <row r="2" spans="1:31" ht="12.9" customHeight="1">
      <c r="A2" s="644" t="s">
        <v>137</v>
      </c>
      <c r="B2" s="319"/>
      <c r="C2" s="319"/>
      <c r="D2" s="319"/>
    </row>
    <row r="3" spans="1:31" s="477" customFormat="1">
      <c r="A3" s="754" t="s">
        <v>138</v>
      </c>
      <c r="B3" s="453"/>
      <c r="C3" s="453"/>
      <c r="D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row>
    <row r="4" spans="1:31" s="477" customFormat="1" ht="12.6" customHeight="1">
      <c r="A4" s="755"/>
      <c r="B4" s="453"/>
      <c r="C4" s="453"/>
      <c r="D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row>
    <row r="5" spans="1:31" s="477" customFormat="1">
      <c r="A5" s="756" t="s">
        <v>139</v>
      </c>
      <c r="B5" s="453"/>
      <c r="C5" s="453"/>
      <c r="D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row>
    <row r="6" spans="1:31" s="477" customFormat="1" ht="12.6" customHeight="1">
      <c r="A6" s="453" t="s">
        <v>188</v>
      </c>
      <c r="B6" s="478" t="s">
        <v>189</v>
      </c>
      <c r="C6" s="757">
        <v>16000</v>
      </c>
      <c r="E6" s="453"/>
      <c r="F6" s="453"/>
      <c r="G6" s="453"/>
      <c r="H6" s="453"/>
      <c r="I6" s="453"/>
      <c r="J6" s="453"/>
      <c r="K6" s="453"/>
      <c r="L6" s="453"/>
      <c r="M6" s="453"/>
      <c r="N6" s="453"/>
      <c r="O6" s="453"/>
      <c r="P6" s="453"/>
      <c r="Q6" s="453"/>
      <c r="R6" s="453"/>
      <c r="S6" s="453"/>
      <c r="T6" s="453"/>
      <c r="U6" s="453"/>
      <c r="V6" s="453"/>
      <c r="W6" s="453"/>
      <c r="X6" s="453"/>
      <c r="Y6" s="453"/>
      <c r="Z6" s="453"/>
      <c r="AA6" s="453"/>
      <c r="AB6" s="453"/>
      <c r="AC6" s="453"/>
    </row>
    <row r="7" spans="1:31" s="477" customFormat="1" ht="12.6" customHeight="1">
      <c r="A7" s="453" t="s">
        <v>190</v>
      </c>
      <c r="B7" s="478" t="s">
        <v>191</v>
      </c>
      <c r="C7" s="757">
        <v>16001</v>
      </c>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row>
    <row r="8" spans="1:31" s="477" customFormat="1" ht="12.6" customHeight="1">
      <c r="A8" s="453" t="s">
        <v>192</v>
      </c>
      <c r="B8" s="478" t="s">
        <v>193</v>
      </c>
      <c r="C8" s="757">
        <v>16002</v>
      </c>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row>
    <row r="9" spans="1:31" s="477" customFormat="1" ht="12.6" customHeight="1">
      <c r="A9" s="758"/>
      <c r="B9" s="478"/>
      <c r="C9" s="759"/>
      <c r="D9" s="478"/>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row>
    <row r="10" spans="1:31" s="477" customFormat="1" ht="12.6" customHeight="1">
      <c r="A10" s="756" t="s">
        <v>194</v>
      </c>
      <c r="B10" s="478"/>
      <c r="C10" s="759"/>
      <c r="D10" s="478"/>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row>
    <row r="11" spans="1:31" s="477" customFormat="1" ht="12.6" customHeight="1">
      <c r="A11" s="460" t="s">
        <v>148</v>
      </c>
      <c r="B11" s="478" t="s">
        <v>195</v>
      </c>
      <c r="C11" s="757">
        <v>16003</v>
      </c>
      <c r="D11" s="461" t="s">
        <v>116</v>
      </c>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row>
    <row r="12" spans="1:31" s="477" customFormat="1" ht="12.6" customHeight="1">
      <c r="A12" s="460" t="s">
        <v>150</v>
      </c>
      <c r="B12" s="478" t="s">
        <v>196</v>
      </c>
      <c r="C12" s="757">
        <v>16004</v>
      </c>
      <c r="D12" s="453" t="s">
        <v>118</v>
      </c>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row>
    <row r="13" spans="1:31" s="477" customFormat="1" ht="12.6" customHeight="1">
      <c r="A13" s="460" t="s">
        <v>152</v>
      </c>
      <c r="B13" s="478" t="s">
        <v>197</v>
      </c>
      <c r="C13" s="757">
        <v>16005</v>
      </c>
      <c r="D13" s="453" t="s">
        <v>154</v>
      </c>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row>
    <row r="14" spans="1:31" s="477" customFormat="1" ht="12" customHeight="1">
      <c r="A14" s="460"/>
      <c r="B14" s="453"/>
      <c r="C14" s="760"/>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row>
    <row r="15" spans="1:31" s="477" customFormat="1" ht="12" customHeight="1">
      <c r="A15" s="756" t="s">
        <v>198</v>
      </c>
      <c r="B15" s="453"/>
      <c r="C15" s="761"/>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row>
    <row r="16" spans="1:31" s="477" customFormat="1" ht="12.75" customHeight="1">
      <c r="A16" s="762" t="s">
        <v>199</v>
      </c>
      <c r="B16" s="753"/>
      <c r="C16" s="757">
        <v>16006</v>
      </c>
      <c r="D16" s="453" t="s">
        <v>157</v>
      </c>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row>
    <row r="17" spans="1:31" s="477" customFormat="1">
      <c r="A17" s="460"/>
      <c r="B17" s="453"/>
      <c r="C17" s="763"/>
      <c r="D17" s="453"/>
      <c r="E17" s="453"/>
      <c r="F17" s="453"/>
      <c r="G17" s="453"/>
      <c r="H17" s="453" t="s">
        <v>200</v>
      </c>
      <c r="I17" s="453"/>
      <c r="J17" s="453"/>
      <c r="K17" s="453"/>
      <c r="L17" s="453"/>
      <c r="M17" s="453"/>
      <c r="N17" s="453"/>
      <c r="O17" s="453"/>
      <c r="P17" s="453"/>
      <c r="Q17" s="453"/>
      <c r="R17" s="453"/>
      <c r="S17" s="453"/>
      <c r="T17" s="453"/>
      <c r="U17" s="453"/>
      <c r="V17" s="453"/>
      <c r="W17" s="453"/>
      <c r="X17" s="453"/>
      <c r="Y17" s="453"/>
      <c r="Z17" s="453"/>
      <c r="AA17" s="453"/>
      <c r="AB17" s="453"/>
      <c r="AC17" s="453"/>
      <c r="AD17" s="453"/>
      <c r="AE17" s="453"/>
    </row>
    <row r="18" spans="1:31" s="477" customFormat="1" ht="15" customHeight="1">
      <c r="A18" s="764" t="s">
        <v>201</v>
      </c>
      <c r="B18" s="478" t="s">
        <v>202</v>
      </c>
      <c r="C18" s="757">
        <v>16007</v>
      </c>
      <c r="D18" s="453" t="s">
        <v>159</v>
      </c>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3"/>
      <c r="AD18" s="453"/>
      <c r="AE18" s="453"/>
    </row>
    <row r="19" spans="1:31" s="477" customFormat="1" ht="12.6" customHeight="1">
      <c r="A19" s="460" t="s">
        <v>203</v>
      </c>
      <c r="B19" s="478" t="s">
        <v>204</v>
      </c>
      <c r="C19" s="757">
        <v>16008</v>
      </c>
      <c r="D19" s="453" t="s">
        <v>162</v>
      </c>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row>
    <row r="20" spans="1:31" s="477" customFormat="1" ht="12.6" customHeight="1">
      <c r="A20" s="460" t="s">
        <v>205</v>
      </c>
      <c r="B20" s="478" t="s">
        <v>206</v>
      </c>
      <c r="C20" s="757">
        <v>16009</v>
      </c>
      <c r="D20" s="453" t="s">
        <v>207</v>
      </c>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3"/>
      <c r="AD20" s="453"/>
      <c r="AE20" s="453"/>
    </row>
    <row r="21" spans="1:31" s="477" customFormat="1" ht="6" customHeight="1">
      <c r="A21" s="461"/>
      <c r="B21" s="478"/>
      <c r="C21" s="759"/>
      <c r="D21" s="478"/>
      <c r="E21" s="453"/>
      <c r="F21" s="453"/>
      <c r="G21" s="453"/>
      <c r="H21" s="453"/>
      <c r="I21" s="453"/>
      <c r="J21" s="453"/>
      <c r="K21" s="453"/>
      <c r="L21" s="453"/>
      <c r="M21" s="453"/>
      <c r="N21" s="453"/>
      <c r="O21" s="453"/>
      <c r="P21" s="453"/>
      <c r="Q21" s="453"/>
      <c r="R21" s="453"/>
      <c r="S21" s="453"/>
      <c r="T21" s="453"/>
      <c r="U21" s="453"/>
      <c r="V21" s="453"/>
      <c r="W21" s="453"/>
      <c r="X21" s="453"/>
      <c r="Y21" s="453"/>
      <c r="Z21" s="453"/>
      <c r="AA21" s="453"/>
      <c r="AB21" s="453"/>
      <c r="AC21" s="453"/>
      <c r="AD21" s="453"/>
      <c r="AE21" s="453"/>
    </row>
    <row r="22" spans="1:31" s="477" customFormat="1" ht="12.6" customHeight="1">
      <c r="A22" s="461" t="s">
        <v>208</v>
      </c>
      <c r="B22" s="478" t="s">
        <v>209</v>
      </c>
      <c r="C22" s="765">
        <v>16010</v>
      </c>
      <c r="D22" s="461" t="s">
        <v>210</v>
      </c>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row>
    <row r="23" spans="1:31" s="477" customFormat="1" ht="11.25" customHeight="1">
      <c r="A23" s="461" t="s">
        <v>211</v>
      </c>
      <c r="B23" s="478" t="s">
        <v>212</v>
      </c>
      <c r="C23" s="765">
        <v>16011</v>
      </c>
      <c r="D23" s="461" t="s">
        <v>213</v>
      </c>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453"/>
      <c r="AE23" s="453"/>
    </row>
    <row r="24" spans="1:31" s="477" customFormat="1" ht="12.6" customHeight="1">
      <c r="A24" s="461" t="s">
        <v>214</v>
      </c>
      <c r="B24" s="478" t="s">
        <v>215</v>
      </c>
      <c r="C24" s="765">
        <v>16012</v>
      </c>
      <c r="D24" s="461" t="s">
        <v>216</v>
      </c>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row>
    <row r="25" spans="1:31" s="477" customFormat="1" ht="12.6" customHeight="1">
      <c r="A25" s="461"/>
      <c r="B25" s="478"/>
      <c r="C25" s="766"/>
      <c r="D25" s="461"/>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row>
    <row r="26" spans="1:31" s="477" customFormat="1" ht="12.6" customHeight="1">
      <c r="A26" s="461" t="s">
        <v>217</v>
      </c>
      <c r="B26" s="478" t="s">
        <v>218</v>
      </c>
      <c r="C26" s="765">
        <v>16013</v>
      </c>
      <c r="D26" s="461" t="s">
        <v>219</v>
      </c>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53"/>
    </row>
    <row r="27" spans="1:31" s="477" customFormat="1" ht="12.6" customHeight="1">
      <c r="A27" s="461"/>
      <c r="B27" s="478"/>
      <c r="C27" s="759"/>
      <c r="D27" s="461"/>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453"/>
      <c r="AE27" s="453"/>
    </row>
    <row r="28" spans="1:31" s="477" customFormat="1" ht="12.6" customHeight="1">
      <c r="A28" s="756" t="s">
        <v>220</v>
      </c>
      <c r="B28" s="478"/>
      <c r="C28" s="759"/>
      <c r="D28" s="478"/>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453"/>
      <c r="AE28" s="453"/>
    </row>
    <row r="29" spans="1:31" s="477" customFormat="1" ht="12.6" customHeight="1">
      <c r="A29" s="461" t="s">
        <v>221</v>
      </c>
      <c r="B29" s="478"/>
      <c r="C29" s="757">
        <v>16014</v>
      </c>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row>
    <row r="30" spans="1:31" s="477" customFormat="1" ht="12.6" customHeight="1">
      <c r="A30" s="461" t="s">
        <v>222</v>
      </c>
      <c r="B30" s="478"/>
      <c r="C30" s="757">
        <v>16015</v>
      </c>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row>
    <row r="31" spans="1:31" s="477" customFormat="1" ht="12.6" customHeight="1">
      <c r="A31" s="461" t="s">
        <v>223</v>
      </c>
      <c r="B31" s="478"/>
      <c r="C31" s="757">
        <v>16016</v>
      </c>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row>
    <row r="32" spans="1:31" s="477" customFormat="1" ht="12.6" customHeight="1">
      <c r="A32" s="461" t="s">
        <v>179</v>
      </c>
      <c r="B32" s="478" t="s">
        <v>224</v>
      </c>
      <c r="C32" s="757">
        <v>16017</v>
      </c>
      <c r="D32" s="453"/>
      <c r="E32" s="453"/>
      <c r="F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row>
    <row r="33" spans="1:31" s="477" customFormat="1" ht="12.6" customHeight="1">
      <c r="A33" s="461"/>
      <c r="B33" s="478"/>
      <c r="C33" s="759"/>
      <c r="D33" s="478"/>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row>
    <row r="34" spans="1:31" s="477" customFormat="1" ht="12.6" customHeight="1">
      <c r="A34" s="756" t="s">
        <v>225</v>
      </c>
      <c r="B34" s="453"/>
      <c r="C34" s="767"/>
      <c r="D34" s="453"/>
      <c r="F34" s="768"/>
      <c r="G34" s="769"/>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53"/>
    </row>
    <row r="35" spans="1:31" s="477" customFormat="1" ht="12.6" customHeight="1">
      <c r="A35" s="461" t="s">
        <v>226</v>
      </c>
      <c r="B35" s="453"/>
      <c r="C35" s="770">
        <v>16018</v>
      </c>
      <c r="D35" s="453"/>
      <c r="F35" s="768"/>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row>
    <row r="36" spans="1:31" s="477" customFormat="1" ht="12.6" customHeight="1">
      <c r="A36" s="461" t="s">
        <v>227</v>
      </c>
      <c r="B36" s="453"/>
      <c r="C36" s="770">
        <v>16019</v>
      </c>
      <c r="D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53"/>
    </row>
    <row r="37" spans="1:31" s="477" customFormat="1" ht="12.6" customHeight="1">
      <c r="A37" s="461" t="s">
        <v>228</v>
      </c>
      <c r="B37" s="453"/>
      <c r="C37" s="770">
        <v>16020</v>
      </c>
      <c r="D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row>
    <row r="38" spans="1:31" s="477" customFormat="1" ht="12.6" customHeight="1">
      <c r="A38" s="768" t="s">
        <v>7</v>
      </c>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row>
    <row r="39" spans="1:31" s="477" customFormat="1" ht="12.6" customHeight="1">
      <c r="A39" s="771" t="s">
        <v>229</v>
      </c>
      <c r="F39" s="768"/>
      <c r="G39" s="769"/>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row>
    <row r="40" spans="1:31" s="477" customFormat="1" ht="12.6" customHeight="1">
      <c r="F40" s="768"/>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row>
    <row r="41" spans="1:31" s="477" customFormat="1" ht="12.6" customHeight="1">
      <c r="A41" s="756" t="s">
        <v>230</v>
      </c>
      <c r="B41" s="453"/>
      <c r="C41" s="453"/>
      <c r="D41" s="453"/>
      <c r="E41" s="453"/>
      <c r="F41" s="769"/>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row>
    <row r="42" spans="1:31" s="477" customFormat="1" ht="12.6" customHeight="1">
      <c r="A42" s="453" t="s">
        <v>231</v>
      </c>
      <c r="B42" s="453"/>
      <c r="C42" s="772">
        <v>16021</v>
      </c>
      <c r="D42" s="453"/>
      <c r="E42" s="453"/>
      <c r="F42" s="769"/>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row>
    <row r="43" spans="1:31" s="477" customFormat="1" ht="12.6" customHeight="1">
      <c r="A43" s="773" t="s">
        <v>232</v>
      </c>
      <c r="B43" s="478" t="s">
        <v>233</v>
      </c>
      <c r="C43" s="772">
        <v>16022</v>
      </c>
      <c r="D43" s="453"/>
      <c r="E43" s="453"/>
      <c r="F43" s="769"/>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row>
    <row r="44" spans="1:31" s="477" customFormat="1" ht="12.6" customHeight="1">
      <c r="A44" s="453"/>
      <c r="B44" s="453"/>
      <c r="C44" s="453"/>
      <c r="D44" s="453"/>
      <c r="E44" s="453"/>
      <c r="F44" s="769"/>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row>
    <row r="45" spans="1:31" s="477" customFormat="1" ht="12.6" customHeight="1">
      <c r="A45" s="453" t="s">
        <v>234</v>
      </c>
      <c r="B45" s="453"/>
      <c r="C45" s="772">
        <v>16023</v>
      </c>
      <c r="D45" s="453"/>
      <c r="E45" s="453"/>
      <c r="F45" s="769"/>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row>
    <row r="46" spans="1:31" s="477" customFormat="1" ht="12.6" customHeight="1">
      <c r="A46" s="453"/>
      <c r="B46" s="453"/>
      <c r="C46" s="453"/>
      <c r="D46" s="453"/>
      <c r="E46" s="453"/>
      <c r="F46" s="769"/>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row>
    <row r="47" spans="1:31" s="477" customFormat="1" ht="12.6" customHeight="1">
      <c r="A47" s="453"/>
      <c r="B47" s="453"/>
      <c r="C47" s="453"/>
      <c r="D47" s="453"/>
      <c r="E47" s="453"/>
      <c r="F47" s="769"/>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row>
    <row r="48" spans="1:31" s="477" customFormat="1" ht="12.6" customHeight="1">
      <c r="A48" s="774" t="s">
        <v>235</v>
      </c>
      <c r="B48" s="453"/>
      <c r="C48" s="769"/>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row>
    <row r="49" spans="1:31" s="477" customFormat="1" ht="47.25" customHeight="1">
      <c r="A49" s="453"/>
      <c r="B49" s="453"/>
      <c r="C49" s="775" t="s">
        <v>236</v>
      </c>
      <c r="D49" s="776"/>
      <c r="E49" s="777" t="s">
        <v>237</v>
      </c>
      <c r="F49" s="776"/>
      <c r="G49" s="777" t="s">
        <v>238</v>
      </c>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row>
    <row r="50" spans="1:31" s="477" customFormat="1" ht="12.6" customHeight="1">
      <c r="A50" s="778" t="s">
        <v>239</v>
      </c>
      <c r="B50" s="779"/>
      <c r="C50" s="780">
        <v>16024</v>
      </c>
      <c r="D50" s="779"/>
      <c r="E50" s="781">
        <v>10</v>
      </c>
      <c r="F50" s="779" t="s">
        <v>240</v>
      </c>
      <c r="G50" s="772">
        <v>16040</v>
      </c>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row>
    <row r="51" spans="1:31" s="477" customFormat="1" ht="12.6" customHeight="1">
      <c r="A51" s="782" t="s">
        <v>241</v>
      </c>
      <c r="B51" s="453"/>
      <c r="C51" s="780">
        <v>16025</v>
      </c>
      <c r="D51" s="453"/>
      <c r="E51" s="783">
        <v>40</v>
      </c>
      <c r="F51" s="453" t="s">
        <v>242</v>
      </c>
      <c r="G51" s="772">
        <v>16041</v>
      </c>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row>
    <row r="52" spans="1:31" s="477" customFormat="1" ht="12.6" customHeight="1">
      <c r="A52" s="782" t="s">
        <v>243</v>
      </c>
      <c r="B52" s="453"/>
      <c r="C52" s="780">
        <v>16026</v>
      </c>
      <c r="D52" s="453"/>
      <c r="E52" s="783">
        <v>10</v>
      </c>
      <c r="F52" s="453" t="s">
        <v>244</v>
      </c>
      <c r="G52" s="772">
        <v>16042</v>
      </c>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row>
    <row r="53" spans="1:31" s="477" customFormat="1" ht="12.6" customHeight="1">
      <c r="A53" s="782" t="s">
        <v>245</v>
      </c>
      <c r="B53" s="453"/>
      <c r="C53" s="780">
        <v>16027</v>
      </c>
      <c r="D53" s="453"/>
      <c r="E53" s="783">
        <v>100</v>
      </c>
      <c r="F53" s="453" t="s">
        <v>246</v>
      </c>
      <c r="G53" s="772">
        <v>16043</v>
      </c>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row>
    <row r="54" spans="1:31" s="477" customFormat="1" ht="12.6" customHeight="1">
      <c r="A54" s="782" t="s">
        <v>247</v>
      </c>
      <c r="B54" s="453"/>
      <c r="C54" s="780">
        <v>16028</v>
      </c>
      <c r="D54" s="453"/>
      <c r="E54" s="783">
        <v>40</v>
      </c>
      <c r="F54" s="453" t="s">
        <v>248</v>
      </c>
      <c r="G54" s="772">
        <v>16044</v>
      </c>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row>
    <row r="55" spans="1:31" s="477" customFormat="1" ht="12.6" customHeight="1">
      <c r="A55" s="782" t="s">
        <v>249</v>
      </c>
      <c r="B55" s="453"/>
      <c r="C55" s="780">
        <v>16029</v>
      </c>
      <c r="D55" s="453"/>
      <c r="E55" s="783">
        <v>100</v>
      </c>
      <c r="F55" s="453" t="s">
        <v>250</v>
      </c>
      <c r="G55" s="772">
        <v>16045</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row>
    <row r="56" spans="1:31" s="477" customFormat="1" ht="12.6" customHeight="1">
      <c r="A56" s="782" t="s">
        <v>251</v>
      </c>
      <c r="B56" s="453"/>
      <c r="C56" s="780">
        <v>16030</v>
      </c>
      <c r="D56" s="453"/>
      <c r="E56" s="783">
        <v>100</v>
      </c>
      <c r="F56" s="453" t="s">
        <v>252</v>
      </c>
      <c r="G56" s="772">
        <v>16046</v>
      </c>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row>
    <row r="57" spans="1:31" s="477" customFormat="1" ht="12.6" customHeight="1">
      <c r="A57" s="782" t="s">
        <v>253</v>
      </c>
      <c r="B57" s="453"/>
      <c r="C57" s="780">
        <v>16031</v>
      </c>
      <c r="D57" s="453"/>
      <c r="E57" s="783">
        <v>100</v>
      </c>
      <c r="F57" s="453" t="s">
        <v>254</v>
      </c>
      <c r="G57" s="772">
        <v>16047</v>
      </c>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row>
    <row r="58" spans="1:31" s="477" customFormat="1" ht="12.6" customHeight="1">
      <c r="A58" s="782" t="s">
        <v>255</v>
      </c>
      <c r="B58" s="453"/>
      <c r="C58" s="780">
        <v>16032</v>
      </c>
      <c r="D58" s="453"/>
      <c r="E58" s="783">
        <v>100</v>
      </c>
      <c r="F58" s="453" t="s">
        <v>256</v>
      </c>
      <c r="G58" s="772">
        <v>16048</v>
      </c>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row>
    <row r="59" spans="1:31" s="477" customFormat="1" ht="12.6" customHeight="1">
      <c r="A59" s="782" t="s">
        <v>257</v>
      </c>
      <c r="B59" s="453"/>
      <c r="C59" s="780">
        <v>16033</v>
      </c>
      <c r="D59" s="453"/>
      <c r="E59" s="783">
        <v>100</v>
      </c>
      <c r="F59" s="453" t="s">
        <v>258</v>
      </c>
      <c r="G59" s="772">
        <v>16049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row>
    <row r="60" spans="1:31" s="477" customFormat="1" ht="12.6" customHeight="1">
      <c r="A60" s="782" t="s">
        <v>259</v>
      </c>
      <c r="B60" s="453"/>
      <c r="C60" s="780">
        <v>16034</v>
      </c>
      <c r="D60" s="453"/>
      <c r="E60" s="783">
        <v>50</v>
      </c>
      <c r="F60" s="453" t="s">
        <v>260</v>
      </c>
      <c r="G60" s="772">
        <v>16050</v>
      </c>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row>
    <row r="61" spans="1:31" s="477" customFormat="1" ht="12.6" customHeight="1">
      <c r="A61" s="782" t="s">
        <v>261</v>
      </c>
      <c r="B61" s="453"/>
      <c r="C61" s="780">
        <v>16035</v>
      </c>
      <c r="D61" s="453"/>
      <c r="E61" s="783">
        <v>50</v>
      </c>
      <c r="F61" s="453" t="s">
        <v>262</v>
      </c>
      <c r="G61" s="772">
        <v>16051</v>
      </c>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row>
    <row r="62" spans="1:31" s="477" customFormat="1" ht="12.6" customHeight="1">
      <c r="A62" s="782" t="s">
        <v>263</v>
      </c>
      <c r="B62" s="453"/>
      <c r="C62" s="780">
        <v>16036</v>
      </c>
      <c r="D62" s="453"/>
      <c r="E62" s="783">
        <v>20</v>
      </c>
      <c r="F62" s="453" t="s">
        <v>264</v>
      </c>
      <c r="G62" s="772">
        <v>16052</v>
      </c>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row>
    <row r="63" spans="1:31" s="477" customFormat="1" ht="12.6" customHeight="1">
      <c r="A63" s="784" t="s">
        <v>265</v>
      </c>
      <c r="B63" s="785"/>
      <c r="C63" s="780">
        <v>16037</v>
      </c>
      <c r="D63" s="785"/>
      <c r="E63" s="481">
        <v>100</v>
      </c>
      <c r="F63" s="785" t="s">
        <v>266</v>
      </c>
      <c r="G63" s="772">
        <v>16053</v>
      </c>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row>
    <row r="64" spans="1:31" s="477" customFormat="1" ht="12.6" customHeight="1">
      <c r="A64" s="453" t="s">
        <v>267</v>
      </c>
      <c r="B64" s="453"/>
      <c r="C64" s="769"/>
      <c r="D64" s="453"/>
      <c r="E64" s="453"/>
      <c r="F64" s="461" t="s">
        <v>268</v>
      </c>
      <c r="G64" s="772">
        <v>16054</v>
      </c>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row>
    <row r="65" spans="1:31" s="477" customFormat="1" ht="12.6" customHeight="1">
      <c r="A65" s="457" t="s">
        <v>232</v>
      </c>
      <c r="F65" s="461" t="s">
        <v>269</v>
      </c>
      <c r="G65" s="772">
        <v>16055</v>
      </c>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row>
    <row r="66" spans="1:31" s="477" customFormat="1" ht="12.6" customHeight="1">
      <c r="A66" s="457"/>
      <c r="F66" s="478"/>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row>
    <row r="67" spans="1:31" s="477" customFormat="1" ht="12.6" customHeight="1">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row>
    <row r="68" spans="1:31" s="477" customFormat="1" ht="12.6" customHeight="1">
      <c r="A68" s="756" t="s">
        <v>270</v>
      </c>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row>
    <row r="69" spans="1:31" s="477" customFormat="1" ht="12.6" customHeight="1">
      <c r="A69" s="453" t="s">
        <v>271</v>
      </c>
      <c r="B69" s="453"/>
      <c r="C69" s="772">
        <v>16038</v>
      </c>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row>
    <row r="70" spans="1:31" s="477" customFormat="1" ht="12.6" customHeight="1">
      <c r="A70" s="453" t="s">
        <v>272</v>
      </c>
      <c r="B70" s="453"/>
      <c r="C70" s="772">
        <v>16039</v>
      </c>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row>
    <row r="71" spans="1:31" ht="12.6" customHeight="1"/>
    <row r="72" spans="1:31" ht="12.6" customHeight="1"/>
    <row r="73" spans="1:31" ht="12.6" customHeight="1"/>
    <row r="74" spans="1:31" ht="12.6" customHeight="1"/>
    <row r="75" spans="1:31" ht="12.6" customHeight="1"/>
    <row r="76" spans="1:31" ht="12.6" customHeight="1"/>
    <row r="77" spans="1:31" ht="12.6" customHeight="1"/>
    <row r="78" spans="1:31" ht="12.6" customHeight="1"/>
    <row r="79" spans="1:31" ht="12.6" customHeight="1"/>
    <row r="80" spans="1:31"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sheetData>
  <customSheetViews>
    <customSheetView guid="{322AC775-AF01-45AA-8A10-37DBB67FD782}" showPageBreaks="1" printArea="1" topLeftCell="A13">
      <selection activeCell="B13" sqref="B13"/>
      <pageMargins left="0" right="0" top="0" bottom="0" header="0" footer="0"/>
      <pageSetup orientation="portrait" r:id="rId1"/>
    </customSheetView>
  </customSheetViews>
  <pageMargins left="0.7" right="0.7" top="0.75" bottom="0.75" header="0.3" footer="0.3"/>
  <pageSetup orientation="portrait" r:id="rId2"/>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D4AAD-27EF-4908-9181-DD3E0B2532EA}">
  <dimension ref="A1:P71"/>
  <sheetViews>
    <sheetView showGridLines="0" topLeftCell="A25" zoomScaleNormal="100" workbookViewId="0"/>
  </sheetViews>
  <sheetFormatPr defaultColWidth="9.1015625" defaultRowHeight="12.3"/>
  <cols>
    <col min="1" max="1" width="30"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6" ht="15">
      <c r="A1" s="729" t="s">
        <v>2552</v>
      </c>
      <c r="B1" s="729"/>
      <c r="C1" s="729"/>
      <c r="D1" s="813"/>
      <c r="E1" s="813"/>
      <c r="F1" s="813"/>
      <c r="G1" s="813"/>
      <c r="H1" s="319"/>
      <c r="I1" s="319"/>
      <c r="J1" s="319"/>
      <c r="K1" s="319"/>
      <c r="L1" s="500">
        <v>9</v>
      </c>
    </row>
    <row r="2" spans="1:16" ht="15">
      <c r="A2" s="1509" t="s">
        <v>137</v>
      </c>
      <c r="B2" s="1554"/>
      <c r="C2" s="1555"/>
      <c r="D2" s="379"/>
      <c r="E2" s="499"/>
      <c r="F2" s="499"/>
      <c r="G2" s="499"/>
      <c r="H2" s="319"/>
      <c r="I2" s="319"/>
      <c r="J2" s="319"/>
      <c r="K2" s="319"/>
      <c r="L2" s="319"/>
    </row>
    <row r="3" spans="1:16" ht="15">
      <c r="A3" s="525" t="s">
        <v>2553</v>
      </c>
      <c r="B3" s="525"/>
      <c r="C3" s="729"/>
      <c r="D3" s="813"/>
      <c r="E3" s="813"/>
      <c r="F3" s="813"/>
      <c r="G3" s="813"/>
      <c r="H3" s="477"/>
      <c r="I3" s="477"/>
      <c r="J3" s="477"/>
      <c r="K3" s="477"/>
      <c r="L3" s="477"/>
    </row>
    <row r="4" spans="1:16" ht="15" customHeight="1">
      <c r="A4" s="754" t="s">
        <v>2341</v>
      </c>
      <c r="B4" s="525"/>
      <c r="C4" s="729"/>
      <c r="D4" s="813"/>
      <c r="E4" s="813"/>
      <c r="F4" s="813"/>
      <c r="G4" s="813"/>
      <c r="H4" s="477"/>
      <c r="I4" s="477"/>
      <c r="J4" s="477"/>
      <c r="K4" s="477"/>
      <c r="L4" s="477"/>
    </row>
    <row r="5" spans="1:16" ht="12.75" customHeight="1">
      <c r="A5" s="445"/>
      <c r="B5" s="445"/>
      <c r="C5" s="445"/>
      <c r="D5" s="499"/>
      <c r="E5" s="499"/>
      <c r="F5" s="499"/>
      <c r="G5" s="499"/>
      <c r="H5" s="319"/>
      <c r="I5" s="319"/>
      <c r="J5" s="319"/>
      <c r="K5" s="319"/>
      <c r="L5" s="319"/>
    </row>
    <row r="6" spans="1:16" ht="11.85" customHeight="1">
      <c r="A6" s="987"/>
      <c r="B6" s="1601" t="s">
        <v>2342</v>
      </c>
      <c r="C6" s="1597"/>
      <c r="D6" s="1598"/>
      <c r="E6" s="988"/>
      <c r="F6" s="1596" t="s">
        <v>2368</v>
      </c>
      <c r="G6" s="1597"/>
      <c r="H6" s="1598"/>
      <c r="I6" s="985"/>
      <c r="J6" s="319"/>
      <c r="K6" s="985"/>
      <c r="L6" s="985"/>
    </row>
    <row r="7" spans="1:16" ht="42" customHeight="1">
      <c r="A7" s="984" t="s">
        <v>2344</v>
      </c>
      <c r="B7" s="981" t="s">
        <v>2345</v>
      </c>
      <c r="C7" s="981" t="s">
        <v>2346</v>
      </c>
      <c r="D7" s="981" t="s">
        <v>2347</v>
      </c>
      <c r="E7" s="990"/>
      <c r="F7" s="981" t="s">
        <v>2369</v>
      </c>
      <c r="G7" s="981" t="s">
        <v>2370</v>
      </c>
      <c r="H7" s="982" t="s">
        <v>2371</v>
      </c>
      <c r="I7" s="986"/>
      <c r="J7" s="984" t="s">
        <v>2351</v>
      </c>
      <c r="K7" s="986"/>
      <c r="L7" s="984" t="s">
        <v>2352</v>
      </c>
    </row>
    <row r="8" spans="1:16">
      <c r="A8" s="776" t="s">
        <v>282</v>
      </c>
      <c r="B8" s="776"/>
      <c r="C8" s="776"/>
      <c r="D8" s="776" t="s">
        <v>283</v>
      </c>
      <c r="E8" s="776"/>
      <c r="F8" s="776" t="s">
        <v>284</v>
      </c>
      <c r="G8" s="776" t="s">
        <v>423</v>
      </c>
      <c r="H8" s="776" t="s">
        <v>424</v>
      </c>
      <c r="I8" s="776"/>
      <c r="J8" s="776" t="s">
        <v>2353</v>
      </c>
      <c r="K8" s="776"/>
      <c r="L8" s="776" t="s">
        <v>2354</v>
      </c>
    </row>
    <row r="9" spans="1:16">
      <c r="A9" s="1609" t="s">
        <v>1790</v>
      </c>
      <c r="B9" s="1625"/>
      <c r="C9" s="1625"/>
      <c r="D9" s="502"/>
      <c r="E9" s="502"/>
      <c r="F9" s="502"/>
      <c r="G9" s="502"/>
      <c r="H9" s="502"/>
      <c r="I9" s="502"/>
      <c r="J9" s="502"/>
      <c r="K9" s="502"/>
      <c r="L9" s="502"/>
    </row>
    <row r="10" spans="1:16">
      <c r="A10" s="880" t="s">
        <v>2521</v>
      </c>
      <c r="B10" s="420"/>
      <c r="C10" s="409"/>
      <c r="D10" s="409"/>
      <c r="E10" s="509"/>
      <c r="F10" s="409"/>
      <c r="G10" s="409"/>
      <c r="H10" s="409"/>
      <c r="I10" s="506"/>
      <c r="J10" s="411"/>
      <c r="K10" s="506"/>
      <c r="L10" s="411"/>
      <c r="P10" s="1272"/>
    </row>
    <row r="11" spans="1:16">
      <c r="A11" s="880" t="s">
        <v>2522</v>
      </c>
      <c r="B11" s="420"/>
      <c r="C11" s="409"/>
      <c r="D11" s="409"/>
      <c r="E11" s="509"/>
      <c r="F11" s="409"/>
      <c r="G11" s="409"/>
      <c r="H11" s="409"/>
      <c r="I11" s="506"/>
      <c r="J11" s="411"/>
      <c r="K11" s="506"/>
      <c r="L11" s="411"/>
      <c r="P11" s="1272"/>
    </row>
    <row r="12" spans="1:16">
      <c r="A12" s="880" t="s">
        <v>2543</v>
      </c>
      <c r="B12" s="420"/>
      <c r="C12" s="409"/>
      <c r="D12" s="409"/>
      <c r="E12" s="509"/>
      <c r="F12" s="409"/>
      <c r="G12" s="409"/>
      <c r="H12" s="409"/>
      <c r="I12" s="506"/>
      <c r="J12" s="411"/>
      <c r="K12" s="506"/>
      <c r="L12" s="411"/>
      <c r="P12" s="1272"/>
    </row>
    <row r="13" spans="1:16">
      <c r="A13" s="880" t="s">
        <v>2525</v>
      </c>
      <c r="B13" s="420"/>
      <c r="C13" s="417"/>
      <c r="D13" s="417"/>
      <c r="E13" s="509"/>
      <c r="F13" s="409"/>
      <c r="G13" s="409"/>
      <c r="H13" s="409"/>
      <c r="I13" s="506"/>
      <c r="J13" s="411"/>
      <c r="K13" s="506"/>
      <c r="L13" s="411"/>
      <c r="P13" s="1272"/>
    </row>
    <row r="14" spans="1:16">
      <c r="A14" s="880" t="s">
        <v>2509</v>
      </c>
      <c r="B14" s="420"/>
      <c r="C14" s="417"/>
      <c r="D14" s="417"/>
      <c r="E14" s="509"/>
      <c r="F14" s="409"/>
      <c r="G14" s="409"/>
      <c r="H14" s="409"/>
      <c r="I14" s="506"/>
      <c r="J14" s="411"/>
      <c r="K14" s="506"/>
      <c r="L14" s="411"/>
      <c r="P14" s="1272"/>
    </row>
    <row r="15" spans="1:16">
      <c r="A15" s="1065" t="s">
        <v>2502</v>
      </c>
      <c r="B15" s="420"/>
      <c r="C15" s="409"/>
      <c r="D15" s="409"/>
      <c r="E15" s="509"/>
      <c r="F15" s="409"/>
      <c r="G15" s="409"/>
      <c r="H15" s="409"/>
      <c r="I15" s="506"/>
      <c r="J15" s="411"/>
      <c r="K15" s="506"/>
      <c r="L15" s="411"/>
      <c r="P15" s="1272"/>
    </row>
    <row r="16" spans="1:16">
      <c r="A16" s="880" t="s">
        <v>2544</v>
      </c>
      <c r="B16" s="420"/>
      <c r="C16" s="409"/>
      <c r="D16" s="409"/>
      <c r="E16" s="503"/>
      <c r="F16" s="409"/>
      <c r="G16" s="409"/>
      <c r="H16" s="409"/>
      <c r="I16" s="506"/>
      <c r="J16" s="411"/>
      <c r="K16" s="506"/>
      <c r="L16" s="411"/>
      <c r="P16" s="1272"/>
    </row>
    <row r="17" spans="1:16">
      <c r="A17" s="880" t="s">
        <v>2545</v>
      </c>
      <c r="B17" s="420"/>
      <c r="C17" s="420"/>
      <c r="D17" s="420"/>
      <c r="E17" s="503"/>
      <c r="F17" s="420"/>
      <c r="G17" s="420"/>
      <c r="H17" s="420"/>
      <c r="I17" s="506"/>
      <c r="J17" s="420"/>
      <c r="K17" s="506"/>
      <c r="L17" s="420"/>
      <c r="P17" s="1272"/>
    </row>
    <row r="18" spans="1:16">
      <c r="A18" s="880" t="s">
        <v>2361</v>
      </c>
      <c r="B18" s="420"/>
      <c r="C18" s="409"/>
      <c r="D18" s="409"/>
      <c r="E18" s="503"/>
      <c r="F18" s="409"/>
      <c r="G18" s="409"/>
      <c r="H18" s="409"/>
      <c r="I18" s="506"/>
      <c r="J18" s="411"/>
      <c r="K18" s="506"/>
      <c r="L18" s="411"/>
      <c r="P18" s="1272"/>
    </row>
    <row r="19" spans="1:16">
      <c r="A19" s="880" t="s">
        <v>2362</v>
      </c>
      <c r="B19" s="420"/>
      <c r="C19" s="409"/>
      <c r="D19" s="409"/>
      <c r="E19" s="509"/>
      <c r="F19" s="409"/>
      <c r="G19" s="409"/>
      <c r="H19" s="409"/>
      <c r="I19" s="506"/>
      <c r="J19" s="411"/>
      <c r="K19" s="506"/>
      <c r="L19" s="411"/>
      <c r="P19" s="1272"/>
    </row>
    <row r="20" spans="1:16" ht="12" customHeight="1">
      <c r="A20" s="880" t="s">
        <v>727</v>
      </c>
      <c r="B20" s="87"/>
      <c r="C20" s="76"/>
      <c r="D20" s="76"/>
      <c r="E20" s="96"/>
      <c r="F20" s="76"/>
      <c r="G20" s="76"/>
      <c r="H20" s="76"/>
      <c r="I20" s="100"/>
      <c r="J20" s="284"/>
      <c r="K20" s="100"/>
      <c r="L20" s="284"/>
    </row>
    <row r="21" spans="1:16" ht="12" customHeight="1">
      <c r="A21" s="880" t="s">
        <v>2530</v>
      </c>
      <c r="B21" s="87"/>
      <c r="C21" s="76"/>
      <c r="D21" s="76"/>
      <c r="E21" s="96"/>
      <c r="F21" s="76"/>
      <c r="G21" s="76"/>
      <c r="H21" s="76"/>
      <c r="I21" s="100"/>
      <c r="J21" s="284"/>
      <c r="K21" s="100"/>
      <c r="L21" s="284"/>
    </row>
    <row r="22" spans="1:16" ht="12" customHeight="1">
      <c r="A22" s="880" t="s">
        <v>2546</v>
      </c>
      <c r="B22" s="87"/>
      <c r="C22" s="76"/>
      <c r="D22" s="76"/>
      <c r="E22" s="96"/>
      <c r="F22" s="76"/>
      <c r="G22" s="76"/>
      <c r="H22" s="76"/>
      <c r="I22" s="100"/>
      <c r="J22" s="284"/>
      <c r="K22" s="100"/>
      <c r="L22" s="284"/>
    </row>
    <row r="23" spans="1:16">
      <c r="A23" s="880" t="s">
        <v>731</v>
      </c>
      <c r="B23" s="87"/>
      <c r="C23" s="76"/>
      <c r="D23" s="76"/>
      <c r="E23" s="96"/>
      <c r="F23" s="76"/>
      <c r="G23" s="76"/>
      <c r="H23" s="76"/>
      <c r="I23" s="100"/>
      <c r="J23" s="284"/>
      <c r="K23" s="100"/>
      <c r="L23" s="284"/>
    </row>
    <row r="24" spans="1:16">
      <c r="A24" s="880" t="s">
        <v>2547</v>
      </c>
      <c r="B24" s="87"/>
      <c r="C24" s="76"/>
      <c r="D24" s="76"/>
      <c r="E24" s="96"/>
      <c r="F24" s="76"/>
      <c r="G24" s="76"/>
      <c r="H24" s="76"/>
      <c r="I24" s="100"/>
      <c r="J24" s="284"/>
      <c r="K24" s="100"/>
      <c r="L24" s="284"/>
    </row>
    <row r="25" spans="1:16">
      <c r="A25" s="880" t="s">
        <v>2540</v>
      </c>
      <c r="B25" s="87"/>
      <c r="C25" s="76"/>
      <c r="D25" s="76"/>
      <c r="E25" s="96"/>
      <c r="F25" s="76"/>
      <c r="G25" s="76"/>
      <c r="H25" s="76"/>
      <c r="I25" s="100"/>
      <c r="J25" s="284"/>
      <c r="K25" s="100"/>
      <c r="L25" s="284"/>
    </row>
    <row r="26" spans="1:16">
      <c r="A26" s="880" t="s">
        <v>736</v>
      </c>
      <c r="B26" s="87"/>
      <c r="C26" s="76"/>
      <c r="D26" s="76"/>
      <c r="E26" s="96"/>
      <c r="F26" s="76"/>
      <c r="G26" s="76"/>
      <c r="H26" s="76"/>
      <c r="I26" s="100"/>
      <c r="J26" s="284"/>
      <c r="K26" s="100"/>
      <c r="L26" s="284"/>
    </row>
    <row r="27" spans="1:16">
      <c r="A27" s="880" t="s">
        <v>2548</v>
      </c>
      <c r="B27" s="87"/>
      <c r="C27" s="76"/>
      <c r="D27" s="76"/>
      <c r="E27" s="96"/>
      <c r="F27" s="76"/>
      <c r="G27" s="76"/>
      <c r="H27" s="76"/>
      <c r="I27" s="100"/>
      <c r="J27" s="284"/>
      <c r="K27" s="100"/>
      <c r="L27" s="284"/>
    </row>
    <row r="28" spans="1:16">
      <c r="A28" s="880" t="s">
        <v>738</v>
      </c>
      <c r="B28" s="87"/>
      <c r="C28" s="76"/>
      <c r="D28" s="76"/>
      <c r="E28" s="96"/>
      <c r="F28" s="76"/>
      <c r="G28" s="76"/>
      <c r="H28" s="76"/>
      <c r="I28" s="100"/>
      <c r="J28" s="284"/>
      <c r="K28" s="100"/>
      <c r="L28" s="284"/>
    </row>
    <row r="29" spans="1:16">
      <c r="A29" s="880" t="s">
        <v>2539</v>
      </c>
      <c r="B29" s="87"/>
      <c r="C29" s="76"/>
      <c r="D29" s="76"/>
      <c r="E29" s="96"/>
      <c r="F29" s="76"/>
      <c r="G29" s="76"/>
      <c r="H29" s="76"/>
      <c r="I29" s="100"/>
      <c r="J29" s="284"/>
      <c r="K29" s="100"/>
      <c r="L29" s="284"/>
    </row>
    <row r="30" spans="1:16">
      <c r="A30" s="1002" t="s">
        <v>2549</v>
      </c>
      <c r="B30" s="491"/>
      <c r="C30" s="411"/>
      <c r="D30" s="411"/>
      <c r="E30" s="449"/>
      <c r="F30" s="435"/>
      <c r="G30" s="435"/>
      <c r="H30" s="411"/>
      <c r="I30" s="563"/>
      <c r="J30" s="411"/>
      <c r="K30" s="563"/>
      <c r="L30" s="411"/>
    </row>
    <row r="31" spans="1:16">
      <c r="A31" s="431"/>
      <c r="B31" s="431"/>
      <c r="C31" s="503"/>
      <c r="D31" s="503"/>
      <c r="E31" s="449"/>
      <c r="F31" s="449"/>
      <c r="G31" s="573"/>
      <c r="H31" s="503"/>
      <c r="I31" s="563"/>
      <c r="J31" s="503"/>
      <c r="K31" s="563"/>
      <c r="L31" s="503"/>
    </row>
    <row r="32" spans="1:16">
      <c r="A32" s="813" t="s">
        <v>1791</v>
      </c>
      <c r="B32" s="499"/>
      <c r="C32" s="503"/>
      <c r="D32" s="503"/>
      <c r="E32" s="449"/>
      <c r="F32" s="449"/>
      <c r="G32" s="573"/>
      <c r="H32" s="503"/>
      <c r="I32" s="563"/>
      <c r="J32" s="503"/>
      <c r="K32" s="563"/>
      <c r="L32" s="503"/>
      <c r="M32" s="319"/>
    </row>
    <row r="33" spans="1:12">
      <c r="A33" s="880" t="s">
        <v>2521</v>
      </c>
      <c r="B33" s="411"/>
      <c r="C33" s="409"/>
      <c r="D33" s="409"/>
      <c r="E33" s="509"/>
      <c r="F33" s="409"/>
      <c r="G33" s="409"/>
      <c r="H33" s="409"/>
      <c r="I33" s="506"/>
      <c r="J33" s="411"/>
      <c r="K33" s="506"/>
      <c r="L33" s="411"/>
    </row>
    <row r="34" spans="1:12">
      <c r="A34" s="880" t="s">
        <v>2522</v>
      </c>
      <c r="B34" s="411"/>
      <c r="C34" s="409"/>
      <c r="D34" s="409"/>
      <c r="E34" s="509"/>
      <c r="F34" s="409"/>
      <c r="G34" s="409"/>
      <c r="H34" s="409"/>
      <c r="I34" s="506"/>
      <c r="J34" s="411"/>
      <c r="K34" s="506"/>
      <c r="L34" s="411"/>
    </row>
    <row r="35" spans="1:12">
      <c r="A35" s="880" t="s">
        <v>2543</v>
      </c>
      <c r="B35" s="411"/>
      <c r="C35" s="409"/>
      <c r="D35" s="409"/>
      <c r="E35" s="509"/>
      <c r="F35" s="409"/>
      <c r="G35" s="409"/>
      <c r="H35" s="409"/>
      <c r="I35" s="506"/>
      <c r="J35" s="411"/>
      <c r="K35" s="506"/>
      <c r="L35" s="411"/>
    </row>
    <row r="36" spans="1:12">
      <c r="A36" s="880" t="s">
        <v>2525</v>
      </c>
      <c r="B36" s="411"/>
      <c r="C36" s="417"/>
      <c r="D36" s="417"/>
      <c r="E36" s="509"/>
      <c r="F36" s="409"/>
      <c r="G36" s="409"/>
      <c r="H36" s="409"/>
      <c r="I36" s="506"/>
      <c r="J36" s="411"/>
      <c r="K36" s="506"/>
      <c r="L36" s="411"/>
    </row>
    <row r="37" spans="1:12">
      <c r="A37" s="880" t="s">
        <v>2509</v>
      </c>
      <c r="B37" s="411"/>
      <c r="C37" s="417"/>
      <c r="D37" s="417"/>
      <c r="E37" s="509"/>
      <c r="F37" s="409"/>
      <c r="G37" s="409"/>
      <c r="H37" s="409"/>
      <c r="I37" s="506"/>
      <c r="J37" s="411"/>
      <c r="K37" s="506"/>
      <c r="L37" s="411"/>
    </row>
    <row r="38" spans="1:12">
      <c r="A38" s="1065" t="s">
        <v>2502</v>
      </c>
      <c r="B38" s="411"/>
      <c r="C38" s="409"/>
      <c r="D38" s="409"/>
      <c r="E38" s="509"/>
      <c r="F38" s="409"/>
      <c r="G38" s="409"/>
      <c r="H38" s="409"/>
      <c r="I38" s="506"/>
      <c r="J38" s="411"/>
      <c r="K38" s="506"/>
      <c r="L38" s="411"/>
    </row>
    <row r="39" spans="1:12">
      <c r="A39" s="880" t="s">
        <v>2544</v>
      </c>
      <c r="B39" s="411"/>
      <c r="C39" s="409"/>
      <c r="D39" s="409"/>
      <c r="E39" s="503"/>
      <c r="F39" s="409"/>
      <c r="G39" s="409"/>
      <c r="H39" s="409"/>
      <c r="I39" s="506"/>
      <c r="J39" s="411"/>
      <c r="K39" s="506"/>
      <c r="L39" s="411"/>
    </row>
    <row r="40" spans="1:12">
      <c r="A40" s="880" t="s">
        <v>2545</v>
      </c>
      <c r="B40" s="420"/>
      <c r="C40" s="420"/>
      <c r="D40" s="420"/>
      <c r="E40" s="503"/>
      <c r="F40" s="420"/>
      <c r="G40" s="420"/>
      <c r="H40" s="420"/>
      <c r="I40" s="506"/>
      <c r="J40" s="420"/>
      <c r="K40" s="506"/>
      <c r="L40" s="420"/>
    </row>
    <row r="41" spans="1:12">
      <c r="A41" s="880" t="s">
        <v>2361</v>
      </c>
      <c r="B41" s="411"/>
      <c r="C41" s="409"/>
      <c r="D41" s="409"/>
      <c r="E41" s="503"/>
      <c r="F41" s="409"/>
      <c r="G41" s="409"/>
      <c r="H41" s="409"/>
      <c r="I41" s="506"/>
      <c r="J41" s="411"/>
      <c r="K41" s="506"/>
      <c r="L41" s="411"/>
    </row>
    <row r="42" spans="1:12">
      <c r="A42" s="880" t="s">
        <v>2362</v>
      </c>
      <c r="B42" s="411"/>
      <c r="C42" s="409"/>
      <c r="D42" s="409"/>
      <c r="E42" s="509"/>
      <c r="F42" s="409"/>
      <c r="G42" s="409"/>
      <c r="H42" s="409"/>
      <c r="I42" s="506"/>
      <c r="J42" s="411"/>
      <c r="K42" s="506"/>
      <c r="L42" s="411"/>
    </row>
    <row r="43" spans="1:12">
      <c r="A43" s="880" t="s">
        <v>727</v>
      </c>
      <c r="B43" s="411"/>
      <c r="C43" s="409"/>
      <c r="D43" s="409"/>
      <c r="E43" s="503"/>
      <c r="F43" s="409"/>
      <c r="G43" s="409"/>
      <c r="H43" s="409"/>
      <c r="I43" s="506"/>
      <c r="J43" s="411"/>
      <c r="K43" s="506"/>
      <c r="L43" s="411"/>
    </row>
    <row r="44" spans="1:12">
      <c r="A44" s="880" t="s">
        <v>2530</v>
      </c>
      <c r="B44" s="411"/>
      <c r="C44" s="409"/>
      <c r="D44" s="409"/>
      <c r="E44" s="503"/>
      <c r="F44" s="409"/>
      <c r="G44" s="409"/>
      <c r="H44" s="409"/>
      <c r="I44" s="506"/>
      <c r="J44" s="411"/>
      <c r="K44" s="506"/>
      <c r="L44" s="411"/>
    </row>
    <row r="45" spans="1:12">
      <c r="A45" s="880" t="s">
        <v>2546</v>
      </c>
      <c r="B45" s="411"/>
      <c r="C45" s="409"/>
      <c r="D45" s="409"/>
      <c r="E45" s="503"/>
      <c r="F45" s="409"/>
      <c r="G45" s="409"/>
      <c r="H45" s="409"/>
      <c r="I45" s="506"/>
      <c r="J45" s="411"/>
      <c r="K45" s="506"/>
      <c r="L45" s="411"/>
    </row>
    <row r="46" spans="1:12">
      <c r="A46" s="880" t="s">
        <v>731</v>
      </c>
      <c r="B46" s="411"/>
      <c r="C46" s="409"/>
      <c r="D46" s="409"/>
      <c r="E46" s="503"/>
      <c r="F46" s="409"/>
      <c r="G46" s="409"/>
      <c r="H46" s="409"/>
      <c r="I46" s="506"/>
      <c r="J46" s="411"/>
      <c r="K46" s="506"/>
      <c r="L46" s="411"/>
    </row>
    <row r="47" spans="1:12">
      <c r="A47" s="880" t="s">
        <v>2547</v>
      </c>
      <c r="B47" s="411"/>
      <c r="C47" s="409"/>
      <c r="D47" s="409"/>
      <c r="E47" s="503"/>
      <c r="F47" s="409"/>
      <c r="G47" s="409"/>
      <c r="H47" s="409"/>
      <c r="I47" s="506"/>
      <c r="J47" s="411"/>
      <c r="K47" s="506"/>
      <c r="L47" s="411"/>
    </row>
    <row r="48" spans="1:12">
      <c r="A48" s="880" t="s">
        <v>2540</v>
      </c>
      <c r="B48" s="411"/>
      <c r="C48" s="409"/>
      <c r="D48" s="409"/>
      <c r="E48" s="503"/>
      <c r="F48" s="409"/>
      <c r="G48" s="409"/>
      <c r="H48" s="409"/>
      <c r="I48" s="506"/>
      <c r="J48" s="411"/>
      <c r="K48" s="506"/>
      <c r="L48" s="411"/>
    </row>
    <row r="49" spans="1:12">
      <c r="A49" s="880" t="s">
        <v>736</v>
      </c>
      <c r="B49" s="411"/>
      <c r="C49" s="409"/>
      <c r="D49" s="409"/>
      <c r="E49" s="503"/>
      <c r="F49" s="409"/>
      <c r="G49" s="409"/>
      <c r="H49" s="409"/>
      <c r="I49" s="506"/>
      <c r="J49" s="411"/>
      <c r="K49" s="506"/>
      <c r="L49" s="411"/>
    </row>
    <row r="50" spans="1:12">
      <c r="A50" s="880" t="s">
        <v>2548</v>
      </c>
      <c r="B50" s="411"/>
      <c r="C50" s="409"/>
      <c r="D50" s="409"/>
      <c r="E50" s="503"/>
      <c r="F50" s="409"/>
      <c r="G50" s="409"/>
      <c r="H50" s="409"/>
      <c r="I50" s="506"/>
      <c r="J50" s="411"/>
      <c r="K50" s="506"/>
      <c r="L50" s="411"/>
    </row>
    <row r="51" spans="1:12">
      <c r="A51" s="880" t="s">
        <v>738</v>
      </c>
      <c r="B51" s="411"/>
      <c r="C51" s="409"/>
      <c r="D51" s="409"/>
      <c r="E51" s="503"/>
      <c r="F51" s="409"/>
      <c r="G51" s="409"/>
      <c r="H51" s="409"/>
      <c r="I51" s="506"/>
      <c r="J51" s="411"/>
      <c r="K51" s="506"/>
      <c r="L51" s="411"/>
    </row>
    <row r="52" spans="1:12">
      <c r="A52" s="880" t="s">
        <v>2554</v>
      </c>
      <c r="B52" s="411"/>
      <c r="C52" s="409"/>
      <c r="D52" s="409"/>
      <c r="E52" s="503"/>
      <c r="F52" s="409"/>
      <c r="G52" s="409"/>
      <c r="H52" s="409"/>
      <c r="I52" s="506"/>
      <c r="J52" s="411"/>
      <c r="K52" s="506"/>
      <c r="L52" s="411"/>
    </row>
    <row r="53" spans="1:12">
      <c r="A53" s="1002" t="s">
        <v>2372</v>
      </c>
      <c r="B53" s="411"/>
      <c r="C53" s="411"/>
      <c r="D53" s="411"/>
      <c r="E53" s="449"/>
      <c r="F53" s="435"/>
      <c r="G53" s="435"/>
      <c r="H53" s="411"/>
      <c r="I53" s="563"/>
      <c r="J53" s="411"/>
      <c r="K53" s="563"/>
      <c r="L53" s="411"/>
    </row>
    <row r="54" spans="1:12">
      <c r="A54" s="431"/>
      <c r="B54" s="431"/>
      <c r="C54" s="572"/>
      <c r="D54" s="572"/>
      <c r="E54" s="449"/>
      <c r="F54" s="449"/>
      <c r="G54" s="573"/>
      <c r="H54" s="572"/>
      <c r="I54" s="563"/>
      <c r="J54" s="572"/>
      <c r="K54" s="563"/>
      <c r="L54" s="572"/>
    </row>
    <row r="55" spans="1:12">
      <c r="A55" s="813" t="s">
        <v>1794</v>
      </c>
      <c r="B55" s="499"/>
      <c r="C55" s="572"/>
      <c r="D55" s="572"/>
      <c r="E55" s="449"/>
      <c r="F55" s="449"/>
      <c r="G55" s="573"/>
      <c r="H55" s="572"/>
      <c r="I55" s="563"/>
      <c r="J55" s="572"/>
      <c r="K55" s="563"/>
      <c r="L55" s="572"/>
    </row>
    <row r="56" spans="1:12">
      <c r="A56" s="880" t="s">
        <v>2521</v>
      </c>
      <c r="B56" s="411"/>
      <c r="C56" s="409"/>
      <c r="D56" s="409"/>
      <c r="E56" s="509"/>
      <c r="F56" s="409"/>
      <c r="G56" s="409"/>
      <c r="H56" s="409"/>
      <c r="I56" s="506"/>
      <c r="J56" s="411"/>
      <c r="K56" s="506"/>
      <c r="L56" s="411"/>
    </row>
    <row r="57" spans="1:12">
      <c r="A57" s="880" t="s">
        <v>2522</v>
      </c>
      <c r="B57" s="411"/>
      <c r="C57" s="409"/>
      <c r="D57" s="409"/>
      <c r="E57" s="509"/>
      <c r="F57" s="409"/>
      <c r="G57" s="409"/>
      <c r="H57" s="409"/>
      <c r="I57" s="506"/>
      <c r="J57" s="411"/>
      <c r="K57" s="506"/>
      <c r="L57" s="411"/>
    </row>
    <row r="58" spans="1:12">
      <c r="A58" s="880" t="s">
        <v>2543</v>
      </c>
      <c r="B58" s="411"/>
      <c r="C58" s="409"/>
      <c r="D58" s="409"/>
      <c r="E58" s="509"/>
      <c r="F58" s="409"/>
      <c r="G58" s="409"/>
      <c r="H58" s="409"/>
      <c r="I58" s="506"/>
      <c r="J58" s="411"/>
      <c r="K58" s="506"/>
      <c r="L58" s="411"/>
    </row>
    <row r="59" spans="1:12">
      <c r="A59" s="880" t="s">
        <v>2525</v>
      </c>
      <c r="B59" s="411"/>
      <c r="C59" s="409"/>
      <c r="D59" s="409"/>
      <c r="E59" s="509"/>
      <c r="F59" s="409"/>
      <c r="G59" s="409"/>
      <c r="H59" s="409"/>
      <c r="I59" s="506"/>
      <c r="J59" s="411"/>
      <c r="K59" s="506"/>
      <c r="L59" s="411"/>
    </row>
    <row r="60" spans="1:12">
      <c r="A60" s="880" t="s">
        <v>2509</v>
      </c>
      <c r="B60" s="411"/>
      <c r="C60" s="417"/>
      <c r="D60" s="417"/>
      <c r="E60" s="509"/>
      <c r="F60" s="409"/>
      <c r="G60" s="409"/>
      <c r="H60" s="409"/>
      <c r="I60" s="506"/>
      <c r="J60" s="411"/>
      <c r="K60" s="506"/>
      <c r="L60" s="411"/>
    </row>
    <row r="61" spans="1:12">
      <c r="A61" s="1065" t="s">
        <v>2502</v>
      </c>
      <c r="B61" s="411"/>
      <c r="C61" s="409"/>
      <c r="D61" s="409"/>
      <c r="E61" s="509"/>
      <c r="F61" s="409"/>
      <c r="G61" s="409"/>
      <c r="H61" s="409"/>
      <c r="I61" s="506"/>
      <c r="J61" s="411"/>
      <c r="K61" s="506"/>
      <c r="L61" s="411"/>
    </row>
    <row r="62" spans="1:12">
      <c r="A62" s="880" t="s">
        <v>2544</v>
      </c>
      <c r="B62" s="411"/>
      <c r="C62" s="409"/>
      <c r="D62" s="409"/>
      <c r="E62" s="503"/>
      <c r="F62" s="409"/>
      <c r="G62" s="409"/>
      <c r="H62" s="409"/>
      <c r="I62" s="506"/>
      <c r="J62" s="411"/>
      <c r="K62" s="506"/>
      <c r="L62" s="411"/>
    </row>
    <row r="63" spans="1:12">
      <c r="A63" s="880" t="s">
        <v>2545</v>
      </c>
      <c r="B63" s="420"/>
      <c r="C63" s="420"/>
      <c r="D63" s="420"/>
      <c r="E63" s="503"/>
      <c r="F63" s="420"/>
      <c r="G63" s="420"/>
      <c r="H63" s="420"/>
      <c r="I63" s="506"/>
      <c r="J63" s="420"/>
      <c r="K63" s="506"/>
      <c r="L63" s="420"/>
    </row>
    <row r="64" spans="1:12">
      <c r="A64" s="880" t="s">
        <v>2361</v>
      </c>
      <c r="B64" s="411"/>
      <c r="C64" s="409"/>
      <c r="D64" s="409"/>
      <c r="E64" s="503"/>
      <c r="F64" s="409"/>
      <c r="G64" s="409"/>
      <c r="H64" s="409"/>
      <c r="I64" s="506"/>
      <c r="J64" s="411"/>
      <c r="K64" s="506"/>
      <c r="L64" s="411"/>
    </row>
    <row r="65" spans="1:12">
      <c r="A65" s="880" t="s">
        <v>2362</v>
      </c>
      <c r="B65" s="411"/>
      <c r="C65" s="409"/>
      <c r="D65" s="409"/>
      <c r="E65" s="509"/>
      <c r="F65" s="409"/>
      <c r="G65" s="409"/>
      <c r="H65" s="409"/>
      <c r="I65" s="506"/>
      <c r="J65" s="411"/>
      <c r="K65" s="506"/>
      <c r="L65" s="411"/>
    </row>
    <row r="66" spans="1:12">
      <c r="A66" s="1002" t="s">
        <v>2372</v>
      </c>
      <c r="B66" s="411"/>
      <c r="C66" s="411"/>
      <c r="D66" s="411"/>
      <c r="E66" s="449"/>
      <c r="F66" s="435"/>
      <c r="G66" s="435"/>
      <c r="H66" s="411"/>
      <c r="I66" s="563"/>
      <c r="J66" s="411"/>
      <c r="K66" s="563"/>
      <c r="L66" s="411"/>
    </row>
    <row r="67" spans="1:12">
      <c r="A67" s="475"/>
      <c r="B67" s="431"/>
      <c r="C67" s="319"/>
      <c r="D67" s="319"/>
      <c r="E67" s="319"/>
      <c r="F67" s="319"/>
      <c r="G67" s="319"/>
      <c r="H67" s="317"/>
      <c r="I67" s="319"/>
      <c r="J67" s="318"/>
      <c r="K67" s="319"/>
      <c r="L67" s="319"/>
    </row>
    <row r="68" spans="1:12">
      <c r="A68" s="1011" t="s">
        <v>772</v>
      </c>
      <c r="B68" s="431"/>
      <c r="C68" s="411"/>
      <c r="D68" s="411"/>
      <c r="E68" s="319"/>
      <c r="F68" s="319"/>
      <c r="G68" s="319"/>
      <c r="H68" s="317"/>
      <c r="I68" s="319"/>
      <c r="J68" s="318"/>
      <c r="K68" s="319"/>
      <c r="L68" s="411"/>
    </row>
    <row r="69" spans="1:12">
      <c r="A69" s="475"/>
      <c r="B69" s="431"/>
      <c r="C69" s="319"/>
      <c r="D69" s="319"/>
      <c r="E69" s="319"/>
      <c r="F69" s="319"/>
      <c r="G69" s="319"/>
      <c r="H69" s="317"/>
      <c r="I69" s="319"/>
      <c r="J69" s="318"/>
      <c r="K69" s="319"/>
      <c r="L69" s="319"/>
    </row>
    <row r="70" spans="1:12">
      <c r="A70" s="475"/>
      <c r="B70" s="431"/>
      <c r="C70" s="319"/>
      <c r="D70" s="319"/>
      <c r="E70" s="319"/>
      <c r="F70" s="319"/>
      <c r="G70" s="319"/>
      <c r="H70" s="317"/>
      <c r="I70" s="319"/>
      <c r="J70" s="318"/>
      <c r="K70" s="319"/>
      <c r="L70" s="319"/>
    </row>
    <row r="71" spans="1:12">
      <c r="A71" s="461" t="s">
        <v>2365</v>
      </c>
      <c r="B71" s="476"/>
      <c r="C71" s="319"/>
      <c r="D71" s="319"/>
      <c r="E71" s="319"/>
      <c r="F71" s="319"/>
      <c r="G71" s="319"/>
      <c r="H71" s="319"/>
      <c r="I71" s="319"/>
      <c r="J71" s="319"/>
      <c r="K71" s="319"/>
      <c r="L71" s="319"/>
    </row>
  </sheetData>
  <mergeCells count="4">
    <mergeCell ref="A2:C2"/>
    <mergeCell ref="B6:D6"/>
    <mergeCell ref="F6:H6"/>
    <mergeCell ref="A9:C9"/>
  </mergeCells>
  <hyperlinks>
    <hyperlink ref="A2" location="Schedule_Listing" display="Return to Shedule Listing" xr:uid="{0C11A1FF-4BF5-45BD-B6DB-15E02207CB45}"/>
    <hyperlink ref="A2:C2" location="'Schedule Listing '!A1" display="Return to Schedule Listing" xr:uid="{EBB2485E-3945-4E47-8C12-6A96AC03CF43}"/>
  </hyperlinks>
  <pageMargins left="0.7" right="0.7" top="0.75" bottom="0.75" header="0.3" footer="0.3"/>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6DA-34D0-4714-80B6-9D4C1790AF80}">
  <dimension ref="A1:L71"/>
  <sheetViews>
    <sheetView showGridLines="0" topLeftCell="A25" workbookViewId="0"/>
  </sheetViews>
  <sheetFormatPr defaultColWidth="9.1015625" defaultRowHeight="12.3"/>
  <cols>
    <col min="1" max="1" width="30.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3" width="9.1015625" style="1"/>
    <col min="244" max="246" width="11.1015625" style="1" customWidth="1"/>
    <col min="247" max="247" width="1.5234375" style="1" customWidth="1"/>
    <col min="248" max="250" width="12.41796875" style="1" customWidth="1"/>
    <col min="251" max="251" width="1.5234375" style="1" customWidth="1"/>
    <col min="252" max="252" width="11.1015625" style="1" customWidth="1"/>
    <col min="253" max="253" width="1.5234375" style="1" customWidth="1"/>
    <col min="254" max="254" width="10.41796875" style="1" customWidth="1"/>
    <col min="255" max="499" width="9.1015625" style="1"/>
    <col min="500" max="502" width="11.1015625" style="1" customWidth="1"/>
    <col min="503" max="503" width="1.5234375" style="1" customWidth="1"/>
    <col min="504" max="506" width="12.41796875" style="1" customWidth="1"/>
    <col min="507" max="507" width="1.5234375" style="1" customWidth="1"/>
    <col min="508" max="508" width="11.1015625" style="1" customWidth="1"/>
    <col min="509" max="509" width="1.5234375" style="1" customWidth="1"/>
    <col min="510" max="510" width="10.41796875" style="1" customWidth="1"/>
    <col min="511" max="755" width="9.1015625" style="1"/>
    <col min="756" max="758" width="11.1015625" style="1" customWidth="1"/>
    <col min="759" max="759" width="1.5234375" style="1" customWidth="1"/>
    <col min="760" max="762" width="12.41796875" style="1" customWidth="1"/>
    <col min="763" max="763" width="1.5234375" style="1" customWidth="1"/>
    <col min="764" max="764" width="11.1015625" style="1" customWidth="1"/>
    <col min="765" max="765" width="1.5234375" style="1" customWidth="1"/>
    <col min="766" max="766" width="10.41796875" style="1" customWidth="1"/>
    <col min="767" max="1011" width="9.1015625" style="1"/>
    <col min="1012" max="1014" width="11.1015625" style="1" customWidth="1"/>
    <col min="1015" max="1015" width="1.5234375" style="1" customWidth="1"/>
    <col min="1016" max="1018" width="12.41796875" style="1" customWidth="1"/>
    <col min="1019" max="1019" width="1.5234375" style="1" customWidth="1"/>
    <col min="1020" max="1020" width="11.1015625" style="1" customWidth="1"/>
    <col min="1021" max="1021" width="1.5234375" style="1" customWidth="1"/>
    <col min="1022" max="1022" width="10.41796875" style="1" customWidth="1"/>
    <col min="1023" max="1267" width="9.1015625" style="1"/>
    <col min="1268" max="1270" width="11.1015625" style="1" customWidth="1"/>
    <col min="1271" max="1271" width="1.5234375" style="1" customWidth="1"/>
    <col min="1272" max="1274" width="12.41796875" style="1" customWidth="1"/>
    <col min="1275" max="1275" width="1.5234375" style="1" customWidth="1"/>
    <col min="1276" max="1276" width="11.1015625" style="1" customWidth="1"/>
    <col min="1277" max="1277" width="1.5234375" style="1" customWidth="1"/>
    <col min="1278" max="1278" width="10.41796875" style="1" customWidth="1"/>
    <col min="1279" max="1523" width="9.1015625" style="1"/>
    <col min="1524" max="1526" width="11.1015625" style="1" customWidth="1"/>
    <col min="1527" max="1527" width="1.5234375" style="1" customWidth="1"/>
    <col min="1528" max="1530" width="12.41796875" style="1" customWidth="1"/>
    <col min="1531" max="1531" width="1.5234375" style="1" customWidth="1"/>
    <col min="1532" max="1532" width="11.1015625" style="1" customWidth="1"/>
    <col min="1533" max="1533" width="1.5234375" style="1" customWidth="1"/>
    <col min="1534" max="1534" width="10.41796875" style="1" customWidth="1"/>
    <col min="1535" max="1779" width="9.1015625" style="1"/>
    <col min="1780" max="1782" width="11.1015625" style="1" customWidth="1"/>
    <col min="1783" max="1783" width="1.5234375" style="1" customWidth="1"/>
    <col min="1784" max="1786" width="12.41796875" style="1" customWidth="1"/>
    <col min="1787" max="1787" width="1.5234375" style="1" customWidth="1"/>
    <col min="1788" max="1788" width="11.1015625" style="1" customWidth="1"/>
    <col min="1789" max="1789" width="1.5234375" style="1" customWidth="1"/>
    <col min="1790" max="1790" width="10.41796875" style="1" customWidth="1"/>
    <col min="1791" max="2035" width="9.1015625" style="1"/>
    <col min="2036" max="2038" width="11.1015625" style="1" customWidth="1"/>
    <col min="2039" max="2039" width="1.5234375" style="1" customWidth="1"/>
    <col min="2040" max="2042" width="12.41796875" style="1" customWidth="1"/>
    <col min="2043" max="2043" width="1.5234375" style="1" customWidth="1"/>
    <col min="2044" max="2044" width="11.1015625" style="1" customWidth="1"/>
    <col min="2045" max="2045" width="1.5234375" style="1" customWidth="1"/>
    <col min="2046" max="2046" width="10.41796875" style="1" customWidth="1"/>
    <col min="2047" max="2291" width="9.1015625" style="1"/>
    <col min="2292" max="2294" width="11.1015625" style="1" customWidth="1"/>
    <col min="2295" max="2295" width="1.5234375" style="1" customWidth="1"/>
    <col min="2296" max="2298" width="12.41796875" style="1" customWidth="1"/>
    <col min="2299" max="2299" width="1.5234375" style="1" customWidth="1"/>
    <col min="2300" max="2300" width="11.1015625" style="1" customWidth="1"/>
    <col min="2301" max="2301" width="1.5234375" style="1" customWidth="1"/>
    <col min="2302" max="2302" width="10.41796875" style="1" customWidth="1"/>
    <col min="2303" max="2547" width="9.1015625" style="1"/>
    <col min="2548" max="2550" width="11.1015625" style="1" customWidth="1"/>
    <col min="2551" max="2551" width="1.5234375" style="1" customWidth="1"/>
    <col min="2552" max="2554" width="12.41796875" style="1" customWidth="1"/>
    <col min="2555" max="2555" width="1.5234375" style="1" customWidth="1"/>
    <col min="2556" max="2556" width="11.1015625" style="1" customWidth="1"/>
    <col min="2557" max="2557" width="1.5234375" style="1" customWidth="1"/>
    <col min="2558" max="2558" width="10.41796875" style="1" customWidth="1"/>
    <col min="2559" max="2803" width="9.1015625" style="1"/>
    <col min="2804" max="2806" width="11.1015625" style="1" customWidth="1"/>
    <col min="2807" max="2807" width="1.5234375" style="1" customWidth="1"/>
    <col min="2808" max="2810" width="12.41796875" style="1" customWidth="1"/>
    <col min="2811" max="2811" width="1.5234375" style="1" customWidth="1"/>
    <col min="2812" max="2812" width="11.1015625" style="1" customWidth="1"/>
    <col min="2813" max="2813" width="1.5234375" style="1" customWidth="1"/>
    <col min="2814" max="2814" width="10.41796875" style="1" customWidth="1"/>
    <col min="2815" max="3059" width="9.1015625" style="1"/>
    <col min="3060" max="3062" width="11.1015625" style="1" customWidth="1"/>
    <col min="3063" max="3063" width="1.5234375" style="1" customWidth="1"/>
    <col min="3064" max="3066" width="12.41796875" style="1" customWidth="1"/>
    <col min="3067" max="3067" width="1.5234375" style="1" customWidth="1"/>
    <col min="3068" max="3068" width="11.1015625" style="1" customWidth="1"/>
    <col min="3069" max="3069" width="1.5234375" style="1" customWidth="1"/>
    <col min="3070" max="3070" width="10.41796875" style="1" customWidth="1"/>
    <col min="3071" max="3315" width="9.1015625" style="1"/>
    <col min="3316" max="3318" width="11.1015625" style="1" customWidth="1"/>
    <col min="3319" max="3319" width="1.5234375" style="1" customWidth="1"/>
    <col min="3320" max="3322" width="12.41796875" style="1" customWidth="1"/>
    <col min="3323" max="3323" width="1.5234375" style="1" customWidth="1"/>
    <col min="3324" max="3324" width="11.1015625" style="1" customWidth="1"/>
    <col min="3325" max="3325" width="1.5234375" style="1" customWidth="1"/>
    <col min="3326" max="3326" width="10.41796875" style="1" customWidth="1"/>
    <col min="3327" max="3571" width="9.1015625" style="1"/>
    <col min="3572" max="3574" width="11.1015625" style="1" customWidth="1"/>
    <col min="3575" max="3575" width="1.5234375" style="1" customWidth="1"/>
    <col min="3576" max="3578" width="12.41796875" style="1" customWidth="1"/>
    <col min="3579" max="3579" width="1.5234375" style="1" customWidth="1"/>
    <col min="3580" max="3580" width="11.1015625" style="1" customWidth="1"/>
    <col min="3581" max="3581" width="1.5234375" style="1" customWidth="1"/>
    <col min="3582" max="3582" width="10.41796875" style="1" customWidth="1"/>
    <col min="3583" max="3827" width="9.1015625" style="1"/>
    <col min="3828" max="3830" width="11.1015625" style="1" customWidth="1"/>
    <col min="3831" max="3831" width="1.5234375" style="1" customWidth="1"/>
    <col min="3832" max="3834" width="12.41796875" style="1" customWidth="1"/>
    <col min="3835" max="3835" width="1.5234375" style="1" customWidth="1"/>
    <col min="3836" max="3836" width="11.1015625" style="1" customWidth="1"/>
    <col min="3837" max="3837" width="1.5234375" style="1" customWidth="1"/>
    <col min="3838" max="3838" width="10.41796875" style="1" customWidth="1"/>
    <col min="3839" max="4083" width="9.1015625" style="1"/>
    <col min="4084" max="4086" width="11.1015625" style="1" customWidth="1"/>
    <col min="4087" max="4087" width="1.5234375" style="1" customWidth="1"/>
    <col min="4088" max="4090" width="12.41796875" style="1" customWidth="1"/>
    <col min="4091" max="4091" width="1.5234375" style="1" customWidth="1"/>
    <col min="4092" max="4092" width="11.1015625" style="1" customWidth="1"/>
    <col min="4093" max="4093" width="1.5234375" style="1" customWidth="1"/>
    <col min="4094" max="4094" width="10.41796875" style="1" customWidth="1"/>
    <col min="4095" max="4339" width="9.1015625" style="1"/>
    <col min="4340" max="4342" width="11.1015625" style="1" customWidth="1"/>
    <col min="4343" max="4343" width="1.5234375" style="1" customWidth="1"/>
    <col min="4344" max="4346" width="12.41796875" style="1" customWidth="1"/>
    <col min="4347" max="4347" width="1.5234375" style="1" customWidth="1"/>
    <col min="4348" max="4348" width="11.1015625" style="1" customWidth="1"/>
    <col min="4349" max="4349" width="1.5234375" style="1" customWidth="1"/>
    <col min="4350" max="4350" width="10.41796875" style="1" customWidth="1"/>
    <col min="4351" max="4595" width="9.1015625" style="1"/>
    <col min="4596" max="4598" width="11.1015625" style="1" customWidth="1"/>
    <col min="4599" max="4599" width="1.5234375" style="1" customWidth="1"/>
    <col min="4600" max="4602" width="12.41796875" style="1" customWidth="1"/>
    <col min="4603" max="4603" width="1.5234375" style="1" customWidth="1"/>
    <col min="4604" max="4604" width="11.1015625" style="1" customWidth="1"/>
    <col min="4605" max="4605" width="1.5234375" style="1" customWidth="1"/>
    <col min="4606" max="4606" width="10.41796875" style="1" customWidth="1"/>
    <col min="4607" max="4851" width="9.1015625" style="1"/>
    <col min="4852" max="4854" width="11.1015625" style="1" customWidth="1"/>
    <col min="4855" max="4855" width="1.5234375" style="1" customWidth="1"/>
    <col min="4856" max="4858" width="12.41796875" style="1" customWidth="1"/>
    <col min="4859" max="4859" width="1.5234375" style="1" customWidth="1"/>
    <col min="4860" max="4860" width="11.1015625" style="1" customWidth="1"/>
    <col min="4861" max="4861" width="1.5234375" style="1" customWidth="1"/>
    <col min="4862" max="4862" width="10.41796875" style="1" customWidth="1"/>
    <col min="4863" max="5107" width="9.1015625" style="1"/>
    <col min="5108" max="5110" width="11.1015625" style="1" customWidth="1"/>
    <col min="5111" max="5111" width="1.5234375" style="1" customWidth="1"/>
    <col min="5112" max="5114" width="12.41796875" style="1" customWidth="1"/>
    <col min="5115" max="5115" width="1.5234375" style="1" customWidth="1"/>
    <col min="5116" max="5116" width="11.1015625" style="1" customWidth="1"/>
    <col min="5117" max="5117" width="1.5234375" style="1" customWidth="1"/>
    <col min="5118" max="5118" width="10.41796875" style="1" customWidth="1"/>
    <col min="5119" max="5363" width="9.1015625" style="1"/>
    <col min="5364" max="5366" width="11.1015625" style="1" customWidth="1"/>
    <col min="5367" max="5367" width="1.5234375" style="1" customWidth="1"/>
    <col min="5368" max="5370" width="12.41796875" style="1" customWidth="1"/>
    <col min="5371" max="5371" width="1.5234375" style="1" customWidth="1"/>
    <col min="5372" max="5372" width="11.1015625" style="1" customWidth="1"/>
    <col min="5373" max="5373" width="1.5234375" style="1" customWidth="1"/>
    <col min="5374" max="5374" width="10.41796875" style="1" customWidth="1"/>
    <col min="5375" max="5619" width="9.1015625" style="1"/>
    <col min="5620" max="5622" width="11.1015625" style="1" customWidth="1"/>
    <col min="5623" max="5623" width="1.5234375" style="1" customWidth="1"/>
    <col min="5624" max="5626" width="12.41796875" style="1" customWidth="1"/>
    <col min="5627" max="5627" width="1.5234375" style="1" customWidth="1"/>
    <col min="5628" max="5628" width="11.1015625" style="1" customWidth="1"/>
    <col min="5629" max="5629" width="1.5234375" style="1" customWidth="1"/>
    <col min="5630" max="5630" width="10.41796875" style="1" customWidth="1"/>
    <col min="5631" max="5875" width="9.1015625" style="1"/>
    <col min="5876" max="5878" width="11.1015625" style="1" customWidth="1"/>
    <col min="5879" max="5879" width="1.5234375" style="1" customWidth="1"/>
    <col min="5880" max="5882" width="12.41796875" style="1" customWidth="1"/>
    <col min="5883" max="5883" width="1.5234375" style="1" customWidth="1"/>
    <col min="5884" max="5884" width="11.1015625" style="1" customWidth="1"/>
    <col min="5885" max="5885" width="1.5234375" style="1" customWidth="1"/>
    <col min="5886" max="5886" width="10.41796875" style="1" customWidth="1"/>
    <col min="5887" max="6131" width="9.1015625" style="1"/>
    <col min="6132" max="6134" width="11.1015625" style="1" customWidth="1"/>
    <col min="6135" max="6135" width="1.5234375" style="1" customWidth="1"/>
    <col min="6136" max="6138" width="12.41796875" style="1" customWidth="1"/>
    <col min="6139" max="6139" width="1.5234375" style="1" customWidth="1"/>
    <col min="6140" max="6140" width="11.1015625" style="1" customWidth="1"/>
    <col min="6141" max="6141" width="1.5234375" style="1" customWidth="1"/>
    <col min="6142" max="6142" width="10.41796875" style="1" customWidth="1"/>
    <col min="6143" max="6387" width="9.1015625" style="1"/>
    <col min="6388" max="6390" width="11.1015625" style="1" customWidth="1"/>
    <col min="6391" max="6391" width="1.5234375" style="1" customWidth="1"/>
    <col min="6392" max="6394" width="12.41796875" style="1" customWidth="1"/>
    <col min="6395" max="6395" width="1.5234375" style="1" customWidth="1"/>
    <col min="6396" max="6396" width="11.1015625" style="1" customWidth="1"/>
    <col min="6397" max="6397" width="1.5234375" style="1" customWidth="1"/>
    <col min="6398" max="6398" width="10.41796875" style="1" customWidth="1"/>
    <col min="6399" max="6643" width="9.1015625" style="1"/>
    <col min="6644" max="6646" width="11.1015625" style="1" customWidth="1"/>
    <col min="6647" max="6647" width="1.5234375" style="1" customWidth="1"/>
    <col min="6648" max="6650" width="12.41796875" style="1" customWidth="1"/>
    <col min="6651" max="6651" width="1.5234375" style="1" customWidth="1"/>
    <col min="6652" max="6652" width="11.1015625" style="1" customWidth="1"/>
    <col min="6653" max="6653" width="1.5234375" style="1" customWidth="1"/>
    <col min="6654" max="6654" width="10.41796875" style="1" customWidth="1"/>
    <col min="6655" max="6899" width="9.1015625" style="1"/>
    <col min="6900" max="6902" width="11.1015625" style="1" customWidth="1"/>
    <col min="6903" max="6903" width="1.5234375" style="1" customWidth="1"/>
    <col min="6904" max="6906" width="12.41796875" style="1" customWidth="1"/>
    <col min="6907" max="6907" width="1.5234375" style="1" customWidth="1"/>
    <col min="6908" max="6908" width="11.1015625" style="1" customWidth="1"/>
    <col min="6909" max="6909" width="1.5234375" style="1" customWidth="1"/>
    <col min="6910" max="6910" width="10.41796875" style="1" customWidth="1"/>
    <col min="6911" max="7155" width="9.1015625" style="1"/>
    <col min="7156" max="7158" width="11.1015625" style="1" customWidth="1"/>
    <col min="7159" max="7159" width="1.5234375" style="1" customWidth="1"/>
    <col min="7160" max="7162" width="12.41796875" style="1" customWidth="1"/>
    <col min="7163" max="7163" width="1.5234375" style="1" customWidth="1"/>
    <col min="7164" max="7164" width="11.1015625" style="1" customWidth="1"/>
    <col min="7165" max="7165" width="1.5234375" style="1" customWidth="1"/>
    <col min="7166" max="7166" width="10.41796875" style="1" customWidth="1"/>
    <col min="7167" max="7411" width="9.1015625" style="1"/>
    <col min="7412" max="7414" width="11.1015625" style="1" customWidth="1"/>
    <col min="7415" max="7415" width="1.5234375" style="1" customWidth="1"/>
    <col min="7416" max="7418" width="12.41796875" style="1" customWidth="1"/>
    <col min="7419" max="7419" width="1.5234375" style="1" customWidth="1"/>
    <col min="7420" max="7420" width="11.1015625" style="1" customWidth="1"/>
    <col min="7421" max="7421" width="1.5234375" style="1" customWidth="1"/>
    <col min="7422" max="7422" width="10.41796875" style="1" customWidth="1"/>
    <col min="7423" max="7667" width="9.1015625" style="1"/>
    <col min="7668" max="7670" width="11.1015625" style="1" customWidth="1"/>
    <col min="7671" max="7671" width="1.5234375" style="1" customWidth="1"/>
    <col min="7672" max="7674" width="12.41796875" style="1" customWidth="1"/>
    <col min="7675" max="7675" width="1.5234375" style="1" customWidth="1"/>
    <col min="7676" max="7676" width="11.1015625" style="1" customWidth="1"/>
    <col min="7677" max="7677" width="1.5234375" style="1" customWidth="1"/>
    <col min="7678" max="7678" width="10.41796875" style="1" customWidth="1"/>
    <col min="7679" max="7923" width="9.1015625" style="1"/>
    <col min="7924" max="7926" width="11.1015625" style="1" customWidth="1"/>
    <col min="7927" max="7927" width="1.5234375" style="1" customWidth="1"/>
    <col min="7928" max="7930" width="12.41796875" style="1" customWidth="1"/>
    <col min="7931" max="7931" width="1.5234375" style="1" customWidth="1"/>
    <col min="7932" max="7932" width="11.1015625" style="1" customWidth="1"/>
    <col min="7933" max="7933" width="1.5234375" style="1" customWidth="1"/>
    <col min="7934" max="7934" width="10.41796875" style="1" customWidth="1"/>
    <col min="7935" max="8179" width="9.1015625" style="1"/>
    <col min="8180" max="8182" width="11.1015625" style="1" customWidth="1"/>
    <col min="8183" max="8183" width="1.5234375" style="1" customWidth="1"/>
    <col min="8184" max="8186" width="12.41796875" style="1" customWidth="1"/>
    <col min="8187" max="8187" width="1.5234375" style="1" customWidth="1"/>
    <col min="8188" max="8188" width="11.1015625" style="1" customWidth="1"/>
    <col min="8189" max="8189" width="1.5234375" style="1" customWidth="1"/>
    <col min="8190" max="8190" width="10.41796875" style="1" customWidth="1"/>
    <col min="8191" max="8435" width="9.1015625" style="1"/>
    <col min="8436" max="8438" width="11.1015625" style="1" customWidth="1"/>
    <col min="8439" max="8439" width="1.5234375" style="1" customWidth="1"/>
    <col min="8440" max="8442" width="12.41796875" style="1" customWidth="1"/>
    <col min="8443" max="8443" width="1.5234375" style="1" customWidth="1"/>
    <col min="8444" max="8444" width="11.1015625" style="1" customWidth="1"/>
    <col min="8445" max="8445" width="1.5234375" style="1" customWidth="1"/>
    <col min="8446" max="8446" width="10.41796875" style="1" customWidth="1"/>
    <col min="8447" max="8691" width="9.1015625" style="1"/>
    <col min="8692" max="8694" width="11.1015625" style="1" customWidth="1"/>
    <col min="8695" max="8695" width="1.5234375" style="1" customWidth="1"/>
    <col min="8696" max="8698" width="12.41796875" style="1" customWidth="1"/>
    <col min="8699" max="8699" width="1.5234375" style="1" customWidth="1"/>
    <col min="8700" max="8700" width="11.1015625" style="1" customWidth="1"/>
    <col min="8701" max="8701" width="1.5234375" style="1" customWidth="1"/>
    <col min="8702" max="8702" width="10.41796875" style="1" customWidth="1"/>
    <col min="8703" max="8947" width="9.1015625" style="1"/>
    <col min="8948" max="8950" width="11.1015625" style="1" customWidth="1"/>
    <col min="8951" max="8951" width="1.5234375" style="1" customWidth="1"/>
    <col min="8952" max="8954" width="12.41796875" style="1" customWidth="1"/>
    <col min="8955" max="8955" width="1.5234375" style="1" customWidth="1"/>
    <col min="8956" max="8956" width="11.1015625" style="1" customWidth="1"/>
    <col min="8957" max="8957" width="1.5234375" style="1" customWidth="1"/>
    <col min="8958" max="8958" width="10.41796875" style="1" customWidth="1"/>
    <col min="8959" max="9203" width="9.1015625" style="1"/>
    <col min="9204" max="9206" width="11.1015625" style="1" customWidth="1"/>
    <col min="9207" max="9207" width="1.5234375" style="1" customWidth="1"/>
    <col min="9208" max="9210" width="12.41796875" style="1" customWidth="1"/>
    <col min="9211" max="9211" width="1.5234375" style="1" customWidth="1"/>
    <col min="9212" max="9212" width="11.1015625" style="1" customWidth="1"/>
    <col min="9213" max="9213" width="1.5234375" style="1" customWidth="1"/>
    <col min="9214" max="9214" width="10.41796875" style="1" customWidth="1"/>
    <col min="9215" max="9459" width="9.1015625" style="1"/>
    <col min="9460" max="9462" width="11.1015625" style="1" customWidth="1"/>
    <col min="9463" max="9463" width="1.5234375" style="1" customWidth="1"/>
    <col min="9464" max="9466" width="12.41796875" style="1" customWidth="1"/>
    <col min="9467" max="9467" width="1.5234375" style="1" customWidth="1"/>
    <col min="9468" max="9468" width="11.1015625" style="1" customWidth="1"/>
    <col min="9469" max="9469" width="1.5234375" style="1" customWidth="1"/>
    <col min="9470" max="9470" width="10.41796875" style="1" customWidth="1"/>
    <col min="9471" max="9715" width="9.1015625" style="1"/>
    <col min="9716" max="9718" width="11.1015625" style="1" customWidth="1"/>
    <col min="9719" max="9719" width="1.5234375" style="1" customWidth="1"/>
    <col min="9720" max="9722" width="12.41796875" style="1" customWidth="1"/>
    <col min="9723" max="9723" width="1.5234375" style="1" customWidth="1"/>
    <col min="9724" max="9724" width="11.1015625" style="1" customWidth="1"/>
    <col min="9725" max="9725" width="1.5234375" style="1" customWidth="1"/>
    <col min="9726" max="9726" width="10.41796875" style="1" customWidth="1"/>
    <col min="9727" max="9971" width="9.1015625" style="1"/>
    <col min="9972" max="9974" width="11.1015625" style="1" customWidth="1"/>
    <col min="9975" max="9975" width="1.5234375" style="1" customWidth="1"/>
    <col min="9976" max="9978" width="12.41796875" style="1" customWidth="1"/>
    <col min="9979" max="9979" width="1.5234375" style="1" customWidth="1"/>
    <col min="9980" max="9980" width="11.1015625" style="1" customWidth="1"/>
    <col min="9981" max="9981" width="1.5234375" style="1" customWidth="1"/>
    <col min="9982" max="9982" width="10.41796875" style="1" customWidth="1"/>
    <col min="9983" max="10227" width="9.1015625" style="1"/>
    <col min="10228" max="10230" width="11.1015625" style="1" customWidth="1"/>
    <col min="10231" max="10231" width="1.5234375" style="1" customWidth="1"/>
    <col min="10232" max="10234" width="12.41796875" style="1" customWidth="1"/>
    <col min="10235" max="10235" width="1.5234375" style="1" customWidth="1"/>
    <col min="10236" max="10236" width="11.1015625" style="1" customWidth="1"/>
    <col min="10237" max="10237" width="1.5234375" style="1" customWidth="1"/>
    <col min="10238" max="10238" width="10.41796875" style="1" customWidth="1"/>
    <col min="10239" max="10483" width="9.1015625" style="1"/>
    <col min="10484" max="10486" width="11.1015625" style="1" customWidth="1"/>
    <col min="10487" max="10487" width="1.5234375" style="1" customWidth="1"/>
    <col min="10488" max="10490" width="12.41796875" style="1" customWidth="1"/>
    <col min="10491" max="10491" width="1.5234375" style="1" customWidth="1"/>
    <col min="10492" max="10492" width="11.1015625" style="1" customWidth="1"/>
    <col min="10493" max="10493" width="1.5234375" style="1" customWidth="1"/>
    <col min="10494" max="10494" width="10.41796875" style="1" customWidth="1"/>
    <col min="10495" max="10739" width="9.1015625" style="1"/>
    <col min="10740" max="10742" width="11.1015625" style="1" customWidth="1"/>
    <col min="10743" max="10743" width="1.5234375" style="1" customWidth="1"/>
    <col min="10744" max="10746" width="12.41796875" style="1" customWidth="1"/>
    <col min="10747" max="10747" width="1.5234375" style="1" customWidth="1"/>
    <col min="10748" max="10748" width="11.1015625" style="1" customWidth="1"/>
    <col min="10749" max="10749" width="1.5234375" style="1" customWidth="1"/>
    <col min="10750" max="10750" width="10.41796875" style="1" customWidth="1"/>
    <col min="10751" max="10995" width="9.1015625" style="1"/>
    <col min="10996" max="10998" width="11.1015625" style="1" customWidth="1"/>
    <col min="10999" max="10999" width="1.5234375" style="1" customWidth="1"/>
    <col min="11000" max="11002" width="12.41796875" style="1" customWidth="1"/>
    <col min="11003" max="11003" width="1.5234375" style="1" customWidth="1"/>
    <col min="11004" max="11004" width="11.1015625" style="1" customWidth="1"/>
    <col min="11005" max="11005" width="1.5234375" style="1" customWidth="1"/>
    <col min="11006" max="11006" width="10.41796875" style="1" customWidth="1"/>
    <col min="11007" max="11251" width="9.1015625" style="1"/>
    <col min="11252" max="11254" width="11.1015625" style="1" customWidth="1"/>
    <col min="11255" max="11255" width="1.5234375" style="1" customWidth="1"/>
    <col min="11256" max="11258" width="12.41796875" style="1" customWidth="1"/>
    <col min="11259" max="11259" width="1.5234375" style="1" customWidth="1"/>
    <col min="11260" max="11260" width="11.1015625" style="1" customWidth="1"/>
    <col min="11261" max="11261" width="1.5234375" style="1" customWidth="1"/>
    <col min="11262" max="11262" width="10.41796875" style="1" customWidth="1"/>
    <col min="11263" max="11507" width="9.1015625" style="1"/>
    <col min="11508" max="11510" width="11.1015625" style="1" customWidth="1"/>
    <col min="11511" max="11511" width="1.5234375" style="1" customWidth="1"/>
    <col min="11512" max="11514" width="12.41796875" style="1" customWidth="1"/>
    <col min="11515" max="11515" width="1.5234375" style="1" customWidth="1"/>
    <col min="11516" max="11516" width="11.1015625" style="1" customWidth="1"/>
    <col min="11517" max="11517" width="1.5234375" style="1" customWidth="1"/>
    <col min="11518" max="11518" width="10.41796875" style="1" customWidth="1"/>
    <col min="11519" max="11763" width="9.1015625" style="1"/>
    <col min="11764" max="11766" width="11.1015625" style="1" customWidth="1"/>
    <col min="11767" max="11767" width="1.5234375" style="1" customWidth="1"/>
    <col min="11768" max="11770" width="12.41796875" style="1" customWidth="1"/>
    <col min="11771" max="11771" width="1.5234375" style="1" customWidth="1"/>
    <col min="11772" max="11772" width="11.1015625" style="1" customWidth="1"/>
    <col min="11773" max="11773" width="1.5234375" style="1" customWidth="1"/>
    <col min="11774" max="11774" width="10.41796875" style="1" customWidth="1"/>
    <col min="11775" max="12019" width="9.1015625" style="1"/>
    <col min="12020" max="12022" width="11.1015625" style="1" customWidth="1"/>
    <col min="12023" max="12023" width="1.5234375" style="1" customWidth="1"/>
    <col min="12024" max="12026" width="12.41796875" style="1" customWidth="1"/>
    <col min="12027" max="12027" width="1.5234375" style="1" customWidth="1"/>
    <col min="12028" max="12028" width="11.1015625" style="1" customWidth="1"/>
    <col min="12029" max="12029" width="1.5234375" style="1" customWidth="1"/>
    <col min="12030" max="12030" width="10.41796875" style="1" customWidth="1"/>
    <col min="12031" max="12275" width="9.1015625" style="1"/>
    <col min="12276" max="12278" width="11.1015625" style="1" customWidth="1"/>
    <col min="12279" max="12279" width="1.5234375" style="1" customWidth="1"/>
    <col min="12280" max="12282" width="12.41796875" style="1" customWidth="1"/>
    <col min="12283" max="12283" width="1.5234375" style="1" customWidth="1"/>
    <col min="12284" max="12284" width="11.1015625" style="1" customWidth="1"/>
    <col min="12285" max="12285" width="1.5234375" style="1" customWidth="1"/>
    <col min="12286" max="12286" width="10.41796875" style="1" customWidth="1"/>
    <col min="12287" max="12531" width="9.1015625" style="1"/>
    <col min="12532" max="12534" width="11.1015625" style="1" customWidth="1"/>
    <col min="12535" max="12535" width="1.5234375" style="1" customWidth="1"/>
    <col min="12536" max="12538" width="12.41796875" style="1" customWidth="1"/>
    <col min="12539" max="12539" width="1.5234375" style="1" customWidth="1"/>
    <col min="12540" max="12540" width="11.1015625" style="1" customWidth="1"/>
    <col min="12541" max="12541" width="1.5234375" style="1" customWidth="1"/>
    <col min="12542" max="12542" width="10.41796875" style="1" customWidth="1"/>
    <col min="12543" max="12787" width="9.1015625" style="1"/>
    <col min="12788" max="12790" width="11.1015625" style="1" customWidth="1"/>
    <col min="12791" max="12791" width="1.5234375" style="1" customWidth="1"/>
    <col min="12792" max="12794" width="12.41796875" style="1" customWidth="1"/>
    <col min="12795" max="12795" width="1.5234375" style="1" customWidth="1"/>
    <col min="12796" max="12796" width="11.1015625" style="1" customWidth="1"/>
    <col min="12797" max="12797" width="1.5234375" style="1" customWidth="1"/>
    <col min="12798" max="12798" width="10.41796875" style="1" customWidth="1"/>
    <col min="12799" max="13043" width="9.1015625" style="1"/>
    <col min="13044" max="13046" width="11.1015625" style="1" customWidth="1"/>
    <col min="13047" max="13047" width="1.5234375" style="1" customWidth="1"/>
    <col min="13048" max="13050" width="12.41796875" style="1" customWidth="1"/>
    <col min="13051" max="13051" width="1.5234375" style="1" customWidth="1"/>
    <col min="13052" max="13052" width="11.1015625" style="1" customWidth="1"/>
    <col min="13053" max="13053" width="1.5234375" style="1" customWidth="1"/>
    <col min="13054" max="13054" width="10.41796875" style="1" customWidth="1"/>
    <col min="13055" max="13299" width="9.1015625" style="1"/>
    <col min="13300" max="13302" width="11.1015625" style="1" customWidth="1"/>
    <col min="13303" max="13303" width="1.5234375" style="1" customWidth="1"/>
    <col min="13304" max="13306" width="12.41796875" style="1" customWidth="1"/>
    <col min="13307" max="13307" width="1.5234375" style="1" customWidth="1"/>
    <col min="13308" max="13308" width="11.1015625" style="1" customWidth="1"/>
    <col min="13309" max="13309" width="1.5234375" style="1" customWidth="1"/>
    <col min="13310" max="13310" width="10.41796875" style="1" customWidth="1"/>
    <col min="13311" max="13555" width="9.1015625" style="1"/>
    <col min="13556" max="13558" width="11.1015625" style="1" customWidth="1"/>
    <col min="13559" max="13559" width="1.5234375" style="1" customWidth="1"/>
    <col min="13560" max="13562" width="12.41796875" style="1" customWidth="1"/>
    <col min="13563" max="13563" width="1.5234375" style="1" customWidth="1"/>
    <col min="13564" max="13564" width="11.1015625" style="1" customWidth="1"/>
    <col min="13565" max="13565" width="1.5234375" style="1" customWidth="1"/>
    <col min="13566" max="13566" width="10.41796875" style="1" customWidth="1"/>
    <col min="13567" max="13811" width="9.1015625" style="1"/>
    <col min="13812" max="13814" width="11.1015625" style="1" customWidth="1"/>
    <col min="13815" max="13815" width="1.5234375" style="1" customWidth="1"/>
    <col min="13816" max="13818" width="12.41796875" style="1" customWidth="1"/>
    <col min="13819" max="13819" width="1.5234375" style="1" customWidth="1"/>
    <col min="13820" max="13820" width="11.1015625" style="1" customWidth="1"/>
    <col min="13821" max="13821" width="1.5234375" style="1" customWidth="1"/>
    <col min="13822" max="13822" width="10.41796875" style="1" customWidth="1"/>
    <col min="13823" max="14067" width="9.1015625" style="1"/>
    <col min="14068" max="14070" width="11.1015625" style="1" customWidth="1"/>
    <col min="14071" max="14071" width="1.5234375" style="1" customWidth="1"/>
    <col min="14072" max="14074" width="12.41796875" style="1" customWidth="1"/>
    <col min="14075" max="14075" width="1.5234375" style="1" customWidth="1"/>
    <col min="14076" max="14076" width="11.1015625" style="1" customWidth="1"/>
    <col min="14077" max="14077" width="1.5234375" style="1" customWidth="1"/>
    <col min="14078" max="14078" width="10.41796875" style="1" customWidth="1"/>
    <col min="14079" max="14323" width="9.1015625" style="1"/>
    <col min="14324" max="14326" width="11.1015625" style="1" customWidth="1"/>
    <col min="14327" max="14327" width="1.5234375" style="1" customWidth="1"/>
    <col min="14328" max="14330" width="12.41796875" style="1" customWidth="1"/>
    <col min="14331" max="14331" width="1.5234375" style="1" customWidth="1"/>
    <col min="14332" max="14332" width="11.1015625" style="1" customWidth="1"/>
    <col min="14333" max="14333" width="1.5234375" style="1" customWidth="1"/>
    <col min="14334" max="14334" width="10.41796875" style="1" customWidth="1"/>
    <col min="14335" max="14579" width="9.1015625" style="1"/>
    <col min="14580" max="14582" width="11.1015625" style="1" customWidth="1"/>
    <col min="14583" max="14583" width="1.5234375" style="1" customWidth="1"/>
    <col min="14584" max="14586" width="12.41796875" style="1" customWidth="1"/>
    <col min="14587" max="14587" width="1.5234375" style="1" customWidth="1"/>
    <col min="14588" max="14588" width="11.1015625" style="1" customWidth="1"/>
    <col min="14589" max="14589" width="1.5234375" style="1" customWidth="1"/>
    <col min="14590" max="14590" width="10.41796875" style="1" customWidth="1"/>
    <col min="14591" max="14835" width="9.1015625" style="1"/>
    <col min="14836" max="14838" width="11.1015625" style="1" customWidth="1"/>
    <col min="14839" max="14839" width="1.5234375" style="1" customWidth="1"/>
    <col min="14840" max="14842" width="12.41796875" style="1" customWidth="1"/>
    <col min="14843" max="14843" width="1.5234375" style="1" customWidth="1"/>
    <col min="14844" max="14844" width="11.1015625" style="1" customWidth="1"/>
    <col min="14845" max="14845" width="1.5234375" style="1" customWidth="1"/>
    <col min="14846" max="14846" width="10.41796875" style="1" customWidth="1"/>
    <col min="14847" max="15091" width="9.1015625" style="1"/>
    <col min="15092" max="15094" width="11.1015625" style="1" customWidth="1"/>
    <col min="15095" max="15095" width="1.5234375" style="1" customWidth="1"/>
    <col min="15096" max="15098" width="12.41796875" style="1" customWidth="1"/>
    <col min="15099" max="15099" width="1.5234375" style="1" customWidth="1"/>
    <col min="15100" max="15100" width="11.1015625" style="1" customWidth="1"/>
    <col min="15101" max="15101" width="1.5234375" style="1" customWidth="1"/>
    <col min="15102" max="15102" width="10.41796875" style="1" customWidth="1"/>
    <col min="15103" max="15347" width="9.1015625" style="1"/>
    <col min="15348" max="15350" width="11.1015625" style="1" customWidth="1"/>
    <col min="15351" max="15351" width="1.5234375" style="1" customWidth="1"/>
    <col min="15352" max="15354" width="12.41796875" style="1" customWidth="1"/>
    <col min="15355" max="15355" width="1.5234375" style="1" customWidth="1"/>
    <col min="15356" max="15356" width="11.1015625" style="1" customWidth="1"/>
    <col min="15357" max="15357" width="1.5234375" style="1" customWidth="1"/>
    <col min="15358" max="15358" width="10.41796875" style="1" customWidth="1"/>
    <col min="15359" max="15603" width="9.1015625" style="1"/>
    <col min="15604" max="15606" width="11.1015625" style="1" customWidth="1"/>
    <col min="15607" max="15607" width="1.5234375" style="1" customWidth="1"/>
    <col min="15608" max="15610" width="12.41796875" style="1" customWidth="1"/>
    <col min="15611" max="15611" width="1.5234375" style="1" customWidth="1"/>
    <col min="15612" max="15612" width="11.1015625" style="1" customWidth="1"/>
    <col min="15613" max="15613" width="1.5234375" style="1" customWidth="1"/>
    <col min="15614" max="15614" width="10.41796875" style="1" customWidth="1"/>
    <col min="15615" max="15859" width="9.1015625" style="1"/>
    <col min="15860" max="15862" width="11.1015625" style="1" customWidth="1"/>
    <col min="15863" max="15863" width="1.5234375" style="1" customWidth="1"/>
    <col min="15864" max="15866" width="12.41796875" style="1" customWidth="1"/>
    <col min="15867" max="15867" width="1.5234375" style="1" customWidth="1"/>
    <col min="15868" max="15868" width="11.1015625" style="1" customWidth="1"/>
    <col min="15869" max="15869" width="1.5234375" style="1" customWidth="1"/>
    <col min="15870" max="15870" width="10.41796875" style="1" customWidth="1"/>
    <col min="15871" max="16115" width="9.1015625" style="1"/>
    <col min="16116" max="16118" width="11.1015625" style="1" customWidth="1"/>
    <col min="16119" max="16119" width="1.5234375" style="1" customWidth="1"/>
    <col min="16120" max="16122" width="12.41796875" style="1" customWidth="1"/>
    <col min="16123" max="16123" width="1.5234375" style="1" customWidth="1"/>
    <col min="16124" max="16124" width="11.1015625" style="1" customWidth="1"/>
    <col min="16125" max="16125" width="1.5234375" style="1" customWidth="1"/>
    <col min="16126" max="16126" width="10.41796875" style="1" customWidth="1"/>
    <col min="16127" max="16384" width="9.1015625" style="1"/>
  </cols>
  <sheetData>
    <row r="1" spans="1:12" ht="15">
      <c r="A1" s="729" t="s">
        <v>2555</v>
      </c>
      <c r="B1" s="445"/>
      <c r="C1" s="445"/>
      <c r="D1" s="499"/>
      <c r="E1" s="499"/>
      <c r="F1" s="499"/>
      <c r="G1" s="499"/>
      <c r="H1" s="319"/>
      <c r="I1" s="319"/>
      <c r="J1" s="319"/>
      <c r="K1" s="319"/>
      <c r="L1" s="500">
        <v>9</v>
      </c>
    </row>
    <row r="2" spans="1:12" ht="15">
      <c r="A2" s="1509" t="s">
        <v>137</v>
      </c>
      <c r="B2" s="1554"/>
      <c r="C2" s="1555"/>
      <c r="D2" s="379"/>
      <c r="E2" s="499"/>
      <c r="F2" s="499"/>
      <c r="G2" s="499"/>
      <c r="H2" s="319"/>
      <c r="I2" s="319"/>
      <c r="J2" s="319"/>
      <c r="K2" s="319"/>
      <c r="L2" s="319"/>
    </row>
    <row r="3" spans="1:12" ht="15">
      <c r="A3" s="525" t="s">
        <v>2556</v>
      </c>
      <c r="B3" s="525"/>
      <c r="C3" s="729"/>
      <c r="D3" s="813"/>
      <c r="E3" s="813"/>
      <c r="F3" s="813"/>
      <c r="G3" s="813"/>
      <c r="H3" s="477"/>
      <c r="I3" s="477"/>
      <c r="J3" s="477"/>
      <c r="K3" s="477"/>
      <c r="L3" s="477"/>
    </row>
    <row r="4" spans="1:12" ht="15" customHeight="1">
      <c r="A4" s="754" t="s">
        <v>2341</v>
      </c>
      <c r="B4" s="525"/>
      <c r="C4" s="729"/>
      <c r="D4" s="813"/>
      <c r="E4" s="813"/>
      <c r="F4" s="813"/>
      <c r="G4" s="813"/>
      <c r="H4" s="477"/>
      <c r="I4" s="477"/>
      <c r="J4" s="477"/>
      <c r="K4" s="477"/>
      <c r="L4" s="477"/>
    </row>
    <row r="5" spans="1:12" ht="12.75" customHeight="1">
      <c r="A5" s="729"/>
      <c r="B5" s="729"/>
      <c r="C5" s="729"/>
      <c r="D5" s="813"/>
      <c r="E5" s="813"/>
      <c r="F5" s="813"/>
      <c r="G5" s="813"/>
      <c r="H5" s="477"/>
      <c r="I5" s="477"/>
      <c r="J5" s="477"/>
      <c r="K5" s="477"/>
      <c r="L5" s="477"/>
    </row>
    <row r="6" spans="1:12" ht="11.85" customHeight="1">
      <c r="A6" s="987"/>
      <c r="B6" s="1601" t="s">
        <v>2342</v>
      </c>
      <c r="C6" s="1597"/>
      <c r="D6" s="1598"/>
      <c r="E6" s="988"/>
      <c r="F6" s="1596" t="s">
        <v>2368</v>
      </c>
      <c r="G6" s="1597"/>
      <c r="H6" s="1598"/>
      <c r="I6" s="985"/>
      <c r="J6" s="477"/>
      <c r="K6" s="985"/>
      <c r="L6" s="985"/>
    </row>
    <row r="7" spans="1:12" ht="43.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1609" t="s">
        <v>1790</v>
      </c>
      <c r="B9" s="1625"/>
      <c r="C9" s="1625"/>
      <c r="D9" s="992"/>
      <c r="E9" s="992"/>
      <c r="F9" s="992"/>
      <c r="G9" s="992"/>
      <c r="H9" s="992"/>
      <c r="I9" s="992"/>
      <c r="J9" s="992"/>
      <c r="K9" s="992"/>
      <c r="L9" s="992"/>
    </row>
    <row r="10" spans="1:12">
      <c r="A10" s="880" t="s">
        <v>2521</v>
      </c>
      <c r="B10" s="420"/>
      <c r="C10" s="409"/>
      <c r="D10" s="409"/>
      <c r="E10" s="509"/>
      <c r="F10" s="409"/>
      <c r="G10" s="409"/>
      <c r="H10" s="409"/>
      <c r="I10" s="506"/>
      <c r="J10" s="411"/>
      <c r="K10" s="506"/>
      <c r="L10" s="411"/>
    </row>
    <row r="11" spans="1:12">
      <c r="A11" s="880" t="s">
        <v>2522</v>
      </c>
      <c r="B11" s="420"/>
      <c r="C11" s="409"/>
      <c r="D11" s="409"/>
      <c r="E11" s="509"/>
      <c r="F11" s="409"/>
      <c r="G11" s="409"/>
      <c r="H11" s="409"/>
      <c r="I11" s="506"/>
      <c r="J11" s="411"/>
      <c r="K11" s="506"/>
      <c r="L11" s="411"/>
    </row>
    <row r="12" spans="1:12">
      <c r="A12" s="880" t="s">
        <v>2543</v>
      </c>
      <c r="B12" s="420"/>
      <c r="C12" s="409"/>
      <c r="D12" s="409"/>
      <c r="E12" s="509"/>
      <c r="F12" s="409"/>
      <c r="G12" s="409"/>
      <c r="H12" s="409"/>
      <c r="I12" s="506"/>
      <c r="J12" s="411"/>
      <c r="K12" s="506"/>
      <c r="L12" s="411"/>
    </row>
    <row r="13" spans="1:12">
      <c r="A13" s="880" t="s">
        <v>2525</v>
      </c>
      <c r="B13" s="420"/>
      <c r="C13" s="417"/>
      <c r="D13" s="417"/>
      <c r="E13" s="509"/>
      <c r="F13" s="409"/>
      <c r="G13" s="409"/>
      <c r="H13" s="409"/>
      <c r="I13" s="506"/>
      <c r="J13" s="411"/>
      <c r="K13" s="506"/>
      <c r="L13" s="411"/>
    </row>
    <row r="14" spans="1:12">
      <c r="A14" s="880" t="s">
        <v>2509</v>
      </c>
      <c r="B14" s="420"/>
      <c r="C14" s="417"/>
      <c r="D14" s="417"/>
      <c r="E14" s="509"/>
      <c r="F14" s="409"/>
      <c r="G14" s="409"/>
      <c r="H14" s="409"/>
      <c r="I14" s="506"/>
      <c r="J14" s="411"/>
      <c r="K14" s="506"/>
      <c r="L14" s="411"/>
    </row>
    <row r="15" spans="1:12">
      <c r="A15" s="1065" t="s">
        <v>2502</v>
      </c>
      <c r="B15" s="420"/>
      <c r="C15" s="409"/>
      <c r="D15" s="409"/>
      <c r="E15" s="509"/>
      <c r="F15" s="409"/>
      <c r="G15" s="409"/>
      <c r="H15" s="409"/>
      <c r="I15" s="506"/>
      <c r="J15" s="411"/>
      <c r="K15" s="506"/>
      <c r="L15" s="411"/>
    </row>
    <row r="16" spans="1:12">
      <c r="A16" s="880" t="s">
        <v>2544</v>
      </c>
      <c r="B16" s="420"/>
      <c r="C16" s="409"/>
      <c r="D16" s="409"/>
      <c r="E16" s="503"/>
      <c r="F16" s="409"/>
      <c r="G16" s="409"/>
      <c r="H16" s="409"/>
      <c r="I16" s="506"/>
      <c r="J16" s="411"/>
      <c r="K16" s="506"/>
      <c r="L16" s="411"/>
    </row>
    <row r="17" spans="1:12">
      <c r="A17" s="880" t="s">
        <v>2545</v>
      </c>
      <c r="B17" s="420"/>
      <c r="C17" s="420"/>
      <c r="D17" s="420"/>
      <c r="E17" s="503"/>
      <c r="F17" s="420"/>
      <c r="G17" s="420"/>
      <c r="H17" s="420"/>
      <c r="I17" s="506"/>
      <c r="J17" s="420"/>
      <c r="K17" s="506"/>
      <c r="L17" s="420"/>
    </row>
    <row r="18" spans="1:12">
      <c r="A18" s="880" t="s">
        <v>2361</v>
      </c>
      <c r="B18" s="420"/>
      <c r="C18" s="409"/>
      <c r="D18" s="409"/>
      <c r="E18" s="503"/>
      <c r="F18" s="409"/>
      <c r="G18" s="409"/>
      <c r="H18" s="409"/>
      <c r="I18" s="506"/>
      <c r="J18" s="411"/>
      <c r="K18" s="506"/>
      <c r="L18" s="411"/>
    </row>
    <row r="19" spans="1:12">
      <c r="A19" s="880" t="s">
        <v>2362</v>
      </c>
      <c r="B19" s="420"/>
      <c r="C19" s="409"/>
      <c r="D19" s="409"/>
      <c r="E19" s="509"/>
      <c r="F19" s="409"/>
      <c r="G19" s="409"/>
      <c r="H19" s="409"/>
      <c r="I19" s="506"/>
      <c r="J19" s="411"/>
      <c r="K19" s="506"/>
      <c r="L19" s="411"/>
    </row>
    <row r="20" spans="1:12" ht="12" customHeight="1">
      <c r="A20" s="880" t="s">
        <v>727</v>
      </c>
      <c r="B20" s="87"/>
      <c r="C20" s="76"/>
      <c r="D20" s="76"/>
      <c r="E20" s="96"/>
      <c r="F20" s="76"/>
      <c r="G20" s="76"/>
      <c r="H20" s="76"/>
      <c r="I20" s="100"/>
      <c r="J20" s="284"/>
      <c r="K20" s="100"/>
      <c r="L20" s="284"/>
    </row>
    <row r="21" spans="1:12" ht="12.75" customHeight="1">
      <c r="A21" s="880" t="s">
        <v>2530</v>
      </c>
      <c r="B21" s="87"/>
      <c r="C21" s="76"/>
      <c r="D21" s="76"/>
      <c r="E21" s="96"/>
      <c r="F21" s="76"/>
      <c r="G21" s="76"/>
      <c r="H21" s="76"/>
      <c r="I21" s="100"/>
      <c r="J21" s="284"/>
      <c r="K21" s="100"/>
      <c r="L21" s="284"/>
    </row>
    <row r="22" spans="1:12" ht="12" customHeight="1">
      <c r="A22" s="880" t="s">
        <v>2546</v>
      </c>
      <c r="B22" s="87"/>
      <c r="C22" s="76"/>
      <c r="D22" s="76"/>
      <c r="E22" s="96"/>
      <c r="F22" s="76"/>
      <c r="G22" s="76"/>
      <c r="H22" s="76"/>
      <c r="I22" s="100"/>
      <c r="J22" s="284"/>
      <c r="K22" s="100"/>
      <c r="L22" s="284"/>
    </row>
    <row r="23" spans="1:12">
      <c r="A23" s="880" t="s">
        <v>731</v>
      </c>
      <c r="B23" s="87"/>
      <c r="C23" s="76"/>
      <c r="D23" s="76"/>
      <c r="E23" s="96"/>
      <c r="F23" s="76"/>
      <c r="G23" s="76"/>
      <c r="H23" s="76"/>
      <c r="I23" s="100"/>
      <c r="J23" s="284"/>
      <c r="K23" s="100"/>
      <c r="L23" s="284"/>
    </row>
    <row r="24" spans="1:12">
      <c r="A24" s="880" t="s">
        <v>2547</v>
      </c>
      <c r="B24" s="87"/>
      <c r="C24" s="76"/>
      <c r="D24" s="76"/>
      <c r="E24" s="96"/>
      <c r="F24" s="76"/>
      <c r="G24" s="76"/>
      <c r="H24" s="76"/>
      <c r="I24" s="100"/>
      <c r="J24" s="284"/>
      <c r="K24" s="100"/>
      <c r="L24" s="284"/>
    </row>
    <row r="25" spans="1:12">
      <c r="A25" s="880" t="s">
        <v>2540</v>
      </c>
      <c r="B25" s="87"/>
      <c r="C25" s="76"/>
      <c r="D25" s="76"/>
      <c r="E25" s="96"/>
      <c r="F25" s="76"/>
      <c r="G25" s="76"/>
      <c r="H25" s="76"/>
      <c r="I25" s="100"/>
      <c r="J25" s="284"/>
      <c r="K25" s="100"/>
      <c r="L25" s="284"/>
    </row>
    <row r="26" spans="1:12">
      <c r="A26" s="880" t="s">
        <v>736</v>
      </c>
      <c r="B26" s="87"/>
      <c r="C26" s="76"/>
      <c r="D26" s="76"/>
      <c r="E26" s="96"/>
      <c r="F26" s="76"/>
      <c r="G26" s="76"/>
      <c r="H26" s="76"/>
      <c r="I26" s="100"/>
      <c r="J26" s="284"/>
      <c r="K26" s="100"/>
      <c r="L26" s="284"/>
    </row>
    <row r="27" spans="1:12">
      <c r="A27" s="880" t="s">
        <v>2548</v>
      </c>
      <c r="B27" s="87"/>
      <c r="C27" s="76"/>
      <c r="D27" s="76"/>
      <c r="E27" s="96"/>
      <c r="F27" s="76"/>
      <c r="G27" s="76"/>
      <c r="H27" s="76"/>
      <c r="I27" s="100"/>
      <c r="J27" s="284"/>
      <c r="K27" s="100"/>
      <c r="L27" s="284"/>
    </row>
    <row r="28" spans="1:12">
      <c r="A28" s="880" t="s">
        <v>738</v>
      </c>
      <c r="B28" s="87"/>
      <c r="C28" s="76"/>
      <c r="D28" s="76"/>
      <c r="E28" s="96"/>
      <c r="F28" s="76"/>
      <c r="G28" s="76"/>
      <c r="H28" s="76"/>
      <c r="I28" s="100"/>
      <c r="J28" s="284"/>
      <c r="K28" s="100"/>
      <c r="L28" s="284"/>
    </row>
    <row r="29" spans="1:12">
      <c r="A29" s="880" t="s">
        <v>2539</v>
      </c>
      <c r="B29" s="87"/>
      <c r="C29" s="76"/>
      <c r="D29" s="76"/>
      <c r="E29" s="96"/>
      <c r="F29" s="76"/>
      <c r="G29" s="76"/>
      <c r="H29" s="76"/>
      <c r="I29" s="100"/>
      <c r="J29" s="284"/>
      <c r="K29" s="100"/>
      <c r="L29" s="284"/>
    </row>
    <row r="30" spans="1:12">
      <c r="A30" s="1002" t="s">
        <v>2549</v>
      </c>
      <c r="B30" s="491"/>
      <c r="C30" s="411"/>
      <c r="D30" s="411"/>
      <c r="E30" s="449"/>
      <c r="F30" s="435"/>
      <c r="G30" s="435"/>
      <c r="H30" s="411"/>
      <c r="I30" s="563"/>
      <c r="J30" s="411"/>
      <c r="K30" s="563"/>
      <c r="L30" s="411"/>
    </row>
    <row r="31" spans="1:12">
      <c r="A31" s="431"/>
      <c r="B31" s="431"/>
      <c r="C31" s="503"/>
      <c r="D31" s="503"/>
      <c r="E31" s="449"/>
      <c r="F31" s="449"/>
      <c r="G31" s="573"/>
      <c r="H31" s="503"/>
      <c r="I31" s="563"/>
      <c r="J31" s="503"/>
      <c r="K31" s="563"/>
      <c r="L31" s="503"/>
    </row>
    <row r="32" spans="1:12">
      <c r="A32" s="813" t="s">
        <v>1791</v>
      </c>
      <c r="B32" s="499"/>
      <c r="C32" s="503"/>
      <c r="D32" s="503"/>
      <c r="E32" s="449"/>
      <c r="F32" s="449"/>
      <c r="G32" s="573"/>
      <c r="H32" s="503"/>
      <c r="I32" s="563"/>
      <c r="J32" s="503"/>
      <c r="K32" s="563"/>
      <c r="L32" s="503"/>
    </row>
    <row r="33" spans="1:12">
      <c r="A33" s="880" t="s">
        <v>2521</v>
      </c>
      <c r="B33" s="411"/>
      <c r="C33" s="409"/>
      <c r="D33" s="409"/>
      <c r="E33" s="509"/>
      <c r="F33" s="409"/>
      <c r="G33" s="409"/>
      <c r="H33" s="409"/>
      <c r="I33" s="506"/>
      <c r="J33" s="411"/>
      <c r="K33" s="506"/>
      <c r="L33" s="411"/>
    </row>
    <row r="34" spans="1:12">
      <c r="A34" s="880" t="s">
        <v>2522</v>
      </c>
      <c r="B34" s="411"/>
      <c r="C34" s="409"/>
      <c r="D34" s="409"/>
      <c r="E34" s="509"/>
      <c r="F34" s="409"/>
      <c r="G34" s="409"/>
      <c r="H34" s="409"/>
      <c r="I34" s="506"/>
      <c r="J34" s="411"/>
      <c r="K34" s="506"/>
      <c r="L34" s="411"/>
    </row>
    <row r="35" spans="1:12">
      <c r="A35" s="880" t="s">
        <v>2543</v>
      </c>
      <c r="B35" s="411"/>
      <c r="C35" s="409"/>
      <c r="D35" s="409"/>
      <c r="E35" s="509"/>
      <c r="F35" s="409"/>
      <c r="G35" s="409"/>
      <c r="H35" s="409"/>
      <c r="I35" s="506"/>
      <c r="J35" s="411"/>
      <c r="K35" s="506"/>
      <c r="L35" s="411"/>
    </row>
    <row r="36" spans="1:12">
      <c r="A36" s="880" t="s">
        <v>2525</v>
      </c>
      <c r="B36" s="411"/>
      <c r="C36" s="417"/>
      <c r="D36" s="417"/>
      <c r="E36" s="509"/>
      <c r="F36" s="409"/>
      <c r="G36" s="409"/>
      <c r="H36" s="409"/>
      <c r="I36" s="506"/>
      <c r="J36" s="411"/>
      <c r="K36" s="506"/>
      <c r="L36" s="411"/>
    </row>
    <row r="37" spans="1:12">
      <c r="A37" s="880" t="s">
        <v>2509</v>
      </c>
      <c r="B37" s="411"/>
      <c r="C37" s="417"/>
      <c r="D37" s="417"/>
      <c r="E37" s="509"/>
      <c r="F37" s="409"/>
      <c r="G37" s="409"/>
      <c r="H37" s="409"/>
      <c r="I37" s="506"/>
      <c r="J37" s="411"/>
      <c r="K37" s="506"/>
      <c r="L37" s="411"/>
    </row>
    <row r="38" spans="1:12">
      <c r="A38" s="1065" t="s">
        <v>2502</v>
      </c>
      <c r="B38" s="411"/>
      <c r="C38" s="409"/>
      <c r="D38" s="409"/>
      <c r="E38" s="509"/>
      <c r="F38" s="409"/>
      <c r="G38" s="409"/>
      <c r="H38" s="409"/>
      <c r="I38" s="506"/>
      <c r="J38" s="411"/>
      <c r="K38" s="506"/>
      <c r="L38" s="411"/>
    </row>
    <row r="39" spans="1:12">
      <c r="A39" s="880" t="s">
        <v>2544</v>
      </c>
      <c r="B39" s="411"/>
      <c r="C39" s="409"/>
      <c r="D39" s="409"/>
      <c r="E39" s="503"/>
      <c r="F39" s="409"/>
      <c r="G39" s="409"/>
      <c r="H39" s="409"/>
      <c r="I39" s="506"/>
      <c r="J39" s="411"/>
      <c r="K39" s="506"/>
      <c r="L39" s="411"/>
    </row>
    <row r="40" spans="1:12">
      <c r="A40" s="880" t="s">
        <v>2545</v>
      </c>
      <c r="B40" s="420"/>
      <c r="C40" s="420"/>
      <c r="D40" s="420"/>
      <c r="E40" s="503"/>
      <c r="F40" s="420"/>
      <c r="G40" s="420"/>
      <c r="H40" s="420"/>
      <c r="I40" s="506"/>
      <c r="J40" s="420"/>
      <c r="K40" s="506"/>
      <c r="L40" s="420"/>
    </row>
    <row r="41" spans="1:12">
      <c r="A41" s="880" t="s">
        <v>2361</v>
      </c>
      <c r="B41" s="411"/>
      <c r="C41" s="409"/>
      <c r="D41" s="409"/>
      <c r="E41" s="503"/>
      <c r="F41" s="409"/>
      <c r="G41" s="409"/>
      <c r="H41" s="409"/>
      <c r="I41" s="506"/>
      <c r="J41" s="411"/>
      <c r="K41" s="506"/>
      <c r="L41" s="411"/>
    </row>
    <row r="42" spans="1:12">
      <c r="A42" s="880" t="s">
        <v>2362</v>
      </c>
      <c r="B42" s="411"/>
      <c r="C42" s="409"/>
      <c r="D42" s="409"/>
      <c r="E42" s="509"/>
      <c r="F42" s="409"/>
      <c r="G42" s="409"/>
      <c r="H42" s="409"/>
      <c r="I42" s="506"/>
      <c r="J42" s="411"/>
      <c r="K42" s="506"/>
      <c r="L42" s="411"/>
    </row>
    <row r="43" spans="1:12">
      <c r="A43" s="880" t="s">
        <v>727</v>
      </c>
      <c r="B43" s="411"/>
      <c r="C43" s="409"/>
      <c r="D43" s="409"/>
      <c r="E43" s="503"/>
      <c r="F43" s="409"/>
      <c r="G43" s="409"/>
      <c r="H43" s="409"/>
      <c r="I43" s="506"/>
      <c r="J43" s="411"/>
      <c r="K43" s="506"/>
      <c r="L43" s="411"/>
    </row>
    <row r="44" spans="1:12">
      <c r="A44" s="880" t="s">
        <v>2530</v>
      </c>
      <c r="B44" s="411"/>
      <c r="C44" s="409"/>
      <c r="D44" s="409"/>
      <c r="E44" s="503"/>
      <c r="F44" s="409"/>
      <c r="G44" s="409"/>
      <c r="H44" s="409"/>
      <c r="I44" s="506"/>
      <c r="J44" s="411"/>
      <c r="K44" s="506"/>
      <c r="L44" s="411"/>
    </row>
    <row r="45" spans="1:12">
      <c r="A45" s="880" t="s">
        <v>2546</v>
      </c>
      <c r="B45" s="411"/>
      <c r="C45" s="409"/>
      <c r="D45" s="409"/>
      <c r="E45" s="503"/>
      <c r="F45" s="409"/>
      <c r="G45" s="409"/>
      <c r="H45" s="409"/>
      <c r="I45" s="506"/>
      <c r="J45" s="411"/>
      <c r="K45" s="506"/>
      <c r="L45" s="411"/>
    </row>
    <row r="46" spans="1:12">
      <c r="A46" s="880" t="s">
        <v>731</v>
      </c>
      <c r="B46" s="411"/>
      <c r="C46" s="409"/>
      <c r="D46" s="409"/>
      <c r="E46" s="503"/>
      <c r="F46" s="409"/>
      <c r="G46" s="409"/>
      <c r="H46" s="409"/>
      <c r="I46" s="506"/>
      <c r="J46" s="411"/>
      <c r="K46" s="506"/>
      <c r="L46" s="411"/>
    </row>
    <row r="47" spans="1:12">
      <c r="A47" s="880" t="s">
        <v>2547</v>
      </c>
      <c r="B47" s="411"/>
      <c r="C47" s="409"/>
      <c r="D47" s="409"/>
      <c r="E47" s="503"/>
      <c r="F47" s="409"/>
      <c r="G47" s="409"/>
      <c r="H47" s="409"/>
      <c r="I47" s="506"/>
      <c r="J47" s="411"/>
      <c r="K47" s="506"/>
      <c r="L47" s="411"/>
    </row>
    <row r="48" spans="1:12">
      <c r="A48" s="880" t="s">
        <v>2540</v>
      </c>
      <c r="B48" s="411"/>
      <c r="C48" s="409"/>
      <c r="D48" s="409"/>
      <c r="E48" s="503"/>
      <c r="F48" s="409"/>
      <c r="G48" s="409"/>
      <c r="H48" s="409"/>
      <c r="I48" s="506"/>
      <c r="J48" s="411"/>
      <c r="K48" s="506"/>
      <c r="L48" s="411"/>
    </row>
    <row r="49" spans="1:12">
      <c r="A49" s="880" t="s">
        <v>736</v>
      </c>
      <c r="B49" s="411"/>
      <c r="C49" s="409"/>
      <c r="D49" s="409"/>
      <c r="E49" s="503"/>
      <c r="F49" s="409"/>
      <c r="G49" s="409"/>
      <c r="H49" s="409"/>
      <c r="I49" s="506"/>
      <c r="J49" s="411"/>
      <c r="K49" s="506"/>
      <c r="L49" s="411"/>
    </row>
    <row r="50" spans="1:12">
      <c r="A50" s="880" t="s">
        <v>2548</v>
      </c>
      <c r="B50" s="411"/>
      <c r="C50" s="409"/>
      <c r="D50" s="409"/>
      <c r="E50" s="503"/>
      <c r="F50" s="409"/>
      <c r="G50" s="409"/>
      <c r="H50" s="409"/>
      <c r="I50" s="506"/>
      <c r="J50" s="411"/>
      <c r="K50" s="506"/>
      <c r="L50" s="411"/>
    </row>
    <row r="51" spans="1:12">
      <c r="A51" s="880" t="s">
        <v>738</v>
      </c>
      <c r="B51" s="411"/>
      <c r="C51" s="409"/>
      <c r="D51" s="409"/>
      <c r="E51" s="503"/>
      <c r="F51" s="409"/>
      <c r="G51" s="409"/>
      <c r="H51" s="409"/>
      <c r="I51" s="506"/>
      <c r="J51" s="411"/>
      <c r="K51" s="506"/>
      <c r="L51" s="411"/>
    </row>
    <row r="52" spans="1:12">
      <c r="A52" s="880" t="s">
        <v>2529</v>
      </c>
      <c r="B52" s="411"/>
      <c r="C52" s="409"/>
      <c r="D52" s="409"/>
      <c r="E52" s="503"/>
      <c r="F52" s="409"/>
      <c r="G52" s="409"/>
      <c r="H52" s="409"/>
      <c r="I52" s="506"/>
      <c r="J52" s="411"/>
      <c r="K52" s="506"/>
      <c r="L52" s="411"/>
    </row>
    <row r="53" spans="1:12">
      <c r="A53" s="1002" t="s">
        <v>2372</v>
      </c>
      <c r="B53" s="411"/>
      <c r="C53" s="411"/>
      <c r="D53" s="411"/>
      <c r="E53" s="449"/>
      <c r="F53" s="435"/>
      <c r="G53" s="435"/>
      <c r="H53" s="411"/>
      <c r="I53" s="563"/>
      <c r="J53" s="411"/>
      <c r="K53" s="563"/>
      <c r="L53" s="411"/>
    </row>
    <row r="54" spans="1:12">
      <c r="A54" s="431"/>
      <c r="B54" s="431"/>
      <c r="C54" s="572"/>
      <c r="D54" s="572"/>
      <c r="E54" s="449"/>
      <c r="F54" s="449"/>
      <c r="G54" s="573"/>
      <c r="H54" s="572"/>
      <c r="I54" s="563"/>
      <c r="J54" s="572"/>
      <c r="K54" s="563"/>
      <c r="L54" s="572"/>
    </row>
    <row r="55" spans="1:12">
      <c r="A55" s="813" t="s">
        <v>1794</v>
      </c>
      <c r="B55" s="499"/>
      <c r="C55" s="572"/>
      <c r="D55" s="572"/>
      <c r="E55" s="449"/>
      <c r="F55" s="449"/>
      <c r="G55" s="573"/>
      <c r="H55" s="572"/>
      <c r="I55" s="563"/>
      <c r="J55" s="572"/>
      <c r="K55" s="563"/>
      <c r="L55" s="572"/>
    </row>
    <row r="56" spans="1:12">
      <c r="A56" s="880" t="s">
        <v>2521</v>
      </c>
      <c r="B56" s="411"/>
      <c r="C56" s="409"/>
      <c r="D56" s="409"/>
      <c r="E56" s="509"/>
      <c r="F56" s="409"/>
      <c r="G56" s="409"/>
      <c r="H56" s="409"/>
      <c r="I56" s="506"/>
      <c r="J56" s="411"/>
      <c r="K56" s="506"/>
      <c r="L56" s="411"/>
    </row>
    <row r="57" spans="1:12">
      <c r="A57" s="880" t="s">
        <v>2522</v>
      </c>
      <c r="B57" s="411"/>
      <c r="C57" s="409"/>
      <c r="D57" s="409"/>
      <c r="E57" s="509"/>
      <c r="F57" s="409"/>
      <c r="G57" s="409"/>
      <c r="H57" s="409"/>
      <c r="I57" s="506"/>
      <c r="J57" s="411"/>
      <c r="K57" s="506"/>
      <c r="L57" s="411"/>
    </row>
    <row r="58" spans="1:12">
      <c r="A58" s="880" t="s">
        <v>2543</v>
      </c>
      <c r="B58" s="411"/>
      <c r="C58" s="409"/>
      <c r="D58" s="409"/>
      <c r="E58" s="509"/>
      <c r="F58" s="409"/>
      <c r="G58" s="409"/>
      <c r="H58" s="409"/>
      <c r="I58" s="506"/>
      <c r="J58" s="411"/>
      <c r="K58" s="506"/>
      <c r="L58" s="411"/>
    </row>
    <row r="59" spans="1:12">
      <c r="A59" s="880" t="s">
        <v>2525</v>
      </c>
      <c r="B59" s="411"/>
      <c r="C59" s="409"/>
      <c r="D59" s="409"/>
      <c r="E59" s="509"/>
      <c r="F59" s="409"/>
      <c r="G59" s="409"/>
      <c r="H59" s="409"/>
      <c r="I59" s="506"/>
      <c r="J59" s="411"/>
      <c r="K59" s="506"/>
      <c r="L59" s="411"/>
    </row>
    <row r="60" spans="1:12">
      <c r="A60" s="880" t="s">
        <v>2509</v>
      </c>
      <c r="B60" s="411"/>
      <c r="C60" s="417"/>
      <c r="D60" s="417"/>
      <c r="E60" s="509"/>
      <c r="F60" s="409"/>
      <c r="G60" s="409"/>
      <c r="H60" s="409"/>
      <c r="I60" s="506"/>
      <c r="J60" s="411"/>
      <c r="K60" s="506"/>
      <c r="L60" s="411"/>
    </row>
    <row r="61" spans="1:12">
      <c r="A61" s="1065" t="s">
        <v>2502</v>
      </c>
      <c r="B61" s="411"/>
      <c r="C61" s="409"/>
      <c r="D61" s="409"/>
      <c r="E61" s="509"/>
      <c r="F61" s="409"/>
      <c r="G61" s="409"/>
      <c r="H61" s="409"/>
      <c r="I61" s="506"/>
      <c r="J61" s="411"/>
      <c r="K61" s="506"/>
      <c r="L61" s="411"/>
    </row>
    <row r="62" spans="1:12">
      <c r="A62" s="880" t="s">
        <v>2544</v>
      </c>
      <c r="B62" s="411"/>
      <c r="C62" s="409"/>
      <c r="D62" s="409"/>
      <c r="E62" s="503"/>
      <c r="F62" s="409"/>
      <c r="G62" s="409"/>
      <c r="H62" s="409"/>
      <c r="I62" s="506"/>
      <c r="J62" s="411"/>
      <c r="K62" s="506"/>
      <c r="L62" s="411"/>
    </row>
    <row r="63" spans="1:12">
      <c r="A63" s="880" t="s">
        <v>2545</v>
      </c>
      <c r="B63" s="420"/>
      <c r="C63" s="420"/>
      <c r="D63" s="420"/>
      <c r="E63" s="503"/>
      <c r="F63" s="420"/>
      <c r="G63" s="420"/>
      <c r="H63" s="420"/>
      <c r="I63" s="506"/>
      <c r="J63" s="420"/>
      <c r="K63" s="506"/>
      <c r="L63" s="420"/>
    </row>
    <row r="64" spans="1:12">
      <c r="A64" s="880" t="s">
        <v>2361</v>
      </c>
      <c r="B64" s="411"/>
      <c r="C64" s="409"/>
      <c r="D64" s="409"/>
      <c r="E64" s="503"/>
      <c r="F64" s="409"/>
      <c r="G64" s="409"/>
      <c r="H64" s="409"/>
      <c r="I64" s="506"/>
      <c r="J64" s="411"/>
      <c r="K64" s="506"/>
      <c r="L64" s="411"/>
    </row>
    <row r="65" spans="1:12">
      <c r="A65" s="880" t="s">
        <v>2362</v>
      </c>
      <c r="B65" s="411"/>
      <c r="C65" s="409"/>
      <c r="D65" s="409"/>
      <c r="E65" s="509"/>
      <c r="F65" s="409"/>
      <c r="G65" s="409"/>
      <c r="H65" s="409"/>
      <c r="I65" s="506"/>
      <c r="J65" s="411"/>
      <c r="K65" s="506"/>
      <c r="L65" s="411"/>
    </row>
    <row r="66" spans="1:12">
      <c r="A66" s="1002" t="s">
        <v>2372</v>
      </c>
      <c r="B66" s="411"/>
      <c r="C66" s="411"/>
      <c r="D66" s="411"/>
      <c r="E66" s="449"/>
      <c r="F66" s="435"/>
      <c r="G66" s="435"/>
      <c r="H66" s="411"/>
      <c r="I66" s="563"/>
      <c r="J66" s="411"/>
      <c r="K66" s="563"/>
      <c r="L66" s="411"/>
    </row>
    <row r="67" spans="1:12">
      <c r="A67" s="475"/>
      <c r="B67" s="431"/>
      <c r="C67" s="319"/>
      <c r="D67" s="319"/>
      <c r="E67" s="319"/>
      <c r="F67" s="319"/>
      <c r="G67" s="319"/>
      <c r="H67" s="317"/>
      <c r="I67" s="319"/>
      <c r="J67" s="318"/>
      <c r="K67" s="319"/>
      <c r="L67" s="319"/>
    </row>
    <row r="68" spans="1:12">
      <c r="A68" s="1011" t="s">
        <v>772</v>
      </c>
      <c r="B68" s="431"/>
      <c r="C68" s="411"/>
      <c r="D68" s="411"/>
      <c r="E68" s="319"/>
      <c r="F68" s="319"/>
      <c r="G68" s="319"/>
      <c r="H68" s="317"/>
      <c r="I68" s="319"/>
      <c r="J68" s="318"/>
      <c r="K68" s="319"/>
      <c r="L68" s="411"/>
    </row>
    <row r="69" spans="1:12">
      <c r="A69" s="475"/>
      <c r="B69" s="431"/>
      <c r="C69" s="319"/>
      <c r="D69" s="319"/>
      <c r="E69" s="319"/>
      <c r="F69" s="319"/>
      <c r="G69" s="319"/>
      <c r="H69" s="317"/>
      <c r="I69" s="319"/>
      <c r="J69" s="318"/>
      <c r="K69" s="319"/>
      <c r="L69" s="319"/>
    </row>
    <row r="70" spans="1:12">
      <c r="A70" s="475"/>
      <c r="B70" s="431"/>
      <c r="C70" s="319"/>
      <c r="D70" s="319"/>
      <c r="E70" s="319"/>
      <c r="F70" s="319"/>
      <c r="G70" s="319"/>
      <c r="H70" s="317"/>
      <c r="I70" s="319"/>
      <c r="J70" s="318"/>
      <c r="K70" s="319"/>
      <c r="L70" s="319"/>
    </row>
    <row r="71" spans="1:12">
      <c r="A71" s="461" t="s">
        <v>2365</v>
      </c>
      <c r="B71" s="476"/>
      <c r="C71" s="319"/>
      <c r="D71" s="319"/>
      <c r="E71" s="319"/>
      <c r="F71" s="319"/>
      <c r="G71" s="319"/>
      <c r="H71" s="319"/>
      <c r="I71" s="319"/>
      <c r="J71" s="319"/>
      <c r="K71" s="319"/>
      <c r="L71" s="319"/>
    </row>
  </sheetData>
  <mergeCells count="4">
    <mergeCell ref="A2:C2"/>
    <mergeCell ref="B6:D6"/>
    <mergeCell ref="F6:H6"/>
    <mergeCell ref="A9:C9"/>
  </mergeCells>
  <hyperlinks>
    <hyperlink ref="A2" location="Schedule_Listing" display="Return to Shedule Listing" xr:uid="{EDB3F997-435E-4264-929B-8B4ADFC8FDB4}"/>
    <hyperlink ref="A2:C2" location="'Schedule Listing '!A1" display="Return to Schedule Listing" xr:uid="{5B5E71B4-7C60-4267-BB22-C2CD253FF804}"/>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dimension ref="A1:N79"/>
  <sheetViews>
    <sheetView showGridLines="0" topLeftCell="A34" zoomScaleNormal="100" zoomScaleSheetLayoutView="100" workbookViewId="0"/>
  </sheetViews>
  <sheetFormatPr defaultColWidth="9.1015625" defaultRowHeight="12.3"/>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2.41796875" style="1" customWidth="1"/>
    <col min="14" max="14" width="12.523437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2557</v>
      </c>
      <c r="B1" s="445"/>
      <c r="C1" s="445"/>
      <c r="D1" s="499"/>
      <c r="E1" s="565"/>
      <c r="F1" s="499"/>
      <c r="G1" s="499"/>
      <c r="H1" s="319"/>
      <c r="I1" s="319"/>
      <c r="J1" s="319"/>
      <c r="K1" s="319"/>
      <c r="L1" s="500">
        <v>5</v>
      </c>
    </row>
    <row r="2" spans="1:12" ht="15">
      <c r="A2" s="1509" t="s">
        <v>137</v>
      </c>
      <c r="B2" s="1554"/>
      <c r="C2" s="1555"/>
      <c r="D2" s="379"/>
      <c r="E2" s="499"/>
      <c r="F2" s="499"/>
      <c r="G2" s="499"/>
      <c r="H2" s="319"/>
      <c r="I2" s="319"/>
      <c r="J2" s="319"/>
      <c r="K2" s="319"/>
      <c r="L2" s="319"/>
    </row>
    <row r="3" spans="1:12" ht="15.75" customHeight="1">
      <c r="A3" s="1610" t="s">
        <v>2558</v>
      </c>
      <c r="B3" s="1611"/>
      <c r="C3" s="1611"/>
      <c r="D3" s="1611"/>
      <c r="E3" s="1611"/>
      <c r="F3" s="1611"/>
      <c r="G3" s="1611"/>
      <c r="H3" s="1611"/>
      <c r="I3" s="1611"/>
      <c r="J3" s="1611"/>
      <c r="K3" s="1611"/>
      <c r="L3" s="1611"/>
    </row>
    <row r="4" spans="1:12" ht="15" customHeight="1">
      <c r="A4" s="754" t="s">
        <v>2341</v>
      </c>
      <c r="B4" s="567"/>
      <c r="C4" s="567"/>
      <c r="D4" s="567"/>
      <c r="E4" s="567"/>
      <c r="F4" s="567"/>
      <c r="G4" s="567"/>
      <c r="H4" s="567"/>
      <c r="I4" s="567"/>
      <c r="J4" s="567"/>
      <c r="K4" s="567"/>
      <c r="L4" s="567"/>
    </row>
    <row r="5" spans="1:12" ht="12.75" customHeight="1">
      <c r="A5" s="477"/>
      <c r="B5" s="729"/>
      <c r="C5" s="729"/>
      <c r="D5" s="813"/>
      <c r="E5" s="813"/>
      <c r="F5" s="813"/>
      <c r="G5" s="813"/>
      <c r="H5" s="477"/>
      <c r="I5" s="477"/>
      <c r="J5" s="477"/>
      <c r="K5" s="477"/>
      <c r="L5" s="477"/>
    </row>
    <row r="6" spans="1:12" ht="12.9" customHeight="1">
      <c r="A6" s="987"/>
      <c r="B6" s="1601" t="s">
        <v>2342</v>
      </c>
      <c r="C6" s="1597"/>
      <c r="D6" s="1598"/>
      <c r="E6" s="988"/>
      <c r="F6" s="1596" t="s">
        <v>2368</v>
      </c>
      <c r="G6" s="1597"/>
      <c r="H6" s="1598"/>
      <c r="I6" s="985"/>
      <c r="J6" s="567"/>
      <c r="K6" s="985"/>
      <c r="L6" s="985"/>
    </row>
    <row r="7" spans="1:12" ht="41.1"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992"/>
      <c r="E9" s="992"/>
      <c r="F9" s="992"/>
      <c r="G9" s="992"/>
      <c r="H9" s="992"/>
      <c r="I9" s="992"/>
      <c r="J9" s="992"/>
      <c r="K9" s="992"/>
      <c r="L9" s="992"/>
    </row>
    <row r="10" spans="1:12">
      <c r="A10" s="880" t="s">
        <v>2519</v>
      </c>
      <c r="B10" s="742"/>
      <c r="C10" s="409"/>
      <c r="D10" s="409"/>
      <c r="E10" s="509"/>
      <c r="F10" s="409"/>
      <c r="G10" s="409"/>
      <c r="H10" s="409"/>
      <c r="I10" s="506"/>
      <c r="J10" s="411"/>
      <c r="K10" s="506"/>
      <c r="L10" s="411"/>
    </row>
    <row r="11" spans="1:12">
      <c r="A11" s="880" t="s">
        <v>2521</v>
      </c>
      <c r="B11" s="742"/>
      <c r="C11" s="409"/>
      <c r="D11" s="409"/>
      <c r="E11" s="509"/>
      <c r="F11" s="409"/>
      <c r="G11" s="409"/>
      <c r="H11" s="409"/>
      <c r="I11" s="506"/>
      <c r="J11" s="411"/>
      <c r="K11" s="506"/>
      <c r="L11" s="411"/>
    </row>
    <row r="12" spans="1:12">
      <c r="A12" s="880" t="s">
        <v>2524</v>
      </c>
      <c r="B12" s="742"/>
      <c r="C12" s="409"/>
      <c r="D12" s="409"/>
      <c r="E12" s="509"/>
      <c r="F12" s="409"/>
      <c r="G12" s="409"/>
      <c r="H12" s="409"/>
      <c r="I12" s="506"/>
      <c r="J12" s="411"/>
      <c r="K12" s="506"/>
      <c r="L12" s="411"/>
    </row>
    <row r="13" spans="1:12">
      <c r="A13" s="880" t="s">
        <v>2525</v>
      </c>
      <c r="B13" s="742"/>
      <c r="C13" s="409"/>
      <c r="D13" s="409"/>
      <c r="E13" s="509"/>
      <c r="F13" s="409"/>
      <c r="G13" s="409"/>
      <c r="H13" s="409"/>
      <c r="I13" s="506"/>
      <c r="J13" s="411"/>
      <c r="K13" s="506"/>
      <c r="L13" s="411"/>
    </row>
    <row r="14" spans="1:12">
      <c r="A14" s="880" t="s">
        <v>2509</v>
      </c>
      <c r="B14" s="742"/>
      <c r="C14" s="409"/>
      <c r="D14" s="409"/>
      <c r="E14" s="509"/>
      <c r="F14" s="409"/>
      <c r="G14" s="409"/>
      <c r="H14" s="409"/>
      <c r="I14" s="506"/>
      <c r="J14" s="411"/>
      <c r="K14" s="506"/>
      <c r="L14" s="411"/>
    </row>
    <row r="15" spans="1:12">
      <c r="A15" s="880" t="s">
        <v>2559</v>
      </c>
      <c r="B15" s="742"/>
      <c r="C15" s="409"/>
      <c r="D15" s="409"/>
      <c r="E15" s="509"/>
      <c r="F15" s="409"/>
      <c r="G15" s="409"/>
      <c r="H15" s="409"/>
      <c r="I15" s="506"/>
      <c r="J15" s="411"/>
      <c r="K15" s="506"/>
      <c r="L15" s="411"/>
    </row>
    <row r="16" spans="1:12">
      <c r="A16" s="1065" t="s">
        <v>2502</v>
      </c>
      <c r="B16" s="742"/>
      <c r="C16" s="409"/>
      <c r="D16" s="409"/>
      <c r="E16" s="509"/>
      <c r="F16" s="409"/>
      <c r="G16" s="409"/>
      <c r="H16" s="409"/>
      <c r="I16" s="506"/>
      <c r="J16" s="411"/>
      <c r="K16" s="506"/>
      <c r="L16" s="411"/>
    </row>
    <row r="17" spans="1:12">
      <c r="A17" s="880" t="s">
        <v>2560</v>
      </c>
      <c r="B17" s="742"/>
      <c r="C17" s="409"/>
      <c r="D17" s="409"/>
      <c r="E17" s="503"/>
      <c r="F17" s="409"/>
      <c r="G17" s="409"/>
      <c r="H17" s="409"/>
      <c r="I17" s="506"/>
      <c r="J17" s="411"/>
      <c r="K17" s="506"/>
      <c r="L17" s="411"/>
    </row>
    <row r="18" spans="1:12">
      <c r="A18" s="880" t="s">
        <v>2503</v>
      </c>
      <c r="B18" s="742"/>
      <c r="C18" s="409"/>
      <c r="D18" s="409"/>
      <c r="E18" s="509"/>
      <c r="F18" s="409"/>
      <c r="G18" s="409"/>
      <c r="H18" s="409"/>
      <c r="I18" s="506"/>
      <c r="J18" s="411"/>
      <c r="K18" s="506"/>
      <c r="L18" s="411"/>
    </row>
    <row r="19" spans="1:12" s="531" customFormat="1">
      <c r="A19" s="880" t="s">
        <v>2414</v>
      </c>
      <c r="B19" s="742"/>
      <c r="C19" s="409"/>
      <c r="D19" s="409"/>
      <c r="E19" s="509"/>
      <c r="F19" s="409"/>
      <c r="G19" s="409"/>
      <c r="H19" s="409"/>
      <c r="I19" s="506"/>
      <c r="J19" s="411"/>
      <c r="K19" s="506"/>
      <c r="L19" s="411"/>
    </row>
    <row r="20" spans="1:12">
      <c r="A20" s="880" t="s">
        <v>2561</v>
      </c>
      <c r="B20" s="742"/>
      <c r="C20" s="409"/>
      <c r="D20" s="409"/>
      <c r="E20" s="509"/>
      <c r="F20" s="409"/>
      <c r="G20" s="409"/>
      <c r="H20" s="409"/>
      <c r="I20" s="506"/>
      <c r="J20" s="411"/>
      <c r="K20" s="506"/>
      <c r="L20" s="411"/>
    </row>
    <row r="21" spans="1:12">
      <c r="A21" s="880" t="s">
        <v>2526</v>
      </c>
      <c r="B21" s="742"/>
      <c r="C21" s="409"/>
      <c r="D21" s="409"/>
      <c r="E21" s="503"/>
      <c r="F21" s="409"/>
      <c r="G21" s="409"/>
      <c r="H21" s="409"/>
      <c r="I21" s="506"/>
      <c r="J21" s="411"/>
      <c r="K21" s="506"/>
      <c r="L21" s="411"/>
    </row>
    <row r="22" spans="1:12">
      <c r="A22" s="880" t="s">
        <v>2527</v>
      </c>
      <c r="B22" s="742"/>
      <c r="C22" s="409"/>
      <c r="D22" s="409"/>
      <c r="E22" s="503"/>
      <c r="F22" s="409"/>
      <c r="G22" s="409"/>
      <c r="H22" s="409"/>
      <c r="I22" s="506"/>
      <c r="J22" s="411"/>
      <c r="K22" s="506"/>
      <c r="L22" s="411"/>
    </row>
    <row r="23" spans="1:12">
      <c r="A23" s="880" t="s">
        <v>2528</v>
      </c>
      <c r="B23" s="742"/>
      <c r="C23" s="409"/>
      <c r="D23" s="409"/>
      <c r="E23" s="503"/>
      <c r="F23" s="409"/>
      <c r="G23" s="409"/>
      <c r="H23" s="409"/>
      <c r="I23" s="506"/>
      <c r="J23" s="411"/>
      <c r="K23" s="506"/>
      <c r="L23" s="411"/>
    </row>
    <row r="24" spans="1:12">
      <c r="A24" s="880" t="s">
        <v>2415</v>
      </c>
      <c r="B24" s="742"/>
      <c r="C24" s="409"/>
      <c r="D24" s="409"/>
      <c r="E24" s="503"/>
      <c r="F24" s="409"/>
      <c r="G24" s="409"/>
      <c r="H24" s="409"/>
      <c r="I24" s="506"/>
      <c r="J24" s="411"/>
      <c r="K24" s="506"/>
      <c r="L24" s="411"/>
    </row>
    <row r="25" spans="1:12">
      <c r="A25" s="880" t="s">
        <v>2360</v>
      </c>
      <c r="B25" s="742"/>
      <c r="C25" s="409"/>
      <c r="D25" s="409"/>
      <c r="E25" s="503"/>
      <c r="F25" s="409"/>
      <c r="G25" s="409"/>
      <c r="H25" s="409"/>
      <c r="I25" s="506"/>
      <c r="J25" s="411"/>
      <c r="K25" s="506"/>
      <c r="L25" s="411"/>
    </row>
    <row r="26" spans="1:12">
      <c r="A26" s="880" t="s">
        <v>2406</v>
      </c>
      <c r="B26" s="742"/>
      <c r="C26" s="409"/>
      <c r="D26" s="409"/>
      <c r="E26" s="503"/>
      <c r="F26" s="409"/>
      <c r="G26" s="409"/>
      <c r="H26" s="409"/>
      <c r="I26" s="506"/>
      <c r="J26" s="411"/>
      <c r="K26" s="506"/>
      <c r="L26" s="411"/>
    </row>
    <row r="27" spans="1:12">
      <c r="A27" s="880" t="s">
        <v>2361</v>
      </c>
      <c r="B27" s="742"/>
      <c r="C27" s="409"/>
      <c r="D27" s="409"/>
      <c r="E27" s="503"/>
      <c r="F27" s="409"/>
      <c r="G27" s="409"/>
      <c r="H27" s="409"/>
      <c r="I27" s="506"/>
      <c r="J27" s="411"/>
      <c r="K27" s="506"/>
      <c r="L27" s="411"/>
    </row>
    <row r="28" spans="1:12">
      <c r="A28" s="880" t="s">
        <v>2362</v>
      </c>
      <c r="B28" s="742"/>
      <c r="C28" s="409"/>
      <c r="D28" s="409"/>
      <c r="E28" s="503"/>
      <c r="F28" s="409"/>
      <c r="G28" s="409"/>
      <c r="H28" s="409"/>
      <c r="I28" s="506"/>
      <c r="J28" s="411"/>
      <c r="K28" s="506"/>
      <c r="L28" s="411"/>
    </row>
    <row r="29" spans="1:12">
      <c r="A29" s="880" t="s">
        <v>2539</v>
      </c>
      <c r="B29" s="87"/>
      <c r="C29" s="76"/>
      <c r="D29" s="76"/>
      <c r="E29" s="96"/>
      <c r="F29" s="76"/>
      <c r="G29" s="76"/>
      <c r="H29" s="76"/>
      <c r="I29" s="100"/>
      <c r="J29" s="284"/>
      <c r="K29" s="100"/>
      <c r="L29" s="284"/>
    </row>
    <row r="30" spans="1:12">
      <c r="A30" s="1002" t="s">
        <v>2372</v>
      </c>
      <c r="B30" s="742"/>
      <c r="C30" s="411"/>
      <c r="D30" s="411"/>
      <c r="E30" s="449"/>
      <c r="F30" s="435"/>
      <c r="G30" s="435"/>
      <c r="H30" s="411"/>
      <c r="I30" s="563"/>
      <c r="J30" s="411"/>
      <c r="K30" s="563"/>
      <c r="L30" s="411"/>
    </row>
    <row r="31" spans="1:12" ht="6" customHeight="1">
      <c r="A31" s="475"/>
      <c r="B31" s="431"/>
      <c r="C31" s="319"/>
      <c r="D31" s="319"/>
      <c r="E31" s="319"/>
      <c r="F31" s="319"/>
      <c r="G31" s="319"/>
      <c r="H31" s="319"/>
      <c r="I31" s="319"/>
      <c r="J31" s="318"/>
      <c r="K31" s="319"/>
      <c r="L31" s="319" t="s">
        <v>2397</v>
      </c>
    </row>
    <row r="32" spans="1:12">
      <c r="A32" s="813" t="s">
        <v>1791</v>
      </c>
      <c r="B32" s="499"/>
      <c r="C32" s="319"/>
      <c r="D32" s="319"/>
      <c r="E32" s="319"/>
      <c r="F32" s="319"/>
      <c r="G32" s="319"/>
      <c r="H32" s="319"/>
      <c r="I32" s="319"/>
      <c r="J32" s="318"/>
      <c r="K32" s="319"/>
      <c r="L32" s="319"/>
    </row>
    <row r="33" spans="1:14">
      <c r="A33" s="880" t="s">
        <v>2519</v>
      </c>
      <c r="B33" s="409"/>
      <c r="C33" s="409"/>
      <c r="D33" s="409"/>
      <c r="E33" s="509"/>
      <c r="F33" s="409"/>
      <c r="G33" s="409"/>
      <c r="H33" s="409"/>
      <c r="I33" s="506"/>
      <c r="J33" s="411"/>
      <c r="K33" s="506"/>
      <c r="L33" s="411"/>
    </row>
    <row r="34" spans="1:14">
      <c r="A34" s="880" t="s">
        <v>2521</v>
      </c>
      <c r="B34" s="409"/>
      <c r="C34" s="409"/>
      <c r="D34" s="409"/>
      <c r="E34" s="509"/>
      <c r="F34" s="409"/>
      <c r="G34" s="409"/>
      <c r="H34" s="409"/>
      <c r="I34" s="506"/>
      <c r="J34" s="411"/>
      <c r="K34" s="506"/>
      <c r="L34" s="411"/>
    </row>
    <row r="35" spans="1:14">
      <c r="A35" s="880" t="s">
        <v>2524</v>
      </c>
      <c r="B35" s="409"/>
      <c r="C35" s="409"/>
      <c r="D35" s="409"/>
      <c r="E35" s="509"/>
      <c r="F35" s="409"/>
      <c r="G35" s="409"/>
      <c r="H35" s="409"/>
      <c r="I35" s="506"/>
      <c r="J35" s="411"/>
      <c r="K35" s="506"/>
      <c r="L35" s="411"/>
    </row>
    <row r="36" spans="1:14">
      <c r="A36" s="880" t="s">
        <v>2525</v>
      </c>
      <c r="B36" s="409"/>
      <c r="C36" s="409"/>
      <c r="D36" s="409"/>
      <c r="E36" s="509"/>
      <c r="F36" s="409"/>
      <c r="G36" s="409"/>
      <c r="H36" s="409"/>
      <c r="I36" s="506"/>
      <c r="J36" s="411"/>
      <c r="K36" s="506"/>
      <c r="L36" s="411"/>
      <c r="M36" s="531"/>
      <c r="N36" s="531"/>
    </row>
    <row r="37" spans="1:14">
      <c r="A37" s="880" t="s">
        <v>2509</v>
      </c>
      <c r="B37" s="409"/>
      <c r="C37" s="409"/>
      <c r="D37" s="409"/>
      <c r="E37" s="509"/>
      <c r="F37" s="409"/>
      <c r="G37" s="409"/>
      <c r="H37" s="409"/>
      <c r="I37" s="506"/>
      <c r="J37" s="411"/>
      <c r="K37" s="506"/>
      <c r="L37" s="411"/>
    </row>
    <row r="38" spans="1:14">
      <c r="A38" s="880" t="s">
        <v>2559</v>
      </c>
      <c r="B38" s="409"/>
      <c r="C38" s="409"/>
      <c r="D38" s="409"/>
      <c r="E38" s="509"/>
      <c r="F38" s="409"/>
      <c r="G38" s="409"/>
      <c r="H38" s="409"/>
      <c r="I38" s="506"/>
      <c r="J38" s="411"/>
      <c r="K38" s="506"/>
      <c r="L38" s="411"/>
    </row>
    <row r="39" spans="1:14">
      <c r="A39" s="1065" t="s">
        <v>2502</v>
      </c>
      <c r="B39" s="409"/>
      <c r="C39" s="409"/>
      <c r="D39" s="409"/>
      <c r="E39" s="509"/>
      <c r="F39" s="409"/>
      <c r="G39" s="409"/>
      <c r="H39" s="409"/>
      <c r="I39" s="506"/>
      <c r="J39" s="411"/>
      <c r="K39" s="506"/>
      <c r="L39" s="411"/>
    </row>
    <row r="40" spans="1:14">
      <c r="A40" s="880" t="s">
        <v>2560</v>
      </c>
      <c r="B40" s="409"/>
      <c r="C40" s="409"/>
      <c r="D40" s="409"/>
      <c r="E40" s="503"/>
      <c r="F40" s="409"/>
      <c r="G40" s="409"/>
      <c r="H40" s="409"/>
      <c r="I40" s="506"/>
      <c r="J40" s="411"/>
      <c r="K40" s="506"/>
      <c r="L40" s="411"/>
    </row>
    <row r="41" spans="1:14">
      <c r="A41" s="880" t="s">
        <v>2503</v>
      </c>
      <c r="B41" s="409"/>
      <c r="C41" s="409"/>
      <c r="D41" s="409"/>
      <c r="E41" s="509"/>
      <c r="F41" s="409"/>
      <c r="G41" s="409"/>
      <c r="H41" s="409"/>
      <c r="I41" s="506"/>
      <c r="J41" s="411"/>
      <c r="K41" s="506"/>
      <c r="L41" s="411"/>
    </row>
    <row r="42" spans="1:14" s="531" customFormat="1">
      <c r="A42" s="880" t="s">
        <v>2414</v>
      </c>
      <c r="B42" s="409"/>
      <c r="C42" s="409"/>
      <c r="D42" s="409"/>
      <c r="E42" s="509"/>
      <c r="F42" s="409"/>
      <c r="G42" s="409"/>
      <c r="H42" s="409"/>
      <c r="I42" s="506"/>
      <c r="J42" s="411"/>
      <c r="K42" s="506"/>
      <c r="L42" s="411"/>
      <c r="M42" s="1"/>
      <c r="N42" s="1"/>
    </row>
    <row r="43" spans="1:14">
      <c r="A43" s="880" t="s">
        <v>2561</v>
      </c>
      <c r="B43" s="409"/>
      <c r="C43" s="409"/>
      <c r="D43" s="409"/>
      <c r="E43" s="509"/>
      <c r="F43" s="409"/>
      <c r="G43" s="409"/>
      <c r="H43" s="409"/>
      <c r="I43" s="506"/>
      <c r="J43" s="411"/>
      <c r="K43" s="506"/>
      <c r="L43" s="411"/>
    </row>
    <row r="44" spans="1:14">
      <c r="A44" s="880" t="s">
        <v>2526</v>
      </c>
      <c r="B44" s="409"/>
      <c r="C44" s="409"/>
      <c r="D44" s="409"/>
      <c r="E44" s="503"/>
      <c r="F44" s="409"/>
      <c r="G44" s="409"/>
      <c r="H44" s="409"/>
      <c r="I44" s="506"/>
      <c r="J44" s="411"/>
      <c r="K44" s="506"/>
      <c r="L44" s="411"/>
    </row>
    <row r="45" spans="1:14">
      <c r="A45" s="880" t="s">
        <v>2527</v>
      </c>
      <c r="B45" s="409"/>
      <c r="C45" s="409"/>
      <c r="D45" s="409"/>
      <c r="E45" s="503"/>
      <c r="F45" s="409"/>
      <c r="G45" s="409"/>
      <c r="H45" s="409"/>
      <c r="I45" s="506"/>
      <c r="J45" s="411"/>
      <c r="K45" s="506"/>
      <c r="L45" s="411"/>
    </row>
    <row r="46" spans="1:14">
      <c r="A46" s="880" t="s">
        <v>2528</v>
      </c>
      <c r="B46" s="409"/>
      <c r="C46" s="409"/>
      <c r="D46" s="409"/>
      <c r="E46" s="503"/>
      <c r="F46" s="409"/>
      <c r="G46" s="409"/>
      <c r="H46" s="409"/>
      <c r="I46" s="506"/>
      <c r="J46" s="411"/>
      <c r="K46" s="506"/>
      <c r="L46" s="411"/>
    </row>
    <row r="47" spans="1:14">
      <c r="A47" s="880" t="s">
        <v>2415</v>
      </c>
      <c r="B47" s="409"/>
      <c r="C47" s="409"/>
      <c r="D47" s="409"/>
      <c r="E47" s="503"/>
      <c r="F47" s="409"/>
      <c r="G47" s="409"/>
      <c r="H47" s="409"/>
      <c r="I47" s="506"/>
      <c r="J47" s="411"/>
      <c r="K47" s="506"/>
      <c r="L47" s="411"/>
    </row>
    <row r="48" spans="1:14">
      <c r="A48" s="880" t="s">
        <v>2360</v>
      </c>
      <c r="B48" s="409"/>
      <c r="C48" s="409"/>
      <c r="D48" s="409"/>
      <c r="E48" s="503"/>
      <c r="F48" s="409"/>
      <c r="G48" s="409"/>
      <c r="H48" s="409"/>
      <c r="I48" s="506"/>
      <c r="J48" s="411"/>
      <c r="K48" s="506"/>
      <c r="L48" s="411"/>
    </row>
    <row r="49" spans="1:14">
      <c r="A49" s="880" t="s">
        <v>2406</v>
      </c>
      <c r="B49" s="409"/>
      <c r="C49" s="409"/>
      <c r="D49" s="409"/>
      <c r="E49" s="503"/>
      <c r="F49" s="409"/>
      <c r="G49" s="409"/>
      <c r="H49" s="409"/>
      <c r="I49" s="506"/>
      <c r="J49" s="411"/>
      <c r="K49" s="506"/>
      <c r="L49" s="411"/>
    </row>
    <row r="50" spans="1:14">
      <c r="A50" s="880" t="s">
        <v>2361</v>
      </c>
      <c r="B50" s="409"/>
      <c r="C50" s="409"/>
      <c r="D50" s="409"/>
      <c r="E50" s="503"/>
      <c r="F50" s="409"/>
      <c r="G50" s="409"/>
      <c r="H50" s="409"/>
      <c r="I50" s="506"/>
      <c r="J50" s="411"/>
      <c r="K50" s="506"/>
      <c r="L50" s="411"/>
    </row>
    <row r="51" spans="1:14">
      <c r="A51" s="880" t="s">
        <v>2362</v>
      </c>
      <c r="B51" s="409"/>
      <c r="C51" s="409"/>
      <c r="D51" s="409"/>
      <c r="E51" s="503"/>
      <c r="F51" s="409"/>
      <c r="G51" s="409"/>
      <c r="H51" s="409"/>
      <c r="I51" s="506"/>
      <c r="J51" s="411"/>
      <c r="K51" s="506"/>
      <c r="L51" s="411"/>
    </row>
    <row r="52" spans="1:14">
      <c r="A52" s="880" t="s">
        <v>2539</v>
      </c>
      <c r="B52" s="74"/>
      <c r="C52" s="76"/>
      <c r="D52" s="76"/>
      <c r="E52" s="96"/>
      <c r="F52" s="76"/>
      <c r="G52" s="76"/>
      <c r="H52" s="76"/>
      <c r="I52" s="100"/>
      <c r="J52" s="284"/>
      <c r="K52" s="100"/>
      <c r="L52" s="284"/>
    </row>
    <row r="53" spans="1:14">
      <c r="A53" s="1002" t="s">
        <v>2372</v>
      </c>
      <c r="B53" s="411"/>
      <c r="C53" s="411"/>
      <c r="D53" s="411"/>
      <c r="E53" s="449"/>
      <c r="F53" s="435"/>
      <c r="G53" s="435"/>
      <c r="H53" s="411"/>
      <c r="I53" s="563"/>
      <c r="J53" s="411"/>
      <c r="K53" s="563"/>
      <c r="L53" s="411"/>
    </row>
    <row r="54" spans="1:14" ht="6" customHeight="1">
      <c r="A54" s="477"/>
      <c r="B54" s="319"/>
      <c r="C54" s="319"/>
      <c r="D54" s="319"/>
      <c r="E54" s="319"/>
      <c r="F54" s="319"/>
      <c r="G54" s="319"/>
      <c r="H54" s="319"/>
      <c r="I54" s="319"/>
      <c r="J54" s="319"/>
      <c r="K54" s="319"/>
      <c r="L54" s="319"/>
    </row>
    <row r="55" spans="1:14">
      <c r="A55" s="813" t="s">
        <v>1794</v>
      </c>
      <c r="B55" s="499"/>
      <c r="C55" s="319"/>
      <c r="D55" s="319"/>
      <c r="E55" s="319"/>
      <c r="F55" s="319"/>
      <c r="G55" s="319"/>
      <c r="H55" s="319"/>
      <c r="I55" s="319"/>
      <c r="J55" s="319"/>
      <c r="K55" s="319"/>
      <c r="L55" s="319"/>
    </row>
    <row r="56" spans="1:14">
      <c r="A56" s="880" t="s">
        <v>2519</v>
      </c>
      <c r="B56" s="409"/>
      <c r="C56" s="409"/>
      <c r="D56" s="409"/>
      <c r="E56" s="509"/>
      <c r="F56" s="409"/>
      <c r="G56" s="409"/>
      <c r="H56" s="409"/>
      <c r="I56" s="506"/>
      <c r="J56" s="411"/>
      <c r="K56" s="506"/>
      <c r="L56" s="411"/>
    </row>
    <row r="57" spans="1:14">
      <c r="A57" s="880" t="s">
        <v>2521</v>
      </c>
      <c r="B57" s="409"/>
      <c r="C57" s="409"/>
      <c r="D57" s="409"/>
      <c r="E57" s="509"/>
      <c r="F57" s="409"/>
      <c r="G57" s="409"/>
      <c r="H57" s="409"/>
      <c r="I57" s="506"/>
      <c r="J57" s="411"/>
      <c r="K57" s="506"/>
      <c r="L57" s="411"/>
    </row>
    <row r="58" spans="1:14">
      <c r="A58" s="880" t="s">
        <v>2524</v>
      </c>
      <c r="B58" s="409"/>
      <c r="C58" s="409"/>
      <c r="D58" s="409"/>
      <c r="E58" s="509"/>
      <c r="F58" s="409"/>
      <c r="G58" s="409"/>
      <c r="H58" s="409"/>
      <c r="I58" s="506"/>
      <c r="J58" s="411"/>
      <c r="K58" s="506"/>
      <c r="L58" s="411"/>
    </row>
    <row r="59" spans="1:14">
      <c r="A59" s="880" t="s">
        <v>2525</v>
      </c>
      <c r="B59" s="409"/>
      <c r="C59" s="409"/>
      <c r="D59" s="409"/>
      <c r="E59" s="509"/>
      <c r="F59" s="409"/>
      <c r="G59" s="409"/>
      <c r="H59" s="409"/>
      <c r="I59" s="506"/>
      <c r="J59" s="411"/>
      <c r="K59" s="506"/>
      <c r="L59" s="411"/>
      <c r="M59" s="531"/>
      <c r="N59" s="531"/>
    </row>
    <row r="60" spans="1:14">
      <c r="A60" s="880" t="s">
        <v>2509</v>
      </c>
      <c r="B60" s="409"/>
      <c r="C60" s="409"/>
      <c r="D60" s="409"/>
      <c r="E60" s="509"/>
      <c r="F60" s="409"/>
      <c r="G60" s="409"/>
      <c r="H60" s="409"/>
      <c r="I60" s="506"/>
      <c r="J60" s="411"/>
      <c r="K60" s="506"/>
      <c r="L60" s="411"/>
    </row>
    <row r="61" spans="1:14">
      <c r="A61" s="880" t="s">
        <v>2559</v>
      </c>
      <c r="B61" s="409"/>
      <c r="C61" s="409"/>
      <c r="D61" s="409"/>
      <c r="E61" s="509"/>
      <c r="F61" s="409"/>
      <c r="G61" s="409"/>
      <c r="H61" s="409"/>
      <c r="I61" s="506"/>
      <c r="J61" s="411"/>
      <c r="K61" s="506"/>
      <c r="L61" s="411"/>
    </row>
    <row r="62" spans="1:14">
      <c r="A62" s="1065" t="s">
        <v>2502</v>
      </c>
      <c r="B62" s="409"/>
      <c r="C62" s="409"/>
      <c r="D62" s="409"/>
      <c r="E62" s="509"/>
      <c r="F62" s="409"/>
      <c r="G62" s="409"/>
      <c r="H62" s="409"/>
      <c r="I62" s="506"/>
      <c r="J62" s="411"/>
      <c r="K62" s="506"/>
      <c r="L62" s="411"/>
    </row>
    <row r="63" spans="1:14">
      <c r="A63" s="880" t="s">
        <v>2560</v>
      </c>
      <c r="B63" s="409"/>
      <c r="C63" s="409"/>
      <c r="D63" s="409"/>
      <c r="E63" s="503"/>
      <c r="F63" s="409"/>
      <c r="G63" s="409"/>
      <c r="H63" s="409"/>
      <c r="I63" s="506"/>
      <c r="J63" s="411"/>
      <c r="K63" s="506"/>
      <c r="L63" s="411"/>
    </row>
    <row r="64" spans="1:14">
      <c r="A64" s="880" t="s">
        <v>2503</v>
      </c>
      <c r="B64" s="409"/>
      <c r="C64" s="409"/>
      <c r="D64" s="409"/>
      <c r="E64" s="509"/>
      <c r="F64" s="409"/>
      <c r="G64" s="409"/>
      <c r="H64" s="409"/>
      <c r="I64" s="506"/>
      <c r="J64" s="411"/>
      <c r="K64" s="506"/>
      <c r="L64" s="411"/>
    </row>
    <row r="65" spans="1:14" s="531" customFormat="1">
      <c r="A65" s="880" t="s">
        <v>2414</v>
      </c>
      <c r="B65" s="409"/>
      <c r="C65" s="409"/>
      <c r="D65" s="409"/>
      <c r="E65" s="509"/>
      <c r="F65" s="409"/>
      <c r="G65" s="409"/>
      <c r="H65" s="409"/>
      <c r="I65" s="506"/>
      <c r="J65" s="411"/>
      <c r="K65" s="506"/>
      <c r="L65" s="411"/>
      <c r="M65" s="1"/>
      <c r="N65" s="1"/>
    </row>
    <row r="66" spans="1:14">
      <c r="A66" s="880" t="s">
        <v>2561</v>
      </c>
      <c r="B66" s="409"/>
      <c r="C66" s="409"/>
      <c r="D66" s="409"/>
      <c r="E66" s="509"/>
      <c r="F66" s="409"/>
      <c r="G66" s="409"/>
      <c r="H66" s="409"/>
      <c r="I66" s="506"/>
      <c r="J66" s="411"/>
      <c r="K66" s="506"/>
      <c r="L66" s="411"/>
    </row>
    <row r="67" spans="1:14">
      <c r="A67" s="880" t="s">
        <v>2526</v>
      </c>
      <c r="B67" s="409"/>
      <c r="C67" s="409"/>
      <c r="D67" s="409"/>
      <c r="E67" s="503"/>
      <c r="F67" s="409"/>
      <c r="G67" s="409"/>
      <c r="H67" s="409"/>
      <c r="I67" s="506"/>
      <c r="J67" s="411"/>
      <c r="K67" s="506"/>
      <c r="L67" s="411"/>
    </row>
    <row r="68" spans="1:14">
      <c r="A68" s="880" t="s">
        <v>2527</v>
      </c>
      <c r="B68" s="409"/>
      <c r="C68" s="409"/>
      <c r="D68" s="409"/>
      <c r="E68" s="503"/>
      <c r="F68" s="409"/>
      <c r="G68" s="409"/>
      <c r="H68" s="409"/>
      <c r="I68" s="506"/>
      <c r="J68" s="411"/>
      <c r="K68" s="506"/>
      <c r="L68" s="411"/>
    </row>
    <row r="69" spans="1:14">
      <c r="A69" s="880" t="s">
        <v>2528</v>
      </c>
      <c r="B69" s="409"/>
      <c r="C69" s="409"/>
      <c r="D69" s="409"/>
      <c r="E69" s="503"/>
      <c r="F69" s="409"/>
      <c r="G69" s="409"/>
      <c r="H69" s="409"/>
      <c r="I69" s="506"/>
      <c r="J69" s="411"/>
      <c r="K69" s="506"/>
      <c r="L69" s="411"/>
    </row>
    <row r="70" spans="1:14">
      <c r="A70" s="880" t="s">
        <v>2415</v>
      </c>
      <c r="B70" s="409"/>
      <c r="C70" s="409"/>
      <c r="D70" s="409"/>
      <c r="E70" s="503"/>
      <c r="F70" s="409"/>
      <c r="G70" s="409"/>
      <c r="H70" s="409"/>
      <c r="I70" s="506"/>
      <c r="J70" s="411"/>
      <c r="K70" s="506"/>
      <c r="L70" s="411"/>
    </row>
    <row r="71" spans="1:14">
      <c r="A71" s="880" t="s">
        <v>2360</v>
      </c>
      <c r="B71" s="409"/>
      <c r="C71" s="409"/>
      <c r="D71" s="409"/>
      <c r="E71" s="503"/>
      <c r="F71" s="409"/>
      <c r="G71" s="409"/>
      <c r="H71" s="409"/>
      <c r="I71" s="506"/>
      <c r="J71" s="411"/>
      <c r="K71" s="506"/>
      <c r="L71" s="411"/>
    </row>
    <row r="72" spans="1:14">
      <c r="A72" s="880" t="s">
        <v>2406</v>
      </c>
      <c r="B72" s="409"/>
      <c r="C72" s="409"/>
      <c r="D72" s="409"/>
      <c r="E72" s="503"/>
      <c r="F72" s="409"/>
      <c r="G72" s="409"/>
      <c r="H72" s="409"/>
      <c r="I72" s="506"/>
      <c r="J72" s="411"/>
      <c r="K72" s="506"/>
      <c r="L72" s="411"/>
    </row>
    <row r="73" spans="1:14">
      <c r="A73" s="880" t="s">
        <v>2361</v>
      </c>
      <c r="B73" s="409"/>
      <c r="C73" s="409"/>
      <c r="D73" s="409"/>
      <c r="E73" s="503"/>
      <c r="F73" s="409"/>
      <c r="G73" s="409"/>
      <c r="H73" s="409"/>
      <c r="I73" s="506"/>
      <c r="J73" s="411"/>
      <c r="K73" s="506"/>
      <c r="L73" s="411"/>
    </row>
    <row r="74" spans="1:14">
      <c r="A74" s="880" t="s">
        <v>2362</v>
      </c>
      <c r="B74" s="409"/>
      <c r="C74" s="409"/>
      <c r="D74" s="409"/>
      <c r="E74" s="503"/>
      <c r="F74" s="409"/>
      <c r="G74" s="409"/>
      <c r="H74" s="409"/>
      <c r="I74" s="506"/>
      <c r="J74" s="411"/>
      <c r="K74" s="506"/>
      <c r="L74" s="411"/>
    </row>
    <row r="75" spans="1:14">
      <c r="A75" s="1002" t="s">
        <v>2372</v>
      </c>
      <c r="B75" s="411"/>
      <c r="C75" s="411"/>
      <c r="D75" s="411"/>
      <c r="E75" s="449"/>
      <c r="F75" s="435"/>
      <c r="G75" s="435"/>
      <c r="H75" s="411"/>
      <c r="I75" s="563"/>
      <c r="J75" s="411"/>
      <c r="K75" s="563"/>
      <c r="L75" s="411"/>
    </row>
    <row r="76" spans="1:14">
      <c r="A76" s="475"/>
      <c r="B76" s="557"/>
      <c r="C76" s="557"/>
      <c r="D76" s="557"/>
      <c r="E76" s="449"/>
      <c r="F76" s="433"/>
      <c r="G76" s="433"/>
      <c r="H76" s="557"/>
      <c r="I76" s="563"/>
      <c r="J76" s="557"/>
      <c r="K76" s="563"/>
      <c r="L76" s="557"/>
    </row>
    <row r="77" spans="1:14">
      <c r="A77" s="1011" t="s">
        <v>772</v>
      </c>
      <c r="B77" s="557"/>
      <c r="C77" s="411"/>
      <c r="D77" s="411"/>
      <c r="E77" s="449"/>
      <c r="F77" s="433"/>
      <c r="G77" s="433"/>
      <c r="H77" s="557"/>
      <c r="I77" s="563"/>
      <c r="J77" s="557"/>
      <c r="K77" s="563"/>
      <c r="L77" s="411"/>
    </row>
    <row r="78" spans="1:14">
      <c r="A78" s="475"/>
      <c r="B78" s="557"/>
      <c r="C78" s="557"/>
      <c r="D78" s="557"/>
      <c r="E78" s="449"/>
      <c r="F78" s="433"/>
      <c r="G78" s="433"/>
      <c r="H78" s="557"/>
      <c r="I78" s="563"/>
      <c r="J78" s="557"/>
      <c r="K78" s="563"/>
      <c r="L78" s="557"/>
    </row>
    <row r="79" spans="1:14">
      <c r="A79" s="461" t="s">
        <v>2365</v>
      </c>
      <c r="B79" s="476"/>
      <c r="C79" s="476"/>
      <c r="D79" s="319"/>
      <c r="E79" s="319"/>
      <c r="F79" s="319"/>
      <c r="G79" s="319"/>
      <c r="H79" s="558"/>
      <c r="I79" s="319"/>
      <c r="J79" s="319"/>
      <c r="K79" s="319"/>
      <c r="L79" s="319"/>
    </row>
  </sheetData>
  <sheetProtection formatColumns="0" formatRows="0"/>
  <customSheetViews>
    <customSheetView guid="{322AC775-AF01-45AA-8A10-37DBB67FD782}" showPageBreaks="1" printArea="1" view="pageBreakPreview">
      <selection activeCell="A57" sqref="A57:XFD57"/>
      <pageMargins left="0" right="0" top="0" bottom="0" header="0" footer="0"/>
      <pageSetup scale="77"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2600-000000000000}"/>
    <hyperlink ref="A2:C2" location="'Schedule Listing '!A1" display="Return to Schedule Listing" xr:uid="{00000000-0004-0000-2600-000001000000}"/>
  </hyperlinks>
  <pageMargins left="0.47244094488188981" right="0.35433070866141736" top="0.74803149606299213" bottom="0.51181102362204722" header="0.31496062992125984" footer="0.31496062992125984"/>
  <pageSetup scale="77"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dimension ref="A1:N40"/>
  <sheetViews>
    <sheetView showGridLines="0" zoomScaleNormal="100" zoomScaleSheetLayoutView="100" workbookViewId="0"/>
  </sheetViews>
  <sheetFormatPr defaultColWidth="9.1015625" defaultRowHeight="12.3"/>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4.3125" style="1" customWidth="1"/>
    <col min="14"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2562</v>
      </c>
      <c r="B1" s="445"/>
      <c r="C1" s="445"/>
      <c r="D1" s="499"/>
      <c r="E1" s="565"/>
      <c r="F1" s="499"/>
      <c r="G1" s="499"/>
      <c r="H1" s="319"/>
      <c r="I1" s="319"/>
      <c r="J1" s="319"/>
      <c r="K1" s="319"/>
      <c r="L1" s="500">
        <v>5</v>
      </c>
    </row>
    <row r="2" spans="1:12" ht="15">
      <c r="A2" s="1509" t="s">
        <v>137</v>
      </c>
      <c r="B2" s="1554"/>
      <c r="C2" s="1555"/>
      <c r="D2" s="379"/>
      <c r="E2" s="499"/>
      <c r="F2" s="499"/>
      <c r="G2" s="499"/>
      <c r="H2" s="319"/>
      <c r="I2" s="319"/>
      <c r="J2" s="319"/>
      <c r="K2" s="319"/>
      <c r="L2" s="319"/>
    </row>
    <row r="3" spans="1:12" ht="15.75" customHeight="1">
      <c r="A3" s="1610" t="s">
        <v>2563</v>
      </c>
      <c r="B3" s="1611"/>
      <c r="C3" s="1611"/>
      <c r="D3" s="1611"/>
      <c r="E3" s="1611"/>
      <c r="F3" s="1611"/>
      <c r="G3" s="1611"/>
      <c r="H3" s="1611"/>
      <c r="I3" s="1611"/>
      <c r="J3" s="1611"/>
      <c r="K3" s="1611"/>
      <c r="L3" s="1611"/>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15" customHeight="1">
      <c r="A6" s="987"/>
      <c r="B6" s="1601" t="s">
        <v>2342</v>
      </c>
      <c r="C6" s="1597"/>
      <c r="D6" s="1598"/>
      <c r="E6" s="988"/>
      <c r="F6" s="1596" t="s">
        <v>2368</v>
      </c>
      <c r="G6" s="1597"/>
      <c r="H6" s="1598"/>
      <c r="I6" s="985"/>
      <c r="J6" s="1017"/>
      <c r="K6" s="985"/>
      <c r="L6" s="985"/>
    </row>
    <row r="7" spans="1:12" ht="37.6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502"/>
      <c r="E9" s="502"/>
      <c r="F9" s="502"/>
      <c r="G9" s="502"/>
      <c r="H9" s="502"/>
      <c r="I9" s="502"/>
      <c r="J9" s="502"/>
      <c r="K9" s="502"/>
      <c r="L9" s="502"/>
    </row>
    <row r="10" spans="1:12">
      <c r="A10" s="880" t="s">
        <v>2510</v>
      </c>
      <c r="B10" s="742"/>
      <c r="C10" s="409"/>
      <c r="D10" s="409"/>
      <c r="E10" s="509"/>
      <c r="F10" s="409"/>
      <c r="G10" s="409"/>
      <c r="H10" s="409"/>
      <c r="I10" s="506"/>
      <c r="J10" s="411"/>
      <c r="K10" s="506"/>
      <c r="L10" s="411"/>
    </row>
    <row r="11" spans="1:12">
      <c r="A11" s="880" t="s">
        <v>2511</v>
      </c>
      <c r="B11" s="742"/>
      <c r="C11" s="409"/>
      <c r="D11" s="409"/>
      <c r="E11" s="509"/>
      <c r="F11" s="409"/>
      <c r="G11" s="409"/>
      <c r="H11" s="409"/>
      <c r="I11" s="506"/>
      <c r="J11" s="411"/>
      <c r="K11" s="506"/>
      <c r="L11" s="411"/>
    </row>
    <row r="12" spans="1:12">
      <c r="A12" s="880" t="s">
        <v>2512</v>
      </c>
      <c r="B12" s="742"/>
      <c r="C12" s="409"/>
      <c r="D12" s="409"/>
      <c r="E12" s="509"/>
      <c r="F12" s="409"/>
      <c r="G12" s="409"/>
      <c r="H12" s="409"/>
      <c r="I12" s="506"/>
      <c r="J12" s="411"/>
      <c r="K12" s="506"/>
      <c r="L12" s="411"/>
    </row>
    <row r="13" spans="1:12" s="5" customFormat="1">
      <c r="A13" s="880" t="s">
        <v>2545</v>
      </c>
      <c r="B13" s="742"/>
      <c r="C13" s="450"/>
      <c r="D13" s="450"/>
      <c r="E13" s="385"/>
      <c r="F13" s="450"/>
      <c r="G13" s="450"/>
      <c r="H13" s="450"/>
      <c r="I13" s="451"/>
      <c r="J13" s="508"/>
      <c r="K13" s="451"/>
      <c r="L13" s="508"/>
    </row>
    <row r="14" spans="1:12">
      <c r="A14" s="880" t="s">
        <v>2361</v>
      </c>
      <c r="B14" s="742"/>
      <c r="C14" s="409"/>
      <c r="D14" s="409"/>
      <c r="E14" s="503"/>
      <c r="F14" s="409"/>
      <c r="G14" s="409"/>
      <c r="H14" s="409"/>
      <c r="I14" s="506"/>
      <c r="J14" s="411"/>
      <c r="K14" s="506"/>
      <c r="L14" s="411"/>
    </row>
    <row r="15" spans="1:12">
      <c r="A15" s="880" t="s">
        <v>2362</v>
      </c>
      <c r="B15" s="742"/>
      <c r="C15" s="409"/>
      <c r="D15" s="409"/>
      <c r="E15" s="503"/>
      <c r="F15" s="409"/>
      <c r="G15" s="409"/>
      <c r="H15" s="409"/>
      <c r="I15" s="506"/>
      <c r="J15" s="411"/>
      <c r="K15" s="506"/>
      <c r="L15" s="411"/>
    </row>
    <row r="16" spans="1:12">
      <c r="A16" s="880" t="s">
        <v>2539</v>
      </c>
      <c r="B16" s="87"/>
      <c r="C16" s="76"/>
      <c r="D16" s="76"/>
      <c r="E16" s="96"/>
      <c r="F16" s="76"/>
      <c r="G16" s="76"/>
      <c r="H16" s="76"/>
      <c r="I16" s="100"/>
      <c r="J16" s="284"/>
      <c r="K16" s="100"/>
      <c r="L16" s="284"/>
    </row>
    <row r="17" spans="1:14">
      <c r="A17" s="1002" t="s">
        <v>2372</v>
      </c>
      <c r="B17" s="742"/>
      <c r="C17" s="411"/>
      <c r="D17" s="411"/>
      <c r="E17" s="449"/>
      <c r="F17" s="435"/>
      <c r="G17" s="435"/>
      <c r="H17" s="411"/>
      <c r="I17" s="563"/>
      <c r="J17" s="411"/>
      <c r="K17" s="563"/>
      <c r="L17" s="411"/>
      <c r="M17" s="5"/>
      <c r="N17" s="5"/>
    </row>
    <row r="18" spans="1:14" ht="6" customHeight="1">
      <c r="A18" s="475"/>
      <c r="B18" s="431"/>
      <c r="C18" s="319"/>
      <c r="D18" s="319"/>
      <c r="E18" s="319"/>
      <c r="F18" s="319"/>
      <c r="G18" s="319"/>
      <c r="H18" s="319"/>
      <c r="I18" s="319"/>
      <c r="J18" s="318"/>
      <c r="K18" s="319"/>
      <c r="L18" s="319" t="s">
        <v>2397</v>
      </c>
    </row>
    <row r="19" spans="1:14">
      <c r="A19" s="813" t="s">
        <v>1791</v>
      </c>
      <c r="B19" s="499"/>
      <c r="C19" s="319"/>
      <c r="D19" s="319"/>
      <c r="E19" s="319"/>
      <c r="F19" s="319"/>
      <c r="G19" s="319"/>
      <c r="H19" s="319"/>
      <c r="I19" s="319"/>
      <c r="J19" s="318"/>
      <c r="K19" s="319"/>
      <c r="L19" s="319"/>
    </row>
    <row r="20" spans="1:14">
      <c r="A20" s="880" t="s">
        <v>2510</v>
      </c>
      <c r="B20" s="409"/>
      <c r="C20" s="409"/>
      <c r="D20" s="409"/>
      <c r="E20" s="509"/>
      <c r="F20" s="409"/>
      <c r="G20" s="409"/>
      <c r="H20" s="409"/>
      <c r="I20" s="506"/>
      <c r="J20" s="411"/>
      <c r="K20" s="506"/>
      <c r="L20" s="411"/>
    </row>
    <row r="21" spans="1:14">
      <c r="A21" s="880" t="s">
        <v>2511</v>
      </c>
      <c r="B21" s="409"/>
      <c r="C21" s="409"/>
      <c r="D21" s="409"/>
      <c r="E21" s="509"/>
      <c r="F21" s="409"/>
      <c r="G21" s="409"/>
      <c r="H21" s="409"/>
      <c r="I21" s="506"/>
      <c r="J21" s="411"/>
      <c r="K21" s="506"/>
      <c r="L21" s="411"/>
    </row>
    <row r="22" spans="1:14">
      <c r="A22" s="880" t="s">
        <v>2512</v>
      </c>
      <c r="B22" s="409"/>
      <c r="C22" s="409"/>
      <c r="D22" s="409"/>
      <c r="E22" s="509"/>
      <c r="F22" s="409"/>
      <c r="G22" s="409"/>
      <c r="H22" s="409"/>
      <c r="I22" s="506"/>
      <c r="J22" s="411"/>
      <c r="K22" s="506"/>
      <c r="L22" s="411"/>
    </row>
    <row r="23" spans="1:14" s="5" customFormat="1">
      <c r="A23" s="880" t="s">
        <v>2545</v>
      </c>
      <c r="B23" s="450"/>
      <c r="C23" s="450"/>
      <c r="D23" s="450"/>
      <c r="E23" s="385"/>
      <c r="F23" s="450"/>
      <c r="G23" s="450"/>
      <c r="H23" s="450"/>
      <c r="I23" s="451"/>
      <c r="J23" s="508"/>
      <c r="K23" s="451"/>
      <c r="L23" s="508"/>
      <c r="M23" s="1"/>
      <c r="N23" s="1"/>
    </row>
    <row r="24" spans="1:14">
      <c r="A24" s="880" t="s">
        <v>2361</v>
      </c>
      <c r="B24" s="409"/>
      <c r="C24" s="409"/>
      <c r="D24" s="409"/>
      <c r="E24" s="503"/>
      <c r="F24" s="409"/>
      <c r="G24" s="409"/>
      <c r="H24" s="409"/>
      <c r="I24" s="506"/>
      <c r="J24" s="411"/>
      <c r="K24" s="506"/>
      <c r="L24" s="411"/>
    </row>
    <row r="25" spans="1:14">
      <c r="A25" s="880" t="s">
        <v>2362</v>
      </c>
      <c r="B25" s="409"/>
      <c r="C25" s="409"/>
      <c r="D25" s="409"/>
      <c r="E25" s="503"/>
      <c r="F25" s="409"/>
      <c r="G25" s="409"/>
      <c r="H25" s="409"/>
      <c r="I25" s="506"/>
      <c r="J25" s="411"/>
      <c r="K25" s="506"/>
      <c r="L25" s="411"/>
    </row>
    <row r="26" spans="1:14">
      <c r="A26" s="880" t="s">
        <v>2539</v>
      </c>
      <c r="B26" s="409"/>
      <c r="C26" s="409"/>
      <c r="D26" s="409"/>
      <c r="E26" s="503"/>
      <c r="F26" s="409"/>
      <c r="G26" s="409"/>
      <c r="H26" s="409"/>
      <c r="I26" s="506"/>
      <c r="J26" s="411"/>
      <c r="K26" s="506"/>
      <c r="L26" s="411"/>
    </row>
    <row r="27" spans="1:14">
      <c r="A27" s="1002" t="s">
        <v>2372</v>
      </c>
      <c r="B27" s="411"/>
      <c r="C27" s="411"/>
      <c r="D27" s="411"/>
      <c r="E27" s="449"/>
      <c r="F27" s="435"/>
      <c r="G27" s="435"/>
      <c r="H27" s="411"/>
      <c r="I27" s="563"/>
      <c r="J27" s="411"/>
      <c r="K27" s="563"/>
      <c r="L27" s="411"/>
      <c r="M27" s="5"/>
      <c r="N27" s="5"/>
    </row>
    <row r="28" spans="1:14" ht="6" customHeight="1">
      <c r="A28" s="477"/>
      <c r="B28" s="319"/>
      <c r="C28" s="319"/>
      <c r="D28" s="319"/>
      <c r="E28" s="319"/>
      <c r="F28" s="319"/>
      <c r="G28" s="319"/>
      <c r="H28" s="319"/>
      <c r="I28" s="319"/>
      <c r="J28" s="319"/>
      <c r="K28" s="319"/>
      <c r="L28" s="319"/>
    </row>
    <row r="29" spans="1:14">
      <c r="A29" s="813" t="s">
        <v>1794</v>
      </c>
      <c r="B29" s="499"/>
      <c r="C29" s="319"/>
      <c r="D29" s="319"/>
      <c r="E29" s="319"/>
      <c r="F29" s="319"/>
      <c r="G29" s="319"/>
      <c r="H29" s="319"/>
      <c r="I29" s="319"/>
      <c r="J29" s="319"/>
      <c r="K29" s="319"/>
      <c r="L29" s="319"/>
    </row>
    <row r="30" spans="1:14">
      <c r="A30" s="880" t="s">
        <v>2510</v>
      </c>
      <c r="B30" s="409"/>
      <c r="C30" s="409"/>
      <c r="D30" s="409"/>
      <c r="E30" s="509"/>
      <c r="F30" s="409"/>
      <c r="G30" s="409"/>
      <c r="H30" s="409"/>
      <c r="I30" s="506"/>
      <c r="J30" s="411"/>
      <c r="K30" s="506"/>
      <c r="L30" s="411"/>
    </row>
    <row r="31" spans="1:14">
      <c r="A31" s="880" t="s">
        <v>2511</v>
      </c>
      <c r="B31" s="409"/>
      <c r="C31" s="409"/>
      <c r="D31" s="409"/>
      <c r="E31" s="509"/>
      <c r="F31" s="409"/>
      <c r="G31" s="409"/>
      <c r="H31" s="409"/>
      <c r="I31" s="506"/>
      <c r="J31" s="411"/>
      <c r="K31" s="506"/>
      <c r="L31" s="411"/>
    </row>
    <row r="32" spans="1:14">
      <c r="A32" s="880" t="s">
        <v>2512</v>
      </c>
      <c r="B32" s="409"/>
      <c r="C32" s="409"/>
      <c r="D32" s="409"/>
      <c r="E32" s="509"/>
      <c r="F32" s="409"/>
      <c r="G32" s="409"/>
      <c r="H32" s="409"/>
      <c r="I32" s="506"/>
      <c r="J32" s="411"/>
      <c r="K32" s="506"/>
      <c r="L32" s="411"/>
    </row>
    <row r="33" spans="1:14" s="5" customFormat="1">
      <c r="A33" s="880" t="s">
        <v>2545</v>
      </c>
      <c r="B33" s="450"/>
      <c r="C33" s="450"/>
      <c r="D33" s="450"/>
      <c r="E33" s="385"/>
      <c r="F33" s="450"/>
      <c r="G33" s="450"/>
      <c r="H33" s="450"/>
      <c r="I33" s="451"/>
      <c r="J33" s="508"/>
      <c r="K33" s="451"/>
      <c r="L33" s="508"/>
      <c r="M33" s="1"/>
      <c r="N33" s="1"/>
    </row>
    <row r="34" spans="1:14">
      <c r="A34" s="880" t="s">
        <v>2361</v>
      </c>
      <c r="B34" s="409"/>
      <c r="C34" s="409"/>
      <c r="D34" s="409"/>
      <c r="E34" s="503"/>
      <c r="F34" s="409"/>
      <c r="G34" s="409"/>
      <c r="H34" s="409"/>
      <c r="I34" s="506"/>
      <c r="J34" s="411"/>
      <c r="K34" s="506"/>
      <c r="L34" s="411"/>
    </row>
    <row r="35" spans="1:14">
      <c r="A35" s="880" t="s">
        <v>2362</v>
      </c>
      <c r="B35" s="409"/>
      <c r="C35" s="409"/>
      <c r="D35" s="409"/>
      <c r="E35" s="503"/>
      <c r="F35" s="409"/>
      <c r="G35" s="409"/>
      <c r="H35" s="409"/>
      <c r="I35" s="506"/>
      <c r="J35" s="411"/>
      <c r="K35" s="506"/>
      <c r="L35" s="411"/>
    </row>
    <row r="36" spans="1:14">
      <c r="A36" s="1002" t="s">
        <v>2372</v>
      </c>
      <c r="B36" s="411"/>
      <c r="C36" s="411"/>
      <c r="D36" s="411"/>
      <c r="E36" s="449"/>
      <c r="F36" s="435"/>
      <c r="G36" s="435"/>
      <c r="H36" s="411"/>
      <c r="I36" s="563"/>
      <c r="J36" s="411"/>
      <c r="K36" s="563"/>
      <c r="L36" s="411"/>
    </row>
    <row r="37" spans="1:14">
      <c r="A37" s="475"/>
      <c r="B37" s="557"/>
      <c r="C37" s="557"/>
      <c r="D37" s="557"/>
      <c r="E37" s="449"/>
      <c r="F37" s="433"/>
      <c r="G37" s="433"/>
      <c r="H37" s="557"/>
      <c r="I37" s="563"/>
      <c r="J37" s="557"/>
      <c r="K37" s="563"/>
      <c r="L37" s="557"/>
    </row>
    <row r="38" spans="1:14">
      <c r="A38" s="1011" t="s">
        <v>772</v>
      </c>
      <c r="B38" s="557"/>
      <c r="C38" s="411"/>
      <c r="D38" s="411"/>
      <c r="E38" s="449"/>
      <c r="F38" s="433"/>
      <c r="G38" s="433"/>
      <c r="H38" s="557"/>
      <c r="I38" s="563"/>
      <c r="J38" s="557"/>
      <c r="K38" s="563"/>
      <c r="L38" s="411"/>
    </row>
    <row r="39" spans="1:14">
      <c r="A39" s="475"/>
      <c r="B39" s="557"/>
      <c r="C39" s="557"/>
      <c r="D39" s="557"/>
      <c r="E39" s="449"/>
      <c r="F39" s="433"/>
      <c r="G39" s="433"/>
      <c r="H39" s="557"/>
      <c r="I39" s="563"/>
      <c r="J39" s="557"/>
      <c r="K39" s="563"/>
      <c r="L39" s="557"/>
    </row>
    <row r="40" spans="1:14">
      <c r="A40" s="461" t="s">
        <v>2365</v>
      </c>
      <c r="B40" s="476"/>
      <c r="C40" s="476"/>
      <c r="D40" s="319"/>
      <c r="E40" s="319"/>
      <c r="F40" s="319"/>
      <c r="G40" s="319"/>
      <c r="H40" s="558"/>
      <c r="I40" s="319"/>
      <c r="J40" s="319"/>
      <c r="K40" s="319"/>
      <c r="L40" s="319"/>
    </row>
  </sheetData>
  <sheetProtection formatColumns="0" formatRows="0"/>
  <customSheetViews>
    <customSheetView guid="{322AC775-AF01-45AA-8A10-37DBB67FD782}" showPageBreaks="1" printArea="1" view="pageBreakPreview">
      <selection activeCell="A31" sqref="A31:XFD31"/>
      <pageMargins left="0" right="0" top="0" bottom="0" header="0" footer="0"/>
      <pageSetup scale="76"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2700-000000000000}"/>
    <hyperlink ref="A2:C2" location="'Schedule Listing '!A1" display="Return to Schedule Listing" xr:uid="{00000000-0004-0000-2700-000001000000}"/>
  </hyperlinks>
  <pageMargins left="0.47244094488188981" right="0.35433070866141736" top="0.74803149606299213" bottom="0.51181102362204722" header="0.31496062992125984" footer="0.31496062992125984"/>
  <pageSetup scale="76"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0"/>
  <dimension ref="A1:L51"/>
  <sheetViews>
    <sheetView showGridLines="0" zoomScaleNormal="100" zoomScaleSheetLayoutView="100" workbookViewId="0">
      <selection activeCell="A22" sqref="A22"/>
    </sheetView>
  </sheetViews>
  <sheetFormatPr defaultColWidth="9.1015625" defaultRowHeight="12.3"/>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c r="A1" s="729" t="s">
        <v>2564</v>
      </c>
      <c r="B1" s="445"/>
      <c r="C1" s="445"/>
      <c r="D1" s="499"/>
      <c r="E1" s="565"/>
      <c r="F1" s="499"/>
      <c r="G1" s="499"/>
      <c r="H1" s="319"/>
      <c r="I1" s="319"/>
      <c r="J1" s="319"/>
      <c r="K1" s="319"/>
      <c r="L1" s="500">
        <v>5</v>
      </c>
    </row>
    <row r="2" spans="1:12" ht="15">
      <c r="A2" s="1509" t="s">
        <v>137</v>
      </c>
      <c r="B2" s="1554"/>
      <c r="C2" s="1555"/>
      <c r="D2" s="379"/>
      <c r="E2" s="499"/>
      <c r="F2" s="499"/>
      <c r="G2" s="499"/>
      <c r="H2" s="319"/>
      <c r="I2" s="319"/>
      <c r="J2" s="319"/>
      <c r="K2" s="319"/>
      <c r="L2" s="319"/>
    </row>
    <row r="3" spans="1:12" ht="15.75" customHeight="1">
      <c r="A3" s="1610" t="s">
        <v>2565</v>
      </c>
      <c r="B3" s="1611"/>
      <c r="C3" s="1611"/>
      <c r="D3" s="1611"/>
      <c r="E3" s="1611"/>
      <c r="F3" s="1611"/>
      <c r="G3" s="1611"/>
      <c r="H3" s="1611"/>
      <c r="I3" s="1611"/>
      <c r="J3" s="1611"/>
      <c r="K3" s="1611"/>
      <c r="L3" s="1611"/>
    </row>
    <row r="4" spans="1:12" ht="15" customHeight="1">
      <c r="A4" s="754" t="s">
        <v>2341</v>
      </c>
      <c r="B4" s="1017"/>
      <c r="C4" s="1017"/>
      <c r="D4" s="1017"/>
      <c r="E4" s="1017"/>
      <c r="F4" s="1017"/>
      <c r="G4" s="1017"/>
      <c r="H4" s="1017"/>
      <c r="I4" s="1017"/>
      <c r="J4" s="1017"/>
      <c r="K4" s="1017"/>
      <c r="L4" s="1017"/>
    </row>
    <row r="5" spans="1:12" ht="12.75" customHeight="1">
      <c r="A5" s="477"/>
      <c r="B5" s="729"/>
      <c r="C5" s="729"/>
      <c r="D5" s="813"/>
      <c r="E5" s="813"/>
      <c r="F5" s="813"/>
      <c r="G5" s="813"/>
      <c r="H5" s="477"/>
      <c r="I5" s="477"/>
      <c r="J5" s="477"/>
      <c r="K5" s="477"/>
      <c r="L5" s="477"/>
    </row>
    <row r="6" spans="1:12" ht="11.1" customHeight="1">
      <c r="A6" s="987"/>
      <c r="B6" s="1601" t="s">
        <v>2342</v>
      </c>
      <c r="C6" s="1597"/>
      <c r="D6" s="1598"/>
      <c r="E6" s="988"/>
      <c r="F6" s="1596" t="s">
        <v>2368</v>
      </c>
      <c r="G6" s="1597"/>
      <c r="H6" s="1598"/>
      <c r="I6" s="985"/>
      <c r="J6" s="1017"/>
      <c r="K6" s="985"/>
      <c r="L6" s="985"/>
    </row>
    <row r="7" spans="1:12" ht="37.35"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ht="14.25" customHeight="1">
      <c r="A9" s="1609" t="s">
        <v>1790</v>
      </c>
      <c r="B9" s="1609"/>
      <c r="C9" s="1609"/>
      <c r="D9" s="992"/>
      <c r="E9" s="992"/>
      <c r="F9" s="992"/>
      <c r="G9" s="992"/>
      <c r="H9" s="992"/>
      <c r="I9" s="992"/>
      <c r="J9" s="992"/>
      <c r="K9" s="992"/>
      <c r="L9" s="992"/>
    </row>
    <row r="10" spans="1:12">
      <c r="A10" s="880" t="s">
        <v>2503</v>
      </c>
      <c r="B10" s="576"/>
      <c r="C10" s="409"/>
      <c r="D10" s="409"/>
      <c r="E10" s="408"/>
      <c r="F10" s="409"/>
      <c r="G10" s="409"/>
      <c r="H10" s="409"/>
      <c r="I10" s="410"/>
      <c r="J10" s="411"/>
      <c r="K10" s="410"/>
      <c r="L10" s="411"/>
    </row>
    <row r="11" spans="1:12">
      <c r="A11" s="880" t="s">
        <v>2561</v>
      </c>
      <c r="B11" s="576"/>
      <c r="C11" s="409"/>
      <c r="D11" s="409"/>
      <c r="E11" s="408"/>
      <c r="F11" s="409"/>
      <c r="G11" s="409"/>
      <c r="H11" s="409"/>
      <c r="I11" s="410"/>
      <c r="J11" s="411"/>
      <c r="K11" s="410"/>
      <c r="L11" s="411"/>
    </row>
    <row r="12" spans="1:12">
      <c r="A12" s="880" t="s">
        <v>2361</v>
      </c>
      <c r="B12" s="576"/>
      <c r="C12" s="409"/>
      <c r="D12" s="409"/>
      <c r="E12" s="503"/>
      <c r="F12" s="409"/>
      <c r="G12" s="409"/>
      <c r="H12" s="409"/>
      <c r="I12" s="506"/>
      <c r="J12" s="411"/>
      <c r="K12" s="506"/>
      <c r="L12" s="411"/>
    </row>
    <row r="13" spans="1:12">
      <c r="A13" s="880" t="s">
        <v>2362</v>
      </c>
      <c r="B13" s="576"/>
      <c r="C13" s="409"/>
      <c r="D13" s="409"/>
      <c r="E13" s="503"/>
      <c r="F13" s="409"/>
      <c r="G13" s="409"/>
      <c r="H13" s="409"/>
      <c r="I13" s="506"/>
      <c r="J13" s="411"/>
      <c r="K13" s="506"/>
      <c r="L13" s="411"/>
    </row>
    <row r="14" spans="1:12">
      <c r="A14" s="880" t="s">
        <v>2566</v>
      </c>
      <c r="B14" s="576"/>
      <c r="C14" s="409"/>
      <c r="D14" s="409"/>
      <c r="E14" s="503"/>
      <c r="F14" s="409"/>
      <c r="G14" s="409"/>
      <c r="H14" s="409"/>
      <c r="I14" s="506"/>
      <c r="J14" s="411"/>
      <c r="K14" s="506"/>
      <c r="L14" s="411"/>
    </row>
    <row r="15" spans="1:12">
      <c r="A15" s="1002" t="s">
        <v>2372</v>
      </c>
      <c r="B15" s="577"/>
      <c r="C15" s="411"/>
      <c r="D15" s="411"/>
      <c r="E15" s="449"/>
      <c r="F15" s="435"/>
      <c r="G15" s="435"/>
      <c r="H15" s="411"/>
      <c r="I15" s="563"/>
      <c r="J15" s="411"/>
      <c r="K15" s="563"/>
      <c r="L15" s="411"/>
    </row>
    <row r="16" spans="1:12" ht="6" customHeight="1">
      <c r="A16" s="475"/>
      <c r="B16" s="431"/>
      <c r="C16" s="319"/>
      <c r="D16" s="319"/>
      <c r="E16" s="319"/>
      <c r="F16" s="319"/>
      <c r="G16" s="319"/>
      <c r="H16" s="319"/>
      <c r="I16" s="319"/>
      <c r="J16" s="318"/>
      <c r="K16" s="319"/>
      <c r="L16" s="319" t="s">
        <v>2397</v>
      </c>
    </row>
    <row r="17" spans="1:12">
      <c r="A17" s="813" t="s">
        <v>1791</v>
      </c>
      <c r="B17" s="499"/>
      <c r="C17" s="319"/>
      <c r="D17" s="319"/>
      <c r="E17" s="319"/>
      <c r="F17" s="319"/>
      <c r="G17" s="319"/>
      <c r="H17" s="319"/>
      <c r="I17" s="319"/>
      <c r="J17" s="318"/>
      <c r="K17" s="319"/>
      <c r="L17" s="319"/>
    </row>
    <row r="18" spans="1:12">
      <c r="A18" s="880" t="s">
        <v>2503</v>
      </c>
      <c r="B18" s="409"/>
      <c r="C18" s="409"/>
      <c r="D18" s="409"/>
      <c r="E18" s="509"/>
      <c r="F18" s="409"/>
      <c r="G18" s="409"/>
      <c r="H18" s="409"/>
      <c r="I18" s="506"/>
      <c r="J18" s="411"/>
      <c r="K18" s="506"/>
      <c r="L18" s="411"/>
    </row>
    <row r="19" spans="1:12">
      <c r="A19" s="880" t="s">
        <v>2561</v>
      </c>
      <c r="B19" s="409"/>
      <c r="C19" s="409"/>
      <c r="D19" s="409"/>
      <c r="E19" s="509"/>
      <c r="F19" s="409"/>
      <c r="G19" s="409"/>
      <c r="H19" s="409"/>
      <c r="I19" s="506"/>
      <c r="J19" s="411"/>
      <c r="K19" s="506"/>
      <c r="L19" s="411"/>
    </row>
    <row r="20" spans="1:12">
      <c r="A20" s="880" t="s">
        <v>2361</v>
      </c>
      <c r="B20" s="409"/>
      <c r="C20" s="409"/>
      <c r="D20" s="409"/>
      <c r="E20" s="503"/>
      <c r="F20" s="409"/>
      <c r="G20" s="409"/>
      <c r="H20" s="409"/>
      <c r="I20" s="506"/>
      <c r="J20" s="411"/>
      <c r="K20" s="506"/>
      <c r="L20" s="411"/>
    </row>
    <row r="21" spans="1:12">
      <c r="A21" s="880" t="s">
        <v>2362</v>
      </c>
      <c r="B21" s="409"/>
      <c r="C21" s="409"/>
      <c r="D21" s="409"/>
      <c r="E21" s="503"/>
      <c r="F21" s="409"/>
      <c r="G21" s="409"/>
      <c r="H21" s="409"/>
      <c r="I21" s="506"/>
      <c r="J21" s="411"/>
      <c r="K21" s="506"/>
      <c r="L21" s="411"/>
    </row>
    <row r="22" spans="1:12">
      <c r="A22" s="880" t="s">
        <v>2566</v>
      </c>
      <c r="B22" s="409"/>
      <c r="C22" s="409"/>
      <c r="D22" s="409"/>
      <c r="E22" s="503"/>
      <c r="F22" s="409"/>
      <c r="G22" s="409"/>
      <c r="H22" s="409"/>
      <c r="I22" s="506"/>
      <c r="J22" s="411"/>
      <c r="K22" s="506"/>
      <c r="L22" s="411"/>
    </row>
    <row r="23" spans="1:12">
      <c r="A23" s="1002" t="s">
        <v>2372</v>
      </c>
      <c r="B23" s="411"/>
      <c r="C23" s="411"/>
      <c r="D23" s="411"/>
      <c r="E23" s="449"/>
      <c r="F23" s="435"/>
      <c r="G23" s="435"/>
      <c r="H23" s="411"/>
      <c r="I23" s="563"/>
      <c r="J23" s="411"/>
      <c r="K23" s="563"/>
      <c r="L23" s="411"/>
    </row>
    <row r="24" spans="1:12" ht="6" customHeight="1">
      <c r="A24" s="477"/>
      <c r="B24" s="319"/>
      <c r="C24" s="319"/>
      <c r="D24" s="319"/>
      <c r="E24" s="319"/>
      <c r="F24" s="319"/>
      <c r="G24" s="319"/>
      <c r="H24" s="319"/>
      <c r="I24" s="319"/>
      <c r="J24" s="319"/>
      <c r="K24" s="319"/>
      <c r="L24" s="319"/>
    </row>
    <row r="25" spans="1:12">
      <c r="A25" s="813" t="s">
        <v>1792</v>
      </c>
      <c r="B25" s="499"/>
      <c r="C25" s="319"/>
      <c r="D25" s="319"/>
      <c r="E25" s="319"/>
      <c r="F25" s="319"/>
      <c r="G25" s="319"/>
      <c r="H25" s="319"/>
      <c r="I25" s="319"/>
      <c r="J25" s="319"/>
      <c r="K25" s="319"/>
      <c r="L25" s="319"/>
    </row>
    <row r="26" spans="1:12">
      <c r="A26" s="880" t="s">
        <v>2503</v>
      </c>
      <c r="B26" s="576"/>
      <c r="C26" s="409"/>
      <c r="D26" s="409"/>
      <c r="E26" s="509"/>
      <c r="F26" s="409"/>
      <c r="G26" s="409"/>
      <c r="H26" s="409"/>
      <c r="I26" s="506"/>
      <c r="J26" s="411"/>
      <c r="K26" s="506"/>
      <c r="L26" s="411"/>
    </row>
    <row r="27" spans="1:12">
      <c r="A27" s="880" t="s">
        <v>2561</v>
      </c>
      <c r="B27" s="576"/>
      <c r="C27" s="409"/>
      <c r="D27" s="409"/>
      <c r="E27" s="509"/>
      <c r="F27" s="409"/>
      <c r="G27" s="409"/>
      <c r="H27" s="409"/>
      <c r="I27" s="506"/>
      <c r="J27" s="411"/>
      <c r="K27" s="506"/>
      <c r="L27" s="411"/>
    </row>
    <row r="28" spans="1:12">
      <c r="A28" s="880" t="s">
        <v>2361</v>
      </c>
      <c r="B28" s="576"/>
      <c r="C28" s="409"/>
      <c r="D28" s="409"/>
      <c r="E28" s="503"/>
      <c r="F28" s="409"/>
      <c r="G28" s="409"/>
      <c r="H28" s="409"/>
      <c r="I28" s="506"/>
      <c r="J28" s="411"/>
      <c r="K28" s="506"/>
      <c r="L28" s="411"/>
    </row>
    <row r="29" spans="1:12">
      <c r="A29" s="880" t="s">
        <v>2362</v>
      </c>
      <c r="B29" s="576"/>
      <c r="C29" s="409"/>
      <c r="D29" s="409"/>
      <c r="E29" s="503"/>
      <c r="F29" s="409"/>
      <c r="G29" s="409"/>
      <c r="H29" s="409"/>
      <c r="I29" s="506"/>
      <c r="J29" s="411"/>
      <c r="K29" s="506"/>
      <c r="L29" s="411"/>
    </row>
    <row r="30" spans="1:12">
      <c r="A30" s="880" t="s">
        <v>2566</v>
      </c>
      <c r="B30" s="576"/>
      <c r="C30" s="409"/>
      <c r="D30" s="409"/>
      <c r="E30" s="503"/>
      <c r="F30" s="409"/>
      <c r="G30" s="409"/>
      <c r="H30" s="409"/>
      <c r="I30" s="506"/>
      <c r="J30" s="411"/>
      <c r="K30" s="506"/>
      <c r="L30" s="411"/>
    </row>
    <row r="31" spans="1:12">
      <c r="A31" s="1002" t="s">
        <v>2372</v>
      </c>
      <c r="B31" s="577"/>
      <c r="C31" s="411"/>
      <c r="D31" s="411"/>
      <c r="E31" s="564"/>
      <c r="F31" s="435"/>
      <c r="G31" s="435"/>
      <c r="H31" s="411"/>
      <c r="I31" s="504"/>
      <c r="J31" s="411"/>
      <c r="K31" s="504"/>
      <c r="L31" s="411"/>
    </row>
    <row r="32" spans="1:12" ht="6" customHeight="1">
      <c r="A32" s="477"/>
      <c r="B32" s="319"/>
      <c r="C32" s="319"/>
      <c r="D32" s="319"/>
      <c r="E32" s="319"/>
      <c r="F32" s="319"/>
      <c r="G32" s="319"/>
      <c r="H32" s="319"/>
      <c r="I32" s="319"/>
      <c r="J32" s="319"/>
      <c r="K32" s="319"/>
      <c r="L32" s="319"/>
    </row>
    <row r="33" spans="1:12">
      <c r="A33" s="1016" t="s">
        <v>1793</v>
      </c>
      <c r="B33" s="566"/>
      <c r="C33" s="566"/>
      <c r="D33" s="319"/>
      <c r="E33" s="319"/>
      <c r="F33" s="319"/>
      <c r="G33" s="319"/>
      <c r="H33" s="319"/>
      <c r="I33" s="319"/>
      <c r="J33" s="319"/>
      <c r="K33" s="319"/>
      <c r="L33" s="319"/>
    </row>
    <row r="34" spans="1:12">
      <c r="A34" s="880" t="s">
        <v>2503</v>
      </c>
      <c r="B34" s="409"/>
      <c r="C34" s="409"/>
      <c r="D34" s="409"/>
      <c r="E34" s="408"/>
      <c r="F34" s="409"/>
      <c r="G34" s="409"/>
      <c r="H34" s="409"/>
      <c r="I34" s="410"/>
      <c r="J34" s="411"/>
      <c r="K34" s="410"/>
      <c r="L34" s="411"/>
    </row>
    <row r="35" spans="1:12">
      <c r="A35" s="880" t="s">
        <v>2561</v>
      </c>
      <c r="B35" s="409"/>
      <c r="C35" s="409"/>
      <c r="D35" s="409"/>
      <c r="E35" s="408"/>
      <c r="F35" s="409"/>
      <c r="G35" s="409"/>
      <c r="H35" s="409"/>
      <c r="I35" s="410"/>
      <c r="J35" s="411"/>
      <c r="K35" s="410"/>
      <c r="L35" s="411"/>
    </row>
    <row r="36" spans="1:12">
      <c r="A36" s="880" t="s">
        <v>2361</v>
      </c>
      <c r="B36" s="409"/>
      <c r="C36" s="409"/>
      <c r="D36" s="409"/>
      <c r="E36" s="503"/>
      <c r="F36" s="409"/>
      <c r="G36" s="409"/>
      <c r="H36" s="409"/>
      <c r="I36" s="506"/>
      <c r="J36" s="411"/>
      <c r="K36" s="506"/>
      <c r="L36" s="411"/>
    </row>
    <row r="37" spans="1:12">
      <c r="A37" s="880" t="s">
        <v>2362</v>
      </c>
      <c r="B37" s="409"/>
      <c r="C37" s="409"/>
      <c r="D37" s="409"/>
      <c r="E37" s="503"/>
      <c r="F37" s="409"/>
      <c r="G37" s="409"/>
      <c r="H37" s="409"/>
      <c r="I37" s="506"/>
      <c r="J37" s="411"/>
      <c r="K37" s="506"/>
      <c r="L37" s="411"/>
    </row>
    <row r="38" spans="1:12">
      <c r="A38" s="880" t="s">
        <v>2566</v>
      </c>
      <c r="B38" s="409"/>
      <c r="C38" s="409"/>
      <c r="D38" s="409"/>
      <c r="E38" s="503"/>
      <c r="F38" s="409"/>
      <c r="G38" s="409"/>
      <c r="H38" s="409"/>
      <c r="I38" s="506"/>
      <c r="J38" s="411"/>
      <c r="K38" s="506"/>
      <c r="L38" s="411"/>
    </row>
    <row r="39" spans="1:12">
      <c r="A39" s="1002" t="s">
        <v>2372</v>
      </c>
      <c r="B39" s="411"/>
      <c r="C39" s="411"/>
      <c r="D39" s="411"/>
      <c r="E39" s="449"/>
      <c r="F39" s="435"/>
      <c r="G39" s="435"/>
      <c r="H39" s="411"/>
      <c r="I39" s="563"/>
      <c r="J39" s="411"/>
      <c r="K39" s="563"/>
      <c r="L39" s="411"/>
    </row>
    <row r="40" spans="1:12" ht="6" customHeight="1">
      <c r="A40" s="477"/>
      <c r="B40" s="319"/>
      <c r="C40" s="319"/>
      <c r="D40" s="319"/>
      <c r="E40" s="319"/>
      <c r="F40" s="319"/>
      <c r="G40" s="319"/>
      <c r="H40" s="319"/>
      <c r="I40" s="319"/>
      <c r="J40" s="319"/>
      <c r="K40" s="319"/>
      <c r="L40" s="319"/>
    </row>
    <row r="41" spans="1:12">
      <c r="A41" s="813" t="s">
        <v>1794</v>
      </c>
      <c r="B41" s="499"/>
      <c r="C41" s="319"/>
      <c r="D41" s="319"/>
      <c r="E41" s="319"/>
      <c r="F41" s="319"/>
      <c r="G41" s="319"/>
      <c r="H41" s="319"/>
      <c r="I41" s="319"/>
      <c r="J41" s="319"/>
      <c r="K41" s="319"/>
      <c r="L41" s="319"/>
    </row>
    <row r="42" spans="1:12">
      <c r="A42" s="880" t="s">
        <v>2503</v>
      </c>
      <c r="B42" s="409"/>
      <c r="C42" s="409"/>
      <c r="D42" s="409"/>
      <c r="E42" s="509"/>
      <c r="F42" s="409"/>
      <c r="G42" s="409"/>
      <c r="H42" s="409"/>
      <c r="I42" s="506"/>
      <c r="J42" s="411"/>
      <c r="K42" s="506"/>
      <c r="L42" s="411"/>
    </row>
    <row r="43" spans="1:12">
      <c r="A43" s="880" t="s">
        <v>2561</v>
      </c>
      <c r="B43" s="409"/>
      <c r="C43" s="409"/>
      <c r="D43" s="409"/>
      <c r="E43" s="509"/>
      <c r="F43" s="409"/>
      <c r="G43" s="409"/>
      <c r="H43" s="409"/>
      <c r="I43" s="506"/>
      <c r="J43" s="411"/>
      <c r="K43" s="506"/>
      <c r="L43" s="411"/>
    </row>
    <row r="44" spans="1:12" s="319" customFormat="1">
      <c r="A44" s="880" t="s">
        <v>2361</v>
      </c>
      <c r="B44" s="409"/>
      <c r="C44" s="409"/>
      <c r="D44" s="409"/>
      <c r="E44" s="503"/>
      <c r="F44" s="409"/>
      <c r="G44" s="409"/>
      <c r="H44" s="409"/>
      <c r="I44" s="506"/>
      <c r="J44" s="411"/>
      <c r="K44" s="506"/>
      <c r="L44" s="411"/>
    </row>
    <row r="45" spans="1:12" s="319" customFormat="1">
      <c r="A45" s="880" t="s">
        <v>2362</v>
      </c>
      <c r="B45" s="409"/>
      <c r="C45" s="409"/>
      <c r="D45" s="409"/>
      <c r="E45" s="503"/>
      <c r="F45" s="409"/>
      <c r="G45" s="409"/>
      <c r="H45" s="409"/>
      <c r="I45" s="506"/>
      <c r="J45" s="411"/>
      <c r="K45" s="506"/>
      <c r="L45" s="411"/>
    </row>
    <row r="46" spans="1:12">
      <c r="A46" s="880" t="s">
        <v>2566</v>
      </c>
      <c r="B46" s="409"/>
      <c r="C46" s="409"/>
      <c r="D46" s="409"/>
      <c r="E46" s="503"/>
      <c r="F46" s="409"/>
      <c r="G46" s="409"/>
      <c r="H46" s="409"/>
      <c r="I46" s="506"/>
      <c r="J46" s="411"/>
      <c r="K46" s="506"/>
      <c r="L46" s="411"/>
    </row>
    <row r="47" spans="1:12">
      <c r="A47" s="1002" t="s">
        <v>2372</v>
      </c>
      <c r="B47" s="409"/>
      <c r="C47" s="411"/>
      <c r="D47" s="411"/>
      <c r="E47" s="564"/>
      <c r="F47" s="435"/>
      <c r="G47" s="435"/>
      <c r="H47" s="411"/>
      <c r="I47" s="504"/>
      <c r="J47" s="411"/>
      <c r="K47" s="504"/>
      <c r="L47" s="411"/>
    </row>
    <row r="48" spans="1:12">
      <c r="A48" s="475"/>
      <c r="B48" s="557"/>
      <c r="C48" s="557"/>
      <c r="D48" s="557"/>
      <c r="E48" s="449"/>
      <c r="F48" s="433"/>
      <c r="G48" s="433"/>
      <c r="H48" s="557"/>
      <c r="I48" s="563"/>
      <c r="J48" s="557"/>
      <c r="K48" s="563"/>
      <c r="L48" s="557"/>
    </row>
    <row r="49" spans="1:12">
      <c r="A49" s="1011" t="s">
        <v>772</v>
      </c>
      <c r="B49" s="557"/>
      <c r="C49" s="411"/>
      <c r="D49" s="411"/>
      <c r="E49" s="449"/>
      <c r="F49" s="433"/>
      <c r="G49" s="433"/>
      <c r="H49" s="557"/>
      <c r="I49" s="563"/>
      <c r="J49" s="557"/>
      <c r="K49" s="563"/>
      <c r="L49" s="411"/>
    </row>
    <row r="50" spans="1:12">
      <c r="A50" s="475"/>
      <c r="B50" s="557"/>
      <c r="C50" s="557"/>
      <c r="D50" s="557"/>
      <c r="E50" s="449"/>
      <c r="F50" s="433"/>
      <c r="G50" s="433"/>
      <c r="H50" s="557"/>
      <c r="I50" s="563"/>
      <c r="J50" s="557"/>
      <c r="K50" s="563"/>
      <c r="L50" s="557"/>
    </row>
    <row r="51" spans="1:12">
      <c r="A51" s="461" t="s">
        <v>2365</v>
      </c>
      <c r="B51" s="476"/>
      <c r="C51" s="476"/>
      <c r="D51" s="319"/>
      <c r="E51" s="319"/>
      <c r="F51" s="319"/>
      <c r="G51" s="319"/>
      <c r="H51" s="558"/>
      <c r="I51" s="319"/>
      <c r="J51" s="319"/>
      <c r="K51" s="319"/>
      <c r="L51" s="319"/>
    </row>
  </sheetData>
  <sheetProtection formatColumns="0" formatRows="0"/>
  <customSheetViews>
    <customSheetView guid="{322AC775-AF01-45AA-8A10-37DBB67FD782}" showPageBreaks="1" printArea="1" view="pageBreakPreview">
      <selection activeCell="H15" sqref="H15"/>
      <pageMargins left="0" right="0" top="0" bottom="0" header="0" footer="0"/>
      <pageSetup scale="79" orientation="portrait" verticalDpi="300" r:id="rId1"/>
      <headerFooter alignWithMargins="0">
        <oddHeader>&amp;C
&amp;R&amp;9 PROTECTED B WHEN COMPLETED</oddHeader>
        <oddFooter>&amp;L&amp;9&amp;F&amp;C&amp;9 Schedule &amp;A&amp;R&amp;9                               p. &amp;P / &amp;N</oddFooter>
      </headerFooter>
    </customSheetView>
  </customSheetViews>
  <mergeCells count="5">
    <mergeCell ref="A2:C2"/>
    <mergeCell ref="A3:L3"/>
    <mergeCell ref="B6:D6"/>
    <mergeCell ref="F6:H6"/>
    <mergeCell ref="A9:C9"/>
  </mergeCells>
  <hyperlinks>
    <hyperlink ref="A2" location="Schedule_Listing" display="Return to Shedule Listing" xr:uid="{00000000-0004-0000-2800-000000000000}"/>
    <hyperlink ref="A2:C2" location="'Schedule Listing '!A1" display="Return to Schedule Listing" xr:uid="{00000000-0004-0000-2800-000001000000}"/>
  </hyperlinks>
  <pageMargins left="0.47244094488188981" right="0.35433070866141736" top="0.74803149606299213" bottom="0.51181102362204722" header="0.31496062992125984" footer="0.31496062992125984"/>
  <pageSetup scale="79"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0"/>
  <dimension ref="A1:L40"/>
  <sheetViews>
    <sheetView showGridLines="0" zoomScaleNormal="100" zoomScaleSheetLayoutView="100" workbookViewId="0"/>
  </sheetViews>
  <sheetFormatPr defaultColWidth="9.1015625" defaultRowHeight="12.3"/>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c r="A1" s="729" t="s">
        <v>2567</v>
      </c>
      <c r="B1" s="445"/>
      <c r="C1" s="445"/>
      <c r="D1" s="499"/>
      <c r="E1" s="499"/>
      <c r="F1" s="499"/>
      <c r="G1" s="499"/>
      <c r="H1" s="319"/>
      <c r="I1" s="319"/>
      <c r="J1" s="319"/>
      <c r="K1" s="319"/>
      <c r="L1" s="500">
        <v>9</v>
      </c>
    </row>
    <row r="2" spans="1:12" ht="15">
      <c r="A2" s="1536" t="s">
        <v>137</v>
      </c>
      <c r="B2" s="1554"/>
      <c r="C2" s="1555"/>
      <c r="D2" s="379"/>
      <c r="E2" s="499"/>
      <c r="F2" s="499"/>
      <c r="G2" s="499"/>
      <c r="H2" s="319"/>
      <c r="I2" s="319"/>
      <c r="J2" s="319"/>
      <c r="K2" s="319"/>
      <c r="L2" s="319"/>
    </row>
    <row r="3" spans="1:12" ht="15">
      <c r="A3" s="525" t="s">
        <v>2568</v>
      </c>
      <c r="B3" s="525"/>
      <c r="C3" s="729"/>
      <c r="D3" s="813"/>
      <c r="E3" s="813"/>
      <c r="F3" s="813"/>
      <c r="G3" s="813"/>
      <c r="H3" s="477"/>
      <c r="I3" s="477"/>
      <c r="J3" s="477"/>
      <c r="K3" s="477"/>
      <c r="L3" s="477"/>
    </row>
    <row r="4" spans="1:12" ht="15" customHeight="1">
      <c r="A4" s="754" t="s">
        <v>2569</v>
      </c>
      <c r="B4" s="525"/>
      <c r="C4" s="729"/>
      <c r="D4" s="813"/>
      <c r="E4" s="813"/>
      <c r="F4" s="813"/>
      <c r="G4" s="813"/>
      <c r="H4" s="477"/>
      <c r="I4" s="477"/>
      <c r="J4" s="477"/>
      <c r="K4" s="477"/>
      <c r="L4" s="477"/>
    </row>
    <row r="5" spans="1:12" ht="12.75" customHeight="1">
      <c r="A5" s="729"/>
      <c r="B5" s="729"/>
      <c r="C5" s="729"/>
      <c r="D5" s="813"/>
      <c r="E5" s="813"/>
      <c r="F5" s="813"/>
      <c r="G5" s="813"/>
      <c r="H5" s="477"/>
      <c r="I5" s="477"/>
      <c r="J5" s="477"/>
      <c r="K5" s="477"/>
      <c r="L5" s="477"/>
    </row>
    <row r="6" spans="1:12" ht="13.35" customHeight="1">
      <c r="A6" s="987"/>
      <c r="B6" s="1601" t="s">
        <v>2342</v>
      </c>
      <c r="C6" s="1597"/>
      <c r="D6" s="1598"/>
      <c r="E6" s="988"/>
      <c r="F6" s="1596" t="s">
        <v>2368</v>
      </c>
      <c r="G6" s="1597"/>
      <c r="H6" s="1598"/>
      <c r="I6" s="985"/>
      <c r="J6" s="477"/>
      <c r="K6" s="985"/>
      <c r="L6" s="985"/>
    </row>
    <row r="7" spans="1:12" ht="48"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431"/>
      <c r="B9" s="431"/>
      <c r="C9" s="319"/>
      <c r="D9" s="319"/>
      <c r="E9" s="319"/>
      <c r="F9" s="319"/>
      <c r="G9" s="319"/>
      <c r="H9" s="317"/>
      <c r="I9" s="319"/>
      <c r="J9" s="318"/>
      <c r="K9" s="319"/>
      <c r="L9" s="319"/>
    </row>
    <row r="10" spans="1:12">
      <c r="A10" s="813" t="s">
        <v>1790</v>
      </c>
      <c r="B10" s="431"/>
      <c r="C10" s="319"/>
      <c r="D10" s="319"/>
      <c r="E10" s="319"/>
      <c r="F10" s="319"/>
      <c r="G10" s="319"/>
      <c r="H10" s="317"/>
      <c r="I10" s="319"/>
      <c r="J10" s="318"/>
      <c r="K10" s="319"/>
      <c r="L10" s="319"/>
    </row>
    <row r="11" spans="1:12">
      <c r="A11" s="880" t="s">
        <v>2521</v>
      </c>
      <c r="B11" s="491"/>
      <c r="C11" s="417"/>
      <c r="D11" s="417"/>
      <c r="E11" s="319"/>
      <c r="F11" s="417"/>
      <c r="G11" s="417"/>
      <c r="H11" s="417"/>
      <c r="I11" s="319"/>
      <c r="J11" s="418"/>
      <c r="K11" s="419"/>
      <c r="L11" s="411"/>
    </row>
    <row r="12" spans="1:12">
      <c r="A12" s="880" t="s">
        <v>2522</v>
      </c>
      <c r="B12" s="491"/>
      <c r="C12" s="417"/>
      <c r="D12" s="417"/>
      <c r="E12" s="319"/>
      <c r="F12" s="417"/>
      <c r="G12" s="417"/>
      <c r="H12" s="417"/>
      <c r="I12" s="319"/>
      <c r="J12" s="418"/>
      <c r="K12" s="419"/>
      <c r="L12" s="411"/>
    </row>
    <row r="13" spans="1:12">
      <c r="A13" s="880" t="s">
        <v>2543</v>
      </c>
      <c r="B13" s="491"/>
      <c r="C13" s="417"/>
      <c r="D13" s="417"/>
      <c r="E13" s="319"/>
      <c r="F13" s="417"/>
      <c r="G13" s="417"/>
      <c r="H13" s="417"/>
      <c r="I13" s="319"/>
      <c r="J13" s="418"/>
      <c r="K13" s="419"/>
      <c r="L13" s="411"/>
    </row>
    <row r="14" spans="1:12">
      <c r="A14" s="880" t="s">
        <v>2509</v>
      </c>
      <c r="B14" s="491"/>
      <c r="C14" s="418"/>
      <c r="D14" s="418"/>
      <c r="E14" s="319"/>
      <c r="F14" s="417"/>
      <c r="G14" s="417"/>
      <c r="H14" s="417"/>
      <c r="I14" s="319"/>
      <c r="J14" s="418"/>
      <c r="K14" s="419"/>
      <c r="L14" s="411"/>
    </row>
    <row r="15" spans="1:12">
      <c r="A15" s="880" t="s">
        <v>2570</v>
      </c>
      <c r="B15" s="491"/>
      <c r="C15" s="417"/>
      <c r="D15" s="417"/>
      <c r="E15" s="319"/>
      <c r="F15" s="417"/>
      <c r="G15" s="417"/>
      <c r="H15" s="417"/>
      <c r="I15" s="319"/>
      <c r="J15" s="418"/>
      <c r="K15" s="419"/>
      <c r="L15" s="411"/>
    </row>
    <row r="16" spans="1:12">
      <c r="A16" s="880" t="s">
        <v>2571</v>
      </c>
      <c r="B16" s="491"/>
      <c r="C16" s="417"/>
      <c r="D16" s="417"/>
      <c r="E16" s="319"/>
      <c r="F16" s="417"/>
      <c r="G16" s="417"/>
      <c r="H16" s="417"/>
      <c r="I16" s="319"/>
      <c r="J16" s="418"/>
      <c r="K16" s="419"/>
      <c r="L16" s="411"/>
    </row>
    <row r="17" spans="1:12">
      <c r="A17" s="880" t="s">
        <v>2361</v>
      </c>
      <c r="B17" s="491"/>
      <c r="C17" s="409"/>
      <c r="D17" s="409"/>
      <c r="E17" s="503"/>
      <c r="F17" s="409"/>
      <c r="G17" s="409"/>
      <c r="H17" s="409"/>
      <c r="I17" s="506"/>
      <c r="J17" s="411"/>
      <c r="K17" s="506"/>
      <c r="L17" s="411"/>
    </row>
    <row r="18" spans="1:12">
      <c r="A18" s="1002" t="s">
        <v>2372</v>
      </c>
      <c r="B18" s="416"/>
      <c r="C18" s="418"/>
      <c r="D18" s="418"/>
      <c r="E18" s="319"/>
      <c r="F18" s="435"/>
      <c r="G18" s="435"/>
      <c r="H18" s="418"/>
      <c r="I18" s="319"/>
      <c r="J18" s="418"/>
      <c r="K18" s="419"/>
      <c r="L18" s="418"/>
    </row>
    <row r="19" spans="1:12">
      <c r="A19" s="475"/>
      <c r="B19" s="431"/>
      <c r="C19" s="431"/>
      <c r="D19" s="431"/>
      <c r="E19" s="319"/>
      <c r="F19" s="431"/>
      <c r="G19" s="431"/>
      <c r="H19" s="317"/>
      <c r="I19" s="319"/>
      <c r="J19" s="318"/>
      <c r="K19" s="319"/>
      <c r="L19" s="319"/>
    </row>
    <row r="20" spans="1:12">
      <c r="A20" s="813" t="s">
        <v>1791</v>
      </c>
      <c r="B20" s="546"/>
      <c r="C20" s="578"/>
      <c r="D20" s="431"/>
      <c r="E20" s="431"/>
      <c r="F20" s="431"/>
      <c r="G20" s="431"/>
      <c r="H20" s="431"/>
      <c r="I20" s="431"/>
      <c r="J20" s="431"/>
      <c r="K20" s="431"/>
      <c r="L20" s="431"/>
    </row>
    <row r="21" spans="1:12" s="319" customFormat="1">
      <c r="A21" s="880" t="s">
        <v>2521</v>
      </c>
      <c r="B21" s="418"/>
      <c r="C21" s="417"/>
      <c r="D21" s="417"/>
      <c r="F21" s="417"/>
      <c r="G21" s="417"/>
      <c r="H21" s="417"/>
      <c r="J21" s="418"/>
      <c r="K21" s="419"/>
      <c r="L21" s="411"/>
    </row>
    <row r="22" spans="1:12">
      <c r="A22" s="880" t="s">
        <v>2522</v>
      </c>
      <c r="B22" s="418"/>
      <c r="C22" s="417"/>
      <c r="D22" s="417"/>
      <c r="E22" s="319"/>
      <c r="F22" s="417"/>
      <c r="G22" s="417"/>
      <c r="H22" s="417"/>
      <c r="I22" s="319"/>
      <c r="J22" s="418"/>
      <c r="K22" s="419"/>
      <c r="L22" s="411"/>
    </row>
    <row r="23" spans="1:12" s="319" customFormat="1">
      <c r="A23" s="880" t="s">
        <v>2543</v>
      </c>
      <c r="B23" s="418"/>
      <c r="C23" s="417"/>
      <c r="D23" s="417"/>
      <c r="F23" s="417"/>
      <c r="G23" s="417"/>
      <c r="H23" s="417"/>
      <c r="J23" s="418"/>
      <c r="K23" s="419"/>
      <c r="L23" s="411"/>
    </row>
    <row r="24" spans="1:12" s="319" customFormat="1">
      <c r="A24" s="880" t="s">
        <v>2509</v>
      </c>
      <c r="B24" s="418"/>
      <c r="C24" s="418"/>
      <c r="D24" s="418"/>
      <c r="F24" s="417"/>
      <c r="G24" s="417"/>
      <c r="H24" s="417"/>
      <c r="J24" s="418"/>
      <c r="K24" s="419"/>
      <c r="L24" s="411"/>
    </row>
    <row r="25" spans="1:12">
      <c r="A25" s="880" t="s">
        <v>2570</v>
      </c>
      <c r="B25" s="418"/>
      <c r="C25" s="417"/>
      <c r="D25" s="417"/>
      <c r="E25" s="319"/>
      <c r="F25" s="417"/>
      <c r="G25" s="417"/>
      <c r="H25" s="417"/>
      <c r="I25" s="319"/>
      <c r="J25" s="418"/>
      <c r="K25" s="419"/>
      <c r="L25" s="411"/>
    </row>
    <row r="26" spans="1:12">
      <c r="A26" s="880" t="s">
        <v>2571</v>
      </c>
      <c r="B26" s="418"/>
      <c r="C26" s="417"/>
      <c r="D26" s="417"/>
      <c r="E26" s="319"/>
      <c r="F26" s="417"/>
      <c r="G26" s="417"/>
      <c r="H26" s="417"/>
      <c r="I26" s="319"/>
      <c r="J26" s="418"/>
      <c r="K26" s="419"/>
      <c r="L26" s="411"/>
    </row>
    <row r="27" spans="1:12">
      <c r="A27" s="880" t="s">
        <v>2361</v>
      </c>
      <c r="B27" s="418"/>
      <c r="C27" s="409"/>
      <c r="D27" s="409"/>
      <c r="E27" s="503"/>
      <c r="F27" s="409"/>
      <c r="G27" s="409"/>
      <c r="H27" s="409"/>
      <c r="I27" s="506"/>
      <c r="J27" s="411"/>
      <c r="K27" s="506"/>
      <c r="L27" s="411"/>
    </row>
    <row r="28" spans="1:12">
      <c r="A28" s="1002" t="s">
        <v>2372</v>
      </c>
      <c r="B28" s="418"/>
      <c r="C28" s="418"/>
      <c r="D28" s="418"/>
      <c r="E28" s="319"/>
      <c r="F28" s="435"/>
      <c r="G28" s="435"/>
      <c r="H28" s="418"/>
      <c r="I28" s="319"/>
      <c r="J28" s="418"/>
      <c r="K28" s="419"/>
      <c r="L28" s="418"/>
    </row>
    <row r="29" spans="1:12">
      <c r="A29" s="319"/>
      <c r="B29" s="1332"/>
      <c r="C29" s="579"/>
      <c r="D29" s="579"/>
      <c r="E29" s="319"/>
      <c r="F29" s="321"/>
      <c r="G29" s="321"/>
      <c r="H29" s="579"/>
      <c r="I29" s="319"/>
      <c r="J29" s="579"/>
      <c r="K29" s="419"/>
      <c r="L29" s="579"/>
    </row>
    <row r="30" spans="1:12">
      <c r="A30" s="1070" t="s">
        <v>2572</v>
      </c>
      <c r="B30" s="1071"/>
      <c r="C30" s="1072"/>
      <c r="D30" s="1072"/>
      <c r="E30" s="477"/>
      <c r="F30" s="810"/>
      <c r="G30" s="810"/>
      <c r="H30" s="1072"/>
      <c r="I30" s="477"/>
      <c r="J30" s="1072"/>
      <c r="K30" s="985"/>
      <c r="L30" s="1072"/>
    </row>
    <row r="31" spans="1:12" ht="12.75" customHeight="1">
      <c r="A31" s="1628" t="s">
        <v>2573</v>
      </c>
      <c r="B31" s="1611"/>
      <c r="C31" s="1611"/>
      <c r="D31" s="1611"/>
      <c r="E31" s="1611"/>
      <c r="F31" s="1611"/>
      <c r="G31" s="1611"/>
      <c r="H31" s="1611"/>
      <c r="I31" s="1611"/>
      <c r="J31" s="1611"/>
      <c r="K31" s="1611"/>
      <c r="L31" s="1611"/>
    </row>
    <row r="32" spans="1:12">
      <c r="A32" s="475"/>
      <c r="B32" s="475"/>
      <c r="C32" s="475"/>
      <c r="D32" s="475"/>
      <c r="E32" s="475"/>
      <c r="F32" s="475"/>
      <c r="G32" s="475"/>
      <c r="H32" s="475"/>
      <c r="I32" s="475"/>
      <c r="J32" s="475"/>
      <c r="K32" s="475"/>
      <c r="L32" s="475"/>
    </row>
    <row r="33" spans="1:12">
      <c r="A33" s="461" t="s">
        <v>1790</v>
      </c>
      <c r="B33" s="475"/>
      <c r="C33" s="475"/>
      <c r="D33" s="1067"/>
      <c r="E33" s="475"/>
      <c r="F33" s="475"/>
      <c r="G33" s="475"/>
      <c r="H33" s="475"/>
      <c r="I33" s="475"/>
      <c r="J33" s="475"/>
      <c r="K33" s="475"/>
      <c r="L33" s="475"/>
    </row>
    <row r="34" spans="1:12">
      <c r="A34" s="461" t="s">
        <v>1791</v>
      </c>
      <c r="B34" s="475"/>
      <c r="C34" s="475"/>
      <c r="D34" s="1067"/>
      <c r="E34" s="475"/>
      <c r="F34" s="475"/>
      <c r="G34" s="475"/>
      <c r="H34" s="475"/>
      <c r="I34" s="475"/>
      <c r="J34" s="475"/>
      <c r="K34" s="475"/>
      <c r="L34" s="475"/>
    </row>
    <row r="35" spans="1:12">
      <c r="A35" s="475"/>
      <c r="B35" s="475"/>
      <c r="C35" s="477"/>
      <c r="D35" s="477"/>
      <c r="E35" s="477"/>
      <c r="F35" s="477"/>
      <c r="G35" s="477"/>
      <c r="H35" s="478"/>
      <c r="I35" s="477"/>
      <c r="J35" s="453"/>
      <c r="K35" s="477"/>
      <c r="L35" s="477"/>
    </row>
    <row r="36" spans="1:12" ht="14.4" customHeight="1">
      <c r="A36" s="461" t="s">
        <v>2365</v>
      </c>
      <c r="B36" s="461"/>
      <c r="C36" s="477"/>
      <c r="D36" s="477"/>
      <c r="E36" s="477"/>
      <c r="F36" s="477"/>
      <c r="G36" s="477"/>
      <c r="H36" s="477"/>
      <c r="I36" s="477"/>
      <c r="J36" s="477"/>
      <c r="K36" s="477"/>
      <c r="L36" s="477"/>
    </row>
    <row r="37" spans="1:12" ht="12" customHeight="1">
      <c r="A37" s="453" t="s">
        <v>2574</v>
      </c>
      <c r="B37" s="461"/>
      <c r="C37" s="477"/>
      <c r="D37" s="477"/>
      <c r="E37" s="477"/>
      <c r="F37" s="477"/>
      <c r="G37" s="477"/>
      <c r="H37" s="477"/>
      <c r="I37" s="477"/>
      <c r="J37" s="477"/>
      <c r="K37" s="477"/>
      <c r="L37" s="477"/>
    </row>
    <row r="38" spans="1:12" ht="12" customHeight="1">
      <c r="A38" s="453" t="s">
        <v>2575</v>
      </c>
      <c r="B38" s="461"/>
      <c r="C38" s="477"/>
      <c r="D38" s="477"/>
      <c r="E38" s="477"/>
      <c r="F38" s="477"/>
      <c r="G38" s="477"/>
      <c r="H38" s="477"/>
      <c r="I38" s="477"/>
      <c r="J38" s="477"/>
      <c r="K38" s="477"/>
      <c r="L38" s="477"/>
    </row>
    <row r="39" spans="1:12">
      <c r="A39" s="10"/>
      <c r="B39" s="10"/>
    </row>
    <row r="40" spans="1:12">
      <c r="A40" s="373"/>
    </row>
  </sheetData>
  <sheetProtection formatColumns="0" formatRows="0"/>
  <customSheetViews>
    <customSheetView guid="{322AC775-AF01-45AA-8A10-37DBB67FD782}" showPageBreaks="1" printArea="1" view="pageBreakPreview">
      <selection activeCell="A2" sqref="A2:C2"/>
      <pageMargins left="0" right="0" top="0" bottom="0" header="0" footer="0"/>
      <pageSetup scale="75" orientation="portrait"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31:L31"/>
  </mergeCells>
  <hyperlinks>
    <hyperlink ref="A2" location="Schedule_Listing" display="Return to Shedule Listing" xr:uid="{00000000-0004-0000-2900-000000000000}"/>
    <hyperlink ref="A2:C2" location="'Schedule Listing '!A1" display="Return to Schedule Listing" xr:uid="{00000000-0004-0000-2900-000001000000}"/>
  </hyperlinks>
  <pageMargins left="0.47244094488188981" right="0.35433070866141736" top="0.74803149606299213" bottom="0.51181102362204722" header="0.31496062992125984" footer="0.31496062992125984"/>
  <pageSetup scale="75"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83"/>
  <sheetViews>
    <sheetView showGridLines="0" zoomScaleNormal="100" zoomScaleSheetLayoutView="100" workbookViewId="0"/>
  </sheetViews>
  <sheetFormatPr defaultColWidth="9.1015625" defaultRowHeight="12.3"/>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c r="A1" s="729" t="s">
        <v>2576</v>
      </c>
      <c r="B1" s="445"/>
      <c r="C1" s="445"/>
      <c r="D1" s="499"/>
      <c r="E1" s="499"/>
      <c r="F1" s="499"/>
      <c r="G1" s="499"/>
      <c r="H1" s="319"/>
      <c r="I1" s="319"/>
      <c r="J1" s="319"/>
      <c r="K1" s="319"/>
      <c r="L1" s="500">
        <v>9</v>
      </c>
    </row>
    <row r="2" spans="1:12" ht="15">
      <c r="A2" s="1536" t="s">
        <v>137</v>
      </c>
      <c r="B2" s="1554"/>
      <c r="C2" s="1555"/>
      <c r="D2" s="379"/>
      <c r="E2" s="499"/>
      <c r="F2" s="499"/>
      <c r="G2" s="499"/>
      <c r="H2" s="319"/>
      <c r="I2" s="319"/>
      <c r="J2" s="319"/>
      <c r="K2" s="319"/>
      <c r="L2" s="319"/>
    </row>
    <row r="3" spans="1:12" ht="15">
      <c r="A3" s="525" t="s">
        <v>2577</v>
      </c>
      <c r="B3" s="525"/>
      <c r="C3" s="729"/>
      <c r="D3" s="813"/>
      <c r="E3" s="813"/>
      <c r="F3" s="813"/>
      <c r="G3" s="813"/>
      <c r="H3" s="477"/>
      <c r="I3" s="477"/>
      <c r="J3" s="477"/>
      <c r="K3" s="477"/>
      <c r="L3" s="477"/>
    </row>
    <row r="4" spans="1:12" ht="15" customHeight="1">
      <c r="A4" s="754" t="s">
        <v>2341</v>
      </c>
      <c r="B4" s="525"/>
      <c r="C4" s="729"/>
      <c r="D4" s="813"/>
      <c r="E4" s="813"/>
      <c r="F4" s="813"/>
      <c r="G4" s="813"/>
      <c r="H4" s="477"/>
      <c r="I4" s="477"/>
      <c r="J4" s="477"/>
      <c r="K4" s="477"/>
      <c r="L4" s="477"/>
    </row>
    <row r="5" spans="1:12" ht="12.75" customHeight="1">
      <c r="A5" s="729"/>
      <c r="B5" s="729"/>
      <c r="C5" s="729"/>
      <c r="D5" s="813"/>
      <c r="E5" s="813"/>
      <c r="F5" s="813"/>
      <c r="G5" s="813"/>
      <c r="H5" s="477"/>
      <c r="I5" s="477"/>
      <c r="J5" s="477"/>
      <c r="K5" s="477"/>
      <c r="L5" s="477"/>
    </row>
    <row r="6" spans="1:12" ht="12.6" customHeight="1">
      <c r="A6" s="987"/>
      <c r="B6" s="1601" t="s">
        <v>2342</v>
      </c>
      <c r="C6" s="1597"/>
      <c r="D6" s="1598"/>
      <c r="E6" s="988"/>
      <c r="F6" s="1596" t="s">
        <v>2368</v>
      </c>
      <c r="G6" s="1597"/>
      <c r="H6" s="1598"/>
      <c r="I6" s="985"/>
      <c r="J6" s="477"/>
      <c r="K6" s="985"/>
      <c r="L6" s="985"/>
    </row>
    <row r="7" spans="1:12" ht="41.1" customHeight="1">
      <c r="A7" s="984" t="s">
        <v>2344</v>
      </c>
      <c r="B7" s="981" t="s">
        <v>2345</v>
      </c>
      <c r="C7" s="981" t="s">
        <v>2346</v>
      </c>
      <c r="D7" s="981" t="s">
        <v>2347</v>
      </c>
      <c r="E7" s="990"/>
      <c r="F7" s="981" t="s">
        <v>2369</v>
      </c>
      <c r="G7" s="981" t="s">
        <v>2370</v>
      </c>
      <c r="H7" s="982" t="s">
        <v>2371</v>
      </c>
      <c r="I7" s="986"/>
      <c r="J7" s="984" t="s">
        <v>2351</v>
      </c>
      <c r="K7" s="986"/>
      <c r="L7" s="984" t="s">
        <v>2352</v>
      </c>
    </row>
    <row r="8" spans="1:12">
      <c r="A8" s="776" t="s">
        <v>282</v>
      </c>
      <c r="B8" s="776"/>
      <c r="C8" s="776"/>
      <c r="D8" s="776" t="s">
        <v>283</v>
      </c>
      <c r="E8" s="776"/>
      <c r="F8" s="776" t="s">
        <v>284</v>
      </c>
      <c r="G8" s="776" t="s">
        <v>423</v>
      </c>
      <c r="H8" s="776" t="s">
        <v>424</v>
      </c>
      <c r="I8" s="776"/>
      <c r="J8" s="776" t="s">
        <v>2353</v>
      </c>
      <c r="K8" s="776"/>
      <c r="L8" s="776" t="s">
        <v>2354</v>
      </c>
    </row>
    <row r="9" spans="1:12">
      <c r="A9" s="1609" t="s">
        <v>1790</v>
      </c>
      <c r="B9" s="1625"/>
      <c r="C9" s="1625"/>
      <c r="D9" s="992"/>
      <c r="E9" s="992"/>
      <c r="F9" s="992"/>
      <c r="G9" s="992"/>
      <c r="H9" s="992"/>
      <c r="I9" s="992"/>
      <c r="J9" s="992"/>
      <c r="K9" s="992"/>
      <c r="L9" s="992"/>
    </row>
    <row r="10" spans="1:12">
      <c r="A10" s="880" t="s">
        <v>2519</v>
      </c>
      <c r="B10" s="491"/>
      <c r="C10" s="409"/>
      <c r="D10" s="409"/>
      <c r="E10" s="509"/>
      <c r="F10" s="409"/>
      <c r="G10" s="409"/>
      <c r="H10" s="409"/>
      <c r="I10" s="506"/>
      <c r="J10" s="411"/>
      <c r="K10" s="506"/>
      <c r="L10" s="411"/>
    </row>
    <row r="11" spans="1:12">
      <c r="A11" s="880" t="s">
        <v>2520</v>
      </c>
      <c r="B11" s="491"/>
      <c r="C11" s="409"/>
      <c r="D11" s="409"/>
      <c r="E11" s="509"/>
      <c r="F11" s="409"/>
      <c r="G11" s="409"/>
      <c r="H11" s="409"/>
      <c r="I11" s="506"/>
      <c r="J11" s="411"/>
      <c r="K11" s="506"/>
      <c r="L11" s="411"/>
    </row>
    <row r="12" spans="1:12">
      <c r="A12" s="880" t="s">
        <v>2521</v>
      </c>
      <c r="B12" s="491"/>
      <c r="C12" s="409"/>
      <c r="D12" s="409"/>
      <c r="E12" s="509"/>
      <c r="F12" s="409"/>
      <c r="G12" s="409"/>
      <c r="H12" s="409"/>
      <c r="I12" s="506"/>
      <c r="J12" s="411"/>
      <c r="K12" s="506"/>
      <c r="L12" s="411"/>
    </row>
    <row r="13" spans="1:12">
      <c r="A13" s="1073" t="s">
        <v>2522</v>
      </c>
      <c r="B13" s="491"/>
      <c r="C13" s="409"/>
      <c r="D13" s="409"/>
      <c r="E13" s="509"/>
      <c r="F13" s="409"/>
      <c r="G13" s="409"/>
      <c r="H13" s="409"/>
      <c r="I13" s="506"/>
      <c r="J13" s="411"/>
      <c r="K13" s="506"/>
      <c r="L13" s="411"/>
    </row>
    <row r="14" spans="1:12">
      <c r="A14" s="880" t="s">
        <v>2524</v>
      </c>
      <c r="B14" s="491"/>
      <c r="C14" s="409"/>
      <c r="D14" s="409"/>
      <c r="E14" s="509"/>
      <c r="F14" s="409"/>
      <c r="G14" s="409"/>
      <c r="H14" s="409"/>
      <c r="I14" s="506"/>
      <c r="J14" s="411"/>
      <c r="K14" s="506"/>
      <c r="L14" s="411"/>
    </row>
    <row r="15" spans="1:12">
      <c r="A15" s="880" t="s">
        <v>2543</v>
      </c>
      <c r="B15" s="491"/>
      <c r="C15" s="409"/>
      <c r="D15" s="409"/>
      <c r="E15" s="509"/>
      <c r="F15" s="409"/>
      <c r="G15" s="409"/>
      <c r="H15" s="409"/>
      <c r="I15" s="506"/>
      <c r="J15" s="411"/>
      <c r="K15" s="506"/>
      <c r="L15" s="411"/>
    </row>
    <row r="16" spans="1:12">
      <c r="A16" s="880" t="s">
        <v>2525</v>
      </c>
      <c r="B16" s="491"/>
      <c r="C16" s="417"/>
      <c r="D16" s="417"/>
      <c r="E16" s="509"/>
      <c r="F16" s="409"/>
      <c r="G16" s="409"/>
      <c r="H16" s="409"/>
      <c r="I16" s="506"/>
      <c r="J16" s="411"/>
      <c r="K16" s="506"/>
      <c r="L16" s="411"/>
    </row>
    <row r="17" spans="1:12">
      <c r="A17" s="880" t="s">
        <v>2509</v>
      </c>
      <c r="B17" s="491"/>
      <c r="C17" s="417"/>
      <c r="D17" s="417"/>
      <c r="E17" s="509"/>
      <c r="F17" s="409"/>
      <c r="G17" s="409"/>
      <c r="H17" s="409"/>
      <c r="I17" s="506"/>
      <c r="J17" s="411"/>
      <c r="K17" s="506"/>
      <c r="L17" s="411"/>
    </row>
    <row r="18" spans="1:12">
      <c r="A18" s="880" t="s">
        <v>2510</v>
      </c>
      <c r="B18" s="491"/>
      <c r="C18" s="417"/>
      <c r="D18" s="417"/>
      <c r="E18" s="509"/>
      <c r="F18" s="409"/>
      <c r="G18" s="409"/>
      <c r="H18" s="409"/>
      <c r="I18" s="506"/>
      <c r="J18" s="411"/>
      <c r="K18" s="506"/>
      <c r="L18" s="411"/>
    </row>
    <row r="19" spans="1:12">
      <c r="A19" s="1065" t="s">
        <v>2502</v>
      </c>
      <c r="B19" s="491"/>
      <c r="C19" s="417"/>
      <c r="D19" s="417"/>
      <c r="E19" s="503"/>
      <c r="F19" s="409"/>
      <c r="G19" s="409"/>
      <c r="H19" s="409"/>
      <c r="I19" s="506"/>
      <c r="J19" s="411"/>
      <c r="K19" s="506"/>
      <c r="L19" s="411"/>
    </row>
    <row r="20" spans="1:12">
      <c r="A20" s="880" t="s">
        <v>2560</v>
      </c>
      <c r="B20" s="491"/>
      <c r="C20" s="417"/>
      <c r="D20" s="417"/>
      <c r="E20" s="503"/>
      <c r="F20" s="409"/>
      <c r="G20" s="409"/>
      <c r="H20" s="409"/>
      <c r="I20" s="506"/>
      <c r="J20" s="411"/>
      <c r="K20" s="506"/>
      <c r="L20" s="411"/>
    </row>
    <row r="21" spans="1:12">
      <c r="A21" s="880" t="s">
        <v>2511</v>
      </c>
      <c r="B21" s="491"/>
      <c r="C21" s="417"/>
      <c r="D21" s="417"/>
      <c r="E21" s="503"/>
      <c r="F21" s="409"/>
      <c r="G21" s="409"/>
      <c r="H21" s="409"/>
      <c r="I21" s="506"/>
      <c r="J21" s="411"/>
      <c r="K21" s="506"/>
      <c r="L21" s="411"/>
    </row>
    <row r="22" spans="1:12">
      <c r="A22" s="880" t="s">
        <v>2503</v>
      </c>
      <c r="B22" s="491"/>
      <c r="C22" s="417"/>
      <c r="D22" s="417"/>
      <c r="E22" s="503"/>
      <c r="F22" s="409"/>
      <c r="G22" s="409"/>
      <c r="H22" s="409"/>
      <c r="I22" s="506"/>
      <c r="J22" s="411"/>
      <c r="K22" s="506"/>
      <c r="L22" s="411"/>
    </row>
    <row r="23" spans="1:12">
      <c r="A23" s="880" t="s">
        <v>2544</v>
      </c>
      <c r="B23" s="491"/>
      <c r="C23" s="417"/>
      <c r="D23" s="417"/>
      <c r="E23" s="503"/>
      <c r="F23" s="409"/>
      <c r="G23" s="409"/>
      <c r="H23" s="409"/>
      <c r="I23" s="506"/>
      <c r="J23" s="411"/>
      <c r="K23" s="506"/>
      <c r="L23" s="411"/>
    </row>
    <row r="24" spans="1:12">
      <c r="A24" s="880" t="s">
        <v>2512</v>
      </c>
      <c r="B24" s="491"/>
      <c r="C24" s="417"/>
      <c r="D24" s="417"/>
      <c r="E24" s="503"/>
      <c r="F24" s="409"/>
      <c r="G24" s="409"/>
      <c r="H24" s="409"/>
      <c r="I24" s="506"/>
      <c r="J24" s="411"/>
      <c r="K24" s="506"/>
      <c r="L24" s="411"/>
    </row>
    <row r="25" spans="1:12">
      <c r="A25" s="880" t="s">
        <v>2561</v>
      </c>
      <c r="B25" s="491"/>
      <c r="C25" s="417"/>
      <c r="D25" s="417"/>
      <c r="E25" s="503"/>
      <c r="F25" s="409"/>
      <c r="G25" s="409"/>
      <c r="H25" s="409"/>
      <c r="I25" s="506"/>
      <c r="J25" s="411"/>
      <c r="K25" s="506"/>
      <c r="L25" s="411"/>
    </row>
    <row r="26" spans="1:12">
      <c r="A26" s="880" t="s">
        <v>2415</v>
      </c>
      <c r="B26" s="491"/>
      <c r="C26" s="417"/>
      <c r="D26" s="417"/>
      <c r="E26" s="503"/>
      <c r="F26" s="409"/>
      <c r="G26" s="409"/>
      <c r="H26" s="409"/>
      <c r="I26" s="506"/>
      <c r="J26" s="411"/>
      <c r="K26" s="506"/>
      <c r="L26" s="411"/>
    </row>
    <row r="27" spans="1:12">
      <c r="A27" s="880" t="s">
        <v>2360</v>
      </c>
      <c r="B27" s="491"/>
      <c r="C27" s="417"/>
      <c r="D27" s="417"/>
      <c r="E27" s="503"/>
      <c r="F27" s="409"/>
      <c r="G27" s="409"/>
      <c r="H27" s="409"/>
      <c r="I27" s="506"/>
      <c r="J27" s="411"/>
      <c r="K27" s="506"/>
      <c r="L27" s="411"/>
    </row>
    <row r="28" spans="1:12">
      <c r="A28" s="880" t="s">
        <v>2406</v>
      </c>
      <c r="B28" s="491"/>
      <c r="C28" s="417"/>
      <c r="D28" s="417"/>
      <c r="E28" s="503"/>
      <c r="F28" s="409"/>
      <c r="G28" s="409"/>
      <c r="H28" s="409"/>
      <c r="I28" s="506"/>
      <c r="J28" s="411"/>
      <c r="K28" s="506"/>
      <c r="L28" s="411"/>
    </row>
    <row r="29" spans="1:12">
      <c r="A29" s="880" t="s">
        <v>2361</v>
      </c>
      <c r="B29" s="491"/>
      <c r="C29" s="417"/>
      <c r="D29" s="417"/>
      <c r="E29" s="503"/>
      <c r="F29" s="409"/>
      <c r="G29" s="409"/>
      <c r="H29" s="409"/>
      <c r="I29" s="506"/>
      <c r="J29" s="411"/>
      <c r="K29" s="506"/>
      <c r="L29" s="411"/>
    </row>
    <row r="30" spans="1:12">
      <c r="A30" s="880" t="s">
        <v>2362</v>
      </c>
      <c r="B30" s="491"/>
      <c r="C30" s="417"/>
      <c r="D30" s="417"/>
      <c r="E30" s="503"/>
      <c r="F30" s="409"/>
      <c r="G30" s="409"/>
      <c r="H30" s="409"/>
      <c r="I30" s="506"/>
      <c r="J30" s="411"/>
      <c r="K30" s="506"/>
      <c r="L30" s="411"/>
    </row>
    <row r="31" spans="1:12">
      <c r="A31" s="1002" t="s">
        <v>2372</v>
      </c>
      <c r="B31" s="491"/>
      <c r="C31" s="411"/>
      <c r="D31" s="411"/>
      <c r="E31" s="449"/>
      <c r="F31" s="435"/>
      <c r="G31" s="435"/>
      <c r="H31" s="411"/>
      <c r="I31" s="563"/>
      <c r="J31" s="411"/>
      <c r="K31" s="563"/>
      <c r="L31" s="411"/>
    </row>
    <row r="32" spans="1:12">
      <c r="A32" s="475"/>
      <c r="B32" s="431"/>
      <c r="C32" s="572"/>
      <c r="D32" s="572"/>
      <c r="E32" s="449"/>
      <c r="F32" s="564"/>
      <c r="G32" s="573"/>
      <c r="H32" s="572"/>
      <c r="I32" s="563"/>
      <c r="J32" s="572"/>
      <c r="K32" s="563"/>
      <c r="L32" s="572"/>
    </row>
    <row r="33" spans="1:12">
      <c r="A33" s="813" t="s">
        <v>1791</v>
      </c>
      <c r="B33" s="499"/>
      <c r="C33" s="572"/>
      <c r="D33" s="572"/>
      <c r="E33" s="449"/>
      <c r="F33" s="564"/>
      <c r="G33" s="573"/>
      <c r="H33" s="572"/>
      <c r="I33" s="563"/>
      <c r="J33" s="572"/>
      <c r="K33" s="563"/>
      <c r="L33" s="572"/>
    </row>
    <row r="34" spans="1:12">
      <c r="A34" s="880" t="s">
        <v>2519</v>
      </c>
      <c r="B34" s="538"/>
      <c r="C34" s="409"/>
      <c r="D34" s="409"/>
      <c r="E34" s="535"/>
      <c r="F34" s="409"/>
      <c r="G34" s="409"/>
      <c r="H34" s="409"/>
      <c r="I34" s="536"/>
      <c r="J34" s="411"/>
      <c r="K34" s="536"/>
      <c r="L34" s="411"/>
    </row>
    <row r="35" spans="1:12">
      <c r="A35" s="880" t="s">
        <v>2520</v>
      </c>
      <c r="B35" s="538"/>
      <c r="C35" s="409"/>
      <c r="D35" s="409"/>
      <c r="E35" s="535"/>
      <c r="F35" s="409"/>
      <c r="G35" s="409"/>
      <c r="H35" s="409"/>
      <c r="I35" s="536"/>
      <c r="J35" s="411"/>
      <c r="K35" s="536"/>
      <c r="L35" s="411"/>
    </row>
    <row r="36" spans="1:12">
      <c r="A36" s="880" t="s">
        <v>2521</v>
      </c>
      <c r="B36" s="538"/>
      <c r="C36" s="409"/>
      <c r="D36" s="409"/>
      <c r="E36" s="535"/>
      <c r="F36" s="409"/>
      <c r="G36" s="409"/>
      <c r="H36" s="409"/>
      <c r="I36" s="536"/>
      <c r="J36" s="411"/>
      <c r="K36" s="536"/>
      <c r="L36" s="411"/>
    </row>
    <row r="37" spans="1:12">
      <c r="A37" s="1073" t="s">
        <v>2522</v>
      </c>
      <c r="B37" s="538"/>
      <c r="C37" s="409"/>
      <c r="D37" s="409"/>
      <c r="E37" s="535"/>
      <c r="F37" s="409"/>
      <c r="G37" s="409"/>
      <c r="H37" s="409"/>
      <c r="I37" s="536"/>
      <c r="J37" s="411"/>
      <c r="K37" s="536"/>
      <c r="L37" s="411"/>
    </row>
    <row r="38" spans="1:12">
      <c r="A38" s="880" t="s">
        <v>2524</v>
      </c>
      <c r="B38" s="538"/>
      <c r="C38" s="409"/>
      <c r="D38" s="409"/>
      <c r="E38" s="535"/>
      <c r="F38" s="409"/>
      <c r="G38" s="409"/>
      <c r="H38" s="409"/>
      <c r="I38" s="536"/>
      <c r="J38" s="411"/>
      <c r="K38" s="536"/>
      <c r="L38" s="411"/>
    </row>
    <row r="39" spans="1:12">
      <c r="A39" s="880" t="s">
        <v>2543</v>
      </c>
      <c r="B39" s="538"/>
      <c r="C39" s="409"/>
      <c r="D39" s="409"/>
      <c r="E39" s="535"/>
      <c r="F39" s="409"/>
      <c r="G39" s="409"/>
      <c r="H39" s="409"/>
      <c r="I39" s="536"/>
      <c r="J39" s="411"/>
      <c r="K39" s="536"/>
      <c r="L39" s="411"/>
    </row>
    <row r="40" spans="1:12">
      <c r="A40" s="880" t="s">
        <v>2525</v>
      </c>
      <c r="B40" s="538"/>
      <c r="C40" s="417"/>
      <c r="D40" s="417"/>
      <c r="E40" s="535"/>
      <c r="F40" s="409"/>
      <c r="G40" s="409"/>
      <c r="H40" s="409"/>
      <c r="I40" s="536"/>
      <c r="J40" s="411"/>
      <c r="K40" s="536"/>
      <c r="L40" s="411"/>
    </row>
    <row r="41" spans="1:12">
      <c r="A41" s="880" t="s">
        <v>2509</v>
      </c>
      <c r="B41" s="538"/>
      <c r="C41" s="417"/>
      <c r="D41" s="417"/>
      <c r="E41" s="535"/>
      <c r="F41" s="409"/>
      <c r="G41" s="409"/>
      <c r="H41" s="409"/>
      <c r="I41" s="536"/>
      <c r="J41" s="411"/>
      <c r="K41" s="536"/>
      <c r="L41" s="411"/>
    </row>
    <row r="42" spans="1:12">
      <c r="A42" s="880" t="s">
        <v>2510</v>
      </c>
      <c r="B42" s="538"/>
      <c r="C42" s="417"/>
      <c r="D42" s="417"/>
      <c r="E42" s="535"/>
      <c r="F42" s="409"/>
      <c r="G42" s="409"/>
      <c r="H42" s="409"/>
      <c r="I42" s="536"/>
      <c r="J42" s="411"/>
      <c r="K42" s="536"/>
      <c r="L42" s="411"/>
    </row>
    <row r="43" spans="1:12">
      <c r="A43" s="1065" t="s">
        <v>2502</v>
      </c>
      <c r="B43" s="538"/>
      <c r="C43" s="417"/>
      <c r="D43" s="417"/>
      <c r="E43" s="537"/>
      <c r="F43" s="409"/>
      <c r="G43" s="409"/>
      <c r="H43" s="409"/>
      <c r="I43" s="536"/>
      <c r="J43" s="411"/>
      <c r="K43" s="536"/>
      <c r="L43" s="411"/>
    </row>
    <row r="44" spans="1:12">
      <c r="A44" s="880" t="s">
        <v>2560</v>
      </c>
      <c r="B44" s="538"/>
      <c r="C44" s="417"/>
      <c r="D44" s="417"/>
      <c r="E44" s="537"/>
      <c r="F44" s="409"/>
      <c r="G44" s="409"/>
      <c r="H44" s="409"/>
      <c r="I44" s="536"/>
      <c r="J44" s="411"/>
      <c r="K44" s="536"/>
      <c r="L44" s="411"/>
    </row>
    <row r="45" spans="1:12">
      <c r="A45" s="880" t="s">
        <v>2511</v>
      </c>
      <c r="B45" s="538"/>
      <c r="C45" s="417"/>
      <c r="D45" s="417"/>
      <c r="E45" s="537"/>
      <c r="F45" s="409"/>
      <c r="G45" s="409"/>
      <c r="H45" s="409"/>
      <c r="I45" s="536"/>
      <c r="J45" s="411"/>
      <c r="K45" s="536"/>
      <c r="L45" s="411"/>
    </row>
    <row r="46" spans="1:12">
      <c r="A46" s="880" t="s">
        <v>2503</v>
      </c>
      <c r="B46" s="538"/>
      <c r="C46" s="417"/>
      <c r="D46" s="417"/>
      <c r="E46" s="537"/>
      <c r="F46" s="409"/>
      <c r="G46" s="409"/>
      <c r="H46" s="409"/>
      <c r="I46" s="536"/>
      <c r="J46" s="411"/>
      <c r="K46" s="536"/>
      <c r="L46" s="411"/>
    </row>
    <row r="47" spans="1:12">
      <c r="A47" s="880" t="s">
        <v>2544</v>
      </c>
      <c r="B47" s="538"/>
      <c r="C47" s="417"/>
      <c r="D47" s="417"/>
      <c r="E47" s="537"/>
      <c r="F47" s="409"/>
      <c r="G47" s="409"/>
      <c r="H47" s="409"/>
      <c r="I47" s="536"/>
      <c r="J47" s="411"/>
      <c r="K47" s="536"/>
      <c r="L47" s="411"/>
    </row>
    <row r="48" spans="1:12">
      <c r="A48" s="880" t="s">
        <v>2512</v>
      </c>
      <c r="B48" s="538"/>
      <c r="C48" s="417"/>
      <c r="D48" s="417"/>
      <c r="E48" s="537"/>
      <c r="F48" s="409"/>
      <c r="G48" s="409"/>
      <c r="H48" s="409"/>
      <c r="I48" s="536"/>
      <c r="J48" s="411"/>
      <c r="K48" s="536"/>
      <c r="L48" s="411"/>
    </row>
    <row r="49" spans="1:12">
      <c r="A49" s="880" t="s">
        <v>2561</v>
      </c>
      <c r="B49" s="538"/>
      <c r="C49" s="417"/>
      <c r="D49" s="417"/>
      <c r="E49" s="537"/>
      <c r="F49" s="409"/>
      <c r="G49" s="409"/>
      <c r="H49" s="409"/>
      <c r="I49" s="536"/>
      <c r="J49" s="411"/>
      <c r="K49" s="536"/>
      <c r="L49" s="411"/>
    </row>
    <row r="50" spans="1:12">
      <c r="A50" s="880" t="s">
        <v>2415</v>
      </c>
      <c r="B50" s="538"/>
      <c r="C50" s="417"/>
      <c r="D50" s="417"/>
      <c r="E50" s="537"/>
      <c r="F50" s="409"/>
      <c r="G50" s="409"/>
      <c r="H50" s="409"/>
      <c r="I50" s="536"/>
      <c r="J50" s="411"/>
      <c r="K50" s="536"/>
      <c r="L50" s="411"/>
    </row>
    <row r="51" spans="1:12">
      <c r="A51" s="880" t="s">
        <v>2360</v>
      </c>
      <c r="B51" s="538"/>
      <c r="C51" s="417"/>
      <c r="D51" s="417"/>
      <c r="E51" s="537"/>
      <c r="F51" s="409"/>
      <c r="G51" s="409"/>
      <c r="H51" s="409"/>
      <c r="I51" s="536"/>
      <c r="J51" s="411"/>
      <c r="K51" s="536"/>
      <c r="L51" s="411"/>
    </row>
    <row r="52" spans="1:12">
      <c r="A52" s="880" t="s">
        <v>2406</v>
      </c>
      <c r="B52" s="538"/>
      <c r="C52" s="417"/>
      <c r="D52" s="417"/>
      <c r="E52" s="537"/>
      <c r="F52" s="409"/>
      <c r="G52" s="409"/>
      <c r="H52" s="409"/>
      <c r="I52" s="536"/>
      <c r="J52" s="411"/>
      <c r="K52" s="536"/>
      <c r="L52" s="411"/>
    </row>
    <row r="53" spans="1:12">
      <c r="A53" s="880" t="s">
        <v>2361</v>
      </c>
      <c r="B53" s="538"/>
      <c r="C53" s="417"/>
      <c r="D53" s="417"/>
      <c r="E53" s="537"/>
      <c r="F53" s="409"/>
      <c r="G53" s="409"/>
      <c r="H53" s="409"/>
      <c r="I53" s="536"/>
      <c r="J53" s="411"/>
      <c r="K53" s="536"/>
      <c r="L53" s="411"/>
    </row>
    <row r="54" spans="1:12">
      <c r="A54" s="880" t="s">
        <v>2362</v>
      </c>
      <c r="B54" s="538"/>
      <c r="C54" s="417"/>
      <c r="D54" s="417"/>
      <c r="E54" s="537"/>
      <c r="F54" s="409"/>
      <c r="G54" s="409"/>
      <c r="H54" s="409"/>
      <c r="I54" s="536"/>
      <c r="J54" s="411"/>
      <c r="K54" s="536"/>
      <c r="L54" s="411"/>
    </row>
    <row r="55" spans="1:12">
      <c r="A55" s="1002" t="s">
        <v>2372</v>
      </c>
      <c r="B55" s="560"/>
      <c r="C55" s="411"/>
      <c r="D55" s="411"/>
      <c r="E55" s="449"/>
      <c r="F55" s="435"/>
      <c r="G55" s="435"/>
      <c r="H55" s="411"/>
      <c r="I55" s="563"/>
      <c r="J55" s="411"/>
      <c r="K55" s="563"/>
      <c r="L55" s="411"/>
    </row>
    <row r="56" spans="1:12">
      <c r="A56" s="475"/>
      <c r="B56" s="431"/>
      <c r="C56" s="572"/>
      <c r="D56" s="572"/>
      <c r="E56" s="449"/>
      <c r="F56" s="564"/>
      <c r="G56" s="573"/>
      <c r="H56" s="572"/>
      <c r="I56" s="563"/>
      <c r="J56" s="572"/>
      <c r="K56" s="563"/>
      <c r="L56" s="572"/>
    </row>
    <row r="57" spans="1:12">
      <c r="A57" s="813" t="s">
        <v>1794</v>
      </c>
      <c r="B57" s="499"/>
      <c r="C57" s="572"/>
      <c r="D57" s="572"/>
      <c r="E57" s="449"/>
      <c r="F57" s="564"/>
      <c r="G57" s="573"/>
      <c r="H57" s="572"/>
      <c r="I57" s="563"/>
      <c r="J57" s="572"/>
      <c r="K57" s="563"/>
      <c r="L57" s="572"/>
    </row>
    <row r="58" spans="1:12">
      <c r="A58" s="880" t="s">
        <v>2519</v>
      </c>
      <c r="B58" s="538"/>
      <c r="C58" s="409"/>
      <c r="D58" s="409"/>
      <c r="E58" s="535"/>
      <c r="F58" s="409"/>
      <c r="G58" s="409"/>
      <c r="H58" s="409"/>
      <c r="I58" s="536"/>
      <c r="J58" s="411"/>
      <c r="K58" s="536"/>
      <c r="L58" s="411"/>
    </row>
    <row r="59" spans="1:12">
      <c r="A59" s="880" t="s">
        <v>2520</v>
      </c>
      <c r="B59" s="538"/>
      <c r="C59" s="409"/>
      <c r="D59" s="409"/>
      <c r="E59" s="535"/>
      <c r="F59" s="409"/>
      <c r="G59" s="409"/>
      <c r="H59" s="409"/>
      <c r="I59" s="536"/>
      <c r="J59" s="411"/>
      <c r="K59" s="536"/>
      <c r="L59" s="411"/>
    </row>
    <row r="60" spans="1:12">
      <c r="A60" s="880" t="s">
        <v>2521</v>
      </c>
      <c r="B60" s="538"/>
      <c r="C60" s="409"/>
      <c r="D60" s="409"/>
      <c r="E60" s="535"/>
      <c r="F60" s="409"/>
      <c r="G60" s="409"/>
      <c r="H60" s="409"/>
      <c r="I60" s="536"/>
      <c r="J60" s="411"/>
      <c r="K60" s="536"/>
      <c r="L60" s="411"/>
    </row>
    <row r="61" spans="1:12">
      <c r="A61" s="1073" t="s">
        <v>2522</v>
      </c>
      <c r="B61" s="538"/>
      <c r="C61" s="409"/>
      <c r="D61" s="409"/>
      <c r="E61" s="535"/>
      <c r="F61" s="409"/>
      <c r="G61" s="409"/>
      <c r="H61" s="409"/>
      <c r="I61" s="536"/>
      <c r="J61" s="411"/>
      <c r="K61" s="536"/>
      <c r="L61" s="411"/>
    </row>
    <row r="62" spans="1:12">
      <c r="A62" s="880" t="s">
        <v>2524</v>
      </c>
      <c r="B62" s="538"/>
      <c r="C62" s="409"/>
      <c r="D62" s="409"/>
      <c r="E62" s="535"/>
      <c r="F62" s="409"/>
      <c r="G62" s="409"/>
      <c r="H62" s="409"/>
      <c r="I62" s="536"/>
      <c r="J62" s="411"/>
      <c r="K62" s="536"/>
      <c r="L62" s="411"/>
    </row>
    <row r="63" spans="1:12">
      <c r="A63" s="880" t="s">
        <v>2543</v>
      </c>
      <c r="B63" s="538"/>
      <c r="C63" s="409"/>
      <c r="D63" s="409"/>
      <c r="E63" s="535"/>
      <c r="F63" s="409"/>
      <c r="G63" s="409"/>
      <c r="H63" s="409"/>
      <c r="I63" s="536"/>
      <c r="J63" s="411"/>
      <c r="K63" s="536"/>
      <c r="L63" s="411"/>
    </row>
    <row r="64" spans="1:12">
      <c r="A64" s="880" t="s">
        <v>2525</v>
      </c>
      <c r="B64" s="538"/>
      <c r="C64" s="417"/>
      <c r="D64" s="417"/>
      <c r="E64" s="535"/>
      <c r="F64" s="409"/>
      <c r="G64" s="409"/>
      <c r="H64" s="409"/>
      <c r="I64" s="536"/>
      <c r="J64" s="411"/>
      <c r="K64" s="536"/>
      <c r="L64" s="411"/>
    </row>
    <row r="65" spans="1:12">
      <c r="A65" s="880" t="s">
        <v>2509</v>
      </c>
      <c r="B65" s="538"/>
      <c r="C65" s="417"/>
      <c r="D65" s="417"/>
      <c r="E65" s="535"/>
      <c r="F65" s="409"/>
      <c r="G65" s="409"/>
      <c r="H65" s="409"/>
      <c r="I65" s="536"/>
      <c r="J65" s="411"/>
      <c r="K65" s="536"/>
      <c r="L65" s="411"/>
    </row>
    <row r="66" spans="1:12">
      <c r="A66" s="880" t="s">
        <v>2510</v>
      </c>
      <c r="B66" s="538"/>
      <c r="C66" s="417"/>
      <c r="D66" s="417"/>
      <c r="E66" s="535"/>
      <c r="F66" s="409"/>
      <c r="G66" s="409"/>
      <c r="H66" s="409"/>
      <c r="I66" s="536"/>
      <c r="J66" s="411"/>
      <c r="K66" s="536"/>
      <c r="L66" s="411"/>
    </row>
    <row r="67" spans="1:12">
      <c r="A67" s="1065" t="s">
        <v>2502</v>
      </c>
      <c r="B67" s="538"/>
      <c r="C67" s="417"/>
      <c r="D67" s="417"/>
      <c r="E67" s="537"/>
      <c r="F67" s="409"/>
      <c r="G67" s="409"/>
      <c r="H67" s="409"/>
      <c r="I67" s="536"/>
      <c r="J67" s="411"/>
      <c r="K67" s="536"/>
      <c r="L67" s="411"/>
    </row>
    <row r="68" spans="1:12">
      <c r="A68" s="880" t="s">
        <v>2560</v>
      </c>
      <c r="B68" s="538"/>
      <c r="C68" s="417"/>
      <c r="D68" s="417"/>
      <c r="E68" s="537"/>
      <c r="F68" s="409"/>
      <c r="G68" s="409"/>
      <c r="H68" s="409"/>
      <c r="I68" s="536"/>
      <c r="J68" s="411"/>
      <c r="K68" s="536"/>
      <c r="L68" s="411"/>
    </row>
    <row r="69" spans="1:12">
      <c r="A69" s="880" t="s">
        <v>2511</v>
      </c>
      <c r="B69" s="538"/>
      <c r="C69" s="417"/>
      <c r="D69" s="417"/>
      <c r="E69" s="537"/>
      <c r="F69" s="409"/>
      <c r="G69" s="409"/>
      <c r="H69" s="409"/>
      <c r="I69" s="536"/>
      <c r="J69" s="411"/>
      <c r="K69" s="536"/>
      <c r="L69" s="411"/>
    </row>
    <row r="70" spans="1:12">
      <c r="A70" s="880" t="s">
        <v>2503</v>
      </c>
      <c r="B70" s="538"/>
      <c r="C70" s="417"/>
      <c r="D70" s="417"/>
      <c r="E70" s="537"/>
      <c r="F70" s="409"/>
      <c r="G70" s="409"/>
      <c r="H70" s="409"/>
      <c r="I70" s="536"/>
      <c r="J70" s="411"/>
      <c r="K70" s="536"/>
      <c r="L70" s="411"/>
    </row>
    <row r="71" spans="1:12">
      <c r="A71" s="880" t="s">
        <v>2544</v>
      </c>
      <c r="B71" s="538"/>
      <c r="C71" s="417"/>
      <c r="D71" s="417"/>
      <c r="E71" s="537"/>
      <c r="F71" s="409"/>
      <c r="G71" s="409"/>
      <c r="H71" s="409"/>
      <c r="I71" s="536"/>
      <c r="J71" s="411"/>
      <c r="K71" s="536"/>
      <c r="L71" s="411"/>
    </row>
    <row r="72" spans="1:12">
      <c r="A72" s="880" t="s">
        <v>2512</v>
      </c>
      <c r="B72" s="538"/>
      <c r="C72" s="417"/>
      <c r="D72" s="417"/>
      <c r="E72" s="537"/>
      <c r="F72" s="409"/>
      <c r="G72" s="409"/>
      <c r="H72" s="409"/>
      <c r="I72" s="536"/>
      <c r="J72" s="411"/>
      <c r="K72" s="536"/>
      <c r="L72" s="411"/>
    </row>
    <row r="73" spans="1:12">
      <c r="A73" s="880" t="s">
        <v>2561</v>
      </c>
      <c r="B73" s="538"/>
      <c r="C73" s="417"/>
      <c r="D73" s="417"/>
      <c r="E73" s="537"/>
      <c r="F73" s="409"/>
      <c r="G73" s="409"/>
      <c r="H73" s="409"/>
      <c r="I73" s="536"/>
      <c r="J73" s="411"/>
      <c r="K73" s="536"/>
      <c r="L73" s="411"/>
    </row>
    <row r="74" spans="1:12">
      <c r="A74" s="880" t="s">
        <v>2415</v>
      </c>
      <c r="B74" s="538"/>
      <c r="C74" s="417"/>
      <c r="D74" s="417"/>
      <c r="E74" s="537"/>
      <c r="F74" s="409"/>
      <c r="G74" s="409"/>
      <c r="H74" s="409"/>
      <c r="I74" s="536"/>
      <c r="J74" s="411"/>
      <c r="K74" s="536"/>
      <c r="L74" s="411"/>
    </row>
    <row r="75" spans="1:12">
      <c r="A75" s="880" t="s">
        <v>2360</v>
      </c>
      <c r="B75" s="538"/>
      <c r="C75" s="417"/>
      <c r="D75" s="417"/>
      <c r="E75" s="537"/>
      <c r="F75" s="409"/>
      <c r="G75" s="409"/>
      <c r="H75" s="409"/>
      <c r="I75" s="536"/>
      <c r="J75" s="411"/>
      <c r="K75" s="536"/>
      <c r="L75" s="411"/>
    </row>
    <row r="76" spans="1:12">
      <c r="A76" s="880" t="s">
        <v>2406</v>
      </c>
      <c r="B76" s="538"/>
      <c r="C76" s="417"/>
      <c r="D76" s="417"/>
      <c r="E76" s="537"/>
      <c r="F76" s="409"/>
      <c r="G76" s="409"/>
      <c r="H76" s="409"/>
      <c r="I76" s="536"/>
      <c r="J76" s="411"/>
      <c r="K76" s="536"/>
      <c r="L76" s="411"/>
    </row>
    <row r="77" spans="1:12">
      <c r="A77" s="880" t="s">
        <v>2361</v>
      </c>
      <c r="B77" s="538"/>
      <c r="C77" s="417"/>
      <c r="D77" s="417"/>
      <c r="E77" s="537"/>
      <c r="F77" s="409"/>
      <c r="G77" s="409"/>
      <c r="H77" s="409"/>
      <c r="I77" s="536"/>
      <c r="J77" s="411"/>
      <c r="K77" s="536"/>
      <c r="L77" s="411"/>
    </row>
    <row r="78" spans="1:12">
      <c r="A78" s="880" t="s">
        <v>2362</v>
      </c>
      <c r="B78" s="538"/>
      <c r="C78" s="417"/>
      <c r="D78" s="417"/>
      <c r="E78" s="537"/>
      <c r="F78" s="409"/>
      <c r="G78" s="409"/>
      <c r="H78" s="409"/>
      <c r="I78" s="536"/>
      <c r="J78" s="411"/>
      <c r="K78" s="536"/>
      <c r="L78" s="411"/>
    </row>
    <row r="79" spans="1:12">
      <c r="A79" s="1002" t="s">
        <v>2372</v>
      </c>
      <c r="B79" s="560"/>
      <c r="C79" s="411"/>
      <c r="D79" s="411"/>
      <c r="E79" s="449"/>
      <c r="F79" s="435"/>
      <c r="G79" s="435"/>
      <c r="H79" s="411"/>
      <c r="I79" s="563"/>
      <c r="J79" s="411"/>
      <c r="K79" s="563"/>
      <c r="L79" s="411"/>
    </row>
    <row r="80" spans="1:12">
      <c r="A80" s="431"/>
      <c r="B80" s="431"/>
      <c r="C80" s="319"/>
      <c r="D80" s="319"/>
      <c r="E80" s="319"/>
      <c r="F80" s="319"/>
      <c r="G80" s="319"/>
      <c r="H80" s="317"/>
      <c r="I80" s="319"/>
      <c r="J80" s="318"/>
      <c r="K80" s="319"/>
      <c r="L80" s="319"/>
    </row>
    <row r="81" spans="1:12">
      <c r="A81" s="1011" t="s">
        <v>772</v>
      </c>
      <c r="B81" s="431"/>
      <c r="C81" s="411"/>
      <c r="D81" s="411"/>
      <c r="E81" s="319"/>
      <c r="F81" s="319"/>
      <c r="G81" s="319"/>
      <c r="H81" s="317"/>
      <c r="I81" s="319"/>
      <c r="J81" s="318"/>
      <c r="K81" s="319"/>
      <c r="L81" s="411"/>
    </row>
    <row r="82" spans="1:12" s="373" customFormat="1">
      <c r="A82" s="475"/>
      <c r="B82" s="431"/>
      <c r="C82" s="319"/>
      <c r="D82" s="319"/>
      <c r="E82" s="319"/>
      <c r="F82" s="319"/>
      <c r="G82" s="319"/>
      <c r="H82" s="317"/>
      <c r="I82" s="319"/>
      <c r="J82" s="318"/>
      <c r="K82" s="319"/>
      <c r="L82" s="319"/>
    </row>
    <row r="83" spans="1:12">
      <c r="A83" s="461" t="s">
        <v>2365</v>
      </c>
      <c r="B83" s="476"/>
      <c r="C83" s="319"/>
      <c r="D83" s="319"/>
      <c r="E83" s="319"/>
      <c r="F83" s="319"/>
      <c r="G83" s="319"/>
      <c r="H83" s="319"/>
      <c r="I83" s="319"/>
      <c r="J83" s="319"/>
      <c r="K83" s="319"/>
      <c r="L83" s="319"/>
    </row>
  </sheetData>
  <sheetProtection formatColumns="0" formatRows="0"/>
  <customSheetViews>
    <customSheetView guid="{322AC775-AF01-45AA-8A10-37DBB67FD782}" scale="102" showPageBreaks="1" printArea="1" view="pageBreakPreview" topLeftCell="A19">
      <rowBreaks count="1" manualBreakCount="1">
        <brk id="56" max="22" man="1"/>
      </rowBreaks>
      <pageMargins left="0" right="0" top="0" bottom="0" header="0" footer="0"/>
      <pageSetup scale="74" orientation="portrait" r:id="rId1"/>
      <headerFooter alignWithMargins="0">
        <oddHeader>&amp;C
&amp;R&amp;9 PROTECTED B WHEN COMPLETED</oddHeader>
        <oddFooter>&amp;L&amp;9&amp;F&amp;C&amp;9 Schedule &amp;A&amp;R&amp;9                               p. &amp;P / &amp;N</oddFooter>
      </headerFooter>
    </customSheetView>
  </customSheetViews>
  <mergeCells count="4">
    <mergeCell ref="A2:C2"/>
    <mergeCell ref="B6:D6"/>
    <mergeCell ref="F6:H6"/>
    <mergeCell ref="A9:C9"/>
  </mergeCells>
  <hyperlinks>
    <hyperlink ref="A2" location="Schedule_Listing" display="Return to Shedule Listing" xr:uid="{00000000-0004-0000-2A00-000000000000}"/>
    <hyperlink ref="A2:C2" location="'Schedule Listing '!A1" display="Return to Schedule Listing" xr:uid="{00000000-0004-0000-2A00-000001000000}"/>
  </hyperlinks>
  <pageMargins left="0.47244094488188981" right="0.35433070866141736" top="0.74803149606299213" bottom="0.51181102362204722" header="0.31496062992125984" footer="0.31496062992125984"/>
  <pageSetup scale="74"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56"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dimension ref="A1:K66"/>
  <sheetViews>
    <sheetView showGridLines="0" zoomScaleNormal="100" zoomScaleSheetLayoutView="100" workbookViewId="0">
      <selection activeCell="M18" sqref="M18"/>
    </sheetView>
  </sheetViews>
  <sheetFormatPr defaultColWidth="9.1015625" defaultRowHeight="10.199999999999999"/>
  <cols>
    <col min="1" max="1" width="9.1015625" style="7"/>
    <col min="2" max="2" width="3.41796875" style="7" customWidth="1"/>
    <col min="3" max="3" width="17.1015625" style="7" customWidth="1"/>
    <col min="4" max="4" width="29.1015625" style="7" customWidth="1"/>
    <col min="5" max="6" width="9.1015625" style="7"/>
    <col min="7" max="7" width="5.89453125" style="7" customWidth="1"/>
    <col min="8" max="8" width="9.1015625" style="7"/>
    <col min="9" max="9" width="11" style="7" customWidth="1"/>
    <col min="10" max="10" width="9.1015625" style="7"/>
    <col min="11" max="11" width="2.5234375" style="7" customWidth="1"/>
    <col min="12" max="257" width="9.1015625" style="7"/>
    <col min="258" max="258" width="3.41796875" style="7" customWidth="1"/>
    <col min="259" max="259" width="17.1015625" style="7" customWidth="1"/>
    <col min="260" max="260" width="29.1015625" style="7" customWidth="1"/>
    <col min="261" max="262" width="9.1015625" style="7"/>
    <col min="263" max="263" width="10.41796875" style="7" customWidth="1"/>
    <col min="264" max="264" width="9.1015625" style="7"/>
    <col min="265" max="265" width="11" style="7" customWidth="1"/>
    <col min="266" max="266" width="9.1015625" style="7"/>
    <col min="267" max="267" width="2.5234375" style="7" customWidth="1"/>
    <col min="268" max="513" width="9.1015625" style="7"/>
    <col min="514" max="514" width="3.41796875" style="7" customWidth="1"/>
    <col min="515" max="515" width="17.1015625" style="7" customWidth="1"/>
    <col min="516" max="516" width="29.1015625" style="7" customWidth="1"/>
    <col min="517" max="518" width="9.1015625" style="7"/>
    <col min="519" max="519" width="10.41796875" style="7" customWidth="1"/>
    <col min="520" max="520" width="9.1015625" style="7"/>
    <col min="521" max="521" width="11" style="7" customWidth="1"/>
    <col min="522" max="522" width="9.1015625" style="7"/>
    <col min="523" max="523" width="2.5234375" style="7" customWidth="1"/>
    <col min="524" max="769" width="9.1015625" style="7"/>
    <col min="770" max="770" width="3.41796875" style="7" customWidth="1"/>
    <col min="771" max="771" width="17.1015625" style="7" customWidth="1"/>
    <col min="772" max="772" width="29.1015625" style="7" customWidth="1"/>
    <col min="773" max="774" width="9.1015625" style="7"/>
    <col min="775" max="775" width="10.41796875" style="7" customWidth="1"/>
    <col min="776" max="776" width="9.1015625" style="7"/>
    <col min="777" max="777" width="11" style="7" customWidth="1"/>
    <col min="778" max="778" width="9.1015625" style="7"/>
    <col min="779" max="779" width="2.5234375" style="7" customWidth="1"/>
    <col min="780" max="1025" width="9.1015625" style="7"/>
    <col min="1026" max="1026" width="3.41796875" style="7" customWidth="1"/>
    <col min="1027" max="1027" width="17.1015625" style="7" customWidth="1"/>
    <col min="1028" max="1028" width="29.1015625" style="7" customWidth="1"/>
    <col min="1029" max="1030" width="9.1015625" style="7"/>
    <col min="1031" max="1031" width="10.41796875" style="7" customWidth="1"/>
    <col min="1032" max="1032" width="9.1015625" style="7"/>
    <col min="1033" max="1033" width="11" style="7" customWidth="1"/>
    <col min="1034" max="1034" width="9.1015625" style="7"/>
    <col min="1035" max="1035" width="2.5234375" style="7" customWidth="1"/>
    <col min="1036" max="1281" width="9.1015625" style="7"/>
    <col min="1282" max="1282" width="3.41796875" style="7" customWidth="1"/>
    <col min="1283" max="1283" width="17.1015625" style="7" customWidth="1"/>
    <col min="1284" max="1284" width="29.1015625" style="7" customWidth="1"/>
    <col min="1285" max="1286" width="9.1015625" style="7"/>
    <col min="1287" max="1287" width="10.41796875" style="7" customWidth="1"/>
    <col min="1288" max="1288" width="9.1015625" style="7"/>
    <col min="1289" max="1289" width="11" style="7" customWidth="1"/>
    <col min="1290" max="1290" width="9.1015625" style="7"/>
    <col min="1291" max="1291" width="2.5234375" style="7" customWidth="1"/>
    <col min="1292" max="1537" width="9.1015625" style="7"/>
    <col min="1538" max="1538" width="3.41796875" style="7" customWidth="1"/>
    <col min="1539" max="1539" width="17.1015625" style="7" customWidth="1"/>
    <col min="1540" max="1540" width="29.1015625" style="7" customWidth="1"/>
    <col min="1541" max="1542" width="9.1015625" style="7"/>
    <col min="1543" max="1543" width="10.41796875" style="7" customWidth="1"/>
    <col min="1544" max="1544" width="9.1015625" style="7"/>
    <col min="1545" max="1545" width="11" style="7" customWidth="1"/>
    <col min="1546" max="1546" width="9.1015625" style="7"/>
    <col min="1547" max="1547" width="2.5234375" style="7" customWidth="1"/>
    <col min="1548" max="1793" width="9.1015625" style="7"/>
    <col min="1794" max="1794" width="3.41796875" style="7" customWidth="1"/>
    <col min="1795" max="1795" width="17.1015625" style="7" customWidth="1"/>
    <col min="1796" max="1796" width="29.1015625" style="7" customWidth="1"/>
    <col min="1797" max="1798" width="9.1015625" style="7"/>
    <col min="1799" max="1799" width="10.41796875" style="7" customWidth="1"/>
    <col min="1800" max="1800" width="9.1015625" style="7"/>
    <col min="1801" max="1801" width="11" style="7" customWidth="1"/>
    <col min="1802" max="1802" width="9.1015625" style="7"/>
    <col min="1803" max="1803" width="2.5234375" style="7" customWidth="1"/>
    <col min="1804" max="2049" width="9.1015625" style="7"/>
    <col min="2050" max="2050" width="3.41796875" style="7" customWidth="1"/>
    <col min="2051" max="2051" width="17.1015625" style="7" customWidth="1"/>
    <col min="2052" max="2052" width="29.1015625" style="7" customWidth="1"/>
    <col min="2053" max="2054" width="9.1015625" style="7"/>
    <col min="2055" max="2055" width="10.41796875" style="7" customWidth="1"/>
    <col min="2056" max="2056" width="9.1015625" style="7"/>
    <col min="2057" max="2057" width="11" style="7" customWidth="1"/>
    <col min="2058" max="2058" width="9.1015625" style="7"/>
    <col min="2059" max="2059" width="2.5234375" style="7" customWidth="1"/>
    <col min="2060" max="2305" width="9.1015625" style="7"/>
    <col min="2306" max="2306" width="3.41796875" style="7" customWidth="1"/>
    <col min="2307" max="2307" width="17.1015625" style="7" customWidth="1"/>
    <col min="2308" max="2308" width="29.1015625" style="7" customWidth="1"/>
    <col min="2309" max="2310" width="9.1015625" style="7"/>
    <col min="2311" max="2311" width="10.41796875" style="7" customWidth="1"/>
    <col min="2312" max="2312" width="9.1015625" style="7"/>
    <col min="2313" max="2313" width="11" style="7" customWidth="1"/>
    <col min="2314" max="2314" width="9.1015625" style="7"/>
    <col min="2315" max="2315" width="2.5234375" style="7" customWidth="1"/>
    <col min="2316" max="2561" width="9.1015625" style="7"/>
    <col min="2562" max="2562" width="3.41796875" style="7" customWidth="1"/>
    <col min="2563" max="2563" width="17.1015625" style="7" customWidth="1"/>
    <col min="2564" max="2564" width="29.1015625" style="7" customWidth="1"/>
    <col min="2565" max="2566" width="9.1015625" style="7"/>
    <col min="2567" max="2567" width="10.41796875" style="7" customWidth="1"/>
    <col min="2568" max="2568" width="9.1015625" style="7"/>
    <col min="2569" max="2569" width="11" style="7" customWidth="1"/>
    <col min="2570" max="2570" width="9.1015625" style="7"/>
    <col min="2571" max="2571" width="2.5234375" style="7" customWidth="1"/>
    <col min="2572" max="2817" width="9.1015625" style="7"/>
    <col min="2818" max="2818" width="3.41796875" style="7" customWidth="1"/>
    <col min="2819" max="2819" width="17.1015625" style="7" customWidth="1"/>
    <col min="2820" max="2820" width="29.1015625" style="7" customWidth="1"/>
    <col min="2821" max="2822" width="9.1015625" style="7"/>
    <col min="2823" max="2823" width="10.41796875" style="7" customWidth="1"/>
    <col min="2824" max="2824" width="9.1015625" style="7"/>
    <col min="2825" max="2825" width="11" style="7" customWidth="1"/>
    <col min="2826" max="2826" width="9.1015625" style="7"/>
    <col min="2827" max="2827" width="2.5234375" style="7" customWidth="1"/>
    <col min="2828" max="3073" width="9.1015625" style="7"/>
    <col min="3074" max="3074" width="3.41796875" style="7" customWidth="1"/>
    <col min="3075" max="3075" width="17.1015625" style="7" customWidth="1"/>
    <col min="3076" max="3076" width="29.1015625" style="7" customWidth="1"/>
    <col min="3077" max="3078" width="9.1015625" style="7"/>
    <col min="3079" max="3079" width="10.41796875" style="7" customWidth="1"/>
    <col min="3080" max="3080" width="9.1015625" style="7"/>
    <col min="3081" max="3081" width="11" style="7" customWidth="1"/>
    <col min="3082" max="3082" width="9.1015625" style="7"/>
    <col min="3083" max="3083" width="2.5234375" style="7" customWidth="1"/>
    <col min="3084" max="3329" width="9.1015625" style="7"/>
    <col min="3330" max="3330" width="3.41796875" style="7" customWidth="1"/>
    <col min="3331" max="3331" width="17.1015625" style="7" customWidth="1"/>
    <col min="3332" max="3332" width="29.1015625" style="7" customWidth="1"/>
    <col min="3333" max="3334" width="9.1015625" style="7"/>
    <col min="3335" max="3335" width="10.41796875" style="7" customWidth="1"/>
    <col min="3336" max="3336" width="9.1015625" style="7"/>
    <col min="3337" max="3337" width="11" style="7" customWidth="1"/>
    <col min="3338" max="3338" width="9.1015625" style="7"/>
    <col min="3339" max="3339" width="2.5234375" style="7" customWidth="1"/>
    <col min="3340" max="3585" width="9.1015625" style="7"/>
    <col min="3586" max="3586" width="3.41796875" style="7" customWidth="1"/>
    <col min="3587" max="3587" width="17.1015625" style="7" customWidth="1"/>
    <col min="3588" max="3588" width="29.1015625" style="7" customWidth="1"/>
    <col min="3589" max="3590" width="9.1015625" style="7"/>
    <col min="3591" max="3591" width="10.41796875" style="7" customWidth="1"/>
    <col min="3592" max="3592" width="9.1015625" style="7"/>
    <col min="3593" max="3593" width="11" style="7" customWidth="1"/>
    <col min="3594" max="3594" width="9.1015625" style="7"/>
    <col min="3595" max="3595" width="2.5234375" style="7" customWidth="1"/>
    <col min="3596" max="3841" width="9.1015625" style="7"/>
    <col min="3842" max="3842" width="3.41796875" style="7" customWidth="1"/>
    <col min="3843" max="3843" width="17.1015625" style="7" customWidth="1"/>
    <col min="3844" max="3844" width="29.1015625" style="7" customWidth="1"/>
    <col min="3845" max="3846" width="9.1015625" style="7"/>
    <col min="3847" max="3847" width="10.41796875" style="7" customWidth="1"/>
    <col min="3848" max="3848" width="9.1015625" style="7"/>
    <col min="3849" max="3849" width="11" style="7" customWidth="1"/>
    <col min="3850" max="3850" width="9.1015625" style="7"/>
    <col min="3851" max="3851" width="2.5234375" style="7" customWidth="1"/>
    <col min="3852" max="4097" width="9.1015625" style="7"/>
    <col min="4098" max="4098" width="3.41796875" style="7" customWidth="1"/>
    <col min="4099" max="4099" width="17.1015625" style="7" customWidth="1"/>
    <col min="4100" max="4100" width="29.1015625" style="7" customWidth="1"/>
    <col min="4101" max="4102" width="9.1015625" style="7"/>
    <col min="4103" max="4103" width="10.41796875" style="7" customWidth="1"/>
    <col min="4104" max="4104" width="9.1015625" style="7"/>
    <col min="4105" max="4105" width="11" style="7" customWidth="1"/>
    <col min="4106" max="4106" width="9.1015625" style="7"/>
    <col min="4107" max="4107" width="2.5234375" style="7" customWidth="1"/>
    <col min="4108" max="4353" width="9.1015625" style="7"/>
    <col min="4354" max="4354" width="3.41796875" style="7" customWidth="1"/>
    <col min="4355" max="4355" width="17.1015625" style="7" customWidth="1"/>
    <col min="4356" max="4356" width="29.1015625" style="7" customWidth="1"/>
    <col min="4357" max="4358" width="9.1015625" style="7"/>
    <col min="4359" max="4359" width="10.41796875" style="7" customWidth="1"/>
    <col min="4360" max="4360" width="9.1015625" style="7"/>
    <col min="4361" max="4361" width="11" style="7" customWidth="1"/>
    <col min="4362" max="4362" width="9.1015625" style="7"/>
    <col min="4363" max="4363" width="2.5234375" style="7" customWidth="1"/>
    <col min="4364" max="4609" width="9.1015625" style="7"/>
    <col min="4610" max="4610" width="3.41796875" style="7" customWidth="1"/>
    <col min="4611" max="4611" width="17.1015625" style="7" customWidth="1"/>
    <col min="4612" max="4612" width="29.1015625" style="7" customWidth="1"/>
    <col min="4613" max="4614" width="9.1015625" style="7"/>
    <col min="4615" max="4615" width="10.41796875" style="7" customWidth="1"/>
    <col min="4616" max="4616" width="9.1015625" style="7"/>
    <col min="4617" max="4617" width="11" style="7" customWidth="1"/>
    <col min="4618" max="4618" width="9.1015625" style="7"/>
    <col min="4619" max="4619" width="2.5234375" style="7" customWidth="1"/>
    <col min="4620" max="4865" width="9.1015625" style="7"/>
    <col min="4866" max="4866" width="3.41796875" style="7" customWidth="1"/>
    <col min="4867" max="4867" width="17.1015625" style="7" customWidth="1"/>
    <col min="4868" max="4868" width="29.1015625" style="7" customWidth="1"/>
    <col min="4869" max="4870" width="9.1015625" style="7"/>
    <col min="4871" max="4871" width="10.41796875" style="7" customWidth="1"/>
    <col min="4872" max="4872" width="9.1015625" style="7"/>
    <col min="4873" max="4873" width="11" style="7" customWidth="1"/>
    <col min="4874" max="4874" width="9.1015625" style="7"/>
    <col min="4875" max="4875" width="2.5234375" style="7" customWidth="1"/>
    <col min="4876" max="5121" width="9.1015625" style="7"/>
    <col min="5122" max="5122" width="3.41796875" style="7" customWidth="1"/>
    <col min="5123" max="5123" width="17.1015625" style="7" customWidth="1"/>
    <col min="5124" max="5124" width="29.1015625" style="7" customWidth="1"/>
    <col min="5125" max="5126" width="9.1015625" style="7"/>
    <col min="5127" max="5127" width="10.41796875" style="7" customWidth="1"/>
    <col min="5128" max="5128" width="9.1015625" style="7"/>
    <col min="5129" max="5129" width="11" style="7" customWidth="1"/>
    <col min="5130" max="5130" width="9.1015625" style="7"/>
    <col min="5131" max="5131" width="2.5234375" style="7" customWidth="1"/>
    <col min="5132" max="5377" width="9.1015625" style="7"/>
    <col min="5378" max="5378" width="3.41796875" style="7" customWidth="1"/>
    <col min="5379" max="5379" width="17.1015625" style="7" customWidth="1"/>
    <col min="5380" max="5380" width="29.1015625" style="7" customWidth="1"/>
    <col min="5381" max="5382" width="9.1015625" style="7"/>
    <col min="5383" max="5383" width="10.41796875" style="7" customWidth="1"/>
    <col min="5384" max="5384" width="9.1015625" style="7"/>
    <col min="5385" max="5385" width="11" style="7" customWidth="1"/>
    <col min="5386" max="5386" width="9.1015625" style="7"/>
    <col min="5387" max="5387" width="2.5234375" style="7" customWidth="1"/>
    <col min="5388" max="5633" width="9.1015625" style="7"/>
    <col min="5634" max="5634" width="3.41796875" style="7" customWidth="1"/>
    <col min="5635" max="5635" width="17.1015625" style="7" customWidth="1"/>
    <col min="5636" max="5636" width="29.1015625" style="7" customWidth="1"/>
    <col min="5637" max="5638" width="9.1015625" style="7"/>
    <col min="5639" max="5639" width="10.41796875" style="7" customWidth="1"/>
    <col min="5640" max="5640" width="9.1015625" style="7"/>
    <col min="5641" max="5641" width="11" style="7" customWidth="1"/>
    <col min="5642" max="5642" width="9.1015625" style="7"/>
    <col min="5643" max="5643" width="2.5234375" style="7" customWidth="1"/>
    <col min="5644" max="5889" width="9.1015625" style="7"/>
    <col min="5890" max="5890" width="3.41796875" style="7" customWidth="1"/>
    <col min="5891" max="5891" width="17.1015625" style="7" customWidth="1"/>
    <col min="5892" max="5892" width="29.1015625" style="7" customWidth="1"/>
    <col min="5893" max="5894" width="9.1015625" style="7"/>
    <col min="5895" max="5895" width="10.41796875" style="7" customWidth="1"/>
    <col min="5896" max="5896" width="9.1015625" style="7"/>
    <col min="5897" max="5897" width="11" style="7" customWidth="1"/>
    <col min="5898" max="5898" width="9.1015625" style="7"/>
    <col min="5899" max="5899" width="2.5234375" style="7" customWidth="1"/>
    <col min="5900" max="6145" width="9.1015625" style="7"/>
    <col min="6146" max="6146" width="3.41796875" style="7" customWidth="1"/>
    <col min="6147" max="6147" width="17.1015625" style="7" customWidth="1"/>
    <col min="6148" max="6148" width="29.1015625" style="7" customWidth="1"/>
    <col min="6149" max="6150" width="9.1015625" style="7"/>
    <col min="6151" max="6151" width="10.41796875" style="7" customWidth="1"/>
    <col min="6152" max="6152" width="9.1015625" style="7"/>
    <col min="6153" max="6153" width="11" style="7" customWidth="1"/>
    <col min="6154" max="6154" width="9.1015625" style="7"/>
    <col min="6155" max="6155" width="2.5234375" style="7" customWidth="1"/>
    <col min="6156" max="6401" width="9.1015625" style="7"/>
    <col min="6402" max="6402" width="3.41796875" style="7" customWidth="1"/>
    <col min="6403" max="6403" width="17.1015625" style="7" customWidth="1"/>
    <col min="6404" max="6404" width="29.1015625" style="7" customWidth="1"/>
    <col min="6405" max="6406" width="9.1015625" style="7"/>
    <col min="6407" max="6407" width="10.41796875" style="7" customWidth="1"/>
    <col min="6408" max="6408" width="9.1015625" style="7"/>
    <col min="6409" max="6409" width="11" style="7" customWidth="1"/>
    <col min="6410" max="6410" width="9.1015625" style="7"/>
    <col min="6411" max="6411" width="2.5234375" style="7" customWidth="1"/>
    <col min="6412" max="6657" width="9.1015625" style="7"/>
    <col min="6658" max="6658" width="3.41796875" style="7" customWidth="1"/>
    <col min="6659" max="6659" width="17.1015625" style="7" customWidth="1"/>
    <col min="6660" max="6660" width="29.1015625" style="7" customWidth="1"/>
    <col min="6661" max="6662" width="9.1015625" style="7"/>
    <col min="6663" max="6663" width="10.41796875" style="7" customWidth="1"/>
    <col min="6664" max="6664" width="9.1015625" style="7"/>
    <col min="6665" max="6665" width="11" style="7" customWidth="1"/>
    <col min="6666" max="6666" width="9.1015625" style="7"/>
    <col min="6667" max="6667" width="2.5234375" style="7" customWidth="1"/>
    <col min="6668" max="6913" width="9.1015625" style="7"/>
    <col min="6914" max="6914" width="3.41796875" style="7" customWidth="1"/>
    <col min="6915" max="6915" width="17.1015625" style="7" customWidth="1"/>
    <col min="6916" max="6916" width="29.1015625" style="7" customWidth="1"/>
    <col min="6917" max="6918" width="9.1015625" style="7"/>
    <col min="6919" max="6919" width="10.41796875" style="7" customWidth="1"/>
    <col min="6920" max="6920" width="9.1015625" style="7"/>
    <col min="6921" max="6921" width="11" style="7" customWidth="1"/>
    <col min="6922" max="6922" width="9.1015625" style="7"/>
    <col min="6923" max="6923" width="2.5234375" style="7" customWidth="1"/>
    <col min="6924" max="7169" width="9.1015625" style="7"/>
    <col min="7170" max="7170" width="3.41796875" style="7" customWidth="1"/>
    <col min="7171" max="7171" width="17.1015625" style="7" customWidth="1"/>
    <col min="7172" max="7172" width="29.1015625" style="7" customWidth="1"/>
    <col min="7173" max="7174" width="9.1015625" style="7"/>
    <col min="7175" max="7175" width="10.41796875" style="7" customWidth="1"/>
    <col min="7176" max="7176" width="9.1015625" style="7"/>
    <col min="7177" max="7177" width="11" style="7" customWidth="1"/>
    <col min="7178" max="7178" width="9.1015625" style="7"/>
    <col min="7179" max="7179" width="2.5234375" style="7" customWidth="1"/>
    <col min="7180" max="7425" width="9.1015625" style="7"/>
    <col min="7426" max="7426" width="3.41796875" style="7" customWidth="1"/>
    <col min="7427" max="7427" width="17.1015625" style="7" customWidth="1"/>
    <col min="7428" max="7428" width="29.1015625" style="7" customWidth="1"/>
    <col min="7429" max="7430" width="9.1015625" style="7"/>
    <col min="7431" max="7431" width="10.41796875" style="7" customWidth="1"/>
    <col min="7432" max="7432" width="9.1015625" style="7"/>
    <col min="7433" max="7433" width="11" style="7" customWidth="1"/>
    <col min="7434" max="7434" width="9.1015625" style="7"/>
    <col min="7435" max="7435" width="2.5234375" style="7" customWidth="1"/>
    <col min="7436" max="7681" width="9.1015625" style="7"/>
    <col min="7682" max="7682" width="3.41796875" style="7" customWidth="1"/>
    <col min="7683" max="7683" width="17.1015625" style="7" customWidth="1"/>
    <col min="7684" max="7684" width="29.1015625" style="7" customWidth="1"/>
    <col min="7685" max="7686" width="9.1015625" style="7"/>
    <col min="7687" max="7687" width="10.41796875" style="7" customWidth="1"/>
    <col min="7688" max="7688" width="9.1015625" style="7"/>
    <col min="7689" max="7689" width="11" style="7" customWidth="1"/>
    <col min="7690" max="7690" width="9.1015625" style="7"/>
    <col min="7691" max="7691" width="2.5234375" style="7" customWidth="1"/>
    <col min="7692" max="7937" width="9.1015625" style="7"/>
    <col min="7938" max="7938" width="3.41796875" style="7" customWidth="1"/>
    <col min="7939" max="7939" width="17.1015625" style="7" customWidth="1"/>
    <col min="7940" max="7940" width="29.1015625" style="7" customWidth="1"/>
    <col min="7941" max="7942" width="9.1015625" style="7"/>
    <col min="7943" max="7943" width="10.41796875" style="7" customWidth="1"/>
    <col min="7944" max="7944" width="9.1015625" style="7"/>
    <col min="7945" max="7945" width="11" style="7" customWidth="1"/>
    <col min="7946" max="7946" width="9.1015625" style="7"/>
    <col min="7947" max="7947" width="2.5234375" style="7" customWidth="1"/>
    <col min="7948" max="8193" width="9.1015625" style="7"/>
    <col min="8194" max="8194" width="3.41796875" style="7" customWidth="1"/>
    <col min="8195" max="8195" width="17.1015625" style="7" customWidth="1"/>
    <col min="8196" max="8196" width="29.1015625" style="7" customWidth="1"/>
    <col min="8197" max="8198" width="9.1015625" style="7"/>
    <col min="8199" max="8199" width="10.41796875" style="7" customWidth="1"/>
    <col min="8200" max="8200" width="9.1015625" style="7"/>
    <col min="8201" max="8201" width="11" style="7" customWidth="1"/>
    <col min="8202" max="8202" width="9.1015625" style="7"/>
    <col min="8203" max="8203" width="2.5234375" style="7" customWidth="1"/>
    <col min="8204" max="8449" width="9.1015625" style="7"/>
    <col min="8450" max="8450" width="3.41796875" style="7" customWidth="1"/>
    <col min="8451" max="8451" width="17.1015625" style="7" customWidth="1"/>
    <col min="8452" max="8452" width="29.1015625" style="7" customWidth="1"/>
    <col min="8453" max="8454" width="9.1015625" style="7"/>
    <col min="8455" max="8455" width="10.41796875" style="7" customWidth="1"/>
    <col min="8456" max="8456" width="9.1015625" style="7"/>
    <col min="8457" max="8457" width="11" style="7" customWidth="1"/>
    <col min="8458" max="8458" width="9.1015625" style="7"/>
    <col min="8459" max="8459" width="2.5234375" style="7" customWidth="1"/>
    <col min="8460" max="8705" width="9.1015625" style="7"/>
    <col min="8706" max="8706" width="3.41796875" style="7" customWidth="1"/>
    <col min="8707" max="8707" width="17.1015625" style="7" customWidth="1"/>
    <col min="8708" max="8708" width="29.1015625" style="7" customWidth="1"/>
    <col min="8709" max="8710" width="9.1015625" style="7"/>
    <col min="8711" max="8711" width="10.41796875" style="7" customWidth="1"/>
    <col min="8712" max="8712" width="9.1015625" style="7"/>
    <col min="8713" max="8713" width="11" style="7" customWidth="1"/>
    <col min="8714" max="8714" width="9.1015625" style="7"/>
    <col min="8715" max="8715" width="2.5234375" style="7" customWidth="1"/>
    <col min="8716" max="8961" width="9.1015625" style="7"/>
    <col min="8962" max="8962" width="3.41796875" style="7" customWidth="1"/>
    <col min="8963" max="8963" width="17.1015625" style="7" customWidth="1"/>
    <col min="8964" max="8964" width="29.1015625" style="7" customWidth="1"/>
    <col min="8965" max="8966" width="9.1015625" style="7"/>
    <col min="8967" max="8967" width="10.41796875" style="7" customWidth="1"/>
    <col min="8968" max="8968" width="9.1015625" style="7"/>
    <col min="8969" max="8969" width="11" style="7" customWidth="1"/>
    <col min="8970" max="8970" width="9.1015625" style="7"/>
    <col min="8971" max="8971" width="2.5234375" style="7" customWidth="1"/>
    <col min="8972" max="9217" width="9.1015625" style="7"/>
    <col min="9218" max="9218" width="3.41796875" style="7" customWidth="1"/>
    <col min="9219" max="9219" width="17.1015625" style="7" customWidth="1"/>
    <col min="9220" max="9220" width="29.1015625" style="7" customWidth="1"/>
    <col min="9221" max="9222" width="9.1015625" style="7"/>
    <col min="9223" max="9223" width="10.41796875" style="7" customWidth="1"/>
    <col min="9224" max="9224" width="9.1015625" style="7"/>
    <col min="9225" max="9225" width="11" style="7" customWidth="1"/>
    <col min="9226" max="9226" width="9.1015625" style="7"/>
    <col min="9227" max="9227" width="2.5234375" style="7" customWidth="1"/>
    <col min="9228" max="9473" width="9.1015625" style="7"/>
    <col min="9474" max="9474" width="3.41796875" style="7" customWidth="1"/>
    <col min="9475" max="9475" width="17.1015625" style="7" customWidth="1"/>
    <col min="9476" max="9476" width="29.1015625" style="7" customWidth="1"/>
    <col min="9477" max="9478" width="9.1015625" style="7"/>
    <col min="9479" max="9479" width="10.41796875" style="7" customWidth="1"/>
    <col min="9480" max="9480" width="9.1015625" style="7"/>
    <col min="9481" max="9481" width="11" style="7" customWidth="1"/>
    <col min="9482" max="9482" width="9.1015625" style="7"/>
    <col min="9483" max="9483" width="2.5234375" style="7" customWidth="1"/>
    <col min="9484" max="9729" width="9.1015625" style="7"/>
    <col min="9730" max="9730" width="3.41796875" style="7" customWidth="1"/>
    <col min="9731" max="9731" width="17.1015625" style="7" customWidth="1"/>
    <col min="9732" max="9732" width="29.1015625" style="7" customWidth="1"/>
    <col min="9733" max="9734" width="9.1015625" style="7"/>
    <col min="9735" max="9735" width="10.41796875" style="7" customWidth="1"/>
    <col min="9736" max="9736" width="9.1015625" style="7"/>
    <col min="9737" max="9737" width="11" style="7" customWidth="1"/>
    <col min="9738" max="9738" width="9.1015625" style="7"/>
    <col min="9739" max="9739" width="2.5234375" style="7" customWidth="1"/>
    <col min="9740" max="9985" width="9.1015625" style="7"/>
    <col min="9986" max="9986" width="3.41796875" style="7" customWidth="1"/>
    <col min="9987" max="9987" width="17.1015625" style="7" customWidth="1"/>
    <col min="9988" max="9988" width="29.1015625" style="7" customWidth="1"/>
    <col min="9989" max="9990" width="9.1015625" style="7"/>
    <col min="9991" max="9991" width="10.41796875" style="7" customWidth="1"/>
    <col min="9992" max="9992" width="9.1015625" style="7"/>
    <col min="9993" max="9993" width="11" style="7" customWidth="1"/>
    <col min="9994" max="9994" width="9.1015625" style="7"/>
    <col min="9995" max="9995" width="2.5234375" style="7" customWidth="1"/>
    <col min="9996" max="10241" width="9.1015625" style="7"/>
    <col min="10242" max="10242" width="3.41796875" style="7" customWidth="1"/>
    <col min="10243" max="10243" width="17.1015625" style="7" customWidth="1"/>
    <col min="10244" max="10244" width="29.1015625" style="7" customWidth="1"/>
    <col min="10245" max="10246" width="9.1015625" style="7"/>
    <col min="10247" max="10247" width="10.41796875" style="7" customWidth="1"/>
    <col min="10248" max="10248" width="9.1015625" style="7"/>
    <col min="10249" max="10249" width="11" style="7" customWidth="1"/>
    <col min="10250" max="10250" width="9.1015625" style="7"/>
    <col min="10251" max="10251" width="2.5234375" style="7" customWidth="1"/>
    <col min="10252" max="10497" width="9.1015625" style="7"/>
    <col min="10498" max="10498" width="3.41796875" style="7" customWidth="1"/>
    <col min="10499" max="10499" width="17.1015625" style="7" customWidth="1"/>
    <col min="10500" max="10500" width="29.1015625" style="7" customWidth="1"/>
    <col min="10501" max="10502" width="9.1015625" style="7"/>
    <col min="10503" max="10503" width="10.41796875" style="7" customWidth="1"/>
    <col min="10504" max="10504" width="9.1015625" style="7"/>
    <col min="10505" max="10505" width="11" style="7" customWidth="1"/>
    <col min="10506" max="10506" width="9.1015625" style="7"/>
    <col min="10507" max="10507" width="2.5234375" style="7" customWidth="1"/>
    <col min="10508" max="10753" width="9.1015625" style="7"/>
    <col min="10754" max="10754" width="3.41796875" style="7" customWidth="1"/>
    <col min="10755" max="10755" width="17.1015625" style="7" customWidth="1"/>
    <col min="10756" max="10756" width="29.1015625" style="7" customWidth="1"/>
    <col min="10757" max="10758" width="9.1015625" style="7"/>
    <col min="10759" max="10759" width="10.41796875" style="7" customWidth="1"/>
    <col min="10760" max="10760" width="9.1015625" style="7"/>
    <col min="10761" max="10761" width="11" style="7" customWidth="1"/>
    <col min="10762" max="10762" width="9.1015625" style="7"/>
    <col min="10763" max="10763" width="2.5234375" style="7" customWidth="1"/>
    <col min="10764" max="11009" width="9.1015625" style="7"/>
    <col min="11010" max="11010" width="3.41796875" style="7" customWidth="1"/>
    <col min="11011" max="11011" width="17.1015625" style="7" customWidth="1"/>
    <col min="11012" max="11012" width="29.1015625" style="7" customWidth="1"/>
    <col min="11013" max="11014" width="9.1015625" style="7"/>
    <col min="11015" max="11015" width="10.41796875" style="7" customWidth="1"/>
    <col min="11016" max="11016" width="9.1015625" style="7"/>
    <col min="11017" max="11017" width="11" style="7" customWidth="1"/>
    <col min="11018" max="11018" width="9.1015625" style="7"/>
    <col min="11019" max="11019" width="2.5234375" style="7" customWidth="1"/>
    <col min="11020" max="11265" width="9.1015625" style="7"/>
    <col min="11266" max="11266" width="3.41796875" style="7" customWidth="1"/>
    <col min="11267" max="11267" width="17.1015625" style="7" customWidth="1"/>
    <col min="11268" max="11268" width="29.1015625" style="7" customWidth="1"/>
    <col min="11269" max="11270" width="9.1015625" style="7"/>
    <col min="11271" max="11271" width="10.41796875" style="7" customWidth="1"/>
    <col min="11272" max="11272" width="9.1015625" style="7"/>
    <col min="11273" max="11273" width="11" style="7" customWidth="1"/>
    <col min="11274" max="11274" width="9.1015625" style="7"/>
    <col min="11275" max="11275" width="2.5234375" style="7" customWidth="1"/>
    <col min="11276" max="11521" width="9.1015625" style="7"/>
    <col min="11522" max="11522" width="3.41796875" style="7" customWidth="1"/>
    <col min="11523" max="11523" width="17.1015625" style="7" customWidth="1"/>
    <col min="11524" max="11524" width="29.1015625" style="7" customWidth="1"/>
    <col min="11525" max="11526" width="9.1015625" style="7"/>
    <col min="11527" max="11527" width="10.41796875" style="7" customWidth="1"/>
    <col min="11528" max="11528" width="9.1015625" style="7"/>
    <col min="11529" max="11529" width="11" style="7" customWidth="1"/>
    <col min="11530" max="11530" width="9.1015625" style="7"/>
    <col min="11531" max="11531" width="2.5234375" style="7" customWidth="1"/>
    <col min="11532" max="11777" width="9.1015625" style="7"/>
    <col min="11778" max="11778" width="3.41796875" style="7" customWidth="1"/>
    <col min="11779" max="11779" width="17.1015625" style="7" customWidth="1"/>
    <col min="11780" max="11780" width="29.1015625" style="7" customWidth="1"/>
    <col min="11781" max="11782" width="9.1015625" style="7"/>
    <col min="11783" max="11783" width="10.41796875" style="7" customWidth="1"/>
    <col min="11784" max="11784" width="9.1015625" style="7"/>
    <col min="11785" max="11785" width="11" style="7" customWidth="1"/>
    <col min="11786" max="11786" width="9.1015625" style="7"/>
    <col min="11787" max="11787" width="2.5234375" style="7" customWidth="1"/>
    <col min="11788" max="12033" width="9.1015625" style="7"/>
    <col min="12034" max="12034" width="3.41796875" style="7" customWidth="1"/>
    <col min="12035" max="12035" width="17.1015625" style="7" customWidth="1"/>
    <col min="12036" max="12036" width="29.1015625" style="7" customWidth="1"/>
    <col min="12037" max="12038" width="9.1015625" style="7"/>
    <col min="12039" max="12039" width="10.41796875" style="7" customWidth="1"/>
    <col min="12040" max="12040" width="9.1015625" style="7"/>
    <col min="12041" max="12041" width="11" style="7" customWidth="1"/>
    <col min="12042" max="12042" width="9.1015625" style="7"/>
    <col min="12043" max="12043" width="2.5234375" style="7" customWidth="1"/>
    <col min="12044" max="12289" width="9.1015625" style="7"/>
    <col min="12290" max="12290" width="3.41796875" style="7" customWidth="1"/>
    <col min="12291" max="12291" width="17.1015625" style="7" customWidth="1"/>
    <col min="12292" max="12292" width="29.1015625" style="7" customWidth="1"/>
    <col min="12293" max="12294" width="9.1015625" style="7"/>
    <col min="12295" max="12295" width="10.41796875" style="7" customWidth="1"/>
    <col min="12296" max="12296" width="9.1015625" style="7"/>
    <col min="12297" max="12297" width="11" style="7" customWidth="1"/>
    <col min="12298" max="12298" width="9.1015625" style="7"/>
    <col min="12299" max="12299" width="2.5234375" style="7" customWidth="1"/>
    <col min="12300" max="12545" width="9.1015625" style="7"/>
    <col min="12546" max="12546" width="3.41796875" style="7" customWidth="1"/>
    <col min="12547" max="12547" width="17.1015625" style="7" customWidth="1"/>
    <col min="12548" max="12548" width="29.1015625" style="7" customWidth="1"/>
    <col min="12549" max="12550" width="9.1015625" style="7"/>
    <col min="12551" max="12551" width="10.41796875" style="7" customWidth="1"/>
    <col min="12552" max="12552" width="9.1015625" style="7"/>
    <col min="12553" max="12553" width="11" style="7" customWidth="1"/>
    <col min="12554" max="12554" width="9.1015625" style="7"/>
    <col min="12555" max="12555" width="2.5234375" style="7" customWidth="1"/>
    <col min="12556" max="12801" width="9.1015625" style="7"/>
    <col min="12802" max="12802" width="3.41796875" style="7" customWidth="1"/>
    <col min="12803" max="12803" width="17.1015625" style="7" customWidth="1"/>
    <col min="12804" max="12804" width="29.1015625" style="7" customWidth="1"/>
    <col min="12805" max="12806" width="9.1015625" style="7"/>
    <col min="12807" max="12807" width="10.41796875" style="7" customWidth="1"/>
    <col min="12808" max="12808" width="9.1015625" style="7"/>
    <col min="12809" max="12809" width="11" style="7" customWidth="1"/>
    <col min="12810" max="12810" width="9.1015625" style="7"/>
    <col min="12811" max="12811" width="2.5234375" style="7" customWidth="1"/>
    <col min="12812" max="13057" width="9.1015625" style="7"/>
    <col min="13058" max="13058" width="3.41796875" style="7" customWidth="1"/>
    <col min="13059" max="13059" width="17.1015625" style="7" customWidth="1"/>
    <col min="13060" max="13060" width="29.1015625" style="7" customWidth="1"/>
    <col min="13061" max="13062" width="9.1015625" style="7"/>
    <col min="13063" max="13063" width="10.41796875" style="7" customWidth="1"/>
    <col min="13064" max="13064" width="9.1015625" style="7"/>
    <col min="13065" max="13065" width="11" style="7" customWidth="1"/>
    <col min="13066" max="13066" width="9.1015625" style="7"/>
    <col min="13067" max="13067" width="2.5234375" style="7" customWidth="1"/>
    <col min="13068" max="13313" width="9.1015625" style="7"/>
    <col min="13314" max="13314" width="3.41796875" style="7" customWidth="1"/>
    <col min="13315" max="13315" width="17.1015625" style="7" customWidth="1"/>
    <col min="13316" max="13316" width="29.1015625" style="7" customWidth="1"/>
    <col min="13317" max="13318" width="9.1015625" style="7"/>
    <col min="13319" max="13319" width="10.41796875" style="7" customWidth="1"/>
    <col min="13320" max="13320" width="9.1015625" style="7"/>
    <col min="13321" max="13321" width="11" style="7" customWidth="1"/>
    <col min="13322" max="13322" width="9.1015625" style="7"/>
    <col min="13323" max="13323" width="2.5234375" style="7" customWidth="1"/>
    <col min="13324" max="13569" width="9.1015625" style="7"/>
    <col min="13570" max="13570" width="3.41796875" style="7" customWidth="1"/>
    <col min="13571" max="13571" width="17.1015625" style="7" customWidth="1"/>
    <col min="13572" max="13572" width="29.1015625" style="7" customWidth="1"/>
    <col min="13573" max="13574" width="9.1015625" style="7"/>
    <col min="13575" max="13575" width="10.41796875" style="7" customWidth="1"/>
    <col min="13576" max="13576" width="9.1015625" style="7"/>
    <col min="13577" max="13577" width="11" style="7" customWidth="1"/>
    <col min="13578" max="13578" width="9.1015625" style="7"/>
    <col min="13579" max="13579" width="2.5234375" style="7" customWidth="1"/>
    <col min="13580" max="13825" width="9.1015625" style="7"/>
    <col min="13826" max="13826" width="3.41796875" style="7" customWidth="1"/>
    <col min="13827" max="13827" width="17.1015625" style="7" customWidth="1"/>
    <col min="13828" max="13828" width="29.1015625" style="7" customWidth="1"/>
    <col min="13829" max="13830" width="9.1015625" style="7"/>
    <col min="13831" max="13831" width="10.41796875" style="7" customWidth="1"/>
    <col min="13832" max="13832" width="9.1015625" style="7"/>
    <col min="13833" max="13833" width="11" style="7" customWidth="1"/>
    <col min="13834" max="13834" width="9.1015625" style="7"/>
    <col min="13835" max="13835" width="2.5234375" style="7" customWidth="1"/>
    <col min="13836" max="14081" width="9.1015625" style="7"/>
    <col min="14082" max="14082" width="3.41796875" style="7" customWidth="1"/>
    <col min="14083" max="14083" width="17.1015625" style="7" customWidth="1"/>
    <col min="14084" max="14084" width="29.1015625" style="7" customWidth="1"/>
    <col min="14085" max="14086" width="9.1015625" style="7"/>
    <col min="14087" max="14087" width="10.41796875" style="7" customWidth="1"/>
    <col min="14088" max="14088" width="9.1015625" style="7"/>
    <col min="14089" max="14089" width="11" style="7" customWidth="1"/>
    <col min="14090" max="14090" width="9.1015625" style="7"/>
    <col min="14091" max="14091" width="2.5234375" style="7" customWidth="1"/>
    <col min="14092" max="14337" width="9.1015625" style="7"/>
    <col min="14338" max="14338" width="3.41796875" style="7" customWidth="1"/>
    <col min="14339" max="14339" width="17.1015625" style="7" customWidth="1"/>
    <col min="14340" max="14340" width="29.1015625" style="7" customWidth="1"/>
    <col min="14341" max="14342" width="9.1015625" style="7"/>
    <col min="14343" max="14343" width="10.41796875" style="7" customWidth="1"/>
    <col min="14344" max="14344" width="9.1015625" style="7"/>
    <col min="14345" max="14345" width="11" style="7" customWidth="1"/>
    <col min="14346" max="14346" width="9.1015625" style="7"/>
    <col min="14347" max="14347" width="2.5234375" style="7" customWidth="1"/>
    <col min="14348" max="14593" width="9.1015625" style="7"/>
    <col min="14594" max="14594" width="3.41796875" style="7" customWidth="1"/>
    <col min="14595" max="14595" width="17.1015625" style="7" customWidth="1"/>
    <col min="14596" max="14596" width="29.1015625" style="7" customWidth="1"/>
    <col min="14597" max="14598" width="9.1015625" style="7"/>
    <col min="14599" max="14599" width="10.41796875" style="7" customWidth="1"/>
    <col min="14600" max="14600" width="9.1015625" style="7"/>
    <col min="14601" max="14601" width="11" style="7" customWidth="1"/>
    <col min="14602" max="14602" width="9.1015625" style="7"/>
    <col min="14603" max="14603" width="2.5234375" style="7" customWidth="1"/>
    <col min="14604" max="14849" width="9.1015625" style="7"/>
    <col min="14850" max="14850" width="3.41796875" style="7" customWidth="1"/>
    <col min="14851" max="14851" width="17.1015625" style="7" customWidth="1"/>
    <col min="14852" max="14852" width="29.1015625" style="7" customWidth="1"/>
    <col min="14853" max="14854" width="9.1015625" style="7"/>
    <col min="14855" max="14855" width="10.41796875" style="7" customWidth="1"/>
    <col min="14856" max="14856" width="9.1015625" style="7"/>
    <col min="14857" max="14857" width="11" style="7" customWidth="1"/>
    <col min="14858" max="14858" width="9.1015625" style="7"/>
    <col min="14859" max="14859" width="2.5234375" style="7" customWidth="1"/>
    <col min="14860" max="15105" width="9.1015625" style="7"/>
    <col min="15106" max="15106" width="3.41796875" style="7" customWidth="1"/>
    <col min="15107" max="15107" width="17.1015625" style="7" customWidth="1"/>
    <col min="15108" max="15108" width="29.1015625" style="7" customWidth="1"/>
    <col min="15109" max="15110" width="9.1015625" style="7"/>
    <col min="15111" max="15111" width="10.41796875" style="7" customWidth="1"/>
    <col min="15112" max="15112" width="9.1015625" style="7"/>
    <col min="15113" max="15113" width="11" style="7" customWidth="1"/>
    <col min="15114" max="15114" width="9.1015625" style="7"/>
    <col min="15115" max="15115" width="2.5234375" style="7" customWidth="1"/>
    <col min="15116" max="15361" width="9.1015625" style="7"/>
    <col min="15362" max="15362" width="3.41796875" style="7" customWidth="1"/>
    <col min="15363" max="15363" width="17.1015625" style="7" customWidth="1"/>
    <col min="15364" max="15364" width="29.1015625" style="7" customWidth="1"/>
    <col min="15365" max="15366" width="9.1015625" style="7"/>
    <col min="15367" max="15367" width="10.41796875" style="7" customWidth="1"/>
    <col min="15368" max="15368" width="9.1015625" style="7"/>
    <col min="15369" max="15369" width="11" style="7" customWidth="1"/>
    <col min="15370" max="15370" width="9.1015625" style="7"/>
    <col min="15371" max="15371" width="2.5234375" style="7" customWidth="1"/>
    <col min="15372" max="15617" width="9.1015625" style="7"/>
    <col min="15618" max="15618" width="3.41796875" style="7" customWidth="1"/>
    <col min="15619" max="15619" width="17.1015625" style="7" customWidth="1"/>
    <col min="15620" max="15620" width="29.1015625" style="7" customWidth="1"/>
    <col min="15621" max="15622" width="9.1015625" style="7"/>
    <col min="15623" max="15623" width="10.41796875" style="7" customWidth="1"/>
    <col min="15624" max="15624" width="9.1015625" style="7"/>
    <col min="15625" max="15625" width="11" style="7" customWidth="1"/>
    <col min="15626" max="15626" width="9.1015625" style="7"/>
    <col min="15627" max="15627" width="2.5234375" style="7" customWidth="1"/>
    <col min="15628" max="15873" width="9.1015625" style="7"/>
    <col min="15874" max="15874" width="3.41796875" style="7" customWidth="1"/>
    <col min="15875" max="15875" width="17.1015625" style="7" customWidth="1"/>
    <col min="15876" max="15876" width="29.1015625" style="7" customWidth="1"/>
    <col min="15877" max="15878" width="9.1015625" style="7"/>
    <col min="15879" max="15879" width="10.41796875" style="7" customWidth="1"/>
    <col min="15880" max="15880" width="9.1015625" style="7"/>
    <col min="15881" max="15881" width="11" style="7" customWidth="1"/>
    <col min="15882" max="15882" width="9.1015625" style="7"/>
    <col min="15883" max="15883" width="2.5234375" style="7" customWidth="1"/>
    <col min="15884" max="16129" width="9.1015625" style="7"/>
    <col min="16130" max="16130" width="3.41796875" style="7" customWidth="1"/>
    <col min="16131" max="16131" width="17.1015625" style="7" customWidth="1"/>
    <col min="16132" max="16132" width="29.1015625" style="7" customWidth="1"/>
    <col min="16133" max="16134" width="9.1015625" style="7"/>
    <col min="16135" max="16135" width="10.41796875" style="7" customWidth="1"/>
    <col min="16136" max="16136" width="9.1015625" style="7"/>
    <col min="16137" max="16137" width="11" style="7" customWidth="1"/>
    <col min="16138" max="16138" width="9.1015625" style="7"/>
    <col min="16139" max="16139" width="2.5234375" style="7" customWidth="1"/>
    <col min="16140" max="16384" width="9.1015625" style="7"/>
  </cols>
  <sheetData>
    <row r="1" spans="1:10" ht="15">
      <c r="A1" s="729" t="s">
        <v>2578</v>
      </c>
      <c r="J1" s="21">
        <v>35</v>
      </c>
    </row>
    <row r="2" spans="1:10" ht="15">
      <c r="A2" s="1536" t="s">
        <v>137</v>
      </c>
      <c r="B2" s="1554"/>
      <c r="C2" s="1555"/>
      <c r="D2" s="20"/>
    </row>
    <row r="3" spans="1:10" ht="15">
      <c r="A3" s="525" t="s">
        <v>2579</v>
      </c>
    </row>
    <row r="4" spans="1:10">
      <c r="A4" s="19" t="s">
        <v>138</v>
      </c>
    </row>
    <row r="5" spans="1:10">
      <c r="A5" s="99" t="s">
        <v>2580</v>
      </c>
    </row>
    <row r="6" spans="1:10">
      <c r="A6" s="101"/>
    </row>
    <row r="7" spans="1:10">
      <c r="A7" s="101"/>
    </row>
    <row r="8" spans="1:10" ht="12.3">
      <c r="A8" s="234" t="s">
        <v>2581</v>
      </c>
      <c r="E8" s="35" t="s">
        <v>2436</v>
      </c>
      <c r="F8" s="60" t="s">
        <v>2582</v>
      </c>
    </row>
    <row r="9" spans="1:10" ht="12.3">
      <c r="A9" s="234"/>
      <c r="B9" s="7" t="s">
        <v>2583</v>
      </c>
      <c r="E9" s="22"/>
      <c r="F9" s="73"/>
    </row>
    <row r="10" spans="1:10">
      <c r="A10" s="183"/>
      <c r="C10" s="7" t="s">
        <v>572</v>
      </c>
      <c r="E10" s="135"/>
      <c r="F10" s="11" t="s">
        <v>2584</v>
      </c>
    </row>
    <row r="11" spans="1:10">
      <c r="A11" s="183"/>
      <c r="C11" s="7" t="s">
        <v>2585</v>
      </c>
      <c r="E11" s="11" t="s">
        <v>2586</v>
      </c>
      <c r="F11" s="11" t="s">
        <v>2587</v>
      </c>
    </row>
    <row r="12" spans="1:10">
      <c r="A12" s="183"/>
      <c r="C12" s="7" t="s">
        <v>280</v>
      </c>
      <c r="E12" s="11" t="s">
        <v>2588</v>
      </c>
      <c r="F12" s="11" t="s">
        <v>2589</v>
      </c>
    </row>
    <row r="13" spans="1:10" s="244" customFormat="1">
      <c r="A13" s="282"/>
      <c r="E13" s="161"/>
      <c r="F13" s="161"/>
    </row>
    <row r="14" spans="1:10" s="244" customFormat="1">
      <c r="A14" s="282"/>
      <c r="B14" s="244" t="s">
        <v>2590</v>
      </c>
      <c r="E14" s="255"/>
      <c r="F14" s="283"/>
    </row>
    <row r="15" spans="1:10" s="244" customFormat="1">
      <c r="A15" s="282"/>
      <c r="C15" s="244" t="s">
        <v>572</v>
      </c>
      <c r="E15" s="389"/>
      <c r="F15" s="390" t="s">
        <v>2591</v>
      </c>
    </row>
    <row r="16" spans="1:10" s="244" customFormat="1">
      <c r="A16" s="282"/>
      <c r="C16" s="244" t="s">
        <v>2585</v>
      </c>
      <c r="E16" s="390" t="s">
        <v>2592</v>
      </c>
      <c r="F16" s="390" t="s">
        <v>2593</v>
      </c>
    </row>
    <row r="17" spans="1:11" s="244" customFormat="1">
      <c r="A17" s="282"/>
      <c r="C17" s="244" t="s">
        <v>280</v>
      </c>
      <c r="E17" s="285" t="s">
        <v>2594</v>
      </c>
      <c r="F17" s="285" t="s">
        <v>2595</v>
      </c>
    </row>
    <row r="18" spans="1:11" s="244" customFormat="1">
      <c r="A18" s="282"/>
      <c r="E18" s="161"/>
      <c r="F18" s="161"/>
    </row>
    <row r="19" spans="1:11" s="244" customFormat="1">
      <c r="A19" s="282"/>
      <c r="B19" s="244" t="s">
        <v>280</v>
      </c>
      <c r="E19" s="255"/>
      <c r="F19" s="283"/>
    </row>
    <row r="20" spans="1:11" s="244" customFormat="1">
      <c r="A20" s="282"/>
      <c r="C20" s="244" t="s">
        <v>572</v>
      </c>
      <c r="E20" s="389"/>
      <c r="F20" s="390" t="s">
        <v>2596</v>
      </c>
    </row>
    <row r="21" spans="1:11" s="244" customFormat="1">
      <c r="A21" s="282"/>
      <c r="C21" s="244" t="s">
        <v>2585</v>
      </c>
      <c r="E21" s="390" t="s">
        <v>2597</v>
      </c>
      <c r="F21" s="390" t="s">
        <v>2598</v>
      </c>
    </row>
    <row r="22" spans="1:11" s="244" customFormat="1">
      <c r="A22" s="282"/>
      <c r="C22" s="244" t="s">
        <v>280</v>
      </c>
      <c r="E22" s="285" t="s">
        <v>2599</v>
      </c>
      <c r="F22" s="285" t="s">
        <v>2600</v>
      </c>
    </row>
    <row r="23" spans="1:11" s="244" customFormat="1">
      <c r="A23" s="282"/>
      <c r="E23" s="161"/>
      <c r="F23" s="161"/>
    </row>
    <row r="24" spans="1:11">
      <c r="A24" s="183"/>
    </row>
    <row r="25" spans="1:11">
      <c r="A25" s="183"/>
      <c r="C25" s="6" t="s">
        <v>2601</v>
      </c>
      <c r="E25" s="184"/>
    </row>
    <row r="26" spans="1:11" ht="23.1" customHeight="1">
      <c r="A26" s="183"/>
      <c r="C26" s="1562" t="s">
        <v>2602</v>
      </c>
      <c r="D26" s="1562"/>
      <c r="E26" s="377"/>
      <c r="F26" s="11" t="s">
        <v>2603</v>
      </c>
    </row>
    <row r="27" spans="1:11" ht="9.9" customHeight="1">
      <c r="A27" s="183"/>
      <c r="C27" s="24"/>
      <c r="D27" s="24"/>
      <c r="E27" s="66"/>
      <c r="F27" s="253"/>
    </row>
    <row r="28" spans="1:11" ht="14.1" customHeight="1">
      <c r="A28" s="713" t="s">
        <v>2604</v>
      </c>
      <c r="B28" s="234"/>
      <c r="C28" s="234"/>
      <c r="D28" s="234"/>
      <c r="E28" s="234"/>
      <c r="F28" s="234"/>
      <c r="G28" s="234"/>
      <c r="H28" s="234"/>
      <c r="I28" s="391"/>
      <c r="J28" s="391"/>
      <c r="K28" s="391"/>
    </row>
    <row r="29" spans="1:11" ht="13.5" customHeight="1">
      <c r="A29" s="392"/>
      <c r="B29" s="393"/>
      <c r="C29" s="393"/>
      <c r="D29" s="393"/>
      <c r="E29" s="393"/>
      <c r="F29" s="393"/>
      <c r="G29" s="393"/>
      <c r="H29" s="391"/>
      <c r="I29" s="391"/>
      <c r="J29" s="391"/>
      <c r="K29" s="391"/>
    </row>
    <row r="30" spans="1:11" ht="10.5">
      <c r="A30" s="391"/>
      <c r="B30" s="394" t="s">
        <v>2605</v>
      </c>
      <c r="C30" s="453"/>
      <c r="D30" s="1074"/>
      <c r="E30" s="1074"/>
      <c r="F30" s="1074"/>
      <c r="G30" s="1074"/>
      <c r="H30" s="391"/>
      <c r="I30" s="395"/>
      <c r="J30" s="391"/>
      <c r="K30" s="391"/>
    </row>
    <row r="31" spans="1:11" ht="12.3">
      <c r="A31" s="391"/>
      <c r="B31" s="391"/>
      <c r="C31" s="1075"/>
      <c r="D31" s="1074"/>
      <c r="E31" s="1076" t="s">
        <v>2582</v>
      </c>
      <c r="F31" s="1076" t="s">
        <v>274</v>
      </c>
      <c r="G31" s="453"/>
      <c r="I31" s="391"/>
      <c r="K31" s="391"/>
    </row>
    <row r="32" spans="1:11">
      <c r="A32" s="391"/>
      <c r="B32" s="391"/>
      <c r="C32" s="1077" t="s">
        <v>2606</v>
      </c>
      <c r="D32" s="1074"/>
      <c r="E32" s="601">
        <v>14100</v>
      </c>
      <c r="F32" s="601">
        <v>14101</v>
      </c>
      <c r="G32" s="453"/>
      <c r="I32" s="391"/>
      <c r="K32" s="391"/>
    </row>
    <row r="33" spans="1:11">
      <c r="A33" s="391"/>
      <c r="B33" s="391"/>
      <c r="C33" s="1077" t="s">
        <v>2607</v>
      </c>
      <c r="D33" s="1074"/>
      <c r="E33" s="601">
        <v>14102</v>
      </c>
      <c r="F33" s="601">
        <v>14103</v>
      </c>
      <c r="G33" s="453"/>
      <c r="I33" s="391"/>
      <c r="K33" s="391"/>
    </row>
    <row r="34" spans="1:11">
      <c r="A34" s="391"/>
      <c r="B34" s="391"/>
      <c r="C34" s="1077" t="s">
        <v>2608</v>
      </c>
      <c r="D34" s="1074"/>
      <c r="E34" s="601">
        <v>14104</v>
      </c>
      <c r="F34" s="601">
        <v>14105</v>
      </c>
      <c r="G34" s="453"/>
      <c r="I34" s="391"/>
      <c r="K34" s="391"/>
    </row>
    <row r="35" spans="1:11">
      <c r="A35" s="391"/>
      <c r="B35" s="391"/>
      <c r="C35" s="1077" t="s">
        <v>2609</v>
      </c>
      <c r="D35" s="1074"/>
      <c r="E35" s="601">
        <v>14106</v>
      </c>
      <c r="F35" s="601">
        <v>14107</v>
      </c>
      <c r="G35" s="453"/>
      <c r="I35" s="391"/>
      <c r="K35" s="391"/>
    </row>
    <row r="36" spans="1:11">
      <c r="A36" s="391"/>
      <c r="B36" s="391"/>
      <c r="C36" s="1077" t="s">
        <v>2610</v>
      </c>
      <c r="D36" s="1074"/>
      <c r="E36" s="601">
        <v>14108</v>
      </c>
      <c r="F36" s="601">
        <v>14109</v>
      </c>
      <c r="G36" s="453"/>
      <c r="I36" s="391"/>
      <c r="K36" s="391"/>
    </row>
    <row r="37" spans="1:11">
      <c r="A37" s="391"/>
      <c r="B37" s="391"/>
      <c r="C37" s="1074" t="s">
        <v>280</v>
      </c>
      <c r="D37" s="1074"/>
      <c r="E37" s="601">
        <v>14110</v>
      </c>
      <c r="F37" s="601">
        <v>14111</v>
      </c>
      <c r="G37" s="453"/>
      <c r="I37" s="391"/>
      <c r="K37" s="391"/>
    </row>
    <row r="38" spans="1:11">
      <c r="A38" s="391"/>
      <c r="B38" s="391"/>
      <c r="C38" s="1074"/>
      <c r="D38" s="1074"/>
      <c r="E38" s="1074"/>
      <c r="F38" s="1074"/>
      <c r="G38" s="453"/>
      <c r="I38" s="391"/>
      <c r="K38" s="391"/>
    </row>
    <row r="39" spans="1:11" ht="10.5">
      <c r="A39" s="391"/>
      <c r="B39" s="394" t="s">
        <v>2611</v>
      </c>
      <c r="C39" s="453"/>
      <c r="D39" s="1074"/>
      <c r="E39" s="1074"/>
      <c r="F39" s="1074"/>
      <c r="G39" s="453"/>
      <c r="I39" s="395"/>
      <c r="K39" s="391"/>
    </row>
    <row r="40" spans="1:11" ht="12.3">
      <c r="A40" s="391"/>
      <c r="B40" s="391"/>
      <c r="C40" s="1075"/>
      <c r="D40" s="1074"/>
      <c r="E40" s="1076" t="s">
        <v>2582</v>
      </c>
      <c r="F40" s="1076" t="s">
        <v>274</v>
      </c>
      <c r="G40" s="453"/>
      <c r="I40" s="391"/>
      <c r="K40" s="391"/>
    </row>
    <row r="41" spans="1:11">
      <c r="A41" s="391"/>
      <c r="B41" s="391"/>
      <c r="C41" s="1077" t="s">
        <v>2606</v>
      </c>
      <c r="D41" s="1074"/>
      <c r="E41" s="601">
        <v>14112</v>
      </c>
      <c r="F41" s="601">
        <v>14113</v>
      </c>
      <c r="G41" s="453"/>
      <c r="I41" s="391"/>
      <c r="K41" s="391"/>
    </row>
    <row r="42" spans="1:11">
      <c r="A42" s="391"/>
      <c r="B42" s="391"/>
      <c r="C42" s="1077" t="s">
        <v>2607</v>
      </c>
      <c r="D42" s="1074"/>
      <c r="E42" s="601">
        <v>14114</v>
      </c>
      <c r="F42" s="601">
        <v>14115</v>
      </c>
      <c r="G42" s="453"/>
      <c r="I42" s="391"/>
      <c r="K42" s="391"/>
    </row>
    <row r="43" spans="1:11">
      <c r="A43" s="391"/>
      <c r="B43" s="391"/>
      <c r="C43" s="1077" t="s">
        <v>2608</v>
      </c>
      <c r="D43" s="1074"/>
      <c r="E43" s="601">
        <v>14116</v>
      </c>
      <c r="F43" s="601">
        <v>14117</v>
      </c>
      <c r="G43" s="453"/>
      <c r="I43" s="391"/>
      <c r="K43" s="391"/>
    </row>
    <row r="44" spans="1:11">
      <c r="A44" s="391"/>
      <c r="B44" s="391"/>
      <c r="C44" s="1077" t="s">
        <v>2609</v>
      </c>
      <c r="D44" s="1074"/>
      <c r="E44" s="601">
        <v>14118</v>
      </c>
      <c r="F44" s="601">
        <v>14119</v>
      </c>
      <c r="G44" s="453"/>
      <c r="I44" s="391"/>
      <c r="K44" s="391"/>
    </row>
    <row r="45" spans="1:11">
      <c r="A45" s="391"/>
      <c r="B45" s="391"/>
      <c r="C45" s="1077" t="s">
        <v>2610</v>
      </c>
      <c r="D45" s="1074"/>
      <c r="E45" s="601">
        <v>14120</v>
      </c>
      <c r="F45" s="601">
        <v>14121</v>
      </c>
      <c r="G45" s="453"/>
      <c r="I45" s="391"/>
      <c r="K45" s="391"/>
    </row>
    <row r="46" spans="1:11">
      <c r="A46" s="391"/>
      <c r="B46" s="391"/>
      <c r="C46" s="1074" t="s">
        <v>280</v>
      </c>
      <c r="D46" s="1074"/>
      <c r="E46" s="601">
        <v>14122</v>
      </c>
      <c r="F46" s="601">
        <v>14123</v>
      </c>
      <c r="G46" s="453"/>
      <c r="I46" s="391"/>
      <c r="K46" s="391"/>
    </row>
    <row r="47" spans="1:11">
      <c r="A47" s="1074"/>
      <c r="B47" s="1074"/>
      <c r="C47" s="1074"/>
      <c r="D47" s="1074"/>
      <c r="E47" s="1078"/>
      <c r="F47" s="1078"/>
      <c r="G47" s="453"/>
      <c r="H47" s="453"/>
      <c r="I47" s="391"/>
      <c r="K47" s="391"/>
    </row>
    <row r="48" spans="1:11" ht="10.5">
      <c r="A48" s="1074"/>
      <c r="B48" s="1081" t="s">
        <v>2612</v>
      </c>
      <c r="C48" s="453"/>
      <c r="D48" s="1079"/>
      <c r="E48" s="1079"/>
      <c r="F48" s="1079"/>
      <c r="G48" s="453"/>
      <c r="H48" s="453"/>
      <c r="I48" s="395"/>
      <c r="K48" s="391"/>
    </row>
    <row r="49" spans="1:11" ht="12.3">
      <c r="A49" s="1074"/>
      <c r="B49" s="1074"/>
      <c r="C49" s="1080"/>
      <c r="D49" s="1079"/>
      <c r="E49" s="1076" t="s">
        <v>2582</v>
      </c>
      <c r="F49" s="1076" t="s">
        <v>274</v>
      </c>
      <c r="G49" s="453"/>
      <c r="H49" s="453"/>
      <c r="I49" s="391"/>
      <c r="K49" s="391"/>
    </row>
    <row r="50" spans="1:11">
      <c r="A50" s="1074"/>
      <c r="B50" s="1074"/>
      <c r="C50" s="1077" t="s">
        <v>2606</v>
      </c>
      <c r="D50" s="1079"/>
      <c r="E50" s="601">
        <v>14124</v>
      </c>
      <c r="F50" s="1082"/>
      <c r="G50" s="453"/>
      <c r="H50" s="453"/>
      <c r="I50" s="391"/>
      <c r="K50" s="391"/>
    </row>
    <row r="51" spans="1:11">
      <c r="A51" s="1074"/>
      <c r="B51" s="1074"/>
      <c r="C51" s="1077" t="s">
        <v>2607</v>
      </c>
      <c r="D51" s="1079"/>
      <c r="E51" s="601">
        <v>14125</v>
      </c>
      <c r="F51" s="1082"/>
      <c r="G51" s="453"/>
      <c r="H51" s="453"/>
      <c r="I51" s="391"/>
      <c r="K51" s="391"/>
    </row>
    <row r="52" spans="1:11">
      <c r="A52" s="1074"/>
      <c r="B52" s="1074"/>
      <c r="C52" s="1077" t="s">
        <v>2608</v>
      </c>
      <c r="D52" s="1079"/>
      <c r="E52" s="601">
        <v>14126</v>
      </c>
      <c r="F52" s="1082"/>
      <c r="G52" s="453"/>
      <c r="H52" s="453"/>
      <c r="I52" s="391"/>
      <c r="K52" s="391"/>
    </row>
    <row r="53" spans="1:11">
      <c r="A53" s="1074"/>
      <c r="B53" s="1074"/>
      <c r="C53" s="1077" t="s">
        <v>2609</v>
      </c>
      <c r="D53" s="1079"/>
      <c r="E53" s="601">
        <v>14127</v>
      </c>
      <c r="F53" s="1082"/>
      <c r="G53" s="453"/>
      <c r="H53" s="453"/>
      <c r="I53" s="391"/>
      <c r="K53" s="391"/>
    </row>
    <row r="54" spans="1:11">
      <c r="A54" s="1074"/>
      <c r="B54" s="1074"/>
      <c r="C54" s="1077" t="s">
        <v>2610</v>
      </c>
      <c r="D54" s="1079"/>
      <c r="E54" s="601">
        <v>14128</v>
      </c>
      <c r="F54" s="1082"/>
      <c r="G54" s="453"/>
      <c r="H54" s="453"/>
      <c r="I54" s="391"/>
      <c r="K54" s="391"/>
    </row>
    <row r="55" spans="1:11">
      <c r="A55" s="1074"/>
      <c r="B55" s="1074"/>
      <c r="C55" s="1074" t="s">
        <v>280</v>
      </c>
      <c r="D55" s="478" t="s">
        <v>116</v>
      </c>
      <c r="E55" s="601">
        <v>14129</v>
      </c>
      <c r="F55" s="1082"/>
      <c r="G55" s="1087"/>
      <c r="H55" s="453"/>
      <c r="I55" s="391"/>
      <c r="K55" s="391"/>
    </row>
    <row r="56" spans="1:11">
      <c r="A56" s="1074"/>
      <c r="B56" s="1074"/>
      <c r="C56" s="1074"/>
      <c r="D56" s="1079"/>
      <c r="E56" s="1083"/>
      <c r="F56" s="1083"/>
      <c r="G56" s="453"/>
      <c r="H56" s="453"/>
      <c r="I56" s="391"/>
      <c r="K56" s="391"/>
    </row>
    <row r="57" spans="1:11" ht="10.5">
      <c r="A57" s="453"/>
      <c r="B57" s="1084" t="s">
        <v>280</v>
      </c>
      <c r="C57" s="453"/>
      <c r="D57" s="1085"/>
      <c r="E57" s="1085"/>
      <c r="F57" s="1085"/>
      <c r="G57" s="453"/>
      <c r="H57" s="453"/>
      <c r="I57" s="244"/>
      <c r="K57" s="244"/>
    </row>
    <row r="58" spans="1:11" ht="10.5">
      <c r="A58" s="453"/>
      <c r="B58" s="453"/>
      <c r="C58" s="1084"/>
      <c r="D58" s="1086"/>
      <c r="E58" s="1076" t="s">
        <v>2582</v>
      </c>
      <c r="F58" s="1076" t="s">
        <v>274</v>
      </c>
      <c r="G58" s="453"/>
      <c r="H58" s="453"/>
      <c r="I58" s="244"/>
      <c r="K58" s="244"/>
    </row>
    <row r="59" spans="1:11">
      <c r="A59" s="1074"/>
      <c r="B59" s="1074"/>
      <c r="C59" s="1077" t="s">
        <v>2606</v>
      </c>
      <c r="D59" s="1074"/>
      <c r="E59" s="601">
        <v>14130</v>
      </c>
      <c r="F59" s="601">
        <v>14131</v>
      </c>
      <c r="G59" s="453"/>
      <c r="H59" s="453"/>
      <c r="I59" s="391"/>
      <c r="K59" s="391"/>
    </row>
    <row r="60" spans="1:11">
      <c r="A60" s="1074"/>
      <c r="B60" s="1074"/>
      <c r="C60" s="1077" t="s">
        <v>2607</v>
      </c>
      <c r="D60" s="1074"/>
      <c r="E60" s="601">
        <f t="shared" ref="E60:F64" si="0">E59+2</f>
        <v>14132</v>
      </c>
      <c r="F60" s="601">
        <f t="shared" si="0"/>
        <v>14133</v>
      </c>
      <c r="G60" s="453"/>
      <c r="H60" s="453"/>
      <c r="I60" s="391"/>
      <c r="K60" s="391"/>
    </row>
    <row r="61" spans="1:11">
      <c r="A61" s="1074"/>
      <c r="B61" s="1074"/>
      <c r="C61" s="1077" t="s">
        <v>2608</v>
      </c>
      <c r="D61" s="1074"/>
      <c r="E61" s="601">
        <f t="shared" si="0"/>
        <v>14134</v>
      </c>
      <c r="F61" s="601">
        <f t="shared" si="0"/>
        <v>14135</v>
      </c>
      <c r="G61" s="453"/>
      <c r="H61" s="453"/>
      <c r="I61" s="391"/>
      <c r="K61" s="391"/>
    </row>
    <row r="62" spans="1:11">
      <c r="A62" s="1074"/>
      <c r="B62" s="1074"/>
      <c r="C62" s="1077" t="s">
        <v>2609</v>
      </c>
      <c r="D62" s="1074"/>
      <c r="E62" s="601">
        <f t="shared" si="0"/>
        <v>14136</v>
      </c>
      <c r="F62" s="601">
        <f t="shared" si="0"/>
        <v>14137</v>
      </c>
      <c r="G62" s="453"/>
      <c r="H62" s="453"/>
      <c r="I62" s="391"/>
      <c r="K62" s="391"/>
    </row>
    <row r="63" spans="1:11">
      <c r="A63" s="1074"/>
      <c r="B63" s="1074"/>
      <c r="C63" s="1077" t="s">
        <v>2610</v>
      </c>
      <c r="D63" s="1074"/>
      <c r="E63" s="601">
        <f t="shared" si="0"/>
        <v>14138</v>
      </c>
      <c r="F63" s="601">
        <f t="shared" si="0"/>
        <v>14139</v>
      </c>
      <c r="G63" s="453"/>
      <c r="H63" s="453"/>
      <c r="I63" s="391"/>
      <c r="K63" s="391"/>
    </row>
    <row r="64" spans="1:11">
      <c r="A64" s="1074"/>
      <c r="B64" s="1074"/>
      <c r="C64" s="1074" t="s">
        <v>280</v>
      </c>
      <c r="D64" s="1074"/>
      <c r="E64" s="601">
        <f t="shared" si="0"/>
        <v>14140</v>
      </c>
      <c r="F64" s="601">
        <f t="shared" si="0"/>
        <v>14141</v>
      </c>
      <c r="G64" s="453"/>
      <c r="H64" s="453"/>
      <c r="I64" s="391"/>
      <c r="K64" s="391"/>
    </row>
    <row r="65" spans="1:8">
      <c r="A65" s="453"/>
      <c r="B65" s="453"/>
      <c r="C65" s="453"/>
      <c r="D65" s="453"/>
      <c r="E65" s="453"/>
      <c r="F65" s="453"/>
      <c r="G65" s="453"/>
      <c r="H65" s="453"/>
    </row>
    <row r="66" spans="1:8" s="534" customFormat="1">
      <c r="A66" s="689" t="s">
        <v>2613</v>
      </c>
      <c r="B66" s="689"/>
      <c r="C66" s="689"/>
      <c r="D66" s="689"/>
      <c r="E66" s="689"/>
      <c r="F66" s="689"/>
      <c r="G66" s="689"/>
      <c r="H66" s="689"/>
    </row>
  </sheetData>
  <sheetProtection formatColumns="0" formatRows="0"/>
  <customSheetViews>
    <customSheetView guid="{322AC775-AF01-45AA-8A10-37DBB67FD782}" scale="130" showPageBreaks="1" printArea="1" view="pageBreakPreview" topLeftCell="A25">
      <selection activeCell="E32" sqref="E32"/>
      <rowBreaks count="2" manualBreakCount="2">
        <brk id="67" max="10" man="1"/>
        <brk id="105" max="16383" man="1"/>
      </rowBreaks>
      <pageMargins left="0" right="0" top="0" bottom="0" header="0" footer="0"/>
      <pageSetup scale="81" orientation="portrait" verticalDpi="300" r:id="rId1"/>
      <headerFooter alignWithMargins="0">
        <oddHeader>&amp;C
&amp;R&amp;9 PROTECTED B WHEN COMPLETED</oddHeader>
        <oddFooter>&amp;L&amp;9&amp;F&amp;C&amp;9 Schedule &amp;A&amp;R&amp;9                               p. &amp;P / &amp;N</oddFooter>
      </headerFooter>
    </customSheetView>
  </customSheetViews>
  <mergeCells count="2">
    <mergeCell ref="A2:C2"/>
    <mergeCell ref="C26:D26"/>
  </mergeCells>
  <dataValidations count="2">
    <dataValidation type="decimal" operator="greaterThanOrEqual" allowBlank="1" showErrorMessage="1" promptTitle="Data Input" prompt="Enter value greater than or equal to zero." sqref="F65531 JB65531 SX65531 ACT65531 AMP65531 AWL65531 BGH65531 BQD65531 BZZ65531 CJV65531 CTR65531 DDN65531 DNJ65531 DXF65531 EHB65531 EQX65531 FAT65531 FKP65531 FUL65531 GEH65531 GOD65531 GXZ65531 HHV65531 HRR65531 IBN65531 ILJ65531 IVF65531 JFB65531 JOX65531 JYT65531 KIP65531 KSL65531 LCH65531 LMD65531 LVZ65531 MFV65531 MPR65531 MZN65531 NJJ65531 NTF65531 ODB65531 OMX65531 OWT65531 PGP65531 PQL65531 QAH65531 QKD65531 QTZ65531 RDV65531 RNR65531 RXN65531 SHJ65531 SRF65531 TBB65531 TKX65531 TUT65531 UEP65531 UOL65531 UYH65531 VID65531 VRZ65531 WBV65531 WLR65531 WVN65531 F131067 JB131067 SX131067 ACT131067 AMP131067 AWL131067 BGH131067 BQD131067 BZZ131067 CJV131067 CTR131067 DDN131067 DNJ131067 DXF131067 EHB131067 EQX131067 FAT131067 FKP131067 FUL131067 GEH131067 GOD131067 GXZ131067 HHV131067 HRR131067 IBN131067 ILJ131067 IVF131067 JFB131067 JOX131067 JYT131067 KIP131067 KSL131067 LCH131067 LMD131067 LVZ131067 MFV131067 MPR131067 MZN131067 NJJ131067 NTF131067 ODB131067 OMX131067 OWT131067 PGP131067 PQL131067 QAH131067 QKD131067 QTZ131067 RDV131067 RNR131067 RXN131067 SHJ131067 SRF131067 TBB131067 TKX131067 TUT131067 UEP131067 UOL131067 UYH131067 VID131067 VRZ131067 WBV131067 WLR131067 WVN131067 F196603 JB196603 SX196603 ACT196603 AMP196603 AWL196603 BGH196603 BQD196603 BZZ196603 CJV196603 CTR196603 DDN196603 DNJ196603 DXF196603 EHB196603 EQX196603 FAT196603 FKP196603 FUL196603 GEH196603 GOD196603 GXZ196603 HHV196603 HRR196603 IBN196603 ILJ196603 IVF196603 JFB196603 JOX196603 JYT196603 KIP196603 KSL196603 LCH196603 LMD196603 LVZ196603 MFV196603 MPR196603 MZN196603 NJJ196603 NTF196603 ODB196603 OMX196603 OWT196603 PGP196603 PQL196603 QAH196603 QKD196603 QTZ196603 RDV196603 RNR196603 RXN196603 SHJ196603 SRF196603 TBB196603 TKX196603 TUT196603 UEP196603 UOL196603 UYH196603 VID196603 VRZ196603 WBV196603 WLR196603 WVN196603 F262139 JB262139 SX262139 ACT262139 AMP262139 AWL262139 BGH262139 BQD262139 BZZ262139 CJV262139 CTR262139 DDN262139 DNJ262139 DXF262139 EHB262139 EQX262139 FAT262139 FKP262139 FUL262139 GEH262139 GOD262139 GXZ262139 HHV262139 HRR262139 IBN262139 ILJ262139 IVF262139 JFB262139 JOX262139 JYT262139 KIP262139 KSL262139 LCH262139 LMD262139 LVZ262139 MFV262139 MPR262139 MZN262139 NJJ262139 NTF262139 ODB262139 OMX262139 OWT262139 PGP262139 PQL262139 QAH262139 QKD262139 QTZ262139 RDV262139 RNR262139 RXN262139 SHJ262139 SRF262139 TBB262139 TKX262139 TUT262139 UEP262139 UOL262139 UYH262139 VID262139 VRZ262139 WBV262139 WLR262139 WVN262139 F327675 JB327675 SX327675 ACT327675 AMP327675 AWL327675 BGH327675 BQD327675 BZZ327675 CJV327675 CTR327675 DDN327675 DNJ327675 DXF327675 EHB327675 EQX327675 FAT327675 FKP327675 FUL327675 GEH327675 GOD327675 GXZ327675 HHV327675 HRR327675 IBN327675 ILJ327675 IVF327675 JFB327675 JOX327675 JYT327675 KIP327675 KSL327675 LCH327675 LMD327675 LVZ327675 MFV327675 MPR327675 MZN327675 NJJ327675 NTF327675 ODB327675 OMX327675 OWT327675 PGP327675 PQL327675 QAH327675 QKD327675 QTZ327675 RDV327675 RNR327675 RXN327675 SHJ327675 SRF327675 TBB327675 TKX327675 TUT327675 UEP327675 UOL327675 UYH327675 VID327675 VRZ327675 WBV327675 WLR327675 WVN327675 F393211 JB393211 SX393211 ACT393211 AMP393211 AWL393211 BGH393211 BQD393211 BZZ393211 CJV393211 CTR393211 DDN393211 DNJ393211 DXF393211 EHB393211 EQX393211 FAT393211 FKP393211 FUL393211 GEH393211 GOD393211 GXZ393211 HHV393211 HRR393211 IBN393211 ILJ393211 IVF393211 JFB393211 JOX393211 JYT393211 KIP393211 KSL393211 LCH393211 LMD393211 LVZ393211 MFV393211 MPR393211 MZN393211 NJJ393211 NTF393211 ODB393211 OMX393211 OWT393211 PGP393211 PQL393211 QAH393211 QKD393211 QTZ393211 RDV393211 RNR393211 RXN393211 SHJ393211 SRF393211 TBB393211 TKX393211 TUT393211 UEP393211 UOL393211 UYH393211 VID393211 VRZ393211 WBV393211 WLR393211 WVN393211 F458747 JB458747 SX458747 ACT458747 AMP458747 AWL458747 BGH458747 BQD458747 BZZ458747 CJV458747 CTR458747 DDN458747 DNJ458747 DXF458747 EHB458747 EQX458747 FAT458747 FKP458747 FUL458747 GEH458747 GOD458747 GXZ458747 HHV458747 HRR458747 IBN458747 ILJ458747 IVF458747 JFB458747 JOX458747 JYT458747 KIP458747 KSL458747 LCH458747 LMD458747 LVZ458747 MFV458747 MPR458747 MZN458747 NJJ458747 NTF458747 ODB458747 OMX458747 OWT458747 PGP458747 PQL458747 QAH458747 QKD458747 QTZ458747 RDV458747 RNR458747 RXN458747 SHJ458747 SRF458747 TBB458747 TKX458747 TUT458747 UEP458747 UOL458747 UYH458747 VID458747 VRZ458747 WBV458747 WLR458747 WVN458747 F524283 JB524283 SX524283 ACT524283 AMP524283 AWL524283 BGH524283 BQD524283 BZZ524283 CJV524283 CTR524283 DDN524283 DNJ524283 DXF524283 EHB524283 EQX524283 FAT524283 FKP524283 FUL524283 GEH524283 GOD524283 GXZ524283 HHV524283 HRR524283 IBN524283 ILJ524283 IVF524283 JFB524283 JOX524283 JYT524283 KIP524283 KSL524283 LCH524283 LMD524283 LVZ524283 MFV524283 MPR524283 MZN524283 NJJ524283 NTF524283 ODB524283 OMX524283 OWT524283 PGP524283 PQL524283 QAH524283 QKD524283 QTZ524283 RDV524283 RNR524283 RXN524283 SHJ524283 SRF524283 TBB524283 TKX524283 TUT524283 UEP524283 UOL524283 UYH524283 VID524283 VRZ524283 WBV524283 WLR524283 WVN524283 F589819 JB589819 SX589819 ACT589819 AMP589819 AWL589819 BGH589819 BQD589819 BZZ589819 CJV589819 CTR589819 DDN589819 DNJ589819 DXF589819 EHB589819 EQX589819 FAT589819 FKP589819 FUL589819 GEH589819 GOD589819 GXZ589819 HHV589819 HRR589819 IBN589819 ILJ589819 IVF589819 JFB589819 JOX589819 JYT589819 KIP589819 KSL589819 LCH589819 LMD589819 LVZ589819 MFV589819 MPR589819 MZN589819 NJJ589819 NTF589819 ODB589819 OMX589819 OWT589819 PGP589819 PQL589819 QAH589819 QKD589819 QTZ589819 RDV589819 RNR589819 RXN589819 SHJ589819 SRF589819 TBB589819 TKX589819 TUT589819 UEP589819 UOL589819 UYH589819 VID589819 VRZ589819 WBV589819 WLR589819 WVN589819 F655355 JB655355 SX655355 ACT655355 AMP655355 AWL655355 BGH655355 BQD655355 BZZ655355 CJV655355 CTR655355 DDN655355 DNJ655355 DXF655355 EHB655355 EQX655355 FAT655355 FKP655355 FUL655355 GEH655355 GOD655355 GXZ655355 HHV655355 HRR655355 IBN655355 ILJ655355 IVF655355 JFB655355 JOX655355 JYT655355 KIP655355 KSL655355 LCH655355 LMD655355 LVZ655355 MFV655355 MPR655355 MZN655355 NJJ655355 NTF655355 ODB655355 OMX655355 OWT655355 PGP655355 PQL655355 QAH655355 QKD655355 QTZ655355 RDV655355 RNR655355 RXN655355 SHJ655355 SRF655355 TBB655355 TKX655355 TUT655355 UEP655355 UOL655355 UYH655355 VID655355 VRZ655355 WBV655355 WLR655355 WVN655355 F720891 JB720891 SX720891 ACT720891 AMP720891 AWL720891 BGH720891 BQD720891 BZZ720891 CJV720891 CTR720891 DDN720891 DNJ720891 DXF720891 EHB720891 EQX720891 FAT720891 FKP720891 FUL720891 GEH720891 GOD720891 GXZ720891 HHV720891 HRR720891 IBN720891 ILJ720891 IVF720891 JFB720891 JOX720891 JYT720891 KIP720891 KSL720891 LCH720891 LMD720891 LVZ720891 MFV720891 MPR720891 MZN720891 NJJ720891 NTF720891 ODB720891 OMX720891 OWT720891 PGP720891 PQL720891 QAH720891 QKD720891 QTZ720891 RDV720891 RNR720891 RXN720891 SHJ720891 SRF720891 TBB720891 TKX720891 TUT720891 UEP720891 UOL720891 UYH720891 VID720891 VRZ720891 WBV720891 WLR720891 WVN720891 F786427 JB786427 SX786427 ACT786427 AMP786427 AWL786427 BGH786427 BQD786427 BZZ786427 CJV786427 CTR786427 DDN786427 DNJ786427 DXF786427 EHB786427 EQX786427 FAT786427 FKP786427 FUL786427 GEH786427 GOD786427 GXZ786427 HHV786427 HRR786427 IBN786427 ILJ786427 IVF786427 JFB786427 JOX786427 JYT786427 KIP786427 KSL786427 LCH786427 LMD786427 LVZ786427 MFV786427 MPR786427 MZN786427 NJJ786427 NTF786427 ODB786427 OMX786427 OWT786427 PGP786427 PQL786427 QAH786427 QKD786427 QTZ786427 RDV786427 RNR786427 RXN786427 SHJ786427 SRF786427 TBB786427 TKX786427 TUT786427 UEP786427 UOL786427 UYH786427 VID786427 VRZ786427 WBV786427 WLR786427 WVN786427 F851963 JB851963 SX851963 ACT851963 AMP851963 AWL851963 BGH851963 BQD851963 BZZ851963 CJV851963 CTR851963 DDN851963 DNJ851963 DXF851963 EHB851963 EQX851963 FAT851963 FKP851963 FUL851963 GEH851963 GOD851963 GXZ851963 HHV851963 HRR851963 IBN851963 ILJ851963 IVF851963 JFB851963 JOX851963 JYT851963 KIP851963 KSL851963 LCH851963 LMD851963 LVZ851963 MFV851963 MPR851963 MZN851963 NJJ851963 NTF851963 ODB851963 OMX851963 OWT851963 PGP851963 PQL851963 QAH851963 QKD851963 QTZ851963 RDV851963 RNR851963 RXN851963 SHJ851963 SRF851963 TBB851963 TKX851963 TUT851963 UEP851963 UOL851963 UYH851963 VID851963 VRZ851963 WBV851963 WLR851963 WVN851963 F917499 JB917499 SX917499 ACT917499 AMP917499 AWL917499 BGH917499 BQD917499 BZZ917499 CJV917499 CTR917499 DDN917499 DNJ917499 DXF917499 EHB917499 EQX917499 FAT917499 FKP917499 FUL917499 GEH917499 GOD917499 GXZ917499 HHV917499 HRR917499 IBN917499 ILJ917499 IVF917499 JFB917499 JOX917499 JYT917499 KIP917499 KSL917499 LCH917499 LMD917499 LVZ917499 MFV917499 MPR917499 MZN917499 NJJ917499 NTF917499 ODB917499 OMX917499 OWT917499 PGP917499 PQL917499 QAH917499 QKD917499 QTZ917499 RDV917499 RNR917499 RXN917499 SHJ917499 SRF917499 TBB917499 TKX917499 TUT917499 UEP917499 UOL917499 UYH917499 VID917499 VRZ917499 WBV917499 WLR917499 WVN917499 F983035 JB983035 SX983035 ACT983035 AMP983035 AWL983035 BGH983035 BQD983035 BZZ983035 CJV983035 CTR983035 DDN983035 DNJ983035 DXF983035 EHB983035 EQX983035 FAT983035 FKP983035 FUL983035 GEH983035 GOD983035 GXZ983035 HHV983035 HRR983035 IBN983035 ILJ983035 IVF983035 JFB983035 JOX983035 JYT983035 KIP983035 KSL983035 LCH983035 LMD983035 LVZ983035 MFV983035 MPR983035 MZN983035 NJJ983035 NTF983035 ODB983035 OMX983035 OWT983035 PGP983035 PQL983035 QAH983035 QKD983035 QTZ983035 RDV983035 RNR983035 RXN983035 SHJ983035 SRF983035 TBB983035 TKX983035 TUT983035 UEP983035 UOL983035 UYH983035 VID983035 VRZ983035 WBV983035 WLR983035 WVN983035 J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J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J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J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J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J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J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J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J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J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J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J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J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J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J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F65534 JB65534 SX65534 ACT65534 AMP65534 AWL65534 BGH65534 BQD65534 BZZ65534 CJV65534 CTR65534 DDN65534 DNJ65534 DXF65534 EHB65534 EQX65534 FAT65534 FKP65534 FUL65534 GEH65534 GOD65534 GXZ65534 HHV65534 HRR65534 IBN65534 ILJ65534 IVF65534 JFB65534 JOX65534 JYT65534 KIP65534 KSL65534 LCH65534 LMD65534 LVZ65534 MFV65534 MPR65534 MZN65534 NJJ65534 NTF65534 ODB65534 OMX65534 OWT65534 PGP65534 PQL65534 QAH65534 QKD65534 QTZ65534 RDV65534 RNR65534 RXN65534 SHJ65534 SRF65534 TBB65534 TKX65534 TUT65534 UEP65534 UOL65534 UYH65534 VID65534 VRZ65534 WBV65534 WLR65534 WVN65534 F131070 JB131070 SX131070 ACT131070 AMP131070 AWL131070 BGH131070 BQD131070 BZZ131070 CJV131070 CTR131070 DDN131070 DNJ131070 DXF131070 EHB131070 EQX131070 FAT131070 FKP131070 FUL131070 GEH131070 GOD131070 GXZ131070 HHV131070 HRR131070 IBN131070 ILJ131070 IVF131070 JFB131070 JOX131070 JYT131070 KIP131070 KSL131070 LCH131070 LMD131070 LVZ131070 MFV131070 MPR131070 MZN131070 NJJ131070 NTF131070 ODB131070 OMX131070 OWT131070 PGP131070 PQL131070 QAH131070 QKD131070 QTZ131070 RDV131070 RNR131070 RXN131070 SHJ131070 SRF131070 TBB131070 TKX131070 TUT131070 UEP131070 UOL131070 UYH131070 VID131070 VRZ131070 WBV131070 WLR131070 WVN131070 F196606 JB196606 SX196606 ACT196606 AMP196606 AWL196606 BGH196606 BQD196606 BZZ196606 CJV196606 CTR196606 DDN196606 DNJ196606 DXF196606 EHB196606 EQX196606 FAT196606 FKP196606 FUL196606 GEH196606 GOD196606 GXZ196606 HHV196606 HRR196606 IBN196606 ILJ196606 IVF196606 JFB196606 JOX196606 JYT196606 KIP196606 KSL196606 LCH196606 LMD196606 LVZ196606 MFV196606 MPR196606 MZN196606 NJJ196606 NTF196606 ODB196606 OMX196606 OWT196606 PGP196606 PQL196606 QAH196606 QKD196606 QTZ196606 RDV196606 RNR196606 RXN196606 SHJ196606 SRF196606 TBB196606 TKX196606 TUT196606 UEP196606 UOL196606 UYH196606 VID196606 VRZ196606 WBV196606 WLR196606 WVN196606 F262142 JB262142 SX262142 ACT262142 AMP262142 AWL262142 BGH262142 BQD262142 BZZ262142 CJV262142 CTR262142 DDN262142 DNJ262142 DXF262142 EHB262142 EQX262142 FAT262142 FKP262142 FUL262142 GEH262142 GOD262142 GXZ262142 HHV262142 HRR262142 IBN262142 ILJ262142 IVF262142 JFB262142 JOX262142 JYT262142 KIP262142 KSL262142 LCH262142 LMD262142 LVZ262142 MFV262142 MPR262142 MZN262142 NJJ262142 NTF262142 ODB262142 OMX262142 OWT262142 PGP262142 PQL262142 QAH262142 QKD262142 QTZ262142 RDV262142 RNR262142 RXN262142 SHJ262142 SRF262142 TBB262142 TKX262142 TUT262142 UEP262142 UOL262142 UYH262142 VID262142 VRZ262142 WBV262142 WLR262142 WVN262142 F327678 JB327678 SX327678 ACT327678 AMP327678 AWL327678 BGH327678 BQD327678 BZZ327678 CJV327678 CTR327678 DDN327678 DNJ327678 DXF327678 EHB327678 EQX327678 FAT327678 FKP327678 FUL327678 GEH327678 GOD327678 GXZ327678 HHV327678 HRR327678 IBN327678 ILJ327678 IVF327678 JFB327678 JOX327678 JYT327678 KIP327678 KSL327678 LCH327678 LMD327678 LVZ327678 MFV327678 MPR327678 MZN327678 NJJ327678 NTF327678 ODB327678 OMX327678 OWT327678 PGP327678 PQL327678 QAH327678 QKD327678 QTZ327678 RDV327678 RNR327678 RXN327678 SHJ327678 SRF327678 TBB327678 TKX327678 TUT327678 UEP327678 UOL327678 UYH327678 VID327678 VRZ327678 WBV327678 WLR327678 WVN327678 F393214 JB393214 SX393214 ACT393214 AMP393214 AWL393214 BGH393214 BQD393214 BZZ393214 CJV393214 CTR393214 DDN393214 DNJ393214 DXF393214 EHB393214 EQX393214 FAT393214 FKP393214 FUL393214 GEH393214 GOD393214 GXZ393214 HHV393214 HRR393214 IBN393214 ILJ393214 IVF393214 JFB393214 JOX393214 JYT393214 KIP393214 KSL393214 LCH393214 LMD393214 LVZ393214 MFV393214 MPR393214 MZN393214 NJJ393214 NTF393214 ODB393214 OMX393214 OWT393214 PGP393214 PQL393214 QAH393214 QKD393214 QTZ393214 RDV393214 RNR393214 RXN393214 SHJ393214 SRF393214 TBB393214 TKX393214 TUT393214 UEP393214 UOL393214 UYH393214 VID393214 VRZ393214 WBV393214 WLR393214 WVN393214 F458750 JB458750 SX458750 ACT458750 AMP458750 AWL458750 BGH458750 BQD458750 BZZ458750 CJV458750 CTR458750 DDN458750 DNJ458750 DXF458750 EHB458750 EQX458750 FAT458750 FKP458750 FUL458750 GEH458750 GOD458750 GXZ458750 HHV458750 HRR458750 IBN458750 ILJ458750 IVF458750 JFB458750 JOX458750 JYT458750 KIP458750 KSL458750 LCH458750 LMD458750 LVZ458750 MFV458750 MPR458750 MZN458750 NJJ458750 NTF458750 ODB458750 OMX458750 OWT458750 PGP458750 PQL458750 QAH458750 QKD458750 QTZ458750 RDV458750 RNR458750 RXN458750 SHJ458750 SRF458750 TBB458750 TKX458750 TUT458750 UEP458750 UOL458750 UYH458750 VID458750 VRZ458750 WBV458750 WLR458750 WVN458750 F524286 JB524286 SX524286 ACT524286 AMP524286 AWL524286 BGH524286 BQD524286 BZZ524286 CJV524286 CTR524286 DDN524286 DNJ524286 DXF524286 EHB524286 EQX524286 FAT524286 FKP524286 FUL524286 GEH524286 GOD524286 GXZ524286 HHV524286 HRR524286 IBN524286 ILJ524286 IVF524286 JFB524286 JOX524286 JYT524286 KIP524286 KSL524286 LCH524286 LMD524286 LVZ524286 MFV524286 MPR524286 MZN524286 NJJ524286 NTF524286 ODB524286 OMX524286 OWT524286 PGP524286 PQL524286 QAH524286 QKD524286 QTZ524286 RDV524286 RNR524286 RXN524286 SHJ524286 SRF524286 TBB524286 TKX524286 TUT524286 UEP524286 UOL524286 UYH524286 VID524286 VRZ524286 WBV524286 WLR524286 WVN524286 F589822 JB589822 SX589822 ACT589822 AMP589822 AWL589822 BGH589822 BQD589822 BZZ589822 CJV589822 CTR589822 DDN589822 DNJ589822 DXF589822 EHB589822 EQX589822 FAT589822 FKP589822 FUL589822 GEH589822 GOD589822 GXZ589822 HHV589822 HRR589822 IBN589822 ILJ589822 IVF589822 JFB589822 JOX589822 JYT589822 KIP589822 KSL589822 LCH589822 LMD589822 LVZ589822 MFV589822 MPR589822 MZN589822 NJJ589822 NTF589822 ODB589822 OMX589822 OWT589822 PGP589822 PQL589822 QAH589822 QKD589822 QTZ589822 RDV589822 RNR589822 RXN589822 SHJ589822 SRF589822 TBB589822 TKX589822 TUT589822 UEP589822 UOL589822 UYH589822 VID589822 VRZ589822 WBV589822 WLR589822 WVN589822 F655358 JB655358 SX655358 ACT655358 AMP655358 AWL655358 BGH655358 BQD655358 BZZ655358 CJV655358 CTR655358 DDN655358 DNJ655358 DXF655358 EHB655358 EQX655358 FAT655358 FKP655358 FUL655358 GEH655358 GOD655358 GXZ655358 HHV655358 HRR655358 IBN655358 ILJ655358 IVF655358 JFB655358 JOX655358 JYT655358 KIP655358 KSL655358 LCH655358 LMD655358 LVZ655358 MFV655358 MPR655358 MZN655358 NJJ655358 NTF655358 ODB655358 OMX655358 OWT655358 PGP655358 PQL655358 QAH655358 QKD655358 QTZ655358 RDV655358 RNR655358 RXN655358 SHJ655358 SRF655358 TBB655358 TKX655358 TUT655358 UEP655358 UOL655358 UYH655358 VID655358 VRZ655358 WBV655358 WLR655358 WVN655358 F720894 JB720894 SX720894 ACT720894 AMP720894 AWL720894 BGH720894 BQD720894 BZZ720894 CJV720894 CTR720894 DDN720894 DNJ720894 DXF720894 EHB720894 EQX720894 FAT720894 FKP720894 FUL720894 GEH720894 GOD720894 GXZ720894 HHV720894 HRR720894 IBN720894 ILJ720894 IVF720894 JFB720894 JOX720894 JYT720894 KIP720894 KSL720894 LCH720894 LMD720894 LVZ720894 MFV720894 MPR720894 MZN720894 NJJ720894 NTF720894 ODB720894 OMX720894 OWT720894 PGP720894 PQL720894 QAH720894 QKD720894 QTZ720894 RDV720894 RNR720894 RXN720894 SHJ720894 SRF720894 TBB720894 TKX720894 TUT720894 UEP720894 UOL720894 UYH720894 VID720894 VRZ720894 WBV720894 WLR720894 WVN720894 F786430 JB786430 SX786430 ACT786430 AMP786430 AWL786430 BGH786430 BQD786430 BZZ786430 CJV786430 CTR786430 DDN786430 DNJ786430 DXF786430 EHB786430 EQX786430 FAT786430 FKP786430 FUL786430 GEH786430 GOD786430 GXZ786430 HHV786430 HRR786430 IBN786430 ILJ786430 IVF786430 JFB786430 JOX786430 JYT786430 KIP786430 KSL786430 LCH786430 LMD786430 LVZ786430 MFV786430 MPR786430 MZN786430 NJJ786430 NTF786430 ODB786430 OMX786430 OWT786430 PGP786430 PQL786430 QAH786430 QKD786430 QTZ786430 RDV786430 RNR786430 RXN786430 SHJ786430 SRF786430 TBB786430 TKX786430 TUT786430 UEP786430 UOL786430 UYH786430 VID786430 VRZ786430 WBV786430 WLR786430 WVN786430 F851966 JB851966 SX851966 ACT851966 AMP851966 AWL851966 BGH851966 BQD851966 BZZ851966 CJV851966 CTR851966 DDN851966 DNJ851966 DXF851966 EHB851966 EQX851966 FAT851966 FKP851966 FUL851966 GEH851966 GOD851966 GXZ851966 HHV851966 HRR851966 IBN851966 ILJ851966 IVF851966 JFB851966 JOX851966 JYT851966 KIP851966 KSL851966 LCH851966 LMD851966 LVZ851966 MFV851966 MPR851966 MZN851966 NJJ851966 NTF851966 ODB851966 OMX851966 OWT851966 PGP851966 PQL851966 QAH851966 QKD851966 QTZ851966 RDV851966 RNR851966 RXN851966 SHJ851966 SRF851966 TBB851966 TKX851966 TUT851966 UEP851966 UOL851966 UYH851966 VID851966 VRZ851966 WBV851966 WLR851966 WVN851966 F917502 JB917502 SX917502 ACT917502 AMP917502 AWL917502 BGH917502 BQD917502 BZZ917502 CJV917502 CTR917502 DDN917502 DNJ917502 DXF917502 EHB917502 EQX917502 FAT917502 FKP917502 FUL917502 GEH917502 GOD917502 GXZ917502 HHV917502 HRR917502 IBN917502 ILJ917502 IVF917502 JFB917502 JOX917502 JYT917502 KIP917502 KSL917502 LCH917502 LMD917502 LVZ917502 MFV917502 MPR917502 MZN917502 NJJ917502 NTF917502 ODB917502 OMX917502 OWT917502 PGP917502 PQL917502 QAH917502 QKD917502 QTZ917502 RDV917502 RNR917502 RXN917502 SHJ917502 SRF917502 TBB917502 TKX917502 TUT917502 UEP917502 UOL917502 UYH917502 VID917502 VRZ917502 WBV917502 WLR917502 WVN917502 F983038 JB983038 SX983038 ACT983038 AMP983038 AWL983038 BGH983038 BQD983038 BZZ983038 CJV983038 CTR983038 DDN983038 DNJ983038 DXF983038 EHB983038 EQX983038 FAT983038 FKP983038 FUL983038 GEH983038 GOD983038 GXZ983038 HHV983038 HRR983038 IBN983038 ILJ983038 IVF983038 JFB983038 JOX983038 JYT983038 KIP983038 KSL983038 LCH983038 LMD983038 LVZ983038 MFV983038 MPR983038 MZN983038 NJJ983038 NTF983038 ODB983038 OMX983038 OWT983038 PGP983038 PQL983038 QAH983038 QKD983038 QTZ983038 RDV983038 RNR983038 RXN983038 SHJ983038 SRF983038 TBB983038 TKX983038 TUT983038 UEP983038 UOL983038 UYH983038 VID983038 VRZ983038 WBV983038 WLR983038 WVN983038" xr:uid="{00000000-0002-0000-2B00-000000000000}">
      <formula1>0</formula1>
    </dataValidation>
    <dataValidation operator="greaterThanOrEqual" allowBlank="1" sqref="F65535:F65536 JB65535:JB65536 SX65535:SX65536 ACT65535:ACT65536 AMP65535:AMP65536 AWL65535:AWL65536 BGH65535:BGH65536 BQD65535:BQD65536 BZZ65535:BZZ65536 CJV65535:CJV65536 CTR65535:CTR65536 DDN65535:DDN65536 DNJ65535:DNJ65536 DXF65535:DXF65536 EHB65535:EHB65536 EQX65535:EQX65536 FAT65535:FAT65536 FKP65535:FKP65536 FUL65535:FUL65536 GEH65535:GEH65536 GOD65535:GOD65536 GXZ65535:GXZ65536 HHV65535:HHV65536 HRR65535:HRR65536 IBN65535:IBN65536 ILJ65535:ILJ65536 IVF65535:IVF65536 JFB65535:JFB65536 JOX65535:JOX65536 JYT65535:JYT65536 KIP65535:KIP65536 KSL65535:KSL65536 LCH65535:LCH65536 LMD65535:LMD65536 LVZ65535:LVZ65536 MFV65535:MFV65536 MPR65535:MPR65536 MZN65535:MZN65536 NJJ65535:NJJ65536 NTF65535:NTF65536 ODB65535:ODB65536 OMX65535:OMX65536 OWT65535:OWT65536 PGP65535:PGP65536 PQL65535:PQL65536 QAH65535:QAH65536 QKD65535:QKD65536 QTZ65535:QTZ65536 RDV65535:RDV65536 RNR65535:RNR65536 RXN65535:RXN65536 SHJ65535:SHJ65536 SRF65535:SRF65536 TBB65535:TBB65536 TKX65535:TKX65536 TUT65535:TUT65536 UEP65535:UEP65536 UOL65535:UOL65536 UYH65535:UYH65536 VID65535:VID65536 VRZ65535:VRZ65536 WBV65535:WBV65536 WLR65535:WLR65536 WVN65535:WVN65536 F131071:F131072 JB131071:JB131072 SX131071:SX131072 ACT131071:ACT131072 AMP131071:AMP131072 AWL131071:AWL131072 BGH131071:BGH131072 BQD131071:BQD131072 BZZ131071:BZZ131072 CJV131071:CJV131072 CTR131071:CTR131072 DDN131071:DDN131072 DNJ131071:DNJ131072 DXF131071:DXF131072 EHB131071:EHB131072 EQX131071:EQX131072 FAT131071:FAT131072 FKP131071:FKP131072 FUL131071:FUL131072 GEH131071:GEH131072 GOD131071:GOD131072 GXZ131071:GXZ131072 HHV131071:HHV131072 HRR131071:HRR131072 IBN131071:IBN131072 ILJ131071:ILJ131072 IVF131071:IVF131072 JFB131071:JFB131072 JOX131071:JOX131072 JYT131071:JYT131072 KIP131071:KIP131072 KSL131071:KSL131072 LCH131071:LCH131072 LMD131071:LMD131072 LVZ131071:LVZ131072 MFV131071:MFV131072 MPR131071:MPR131072 MZN131071:MZN131072 NJJ131071:NJJ131072 NTF131071:NTF131072 ODB131071:ODB131072 OMX131071:OMX131072 OWT131071:OWT131072 PGP131071:PGP131072 PQL131071:PQL131072 QAH131071:QAH131072 QKD131071:QKD131072 QTZ131071:QTZ131072 RDV131071:RDV131072 RNR131071:RNR131072 RXN131071:RXN131072 SHJ131071:SHJ131072 SRF131071:SRF131072 TBB131071:TBB131072 TKX131071:TKX131072 TUT131071:TUT131072 UEP131071:UEP131072 UOL131071:UOL131072 UYH131071:UYH131072 VID131071:VID131072 VRZ131071:VRZ131072 WBV131071:WBV131072 WLR131071:WLR131072 WVN131071:WVN131072 F196607:F196608 JB196607:JB196608 SX196607:SX196608 ACT196607:ACT196608 AMP196607:AMP196608 AWL196607:AWL196608 BGH196607:BGH196608 BQD196607:BQD196608 BZZ196607:BZZ196608 CJV196607:CJV196608 CTR196607:CTR196608 DDN196607:DDN196608 DNJ196607:DNJ196608 DXF196607:DXF196608 EHB196607:EHB196608 EQX196607:EQX196608 FAT196607:FAT196608 FKP196607:FKP196608 FUL196607:FUL196608 GEH196607:GEH196608 GOD196607:GOD196608 GXZ196607:GXZ196608 HHV196607:HHV196608 HRR196607:HRR196608 IBN196607:IBN196608 ILJ196607:ILJ196608 IVF196607:IVF196608 JFB196607:JFB196608 JOX196607:JOX196608 JYT196607:JYT196608 KIP196607:KIP196608 KSL196607:KSL196608 LCH196607:LCH196608 LMD196607:LMD196608 LVZ196607:LVZ196608 MFV196607:MFV196608 MPR196607:MPR196608 MZN196607:MZN196608 NJJ196607:NJJ196608 NTF196607:NTF196608 ODB196607:ODB196608 OMX196607:OMX196608 OWT196607:OWT196608 PGP196607:PGP196608 PQL196607:PQL196608 QAH196607:QAH196608 QKD196607:QKD196608 QTZ196607:QTZ196608 RDV196607:RDV196608 RNR196607:RNR196608 RXN196607:RXN196608 SHJ196607:SHJ196608 SRF196607:SRF196608 TBB196607:TBB196608 TKX196607:TKX196608 TUT196607:TUT196608 UEP196607:UEP196608 UOL196607:UOL196608 UYH196607:UYH196608 VID196607:VID196608 VRZ196607:VRZ196608 WBV196607:WBV196608 WLR196607:WLR196608 WVN196607:WVN196608 F262143:F262144 JB262143:JB262144 SX262143:SX262144 ACT262143:ACT262144 AMP262143:AMP262144 AWL262143:AWL262144 BGH262143:BGH262144 BQD262143:BQD262144 BZZ262143:BZZ262144 CJV262143:CJV262144 CTR262143:CTR262144 DDN262143:DDN262144 DNJ262143:DNJ262144 DXF262143:DXF262144 EHB262143:EHB262144 EQX262143:EQX262144 FAT262143:FAT262144 FKP262143:FKP262144 FUL262143:FUL262144 GEH262143:GEH262144 GOD262143:GOD262144 GXZ262143:GXZ262144 HHV262143:HHV262144 HRR262143:HRR262144 IBN262143:IBN262144 ILJ262143:ILJ262144 IVF262143:IVF262144 JFB262143:JFB262144 JOX262143:JOX262144 JYT262143:JYT262144 KIP262143:KIP262144 KSL262143:KSL262144 LCH262143:LCH262144 LMD262143:LMD262144 LVZ262143:LVZ262144 MFV262143:MFV262144 MPR262143:MPR262144 MZN262143:MZN262144 NJJ262143:NJJ262144 NTF262143:NTF262144 ODB262143:ODB262144 OMX262143:OMX262144 OWT262143:OWT262144 PGP262143:PGP262144 PQL262143:PQL262144 QAH262143:QAH262144 QKD262143:QKD262144 QTZ262143:QTZ262144 RDV262143:RDV262144 RNR262143:RNR262144 RXN262143:RXN262144 SHJ262143:SHJ262144 SRF262143:SRF262144 TBB262143:TBB262144 TKX262143:TKX262144 TUT262143:TUT262144 UEP262143:UEP262144 UOL262143:UOL262144 UYH262143:UYH262144 VID262143:VID262144 VRZ262143:VRZ262144 WBV262143:WBV262144 WLR262143:WLR262144 WVN262143:WVN262144 F327679:F327680 JB327679:JB327680 SX327679:SX327680 ACT327679:ACT327680 AMP327679:AMP327680 AWL327679:AWL327680 BGH327679:BGH327680 BQD327679:BQD327680 BZZ327679:BZZ327680 CJV327679:CJV327680 CTR327679:CTR327680 DDN327679:DDN327680 DNJ327679:DNJ327680 DXF327679:DXF327680 EHB327679:EHB327680 EQX327679:EQX327680 FAT327679:FAT327680 FKP327679:FKP327680 FUL327679:FUL327680 GEH327679:GEH327680 GOD327679:GOD327680 GXZ327679:GXZ327680 HHV327679:HHV327680 HRR327679:HRR327680 IBN327679:IBN327680 ILJ327679:ILJ327680 IVF327679:IVF327680 JFB327679:JFB327680 JOX327679:JOX327680 JYT327679:JYT327680 KIP327679:KIP327680 KSL327679:KSL327680 LCH327679:LCH327680 LMD327679:LMD327680 LVZ327679:LVZ327680 MFV327679:MFV327680 MPR327679:MPR327680 MZN327679:MZN327680 NJJ327679:NJJ327680 NTF327679:NTF327680 ODB327679:ODB327680 OMX327679:OMX327680 OWT327679:OWT327680 PGP327679:PGP327680 PQL327679:PQL327680 QAH327679:QAH327680 QKD327679:QKD327680 QTZ327679:QTZ327680 RDV327679:RDV327680 RNR327679:RNR327680 RXN327679:RXN327680 SHJ327679:SHJ327680 SRF327679:SRF327680 TBB327679:TBB327680 TKX327679:TKX327680 TUT327679:TUT327680 UEP327679:UEP327680 UOL327679:UOL327680 UYH327679:UYH327680 VID327679:VID327680 VRZ327679:VRZ327680 WBV327679:WBV327680 WLR327679:WLR327680 WVN327679:WVN327680 F393215:F393216 JB393215:JB393216 SX393215:SX393216 ACT393215:ACT393216 AMP393215:AMP393216 AWL393215:AWL393216 BGH393215:BGH393216 BQD393215:BQD393216 BZZ393215:BZZ393216 CJV393215:CJV393216 CTR393215:CTR393216 DDN393215:DDN393216 DNJ393215:DNJ393216 DXF393215:DXF393216 EHB393215:EHB393216 EQX393215:EQX393216 FAT393215:FAT393216 FKP393215:FKP393216 FUL393215:FUL393216 GEH393215:GEH393216 GOD393215:GOD393216 GXZ393215:GXZ393216 HHV393215:HHV393216 HRR393215:HRR393216 IBN393215:IBN393216 ILJ393215:ILJ393216 IVF393215:IVF393216 JFB393215:JFB393216 JOX393215:JOX393216 JYT393215:JYT393216 KIP393215:KIP393216 KSL393215:KSL393216 LCH393215:LCH393216 LMD393215:LMD393216 LVZ393215:LVZ393216 MFV393215:MFV393216 MPR393215:MPR393216 MZN393215:MZN393216 NJJ393215:NJJ393216 NTF393215:NTF393216 ODB393215:ODB393216 OMX393215:OMX393216 OWT393215:OWT393216 PGP393215:PGP393216 PQL393215:PQL393216 QAH393215:QAH393216 QKD393215:QKD393216 QTZ393215:QTZ393216 RDV393215:RDV393216 RNR393215:RNR393216 RXN393215:RXN393216 SHJ393215:SHJ393216 SRF393215:SRF393216 TBB393215:TBB393216 TKX393215:TKX393216 TUT393215:TUT393216 UEP393215:UEP393216 UOL393215:UOL393216 UYH393215:UYH393216 VID393215:VID393216 VRZ393215:VRZ393216 WBV393215:WBV393216 WLR393215:WLR393216 WVN393215:WVN393216 F458751:F458752 JB458751:JB458752 SX458751:SX458752 ACT458751:ACT458752 AMP458751:AMP458752 AWL458751:AWL458752 BGH458751:BGH458752 BQD458751:BQD458752 BZZ458751:BZZ458752 CJV458751:CJV458752 CTR458751:CTR458752 DDN458751:DDN458752 DNJ458751:DNJ458752 DXF458751:DXF458752 EHB458751:EHB458752 EQX458751:EQX458752 FAT458751:FAT458752 FKP458751:FKP458752 FUL458751:FUL458752 GEH458751:GEH458752 GOD458751:GOD458752 GXZ458751:GXZ458752 HHV458751:HHV458752 HRR458751:HRR458752 IBN458751:IBN458752 ILJ458751:ILJ458752 IVF458751:IVF458752 JFB458751:JFB458752 JOX458751:JOX458752 JYT458751:JYT458752 KIP458751:KIP458752 KSL458751:KSL458752 LCH458751:LCH458752 LMD458751:LMD458752 LVZ458751:LVZ458752 MFV458751:MFV458752 MPR458751:MPR458752 MZN458751:MZN458752 NJJ458751:NJJ458752 NTF458751:NTF458752 ODB458751:ODB458752 OMX458751:OMX458752 OWT458751:OWT458752 PGP458751:PGP458752 PQL458751:PQL458752 QAH458751:QAH458752 QKD458751:QKD458752 QTZ458751:QTZ458752 RDV458751:RDV458752 RNR458751:RNR458752 RXN458751:RXN458752 SHJ458751:SHJ458752 SRF458751:SRF458752 TBB458751:TBB458752 TKX458751:TKX458752 TUT458751:TUT458752 UEP458751:UEP458752 UOL458751:UOL458752 UYH458751:UYH458752 VID458751:VID458752 VRZ458751:VRZ458752 WBV458751:WBV458752 WLR458751:WLR458752 WVN458751:WVN458752 F524287:F524288 JB524287:JB524288 SX524287:SX524288 ACT524287:ACT524288 AMP524287:AMP524288 AWL524287:AWL524288 BGH524287:BGH524288 BQD524287:BQD524288 BZZ524287:BZZ524288 CJV524287:CJV524288 CTR524287:CTR524288 DDN524287:DDN524288 DNJ524287:DNJ524288 DXF524287:DXF524288 EHB524287:EHB524288 EQX524287:EQX524288 FAT524287:FAT524288 FKP524287:FKP524288 FUL524287:FUL524288 GEH524287:GEH524288 GOD524287:GOD524288 GXZ524287:GXZ524288 HHV524287:HHV524288 HRR524287:HRR524288 IBN524287:IBN524288 ILJ524287:ILJ524288 IVF524287:IVF524288 JFB524287:JFB524288 JOX524287:JOX524288 JYT524287:JYT524288 KIP524287:KIP524288 KSL524287:KSL524288 LCH524287:LCH524288 LMD524287:LMD524288 LVZ524287:LVZ524288 MFV524287:MFV524288 MPR524287:MPR524288 MZN524287:MZN524288 NJJ524287:NJJ524288 NTF524287:NTF524288 ODB524287:ODB524288 OMX524287:OMX524288 OWT524287:OWT524288 PGP524287:PGP524288 PQL524287:PQL524288 QAH524287:QAH524288 QKD524287:QKD524288 QTZ524287:QTZ524288 RDV524287:RDV524288 RNR524287:RNR524288 RXN524287:RXN524288 SHJ524287:SHJ524288 SRF524287:SRF524288 TBB524287:TBB524288 TKX524287:TKX524288 TUT524287:TUT524288 UEP524287:UEP524288 UOL524287:UOL524288 UYH524287:UYH524288 VID524287:VID524288 VRZ524287:VRZ524288 WBV524287:WBV524288 WLR524287:WLR524288 WVN524287:WVN524288 F589823:F589824 JB589823:JB589824 SX589823:SX589824 ACT589823:ACT589824 AMP589823:AMP589824 AWL589823:AWL589824 BGH589823:BGH589824 BQD589823:BQD589824 BZZ589823:BZZ589824 CJV589823:CJV589824 CTR589823:CTR589824 DDN589823:DDN589824 DNJ589823:DNJ589824 DXF589823:DXF589824 EHB589823:EHB589824 EQX589823:EQX589824 FAT589823:FAT589824 FKP589823:FKP589824 FUL589823:FUL589824 GEH589823:GEH589824 GOD589823:GOD589824 GXZ589823:GXZ589824 HHV589823:HHV589824 HRR589823:HRR589824 IBN589823:IBN589824 ILJ589823:ILJ589824 IVF589823:IVF589824 JFB589823:JFB589824 JOX589823:JOX589824 JYT589823:JYT589824 KIP589823:KIP589824 KSL589823:KSL589824 LCH589823:LCH589824 LMD589823:LMD589824 LVZ589823:LVZ589824 MFV589823:MFV589824 MPR589823:MPR589824 MZN589823:MZN589824 NJJ589823:NJJ589824 NTF589823:NTF589824 ODB589823:ODB589824 OMX589823:OMX589824 OWT589823:OWT589824 PGP589823:PGP589824 PQL589823:PQL589824 QAH589823:QAH589824 QKD589823:QKD589824 QTZ589823:QTZ589824 RDV589823:RDV589824 RNR589823:RNR589824 RXN589823:RXN589824 SHJ589823:SHJ589824 SRF589823:SRF589824 TBB589823:TBB589824 TKX589823:TKX589824 TUT589823:TUT589824 UEP589823:UEP589824 UOL589823:UOL589824 UYH589823:UYH589824 VID589823:VID589824 VRZ589823:VRZ589824 WBV589823:WBV589824 WLR589823:WLR589824 WVN589823:WVN589824 F655359:F655360 JB655359:JB655360 SX655359:SX655360 ACT655359:ACT655360 AMP655359:AMP655360 AWL655359:AWL655360 BGH655359:BGH655360 BQD655359:BQD655360 BZZ655359:BZZ655360 CJV655359:CJV655360 CTR655359:CTR655360 DDN655359:DDN655360 DNJ655359:DNJ655360 DXF655359:DXF655360 EHB655359:EHB655360 EQX655359:EQX655360 FAT655359:FAT655360 FKP655359:FKP655360 FUL655359:FUL655360 GEH655359:GEH655360 GOD655359:GOD655360 GXZ655359:GXZ655360 HHV655359:HHV655360 HRR655359:HRR655360 IBN655359:IBN655360 ILJ655359:ILJ655360 IVF655359:IVF655360 JFB655359:JFB655360 JOX655359:JOX655360 JYT655359:JYT655360 KIP655359:KIP655360 KSL655359:KSL655360 LCH655359:LCH655360 LMD655359:LMD655360 LVZ655359:LVZ655360 MFV655359:MFV655360 MPR655359:MPR655360 MZN655359:MZN655360 NJJ655359:NJJ655360 NTF655359:NTF655360 ODB655359:ODB655360 OMX655359:OMX655360 OWT655359:OWT655360 PGP655359:PGP655360 PQL655359:PQL655360 QAH655359:QAH655360 QKD655359:QKD655360 QTZ655359:QTZ655360 RDV655359:RDV655360 RNR655359:RNR655360 RXN655359:RXN655360 SHJ655359:SHJ655360 SRF655359:SRF655360 TBB655359:TBB655360 TKX655359:TKX655360 TUT655359:TUT655360 UEP655359:UEP655360 UOL655359:UOL655360 UYH655359:UYH655360 VID655359:VID655360 VRZ655359:VRZ655360 WBV655359:WBV655360 WLR655359:WLR655360 WVN655359:WVN655360 F720895:F720896 JB720895:JB720896 SX720895:SX720896 ACT720895:ACT720896 AMP720895:AMP720896 AWL720895:AWL720896 BGH720895:BGH720896 BQD720895:BQD720896 BZZ720895:BZZ720896 CJV720895:CJV720896 CTR720895:CTR720896 DDN720895:DDN720896 DNJ720895:DNJ720896 DXF720895:DXF720896 EHB720895:EHB720896 EQX720895:EQX720896 FAT720895:FAT720896 FKP720895:FKP720896 FUL720895:FUL720896 GEH720895:GEH720896 GOD720895:GOD720896 GXZ720895:GXZ720896 HHV720895:HHV720896 HRR720895:HRR720896 IBN720895:IBN720896 ILJ720895:ILJ720896 IVF720895:IVF720896 JFB720895:JFB720896 JOX720895:JOX720896 JYT720895:JYT720896 KIP720895:KIP720896 KSL720895:KSL720896 LCH720895:LCH720896 LMD720895:LMD720896 LVZ720895:LVZ720896 MFV720895:MFV720896 MPR720895:MPR720896 MZN720895:MZN720896 NJJ720895:NJJ720896 NTF720895:NTF720896 ODB720895:ODB720896 OMX720895:OMX720896 OWT720895:OWT720896 PGP720895:PGP720896 PQL720895:PQL720896 QAH720895:QAH720896 QKD720895:QKD720896 QTZ720895:QTZ720896 RDV720895:RDV720896 RNR720895:RNR720896 RXN720895:RXN720896 SHJ720895:SHJ720896 SRF720895:SRF720896 TBB720895:TBB720896 TKX720895:TKX720896 TUT720895:TUT720896 UEP720895:UEP720896 UOL720895:UOL720896 UYH720895:UYH720896 VID720895:VID720896 VRZ720895:VRZ720896 WBV720895:WBV720896 WLR720895:WLR720896 WVN720895:WVN720896 F786431:F786432 JB786431:JB786432 SX786431:SX786432 ACT786431:ACT786432 AMP786431:AMP786432 AWL786431:AWL786432 BGH786431:BGH786432 BQD786431:BQD786432 BZZ786431:BZZ786432 CJV786431:CJV786432 CTR786431:CTR786432 DDN786431:DDN786432 DNJ786431:DNJ786432 DXF786431:DXF786432 EHB786431:EHB786432 EQX786431:EQX786432 FAT786431:FAT786432 FKP786431:FKP786432 FUL786431:FUL786432 GEH786431:GEH786432 GOD786431:GOD786432 GXZ786431:GXZ786432 HHV786431:HHV786432 HRR786431:HRR786432 IBN786431:IBN786432 ILJ786431:ILJ786432 IVF786431:IVF786432 JFB786431:JFB786432 JOX786431:JOX786432 JYT786431:JYT786432 KIP786431:KIP786432 KSL786431:KSL786432 LCH786431:LCH786432 LMD786431:LMD786432 LVZ786431:LVZ786432 MFV786431:MFV786432 MPR786431:MPR786432 MZN786431:MZN786432 NJJ786431:NJJ786432 NTF786431:NTF786432 ODB786431:ODB786432 OMX786431:OMX786432 OWT786431:OWT786432 PGP786431:PGP786432 PQL786431:PQL786432 QAH786431:QAH786432 QKD786431:QKD786432 QTZ786431:QTZ786432 RDV786431:RDV786432 RNR786431:RNR786432 RXN786431:RXN786432 SHJ786431:SHJ786432 SRF786431:SRF786432 TBB786431:TBB786432 TKX786431:TKX786432 TUT786431:TUT786432 UEP786431:UEP786432 UOL786431:UOL786432 UYH786431:UYH786432 VID786431:VID786432 VRZ786431:VRZ786432 WBV786431:WBV786432 WLR786431:WLR786432 WVN786431:WVN786432 F851967:F851968 JB851967:JB851968 SX851967:SX851968 ACT851967:ACT851968 AMP851967:AMP851968 AWL851967:AWL851968 BGH851967:BGH851968 BQD851967:BQD851968 BZZ851967:BZZ851968 CJV851967:CJV851968 CTR851967:CTR851968 DDN851967:DDN851968 DNJ851967:DNJ851968 DXF851967:DXF851968 EHB851967:EHB851968 EQX851967:EQX851968 FAT851967:FAT851968 FKP851967:FKP851968 FUL851967:FUL851968 GEH851967:GEH851968 GOD851967:GOD851968 GXZ851967:GXZ851968 HHV851967:HHV851968 HRR851967:HRR851968 IBN851967:IBN851968 ILJ851967:ILJ851968 IVF851967:IVF851968 JFB851967:JFB851968 JOX851967:JOX851968 JYT851967:JYT851968 KIP851967:KIP851968 KSL851967:KSL851968 LCH851967:LCH851968 LMD851967:LMD851968 LVZ851967:LVZ851968 MFV851967:MFV851968 MPR851967:MPR851968 MZN851967:MZN851968 NJJ851967:NJJ851968 NTF851967:NTF851968 ODB851967:ODB851968 OMX851967:OMX851968 OWT851967:OWT851968 PGP851967:PGP851968 PQL851967:PQL851968 QAH851967:QAH851968 QKD851967:QKD851968 QTZ851967:QTZ851968 RDV851967:RDV851968 RNR851967:RNR851968 RXN851967:RXN851968 SHJ851967:SHJ851968 SRF851967:SRF851968 TBB851967:TBB851968 TKX851967:TKX851968 TUT851967:TUT851968 UEP851967:UEP851968 UOL851967:UOL851968 UYH851967:UYH851968 VID851967:VID851968 VRZ851967:VRZ851968 WBV851967:WBV851968 WLR851967:WLR851968 WVN851967:WVN851968 F917503:F917504 JB917503:JB917504 SX917503:SX917504 ACT917503:ACT917504 AMP917503:AMP917504 AWL917503:AWL917504 BGH917503:BGH917504 BQD917503:BQD917504 BZZ917503:BZZ917504 CJV917503:CJV917504 CTR917503:CTR917504 DDN917503:DDN917504 DNJ917503:DNJ917504 DXF917503:DXF917504 EHB917503:EHB917504 EQX917503:EQX917504 FAT917503:FAT917504 FKP917503:FKP917504 FUL917503:FUL917504 GEH917503:GEH917504 GOD917503:GOD917504 GXZ917503:GXZ917504 HHV917503:HHV917504 HRR917503:HRR917504 IBN917503:IBN917504 ILJ917503:ILJ917504 IVF917503:IVF917504 JFB917503:JFB917504 JOX917503:JOX917504 JYT917503:JYT917504 KIP917503:KIP917504 KSL917503:KSL917504 LCH917503:LCH917504 LMD917503:LMD917504 LVZ917503:LVZ917504 MFV917503:MFV917504 MPR917503:MPR917504 MZN917503:MZN917504 NJJ917503:NJJ917504 NTF917503:NTF917504 ODB917503:ODB917504 OMX917503:OMX917504 OWT917503:OWT917504 PGP917503:PGP917504 PQL917503:PQL917504 QAH917503:QAH917504 QKD917503:QKD917504 QTZ917503:QTZ917504 RDV917503:RDV917504 RNR917503:RNR917504 RXN917503:RXN917504 SHJ917503:SHJ917504 SRF917503:SRF917504 TBB917503:TBB917504 TKX917503:TKX917504 TUT917503:TUT917504 UEP917503:UEP917504 UOL917503:UOL917504 UYH917503:UYH917504 VID917503:VID917504 VRZ917503:VRZ917504 WBV917503:WBV917504 WLR917503:WLR917504 WVN917503:WVN917504 F983039:F983040 JB983039:JB983040 SX983039:SX983040 ACT983039:ACT983040 AMP983039:AMP983040 AWL983039:AWL983040 BGH983039:BGH983040 BQD983039:BQD983040 BZZ983039:BZZ983040 CJV983039:CJV983040 CTR983039:CTR983040 DDN983039:DDN983040 DNJ983039:DNJ983040 DXF983039:DXF983040 EHB983039:EHB983040 EQX983039:EQX983040 FAT983039:FAT983040 FKP983039:FKP983040 FUL983039:FUL983040 GEH983039:GEH983040 GOD983039:GOD983040 GXZ983039:GXZ983040 HHV983039:HHV983040 HRR983039:HRR983040 IBN983039:IBN983040 ILJ983039:ILJ983040 IVF983039:IVF983040 JFB983039:JFB983040 JOX983039:JOX983040 JYT983039:JYT983040 KIP983039:KIP983040 KSL983039:KSL983040 LCH983039:LCH983040 LMD983039:LMD983040 LVZ983039:LVZ983040 MFV983039:MFV983040 MPR983039:MPR983040 MZN983039:MZN983040 NJJ983039:NJJ983040 NTF983039:NTF983040 ODB983039:ODB983040 OMX983039:OMX983040 OWT983039:OWT983040 PGP983039:PGP983040 PQL983039:PQL983040 QAH983039:QAH983040 QKD983039:QKD983040 QTZ983039:QTZ983040 RDV983039:RDV983040 RNR983039:RNR983040 RXN983039:RXN983040 SHJ983039:SHJ983040 SRF983039:SRF983040 TBB983039:TBB983040 TKX983039:TKX983040 TUT983039:TUT983040 UEP983039:UEP983040 UOL983039:UOL983040 UYH983039:UYH983040 VID983039:VID983040 VRZ983039:VRZ983040 WBV983039:WBV983040 WLR983039:WLR983040 WVN983039:WVN983040 F65532:F65533 JB65532:JB65533 SX65532:SX65533 ACT65532:ACT65533 AMP65532:AMP65533 AWL65532:AWL65533 BGH65532:BGH65533 BQD65532:BQD65533 BZZ65532:BZZ65533 CJV65532:CJV65533 CTR65532:CTR65533 DDN65532:DDN65533 DNJ65532:DNJ65533 DXF65532:DXF65533 EHB65532:EHB65533 EQX65532:EQX65533 FAT65532:FAT65533 FKP65532:FKP65533 FUL65532:FUL65533 GEH65532:GEH65533 GOD65532:GOD65533 GXZ65532:GXZ65533 HHV65532:HHV65533 HRR65532:HRR65533 IBN65532:IBN65533 ILJ65532:ILJ65533 IVF65532:IVF65533 JFB65532:JFB65533 JOX65532:JOX65533 JYT65532:JYT65533 KIP65532:KIP65533 KSL65532:KSL65533 LCH65532:LCH65533 LMD65532:LMD65533 LVZ65532:LVZ65533 MFV65532:MFV65533 MPR65532:MPR65533 MZN65532:MZN65533 NJJ65532:NJJ65533 NTF65532:NTF65533 ODB65532:ODB65533 OMX65532:OMX65533 OWT65532:OWT65533 PGP65532:PGP65533 PQL65532:PQL65533 QAH65532:QAH65533 QKD65532:QKD65533 QTZ65532:QTZ65533 RDV65532:RDV65533 RNR65532:RNR65533 RXN65532:RXN65533 SHJ65532:SHJ65533 SRF65532:SRF65533 TBB65532:TBB65533 TKX65532:TKX65533 TUT65532:TUT65533 UEP65532:UEP65533 UOL65532:UOL65533 UYH65532:UYH65533 VID65532:VID65533 VRZ65532:VRZ65533 WBV65532:WBV65533 WLR65532:WLR65533 WVN65532:WVN65533 F131068:F131069 JB131068:JB131069 SX131068:SX131069 ACT131068:ACT131069 AMP131068:AMP131069 AWL131068:AWL131069 BGH131068:BGH131069 BQD131068:BQD131069 BZZ131068:BZZ131069 CJV131068:CJV131069 CTR131068:CTR131069 DDN131068:DDN131069 DNJ131068:DNJ131069 DXF131068:DXF131069 EHB131068:EHB131069 EQX131068:EQX131069 FAT131068:FAT131069 FKP131068:FKP131069 FUL131068:FUL131069 GEH131068:GEH131069 GOD131068:GOD131069 GXZ131068:GXZ131069 HHV131068:HHV131069 HRR131068:HRR131069 IBN131068:IBN131069 ILJ131068:ILJ131069 IVF131068:IVF131069 JFB131068:JFB131069 JOX131068:JOX131069 JYT131068:JYT131069 KIP131068:KIP131069 KSL131068:KSL131069 LCH131068:LCH131069 LMD131068:LMD131069 LVZ131068:LVZ131069 MFV131068:MFV131069 MPR131068:MPR131069 MZN131068:MZN131069 NJJ131068:NJJ131069 NTF131068:NTF131069 ODB131068:ODB131069 OMX131068:OMX131069 OWT131068:OWT131069 PGP131068:PGP131069 PQL131068:PQL131069 QAH131068:QAH131069 QKD131068:QKD131069 QTZ131068:QTZ131069 RDV131068:RDV131069 RNR131068:RNR131069 RXN131068:RXN131069 SHJ131068:SHJ131069 SRF131068:SRF131069 TBB131068:TBB131069 TKX131068:TKX131069 TUT131068:TUT131069 UEP131068:UEP131069 UOL131068:UOL131069 UYH131068:UYH131069 VID131068:VID131069 VRZ131068:VRZ131069 WBV131068:WBV131069 WLR131068:WLR131069 WVN131068:WVN131069 F196604:F196605 JB196604:JB196605 SX196604:SX196605 ACT196604:ACT196605 AMP196604:AMP196605 AWL196604:AWL196605 BGH196604:BGH196605 BQD196604:BQD196605 BZZ196604:BZZ196605 CJV196604:CJV196605 CTR196604:CTR196605 DDN196604:DDN196605 DNJ196604:DNJ196605 DXF196604:DXF196605 EHB196604:EHB196605 EQX196604:EQX196605 FAT196604:FAT196605 FKP196604:FKP196605 FUL196604:FUL196605 GEH196604:GEH196605 GOD196604:GOD196605 GXZ196604:GXZ196605 HHV196604:HHV196605 HRR196604:HRR196605 IBN196604:IBN196605 ILJ196604:ILJ196605 IVF196604:IVF196605 JFB196604:JFB196605 JOX196604:JOX196605 JYT196604:JYT196605 KIP196604:KIP196605 KSL196604:KSL196605 LCH196604:LCH196605 LMD196604:LMD196605 LVZ196604:LVZ196605 MFV196604:MFV196605 MPR196604:MPR196605 MZN196604:MZN196605 NJJ196604:NJJ196605 NTF196604:NTF196605 ODB196604:ODB196605 OMX196604:OMX196605 OWT196604:OWT196605 PGP196604:PGP196605 PQL196604:PQL196605 QAH196604:QAH196605 QKD196604:QKD196605 QTZ196604:QTZ196605 RDV196604:RDV196605 RNR196604:RNR196605 RXN196604:RXN196605 SHJ196604:SHJ196605 SRF196604:SRF196605 TBB196604:TBB196605 TKX196604:TKX196605 TUT196604:TUT196605 UEP196604:UEP196605 UOL196604:UOL196605 UYH196604:UYH196605 VID196604:VID196605 VRZ196604:VRZ196605 WBV196604:WBV196605 WLR196604:WLR196605 WVN196604:WVN196605 F262140:F262141 JB262140:JB262141 SX262140:SX262141 ACT262140:ACT262141 AMP262140:AMP262141 AWL262140:AWL262141 BGH262140:BGH262141 BQD262140:BQD262141 BZZ262140:BZZ262141 CJV262140:CJV262141 CTR262140:CTR262141 DDN262140:DDN262141 DNJ262140:DNJ262141 DXF262140:DXF262141 EHB262140:EHB262141 EQX262140:EQX262141 FAT262140:FAT262141 FKP262140:FKP262141 FUL262140:FUL262141 GEH262140:GEH262141 GOD262140:GOD262141 GXZ262140:GXZ262141 HHV262140:HHV262141 HRR262140:HRR262141 IBN262140:IBN262141 ILJ262140:ILJ262141 IVF262140:IVF262141 JFB262140:JFB262141 JOX262140:JOX262141 JYT262140:JYT262141 KIP262140:KIP262141 KSL262140:KSL262141 LCH262140:LCH262141 LMD262140:LMD262141 LVZ262140:LVZ262141 MFV262140:MFV262141 MPR262140:MPR262141 MZN262140:MZN262141 NJJ262140:NJJ262141 NTF262140:NTF262141 ODB262140:ODB262141 OMX262140:OMX262141 OWT262140:OWT262141 PGP262140:PGP262141 PQL262140:PQL262141 QAH262140:QAH262141 QKD262140:QKD262141 QTZ262140:QTZ262141 RDV262140:RDV262141 RNR262140:RNR262141 RXN262140:RXN262141 SHJ262140:SHJ262141 SRF262140:SRF262141 TBB262140:TBB262141 TKX262140:TKX262141 TUT262140:TUT262141 UEP262140:UEP262141 UOL262140:UOL262141 UYH262140:UYH262141 VID262140:VID262141 VRZ262140:VRZ262141 WBV262140:WBV262141 WLR262140:WLR262141 WVN262140:WVN262141 F327676:F327677 JB327676:JB327677 SX327676:SX327677 ACT327676:ACT327677 AMP327676:AMP327677 AWL327676:AWL327677 BGH327676:BGH327677 BQD327676:BQD327677 BZZ327676:BZZ327677 CJV327676:CJV327677 CTR327676:CTR327677 DDN327676:DDN327677 DNJ327676:DNJ327677 DXF327676:DXF327677 EHB327676:EHB327677 EQX327676:EQX327677 FAT327676:FAT327677 FKP327676:FKP327677 FUL327676:FUL327677 GEH327676:GEH327677 GOD327676:GOD327677 GXZ327676:GXZ327677 HHV327676:HHV327677 HRR327676:HRR327677 IBN327676:IBN327677 ILJ327676:ILJ327677 IVF327676:IVF327677 JFB327676:JFB327677 JOX327676:JOX327677 JYT327676:JYT327677 KIP327676:KIP327677 KSL327676:KSL327677 LCH327676:LCH327677 LMD327676:LMD327677 LVZ327676:LVZ327677 MFV327676:MFV327677 MPR327676:MPR327677 MZN327676:MZN327677 NJJ327676:NJJ327677 NTF327676:NTF327677 ODB327676:ODB327677 OMX327676:OMX327677 OWT327676:OWT327677 PGP327676:PGP327677 PQL327676:PQL327677 QAH327676:QAH327677 QKD327676:QKD327677 QTZ327676:QTZ327677 RDV327676:RDV327677 RNR327676:RNR327677 RXN327676:RXN327677 SHJ327676:SHJ327677 SRF327676:SRF327677 TBB327676:TBB327677 TKX327676:TKX327677 TUT327676:TUT327677 UEP327676:UEP327677 UOL327676:UOL327677 UYH327676:UYH327677 VID327676:VID327677 VRZ327676:VRZ327677 WBV327676:WBV327677 WLR327676:WLR327677 WVN327676:WVN327677 F393212:F393213 JB393212:JB393213 SX393212:SX393213 ACT393212:ACT393213 AMP393212:AMP393213 AWL393212:AWL393213 BGH393212:BGH393213 BQD393212:BQD393213 BZZ393212:BZZ393213 CJV393212:CJV393213 CTR393212:CTR393213 DDN393212:DDN393213 DNJ393212:DNJ393213 DXF393212:DXF393213 EHB393212:EHB393213 EQX393212:EQX393213 FAT393212:FAT393213 FKP393212:FKP393213 FUL393212:FUL393213 GEH393212:GEH393213 GOD393212:GOD393213 GXZ393212:GXZ393213 HHV393212:HHV393213 HRR393212:HRR393213 IBN393212:IBN393213 ILJ393212:ILJ393213 IVF393212:IVF393213 JFB393212:JFB393213 JOX393212:JOX393213 JYT393212:JYT393213 KIP393212:KIP393213 KSL393212:KSL393213 LCH393212:LCH393213 LMD393212:LMD393213 LVZ393212:LVZ393213 MFV393212:MFV393213 MPR393212:MPR393213 MZN393212:MZN393213 NJJ393212:NJJ393213 NTF393212:NTF393213 ODB393212:ODB393213 OMX393212:OMX393213 OWT393212:OWT393213 PGP393212:PGP393213 PQL393212:PQL393213 QAH393212:QAH393213 QKD393212:QKD393213 QTZ393212:QTZ393213 RDV393212:RDV393213 RNR393212:RNR393213 RXN393212:RXN393213 SHJ393212:SHJ393213 SRF393212:SRF393213 TBB393212:TBB393213 TKX393212:TKX393213 TUT393212:TUT393213 UEP393212:UEP393213 UOL393212:UOL393213 UYH393212:UYH393213 VID393212:VID393213 VRZ393212:VRZ393213 WBV393212:WBV393213 WLR393212:WLR393213 WVN393212:WVN393213 F458748:F458749 JB458748:JB458749 SX458748:SX458749 ACT458748:ACT458749 AMP458748:AMP458749 AWL458748:AWL458749 BGH458748:BGH458749 BQD458748:BQD458749 BZZ458748:BZZ458749 CJV458748:CJV458749 CTR458748:CTR458749 DDN458748:DDN458749 DNJ458748:DNJ458749 DXF458748:DXF458749 EHB458748:EHB458749 EQX458748:EQX458749 FAT458748:FAT458749 FKP458748:FKP458749 FUL458748:FUL458749 GEH458748:GEH458749 GOD458748:GOD458749 GXZ458748:GXZ458749 HHV458748:HHV458749 HRR458748:HRR458749 IBN458748:IBN458749 ILJ458748:ILJ458749 IVF458748:IVF458749 JFB458748:JFB458749 JOX458748:JOX458749 JYT458748:JYT458749 KIP458748:KIP458749 KSL458748:KSL458749 LCH458748:LCH458749 LMD458748:LMD458749 LVZ458748:LVZ458749 MFV458748:MFV458749 MPR458748:MPR458749 MZN458748:MZN458749 NJJ458748:NJJ458749 NTF458748:NTF458749 ODB458748:ODB458749 OMX458748:OMX458749 OWT458748:OWT458749 PGP458748:PGP458749 PQL458748:PQL458749 QAH458748:QAH458749 QKD458748:QKD458749 QTZ458748:QTZ458749 RDV458748:RDV458749 RNR458748:RNR458749 RXN458748:RXN458749 SHJ458748:SHJ458749 SRF458748:SRF458749 TBB458748:TBB458749 TKX458748:TKX458749 TUT458748:TUT458749 UEP458748:UEP458749 UOL458748:UOL458749 UYH458748:UYH458749 VID458748:VID458749 VRZ458748:VRZ458749 WBV458748:WBV458749 WLR458748:WLR458749 WVN458748:WVN458749 F524284:F524285 JB524284:JB524285 SX524284:SX524285 ACT524284:ACT524285 AMP524284:AMP524285 AWL524284:AWL524285 BGH524284:BGH524285 BQD524284:BQD524285 BZZ524284:BZZ524285 CJV524284:CJV524285 CTR524284:CTR524285 DDN524284:DDN524285 DNJ524284:DNJ524285 DXF524284:DXF524285 EHB524284:EHB524285 EQX524284:EQX524285 FAT524284:FAT524285 FKP524284:FKP524285 FUL524284:FUL524285 GEH524284:GEH524285 GOD524284:GOD524285 GXZ524284:GXZ524285 HHV524284:HHV524285 HRR524284:HRR524285 IBN524284:IBN524285 ILJ524284:ILJ524285 IVF524284:IVF524285 JFB524284:JFB524285 JOX524284:JOX524285 JYT524284:JYT524285 KIP524284:KIP524285 KSL524284:KSL524285 LCH524284:LCH524285 LMD524284:LMD524285 LVZ524284:LVZ524285 MFV524284:MFV524285 MPR524284:MPR524285 MZN524284:MZN524285 NJJ524284:NJJ524285 NTF524284:NTF524285 ODB524284:ODB524285 OMX524284:OMX524285 OWT524284:OWT524285 PGP524284:PGP524285 PQL524284:PQL524285 QAH524284:QAH524285 QKD524284:QKD524285 QTZ524284:QTZ524285 RDV524284:RDV524285 RNR524284:RNR524285 RXN524284:RXN524285 SHJ524284:SHJ524285 SRF524284:SRF524285 TBB524284:TBB524285 TKX524284:TKX524285 TUT524284:TUT524285 UEP524284:UEP524285 UOL524284:UOL524285 UYH524284:UYH524285 VID524284:VID524285 VRZ524284:VRZ524285 WBV524284:WBV524285 WLR524284:WLR524285 WVN524284:WVN524285 F589820:F589821 JB589820:JB589821 SX589820:SX589821 ACT589820:ACT589821 AMP589820:AMP589821 AWL589820:AWL589821 BGH589820:BGH589821 BQD589820:BQD589821 BZZ589820:BZZ589821 CJV589820:CJV589821 CTR589820:CTR589821 DDN589820:DDN589821 DNJ589820:DNJ589821 DXF589820:DXF589821 EHB589820:EHB589821 EQX589820:EQX589821 FAT589820:FAT589821 FKP589820:FKP589821 FUL589820:FUL589821 GEH589820:GEH589821 GOD589820:GOD589821 GXZ589820:GXZ589821 HHV589820:HHV589821 HRR589820:HRR589821 IBN589820:IBN589821 ILJ589820:ILJ589821 IVF589820:IVF589821 JFB589820:JFB589821 JOX589820:JOX589821 JYT589820:JYT589821 KIP589820:KIP589821 KSL589820:KSL589821 LCH589820:LCH589821 LMD589820:LMD589821 LVZ589820:LVZ589821 MFV589820:MFV589821 MPR589820:MPR589821 MZN589820:MZN589821 NJJ589820:NJJ589821 NTF589820:NTF589821 ODB589820:ODB589821 OMX589820:OMX589821 OWT589820:OWT589821 PGP589820:PGP589821 PQL589820:PQL589821 QAH589820:QAH589821 QKD589820:QKD589821 QTZ589820:QTZ589821 RDV589820:RDV589821 RNR589820:RNR589821 RXN589820:RXN589821 SHJ589820:SHJ589821 SRF589820:SRF589821 TBB589820:TBB589821 TKX589820:TKX589821 TUT589820:TUT589821 UEP589820:UEP589821 UOL589820:UOL589821 UYH589820:UYH589821 VID589820:VID589821 VRZ589820:VRZ589821 WBV589820:WBV589821 WLR589820:WLR589821 WVN589820:WVN589821 F655356:F655357 JB655356:JB655357 SX655356:SX655357 ACT655356:ACT655357 AMP655356:AMP655357 AWL655356:AWL655357 BGH655356:BGH655357 BQD655356:BQD655357 BZZ655356:BZZ655357 CJV655356:CJV655357 CTR655356:CTR655357 DDN655356:DDN655357 DNJ655356:DNJ655357 DXF655356:DXF655357 EHB655356:EHB655357 EQX655356:EQX655357 FAT655356:FAT655357 FKP655356:FKP655357 FUL655356:FUL655357 GEH655356:GEH655357 GOD655356:GOD655357 GXZ655356:GXZ655357 HHV655356:HHV655357 HRR655356:HRR655357 IBN655356:IBN655357 ILJ655356:ILJ655357 IVF655356:IVF655357 JFB655356:JFB655357 JOX655356:JOX655357 JYT655356:JYT655357 KIP655356:KIP655357 KSL655356:KSL655357 LCH655356:LCH655357 LMD655356:LMD655357 LVZ655356:LVZ655357 MFV655356:MFV655357 MPR655356:MPR655357 MZN655356:MZN655357 NJJ655356:NJJ655357 NTF655356:NTF655357 ODB655356:ODB655357 OMX655356:OMX655357 OWT655356:OWT655357 PGP655356:PGP655357 PQL655356:PQL655357 QAH655356:QAH655357 QKD655356:QKD655357 QTZ655356:QTZ655357 RDV655356:RDV655357 RNR655356:RNR655357 RXN655356:RXN655357 SHJ655356:SHJ655357 SRF655356:SRF655357 TBB655356:TBB655357 TKX655356:TKX655357 TUT655356:TUT655357 UEP655356:UEP655357 UOL655356:UOL655357 UYH655356:UYH655357 VID655356:VID655357 VRZ655356:VRZ655357 WBV655356:WBV655357 WLR655356:WLR655357 WVN655356:WVN655357 F720892:F720893 JB720892:JB720893 SX720892:SX720893 ACT720892:ACT720893 AMP720892:AMP720893 AWL720892:AWL720893 BGH720892:BGH720893 BQD720892:BQD720893 BZZ720892:BZZ720893 CJV720892:CJV720893 CTR720892:CTR720893 DDN720892:DDN720893 DNJ720892:DNJ720893 DXF720892:DXF720893 EHB720892:EHB720893 EQX720892:EQX720893 FAT720892:FAT720893 FKP720892:FKP720893 FUL720892:FUL720893 GEH720892:GEH720893 GOD720892:GOD720893 GXZ720892:GXZ720893 HHV720892:HHV720893 HRR720892:HRR720893 IBN720892:IBN720893 ILJ720892:ILJ720893 IVF720892:IVF720893 JFB720892:JFB720893 JOX720892:JOX720893 JYT720892:JYT720893 KIP720892:KIP720893 KSL720892:KSL720893 LCH720892:LCH720893 LMD720892:LMD720893 LVZ720892:LVZ720893 MFV720892:MFV720893 MPR720892:MPR720893 MZN720892:MZN720893 NJJ720892:NJJ720893 NTF720892:NTF720893 ODB720892:ODB720893 OMX720892:OMX720893 OWT720892:OWT720893 PGP720892:PGP720893 PQL720892:PQL720893 QAH720892:QAH720893 QKD720892:QKD720893 QTZ720892:QTZ720893 RDV720892:RDV720893 RNR720892:RNR720893 RXN720892:RXN720893 SHJ720892:SHJ720893 SRF720892:SRF720893 TBB720892:TBB720893 TKX720892:TKX720893 TUT720892:TUT720893 UEP720892:UEP720893 UOL720892:UOL720893 UYH720892:UYH720893 VID720892:VID720893 VRZ720892:VRZ720893 WBV720892:WBV720893 WLR720892:WLR720893 WVN720892:WVN720893 F786428:F786429 JB786428:JB786429 SX786428:SX786429 ACT786428:ACT786429 AMP786428:AMP786429 AWL786428:AWL786429 BGH786428:BGH786429 BQD786428:BQD786429 BZZ786428:BZZ786429 CJV786428:CJV786429 CTR786428:CTR786429 DDN786428:DDN786429 DNJ786428:DNJ786429 DXF786428:DXF786429 EHB786428:EHB786429 EQX786428:EQX786429 FAT786428:FAT786429 FKP786428:FKP786429 FUL786428:FUL786429 GEH786428:GEH786429 GOD786428:GOD786429 GXZ786428:GXZ786429 HHV786428:HHV786429 HRR786428:HRR786429 IBN786428:IBN786429 ILJ786428:ILJ786429 IVF786428:IVF786429 JFB786428:JFB786429 JOX786428:JOX786429 JYT786428:JYT786429 KIP786428:KIP786429 KSL786428:KSL786429 LCH786428:LCH786429 LMD786428:LMD786429 LVZ786428:LVZ786429 MFV786428:MFV786429 MPR786428:MPR786429 MZN786428:MZN786429 NJJ786428:NJJ786429 NTF786428:NTF786429 ODB786428:ODB786429 OMX786428:OMX786429 OWT786428:OWT786429 PGP786428:PGP786429 PQL786428:PQL786429 QAH786428:QAH786429 QKD786428:QKD786429 QTZ786428:QTZ786429 RDV786428:RDV786429 RNR786428:RNR786429 RXN786428:RXN786429 SHJ786428:SHJ786429 SRF786428:SRF786429 TBB786428:TBB786429 TKX786428:TKX786429 TUT786428:TUT786429 UEP786428:UEP786429 UOL786428:UOL786429 UYH786428:UYH786429 VID786428:VID786429 VRZ786428:VRZ786429 WBV786428:WBV786429 WLR786428:WLR786429 WVN786428:WVN786429 F851964:F851965 JB851964:JB851965 SX851964:SX851965 ACT851964:ACT851965 AMP851964:AMP851965 AWL851964:AWL851965 BGH851964:BGH851965 BQD851964:BQD851965 BZZ851964:BZZ851965 CJV851964:CJV851965 CTR851964:CTR851965 DDN851964:DDN851965 DNJ851964:DNJ851965 DXF851964:DXF851965 EHB851964:EHB851965 EQX851964:EQX851965 FAT851964:FAT851965 FKP851964:FKP851965 FUL851964:FUL851965 GEH851964:GEH851965 GOD851964:GOD851965 GXZ851964:GXZ851965 HHV851964:HHV851965 HRR851964:HRR851965 IBN851964:IBN851965 ILJ851964:ILJ851965 IVF851964:IVF851965 JFB851964:JFB851965 JOX851964:JOX851965 JYT851964:JYT851965 KIP851964:KIP851965 KSL851964:KSL851965 LCH851964:LCH851965 LMD851964:LMD851965 LVZ851964:LVZ851965 MFV851964:MFV851965 MPR851964:MPR851965 MZN851964:MZN851965 NJJ851964:NJJ851965 NTF851964:NTF851965 ODB851964:ODB851965 OMX851964:OMX851965 OWT851964:OWT851965 PGP851964:PGP851965 PQL851964:PQL851965 QAH851964:QAH851965 QKD851964:QKD851965 QTZ851964:QTZ851965 RDV851964:RDV851965 RNR851964:RNR851965 RXN851964:RXN851965 SHJ851964:SHJ851965 SRF851964:SRF851965 TBB851964:TBB851965 TKX851964:TKX851965 TUT851964:TUT851965 UEP851964:UEP851965 UOL851964:UOL851965 UYH851964:UYH851965 VID851964:VID851965 VRZ851964:VRZ851965 WBV851964:WBV851965 WLR851964:WLR851965 WVN851964:WVN851965 F917500:F917501 JB917500:JB917501 SX917500:SX917501 ACT917500:ACT917501 AMP917500:AMP917501 AWL917500:AWL917501 BGH917500:BGH917501 BQD917500:BQD917501 BZZ917500:BZZ917501 CJV917500:CJV917501 CTR917500:CTR917501 DDN917500:DDN917501 DNJ917500:DNJ917501 DXF917500:DXF917501 EHB917500:EHB917501 EQX917500:EQX917501 FAT917500:FAT917501 FKP917500:FKP917501 FUL917500:FUL917501 GEH917500:GEH917501 GOD917500:GOD917501 GXZ917500:GXZ917501 HHV917500:HHV917501 HRR917500:HRR917501 IBN917500:IBN917501 ILJ917500:ILJ917501 IVF917500:IVF917501 JFB917500:JFB917501 JOX917500:JOX917501 JYT917500:JYT917501 KIP917500:KIP917501 KSL917500:KSL917501 LCH917500:LCH917501 LMD917500:LMD917501 LVZ917500:LVZ917501 MFV917500:MFV917501 MPR917500:MPR917501 MZN917500:MZN917501 NJJ917500:NJJ917501 NTF917500:NTF917501 ODB917500:ODB917501 OMX917500:OMX917501 OWT917500:OWT917501 PGP917500:PGP917501 PQL917500:PQL917501 QAH917500:QAH917501 QKD917500:QKD917501 QTZ917500:QTZ917501 RDV917500:RDV917501 RNR917500:RNR917501 RXN917500:RXN917501 SHJ917500:SHJ917501 SRF917500:SRF917501 TBB917500:TBB917501 TKX917500:TKX917501 TUT917500:TUT917501 UEP917500:UEP917501 UOL917500:UOL917501 UYH917500:UYH917501 VID917500:VID917501 VRZ917500:VRZ917501 WBV917500:WBV917501 WLR917500:WLR917501 WVN917500:WVN917501 F983036:F983037 JB983036:JB983037 SX983036:SX983037 ACT983036:ACT983037 AMP983036:AMP983037 AWL983036:AWL983037 BGH983036:BGH983037 BQD983036:BQD983037 BZZ983036:BZZ983037 CJV983036:CJV983037 CTR983036:CTR983037 DDN983036:DDN983037 DNJ983036:DNJ983037 DXF983036:DXF983037 EHB983036:EHB983037 EQX983036:EQX983037 FAT983036:FAT983037 FKP983036:FKP983037 FUL983036:FUL983037 GEH983036:GEH983037 GOD983036:GOD983037 GXZ983036:GXZ983037 HHV983036:HHV983037 HRR983036:HRR983037 IBN983036:IBN983037 ILJ983036:ILJ983037 IVF983036:IVF983037 JFB983036:JFB983037 JOX983036:JOX983037 JYT983036:JYT983037 KIP983036:KIP983037 KSL983036:KSL983037 LCH983036:LCH983037 LMD983036:LMD983037 LVZ983036:LVZ983037 MFV983036:MFV983037 MPR983036:MPR983037 MZN983036:MZN983037 NJJ983036:NJJ983037 NTF983036:NTF983037 ODB983036:ODB983037 OMX983036:OMX983037 OWT983036:OWT983037 PGP983036:PGP983037 PQL983036:PQL983037 QAH983036:QAH983037 QKD983036:QKD983037 QTZ983036:QTZ983037 RDV983036:RDV983037 RNR983036:RNR983037 RXN983036:RXN983037 SHJ983036:SHJ983037 SRF983036:SRF983037 TBB983036:TBB983037 TKX983036:TKX983037 TUT983036:TUT983037 UEP983036:UEP983037 UOL983036:UOL983037 UYH983036:UYH983037 VID983036:VID983037 VRZ983036:VRZ983037 WBV983036:WBV983037 WLR983036:WLR983037 WVN983036:WVN983037 J65532:J65533 JF65532:JF65533 TB65532:TB65533 ACX65532:ACX65533 AMT65532:AMT65533 AWP65532:AWP65533 BGL65532:BGL65533 BQH65532:BQH65533 CAD65532:CAD65533 CJZ65532:CJZ65533 CTV65532:CTV65533 DDR65532:DDR65533 DNN65532:DNN65533 DXJ65532:DXJ65533 EHF65532:EHF65533 ERB65532:ERB65533 FAX65532:FAX65533 FKT65532:FKT65533 FUP65532:FUP65533 GEL65532:GEL65533 GOH65532:GOH65533 GYD65532:GYD65533 HHZ65532:HHZ65533 HRV65532:HRV65533 IBR65532:IBR65533 ILN65532:ILN65533 IVJ65532:IVJ65533 JFF65532:JFF65533 JPB65532:JPB65533 JYX65532:JYX65533 KIT65532:KIT65533 KSP65532:KSP65533 LCL65532:LCL65533 LMH65532:LMH65533 LWD65532:LWD65533 MFZ65532:MFZ65533 MPV65532:MPV65533 MZR65532:MZR65533 NJN65532:NJN65533 NTJ65532:NTJ65533 ODF65532:ODF65533 ONB65532:ONB65533 OWX65532:OWX65533 PGT65532:PGT65533 PQP65532:PQP65533 QAL65532:QAL65533 QKH65532:QKH65533 QUD65532:QUD65533 RDZ65532:RDZ65533 RNV65532:RNV65533 RXR65532:RXR65533 SHN65532:SHN65533 SRJ65532:SRJ65533 TBF65532:TBF65533 TLB65532:TLB65533 TUX65532:TUX65533 UET65532:UET65533 UOP65532:UOP65533 UYL65532:UYL65533 VIH65532:VIH65533 VSD65532:VSD65533 WBZ65532:WBZ65533 WLV65532:WLV65533 WVR65532:WVR65533 J131068:J131069 JF131068:JF131069 TB131068:TB131069 ACX131068:ACX131069 AMT131068:AMT131069 AWP131068:AWP131069 BGL131068:BGL131069 BQH131068:BQH131069 CAD131068:CAD131069 CJZ131068:CJZ131069 CTV131068:CTV131069 DDR131068:DDR131069 DNN131068:DNN131069 DXJ131068:DXJ131069 EHF131068:EHF131069 ERB131068:ERB131069 FAX131068:FAX131069 FKT131068:FKT131069 FUP131068:FUP131069 GEL131068:GEL131069 GOH131068:GOH131069 GYD131068:GYD131069 HHZ131068:HHZ131069 HRV131068:HRV131069 IBR131068:IBR131069 ILN131068:ILN131069 IVJ131068:IVJ131069 JFF131068:JFF131069 JPB131068:JPB131069 JYX131068:JYX131069 KIT131068:KIT131069 KSP131068:KSP131069 LCL131068:LCL131069 LMH131068:LMH131069 LWD131068:LWD131069 MFZ131068:MFZ131069 MPV131068:MPV131069 MZR131068:MZR131069 NJN131068:NJN131069 NTJ131068:NTJ131069 ODF131068:ODF131069 ONB131068:ONB131069 OWX131068:OWX131069 PGT131068:PGT131069 PQP131068:PQP131069 QAL131068:QAL131069 QKH131068:QKH131069 QUD131068:QUD131069 RDZ131068:RDZ131069 RNV131068:RNV131069 RXR131068:RXR131069 SHN131068:SHN131069 SRJ131068:SRJ131069 TBF131068:TBF131069 TLB131068:TLB131069 TUX131068:TUX131069 UET131068:UET131069 UOP131068:UOP131069 UYL131068:UYL131069 VIH131068:VIH131069 VSD131068:VSD131069 WBZ131068:WBZ131069 WLV131068:WLV131069 WVR131068:WVR131069 J196604:J196605 JF196604:JF196605 TB196604:TB196605 ACX196604:ACX196605 AMT196604:AMT196605 AWP196604:AWP196605 BGL196604:BGL196605 BQH196604:BQH196605 CAD196604:CAD196605 CJZ196604:CJZ196605 CTV196604:CTV196605 DDR196604:DDR196605 DNN196604:DNN196605 DXJ196604:DXJ196605 EHF196604:EHF196605 ERB196604:ERB196605 FAX196604:FAX196605 FKT196604:FKT196605 FUP196604:FUP196605 GEL196604:GEL196605 GOH196604:GOH196605 GYD196604:GYD196605 HHZ196604:HHZ196605 HRV196604:HRV196605 IBR196604:IBR196605 ILN196604:ILN196605 IVJ196604:IVJ196605 JFF196604:JFF196605 JPB196604:JPB196605 JYX196604:JYX196605 KIT196604:KIT196605 KSP196604:KSP196605 LCL196604:LCL196605 LMH196604:LMH196605 LWD196604:LWD196605 MFZ196604:MFZ196605 MPV196604:MPV196605 MZR196604:MZR196605 NJN196604:NJN196605 NTJ196604:NTJ196605 ODF196604:ODF196605 ONB196604:ONB196605 OWX196604:OWX196605 PGT196604:PGT196605 PQP196604:PQP196605 QAL196604:QAL196605 QKH196604:QKH196605 QUD196604:QUD196605 RDZ196604:RDZ196605 RNV196604:RNV196605 RXR196604:RXR196605 SHN196604:SHN196605 SRJ196604:SRJ196605 TBF196604:TBF196605 TLB196604:TLB196605 TUX196604:TUX196605 UET196604:UET196605 UOP196604:UOP196605 UYL196604:UYL196605 VIH196604:VIH196605 VSD196604:VSD196605 WBZ196604:WBZ196605 WLV196604:WLV196605 WVR196604:WVR196605 J262140:J262141 JF262140:JF262141 TB262140:TB262141 ACX262140:ACX262141 AMT262140:AMT262141 AWP262140:AWP262141 BGL262140:BGL262141 BQH262140:BQH262141 CAD262140:CAD262141 CJZ262140:CJZ262141 CTV262140:CTV262141 DDR262140:DDR262141 DNN262140:DNN262141 DXJ262140:DXJ262141 EHF262140:EHF262141 ERB262140:ERB262141 FAX262140:FAX262141 FKT262140:FKT262141 FUP262140:FUP262141 GEL262140:GEL262141 GOH262140:GOH262141 GYD262140:GYD262141 HHZ262140:HHZ262141 HRV262140:HRV262141 IBR262140:IBR262141 ILN262140:ILN262141 IVJ262140:IVJ262141 JFF262140:JFF262141 JPB262140:JPB262141 JYX262140:JYX262141 KIT262140:KIT262141 KSP262140:KSP262141 LCL262140:LCL262141 LMH262140:LMH262141 LWD262140:LWD262141 MFZ262140:MFZ262141 MPV262140:MPV262141 MZR262140:MZR262141 NJN262140:NJN262141 NTJ262140:NTJ262141 ODF262140:ODF262141 ONB262140:ONB262141 OWX262140:OWX262141 PGT262140:PGT262141 PQP262140:PQP262141 QAL262140:QAL262141 QKH262140:QKH262141 QUD262140:QUD262141 RDZ262140:RDZ262141 RNV262140:RNV262141 RXR262140:RXR262141 SHN262140:SHN262141 SRJ262140:SRJ262141 TBF262140:TBF262141 TLB262140:TLB262141 TUX262140:TUX262141 UET262140:UET262141 UOP262140:UOP262141 UYL262140:UYL262141 VIH262140:VIH262141 VSD262140:VSD262141 WBZ262140:WBZ262141 WLV262140:WLV262141 WVR262140:WVR262141 J327676:J327677 JF327676:JF327677 TB327676:TB327677 ACX327676:ACX327677 AMT327676:AMT327677 AWP327676:AWP327677 BGL327676:BGL327677 BQH327676:BQH327677 CAD327676:CAD327677 CJZ327676:CJZ327677 CTV327676:CTV327677 DDR327676:DDR327677 DNN327676:DNN327677 DXJ327676:DXJ327677 EHF327676:EHF327677 ERB327676:ERB327677 FAX327676:FAX327677 FKT327676:FKT327677 FUP327676:FUP327677 GEL327676:GEL327677 GOH327676:GOH327677 GYD327676:GYD327677 HHZ327676:HHZ327677 HRV327676:HRV327677 IBR327676:IBR327677 ILN327676:ILN327677 IVJ327676:IVJ327677 JFF327676:JFF327677 JPB327676:JPB327677 JYX327676:JYX327677 KIT327676:KIT327677 KSP327676:KSP327677 LCL327676:LCL327677 LMH327676:LMH327677 LWD327676:LWD327677 MFZ327676:MFZ327677 MPV327676:MPV327677 MZR327676:MZR327677 NJN327676:NJN327677 NTJ327676:NTJ327677 ODF327676:ODF327677 ONB327676:ONB327677 OWX327676:OWX327677 PGT327676:PGT327677 PQP327676:PQP327677 QAL327676:QAL327677 QKH327676:QKH327677 QUD327676:QUD327677 RDZ327676:RDZ327677 RNV327676:RNV327677 RXR327676:RXR327677 SHN327676:SHN327677 SRJ327676:SRJ327677 TBF327676:TBF327677 TLB327676:TLB327677 TUX327676:TUX327677 UET327676:UET327677 UOP327676:UOP327677 UYL327676:UYL327677 VIH327676:VIH327677 VSD327676:VSD327677 WBZ327676:WBZ327677 WLV327676:WLV327677 WVR327676:WVR327677 J393212:J393213 JF393212:JF393213 TB393212:TB393213 ACX393212:ACX393213 AMT393212:AMT393213 AWP393212:AWP393213 BGL393212:BGL393213 BQH393212:BQH393213 CAD393212:CAD393213 CJZ393212:CJZ393213 CTV393212:CTV393213 DDR393212:DDR393213 DNN393212:DNN393213 DXJ393212:DXJ393213 EHF393212:EHF393213 ERB393212:ERB393213 FAX393212:FAX393213 FKT393212:FKT393213 FUP393212:FUP393213 GEL393212:GEL393213 GOH393212:GOH393213 GYD393212:GYD393213 HHZ393212:HHZ393213 HRV393212:HRV393213 IBR393212:IBR393213 ILN393212:ILN393213 IVJ393212:IVJ393213 JFF393212:JFF393213 JPB393212:JPB393213 JYX393212:JYX393213 KIT393212:KIT393213 KSP393212:KSP393213 LCL393212:LCL393213 LMH393212:LMH393213 LWD393212:LWD393213 MFZ393212:MFZ393213 MPV393212:MPV393213 MZR393212:MZR393213 NJN393212:NJN393213 NTJ393212:NTJ393213 ODF393212:ODF393213 ONB393212:ONB393213 OWX393212:OWX393213 PGT393212:PGT393213 PQP393212:PQP393213 QAL393212:QAL393213 QKH393212:QKH393213 QUD393212:QUD393213 RDZ393212:RDZ393213 RNV393212:RNV393213 RXR393212:RXR393213 SHN393212:SHN393213 SRJ393212:SRJ393213 TBF393212:TBF393213 TLB393212:TLB393213 TUX393212:TUX393213 UET393212:UET393213 UOP393212:UOP393213 UYL393212:UYL393213 VIH393212:VIH393213 VSD393212:VSD393213 WBZ393212:WBZ393213 WLV393212:WLV393213 WVR393212:WVR393213 J458748:J458749 JF458748:JF458749 TB458748:TB458749 ACX458748:ACX458749 AMT458748:AMT458749 AWP458748:AWP458749 BGL458748:BGL458749 BQH458748:BQH458749 CAD458748:CAD458749 CJZ458748:CJZ458749 CTV458748:CTV458749 DDR458748:DDR458749 DNN458748:DNN458749 DXJ458748:DXJ458749 EHF458748:EHF458749 ERB458748:ERB458749 FAX458748:FAX458749 FKT458748:FKT458749 FUP458748:FUP458749 GEL458748:GEL458749 GOH458748:GOH458749 GYD458748:GYD458749 HHZ458748:HHZ458749 HRV458748:HRV458749 IBR458748:IBR458749 ILN458748:ILN458749 IVJ458748:IVJ458749 JFF458748:JFF458749 JPB458748:JPB458749 JYX458748:JYX458749 KIT458748:KIT458749 KSP458748:KSP458749 LCL458748:LCL458749 LMH458748:LMH458749 LWD458748:LWD458749 MFZ458748:MFZ458749 MPV458748:MPV458749 MZR458748:MZR458749 NJN458748:NJN458749 NTJ458748:NTJ458749 ODF458748:ODF458749 ONB458748:ONB458749 OWX458748:OWX458749 PGT458748:PGT458749 PQP458748:PQP458749 QAL458748:QAL458749 QKH458748:QKH458749 QUD458748:QUD458749 RDZ458748:RDZ458749 RNV458748:RNV458749 RXR458748:RXR458749 SHN458748:SHN458749 SRJ458748:SRJ458749 TBF458748:TBF458749 TLB458748:TLB458749 TUX458748:TUX458749 UET458748:UET458749 UOP458748:UOP458749 UYL458748:UYL458749 VIH458748:VIH458749 VSD458748:VSD458749 WBZ458748:WBZ458749 WLV458748:WLV458749 WVR458748:WVR458749 J524284:J524285 JF524284:JF524285 TB524284:TB524285 ACX524284:ACX524285 AMT524284:AMT524285 AWP524284:AWP524285 BGL524284:BGL524285 BQH524284:BQH524285 CAD524284:CAD524285 CJZ524284:CJZ524285 CTV524284:CTV524285 DDR524284:DDR524285 DNN524284:DNN524285 DXJ524284:DXJ524285 EHF524284:EHF524285 ERB524284:ERB524285 FAX524284:FAX524285 FKT524284:FKT524285 FUP524284:FUP524285 GEL524284:GEL524285 GOH524284:GOH524285 GYD524284:GYD524285 HHZ524284:HHZ524285 HRV524284:HRV524285 IBR524284:IBR524285 ILN524284:ILN524285 IVJ524284:IVJ524285 JFF524284:JFF524285 JPB524284:JPB524285 JYX524284:JYX524285 KIT524284:KIT524285 KSP524284:KSP524285 LCL524284:LCL524285 LMH524284:LMH524285 LWD524284:LWD524285 MFZ524284:MFZ524285 MPV524284:MPV524285 MZR524284:MZR524285 NJN524284:NJN524285 NTJ524284:NTJ524285 ODF524284:ODF524285 ONB524284:ONB524285 OWX524284:OWX524285 PGT524284:PGT524285 PQP524284:PQP524285 QAL524284:QAL524285 QKH524284:QKH524285 QUD524284:QUD524285 RDZ524284:RDZ524285 RNV524284:RNV524285 RXR524284:RXR524285 SHN524284:SHN524285 SRJ524284:SRJ524285 TBF524284:TBF524285 TLB524284:TLB524285 TUX524284:TUX524285 UET524284:UET524285 UOP524284:UOP524285 UYL524284:UYL524285 VIH524284:VIH524285 VSD524284:VSD524285 WBZ524284:WBZ524285 WLV524284:WLV524285 WVR524284:WVR524285 J589820:J589821 JF589820:JF589821 TB589820:TB589821 ACX589820:ACX589821 AMT589820:AMT589821 AWP589820:AWP589821 BGL589820:BGL589821 BQH589820:BQH589821 CAD589820:CAD589821 CJZ589820:CJZ589821 CTV589820:CTV589821 DDR589820:DDR589821 DNN589820:DNN589821 DXJ589820:DXJ589821 EHF589820:EHF589821 ERB589820:ERB589821 FAX589820:FAX589821 FKT589820:FKT589821 FUP589820:FUP589821 GEL589820:GEL589821 GOH589820:GOH589821 GYD589820:GYD589821 HHZ589820:HHZ589821 HRV589820:HRV589821 IBR589820:IBR589821 ILN589820:ILN589821 IVJ589820:IVJ589821 JFF589820:JFF589821 JPB589820:JPB589821 JYX589820:JYX589821 KIT589820:KIT589821 KSP589820:KSP589821 LCL589820:LCL589821 LMH589820:LMH589821 LWD589820:LWD589821 MFZ589820:MFZ589821 MPV589820:MPV589821 MZR589820:MZR589821 NJN589820:NJN589821 NTJ589820:NTJ589821 ODF589820:ODF589821 ONB589820:ONB589821 OWX589820:OWX589821 PGT589820:PGT589821 PQP589820:PQP589821 QAL589820:QAL589821 QKH589820:QKH589821 QUD589820:QUD589821 RDZ589820:RDZ589821 RNV589820:RNV589821 RXR589820:RXR589821 SHN589820:SHN589821 SRJ589820:SRJ589821 TBF589820:TBF589821 TLB589820:TLB589821 TUX589820:TUX589821 UET589820:UET589821 UOP589820:UOP589821 UYL589820:UYL589821 VIH589820:VIH589821 VSD589820:VSD589821 WBZ589820:WBZ589821 WLV589820:WLV589821 WVR589820:WVR589821 J655356:J655357 JF655356:JF655357 TB655356:TB655357 ACX655356:ACX655357 AMT655356:AMT655357 AWP655356:AWP655357 BGL655356:BGL655357 BQH655356:BQH655357 CAD655356:CAD655357 CJZ655356:CJZ655357 CTV655356:CTV655357 DDR655356:DDR655357 DNN655356:DNN655357 DXJ655356:DXJ655357 EHF655356:EHF655357 ERB655356:ERB655357 FAX655356:FAX655357 FKT655356:FKT655357 FUP655356:FUP655357 GEL655356:GEL655357 GOH655356:GOH655357 GYD655356:GYD655357 HHZ655356:HHZ655357 HRV655356:HRV655357 IBR655356:IBR655357 ILN655356:ILN655357 IVJ655356:IVJ655357 JFF655356:JFF655357 JPB655356:JPB655357 JYX655356:JYX655357 KIT655356:KIT655357 KSP655356:KSP655357 LCL655356:LCL655357 LMH655356:LMH655357 LWD655356:LWD655357 MFZ655356:MFZ655357 MPV655356:MPV655357 MZR655356:MZR655357 NJN655356:NJN655357 NTJ655356:NTJ655357 ODF655356:ODF655357 ONB655356:ONB655357 OWX655356:OWX655357 PGT655356:PGT655357 PQP655356:PQP655357 QAL655356:QAL655357 QKH655356:QKH655357 QUD655356:QUD655357 RDZ655356:RDZ655357 RNV655356:RNV655357 RXR655356:RXR655357 SHN655356:SHN655357 SRJ655356:SRJ655357 TBF655356:TBF655357 TLB655356:TLB655357 TUX655356:TUX655357 UET655356:UET655357 UOP655356:UOP655357 UYL655356:UYL655357 VIH655356:VIH655357 VSD655356:VSD655357 WBZ655356:WBZ655357 WLV655356:WLV655357 WVR655356:WVR655357 J720892:J720893 JF720892:JF720893 TB720892:TB720893 ACX720892:ACX720893 AMT720892:AMT720893 AWP720892:AWP720893 BGL720892:BGL720893 BQH720892:BQH720893 CAD720892:CAD720893 CJZ720892:CJZ720893 CTV720892:CTV720893 DDR720892:DDR720893 DNN720892:DNN720893 DXJ720892:DXJ720893 EHF720892:EHF720893 ERB720892:ERB720893 FAX720892:FAX720893 FKT720892:FKT720893 FUP720892:FUP720893 GEL720892:GEL720893 GOH720892:GOH720893 GYD720892:GYD720893 HHZ720892:HHZ720893 HRV720892:HRV720893 IBR720892:IBR720893 ILN720892:ILN720893 IVJ720892:IVJ720893 JFF720892:JFF720893 JPB720892:JPB720893 JYX720892:JYX720893 KIT720892:KIT720893 KSP720892:KSP720893 LCL720892:LCL720893 LMH720892:LMH720893 LWD720892:LWD720893 MFZ720892:MFZ720893 MPV720892:MPV720893 MZR720892:MZR720893 NJN720892:NJN720893 NTJ720892:NTJ720893 ODF720892:ODF720893 ONB720892:ONB720893 OWX720892:OWX720893 PGT720892:PGT720893 PQP720892:PQP720893 QAL720892:QAL720893 QKH720892:QKH720893 QUD720892:QUD720893 RDZ720892:RDZ720893 RNV720892:RNV720893 RXR720892:RXR720893 SHN720892:SHN720893 SRJ720892:SRJ720893 TBF720892:TBF720893 TLB720892:TLB720893 TUX720892:TUX720893 UET720892:UET720893 UOP720892:UOP720893 UYL720892:UYL720893 VIH720892:VIH720893 VSD720892:VSD720893 WBZ720892:WBZ720893 WLV720892:WLV720893 WVR720892:WVR720893 J786428:J786429 JF786428:JF786429 TB786428:TB786429 ACX786428:ACX786429 AMT786428:AMT786429 AWP786428:AWP786429 BGL786428:BGL786429 BQH786428:BQH786429 CAD786428:CAD786429 CJZ786428:CJZ786429 CTV786428:CTV786429 DDR786428:DDR786429 DNN786428:DNN786429 DXJ786428:DXJ786429 EHF786428:EHF786429 ERB786428:ERB786429 FAX786428:FAX786429 FKT786428:FKT786429 FUP786428:FUP786429 GEL786428:GEL786429 GOH786428:GOH786429 GYD786428:GYD786429 HHZ786428:HHZ786429 HRV786428:HRV786429 IBR786428:IBR786429 ILN786428:ILN786429 IVJ786428:IVJ786429 JFF786428:JFF786429 JPB786428:JPB786429 JYX786428:JYX786429 KIT786428:KIT786429 KSP786428:KSP786429 LCL786428:LCL786429 LMH786428:LMH786429 LWD786428:LWD786429 MFZ786428:MFZ786429 MPV786428:MPV786429 MZR786428:MZR786429 NJN786428:NJN786429 NTJ786428:NTJ786429 ODF786428:ODF786429 ONB786428:ONB786429 OWX786428:OWX786429 PGT786428:PGT786429 PQP786428:PQP786429 QAL786428:QAL786429 QKH786428:QKH786429 QUD786428:QUD786429 RDZ786428:RDZ786429 RNV786428:RNV786429 RXR786428:RXR786429 SHN786428:SHN786429 SRJ786428:SRJ786429 TBF786428:TBF786429 TLB786428:TLB786429 TUX786428:TUX786429 UET786428:UET786429 UOP786428:UOP786429 UYL786428:UYL786429 VIH786428:VIH786429 VSD786428:VSD786429 WBZ786428:WBZ786429 WLV786428:WLV786429 WVR786428:WVR786429 J851964:J851965 JF851964:JF851965 TB851964:TB851965 ACX851964:ACX851965 AMT851964:AMT851965 AWP851964:AWP851965 BGL851964:BGL851965 BQH851964:BQH851965 CAD851964:CAD851965 CJZ851964:CJZ851965 CTV851964:CTV851965 DDR851964:DDR851965 DNN851964:DNN851965 DXJ851964:DXJ851965 EHF851964:EHF851965 ERB851964:ERB851965 FAX851964:FAX851965 FKT851964:FKT851965 FUP851964:FUP851965 GEL851964:GEL851965 GOH851964:GOH851965 GYD851964:GYD851965 HHZ851964:HHZ851965 HRV851964:HRV851965 IBR851964:IBR851965 ILN851964:ILN851965 IVJ851964:IVJ851965 JFF851964:JFF851965 JPB851964:JPB851965 JYX851964:JYX851965 KIT851964:KIT851965 KSP851964:KSP851965 LCL851964:LCL851965 LMH851964:LMH851965 LWD851964:LWD851965 MFZ851964:MFZ851965 MPV851964:MPV851965 MZR851964:MZR851965 NJN851964:NJN851965 NTJ851964:NTJ851965 ODF851964:ODF851965 ONB851964:ONB851965 OWX851964:OWX851965 PGT851964:PGT851965 PQP851964:PQP851965 QAL851964:QAL851965 QKH851964:QKH851965 QUD851964:QUD851965 RDZ851964:RDZ851965 RNV851964:RNV851965 RXR851964:RXR851965 SHN851964:SHN851965 SRJ851964:SRJ851965 TBF851964:TBF851965 TLB851964:TLB851965 TUX851964:TUX851965 UET851964:UET851965 UOP851964:UOP851965 UYL851964:UYL851965 VIH851964:VIH851965 VSD851964:VSD851965 WBZ851964:WBZ851965 WLV851964:WLV851965 WVR851964:WVR851965 J917500:J917501 JF917500:JF917501 TB917500:TB917501 ACX917500:ACX917501 AMT917500:AMT917501 AWP917500:AWP917501 BGL917500:BGL917501 BQH917500:BQH917501 CAD917500:CAD917501 CJZ917500:CJZ917501 CTV917500:CTV917501 DDR917500:DDR917501 DNN917500:DNN917501 DXJ917500:DXJ917501 EHF917500:EHF917501 ERB917500:ERB917501 FAX917500:FAX917501 FKT917500:FKT917501 FUP917500:FUP917501 GEL917500:GEL917501 GOH917500:GOH917501 GYD917500:GYD917501 HHZ917500:HHZ917501 HRV917500:HRV917501 IBR917500:IBR917501 ILN917500:ILN917501 IVJ917500:IVJ917501 JFF917500:JFF917501 JPB917500:JPB917501 JYX917500:JYX917501 KIT917500:KIT917501 KSP917500:KSP917501 LCL917500:LCL917501 LMH917500:LMH917501 LWD917500:LWD917501 MFZ917500:MFZ917501 MPV917500:MPV917501 MZR917500:MZR917501 NJN917500:NJN917501 NTJ917500:NTJ917501 ODF917500:ODF917501 ONB917500:ONB917501 OWX917500:OWX917501 PGT917500:PGT917501 PQP917500:PQP917501 QAL917500:QAL917501 QKH917500:QKH917501 QUD917500:QUD917501 RDZ917500:RDZ917501 RNV917500:RNV917501 RXR917500:RXR917501 SHN917500:SHN917501 SRJ917500:SRJ917501 TBF917500:TBF917501 TLB917500:TLB917501 TUX917500:TUX917501 UET917500:UET917501 UOP917500:UOP917501 UYL917500:UYL917501 VIH917500:VIH917501 VSD917500:VSD917501 WBZ917500:WBZ917501 WLV917500:WLV917501 WVR917500:WVR917501 J983036:J983037 JF983036:JF983037 TB983036:TB983037 ACX983036:ACX983037 AMT983036:AMT983037 AWP983036:AWP983037 BGL983036:BGL983037 BQH983036:BQH983037 CAD983036:CAD983037 CJZ983036:CJZ983037 CTV983036:CTV983037 DDR983036:DDR983037 DNN983036:DNN983037 DXJ983036:DXJ983037 EHF983036:EHF983037 ERB983036:ERB983037 FAX983036:FAX983037 FKT983036:FKT983037 FUP983036:FUP983037 GEL983036:GEL983037 GOH983036:GOH983037 GYD983036:GYD983037 HHZ983036:HHZ983037 HRV983036:HRV983037 IBR983036:IBR983037 ILN983036:ILN983037 IVJ983036:IVJ983037 JFF983036:JFF983037 JPB983036:JPB983037 JYX983036:JYX983037 KIT983036:KIT983037 KSP983036:KSP983037 LCL983036:LCL983037 LMH983036:LMH983037 LWD983036:LWD983037 MFZ983036:MFZ983037 MPV983036:MPV983037 MZR983036:MZR983037 NJN983036:NJN983037 NTJ983036:NTJ983037 ODF983036:ODF983037 ONB983036:ONB983037 OWX983036:OWX983037 PGT983036:PGT983037 PQP983036:PQP983037 QAL983036:QAL983037 QKH983036:QKH983037 QUD983036:QUD983037 RDZ983036:RDZ983037 RNV983036:RNV983037 RXR983036:RXR983037 SHN983036:SHN983037 SRJ983036:SRJ983037 TBF983036:TBF983037 TLB983036:TLB983037 TUX983036:TUX983037 UET983036:UET983037 UOP983036:UOP983037 UYL983036:UYL983037 VIH983036:VIH983037 VSD983036:VSD983037 WBZ983036:WBZ983037 WLV983036:WLV983037 WVR983036:WVR983037 J65535:J65536 JF65535:JF65536 TB65535:TB65536 ACX65535:ACX65536 AMT65535:AMT65536 AWP65535:AWP65536 BGL65535:BGL65536 BQH65535:BQH65536 CAD65535:CAD65536 CJZ65535:CJZ65536 CTV65535:CTV65536 DDR65535:DDR65536 DNN65535:DNN65536 DXJ65535:DXJ65536 EHF65535:EHF65536 ERB65535:ERB65536 FAX65535:FAX65536 FKT65535:FKT65536 FUP65535:FUP65536 GEL65535:GEL65536 GOH65535:GOH65536 GYD65535:GYD65536 HHZ65535:HHZ65536 HRV65535:HRV65536 IBR65535:IBR65536 ILN65535:ILN65536 IVJ65535:IVJ65536 JFF65535:JFF65536 JPB65535:JPB65536 JYX65535:JYX65536 KIT65535:KIT65536 KSP65535:KSP65536 LCL65535:LCL65536 LMH65535:LMH65536 LWD65535:LWD65536 MFZ65535:MFZ65536 MPV65535:MPV65536 MZR65535:MZR65536 NJN65535:NJN65536 NTJ65535:NTJ65536 ODF65535:ODF65536 ONB65535:ONB65536 OWX65535:OWX65536 PGT65535:PGT65536 PQP65535:PQP65536 QAL65535:QAL65536 QKH65535:QKH65536 QUD65535:QUD65536 RDZ65535:RDZ65536 RNV65535:RNV65536 RXR65535:RXR65536 SHN65535:SHN65536 SRJ65535:SRJ65536 TBF65535:TBF65536 TLB65535:TLB65536 TUX65535:TUX65536 UET65535:UET65536 UOP65535:UOP65536 UYL65535:UYL65536 VIH65535:VIH65536 VSD65535:VSD65536 WBZ65535:WBZ65536 WLV65535:WLV65536 WVR65535:WVR65536 J131071:J131072 JF131071:JF131072 TB131071:TB131072 ACX131071:ACX131072 AMT131071:AMT131072 AWP131071:AWP131072 BGL131071:BGL131072 BQH131071:BQH131072 CAD131071:CAD131072 CJZ131071:CJZ131072 CTV131071:CTV131072 DDR131071:DDR131072 DNN131071:DNN131072 DXJ131071:DXJ131072 EHF131071:EHF131072 ERB131071:ERB131072 FAX131071:FAX131072 FKT131071:FKT131072 FUP131071:FUP131072 GEL131071:GEL131072 GOH131071:GOH131072 GYD131071:GYD131072 HHZ131071:HHZ131072 HRV131071:HRV131072 IBR131071:IBR131072 ILN131071:ILN131072 IVJ131071:IVJ131072 JFF131071:JFF131072 JPB131071:JPB131072 JYX131071:JYX131072 KIT131071:KIT131072 KSP131071:KSP131072 LCL131071:LCL131072 LMH131071:LMH131072 LWD131071:LWD131072 MFZ131071:MFZ131072 MPV131071:MPV131072 MZR131071:MZR131072 NJN131071:NJN131072 NTJ131071:NTJ131072 ODF131071:ODF131072 ONB131071:ONB131072 OWX131071:OWX131072 PGT131071:PGT131072 PQP131071:PQP131072 QAL131071:QAL131072 QKH131071:QKH131072 QUD131071:QUD131072 RDZ131071:RDZ131072 RNV131071:RNV131072 RXR131071:RXR131072 SHN131071:SHN131072 SRJ131071:SRJ131072 TBF131071:TBF131072 TLB131071:TLB131072 TUX131071:TUX131072 UET131071:UET131072 UOP131071:UOP131072 UYL131071:UYL131072 VIH131071:VIH131072 VSD131071:VSD131072 WBZ131071:WBZ131072 WLV131071:WLV131072 WVR131071:WVR131072 J196607:J196608 JF196607:JF196608 TB196607:TB196608 ACX196607:ACX196608 AMT196607:AMT196608 AWP196607:AWP196608 BGL196607:BGL196608 BQH196607:BQH196608 CAD196607:CAD196608 CJZ196607:CJZ196608 CTV196607:CTV196608 DDR196607:DDR196608 DNN196607:DNN196608 DXJ196607:DXJ196608 EHF196607:EHF196608 ERB196607:ERB196608 FAX196607:FAX196608 FKT196607:FKT196608 FUP196607:FUP196608 GEL196607:GEL196608 GOH196607:GOH196608 GYD196607:GYD196608 HHZ196607:HHZ196608 HRV196607:HRV196608 IBR196607:IBR196608 ILN196607:ILN196608 IVJ196607:IVJ196608 JFF196607:JFF196608 JPB196607:JPB196608 JYX196607:JYX196608 KIT196607:KIT196608 KSP196607:KSP196608 LCL196607:LCL196608 LMH196607:LMH196608 LWD196607:LWD196608 MFZ196607:MFZ196608 MPV196607:MPV196608 MZR196607:MZR196608 NJN196607:NJN196608 NTJ196607:NTJ196608 ODF196607:ODF196608 ONB196607:ONB196608 OWX196607:OWX196608 PGT196607:PGT196608 PQP196607:PQP196608 QAL196607:QAL196608 QKH196607:QKH196608 QUD196607:QUD196608 RDZ196607:RDZ196608 RNV196607:RNV196608 RXR196607:RXR196608 SHN196607:SHN196608 SRJ196607:SRJ196608 TBF196607:TBF196608 TLB196607:TLB196608 TUX196607:TUX196608 UET196607:UET196608 UOP196607:UOP196608 UYL196607:UYL196608 VIH196607:VIH196608 VSD196607:VSD196608 WBZ196607:WBZ196608 WLV196607:WLV196608 WVR196607:WVR196608 J262143:J262144 JF262143:JF262144 TB262143:TB262144 ACX262143:ACX262144 AMT262143:AMT262144 AWP262143:AWP262144 BGL262143:BGL262144 BQH262143:BQH262144 CAD262143:CAD262144 CJZ262143:CJZ262144 CTV262143:CTV262144 DDR262143:DDR262144 DNN262143:DNN262144 DXJ262143:DXJ262144 EHF262143:EHF262144 ERB262143:ERB262144 FAX262143:FAX262144 FKT262143:FKT262144 FUP262143:FUP262144 GEL262143:GEL262144 GOH262143:GOH262144 GYD262143:GYD262144 HHZ262143:HHZ262144 HRV262143:HRV262144 IBR262143:IBR262144 ILN262143:ILN262144 IVJ262143:IVJ262144 JFF262143:JFF262144 JPB262143:JPB262144 JYX262143:JYX262144 KIT262143:KIT262144 KSP262143:KSP262144 LCL262143:LCL262144 LMH262143:LMH262144 LWD262143:LWD262144 MFZ262143:MFZ262144 MPV262143:MPV262144 MZR262143:MZR262144 NJN262143:NJN262144 NTJ262143:NTJ262144 ODF262143:ODF262144 ONB262143:ONB262144 OWX262143:OWX262144 PGT262143:PGT262144 PQP262143:PQP262144 QAL262143:QAL262144 QKH262143:QKH262144 QUD262143:QUD262144 RDZ262143:RDZ262144 RNV262143:RNV262144 RXR262143:RXR262144 SHN262143:SHN262144 SRJ262143:SRJ262144 TBF262143:TBF262144 TLB262143:TLB262144 TUX262143:TUX262144 UET262143:UET262144 UOP262143:UOP262144 UYL262143:UYL262144 VIH262143:VIH262144 VSD262143:VSD262144 WBZ262143:WBZ262144 WLV262143:WLV262144 WVR262143:WVR262144 J327679:J327680 JF327679:JF327680 TB327679:TB327680 ACX327679:ACX327680 AMT327679:AMT327680 AWP327679:AWP327680 BGL327679:BGL327680 BQH327679:BQH327680 CAD327679:CAD327680 CJZ327679:CJZ327680 CTV327679:CTV327680 DDR327679:DDR327680 DNN327679:DNN327680 DXJ327679:DXJ327680 EHF327679:EHF327680 ERB327679:ERB327680 FAX327679:FAX327680 FKT327679:FKT327680 FUP327679:FUP327680 GEL327679:GEL327680 GOH327679:GOH327680 GYD327679:GYD327680 HHZ327679:HHZ327680 HRV327679:HRV327680 IBR327679:IBR327680 ILN327679:ILN327680 IVJ327679:IVJ327680 JFF327679:JFF327680 JPB327679:JPB327680 JYX327679:JYX327680 KIT327679:KIT327680 KSP327679:KSP327680 LCL327679:LCL327680 LMH327679:LMH327680 LWD327679:LWD327680 MFZ327679:MFZ327680 MPV327679:MPV327680 MZR327679:MZR327680 NJN327679:NJN327680 NTJ327679:NTJ327680 ODF327679:ODF327680 ONB327679:ONB327680 OWX327679:OWX327680 PGT327679:PGT327680 PQP327679:PQP327680 QAL327679:QAL327680 QKH327679:QKH327680 QUD327679:QUD327680 RDZ327679:RDZ327680 RNV327679:RNV327680 RXR327679:RXR327680 SHN327679:SHN327680 SRJ327679:SRJ327680 TBF327679:TBF327680 TLB327679:TLB327680 TUX327679:TUX327680 UET327679:UET327680 UOP327679:UOP327680 UYL327679:UYL327680 VIH327679:VIH327680 VSD327679:VSD327680 WBZ327679:WBZ327680 WLV327679:WLV327680 WVR327679:WVR327680 J393215:J393216 JF393215:JF393216 TB393215:TB393216 ACX393215:ACX393216 AMT393215:AMT393216 AWP393215:AWP393216 BGL393215:BGL393216 BQH393215:BQH393216 CAD393215:CAD393216 CJZ393215:CJZ393216 CTV393215:CTV393216 DDR393215:DDR393216 DNN393215:DNN393216 DXJ393215:DXJ393216 EHF393215:EHF393216 ERB393215:ERB393216 FAX393215:FAX393216 FKT393215:FKT393216 FUP393215:FUP393216 GEL393215:GEL393216 GOH393215:GOH393216 GYD393215:GYD393216 HHZ393215:HHZ393216 HRV393215:HRV393216 IBR393215:IBR393216 ILN393215:ILN393216 IVJ393215:IVJ393216 JFF393215:JFF393216 JPB393215:JPB393216 JYX393215:JYX393216 KIT393215:KIT393216 KSP393215:KSP393216 LCL393215:LCL393216 LMH393215:LMH393216 LWD393215:LWD393216 MFZ393215:MFZ393216 MPV393215:MPV393216 MZR393215:MZR393216 NJN393215:NJN393216 NTJ393215:NTJ393216 ODF393215:ODF393216 ONB393215:ONB393216 OWX393215:OWX393216 PGT393215:PGT393216 PQP393215:PQP393216 QAL393215:QAL393216 QKH393215:QKH393216 QUD393215:QUD393216 RDZ393215:RDZ393216 RNV393215:RNV393216 RXR393215:RXR393216 SHN393215:SHN393216 SRJ393215:SRJ393216 TBF393215:TBF393216 TLB393215:TLB393216 TUX393215:TUX393216 UET393215:UET393216 UOP393215:UOP393216 UYL393215:UYL393216 VIH393215:VIH393216 VSD393215:VSD393216 WBZ393215:WBZ393216 WLV393215:WLV393216 WVR393215:WVR393216 J458751:J458752 JF458751:JF458752 TB458751:TB458752 ACX458751:ACX458752 AMT458751:AMT458752 AWP458751:AWP458752 BGL458751:BGL458752 BQH458751:BQH458752 CAD458751:CAD458752 CJZ458751:CJZ458752 CTV458751:CTV458752 DDR458751:DDR458752 DNN458751:DNN458752 DXJ458751:DXJ458752 EHF458751:EHF458752 ERB458751:ERB458752 FAX458751:FAX458752 FKT458751:FKT458752 FUP458751:FUP458752 GEL458751:GEL458752 GOH458751:GOH458752 GYD458751:GYD458752 HHZ458751:HHZ458752 HRV458751:HRV458752 IBR458751:IBR458752 ILN458751:ILN458752 IVJ458751:IVJ458752 JFF458751:JFF458752 JPB458751:JPB458752 JYX458751:JYX458752 KIT458751:KIT458752 KSP458751:KSP458752 LCL458751:LCL458752 LMH458751:LMH458752 LWD458751:LWD458752 MFZ458751:MFZ458752 MPV458751:MPV458752 MZR458751:MZR458752 NJN458751:NJN458752 NTJ458751:NTJ458752 ODF458751:ODF458752 ONB458751:ONB458752 OWX458751:OWX458752 PGT458751:PGT458752 PQP458751:PQP458752 QAL458751:QAL458752 QKH458751:QKH458752 QUD458751:QUD458752 RDZ458751:RDZ458752 RNV458751:RNV458752 RXR458751:RXR458752 SHN458751:SHN458752 SRJ458751:SRJ458752 TBF458751:TBF458752 TLB458751:TLB458752 TUX458751:TUX458752 UET458751:UET458752 UOP458751:UOP458752 UYL458751:UYL458752 VIH458751:VIH458752 VSD458751:VSD458752 WBZ458751:WBZ458752 WLV458751:WLV458752 WVR458751:WVR458752 J524287:J524288 JF524287:JF524288 TB524287:TB524288 ACX524287:ACX524288 AMT524287:AMT524288 AWP524287:AWP524288 BGL524287:BGL524288 BQH524287:BQH524288 CAD524287:CAD524288 CJZ524287:CJZ524288 CTV524287:CTV524288 DDR524287:DDR524288 DNN524287:DNN524288 DXJ524287:DXJ524288 EHF524287:EHF524288 ERB524287:ERB524288 FAX524287:FAX524288 FKT524287:FKT524288 FUP524287:FUP524288 GEL524287:GEL524288 GOH524287:GOH524288 GYD524287:GYD524288 HHZ524287:HHZ524288 HRV524287:HRV524288 IBR524287:IBR524288 ILN524287:ILN524288 IVJ524287:IVJ524288 JFF524287:JFF524288 JPB524287:JPB524288 JYX524287:JYX524288 KIT524287:KIT524288 KSP524287:KSP524288 LCL524287:LCL524288 LMH524287:LMH524288 LWD524287:LWD524288 MFZ524287:MFZ524288 MPV524287:MPV524288 MZR524287:MZR524288 NJN524287:NJN524288 NTJ524287:NTJ524288 ODF524287:ODF524288 ONB524287:ONB524288 OWX524287:OWX524288 PGT524287:PGT524288 PQP524287:PQP524288 QAL524287:QAL524288 QKH524287:QKH524288 QUD524287:QUD524288 RDZ524287:RDZ524288 RNV524287:RNV524288 RXR524287:RXR524288 SHN524287:SHN524288 SRJ524287:SRJ524288 TBF524287:TBF524288 TLB524287:TLB524288 TUX524287:TUX524288 UET524287:UET524288 UOP524287:UOP524288 UYL524287:UYL524288 VIH524287:VIH524288 VSD524287:VSD524288 WBZ524287:WBZ524288 WLV524287:WLV524288 WVR524287:WVR524288 J589823:J589824 JF589823:JF589824 TB589823:TB589824 ACX589823:ACX589824 AMT589823:AMT589824 AWP589823:AWP589824 BGL589823:BGL589824 BQH589823:BQH589824 CAD589823:CAD589824 CJZ589823:CJZ589824 CTV589823:CTV589824 DDR589823:DDR589824 DNN589823:DNN589824 DXJ589823:DXJ589824 EHF589823:EHF589824 ERB589823:ERB589824 FAX589823:FAX589824 FKT589823:FKT589824 FUP589823:FUP589824 GEL589823:GEL589824 GOH589823:GOH589824 GYD589823:GYD589824 HHZ589823:HHZ589824 HRV589823:HRV589824 IBR589823:IBR589824 ILN589823:ILN589824 IVJ589823:IVJ589824 JFF589823:JFF589824 JPB589823:JPB589824 JYX589823:JYX589824 KIT589823:KIT589824 KSP589823:KSP589824 LCL589823:LCL589824 LMH589823:LMH589824 LWD589823:LWD589824 MFZ589823:MFZ589824 MPV589823:MPV589824 MZR589823:MZR589824 NJN589823:NJN589824 NTJ589823:NTJ589824 ODF589823:ODF589824 ONB589823:ONB589824 OWX589823:OWX589824 PGT589823:PGT589824 PQP589823:PQP589824 QAL589823:QAL589824 QKH589823:QKH589824 QUD589823:QUD589824 RDZ589823:RDZ589824 RNV589823:RNV589824 RXR589823:RXR589824 SHN589823:SHN589824 SRJ589823:SRJ589824 TBF589823:TBF589824 TLB589823:TLB589824 TUX589823:TUX589824 UET589823:UET589824 UOP589823:UOP589824 UYL589823:UYL589824 VIH589823:VIH589824 VSD589823:VSD589824 WBZ589823:WBZ589824 WLV589823:WLV589824 WVR589823:WVR589824 J655359:J655360 JF655359:JF655360 TB655359:TB655360 ACX655359:ACX655360 AMT655359:AMT655360 AWP655359:AWP655360 BGL655359:BGL655360 BQH655359:BQH655360 CAD655359:CAD655360 CJZ655359:CJZ655360 CTV655359:CTV655360 DDR655359:DDR655360 DNN655359:DNN655360 DXJ655359:DXJ655360 EHF655359:EHF655360 ERB655359:ERB655360 FAX655359:FAX655360 FKT655359:FKT655360 FUP655359:FUP655360 GEL655359:GEL655360 GOH655359:GOH655360 GYD655359:GYD655360 HHZ655359:HHZ655360 HRV655359:HRV655360 IBR655359:IBR655360 ILN655359:ILN655360 IVJ655359:IVJ655360 JFF655359:JFF655360 JPB655359:JPB655360 JYX655359:JYX655360 KIT655359:KIT655360 KSP655359:KSP655360 LCL655359:LCL655360 LMH655359:LMH655360 LWD655359:LWD655360 MFZ655359:MFZ655360 MPV655359:MPV655360 MZR655359:MZR655360 NJN655359:NJN655360 NTJ655359:NTJ655360 ODF655359:ODF655360 ONB655359:ONB655360 OWX655359:OWX655360 PGT655359:PGT655360 PQP655359:PQP655360 QAL655359:QAL655360 QKH655359:QKH655360 QUD655359:QUD655360 RDZ655359:RDZ655360 RNV655359:RNV655360 RXR655359:RXR655360 SHN655359:SHN655360 SRJ655359:SRJ655360 TBF655359:TBF655360 TLB655359:TLB655360 TUX655359:TUX655360 UET655359:UET655360 UOP655359:UOP655360 UYL655359:UYL655360 VIH655359:VIH655360 VSD655359:VSD655360 WBZ655359:WBZ655360 WLV655359:WLV655360 WVR655359:WVR655360 J720895:J720896 JF720895:JF720896 TB720895:TB720896 ACX720895:ACX720896 AMT720895:AMT720896 AWP720895:AWP720896 BGL720895:BGL720896 BQH720895:BQH720896 CAD720895:CAD720896 CJZ720895:CJZ720896 CTV720895:CTV720896 DDR720895:DDR720896 DNN720895:DNN720896 DXJ720895:DXJ720896 EHF720895:EHF720896 ERB720895:ERB720896 FAX720895:FAX720896 FKT720895:FKT720896 FUP720895:FUP720896 GEL720895:GEL720896 GOH720895:GOH720896 GYD720895:GYD720896 HHZ720895:HHZ720896 HRV720895:HRV720896 IBR720895:IBR720896 ILN720895:ILN720896 IVJ720895:IVJ720896 JFF720895:JFF720896 JPB720895:JPB720896 JYX720895:JYX720896 KIT720895:KIT720896 KSP720895:KSP720896 LCL720895:LCL720896 LMH720895:LMH720896 LWD720895:LWD720896 MFZ720895:MFZ720896 MPV720895:MPV720896 MZR720895:MZR720896 NJN720895:NJN720896 NTJ720895:NTJ720896 ODF720895:ODF720896 ONB720895:ONB720896 OWX720895:OWX720896 PGT720895:PGT720896 PQP720895:PQP720896 QAL720895:QAL720896 QKH720895:QKH720896 QUD720895:QUD720896 RDZ720895:RDZ720896 RNV720895:RNV720896 RXR720895:RXR720896 SHN720895:SHN720896 SRJ720895:SRJ720896 TBF720895:TBF720896 TLB720895:TLB720896 TUX720895:TUX720896 UET720895:UET720896 UOP720895:UOP720896 UYL720895:UYL720896 VIH720895:VIH720896 VSD720895:VSD720896 WBZ720895:WBZ720896 WLV720895:WLV720896 WVR720895:WVR720896 J786431:J786432 JF786431:JF786432 TB786431:TB786432 ACX786431:ACX786432 AMT786431:AMT786432 AWP786431:AWP786432 BGL786431:BGL786432 BQH786431:BQH786432 CAD786431:CAD786432 CJZ786431:CJZ786432 CTV786431:CTV786432 DDR786431:DDR786432 DNN786431:DNN786432 DXJ786431:DXJ786432 EHF786431:EHF786432 ERB786431:ERB786432 FAX786431:FAX786432 FKT786431:FKT786432 FUP786431:FUP786432 GEL786431:GEL786432 GOH786431:GOH786432 GYD786431:GYD786432 HHZ786431:HHZ786432 HRV786431:HRV786432 IBR786431:IBR786432 ILN786431:ILN786432 IVJ786431:IVJ786432 JFF786431:JFF786432 JPB786431:JPB786432 JYX786431:JYX786432 KIT786431:KIT786432 KSP786431:KSP786432 LCL786431:LCL786432 LMH786431:LMH786432 LWD786431:LWD786432 MFZ786431:MFZ786432 MPV786431:MPV786432 MZR786431:MZR786432 NJN786431:NJN786432 NTJ786431:NTJ786432 ODF786431:ODF786432 ONB786431:ONB786432 OWX786431:OWX786432 PGT786431:PGT786432 PQP786431:PQP786432 QAL786431:QAL786432 QKH786431:QKH786432 QUD786431:QUD786432 RDZ786431:RDZ786432 RNV786431:RNV786432 RXR786431:RXR786432 SHN786431:SHN786432 SRJ786431:SRJ786432 TBF786431:TBF786432 TLB786431:TLB786432 TUX786431:TUX786432 UET786431:UET786432 UOP786431:UOP786432 UYL786431:UYL786432 VIH786431:VIH786432 VSD786431:VSD786432 WBZ786431:WBZ786432 WLV786431:WLV786432 WVR786431:WVR786432 J851967:J851968 JF851967:JF851968 TB851967:TB851968 ACX851967:ACX851968 AMT851967:AMT851968 AWP851967:AWP851968 BGL851967:BGL851968 BQH851967:BQH851968 CAD851967:CAD851968 CJZ851967:CJZ851968 CTV851967:CTV851968 DDR851967:DDR851968 DNN851967:DNN851968 DXJ851967:DXJ851968 EHF851967:EHF851968 ERB851967:ERB851968 FAX851967:FAX851968 FKT851967:FKT851968 FUP851967:FUP851968 GEL851967:GEL851968 GOH851967:GOH851968 GYD851967:GYD851968 HHZ851967:HHZ851968 HRV851967:HRV851968 IBR851967:IBR851968 ILN851967:ILN851968 IVJ851967:IVJ851968 JFF851967:JFF851968 JPB851967:JPB851968 JYX851967:JYX851968 KIT851967:KIT851968 KSP851967:KSP851968 LCL851967:LCL851968 LMH851967:LMH851968 LWD851967:LWD851968 MFZ851967:MFZ851968 MPV851967:MPV851968 MZR851967:MZR851968 NJN851967:NJN851968 NTJ851967:NTJ851968 ODF851967:ODF851968 ONB851967:ONB851968 OWX851967:OWX851968 PGT851967:PGT851968 PQP851967:PQP851968 QAL851967:QAL851968 QKH851967:QKH851968 QUD851967:QUD851968 RDZ851967:RDZ851968 RNV851967:RNV851968 RXR851967:RXR851968 SHN851967:SHN851968 SRJ851967:SRJ851968 TBF851967:TBF851968 TLB851967:TLB851968 TUX851967:TUX851968 UET851967:UET851968 UOP851967:UOP851968 UYL851967:UYL851968 VIH851967:VIH851968 VSD851967:VSD851968 WBZ851967:WBZ851968 WLV851967:WLV851968 WVR851967:WVR851968 J917503:J917504 JF917503:JF917504 TB917503:TB917504 ACX917503:ACX917504 AMT917503:AMT917504 AWP917503:AWP917504 BGL917503:BGL917504 BQH917503:BQH917504 CAD917503:CAD917504 CJZ917503:CJZ917504 CTV917503:CTV917504 DDR917503:DDR917504 DNN917503:DNN917504 DXJ917503:DXJ917504 EHF917503:EHF917504 ERB917503:ERB917504 FAX917503:FAX917504 FKT917503:FKT917504 FUP917503:FUP917504 GEL917503:GEL917504 GOH917503:GOH917504 GYD917503:GYD917504 HHZ917503:HHZ917504 HRV917503:HRV917504 IBR917503:IBR917504 ILN917503:ILN917504 IVJ917503:IVJ917504 JFF917503:JFF917504 JPB917503:JPB917504 JYX917503:JYX917504 KIT917503:KIT917504 KSP917503:KSP917504 LCL917503:LCL917504 LMH917503:LMH917504 LWD917503:LWD917504 MFZ917503:MFZ917504 MPV917503:MPV917504 MZR917503:MZR917504 NJN917503:NJN917504 NTJ917503:NTJ917504 ODF917503:ODF917504 ONB917503:ONB917504 OWX917503:OWX917504 PGT917503:PGT917504 PQP917503:PQP917504 QAL917503:QAL917504 QKH917503:QKH917504 QUD917503:QUD917504 RDZ917503:RDZ917504 RNV917503:RNV917504 RXR917503:RXR917504 SHN917503:SHN917504 SRJ917503:SRJ917504 TBF917503:TBF917504 TLB917503:TLB917504 TUX917503:TUX917504 UET917503:UET917504 UOP917503:UOP917504 UYL917503:UYL917504 VIH917503:VIH917504 VSD917503:VSD917504 WBZ917503:WBZ917504 WLV917503:WLV917504 WVR917503:WVR917504 J983039:J983040 JF983039:JF983040 TB983039:TB983040 ACX983039:ACX983040 AMT983039:AMT983040 AWP983039:AWP983040 BGL983039:BGL983040 BQH983039:BQH983040 CAD983039:CAD983040 CJZ983039:CJZ983040 CTV983039:CTV983040 DDR983039:DDR983040 DNN983039:DNN983040 DXJ983039:DXJ983040 EHF983039:EHF983040 ERB983039:ERB983040 FAX983039:FAX983040 FKT983039:FKT983040 FUP983039:FUP983040 GEL983039:GEL983040 GOH983039:GOH983040 GYD983039:GYD983040 HHZ983039:HHZ983040 HRV983039:HRV983040 IBR983039:IBR983040 ILN983039:ILN983040 IVJ983039:IVJ983040 JFF983039:JFF983040 JPB983039:JPB983040 JYX983039:JYX983040 KIT983039:KIT983040 KSP983039:KSP983040 LCL983039:LCL983040 LMH983039:LMH983040 LWD983039:LWD983040 MFZ983039:MFZ983040 MPV983039:MPV983040 MZR983039:MZR983040 NJN983039:NJN983040 NTJ983039:NTJ983040 ODF983039:ODF983040 ONB983039:ONB983040 OWX983039:OWX983040 PGT983039:PGT983040 PQP983039:PQP983040 QAL983039:QAL983040 QKH983039:QKH983040 QUD983039:QUD983040 RDZ983039:RDZ983040 RNV983039:RNV983040 RXR983039:RXR983040 SHN983039:SHN983040 SRJ983039:SRJ983040 TBF983039:TBF983040 TLB983039:TLB983040 TUX983039:TUX983040 UET983039:UET983040 UOP983039:UOP983040 UYL983039:UYL983040 VIH983039:VIH983040 VSD983039:VSD983040 WBZ983039:WBZ983040 WLV983039:WLV983040 WVR983039:WVR983040 G65520:G65524 JC65520:JC65524 SY65520:SY65524 ACU65520:ACU65524 AMQ65520:AMQ65524 AWM65520:AWM65524 BGI65520:BGI65524 BQE65520:BQE65524 CAA65520:CAA65524 CJW65520:CJW65524 CTS65520:CTS65524 DDO65520:DDO65524 DNK65520:DNK65524 DXG65520:DXG65524 EHC65520:EHC65524 EQY65520:EQY65524 FAU65520:FAU65524 FKQ65520:FKQ65524 FUM65520:FUM65524 GEI65520:GEI65524 GOE65520:GOE65524 GYA65520:GYA65524 HHW65520:HHW65524 HRS65520:HRS65524 IBO65520:IBO65524 ILK65520:ILK65524 IVG65520:IVG65524 JFC65520:JFC65524 JOY65520:JOY65524 JYU65520:JYU65524 KIQ65520:KIQ65524 KSM65520:KSM65524 LCI65520:LCI65524 LME65520:LME65524 LWA65520:LWA65524 MFW65520:MFW65524 MPS65520:MPS65524 MZO65520:MZO65524 NJK65520:NJK65524 NTG65520:NTG65524 ODC65520:ODC65524 OMY65520:OMY65524 OWU65520:OWU65524 PGQ65520:PGQ65524 PQM65520:PQM65524 QAI65520:QAI65524 QKE65520:QKE65524 QUA65520:QUA65524 RDW65520:RDW65524 RNS65520:RNS65524 RXO65520:RXO65524 SHK65520:SHK65524 SRG65520:SRG65524 TBC65520:TBC65524 TKY65520:TKY65524 TUU65520:TUU65524 UEQ65520:UEQ65524 UOM65520:UOM65524 UYI65520:UYI65524 VIE65520:VIE65524 VSA65520:VSA65524 WBW65520:WBW65524 WLS65520:WLS65524 WVO65520:WVO65524 G131056:G131060 JC131056:JC131060 SY131056:SY131060 ACU131056:ACU131060 AMQ131056:AMQ131060 AWM131056:AWM131060 BGI131056:BGI131060 BQE131056:BQE131060 CAA131056:CAA131060 CJW131056:CJW131060 CTS131056:CTS131060 DDO131056:DDO131060 DNK131056:DNK131060 DXG131056:DXG131060 EHC131056:EHC131060 EQY131056:EQY131060 FAU131056:FAU131060 FKQ131056:FKQ131060 FUM131056:FUM131060 GEI131056:GEI131060 GOE131056:GOE131060 GYA131056:GYA131060 HHW131056:HHW131060 HRS131056:HRS131060 IBO131056:IBO131060 ILK131056:ILK131060 IVG131056:IVG131060 JFC131056:JFC131060 JOY131056:JOY131060 JYU131056:JYU131060 KIQ131056:KIQ131060 KSM131056:KSM131060 LCI131056:LCI131060 LME131056:LME131060 LWA131056:LWA131060 MFW131056:MFW131060 MPS131056:MPS131060 MZO131056:MZO131060 NJK131056:NJK131060 NTG131056:NTG131060 ODC131056:ODC131060 OMY131056:OMY131060 OWU131056:OWU131060 PGQ131056:PGQ131060 PQM131056:PQM131060 QAI131056:QAI131060 QKE131056:QKE131060 QUA131056:QUA131060 RDW131056:RDW131060 RNS131056:RNS131060 RXO131056:RXO131060 SHK131056:SHK131060 SRG131056:SRG131060 TBC131056:TBC131060 TKY131056:TKY131060 TUU131056:TUU131060 UEQ131056:UEQ131060 UOM131056:UOM131060 UYI131056:UYI131060 VIE131056:VIE131060 VSA131056:VSA131060 WBW131056:WBW131060 WLS131056:WLS131060 WVO131056:WVO131060 G196592:G196596 JC196592:JC196596 SY196592:SY196596 ACU196592:ACU196596 AMQ196592:AMQ196596 AWM196592:AWM196596 BGI196592:BGI196596 BQE196592:BQE196596 CAA196592:CAA196596 CJW196592:CJW196596 CTS196592:CTS196596 DDO196592:DDO196596 DNK196592:DNK196596 DXG196592:DXG196596 EHC196592:EHC196596 EQY196592:EQY196596 FAU196592:FAU196596 FKQ196592:FKQ196596 FUM196592:FUM196596 GEI196592:GEI196596 GOE196592:GOE196596 GYA196592:GYA196596 HHW196592:HHW196596 HRS196592:HRS196596 IBO196592:IBO196596 ILK196592:ILK196596 IVG196592:IVG196596 JFC196592:JFC196596 JOY196592:JOY196596 JYU196592:JYU196596 KIQ196592:KIQ196596 KSM196592:KSM196596 LCI196592:LCI196596 LME196592:LME196596 LWA196592:LWA196596 MFW196592:MFW196596 MPS196592:MPS196596 MZO196592:MZO196596 NJK196592:NJK196596 NTG196592:NTG196596 ODC196592:ODC196596 OMY196592:OMY196596 OWU196592:OWU196596 PGQ196592:PGQ196596 PQM196592:PQM196596 QAI196592:QAI196596 QKE196592:QKE196596 QUA196592:QUA196596 RDW196592:RDW196596 RNS196592:RNS196596 RXO196592:RXO196596 SHK196592:SHK196596 SRG196592:SRG196596 TBC196592:TBC196596 TKY196592:TKY196596 TUU196592:TUU196596 UEQ196592:UEQ196596 UOM196592:UOM196596 UYI196592:UYI196596 VIE196592:VIE196596 VSA196592:VSA196596 WBW196592:WBW196596 WLS196592:WLS196596 WVO196592:WVO196596 G262128:G262132 JC262128:JC262132 SY262128:SY262132 ACU262128:ACU262132 AMQ262128:AMQ262132 AWM262128:AWM262132 BGI262128:BGI262132 BQE262128:BQE262132 CAA262128:CAA262132 CJW262128:CJW262132 CTS262128:CTS262132 DDO262128:DDO262132 DNK262128:DNK262132 DXG262128:DXG262132 EHC262128:EHC262132 EQY262128:EQY262132 FAU262128:FAU262132 FKQ262128:FKQ262132 FUM262128:FUM262132 GEI262128:GEI262132 GOE262128:GOE262132 GYA262128:GYA262132 HHW262128:HHW262132 HRS262128:HRS262132 IBO262128:IBO262132 ILK262128:ILK262132 IVG262128:IVG262132 JFC262128:JFC262132 JOY262128:JOY262132 JYU262128:JYU262132 KIQ262128:KIQ262132 KSM262128:KSM262132 LCI262128:LCI262132 LME262128:LME262132 LWA262128:LWA262132 MFW262128:MFW262132 MPS262128:MPS262132 MZO262128:MZO262132 NJK262128:NJK262132 NTG262128:NTG262132 ODC262128:ODC262132 OMY262128:OMY262132 OWU262128:OWU262132 PGQ262128:PGQ262132 PQM262128:PQM262132 QAI262128:QAI262132 QKE262128:QKE262132 QUA262128:QUA262132 RDW262128:RDW262132 RNS262128:RNS262132 RXO262128:RXO262132 SHK262128:SHK262132 SRG262128:SRG262132 TBC262128:TBC262132 TKY262128:TKY262132 TUU262128:TUU262132 UEQ262128:UEQ262132 UOM262128:UOM262132 UYI262128:UYI262132 VIE262128:VIE262132 VSA262128:VSA262132 WBW262128:WBW262132 WLS262128:WLS262132 WVO262128:WVO262132 G327664:G327668 JC327664:JC327668 SY327664:SY327668 ACU327664:ACU327668 AMQ327664:AMQ327668 AWM327664:AWM327668 BGI327664:BGI327668 BQE327664:BQE327668 CAA327664:CAA327668 CJW327664:CJW327668 CTS327664:CTS327668 DDO327664:DDO327668 DNK327664:DNK327668 DXG327664:DXG327668 EHC327664:EHC327668 EQY327664:EQY327668 FAU327664:FAU327668 FKQ327664:FKQ327668 FUM327664:FUM327668 GEI327664:GEI327668 GOE327664:GOE327668 GYA327664:GYA327668 HHW327664:HHW327668 HRS327664:HRS327668 IBO327664:IBO327668 ILK327664:ILK327668 IVG327664:IVG327668 JFC327664:JFC327668 JOY327664:JOY327668 JYU327664:JYU327668 KIQ327664:KIQ327668 KSM327664:KSM327668 LCI327664:LCI327668 LME327664:LME327668 LWA327664:LWA327668 MFW327664:MFW327668 MPS327664:MPS327668 MZO327664:MZO327668 NJK327664:NJK327668 NTG327664:NTG327668 ODC327664:ODC327668 OMY327664:OMY327668 OWU327664:OWU327668 PGQ327664:PGQ327668 PQM327664:PQM327668 QAI327664:QAI327668 QKE327664:QKE327668 QUA327664:QUA327668 RDW327664:RDW327668 RNS327664:RNS327668 RXO327664:RXO327668 SHK327664:SHK327668 SRG327664:SRG327668 TBC327664:TBC327668 TKY327664:TKY327668 TUU327664:TUU327668 UEQ327664:UEQ327668 UOM327664:UOM327668 UYI327664:UYI327668 VIE327664:VIE327668 VSA327664:VSA327668 WBW327664:WBW327668 WLS327664:WLS327668 WVO327664:WVO327668 G393200:G393204 JC393200:JC393204 SY393200:SY393204 ACU393200:ACU393204 AMQ393200:AMQ393204 AWM393200:AWM393204 BGI393200:BGI393204 BQE393200:BQE393204 CAA393200:CAA393204 CJW393200:CJW393204 CTS393200:CTS393204 DDO393200:DDO393204 DNK393200:DNK393204 DXG393200:DXG393204 EHC393200:EHC393204 EQY393200:EQY393204 FAU393200:FAU393204 FKQ393200:FKQ393204 FUM393200:FUM393204 GEI393200:GEI393204 GOE393200:GOE393204 GYA393200:GYA393204 HHW393200:HHW393204 HRS393200:HRS393204 IBO393200:IBO393204 ILK393200:ILK393204 IVG393200:IVG393204 JFC393200:JFC393204 JOY393200:JOY393204 JYU393200:JYU393204 KIQ393200:KIQ393204 KSM393200:KSM393204 LCI393200:LCI393204 LME393200:LME393204 LWA393200:LWA393204 MFW393200:MFW393204 MPS393200:MPS393204 MZO393200:MZO393204 NJK393200:NJK393204 NTG393200:NTG393204 ODC393200:ODC393204 OMY393200:OMY393204 OWU393200:OWU393204 PGQ393200:PGQ393204 PQM393200:PQM393204 QAI393200:QAI393204 QKE393200:QKE393204 QUA393200:QUA393204 RDW393200:RDW393204 RNS393200:RNS393204 RXO393200:RXO393204 SHK393200:SHK393204 SRG393200:SRG393204 TBC393200:TBC393204 TKY393200:TKY393204 TUU393200:TUU393204 UEQ393200:UEQ393204 UOM393200:UOM393204 UYI393200:UYI393204 VIE393200:VIE393204 VSA393200:VSA393204 WBW393200:WBW393204 WLS393200:WLS393204 WVO393200:WVO393204 G458736:G458740 JC458736:JC458740 SY458736:SY458740 ACU458736:ACU458740 AMQ458736:AMQ458740 AWM458736:AWM458740 BGI458736:BGI458740 BQE458736:BQE458740 CAA458736:CAA458740 CJW458736:CJW458740 CTS458736:CTS458740 DDO458736:DDO458740 DNK458736:DNK458740 DXG458736:DXG458740 EHC458736:EHC458740 EQY458736:EQY458740 FAU458736:FAU458740 FKQ458736:FKQ458740 FUM458736:FUM458740 GEI458736:GEI458740 GOE458736:GOE458740 GYA458736:GYA458740 HHW458736:HHW458740 HRS458736:HRS458740 IBO458736:IBO458740 ILK458736:ILK458740 IVG458736:IVG458740 JFC458736:JFC458740 JOY458736:JOY458740 JYU458736:JYU458740 KIQ458736:KIQ458740 KSM458736:KSM458740 LCI458736:LCI458740 LME458736:LME458740 LWA458736:LWA458740 MFW458736:MFW458740 MPS458736:MPS458740 MZO458736:MZO458740 NJK458736:NJK458740 NTG458736:NTG458740 ODC458736:ODC458740 OMY458736:OMY458740 OWU458736:OWU458740 PGQ458736:PGQ458740 PQM458736:PQM458740 QAI458736:QAI458740 QKE458736:QKE458740 QUA458736:QUA458740 RDW458736:RDW458740 RNS458736:RNS458740 RXO458736:RXO458740 SHK458736:SHK458740 SRG458736:SRG458740 TBC458736:TBC458740 TKY458736:TKY458740 TUU458736:TUU458740 UEQ458736:UEQ458740 UOM458736:UOM458740 UYI458736:UYI458740 VIE458736:VIE458740 VSA458736:VSA458740 WBW458736:WBW458740 WLS458736:WLS458740 WVO458736:WVO458740 G524272:G524276 JC524272:JC524276 SY524272:SY524276 ACU524272:ACU524276 AMQ524272:AMQ524276 AWM524272:AWM524276 BGI524272:BGI524276 BQE524272:BQE524276 CAA524272:CAA524276 CJW524272:CJW524276 CTS524272:CTS524276 DDO524272:DDO524276 DNK524272:DNK524276 DXG524272:DXG524276 EHC524272:EHC524276 EQY524272:EQY524276 FAU524272:FAU524276 FKQ524272:FKQ524276 FUM524272:FUM524276 GEI524272:GEI524276 GOE524272:GOE524276 GYA524272:GYA524276 HHW524272:HHW524276 HRS524272:HRS524276 IBO524272:IBO524276 ILK524272:ILK524276 IVG524272:IVG524276 JFC524272:JFC524276 JOY524272:JOY524276 JYU524272:JYU524276 KIQ524272:KIQ524276 KSM524272:KSM524276 LCI524272:LCI524276 LME524272:LME524276 LWA524272:LWA524276 MFW524272:MFW524276 MPS524272:MPS524276 MZO524272:MZO524276 NJK524272:NJK524276 NTG524272:NTG524276 ODC524272:ODC524276 OMY524272:OMY524276 OWU524272:OWU524276 PGQ524272:PGQ524276 PQM524272:PQM524276 QAI524272:QAI524276 QKE524272:QKE524276 QUA524272:QUA524276 RDW524272:RDW524276 RNS524272:RNS524276 RXO524272:RXO524276 SHK524272:SHK524276 SRG524272:SRG524276 TBC524272:TBC524276 TKY524272:TKY524276 TUU524272:TUU524276 UEQ524272:UEQ524276 UOM524272:UOM524276 UYI524272:UYI524276 VIE524272:VIE524276 VSA524272:VSA524276 WBW524272:WBW524276 WLS524272:WLS524276 WVO524272:WVO524276 G589808:G589812 JC589808:JC589812 SY589808:SY589812 ACU589808:ACU589812 AMQ589808:AMQ589812 AWM589808:AWM589812 BGI589808:BGI589812 BQE589808:BQE589812 CAA589808:CAA589812 CJW589808:CJW589812 CTS589808:CTS589812 DDO589808:DDO589812 DNK589808:DNK589812 DXG589808:DXG589812 EHC589808:EHC589812 EQY589808:EQY589812 FAU589808:FAU589812 FKQ589808:FKQ589812 FUM589808:FUM589812 GEI589808:GEI589812 GOE589808:GOE589812 GYA589808:GYA589812 HHW589808:HHW589812 HRS589808:HRS589812 IBO589808:IBO589812 ILK589808:ILK589812 IVG589808:IVG589812 JFC589808:JFC589812 JOY589808:JOY589812 JYU589808:JYU589812 KIQ589808:KIQ589812 KSM589808:KSM589812 LCI589808:LCI589812 LME589808:LME589812 LWA589808:LWA589812 MFW589808:MFW589812 MPS589808:MPS589812 MZO589808:MZO589812 NJK589808:NJK589812 NTG589808:NTG589812 ODC589808:ODC589812 OMY589808:OMY589812 OWU589808:OWU589812 PGQ589808:PGQ589812 PQM589808:PQM589812 QAI589808:QAI589812 QKE589808:QKE589812 QUA589808:QUA589812 RDW589808:RDW589812 RNS589808:RNS589812 RXO589808:RXO589812 SHK589808:SHK589812 SRG589808:SRG589812 TBC589808:TBC589812 TKY589808:TKY589812 TUU589808:TUU589812 UEQ589808:UEQ589812 UOM589808:UOM589812 UYI589808:UYI589812 VIE589808:VIE589812 VSA589808:VSA589812 WBW589808:WBW589812 WLS589808:WLS589812 WVO589808:WVO589812 G655344:G655348 JC655344:JC655348 SY655344:SY655348 ACU655344:ACU655348 AMQ655344:AMQ655348 AWM655344:AWM655348 BGI655344:BGI655348 BQE655344:BQE655348 CAA655344:CAA655348 CJW655344:CJW655348 CTS655344:CTS655348 DDO655344:DDO655348 DNK655344:DNK655348 DXG655344:DXG655348 EHC655344:EHC655348 EQY655344:EQY655348 FAU655344:FAU655348 FKQ655344:FKQ655348 FUM655344:FUM655348 GEI655344:GEI655348 GOE655344:GOE655348 GYA655344:GYA655348 HHW655344:HHW655348 HRS655344:HRS655348 IBO655344:IBO655348 ILK655344:ILK655348 IVG655344:IVG655348 JFC655344:JFC655348 JOY655344:JOY655348 JYU655344:JYU655348 KIQ655344:KIQ655348 KSM655344:KSM655348 LCI655344:LCI655348 LME655344:LME655348 LWA655344:LWA655348 MFW655344:MFW655348 MPS655344:MPS655348 MZO655344:MZO655348 NJK655344:NJK655348 NTG655344:NTG655348 ODC655344:ODC655348 OMY655344:OMY655348 OWU655344:OWU655348 PGQ655344:PGQ655348 PQM655344:PQM655348 QAI655344:QAI655348 QKE655344:QKE655348 QUA655344:QUA655348 RDW655344:RDW655348 RNS655344:RNS655348 RXO655344:RXO655348 SHK655344:SHK655348 SRG655344:SRG655348 TBC655344:TBC655348 TKY655344:TKY655348 TUU655344:TUU655348 UEQ655344:UEQ655348 UOM655344:UOM655348 UYI655344:UYI655348 VIE655344:VIE655348 VSA655344:VSA655348 WBW655344:WBW655348 WLS655344:WLS655348 WVO655344:WVO655348 G720880:G720884 JC720880:JC720884 SY720880:SY720884 ACU720880:ACU720884 AMQ720880:AMQ720884 AWM720880:AWM720884 BGI720880:BGI720884 BQE720880:BQE720884 CAA720880:CAA720884 CJW720880:CJW720884 CTS720880:CTS720884 DDO720880:DDO720884 DNK720880:DNK720884 DXG720880:DXG720884 EHC720880:EHC720884 EQY720880:EQY720884 FAU720880:FAU720884 FKQ720880:FKQ720884 FUM720880:FUM720884 GEI720880:GEI720884 GOE720880:GOE720884 GYA720880:GYA720884 HHW720880:HHW720884 HRS720880:HRS720884 IBO720880:IBO720884 ILK720880:ILK720884 IVG720880:IVG720884 JFC720880:JFC720884 JOY720880:JOY720884 JYU720880:JYU720884 KIQ720880:KIQ720884 KSM720880:KSM720884 LCI720880:LCI720884 LME720880:LME720884 LWA720880:LWA720884 MFW720880:MFW720884 MPS720880:MPS720884 MZO720880:MZO720884 NJK720880:NJK720884 NTG720880:NTG720884 ODC720880:ODC720884 OMY720880:OMY720884 OWU720880:OWU720884 PGQ720880:PGQ720884 PQM720880:PQM720884 QAI720880:QAI720884 QKE720880:QKE720884 QUA720880:QUA720884 RDW720880:RDW720884 RNS720880:RNS720884 RXO720880:RXO720884 SHK720880:SHK720884 SRG720880:SRG720884 TBC720880:TBC720884 TKY720880:TKY720884 TUU720880:TUU720884 UEQ720880:UEQ720884 UOM720880:UOM720884 UYI720880:UYI720884 VIE720880:VIE720884 VSA720880:VSA720884 WBW720880:WBW720884 WLS720880:WLS720884 WVO720880:WVO720884 G786416:G786420 JC786416:JC786420 SY786416:SY786420 ACU786416:ACU786420 AMQ786416:AMQ786420 AWM786416:AWM786420 BGI786416:BGI786420 BQE786416:BQE786420 CAA786416:CAA786420 CJW786416:CJW786420 CTS786416:CTS786420 DDO786416:DDO786420 DNK786416:DNK786420 DXG786416:DXG786420 EHC786416:EHC786420 EQY786416:EQY786420 FAU786416:FAU786420 FKQ786416:FKQ786420 FUM786416:FUM786420 GEI786416:GEI786420 GOE786416:GOE786420 GYA786416:GYA786420 HHW786416:HHW786420 HRS786416:HRS786420 IBO786416:IBO786420 ILK786416:ILK786420 IVG786416:IVG786420 JFC786416:JFC786420 JOY786416:JOY786420 JYU786416:JYU786420 KIQ786416:KIQ786420 KSM786416:KSM786420 LCI786416:LCI786420 LME786416:LME786420 LWA786416:LWA786420 MFW786416:MFW786420 MPS786416:MPS786420 MZO786416:MZO786420 NJK786416:NJK786420 NTG786416:NTG786420 ODC786416:ODC786420 OMY786416:OMY786420 OWU786416:OWU786420 PGQ786416:PGQ786420 PQM786416:PQM786420 QAI786416:QAI786420 QKE786416:QKE786420 QUA786416:QUA786420 RDW786416:RDW786420 RNS786416:RNS786420 RXO786416:RXO786420 SHK786416:SHK786420 SRG786416:SRG786420 TBC786416:TBC786420 TKY786416:TKY786420 TUU786416:TUU786420 UEQ786416:UEQ786420 UOM786416:UOM786420 UYI786416:UYI786420 VIE786416:VIE786420 VSA786416:VSA786420 WBW786416:WBW786420 WLS786416:WLS786420 WVO786416:WVO786420 G851952:G851956 JC851952:JC851956 SY851952:SY851956 ACU851952:ACU851956 AMQ851952:AMQ851956 AWM851952:AWM851956 BGI851952:BGI851956 BQE851952:BQE851956 CAA851952:CAA851956 CJW851952:CJW851956 CTS851952:CTS851956 DDO851952:DDO851956 DNK851952:DNK851956 DXG851952:DXG851956 EHC851952:EHC851956 EQY851952:EQY851956 FAU851952:FAU851956 FKQ851952:FKQ851956 FUM851952:FUM851956 GEI851952:GEI851956 GOE851952:GOE851956 GYA851952:GYA851956 HHW851952:HHW851956 HRS851952:HRS851956 IBO851952:IBO851956 ILK851952:ILK851956 IVG851952:IVG851956 JFC851952:JFC851956 JOY851952:JOY851956 JYU851952:JYU851956 KIQ851952:KIQ851956 KSM851952:KSM851956 LCI851952:LCI851956 LME851952:LME851956 LWA851952:LWA851956 MFW851952:MFW851956 MPS851952:MPS851956 MZO851952:MZO851956 NJK851952:NJK851956 NTG851952:NTG851956 ODC851952:ODC851956 OMY851952:OMY851956 OWU851952:OWU851956 PGQ851952:PGQ851956 PQM851952:PQM851956 QAI851952:QAI851956 QKE851952:QKE851956 QUA851952:QUA851956 RDW851952:RDW851956 RNS851952:RNS851956 RXO851952:RXO851956 SHK851952:SHK851956 SRG851952:SRG851956 TBC851952:TBC851956 TKY851952:TKY851956 TUU851952:TUU851956 UEQ851952:UEQ851956 UOM851952:UOM851956 UYI851952:UYI851956 VIE851952:VIE851956 VSA851952:VSA851956 WBW851952:WBW851956 WLS851952:WLS851956 WVO851952:WVO851956 G917488:G917492 JC917488:JC917492 SY917488:SY917492 ACU917488:ACU917492 AMQ917488:AMQ917492 AWM917488:AWM917492 BGI917488:BGI917492 BQE917488:BQE917492 CAA917488:CAA917492 CJW917488:CJW917492 CTS917488:CTS917492 DDO917488:DDO917492 DNK917488:DNK917492 DXG917488:DXG917492 EHC917488:EHC917492 EQY917488:EQY917492 FAU917488:FAU917492 FKQ917488:FKQ917492 FUM917488:FUM917492 GEI917488:GEI917492 GOE917488:GOE917492 GYA917488:GYA917492 HHW917488:HHW917492 HRS917488:HRS917492 IBO917488:IBO917492 ILK917488:ILK917492 IVG917488:IVG917492 JFC917488:JFC917492 JOY917488:JOY917492 JYU917488:JYU917492 KIQ917488:KIQ917492 KSM917488:KSM917492 LCI917488:LCI917492 LME917488:LME917492 LWA917488:LWA917492 MFW917488:MFW917492 MPS917488:MPS917492 MZO917488:MZO917492 NJK917488:NJK917492 NTG917488:NTG917492 ODC917488:ODC917492 OMY917488:OMY917492 OWU917488:OWU917492 PGQ917488:PGQ917492 PQM917488:PQM917492 QAI917488:QAI917492 QKE917488:QKE917492 QUA917488:QUA917492 RDW917488:RDW917492 RNS917488:RNS917492 RXO917488:RXO917492 SHK917488:SHK917492 SRG917488:SRG917492 TBC917488:TBC917492 TKY917488:TKY917492 TUU917488:TUU917492 UEQ917488:UEQ917492 UOM917488:UOM917492 UYI917488:UYI917492 VIE917488:VIE917492 VSA917488:VSA917492 WBW917488:WBW917492 WLS917488:WLS917492 WVO917488:WVO917492 G983024:G983028 JC983024:JC983028 SY983024:SY983028 ACU983024:ACU983028 AMQ983024:AMQ983028 AWM983024:AWM983028 BGI983024:BGI983028 BQE983024:BQE983028 CAA983024:CAA983028 CJW983024:CJW983028 CTS983024:CTS983028 DDO983024:DDO983028 DNK983024:DNK983028 DXG983024:DXG983028 EHC983024:EHC983028 EQY983024:EQY983028 FAU983024:FAU983028 FKQ983024:FKQ983028 FUM983024:FUM983028 GEI983024:GEI983028 GOE983024:GOE983028 GYA983024:GYA983028 HHW983024:HHW983028 HRS983024:HRS983028 IBO983024:IBO983028 ILK983024:ILK983028 IVG983024:IVG983028 JFC983024:JFC983028 JOY983024:JOY983028 JYU983024:JYU983028 KIQ983024:KIQ983028 KSM983024:KSM983028 LCI983024:LCI983028 LME983024:LME983028 LWA983024:LWA983028 MFW983024:MFW983028 MPS983024:MPS983028 MZO983024:MZO983028 NJK983024:NJK983028 NTG983024:NTG983028 ODC983024:ODC983028 OMY983024:OMY983028 OWU983024:OWU983028 PGQ983024:PGQ983028 PQM983024:PQM983028 QAI983024:QAI983028 QKE983024:QKE983028 QUA983024:QUA983028 RDW983024:RDW983028 RNS983024:RNS983028 RXO983024:RXO983028 SHK983024:SHK983028 SRG983024:SRG983028 TBC983024:TBC983028 TKY983024:TKY983028 TUU983024:TUU983028 UEQ983024:UEQ983028 UOM983024:UOM983028 UYI983024:UYI983028 VIE983024:VIE983028 VSA983024:VSA983028 WBW983024:WBW983028 WLS983024:WLS983028 WVO983024:WVO983028" xr:uid="{00000000-0002-0000-2B00-000001000000}"/>
  </dataValidations>
  <hyperlinks>
    <hyperlink ref="A2" location="Schedule_Listing" display="Return to Shedule Listing" xr:uid="{00000000-0004-0000-2B00-000000000000}"/>
    <hyperlink ref="A2:C2" location="'Schedule Listing '!A1" display="Return to Schedule Listing" xr:uid="{00000000-0004-0000-2B00-000001000000}"/>
  </hyperlinks>
  <pageMargins left="0.47244094488188981" right="0.35433070866141736" top="0.74803149606299213" bottom="0.51181102362204722" header="0.31496062992125984" footer="0.31496062992125984"/>
  <pageSetup scale="81"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92"/>
  <sheetViews>
    <sheetView showGridLines="0" topLeftCell="A49" zoomScaleNormal="100" zoomScaleSheetLayoutView="98" workbookViewId="0">
      <selection activeCell="F59" sqref="F59"/>
    </sheetView>
  </sheetViews>
  <sheetFormatPr defaultColWidth="9.1015625" defaultRowHeight="12.75" customHeight="1"/>
  <cols>
    <col min="1" max="1" width="45.41796875" style="7" customWidth="1"/>
    <col min="2" max="2" width="30.41796875" style="7" customWidth="1"/>
    <col min="3" max="3" width="15.5234375" style="7" customWidth="1"/>
    <col min="4" max="4" width="12.41796875" style="7" customWidth="1"/>
    <col min="5" max="6" width="11.41796875" style="7" customWidth="1"/>
    <col min="7" max="7" width="13" style="7" customWidth="1"/>
    <col min="8" max="8" width="6.41796875" style="7" customWidth="1"/>
    <col min="9" max="256" width="9.1015625" style="7"/>
    <col min="257" max="257" width="34.5234375" style="7" customWidth="1"/>
    <col min="258" max="258" width="33.89453125" style="7" customWidth="1"/>
    <col min="259" max="259" width="21.41796875" style="7" customWidth="1"/>
    <col min="260" max="262" width="11.41796875" style="7" customWidth="1"/>
    <col min="263" max="263" width="13" style="7" customWidth="1"/>
    <col min="264" max="264" width="2.89453125" style="7" customWidth="1"/>
    <col min="265" max="512" width="9.1015625" style="7"/>
    <col min="513" max="513" width="34.5234375" style="7" customWidth="1"/>
    <col min="514" max="514" width="33.89453125" style="7" customWidth="1"/>
    <col min="515" max="515" width="21.41796875" style="7" customWidth="1"/>
    <col min="516" max="518" width="11.41796875" style="7" customWidth="1"/>
    <col min="519" max="519" width="13" style="7" customWidth="1"/>
    <col min="520" max="520" width="2.89453125" style="7" customWidth="1"/>
    <col min="521" max="768" width="9.1015625" style="7"/>
    <col min="769" max="769" width="34.5234375" style="7" customWidth="1"/>
    <col min="770" max="770" width="33.89453125" style="7" customWidth="1"/>
    <col min="771" max="771" width="21.41796875" style="7" customWidth="1"/>
    <col min="772" max="774" width="11.41796875" style="7" customWidth="1"/>
    <col min="775" max="775" width="13" style="7" customWidth="1"/>
    <col min="776" max="776" width="2.89453125" style="7" customWidth="1"/>
    <col min="777" max="1024" width="9.1015625" style="7"/>
    <col min="1025" max="1025" width="34.5234375" style="7" customWidth="1"/>
    <col min="1026" max="1026" width="33.89453125" style="7" customWidth="1"/>
    <col min="1027" max="1027" width="21.41796875" style="7" customWidth="1"/>
    <col min="1028" max="1030" width="11.41796875" style="7" customWidth="1"/>
    <col min="1031" max="1031" width="13" style="7" customWidth="1"/>
    <col min="1032" max="1032" width="2.89453125" style="7" customWidth="1"/>
    <col min="1033" max="1280" width="9.1015625" style="7"/>
    <col min="1281" max="1281" width="34.5234375" style="7" customWidth="1"/>
    <col min="1282" max="1282" width="33.89453125" style="7" customWidth="1"/>
    <col min="1283" max="1283" width="21.41796875" style="7" customWidth="1"/>
    <col min="1284" max="1286" width="11.41796875" style="7" customWidth="1"/>
    <col min="1287" max="1287" width="13" style="7" customWidth="1"/>
    <col min="1288" max="1288" width="2.89453125" style="7" customWidth="1"/>
    <col min="1289" max="1536" width="9.1015625" style="7"/>
    <col min="1537" max="1537" width="34.5234375" style="7" customWidth="1"/>
    <col min="1538" max="1538" width="33.89453125" style="7" customWidth="1"/>
    <col min="1539" max="1539" width="21.41796875" style="7" customWidth="1"/>
    <col min="1540" max="1542" width="11.41796875" style="7" customWidth="1"/>
    <col min="1543" max="1543" width="13" style="7" customWidth="1"/>
    <col min="1544" max="1544" width="2.89453125" style="7" customWidth="1"/>
    <col min="1545" max="1792" width="9.1015625" style="7"/>
    <col min="1793" max="1793" width="34.5234375" style="7" customWidth="1"/>
    <col min="1794" max="1794" width="33.89453125" style="7" customWidth="1"/>
    <col min="1795" max="1795" width="21.41796875" style="7" customWidth="1"/>
    <col min="1796" max="1798" width="11.41796875" style="7" customWidth="1"/>
    <col min="1799" max="1799" width="13" style="7" customWidth="1"/>
    <col min="1800" max="1800" width="2.89453125" style="7" customWidth="1"/>
    <col min="1801" max="2048" width="9.1015625" style="7"/>
    <col min="2049" max="2049" width="34.5234375" style="7" customWidth="1"/>
    <col min="2050" max="2050" width="33.89453125" style="7" customWidth="1"/>
    <col min="2051" max="2051" width="21.41796875" style="7" customWidth="1"/>
    <col min="2052" max="2054" width="11.41796875" style="7" customWidth="1"/>
    <col min="2055" max="2055" width="13" style="7" customWidth="1"/>
    <col min="2056" max="2056" width="2.89453125" style="7" customWidth="1"/>
    <col min="2057" max="2304" width="9.1015625" style="7"/>
    <col min="2305" max="2305" width="34.5234375" style="7" customWidth="1"/>
    <col min="2306" max="2306" width="33.89453125" style="7" customWidth="1"/>
    <col min="2307" max="2307" width="21.41796875" style="7" customWidth="1"/>
    <col min="2308" max="2310" width="11.41796875" style="7" customWidth="1"/>
    <col min="2311" max="2311" width="13" style="7" customWidth="1"/>
    <col min="2312" max="2312" width="2.89453125" style="7" customWidth="1"/>
    <col min="2313" max="2560" width="9.1015625" style="7"/>
    <col min="2561" max="2561" width="34.5234375" style="7" customWidth="1"/>
    <col min="2562" max="2562" width="33.89453125" style="7" customWidth="1"/>
    <col min="2563" max="2563" width="21.41796875" style="7" customWidth="1"/>
    <col min="2564" max="2566" width="11.41796875" style="7" customWidth="1"/>
    <col min="2567" max="2567" width="13" style="7" customWidth="1"/>
    <col min="2568" max="2568" width="2.89453125" style="7" customWidth="1"/>
    <col min="2569" max="2816" width="9.1015625" style="7"/>
    <col min="2817" max="2817" width="34.5234375" style="7" customWidth="1"/>
    <col min="2818" max="2818" width="33.89453125" style="7" customWidth="1"/>
    <col min="2819" max="2819" width="21.41796875" style="7" customWidth="1"/>
    <col min="2820" max="2822" width="11.41796875" style="7" customWidth="1"/>
    <col min="2823" max="2823" width="13" style="7" customWidth="1"/>
    <col min="2824" max="2824" width="2.89453125" style="7" customWidth="1"/>
    <col min="2825" max="3072" width="9.1015625" style="7"/>
    <col min="3073" max="3073" width="34.5234375" style="7" customWidth="1"/>
    <col min="3074" max="3074" width="33.89453125" style="7" customWidth="1"/>
    <col min="3075" max="3075" width="21.41796875" style="7" customWidth="1"/>
    <col min="3076" max="3078" width="11.41796875" style="7" customWidth="1"/>
    <col min="3079" max="3079" width="13" style="7" customWidth="1"/>
    <col min="3080" max="3080" width="2.89453125" style="7" customWidth="1"/>
    <col min="3081" max="3328" width="9.1015625" style="7"/>
    <col min="3329" max="3329" width="34.5234375" style="7" customWidth="1"/>
    <col min="3330" max="3330" width="33.89453125" style="7" customWidth="1"/>
    <col min="3331" max="3331" width="21.41796875" style="7" customWidth="1"/>
    <col min="3332" max="3334" width="11.41796875" style="7" customWidth="1"/>
    <col min="3335" max="3335" width="13" style="7" customWidth="1"/>
    <col min="3336" max="3336" width="2.89453125" style="7" customWidth="1"/>
    <col min="3337" max="3584" width="9.1015625" style="7"/>
    <col min="3585" max="3585" width="34.5234375" style="7" customWidth="1"/>
    <col min="3586" max="3586" width="33.89453125" style="7" customWidth="1"/>
    <col min="3587" max="3587" width="21.41796875" style="7" customWidth="1"/>
    <col min="3588" max="3590" width="11.41796875" style="7" customWidth="1"/>
    <col min="3591" max="3591" width="13" style="7" customWidth="1"/>
    <col min="3592" max="3592" width="2.89453125" style="7" customWidth="1"/>
    <col min="3593" max="3840" width="9.1015625" style="7"/>
    <col min="3841" max="3841" width="34.5234375" style="7" customWidth="1"/>
    <col min="3842" max="3842" width="33.89453125" style="7" customWidth="1"/>
    <col min="3843" max="3843" width="21.41796875" style="7" customWidth="1"/>
    <col min="3844" max="3846" width="11.41796875" style="7" customWidth="1"/>
    <col min="3847" max="3847" width="13" style="7" customWidth="1"/>
    <col min="3848" max="3848" width="2.89453125" style="7" customWidth="1"/>
    <col min="3849" max="4096" width="9.1015625" style="7"/>
    <col min="4097" max="4097" width="34.5234375" style="7" customWidth="1"/>
    <col min="4098" max="4098" width="33.89453125" style="7" customWidth="1"/>
    <col min="4099" max="4099" width="21.41796875" style="7" customWidth="1"/>
    <col min="4100" max="4102" width="11.41796875" style="7" customWidth="1"/>
    <col min="4103" max="4103" width="13" style="7" customWidth="1"/>
    <col min="4104" max="4104" width="2.89453125" style="7" customWidth="1"/>
    <col min="4105" max="4352" width="9.1015625" style="7"/>
    <col min="4353" max="4353" width="34.5234375" style="7" customWidth="1"/>
    <col min="4354" max="4354" width="33.89453125" style="7" customWidth="1"/>
    <col min="4355" max="4355" width="21.41796875" style="7" customWidth="1"/>
    <col min="4356" max="4358" width="11.41796875" style="7" customWidth="1"/>
    <col min="4359" max="4359" width="13" style="7" customWidth="1"/>
    <col min="4360" max="4360" width="2.89453125" style="7" customWidth="1"/>
    <col min="4361" max="4608" width="9.1015625" style="7"/>
    <col min="4609" max="4609" width="34.5234375" style="7" customWidth="1"/>
    <col min="4610" max="4610" width="33.89453125" style="7" customWidth="1"/>
    <col min="4611" max="4611" width="21.41796875" style="7" customWidth="1"/>
    <col min="4612" max="4614" width="11.41796875" style="7" customWidth="1"/>
    <col min="4615" max="4615" width="13" style="7" customWidth="1"/>
    <col min="4616" max="4616" width="2.89453125" style="7" customWidth="1"/>
    <col min="4617" max="4864" width="9.1015625" style="7"/>
    <col min="4865" max="4865" width="34.5234375" style="7" customWidth="1"/>
    <col min="4866" max="4866" width="33.89453125" style="7" customWidth="1"/>
    <col min="4867" max="4867" width="21.41796875" style="7" customWidth="1"/>
    <col min="4868" max="4870" width="11.41796875" style="7" customWidth="1"/>
    <col min="4871" max="4871" width="13" style="7" customWidth="1"/>
    <col min="4872" max="4872" width="2.89453125" style="7" customWidth="1"/>
    <col min="4873" max="5120" width="9.1015625" style="7"/>
    <col min="5121" max="5121" width="34.5234375" style="7" customWidth="1"/>
    <col min="5122" max="5122" width="33.89453125" style="7" customWidth="1"/>
    <col min="5123" max="5123" width="21.41796875" style="7" customWidth="1"/>
    <col min="5124" max="5126" width="11.41796875" style="7" customWidth="1"/>
    <col min="5127" max="5127" width="13" style="7" customWidth="1"/>
    <col min="5128" max="5128" width="2.89453125" style="7" customWidth="1"/>
    <col min="5129" max="5376" width="9.1015625" style="7"/>
    <col min="5377" max="5377" width="34.5234375" style="7" customWidth="1"/>
    <col min="5378" max="5378" width="33.89453125" style="7" customWidth="1"/>
    <col min="5379" max="5379" width="21.41796875" style="7" customWidth="1"/>
    <col min="5380" max="5382" width="11.41796875" style="7" customWidth="1"/>
    <col min="5383" max="5383" width="13" style="7" customWidth="1"/>
    <col min="5384" max="5384" width="2.89453125" style="7" customWidth="1"/>
    <col min="5385" max="5632" width="9.1015625" style="7"/>
    <col min="5633" max="5633" width="34.5234375" style="7" customWidth="1"/>
    <col min="5634" max="5634" width="33.89453125" style="7" customWidth="1"/>
    <col min="5635" max="5635" width="21.41796875" style="7" customWidth="1"/>
    <col min="5636" max="5638" width="11.41796875" style="7" customWidth="1"/>
    <col min="5639" max="5639" width="13" style="7" customWidth="1"/>
    <col min="5640" max="5640" width="2.89453125" style="7" customWidth="1"/>
    <col min="5641" max="5888" width="9.1015625" style="7"/>
    <col min="5889" max="5889" width="34.5234375" style="7" customWidth="1"/>
    <col min="5890" max="5890" width="33.89453125" style="7" customWidth="1"/>
    <col min="5891" max="5891" width="21.41796875" style="7" customWidth="1"/>
    <col min="5892" max="5894" width="11.41796875" style="7" customWidth="1"/>
    <col min="5895" max="5895" width="13" style="7" customWidth="1"/>
    <col min="5896" max="5896" width="2.89453125" style="7" customWidth="1"/>
    <col min="5897" max="6144" width="9.1015625" style="7"/>
    <col min="6145" max="6145" width="34.5234375" style="7" customWidth="1"/>
    <col min="6146" max="6146" width="33.89453125" style="7" customWidth="1"/>
    <col min="6147" max="6147" width="21.41796875" style="7" customWidth="1"/>
    <col min="6148" max="6150" width="11.41796875" style="7" customWidth="1"/>
    <col min="6151" max="6151" width="13" style="7" customWidth="1"/>
    <col min="6152" max="6152" width="2.89453125" style="7" customWidth="1"/>
    <col min="6153" max="6400" width="9.1015625" style="7"/>
    <col min="6401" max="6401" width="34.5234375" style="7" customWidth="1"/>
    <col min="6402" max="6402" width="33.89453125" style="7" customWidth="1"/>
    <col min="6403" max="6403" width="21.41796875" style="7" customWidth="1"/>
    <col min="6404" max="6406" width="11.41796875" style="7" customWidth="1"/>
    <col min="6407" max="6407" width="13" style="7" customWidth="1"/>
    <col min="6408" max="6408" width="2.89453125" style="7" customWidth="1"/>
    <col min="6409" max="6656" width="9.1015625" style="7"/>
    <col min="6657" max="6657" width="34.5234375" style="7" customWidth="1"/>
    <col min="6658" max="6658" width="33.89453125" style="7" customWidth="1"/>
    <col min="6659" max="6659" width="21.41796875" style="7" customWidth="1"/>
    <col min="6660" max="6662" width="11.41796875" style="7" customWidth="1"/>
    <col min="6663" max="6663" width="13" style="7" customWidth="1"/>
    <col min="6664" max="6664" width="2.89453125" style="7" customWidth="1"/>
    <col min="6665" max="6912" width="9.1015625" style="7"/>
    <col min="6913" max="6913" width="34.5234375" style="7" customWidth="1"/>
    <col min="6914" max="6914" width="33.89453125" style="7" customWidth="1"/>
    <col min="6915" max="6915" width="21.41796875" style="7" customWidth="1"/>
    <col min="6916" max="6918" width="11.41796875" style="7" customWidth="1"/>
    <col min="6919" max="6919" width="13" style="7" customWidth="1"/>
    <col min="6920" max="6920" width="2.89453125" style="7" customWidth="1"/>
    <col min="6921" max="7168" width="9.1015625" style="7"/>
    <col min="7169" max="7169" width="34.5234375" style="7" customWidth="1"/>
    <col min="7170" max="7170" width="33.89453125" style="7" customWidth="1"/>
    <col min="7171" max="7171" width="21.41796875" style="7" customWidth="1"/>
    <col min="7172" max="7174" width="11.41796875" style="7" customWidth="1"/>
    <col min="7175" max="7175" width="13" style="7" customWidth="1"/>
    <col min="7176" max="7176" width="2.89453125" style="7" customWidth="1"/>
    <col min="7177" max="7424" width="9.1015625" style="7"/>
    <col min="7425" max="7425" width="34.5234375" style="7" customWidth="1"/>
    <col min="7426" max="7426" width="33.89453125" style="7" customWidth="1"/>
    <col min="7427" max="7427" width="21.41796875" style="7" customWidth="1"/>
    <col min="7428" max="7430" width="11.41796875" style="7" customWidth="1"/>
    <col min="7431" max="7431" width="13" style="7" customWidth="1"/>
    <col min="7432" max="7432" width="2.89453125" style="7" customWidth="1"/>
    <col min="7433" max="7680" width="9.1015625" style="7"/>
    <col min="7681" max="7681" width="34.5234375" style="7" customWidth="1"/>
    <col min="7682" max="7682" width="33.89453125" style="7" customWidth="1"/>
    <col min="7683" max="7683" width="21.41796875" style="7" customWidth="1"/>
    <col min="7684" max="7686" width="11.41796875" style="7" customWidth="1"/>
    <col min="7687" max="7687" width="13" style="7" customWidth="1"/>
    <col min="7688" max="7688" width="2.89453125" style="7" customWidth="1"/>
    <col min="7689" max="7936" width="9.1015625" style="7"/>
    <col min="7937" max="7937" width="34.5234375" style="7" customWidth="1"/>
    <col min="7938" max="7938" width="33.89453125" style="7" customWidth="1"/>
    <col min="7939" max="7939" width="21.41796875" style="7" customWidth="1"/>
    <col min="7940" max="7942" width="11.41796875" style="7" customWidth="1"/>
    <col min="7943" max="7943" width="13" style="7" customWidth="1"/>
    <col min="7944" max="7944" width="2.89453125" style="7" customWidth="1"/>
    <col min="7945" max="8192" width="9.1015625" style="7"/>
    <col min="8193" max="8193" width="34.5234375" style="7" customWidth="1"/>
    <col min="8194" max="8194" width="33.89453125" style="7" customWidth="1"/>
    <col min="8195" max="8195" width="21.41796875" style="7" customWidth="1"/>
    <col min="8196" max="8198" width="11.41796875" style="7" customWidth="1"/>
    <col min="8199" max="8199" width="13" style="7" customWidth="1"/>
    <col min="8200" max="8200" width="2.89453125" style="7" customWidth="1"/>
    <col min="8201" max="8448" width="9.1015625" style="7"/>
    <col min="8449" max="8449" width="34.5234375" style="7" customWidth="1"/>
    <col min="8450" max="8450" width="33.89453125" style="7" customWidth="1"/>
    <col min="8451" max="8451" width="21.41796875" style="7" customWidth="1"/>
    <col min="8452" max="8454" width="11.41796875" style="7" customWidth="1"/>
    <col min="8455" max="8455" width="13" style="7" customWidth="1"/>
    <col min="8456" max="8456" width="2.89453125" style="7" customWidth="1"/>
    <col min="8457" max="8704" width="9.1015625" style="7"/>
    <col min="8705" max="8705" width="34.5234375" style="7" customWidth="1"/>
    <col min="8706" max="8706" width="33.89453125" style="7" customWidth="1"/>
    <col min="8707" max="8707" width="21.41796875" style="7" customWidth="1"/>
    <col min="8708" max="8710" width="11.41796875" style="7" customWidth="1"/>
    <col min="8711" max="8711" width="13" style="7" customWidth="1"/>
    <col min="8712" max="8712" width="2.89453125" style="7" customWidth="1"/>
    <col min="8713" max="8960" width="9.1015625" style="7"/>
    <col min="8961" max="8961" width="34.5234375" style="7" customWidth="1"/>
    <col min="8962" max="8962" width="33.89453125" style="7" customWidth="1"/>
    <col min="8963" max="8963" width="21.41796875" style="7" customWidth="1"/>
    <col min="8964" max="8966" width="11.41796875" style="7" customWidth="1"/>
    <col min="8967" max="8967" width="13" style="7" customWidth="1"/>
    <col min="8968" max="8968" width="2.89453125" style="7" customWidth="1"/>
    <col min="8969" max="9216" width="9.1015625" style="7"/>
    <col min="9217" max="9217" width="34.5234375" style="7" customWidth="1"/>
    <col min="9218" max="9218" width="33.89453125" style="7" customWidth="1"/>
    <col min="9219" max="9219" width="21.41796875" style="7" customWidth="1"/>
    <col min="9220" max="9222" width="11.41796875" style="7" customWidth="1"/>
    <col min="9223" max="9223" width="13" style="7" customWidth="1"/>
    <col min="9224" max="9224" width="2.89453125" style="7" customWidth="1"/>
    <col min="9225" max="9472" width="9.1015625" style="7"/>
    <col min="9473" max="9473" width="34.5234375" style="7" customWidth="1"/>
    <col min="9474" max="9474" width="33.89453125" style="7" customWidth="1"/>
    <col min="9475" max="9475" width="21.41796875" style="7" customWidth="1"/>
    <col min="9476" max="9478" width="11.41796875" style="7" customWidth="1"/>
    <col min="9479" max="9479" width="13" style="7" customWidth="1"/>
    <col min="9480" max="9480" width="2.89453125" style="7" customWidth="1"/>
    <col min="9481" max="9728" width="9.1015625" style="7"/>
    <col min="9729" max="9729" width="34.5234375" style="7" customWidth="1"/>
    <col min="9730" max="9730" width="33.89453125" style="7" customWidth="1"/>
    <col min="9731" max="9731" width="21.41796875" style="7" customWidth="1"/>
    <col min="9732" max="9734" width="11.41796875" style="7" customWidth="1"/>
    <col min="9735" max="9735" width="13" style="7" customWidth="1"/>
    <col min="9736" max="9736" width="2.89453125" style="7" customWidth="1"/>
    <col min="9737" max="9984" width="9.1015625" style="7"/>
    <col min="9985" max="9985" width="34.5234375" style="7" customWidth="1"/>
    <col min="9986" max="9986" width="33.89453125" style="7" customWidth="1"/>
    <col min="9987" max="9987" width="21.41796875" style="7" customWidth="1"/>
    <col min="9988" max="9990" width="11.41796875" style="7" customWidth="1"/>
    <col min="9991" max="9991" width="13" style="7" customWidth="1"/>
    <col min="9992" max="9992" width="2.89453125" style="7" customWidth="1"/>
    <col min="9993" max="10240" width="9.1015625" style="7"/>
    <col min="10241" max="10241" width="34.5234375" style="7" customWidth="1"/>
    <col min="10242" max="10242" width="33.89453125" style="7" customWidth="1"/>
    <col min="10243" max="10243" width="21.41796875" style="7" customWidth="1"/>
    <col min="10244" max="10246" width="11.41796875" style="7" customWidth="1"/>
    <col min="10247" max="10247" width="13" style="7" customWidth="1"/>
    <col min="10248" max="10248" width="2.89453125" style="7" customWidth="1"/>
    <col min="10249" max="10496" width="9.1015625" style="7"/>
    <col min="10497" max="10497" width="34.5234375" style="7" customWidth="1"/>
    <col min="10498" max="10498" width="33.89453125" style="7" customWidth="1"/>
    <col min="10499" max="10499" width="21.41796875" style="7" customWidth="1"/>
    <col min="10500" max="10502" width="11.41796875" style="7" customWidth="1"/>
    <col min="10503" max="10503" width="13" style="7" customWidth="1"/>
    <col min="10504" max="10504" width="2.89453125" style="7" customWidth="1"/>
    <col min="10505" max="10752" width="9.1015625" style="7"/>
    <col min="10753" max="10753" width="34.5234375" style="7" customWidth="1"/>
    <col min="10754" max="10754" width="33.89453125" style="7" customWidth="1"/>
    <col min="10755" max="10755" width="21.41796875" style="7" customWidth="1"/>
    <col min="10756" max="10758" width="11.41796875" style="7" customWidth="1"/>
    <col min="10759" max="10759" width="13" style="7" customWidth="1"/>
    <col min="10760" max="10760" width="2.89453125" style="7" customWidth="1"/>
    <col min="10761" max="11008" width="9.1015625" style="7"/>
    <col min="11009" max="11009" width="34.5234375" style="7" customWidth="1"/>
    <col min="11010" max="11010" width="33.89453125" style="7" customWidth="1"/>
    <col min="11011" max="11011" width="21.41796875" style="7" customWidth="1"/>
    <col min="11012" max="11014" width="11.41796875" style="7" customWidth="1"/>
    <col min="11015" max="11015" width="13" style="7" customWidth="1"/>
    <col min="11016" max="11016" width="2.89453125" style="7" customWidth="1"/>
    <col min="11017" max="11264" width="9.1015625" style="7"/>
    <col min="11265" max="11265" width="34.5234375" style="7" customWidth="1"/>
    <col min="11266" max="11266" width="33.89453125" style="7" customWidth="1"/>
    <col min="11267" max="11267" width="21.41796875" style="7" customWidth="1"/>
    <col min="11268" max="11270" width="11.41796875" style="7" customWidth="1"/>
    <col min="11271" max="11271" width="13" style="7" customWidth="1"/>
    <col min="11272" max="11272" width="2.89453125" style="7" customWidth="1"/>
    <col min="11273" max="11520" width="9.1015625" style="7"/>
    <col min="11521" max="11521" width="34.5234375" style="7" customWidth="1"/>
    <col min="11522" max="11522" width="33.89453125" style="7" customWidth="1"/>
    <col min="11523" max="11523" width="21.41796875" style="7" customWidth="1"/>
    <col min="11524" max="11526" width="11.41796875" style="7" customWidth="1"/>
    <col min="11527" max="11527" width="13" style="7" customWidth="1"/>
    <col min="11528" max="11528" width="2.89453125" style="7" customWidth="1"/>
    <col min="11529" max="11776" width="9.1015625" style="7"/>
    <col min="11777" max="11777" width="34.5234375" style="7" customWidth="1"/>
    <col min="11778" max="11778" width="33.89453125" style="7" customWidth="1"/>
    <col min="11779" max="11779" width="21.41796875" style="7" customWidth="1"/>
    <col min="11780" max="11782" width="11.41796875" style="7" customWidth="1"/>
    <col min="11783" max="11783" width="13" style="7" customWidth="1"/>
    <col min="11784" max="11784" width="2.89453125" style="7" customWidth="1"/>
    <col min="11785" max="12032" width="9.1015625" style="7"/>
    <col min="12033" max="12033" width="34.5234375" style="7" customWidth="1"/>
    <col min="12034" max="12034" width="33.89453125" style="7" customWidth="1"/>
    <col min="12035" max="12035" width="21.41796875" style="7" customWidth="1"/>
    <col min="12036" max="12038" width="11.41796875" style="7" customWidth="1"/>
    <col min="12039" max="12039" width="13" style="7" customWidth="1"/>
    <col min="12040" max="12040" width="2.89453125" style="7" customWidth="1"/>
    <col min="12041" max="12288" width="9.1015625" style="7"/>
    <col min="12289" max="12289" width="34.5234375" style="7" customWidth="1"/>
    <col min="12290" max="12290" width="33.89453125" style="7" customWidth="1"/>
    <col min="12291" max="12291" width="21.41796875" style="7" customWidth="1"/>
    <col min="12292" max="12294" width="11.41796875" style="7" customWidth="1"/>
    <col min="12295" max="12295" width="13" style="7" customWidth="1"/>
    <col min="12296" max="12296" width="2.89453125" style="7" customWidth="1"/>
    <col min="12297" max="12544" width="9.1015625" style="7"/>
    <col min="12545" max="12545" width="34.5234375" style="7" customWidth="1"/>
    <col min="12546" max="12546" width="33.89453125" style="7" customWidth="1"/>
    <col min="12547" max="12547" width="21.41796875" style="7" customWidth="1"/>
    <col min="12548" max="12550" width="11.41796875" style="7" customWidth="1"/>
    <col min="12551" max="12551" width="13" style="7" customWidth="1"/>
    <col min="12552" max="12552" width="2.89453125" style="7" customWidth="1"/>
    <col min="12553" max="12800" width="9.1015625" style="7"/>
    <col min="12801" max="12801" width="34.5234375" style="7" customWidth="1"/>
    <col min="12802" max="12802" width="33.89453125" style="7" customWidth="1"/>
    <col min="12803" max="12803" width="21.41796875" style="7" customWidth="1"/>
    <col min="12804" max="12806" width="11.41796875" style="7" customWidth="1"/>
    <col min="12807" max="12807" width="13" style="7" customWidth="1"/>
    <col min="12808" max="12808" width="2.89453125" style="7" customWidth="1"/>
    <col min="12809" max="13056" width="9.1015625" style="7"/>
    <col min="13057" max="13057" width="34.5234375" style="7" customWidth="1"/>
    <col min="13058" max="13058" width="33.89453125" style="7" customWidth="1"/>
    <col min="13059" max="13059" width="21.41796875" style="7" customWidth="1"/>
    <col min="13060" max="13062" width="11.41796875" style="7" customWidth="1"/>
    <col min="13063" max="13063" width="13" style="7" customWidth="1"/>
    <col min="13064" max="13064" width="2.89453125" style="7" customWidth="1"/>
    <col min="13065" max="13312" width="9.1015625" style="7"/>
    <col min="13313" max="13313" width="34.5234375" style="7" customWidth="1"/>
    <col min="13314" max="13314" width="33.89453125" style="7" customWidth="1"/>
    <col min="13315" max="13315" width="21.41796875" style="7" customWidth="1"/>
    <col min="13316" max="13318" width="11.41796875" style="7" customWidth="1"/>
    <col min="13319" max="13319" width="13" style="7" customWidth="1"/>
    <col min="13320" max="13320" width="2.89453125" style="7" customWidth="1"/>
    <col min="13321" max="13568" width="9.1015625" style="7"/>
    <col min="13569" max="13569" width="34.5234375" style="7" customWidth="1"/>
    <col min="13570" max="13570" width="33.89453125" style="7" customWidth="1"/>
    <col min="13571" max="13571" width="21.41796875" style="7" customWidth="1"/>
    <col min="13572" max="13574" width="11.41796875" style="7" customWidth="1"/>
    <col min="13575" max="13575" width="13" style="7" customWidth="1"/>
    <col min="13576" max="13576" width="2.89453125" style="7" customWidth="1"/>
    <col min="13577" max="13824" width="9.1015625" style="7"/>
    <col min="13825" max="13825" width="34.5234375" style="7" customWidth="1"/>
    <col min="13826" max="13826" width="33.89453125" style="7" customWidth="1"/>
    <col min="13827" max="13827" width="21.41796875" style="7" customWidth="1"/>
    <col min="13828" max="13830" width="11.41796875" style="7" customWidth="1"/>
    <col min="13831" max="13831" width="13" style="7" customWidth="1"/>
    <col min="13832" max="13832" width="2.89453125" style="7" customWidth="1"/>
    <col min="13833" max="14080" width="9.1015625" style="7"/>
    <col min="14081" max="14081" width="34.5234375" style="7" customWidth="1"/>
    <col min="14082" max="14082" width="33.89453125" style="7" customWidth="1"/>
    <col min="14083" max="14083" width="21.41796875" style="7" customWidth="1"/>
    <col min="14084" max="14086" width="11.41796875" style="7" customWidth="1"/>
    <col min="14087" max="14087" width="13" style="7" customWidth="1"/>
    <col min="14088" max="14088" width="2.89453125" style="7" customWidth="1"/>
    <col min="14089" max="14336" width="9.1015625" style="7"/>
    <col min="14337" max="14337" width="34.5234375" style="7" customWidth="1"/>
    <col min="14338" max="14338" width="33.89453125" style="7" customWidth="1"/>
    <col min="14339" max="14339" width="21.41796875" style="7" customWidth="1"/>
    <col min="14340" max="14342" width="11.41796875" style="7" customWidth="1"/>
    <col min="14343" max="14343" width="13" style="7" customWidth="1"/>
    <col min="14344" max="14344" width="2.89453125" style="7" customWidth="1"/>
    <col min="14345" max="14592" width="9.1015625" style="7"/>
    <col min="14593" max="14593" width="34.5234375" style="7" customWidth="1"/>
    <col min="14594" max="14594" width="33.89453125" style="7" customWidth="1"/>
    <col min="14595" max="14595" width="21.41796875" style="7" customWidth="1"/>
    <col min="14596" max="14598" width="11.41796875" style="7" customWidth="1"/>
    <col min="14599" max="14599" width="13" style="7" customWidth="1"/>
    <col min="14600" max="14600" width="2.89453125" style="7" customWidth="1"/>
    <col min="14601" max="14848" width="9.1015625" style="7"/>
    <col min="14849" max="14849" width="34.5234375" style="7" customWidth="1"/>
    <col min="14850" max="14850" width="33.89453125" style="7" customWidth="1"/>
    <col min="14851" max="14851" width="21.41796875" style="7" customWidth="1"/>
    <col min="14852" max="14854" width="11.41796875" style="7" customWidth="1"/>
    <col min="14855" max="14855" width="13" style="7" customWidth="1"/>
    <col min="14856" max="14856" width="2.89453125" style="7" customWidth="1"/>
    <col min="14857" max="15104" width="9.1015625" style="7"/>
    <col min="15105" max="15105" width="34.5234375" style="7" customWidth="1"/>
    <col min="15106" max="15106" width="33.89453125" style="7" customWidth="1"/>
    <col min="15107" max="15107" width="21.41796875" style="7" customWidth="1"/>
    <col min="15108" max="15110" width="11.41796875" style="7" customWidth="1"/>
    <col min="15111" max="15111" width="13" style="7" customWidth="1"/>
    <col min="15112" max="15112" width="2.89453125" style="7" customWidth="1"/>
    <col min="15113" max="15360" width="9.1015625" style="7"/>
    <col min="15361" max="15361" width="34.5234375" style="7" customWidth="1"/>
    <col min="15362" max="15362" width="33.89453125" style="7" customWidth="1"/>
    <col min="15363" max="15363" width="21.41796875" style="7" customWidth="1"/>
    <col min="15364" max="15366" width="11.41796875" style="7" customWidth="1"/>
    <col min="15367" max="15367" width="13" style="7" customWidth="1"/>
    <col min="15368" max="15368" width="2.89453125" style="7" customWidth="1"/>
    <col min="15369" max="15616" width="9.1015625" style="7"/>
    <col min="15617" max="15617" width="34.5234375" style="7" customWidth="1"/>
    <col min="15618" max="15618" width="33.89453125" style="7" customWidth="1"/>
    <col min="15619" max="15619" width="21.41796875" style="7" customWidth="1"/>
    <col min="15620" max="15622" width="11.41796875" style="7" customWidth="1"/>
    <col min="15623" max="15623" width="13" style="7" customWidth="1"/>
    <col min="15624" max="15624" width="2.89453125" style="7" customWidth="1"/>
    <col min="15625" max="15872" width="9.1015625" style="7"/>
    <col min="15873" max="15873" width="34.5234375" style="7" customWidth="1"/>
    <col min="15874" max="15874" width="33.89453125" style="7" customWidth="1"/>
    <col min="15875" max="15875" width="21.41796875" style="7" customWidth="1"/>
    <col min="15876" max="15878" width="11.41796875" style="7" customWidth="1"/>
    <col min="15879" max="15879" width="13" style="7" customWidth="1"/>
    <col min="15880" max="15880" width="2.89453125" style="7" customWidth="1"/>
    <col min="15881" max="16128" width="9.1015625" style="7"/>
    <col min="16129" max="16129" width="34.5234375" style="7" customWidth="1"/>
    <col min="16130" max="16130" width="33.89453125" style="7" customWidth="1"/>
    <col min="16131" max="16131" width="21.41796875" style="7" customWidth="1"/>
    <col min="16132" max="16134" width="11.41796875" style="7" customWidth="1"/>
    <col min="16135" max="16135" width="13" style="7" customWidth="1"/>
    <col min="16136" max="16136" width="2.89453125" style="7" customWidth="1"/>
    <col min="16137" max="16384" width="9.1015625" style="7"/>
  </cols>
  <sheetData>
    <row r="1" spans="1:7" ht="15">
      <c r="A1" s="729" t="s">
        <v>2614</v>
      </c>
      <c r="B1" s="37"/>
      <c r="C1" s="37"/>
      <c r="D1" s="37"/>
      <c r="G1" s="21">
        <v>38</v>
      </c>
    </row>
    <row r="2" spans="1:7" ht="15">
      <c r="A2" s="732" t="s">
        <v>137</v>
      </c>
      <c r="B2" s="20"/>
      <c r="C2" s="20"/>
      <c r="D2" s="37"/>
    </row>
    <row r="3" spans="1:7" ht="15" customHeight="1">
      <c r="A3" s="19" t="s">
        <v>138</v>
      </c>
      <c r="B3" s="19"/>
      <c r="C3" s="19"/>
    </row>
    <row r="4" spans="1:7" ht="15" customHeight="1">
      <c r="A4" s="813" t="s">
        <v>2615</v>
      </c>
      <c r="B4" s="59"/>
      <c r="C4" s="59"/>
      <c r="D4" s="59"/>
    </row>
    <row r="5" spans="1:7" ht="33.75" customHeight="1">
      <c r="A5" s="13"/>
      <c r="B5" s="13"/>
      <c r="C5" s="13"/>
      <c r="D5" s="185"/>
      <c r="E5" s="60" t="s">
        <v>2459</v>
      </c>
      <c r="F5" s="60" t="s">
        <v>2460</v>
      </c>
      <c r="G5" s="60" t="s">
        <v>2616</v>
      </c>
    </row>
    <row r="6" spans="1:7" ht="10.199999999999999">
      <c r="E6" s="330" t="s">
        <v>282</v>
      </c>
      <c r="F6" s="330" t="s">
        <v>283</v>
      </c>
      <c r="G6" s="330" t="s">
        <v>2461</v>
      </c>
    </row>
    <row r="7" spans="1:7" ht="10.199999999999999">
      <c r="E7" s="189"/>
      <c r="F7" s="189"/>
      <c r="G7" s="189"/>
    </row>
    <row r="8" spans="1:7" ht="12.75" customHeight="1">
      <c r="A8" s="1500" t="s">
        <v>2617</v>
      </c>
      <c r="B8" s="1500"/>
      <c r="C8" s="496"/>
      <c r="D8" s="185"/>
      <c r="E8" s="11" t="s">
        <v>2618</v>
      </c>
      <c r="F8" s="106">
        <v>0</v>
      </c>
      <c r="G8" s="135"/>
    </row>
    <row r="9" spans="1:7" s="453" customFormat="1" ht="12.75" customHeight="1">
      <c r="A9" s="1500" t="s">
        <v>2619</v>
      </c>
      <c r="B9" s="1500"/>
      <c r="C9" s="1088"/>
      <c r="D9" s="1089"/>
      <c r="E9" s="601">
        <v>14200</v>
      </c>
      <c r="F9" s="1046">
        <v>0</v>
      </c>
      <c r="G9" s="963"/>
    </row>
    <row r="10" spans="1:7" ht="12.75" customHeight="1">
      <c r="A10" s="1544" t="s">
        <v>2620</v>
      </c>
      <c r="B10" s="1544"/>
      <c r="C10" s="496"/>
      <c r="D10" s="185"/>
      <c r="E10" s="11" t="s">
        <v>2621</v>
      </c>
      <c r="F10" s="106">
        <v>0.2</v>
      </c>
      <c r="G10" s="11" t="s">
        <v>2622</v>
      </c>
    </row>
    <row r="11" spans="1:7" ht="12.75" customHeight="1">
      <c r="A11" s="1544" t="s">
        <v>2623</v>
      </c>
      <c r="B11" s="1544"/>
      <c r="C11" s="496"/>
      <c r="D11" s="185"/>
      <c r="E11" s="11" t="s">
        <v>2624</v>
      </c>
      <c r="F11" s="106">
        <v>1</v>
      </c>
      <c r="G11" s="11" t="s">
        <v>2625</v>
      </c>
    </row>
    <row r="12" spans="1:7" s="12" customFormat="1" ht="10.199999999999999">
      <c r="A12" s="1500" t="s">
        <v>2626</v>
      </c>
      <c r="B12" s="1500"/>
      <c r="C12" s="764"/>
      <c r="D12" s="1090"/>
      <c r="E12" s="458" t="s">
        <v>2627</v>
      </c>
      <c r="F12" s="880">
        <v>1</v>
      </c>
      <c r="G12" s="11" t="s">
        <v>2628</v>
      </c>
    </row>
    <row r="13" spans="1:7" s="12" customFormat="1" ht="10.199999999999999">
      <c r="A13" s="1500" t="s">
        <v>2629</v>
      </c>
      <c r="B13" s="1500"/>
      <c r="C13" s="764"/>
      <c r="D13" s="1090"/>
      <c r="E13" s="458" t="s">
        <v>2630</v>
      </c>
      <c r="F13" s="880">
        <v>1</v>
      </c>
      <c r="G13" s="11" t="s">
        <v>2631</v>
      </c>
    </row>
    <row r="14" spans="1:7" s="12" customFormat="1" ht="10.199999999999999">
      <c r="A14" s="1568" t="s">
        <v>2632</v>
      </c>
      <c r="B14" s="1568"/>
      <c r="C14" s="764"/>
      <c r="D14" s="1090"/>
      <c r="E14" s="601">
        <v>14201</v>
      </c>
      <c r="F14" s="1046">
        <v>1</v>
      </c>
      <c r="G14" s="601">
        <v>14202</v>
      </c>
    </row>
    <row r="15" spans="1:7" s="12" customFormat="1" ht="10.199999999999999">
      <c r="A15" s="460" t="s">
        <v>2633</v>
      </c>
      <c r="B15" s="461"/>
      <c r="C15" s="764"/>
      <c r="D15" s="1090"/>
      <c r="E15" s="601">
        <v>14217</v>
      </c>
      <c r="F15" s="1046">
        <v>1</v>
      </c>
      <c r="G15" s="601">
        <v>14218</v>
      </c>
    </row>
    <row r="16" spans="1:7" s="12" customFormat="1" ht="10.199999999999999">
      <c r="A16" s="1565" t="s">
        <v>2634</v>
      </c>
      <c r="B16" s="1565"/>
      <c r="C16" s="764"/>
      <c r="D16" s="1090"/>
      <c r="E16" s="601">
        <v>14203</v>
      </c>
      <c r="F16" s="1046">
        <v>1</v>
      </c>
      <c r="G16" s="601">
        <v>14204</v>
      </c>
    </row>
    <row r="17" spans="1:8" s="12" customFormat="1" ht="10.199999999999999">
      <c r="A17" s="1500" t="s">
        <v>2635</v>
      </c>
      <c r="B17" s="1500"/>
      <c r="C17" s="764"/>
      <c r="D17" s="1090"/>
      <c r="E17" s="806">
        <v>5624</v>
      </c>
      <c r="F17" s="880">
        <v>1</v>
      </c>
      <c r="G17" s="806">
        <v>5625</v>
      </c>
    </row>
    <row r="18" spans="1:8" s="12" customFormat="1" ht="10.199999999999999">
      <c r="A18" s="1500" t="s">
        <v>2636</v>
      </c>
      <c r="B18" s="1500"/>
      <c r="C18" s="764"/>
      <c r="D18" s="1090"/>
      <c r="E18" s="806">
        <v>14205</v>
      </c>
      <c r="F18" s="880">
        <v>1</v>
      </c>
      <c r="G18" s="806">
        <v>14206</v>
      </c>
    </row>
    <row r="19" spans="1:8" s="12" customFormat="1" ht="11.25" customHeight="1">
      <c r="A19" s="1500" t="s">
        <v>2637</v>
      </c>
      <c r="B19" s="1500"/>
      <c r="C19" s="1500"/>
      <c r="D19" s="1500"/>
      <c r="E19" s="806">
        <v>14207</v>
      </c>
      <c r="F19" s="880">
        <v>2.5</v>
      </c>
      <c r="G19" s="806">
        <v>14208</v>
      </c>
    </row>
    <row r="20" spans="1:8" s="12" customFormat="1" ht="11.25" customHeight="1">
      <c r="A20" s="1500" t="s">
        <v>2638</v>
      </c>
      <c r="B20" s="1500"/>
      <c r="C20" s="764"/>
      <c r="D20" s="992" t="s">
        <v>2639</v>
      </c>
      <c r="E20" s="806">
        <v>14209</v>
      </c>
      <c r="F20" s="880">
        <v>0</v>
      </c>
      <c r="G20" s="31"/>
      <c r="H20" s="1091"/>
    </row>
    <row r="21" spans="1:8" ht="12.75" customHeight="1">
      <c r="A21" s="1544" t="s">
        <v>2640</v>
      </c>
      <c r="B21" s="1544"/>
      <c r="C21" s="496"/>
      <c r="D21" s="191" t="str">
        <f>$H$71</f>
        <v>A</v>
      </c>
      <c r="E21" s="11" t="s">
        <v>2641</v>
      </c>
      <c r="F21" s="106">
        <v>0</v>
      </c>
      <c r="G21" s="31"/>
    </row>
    <row r="22" spans="1:8" ht="21.6" customHeight="1">
      <c r="A22" s="1544" t="s">
        <v>2642</v>
      </c>
      <c r="B22" s="1544"/>
      <c r="C22" s="496"/>
      <c r="D22" s="191" t="str">
        <f>$H$72</f>
        <v>B</v>
      </c>
      <c r="E22" s="11" t="s">
        <v>2643</v>
      </c>
      <c r="F22" s="106">
        <v>0</v>
      </c>
      <c r="G22" s="31"/>
    </row>
    <row r="23" spans="1:8" ht="12.75" customHeight="1">
      <c r="A23" s="1544" t="s">
        <v>2644</v>
      </c>
      <c r="B23" s="1544"/>
      <c r="C23" s="496"/>
      <c r="D23" s="191" t="str">
        <f>$H$73</f>
        <v>C</v>
      </c>
      <c r="E23" s="11" t="s">
        <v>2645</v>
      </c>
      <c r="F23" s="106">
        <v>0</v>
      </c>
      <c r="G23" s="31"/>
    </row>
    <row r="24" spans="1:8" ht="12.75" customHeight="1">
      <c r="A24" s="1544" t="s">
        <v>1240</v>
      </c>
      <c r="B24" s="1544"/>
      <c r="C24" s="496"/>
      <c r="D24" s="4"/>
      <c r="E24" s="4"/>
      <c r="F24" s="4"/>
      <c r="G24" s="4"/>
    </row>
    <row r="25" spans="1:8" ht="12.75" customHeight="1">
      <c r="A25" s="1544" t="s">
        <v>2646</v>
      </c>
      <c r="B25" s="1544"/>
      <c r="C25" s="789"/>
      <c r="D25" s="839" t="str">
        <f>CONCATENATE("(", '20.010'!$L$233," + ", '20.010'!$K$246," + ", '20.010'!$L$285," ) from Schedule 20.010")</f>
        <v>(BV + CF + CV ) from Schedule 20.010</v>
      </c>
      <c r="E25" s="11" t="s">
        <v>2647</v>
      </c>
      <c r="F25" s="106">
        <v>0</v>
      </c>
      <c r="G25" s="31"/>
    </row>
    <row r="26" spans="1:8" ht="12.75" customHeight="1">
      <c r="A26" s="1544" t="s">
        <v>2469</v>
      </c>
      <c r="B26" s="1544"/>
      <c r="C26" s="789"/>
      <c r="D26" s="839" t="str">
        <f>CONCATENATE("(", '20.010'!$L$232," - ", '20.010'!$L$233," - ", '20.010'!$K$246," ) from Schedule 20.010")</f>
        <v>(BU - BV - CF ) from Schedule 20.010</v>
      </c>
      <c r="E26" s="11" t="s">
        <v>2648</v>
      </c>
      <c r="F26" s="74">
        <v>2.5</v>
      </c>
      <c r="G26" s="11" t="s">
        <v>2649</v>
      </c>
    </row>
    <row r="27" spans="1:8" ht="12.75" customHeight="1">
      <c r="A27" s="1500" t="s">
        <v>2650</v>
      </c>
      <c r="B27" s="1500"/>
      <c r="C27" s="764"/>
      <c r="D27" s="1092"/>
      <c r="E27" s="11" t="s">
        <v>2651</v>
      </c>
      <c r="F27" s="106">
        <v>0</v>
      </c>
      <c r="G27" s="31"/>
    </row>
    <row r="28" spans="1:8" ht="12.75" customHeight="1">
      <c r="A28" s="1544" t="s">
        <v>2652</v>
      </c>
      <c r="B28" s="1544"/>
      <c r="C28" s="764"/>
      <c r="D28" s="1093" t="s">
        <v>157</v>
      </c>
      <c r="E28" s="11" t="s">
        <v>2653</v>
      </c>
      <c r="F28" s="106">
        <v>0</v>
      </c>
      <c r="G28" s="31"/>
    </row>
    <row r="29" spans="1:8" ht="22.35" customHeight="1">
      <c r="A29" s="1544" t="s">
        <v>1243</v>
      </c>
      <c r="B29" s="1544"/>
      <c r="C29" s="764"/>
      <c r="D29" s="478"/>
      <c r="E29" s="4"/>
      <c r="F29" s="4"/>
      <c r="G29" s="4"/>
    </row>
    <row r="30" spans="1:8" ht="12.75" customHeight="1">
      <c r="A30" s="1629" t="s">
        <v>2646</v>
      </c>
      <c r="B30" s="1629"/>
      <c r="C30" s="789"/>
      <c r="D30" s="839" t="str">
        <f>CONCATENATE("(", '20.010'!$L$236," + ", '20.010'!$K$247," + ", '20.010'!$L$286," ) from Schedule 20.010")</f>
        <v>(BX + CG + CW ) from Schedule 20.010</v>
      </c>
      <c r="E30" s="11" t="s">
        <v>2654</v>
      </c>
      <c r="F30" s="106">
        <v>0</v>
      </c>
      <c r="G30" s="31"/>
    </row>
    <row r="31" spans="1:8" ht="12.75" customHeight="1">
      <c r="A31" s="1629" t="s">
        <v>2469</v>
      </c>
      <c r="B31" s="1629"/>
      <c r="C31" s="789"/>
      <c r="D31" s="839" t="str">
        <f>CONCATENATE("(", '20.010'!$L$235," - ", '20.010'!$L$236," - ", '20.010'!$K$247," ) from Schedule 20.010")</f>
        <v>(BW - BX - CG ) from Schedule 20.010</v>
      </c>
      <c r="E31" s="11" t="s">
        <v>2655</v>
      </c>
      <c r="F31" s="74">
        <v>2.5</v>
      </c>
      <c r="G31" s="11" t="s">
        <v>2656</v>
      </c>
    </row>
    <row r="32" spans="1:8" ht="12.75" customHeight="1">
      <c r="A32" s="1544" t="s">
        <v>2657</v>
      </c>
      <c r="B32" s="1544"/>
      <c r="C32" s="1544"/>
      <c r="D32" s="4"/>
      <c r="E32" s="4"/>
      <c r="F32" s="4"/>
      <c r="G32" s="4"/>
    </row>
    <row r="33" spans="1:8" ht="12.75" customHeight="1">
      <c r="A33" s="16" t="s">
        <v>2658</v>
      </c>
      <c r="B33" s="496"/>
      <c r="C33" s="496"/>
      <c r="D33" s="4"/>
      <c r="E33" s="11" t="s">
        <v>2659</v>
      </c>
      <c r="F33" s="106">
        <v>0</v>
      </c>
      <c r="G33" s="31"/>
    </row>
    <row r="34" spans="1:8" ht="12.75" customHeight="1">
      <c r="A34" s="16" t="s">
        <v>2660</v>
      </c>
      <c r="B34" s="496"/>
      <c r="C34" s="496"/>
      <c r="D34" s="4"/>
      <c r="E34" s="11" t="s">
        <v>2661</v>
      </c>
      <c r="F34" s="106">
        <v>1</v>
      </c>
      <c r="G34" s="11" t="s">
        <v>2662</v>
      </c>
    </row>
    <row r="35" spans="1:8" ht="22.35" customHeight="1">
      <c r="A35" s="1544" t="s">
        <v>2663</v>
      </c>
      <c r="B35" s="1544"/>
      <c r="C35" s="495"/>
      <c r="D35" s="191" t="s">
        <v>159</v>
      </c>
      <c r="E35" s="11" t="s">
        <v>2664</v>
      </c>
      <c r="F35" s="74">
        <v>0</v>
      </c>
      <c r="G35" s="31"/>
    </row>
    <row r="36" spans="1:8" ht="22.5" customHeight="1">
      <c r="A36" s="1500" t="s">
        <v>2665</v>
      </c>
      <c r="B36" s="1500"/>
      <c r="C36" s="764"/>
      <c r="D36" s="1092"/>
      <c r="E36" s="458" t="s">
        <v>2666</v>
      </c>
      <c r="F36" s="1046">
        <v>1</v>
      </c>
      <c r="G36" s="11" t="s">
        <v>2667</v>
      </c>
    </row>
    <row r="37" spans="1:8" ht="14.1" customHeight="1">
      <c r="A37" s="1500" t="s">
        <v>2668</v>
      </c>
      <c r="B37" s="1500"/>
      <c r="C37" s="764"/>
      <c r="D37" s="992" t="s">
        <v>2669</v>
      </c>
      <c r="E37" s="458" t="s">
        <v>2670</v>
      </c>
      <c r="F37" s="1046">
        <v>0</v>
      </c>
      <c r="G37" s="554"/>
      <c r="H37" s="1094"/>
    </row>
    <row r="38" spans="1:8" ht="12.75" customHeight="1">
      <c r="A38" s="1544" t="s">
        <v>2671</v>
      </c>
      <c r="B38" s="1544"/>
      <c r="C38" s="496"/>
      <c r="D38" s="497"/>
      <c r="E38" s="11" t="s">
        <v>2672</v>
      </c>
      <c r="F38" s="106">
        <v>1</v>
      </c>
      <c r="G38" s="11" t="s">
        <v>2673</v>
      </c>
    </row>
    <row r="39" spans="1:8" ht="12.75" customHeight="1">
      <c r="A39" s="1500" t="s">
        <v>2674</v>
      </c>
      <c r="B39" s="1500"/>
      <c r="C39" s="496"/>
      <c r="D39" s="29"/>
      <c r="E39" s="1323"/>
      <c r="F39" s="1333"/>
      <c r="G39" s="1334"/>
    </row>
    <row r="40" spans="1:8" ht="12.75" customHeight="1">
      <c r="A40" s="1629" t="s">
        <v>2675</v>
      </c>
      <c r="B40" s="1629"/>
      <c r="C40" s="495"/>
      <c r="D40" s="497"/>
      <c r="E40" s="11" t="s">
        <v>2676</v>
      </c>
      <c r="F40" s="106">
        <v>0.2</v>
      </c>
      <c r="G40" s="11" t="s">
        <v>2677</v>
      </c>
    </row>
    <row r="41" spans="1:8" ht="12.75" customHeight="1">
      <c r="A41" s="1629" t="s">
        <v>2678</v>
      </c>
      <c r="B41" s="1629"/>
      <c r="C41" s="495"/>
      <c r="D41" s="497"/>
      <c r="E41" s="11" t="s">
        <v>2679</v>
      </c>
      <c r="F41" s="106">
        <v>1</v>
      </c>
      <c r="G41" s="11" t="s">
        <v>2680</v>
      </c>
    </row>
    <row r="42" spans="1:8" ht="11.85" customHeight="1">
      <c r="A42" s="1544" t="s">
        <v>2681</v>
      </c>
      <c r="B42" s="1544"/>
      <c r="C42" s="496"/>
      <c r="D42" s="497"/>
      <c r="E42" s="95"/>
      <c r="F42" s="95"/>
      <c r="G42" s="95"/>
    </row>
    <row r="43" spans="1:8" ht="12" customHeight="1">
      <c r="A43" s="1095" t="s">
        <v>2682</v>
      </c>
      <c r="B43" s="764"/>
      <c r="C43" s="764"/>
      <c r="D43" s="1092"/>
      <c r="E43" s="601">
        <v>14210</v>
      </c>
      <c r="F43" s="1046">
        <v>0</v>
      </c>
      <c r="G43" s="95"/>
    </row>
    <row r="44" spans="1:8" ht="12" customHeight="1">
      <c r="A44" s="1095" t="s">
        <v>2683</v>
      </c>
      <c r="B44" s="764"/>
      <c r="C44" s="764"/>
      <c r="D44" s="1092"/>
      <c r="E44" s="601">
        <v>14211</v>
      </c>
      <c r="F44" s="1046">
        <v>0</v>
      </c>
      <c r="G44" s="95"/>
    </row>
    <row r="45" spans="1:8" ht="12" customHeight="1">
      <c r="A45" s="1095" t="s">
        <v>2684</v>
      </c>
      <c r="B45" s="764"/>
      <c r="C45" s="764"/>
      <c r="D45" s="1092"/>
      <c r="E45" s="601">
        <v>14212</v>
      </c>
      <c r="F45" s="1046">
        <v>0</v>
      </c>
      <c r="G45" s="95"/>
    </row>
    <row r="46" spans="1:8" ht="12" customHeight="1">
      <c r="A46" s="1095" t="s">
        <v>2685</v>
      </c>
      <c r="B46" s="764"/>
      <c r="C46" s="764"/>
      <c r="D46" s="1092"/>
      <c r="E46" s="601">
        <v>14213</v>
      </c>
      <c r="F46" s="1046">
        <v>0</v>
      </c>
      <c r="G46" s="95"/>
    </row>
    <row r="47" spans="1:8" ht="12" customHeight="1">
      <c r="A47" s="1095" t="s">
        <v>2686</v>
      </c>
      <c r="B47" s="764"/>
      <c r="C47" s="764"/>
      <c r="D47" s="1092"/>
      <c r="E47" s="601">
        <v>14214</v>
      </c>
      <c r="F47" s="1046">
        <v>0</v>
      </c>
      <c r="G47" s="95"/>
    </row>
    <row r="48" spans="1:8" ht="12.75" customHeight="1">
      <c r="A48" s="192"/>
      <c r="B48" s="192"/>
      <c r="C48" s="192"/>
      <c r="D48" s="497"/>
      <c r="E48" s="11" t="s">
        <v>2687</v>
      </c>
      <c r="F48" s="106">
        <v>0.2</v>
      </c>
      <c r="G48" s="11" t="s">
        <v>2688</v>
      </c>
    </row>
    <row r="49" spans="1:8" ht="12.75" customHeight="1">
      <c r="D49" s="185"/>
      <c r="E49" s="11" t="s">
        <v>2689</v>
      </c>
      <c r="F49" s="106">
        <v>1</v>
      </c>
      <c r="G49" s="11" t="s">
        <v>2690</v>
      </c>
    </row>
    <row r="50" spans="1:8" ht="12.75" customHeight="1">
      <c r="A50" s="12" t="s">
        <v>2691</v>
      </c>
      <c r="B50" s="12"/>
      <c r="D50" s="185"/>
      <c r="E50" s="11" t="s">
        <v>2692</v>
      </c>
      <c r="F50" s="1335"/>
      <c r="G50" s="11" t="s">
        <v>2693</v>
      </c>
      <c r="H50" s="7" t="s">
        <v>162</v>
      </c>
    </row>
    <row r="51" spans="1:8" ht="12.75" customHeight="1">
      <c r="A51" s="12" t="s">
        <v>2694</v>
      </c>
      <c r="B51" s="12"/>
    </row>
    <row r="52" spans="1:8" ht="22.35" customHeight="1">
      <c r="A52" s="1630" t="s">
        <v>2695</v>
      </c>
      <c r="B52" s="1630"/>
      <c r="E52" s="11" t="s">
        <v>2696</v>
      </c>
    </row>
    <row r="53" spans="1:8" ht="10.199999999999999">
      <c r="A53" s="193" t="s">
        <v>2697</v>
      </c>
      <c r="B53" s="194"/>
    </row>
    <row r="54" spans="1:8" ht="12.75" customHeight="1">
      <c r="A54" s="195" t="s">
        <v>2698</v>
      </c>
      <c r="B54" s="12"/>
      <c r="E54" s="11" t="s">
        <v>2699</v>
      </c>
    </row>
    <row r="55" spans="1:8" ht="12.75" customHeight="1">
      <c r="A55" s="195" t="s">
        <v>2700</v>
      </c>
      <c r="B55" s="12"/>
      <c r="E55" s="11" t="s">
        <v>2701</v>
      </c>
    </row>
    <row r="56" spans="1:8" ht="12.75" customHeight="1">
      <c r="A56" s="195" t="s">
        <v>2702</v>
      </c>
      <c r="B56" s="12"/>
      <c r="E56" s="11" t="s">
        <v>2703</v>
      </c>
    </row>
    <row r="57" spans="1:8" ht="12.75" customHeight="1">
      <c r="A57" s="195" t="s">
        <v>2704</v>
      </c>
      <c r="B57" s="12"/>
      <c r="E57" s="11" t="s">
        <v>2705</v>
      </c>
    </row>
    <row r="58" spans="1:8" ht="12.75" customHeight="1">
      <c r="A58" s="1096" t="s">
        <v>2706</v>
      </c>
      <c r="B58" s="413"/>
      <c r="C58" s="318"/>
      <c r="D58" s="318"/>
      <c r="E58" s="601">
        <v>14215</v>
      </c>
      <c r="F58" s="453"/>
    </row>
    <row r="59" spans="1:8" ht="12.75" customHeight="1">
      <c r="A59" s="12" t="s">
        <v>2707</v>
      </c>
      <c r="B59" s="12"/>
      <c r="E59" s="458" t="s">
        <v>2708</v>
      </c>
      <c r="F59" s="453" t="s">
        <v>207</v>
      </c>
    </row>
    <row r="61" spans="1:8" ht="12.6" customHeight="1">
      <c r="A61" s="895" t="s">
        <v>2709</v>
      </c>
      <c r="B61" s="165"/>
      <c r="C61" s="165"/>
      <c r="D61" s="163"/>
      <c r="E61" s="163"/>
      <c r="F61" s="163"/>
      <c r="G61" s="163"/>
    </row>
    <row r="62" spans="1:8" ht="12.75" customHeight="1">
      <c r="A62" s="895" t="s">
        <v>2710</v>
      </c>
      <c r="B62" s="163"/>
      <c r="C62" s="163"/>
      <c r="D62" s="163"/>
      <c r="E62" s="163"/>
      <c r="F62" s="163"/>
      <c r="G62" s="163"/>
    </row>
    <row r="63" spans="1:8" ht="12.6" customHeight="1">
      <c r="A63" s="895" t="s">
        <v>2711</v>
      </c>
      <c r="B63" s="165"/>
      <c r="C63" s="165"/>
      <c r="D63" s="163"/>
      <c r="E63" s="163"/>
      <c r="F63" s="163"/>
      <c r="G63" s="163"/>
    </row>
    <row r="64" spans="1:8" ht="12.6" customHeight="1">
      <c r="A64" s="895" t="s">
        <v>2712</v>
      </c>
      <c r="B64" s="163"/>
      <c r="C64" s="163"/>
      <c r="D64" s="163"/>
      <c r="E64" s="163"/>
      <c r="F64" s="163"/>
      <c r="G64" s="163"/>
    </row>
    <row r="65" spans="1:8" ht="12.75" customHeight="1">
      <c r="A65" s="895" t="s">
        <v>2713</v>
      </c>
      <c r="B65" s="163"/>
      <c r="C65" s="163"/>
      <c r="D65" s="163"/>
      <c r="E65" s="163"/>
      <c r="F65" s="163"/>
      <c r="G65" s="163"/>
    </row>
    <row r="66" spans="1:8" ht="12.75" customHeight="1">
      <c r="A66" s="895" t="s">
        <v>2714</v>
      </c>
      <c r="B66" s="163"/>
      <c r="C66" s="163"/>
      <c r="D66" s="163"/>
      <c r="E66" s="163"/>
      <c r="F66" s="163"/>
      <c r="G66" s="163"/>
    </row>
    <row r="67" spans="1:8" ht="12.75" customHeight="1">
      <c r="A67" s="12"/>
      <c r="B67" s="12"/>
      <c r="C67" s="12"/>
    </row>
    <row r="68" spans="1:8" ht="12.75" customHeight="1">
      <c r="A68" s="196" t="s">
        <v>759</v>
      </c>
      <c r="B68" s="197"/>
      <c r="C68" s="197"/>
    </row>
    <row r="69" spans="1:8" ht="12.75" customHeight="1">
      <c r="A69" s="12"/>
      <c r="B69" s="12"/>
      <c r="C69" s="12"/>
      <c r="E69" s="4"/>
      <c r="F69" s="4"/>
    </row>
    <row r="70" spans="1:8" ht="33.6" customHeight="1">
      <c r="A70" s="12"/>
      <c r="B70" s="12"/>
      <c r="C70" s="60" t="s">
        <v>2715</v>
      </c>
      <c r="D70" s="60" t="s">
        <v>2716</v>
      </c>
      <c r="E70" s="60" t="s">
        <v>2717</v>
      </c>
      <c r="F70" s="60" t="s">
        <v>2718</v>
      </c>
      <c r="G70" s="35" t="s">
        <v>280</v>
      </c>
    </row>
    <row r="71" spans="1:8" ht="12.75" customHeight="1">
      <c r="A71" s="12" t="s">
        <v>1225</v>
      </c>
      <c r="B71" s="478" t="str">
        <f>CONCATENATE('20.010'!$K$223, " from Schedule 20.010")</f>
        <v>BO from Schedule 20.010</v>
      </c>
      <c r="C71" s="11" t="s">
        <v>2719</v>
      </c>
      <c r="D71" s="11" t="s">
        <v>2720</v>
      </c>
      <c r="E71" s="11" t="s">
        <v>2721</v>
      </c>
      <c r="F71" s="11" t="s">
        <v>2722</v>
      </c>
      <c r="G71" s="11" t="s">
        <v>2723</v>
      </c>
      <c r="H71" s="10" t="s">
        <v>116</v>
      </c>
    </row>
    <row r="72" spans="1:8" ht="12.75" customHeight="1">
      <c r="A72" s="12" t="s">
        <v>2724</v>
      </c>
      <c r="B72" s="12"/>
      <c r="C72" s="31"/>
      <c r="D72" s="31"/>
      <c r="E72" s="11" t="s">
        <v>2725</v>
      </c>
      <c r="F72" s="11" t="s">
        <v>2726</v>
      </c>
      <c r="G72" s="11" t="s">
        <v>2727</v>
      </c>
      <c r="H72" s="7" t="s">
        <v>118</v>
      </c>
    </row>
    <row r="73" spans="1:8" ht="12.75" customHeight="1">
      <c r="A73" s="12" t="s">
        <v>1231</v>
      </c>
      <c r="B73" s="12"/>
      <c r="C73" s="31"/>
      <c r="D73" s="31"/>
      <c r="E73" s="11" t="s">
        <v>2728</v>
      </c>
      <c r="F73" s="11" t="s">
        <v>2729</v>
      </c>
      <c r="G73" s="11" t="s">
        <v>2730</v>
      </c>
      <c r="H73" s="7" t="s">
        <v>154</v>
      </c>
    </row>
    <row r="74" spans="1:8" ht="12.75" customHeight="1">
      <c r="A74" s="12" t="s">
        <v>1240</v>
      </c>
      <c r="B74" s="12"/>
      <c r="C74" s="31"/>
      <c r="D74" s="31"/>
      <c r="E74" s="11" t="s">
        <v>2731</v>
      </c>
      <c r="F74" s="11" t="s">
        <v>2732</v>
      </c>
      <c r="G74" s="11" t="s">
        <v>2733</v>
      </c>
      <c r="H74" s="7" t="s">
        <v>207</v>
      </c>
    </row>
    <row r="75" spans="1:8" ht="12.75" customHeight="1">
      <c r="A75" s="12" t="s">
        <v>691</v>
      </c>
      <c r="B75" s="12"/>
      <c r="C75" s="31"/>
      <c r="D75" s="31"/>
      <c r="E75" s="31"/>
      <c r="F75" s="11" t="s">
        <v>2734</v>
      </c>
      <c r="G75" s="1322" t="s">
        <v>210</v>
      </c>
    </row>
    <row r="76" spans="1:8" ht="12.75" customHeight="1">
      <c r="A76" s="10" t="s">
        <v>2735</v>
      </c>
      <c r="B76" s="10"/>
      <c r="C76" s="10"/>
      <c r="F76" s="11" t="s">
        <v>2736</v>
      </c>
    </row>
    <row r="77" spans="1:8" ht="12.75" customHeight="1">
      <c r="A77" s="12"/>
      <c r="B77" s="12"/>
      <c r="C77" s="12"/>
    </row>
    <row r="78" spans="1:8" ht="12.75" customHeight="1">
      <c r="A78" s="12" t="s">
        <v>2737</v>
      </c>
      <c r="B78" s="12"/>
      <c r="C78" s="12"/>
    </row>
    <row r="79" spans="1:8" ht="12.75" customHeight="1">
      <c r="A79" s="12" t="s">
        <v>2738</v>
      </c>
      <c r="B79" s="12"/>
      <c r="C79" s="12"/>
    </row>
    <row r="80" spans="1:8" ht="12.75" customHeight="1">
      <c r="A80" s="12" t="s">
        <v>2739</v>
      </c>
      <c r="B80" s="12"/>
      <c r="C80" s="12"/>
    </row>
    <row r="81" spans="1:8" ht="30" customHeight="1">
      <c r="A81" s="17" t="s">
        <v>2740</v>
      </c>
      <c r="B81" s="17"/>
      <c r="C81" s="17"/>
      <c r="D81" s="1336"/>
      <c r="E81" s="1336"/>
      <c r="F81" s="66"/>
      <c r="G81" s="66"/>
      <c r="H81" s="66"/>
    </row>
    <row r="83" spans="1:8" ht="33.75" customHeight="1">
      <c r="A83" s="13"/>
      <c r="B83" s="13"/>
      <c r="C83" s="13"/>
      <c r="D83" s="185"/>
      <c r="E83" s="60" t="s">
        <v>2741</v>
      </c>
      <c r="F83" s="60" t="s">
        <v>2742</v>
      </c>
      <c r="G83" s="60" t="s">
        <v>2616</v>
      </c>
    </row>
    <row r="84" spans="1:8" ht="10.199999999999999">
      <c r="E84" s="330" t="s">
        <v>282</v>
      </c>
      <c r="F84" s="330" t="s">
        <v>283</v>
      </c>
      <c r="G84" s="330" t="s">
        <v>2743</v>
      </c>
    </row>
    <row r="85" spans="1:8" ht="10.199999999999999">
      <c r="A85" s="12" t="s">
        <v>2744</v>
      </c>
      <c r="B85" s="12"/>
      <c r="C85" s="12"/>
      <c r="E85" s="324"/>
      <c r="F85" s="324"/>
      <c r="G85" s="324"/>
    </row>
    <row r="86" spans="1:8" ht="12.75" customHeight="1">
      <c r="A86" s="12" t="s">
        <v>2745</v>
      </c>
      <c r="B86" s="12"/>
      <c r="C86" s="12"/>
      <c r="E86" s="11" t="s">
        <v>2746</v>
      </c>
      <c r="F86" s="106">
        <v>0.08</v>
      </c>
      <c r="G86" s="11" t="s">
        <v>2747</v>
      </c>
    </row>
    <row r="87" spans="1:8" ht="12.75" customHeight="1">
      <c r="A87" s="12" t="s">
        <v>2748</v>
      </c>
      <c r="B87" s="12"/>
      <c r="C87" s="12"/>
      <c r="E87" s="11" t="s">
        <v>2749</v>
      </c>
      <c r="F87" s="106">
        <v>0.5</v>
      </c>
      <c r="G87" s="11" t="s">
        <v>2750</v>
      </c>
    </row>
    <row r="88" spans="1:8" ht="12.75" customHeight="1">
      <c r="A88" s="12" t="s">
        <v>2751</v>
      </c>
      <c r="B88" s="12"/>
      <c r="C88" s="12"/>
      <c r="E88" s="11" t="s">
        <v>2752</v>
      </c>
      <c r="F88" s="106">
        <v>0.75</v>
      </c>
      <c r="G88" s="11" t="s">
        <v>2753</v>
      </c>
    </row>
    <row r="89" spans="1:8" ht="12.75" customHeight="1">
      <c r="A89" s="12" t="s">
        <v>2754</v>
      </c>
      <c r="B89" s="12"/>
      <c r="C89" s="12"/>
      <c r="E89" s="11" t="s">
        <v>2755</v>
      </c>
      <c r="F89" s="106">
        <v>1</v>
      </c>
      <c r="G89" s="11" t="s">
        <v>2756</v>
      </c>
    </row>
    <row r="90" spans="1:8" ht="12.6" customHeight="1">
      <c r="A90" s="1530" t="s">
        <v>2757</v>
      </c>
      <c r="B90" s="1521"/>
      <c r="C90" s="66"/>
      <c r="G90" s="11" t="s">
        <v>2758</v>
      </c>
      <c r="H90" s="7" t="s">
        <v>213</v>
      </c>
    </row>
    <row r="92" spans="1:8" ht="12.75" customHeight="1">
      <c r="A92" s="813" t="s">
        <v>2759</v>
      </c>
      <c r="B92" s="59"/>
      <c r="C92" s="59"/>
      <c r="F92" s="478" t="str">
        <f>CONCATENATE($H$50," + ",$H$90,)</f>
        <v>F + I</v>
      </c>
      <c r="G92" s="601">
        <v>14216</v>
      </c>
      <c r="H92" s="453" t="s">
        <v>216</v>
      </c>
    </row>
  </sheetData>
  <sheetProtection formatColumns="0" formatRows="0"/>
  <customSheetViews>
    <customSheetView guid="{322AC775-AF01-45AA-8A10-37DBB67FD782}" scale="98" showPageBreaks="1" printArea="1" view="pageBreakPreview">
      <selection activeCell="E102" sqref="E102:G102"/>
      <rowBreaks count="2" manualBreakCount="2">
        <brk id="61" max="7" man="1"/>
        <brk id="122" max="7" man="1"/>
      </rowBreaks>
      <pageMargins left="0" right="0" top="0" bottom="0" header="0" footer="0"/>
      <pageSetup scale="61" fitToHeight="0" orientation="portrait" r:id="rId1"/>
      <headerFooter alignWithMargins="0">
        <oddHeader>&amp;C
&amp;R&amp;9 PROTECTED B WHEN COMPLETED</oddHeader>
        <oddFooter>&amp;L&amp;9&amp;F&amp;C&amp;9 Schedule &amp;A&amp;R&amp;9                               p. &amp;P / &amp;N</oddFooter>
      </headerFooter>
    </customSheetView>
  </customSheetViews>
  <mergeCells count="35">
    <mergeCell ref="A90:B90"/>
    <mergeCell ref="A38:B38"/>
    <mergeCell ref="A39:B39"/>
    <mergeCell ref="A40:B40"/>
    <mergeCell ref="A41:B41"/>
    <mergeCell ref="A42:B42"/>
    <mergeCell ref="A52:B52"/>
    <mergeCell ref="A37:B37"/>
    <mergeCell ref="A24:B24"/>
    <mergeCell ref="A25:B25"/>
    <mergeCell ref="A26:B26"/>
    <mergeCell ref="A27:B27"/>
    <mergeCell ref="A28:B28"/>
    <mergeCell ref="A29:B29"/>
    <mergeCell ref="A30:B30"/>
    <mergeCell ref="A31:B31"/>
    <mergeCell ref="A32:C32"/>
    <mergeCell ref="A35:B35"/>
    <mergeCell ref="A36:B36"/>
    <mergeCell ref="A23:B23"/>
    <mergeCell ref="A18:B18"/>
    <mergeCell ref="A14:B14"/>
    <mergeCell ref="A16:B16"/>
    <mergeCell ref="A19:B19"/>
    <mergeCell ref="A20:B20"/>
    <mergeCell ref="A8:B8"/>
    <mergeCell ref="A9:B9"/>
    <mergeCell ref="A10:B10"/>
    <mergeCell ref="A11:B11"/>
    <mergeCell ref="A22:B22"/>
    <mergeCell ref="C19:D19"/>
    <mergeCell ref="A12:B12"/>
    <mergeCell ref="A13:B13"/>
    <mergeCell ref="A17:B17"/>
    <mergeCell ref="A21:B21"/>
  </mergeCells>
  <hyperlinks>
    <hyperlink ref="A2" location="'Schedule Listing '!A1" display="Return to Schedule Listing" xr:uid="{00000000-0004-0000-2C00-000000000000}"/>
  </hyperlinks>
  <pageMargins left="0.47244094488188981" right="0.35433070866141736" top="0.74803149606299213" bottom="0.51181102362204722" header="0.31496062992125984" footer="0.31496062992125984"/>
  <pageSetup scale="61"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49" max="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3"/>
  <dimension ref="A1:AD967"/>
  <sheetViews>
    <sheetView showGridLines="0" zoomScaleNormal="100" zoomScaleSheetLayoutView="100" workbookViewId="0"/>
  </sheetViews>
  <sheetFormatPr defaultColWidth="9.1015625" defaultRowHeight="12.3"/>
  <cols>
    <col min="1" max="1" width="2.5234375" style="15" customWidth="1"/>
    <col min="2" max="2" width="30.41796875" style="15" customWidth="1"/>
    <col min="3" max="3" width="17.1015625" style="15" customWidth="1"/>
    <col min="4" max="4" width="11.41796875" style="15" customWidth="1"/>
    <col min="5" max="6" width="12.41796875" style="15" customWidth="1"/>
    <col min="7" max="7" width="14.41796875" style="15" customWidth="1"/>
    <col min="8" max="8" width="12.41796875" style="15" customWidth="1"/>
    <col min="9" max="9" width="1.5234375" style="15" customWidth="1"/>
    <col min="10" max="10" width="10.5234375" style="15" customWidth="1"/>
    <col min="11" max="11" width="1.5234375" style="15" customWidth="1"/>
    <col min="12" max="12" width="10.89453125" style="15" customWidth="1"/>
    <col min="13" max="13" width="11.1015625" style="15" customWidth="1"/>
    <col min="14" max="14" width="13.5234375" style="15" customWidth="1"/>
    <col min="15" max="259" width="9.1015625" style="15"/>
    <col min="260" max="260" width="2.5234375" style="15" customWidth="1"/>
    <col min="261" max="261" width="30.41796875" style="15" customWidth="1"/>
    <col min="262" max="263" width="11.41796875" style="15" customWidth="1"/>
    <col min="264" max="265" width="12.41796875" style="15" customWidth="1"/>
    <col min="266" max="266" width="14.41796875" style="15" customWidth="1"/>
    <col min="267" max="267" width="12.41796875" style="15" customWidth="1"/>
    <col min="268" max="268" width="12.5234375" style="15" customWidth="1"/>
    <col min="269" max="269" width="13.41796875" style="15" customWidth="1"/>
    <col min="270" max="270" width="13.5234375" style="15" customWidth="1"/>
    <col min="271" max="515" width="9.1015625" style="15"/>
    <col min="516" max="516" width="2.5234375" style="15" customWidth="1"/>
    <col min="517" max="517" width="30.41796875" style="15" customWidth="1"/>
    <col min="518" max="519" width="11.41796875" style="15" customWidth="1"/>
    <col min="520" max="521" width="12.41796875" style="15" customWidth="1"/>
    <col min="522" max="522" width="14.41796875" style="15" customWidth="1"/>
    <col min="523" max="523" width="12.41796875" style="15" customWidth="1"/>
    <col min="524" max="524" width="12.5234375" style="15" customWidth="1"/>
    <col min="525" max="525" width="13.41796875" style="15" customWidth="1"/>
    <col min="526" max="526" width="13.5234375" style="15" customWidth="1"/>
    <col min="527" max="771" width="9.1015625" style="15"/>
    <col min="772" max="772" width="2.5234375" style="15" customWidth="1"/>
    <col min="773" max="773" width="30.41796875" style="15" customWidth="1"/>
    <col min="774" max="775" width="11.41796875" style="15" customWidth="1"/>
    <col min="776" max="777" width="12.41796875" style="15" customWidth="1"/>
    <col min="778" max="778" width="14.41796875" style="15" customWidth="1"/>
    <col min="779" max="779" width="12.41796875" style="15" customWidth="1"/>
    <col min="780" max="780" width="12.5234375" style="15" customWidth="1"/>
    <col min="781" max="781" width="13.41796875" style="15" customWidth="1"/>
    <col min="782" max="782" width="13.5234375" style="15" customWidth="1"/>
    <col min="783" max="1027" width="9.1015625" style="15"/>
    <col min="1028" max="1028" width="2.5234375" style="15" customWidth="1"/>
    <col min="1029" max="1029" width="30.41796875" style="15" customWidth="1"/>
    <col min="1030" max="1031" width="11.41796875" style="15" customWidth="1"/>
    <col min="1032" max="1033" width="12.41796875" style="15" customWidth="1"/>
    <col min="1034" max="1034" width="14.41796875" style="15" customWidth="1"/>
    <col min="1035" max="1035" width="12.41796875" style="15" customWidth="1"/>
    <col min="1036" max="1036" width="12.5234375" style="15" customWidth="1"/>
    <col min="1037" max="1037" width="13.41796875" style="15" customWidth="1"/>
    <col min="1038" max="1038" width="13.5234375" style="15" customWidth="1"/>
    <col min="1039" max="1283" width="9.1015625" style="15"/>
    <col min="1284" max="1284" width="2.5234375" style="15" customWidth="1"/>
    <col min="1285" max="1285" width="30.41796875" style="15" customWidth="1"/>
    <col min="1286" max="1287" width="11.41796875" style="15" customWidth="1"/>
    <col min="1288" max="1289" width="12.41796875" style="15" customWidth="1"/>
    <col min="1290" max="1290" width="14.41796875" style="15" customWidth="1"/>
    <col min="1291" max="1291" width="12.41796875" style="15" customWidth="1"/>
    <col min="1292" max="1292" width="12.5234375" style="15" customWidth="1"/>
    <col min="1293" max="1293" width="13.41796875" style="15" customWidth="1"/>
    <col min="1294" max="1294" width="13.5234375" style="15" customWidth="1"/>
    <col min="1295" max="1539" width="9.1015625" style="15"/>
    <col min="1540" max="1540" width="2.5234375" style="15" customWidth="1"/>
    <col min="1541" max="1541" width="30.41796875" style="15" customWidth="1"/>
    <col min="1542" max="1543" width="11.41796875" style="15" customWidth="1"/>
    <col min="1544" max="1545" width="12.41796875" style="15" customWidth="1"/>
    <col min="1546" max="1546" width="14.41796875" style="15" customWidth="1"/>
    <col min="1547" max="1547" width="12.41796875" style="15" customWidth="1"/>
    <col min="1548" max="1548" width="12.5234375" style="15" customWidth="1"/>
    <col min="1549" max="1549" width="13.41796875" style="15" customWidth="1"/>
    <col min="1550" max="1550" width="13.5234375" style="15" customWidth="1"/>
    <col min="1551" max="1795" width="9.1015625" style="15"/>
    <col min="1796" max="1796" width="2.5234375" style="15" customWidth="1"/>
    <col min="1797" max="1797" width="30.41796875" style="15" customWidth="1"/>
    <col min="1798" max="1799" width="11.41796875" style="15" customWidth="1"/>
    <col min="1800" max="1801" width="12.41796875" style="15" customWidth="1"/>
    <col min="1802" max="1802" width="14.41796875" style="15" customWidth="1"/>
    <col min="1803" max="1803" width="12.41796875" style="15" customWidth="1"/>
    <col min="1804" max="1804" width="12.5234375" style="15" customWidth="1"/>
    <col min="1805" max="1805" width="13.41796875" style="15" customWidth="1"/>
    <col min="1806" max="1806" width="13.5234375" style="15" customWidth="1"/>
    <col min="1807" max="2051" width="9.1015625" style="15"/>
    <col min="2052" max="2052" width="2.5234375" style="15" customWidth="1"/>
    <col min="2053" max="2053" width="30.41796875" style="15" customWidth="1"/>
    <col min="2054" max="2055" width="11.41796875" style="15" customWidth="1"/>
    <col min="2056" max="2057" width="12.41796875" style="15" customWidth="1"/>
    <col min="2058" max="2058" width="14.41796875" style="15" customWidth="1"/>
    <col min="2059" max="2059" width="12.41796875" style="15" customWidth="1"/>
    <col min="2060" max="2060" width="12.5234375" style="15" customWidth="1"/>
    <col min="2061" max="2061" width="13.41796875" style="15" customWidth="1"/>
    <col min="2062" max="2062" width="13.5234375" style="15" customWidth="1"/>
    <col min="2063" max="2307" width="9.1015625" style="15"/>
    <col min="2308" max="2308" width="2.5234375" style="15" customWidth="1"/>
    <col min="2309" max="2309" width="30.41796875" style="15" customWidth="1"/>
    <col min="2310" max="2311" width="11.41796875" style="15" customWidth="1"/>
    <col min="2312" max="2313" width="12.41796875" style="15" customWidth="1"/>
    <col min="2314" max="2314" width="14.41796875" style="15" customWidth="1"/>
    <col min="2315" max="2315" width="12.41796875" style="15" customWidth="1"/>
    <col min="2316" max="2316" width="12.5234375" style="15" customWidth="1"/>
    <col min="2317" max="2317" width="13.41796875" style="15" customWidth="1"/>
    <col min="2318" max="2318" width="13.5234375" style="15" customWidth="1"/>
    <col min="2319" max="2563" width="9.1015625" style="15"/>
    <col min="2564" max="2564" width="2.5234375" style="15" customWidth="1"/>
    <col min="2565" max="2565" width="30.41796875" style="15" customWidth="1"/>
    <col min="2566" max="2567" width="11.41796875" style="15" customWidth="1"/>
    <col min="2568" max="2569" width="12.41796875" style="15" customWidth="1"/>
    <col min="2570" max="2570" width="14.41796875" style="15" customWidth="1"/>
    <col min="2571" max="2571" width="12.41796875" style="15" customWidth="1"/>
    <col min="2572" max="2572" width="12.5234375" style="15" customWidth="1"/>
    <col min="2573" max="2573" width="13.41796875" style="15" customWidth="1"/>
    <col min="2574" max="2574" width="13.5234375" style="15" customWidth="1"/>
    <col min="2575" max="2819" width="9.1015625" style="15"/>
    <col min="2820" max="2820" width="2.5234375" style="15" customWidth="1"/>
    <col min="2821" max="2821" width="30.41796875" style="15" customWidth="1"/>
    <col min="2822" max="2823" width="11.41796875" style="15" customWidth="1"/>
    <col min="2824" max="2825" width="12.41796875" style="15" customWidth="1"/>
    <col min="2826" max="2826" width="14.41796875" style="15" customWidth="1"/>
    <col min="2827" max="2827" width="12.41796875" style="15" customWidth="1"/>
    <col min="2828" max="2828" width="12.5234375" style="15" customWidth="1"/>
    <col min="2829" max="2829" width="13.41796875" style="15" customWidth="1"/>
    <col min="2830" max="2830" width="13.5234375" style="15" customWidth="1"/>
    <col min="2831" max="3075" width="9.1015625" style="15"/>
    <col min="3076" max="3076" width="2.5234375" style="15" customWidth="1"/>
    <col min="3077" max="3077" width="30.41796875" style="15" customWidth="1"/>
    <col min="3078" max="3079" width="11.41796875" style="15" customWidth="1"/>
    <col min="3080" max="3081" width="12.41796875" style="15" customWidth="1"/>
    <col min="3082" max="3082" width="14.41796875" style="15" customWidth="1"/>
    <col min="3083" max="3083" width="12.41796875" style="15" customWidth="1"/>
    <col min="3084" max="3084" width="12.5234375" style="15" customWidth="1"/>
    <col min="3085" max="3085" width="13.41796875" style="15" customWidth="1"/>
    <col min="3086" max="3086" width="13.5234375" style="15" customWidth="1"/>
    <col min="3087" max="3331" width="9.1015625" style="15"/>
    <col min="3332" max="3332" width="2.5234375" style="15" customWidth="1"/>
    <col min="3333" max="3333" width="30.41796875" style="15" customWidth="1"/>
    <col min="3334" max="3335" width="11.41796875" style="15" customWidth="1"/>
    <col min="3336" max="3337" width="12.41796875" style="15" customWidth="1"/>
    <col min="3338" max="3338" width="14.41796875" style="15" customWidth="1"/>
    <col min="3339" max="3339" width="12.41796875" style="15" customWidth="1"/>
    <col min="3340" max="3340" width="12.5234375" style="15" customWidth="1"/>
    <col min="3341" max="3341" width="13.41796875" style="15" customWidth="1"/>
    <col min="3342" max="3342" width="13.5234375" style="15" customWidth="1"/>
    <col min="3343" max="3587" width="9.1015625" style="15"/>
    <col min="3588" max="3588" width="2.5234375" style="15" customWidth="1"/>
    <col min="3589" max="3589" width="30.41796875" style="15" customWidth="1"/>
    <col min="3590" max="3591" width="11.41796875" style="15" customWidth="1"/>
    <col min="3592" max="3593" width="12.41796875" style="15" customWidth="1"/>
    <col min="3594" max="3594" width="14.41796875" style="15" customWidth="1"/>
    <col min="3595" max="3595" width="12.41796875" style="15" customWidth="1"/>
    <col min="3596" max="3596" width="12.5234375" style="15" customWidth="1"/>
    <col min="3597" max="3597" width="13.41796875" style="15" customWidth="1"/>
    <col min="3598" max="3598" width="13.5234375" style="15" customWidth="1"/>
    <col min="3599" max="3843" width="9.1015625" style="15"/>
    <col min="3844" max="3844" width="2.5234375" style="15" customWidth="1"/>
    <col min="3845" max="3845" width="30.41796875" style="15" customWidth="1"/>
    <col min="3846" max="3847" width="11.41796875" style="15" customWidth="1"/>
    <col min="3848" max="3849" width="12.41796875" style="15" customWidth="1"/>
    <col min="3850" max="3850" width="14.41796875" style="15" customWidth="1"/>
    <col min="3851" max="3851" width="12.41796875" style="15" customWidth="1"/>
    <col min="3852" max="3852" width="12.5234375" style="15" customWidth="1"/>
    <col min="3853" max="3853" width="13.41796875" style="15" customWidth="1"/>
    <col min="3854" max="3854" width="13.5234375" style="15" customWidth="1"/>
    <col min="3855" max="4099" width="9.1015625" style="15"/>
    <col min="4100" max="4100" width="2.5234375" style="15" customWidth="1"/>
    <col min="4101" max="4101" width="30.41796875" style="15" customWidth="1"/>
    <col min="4102" max="4103" width="11.41796875" style="15" customWidth="1"/>
    <col min="4104" max="4105" width="12.41796875" style="15" customWidth="1"/>
    <col min="4106" max="4106" width="14.41796875" style="15" customWidth="1"/>
    <col min="4107" max="4107" width="12.41796875" style="15" customWidth="1"/>
    <col min="4108" max="4108" width="12.5234375" style="15" customWidth="1"/>
    <col min="4109" max="4109" width="13.41796875" style="15" customWidth="1"/>
    <col min="4110" max="4110" width="13.5234375" style="15" customWidth="1"/>
    <col min="4111" max="4355" width="9.1015625" style="15"/>
    <col min="4356" max="4356" width="2.5234375" style="15" customWidth="1"/>
    <col min="4357" max="4357" width="30.41796875" style="15" customWidth="1"/>
    <col min="4358" max="4359" width="11.41796875" style="15" customWidth="1"/>
    <col min="4360" max="4361" width="12.41796875" style="15" customWidth="1"/>
    <col min="4362" max="4362" width="14.41796875" style="15" customWidth="1"/>
    <col min="4363" max="4363" width="12.41796875" style="15" customWidth="1"/>
    <col min="4364" max="4364" width="12.5234375" style="15" customWidth="1"/>
    <col min="4365" max="4365" width="13.41796875" style="15" customWidth="1"/>
    <col min="4366" max="4366" width="13.5234375" style="15" customWidth="1"/>
    <col min="4367" max="4611" width="9.1015625" style="15"/>
    <col min="4612" max="4612" width="2.5234375" style="15" customWidth="1"/>
    <col min="4613" max="4613" width="30.41796875" style="15" customWidth="1"/>
    <col min="4614" max="4615" width="11.41796875" style="15" customWidth="1"/>
    <col min="4616" max="4617" width="12.41796875" style="15" customWidth="1"/>
    <col min="4618" max="4618" width="14.41796875" style="15" customWidth="1"/>
    <col min="4619" max="4619" width="12.41796875" style="15" customWidth="1"/>
    <col min="4620" max="4620" width="12.5234375" style="15" customWidth="1"/>
    <col min="4621" max="4621" width="13.41796875" style="15" customWidth="1"/>
    <col min="4622" max="4622" width="13.5234375" style="15" customWidth="1"/>
    <col min="4623" max="4867" width="9.1015625" style="15"/>
    <col min="4868" max="4868" width="2.5234375" style="15" customWidth="1"/>
    <col min="4869" max="4869" width="30.41796875" style="15" customWidth="1"/>
    <col min="4870" max="4871" width="11.41796875" style="15" customWidth="1"/>
    <col min="4872" max="4873" width="12.41796875" style="15" customWidth="1"/>
    <col min="4874" max="4874" width="14.41796875" style="15" customWidth="1"/>
    <col min="4875" max="4875" width="12.41796875" style="15" customWidth="1"/>
    <col min="4876" max="4876" width="12.5234375" style="15" customWidth="1"/>
    <col min="4877" max="4877" width="13.41796875" style="15" customWidth="1"/>
    <col min="4878" max="4878" width="13.5234375" style="15" customWidth="1"/>
    <col min="4879" max="5123" width="9.1015625" style="15"/>
    <col min="5124" max="5124" width="2.5234375" style="15" customWidth="1"/>
    <col min="5125" max="5125" width="30.41796875" style="15" customWidth="1"/>
    <col min="5126" max="5127" width="11.41796875" style="15" customWidth="1"/>
    <col min="5128" max="5129" width="12.41796875" style="15" customWidth="1"/>
    <col min="5130" max="5130" width="14.41796875" style="15" customWidth="1"/>
    <col min="5131" max="5131" width="12.41796875" style="15" customWidth="1"/>
    <col min="5132" max="5132" width="12.5234375" style="15" customWidth="1"/>
    <col min="5133" max="5133" width="13.41796875" style="15" customWidth="1"/>
    <col min="5134" max="5134" width="13.5234375" style="15" customWidth="1"/>
    <col min="5135" max="5379" width="9.1015625" style="15"/>
    <col min="5380" max="5380" width="2.5234375" style="15" customWidth="1"/>
    <col min="5381" max="5381" width="30.41796875" style="15" customWidth="1"/>
    <col min="5382" max="5383" width="11.41796875" style="15" customWidth="1"/>
    <col min="5384" max="5385" width="12.41796875" style="15" customWidth="1"/>
    <col min="5386" max="5386" width="14.41796875" style="15" customWidth="1"/>
    <col min="5387" max="5387" width="12.41796875" style="15" customWidth="1"/>
    <col min="5388" max="5388" width="12.5234375" style="15" customWidth="1"/>
    <col min="5389" max="5389" width="13.41796875" style="15" customWidth="1"/>
    <col min="5390" max="5390" width="13.5234375" style="15" customWidth="1"/>
    <col min="5391" max="5635" width="9.1015625" style="15"/>
    <col min="5636" max="5636" width="2.5234375" style="15" customWidth="1"/>
    <col min="5637" max="5637" width="30.41796875" style="15" customWidth="1"/>
    <col min="5638" max="5639" width="11.41796875" style="15" customWidth="1"/>
    <col min="5640" max="5641" width="12.41796875" style="15" customWidth="1"/>
    <col min="5642" max="5642" width="14.41796875" style="15" customWidth="1"/>
    <col min="5643" max="5643" width="12.41796875" style="15" customWidth="1"/>
    <col min="5644" max="5644" width="12.5234375" style="15" customWidth="1"/>
    <col min="5645" max="5645" width="13.41796875" style="15" customWidth="1"/>
    <col min="5646" max="5646" width="13.5234375" style="15" customWidth="1"/>
    <col min="5647" max="5891" width="9.1015625" style="15"/>
    <col min="5892" max="5892" width="2.5234375" style="15" customWidth="1"/>
    <col min="5893" max="5893" width="30.41796875" style="15" customWidth="1"/>
    <col min="5894" max="5895" width="11.41796875" style="15" customWidth="1"/>
    <col min="5896" max="5897" width="12.41796875" style="15" customWidth="1"/>
    <col min="5898" max="5898" width="14.41796875" style="15" customWidth="1"/>
    <col min="5899" max="5899" width="12.41796875" style="15" customWidth="1"/>
    <col min="5900" max="5900" width="12.5234375" style="15" customWidth="1"/>
    <col min="5901" max="5901" width="13.41796875" style="15" customWidth="1"/>
    <col min="5902" max="5902" width="13.5234375" style="15" customWidth="1"/>
    <col min="5903" max="6147" width="9.1015625" style="15"/>
    <col min="6148" max="6148" width="2.5234375" style="15" customWidth="1"/>
    <col min="6149" max="6149" width="30.41796875" style="15" customWidth="1"/>
    <col min="6150" max="6151" width="11.41796875" style="15" customWidth="1"/>
    <col min="6152" max="6153" width="12.41796875" style="15" customWidth="1"/>
    <col min="6154" max="6154" width="14.41796875" style="15" customWidth="1"/>
    <col min="6155" max="6155" width="12.41796875" style="15" customWidth="1"/>
    <col min="6156" max="6156" width="12.5234375" style="15" customWidth="1"/>
    <col min="6157" max="6157" width="13.41796875" style="15" customWidth="1"/>
    <col min="6158" max="6158" width="13.5234375" style="15" customWidth="1"/>
    <col min="6159" max="6403" width="9.1015625" style="15"/>
    <col min="6404" max="6404" width="2.5234375" style="15" customWidth="1"/>
    <col min="6405" max="6405" width="30.41796875" style="15" customWidth="1"/>
    <col min="6406" max="6407" width="11.41796875" style="15" customWidth="1"/>
    <col min="6408" max="6409" width="12.41796875" style="15" customWidth="1"/>
    <col min="6410" max="6410" width="14.41796875" style="15" customWidth="1"/>
    <col min="6411" max="6411" width="12.41796875" style="15" customWidth="1"/>
    <col min="6412" max="6412" width="12.5234375" style="15" customWidth="1"/>
    <col min="6413" max="6413" width="13.41796875" style="15" customWidth="1"/>
    <col min="6414" max="6414" width="13.5234375" style="15" customWidth="1"/>
    <col min="6415" max="6659" width="9.1015625" style="15"/>
    <col min="6660" max="6660" width="2.5234375" style="15" customWidth="1"/>
    <col min="6661" max="6661" width="30.41796875" style="15" customWidth="1"/>
    <col min="6662" max="6663" width="11.41796875" style="15" customWidth="1"/>
    <col min="6664" max="6665" width="12.41796875" style="15" customWidth="1"/>
    <col min="6666" max="6666" width="14.41796875" style="15" customWidth="1"/>
    <col min="6667" max="6667" width="12.41796875" style="15" customWidth="1"/>
    <col min="6668" max="6668" width="12.5234375" style="15" customWidth="1"/>
    <col min="6669" max="6669" width="13.41796875" style="15" customWidth="1"/>
    <col min="6670" max="6670" width="13.5234375" style="15" customWidth="1"/>
    <col min="6671" max="6915" width="9.1015625" style="15"/>
    <col min="6916" max="6916" width="2.5234375" style="15" customWidth="1"/>
    <col min="6917" max="6917" width="30.41796875" style="15" customWidth="1"/>
    <col min="6918" max="6919" width="11.41796875" style="15" customWidth="1"/>
    <col min="6920" max="6921" width="12.41796875" style="15" customWidth="1"/>
    <col min="6922" max="6922" width="14.41796875" style="15" customWidth="1"/>
    <col min="6923" max="6923" width="12.41796875" style="15" customWidth="1"/>
    <col min="6924" max="6924" width="12.5234375" style="15" customWidth="1"/>
    <col min="6925" max="6925" width="13.41796875" style="15" customWidth="1"/>
    <col min="6926" max="6926" width="13.5234375" style="15" customWidth="1"/>
    <col min="6927" max="7171" width="9.1015625" style="15"/>
    <col min="7172" max="7172" width="2.5234375" style="15" customWidth="1"/>
    <col min="7173" max="7173" width="30.41796875" style="15" customWidth="1"/>
    <col min="7174" max="7175" width="11.41796875" style="15" customWidth="1"/>
    <col min="7176" max="7177" width="12.41796875" style="15" customWidth="1"/>
    <col min="7178" max="7178" width="14.41796875" style="15" customWidth="1"/>
    <col min="7179" max="7179" width="12.41796875" style="15" customWidth="1"/>
    <col min="7180" max="7180" width="12.5234375" style="15" customWidth="1"/>
    <col min="7181" max="7181" width="13.41796875" style="15" customWidth="1"/>
    <col min="7182" max="7182" width="13.5234375" style="15" customWidth="1"/>
    <col min="7183" max="7427" width="9.1015625" style="15"/>
    <col min="7428" max="7428" width="2.5234375" style="15" customWidth="1"/>
    <col min="7429" max="7429" width="30.41796875" style="15" customWidth="1"/>
    <col min="7430" max="7431" width="11.41796875" style="15" customWidth="1"/>
    <col min="7432" max="7433" width="12.41796875" style="15" customWidth="1"/>
    <col min="7434" max="7434" width="14.41796875" style="15" customWidth="1"/>
    <col min="7435" max="7435" width="12.41796875" style="15" customWidth="1"/>
    <col min="7436" max="7436" width="12.5234375" style="15" customWidth="1"/>
    <col min="7437" max="7437" width="13.41796875" style="15" customWidth="1"/>
    <col min="7438" max="7438" width="13.5234375" style="15" customWidth="1"/>
    <col min="7439" max="7683" width="9.1015625" style="15"/>
    <col min="7684" max="7684" width="2.5234375" style="15" customWidth="1"/>
    <col min="7685" max="7685" width="30.41796875" style="15" customWidth="1"/>
    <col min="7686" max="7687" width="11.41796875" style="15" customWidth="1"/>
    <col min="7688" max="7689" width="12.41796875" style="15" customWidth="1"/>
    <col min="7690" max="7690" width="14.41796875" style="15" customWidth="1"/>
    <col min="7691" max="7691" width="12.41796875" style="15" customWidth="1"/>
    <col min="7692" max="7692" width="12.5234375" style="15" customWidth="1"/>
    <col min="7693" max="7693" width="13.41796875" style="15" customWidth="1"/>
    <col min="7694" max="7694" width="13.5234375" style="15" customWidth="1"/>
    <col min="7695" max="7939" width="9.1015625" style="15"/>
    <col min="7940" max="7940" width="2.5234375" style="15" customWidth="1"/>
    <col min="7941" max="7941" width="30.41796875" style="15" customWidth="1"/>
    <col min="7942" max="7943" width="11.41796875" style="15" customWidth="1"/>
    <col min="7944" max="7945" width="12.41796875" style="15" customWidth="1"/>
    <col min="7946" max="7946" width="14.41796875" style="15" customWidth="1"/>
    <col min="7947" max="7947" width="12.41796875" style="15" customWidth="1"/>
    <col min="7948" max="7948" width="12.5234375" style="15" customWidth="1"/>
    <col min="7949" max="7949" width="13.41796875" style="15" customWidth="1"/>
    <col min="7950" max="7950" width="13.5234375" style="15" customWidth="1"/>
    <col min="7951" max="8195" width="9.1015625" style="15"/>
    <col min="8196" max="8196" width="2.5234375" style="15" customWidth="1"/>
    <col min="8197" max="8197" width="30.41796875" style="15" customWidth="1"/>
    <col min="8198" max="8199" width="11.41796875" style="15" customWidth="1"/>
    <col min="8200" max="8201" width="12.41796875" style="15" customWidth="1"/>
    <col min="8202" max="8202" width="14.41796875" style="15" customWidth="1"/>
    <col min="8203" max="8203" width="12.41796875" style="15" customWidth="1"/>
    <col min="8204" max="8204" width="12.5234375" style="15" customWidth="1"/>
    <col min="8205" max="8205" width="13.41796875" style="15" customWidth="1"/>
    <col min="8206" max="8206" width="13.5234375" style="15" customWidth="1"/>
    <col min="8207" max="8451" width="9.1015625" style="15"/>
    <col min="8452" max="8452" width="2.5234375" style="15" customWidth="1"/>
    <col min="8453" max="8453" width="30.41796875" style="15" customWidth="1"/>
    <col min="8454" max="8455" width="11.41796875" style="15" customWidth="1"/>
    <col min="8456" max="8457" width="12.41796875" style="15" customWidth="1"/>
    <col min="8458" max="8458" width="14.41796875" style="15" customWidth="1"/>
    <col min="8459" max="8459" width="12.41796875" style="15" customWidth="1"/>
    <col min="8460" max="8460" width="12.5234375" style="15" customWidth="1"/>
    <col min="8461" max="8461" width="13.41796875" style="15" customWidth="1"/>
    <col min="8462" max="8462" width="13.5234375" style="15" customWidth="1"/>
    <col min="8463" max="8707" width="9.1015625" style="15"/>
    <col min="8708" max="8708" width="2.5234375" style="15" customWidth="1"/>
    <col min="8709" max="8709" width="30.41796875" style="15" customWidth="1"/>
    <col min="8710" max="8711" width="11.41796875" style="15" customWidth="1"/>
    <col min="8712" max="8713" width="12.41796875" style="15" customWidth="1"/>
    <col min="8714" max="8714" width="14.41796875" style="15" customWidth="1"/>
    <col min="8715" max="8715" width="12.41796875" style="15" customWidth="1"/>
    <col min="8716" max="8716" width="12.5234375" style="15" customWidth="1"/>
    <col min="8717" max="8717" width="13.41796875" style="15" customWidth="1"/>
    <col min="8718" max="8718" width="13.5234375" style="15" customWidth="1"/>
    <col min="8719" max="8963" width="9.1015625" style="15"/>
    <col min="8964" max="8964" width="2.5234375" style="15" customWidth="1"/>
    <col min="8965" max="8965" width="30.41796875" style="15" customWidth="1"/>
    <col min="8966" max="8967" width="11.41796875" style="15" customWidth="1"/>
    <col min="8968" max="8969" width="12.41796875" style="15" customWidth="1"/>
    <col min="8970" max="8970" width="14.41796875" style="15" customWidth="1"/>
    <col min="8971" max="8971" width="12.41796875" style="15" customWidth="1"/>
    <col min="8972" max="8972" width="12.5234375" style="15" customWidth="1"/>
    <col min="8973" max="8973" width="13.41796875" style="15" customWidth="1"/>
    <col min="8974" max="8974" width="13.5234375" style="15" customWidth="1"/>
    <col min="8975" max="9219" width="9.1015625" style="15"/>
    <col min="9220" max="9220" width="2.5234375" style="15" customWidth="1"/>
    <col min="9221" max="9221" width="30.41796875" style="15" customWidth="1"/>
    <col min="9222" max="9223" width="11.41796875" style="15" customWidth="1"/>
    <col min="9224" max="9225" width="12.41796875" style="15" customWidth="1"/>
    <col min="9226" max="9226" width="14.41796875" style="15" customWidth="1"/>
    <col min="9227" max="9227" width="12.41796875" style="15" customWidth="1"/>
    <col min="9228" max="9228" width="12.5234375" style="15" customWidth="1"/>
    <col min="9229" max="9229" width="13.41796875" style="15" customWidth="1"/>
    <col min="9230" max="9230" width="13.5234375" style="15" customWidth="1"/>
    <col min="9231" max="9475" width="9.1015625" style="15"/>
    <col min="9476" max="9476" width="2.5234375" style="15" customWidth="1"/>
    <col min="9477" max="9477" width="30.41796875" style="15" customWidth="1"/>
    <col min="9478" max="9479" width="11.41796875" style="15" customWidth="1"/>
    <col min="9480" max="9481" width="12.41796875" style="15" customWidth="1"/>
    <col min="9482" max="9482" width="14.41796875" style="15" customWidth="1"/>
    <col min="9483" max="9483" width="12.41796875" style="15" customWidth="1"/>
    <col min="9484" max="9484" width="12.5234375" style="15" customWidth="1"/>
    <col min="9485" max="9485" width="13.41796875" style="15" customWidth="1"/>
    <col min="9486" max="9486" width="13.5234375" style="15" customWidth="1"/>
    <col min="9487" max="9731" width="9.1015625" style="15"/>
    <col min="9732" max="9732" width="2.5234375" style="15" customWidth="1"/>
    <col min="9733" max="9733" width="30.41796875" style="15" customWidth="1"/>
    <col min="9734" max="9735" width="11.41796875" style="15" customWidth="1"/>
    <col min="9736" max="9737" width="12.41796875" style="15" customWidth="1"/>
    <col min="9738" max="9738" width="14.41796875" style="15" customWidth="1"/>
    <col min="9739" max="9739" width="12.41796875" style="15" customWidth="1"/>
    <col min="9740" max="9740" width="12.5234375" style="15" customWidth="1"/>
    <col min="9741" max="9741" width="13.41796875" style="15" customWidth="1"/>
    <col min="9742" max="9742" width="13.5234375" style="15" customWidth="1"/>
    <col min="9743" max="9987" width="9.1015625" style="15"/>
    <col min="9988" max="9988" width="2.5234375" style="15" customWidth="1"/>
    <col min="9989" max="9989" width="30.41796875" style="15" customWidth="1"/>
    <col min="9990" max="9991" width="11.41796875" style="15" customWidth="1"/>
    <col min="9992" max="9993" width="12.41796875" style="15" customWidth="1"/>
    <col min="9994" max="9994" width="14.41796875" style="15" customWidth="1"/>
    <col min="9995" max="9995" width="12.41796875" style="15" customWidth="1"/>
    <col min="9996" max="9996" width="12.5234375" style="15" customWidth="1"/>
    <col min="9997" max="9997" width="13.41796875" style="15" customWidth="1"/>
    <col min="9998" max="9998" width="13.5234375" style="15" customWidth="1"/>
    <col min="9999" max="10243" width="9.1015625" style="15"/>
    <col min="10244" max="10244" width="2.5234375" style="15" customWidth="1"/>
    <col min="10245" max="10245" width="30.41796875" style="15" customWidth="1"/>
    <col min="10246" max="10247" width="11.41796875" style="15" customWidth="1"/>
    <col min="10248" max="10249" width="12.41796875" style="15" customWidth="1"/>
    <col min="10250" max="10250" width="14.41796875" style="15" customWidth="1"/>
    <col min="10251" max="10251" width="12.41796875" style="15" customWidth="1"/>
    <col min="10252" max="10252" width="12.5234375" style="15" customWidth="1"/>
    <col min="10253" max="10253" width="13.41796875" style="15" customWidth="1"/>
    <col min="10254" max="10254" width="13.5234375" style="15" customWidth="1"/>
    <col min="10255" max="10499" width="9.1015625" style="15"/>
    <col min="10500" max="10500" width="2.5234375" style="15" customWidth="1"/>
    <col min="10501" max="10501" width="30.41796875" style="15" customWidth="1"/>
    <col min="10502" max="10503" width="11.41796875" style="15" customWidth="1"/>
    <col min="10504" max="10505" width="12.41796875" style="15" customWidth="1"/>
    <col min="10506" max="10506" width="14.41796875" style="15" customWidth="1"/>
    <col min="10507" max="10507" width="12.41796875" style="15" customWidth="1"/>
    <col min="10508" max="10508" width="12.5234375" style="15" customWidth="1"/>
    <col min="10509" max="10509" width="13.41796875" style="15" customWidth="1"/>
    <col min="10510" max="10510" width="13.5234375" style="15" customWidth="1"/>
    <col min="10511" max="10755" width="9.1015625" style="15"/>
    <col min="10756" max="10756" width="2.5234375" style="15" customWidth="1"/>
    <col min="10757" max="10757" width="30.41796875" style="15" customWidth="1"/>
    <col min="10758" max="10759" width="11.41796875" style="15" customWidth="1"/>
    <col min="10760" max="10761" width="12.41796875" style="15" customWidth="1"/>
    <col min="10762" max="10762" width="14.41796875" style="15" customWidth="1"/>
    <col min="10763" max="10763" width="12.41796875" style="15" customWidth="1"/>
    <col min="10764" max="10764" width="12.5234375" style="15" customWidth="1"/>
    <col min="10765" max="10765" width="13.41796875" style="15" customWidth="1"/>
    <col min="10766" max="10766" width="13.5234375" style="15" customWidth="1"/>
    <col min="10767" max="11011" width="9.1015625" style="15"/>
    <col min="11012" max="11012" width="2.5234375" style="15" customWidth="1"/>
    <col min="11013" max="11013" width="30.41796875" style="15" customWidth="1"/>
    <col min="11014" max="11015" width="11.41796875" style="15" customWidth="1"/>
    <col min="11016" max="11017" width="12.41796875" style="15" customWidth="1"/>
    <col min="11018" max="11018" width="14.41796875" style="15" customWidth="1"/>
    <col min="11019" max="11019" width="12.41796875" style="15" customWidth="1"/>
    <col min="11020" max="11020" width="12.5234375" style="15" customWidth="1"/>
    <col min="11021" max="11021" width="13.41796875" style="15" customWidth="1"/>
    <col min="11022" max="11022" width="13.5234375" style="15" customWidth="1"/>
    <col min="11023" max="11267" width="9.1015625" style="15"/>
    <col min="11268" max="11268" width="2.5234375" style="15" customWidth="1"/>
    <col min="11269" max="11269" width="30.41796875" style="15" customWidth="1"/>
    <col min="11270" max="11271" width="11.41796875" style="15" customWidth="1"/>
    <col min="11272" max="11273" width="12.41796875" style="15" customWidth="1"/>
    <col min="11274" max="11274" width="14.41796875" style="15" customWidth="1"/>
    <col min="11275" max="11275" width="12.41796875" style="15" customWidth="1"/>
    <col min="11276" max="11276" width="12.5234375" style="15" customWidth="1"/>
    <col min="11277" max="11277" width="13.41796875" style="15" customWidth="1"/>
    <col min="11278" max="11278" width="13.5234375" style="15" customWidth="1"/>
    <col min="11279" max="11523" width="9.1015625" style="15"/>
    <col min="11524" max="11524" width="2.5234375" style="15" customWidth="1"/>
    <col min="11525" max="11525" width="30.41796875" style="15" customWidth="1"/>
    <col min="11526" max="11527" width="11.41796875" style="15" customWidth="1"/>
    <col min="11528" max="11529" width="12.41796875" style="15" customWidth="1"/>
    <col min="11530" max="11530" width="14.41796875" style="15" customWidth="1"/>
    <col min="11531" max="11531" width="12.41796875" style="15" customWidth="1"/>
    <col min="11532" max="11532" width="12.5234375" style="15" customWidth="1"/>
    <col min="11533" max="11533" width="13.41796875" style="15" customWidth="1"/>
    <col min="11534" max="11534" width="13.5234375" style="15" customWidth="1"/>
    <col min="11535" max="11779" width="9.1015625" style="15"/>
    <col min="11780" max="11780" width="2.5234375" style="15" customWidth="1"/>
    <col min="11781" max="11781" width="30.41796875" style="15" customWidth="1"/>
    <col min="11782" max="11783" width="11.41796875" style="15" customWidth="1"/>
    <col min="11784" max="11785" width="12.41796875" style="15" customWidth="1"/>
    <col min="11786" max="11786" width="14.41796875" style="15" customWidth="1"/>
    <col min="11787" max="11787" width="12.41796875" style="15" customWidth="1"/>
    <col min="11788" max="11788" width="12.5234375" style="15" customWidth="1"/>
    <col min="11789" max="11789" width="13.41796875" style="15" customWidth="1"/>
    <col min="11790" max="11790" width="13.5234375" style="15" customWidth="1"/>
    <col min="11791" max="12035" width="9.1015625" style="15"/>
    <col min="12036" max="12036" width="2.5234375" style="15" customWidth="1"/>
    <col min="12037" max="12037" width="30.41796875" style="15" customWidth="1"/>
    <col min="12038" max="12039" width="11.41796875" style="15" customWidth="1"/>
    <col min="12040" max="12041" width="12.41796875" style="15" customWidth="1"/>
    <col min="12042" max="12042" width="14.41796875" style="15" customWidth="1"/>
    <col min="12043" max="12043" width="12.41796875" style="15" customWidth="1"/>
    <col min="12044" max="12044" width="12.5234375" style="15" customWidth="1"/>
    <col min="12045" max="12045" width="13.41796875" style="15" customWidth="1"/>
    <col min="12046" max="12046" width="13.5234375" style="15" customWidth="1"/>
    <col min="12047" max="12291" width="9.1015625" style="15"/>
    <col min="12292" max="12292" width="2.5234375" style="15" customWidth="1"/>
    <col min="12293" max="12293" width="30.41796875" style="15" customWidth="1"/>
    <col min="12294" max="12295" width="11.41796875" style="15" customWidth="1"/>
    <col min="12296" max="12297" width="12.41796875" style="15" customWidth="1"/>
    <col min="12298" max="12298" width="14.41796875" style="15" customWidth="1"/>
    <col min="12299" max="12299" width="12.41796875" style="15" customWidth="1"/>
    <col min="12300" max="12300" width="12.5234375" style="15" customWidth="1"/>
    <col min="12301" max="12301" width="13.41796875" style="15" customWidth="1"/>
    <col min="12302" max="12302" width="13.5234375" style="15" customWidth="1"/>
    <col min="12303" max="12547" width="9.1015625" style="15"/>
    <col min="12548" max="12548" width="2.5234375" style="15" customWidth="1"/>
    <col min="12549" max="12549" width="30.41796875" style="15" customWidth="1"/>
    <col min="12550" max="12551" width="11.41796875" style="15" customWidth="1"/>
    <col min="12552" max="12553" width="12.41796875" style="15" customWidth="1"/>
    <col min="12554" max="12554" width="14.41796875" style="15" customWidth="1"/>
    <col min="12555" max="12555" width="12.41796875" style="15" customWidth="1"/>
    <col min="12556" max="12556" width="12.5234375" style="15" customWidth="1"/>
    <col min="12557" max="12557" width="13.41796875" style="15" customWidth="1"/>
    <col min="12558" max="12558" width="13.5234375" style="15" customWidth="1"/>
    <col min="12559" max="12803" width="9.1015625" style="15"/>
    <col min="12804" max="12804" width="2.5234375" style="15" customWidth="1"/>
    <col min="12805" max="12805" width="30.41796875" style="15" customWidth="1"/>
    <col min="12806" max="12807" width="11.41796875" style="15" customWidth="1"/>
    <col min="12808" max="12809" width="12.41796875" style="15" customWidth="1"/>
    <col min="12810" max="12810" width="14.41796875" style="15" customWidth="1"/>
    <col min="12811" max="12811" width="12.41796875" style="15" customWidth="1"/>
    <col min="12812" max="12812" width="12.5234375" style="15" customWidth="1"/>
    <col min="12813" max="12813" width="13.41796875" style="15" customWidth="1"/>
    <col min="12814" max="12814" width="13.5234375" style="15" customWidth="1"/>
    <col min="12815" max="13059" width="9.1015625" style="15"/>
    <col min="13060" max="13060" width="2.5234375" style="15" customWidth="1"/>
    <col min="13061" max="13061" width="30.41796875" style="15" customWidth="1"/>
    <col min="13062" max="13063" width="11.41796875" style="15" customWidth="1"/>
    <col min="13064" max="13065" width="12.41796875" style="15" customWidth="1"/>
    <col min="13066" max="13066" width="14.41796875" style="15" customWidth="1"/>
    <col min="13067" max="13067" width="12.41796875" style="15" customWidth="1"/>
    <col min="13068" max="13068" width="12.5234375" style="15" customWidth="1"/>
    <col min="13069" max="13069" width="13.41796875" style="15" customWidth="1"/>
    <col min="13070" max="13070" width="13.5234375" style="15" customWidth="1"/>
    <col min="13071" max="13315" width="9.1015625" style="15"/>
    <col min="13316" max="13316" width="2.5234375" style="15" customWidth="1"/>
    <col min="13317" max="13317" width="30.41796875" style="15" customWidth="1"/>
    <col min="13318" max="13319" width="11.41796875" style="15" customWidth="1"/>
    <col min="13320" max="13321" width="12.41796875" style="15" customWidth="1"/>
    <col min="13322" max="13322" width="14.41796875" style="15" customWidth="1"/>
    <col min="13323" max="13323" width="12.41796875" style="15" customWidth="1"/>
    <col min="13324" max="13324" width="12.5234375" style="15" customWidth="1"/>
    <col min="13325" max="13325" width="13.41796875" style="15" customWidth="1"/>
    <col min="13326" max="13326" width="13.5234375" style="15" customWidth="1"/>
    <col min="13327" max="13571" width="9.1015625" style="15"/>
    <col min="13572" max="13572" width="2.5234375" style="15" customWidth="1"/>
    <col min="13573" max="13573" width="30.41796875" style="15" customWidth="1"/>
    <col min="13574" max="13575" width="11.41796875" style="15" customWidth="1"/>
    <col min="13576" max="13577" width="12.41796875" style="15" customWidth="1"/>
    <col min="13578" max="13578" width="14.41796875" style="15" customWidth="1"/>
    <col min="13579" max="13579" width="12.41796875" style="15" customWidth="1"/>
    <col min="13580" max="13580" width="12.5234375" style="15" customWidth="1"/>
    <col min="13581" max="13581" width="13.41796875" style="15" customWidth="1"/>
    <col min="13582" max="13582" width="13.5234375" style="15" customWidth="1"/>
    <col min="13583" max="13827" width="9.1015625" style="15"/>
    <col min="13828" max="13828" width="2.5234375" style="15" customWidth="1"/>
    <col min="13829" max="13829" width="30.41796875" style="15" customWidth="1"/>
    <col min="13830" max="13831" width="11.41796875" style="15" customWidth="1"/>
    <col min="13832" max="13833" width="12.41796875" style="15" customWidth="1"/>
    <col min="13834" max="13834" width="14.41796875" style="15" customWidth="1"/>
    <col min="13835" max="13835" width="12.41796875" style="15" customWidth="1"/>
    <col min="13836" max="13836" width="12.5234375" style="15" customWidth="1"/>
    <col min="13837" max="13837" width="13.41796875" style="15" customWidth="1"/>
    <col min="13838" max="13838" width="13.5234375" style="15" customWidth="1"/>
    <col min="13839" max="14083" width="9.1015625" style="15"/>
    <col min="14084" max="14084" width="2.5234375" style="15" customWidth="1"/>
    <col min="14085" max="14085" width="30.41796875" style="15" customWidth="1"/>
    <col min="14086" max="14087" width="11.41796875" style="15" customWidth="1"/>
    <col min="14088" max="14089" width="12.41796875" style="15" customWidth="1"/>
    <col min="14090" max="14090" width="14.41796875" style="15" customWidth="1"/>
    <col min="14091" max="14091" width="12.41796875" style="15" customWidth="1"/>
    <col min="14092" max="14092" width="12.5234375" style="15" customWidth="1"/>
    <col min="14093" max="14093" width="13.41796875" style="15" customWidth="1"/>
    <col min="14094" max="14094" width="13.5234375" style="15" customWidth="1"/>
    <col min="14095" max="14339" width="9.1015625" style="15"/>
    <col min="14340" max="14340" width="2.5234375" style="15" customWidth="1"/>
    <col min="14341" max="14341" width="30.41796875" style="15" customWidth="1"/>
    <col min="14342" max="14343" width="11.41796875" style="15" customWidth="1"/>
    <col min="14344" max="14345" width="12.41796875" style="15" customWidth="1"/>
    <col min="14346" max="14346" width="14.41796875" style="15" customWidth="1"/>
    <col min="14347" max="14347" width="12.41796875" style="15" customWidth="1"/>
    <col min="14348" max="14348" width="12.5234375" style="15" customWidth="1"/>
    <col min="14349" max="14349" width="13.41796875" style="15" customWidth="1"/>
    <col min="14350" max="14350" width="13.5234375" style="15" customWidth="1"/>
    <col min="14351" max="14595" width="9.1015625" style="15"/>
    <col min="14596" max="14596" width="2.5234375" style="15" customWidth="1"/>
    <col min="14597" max="14597" width="30.41796875" style="15" customWidth="1"/>
    <col min="14598" max="14599" width="11.41796875" style="15" customWidth="1"/>
    <col min="14600" max="14601" width="12.41796875" style="15" customWidth="1"/>
    <col min="14602" max="14602" width="14.41796875" style="15" customWidth="1"/>
    <col min="14603" max="14603" width="12.41796875" style="15" customWidth="1"/>
    <col min="14604" max="14604" width="12.5234375" style="15" customWidth="1"/>
    <col min="14605" max="14605" width="13.41796875" style="15" customWidth="1"/>
    <col min="14606" max="14606" width="13.5234375" style="15" customWidth="1"/>
    <col min="14607" max="14851" width="9.1015625" style="15"/>
    <col min="14852" max="14852" width="2.5234375" style="15" customWidth="1"/>
    <col min="14853" max="14853" width="30.41796875" style="15" customWidth="1"/>
    <col min="14854" max="14855" width="11.41796875" style="15" customWidth="1"/>
    <col min="14856" max="14857" width="12.41796875" style="15" customWidth="1"/>
    <col min="14858" max="14858" width="14.41796875" style="15" customWidth="1"/>
    <col min="14859" max="14859" width="12.41796875" style="15" customWidth="1"/>
    <col min="14860" max="14860" width="12.5234375" style="15" customWidth="1"/>
    <col min="14861" max="14861" width="13.41796875" style="15" customWidth="1"/>
    <col min="14862" max="14862" width="13.5234375" style="15" customWidth="1"/>
    <col min="14863" max="15107" width="9.1015625" style="15"/>
    <col min="15108" max="15108" width="2.5234375" style="15" customWidth="1"/>
    <col min="15109" max="15109" width="30.41796875" style="15" customWidth="1"/>
    <col min="15110" max="15111" width="11.41796875" style="15" customWidth="1"/>
    <col min="15112" max="15113" width="12.41796875" style="15" customWidth="1"/>
    <col min="15114" max="15114" width="14.41796875" style="15" customWidth="1"/>
    <col min="15115" max="15115" width="12.41796875" style="15" customWidth="1"/>
    <col min="15116" max="15116" width="12.5234375" style="15" customWidth="1"/>
    <col min="15117" max="15117" width="13.41796875" style="15" customWidth="1"/>
    <col min="15118" max="15118" width="13.5234375" style="15" customWidth="1"/>
    <col min="15119" max="15363" width="9.1015625" style="15"/>
    <col min="15364" max="15364" width="2.5234375" style="15" customWidth="1"/>
    <col min="15365" max="15365" width="30.41796875" style="15" customWidth="1"/>
    <col min="15366" max="15367" width="11.41796875" style="15" customWidth="1"/>
    <col min="15368" max="15369" width="12.41796875" style="15" customWidth="1"/>
    <col min="15370" max="15370" width="14.41796875" style="15" customWidth="1"/>
    <col min="15371" max="15371" width="12.41796875" style="15" customWidth="1"/>
    <col min="15372" max="15372" width="12.5234375" style="15" customWidth="1"/>
    <col min="15373" max="15373" width="13.41796875" style="15" customWidth="1"/>
    <col min="15374" max="15374" width="13.5234375" style="15" customWidth="1"/>
    <col min="15375" max="15619" width="9.1015625" style="15"/>
    <col min="15620" max="15620" width="2.5234375" style="15" customWidth="1"/>
    <col min="15621" max="15621" width="30.41796875" style="15" customWidth="1"/>
    <col min="15622" max="15623" width="11.41796875" style="15" customWidth="1"/>
    <col min="15624" max="15625" width="12.41796875" style="15" customWidth="1"/>
    <col min="15626" max="15626" width="14.41796875" style="15" customWidth="1"/>
    <col min="15627" max="15627" width="12.41796875" style="15" customWidth="1"/>
    <col min="15628" max="15628" width="12.5234375" style="15" customWidth="1"/>
    <col min="15629" max="15629" width="13.41796875" style="15" customWidth="1"/>
    <col min="15630" max="15630" width="13.5234375" style="15" customWidth="1"/>
    <col min="15631" max="15875" width="9.1015625" style="15"/>
    <col min="15876" max="15876" width="2.5234375" style="15" customWidth="1"/>
    <col min="15877" max="15877" width="30.41796875" style="15" customWidth="1"/>
    <col min="15878" max="15879" width="11.41796875" style="15" customWidth="1"/>
    <col min="15880" max="15881" width="12.41796875" style="15" customWidth="1"/>
    <col min="15882" max="15882" width="14.41796875" style="15" customWidth="1"/>
    <col min="15883" max="15883" width="12.41796875" style="15" customWidth="1"/>
    <col min="15884" max="15884" width="12.5234375" style="15" customWidth="1"/>
    <col min="15885" max="15885" width="13.41796875" style="15" customWidth="1"/>
    <col min="15886" max="15886" width="13.5234375" style="15" customWidth="1"/>
    <col min="15887" max="16131" width="9.1015625" style="15"/>
    <col min="16132" max="16132" width="2.5234375" style="15" customWidth="1"/>
    <col min="16133" max="16133" width="30.41796875" style="15" customWidth="1"/>
    <col min="16134" max="16135" width="11.41796875" style="15" customWidth="1"/>
    <col min="16136" max="16137" width="12.41796875" style="15" customWidth="1"/>
    <col min="16138" max="16138" width="14.41796875" style="15" customWidth="1"/>
    <col min="16139" max="16139" width="12.41796875" style="15" customWidth="1"/>
    <col min="16140" max="16140" width="12.5234375" style="15" customWidth="1"/>
    <col min="16141" max="16141" width="13.41796875" style="15" customWidth="1"/>
    <col min="16142" max="16142" width="13.5234375" style="15" customWidth="1"/>
    <col min="16143" max="16384" width="9.1015625" style="15"/>
  </cols>
  <sheetData>
    <row r="1" spans="1:14" s="17" customFormat="1" ht="15">
      <c r="A1" s="729" t="s">
        <v>2760</v>
      </c>
      <c r="I1" s="1321"/>
      <c r="K1" s="1321"/>
    </row>
    <row r="2" spans="1:14" s="17" customFormat="1" ht="15">
      <c r="A2" s="1536" t="s">
        <v>137</v>
      </c>
      <c r="B2" s="1538"/>
      <c r="C2" s="20"/>
      <c r="I2" s="1321"/>
      <c r="K2" s="1321"/>
    </row>
    <row r="3" spans="1:14" s="17" customFormat="1" ht="15">
      <c r="A3" s="59" t="s">
        <v>2761</v>
      </c>
      <c r="I3" s="1321"/>
      <c r="K3" s="1321"/>
    </row>
    <row r="4" spans="1:14" ht="12.75" customHeight="1">
      <c r="A4" s="19" t="s">
        <v>138</v>
      </c>
      <c r="B4" s="1321"/>
      <c r="C4" s="1321"/>
      <c r="D4" s="1321"/>
      <c r="E4" s="1321"/>
      <c r="F4" s="1321"/>
      <c r="G4" s="1321"/>
      <c r="H4" s="1321"/>
      <c r="I4" s="1321"/>
      <c r="J4" s="1321"/>
      <c r="K4" s="1321"/>
      <c r="L4" s="1321"/>
      <c r="M4" s="1321"/>
      <c r="N4" s="1321"/>
    </row>
    <row r="5" spans="1:14" ht="12.75" customHeight="1">
      <c r="A5" s="17" t="s">
        <v>2762</v>
      </c>
      <c r="B5" s="23"/>
      <c r="C5" s="23"/>
      <c r="D5" s="1321"/>
      <c r="E5" s="1321"/>
      <c r="F5" s="478" t="s">
        <v>2763</v>
      </c>
      <c r="G5" s="11" t="s">
        <v>2764</v>
      </c>
      <c r="H5" s="1321"/>
      <c r="I5" s="1321"/>
      <c r="J5" s="1321"/>
      <c r="K5" s="1321"/>
      <c r="L5" s="1321"/>
      <c r="M5" s="1321"/>
      <c r="N5" s="1321"/>
    </row>
    <row r="6" spans="1:14" ht="12.75" customHeight="1">
      <c r="A6" s="17"/>
      <c r="B6" s="1321"/>
      <c r="C6" s="1321"/>
      <c r="D6" s="1321"/>
      <c r="E6" s="1321"/>
      <c r="F6" s="1321"/>
      <c r="G6" s="1321"/>
      <c r="H6" s="1321"/>
      <c r="I6" s="1321"/>
      <c r="J6" s="1321"/>
      <c r="K6" s="1321"/>
      <c r="L6" s="1321"/>
      <c r="M6" s="1321"/>
      <c r="N6" s="1321"/>
    </row>
    <row r="7" spans="1:14" ht="12.75" customHeight="1">
      <c r="A7" s="103" t="s">
        <v>2765</v>
      </c>
      <c r="B7" s="1321"/>
      <c r="C7" s="1321"/>
      <c r="D7" s="1321"/>
      <c r="E7" s="1321"/>
      <c r="F7" s="1321"/>
      <c r="G7" s="1321"/>
      <c r="H7" s="1321"/>
      <c r="I7" s="1321"/>
      <c r="J7" s="1321"/>
      <c r="K7" s="1321"/>
      <c r="L7" s="1321"/>
      <c r="M7" s="1321"/>
      <c r="N7" s="1321"/>
    </row>
    <row r="8" spans="1:14" s="17" customFormat="1">
      <c r="A8" s="17" t="s">
        <v>2766</v>
      </c>
      <c r="I8" s="1321"/>
      <c r="K8" s="1321"/>
    </row>
    <row r="9" spans="1:14" ht="18" customHeight="1">
      <c r="A9" s="104"/>
      <c r="B9" s="104"/>
      <c r="C9" s="104"/>
      <c r="D9" s="1321"/>
      <c r="E9" s="1321"/>
      <c r="F9" s="1321"/>
      <c r="G9" s="1321"/>
      <c r="H9" s="1321"/>
      <c r="I9" s="1321"/>
      <c r="J9" s="1321"/>
      <c r="K9" s="1321"/>
      <c r="L9" s="1321"/>
      <c r="M9" s="1321"/>
      <c r="N9" s="1321"/>
    </row>
    <row r="10" spans="1:14" ht="24" customHeight="1">
      <c r="A10" s="7"/>
      <c r="B10" s="7"/>
      <c r="C10" s="69" t="s">
        <v>2344</v>
      </c>
      <c r="D10" s="69" t="s">
        <v>2582</v>
      </c>
      <c r="E10" s="69" t="s">
        <v>2616</v>
      </c>
      <c r="F10" s="69" t="s">
        <v>2767</v>
      </c>
      <c r="G10" s="1321"/>
      <c r="H10" s="1321"/>
      <c r="I10" s="1321"/>
      <c r="J10" s="1321"/>
      <c r="K10" s="1321"/>
      <c r="L10" s="1321"/>
      <c r="M10" s="1321"/>
      <c r="N10" s="1321"/>
    </row>
    <row r="11" spans="1:14" ht="12.75" customHeight="1">
      <c r="A11" s="7"/>
      <c r="B11" s="7" t="s">
        <v>2768</v>
      </c>
      <c r="C11" s="31"/>
      <c r="D11" s="11" t="s">
        <v>2769</v>
      </c>
      <c r="E11" s="31"/>
      <c r="F11" s="11" t="s">
        <v>2770</v>
      </c>
      <c r="G11" s="1321"/>
      <c r="H11" s="1321"/>
      <c r="I11" s="1321"/>
      <c r="J11" s="1321"/>
      <c r="K11" s="1321"/>
      <c r="L11" s="1321"/>
      <c r="M11" s="1321"/>
      <c r="N11" s="1321"/>
    </row>
    <row r="12" spans="1:14" ht="28.5" customHeight="1">
      <c r="A12" s="7"/>
      <c r="B12" s="24" t="s">
        <v>2771</v>
      </c>
      <c r="C12" s="74">
        <v>12.5</v>
      </c>
      <c r="D12" s="11" t="s">
        <v>2772</v>
      </c>
      <c r="E12" s="11" t="s">
        <v>2773</v>
      </c>
      <c r="F12" s="31"/>
      <c r="G12" s="1321"/>
      <c r="H12" s="1321"/>
      <c r="I12" s="1321"/>
      <c r="J12" s="1321"/>
      <c r="K12" s="1321"/>
      <c r="L12" s="1321"/>
      <c r="M12" s="1321"/>
      <c r="N12" s="1321"/>
    </row>
    <row r="13" spans="1:14" ht="6" customHeight="1">
      <c r="A13" s="1321"/>
      <c r="B13" s="1321"/>
      <c r="C13" s="1321"/>
      <c r="D13" s="1321"/>
      <c r="E13" s="1321"/>
      <c r="F13" s="1321"/>
      <c r="G13" s="1321"/>
      <c r="H13" s="1321"/>
      <c r="I13" s="1321"/>
      <c r="J13" s="1321"/>
      <c r="K13" s="1321"/>
      <c r="L13" s="1321"/>
      <c r="M13" s="1321"/>
      <c r="N13" s="1321"/>
    </row>
    <row r="14" spans="1:14" ht="12.75" customHeight="1">
      <c r="A14" s="1321"/>
      <c r="B14" s="1321"/>
      <c r="C14" s="1321"/>
      <c r="D14" s="1321"/>
      <c r="E14" s="1321"/>
      <c r="F14" s="1321"/>
      <c r="G14" s="1321"/>
      <c r="H14" s="1321"/>
      <c r="I14" s="1321"/>
      <c r="J14" s="1321"/>
      <c r="K14" s="1321"/>
      <c r="L14" s="1321"/>
      <c r="M14" s="1321"/>
      <c r="N14" s="1321"/>
    </row>
    <row r="15" spans="1:14" ht="19.649999999999999" customHeight="1">
      <c r="A15" s="68"/>
      <c r="B15" s="68"/>
      <c r="C15" s="68"/>
      <c r="D15" s="1593" t="s">
        <v>2342</v>
      </c>
      <c r="E15" s="1595"/>
      <c r="F15" s="1596" t="s">
        <v>2343</v>
      </c>
      <c r="G15" s="1597"/>
      <c r="H15" s="1598"/>
      <c r="I15" s="1"/>
      <c r="J15" s="188" t="s">
        <v>2774</v>
      </c>
      <c r="K15" s="68"/>
      <c r="L15" s="68"/>
      <c r="M15" s="68"/>
      <c r="N15" s="1321"/>
    </row>
    <row r="16" spans="1:14" s="7" customFormat="1" ht="48" customHeight="1">
      <c r="A16" s="85" t="s">
        <v>2775</v>
      </c>
      <c r="B16" s="333"/>
      <c r="C16" s="69" t="s">
        <v>2344</v>
      </c>
      <c r="D16" s="69" t="s">
        <v>2437</v>
      </c>
      <c r="E16" s="1337" t="s">
        <v>2438</v>
      </c>
      <c r="F16" s="981" t="s">
        <v>2776</v>
      </c>
      <c r="G16" s="981" t="s">
        <v>2777</v>
      </c>
      <c r="H16" s="982" t="s">
        <v>2778</v>
      </c>
      <c r="I16" s="1"/>
      <c r="J16" s="69" t="s">
        <v>2779</v>
      </c>
      <c r="K16" s="1"/>
      <c r="L16" s="69" t="s">
        <v>2780</v>
      </c>
      <c r="M16" s="69" t="s">
        <v>2616</v>
      </c>
    </row>
    <row r="17" spans="1:13" s="7" customFormat="1">
      <c r="B17" s="105"/>
      <c r="C17" s="1631" t="s">
        <v>2781</v>
      </c>
      <c r="D17" s="1631"/>
      <c r="E17" s="1631"/>
      <c r="F17" s="1631"/>
      <c r="G17" s="73"/>
      <c r="H17" s="73"/>
      <c r="I17" s="1321"/>
      <c r="J17" s="73"/>
      <c r="K17" s="1321"/>
      <c r="L17" s="73"/>
      <c r="M17" s="73"/>
    </row>
    <row r="18" spans="1:13" s="7" customFormat="1">
      <c r="B18" s="105"/>
      <c r="C18" s="73" t="s">
        <v>282</v>
      </c>
      <c r="D18" s="73"/>
      <c r="E18" s="73" t="s">
        <v>283</v>
      </c>
      <c r="F18" s="73" t="s">
        <v>284</v>
      </c>
      <c r="G18" s="73" t="s">
        <v>423</v>
      </c>
      <c r="H18" s="73" t="s">
        <v>424</v>
      </c>
      <c r="I18" s="1321"/>
      <c r="J18" s="73" t="s">
        <v>2353</v>
      </c>
      <c r="K18" s="1321"/>
      <c r="L18" s="73"/>
      <c r="M18" s="73" t="s">
        <v>2354</v>
      </c>
    </row>
    <row r="19" spans="1:13" s="7" customFormat="1">
      <c r="A19" s="311"/>
      <c r="B19" s="334"/>
      <c r="C19" s="332"/>
      <c r="D19" s="332"/>
      <c r="E19" s="73"/>
      <c r="F19" s="73"/>
      <c r="G19" s="73"/>
      <c r="H19" s="73"/>
      <c r="I19" s="1321"/>
      <c r="J19" s="73"/>
      <c r="K19" s="1321"/>
      <c r="L19" s="73"/>
      <c r="M19" s="73"/>
    </row>
    <row r="20" spans="1:13" s="7" customFormat="1">
      <c r="A20" s="335" t="s">
        <v>2782</v>
      </c>
      <c r="C20" s="324"/>
      <c r="D20" s="324"/>
      <c r="E20" s="324"/>
      <c r="F20" s="324"/>
      <c r="G20" s="324"/>
      <c r="H20" s="324"/>
      <c r="I20" s="1"/>
      <c r="J20" s="324"/>
      <c r="K20" s="1"/>
      <c r="L20" s="324"/>
      <c r="M20" s="324"/>
    </row>
    <row r="21" spans="1:13" s="7" customFormat="1">
      <c r="B21" s="7" t="s">
        <v>2783</v>
      </c>
      <c r="C21" s="983" t="s">
        <v>2784</v>
      </c>
      <c r="D21" s="229">
        <v>1764</v>
      </c>
      <c r="E21" s="229">
        <v>1788</v>
      </c>
      <c r="F21" s="229">
        <v>2613</v>
      </c>
      <c r="G21" s="229">
        <v>2635</v>
      </c>
      <c r="H21" s="229">
        <v>2771</v>
      </c>
      <c r="I21" s="1"/>
      <c r="J21" s="229">
        <v>2795</v>
      </c>
      <c r="K21" s="1"/>
      <c r="L21" s="229">
        <v>2858</v>
      </c>
      <c r="M21" s="229">
        <v>2950</v>
      </c>
    </row>
    <row r="22" spans="1:13" s="7" customFormat="1">
      <c r="B22" s="7" t="s">
        <v>2785</v>
      </c>
      <c r="C22" s="983" t="s">
        <v>2786</v>
      </c>
      <c r="D22" s="229">
        <v>1765</v>
      </c>
      <c r="E22" s="229">
        <v>1789</v>
      </c>
      <c r="F22" s="229">
        <v>2614</v>
      </c>
      <c r="G22" s="229">
        <v>2636</v>
      </c>
      <c r="H22" s="229">
        <v>2772</v>
      </c>
      <c r="I22" s="1"/>
      <c r="J22" s="229">
        <v>2796</v>
      </c>
      <c r="K22" s="1"/>
      <c r="L22" s="229">
        <v>2859</v>
      </c>
      <c r="M22" s="229">
        <v>2951</v>
      </c>
    </row>
    <row r="23" spans="1:13" s="7" customFormat="1">
      <c r="B23" s="7" t="s">
        <v>2787</v>
      </c>
      <c r="C23" s="983" t="s">
        <v>2788</v>
      </c>
      <c r="D23" s="229">
        <v>1766</v>
      </c>
      <c r="E23" s="229">
        <v>1790</v>
      </c>
      <c r="F23" s="229">
        <v>2615</v>
      </c>
      <c r="G23" s="229">
        <v>2637</v>
      </c>
      <c r="H23" s="229">
        <v>2773</v>
      </c>
      <c r="I23" s="1"/>
      <c r="J23" s="229">
        <v>2797</v>
      </c>
      <c r="K23" s="1"/>
      <c r="L23" s="229">
        <v>2860</v>
      </c>
      <c r="M23" s="229">
        <v>2952</v>
      </c>
    </row>
    <row r="24" spans="1:13" s="7" customFormat="1" ht="13.35" customHeight="1">
      <c r="B24" s="7" t="s">
        <v>2789</v>
      </c>
      <c r="C24" s="983" t="s">
        <v>2790</v>
      </c>
      <c r="D24" s="229">
        <v>1767</v>
      </c>
      <c r="E24" s="229">
        <v>1791</v>
      </c>
      <c r="F24" s="229">
        <v>2617</v>
      </c>
      <c r="G24" s="229">
        <v>2638</v>
      </c>
      <c r="H24" s="229">
        <v>2774</v>
      </c>
      <c r="I24" s="1"/>
      <c r="J24" s="229">
        <v>2798</v>
      </c>
      <c r="K24" s="1"/>
      <c r="L24" s="229">
        <v>2861</v>
      </c>
      <c r="M24" s="229">
        <v>2953</v>
      </c>
    </row>
    <row r="25" spans="1:13" s="7" customFormat="1" ht="13.35" customHeight="1">
      <c r="B25" s="7" t="s">
        <v>2791</v>
      </c>
      <c r="C25" s="983" t="s">
        <v>2792</v>
      </c>
      <c r="D25" s="229">
        <v>1768</v>
      </c>
      <c r="E25" s="229">
        <v>1792</v>
      </c>
      <c r="F25" s="229">
        <v>2618</v>
      </c>
      <c r="G25" s="229">
        <v>2639</v>
      </c>
      <c r="H25" s="229">
        <v>2775</v>
      </c>
      <c r="I25" s="1"/>
      <c r="J25" s="229">
        <v>2799</v>
      </c>
      <c r="K25" s="1"/>
      <c r="L25" s="229">
        <v>2862</v>
      </c>
      <c r="M25" s="229">
        <v>2954</v>
      </c>
    </row>
    <row r="26" spans="1:13" s="7" customFormat="1" ht="13.35" customHeight="1">
      <c r="B26" s="7" t="s">
        <v>2793</v>
      </c>
      <c r="C26" s="107"/>
      <c r="D26" s="229">
        <v>1769</v>
      </c>
      <c r="E26" s="229">
        <v>1793</v>
      </c>
      <c r="F26" s="372"/>
      <c r="G26" s="372"/>
      <c r="H26" s="229">
        <v>2776</v>
      </c>
      <c r="I26" s="1"/>
      <c r="J26" s="229">
        <v>2800</v>
      </c>
      <c r="K26" s="1"/>
      <c r="L26" s="229">
        <v>2863</v>
      </c>
      <c r="M26" s="229">
        <v>2955</v>
      </c>
    </row>
    <row r="27" spans="1:13" s="7" customFormat="1">
      <c r="A27" s="23" t="s">
        <v>2794</v>
      </c>
      <c r="B27" s="1"/>
      <c r="C27" s="107"/>
      <c r="D27" s="368"/>
      <c r="E27" s="368"/>
      <c r="F27" s="368"/>
      <c r="G27" s="368"/>
      <c r="H27" s="368"/>
      <c r="I27" s="1"/>
      <c r="J27" s="368"/>
      <c r="K27" s="1"/>
      <c r="L27" s="368"/>
      <c r="M27" s="368"/>
    </row>
    <row r="28" spans="1:13" s="7" customFormat="1">
      <c r="B28" s="7" t="s">
        <v>2795</v>
      </c>
      <c r="C28" s="983" t="s">
        <v>2796</v>
      </c>
      <c r="D28" s="229">
        <v>1770</v>
      </c>
      <c r="E28" s="229">
        <v>1794</v>
      </c>
      <c r="F28" s="229">
        <v>2619</v>
      </c>
      <c r="G28" s="229">
        <v>2640</v>
      </c>
      <c r="H28" s="229">
        <v>2777</v>
      </c>
      <c r="I28" s="1"/>
      <c r="J28" s="229">
        <v>2840</v>
      </c>
      <c r="K28" s="1"/>
      <c r="L28" s="229">
        <v>2864</v>
      </c>
      <c r="M28" s="229">
        <v>2956</v>
      </c>
    </row>
    <row r="29" spans="1:13" s="7" customFormat="1">
      <c r="B29" s="7" t="s">
        <v>2797</v>
      </c>
      <c r="C29" s="983" t="s">
        <v>2798</v>
      </c>
      <c r="D29" s="229">
        <v>1771</v>
      </c>
      <c r="E29" s="229">
        <v>1795</v>
      </c>
      <c r="F29" s="229">
        <v>2620</v>
      </c>
      <c r="G29" s="229">
        <v>2641</v>
      </c>
      <c r="H29" s="229">
        <v>2778</v>
      </c>
      <c r="I29" s="1"/>
      <c r="J29" s="229">
        <v>2841</v>
      </c>
      <c r="K29" s="1"/>
      <c r="L29" s="229">
        <v>2865</v>
      </c>
      <c r="M29" s="229">
        <v>2957</v>
      </c>
    </row>
    <row r="30" spans="1:13" s="7" customFormat="1">
      <c r="B30" s="7" t="s">
        <v>2799</v>
      </c>
      <c r="C30" s="983" t="s">
        <v>2800</v>
      </c>
      <c r="D30" s="229">
        <v>1772</v>
      </c>
      <c r="E30" s="229">
        <v>1796</v>
      </c>
      <c r="F30" s="229">
        <v>2621</v>
      </c>
      <c r="G30" s="229">
        <v>2642</v>
      </c>
      <c r="H30" s="229">
        <v>2779</v>
      </c>
      <c r="I30" s="1"/>
      <c r="J30" s="229">
        <v>2842</v>
      </c>
      <c r="K30" s="1"/>
      <c r="L30" s="229">
        <v>2866</v>
      </c>
      <c r="M30" s="229">
        <v>2958</v>
      </c>
    </row>
    <row r="31" spans="1:13" s="7" customFormat="1">
      <c r="B31" s="7" t="s">
        <v>2789</v>
      </c>
      <c r="C31" s="983" t="s">
        <v>2801</v>
      </c>
      <c r="D31" s="229">
        <v>1773</v>
      </c>
      <c r="E31" s="229">
        <v>1797</v>
      </c>
      <c r="F31" s="229">
        <v>2622</v>
      </c>
      <c r="G31" s="229">
        <v>2643</v>
      </c>
      <c r="H31" s="229">
        <v>2780</v>
      </c>
      <c r="I31" s="1"/>
      <c r="J31" s="229">
        <v>2843</v>
      </c>
      <c r="K31" s="1"/>
      <c r="L31" s="229">
        <v>2867</v>
      </c>
      <c r="M31" s="229">
        <v>2959</v>
      </c>
    </row>
    <row r="32" spans="1:13" s="7" customFormat="1" ht="13.35" customHeight="1">
      <c r="B32" s="7" t="s">
        <v>2791</v>
      </c>
      <c r="C32" s="983" t="s">
        <v>2802</v>
      </c>
      <c r="D32" s="229">
        <v>1774</v>
      </c>
      <c r="E32" s="229">
        <v>1798</v>
      </c>
      <c r="F32" s="229">
        <v>2623</v>
      </c>
      <c r="G32" s="229">
        <v>2644</v>
      </c>
      <c r="H32" s="229">
        <v>2781</v>
      </c>
      <c r="I32" s="1"/>
      <c r="J32" s="229">
        <v>2844</v>
      </c>
      <c r="K32" s="1"/>
      <c r="L32" s="229">
        <v>2868</v>
      </c>
      <c r="M32" s="229">
        <v>2960</v>
      </c>
    </row>
    <row r="33" spans="1:17" s="7" customFormat="1" ht="13.35" customHeight="1">
      <c r="B33" s="7" t="s">
        <v>2803</v>
      </c>
      <c r="C33" s="107"/>
      <c r="D33" s="229">
        <v>1775</v>
      </c>
      <c r="E33" s="229">
        <v>1799</v>
      </c>
      <c r="F33" s="372"/>
      <c r="G33" s="372"/>
      <c r="H33" s="229">
        <v>2782</v>
      </c>
      <c r="I33" s="1"/>
      <c r="J33" s="229">
        <v>2845</v>
      </c>
      <c r="K33" s="1"/>
      <c r="L33" s="229">
        <v>2869</v>
      </c>
      <c r="M33" s="229">
        <v>2961</v>
      </c>
    </row>
    <row r="34" spans="1:17" s="7" customFormat="1">
      <c r="A34" s="335" t="s">
        <v>2804</v>
      </c>
      <c r="C34" s="324"/>
      <c r="D34" s="324"/>
      <c r="E34" s="324"/>
      <c r="F34" s="324"/>
      <c r="G34" s="324"/>
      <c r="H34" s="324"/>
      <c r="I34" s="1"/>
      <c r="J34" s="324"/>
      <c r="K34" s="1"/>
      <c r="L34" s="324"/>
      <c r="M34" s="324"/>
    </row>
    <row r="35" spans="1:17" s="7" customFormat="1">
      <c r="B35" s="7" t="s">
        <v>2783</v>
      </c>
      <c r="C35" s="983" t="s">
        <v>2805</v>
      </c>
      <c r="D35" s="229">
        <v>1776</v>
      </c>
      <c r="E35" s="229">
        <v>1800</v>
      </c>
      <c r="F35" s="229">
        <v>2624</v>
      </c>
      <c r="G35" s="229">
        <v>2645</v>
      </c>
      <c r="H35" s="229">
        <v>2783</v>
      </c>
      <c r="I35" s="1"/>
      <c r="J35" s="229">
        <v>2846</v>
      </c>
      <c r="K35" s="1"/>
      <c r="L35" s="229">
        <v>2870</v>
      </c>
      <c r="M35" s="229">
        <v>2962</v>
      </c>
    </row>
    <row r="36" spans="1:17" s="7" customFormat="1">
      <c r="B36" s="7" t="s">
        <v>2785</v>
      </c>
      <c r="C36" s="983" t="s">
        <v>2806</v>
      </c>
      <c r="D36" s="229">
        <v>1777</v>
      </c>
      <c r="E36" s="229">
        <v>1801</v>
      </c>
      <c r="F36" s="229">
        <v>2626</v>
      </c>
      <c r="G36" s="229">
        <v>2646</v>
      </c>
      <c r="H36" s="229">
        <v>2784</v>
      </c>
      <c r="I36" s="1"/>
      <c r="J36" s="229">
        <v>2847</v>
      </c>
      <c r="K36" s="1"/>
      <c r="L36" s="229">
        <v>2871</v>
      </c>
      <c r="M36" s="229">
        <v>2963</v>
      </c>
    </row>
    <row r="37" spans="1:17" s="7" customFormat="1">
      <c r="B37" s="7" t="s">
        <v>2787</v>
      </c>
      <c r="C37" s="983" t="s">
        <v>2807</v>
      </c>
      <c r="D37" s="229">
        <v>1778</v>
      </c>
      <c r="E37" s="229">
        <v>1802</v>
      </c>
      <c r="F37" s="229">
        <v>2627</v>
      </c>
      <c r="G37" s="229">
        <v>2647</v>
      </c>
      <c r="H37" s="229">
        <v>2785</v>
      </c>
      <c r="I37" s="1"/>
      <c r="J37" s="229">
        <v>2848</v>
      </c>
      <c r="K37" s="1"/>
      <c r="L37" s="229">
        <v>2872</v>
      </c>
      <c r="M37" s="229">
        <v>2964</v>
      </c>
    </row>
    <row r="38" spans="1:17" s="7" customFormat="1" ht="13.35" customHeight="1">
      <c r="B38" s="7" t="s">
        <v>2789</v>
      </c>
      <c r="C38" s="983" t="s">
        <v>2808</v>
      </c>
      <c r="D38" s="229">
        <v>1779</v>
      </c>
      <c r="E38" s="229">
        <v>1803</v>
      </c>
      <c r="F38" s="229">
        <v>2628</v>
      </c>
      <c r="G38" s="229">
        <v>2648</v>
      </c>
      <c r="H38" s="229">
        <v>2786</v>
      </c>
      <c r="I38" s="1"/>
      <c r="J38" s="229">
        <v>2849</v>
      </c>
      <c r="K38" s="1"/>
      <c r="L38" s="229">
        <v>2874</v>
      </c>
      <c r="M38" s="229">
        <v>2965</v>
      </c>
    </row>
    <row r="39" spans="1:17" s="7" customFormat="1" ht="13.35" customHeight="1">
      <c r="B39" s="7" t="s">
        <v>2791</v>
      </c>
      <c r="C39" s="983" t="s">
        <v>2809</v>
      </c>
      <c r="D39" s="229">
        <v>1780</v>
      </c>
      <c r="E39" s="229">
        <v>1804</v>
      </c>
      <c r="F39" s="229">
        <v>2629</v>
      </c>
      <c r="G39" s="229">
        <v>2649</v>
      </c>
      <c r="H39" s="229">
        <v>2787</v>
      </c>
      <c r="I39" s="1"/>
      <c r="J39" s="229">
        <v>2850</v>
      </c>
      <c r="K39" s="1"/>
      <c r="L39" s="229">
        <v>2876</v>
      </c>
      <c r="M39" s="229">
        <v>2966</v>
      </c>
    </row>
    <row r="40" spans="1:17" s="7" customFormat="1" ht="13.35" customHeight="1">
      <c r="B40" s="7" t="s">
        <v>2810</v>
      </c>
      <c r="C40" s="107"/>
      <c r="D40" s="229">
        <v>1781</v>
      </c>
      <c r="E40" s="229">
        <v>1807</v>
      </c>
      <c r="F40" s="372"/>
      <c r="G40" s="372"/>
      <c r="H40" s="229">
        <v>2788</v>
      </c>
      <c r="I40" s="1"/>
      <c r="J40" s="229">
        <v>2851</v>
      </c>
      <c r="K40" s="1"/>
      <c r="L40" s="229">
        <v>2877</v>
      </c>
      <c r="M40" s="229">
        <v>2967</v>
      </c>
    </row>
    <row r="41" spans="1:17" s="7" customFormat="1">
      <c r="A41" s="23" t="s">
        <v>2811</v>
      </c>
      <c r="B41" s="1"/>
      <c r="C41" s="107"/>
      <c r="D41" s="368"/>
      <c r="E41" s="368"/>
      <c r="F41" s="368"/>
      <c r="G41" s="368"/>
      <c r="H41" s="368"/>
      <c r="I41" s="1"/>
      <c r="J41" s="368"/>
      <c r="K41" s="1"/>
      <c r="L41" s="368"/>
      <c r="M41" s="368"/>
    </row>
    <row r="42" spans="1:17" s="7" customFormat="1">
      <c r="B42" s="7" t="s">
        <v>2795</v>
      </c>
      <c r="C42" s="983" t="s">
        <v>2812</v>
      </c>
      <c r="D42" s="229">
        <v>1782</v>
      </c>
      <c r="E42" s="229">
        <v>2605</v>
      </c>
      <c r="F42" s="229">
        <v>2630</v>
      </c>
      <c r="G42" s="229">
        <v>2650</v>
      </c>
      <c r="H42" s="229">
        <v>2789</v>
      </c>
      <c r="I42" s="1"/>
      <c r="J42" s="229">
        <v>2852</v>
      </c>
      <c r="K42" s="1"/>
      <c r="L42" s="229">
        <v>2944</v>
      </c>
      <c r="M42" s="229">
        <v>2968</v>
      </c>
    </row>
    <row r="43" spans="1:17" s="7" customFormat="1">
      <c r="B43" s="7" t="s">
        <v>2797</v>
      </c>
      <c r="C43" s="983" t="s">
        <v>2813</v>
      </c>
      <c r="D43" s="229">
        <v>1783</v>
      </c>
      <c r="E43" s="229">
        <v>2608</v>
      </c>
      <c r="F43" s="229">
        <v>2631</v>
      </c>
      <c r="G43" s="229">
        <v>2656</v>
      </c>
      <c r="H43" s="229">
        <v>2790</v>
      </c>
      <c r="I43" s="1"/>
      <c r="J43" s="229">
        <v>2853</v>
      </c>
      <c r="K43" s="1"/>
      <c r="L43" s="229">
        <v>2945</v>
      </c>
      <c r="M43" s="229">
        <v>2969</v>
      </c>
    </row>
    <row r="44" spans="1:17" s="7" customFormat="1">
      <c r="B44" s="7" t="s">
        <v>2799</v>
      </c>
      <c r="C44" s="983" t="s">
        <v>2814</v>
      </c>
      <c r="D44" s="229">
        <v>1784</v>
      </c>
      <c r="E44" s="229">
        <v>2609</v>
      </c>
      <c r="F44" s="229">
        <v>2632</v>
      </c>
      <c r="G44" s="229">
        <v>2668</v>
      </c>
      <c r="H44" s="229">
        <v>2791</v>
      </c>
      <c r="I44" s="1"/>
      <c r="J44" s="229">
        <v>2854</v>
      </c>
      <c r="K44" s="1"/>
      <c r="L44" s="229">
        <v>2946</v>
      </c>
      <c r="M44" s="229">
        <v>2970</v>
      </c>
    </row>
    <row r="45" spans="1:17" s="7" customFormat="1">
      <c r="B45" s="7" t="s">
        <v>2789</v>
      </c>
      <c r="C45" s="983" t="s">
        <v>2815</v>
      </c>
      <c r="D45" s="229">
        <v>1785</v>
      </c>
      <c r="E45" s="229">
        <v>2610</v>
      </c>
      <c r="F45" s="229">
        <v>2633</v>
      </c>
      <c r="G45" s="229">
        <v>2680</v>
      </c>
      <c r="H45" s="229">
        <v>2792</v>
      </c>
      <c r="I45" s="1"/>
      <c r="J45" s="229">
        <v>2855</v>
      </c>
      <c r="K45" s="1"/>
      <c r="L45" s="229">
        <v>2947</v>
      </c>
      <c r="M45" s="229">
        <v>2971</v>
      </c>
    </row>
    <row r="46" spans="1:17" s="7" customFormat="1" ht="13.35" customHeight="1">
      <c r="B46" s="7" t="s">
        <v>2791</v>
      </c>
      <c r="C46" s="983" t="s">
        <v>2816</v>
      </c>
      <c r="D46" s="229">
        <v>1786</v>
      </c>
      <c r="E46" s="229">
        <v>2611</v>
      </c>
      <c r="F46" s="229">
        <v>2634</v>
      </c>
      <c r="G46" s="229">
        <v>2686</v>
      </c>
      <c r="H46" s="229">
        <v>2793</v>
      </c>
      <c r="I46" s="1"/>
      <c r="J46" s="229">
        <v>2856</v>
      </c>
      <c r="K46" s="1"/>
      <c r="L46" s="229">
        <v>2948</v>
      </c>
      <c r="M46" s="229">
        <v>2972</v>
      </c>
    </row>
    <row r="47" spans="1:17" s="7" customFormat="1" ht="13.35" customHeight="1">
      <c r="B47" s="7" t="s">
        <v>2817</v>
      </c>
      <c r="C47" s="107"/>
      <c r="D47" s="229">
        <v>1787</v>
      </c>
      <c r="E47" s="229">
        <v>2612</v>
      </c>
      <c r="F47" s="372"/>
      <c r="G47" s="372"/>
      <c r="H47" s="229">
        <v>2794</v>
      </c>
      <c r="I47" s="1"/>
      <c r="J47" s="229">
        <v>2857</v>
      </c>
      <c r="K47" s="1"/>
      <c r="L47" s="229">
        <v>2949</v>
      </c>
      <c r="M47" s="229">
        <v>2973</v>
      </c>
    </row>
    <row r="48" spans="1:17" ht="12.75" customHeight="1">
      <c r="A48" s="23" t="s">
        <v>2818</v>
      </c>
      <c r="B48" s="1321"/>
      <c r="C48" s="99"/>
      <c r="D48" s="11" t="s">
        <v>2819</v>
      </c>
      <c r="E48" s="11" t="s">
        <v>2820</v>
      </c>
      <c r="F48" s="31"/>
      <c r="G48" s="31"/>
      <c r="H48" s="11" t="s">
        <v>2821</v>
      </c>
      <c r="I48" s="1321"/>
      <c r="J48" s="11" t="s">
        <v>2822</v>
      </c>
      <c r="K48" s="1321"/>
      <c r="L48" s="229">
        <v>2974</v>
      </c>
      <c r="M48" s="11" t="s">
        <v>2823</v>
      </c>
      <c r="N48" s="1321"/>
      <c r="O48" s="1321"/>
      <c r="P48" s="1321"/>
      <c r="Q48" s="1321"/>
    </row>
    <row r="49" spans="1:17" ht="12.75" customHeight="1">
      <c r="A49" s="23"/>
      <c r="B49" s="1321"/>
      <c r="C49" s="99"/>
      <c r="D49" s="22"/>
      <c r="E49" s="26"/>
      <c r="F49" s="22"/>
      <c r="G49" s="22"/>
      <c r="H49" s="22"/>
      <c r="I49" s="1321"/>
      <c r="J49" s="22"/>
      <c r="K49" s="1321"/>
      <c r="L49" s="22"/>
      <c r="M49" s="22"/>
      <c r="N49" s="1321"/>
      <c r="O49" s="1321"/>
      <c r="P49" s="1321"/>
      <c r="Q49" s="1321"/>
    </row>
    <row r="50" spans="1:17" ht="21" customHeight="1">
      <c r="A50" s="68"/>
      <c r="B50" s="68"/>
      <c r="C50" s="68"/>
      <c r="D50" s="1593" t="s">
        <v>2342</v>
      </c>
      <c r="E50" s="1595"/>
      <c r="F50" s="1596" t="s">
        <v>2824</v>
      </c>
      <c r="G50" s="1597"/>
      <c r="H50" s="1598"/>
      <c r="I50" s="1321"/>
      <c r="J50" s="188" t="s">
        <v>2774</v>
      </c>
      <c r="K50" s="68"/>
      <c r="L50" s="68"/>
      <c r="M50" s="68"/>
      <c r="N50" s="1321"/>
      <c r="O50" s="1321"/>
      <c r="P50" s="1321"/>
      <c r="Q50" s="1321"/>
    </row>
    <row r="51" spans="1:17" s="7" customFormat="1" ht="53.25" customHeight="1">
      <c r="A51" s="1632" t="s">
        <v>2825</v>
      </c>
      <c r="B51" s="1633"/>
      <c r="C51" s="69" t="s">
        <v>2344</v>
      </c>
      <c r="D51" s="69" t="s">
        <v>2437</v>
      </c>
      <c r="E51" s="1337" t="s">
        <v>2438</v>
      </c>
      <c r="F51" s="981" t="s">
        <v>2776</v>
      </c>
      <c r="G51" s="981" t="s">
        <v>2777</v>
      </c>
      <c r="H51" s="982" t="s">
        <v>2778</v>
      </c>
      <c r="I51" s="1321"/>
      <c r="J51" s="69" t="s">
        <v>2779</v>
      </c>
      <c r="K51" s="1321"/>
      <c r="L51" s="69" t="s">
        <v>2780</v>
      </c>
      <c r="M51" s="69" t="s">
        <v>2616</v>
      </c>
    </row>
    <row r="52" spans="1:17" s="7" customFormat="1" ht="27" customHeight="1">
      <c r="A52" s="1590"/>
      <c r="B52" s="1590"/>
      <c r="C52" s="1631" t="s">
        <v>2781</v>
      </c>
      <c r="D52" s="1631"/>
      <c r="E52" s="1631"/>
      <c r="F52" s="1631"/>
      <c r="G52" s="73"/>
      <c r="H52" s="73"/>
      <c r="I52" s="1321"/>
      <c r="J52" s="73"/>
      <c r="K52" s="1321"/>
      <c r="L52" s="73"/>
      <c r="M52" s="73"/>
    </row>
    <row r="53" spans="1:17" s="7" customFormat="1">
      <c r="B53" s="105"/>
      <c r="C53" s="73" t="s">
        <v>282</v>
      </c>
      <c r="D53" s="73"/>
      <c r="E53" s="73" t="s">
        <v>283</v>
      </c>
      <c r="F53" s="73" t="s">
        <v>284</v>
      </c>
      <c r="G53" s="73" t="s">
        <v>423</v>
      </c>
      <c r="H53" s="73" t="s">
        <v>424</v>
      </c>
      <c r="I53" s="1321"/>
      <c r="J53" s="73" t="s">
        <v>2353</v>
      </c>
      <c r="K53" s="1321"/>
      <c r="L53" s="73"/>
      <c r="M53" s="73" t="s">
        <v>2354</v>
      </c>
    </row>
    <row r="54" spans="1:17">
      <c r="A54" s="17" t="s">
        <v>2826</v>
      </c>
      <c r="B54" s="7"/>
      <c r="C54" s="7"/>
      <c r="D54" s="1321"/>
      <c r="E54" s="1321"/>
      <c r="F54" s="1321"/>
      <c r="G54" s="1321"/>
      <c r="H54" s="1321"/>
      <c r="I54" s="1321"/>
      <c r="J54" s="1321"/>
      <c r="K54" s="1321"/>
      <c r="L54" s="1321"/>
      <c r="M54" s="1321"/>
      <c r="N54" s="1321"/>
      <c r="O54" s="1321"/>
      <c r="P54" s="1321"/>
      <c r="Q54" s="1321"/>
    </row>
    <row r="55" spans="1:17">
      <c r="A55" s="335" t="s">
        <v>2827</v>
      </c>
      <c r="B55" s="7"/>
      <c r="C55" s="324"/>
      <c r="D55" s="324"/>
      <c r="E55" s="324"/>
      <c r="F55" s="324"/>
      <c r="G55" s="324"/>
      <c r="H55" s="324"/>
      <c r="I55" s="1321"/>
      <c r="J55" s="324"/>
      <c r="K55" s="1321"/>
      <c r="L55" s="1321"/>
      <c r="M55" s="324"/>
      <c r="N55" s="1321"/>
      <c r="O55" s="1321"/>
      <c r="P55" s="1321"/>
      <c r="Q55" s="1321"/>
    </row>
    <row r="56" spans="1:17">
      <c r="A56" s="7"/>
      <c r="B56" s="7"/>
      <c r="C56" s="983">
        <v>0.1</v>
      </c>
      <c r="D56" s="229">
        <v>2975</v>
      </c>
      <c r="E56" s="229">
        <v>3120</v>
      </c>
      <c r="F56" s="229">
        <v>3147</v>
      </c>
      <c r="G56" s="229">
        <v>3171</v>
      </c>
      <c r="H56" s="229">
        <v>3195</v>
      </c>
      <c r="I56" s="1"/>
      <c r="J56" s="229">
        <v>3238</v>
      </c>
      <c r="K56" s="1"/>
      <c r="L56" s="31"/>
      <c r="M56" s="229">
        <v>3269</v>
      </c>
      <c r="N56" s="1321"/>
      <c r="O56" s="1321"/>
      <c r="P56" s="1321"/>
      <c r="Q56" s="1321"/>
    </row>
    <row r="57" spans="1:17">
      <c r="A57" s="7"/>
      <c r="B57" s="7"/>
      <c r="C57" s="983" t="s">
        <v>2828</v>
      </c>
      <c r="D57" s="229">
        <v>2976</v>
      </c>
      <c r="E57" s="229">
        <v>3121</v>
      </c>
      <c r="F57" s="229">
        <v>3148</v>
      </c>
      <c r="G57" s="229">
        <v>3172</v>
      </c>
      <c r="H57" s="229">
        <v>3196</v>
      </c>
      <c r="I57" s="1"/>
      <c r="J57" s="229">
        <v>3239</v>
      </c>
      <c r="K57" s="1"/>
      <c r="L57" s="31"/>
      <c r="M57" s="229">
        <v>3270</v>
      </c>
      <c r="N57" s="1321"/>
      <c r="O57" s="1321"/>
      <c r="P57" s="1321"/>
      <c r="Q57" s="1321"/>
    </row>
    <row r="58" spans="1:17">
      <c r="A58" s="7"/>
      <c r="B58" s="7"/>
      <c r="C58" s="983" t="s">
        <v>2829</v>
      </c>
      <c r="D58" s="229">
        <v>2977</v>
      </c>
      <c r="E58" s="229">
        <v>3122</v>
      </c>
      <c r="F58" s="229">
        <v>3149</v>
      </c>
      <c r="G58" s="229">
        <v>3173</v>
      </c>
      <c r="H58" s="229">
        <v>3197</v>
      </c>
      <c r="I58" s="1"/>
      <c r="J58" s="229">
        <v>3240</v>
      </c>
      <c r="K58" s="1"/>
      <c r="L58" s="31"/>
      <c r="M58" s="229">
        <v>3271</v>
      </c>
      <c r="N58" s="1321"/>
      <c r="O58" s="1321"/>
      <c r="P58" s="1321"/>
      <c r="Q58" s="1321"/>
    </row>
    <row r="59" spans="1:17">
      <c r="A59" s="7"/>
      <c r="B59" s="7"/>
      <c r="C59" s="983" t="s">
        <v>2830</v>
      </c>
      <c r="D59" s="229">
        <v>2978</v>
      </c>
      <c r="E59" s="229">
        <v>3123</v>
      </c>
      <c r="F59" s="229">
        <v>3150</v>
      </c>
      <c r="G59" s="229">
        <v>3174</v>
      </c>
      <c r="H59" s="229">
        <v>3198</v>
      </c>
      <c r="I59" s="1"/>
      <c r="J59" s="229">
        <v>3241</v>
      </c>
      <c r="K59" s="1"/>
      <c r="L59" s="31"/>
      <c r="M59" s="229">
        <v>3272</v>
      </c>
      <c r="N59" s="1321"/>
      <c r="O59" s="1321"/>
      <c r="P59" s="1321"/>
      <c r="Q59" s="1321"/>
    </row>
    <row r="60" spans="1:17">
      <c r="A60" s="7"/>
      <c r="B60" s="7"/>
      <c r="C60" s="983" t="s">
        <v>2831</v>
      </c>
      <c r="D60" s="229">
        <v>2979</v>
      </c>
      <c r="E60" s="229">
        <v>3124</v>
      </c>
      <c r="F60" s="229">
        <v>3151</v>
      </c>
      <c r="G60" s="229">
        <v>3175</v>
      </c>
      <c r="H60" s="229">
        <v>3199</v>
      </c>
      <c r="I60" s="1"/>
      <c r="J60" s="229">
        <v>3242</v>
      </c>
      <c r="K60" s="1"/>
      <c r="L60" s="31"/>
      <c r="M60" s="229">
        <v>3273</v>
      </c>
      <c r="N60" s="1321"/>
      <c r="O60" s="1321"/>
      <c r="P60" s="1321"/>
      <c r="Q60" s="1321"/>
    </row>
    <row r="61" spans="1:17">
      <c r="A61" s="7"/>
      <c r="B61" s="7"/>
      <c r="C61" s="983" t="s">
        <v>2832</v>
      </c>
      <c r="D61" s="229">
        <v>2980</v>
      </c>
      <c r="E61" s="229">
        <v>3125</v>
      </c>
      <c r="F61" s="229">
        <v>3152</v>
      </c>
      <c r="G61" s="229">
        <v>3176</v>
      </c>
      <c r="H61" s="229">
        <v>3216</v>
      </c>
      <c r="I61" s="1"/>
      <c r="J61" s="229">
        <v>3243</v>
      </c>
      <c r="K61" s="1"/>
      <c r="L61" s="31"/>
      <c r="M61" s="229">
        <v>3274</v>
      </c>
      <c r="N61" s="1321"/>
      <c r="O61" s="1321"/>
      <c r="P61" s="1321"/>
      <c r="Q61" s="1321"/>
    </row>
    <row r="62" spans="1:17">
      <c r="A62" s="7"/>
      <c r="B62" s="7"/>
      <c r="C62" s="983" t="s">
        <v>2833</v>
      </c>
      <c r="D62" s="229">
        <v>2981</v>
      </c>
      <c r="E62" s="229">
        <v>3126</v>
      </c>
      <c r="F62" s="229">
        <v>3153</v>
      </c>
      <c r="G62" s="229">
        <v>3177</v>
      </c>
      <c r="H62" s="229">
        <v>3217</v>
      </c>
      <c r="I62" s="1"/>
      <c r="J62" s="229">
        <v>3244</v>
      </c>
      <c r="K62" s="1"/>
      <c r="L62" s="31"/>
      <c r="M62" s="229">
        <v>3275</v>
      </c>
      <c r="N62" s="1321"/>
      <c r="O62" s="1321"/>
      <c r="P62" s="1321"/>
      <c r="Q62" s="1321"/>
    </row>
    <row r="63" spans="1:17">
      <c r="A63" s="7"/>
      <c r="B63" s="7"/>
      <c r="C63" s="983" t="s">
        <v>2834</v>
      </c>
      <c r="D63" s="229">
        <v>2982</v>
      </c>
      <c r="E63" s="229">
        <v>3127</v>
      </c>
      <c r="F63" s="229">
        <v>3154</v>
      </c>
      <c r="G63" s="229">
        <v>3178</v>
      </c>
      <c r="H63" s="229">
        <v>3218</v>
      </c>
      <c r="I63" s="1"/>
      <c r="J63" s="229">
        <v>3245</v>
      </c>
      <c r="K63" s="1"/>
      <c r="L63" s="31"/>
      <c r="M63" s="229">
        <v>3276</v>
      </c>
      <c r="N63" s="1321"/>
      <c r="O63" s="1321"/>
      <c r="P63" s="1321"/>
      <c r="Q63" s="1321"/>
    </row>
    <row r="64" spans="1:17">
      <c r="A64" s="7"/>
      <c r="B64" s="7"/>
      <c r="C64" s="983">
        <v>12.5</v>
      </c>
      <c r="D64" s="229">
        <v>2983</v>
      </c>
      <c r="E64" s="229">
        <v>3128</v>
      </c>
      <c r="F64" s="229">
        <v>3155</v>
      </c>
      <c r="G64" s="229">
        <v>3179</v>
      </c>
      <c r="H64" s="229">
        <v>3219</v>
      </c>
      <c r="I64" s="1"/>
      <c r="J64" s="229">
        <v>3246</v>
      </c>
      <c r="K64" s="1"/>
      <c r="L64" s="31"/>
      <c r="M64" s="229">
        <v>3277</v>
      </c>
      <c r="N64" s="1321"/>
      <c r="O64" s="1321"/>
      <c r="P64" s="1321"/>
      <c r="Q64" s="1321"/>
    </row>
    <row r="65" spans="1:13">
      <c r="A65" s="7"/>
      <c r="B65" s="7" t="s">
        <v>2835</v>
      </c>
      <c r="C65" s="107"/>
      <c r="D65" s="229">
        <v>2984</v>
      </c>
      <c r="E65" s="229">
        <v>3129</v>
      </c>
      <c r="F65" s="372"/>
      <c r="G65" s="372"/>
      <c r="H65" s="229">
        <v>3220</v>
      </c>
      <c r="I65" s="1"/>
      <c r="J65" s="229">
        <v>3247</v>
      </c>
      <c r="K65" s="1"/>
      <c r="L65" s="31"/>
      <c r="M65" s="229">
        <v>3278</v>
      </c>
    </row>
    <row r="66" spans="1:13">
      <c r="A66" s="23" t="s">
        <v>2836</v>
      </c>
      <c r="B66" s="1"/>
      <c r="C66" s="107"/>
      <c r="D66" s="368"/>
      <c r="E66" s="368"/>
      <c r="F66" s="368"/>
      <c r="G66" s="368"/>
      <c r="H66" s="368"/>
      <c r="I66" s="1"/>
      <c r="J66" s="368"/>
      <c r="K66" s="1"/>
      <c r="L66" s="1"/>
      <c r="M66" s="368"/>
    </row>
    <row r="67" spans="1:13">
      <c r="A67" s="7"/>
      <c r="B67" s="7"/>
      <c r="C67" s="983">
        <v>0.15</v>
      </c>
      <c r="D67" s="229">
        <v>2985</v>
      </c>
      <c r="E67" s="229">
        <v>3130</v>
      </c>
      <c r="F67" s="229">
        <v>3156</v>
      </c>
      <c r="G67" s="229">
        <v>3180</v>
      </c>
      <c r="H67" s="229">
        <v>3221</v>
      </c>
      <c r="I67" s="1"/>
      <c r="J67" s="229">
        <v>3248</v>
      </c>
      <c r="K67" s="1"/>
      <c r="L67" s="31"/>
      <c r="M67" s="229">
        <v>3279</v>
      </c>
    </row>
    <row r="68" spans="1:13">
      <c r="A68" s="7"/>
      <c r="B68" s="7"/>
      <c r="C68" s="983" t="s">
        <v>2837</v>
      </c>
      <c r="D68" s="229">
        <v>2986</v>
      </c>
      <c r="E68" s="229">
        <v>3131</v>
      </c>
      <c r="F68" s="229">
        <v>3157</v>
      </c>
      <c r="G68" s="229">
        <v>3181</v>
      </c>
      <c r="H68" s="229">
        <v>3222</v>
      </c>
      <c r="I68" s="1"/>
      <c r="J68" s="229">
        <v>3249</v>
      </c>
      <c r="K68" s="1"/>
      <c r="L68" s="31"/>
      <c r="M68" s="229">
        <v>3280</v>
      </c>
    </row>
    <row r="69" spans="1:13">
      <c r="A69" s="7"/>
      <c r="B69" s="7"/>
      <c r="C69" s="983" t="s">
        <v>2829</v>
      </c>
      <c r="D69" s="229">
        <v>2987</v>
      </c>
      <c r="E69" s="229">
        <v>3132</v>
      </c>
      <c r="F69" s="229">
        <v>3158</v>
      </c>
      <c r="G69" s="229">
        <v>3182</v>
      </c>
      <c r="H69" s="229">
        <v>3223</v>
      </c>
      <c r="I69" s="1"/>
      <c r="J69" s="229">
        <v>3250</v>
      </c>
      <c r="K69" s="1"/>
      <c r="L69" s="31"/>
      <c r="M69" s="229">
        <v>3281</v>
      </c>
    </row>
    <row r="70" spans="1:13">
      <c r="A70" s="7"/>
      <c r="B70" s="7"/>
      <c r="C70" s="983" t="s">
        <v>2830</v>
      </c>
      <c r="D70" s="229">
        <v>2988</v>
      </c>
      <c r="E70" s="229">
        <v>3133</v>
      </c>
      <c r="F70" s="229">
        <v>3159</v>
      </c>
      <c r="G70" s="229">
        <v>3183</v>
      </c>
      <c r="H70" s="229">
        <v>3224</v>
      </c>
      <c r="I70" s="1"/>
      <c r="J70" s="229">
        <v>3251</v>
      </c>
      <c r="K70" s="1"/>
      <c r="L70" s="31"/>
      <c r="M70" s="229">
        <v>3282</v>
      </c>
    </row>
    <row r="71" spans="1:13">
      <c r="A71" s="7"/>
      <c r="B71" s="7"/>
      <c r="C71" s="983" t="s">
        <v>2831</v>
      </c>
      <c r="D71" s="229">
        <v>2989</v>
      </c>
      <c r="E71" s="229">
        <v>3134</v>
      </c>
      <c r="F71" s="229">
        <v>3160</v>
      </c>
      <c r="G71" s="229">
        <v>3184</v>
      </c>
      <c r="H71" s="229">
        <v>3225</v>
      </c>
      <c r="I71" s="1"/>
      <c r="J71" s="229">
        <v>3252</v>
      </c>
      <c r="K71" s="1"/>
      <c r="L71" s="31"/>
      <c r="M71" s="229">
        <v>3283</v>
      </c>
    </row>
    <row r="72" spans="1:13">
      <c r="A72" s="7"/>
      <c r="B72" s="7"/>
      <c r="C72" s="983" t="s">
        <v>2832</v>
      </c>
      <c r="D72" s="229">
        <v>2990</v>
      </c>
      <c r="E72" s="229">
        <v>3135</v>
      </c>
      <c r="F72" s="229">
        <v>3161</v>
      </c>
      <c r="G72" s="229">
        <v>3185</v>
      </c>
      <c r="H72" s="229">
        <v>3226</v>
      </c>
      <c r="I72" s="1"/>
      <c r="J72" s="229">
        <v>3253</v>
      </c>
      <c r="K72" s="1"/>
      <c r="L72" s="31"/>
      <c r="M72" s="229">
        <v>3287</v>
      </c>
    </row>
    <row r="73" spans="1:13">
      <c r="A73" s="7"/>
      <c r="B73" s="7"/>
      <c r="C73" s="983" t="s">
        <v>2833</v>
      </c>
      <c r="D73" s="229">
        <v>2991</v>
      </c>
      <c r="E73" s="229">
        <v>3136</v>
      </c>
      <c r="F73" s="229">
        <v>3162</v>
      </c>
      <c r="G73" s="229">
        <v>3186</v>
      </c>
      <c r="H73" s="229">
        <v>3227</v>
      </c>
      <c r="I73" s="1"/>
      <c r="J73" s="229">
        <v>3254</v>
      </c>
      <c r="K73" s="1"/>
      <c r="L73" s="31"/>
      <c r="M73" s="229">
        <v>3288</v>
      </c>
    </row>
    <row r="74" spans="1:13">
      <c r="A74" s="7"/>
      <c r="B74" s="7"/>
      <c r="C74" s="983" t="s">
        <v>2834</v>
      </c>
      <c r="D74" s="229">
        <v>2992</v>
      </c>
      <c r="E74" s="229">
        <v>3137</v>
      </c>
      <c r="F74" s="229">
        <v>3163</v>
      </c>
      <c r="G74" s="229">
        <v>3187</v>
      </c>
      <c r="H74" s="229">
        <v>3228</v>
      </c>
      <c r="I74" s="1"/>
      <c r="J74" s="229">
        <v>3255</v>
      </c>
      <c r="K74" s="1"/>
      <c r="L74" s="31"/>
      <c r="M74" s="229">
        <v>3289</v>
      </c>
    </row>
    <row r="75" spans="1:13">
      <c r="A75" s="7"/>
      <c r="B75" s="7"/>
      <c r="C75" s="983">
        <v>12.5</v>
      </c>
      <c r="D75" s="229">
        <v>2993</v>
      </c>
      <c r="E75" s="229">
        <v>3138</v>
      </c>
      <c r="F75" s="229">
        <v>3164</v>
      </c>
      <c r="G75" s="229">
        <v>3188</v>
      </c>
      <c r="H75" s="229">
        <v>3229</v>
      </c>
      <c r="I75" s="1"/>
      <c r="J75" s="229">
        <v>3256</v>
      </c>
      <c r="K75" s="1"/>
      <c r="L75" s="31"/>
      <c r="M75" s="229">
        <v>3290</v>
      </c>
    </row>
    <row r="76" spans="1:13">
      <c r="A76" s="7"/>
      <c r="B76" s="7" t="s">
        <v>2838</v>
      </c>
      <c r="C76" s="107"/>
      <c r="D76" s="229">
        <v>2994</v>
      </c>
      <c r="E76" s="229">
        <v>3139</v>
      </c>
      <c r="F76" s="372"/>
      <c r="G76" s="372"/>
      <c r="H76" s="229">
        <v>3230</v>
      </c>
      <c r="I76" s="1"/>
      <c r="J76" s="229">
        <v>3257</v>
      </c>
      <c r="K76" s="1"/>
      <c r="L76" s="31"/>
      <c r="M76" s="229">
        <v>3291</v>
      </c>
    </row>
    <row r="77" spans="1:13">
      <c r="A77" s="23" t="s">
        <v>2839</v>
      </c>
      <c r="B77" s="7"/>
      <c r="C77" s="324"/>
      <c r="D77" s="324"/>
      <c r="E77" s="324"/>
      <c r="F77" s="324"/>
      <c r="G77" s="324"/>
      <c r="H77" s="324"/>
      <c r="I77" s="1"/>
      <c r="J77" s="229"/>
      <c r="K77" s="1"/>
      <c r="L77" s="1"/>
      <c r="M77" s="324"/>
    </row>
    <row r="78" spans="1:13">
      <c r="A78" s="7"/>
      <c r="B78" s="7"/>
      <c r="C78" s="983">
        <v>1</v>
      </c>
      <c r="D78" s="229">
        <v>2995</v>
      </c>
      <c r="E78" s="229">
        <v>3140</v>
      </c>
      <c r="F78" s="229">
        <v>3165</v>
      </c>
      <c r="G78" s="229">
        <v>3189</v>
      </c>
      <c r="H78" s="229">
        <v>3231</v>
      </c>
      <c r="I78" s="1"/>
      <c r="J78" s="229">
        <v>3258</v>
      </c>
      <c r="K78" s="1"/>
      <c r="L78" s="31"/>
      <c r="M78" s="229">
        <v>3292</v>
      </c>
    </row>
    <row r="79" spans="1:13">
      <c r="A79" s="7"/>
      <c r="B79" s="7"/>
      <c r="C79" s="983" t="s">
        <v>2831</v>
      </c>
      <c r="D79" s="229">
        <v>2996</v>
      </c>
      <c r="E79" s="229">
        <v>3141</v>
      </c>
      <c r="F79" s="229">
        <v>3166</v>
      </c>
      <c r="G79" s="229">
        <v>3190</v>
      </c>
      <c r="H79" s="229">
        <v>3232</v>
      </c>
      <c r="I79" s="1"/>
      <c r="J79" s="229">
        <v>3263</v>
      </c>
      <c r="K79" s="1"/>
      <c r="L79" s="31"/>
      <c r="M79" s="229">
        <v>3293</v>
      </c>
    </row>
    <row r="80" spans="1:13">
      <c r="A80" s="7"/>
      <c r="B80" s="7"/>
      <c r="C80" s="983" t="s">
        <v>2832</v>
      </c>
      <c r="D80" s="229">
        <v>2997</v>
      </c>
      <c r="E80" s="229">
        <v>3142</v>
      </c>
      <c r="F80" s="229">
        <v>3167</v>
      </c>
      <c r="G80" s="229">
        <v>3191</v>
      </c>
      <c r="H80" s="229">
        <v>3233</v>
      </c>
      <c r="I80" s="1"/>
      <c r="J80" s="229">
        <v>3264</v>
      </c>
      <c r="K80" s="1"/>
      <c r="L80" s="31"/>
      <c r="M80" s="229">
        <v>3294</v>
      </c>
    </row>
    <row r="81" spans="1:17">
      <c r="A81" s="7"/>
      <c r="B81" s="7"/>
      <c r="C81" s="983" t="s">
        <v>2833</v>
      </c>
      <c r="D81" s="229">
        <v>2998</v>
      </c>
      <c r="E81" s="229">
        <v>3143</v>
      </c>
      <c r="F81" s="229">
        <v>3168</v>
      </c>
      <c r="G81" s="229">
        <v>3192</v>
      </c>
      <c r="H81" s="229">
        <v>3234</v>
      </c>
      <c r="I81" s="1"/>
      <c r="J81" s="229">
        <v>3265</v>
      </c>
      <c r="K81" s="1"/>
      <c r="L81" s="31"/>
      <c r="M81" s="229">
        <v>3295</v>
      </c>
      <c r="N81" s="1321"/>
      <c r="O81" s="1321"/>
      <c r="P81" s="1321"/>
      <c r="Q81" s="1321"/>
    </row>
    <row r="82" spans="1:17">
      <c r="A82" s="7"/>
      <c r="B82" s="7"/>
      <c r="C82" s="983" t="s">
        <v>2834</v>
      </c>
      <c r="D82" s="229">
        <v>2999</v>
      </c>
      <c r="E82" s="229">
        <v>3144</v>
      </c>
      <c r="F82" s="229">
        <v>3169</v>
      </c>
      <c r="G82" s="229">
        <v>3193</v>
      </c>
      <c r="H82" s="229">
        <v>3235</v>
      </c>
      <c r="I82" s="1"/>
      <c r="J82" s="229">
        <v>3266</v>
      </c>
      <c r="K82" s="1"/>
      <c r="L82" s="31"/>
      <c r="M82" s="229">
        <v>3296</v>
      </c>
      <c r="N82" s="1321"/>
      <c r="O82" s="1321"/>
      <c r="P82" s="1321"/>
      <c r="Q82" s="1321"/>
    </row>
    <row r="83" spans="1:17">
      <c r="A83" s="7"/>
      <c r="B83" s="7"/>
      <c r="C83" s="983">
        <v>12.5</v>
      </c>
      <c r="D83" s="229">
        <v>3000</v>
      </c>
      <c r="E83" s="229">
        <v>3145</v>
      </c>
      <c r="F83" s="229">
        <v>3170</v>
      </c>
      <c r="G83" s="229">
        <v>3194</v>
      </c>
      <c r="H83" s="229">
        <v>3236</v>
      </c>
      <c r="I83" s="1"/>
      <c r="J83" s="229">
        <v>3267</v>
      </c>
      <c r="K83" s="1"/>
      <c r="L83" s="31"/>
      <c r="M83" s="229">
        <v>3297</v>
      </c>
      <c r="N83" s="1321"/>
      <c r="O83" s="1321"/>
      <c r="P83" s="1321"/>
      <c r="Q83" s="1321"/>
    </row>
    <row r="84" spans="1:17">
      <c r="A84" s="7"/>
      <c r="B84" s="7" t="s">
        <v>2840</v>
      </c>
      <c r="C84" s="107"/>
      <c r="D84" s="229">
        <v>3001</v>
      </c>
      <c r="E84" s="229">
        <v>3146</v>
      </c>
      <c r="F84" s="372"/>
      <c r="G84" s="372"/>
      <c r="H84" s="229">
        <v>3237</v>
      </c>
      <c r="I84" s="1"/>
      <c r="J84" s="229">
        <v>3268</v>
      </c>
      <c r="K84" s="1"/>
      <c r="L84" s="31"/>
      <c r="M84" s="229">
        <v>3298</v>
      </c>
      <c r="N84" s="1321"/>
      <c r="O84" s="1321"/>
      <c r="P84" s="1321"/>
      <c r="Q84" s="1321"/>
    </row>
    <row r="85" spans="1:17">
      <c r="A85" s="7"/>
      <c r="B85" s="7"/>
      <c r="C85" s="107"/>
      <c r="D85" s="253"/>
      <c r="E85" s="253"/>
      <c r="F85" s="22"/>
      <c r="G85" s="22"/>
      <c r="H85" s="253"/>
      <c r="I85" s="1321"/>
      <c r="J85" s="336"/>
      <c r="K85" s="1321"/>
      <c r="L85" s="1"/>
      <c r="M85" s="336"/>
      <c r="N85" s="1321"/>
      <c r="O85" s="1321"/>
      <c r="P85" s="1321"/>
      <c r="Q85" s="1321"/>
    </row>
    <row r="86" spans="1:17" s="1" customFormat="1">
      <c r="A86" s="17" t="s">
        <v>2841</v>
      </c>
      <c r="B86" s="7"/>
      <c r="C86" s="7"/>
      <c r="I86" s="1321"/>
      <c r="J86" s="319"/>
      <c r="K86" s="1321"/>
      <c r="M86" s="319"/>
    </row>
    <row r="87" spans="1:17" s="1" customFormat="1">
      <c r="A87" s="17"/>
      <c r="B87" s="7" t="s">
        <v>2842</v>
      </c>
      <c r="C87" s="7"/>
      <c r="D87" s="229">
        <v>3299</v>
      </c>
      <c r="E87" s="229">
        <v>3300</v>
      </c>
      <c r="F87" s="31"/>
      <c r="G87" s="31"/>
      <c r="H87" s="229">
        <v>3301</v>
      </c>
      <c r="I87" s="1321"/>
      <c r="J87" s="229">
        <v>3302</v>
      </c>
      <c r="K87" s="1321"/>
      <c r="L87" s="31"/>
      <c r="M87" s="229">
        <v>3303</v>
      </c>
    </row>
    <row r="88" spans="1:17" ht="12.75" customHeight="1">
      <c r="A88" s="23" t="s">
        <v>2843</v>
      </c>
      <c r="B88" s="10"/>
      <c r="C88" s="10"/>
      <c r="D88" s="11" t="s">
        <v>2844</v>
      </c>
      <c r="E88" s="11" t="s">
        <v>2845</v>
      </c>
      <c r="F88" s="31"/>
      <c r="G88" s="31"/>
      <c r="H88" s="11" t="s">
        <v>2846</v>
      </c>
      <c r="I88" s="1321"/>
      <c r="J88" s="11" t="s">
        <v>2847</v>
      </c>
      <c r="K88" s="1321"/>
      <c r="L88" s="1321"/>
      <c r="M88" s="11" t="s">
        <v>2848</v>
      </c>
      <c r="N88" s="1321"/>
      <c r="O88" s="1321"/>
      <c r="P88" s="1321"/>
      <c r="Q88" s="1321"/>
    </row>
    <row r="89" spans="1:17">
      <c r="A89" s="7"/>
      <c r="B89" s="39"/>
      <c r="C89" s="39"/>
      <c r="D89" s="108"/>
      <c r="E89" s="7"/>
      <c r="F89" s="7"/>
      <c r="G89" s="7"/>
      <c r="H89" s="7"/>
      <c r="I89" s="1321"/>
      <c r="J89" s="7"/>
      <c r="K89" s="1321"/>
      <c r="L89" s="7"/>
      <c r="M89" s="7"/>
      <c r="N89" s="22"/>
      <c r="O89" s="1321"/>
      <c r="P89" s="1321"/>
      <c r="Q89" s="1321"/>
    </row>
    <row r="90" spans="1:17" s="1" customFormat="1" ht="12.75" customHeight="1">
      <c r="A90" s="23"/>
      <c r="C90" s="99"/>
      <c r="D90" s="22"/>
      <c r="E90" s="26"/>
      <c r="F90" s="22"/>
      <c r="G90" s="22"/>
      <c r="H90" s="22"/>
      <c r="J90" s="22"/>
      <c r="L90" s="22"/>
      <c r="M90" s="22"/>
    </row>
    <row r="91" spans="1:17" s="1" customFormat="1" ht="20.25" customHeight="1">
      <c r="A91" s="68"/>
      <c r="B91" s="68"/>
      <c r="C91" s="68"/>
      <c r="D91" s="1593" t="s">
        <v>2342</v>
      </c>
      <c r="E91" s="1595"/>
      <c r="F91" s="1596" t="s">
        <v>2343</v>
      </c>
      <c r="G91" s="1597"/>
      <c r="H91" s="1598"/>
      <c r="J91" s="188" t="s">
        <v>2774</v>
      </c>
      <c r="K91" s="7"/>
      <c r="L91" s="7"/>
      <c r="M91" s="7"/>
    </row>
    <row r="92" spans="1:17" s="7" customFormat="1" ht="53.25" customHeight="1">
      <c r="A92" s="1632" t="s">
        <v>2849</v>
      </c>
      <c r="B92" s="1633"/>
      <c r="C92" s="69" t="s">
        <v>2344</v>
      </c>
      <c r="D92" s="69" t="s">
        <v>2437</v>
      </c>
      <c r="E92" s="69" t="s">
        <v>2438</v>
      </c>
      <c r="F92" s="981" t="s">
        <v>2776</v>
      </c>
      <c r="G92" s="981" t="s">
        <v>2777</v>
      </c>
      <c r="H92" s="982" t="s">
        <v>2778</v>
      </c>
      <c r="I92" s="1"/>
      <c r="J92" s="92" t="s">
        <v>2779</v>
      </c>
      <c r="K92" s="1"/>
      <c r="L92" s="69" t="s">
        <v>2780</v>
      </c>
      <c r="M92" s="69" t="s">
        <v>2616</v>
      </c>
    </row>
    <row r="93" spans="1:17" s="7" customFormat="1" ht="39" customHeight="1">
      <c r="A93" s="1590"/>
      <c r="B93" s="1590"/>
      <c r="C93" s="1635" t="s">
        <v>2781</v>
      </c>
      <c r="D93" s="1635"/>
      <c r="E93" s="1635"/>
      <c r="F93" s="1636"/>
      <c r="G93" s="73"/>
      <c r="H93" s="73"/>
      <c r="I93" s="1"/>
      <c r="J93" s="73"/>
      <c r="K93" s="1"/>
      <c r="L93" s="73"/>
      <c r="M93" s="73"/>
    </row>
    <row r="94" spans="1:17" s="1" customFormat="1">
      <c r="A94" s="17"/>
      <c r="B94" s="7" t="s">
        <v>2850</v>
      </c>
      <c r="C94" s="7"/>
      <c r="D94" s="229">
        <v>3304</v>
      </c>
      <c r="E94" s="229">
        <v>3307</v>
      </c>
      <c r="F94" s="31"/>
      <c r="G94" s="31"/>
      <c r="H94" s="31"/>
      <c r="J94" s="229">
        <v>3310</v>
      </c>
      <c r="L94" s="31"/>
      <c r="M94" s="229">
        <v>3313</v>
      </c>
    </row>
    <row r="95" spans="1:17" s="1" customFormat="1" ht="12.9">
      <c r="A95" s="17"/>
      <c r="B95" s="7" t="s">
        <v>2851</v>
      </c>
      <c r="C95" s="7"/>
      <c r="D95" s="229">
        <v>3305</v>
      </c>
      <c r="E95" s="229">
        <v>3308</v>
      </c>
      <c r="F95" s="31"/>
      <c r="G95" s="31"/>
      <c r="H95" s="31"/>
      <c r="J95" s="229">
        <v>3311</v>
      </c>
      <c r="L95" s="31"/>
      <c r="M95" s="229">
        <v>3314</v>
      </c>
    </row>
    <row r="96" spans="1:17" s="1" customFormat="1">
      <c r="A96" s="23" t="s">
        <v>2852</v>
      </c>
      <c r="B96" s="7"/>
      <c r="C96" s="7"/>
      <c r="D96" s="229">
        <v>3306</v>
      </c>
      <c r="E96" s="229">
        <v>3309</v>
      </c>
      <c r="F96" s="31"/>
      <c r="G96" s="31"/>
      <c r="H96" s="31"/>
      <c r="J96" s="229">
        <v>3312</v>
      </c>
      <c r="L96" s="31"/>
      <c r="M96" s="229">
        <v>3315</v>
      </c>
    </row>
    <row r="97" spans="1:30" s="1" customFormat="1" ht="12.75" customHeight="1">
      <c r="A97" s="7"/>
      <c r="B97" s="109"/>
      <c r="C97" s="22"/>
      <c r="D97" s="22"/>
      <c r="E97" s="7"/>
      <c r="F97" s="22"/>
      <c r="G97" s="22"/>
      <c r="H97" s="7"/>
      <c r="I97" s="7"/>
      <c r="J97" s="22"/>
      <c r="K97" s="7"/>
      <c r="L97" s="22"/>
      <c r="M97" s="22"/>
      <c r="N97" s="22"/>
    </row>
    <row r="98" spans="1:30">
      <c r="A98" s="17" t="s">
        <v>2853</v>
      </c>
      <c r="B98" s="109"/>
      <c r="C98" s="22"/>
      <c r="D98" s="22"/>
      <c r="E98" s="7"/>
      <c r="F98" s="22"/>
      <c r="G98" s="22"/>
      <c r="H98" s="7"/>
      <c r="I98" s="7"/>
      <c r="J98" s="22"/>
      <c r="K98" s="7"/>
      <c r="L98" s="22"/>
      <c r="M98" s="22"/>
      <c r="N98" s="22"/>
      <c r="O98" s="1321"/>
      <c r="P98" s="1321"/>
      <c r="Q98" s="1321"/>
      <c r="R98" s="1321"/>
      <c r="S98" s="1321"/>
      <c r="T98" s="1321"/>
      <c r="U98" s="1321"/>
      <c r="V98" s="1321"/>
      <c r="W98" s="1321"/>
      <c r="X98" s="1321"/>
      <c r="Y98" s="1321"/>
      <c r="Z98" s="1321"/>
      <c r="AA98" s="1321"/>
      <c r="AB98" s="1321"/>
      <c r="AC98" s="1321"/>
      <c r="AD98" s="1321"/>
    </row>
    <row r="99" spans="1:30" ht="12.75" customHeight="1">
      <c r="A99" s="1321"/>
      <c r="B99" s="1321"/>
      <c r="C99" s="1321"/>
      <c r="D99" s="22"/>
      <c r="E99" s="22"/>
      <c r="F99" s="22"/>
      <c r="G99" s="7"/>
      <c r="H99" s="7"/>
      <c r="I99" s="7"/>
      <c r="J99" s="7"/>
      <c r="K99" s="7"/>
      <c r="L99" s="7"/>
      <c r="M99" s="7"/>
      <c r="N99" s="7"/>
      <c r="O99" s="1321"/>
      <c r="P99" s="1321"/>
      <c r="Q99" s="1321"/>
      <c r="R99" s="1321"/>
      <c r="S99" s="1321"/>
      <c r="T99" s="1321"/>
      <c r="U99" s="1321"/>
      <c r="V99" s="1321"/>
      <c r="W99" s="1321"/>
      <c r="X99" s="1321"/>
      <c r="Y99" s="1321"/>
      <c r="Z99" s="1321"/>
      <c r="AA99" s="1321"/>
      <c r="AB99" s="1321"/>
      <c r="AC99" s="1321"/>
      <c r="AD99" s="1321"/>
    </row>
    <row r="100" spans="1:30" ht="45.6" customHeight="1">
      <c r="A100" s="1321"/>
      <c r="B100" s="7"/>
      <c r="C100" s="1321"/>
      <c r="D100" s="35" t="s">
        <v>274</v>
      </c>
      <c r="E100" s="69" t="s">
        <v>2767</v>
      </c>
      <c r="F100" s="1321"/>
      <c r="G100" s="1321"/>
      <c r="H100" s="1321"/>
      <c r="I100" s="1321"/>
      <c r="J100" s="1338"/>
      <c r="K100" s="1321"/>
      <c r="L100" s="1338"/>
      <c r="M100" s="1321"/>
      <c r="N100" s="1321"/>
      <c r="O100" s="1321"/>
      <c r="P100" s="1321"/>
      <c r="Q100" s="1321"/>
      <c r="R100" s="1321"/>
      <c r="S100" s="1321"/>
      <c r="T100" s="1321"/>
      <c r="U100" s="1321"/>
      <c r="V100" s="1321"/>
      <c r="W100" s="1321"/>
      <c r="X100" s="1321"/>
      <c r="Y100" s="1321"/>
      <c r="Z100" s="1321"/>
      <c r="AA100" s="1321"/>
      <c r="AB100" s="1321"/>
      <c r="AC100" s="1321"/>
      <c r="AD100" s="1321"/>
    </row>
    <row r="101" spans="1:30" ht="12.75" customHeight="1">
      <c r="A101" s="1321"/>
      <c r="B101" s="10" t="s">
        <v>2768</v>
      </c>
      <c r="C101" s="1339"/>
      <c r="D101" s="1340"/>
      <c r="E101" s="11" t="s">
        <v>2854</v>
      </c>
      <c r="F101" s="10" t="s">
        <v>116</v>
      </c>
      <c r="G101" s="1321"/>
      <c r="H101" s="1321"/>
      <c r="I101" s="1321"/>
      <c r="J101" s="1338"/>
      <c r="K101" s="1321"/>
      <c r="L101" s="1338"/>
      <c r="M101" s="1321"/>
      <c r="N101" s="1321"/>
      <c r="O101" s="1321"/>
      <c r="P101" s="1321"/>
      <c r="Q101" s="1321"/>
      <c r="R101" s="1321"/>
      <c r="S101" s="1321"/>
      <c r="T101" s="1321"/>
      <c r="U101" s="1321"/>
      <c r="V101" s="1321"/>
      <c r="W101" s="1321"/>
      <c r="X101" s="1321"/>
      <c r="Y101" s="1321"/>
      <c r="Z101" s="1321"/>
      <c r="AA101" s="1321"/>
      <c r="AB101" s="1321"/>
      <c r="AC101" s="1321"/>
      <c r="AD101" s="1321"/>
    </row>
    <row r="102" spans="1:30" ht="12.75" customHeight="1">
      <c r="A102" s="1321"/>
      <c r="B102" s="10" t="s">
        <v>2855</v>
      </c>
      <c r="C102" s="1339"/>
      <c r="D102" s="11" t="s">
        <v>2856</v>
      </c>
      <c r="E102" s="1341"/>
      <c r="F102" s="1321"/>
      <c r="G102" s="1321"/>
      <c r="H102" s="1321"/>
      <c r="I102" s="1321"/>
      <c r="J102" s="1338"/>
      <c r="K102" s="1321"/>
      <c r="L102" s="1338"/>
      <c r="M102" s="1321"/>
      <c r="N102" s="1321"/>
      <c r="O102" s="1321"/>
      <c r="P102" s="1321"/>
      <c r="Q102" s="1321"/>
      <c r="R102" s="1321"/>
      <c r="S102" s="1321"/>
      <c r="T102" s="1321"/>
      <c r="U102" s="1321"/>
      <c r="V102" s="1321"/>
      <c r="W102" s="1321"/>
      <c r="X102" s="1321"/>
      <c r="Y102" s="1321"/>
      <c r="Z102" s="1321"/>
      <c r="AA102" s="1321"/>
      <c r="AB102" s="1321"/>
      <c r="AC102" s="1321"/>
      <c r="AD102" s="1321"/>
    </row>
    <row r="103" spans="1:30" ht="12.75" customHeight="1">
      <c r="A103" s="1321"/>
      <c r="B103" s="10" t="s">
        <v>2857</v>
      </c>
      <c r="C103" s="1339"/>
      <c r="D103" s="11" t="s">
        <v>2858</v>
      </c>
      <c r="E103" s="1340"/>
      <c r="F103" s="1321"/>
      <c r="G103" s="1321"/>
      <c r="H103" s="1321"/>
      <c r="I103" s="1321"/>
      <c r="J103" s="1338"/>
      <c r="K103" s="1321"/>
      <c r="L103" s="1338"/>
      <c r="M103" s="1321"/>
      <c r="N103" s="1321"/>
      <c r="O103" s="1321"/>
      <c r="P103" s="1321"/>
      <c r="Q103" s="1321"/>
      <c r="R103" s="1321"/>
      <c r="S103" s="1321"/>
      <c r="T103" s="1321"/>
      <c r="U103" s="1321"/>
      <c r="V103" s="1321"/>
      <c r="W103" s="1321"/>
      <c r="X103" s="1321"/>
      <c r="Y103" s="1321"/>
      <c r="Z103" s="1321"/>
      <c r="AA103" s="1321"/>
      <c r="AB103" s="1321"/>
      <c r="AC103" s="1321"/>
      <c r="AD103" s="1321"/>
    </row>
    <row r="104" spans="1:30" ht="12.75" customHeight="1">
      <c r="A104" s="1321"/>
      <c r="B104" s="10" t="s">
        <v>2859</v>
      </c>
      <c r="C104" s="1339"/>
      <c r="D104" s="11" t="s">
        <v>2860</v>
      </c>
      <c r="E104" s="1340"/>
      <c r="F104" s="1321"/>
      <c r="G104" s="1321"/>
      <c r="H104" s="1321"/>
      <c r="I104" s="1321"/>
      <c r="J104" s="1338"/>
      <c r="K104" s="1321"/>
      <c r="L104" s="1338"/>
      <c r="M104" s="1321"/>
      <c r="N104" s="1321"/>
      <c r="O104" s="1321"/>
      <c r="P104" s="1321"/>
      <c r="Q104" s="1321"/>
      <c r="R104" s="1321"/>
      <c r="S104" s="1321"/>
      <c r="T104" s="1321"/>
      <c r="U104" s="1321"/>
      <c r="V104" s="1321"/>
      <c r="W104" s="1321"/>
      <c r="X104" s="1321"/>
      <c r="Y104" s="1321"/>
      <c r="Z104" s="1321"/>
      <c r="AA104" s="1321"/>
      <c r="AB104" s="1321"/>
      <c r="AC104" s="1321"/>
      <c r="AD104" s="1321"/>
    </row>
    <row r="105" spans="1:30" ht="12.75" customHeight="1">
      <c r="A105" s="1321"/>
      <c r="B105" s="10" t="s">
        <v>2861</v>
      </c>
      <c r="C105" s="313"/>
      <c r="D105" s="229" t="s">
        <v>2862</v>
      </c>
      <c r="E105" s="1342"/>
      <c r="F105" s="1321"/>
      <c r="G105" s="1321"/>
      <c r="H105" s="1321"/>
      <c r="I105" s="1321"/>
      <c r="J105" s="1338"/>
      <c r="K105" s="1321"/>
      <c r="L105" s="1338"/>
      <c r="M105" s="1321"/>
      <c r="N105" s="1321"/>
      <c r="O105" s="1321"/>
      <c r="P105" s="1321"/>
      <c r="Q105" s="1321"/>
      <c r="R105" s="1321"/>
      <c r="S105" s="1321"/>
      <c r="T105" s="1321"/>
      <c r="U105" s="1321"/>
      <c r="V105" s="1321"/>
      <c r="W105" s="1321"/>
      <c r="X105" s="1321"/>
      <c r="Y105" s="1321"/>
      <c r="Z105" s="1321"/>
      <c r="AA105" s="1321"/>
      <c r="AB105" s="1321"/>
      <c r="AC105" s="1321"/>
      <c r="AD105" s="1321"/>
    </row>
    <row r="106" spans="1:30" ht="12.75" customHeight="1">
      <c r="A106" s="12" t="s">
        <v>280</v>
      </c>
      <c r="B106" s="10"/>
      <c r="C106" s="1339"/>
      <c r="D106" s="11" t="s">
        <v>2863</v>
      </c>
      <c r="E106" s="11" t="s">
        <v>2864</v>
      </c>
      <c r="F106" s="1321"/>
      <c r="G106" s="1321"/>
      <c r="H106" s="1321"/>
      <c r="I106" s="1321"/>
      <c r="J106" s="1321"/>
      <c r="K106" s="1321"/>
      <c r="L106" s="1321"/>
      <c r="M106" s="1321"/>
      <c r="N106" s="1321"/>
      <c r="O106" s="1321"/>
      <c r="P106" s="1321"/>
      <c r="Q106" s="1321"/>
      <c r="R106" s="1321"/>
      <c r="S106" s="1321"/>
      <c r="T106" s="1321"/>
      <c r="U106" s="1321"/>
      <c r="V106" s="1321"/>
      <c r="W106" s="1321"/>
      <c r="X106" s="1321"/>
      <c r="Y106" s="1321"/>
      <c r="Z106" s="1321"/>
      <c r="AA106" s="1321"/>
      <c r="AB106" s="1321"/>
      <c r="AC106" s="1321"/>
      <c r="AD106" s="1321"/>
    </row>
    <row r="107" spans="1:30" s="1" customFormat="1" ht="12.75" customHeight="1">
      <c r="A107" s="12"/>
      <c r="B107" s="10"/>
      <c r="C107" s="313"/>
      <c r="D107" s="253"/>
      <c r="E107" s="253"/>
    </row>
    <row r="108" spans="1:30" s="7" customFormat="1" ht="12.75" customHeight="1">
      <c r="A108" s="17" t="s">
        <v>2865</v>
      </c>
    </row>
    <row r="109" spans="1:30" s="7" customFormat="1" ht="12.75" customHeight="1"/>
    <row r="110" spans="1:30" s="7" customFormat="1" ht="22.5" customHeight="1">
      <c r="B110" s="1530" t="s">
        <v>2866</v>
      </c>
      <c r="C110" s="1634"/>
      <c r="D110" s="229">
        <v>3317</v>
      </c>
    </row>
    <row r="111" spans="1:30" s="7" customFormat="1">
      <c r="B111" s="29"/>
      <c r="C111" s="13"/>
      <c r="D111" s="13"/>
      <c r="E111" s="13"/>
    </row>
    <row r="112" spans="1:30" s="7" customFormat="1" ht="33.6" customHeight="1">
      <c r="B112" s="1530" t="s">
        <v>2867</v>
      </c>
      <c r="C112" s="1547"/>
      <c r="D112" s="229">
        <v>3318</v>
      </c>
      <c r="E112" s="13"/>
    </row>
    <row r="113" spans="1:13" ht="12.75" customHeight="1">
      <c r="A113" s="1321"/>
      <c r="B113" s="1339"/>
      <c r="C113" s="1338"/>
      <c r="D113" s="1321"/>
      <c r="E113" s="1321"/>
      <c r="F113" s="1321"/>
      <c r="G113" s="1321"/>
      <c r="H113" s="1321"/>
      <c r="I113" s="1321"/>
      <c r="J113" s="1321"/>
      <c r="K113" s="1321"/>
      <c r="L113" s="1321"/>
      <c r="M113" s="1338"/>
    </row>
    <row r="114" spans="1:13" ht="12.75" customHeight="1">
      <c r="A114" s="373"/>
      <c r="B114" s="1339"/>
      <c r="C114" s="1338"/>
      <c r="D114" s="1321"/>
      <c r="E114" s="1321"/>
      <c r="F114" s="1321"/>
      <c r="G114" s="1321"/>
      <c r="H114" s="1321"/>
      <c r="I114" s="1321"/>
      <c r="J114" s="1321"/>
      <c r="K114" s="1321"/>
      <c r="L114" s="1321"/>
      <c r="M114" s="1338"/>
    </row>
    <row r="115" spans="1:13" ht="12.75" customHeight="1">
      <c r="A115" s="1321"/>
      <c r="B115" s="1339"/>
      <c r="C115" s="1338"/>
      <c r="D115" s="1321"/>
      <c r="E115" s="1321"/>
      <c r="F115" s="1321"/>
      <c r="G115" s="1321"/>
      <c r="H115" s="1321"/>
      <c r="I115" s="1321"/>
      <c r="J115" s="1321"/>
      <c r="K115" s="1321"/>
      <c r="L115" s="1321"/>
      <c r="M115" s="1338"/>
    </row>
    <row r="116" spans="1:13" ht="12.75" customHeight="1">
      <c r="A116" s="1321"/>
      <c r="B116" s="1321"/>
      <c r="C116" s="1321"/>
      <c r="D116" s="1321"/>
      <c r="E116" s="1321"/>
      <c r="F116" s="1321"/>
      <c r="G116" s="1321"/>
      <c r="H116" s="1321"/>
      <c r="I116" s="1321"/>
      <c r="J116" s="1321"/>
      <c r="K116" s="1321"/>
      <c r="L116" s="1321"/>
      <c r="M116" s="1321"/>
    </row>
    <row r="117" spans="1:13" ht="12.75" customHeight="1">
      <c r="A117" s="1321"/>
      <c r="B117" s="1339"/>
      <c r="C117" s="1338"/>
      <c r="D117" s="1321"/>
      <c r="E117" s="1321"/>
      <c r="F117" s="1321"/>
      <c r="G117" s="1321"/>
      <c r="H117" s="1321"/>
      <c r="I117" s="1321"/>
      <c r="J117" s="1321"/>
      <c r="K117" s="1321"/>
      <c r="L117" s="1321"/>
      <c r="M117" s="1338"/>
    </row>
    <row r="118" spans="1:13" ht="12.75" customHeight="1">
      <c r="A118" s="1321"/>
      <c r="B118" s="1339"/>
      <c r="C118" s="1338"/>
      <c r="D118" s="1321"/>
      <c r="E118" s="1321"/>
      <c r="F118" s="1321"/>
      <c r="G118" s="1321"/>
      <c r="H118" s="1321"/>
      <c r="I118" s="1321"/>
      <c r="J118" s="1321"/>
      <c r="K118" s="1321"/>
      <c r="L118" s="1321"/>
      <c r="M118" s="1338"/>
    </row>
    <row r="119" spans="1:13" ht="12.75" customHeight="1">
      <c r="A119" s="1321"/>
      <c r="B119" s="1339"/>
      <c r="C119" s="1338"/>
      <c r="D119" s="1321"/>
      <c r="E119" s="1321"/>
      <c r="F119" s="1321"/>
      <c r="G119" s="1321"/>
      <c r="H119" s="1321"/>
      <c r="I119" s="1321"/>
      <c r="J119" s="1321"/>
      <c r="K119" s="1321"/>
      <c r="L119" s="1321"/>
      <c r="M119" s="1338"/>
    </row>
    <row r="120" spans="1:13" ht="12.75" customHeight="1">
      <c r="A120" s="1321"/>
      <c r="B120" s="1339"/>
      <c r="C120" s="1338"/>
      <c r="D120" s="1321"/>
      <c r="E120" s="1321"/>
      <c r="F120" s="1321"/>
      <c r="G120" s="1321"/>
      <c r="H120" s="1321"/>
      <c r="I120" s="1321"/>
      <c r="J120" s="1321"/>
      <c r="K120" s="1321"/>
      <c r="L120" s="1321"/>
      <c r="M120" s="1338"/>
    </row>
    <row r="121" spans="1:13" ht="12.75" customHeight="1">
      <c r="A121" s="1321"/>
      <c r="B121" s="1339"/>
      <c r="C121" s="1338"/>
      <c r="D121" s="1321"/>
      <c r="E121" s="1321"/>
      <c r="F121" s="1321"/>
      <c r="G121" s="1321"/>
      <c r="H121" s="1321"/>
      <c r="I121" s="1321"/>
      <c r="J121" s="1321"/>
      <c r="K121" s="1321"/>
      <c r="L121" s="1321"/>
      <c r="M121" s="1338"/>
    </row>
    <row r="122" spans="1:13" ht="12.75" customHeight="1">
      <c r="A122" s="1321"/>
      <c r="B122" s="1321"/>
      <c r="C122" s="1321"/>
      <c r="D122" s="1321"/>
      <c r="E122" s="1321"/>
      <c r="F122" s="1321"/>
      <c r="G122" s="1321"/>
      <c r="H122" s="1321"/>
      <c r="I122" s="1321"/>
      <c r="J122" s="1321"/>
      <c r="K122" s="1321"/>
      <c r="L122" s="1321"/>
      <c r="M122" s="1321"/>
    </row>
    <row r="123" spans="1:13" ht="12.75" customHeight="1">
      <c r="A123" s="1321"/>
      <c r="B123" s="1339"/>
      <c r="C123" s="1338"/>
      <c r="D123" s="1321"/>
      <c r="E123" s="1321"/>
      <c r="F123" s="1321"/>
      <c r="G123" s="1321"/>
      <c r="H123" s="1321"/>
      <c r="I123" s="1321"/>
      <c r="J123" s="1321"/>
      <c r="K123" s="1321"/>
      <c r="L123" s="1321"/>
      <c r="M123" s="1338"/>
    </row>
    <row r="124" spans="1:13" ht="12.75" customHeight="1">
      <c r="A124" s="1321"/>
      <c r="B124" s="1339"/>
      <c r="C124" s="1338"/>
      <c r="D124" s="1321"/>
      <c r="E124" s="1321"/>
      <c r="F124" s="1321"/>
      <c r="G124" s="1321"/>
      <c r="H124" s="1321"/>
      <c r="I124" s="1321"/>
      <c r="J124" s="1321"/>
      <c r="K124" s="1321"/>
      <c r="L124" s="1321"/>
      <c r="M124" s="1338"/>
    </row>
    <row r="125" spans="1:13" ht="12.75" customHeight="1">
      <c r="A125" s="1321"/>
      <c r="B125" s="1339"/>
      <c r="C125" s="1338"/>
      <c r="D125" s="1321"/>
      <c r="E125" s="1321"/>
      <c r="F125" s="1321"/>
      <c r="G125" s="1321"/>
      <c r="H125" s="1321"/>
      <c r="I125" s="1321"/>
      <c r="J125" s="1321"/>
      <c r="K125" s="1321"/>
      <c r="L125" s="1321"/>
      <c r="M125" s="1338"/>
    </row>
    <row r="126" spans="1:13" ht="12.75" customHeight="1">
      <c r="A126" s="1321"/>
      <c r="B126" s="1339"/>
      <c r="C126" s="1338"/>
      <c r="D126" s="1321"/>
      <c r="E126" s="1321"/>
      <c r="F126" s="1321"/>
      <c r="G126" s="1321"/>
      <c r="H126" s="1321"/>
      <c r="I126" s="1321"/>
      <c r="J126" s="1321"/>
      <c r="K126" s="1321"/>
      <c r="L126" s="1321"/>
      <c r="M126" s="1338"/>
    </row>
    <row r="127" spans="1:13" ht="12.75" customHeight="1">
      <c r="A127" s="1321"/>
      <c r="B127" s="1339"/>
      <c r="C127" s="1338"/>
      <c r="D127" s="1321"/>
      <c r="E127" s="1321"/>
      <c r="F127" s="1321"/>
      <c r="G127" s="1321"/>
      <c r="H127" s="1321"/>
      <c r="I127" s="1321"/>
      <c r="J127" s="1321"/>
      <c r="K127" s="1321"/>
      <c r="L127" s="1321"/>
      <c r="M127" s="1338"/>
    </row>
    <row r="128" spans="1:13" ht="12.75" customHeight="1">
      <c r="A128" s="1321"/>
      <c r="B128" s="1321"/>
      <c r="C128" s="1321"/>
      <c r="D128" s="1321"/>
      <c r="E128" s="1321"/>
      <c r="F128" s="1321"/>
      <c r="G128" s="1321"/>
      <c r="H128" s="1321"/>
      <c r="I128" s="1321"/>
      <c r="J128" s="1321"/>
      <c r="K128" s="1321"/>
      <c r="L128" s="1321"/>
      <c r="M128" s="1321"/>
    </row>
    <row r="129" spans="2:14" ht="12.75" customHeight="1">
      <c r="B129" s="1339"/>
      <c r="C129" s="1338"/>
      <c r="D129" s="1321"/>
      <c r="E129" s="1321"/>
      <c r="F129" s="1321"/>
      <c r="G129" s="1321"/>
      <c r="H129" s="1321"/>
      <c r="I129" s="1321"/>
      <c r="J129" s="1321"/>
      <c r="K129" s="1321"/>
      <c r="L129" s="1321"/>
      <c r="M129" s="1338"/>
      <c r="N129" s="1321"/>
    </row>
    <row r="130" spans="2:14" ht="12.75" customHeight="1">
      <c r="B130" s="1339"/>
      <c r="C130" s="1338"/>
      <c r="D130" s="1321"/>
      <c r="E130" s="1321"/>
      <c r="F130" s="1321"/>
      <c r="G130" s="1321"/>
      <c r="H130" s="1321"/>
      <c r="I130" s="1321"/>
      <c r="J130" s="1321"/>
      <c r="K130" s="1321"/>
      <c r="L130" s="1321"/>
      <c r="M130" s="1338"/>
      <c r="N130" s="1321"/>
    </row>
    <row r="131" spans="2:14" ht="12.75" customHeight="1">
      <c r="B131" s="1339"/>
      <c r="C131" s="1338"/>
      <c r="D131" s="1321"/>
      <c r="E131" s="1321"/>
      <c r="F131" s="1321"/>
      <c r="G131" s="1321"/>
      <c r="H131" s="1321"/>
      <c r="I131" s="1321"/>
      <c r="J131" s="1321"/>
      <c r="K131" s="1321"/>
      <c r="L131" s="1321"/>
      <c r="M131" s="1338"/>
      <c r="N131" s="1321"/>
    </row>
    <row r="132" spans="2:14" ht="12.75" customHeight="1">
      <c r="B132" s="1339"/>
      <c r="C132" s="1338"/>
      <c r="D132" s="1321"/>
      <c r="E132" s="1321"/>
      <c r="F132" s="1321"/>
      <c r="G132" s="1321"/>
      <c r="H132" s="1321"/>
      <c r="I132" s="1321"/>
      <c r="J132" s="1321"/>
      <c r="K132" s="1321"/>
      <c r="L132" s="1321"/>
      <c r="M132" s="1338"/>
      <c r="N132" s="1321"/>
    </row>
    <row r="133" spans="2:14" ht="12.75" customHeight="1">
      <c r="B133" s="1339"/>
      <c r="C133" s="1338"/>
      <c r="D133" s="1321"/>
      <c r="E133" s="1321"/>
      <c r="F133" s="1321"/>
      <c r="G133" s="1321"/>
      <c r="H133" s="1321"/>
      <c r="I133" s="1321"/>
      <c r="J133" s="1321"/>
      <c r="K133" s="1321"/>
      <c r="L133" s="1321"/>
      <c r="M133" s="1338"/>
      <c r="N133" s="1321"/>
    </row>
    <row r="134" spans="2:14" ht="12.75" customHeight="1">
      <c r="B134" s="1321"/>
      <c r="C134" s="1321"/>
      <c r="D134" s="1321"/>
      <c r="E134" s="1321"/>
      <c r="F134" s="1321"/>
      <c r="G134" s="1321"/>
      <c r="H134" s="1321"/>
      <c r="I134" s="1321"/>
      <c r="J134" s="1321"/>
      <c r="K134" s="1321"/>
      <c r="L134" s="1321"/>
      <c r="M134" s="1321"/>
      <c r="N134" s="1321"/>
    </row>
    <row r="135" spans="2:14" ht="12.75" customHeight="1">
      <c r="B135" s="1321"/>
      <c r="C135" s="1321"/>
      <c r="D135" s="1321"/>
      <c r="E135" s="1321"/>
      <c r="F135" s="1321"/>
      <c r="G135" s="1321"/>
      <c r="H135" s="1321"/>
      <c r="I135" s="1321"/>
      <c r="J135" s="1321"/>
      <c r="K135" s="1321"/>
      <c r="L135" s="1321"/>
      <c r="M135" s="1321"/>
      <c r="N135" s="1321"/>
    </row>
    <row r="136" spans="2:14" ht="12.75" customHeight="1">
      <c r="B136" s="1321"/>
      <c r="C136" s="1343"/>
      <c r="D136" s="1321"/>
      <c r="E136" s="1321"/>
      <c r="F136" s="1321"/>
      <c r="G136" s="1321"/>
      <c r="H136" s="1321"/>
      <c r="I136" s="1321"/>
      <c r="J136" s="1321"/>
      <c r="K136" s="1321"/>
      <c r="L136" s="1321"/>
      <c r="M136" s="1321"/>
      <c r="N136" s="1321"/>
    </row>
    <row r="137" spans="2:14" ht="12.75" customHeight="1">
      <c r="B137" s="1321"/>
      <c r="C137" s="1344"/>
      <c r="D137" s="1321"/>
      <c r="E137" s="1321"/>
      <c r="F137" s="1321"/>
      <c r="G137" s="1321"/>
      <c r="H137" s="1321"/>
      <c r="I137" s="1321"/>
      <c r="J137" s="1321"/>
      <c r="K137" s="1321"/>
      <c r="L137" s="1321"/>
      <c r="M137" s="1321"/>
      <c r="N137" s="1321"/>
    </row>
    <row r="138" spans="2:14" ht="12.75" customHeight="1">
      <c r="B138" s="1321"/>
      <c r="C138" s="1321"/>
      <c r="D138" s="1321"/>
      <c r="E138" s="1321"/>
      <c r="F138" s="1321"/>
      <c r="G138" s="1321"/>
      <c r="H138" s="1321"/>
      <c r="I138" s="1321"/>
      <c r="J138" s="1321"/>
      <c r="K138" s="1321"/>
      <c r="L138" s="1321"/>
      <c r="M138" s="1321"/>
      <c r="N138" s="1321"/>
    </row>
    <row r="139" spans="2:14" ht="12.75" customHeight="1">
      <c r="B139" s="1321"/>
      <c r="C139" s="1321"/>
      <c r="D139" s="1321"/>
      <c r="E139" s="1321"/>
      <c r="F139" s="1321"/>
      <c r="G139" s="1321"/>
      <c r="H139" s="1321"/>
      <c r="I139" s="1321"/>
      <c r="J139" s="1321"/>
      <c r="K139" s="1321"/>
      <c r="L139" s="1321"/>
      <c r="M139" s="1321"/>
      <c r="N139" s="1338"/>
    </row>
    <row r="140" spans="2:14" ht="12.75" customHeight="1">
      <c r="B140" s="1321"/>
      <c r="C140" s="1321"/>
      <c r="D140" s="1321"/>
      <c r="E140" s="1321"/>
      <c r="F140" s="1321"/>
      <c r="G140" s="1321"/>
      <c r="H140" s="1321"/>
      <c r="I140" s="1321"/>
      <c r="J140" s="1321"/>
      <c r="K140" s="1321"/>
      <c r="L140" s="1321"/>
      <c r="M140" s="1321"/>
      <c r="N140" s="1321"/>
    </row>
    <row r="141" spans="2:14" ht="12.75" customHeight="1">
      <c r="B141" s="1321"/>
      <c r="C141" s="1321"/>
      <c r="D141" s="1321"/>
      <c r="E141" s="1321"/>
      <c r="F141" s="1321"/>
      <c r="G141" s="1321"/>
      <c r="H141" s="1321"/>
      <c r="I141" s="1321"/>
      <c r="J141" s="1321"/>
      <c r="K141" s="1321"/>
      <c r="L141" s="1321"/>
      <c r="M141" s="1321"/>
      <c r="N141" s="1321"/>
    </row>
    <row r="142" spans="2:14" ht="12.75" customHeight="1">
      <c r="B142" s="1321"/>
      <c r="C142" s="1321"/>
      <c r="D142" s="1321"/>
      <c r="E142" s="1321"/>
      <c r="F142" s="1321"/>
      <c r="G142" s="1321"/>
      <c r="H142" s="1321"/>
      <c r="I142" s="1321"/>
      <c r="J142" s="1321"/>
      <c r="K142" s="1321"/>
      <c r="L142" s="1321"/>
      <c r="M142" s="1321"/>
      <c r="N142" s="1321"/>
    </row>
    <row r="143" spans="2:14" ht="12.75" customHeight="1">
      <c r="B143" s="1321"/>
      <c r="C143" s="1321"/>
      <c r="D143" s="1321"/>
      <c r="E143" s="1321"/>
      <c r="F143" s="1321"/>
      <c r="G143" s="1321"/>
      <c r="H143" s="1321"/>
      <c r="I143" s="1321"/>
      <c r="J143" s="1321"/>
      <c r="K143" s="1321"/>
      <c r="L143" s="1321"/>
      <c r="M143" s="1321"/>
      <c r="N143" s="1321"/>
    </row>
    <row r="144" spans="2:14" ht="12.75" customHeight="1">
      <c r="B144" s="1321"/>
      <c r="C144" s="1321"/>
      <c r="D144" s="1321"/>
      <c r="E144" s="1321"/>
      <c r="F144" s="1321"/>
      <c r="G144" s="1321"/>
      <c r="H144" s="1321"/>
      <c r="I144" s="1321"/>
      <c r="J144" s="1321"/>
      <c r="K144" s="1321"/>
      <c r="L144" s="1321"/>
      <c r="M144" s="1321"/>
      <c r="N144" s="1321"/>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sheetData>
  <sheetProtection formatColumns="0" formatRows="0"/>
  <customSheetViews>
    <customSheetView guid="{322AC775-AF01-45AA-8A10-37DBB67FD782}" showPageBreaks="1" printArea="1" view="pageBreakPreview">
      <selection activeCell="F6" sqref="F6"/>
      <rowBreaks count="2" manualBreakCount="2">
        <brk id="40" max="12" man="1"/>
        <brk id="85" max="12" man="1"/>
      </rowBreaks>
      <pageMargins left="0" right="0" top="0" bottom="0" header="0" footer="0"/>
      <pageSetup scale="83" fitToHeight="0" orientation="landscape" verticalDpi="300" r:id="rId1"/>
      <headerFooter alignWithMargins="0">
        <oddHeader>&amp;C
&amp;R&amp;9 PROTECTED B WHEN COMPLETED</oddHeader>
        <oddFooter>&amp;L&amp;9&amp;F&amp;C&amp;9 Schedule &amp;A&amp;R&amp;9                               p. &amp;P / &amp;N</oddFooter>
      </headerFooter>
    </customSheetView>
  </customSheetViews>
  <mergeCells count="16">
    <mergeCell ref="B112:C112"/>
    <mergeCell ref="B110:C110"/>
    <mergeCell ref="D91:E91"/>
    <mergeCell ref="F91:H91"/>
    <mergeCell ref="A93:B93"/>
    <mergeCell ref="C93:F93"/>
    <mergeCell ref="A92:B92"/>
    <mergeCell ref="A2:B2"/>
    <mergeCell ref="D15:E15"/>
    <mergeCell ref="F15:H15"/>
    <mergeCell ref="C17:F17"/>
    <mergeCell ref="C52:F52"/>
    <mergeCell ref="A52:B52"/>
    <mergeCell ref="D50:E50"/>
    <mergeCell ref="F50:H50"/>
    <mergeCell ref="A51:B51"/>
  </mergeCells>
  <hyperlinks>
    <hyperlink ref="A2" location="'Schedule Listing '!A1" display="Return to Schedule Listing" xr:uid="{00000000-0004-0000-2D00-000000000000}"/>
  </hyperlinks>
  <pageMargins left="0.47244094488188981" right="0.35433070866141736" top="0.74803149606299213" bottom="0.51181102362204722" header="0.31496062992125984" footer="0.31496062992125984"/>
  <pageSetup scale="83" fitToHeight="0" orientation="landscape"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2" manualBreakCount="2">
    <brk id="40" max="12" man="1"/>
    <brk id="8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S108"/>
  <sheetViews>
    <sheetView showGridLines="0" zoomScale="110" zoomScaleNormal="110" zoomScaleSheetLayoutView="95" workbookViewId="0">
      <pane xSplit="1" ySplit="5" topLeftCell="B21" activePane="bottomRight" state="frozen"/>
      <selection pane="topRight" activeCell="K38" sqref="K38"/>
      <selection pane="bottomLeft" activeCell="K38" sqref="K38"/>
      <selection pane="bottomRight" activeCell="H32" sqref="H32"/>
    </sheetView>
  </sheetViews>
  <sheetFormatPr defaultColWidth="9.1015625" defaultRowHeight="12.3"/>
  <cols>
    <col min="1" max="1" width="53.41796875" style="1" customWidth="1"/>
    <col min="2" max="2" width="8.5234375" style="1" customWidth="1"/>
    <col min="3" max="3" width="3.5234375" style="1" customWidth="1"/>
    <col min="4" max="5" width="8.5234375" style="373" customWidth="1"/>
    <col min="6" max="6" width="8.5234375" style="1" customWidth="1"/>
    <col min="7" max="7" width="19" style="1" bestFit="1" customWidth="1"/>
    <col min="8" max="8" width="9.5234375" style="1" customWidth="1"/>
    <col min="9" max="9" width="2.5234375" style="1" customWidth="1"/>
    <col min="10" max="10" width="10.41796875" style="1" customWidth="1"/>
    <col min="11" max="11" width="0.5234375" style="1" customWidth="1"/>
    <col min="12" max="14" width="9.1015625" style="1"/>
    <col min="15" max="15" width="1.5234375" style="1" customWidth="1"/>
    <col min="16" max="16384" width="9.1015625" style="1"/>
  </cols>
  <sheetData>
    <row r="1" spans="1:16" ht="15">
      <c r="A1" s="729" t="s">
        <v>273</v>
      </c>
      <c r="B1" s="37"/>
      <c r="C1" s="37"/>
      <c r="D1" s="37"/>
      <c r="E1" s="37"/>
      <c r="F1" s="37"/>
      <c r="G1" s="37"/>
      <c r="H1" s="37"/>
    </row>
    <row r="2" spans="1:16" ht="15">
      <c r="A2" s="732" t="s">
        <v>137</v>
      </c>
      <c r="B2" s="20"/>
      <c r="E2" s="375"/>
      <c r="F2" s="7"/>
    </row>
    <row r="3" spans="1:16" ht="12.75" customHeight="1">
      <c r="A3" s="19" t="s">
        <v>138</v>
      </c>
      <c r="B3" s="1501" t="s">
        <v>274</v>
      </c>
      <c r="C3" s="1502"/>
      <c r="D3" s="1502"/>
      <c r="E3" s="1502"/>
      <c r="F3" s="1502"/>
      <c r="G3" s="1502"/>
      <c r="H3" s="1503"/>
      <c r="I3" s="7"/>
      <c r="J3" s="1504" t="s">
        <v>275</v>
      </c>
      <c r="K3" s="1505"/>
      <c r="L3" s="1505"/>
      <c r="M3" s="1505"/>
      <c r="N3" s="1505"/>
      <c r="O3" s="1505"/>
      <c r="P3" s="1506"/>
    </row>
    <row r="4" spans="1:16" ht="12.75" customHeight="1">
      <c r="A4" s="36"/>
      <c r="B4" s="35" t="s">
        <v>276</v>
      </c>
      <c r="C4" s="209"/>
      <c r="D4" s="481" t="s">
        <v>277</v>
      </c>
      <c r="E4" s="481" t="s">
        <v>278</v>
      </c>
      <c r="F4" s="480" t="s">
        <v>279</v>
      </c>
      <c r="G4" s="209"/>
      <c r="H4" s="480" t="s">
        <v>280</v>
      </c>
      <c r="I4" s="7"/>
      <c r="J4" s="481" t="s">
        <v>276</v>
      </c>
      <c r="K4" s="783"/>
      <c r="L4" s="481" t="s">
        <v>277</v>
      </c>
      <c r="M4" s="481" t="s">
        <v>278</v>
      </c>
      <c r="N4" s="481" t="s">
        <v>279</v>
      </c>
      <c r="O4" s="783"/>
      <c r="P4" s="481" t="s">
        <v>280</v>
      </c>
    </row>
    <row r="5" spans="1:16" ht="15" customHeight="1">
      <c r="A5" s="39" t="s">
        <v>281</v>
      </c>
      <c r="B5" s="1307" t="s">
        <v>282</v>
      </c>
      <c r="C5" s="34"/>
      <c r="D5" s="1308" t="s">
        <v>283</v>
      </c>
      <c r="E5" s="1308" t="s">
        <v>284</v>
      </c>
      <c r="F5" s="479" t="s">
        <v>285</v>
      </c>
      <c r="G5" s="34"/>
      <c r="H5" s="22" t="s">
        <v>286</v>
      </c>
      <c r="I5" s="7"/>
      <c r="J5" s="1308" t="s">
        <v>287</v>
      </c>
      <c r="K5" s="808"/>
      <c r="L5" s="1308" t="s">
        <v>288</v>
      </c>
      <c r="M5" s="1308" t="s">
        <v>289</v>
      </c>
      <c r="N5" s="809" t="s">
        <v>290</v>
      </c>
      <c r="O5" s="808"/>
      <c r="P5" s="810" t="s">
        <v>291</v>
      </c>
    </row>
    <row r="6" spans="1:16" ht="12.75" customHeight="1">
      <c r="A6" s="10" t="s">
        <v>292</v>
      </c>
      <c r="B6" s="33"/>
      <c r="C6" s="33"/>
      <c r="D6" s="446"/>
      <c r="E6" s="446"/>
      <c r="F6" s="4"/>
      <c r="G6" s="33"/>
      <c r="H6" s="4"/>
      <c r="I6" s="7"/>
    </row>
    <row r="7" spans="1:16" ht="12.75" customHeight="1">
      <c r="A7" s="460" t="s">
        <v>293</v>
      </c>
      <c r="B7" s="33"/>
      <c r="C7" s="33"/>
      <c r="D7" s="446"/>
      <c r="E7" s="446"/>
      <c r="F7" s="4"/>
      <c r="G7" s="33"/>
      <c r="H7" s="4"/>
      <c r="I7" s="7"/>
    </row>
    <row r="8" spans="1:16" ht="12.75" customHeight="1">
      <c r="A8" s="457" t="s">
        <v>65</v>
      </c>
      <c r="B8" s="806">
        <v>1214</v>
      </c>
      <c r="C8" s="475"/>
      <c r="D8" s="806">
        <v>1246</v>
      </c>
      <c r="E8" s="806">
        <v>1278</v>
      </c>
      <c r="F8" s="806">
        <v>1310</v>
      </c>
      <c r="G8" s="459"/>
      <c r="H8" s="806">
        <v>1374</v>
      </c>
      <c r="I8" s="453"/>
      <c r="J8" s="602">
        <v>10200</v>
      </c>
      <c r="K8" s="790"/>
      <c r="L8" s="602">
        <v>10201</v>
      </c>
      <c r="M8" s="602">
        <v>10202</v>
      </c>
      <c r="N8" s="602">
        <v>10203</v>
      </c>
      <c r="O8" s="596"/>
      <c r="P8" s="602">
        <v>10204</v>
      </c>
    </row>
    <row r="9" spans="1:16" ht="12.75" customHeight="1">
      <c r="A9" s="457" t="s">
        <v>102</v>
      </c>
      <c r="B9" s="602">
        <v>10205</v>
      </c>
      <c r="C9" s="790"/>
      <c r="D9" s="602">
        <v>10206</v>
      </c>
      <c r="E9" s="602">
        <v>10207</v>
      </c>
      <c r="F9" s="602">
        <v>10208</v>
      </c>
      <c r="G9" s="459"/>
      <c r="H9" s="601">
        <v>10209</v>
      </c>
      <c r="I9" s="453"/>
      <c r="J9" s="602">
        <v>10210</v>
      </c>
      <c r="K9" s="790"/>
      <c r="L9" s="602">
        <v>10211</v>
      </c>
      <c r="M9" s="602">
        <v>10212</v>
      </c>
      <c r="N9" s="602">
        <v>10213</v>
      </c>
      <c r="O9" s="596"/>
      <c r="P9" s="602">
        <v>10214</v>
      </c>
    </row>
    <row r="10" spans="1:16" ht="12.75" customHeight="1">
      <c r="A10" s="457" t="s">
        <v>294</v>
      </c>
      <c r="B10" s="602">
        <v>10215</v>
      </c>
      <c r="C10" s="790"/>
      <c r="D10" s="602">
        <v>10216</v>
      </c>
      <c r="E10" s="602">
        <v>10217</v>
      </c>
      <c r="F10" s="602">
        <v>10218</v>
      </c>
      <c r="G10" s="459"/>
      <c r="H10" s="601">
        <v>10219</v>
      </c>
      <c r="I10" s="453"/>
      <c r="J10" s="602">
        <v>10220</v>
      </c>
      <c r="K10" s="790"/>
      <c r="L10" s="602">
        <v>10221</v>
      </c>
      <c r="M10" s="602">
        <v>10222</v>
      </c>
      <c r="N10" s="602">
        <v>10223</v>
      </c>
      <c r="O10" s="596"/>
      <c r="P10" s="602">
        <v>10224</v>
      </c>
    </row>
    <row r="11" spans="1:16" ht="12.75" customHeight="1">
      <c r="A11" s="457" t="s">
        <v>295</v>
      </c>
      <c r="B11" s="806">
        <v>1215</v>
      </c>
      <c r="C11" s="790"/>
      <c r="D11" s="806">
        <v>1247</v>
      </c>
      <c r="E11" s="791"/>
      <c r="F11" s="806">
        <v>1311</v>
      </c>
      <c r="G11" s="459"/>
      <c r="H11" s="806">
        <v>1375</v>
      </c>
      <c r="I11" s="453"/>
      <c r="J11" s="602">
        <v>10225</v>
      </c>
      <c r="K11" s="790"/>
      <c r="L11" s="602">
        <v>10226</v>
      </c>
      <c r="M11" s="791"/>
      <c r="N11" s="602">
        <v>10227</v>
      </c>
      <c r="O11" s="596"/>
      <c r="P11" s="602">
        <v>10228</v>
      </c>
    </row>
    <row r="12" spans="1:16" ht="12.75" customHeight="1">
      <c r="A12" s="457" t="s">
        <v>69</v>
      </c>
      <c r="B12" s="602">
        <v>10229</v>
      </c>
      <c r="C12" s="790"/>
      <c r="D12" s="602">
        <v>10230</v>
      </c>
      <c r="E12" s="792"/>
      <c r="F12" s="602">
        <v>10232</v>
      </c>
      <c r="G12" s="459"/>
      <c r="H12" s="601">
        <v>10233</v>
      </c>
      <c r="I12" s="453"/>
      <c r="J12" s="602">
        <v>10234</v>
      </c>
      <c r="K12" s="790"/>
      <c r="L12" s="602">
        <v>10235</v>
      </c>
      <c r="M12" s="791"/>
      <c r="N12" s="602">
        <v>10237</v>
      </c>
      <c r="O12" s="596"/>
      <c r="P12" s="602">
        <v>10238</v>
      </c>
    </row>
    <row r="13" spans="1:16" ht="12.75" customHeight="1">
      <c r="A13" s="457" t="s">
        <v>105</v>
      </c>
      <c r="B13" s="602">
        <v>10239</v>
      </c>
      <c r="C13" s="790"/>
      <c r="D13" s="602">
        <v>10240</v>
      </c>
      <c r="E13" s="791"/>
      <c r="F13" s="602">
        <v>10241</v>
      </c>
      <c r="G13" s="459"/>
      <c r="H13" s="601">
        <v>10242</v>
      </c>
      <c r="I13" s="453"/>
      <c r="J13" s="602">
        <v>10243</v>
      </c>
      <c r="K13" s="790"/>
      <c r="L13" s="602">
        <v>10244</v>
      </c>
      <c r="M13" s="791"/>
      <c r="N13" s="602">
        <v>10245</v>
      </c>
      <c r="O13" s="596"/>
      <c r="P13" s="602">
        <v>10246</v>
      </c>
    </row>
    <row r="14" spans="1:16" ht="11.25" customHeight="1">
      <c r="A14" s="457" t="s">
        <v>71</v>
      </c>
      <c r="B14" s="602">
        <v>10247</v>
      </c>
      <c r="C14" s="790"/>
      <c r="D14" s="602">
        <v>10248</v>
      </c>
      <c r="E14" s="791"/>
      <c r="F14" s="602">
        <v>10249</v>
      </c>
      <c r="G14" s="459"/>
      <c r="H14" s="601">
        <v>10250</v>
      </c>
      <c r="I14" s="453"/>
      <c r="J14" s="602">
        <v>10251</v>
      </c>
      <c r="K14" s="790"/>
      <c r="L14" s="602">
        <v>10252</v>
      </c>
      <c r="M14" s="791"/>
      <c r="N14" s="602">
        <v>10253</v>
      </c>
      <c r="O14" s="596"/>
      <c r="P14" s="602">
        <v>10254</v>
      </c>
    </row>
    <row r="15" spans="1:16" ht="12.75" customHeight="1">
      <c r="A15" s="457" t="s">
        <v>72</v>
      </c>
      <c r="B15" s="602">
        <v>10255</v>
      </c>
      <c r="C15" s="790"/>
      <c r="D15" s="602">
        <v>10256</v>
      </c>
      <c r="E15" s="602">
        <v>10257</v>
      </c>
      <c r="F15" s="602">
        <v>10258</v>
      </c>
      <c r="G15" s="459"/>
      <c r="H15" s="601">
        <v>10259</v>
      </c>
      <c r="I15" s="453"/>
      <c r="J15" s="602">
        <v>10260</v>
      </c>
      <c r="K15" s="790"/>
      <c r="L15" s="602">
        <v>10261</v>
      </c>
      <c r="M15" s="602">
        <v>10262</v>
      </c>
      <c r="N15" s="602">
        <v>10263</v>
      </c>
      <c r="O15" s="596"/>
      <c r="P15" s="602">
        <v>10264</v>
      </c>
    </row>
    <row r="16" spans="1:16" ht="12.75" customHeight="1">
      <c r="A16" s="457" t="s">
        <v>296</v>
      </c>
      <c r="B16" s="602">
        <v>10265</v>
      </c>
      <c r="C16" s="793"/>
      <c r="D16" s="806">
        <v>1243</v>
      </c>
      <c r="E16" s="806">
        <v>1275</v>
      </c>
      <c r="F16" s="806">
        <v>1309</v>
      </c>
      <c r="G16" s="478"/>
      <c r="H16" s="806">
        <v>1373</v>
      </c>
      <c r="I16" s="453"/>
      <c r="J16" s="602">
        <v>10266</v>
      </c>
      <c r="K16" s="793"/>
      <c r="L16" s="602">
        <v>10267</v>
      </c>
      <c r="M16" s="602">
        <v>10268</v>
      </c>
      <c r="N16" s="602">
        <v>10269</v>
      </c>
      <c r="O16" s="759"/>
      <c r="P16" s="602">
        <v>10270</v>
      </c>
    </row>
    <row r="17" spans="1:19" ht="12.9" customHeight="1">
      <c r="A17" s="789" t="s">
        <v>109</v>
      </c>
      <c r="B17" s="602">
        <v>10271</v>
      </c>
      <c r="C17" s="790"/>
      <c r="D17" s="602">
        <v>10272</v>
      </c>
      <c r="E17" s="795"/>
      <c r="F17" s="602">
        <v>10274</v>
      </c>
      <c r="G17" s="459"/>
      <c r="H17" s="601">
        <v>10275</v>
      </c>
      <c r="I17" s="453"/>
      <c r="J17" s="602">
        <v>10276</v>
      </c>
      <c r="K17" s="790"/>
      <c r="L17" s="602">
        <v>10277</v>
      </c>
      <c r="M17" s="602">
        <v>10278</v>
      </c>
      <c r="N17" s="602">
        <v>10279</v>
      </c>
      <c r="O17" s="596"/>
      <c r="P17" s="602">
        <v>10280</v>
      </c>
    </row>
    <row r="18" spans="1:19" ht="12.75" customHeight="1">
      <c r="A18" s="457" t="s">
        <v>75</v>
      </c>
      <c r="B18" s="602">
        <v>10281</v>
      </c>
      <c r="C18" s="794"/>
      <c r="D18" s="795"/>
      <c r="E18" s="795"/>
      <c r="F18" s="795"/>
      <c r="G18" s="796"/>
      <c r="H18" s="601">
        <v>10282</v>
      </c>
      <c r="I18" s="453"/>
      <c r="J18" s="602">
        <v>10283</v>
      </c>
      <c r="K18" s="794"/>
      <c r="L18" s="795"/>
      <c r="M18" s="795"/>
      <c r="N18" s="795"/>
      <c r="O18" s="794"/>
      <c r="P18" s="602">
        <v>10284</v>
      </c>
    </row>
    <row r="19" spans="1:19" ht="12.75" customHeight="1">
      <c r="A19" s="457" t="s">
        <v>297</v>
      </c>
      <c r="B19" s="797"/>
      <c r="C19" s="794"/>
      <c r="D19" s="602">
        <v>10285</v>
      </c>
      <c r="E19" s="602">
        <v>10286</v>
      </c>
      <c r="F19" s="602">
        <v>10287</v>
      </c>
      <c r="G19" s="796"/>
      <c r="H19" s="601">
        <v>10288</v>
      </c>
      <c r="I19" s="453"/>
      <c r="J19" s="797"/>
      <c r="K19" s="794"/>
      <c r="L19" s="602">
        <v>10289</v>
      </c>
      <c r="M19" s="602">
        <v>10290</v>
      </c>
      <c r="N19" s="602">
        <v>10291</v>
      </c>
      <c r="O19" s="794"/>
      <c r="P19" s="602">
        <v>10292</v>
      </c>
    </row>
    <row r="20" spans="1:19" ht="12.75" customHeight="1">
      <c r="A20" s="457" t="s">
        <v>298</v>
      </c>
      <c r="B20" s="798"/>
      <c r="C20" s="794"/>
      <c r="D20" s="602">
        <v>10293</v>
      </c>
      <c r="E20" s="602">
        <v>10294</v>
      </c>
      <c r="F20" s="602">
        <v>10295</v>
      </c>
      <c r="G20" s="796"/>
      <c r="H20" s="601">
        <v>10296</v>
      </c>
      <c r="I20" s="453"/>
      <c r="J20" s="798"/>
      <c r="K20" s="794"/>
      <c r="L20" s="602">
        <v>10297</v>
      </c>
      <c r="M20" s="602">
        <v>10298</v>
      </c>
      <c r="N20" s="602">
        <v>10299</v>
      </c>
      <c r="O20" s="794"/>
      <c r="P20" s="602">
        <v>10300</v>
      </c>
      <c r="S20" s="457"/>
    </row>
    <row r="21" spans="1:19" ht="12.75" customHeight="1">
      <c r="A21" s="457" t="s">
        <v>299</v>
      </c>
      <c r="B21" s="797"/>
      <c r="C21" s="794"/>
      <c r="D21" s="602">
        <v>10001</v>
      </c>
      <c r="E21" s="602">
        <v>10002</v>
      </c>
      <c r="F21" s="602">
        <v>10003</v>
      </c>
      <c r="G21" s="796"/>
      <c r="H21" s="601">
        <v>10004</v>
      </c>
      <c r="I21" s="453"/>
      <c r="J21" s="797"/>
      <c r="K21" s="794"/>
      <c r="L21" s="602">
        <v>10005</v>
      </c>
      <c r="M21" s="602">
        <v>10006</v>
      </c>
      <c r="N21" s="602">
        <v>10007</v>
      </c>
      <c r="O21" s="794"/>
      <c r="P21" s="602">
        <v>10008</v>
      </c>
    </row>
    <row r="22" spans="1:19" ht="12.75" customHeight="1">
      <c r="A22" s="457" t="s">
        <v>114</v>
      </c>
      <c r="B22" s="798"/>
      <c r="C22" s="794"/>
      <c r="D22" s="602">
        <v>10009</v>
      </c>
      <c r="E22" s="602">
        <v>10010</v>
      </c>
      <c r="F22" s="602">
        <v>10011</v>
      </c>
      <c r="G22" s="796"/>
      <c r="H22" s="601">
        <v>10012</v>
      </c>
      <c r="I22" s="453"/>
      <c r="J22" s="798"/>
      <c r="K22" s="794"/>
      <c r="L22" s="602">
        <v>10013</v>
      </c>
      <c r="M22" s="602">
        <v>10014</v>
      </c>
      <c r="N22" s="602">
        <v>10015</v>
      </c>
      <c r="O22" s="794"/>
      <c r="P22" s="602">
        <v>10016</v>
      </c>
    </row>
    <row r="23" spans="1:19" ht="13.5" customHeight="1">
      <c r="A23" s="457" t="s">
        <v>115</v>
      </c>
      <c r="B23" s="798"/>
      <c r="C23" s="794"/>
      <c r="D23" s="602">
        <v>10017</v>
      </c>
      <c r="E23" s="602">
        <v>10018</v>
      </c>
      <c r="F23" s="602">
        <v>10019</v>
      </c>
      <c r="G23" s="796"/>
      <c r="H23" s="601">
        <v>10020</v>
      </c>
      <c r="I23" s="453"/>
      <c r="J23" s="798"/>
      <c r="K23" s="794"/>
      <c r="L23" s="602">
        <v>10021</v>
      </c>
      <c r="M23" s="602">
        <v>10022</v>
      </c>
      <c r="N23" s="602">
        <v>10023</v>
      </c>
      <c r="O23" s="794"/>
      <c r="P23" s="602">
        <v>10024</v>
      </c>
    </row>
    <row r="24" spans="1:19" ht="12" customHeight="1">
      <c r="A24" s="457" t="s">
        <v>300</v>
      </c>
      <c r="B24" s="602">
        <v>10025</v>
      </c>
      <c r="C24" s="799"/>
      <c r="D24" s="797"/>
      <c r="E24" s="602">
        <v>10026</v>
      </c>
      <c r="F24" s="602">
        <v>10027</v>
      </c>
      <c r="G24" s="596"/>
      <c r="H24" s="602">
        <v>10028</v>
      </c>
      <c r="I24" s="767"/>
      <c r="J24" s="602">
        <v>10029</v>
      </c>
      <c r="K24" s="799"/>
      <c r="L24" s="797"/>
      <c r="M24" s="602">
        <v>10030</v>
      </c>
      <c r="N24" s="602">
        <v>10031</v>
      </c>
      <c r="O24" s="596"/>
      <c r="P24" s="602">
        <v>10032</v>
      </c>
    </row>
    <row r="25" spans="1:19" ht="12" customHeight="1">
      <c r="A25" s="457" t="s">
        <v>301</v>
      </c>
      <c r="B25" s="602">
        <v>10033</v>
      </c>
      <c r="C25" s="799"/>
      <c r="D25" s="797"/>
      <c r="E25" s="602">
        <v>10034</v>
      </c>
      <c r="F25" s="602">
        <v>10035</v>
      </c>
      <c r="G25" s="596"/>
      <c r="H25" s="602">
        <v>10036</v>
      </c>
      <c r="I25" s="767"/>
      <c r="J25" s="602">
        <v>10037</v>
      </c>
      <c r="K25" s="799"/>
      <c r="L25" s="797"/>
      <c r="M25" s="602">
        <v>10038</v>
      </c>
      <c r="N25" s="602">
        <v>10039</v>
      </c>
      <c r="O25" s="596"/>
      <c r="P25" s="602">
        <v>10040</v>
      </c>
    </row>
    <row r="26" spans="1:19" ht="12" customHeight="1">
      <c r="A26" s="457" t="s">
        <v>302</v>
      </c>
      <c r="B26" s="602">
        <v>10041</v>
      </c>
      <c r="C26" s="799"/>
      <c r="D26" s="797"/>
      <c r="E26" s="602">
        <v>10042</v>
      </c>
      <c r="F26" s="602">
        <v>10043</v>
      </c>
      <c r="G26" s="596"/>
      <c r="H26" s="602">
        <v>10044</v>
      </c>
      <c r="I26" s="767"/>
      <c r="J26" s="602">
        <v>10045</v>
      </c>
      <c r="K26" s="799"/>
      <c r="L26" s="797"/>
      <c r="M26" s="602">
        <v>10046</v>
      </c>
      <c r="N26" s="602">
        <v>10047</v>
      </c>
      <c r="O26" s="596"/>
      <c r="P26" s="602">
        <v>10048</v>
      </c>
    </row>
    <row r="27" spans="1:19" ht="11.1" customHeight="1">
      <c r="A27" s="457" t="s">
        <v>303</v>
      </c>
      <c r="B27" s="602">
        <v>1222</v>
      </c>
      <c r="C27" s="799"/>
      <c r="D27" s="602">
        <v>10433</v>
      </c>
      <c r="E27" s="602">
        <v>10434</v>
      </c>
      <c r="F27" s="806">
        <v>1318</v>
      </c>
      <c r="G27" s="596"/>
      <c r="H27" s="806">
        <v>1382</v>
      </c>
      <c r="I27" s="767"/>
      <c r="J27" s="602">
        <v>10049</v>
      </c>
      <c r="K27" s="800"/>
      <c r="L27" s="602">
        <v>10435</v>
      </c>
      <c r="M27" s="602">
        <v>10436</v>
      </c>
      <c r="N27" s="602">
        <v>10050</v>
      </c>
      <c r="O27" s="596"/>
      <c r="P27" s="602">
        <v>10051</v>
      </c>
    </row>
    <row r="28" spans="1:19" ht="12" customHeight="1">
      <c r="A28" s="457" t="s">
        <v>123</v>
      </c>
      <c r="B28" s="602">
        <v>10052</v>
      </c>
      <c r="C28" s="799"/>
      <c r="D28" s="797"/>
      <c r="E28" s="602">
        <v>10053</v>
      </c>
      <c r="F28" s="602">
        <v>10054</v>
      </c>
      <c r="G28" s="596"/>
      <c r="H28" s="602">
        <v>10055</v>
      </c>
      <c r="I28" s="767"/>
      <c r="J28" s="602">
        <v>10056</v>
      </c>
      <c r="K28" s="799"/>
      <c r="L28" s="797"/>
      <c r="M28" s="602">
        <v>10057</v>
      </c>
      <c r="N28" s="602">
        <v>10058</v>
      </c>
      <c r="O28" s="596"/>
      <c r="P28" s="602">
        <v>10059</v>
      </c>
    </row>
    <row r="29" spans="1:19" ht="11.1" customHeight="1">
      <c r="A29" s="457" t="s">
        <v>82</v>
      </c>
      <c r="B29" s="602">
        <v>10060</v>
      </c>
      <c r="C29" s="799"/>
      <c r="D29" s="797"/>
      <c r="E29" s="602">
        <v>10061</v>
      </c>
      <c r="F29" s="602">
        <v>10062</v>
      </c>
      <c r="G29" s="596"/>
      <c r="H29" s="602">
        <v>10063</v>
      </c>
      <c r="I29" s="767"/>
      <c r="J29" s="602">
        <v>10064</v>
      </c>
      <c r="K29" s="799"/>
      <c r="L29" s="797"/>
      <c r="M29" s="602">
        <v>10065</v>
      </c>
      <c r="N29" s="602">
        <v>10066</v>
      </c>
      <c r="O29" s="596"/>
      <c r="P29" s="602">
        <v>10067</v>
      </c>
    </row>
    <row r="30" spans="1:19" ht="12.75" customHeight="1">
      <c r="A30" s="457" t="s">
        <v>304</v>
      </c>
      <c r="B30" s="602">
        <v>10068</v>
      </c>
      <c r="C30" s="800"/>
      <c r="D30" s="602">
        <v>10069</v>
      </c>
      <c r="E30" s="602">
        <v>10070</v>
      </c>
      <c r="F30" s="602">
        <v>10071</v>
      </c>
      <c r="G30" s="596"/>
      <c r="H30" s="602">
        <v>10072</v>
      </c>
      <c r="I30" s="767"/>
      <c r="J30" s="602">
        <v>10073</v>
      </c>
      <c r="K30" s="800"/>
      <c r="L30" s="602">
        <v>10074</v>
      </c>
      <c r="M30" s="602">
        <v>10075</v>
      </c>
      <c r="N30" s="602">
        <v>10076</v>
      </c>
      <c r="O30" s="596"/>
      <c r="P30" s="602">
        <v>10077</v>
      </c>
    </row>
    <row r="31" spans="1:19" ht="12.75" customHeight="1">
      <c r="A31" s="457" t="s">
        <v>305</v>
      </c>
      <c r="B31" s="602">
        <v>10078</v>
      </c>
      <c r="C31" s="800"/>
      <c r="D31" s="602">
        <v>10079</v>
      </c>
      <c r="E31" s="602">
        <v>10080</v>
      </c>
      <c r="F31" s="602">
        <v>10081</v>
      </c>
      <c r="G31" s="596"/>
      <c r="H31" s="602">
        <v>10082</v>
      </c>
      <c r="I31" s="767"/>
      <c r="J31" s="602">
        <v>10083</v>
      </c>
      <c r="K31" s="800"/>
      <c r="L31" s="602">
        <v>10084</v>
      </c>
      <c r="M31" s="602">
        <v>10085</v>
      </c>
      <c r="N31" s="602">
        <v>10086</v>
      </c>
      <c r="O31" s="596"/>
      <c r="P31" s="602">
        <v>10087</v>
      </c>
    </row>
    <row r="32" spans="1:19" ht="12.75" customHeight="1">
      <c r="A32" s="457" t="s">
        <v>306</v>
      </c>
      <c r="B32" s="602">
        <v>10088</v>
      </c>
      <c r="C32" s="800"/>
      <c r="D32" s="602">
        <v>10089</v>
      </c>
      <c r="E32" s="602">
        <v>10090</v>
      </c>
      <c r="F32" s="602">
        <v>10091</v>
      </c>
      <c r="G32" s="596"/>
      <c r="H32" s="602">
        <v>10092</v>
      </c>
      <c r="I32" s="767"/>
      <c r="J32" s="602">
        <v>10093</v>
      </c>
      <c r="K32" s="800"/>
      <c r="L32" s="602">
        <v>10094</v>
      </c>
      <c r="M32" s="602">
        <v>10095</v>
      </c>
      <c r="N32" s="602">
        <v>10096</v>
      </c>
      <c r="O32" s="596"/>
      <c r="P32" s="602">
        <v>10097</v>
      </c>
    </row>
    <row r="33" spans="1:16" ht="12.75" customHeight="1">
      <c r="A33" s="457" t="s">
        <v>307</v>
      </c>
      <c r="B33" s="602">
        <v>10098</v>
      </c>
      <c r="C33" s="800"/>
      <c r="D33" s="797"/>
      <c r="E33" s="602">
        <v>10099</v>
      </c>
      <c r="F33" s="602">
        <v>10100</v>
      </c>
      <c r="G33" s="596"/>
      <c r="H33" s="602">
        <v>10101</v>
      </c>
      <c r="I33" s="767"/>
      <c r="J33" s="602">
        <v>10102</v>
      </c>
      <c r="K33" s="800"/>
      <c r="L33" s="797"/>
      <c r="M33" s="602">
        <v>10103</v>
      </c>
      <c r="N33" s="602">
        <v>10104</v>
      </c>
      <c r="O33" s="596"/>
      <c r="P33" s="602">
        <v>10105</v>
      </c>
    </row>
    <row r="34" spans="1:16" ht="20.7">
      <c r="A34" s="789" t="s">
        <v>308</v>
      </c>
      <c r="B34" s="602">
        <v>10106</v>
      </c>
      <c r="C34" s="800"/>
      <c r="D34" s="602">
        <v>10107</v>
      </c>
      <c r="E34" s="602">
        <v>10108</v>
      </c>
      <c r="F34" s="602">
        <v>10109</v>
      </c>
      <c r="G34" s="596"/>
      <c r="H34" s="602">
        <v>10110</v>
      </c>
      <c r="I34" s="767"/>
      <c r="J34" s="602">
        <v>10111</v>
      </c>
      <c r="K34" s="800"/>
      <c r="L34" s="602">
        <v>10112</v>
      </c>
      <c r="M34" s="602">
        <v>10113</v>
      </c>
      <c r="N34" s="602">
        <v>10114</v>
      </c>
      <c r="O34" s="596"/>
      <c r="P34" s="602">
        <v>10115</v>
      </c>
    </row>
    <row r="35" spans="1:16" ht="20.7">
      <c r="A35" s="789" t="s">
        <v>309</v>
      </c>
      <c r="B35" s="602">
        <v>10116</v>
      </c>
      <c r="C35" s="800"/>
      <c r="D35" s="602">
        <v>10117</v>
      </c>
      <c r="E35" s="602">
        <v>10118</v>
      </c>
      <c r="F35" s="602">
        <v>10119</v>
      </c>
      <c r="G35" s="596"/>
      <c r="H35" s="602">
        <v>10120</v>
      </c>
      <c r="I35" s="767"/>
      <c r="J35" s="602">
        <v>10121</v>
      </c>
      <c r="K35" s="800"/>
      <c r="L35" s="602">
        <v>10122</v>
      </c>
      <c r="M35" s="602">
        <v>10123</v>
      </c>
      <c r="N35" s="602">
        <v>10124</v>
      </c>
      <c r="O35" s="596"/>
      <c r="P35" s="602">
        <v>10125</v>
      </c>
    </row>
    <row r="36" spans="1:16" ht="12" customHeight="1">
      <c r="A36" s="457" t="s">
        <v>126</v>
      </c>
      <c r="B36" s="602">
        <v>10126</v>
      </c>
      <c r="C36" s="801"/>
      <c r="D36" s="602">
        <v>10127</v>
      </c>
      <c r="E36" s="602">
        <v>10128</v>
      </c>
      <c r="F36" s="602">
        <v>10129</v>
      </c>
      <c r="G36" s="596"/>
      <c r="H36" s="602">
        <v>10130</v>
      </c>
      <c r="I36" s="767"/>
      <c r="J36" s="602">
        <v>10131</v>
      </c>
      <c r="K36" s="801"/>
      <c r="L36" s="602">
        <v>10132</v>
      </c>
      <c r="M36" s="602">
        <v>10133</v>
      </c>
      <c r="N36" s="602">
        <v>10134</v>
      </c>
      <c r="O36" s="596"/>
      <c r="P36" s="602">
        <v>10135</v>
      </c>
    </row>
    <row r="37" spans="1:16" ht="12" customHeight="1">
      <c r="A37" s="457" t="s">
        <v>92</v>
      </c>
      <c r="B37" s="602">
        <v>10136</v>
      </c>
      <c r="C37" s="801"/>
      <c r="D37" s="602">
        <v>10137</v>
      </c>
      <c r="E37" s="602">
        <v>10138</v>
      </c>
      <c r="F37" s="602">
        <v>10139</v>
      </c>
      <c r="G37" s="596"/>
      <c r="H37" s="602">
        <v>10140</v>
      </c>
      <c r="I37" s="767"/>
      <c r="J37" s="602">
        <v>10141</v>
      </c>
      <c r="K37" s="801"/>
      <c r="L37" s="602">
        <v>10142</v>
      </c>
      <c r="M37" s="602">
        <v>10143</v>
      </c>
      <c r="N37" s="602">
        <v>10144</v>
      </c>
      <c r="O37" s="596"/>
      <c r="P37" s="602">
        <v>10145</v>
      </c>
    </row>
    <row r="38" spans="1:16" ht="12" customHeight="1">
      <c r="A38" s="460" t="s">
        <v>310</v>
      </c>
      <c r="B38" s="602">
        <v>10146</v>
      </c>
      <c r="C38" s="801"/>
      <c r="D38" s="602">
        <v>10147</v>
      </c>
      <c r="E38" s="602">
        <v>10148</v>
      </c>
      <c r="F38" s="602">
        <v>10149</v>
      </c>
      <c r="G38" s="596"/>
      <c r="H38" s="602">
        <v>10150</v>
      </c>
      <c r="I38" s="767"/>
      <c r="J38" s="602">
        <v>10151</v>
      </c>
      <c r="K38" s="801"/>
      <c r="L38" s="602">
        <v>10152</v>
      </c>
      <c r="M38" s="602">
        <v>10153</v>
      </c>
      <c r="N38" s="602">
        <v>10154</v>
      </c>
      <c r="O38" s="596"/>
      <c r="P38" s="602">
        <v>10155</v>
      </c>
    </row>
    <row r="39" spans="1:16" ht="12" customHeight="1">
      <c r="A39" s="460" t="s">
        <v>94</v>
      </c>
      <c r="B39" s="602">
        <v>10156</v>
      </c>
      <c r="C39" s="604"/>
      <c r="D39" s="599"/>
      <c r="E39" s="599"/>
      <c r="F39" s="599"/>
      <c r="G39" s="603"/>
      <c r="H39" s="602">
        <v>10157</v>
      </c>
      <c r="I39" s="767"/>
      <c r="J39" s="602">
        <v>10158</v>
      </c>
      <c r="K39" s="604"/>
      <c r="L39" s="599"/>
      <c r="M39" s="599"/>
      <c r="N39" s="599"/>
      <c r="O39" s="603"/>
      <c r="P39" s="602">
        <v>10159</v>
      </c>
    </row>
    <row r="40" spans="1:16" ht="12" customHeight="1">
      <c r="A40" s="460" t="s">
        <v>311</v>
      </c>
      <c r="B40" s="602">
        <v>10160</v>
      </c>
      <c r="C40" s="680"/>
      <c r="D40" s="681"/>
      <c r="E40" s="681"/>
      <c r="F40" s="681"/>
      <c r="G40" s="682"/>
      <c r="H40" s="602">
        <v>10161</v>
      </c>
      <c r="I40" s="767"/>
      <c r="J40" s="602">
        <v>10162</v>
      </c>
      <c r="K40" s="680"/>
      <c r="L40" s="681"/>
      <c r="M40" s="681"/>
      <c r="N40" s="681"/>
      <c r="O40" s="682"/>
      <c r="P40" s="602">
        <v>10163</v>
      </c>
    </row>
    <row r="41" spans="1:16">
      <c r="A41" s="460" t="s">
        <v>312</v>
      </c>
      <c r="B41" s="602">
        <v>10164</v>
      </c>
      <c r="C41" s="604"/>
      <c r="D41" s="606"/>
      <c r="E41" s="606"/>
      <c r="F41" s="607"/>
      <c r="G41" s="605"/>
      <c r="H41" s="602">
        <v>10165</v>
      </c>
      <c r="I41" s="767"/>
      <c r="J41" s="602">
        <v>10166</v>
      </c>
      <c r="K41" s="604"/>
      <c r="L41" s="606"/>
      <c r="M41" s="606"/>
      <c r="N41" s="607"/>
      <c r="O41" s="605"/>
      <c r="P41" s="602">
        <v>10167</v>
      </c>
    </row>
    <row r="42" spans="1:16" ht="12.75" customHeight="1">
      <c r="A42" s="460" t="s">
        <v>128</v>
      </c>
      <c r="B42" s="806">
        <v>10168</v>
      </c>
      <c r="C42" s="604"/>
      <c r="D42" s="602">
        <v>10169</v>
      </c>
      <c r="E42" s="602">
        <v>10170</v>
      </c>
      <c r="F42" s="806">
        <v>10171</v>
      </c>
      <c r="G42" s="596"/>
      <c r="H42" s="806">
        <v>10172</v>
      </c>
      <c r="I42" s="767"/>
      <c r="J42" s="602">
        <v>10173</v>
      </c>
      <c r="K42" s="604"/>
      <c r="L42" s="602">
        <v>10174</v>
      </c>
      <c r="M42" s="602">
        <v>10175</v>
      </c>
      <c r="N42" s="602">
        <v>10176</v>
      </c>
      <c r="O42" s="596"/>
      <c r="P42" s="602">
        <v>10177</v>
      </c>
    </row>
    <row r="43" spans="1:16" ht="12.75" customHeight="1">
      <c r="A43" s="460" t="s">
        <v>313</v>
      </c>
      <c r="B43" s="602">
        <v>10178</v>
      </c>
      <c r="C43" s="597"/>
      <c r="D43" s="599"/>
      <c r="E43" s="599"/>
      <c r="F43" s="599"/>
      <c r="G43" s="803" t="str">
        <f>CONCATENATE('70.040'!$F42," from Schedule 70.040")</f>
        <v>F from Schedule 70.040</v>
      </c>
      <c r="H43" s="602">
        <v>10179</v>
      </c>
      <c r="I43" s="767"/>
      <c r="J43" s="602">
        <v>10180</v>
      </c>
      <c r="K43" s="597"/>
      <c r="L43" s="599"/>
      <c r="M43" s="599"/>
      <c r="N43" s="599"/>
      <c r="O43" s="598"/>
      <c r="P43" s="602">
        <v>10181</v>
      </c>
    </row>
    <row r="44" spans="1:16" ht="12.75" customHeight="1">
      <c r="A44" s="460" t="s">
        <v>314</v>
      </c>
      <c r="B44" s="602">
        <v>10182</v>
      </c>
      <c r="C44" s="597"/>
      <c r="D44" s="599"/>
      <c r="E44" s="599"/>
      <c r="F44" s="599"/>
      <c r="G44" s="803" t="str">
        <f>CONCATENATE('80.010'!$E45," from Schedule 80.010")</f>
        <v>K from Schedule 80.010</v>
      </c>
      <c r="H44" s="602">
        <v>10183</v>
      </c>
      <c r="I44" s="767"/>
      <c r="J44" s="847"/>
      <c r="K44" s="597"/>
      <c r="L44" s="599"/>
      <c r="M44" s="599"/>
      <c r="N44" s="599"/>
      <c r="O44" s="598"/>
      <c r="P44" s="847"/>
    </row>
    <row r="45" spans="1:16" s="473" customFormat="1" ht="12.75" customHeight="1">
      <c r="A45" s="460" t="s">
        <v>98</v>
      </c>
      <c r="B45" s="602">
        <v>10186</v>
      </c>
      <c r="C45" s="498"/>
      <c r="D45" s="599"/>
      <c r="E45" s="599"/>
      <c r="F45" s="599"/>
      <c r="G45" s="803" t="str">
        <f>CONCATENATE('40.290'!$H92," from Schedule 40.290")</f>
        <v>J from Schedule 40.290</v>
      </c>
      <c r="H45" s="806">
        <v>10187</v>
      </c>
      <c r="I45" s="802"/>
      <c r="J45" s="602">
        <v>10188</v>
      </c>
      <c r="K45" s="608"/>
      <c r="L45" s="599"/>
      <c r="M45" s="599"/>
      <c r="N45" s="599"/>
      <c r="O45" s="608"/>
      <c r="P45" s="602">
        <v>10189</v>
      </c>
    </row>
    <row r="46" spans="1:16" ht="12.75" customHeight="1">
      <c r="A46" s="460" t="s">
        <v>315</v>
      </c>
      <c r="B46" s="229">
        <v>1225</v>
      </c>
      <c r="C46" s="604"/>
      <c r="D46" s="600"/>
      <c r="E46" s="600"/>
      <c r="F46" s="229">
        <v>1321</v>
      </c>
      <c r="G46" s="603"/>
      <c r="H46" s="229">
        <v>1385</v>
      </c>
      <c r="I46" s="7"/>
      <c r="J46" s="602">
        <v>10190</v>
      </c>
      <c r="K46" s="604"/>
      <c r="L46" s="600"/>
      <c r="M46" s="600"/>
      <c r="N46" s="602">
        <v>10191</v>
      </c>
      <c r="O46" s="603"/>
      <c r="P46" s="602">
        <v>10192</v>
      </c>
    </row>
    <row r="47" spans="1:16" ht="12.75" customHeight="1">
      <c r="A47" s="460" t="s">
        <v>100</v>
      </c>
      <c r="B47" s="229">
        <v>1224</v>
      </c>
      <c r="C47" s="609"/>
      <c r="D47" s="806">
        <v>1256</v>
      </c>
      <c r="E47" s="806">
        <v>1288</v>
      </c>
      <c r="F47" s="229">
        <v>1320</v>
      </c>
      <c r="G47" s="603"/>
      <c r="H47" s="229">
        <v>1384</v>
      </c>
      <c r="I47" s="7"/>
      <c r="J47" s="602">
        <v>10193</v>
      </c>
      <c r="K47" s="799"/>
      <c r="L47" s="602">
        <v>10194</v>
      </c>
      <c r="M47" s="602">
        <v>10195</v>
      </c>
      <c r="N47" s="602">
        <v>10196</v>
      </c>
      <c r="O47" s="603"/>
      <c r="P47" s="602">
        <v>10197</v>
      </c>
    </row>
    <row r="48" spans="1:16" ht="8.25" customHeight="1">
      <c r="A48" s="12"/>
      <c r="B48" s="1309"/>
      <c r="C48" s="597"/>
      <c r="D48" s="1310"/>
      <c r="E48" s="1310"/>
      <c r="F48" s="1309"/>
      <c r="G48" s="598"/>
      <c r="H48" s="1309"/>
      <c r="I48" s="7"/>
      <c r="J48" s="763"/>
      <c r="K48" s="597"/>
      <c r="L48" s="1310"/>
      <c r="M48" s="1310"/>
      <c r="N48" s="763"/>
      <c r="O48" s="598"/>
      <c r="P48" s="763"/>
    </row>
    <row r="49" spans="1:16" ht="12.75" customHeight="1">
      <c r="A49" s="7" t="s">
        <v>316</v>
      </c>
      <c r="B49" s="229">
        <v>1226</v>
      </c>
      <c r="C49" s="804" t="s">
        <v>116</v>
      </c>
      <c r="D49" s="600"/>
      <c r="E49" s="600"/>
      <c r="F49" s="229">
        <v>1322</v>
      </c>
      <c r="G49" s="805" t="s">
        <v>118</v>
      </c>
      <c r="H49" s="229">
        <v>1386</v>
      </c>
      <c r="I49" s="453" t="s">
        <v>154</v>
      </c>
      <c r="J49" s="602">
        <v>10198</v>
      </c>
      <c r="K49" s="610"/>
      <c r="L49" s="600"/>
      <c r="M49" s="600"/>
      <c r="N49" s="602">
        <v>10199</v>
      </c>
      <c r="O49" s="603"/>
      <c r="P49" s="602">
        <v>10000</v>
      </c>
    </row>
    <row r="50" spans="1:16" ht="6" customHeight="1">
      <c r="A50" s="7"/>
      <c r="B50" s="2"/>
      <c r="C50" s="27"/>
      <c r="D50" s="374"/>
      <c r="E50" s="447"/>
      <c r="F50" s="4"/>
      <c r="G50" s="27"/>
      <c r="H50" s="4"/>
      <c r="I50" s="7"/>
    </row>
    <row r="51" spans="1:16" ht="12.75" customHeight="1">
      <c r="A51" s="10" t="s">
        <v>317</v>
      </c>
      <c r="D51" s="375"/>
      <c r="E51" s="375"/>
      <c r="F51" s="7"/>
      <c r="G51" s="7"/>
      <c r="H51" s="11" t="s">
        <v>318</v>
      </c>
      <c r="I51" s="7" t="s">
        <v>159</v>
      </c>
    </row>
    <row r="52" spans="1:16" ht="6.75" customHeight="1">
      <c r="A52" s="7"/>
      <c r="B52" s="2"/>
      <c r="C52" s="27"/>
      <c r="D52" s="374"/>
      <c r="E52" s="447"/>
      <c r="F52" s="4"/>
      <c r="G52" s="27"/>
      <c r="H52" s="4"/>
      <c r="I52" s="7"/>
    </row>
    <row r="53" spans="1:16" ht="12.75" customHeight="1">
      <c r="A53" s="23" t="s">
        <v>319</v>
      </c>
      <c r="B53" s="2"/>
      <c r="C53" s="27"/>
      <c r="D53" s="374"/>
      <c r="E53" s="447"/>
      <c r="F53" s="4"/>
      <c r="G53" s="27"/>
      <c r="H53" s="4"/>
      <c r="I53" s="7"/>
    </row>
    <row r="54" spans="1:16" ht="12.75" customHeight="1">
      <c r="A54" s="10" t="s">
        <v>320</v>
      </c>
      <c r="B54" s="2"/>
      <c r="C54" s="2"/>
      <c r="D54" s="374"/>
      <c r="E54" s="374"/>
      <c r="F54" s="4" t="str">
        <f>CONCATENATE('90.010'!J179," from Schedule 90.010")</f>
        <v xml:space="preserve"> from Schedule 90.010</v>
      </c>
      <c r="G54" s="11" t="s">
        <v>321</v>
      </c>
      <c r="H54" s="691" t="s">
        <v>162</v>
      </c>
      <c r="I54" s="7"/>
    </row>
    <row r="55" spans="1:16" ht="12.75" customHeight="1">
      <c r="A55" s="7" t="s">
        <v>322</v>
      </c>
      <c r="D55" s="375"/>
      <c r="E55" s="375"/>
      <c r="F55" s="7"/>
      <c r="G55" s="4" t="str">
        <f>CONCATENATE($H$54," x 12.5")</f>
        <v>F x 12.5</v>
      </c>
      <c r="H55" s="11" t="s">
        <v>323</v>
      </c>
      <c r="I55" s="7" t="s">
        <v>207</v>
      </c>
    </row>
    <row r="56" spans="1:16" ht="12.75" customHeight="1"/>
    <row r="57" spans="1:16" ht="12.75" customHeight="1">
      <c r="A57" s="23" t="s">
        <v>324</v>
      </c>
    </row>
    <row r="58" spans="1:16" ht="12.75" customHeight="1">
      <c r="A58" s="10" t="s">
        <v>325</v>
      </c>
      <c r="B58" s="4"/>
      <c r="C58" s="4"/>
      <c r="D58" s="374"/>
      <c r="E58" s="374"/>
      <c r="F58" s="4"/>
      <c r="G58" s="4"/>
      <c r="H58" s="4"/>
      <c r="I58" s="7"/>
    </row>
    <row r="59" spans="1:16" ht="12.75" customHeight="1">
      <c r="A59" s="221" t="s">
        <v>326</v>
      </c>
      <c r="B59" s="4"/>
      <c r="C59" s="4"/>
      <c r="D59" s="374"/>
      <c r="E59" s="374"/>
      <c r="F59" s="478" t="str">
        <f>CONCATENATE('30.010'!$Y$109," from Schedule 30.010")</f>
        <v>AP from Schedule 30.010</v>
      </c>
      <c r="G59" s="458" t="s">
        <v>327</v>
      </c>
      <c r="H59" s="461" t="s">
        <v>210</v>
      </c>
      <c r="I59" s="7"/>
    </row>
    <row r="60" spans="1:16" ht="12.75" customHeight="1">
      <c r="A60" s="807" t="s">
        <v>328</v>
      </c>
      <c r="B60" s="317"/>
      <c r="C60" s="317"/>
      <c r="D60" s="374"/>
      <c r="E60" s="374"/>
      <c r="F60" s="478" t="str">
        <f>CONCATENATE('30.010'!$I$31," from Schedule 30.010")</f>
        <v>N from Schedule 30.010</v>
      </c>
      <c r="G60" s="806">
        <v>10437</v>
      </c>
      <c r="H60" s="461" t="s">
        <v>213</v>
      </c>
      <c r="I60" s="7"/>
    </row>
    <row r="61" spans="1:16" ht="12.75" customHeight="1">
      <c r="A61" s="461" t="s">
        <v>280</v>
      </c>
      <c r="B61" s="477"/>
      <c r="C61" s="477"/>
      <c r="D61" s="477"/>
      <c r="E61" s="477"/>
      <c r="F61" s="478" t="str">
        <f>CONCATENATE($H$59," + ",$H$60,)</f>
        <v>H + I</v>
      </c>
      <c r="G61" s="458" t="s">
        <v>329</v>
      </c>
      <c r="H61" s="461" t="s">
        <v>216</v>
      </c>
    </row>
    <row r="62" spans="1:16" ht="12.75" customHeight="1">
      <c r="A62" s="10" t="s">
        <v>330</v>
      </c>
      <c r="B62" s="4"/>
      <c r="C62" s="4"/>
      <c r="D62" s="374"/>
      <c r="E62" s="374"/>
      <c r="F62" s="478"/>
      <c r="G62" s="478" t="str">
        <f>CONCATENATE($H$61," x 12.5")</f>
        <v>J x 12.5</v>
      </c>
      <c r="H62" s="458" t="s">
        <v>331</v>
      </c>
      <c r="I62" s="461" t="s">
        <v>219</v>
      </c>
    </row>
    <row r="63" spans="1:16" ht="12.75" customHeight="1">
      <c r="A63" s="7"/>
      <c r="B63" s="7"/>
      <c r="C63" s="7"/>
      <c r="D63" s="375"/>
      <c r="E63" s="375"/>
      <c r="F63" s="7"/>
      <c r="G63" s="7"/>
      <c r="H63" s="7"/>
      <c r="I63" s="453"/>
    </row>
    <row r="64" spans="1:16" ht="32.4" customHeight="1">
      <c r="A64" s="24" t="s">
        <v>332</v>
      </c>
      <c r="B64" s="7"/>
      <c r="C64" s="7"/>
      <c r="D64" s="375"/>
      <c r="E64" s="375"/>
      <c r="F64" s="7"/>
      <c r="G64" s="7"/>
      <c r="H64" s="11" t="s">
        <v>333</v>
      </c>
      <c r="I64" s="461" t="s">
        <v>334</v>
      </c>
    </row>
    <row r="65" spans="1:12" ht="5.4" customHeight="1">
      <c r="A65" s="7"/>
      <c r="B65" s="7"/>
      <c r="C65" s="7"/>
      <c r="D65" s="375"/>
      <c r="E65" s="375"/>
      <c r="F65" s="7"/>
      <c r="G65" s="7"/>
      <c r="H65" s="7"/>
      <c r="I65" s="453"/>
    </row>
    <row r="66" spans="1:12" ht="12" customHeight="1">
      <c r="A66" s="23" t="s">
        <v>335</v>
      </c>
      <c r="B66" s="7"/>
      <c r="C66" s="7"/>
      <c r="D66" s="375"/>
      <c r="E66" s="375"/>
      <c r="G66" s="4" t="str">
        <f>CONCATENATE($I$51," + ",$I$55," + ",$I$62," - ",$I$64)</f>
        <v>E + G + K - L</v>
      </c>
      <c r="H66" s="11" t="s">
        <v>336</v>
      </c>
      <c r="I66" s="461" t="s">
        <v>337</v>
      </c>
    </row>
    <row r="67" spans="1:12" s="5" customFormat="1" ht="12.75" customHeight="1">
      <c r="A67" s="7" t="s">
        <v>338</v>
      </c>
      <c r="D67" s="375"/>
      <c r="E67" s="375"/>
      <c r="F67" s="47"/>
      <c r="G67" s="47"/>
      <c r="H67" s="47"/>
      <c r="I67" s="47"/>
    </row>
    <row r="68" spans="1:12" s="5" customFormat="1" ht="12.75" customHeight="1">
      <c r="A68" s="453" t="s">
        <v>339</v>
      </c>
      <c r="D68" s="375"/>
      <c r="E68" s="375"/>
      <c r="F68" s="47"/>
      <c r="G68" s="47"/>
      <c r="H68" s="47"/>
      <c r="I68" s="47"/>
    </row>
    <row r="69" spans="1:12" ht="12.75" customHeight="1"/>
    <row r="70" spans="1:12" ht="12.75" customHeight="1">
      <c r="A70" s="373"/>
    </row>
    <row r="71" spans="1:12" ht="12.75" customHeight="1">
      <c r="J71" s="7"/>
      <c r="K71" s="7"/>
      <c r="L71" s="7"/>
    </row>
    <row r="72" spans="1:12">
      <c r="J72" s="7"/>
      <c r="K72" s="7"/>
      <c r="L72" s="7"/>
    </row>
    <row r="73" spans="1:12">
      <c r="J73" s="7"/>
      <c r="K73" s="7"/>
      <c r="L73" s="7"/>
    </row>
    <row r="74" spans="1:12">
      <c r="J74" s="7"/>
      <c r="K74" s="7"/>
      <c r="L74" s="7"/>
    </row>
    <row r="75" spans="1:12">
      <c r="J75" s="7"/>
      <c r="K75" s="7"/>
      <c r="L75" s="7"/>
    </row>
    <row r="76" spans="1:12">
      <c r="J76" s="7"/>
      <c r="K76" s="7"/>
      <c r="L76" s="7"/>
    </row>
    <row r="77" spans="1:12">
      <c r="J77" s="7"/>
      <c r="K77" s="7"/>
      <c r="L77" s="7"/>
    </row>
    <row r="78" spans="1:12">
      <c r="J78" s="7"/>
      <c r="K78" s="7"/>
      <c r="L78" s="7"/>
    </row>
    <row r="79" spans="1:12">
      <c r="J79" s="7"/>
      <c r="K79" s="7"/>
      <c r="L79" s="7"/>
    </row>
    <row r="80" spans="1:12">
      <c r="J80" s="7"/>
      <c r="K80" s="7"/>
      <c r="L80" s="7"/>
    </row>
    <row r="81" spans="10:12">
      <c r="J81" s="7"/>
      <c r="K81" s="7"/>
      <c r="L81" s="7"/>
    </row>
    <row r="82" spans="10:12">
      <c r="J82" s="7"/>
      <c r="K82" s="7"/>
      <c r="L82" s="7"/>
    </row>
    <row r="83" spans="10:12">
      <c r="J83" s="7"/>
      <c r="K83" s="7"/>
      <c r="L83" s="7"/>
    </row>
    <row r="84" spans="10:12">
      <c r="J84" s="7"/>
      <c r="K84" s="7"/>
      <c r="L84" s="7"/>
    </row>
    <row r="85" spans="10:12">
      <c r="J85" s="7"/>
      <c r="K85" s="7"/>
      <c r="L85" s="7"/>
    </row>
    <row r="86" spans="10:12">
      <c r="J86" s="7"/>
      <c r="K86" s="7"/>
      <c r="L86" s="7"/>
    </row>
    <row r="87" spans="10:12">
      <c r="J87" s="7"/>
      <c r="K87" s="7"/>
      <c r="L87" s="7"/>
    </row>
    <row r="88" spans="10:12">
      <c r="J88" s="7"/>
      <c r="K88" s="7"/>
      <c r="L88" s="7"/>
    </row>
    <row r="89" spans="10:12">
      <c r="J89" s="7"/>
      <c r="K89" s="7"/>
      <c r="L89" s="7"/>
    </row>
    <row r="90" spans="10:12">
      <c r="J90" s="7"/>
      <c r="K90" s="7"/>
      <c r="L90" s="7"/>
    </row>
    <row r="91" spans="10:12">
      <c r="J91" s="7"/>
      <c r="K91" s="7"/>
      <c r="L91" s="7"/>
    </row>
    <row r="92" spans="10:12">
      <c r="J92" s="7"/>
      <c r="K92" s="7"/>
      <c r="L92" s="7"/>
    </row>
    <row r="93" spans="10:12">
      <c r="J93" s="7"/>
      <c r="K93" s="7"/>
      <c r="L93" s="7"/>
    </row>
    <row r="94" spans="10:12">
      <c r="J94" s="7"/>
      <c r="K94" s="7"/>
      <c r="L94" s="7"/>
    </row>
    <row r="95" spans="10:12">
      <c r="J95" s="7"/>
      <c r="K95" s="7"/>
      <c r="L95" s="7"/>
    </row>
    <row r="96" spans="10:12">
      <c r="J96" s="7"/>
      <c r="K96" s="7"/>
      <c r="L96" s="7"/>
    </row>
    <row r="97" spans="1:12">
      <c r="J97" s="7"/>
      <c r="K97" s="7"/>
      <c r="L97" s="7"/>
    </row>
    <row r="98" spans="1:12">
      <c r="A98" s="7"/>
      <c r="B98" s="7"/>
      <c r="C98" s="7"/>
      <c r="D98" s="375"/>
      <c r="E98" s="375"/>
      <c r="F98" s="7"/>
      <c r="G98" s="7"/>
      <c r="H98" s="7"/>
      <c r="I98" s="7"/>
      <c r="J98" s="7"/>
      <c r="K98" s="7"/>
      <c r="L98" s="7"/>
    </row>
    <row r="99" spans="1:12">
      <c r="A99" s="7"/>
      <c r="B99" s="7"/>
      <c r="C99" s="7"/>
      <c r="D99" s="375"/>
      <c r="E99" s="375"/>
      <c r="F99" s="7"/>
      <c r="G99" s="7"/>
      <c r="H99" s="7"/>
      <c r="I99" s="7"/>
      <c r="J99" s="7"/>
      <c r="K99" s="7"/>
      <c r="L99" s="7"/>
    </row>
    <row r="100" spans="1:12">
      <c r="A100" s="7"/>
      <c r="B100" s="7"/>
      <c r="C100" s="7"/>
      <c r="D100" s="375"/>
      <c r="E100" s="375"/>
      <c r="F100" s="7"/>
      <c r="G100" s="7"/>
      <c r="H100" s="7"/>
      <c r="I100" s="7"/>
      <c r="J100" s="7"/>
      <c r="K100" s="7"/>
      <c r="L100" s="7"/>
    </row>
    <row r="101" spans="1:12">
      <c r="A101" s="7"/>
      <c r="B101" s="7"/>
      <c r="C101" s="7"/>
      <c r="D101" s="375"/>
      <c r="E101" s="375"/>
      <c r="F101" s="7"/>
      <c r="G101" s="7"/>
      <c r="H101" s="7"/>
      <c r="I101" s="7"/>
      <c r="J101" s="7"/>
      <c r="K101" s="7"/>
      <c r="L101" s="7"/>
    </row>
    <row r="102" spans="1:12">
      <c r="A102" s="7"/>
      <c r="B102" s="7"/>
      <c r="C102" s="7"/>
      <c r="D102" s="375"/>
      <c r="E102" s="375"/>
      <c r="F102" s="7"/>
      <c r="G102" s="7"/>
      <c r="H102" s="7"/>
      <c r="I102" s="7"/>
      <c r="J102" s="7"/>
      <c r="K102" s="7"/>
      <c r="L102" s="7"/>
    </row>
    <row r="103" spans="1:12">
      <c r="A103" s="7"/>
      <c r="B103" s="7"/>
      <c r="C103" s="7"/>
      <c r="D103" s="375"/>
      <c r="E103" s="375"/>
      <c r="F103" s="7"/>
      <c r="G103" s="7"/>
      <c r="H103" s="7"/>
      <c r="I103" s="7"/>
      <c r="J103" s="7"/>
      <c r="K103" s="7"/>
      <c r="L103" s="7"/>
    </row>
    <row r="104" spans="1:12">
      <c r="A104" s="7"/>
      <c r="B104" s="7"/>
      <c r="C104" s="7"/>
      <c r="D104" s="375"/>
      <c r="E104" s="375"/>
      <c r="F104" s="7"/>
      <c r="G104" s="7"/>
      <c r="H104" s="7"/>
      <c r="I104" s="7"/>
      <c r="J104" s="7"/>
      <c r="K104" s="7"/>
      <c r="L104" s="7"/>
    </row>
    <row r="105" spans="1:12">
      <c r="A105" s="7"/>
      <c r="B105" s="7"/>
      <c r="C105" s="7"/>
      <c r="D105" s="375"/>
      <c r="E105" s="375"/>
      <c r="F105" s="7"/>
      <c r="G105" s="7"/>
      <c r="H105" s="7"/>
      <c r="I105" s="7"/>
      <c r="J105" s="7"/>
      <c r="K105" s="7"/>
      <c r="L105" s="7"/>
    </row>
    <row r="106" spans="1:12">
      <c r="A106" s="7"/>
      <c r="B106" s="7"/>
      <c r="C106" s="7"/>
      <c r="D106" s="375"/>
      <c r="E106" s="375"/>
      <c r="F106" s="7"/>
      <c r="G106" s="7"/>
      <c r="H106" s="7"/>
      <c r="I106" s="7"/>
      <c r="J106" s="7"/>
      <c r="K106" s="7"/>
      <c r="L106" s="7"/>
    </row>
    <row r="107" spans="1:12">
      <c r="A107" s="7"/>
      <c r="B107" s="7"/>
      <c r="C107" s="7"/>
      <c r="D107" s="375"/>
      <c r="E107" s="375"/>
      <c r="F107" s="7"/>
      <c r="G107" s="7"/>
      <c r="H107" s="7"/>
      <c r="I107" s="7"/>
      <c r="J107" s="7"/>
      <c r="K107" s="7"/>
      <c r="L107" s="7"/>
    </row>
    <row r="108" spans="1:12">
      <c r="A108" s="7"/>
      <c r="B108" s="7"/>
      <c r="C108" s="7"/>
      <c r="D108" s="375"/>
      <c r="E108" s="375"/>
      <c r="F108" s="7"/>
      <c r="G108" s="7"/>
      <c r="H108" s="7"/>
      <c r="I108" s="7"/>
      <c r="J108" s="7"/>
      <c r="K108" s="7"/>
      <c r="L108" s="7"/>
    </row>
  </sheetData>
  <sheetProtection formatColumns="0" formatRows="0"/>
  <customSheetViews>
    <customSheetView guid="{322AC775-AF01-45AA-8A10-37DBB67FD782}" scale="95" showPageBreaks="1" printArea="1" view="pageBreakPreview">
      <pane xSplit="1" ySplit="5" topLeftCell="B75" activePane="bottomRight" state="frozen"/>
      <selection pane="bottomRight"/>
      <rowBreaks count="1" manualBreakCount="1">
        <brk id="72" max="16383" man="1"/>
      </rowBreaks>
      <pageMargins left="0" right="0" top="0" bottom="0" header="0" footer="0"/>
      <pageSetup scale="58" pageOrder="overThenDown" orientation="landscape" verticalDpi="300" r:id="rId1"/>
      <headerFooter alignWithMargins="0">
        <oddHeader>&amp;C
&amp;R&amp;9 PROTECTED B WHEN COMPLETED</oddHeader>
        <oddFooter>&amp;L&amp;9&amp;F&amp;C&amp;9 Schedule &amp;A&amp;R&amp;9                               p. &amp;P / &amp;N</oddFooter>
      </headerFooter>
    </customSheetView>
  </customSheetViews>
  <mergeCells count="2">
    <mergeCell ref="B3:H3"/>
    <mergeCell ref="J3:P3"/>
  </mergeCells>
  <hyperlinks>
    <hyperlink ref="A2" location="'Schedule Listing '!A1" display="Return to Schedule Listing" xr:uid="{00000000-0004-0000-0300-000000000000}"/>
  </hyperlinks>
  <pageMargins left="0.47244094488188981" right="0.35433070866141736" top="0.74803149606299213" bottom="0.51181102362204722" header="0.31496062992125984" footer="0.31496062992125984"/>
  <pageSetup scale="58" pageOrder="overThenDown" orientation="landscape"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5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
  <dimension ref="A1:L62"/>
  <sheetViews>
    <sheetView showGridLines="0" zoomScaleNormal="100" zoomScaleSheetLayoutView="100" workbookViewId="0">
      <selection activeCell="A22" sqref="A22"/>
    </sheetView>
  </sheetViews>
  <sheetFormatPr defaultColWidth="9.1015625" defaultRowHeight="12.3"/>
  <cols>
    <col min="1" max="1" width="25.4179687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3" width="9.1015625" style="1"/>
    <col min="14" max="14" width="6.41796875" style="1" customWidth="1"/>
    <col min="15" max="257" width="9.1015625" style="1"/>
    <col min="258" max="259" width="11.1015625" style="1" customWidth="1"/>
    <col min="260" max="260" width="1.5234375" style="1" customWidth="1"/>
    <col min="261" max="263" width="12.41796875" style="1" customWidth="1"/>
    <col min="264" max="264" width="1.5234375" style="1" customWidth="1"/>
    <col min="265" max="265" width="11.1015625" style="1" customWidth="1"/>
    <col min="266" max="266" width="1.5234375" style="1" customWidth="1"/>
    <col min="267" max="269" width="9.1015625" style="1"/>
    <col min="270" max="270" width="6.41796875" style="1" customWidth="1"/>
    <col min="271" max="513" width="9.1015625" style="1"/>
    <col min="514" max="515" width="11.1015625" style="1" customWidth="1"/>
    <col min="516" max="516" width="1.5234375" style="1" customWidth="1"/>
    <col min="517" max="519" width="12.41796875" style="1" customWidth="1"/>
    <col min="520" max="520" width="1.5234375" style="1" customWidth="1"/>
    <col min="521" max="521" width="11.1015625" style="1" customWidth="1"/>
    <col min="522" max="522" width="1.5234375" style="1" customWidth="1"/>
    <col min="523" max="525" width="9.1015625" style="1"/>
    <col min="526" max="526" width="6.41796875" style="1" customWidth="1"/>
    <col min="527" max="769" width="9.1015625" style="1"/>
    <col min="770" max="771" width="11.1015625" style="1" customWidth="1"/>
    <col min="772" max="772" width="1.5234375" style="1" customWidth="1"/>
    <col min="773" max="775" width="12.41796875" style="1" customWidth="1"/>
    <col min="776" max="776" width="1.5234375" style="1" customWidth="1"/>
    <col min="777" max="777" width="11.1015625" style="1" customWidth="1"/>
    <col min="778" max="778" width="1.5234375" style="1" customWidth="1"/>
    <col min="779" max="781" width="9.1015625" style="1"/>
    <col min="782" max="782" width="6.41796875" style="1" customWidth="1"/>
    <col min="783" max="1025" width="9.1015625" style="1"/>
    <col min="1026" max="1027" width="11.1015625" style="1" customWidth="1"/>
    <col min="1028" max="1028" width="1.5234375" style="1" customWidth="1"/>
    <col min="1029" max="1031" width="12.41796875" style="1" customWidth="1"/>
    <col min="1032" max="1032" width="1.5234375" style="1" customWidth="1"/>
    <col min="1033" max="1033" width="11.1015625" style="1" customWidth="1"/>
    <col min="1034" max="1034" width="1.5234375" style="1" customWidth="1"/>
    <col min="1035" max="1037" width="9.1015625" style="1"/>
    <col min="1038" max="1038" width="6.41796875" style="1" customWidth="1"/>
    <col min="1039" max="1281" width="9.1015625" style="1"/>
    <col min="1282" max="1283" width="11.1015625" style="1" customWidth="1"/>
    <col min="1284" max="1284" width="1.5234375" style="1" customWidth="1"/>
    <col min="1285" max="1287" width="12.41796875" style="1" customWidth="1"/>
    <col min="1288" max="1288" width="1.5234375" style="1" customWidth="1"/>
    <col min="1289" max="1289" width="11.1015625" style="1" customWidth="1"/>
    <col min="1290" max="1290" width="1.5234375" style="1" customWidth="1"/>
    <col min="1291" max="1293" width="9.1015625" style="1"/>
    <col min="1294" max="1294" width="6.41796875" style="1" customWidth="1"/>
    <col min="1295" max="1537" width="9.1015625" style="1"/>
    <col min="1538" max="1539" width="11.1015625" style="1" customWidth="1"/>
    <col min="1540" max="1540" width="1.5234375" style="1" customWidth="1"/>
    <col min="1541" max="1543" width="12.41796875" style="1" customWidth="1"/>
    <col min="1544" max="1544" width="1.5234375" style="1" customWidth="1"/>
    <col min="1545" max="1545" width="11.1015625" style="1" customWidth="1"/>
    <col min="1546" max="1546" width="1.5234375" style="1" customWidth="1"/>
    <col min="1547" max="1549" width="9.1015625" style="1"/>
    <col min="1550" max="1550" width="6.41796875" style="1" customWidth="1"/>
    <col min="1551" max="1793" width="9.1015625" style="1"/>
    <col min="1794" max="1795" width="11.1015625" style="1" customWidth="1"/>
    <col min="1796" max="1796" width="1.5234375" style="1" customWidth="1"/>
    <col min="1797" max="1799" width="12.41796875" style="1" customWidth="1"/>
    <col min="1800" max="1800" width="1.5234375" style="1" customWidth="1"/>
    <col min="1801" max="1801" width="11.1015625" style="1" customWidth="1"/>
    <col min="1802" max="1802" width="1.5234375" style="1" customWidth="1"/>
    <col min="1803" max="1805" width="9.1015625" style="1"/>
    <col min="1806" max="1806" width="6.41796875" style="1" customWidth="1"/>
    <col min="1807" max="2049" width="9.1015625" style="1"/>
    <col min="2050" max="2051" width="11.1015625" style="1" customWidth="1"/>
    <col min="2052" max="2052" width="1.5234375" style="1" customWidth="1"/>
    <col min="2053" max="2055" width="12.41796875" style="1" customWidth="1"/>
    <col min="2056" max="2056" width="1.5234375" style="1" customWidth="1"/>
    <col min="2057" max="2057" width="11.1015625" style="1" customWidth="1"/>
    <col min="2058" max="2058" width="1.5234375" style="1" customWidth="1"/>
    <col min="2059" max="2061" width="9.1015625" style="1"/>
    <col min="2062" max="2062" width="6.41796875" style="1" customWidth="1"/>
    <col min="2063" max="2305" width="9.1015625" style="1"/>
    <col min="2306" max="2307" width="11.1015625" style="1" customWidth="1"/>
    <col min="2308" max="2308" width="1.5234375" style="1" customWidth="1"/>
    <col min="2309" max="2311" width="12.41796875" style="1" customWidth="1"/>
    <col min="2312" max="2312" width="1.5234375" style="1" customWidth="1"/>
    <col min="2313" max="2313" width="11.1015625" style="1" customWidth="1"/>
    <col min="2314" max="2314" width="1.5234375" style="1" customWidth="1"/>
    <col min="2315" max="2317" width="9.1015625" style="1"/>
    <col min="2318" max="2318" width="6.41796875" style="1" customWidth="1"/>
    <col min="2319" max="2561" width="9.1015625" style="1"/>
    <col min="2562" max="2563" width="11.1015625" style="1" customWidth="1"/>
    <col min="2564" max="2564" width="1.5234375" style="1" customWidth="1"/>
    <col min="2565" max="2567" width="12.41796875" style="1" customWidth="1"/>
    <col min="2568" max="2568" width="1.5234375" style="1" customWidth="1"/>
    <col min="2569" max="2569" width="11.1015625" style="1" customWidth="1"/>
    <col min="2570" max="2570" width="1.5234375" style="1" customWidth="1"/>
    <col min="2571" max="2573" width="9.1015625" style="1"/>
    <col min="2574" max="2574" width="6.41796875" style="1" customWidth="1"/>
    <col min="2575" max="2817" width="9.1015625" style="1"/>
    <col min="2818" max="2819" width="11.1015625" style="1" customWidth="1"/>
    <col min="2820" max="2820" width="1.5234375" style="1" customWidth="1"/>
    <col min="2821" max="2823" width="12.41796875" style="1" customWidth="1"/>
    <col min="2824" max="2824" width="1.5234375" style="1" customWidth="1"/>
    <col min="2825" max="2825" width="11.1015625" style="1" customWidth="1"/>
    <col min="2826" max="2826" width="1.5234375" style="1" customWidth="1"/>
    <col min="2827" max="2829" width="9.1015625" style="1"/>
    <col min="2830" max="2830" width="6.41796875" style="1" customWidth="1"/>
    <col min="2831" max="3073" width="9.1015625" style="1"/>
    <col min="3074" max="3075" width="11.1015625" style="1" customWidth="1"/>
    <col min="3076" max="3076" width="1.5234375" style="1" customWidth="1"/>
    <col min="3077" max="3079" width="12.41796875" style="1" customWidth="1"/>
    <col min="3080" max="3080" width="1.5234375" style="1" customWidth="1"/>
    <col min="3081" max="3081" width="11.1015625" style="1" customWidth="1"/>
    <col min="3082" max="3082" width="1.5234375" style="1" customWidth="1"/>
    <col min="3083" max="3085" width="9.1015625" style="1"/>
    <col min="3086" max="3086" width="6.41796875" style="1" customWidth="1"/>
    <col min="3087" max="3329" width="9.1015625" style="1"/>
    <col min="3330" max="3331" width="11.1015625" style="1" customWidth="1"/>
    <col min="3332" max="3332" width="1.5234375" style="1" customWidth="1"/>
    <col min="3333" max="3335" width="12.41796875" style="1" customWidth="1"/>
    <col min="3336" max="3336" width="1.5234375" style="1" customWidth="1"/>
    <col min="3337" max="3337" width="11.1015625" style="1" customWidth="1"/>
    <col min="3338" max="3338" width="1.5234375" style="1" customWidth="1"/>
    <col min="3339" max="3341" width="9.1015625" style="1"/>
    <col min="3342" max="3342" width="6.41796875" style="1" customWidth="1"/>
    <col min="3343" max="3585" width="9.1015625" style="1"/>
    <col min="3586" max="3587" width="11.1015625" style="1" customWidth="1"/>
    <col min="3588" max="3588" width="1.5234375" style="1" customWidth="1"/>
    <col min="3589" max="3591" width="12.41796875" style="1" customWidth="1"/>
    <col min="3592" max="3592" width="1.5234375" style="1" customWidth="1"/>
    <col min="3593" max="3593" width="11.1015625" style="1" customWidth="1"/>
    <col min="3594" max="3594" width="1.5234375" style="1" customWidth="1"/>
    <col min="3595" max="3597" width="9.1015625" style="1"/>
    <col min="3598" max="3598" width="6.41796875" style="1" customWidth="1"/>
    <col min="3599" max="3841" width="9.1015625" style="1"/>
    <col min="3842" max="3843" width="11.1015625" style="1" customWidth="1"/>
    <col min="3844" max="3844" width="1.5234375" style="1" customWidth="1"/>
    <col min="3845" max="3847" width="12.41796875" style="1" customWidth="1"/>
    <col min="3848" max="3848" width="1.5234375" style="1" customWidth="1"/>
    <col min="3849" max="3849" width="11.1015625" style="1" customWidth="1"/>
    <col min="3850" max="3850" width="1.5234375" style="1" customWidth="1"/>
    <col min="3851" max="3853" width="9.1015625" style="1"/>
    <col min="3854" max="3854" width="6.41796875" style="1" customWidth="1"/>
    <col min="3855" max="4097" width="9.1015625" style="1"/>
    <col min="4098" max="4099" width="11.1015625" style="1" customWidth="1"/>
    <col min="4100" max="4100" width="1.5234375" style="1" customWidth="1"/>
    <col min="4101" max="4103" width="12.41796875" style="1" customWidth="1"/>
    <col min="4104" max="4104" width="1.5234375" style="1" customWidth="1"/>
    <col min="4105" max="4105" width="11.1015625" style="1" customWidth="1"/>
    <col min="4106" max="4106" width="1.5234375" style="1" customWidth="1"/>
    <col min="4107" max="4109" width="9.1015625" style="1"/>
    <col min="4110" max="4110" width="6.41796875" style="1" customWidth="1"/>
    <col min="4111" max="4353" width="9.1015625" style="1"/>
    <col min="4354" max="4355" width="11.1015625" style="1" customWidth="1"/>
    <col min="4356" max="4356" width="1.5234375" style="1" customWidth="1"/>
    <col min="4357" max="4359" width="12.41796875" style="1" customWidth="1"/>
    <col min="4360" max="4360" width="1.5234375" style="1" customWidth="1"/>
    <col min="4361" max="4361" width="11.1015625" style="1" customWidth="1"/>
    <col min="4362" max="4362" width="1.5234375" style="1" customWidth="1"/>
    <col min="4363" max="4365" width="9.1015625" style="1"/>
    <col min="4366" max="4366" width="6.41796875" style="1" customWidth="1"/>
    <col min="4367" max="4609" width="9.1015625" style="1"/>
    <col min="4610" max="4611" width="11.1015625" style="1" customWidth="1"/>
    <col min="4612" max="4612" width="1.5234375" style="1" customWidth="1"/>
    <col min="4613" max="4615" width="12.41796875" style="1" customWidth="1"/>
    <col min="4616" max="4616" width="1.5234375" style="1" customWidth="1"/>
    <col min="4617" max="4617" width="11.1015625" style="1" customWidth="1"/>
    <col min="4618" max="4618" width="1.5234375" style="1" customWidth="1"/>
    <col min="4619" max="4621" width="9.1015625" style="1"/>
    <col min="4622" max="4622" width="6.41796875" style="1" customWidth="1"/>
    <col min="4623" max="4865" width="9.1015625" style="1"/>
    <col min="4866" max="4867" width="11.1015625" style="1" customWidth="1"/>
    <col min="4868" max="4868" width="1.5234375" style="1" customWidth="1"/>
    <col min="4869" max="4871" width="12.41796875" style="1" customWidth="1"/>
    <col min="4872" max="4872" width="1.5234375" style="1" customWidth="1"/>
    <col min="4873" max="4873" width="11.1015625" style="1" customWidth="1"/>
    <col min="4874" max="4874" width="1.5234375" style="1" customWidth="1"/>
    <col min="4875" max="4877" width="9.1015625" style="1"/>
    <col min="4878" max="4878" width="6.41796875" style="1" customWidth="1"/>
    <col min="4879" max="5121" width="9.1015625" style="1"/>
    <col min="5122" max="5123" width="11.1015625" style="1" customWidth="1"/>
    <col min="5124" max="5124" width="1.5234375" style="1" customWidth="1"/>
    <col min="5125" max="5127" width="12.41796875" style="1" customWidth="1"/>
    <col min="5128" max="5128" width="1.5234375" style="1" customWidth="1"/>
    <col min="5129" max="5129" width="11.1015625" style="1" customWidth="1"/>
    <col min="5130" max="5130" width="1.5234375" style="1" customWidth="1"/>
    <col min="5131" max="5133" width="9.1015625" style="1"/>
    <col min="5134" max="5134" width="6.41796875" style="1" customWidth="1"/>
    <col min="5135" max="5377" width="9.1015625" style="1"/>
    <col min="5378" max="5379" width="11.1015625" style="1" customWidth="1"/>
    <col min="5380" max="5380" width="1.5234375" style="1" customWidth="1"/>
    <col min="5381" max="5383" width="12.41796875" style="1" customWidth="1"/>
    <col min="5384" max="5384" width="1.5234375" style="1" customWidth="1"/>
    <col min="5385" max="5385" width="11.1015625" style="1" customWidth="1"/>
    <col min="5386" max="5386" width="1.5234375" style="1" customWidth="1"/>
    <col min="5387" max="5389" width="9.1015625" style="1"/>
    <col min="5390" max="5390" width="6.41796875" style="1" customWidth="1"/>
    <col min="5391" max="5633" width="9.1015625" style="1"/>
    <col min="5634" max="5635" width="11.1015625" style="1" customWidth="1"/>
    <col min="5636" max="5636" width="1.5234375" style="1" customWidth="1"/>
    <col min="5637" max="5639" width="12.41796875" style="1" customWidth="1"/>
    <col min="5640" max="5640" width="1.5234375" style="1" customWidth="1"/>
    <col min="5641" max="5641" width="11.1015625" style="1" customWidth="1"/>
    <col min="5642" max="5642" width="1.5234375" style="1" customWidth="1"/>
    <col min="5643" max="5645" width="9.1015625" style="1"/>
    <col min="5646" max="5646" width="6.41796875" style="1" customWidth="1"/>
    <col min="5647" max="5889" width="9.1015625" style="1"/>
    <col min="5890" max="5891" width="11.1015625" style="1" customWidth="1"/>
    <col min="5892" max="5892" width="1.5234375" style="1" customWidth="1"/>
    <col min="5893" max="5895" width="12.41796875" style="1" customWidth="1"/>
    <col min="5896" max="5896" width="1.5234375" style="1" customWidth="1"/>
    <col min="5897" max="5897" width="11.1015625" style="1" customWidth="1"/>
    <col min="5898" max="5898" width="1.5234375" style="1" customWidth="1"/>
    <col min="5899" max="5901" width="9.1015625" style="1"/>
    <col min="5902" max="5902" width="6.41796875" style="1" customWidth="1"/>
    <col min="5903" max="6145" width="9.1015625" style="1"/>
    <col min="6146" max="6147" width="11.1015625" style="1" customWidth="1"/>
    <col min="6148" max="6148" width="1.5234375" style="1" customWidth="1"/>
    <col min="6149" max="6151" width="12.41796875" style="1" customWidth="1"/>
    <col min="6152" max="6152" width="1.5234375" style="1" customWidth="1"/>
    <col min="6153" max="6153" width="11.1015625" style="1" customWidth="1"/>
    <col min="6154" max="6154" width="1.5234375" style="1" customWidth="1"/>
    <col min="6155" max="6157" width="9.1015625" style="1"/>
    <col min="6158" max="6158" width="6.41796875" style="1" customWidth="1"/>
    <col min="6159" max="6401" width="9.1015625" style="1"/>
    <col min="6402" max="6403" width="11.1015625" style="1" customWidth="1"/>
    <col min="6404" max="6404" width="1.5234375" style="1" customWidth="1"/>
    <col min="6405" max="6407" width="12.41796875" style="1" customWidth="1"/>
    <col min="6408" max="6408" width="1.5234375" style="1" customWidth="1"/>
    <col min="6409" max="6409" width="11.1015625" style="1" customWidth="1"/>
    <col min="6410" max="6410" width="1.5234375" style="1" customWidth="1"/>
    <col min="6411" max="6413" width="9.1015625" style="1"/>
    <col min="6414" max="6414" width="6.41796875" style="1" customWidth="1"/>
    <col min="6415" max="6657" width="9.1015625" style="1"/>
    <col min="6658" max="6659" width="11.1015625" style="1" customWidth="1"/>
    <col min="6660" max="6660" width="1.5234375" style="1" customWidth="1"/>
    <col min="6661" max="6663" width="12.41796875" style="1" customWidth="1"/>
    <col min="6664" max="6664" width="1.5234375" style="1" customWidth="1"/>
    <col min="6665" max="6665" width="11.1015625" style="1" customWidth="1"/>
    <col min="6666" max="6666" width="1.5234375" style="1" customWidth="1"/>
    <col min="6667" max="6669" width="9.1015625" style="1"/>
    <col min="6670" max="6670" width="6.41796875" style="1" customWidth="1"/>
    <col min="6671" max="6913" width="9.1015625" style="1"/>
    <col min="6914" max="6915" width="11.1015625" style="1" customWidth="1"/>
    <col min="6916" max="6916" width="1.5234375" style="1" customWidth="1"/>
    <col min="6917" max="6919" width="12.41796875" style="1" customWidth="1"/>
    <col min="6920" max="6920" width="1.5234375" style="1" customWidth="1"/>
    <col min="6921" max="6921" width="11.1015625" style="1" customWidth="1"/>
    <col min="6922" max="6922" width="1.5234375" style="1" customWidth="1"/>
    <col min="6923" max="6925" width="9.1015625" style="1"/>
    <col min="6926" max="6926" width="6.41796875" style="1" customWidth="1"/>
    <col min="6927" max="7169" width="9.1015625" style="1"/>
    <col min="7170" max="7171" width="11.1015625" style="1" customWidth="1"/>
    <col min="7172" max="7172" width="1.5234375" style="1" customWidth="1"/>
    <col min="7173" max="7175" width="12.41796875" style="1" customWidth="1"/>
    <col min="7176" max="7176" width="1.5234375" style="1" customWidth="1"/>
    <col min="7177" max="7177" width="11.1015625" style="1" customWidth="1"/>
    <col min="7178" max="7178" width="1.5234375" style="1" customWidth="1"/>
    <col min="7179" max="7181" width="9.1015625" style="1"/>
    <col min="7182" max="7182" width="6.41796875" style="1" customWidth="1"/>
    <col min="7183" max="7425" width="9.1015625" style="1"/>
    <col min="7426" max="7427" width="11.1015625" style="1" customWidth="1"/>
    <col min="7428" max="7428" width="1.5234375" style="1" customWidth="1"/>
    <col min="7429" max="7431" width="12.41796875" style="1" customWidth="1"/>
    <col min="7432" max="7432" width="1.5234375" style="1" customWidth="1"/>
    <col min="7433" max="7433" width="11.1015625" style="1" customWidth="1"/>
    <col min="7434" max="7434" width="1.5234375" style="1" customWidth="1"/>
    <col min="7435" max="7437" width="9.1015625" style="1"/>
    <col min="7438" max="7438" width="6.41796875" style="1" customWidth="1"/>
    <col min="7439" max="7681" width="9.1015625" style="1"/>
    <col min="7682" max="7683" width="11.1015625" style="1" customWidth="1"/>
    <col min="7684" max="7684" width="1.5234375" style="1" customWidth="1"/>
    <col min="7685" max="7687" width="12.41796875" style="1" customWidth="1"/>
    <col min="7688" max="7688" width="1.5234375" style="1" customWidth="1"/>
    <col min="7689" max="7689" width="11.1015625" style="1" customWidth="1"/>
    <col min="7690" max="7690" width="1.5234375" style="1" customWidth="1"/>
    <col min="7691" max="7693" width="9.1015625" style="1"/>
    <col min="7694" max="7694" width="6.41796875" style="1" customWidth="1"/>
    <col min="7695" max="7937" width="9.1015625" style="1"/>
    <col min="7938" max="7939" width="11.1015625" style="1" customWidth="1"/>
    <col min="7940" max="7940" width="1.5234375" style="1" customWidth="1"/>
    <col min="7941" max="7943" width="12.41796875" style="1" customWidth="1"/>
    <col min="7944" max="7944" width="1.5234375" style="1" customWidth="1"/>
    <col min="7945" max="7945" width="11.1015625" style="1" customWidth="1"/>
    <col min="7946" max="7946" width="1.5234375" style="1" customWidth="1"/>
    <col min="7947" max="7949" width="9.1015625" style="1"/>
    <col min="7950" max="7950" width="6.41796875" style="1" customWidth="1"/>
    <col min="7951" max="8193" width="9.1015625" style="1"/>
    <col min="8194" max="8195" width="11.1015625" style="1" customWidth="1"/>
    <col min="8196" max="8196" width="1.5234375" style="1" customWidth="1"/>
    <col min="8197" max="8199" width="12.41796875" style="1" customWidth="1"/>
    <col min="8200" max="8200" width="1.5234375" style="1" customWidth="1"/>
    <col min="8201" max="8201" width="11.1015625" style="1" customWidth="1"/>
    <col min="8202" max="8202" width="1.5234375" style="1" customWidth="1"/>
    <col min="8203" max="8205" width="9.1015625" style="1"/>
    <col min="8206" max="8206" width="6.41796875" style="1" customWidth="1"/>
    <col min="8207" max="8449" width="9.1015625" style="1"/>
    <col min="8450" max="8451" width="11.1015625" style="1" customWidth="1"/>
    <col min="8452" max="8452" width="1.5234375" style="1" customWidth="1"/>
    <col min="8453" max="8455" width="12.41796875" style="1" customWidth="1"/>
    <col min="8456" max="8456" width="1.5234375" style="1" customWidth="1"/>
    <col min="8457" max="8457" width="11.1015625" style="1" customWidth="1"/>
    <col min="8458" max="8458" width="1.5234375" style="1" customWidth="1"/>
    <col min="8459" max="8461" width="9.1015625" style="1"/>
    <col min="8462" max="8462" width="6.41796875" style="1" customWidth="1"/>
    <col min="8463" max="8705" width="9.1015625" style="1"/>
    <col min="8706" max="8707" width="11.1015625" style="1" customWidth="1"/>
    <col min="8708" max="8708" width="1.5234375" style="1" customWidth="1"/>
    <col min="8709" max="8711" width="12.41796875" style="1" customWidth="1"/>
    <col min="8712" max="8712" width="1.5234375" style="1" customWidth="1"/>
    <col min="8713" max="8713" width="11.1015625" style="1" customWidth="1"/>
    <col min="8714" max="8714" width="1.5234375" style="1" customWidth="1"/>
    <col min="8715" max="8717" width="9.1015625" style="1"/>
    <col min="8718" max="8718" width="6.41796875" style="1" customWidth="1"/>
    <col min="8719" max="8961" width="9.1015625" style="1"/>
    <col min="8962" max="8963" width="11.1015625" style="1" customWidth="1"/>
    <col min="8964" max="8964" width="1.5234375" style="1" customWidth="1"/>
    <col min="8965" max="8967" width="12.41796875" style="1" customWidth="1"/>
    <col min="8968" max="8968" width="1.5234375" style="1" customWidth="1"/>
    <col min="8969" max="8969" width="11.1015625" style="1" customWidth="1"/>
    <col min="8970" max="8970" width="1.5234375" style="1" customWidth="1"/>
    <col min="8971" max="8973" width="9.1015625" style="1"/>
    <col min="8974" max="8974" width="6.41796875" style="1" customWidth="1"/>
    <col min="8975" max="9217" width="9.1015625" style="1"/>
    <col min="9218" max="9219" width="11.1015625" style="1" customWidth="1"/>
    <col min="9220" max="9220" width="1.5234375" style="1" customWidth="1"/>
    <col min="9221" max="9223" width="12.41796875" style="1" customWidth="1"/>
    <col min="9224" max="9224" width="1.5234375" style="1" customWidth="1"/>
    <col min="9225" max="9225" width="11.1015625" style="1" customWidth="1"/>
    <col min="9226" max="9226" width="1.5234375" style="1" customWidth="1"/>
    <col min="9227" max="9229" width="9.1015625" style="1"/>
    <col min="9230" max="9230" width="6.41796875" style="1" customWidth="1"/>
    <col min="9231" max="9473" width="9.1015625" style="1"/>
    <col min="9474" max="9475" width="11.1015625" style="1" customWidth="1"/>
    <col min="9476" max="9476" width="1.5234375" style="1" customWidth="1"/>
    <col min="9477" max="9479" width="12.41796875" style="1" customWidth="1"/>
    <col min="9480" max="9480" width="1.5234375" style="1" customWidth="1"/>
    <col min="9481" max="9481" width="11.1015625" style="1" customWidth="1"/>
    <col min="9482" max="9482" width="1.5234375" style="1" customWidth="1"/>
    <col min="9483" max="9485" width="9.1015625" style="1"/>
    <col min="9486" max="9486" width="6.41796875" style="1" customWidth="1"/>
    <col min="9487" max="9729" width="9.1015625" style="1"/>
    <col min="9730" max="9731" width="11.1015625" style="1" customWidth="1"/>
    <col min="9732" max="9732" width="1.5234375" style="1" customWidth="1"/>
    <col min="9733" max="9735" width="12.41796875" style="1" customWidth="1"/>
    <col min="9736" max="9736" width="1.5234375" style="1" customWidth="1"/>
    <col min="9737" max="9737" width="11.1015625" style="1" customWidth="1"/>
    <col min="9738" max="9738" width="1.5234375" style="1" customWidth="1"/>
    <col min="9739" max="9741" width="9.1015625" style="1"/>
    <col min="9742" max="9742" width="6.41796875" style="1" customWidth="1"/>
    <col min="9743" max="9985" width="9.1015625" style="1"/>
    <col min="9986" max="9987" width="11.1015625" style="1" customWidth="1"/>
    <col min="9988" max="9988" width="1.5234375" style="1" customWidth="1"/>
    <col min="9989" max="9991" width="12.41796875" style="1" customWidth="1"/>
    <col min="9992" max="9992" width="1.5234375" style="1" customWidth="1"/>
    <col min="9993" max="9993" width="11.1015625" style="1" customWidth="1"/>
    <col min="9994" max="9994" width="1.5234375" style="1" customWidth="1"/>
    <col min="9995" max="9997" width="9.1015625" style="1"/>
    <col min="9998" max="9998" width="6.41796875" style="1" customWidth="1"/>
    <col min="9999" max="10241" width="9.1015625" style="1"/>
    <col min="10242" max="10243" width="11.1015625" style="1" customWidth="1"/>
    <col min="10244" max="10244" width="1.5234375" style="1" customWidth="1"/>
    <col min="10245" max="10247" width="12.41796875" style="1" customWidth="1"/>
    <col min="10248" max="10248" width="1.5234375" style="1" customWidth="1"/>
    <col min="10249" max="10249" width="11.1015625" style="1" customWidth="1"/>
    <col min="10250" max="10250" width="1.5234375" style="1" customWidth="1"/>
    <col min="10251" max="10253" width="9.1015625" style="1"/>
    <col min="10254" max="10254" width="6.41796875" style="1" customWidth="1"/>
    <col min="10255" max="10497" width="9.1015625" style="1"/>
    <col min="10498" max="10499" width="11.1015625" style="1" customWidth="1"/>
    <col min="10500" max="10500" width="1.5234375" style="1" customWidth="1"/>
    <col min="10501" max="10503" width="12.41796875" style="1" customWidth="1"/>
    <col min="10504" max="10504" width="1.5234375" style="1" customWidth="1"/>
    <col min="10505" max="10505" width="11.1015625" style="1" customWidth="1"/>
    <col min="10506" max="10506" width="1.5234375" style="1" customWidth="1"/>
    <col min="10507" max="10509" width="9.1015625" style="1"/>
    <col min="10510" max="10510" width="6.41796875" style="1" customWidth="1"/>
    <col min="10511" max="10753" width="9.1015625" style="1"/>
    <col min="10754" max="10755" width="11.1015625" style="1" customWidth="1"/>
    <col min="10756" max="10756" width="1.5234375" style="1" customWidth="1"/>
    <col min="10757" max="10759" width="12.41796875" style="1" customWidth="1"/>
    <col min="10760" max="10760" width="1.5234375" style="1" customWidth="1"/>
    <col min="10761" max="10761" width="11.1015625" style="1" customWidth="1"/>
    <col min="10762" max="10762" width="1.5234375" style="1" customWidth="1"/>
    <col min="10763" max="10765" width="9.1015625" style="1"/>
    <col min="10766" max="10766" width="6.41796875" style="1" customWidth="1"/>
    <col min="10767" max="11009" width="9.1015625" style="1"/>
    <col min="11010" max="11011" width="11.1015625" style="1" customWidth="1"/>
    <col min="11012" max="11012" width="1.5234375" style="1" customWidth="1"/>
    <col min="11013" max="11015" width="12.41796875" style="1" customWidth="1"/>
    <col min="11016" max="11016" width="1.5234375" style="1" customWidth="1"/>
    <col min="11017" max="11017" width="11.1015625" style="1" customWidth="1"/>
    <col min="11018" max="11018" width="1.5234375" style="1" customWidth="1"/>
    <col min="11019" max="11021" width="9.1015625" style="1"/>
    <col min="11022" max="11022" width="6.41796875" style="1" customWidth="1"/>
    <col min="11023" max="11265" width="9.1015625" style="1"/>
    <col min="11266" max="11267" width="11.1015625" style="1" customWidth="1"/>
    <col min="11268" max="11268" width="1.5234375" style="1" customWidth="1"/>
    <col min="11269" max="11271" width="12.41796875" style="1" customWidth="1"/>
    <col min="11272" max="11272" width="1.5234375" style="1" customWidth="1"/>
    <col min="11273" max="11273" width="11.1015625" style="1" customWidth="1"/>
    <col min="11274" max="11274" width="1.5234375" style="1" customWidth="1"/>
    <col min="11275" max="11277" width="9.1015625" style="1"/>
    <col min="11278" max="11278" width="6.41796875" style="1" customWidth="1"/>
    <col min="11279" max="11521" width="9.1015625" style="1"/>
    <col min="11522" max="11523" width="11.1015625" style="1" customWidth="1"/>
    <col min="11524" max="11524" width="1.5234375" style="1" customWidth="1"/>
    <col min="11525" max="11527" width="12.41796875" style="1" customWidth="1"/>
    <col min="11528" max="11528" width="1.5234375" style="1" customWidth="1"/>
    <col min="11529" max="11529" width="11.1015625" style="1" customWidth="1"/>
    <col min="11530" max="11530" width="1.5234375" style="1" customWidth="1"/>
    <col min="11531" max="11533" width="9.1015625" style="1"/>
    <col min="11534" max="11534" width="6.41796875" style="1" customWidth="1"/>
    <col min="11535" max="11777" width="9.1015625" style="1"/>
    <col min="11778" max="11779" width="11.1015625" style="1" customWidth="1"/>
    <col min="11780" max="11780" width="1.5234375" style="1" customWidth="1"/>
    <col min="11781" max="11783" width="12.41796875" style="1" customWidth="1"/>
    <col min="11784" max="11784" width="1.5234375" style="1" customWidth="1"/>
    <col min="11785" max="11785" width="11.1015625" style="1" customWidth="1"/>
    <col min="11786" max="11786" width="1.5234375" style="1" customWidth="1"/>
    <col min="11787" max="11789" width="9.1015625" style="1"/>
    <col min="11790" max="11790" width="6.41796875" style="1" customWidth="1"/>
    <col min="11791" max="12033" width="9.1015625" style="1"/>
    <col min="12034" max="12035" width="11.1015625" style="1" customWidth="1"/>
    <col min="12036" max="12036" width="1.5234375" style="1" customWidth="1"/>
    <col min="12037" max="12039" width="12.41796875" style="1" customWidth="1"/>
    <col min="12040" max="12040" width="1.5234375" style="1" customWidth="1"/>
    <col min="12041" max="12041" width="11.1015625" style="1" customWidth="1"/>
    <col min="12042" max="12042" width="1.5234375" style="1" customWidth="1"/>
    <col min="12043" max="12045" width="9.1015625" style="1"/>
    <col min="12046" max="12046" width="6.41796875" style="1" customWidth="1"/>
    <col min="12047" max="12289" width="9.1015625" style="1"/>
    <col min="12290" max="12291" width="11.1015625" style="1" customWidth="1"/>
    <col min="12292" max="12292" width="1.5234375" style="1" customWidth="1"/>
    <col min="12293" max="12295" width="12.41796875" style="1" customWidth="1"/>
    <col min="12296" max="12296" width="1.5234375" style="1" customWidth="1"/>
    <col min="12297" max="12297" width="11.1015625" style="1" customWidth="1"/>
    <col min="12298" max="12298" width="1.5234375" style="1" customWidth="1"/>
    <col min="12299" max="12301" width="9.1015625" style="1"/>
    <col min="12302" max="12302" width="6.41796875" style="1" customWidth="1"/>
    <col min="12303" max="12545" width="9.1015625" style="1"/>
    <col min="12546" max="12547" width="11.1015625" style="1" customWidth="1"/>
    <col min="12548" max="12548" width="1.5234375" style="1" customWidth="1"/>
    <col min="12549" max="12551" width="12.41796875" style="1" customWidth="1"/>
    <col min="12552" max="12552" width="1.5234375" style="1" customWidth="1"/>
    <col min="12553" max="12553" width="11.1015625" style="1" customWidth="1"/>
    <col min="12554" max="12554" width="1.5234375" style="1" customWidth="1"/>
    <col min="12555" max="12557" width="9.1015625" style="1"/>
    <col min="12558" max="12558" width="6.41796875" style="1" customWidth="1"/>
    <col min="12559" max="12801" width="9.1015625" style="1"/>
    <col min="12802" max="12803" width="11.1015625" style="1" customWidth="1"/>
    <col min="12804" max="12804" width="1.5234375" style="1" customWidth="1"/>
    <col min="12805" max="12807" width="12.41796875" style="1" customWidth="1"/>
    <col min="12808" max="12808" width="1.5234375" style="1" customWidth="1"/>
    <col min="12809" max="12809" width="11.1015625" style="1" customWidth="1"/>
    <col min="12810" max="12810" width="1.5234375" style="1" customWidth="1"/>
    <col min="12811" max="12813" width="9.1015625" style="1"/>
    <col min="12814" max="12814" width="6.41796875" style="1" customWidth="1"/>
    <col min="12815" max="13057" width="9.1015625" style="1"/>
    <col min="13058" max="13059" width="11.1015625" style="1" customWidth="1"/>
    <col min="13060" max="13060" width="1.5234375" style="1" customWidth="1"/>
    <col min="13061" max="13063" width="12.41796875" style="1" customWidth="1"/>
    <col min="13064" max="13064" width="1.5234375" style="1" customWidth="1"/>
    <col min="13065" max="13065" width="11.1015625" style="1" customWidth="1"/>
    <col min="13066" max="13066" width="1.5234375" style="1" customWidth="1"/>
    <col min="13067" max="13069" width="9.1015625" style="1"/>
    <col min="13070" max="13070" width="6.41796875" style="1" customWidth="1"/>
    <col min="13071" max="13313" width="9.1015625" style="1"/>
    <col min="13314" max="13315" width="11.1015625" style="1" customWidth="1"/>
    <col min="13316" max="13316" width="1.5234375" style="1" customWidth="1"/>
    <col min="13317" max="13319" width="12.41796875" style="1" customWidth="1"/>
    <col min="13320" max="13320" width="1.5234375" style="1" customWidth="1"/>
    <col min="13321" max="13321" width="11.1015625" style="1" customWidth="1"/>
    <col min="13322" max="13322" width="1.5234375" style="1" customWidth="1"/>
    <col min="13323" max="13325" width="9.1015625" style="1"/>
    <col min="13326" max="13326" width="6.41796875" style="1" customWidth="1"/>
    <col min="13327" max="13569" width="9.1015625" style="1"/>
    <col min="13570" max="13571" width="11.1015625" style="1" customWidth="1"/>
    <col min="13572" max="13572" width="1.5234375" style="1" customWidth="1"/>
    <col min="13573" max="13575" width="12.41796875" style="1" customWidth="1"/>
    <col min="13576" max="13576" width="1.5234375" style="1" customWidth="1"/>
    <col min="13577" max="13577" width="11.1015625" style="1" customWidth="1"/>
    <col min="13578" max="13578" width="1.5234375" style="1" customWidth="1"/>
    <col min="13579" max="13581" width="9.1015625" style="1"/>
    <col min="13582" max="13582" width="6.41796875" style="1" customWidth="1"/>
    <col min="13583" max="13825" width="9.1015625" style="1"/>
    <col min="13826" max="13827" width="11.1015625" style="1" customWidth="1"/>
    <col min="13828" max="13828" width="1.5234375" style="1" customWidth="1"/>
    <col min="13829" max="13831" width="12.41796875" style="1" customWidth="1"/>
    <col min="13832" max="13832" width="1.5234375" style="1" customWidth="1"/>
    <col min="13833" max="13833" width="11.1015625" style="1" customWidth="1"/>
    <col min="13834" max="13834" width="1.5234375" style="1" customWidth="1"/>
    <col min="13835" max="13837" width="9.1015625" style="1"/>
    <col min="13838" max="13838" width="6.41796875" style="1" customWidth="1"/>
    <col min="13839" max="14081" width="9.1015625" style="1"/>
    <col min="14082" max="14083" width="11.1015625" style="1" customWidth="1"/>
    <col min="14084" max="14084" width="1.5234375" style="1" customWidth="1"/>
    <col min="14085" max="14087" width="12.41796875" style="1" customWidth="1"/>
    <col min="14088" max="14088" width="1.5234375" style="1" customWidth="1"/>
    <col min="14089" max="14089" width="11.1015625" style="1" customWidth="1"/>
    <col min="14090" max="14090" width="1.5234375" style="1" customWidth="1"/>
    <col min="14091" max="14093" width="9.1015625" style="1"/>
    <col min="14094" max="14094" width="6.41796875" style="1" customWidth="1"/>
    <col min="14095" max="14337" width="9.1015625" style="1"/>
    <col min="14338" max="14339" width="11.1015625" style="1" customWidth="1"/>
    <col min="14340" max="14340" width="1.5234375" style="1" customWidth="1"/>
    <col min="14341" max="14343" width="12.41796875" style="1" customWidth="1"/>
    <col min="14344" max="14344" width="1.5234375" style="1" customWidth="1"/>
    <col min="14345" max="14345" width="11.1015625" style="1" customWidth="1"/>
    <col min="14346" max="14346" width="1.5234375" style="1" customWidth="1"/>
    <col min="14347" max="14349" width="9.1015625" style="1"/>
    <col min="14350" max="14350" width="6.41796875" style="1" customWidth="1"/>
    <col min="14351" max="14593" width="9.1015625" style="1"/>
    <col min="14594" max="14595" width="11.1015625" style="1" customWidth="1"/>
    <col min="14596" max="14596" width="1.5234375" style="1" customWidth="1"/>
    <col min="14597" max="14599" width="12.41796875" style="1" customWidth="1"/>
    <col min="14600" max="14600" width="1.5234375" style="1" customWidth="1"/>
    <col min="14601" max="14601" width="11.1015625" style="1" customWidth="1"/>
    <col min="14602" max="14602" width="1.5234375" style="1" customWidth="1"/>
    <col min="14603" max="14605" width="9.1015625" style="1"/>
    <col min="14606" max="14606" width="6.41796875" style="1" customWidth="1"/>
    <col min="14607" max="14849" width="9.1015625" style="1"/>
    <col min="14850" max="14851" width="11.1015625" style="1" customWidth="1"/>
    <col min="14852" max="14852" width="1.5234375" style="1" customWidth="1"/>
    <col min="14853" max="14855" width="12.41796875" style="1" customWidth="1"/>
    <col min="14856" max="14856" width="1.5234375" style="1" customWidth="1"/>
    <col min="14857" max="14857" width="11.1015625" style="1" customWidth="1"/>
    <col min="14858" max="14858" width="1.5234375" style="1" customWidth="1"/>
    <col min="14859" max="14861" width="9.1015625" style="1"/>
    <col min="14862" max="14862" width="6.41796875" style="1" customWidth="1"/>
    <col min="14863" max="15105" width="9.1015625" style="1"/>
    <col min="15106" max="15107" width="11.1015625" style="1" customWidth="1"/>
    <col min="15108" max="15108" width="1.5234375" style="1" customWidth="1"/>
    <col min="15109" max="15111" width="12.41796875" style="1" customWidth="1"/>
    <col min="15112" max="15112" width="1.5234375" style="1" customWidth="1"/>
    <col min="15113" max="15113" width="11.1015625" style="1" customWidth="1"/>
    <col min="15114" max="15114" width="1.5234375" style="1" customWidth="1"/>
    <col min="15115" max="15117" width="9.1015625" style="1"/>
    <col min="15118" max="15118" width="6.41796875" style="1" customWidth="1"/>
    <col min="15119" max="15361" width="9.1015625" style="1"/>
    <col min="15362" max="15363" width="11.1015625" style="1" customWidth="1"/>
    <col min="15364" max="15364" width="1.5234375" style="1" customWidth="1"/>
    <col min="15365" max="15367" width="12.41796875" style="1" customWidth="1"/>
    <col min="15368" max="15368" width="1.5234375" style="1" customWidth="1"/>
    <col min="15369" max="15369" width="11.1015625" style="1" customWidth="1"/>
    <col min="15370" max="15370" width="1.5234375" style="1" customWidth="1"/>
    <col min="15371" max="15373" width="9.1015625" style="1"/>
    <col min="15374" max="15374" width="6.41796875" style="1" customWidth="1"/>
    <col min="15375" max="15617" width="9.1015625" style="1"/>
    <col min="15618" max="15619" width="11.1015625" style="1" customWidth="1"/>
    <col min="15620" max="15620" width="1.5234375" style="1" customWidth="1"/>
    <col min="15621" max="15623" width="12.41796875" style="1" customWidth="1"/>
    <col min="15624" max="15624" width="1.5234375" style="1" customWidth="1"/>
    <col min="15625" max="15625" width="11.1015625" style="1" customWidth="1"/>
    <col min="15626" max="15626" width="1.5234375" style="1" customWidth="1"/>
    <col min="15627" max="15629" width="9.1015625" style="1"/>
    <col min="15630" max="15630" width="6.41796875" style="1" customWidth="1"/>
    <col min="15631" max="15873" width="9.1015625" style="1"/>
    <col min="15874" max="15875" width="11.1015625" style="1" customWidth="1"/>
    <col min="15876" max="15876" width="1.5234375" style="1" customWidth="1"/>
    <col min="15877" max="15879" width="12.41796875" style="1" customWidth="1"/>
    <col min="15880" max="15880" width="1.5234375" style="1" customWidth="1"/>
    <col min="15881" max="15881" width="11.1015625" style="1" customWidth="1"/>
    <col min="15882" max="15882" width="1.5234375" style="1" customWidth="1"/>
    <col min="15883" max="15885" width="9.1015625" style="1"/>
    <col min="15886" max="15886" width="6.41796875" style="1" customWidth="1"/>
    <col min="15887" max="16129" width="9.1015625" style="1"/>
    <col min="16130" max="16131" width="11.1015625" style="1" customWidth="1"/>
    <col min="16132" max="16132" width="1.5234375" style="1" customWidth="1"/>
    <col min="16133" max="16135" width="12.41796875" style="1" customWidth="1"/>
    <col min="16136" max="16136" width="1.5234375" style="1" customWidth="1"/>
    <col min="16137" max="16137" width="11.1015625" style="1" customWidth="1"/>
    <col min="16138" max="16138" width="1.5234375" style="1" customWidth="1"/>
    <col min="16139" max="16141" width="9.1015625" style="1"/>
    <col min="16142" max="16142" width="6.41796875" style="1" customWidth="1"/>
    <col min="16143" max="16384" width="9.1015625" style="1"/>
  </cols>
  <sheetData>
    <row r="1" spans="1:12" ht="15">
      <c r="A1" s="37" t="s">
        <v>2868</v>
      </c>
      <c r="B1" s="37"/>
      <c r="C1" s="37"/>
      <c r="D1" s="17"/>
      <c r="E1" s="17"/>
      <c r="F1" s="17"/>
      <c r="L1" s="21">
        <v>13</v>
      </c>
    </row>
    <row r="2" spans="1:12" ht="15">
      <c r="A2" s="1536" t="s">
        <v>137</v>
      </c>
      <c r="B2" s="1554"/>
      <c r="C2" s="1555"/>
      <c r="D2" s="20"/>
      <c r="E2" s="1321"/>
      <c r="F2" s="17"/>
    </row>
    <row r="3" spans="1:12" ht="15">
      <c r="A3" s="525" t="s">
        <v>2869</v>
      </c>
      <c r="B3" s="37"/>
      <c r="C3" s="37"/>
      <c r="D3" s="17"/>
      <c r="E3" s="17"/>
      <c r="F3" s="17"/>
    </row>
    <row r="4" spans="1:12" ht="15" customHeight="1">
      <c r="A4" s="19" t="s">
        <v>2341</v>
      </c>
      <c r="B4" s="37"/>
      <c r="C4" s="37"/>
      <c r="D4" s="17"/>
      <c r="E4" s="17"/>
      <c r="F4" s="17"/>
    </row>
    <row r="5" spans="1:12" ht="12.75" customHeight="1">
      <c r="A5" s="59"/>
      <c r="B5" s="37"/>
      <c r="C5" s="37"/>
      <c r="D5" s="17"/>
      <c r="E5" s="17"/>
      <c r="F5" s="17"/>
    </row>
    <row r="6" spans="1:12" ht="23.25" customHeight="1">
      <c r="A6" s="98"/>
      <c r="B6" s="1637" t="s">
        <v>2342</v>
      </c>
      <c r="C6" s="1595"/>
      <c r="D6" s="102"/>
      <c r="E6" s="1596" t="s">
        <v>2368</v>
      </c>
      <c r="F6" s="1597"/>
      <c r="G6" s="1598"/>
      <c r="H6" s="68"/>
      <c r="J6" s="68"/>
      <c r="K6" s="68"/>
    </row>
    <row r="7" spans="1:12" ht="35.4">
      <c r="A7" s="69" t="s">
        <v>2344</v>
      </c>
      <c r="B7" s="69" t="s">
        <v>2345</v>
      </c>
      <c r="C7" s="984" t="s">
        <v>2870</v>
      </c>
      <c r="D7" s="71"/>
      <c r="E7" s="70" t="s">
        <v>2348</v>
      </c>
      <c r="F7" s="70" t="s">
        <v>2871</v>
      </c>
      <c r="G7" s="92" t="s">
        <v>2350</v>
      </c>
      <c r="H7" s="72"/>
      <c r="I7" s="984" t="s">
        <v>2351</v>
      </c>
      <c r="J7" s="72"/>
      <c r="K7" s="69" t="s">
        <v>2352</v>
      </c>
    </row>
    <row r="8" spans="1:12">
      <c r="A8" s="73" t="s">
        <v>282</v>
      </c>
      <c r="B8" s="73"/>
      <c r="C8" s="73" t="s">
        <v>283</v>
      </c>
      <c r="D8" s="73"/>
      <c r="E8" s="73" t="s">
        <v>284</v>
      </c>
      <c r="F8" s="73" t="s">
        <v>423</v>
      </c>
      <c r="G8" s="73" t="s">
        <v>424</v>
      </c>
      <c r="H8" s="73"/>
      <c r="I8" s="73" t="s">
        <v>2353</v>
      </c>
      <c r="J8" s="73"/>
      <c r="K8" s="73" t="s">
        <v>2354</v>
      </c>
    </row>
    <row r="9" spans="1:12">
      <c r="A9" s="17" t="s">
        <v>1792</v>
      </c>
      <c r="B9" s="17"/>
    </row>
    <row r="10" spans="1:12">
      <c r="A10" s="880" t="s">
        <v>2355</v>
      </c>
      <c r="B10" s="78"/>
      <c r="C10" s="76"/>
      <c r="D10" s="75"/>
      <c r="E10" s="76"/>
      <c r="F10" s="434"/>
      <c r="G10" s="76"/>
      <c r="H10" s="77"/>
      <c r="I10" s="284"/>
      <c r="J10" s="77"/>
      <c r="K10" s="78"/>
    </row>
    <row r="11" spans="1:12">
      <c r="A11" s="880" t="s">
        <v>2356</v>
      </c>
      <c r="B11" s="78"/>
      <c r="C11" s="76"/>
      <c r="D11" s="75"/>
      <c r="E11" s="76"/>
      <c r="F11" s="434"/>
      <c r="G11" s="76"/>
      <c r="H11" s="77"/>
      <c r="I11" s="284"/>
      <c r="J11" s="77"/>
      <c r="K11" s="284"/>
    </row>
    <row r="12" spans="1:12">
      <c r="A12" s="880" t="s">
        <v>2375</v>
      </c>
      <c r="B12" s="78"/>
      <c r="C12" s="76"/>
      <c r="D12" s="328"/>
      <c r="E12" s="76"/>
      <c r="F12" s="434"/>
      <c r="G12" s="76"/>
      <c r="H12" s="100"/>
      <c r="I12" s="284"/>
      <c r="J12" s="100"/>
      <c r="K12" s="284"/>
    </row>
    <row r="13" spans="1:12">
      <c r="A13" s="880" t="s">
        <v>2411</v>
      </c>
      <c r="B13" s="78"/>
      <c r="C13" s="76"/>
      <c r="D13" s="328"/>
      <c r="E13" s="76"/>
      <c r="F13" s="434"/>
      <c r="G13" s="76"/>
      <c r="H13" s="100"/>
      <c r="I13" s="284"/>
      <c r="J13" s="100"/>
      <c r="K13" s="284"/>
    </row>
    <row r="14" spans="1:12">
      <c r="A14" s="880" t="s">
        <v>2412</v>
      </c>
      <c r="B14" s="78"/>
      <c r="C14" s="76"/>
      <c r="D14" s="328"/>
      <c r="E14" s="76"/>
      <c r="F14" s="434"/>
      <c r="G14" s="76"/>
      <c r="H14" s="100"/>
      <c r="I14" s="284"/>
      <c r="J14" s="100"/>
      <c r="K14" s="284"/>
    </row>
    <row r="15" spans="1:12">
      <c r="A15" s="880" t="s">
        <v>2413</v>
      </c>
      <c r="B15" s="78"/>
      <c r="C15" s="76"/>
      <c r="D15" s="328"/>
      <c r="E15" s="76"/>
      <c r="F15" s="434"/>
      <c r="G15" s="76"/>
      <c r="H15" s="100"/>
      <c r="I15" s="284"/>
      <c r="J15" s="100"/>
      <c r="K15" s="284"/>
    </row>
    <row r="16" spans="1:12">
      <c r="A16" s="880" t="s">
        <v>2359</v>
      </c>
      <c r="B16" s="78"/>
      <c r="C16" s="76"/>
      <c r="D16" s="328"/>
      <c r="E16" s="76"/>
      <c r="F16" s="434"/>
      <c r="G16" s="76"/>
      <c r="H16" s="100"/>
      <c r="I16" s="284"/>
      <c r="J16" s="100"/>
      <c r="K16" s="284"/>
    </row>
    <row r="17" spans="1:11">
      <c r="A17" s="880" t="s">
        <v>2376</v>
      </c>
      <c r="B17" s="87"/>
      <c r="C17" s="76"/>
      <c r="D17" s="328"/>
      <c r="E17" s="76"/>
      <c r="F17" s="434"/>
      <c r="G17" s="76"/>
      <c r="H17" s="100"/>
      <c r="I17" s="284"/>
      <c r="J17" s="100"/>
      <c r="K17" s="510"/>
    </row>
    <row r="18" spans="1:11">
      <c r="A18" s="880" t="s">
        <v>2422</v>
      </c>
      <c r="B18" s="87"/>
      <c r="C18" s="76"/>
      <c r="D18" s="328"/>
      <c r="E18" s="76"/>
      <c r="F18" s="434"/>
      <c r="G18" s="76"/>
      <c r="H18" s="100"/>
      <c r="I18" s="284"/>
      <c r="J18" s="100"/>
      <c r="K18" s="510"/>
    </row>
    <row r="19" spans="1:11">
      <c r="A19" s="880" t="s">
        <v>2360</v>
      </c>
      <c r="B19" s="87"/>
      <c r="C19" s="76"/>
      <c r="D19" s="328"/>
      <c r="E19" s="76"/>
      <c r="F19" s="434"/>
      <c r="G19" s="76"/>
      <c r="H19" s="100"/>
      <c r="I19" s="284"/>
      <c r="J19" s="100"/>
      <c r="K19" s="510"/>
    </row>
    <row r="20" spans="1:11">
      <c r="A20" s="880" t="s">
        <v>2385</v>
      </c>
      <c r="B20" s="87"/>
      <c r="C20" s="76"/>
      <c r="D20" s="328"/>
      <c r="E20" s="76"/>
      <c r="F20" s="434"/>
      <c r="G20" s="76"/>
      <c r="H20" s="100"/>
      <c r="I20" s="284"/>
      <c r="J20" s="100"/>
      <c r="K20" s="510"/>
    </row>
    <row r="21" spans="1:11">
      <c r="A21" s="880" t="s">
        <v>2388</v>
      </c>
      <c r="B21" s="87"/>
      <c r="C21" s="76"/>
      <c r="D21" s="328"/>
      <c r="E21" s="76"/>
      <c r="F21" s="434"/>
      <c r="G21" s="76"/>
      <c r="H21" s="100"/>
      <c r="I21" s="284"/>
      <c r="J21" s="100"/>
      <c r="K21" s="510"/>
    </row>
    <row r="22" spans="1:11">
      <c r="A22" s="880" t="s">
        <v>2390</v>
      </c>
      <c r="B22" s="87"/>
      <c r="C22" s="76"/>
      <c r="D22" s="328"/>
      <c r="E22" s="76"/>
      <c r="F22" s="434"/>
      <c r="G22" s="76"/>
      <c r="H22" s="100"/>
      <c r="I22" s="284"/>
      <c r="J22" s="100"/>
      <c r="K22" s="510"/>
    </row>
    <row r="23" spans="1:11">
      <c r="A23" s="880" t="s">
        <v>2391</v>
      </c>
      <c r="B23" s="87"/>
      <c r="C23" s="76"/>
      <c r="D23" s="328"/>
      <c r="E23" s="76"/>
      <c r="F23" s="434"/>
      <c r="G23" s="76"/>
      <c r="H23" s="100"/>
      <c r="I23" s="284"/>
      <c r="J23" s="100"/>
      <c r="K23" s="510"/>
    </row>
    <row r="24" spans="1:11">
      <c r="A24" s="880" t="s">
        <v>2392</v>
      </c>
      <c r="B24" s="87"/>
      <c r="C24" s="76"/>
      <c r="D24" s="328"/>
      <c r="E24" s="76"/>
      <c r="F24" s="434"/>
      <c r="G24" s="76"/>
      <c r="H24" s="100"/>
      <c r="I24" s="284"/>
      <c r="J24" s="100"/>
      <c r="K24" s="510"/>
    </row>
    <row r="25" spans="1:11">
      <c r="A25" s="880" t="s">
        <v>2393</v>
      </c>
      <c r="B25" s="87"/>
      <c r="C25" s="76"/>
      <c r="D25" s="328"/>
      <c r="E25" s="76"/>
      <c r="F25" s="434"/>
      <c r="G25" s="76"/>
      <c r="H25" s="100"/>
      <c r="I25" s="284"/>
      <c r="J25" s="100"/>
      <c r="K25" s="510"/>
    </row>
    <row r="26" spans="1:11">
      <c r="A26" s="880" t="s">
        <v>2394</v>
      </c>
      <c r="B26" s="87"/>
      <c r="C26" s="76"/>
      <c r="D26" s="328"/>
      <c r="E26" s="76"/>
      <c r="F26" s="434"/>
      <c r="G26" s="76"/>
      <c r="H26" s="100"/>
      <c r="I26" s="284"/>
      <c r="J26" s="100"/>
      <c r="K26" s="510"/>
    </row>
    <row r="27" spans="1:11">
      <c r="A27" s="880" t="s">
        <v>2395</v>
      </c>
      <c r="B27" s="87"/>
      <c r="C27" s="76"/>
      <c r="D27" s="328"/>
      <c r="E27" s="76"/>
      <c r="F27" s="434"/>
      <c r="G27" s="76"/>
      <c r="H27" s="100"/>
      <c r="I27" s="284"/>
      <c r="J27" s="100"/>
      <c r="K27" s="510"/>
    </row>
    <row r="28" spans="1:11">
      <c r="A28" s="880" t="s">
        <v>2396</v>
      </c>
      <c r="B28" s="87"/>
      <c r="C28" s="76"/>
      <c r="D28" s="328"/>
      <c r="E28" s="76"/>
      <c r="F28" s="434"/>
      <c r="G28" s="76"/>
      <c r="H28" s="100"/>
      <c r="I28" s="284"/>
      <c r="J28" s="100"/>
      <c r="K28" s="510"/>
    </row>
    <row r="29" spans="1:11">
      <c r="A29" s="880" t="s">
        <v>2361</v>
      </c>
      <c r="B29" s="87"/>
      <c r="C29" s="76"/>
      <c r="D29" s="328"/>
      <c r="E29" s="76"/>
      <c r="F29" s="434"/>
      <c r="G29" s="76"/>
      <c r="H29" s="100"/>
      <c r="I29" s="284"/>
      <c r="J29" s="100"/>
      <c r="K29" s="510"/>
    </row>
    <row r="30" spans="1:11">
      <c r="A30" s="880" t="s">
        <v>2362</v>
      </c>
      <c r="B30" s="87"/>
      <c r="C30" s="76"/>
      <c r="D30" s="328"/>
      <c r="E30" s="76"/>
      <c r="F30" s="434"/>
      <c r="G30" s="76"/>
      <c r="H30" s="100"/>
      <c r="I30" s="284"/>
      <c r="J30" s="100"/>
      <c r="K30" s="510"/>
    </row>
    <row r="31" spans="1:11">
      <c r="A31" s="1326" t="s">
        <v>2363</v>
      </c>
      <c r="B31" s="78"/>
      <c r="C31" s="284"/>
      <c r="D31" s="328"/>
      <c r="E31" s="381"/>
      <c r="F31" s="434"/>
      <c r="G31" s="284"/>
      <c r="H31" s="100"/>
      <c r="I31" s="284"/>
      <c r="J31" s="100"/>
      <c r="K31" s="284"/>
    </row>
    <row r="32" spans="1:11">
      <c r="C32" s="421"/>
      <c r="D32" s="93"/>
      <c r="J32" s="77"/>
    </row>
    <row r="33" spans="1:11">
      <c r="A33" s="17" t="s">
        <v>1793</v>
      </c>
    </row>
    <row r="34" spans="1:11">
      <c r="A34" s="880" t="s">
        <v>2355</v>
      </c>
      <c r="B34" s="76"/>
      <c r="C34" s="76"/>
      <c r="D34" s="75"/>
      <c r="E34" s="76"/>
      <c r="F34" s="434"/>
      <c r="G34" s="76"/>
      <c r="H34" s="77"/>
      <c r="I34" s="284"/>
      <c r="J34" s="77"/>
      <c r="K34" s="78"/>
    </row>
    <row r="35" spans="1:11">
      <c r="A35" s="880" t="s">
        <v>2356</v>
      </c>
      <c r="B35" s="76"/>
      <c r="C35" s="76"/>
      <c r="D35" s="75"/>
      <c r="E35" s="76"/>
      <c r="F35" s="434"/>
      <c r="G35" s="76"/>
      <c r="H35" s="77"/>
      <c r="I35" s="284"/>
      <c r="J35" s="77"/>
      <c r="K35" s="284"/>
    </row>
    <row r="36" spans="1:11">
      <c r="A36" s="880" t="s">
        <v>2375</v>
      </c>
      <c r="B36" s="76"/>
      <c r="C36" s="76"/>
      <c r="D36" s="328"/>
      <c r="E36" s="76"/>
      <c r="F36" s="434"/>
      <c r="G36" s="76"/>
      <c r="H36" s="100"/>
      <c r="I36" s="284"/>
      <c r="J36" s="100"/>
      <c r="K36" s="284"/>
    </row>
    <row r="37" spans="1:11">
      <c r="A37" s="880" t="s">
        <v>2411</v>
      </c>
      <c r="B37" s="76"/>
      <c r="C37" s="76"/>
      <c r="D37" s="328"/>
      <c r="E37" s="76"/>
      <c r="F37" s="434"/>
      <c r="G37" s="76"/>
      <c r="H37" s="100"/>
      <c r="I37" s="284"/>
      <c r="J37" s="100"/>
      <c r="K37" s="284"/>
    </row>
    <row r="38" spans="1:11">
      <c r="A38" s="880" t="s">
        <v>2412</v>
      </c>
      <c r="B38" s="76"/>
      <c r="C38" s="76"/>
      <c r="D38" s="328"/>
      <c r="E38" s="76"/>
      <c r="F38" s="434"/>
      <c r="G38" s="76"/>
      <c r="H38" s="100"/>
      <c r="I38" s="284"/>
      <c r="J38" s="100"/>
      <c r="K38" s="284"/>
    </row>
    <row r="39" spans="1:11">
      <c r="A39" s="880" t="s">
        <v>2413</v>
      </c>
      <c r="B39" s="76"/>
      <c r="C39" s="76"/>
      <c r="D39" s="328"/>
      <c r="E39" s="76"/>
      <c r="F39" s="434"/>
      <c r="G39" s="76"/>
      <c r="H39" s="100"/>
      <c r="I39" s="284"/>
      <c r="J39" s="100"/>
      <c r="K39" s="284"/>
    </row>
    <row r="40" spans="1:11">
      <c r="A40" s="880" t="s">
        <v>2359</v>
      </c>
      <c r="B40" s="437"/>
      <c r="C40" s="437"/>
      <c r="D40" s="328"/>
      <c r="E40" s="437"/>
      <c r="F40" s="438"/>
      <c r="G40" s="437"/>
      <c r="H40" s="100"/>
      <c r="I40" s="439"/>
      <c r="J40" s="100"/>
      <c r="K40" s="439"/>
    </row>
    <row r="41" spans="1:11">
      <c r="A41" s="880" t="s">
        <v>2376</v>
      </c>
      <c r="B41" s="76"/>
      <c r="C41" s="76"/>
      <c r="D41" s="328"/>
      <c r="E41" s="76"/>
      <c r="F41" s="434"/>
      <c r="G41" s="76"/>
      <c r="H41" s="100"/>
      <c r="I41" s="284"/>
      <c r="J41" s="100"/>
      <c r="K41" s="510"/>
    </row>
    <row r="42" spans="1:11">
      <c r="A42" s="880" t="s">
        <v>2422</v>
      </c>
      <c r="B42" s="76"/>
      <c r="C42" s="76"/>
      <c r="D42" s="328"/>
      <c r="E42" s="76"/>
      <c r="F42" s="438"/>
      <c r="G42" s="76"/>
      <c r="H42" s="100"/>
      <c r="I42" s="284"/>
      <c r="J42" s="100"/>
      <c r="K42" s="510"/>
    </row>
    <row r="43" spans="1:11">
      <c r="A43" s="880" t="s">
        <v>2360</v>
      </c>
      <c r="B43" s="76"/>
      <c r="C43" s="284"/>
      <c r="D43" s="328"/>
      <c r="E43" s="76"/>
      <c r="F43" s="438"/>
      <c r="G43" s="284"/>
      <c r="H43" s="100"/>
      <c r="I43" s="284"/>
      <c r="J43" s="100"/>
      <c r="K43" s="284"/>
    </row>
    <row r="44" spans="1:11">
      <c r="A44" s="880" t="s">
        <v>2385</v>
      </c>
      <c r="B44" s="521"/>
      <c r="C44" s="521"/>
      <c r="D44" s="328"/>
      <c r="E44" s="521"/>
      <c r="F44" s="438"/>
      <c r="G44" s="521"/>
      <c r="H44" s="100"/>
      <c r="I44" s="521"/>
      <c r="J44" s="100"/>
      <c r="K44" s="521"/>
    </row>
    <row r="45" spans="1:11">
      <c r="A45" s="880" t="s">
        <v>2388</v>
      </c>
      <c r="B45" s="521"/>
      <c r="C45" s="521"/>
      <c r="D45" s="328"/>
      <c r="E45" s="521"/>
      <c r="F45" s="438"/>
      <c r="G45" s="521"/>
      <c r="H45" s="100"/>
      <c r="I45" s="521"/>
      <c r="J45" s="100"/>
      <c r="K45" s="521"/>
    </row>
    <row r="46" spans="1:11">
      <c r="A46" s="880" t="s">
        <v>2390</v>
      </c>
      <c r="B46" s="521"/>
      <c r="C46" s="521"/>
      <c r="D46" s="328"/>
      <c r="E46" s="521"/>
      <c r="F46" s="438"/>
      <c r="G46" s="521"/>
      <c r="H46" s="100"/>
      <c r="I46" s="521"/>
      <c r="J46" s="100"/>
      <c r="K46" s="521"/>
    </row>
    <row r="47" spans="1:11">
      <c r="A47" s="880" t="s">
        <v>2391</v>
      </c>
      <c r="B47" s="521"/>
      <c r="C47" s="521"/>
      <c r="D47" s="328"/>
      <c r="E47" s="521"/>
      <c r="F47" s="438"/>
      <c r="G47" s="521"/>
      <c r="H47" s="100"/>
      <c r="I47" s="521"/>
      <c r="J47" s="100"/>
      <c r="K47" s="521"/>
    </row>
    <row r="48" spans="1:11">
      <c r="A48" s="880" t="s">
        <v>2392</v>
      </c>
      <c r="B48" s="521"/>
      <c r="C48" s="521"/>
      <c r="D48" s="328"/>
      <c r="E48" s="521"/>
      <c r="F48" s="438"/>
      <c r="G48" s="521"/>
      <c r="H48" s="100"/>
      <c r="I48" s="521"/>
      <c r="J48" s="100"/>
      <c r="K48" s="521"/>
    </row>
    <row r="49" spans="1:11">
      <c r="A49" s="880" t="s">
        <v>2393</v>
      </c>
      <c r="B49" s="521"/>
      <c r="C49" s="521"/>
      <c r="D49" s="328"/>
      <c r="E49" s="521"/>
      <c r="F49" s="438"/>
      <c r="G49" s="521"/>
      <c r="H49" s="100"/>
      <c r="I49" s="521"/>
      <c r="J49" s="100"/>
      <c r="K49" s="521"/>
    </row>
    <row r="50" spans="1:11">
      <c r="A50" s="880" t="s">
        <v>2394</v>
      </c>
      <c r="B50" s="521"/>
      <c r="C50" s="521"/>
      <c r="D50" s="328"/>
      <c r="E50" s="521"/>
      <c r="F50" s="438"/>
      <c r="G50" s="521"/>
      <c r="H50" s="100"/>
      <c r="I50" s="521"/>
      <c r="J50" s="100"/>
      <c r="K50" s="521"/>
    </row>
    <row r="51" spans="1:11">
      <c r="A51" s="880" t="s">
        <v>2395</v>
      </c>
      <c r="B51" s="521"/>
      <c r="C51" s="521"/>
      <c r="D51" s="328"/>
      <c r="E51" s="521"/>
      <c r="F51" s="438"/>
      <c r="G51" s="521"/>
      <c r="H51" s="100"/>
      <c r="I51" s="521"/>
      <c r="J51" s="100"/>
      <c r="K51" s="521"/>
    </row>
    <row r="52" spans="1:11">
      <c r="A52" s="880" t="s">
        <v>2396</v>
      </c>
      <c r="B52" s="521"/>
      <c r="C52" s="521"/>
      <c r="D52" s="328"/>
      <c r="E52" s="521"/>
      <c r="F52" s="438"/>
      <c r="G52" s="521"/>
      <c r="H52" s="100"/>
      <c r="I52" s="521"/>
      <c r="J52" s="100"/>
      <c r="K52" s="521"/>
    </row>
    <row r="53" spans="1:11">
      <c r="A53" s="880" t="s">
        <v>2361</v>
      </c>
      <c r="B53" s="521"/>
      <c r="C53" s="521"/>
      <c r="D53" s="328"/>
      <c r="E53" s="521"/>
      <c r="F53" s="438"/>
      <c r="G53" s="521"/>
      <c r="H53" s="100"/>
      <c r="I53" s="521"/>
      <c r="J53" s="100"/>
      <c r="K53" s="521"/>
    </row>
    <row r="54" spans="1:11">
      <c r="A54" s="880" t="s">
        <v>2362</v>
      </c>
      <c r="B54" s="521"/>
      <c r="C54" s="521"/>
      <c r="D54" s="328"/>
      <c r="E54" s="521"/>
      <c r="F54" s="438"/>
      <c r="G54" s="521"/>
      <c r="H54" s="100"/>
      <c r="I54" s="521"/>
      <c r="J54" s="100"/>
      <c r="K54" s="521"/>
    </row>
    <row r="55" spans="1:11">
      <c r="A55" s="1345" t="s">
        <v>2363</v>
      </c>
      <c r="B55" s="452"/>
      <c r="C55" s="440"/>
      <c r="D55" s="328"/>
      <c r="E55" s="570"/>
      <c r="F55" s="438"/>
      <c r="G55" s="440"/>
      <c r="H55" s="100"/>
      <c r="I55" s="440"/>
      <c r="J55" s="100"/>
      <c r="K55" s="440"/>
    </row>
    <row r="56" spans="1:11">
      <c r="H56" s="77"/>
    </row>
    <row r="57" spans="1:11">
      <c r="A57" s="17" t="s">
        <v>772</v>
      </c>
      <c r="C57" s="284"/>
      <c r="H57" s="77"/>
      <c r="K57" s="284"/>
    </row>
    <row r="58" spans="1:11">
      <c r="A58" s="10"/>
      <c r="B58" s="10"/>
      <c r="G58" s="97"/>
      <c r="H58" s="77"/>
    </row>
    <row r="59" spans="1:11">
      <c r="A59" s="375"/>
      <c r="B59" s="10"/>
      <c r="G59" s="97"/>
    </row>
    <row r="60" spans="1:11">
      <c r="G60" s="4"/>
    </row>
    <row r="61" spans="1:11">
      <c r="A61" s="373"/>
      <c r="B61" s="7"/>
      <c r="G61" s="4"/>
    </row>
    <row r="62" spans="1:11">
      <c r="A62" s="7"/>
      <c r="B62" s="7"/>
      <c r="G62" s="4"/>
    </row>
  </sheetData>
  <sheetProtection formatColumns="0" formatRows="0"/>
  <customSheetViews>
    <customSheetView guid="{322AC775-AF01-45AA-8A10-37DBB67FD782}" showPageBreaks="1" printArea="1" view="pageBreakPreview">
      <selection activeCell="A35" sqref="A35:XFD35"/>
      <pageMargins left="0" right="0" top="0" bottom="0" header="0" footer="0"/>
      <pageSetup scale="84" orientation="portrait" verticalDpi="300" r:id="rId1"/>
      <headerFooter alignWithMargins="0">
        <oddHeader>&amp;C
&amp;R&amp;9 PROTECTED B WHEN COMPLETED</oddHeader>
        <oddFooter>&amp;L&amp;9&amp;F&amp;C&amp;9 Schedule &amp;A&amp;R&amp;9                               p. &amp;P / &amp;N</oddFooter>
      </headerFooter>
    </customSheetView>
  </customSheetViews>
  <mergeCells count="3">
    <mergeCell ref="A2:C2"/>
    <mergeCell ref="B6:C6"/>
    <mergeCell ref="E6:G6"/>
  </mergeCells>
  <hyperlinks>
    <hyperlink ref="A2" location="Schedule_Listing" display="Return to Shedule Listing" xr:uid="{00000000-0004-0000-2E00-000000000000}"/>
    <hyperlink ref="A2:C2" location="'Schedule Listing '!A1" display="Return to Schedule Listing" xr:uid="{00000000-0004-0000-2E00-000001000000}"/>
  </hyperlinks>
  <pageMargins left="0.47244094488188981" right="0.35433070866141736" top="0.74803149606299213" bottom="0.51181102362204722" header="0.31496062992125984" footer="0.31496062992125984"/>
  <pageSetup scale="84"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Z168"/>
  <sheetViews>
    <sheetView showGridLines="0" zoomScaleNormal="100" zoomScaleSheetLayoutView="85" workbookViewId="0">
      <selection activeCell="H36" sqref="H36"/>
    </sheetView>
  </sheetViews>
  <sheetFormatPr defaultColWidth="9.1015625" defaultRowHeight="12.3"/>
  <cols>
    <col min="1" max="1" width="7.1015625" style="1" customWidth="1"/>
    <col min="2" max="2" width="9" style="1" customWidth="1"/>
    <col min="3" max="3" width="8.89453125" style="1" customWidth="1"/>
    <col min="4" max="4" width="9.1015625" style="1"/>
    <col min="5" max="5" width="0.89453125" style="1" customWidth="1"/>
    <col min="6" max="6" width="13.41796875" style="1" customWidth="1"/>
    <col min="7" max="8" width="11" style="1" customWidth="1"/>
    <col min="9" max="9" width="0.89453125" style="1" customWidth="1"/>
    <col min="10" max="11" width="8.89453125" style="1" customWidth="1"/>
    <col min="12" max="12" width="10.1015625" style="1" customWidth="1"/>
    <col min="13" max="13" width="9.89453125" style="1" customWidth="1"/>
    <col min="14" max="14" width="8.5234375" style="1" customWidth="1"/>
    <col min="15" max="15" width="0.89453125" style="1" customWidth="1"/>
    <col min="16" max="19" width="4.5234375" style="1" customWidth="1"/>
    <col min="20" max="20" width="2.1015625" style="1" customWidth="1"/>
    <col min="21" max="21" width="6.5234375" style="1" customWidth="1"/>
    <col min="22" max="22" width="9" style="1" customWidth="1"/>
    <col min="23" max="25" width="9.41796875" style="1" customWidth="1"/>
    <col min="26" max="26" width="19.89453125" style="1" customWidth="1"/>
    <col min="27" max="27" width="7" style="1" customWidth="1"/>
    <col min="28" max="230" width="9.1015625" style="1"/>
    <col min="231" max="231" width="7.1015625" style="1" customWidth="1"/>
    <col min="232" max="232" width="9" style="1" customWidth="1"/>
    <col min="233" max="233" width="8.89453125" style="1" customWidth="1"/>
    <col min="234" max="234" width="9.1015625" style="1"/>
    <col min="235" max="235" width="0.89453125" style="1" customWidth="1"/>
    <col min="236" max="237" width="10.41796875" style="1" customWidth="1"/>
    <col min="238" max="238" width="9.41796875" style="1" customWidth="1"/>
    <col min="239" max="239" width="0.89453125" style="1" customWidth="1"/>
    <col min="240" max="240" width="10.41796875" style="1" customWidth="1"/>
    <col min="241" max="241" width="9.41796875" style="1" customWidth="1"/>
    <col min="242" max="242" width="10.1015625" style="1" customWidth="1"/>
    <col min="243" max="243" width="9.89453125" style="1" customWidth="1"/>
    <col min="244" max="244" width="8.5234375" style="1" customWidth="1"/>
    <col min="245" max="245" width="0.89453125" style="1" customWidth="1"/>
    <col min="246" max="249" width="5.5234375" style="1" customWidth="1"/>
    <col min="250" max="250" width="2.1015625" style="1" customWidth="1"/>
    <col min="251" max="251" width="6.523437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89" width="8.89453125" style="1" customWidth="1"/>
    <col min="490" max="490" width="9.1015625" style="1"/>
    <col min="491" max="491" width="0.89453125" style="1" customWidth="1"/>
    <col min="492" max="493" width="10.41796875" style="1" customWidth="1"/>
    <col min="494" max="494" width="9.41796875" style="1" customWidth="1"/>
    <col min="495" max="495" width="0.89453125" style="1" customWidth="1"/>
    <col min="496" max="496" width="10.41796875" style="1" customWidth="1"/>
    <col min="497" max="497" width="9.41796875" style="1" customWidth="1"/>
    <col min="498" max="498" width="10.1015625" style="1" customWidth="1"/>
    <col min="499" max="499" width="9.89453125" style="1" customWidth="1"/>
    <col min="500" max="500" width="8.5234375" style="1" customWidth="1"/>
    <col min="501" max="501" width="0.89453125" style="1" customWidth="1"/>
    <col min="502" max="505" width="5.5234375" style="1" customWidth="1"/>
    <col min="506" max="506" width="2.1015625" style="1" customWidth="1"/>
    <col min="507" max="507" width="6.523437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5" width="8.89453125" style="1" customWidth="1"/>
    <col min="746" max="746" width="9.1015625" style="1"/>
    <col min="747" max="747" width="0.89453125" style="1" customWidth="1"/>
    <col min="748" max="749" width="10.41796875" style="1" customWidth="1"/>
    <col min="750" max="750" width="9.41796875" style="1" customWidth="1"/>
    <col min="751" max="751" width="0.89453125" style="1" customWidth="1"/>
    <col min="752" max="752" width="10.41796875" style="1" customWidth="1"/>
    <col min="753" max="753" width="9.41796875" style="1" customWidth="1"/>
    <col min="754" max="754" width="10.1015625" style="1" customWidth="1"/>
    <col min="755" max="755" width="9.89453125" style="1" customWidth="1"/>
    <col min="756" max="756" width="8.5234375" style="1" customWidth="1"/>
    <col min="757" max="757" width="0.89453125" style="1" customWidth="1"/>
    <col min="758" max="761" width="5.5234375" style="1" customWidth="1"/>
    <col min="762" max="762" width="2.1015625" style="1" customWidth="1"/>
    <col min="763" max="763" width="6.523437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1" width="8.89453125" style="1" customWidth="1"/>
    <col min="1002" max="1002" width="9.1015625" style="1"/>
    <col min="1003" max="1003" width="0.89453125" style="1" customWidth="1"/>
    <col min="1004" max="1005" width="10.41796875" style="1" customWidth="1"/>
    <col min="1006" max="1006" width="9.41796875" style="1" customWidth="1"/>
    <col min="1007" max="1007" width="0.89453125" style="1" customWidth="1"/>
    <col min="1008" max="1008" width="10.41796875" style="1" customWidth="1"/>
    <col min="1009" max="1009" width="9.41796875" style="1" customWidth="1"/>
    <col min="1010" max="1010" width="10.1015625" style="1" customWidth="1"/>
    <col min="1011" max="1011" width="9.89453125" style="1" customWidth="1"/>
    <col min="1012" max="1012" width="8.5234375" style="1" customWidth="1"/>
    <col min="1013" max="1013" width="0.89453125" style="1" customWidth="1"/>
    <col min="1014" max="1017" width="5.5234375" style="1" customWidth="1"/>
    <col min="1018" max="1018" width="2.1015625" style="1" customWidth="1"/>
    <col min="1019" max="1019" width="6.523437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7" width="8.89453125" style="1" customWidth="1"/>
    <col min="1258" max="1258" width="9.1015625" style="1"/>
    <col min="1259" max="1259" width="0.89453125" style="1" customWidth="1"/>
    <col min="1260" max="1261" width="10.41796875" style="1" customWidth="1"/>
    <col min="1262" max="1262" width="9.41796875" style="1" customWidth="1"/>
    <col min="1263" max="1263" width="0.89453125" style="1" customWidth="1"/>
    <col min="1264" max="1264" width="10.41796875" style="1" customWidth="1"/>
    <col min="1265" max="1265" width="9.41796875" style="1" customWidth="1"/>
    <col min="1266" max="1266" width="10.1015625" style="1" customWidth="1"/>
    <col min="1267" max="1267" width="9.89453125" style="1" customWidth="1"/>
    <col min="1268" max="1268" width="8.5234375" style="1" customWidth="1"/>
    <col min="1269" max="1269" width="0.89453125" style="1" customWidth="1"/>
    <col min="1270" max="1273" width="5.5234375" style="1" customWidth="1"/>
    <col min="1274" max="1274" width="2.1015625" style="1" customWidth="1"/>
    <col min="1275" max="1275" width="6.523437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3" width="8.89453125" style="1" customWidth="1"/>
    <col min="1514" max="1514" width="9.1015625" style="1"/>
    <col min="1515" max="1515" width="0.89453125" style="1" customWidth="1"/>
    <col min="1516" max="1517" width="10.41796875" style="1" customWidth="1"/>
    <col min="1518" max="1518" width="9.41796875" style="1" customWidth="1"/>
    <col min="1519" max="1519" width="0.89453125" style="1" customWidth="1"/>
    <col min="1520" max="1520" width="10.41796875" style="1" customWidth="1"/>
    <col min="1521" max="1521" width="9.41796875" style="1" customWidth="1"/>
    <col min="1522" max="1522" width="10.1015625" style="1" customWidth="1"/>
    <col min="1523" max="1523" width="9.89453125" style="1" customWidth="1"/>
    <col min="1524" max="1524" width="8.5234375" style="1" customWidth="1"/>
    <col min="1525" max="1525" width="0.89453125" style="1" customWidth="1"/>
    <col min="1526" max="1529" width="5.5234375" style="1" customWidth="1"/>
    <col min="1530" max="1530" width="2.1015625" style="1" customWidth="1"/>
    <col min="1531" max="1531" width="6.523437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69" width="8.89453125" style="1" customWidth="1"/>
    <col min="1770" max="1770" width="9.1015625" style="1"/>
    <col min="1771" max="1771" width="0.89453125" style="1" customWidth="1"/>
    <col min="1772" max="1773" width="10.41796875" style="1" customWidth="1"/>
    <col min="1774" max="1774" width="9.41796875" style="1" customWidth="1"/>
    <col min="1775" max="1775" width="0.89453125" style="1" customWidth="1"/>
    <col min="1776" max="1776" width="10.41796875" style="1" customWidth="1"/>
    <col min="1777" max="1777" width="9.41796875" style="1" customWidth="1"/>
    <col min="1778" max="1778" width="10.1015625" style="1" customWidth="1"/>
    <col min="1779" max="1779" width="9.89453125" style="1" customWidth="1"/>
    <col min="1780" max="1780" width="8.5234375" style="1" customWidth="1"/>
    <col min="1781" max="1781" width="0.89453125" style="1" customWidth="1"/>
    <col min="1782" max="1785" width="5.5234375" style="1" customWidth="1"/>
    <col min="1786" max="1786" width="2.1015625" style="1" customWidth="1"/>
    <col min="1787" max="1787" width="6.523437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5" width="8.89453125" style="1" customWidth="1"/>
    <col min="2026" max="2026" width="9.1015625" style="1"/>
    <col min="2027" max="2027" width="0.89453125" style="1" customWidth="1"/>
    <col min="2028" max="2029" width="10.41796875" style="1" customWidth="1"/>
    <col min="2030" max="2030" width="9.41796875" style="1" customWidth="1"/>
    <col min="2031" max="2031" width="0.89453125" style="1" customWidth="1"/>
    <col min="2032" max="2032" width="10.41796875" style="1" customWidth="1"/>
    <col min="2033" max="2033" width="9.41796875" style="1" customWidth="1"/>
    <col min="2034" max="2034" width="10.1015625" style="1" customWidth="1"/>
    <col min="2035" max="2035" width="9.89453125" style="1" customWidth="1"/>
    <col min="2036" max="2036" width="8.5234375" style="1" customWidth="1"/>
    <col min="2037" max="2037" width="0.89453125" style="1" customWidth="1"/>
    <col min="2038" max="2041" width="5.5234375" style="1" customWidth="1"/>
    <col min="2042" max="2042" width="2.1015625" style="1" customWidth="1"/>
    <col min="2043" max="2043" width="6.523437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1" width="8.89453125" style="1" customWidth="1"/>
    <col min="2282" max="2282" width="9.1015625" style="1"/>
    <col min="2283" max="2283" width="0.89453125" style="1" customWidth="1"/>
    <col min="2284" max="2285" width="10.41796875" style="1" customWidth="1"/>
    <col min="2286" max="2286" width="9.41796875" style="1" customWidth="1"/>
    <col min="2287" max="2287" width="0.89453125" style="1" customWidth="1"/>
    <col min="2288" max="2288" width="10.41796875" style="1" customWidth="1"/>
    <col min="2289" max="2289" width="9.41796875" style="1" customWidth="1"/>
    <col min="2290" max="2290" width="10.1015625" style="1" customWidth="1"/>
    <col min="2291" max="2291" width="9.89453125" style="1" customWidth="1"/>
    <col min="2292" max="2292" width="8.5234375" style="1" customWidth="1"/>
    <col min="2293" max="2293" width="0.89453125" style="1" customWidth="1"/>
    <col min="2294" max="2297" width="5.5234375" style="1" customWidth="1"/>
    <col min="2298" max="2298" width="2.1015625" style="1" customWidth="1"/>
    <col min="2299" max="2299" width="6.523437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7" width="8.89453125" style="1" customWidth="1"/>
    <col min="2538" max="2538" width="9.1015625" style="1"/>
    <col min="2539" max="2539" width="0.89453125" style="1" customWidth="1"/>
    <col min="2540" max="2541" width="10.41796875" style="1" customWidth="1"/>
    <col min="2542" max="2542" width="9.41796875" style="1" customWidth="1"/>
    <col min="2543" max="2543" width="0.89453125" style="1" customWidth="1"/>
    <col min="2544" max="2544" width="10.41796875" style="1" customWidth="1"/>
    <col min="2545" max="2545" width="9.41796875" style="1" customWidth="1"/>
    <col min="2546" max="2546" width="10.1015625" style="1" customWidth="1"/>
    <col min="2547" max="2547" width="9.89453125" style="1" customWidth="1"/>
    <col min="2548" max="2548" width="8.5234375" style="1" customWidth="1"/>
    <col min="2549" max="2549" width="0.89453125" style="1" customWidth="1"/>
    <col min="2550" max="2553" width="5.5234375" style="1" customWidth="1"/>
    <col min="2554" max="2554" width="2.1015625" style="1" customWidth="1"/>
    <col min="2555" max="2555" width="6.523437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3" width="8.89453125" style="1" customWidth="1"/>
    <col min="2794" max="2794" width="9.1015625" style="1"/>
    <col min="2795" max="2795" width="0.89453125" style="1" customWidth="1"/>
    <col min="2796" max="2797" width="10.41796875" style="1" customWidth="1"/>
    <col min="2798" max="2798" width="9.41796875" style="1" customWidth="1"/>
    <col min="2799" max="2799" width="0.89453125" style="1" customWidth="1"/>
    <col min="2800" max="2800" width="10.41796875" style="1" customWidth="1"/>
    <col min="2801" max="2801" width="9.41796875" style="1" customWidth="1"/>
    <col min="2802" max="2802" width="10.1015625" style="1" customWidth="1"/>
    <col min="2803" max="2803" width="9.89453125" style="1" customWidth="1"/>
    <col min="2804" max="2804" width="8.5234375" style="1" customWidth="1"/>
    <col min="2805" max="2805" width="0.89453125" style="1" customWidth="1"/>
    <col min="2806" max="2809" width="5.5234375" style="1" customWidth="1"/>
    <col min="2810" max="2810" width="2.1015625" style="1" customWidth="1"/>
    <col min="2811" max="2811" width="6.523437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49" width="8.89453125" style="1" customWidth="1"/>
    <col min="3050" max="3050" width="9.1015625" style="1"/>
    <col min="3051" max="3051" width="0.89453125" style="1" customWidth="1"/>
    <col min="3052" max="3053" width="10.41796875" style="1" customWidth="1"/>
    <col min="3054" max="3054" width="9.41796875" style="1" customWidth="1"/>
    <col min="3055" max="3055" width="0.89453125" style="1" customWidth="1"/>
    <col min="3056" max="3056" width="10.41796875" style="1" customWidth="1"/>
    <col min="3057" max="3057" width="9.41796875" style="1" customWidth="1"/>
    <col min="3058" max="3058" width="10.1015625" style="1" customWidth="1"/>
    <col min="3059" max="3059" width="9.89453125" style="1" customWidth="1"/>
    <col min="3060" max="3060" width="8.5234375" style="1" customWidth="1"/>
    <col min="3061" max="3061" width="0.89453125" style="1" customWidth="1"/>
    <col min="3062" max="3065" width="5.5234375" style="1" customWidth="1"/>
    <col min="3066" max="3066" width="2.1015625" style="1" customWidth="1"/>
    <col min="3067" max="3067" width="6.523437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5" width="8.89453125" style="1" customWidth="1"/>
    <col min="3306" max="3306" width="9.1015625" style="1"/>
    <col min="3307" max="3307" width="0.89453125" style="1" customWidth="1"/>
    <col min="3308" max="3309" width="10.41796875" style="1" customWidth="1"/>
    <col min="3310" max="3310" width="9.41796875" style="1" customWidth="1"/>
    <col min="3311" max="3311" width="0.89453125" style="1" customWidth="1"/>
    <col min="3312" max="3312" width="10.41796875" style="1" customWidth="1"/>
    <col min="3313" max="3313" width="9.41796875" style="1" customWidth="1"/>
    <col min="3314" max="3314" width="10.1015625" style="1" customWidth="1"/>
    <col min="3315" max="3315" width="9.89453125" style="1" customWidth="1"/>
    <col min="3316" max="3316" width="8.5234375" style="1" customWidth="1"/>
    <col min="3317" max="3317" width="0.89453125" style="1" customWidth="1"/>
    <col min="3318" max="3321" width="5.5234375" style="1" customWidth="1"/>
    <col min="3322" max="3322" width="2.1015625" style="1" customWidth="1"/>
    <col min="3323" max="3323" width="6.523437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1" width="8.89453125" style="1" customWidth="1"/>
    <col min="3562" max="3562" width="9.1015625" style="1"/>
    <col min="3563" max="3563" width="0.89453125" style="1" customWidth="1"/>
    <col min="3564" max="3565" width="10.41796875" style="1" customWidth="1"/>
    <col min="3566" max="3566" width="9.41796875" style="1" customWidth="1"/>
    <col min="3567" max="3567" width="0.89453125" style="1" customWidth="1"/>
    <col min="3568" max="3568" width="10.41796875" style="1" customWidth="1"/>
    <col min="3569" max="3569" width="9.41796875" style="1" customWidth="1"/>
    <col min="3570" max="3570" width="10.1015625" style="1" customWidth="1"/>
    <col min="3571" max="3571" width="9.89453125" style="1" customWidth="1"/>
    <col min="3572" max="3572" width="8.5234375" style="1" customWidth="1"/>
    <col min="3573" max="3573" width="0.89453125" style="1" customWidth="1"/>
    <col min="3574" max="3577" width="5.5234375" style="1" customWidth="1"/>
    <col min="3578" max="3578" width="2.1015625" style="1" customWidth="1"/>
    <col min="3579" max="3579" width="6.523437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7" width="8.89453125" style="1" customWidth="1"/>
    <col min="3818" max="3818" width="9.1015625" style="1"/>
    <col min="3819" max="3819" width="0.89453125" style="1" customWidth="1"/>
    <col min="3820" max="3821" width="10.41796875" style="1" customWidth="1"/>
    <col min="3822" max="3822" width="9.41796875" style="1" customWidth="1"/>
    <col min="3823" max="3823" width="0.89453125" style="1" customWidth="1"/>
    <col min="3824" max="3824" width="10.41796875" style="1" customWidth="1"/>
    <col min="3825" max="3825" width="9.41796875" style="1" customWidth="1"/>
    <col min="3826" max="3826" width="10.1015625" style="1" customWidth="1"/>
    <col min="3827" max="3827" width="9.89453125" style="1" customWidth="1"/>
    <col min="3828" max="3828" width="8.5234375" style="1" customWidth="1"/>
    <col min="3829" max="3829" width="0.89453125" style="1" customWidth="1"/>
    <col min="3830" max="3833" width="5.5234375" style="1" customWidth="1"/>
    <col min="3834" max="3834" width="2.1015625" style="1" customWidth="1"/>
    <col min="3835" max="3835" width="6.523437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3" width="8.89453125" style="1" customWidth="1"/>
    <col min="4074" max="4074" width="9.1015625" style="1"/>
    <col min="4075" max="4075" width="0.89453125" style="1" customWidth="1"/>
    <col min="4076" max="4077" width="10.41796875" style="1" customWidth="1"/>
    <col min="4078" max="4078" width="9.41796875" style="1" customWidth="1"/>
    <col min="4079" max="4079" width="0.89453125" style="1" customWidth="1"/>
    <col min="4080" max="4080" width="10.41796875" style="1" customWidth="1"/>
    <col min="4081" max="4081" width="9.41796875" style="1" customWidth="1"/>
    <col min="4082" max="4082" width="10.1015625" style="1" customWidth="1"/>
    <col min="4083" max="4083" width="9.89453125" style="1" customWidth="1"/>
    <col min="4084" max="4084" width="8.5234375" style="1" customWidth="1"/>
    <col min="4085" max="4085" width="0.89453125" style="1" customWidth="1"/>
    <col min="4086" max="4089" width="5.5234375" style="1" customWidth="1"/>
    <col min="4090" max="4090" width="2.1015625" style="1" customWidth="1"/>
    <col min="4091" max="4091" width="6.523437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29" width="8.89453125" style="1" customWidth="1"/>
    <col min="4330" max="4330" width="9.1015625" style="1"/>
    <col min="4331" max="4331" width="0.89453125" style="1" customWidth="1"/>
    <col min="4332" max="4333" width="10.41796875" style="1" customWidth="1"/>
    <col min="4334" max="4334" width="9.41796875" style="1" customWidth="1"/>
    <col min="4335" max="4335" width="0.89453125" style="1" customWidth="1"/>
    <col min="4336" max="4336" width="10.41796875" style="1" customWidth="1"/>
    <col min="4337" max="4337" width="9.41796875" style="1" customWidth="1"/>
    <col min="4338" max="4338" width="10.1015625" style="1" customWidth="1"/>
    <col min="4339" max="4339" width="9.89453125" style="1" customWidth="1"/>
    <col min="4340" max="4340" width="8.5234375" style="1" customWidth="1"/>
    <col min="4341" max="4341" width="0.89453125" style="1" customWidth="1"/>
    <col min="4342" max="4345" width="5.5234375" style="1" customWidth="1"/>
    <col min="4346" max="4346" width="2.1015625" style="1" customWidth="1"/>
    <col min="4347" max="4347" width="6.523437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5" width="8.89453125" style="1" customWidth="1"/>
    <col min="4586" max="4586" width="9.1015625" style="1"/>
    <col min="4587" max="4587" width="0.89453125" style="1" customWidth="1"/>
    <col min="4588" max="4589" width="10.41796875" style="1" customWidth="1"/>
    <col min="4590" max="4590" width="9.41796875" style="1" customWidth="1"/>
    <col min="4591" max="4591" width="0.89453125" style="1" customWidth="1"/>
    <col min="4592" max="4592" width="10.41796875" style="1" customWidth="1"/>
    <col min="4593" max="4593" width="9.41796875" style="1" customWidth="1"/>
    <col min="4594" max="4594" width="10.1015625" style="1" customWidth="1"/>
    <col min="4595" max="4595" width="9.89453125" style="1" customWidth="1"/>
    <col min="4596" max="4596" width="8.5234375" style="1" customWidth="1"/>
    <col min="4597" max="4597" width="0.89453125" style="1" customWidth="1"/>
    <col min="4598" max="4601" width="5.5234375" style="1" customWidth="1"/>
    <col min="4602" max="4602" width="2.1015625" style="1" customWidth="1"/>
    <col min="4603" max="4603" width="6.523437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1" width="8.89453125" style="1" customWidth="1"/>
    <col min="4842" max="4842" width="9.1015625" style="1"/>
    <col min="4843" max="4843" width="0.89453125" style="1" customWidth="1"/>
    <col min="4844" max="4845" width="10.41796875" style="1" customWidth="1"/>
    <col min="4846" max="4846" width="9.41796875" style="1" customWidth="1"/>
    <col min="4847" max="4847" width="0.89453125" style="1" customWidth="1"/>
    <col min="4848" max="4848" width="10.41796875" style="1" customWidth="1"/>
    <col min="4849" max="4849" width="9.41796875" style="1" customWidth="1"/>
    <col min="4850" max="4850" width="10.1015625" style="1" customWidth="1"/>
    <col min="4851" max="4851" width="9.89453125" style="1" customWidth="1"/>
    <col min="4852" max="4852" width="8.5234375" style="1" customWidth="1"/>
    <col min="4853" max="4853" width="0.89453125" style="1" customWidth="1"/>
    <col min="4854" max="4857" width="5.5234375" style="1" customWidth="1"/>
    <col min="4858" max="4858" width="2.1015625" style="1" customWidth="1"/>
    <col min="4859" max="4859" width="6.523437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7" width="8.89453125" style="1" customWidth="1"/>
    <col min="5098" max="5098" width="9.1015625" style="1"/>
    <col min="5099" max="5099" width="0.89453125" style="1" customWidth="1"/>
    <col min="5100" max="5101" width="10.41796875" style="1" customWidth="1"/>
    <col min="5102" max="5102" width="9.41796875" style="1" customWidth="1"/>
    <col min="5103" max="5103" width="0.89453125" style="1" customWidth="1"/>
    <col min="5104" max="5104" width="10.41796875" style="1" customWidth="1"/>
    <col min="5105" max="5105" width="9.41796875" style="1" customWidth="1"/>
    <col min="5106" max="5106" width="10.1015625" style="1" customWidth="1"/>
    <col min="5107" max="5107" width="9.89453125" style="1" customWidth="1"/>
    <col min="5108" max="5108" width="8.5234375" style="1" customWidth="1"/>
    <col min="5109" max="5109" width="0.89453125" style="1" customWidth="1"/>
    <col min="5110" max="5113" width="5.5234375" style="1" customWidth="1"/>
    <col min="5114" max="5114" width="2.1015625" style="1" customWidth="1"/>
    <col min="5115" max="5115" width="6.523437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3" width="8.89453125" style="1" customWidth="1"/>
    <col min="5354" max="5354" width="9.1015625" style="1"/>
    <col min="5355" max="5355" width="0.89453125" style="1" customWidth="1"/>
    <col min="5356" max="5357" width="10.41796875" style="1" customWidth="1"/>
    <col min="5358" max="5358" width="9.41796875" style="1" customWidth="1"/>
    <col min="5359" max="5359" width="0.89453125" style="1" customWidth="1"/>
    <col min="5360" max="5360" width="10.41796875" style="1" customWidth="1"/>
    <col min="5361" max="5361" width="9.41796875" style="1" customWidth="1"/>
    <col min="5362" max="5362" width="10.1015625" style="1" customWidth="1"/>
    <col min="5363" max="5363" width="9.89453125" style="1" customWidth="1"/>
    <col min="5364" max="5364" width="8.5234375" style="1" customWidth="1"/>
    <col min="5365" max="5365" width="0.89453125" style="1" customWidth="1"/>
    <col min="5366" max="5369" width="5.5234375" style="1" customWidth="1"/>
    <col min="5370" max="5370" width="2.1015625" style="1" customWidth="1"/>
    <col min="5371" max="5371" width="6.523437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09" width="8.89453125" style="1" customWidth="1"/>
    <col min="5610" max="5610" width="9.1015625" style="1"/>
    <col min="5611" max="5611" width="0.89453125" style="1" customWidth="1"/>
    <col min="5612" max="5613" width="10.41796875" style="1" customWidth="1"/>
    <col min="5614" max="5614" width="9.41796875" style="1" customWidth="1"/>
    <col min="5615" max="5615" width="0.89453125" style="1" customWidth="1"/>
    <col min="5616" max="5616" width="10.41796875" style="1" customWidth="1"/>
    <col min="5617" max="5617" width="9.41796875" style="1" customWidth="1"/>
    <col min="5618" max="5618" width="10.1015625" style="1" customWidth="1"/>
    <col min="5619" max="5619" width="9.89453125" style="1" customWidth="1"/>
    <col min="5620" max="5620" width="8.5234375" style="1" customWidth="1"/>
    <col min="5621" max="5621" width="0.89453125" style="1" customWidth="1"/>
    <col min="5622" max="5625" width="5.5234375" style="1" customWidth="1"/>
    <col min="5626" max="5626" width="2.1015625" style="1" customWidth="1"/>
    <col min="5627" max="5627" width="6.523437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5" width="8.89453125" style="1" customWidth="1"/>
    <col min="5866" max="5866" width="9.1015625" style="1"/>
    <col min="5867" max="5867" width="0.89453125" style="1" customWidth="1"/>
    <col min="5868" max="5869" width="10.41796875" style="1" customWidth="1"/>
    <col min="5870" max="5870" width="9.41796875" style="1" customWidth="1"/>
    <col min="5871" max="5871" width="0.89453125" style="1" customWidth="1"/>
    <col min="5872" max="5872" width="10.41796875" style="1" customWidth="1"/>
    <col min="5873" max="5873" width="9.41796875" style="1" customWidth="1"/>
    <col min="5874" max="5874" width="10.1015625" style="1" customWidth="1"/>
    <col min="5875" max="5875" width="9.89453125" style="1" customWidth="1"/>
    <col min="5876" max="5876" width="8.5234375" style="1" customWidth="1"/>
    <col min="5877" max="5877" width="0.89453125" style="1" customWidth="1"/>
    <col min="5878" max="5881" width="5.5234375" style="1" customWidth="1"/>
    <col min="5882" max="5882" width="2.1015625" style="1" customWidth="1"/>
    <col min="5883" max="5883" width="6.523437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1" width="8.89453125" style="1" customWidth="1"/>
    <col min="6122" max="6122" width="9.1015625" style="1"/>
    <col min="6123" max="6123" width="0.89453125" style="1" customWidth="1"/>
    <col min="6124" max="6125" width="10.41796875" style="1" customWidth="1"/>
    <col min="6126" max="6126" width="9.41796875" style="1" customWidth="1"/>
    <col min="6127" max="6127" width="0.89453125" style="1" customWidth="1"/>
    <col min="6128" max="6128" width="10.41796875" style="1" customWidth="1"/>
    <col min="6129" max="6129" width="9.41796875" style="1" customWidth="1"/>
    <col min="6130" max="6130" width="10.1015625" style="1" customWidth="1"/>
    <col min="6131" max="6131" width="9.89453125" style="1" customWidth="1"/>
    <col min="6132" max="6132" width="8.5234375" style="1" customWidth="1"/>
    <col min="6133" max="6133" width="0.89453125" style="1" customWidth="1"/>
    <col min="6134" max="6137" width="5.5234375" style="1" customWidth="1"/>
    <col min="6138" max="6138" width="2.1015625" style="1" customWidth="1"/>
    <col min="6139" max="6139" width="6.523437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7" width="8.89453125" style="1" customWidth="1"/>
    <col min="6378" max="6378" width="9.1015625" style="1"/>
    <col min="6379" max="6379" width="0.89453125" style="1" customWidth="1"/>
    <col min="6380" max="6381" width="10.41796875" style="1" customWidth="1"/>
    <col min="6382" max="6382" width="9.41796875" style="1" customWidth="1"/>
    <col min="6383" max="6383" width="0.89453125" style="1" customWidth="1"/>
    <col min="6384" max="6384" width="10.41796875" style="1" customWidth="1"/>
    <col min="6385" max="6385" width="9.41796875" style="1" customWidth="1"/>
    <col min="6386" max="6386" width="10.1015625" style="1" customWidth="1"/>
    <col min="6387" max="6387" width="9.89453125" style="1" customWidth="1"/>
    <col min="6388" max="6388" width="8.5234375" style="1" customWidth="1"/>
    <col min="6389" max="6389" width="0.89453125" style="1" customWidth="1"/>
    <col min="6390" max="6393" width="5.5234375" style="1" customWidth="1"/>
    <col min="6394" max="6394" width="2.1015625" style="1" customWidth="1"/>
    <col min="6395" max="6395" width="6.523437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3" width="8.89453125" style="1" customWidth="1"/>
    <col min="6634" max="6634" width="9.1015625" style="1"/>
    <col min="6635" max="6635" width="0.89453125" style="1" customWidth="1"/>
    <col min="6636" max="6637" width="10.41796875" style="1" customWidth="1"/>
    <col min="6638" max="6638" width="9.41796875" style="1" customWidth="1"/>
    <col min="6639" max="6639" width="0.89453125" style="1" customWidth="1"/>
    <col min="6640" max="6640" width="10.41796875" style="1" customWidth="1"/>
    <col min="6641" max="6641" width="9.41796875" style="1" customWidth="1"/>
    <col min="6642" max="6642" width="10.1015625" style="1" customWidth="1"/>
    <col min="6643" max="6643" width="9.89453125" style="1" customWidth="1"/>
    <col min="6644" max="6644" width="8.5234375" style="1" customWidth="1"/>
    <col min="6645" max="6645" width="0.89453125" style="1" customWidth="1"/>
    <col min="6646" max="6649" width="5.5234375" style="1" customWidth="1"/>
    <col min="6650" max="6650" width="2.1015625" style="1" customWidth="1"/>
    <col min="6651" max="6651" width="6.523437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89" width="8.89453125" style="1" customWidth="1"/>
    <col min="6890" max="6890" width="9.1015625" style="1"/>
    <col min="6891" max="6891" width="0.89453125" style="1" customWidth="1"/>
    <col min="6892" max="6893" width="10.41796875" style="1" customWidth="1"/>
    <col min="6894" max="6894" width="9.41796875" style="1" customWidth="1"/>
    <col min="6895" max="6895" width="0.89453125" style="1" customWidth="1"/>
    <col min="6896" max="6896" width="10.41796875" style="1" customWidth="1"/>
    <col min="6897" max="6897" width="9.41796875" style="1" customWidth="1"/>
    <col min="6898" max="6898" width="10.1015625" style="1" customWidth="1"/>
    <col min="6899" max="6899" width="9.89453125" style="1" customWidth="1"/>
    <col min="6900" max="6900" width="8.5234375" style="1" customWidth="1"/>
    <col min="6901" max="6901" width="0.89453125" style="1" customWidth="1"/>
    <col min="6902" max="6905" width="5.5234375" style="1" customWidth="1"/>
    <col min="6906" max="6906" width="2.1015625" style="1" customWidth="1"/>
    <col min="6907" max="6907" width="6.523437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5" width="8.89453125" style="1" customWidth="1"/>
    <col min="7146" max="7146" width="9.1015625" style="1"/>
    <col min="7147" max="7147" width="0.89453125" style="1" customWidth="1"/>
    <col min="7148" max="7149" width="10.41796875" style="1" customWidth="1"/>
    <col min="7150" max="7150" width="9.41796875" style="1" customWidth="1"/>
    <col min="7151" max="7151" width="0.89453125" style="1" customWidth="1"/>
    <col min="7152" max="7152" width="10.41796875" style="1" customWidth="1"/>
    <col min="7153" max="7153" width="9.41796875" style="1" customWidth="1"/>
    <col min="7154" max="7154" width="10.1015625" style="1" customWidth="1"/>
    <col min="7155" max="7155" width="9.89453125" style="1" customWidth="1"/>
    <col min="7156" max="7156" width="8.5234375" style="1" customWidth="1"/>
    <col min="7157" max="7157" width="0.89453125" style="1" customWidth="1"/>
    <col min="7158" max="7161" width="5.5234375" style="1" customWidth="1"/>
    <col min="7162" max="7162" width="2.1015625" style="1" customWidth="1"/>
    <col min="7163" max="7163" width="6.523437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1" width="8.89453125" style="1" customWidth="1"/>
    <col min="7402" max="7402" width="9.1015625" style="1"/>
    <col min="7403" max="7403" width="0.89453125" style="1" customWidth="1"/>
    <col min="7404" max="7405" width="10.41796875" style="1" customWidth="1"/>
    <col min="7406" max="7406" width="9.41796875" style="1" customWidth="1"/>
    <col min="7407" max="7407" width="0.89453125" style="1" customWidth="1"/>
    <col min="7408" max="7408" width="10.41796875" style="1" customWidth="1"/>
    <col min="7409" max="7409" width="9.41796875" style="1" customWidth="1"/>
    <col min="7410" max="7410" width="10.1015625" style="1" customWidth="1"/>
    <col min="7411" max="7411" width="9.89453125" style="1" customWidth="1"/>
    <col min="7412" max="7412" width="8.5234375" style="1" customWidth="1"/>
    <col min="7413" max="7413" width="0.89453125" style="1" customWidth="1"/>
    <col min="7414" max="7417" width="5.5234375" style="1" customWidth="1"/>
    <col min="7418" max="7418" width="2.1015625" style="1" customWidth="1"/>
    <col min="7419" max="7419" width="6.523437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7" width="8.89453125" style="1" customWidth="1"/>
    <col min="7658" max="7658" width="9.1015625" style="1"/>
    <col min="7659" max="7659" width="0.89453125" style="1" customWidth="1"/>
    <col min="7660" max="7661" width="10.41796875" style="1" customWidth="1"/>
    <col min="7662" max="7662" width="9.41796875" style="1" customWidth="1"/>
    <col min="7663" max="7663" width="0.89453125" style="1" customWidth="1"/>
    <col min="7664" max="7664" width="10.41796875" style="1" customWidth="1"/>
    <col min="7665" max="7665" width="9.41796875" style="1" customWidth="1"/>
    <col min="7666" max="7666" width="10.1015625" style="1" customWidth="1"/>
    <col min="7667" max="7667" width="9.89453125" style="1" customWidth="1"/>
    <col min="7668" max="7668" width="8.5234375" style="1" customWidth="1"/>
    <col min="7669" max="7669" width="0.89453125" style="1" customWidth="1"/>
    <col min="7670" max="7673" width="5.5234375" style="1" customWidth="1"/>
    <col min="7674" max="7674" width="2.1015625" style="1" customWidth="1"/>
    <col min="7675" max="7675" width="6.523437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3" width="8.89453125" style="1" customWidth="1"/>
    <col min="7914" max="7914" width="9.1015625" style="1"/>
    <col min="7915" max="7915" width="0.89453125" style="1" customWidth="1"/>
    <col min="7916" max="7917" width="10.41796875" style="1" customWidth="1"/>
    <col min="7918" max="7918" width="9.41796875" style="1" customWidth="1"/>
    <col min="7919" max="7919" width="0.89453125" style="1" customWidth="1"/>
    <col min="7920" max="7920" width="10.41796875" style="1" customWidth="1"/>
    <col min="7921" max="7921" width="9.41796875" style="1" customWidth="1"/>
    <col min="7922" max="7922" width="10.1015625" style="1" customWidth="1"/>
    <col min="7923" max="7923" width="9.89453125" style="1" customWidth="1"/>
    <col min="7924" max="7924" width="8.5234375" style="1" customWidth="1"/>
    <col min="7925" max="7925" width="0.89453125" style="1" customWidth="1"/>
    <col min="7926" max="7929" width="5.5234375" style="1" customWidth="1"/>
    <col min="7930" max="7930" width="2.1015625" style="1" customWidth="1"/>
    <col min="7931" max="7931" width="6.523437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69" width="8.89453125" style="1" customWidth="1"/>
    <col min="8170" max="8170" width="9.1015625" style="1"/>
    <col min="8171" max="8171" width="0.89453125" style="1" customWidth="1"/>
    <col min="8172" max="8173" width="10.41796875" style="1" customWidth="1"/>
    <col min="8174" max="8174" width="9.41796875" style="1" customWidth="1"/>
    <col min="8175" max="8175" width="0.89453125" style="1" customWidth="1"/>
    <col min="8176" max="8176" width="10.41796875" style="1" customWidth="1"/>
    <col min="8177" max="8177" width="9.41796875" style="1" customWidth="1"/>
    <col min="8178" max="8178" width="10.1015625" style="1" customWidth="1"/>
    <col min="8179" max="8179" width="9.89453125" style="1" customWidth="1"/>
    <col min="8180" max="8180" width="8.5234375" style="1" customWidth="1"/>
    <col min="8181" max="8181" width="0.89453125" style="1" customWidth="1"/>
    <col min="8182" max="8185" width="5.5234375" style="1" customWidth="1"/>
    <col min="8186" max="8186" width="2.1015625" style="1" customWidth="1"/>
    <col min="8187" max="8187" width="6.523437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5" width="8.89453125" style="1" customWidth="1"/>
    <col min="8426" max="8426" width="9.1015625" style="1"/>
    <col min="8427" max="8427" width="0.89453125" style="1" customWidth="1"/>
    <col min="8428" max="8429" width="10.41796875" style="1" customWidth="1"/>
    <col min="8430" max="8430" width="9.41796875" style="1" customWidth="1"/>
    <col min="8431" max="8431" width="0.89453125" style="1" customWidth="1"/>
    <col min="8432" max="8432" width="10.41796875" style="1" customWidth="1"/>
    <col min="8433" max="8433" width="9.41796875" style="1" customWidth="1"/>
    <col min="8434" max="8434" width="10.1015625" style="1" customWidth="1"/>
    <col min="8435" max="8435" width="9.89453125" style="1" customWidth="1"/>
    <col min="8436" max="8436" width="8.5234375" style="1" customWidth="1"/>
    <col min="8437" max="8437" width="0.89453125" style="1" customWidth="1"/>
    <col min="8438" max="8441" width="5.5234375" style="1" customWidth="1"/>
    <col min="8442" max="8442" width="2.1015625" style="1" customWidth="1"/>
    <col min="8443" max="8443" width="6.523437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1" width="8.89453125" style="1" customWidth="1"/>
    <col min="8682" max="8682" width="9.1015625" style="1"/>
    <col min="8683" max="8683" width="0.89453125" style="1" customWidth="1"/>
    <col min="8684" max="8685" width="10.41796875" style="1" customWidth="1"/>
    <col min="8686" max="8686" width="9.41796875" style="1" customWidth="1"/>
    <col min="8687" max="8687" width="0.89453125" style="1" customWidth="1"/>
    <col min="8688" max="8688" width="10.41796875" style="1" customWidth="1"/>
    <col min="8689" max="8689" width="9.41796875" style="1" customWidth="1"/>
    <col min="8690" max="8690" width="10.1015625" style="1" customWidth="1"/>
    <col min="8691" max="8691" width="9.89453125" style="1" customWidth="1"/>
    <col min="8692" max="8692" width="8.5234375" style="1" customWidth="1"/>
    <col min="8693" max="8693" width="0.89453125" style="1" customWidth="1"/>
    <col min="8694" max="8697" width="5.5234375" style="1" customWidth="1"/>
    <col min="8698" max="8698" width="2.1015625" style="1" customWidth="1"/>
    <col min="8699" max="8699" width="6.523437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7" width="8.89453125" style="1" customWidth="1"/>
    <col min="8938" max="8938" width="9.1015625" style="1"/>
    <col min="8939" max="8939" width="0.89453125" style="1" customWidth="1"/>
    <col min="8940" max="8941" width="10.41796875" style="1" customWidth="1"/>
    <col min="8942" max="8942" width="9.41796875" style="1" customWidth="1"/>
    <col min="8943" max="8943" width="0.89453125" style="1" customWidth="1"/>
    <col min="8944" max="8944" width="10.41796875" style="1" customWidth="1"/>
    <col min="8945" max="8945" width="9.41796875" style="1" customWidth="1"/>
    <col min="8946" max="8946" width="10.1015625" style="1" customWidth="1"/>
    <col min="8947" max="8947" width="9.89453125" style="1" customWidth="1"/>
    <col min="8948" max="8948" width="8.5234375" style="1" customWidth="1"/>
    <col min="8949" max="8949" width="0.89453125" style="1" customWidth="1"/>
    <col min="8950" max="8953" width="5.5234375" style="1" customWidth="1"/>
    <col min="8954" max="8954" width="2.1015625" style="1" customWidth="1"/>
    <col min="8955" max="8955" width="6.523437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3" width="8.89453125" style="1" customWidth="1"/>
    <col min="9194" max="9194" width="9.1015625" style="1"/>
    <col min="9195" max="9195" width="0.89453125" style="1" customWidth="1"/>
    <col min="9196" max="9197" width="10.41796875" style="1" customWidth="1"/>
    <col min="9198" max="9198" width="9.41796875" style="1" customWidth="1"/>
    <col min="9199" max="9199" width="0.89453125" style="1" customWidth="1"/>
    <col min="9200" max="9200" width="10.41796875" style="1" customWidth="1"/>
    <col min="9201" max="9201" width="9.41796875" style="1" customWidth="1"/>
    <col min="9202" max="9202" width="10.1015625" style="1" customWidth="1"/>
    <col min="9203" max="9203" width="9.89453125" style="1" customWidth="1"/>
    <col min="9204" max="9204" width="8.5234375" style="1" customWidth="1"/>
    <col min="9205" max="9205" width="0.89453125" style="1" customWidth="1"/>
    <col min="9206" max="9209" width="5.5234375" style="1" customWidth="1"/>
    <col min="9210" max="9210" width="2.1015625" style="1" customWidth="1"/>
    <col min="9211" max="9211" width="6.523437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49" width="8.89453125" style="1" customWidth="1"/>
    <col min="9450" max="9450" width="9.1015625" style="1"/>
    <col min="9451" max="9451" width="0.89453125" style="1" customWidth="1"/>
    <col min="9452" max="9453" width="10.41796875" style="1" customWidth="1"/>
    <col min="9454" max="9454" width="9.41796875" style="1" customWidth="1"/>
    <col min="9455" max="9455" width="0.89453125" style="1" customWidth="1"/>
    <col min="9456" max="9456" width="10.41796875" style="1" customWidth="1"/>
    <col min="9457" max="9457" width="9.41796875" style="1" customWidth="1"/>
    <col min="9458" max="9458" width="10.1015625" style="1" customWidth="1"/>
    <col min="9459" max="9459" width="9.89453125" style="1" customWidth="1"/>
    <col min="9460" max="9460" width="8.5234375" style="1" customWidth="1"/>
    <col min="9461" max="9461" width="0.89453125" style="1" customWidth="1"/>
    <col min="9462" max="9465" width="5.5234375" style="1" customWidth="1"/>
    <col min="9466" max="9466" width="2.1015625" style="1" customWidth="1"/>
    <col min="9467" max="9467" width="6.523437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5" width="8.89453125" style="1" customWidth="1"/>
    <col min="9706" max="9706" width="9.1015625" style="1"/>
    <col min="9707" max="9707" width="0.89453125" style="1" customWidth="1"/>
    <col min="9708" max="9709" width="10.41796875" style="1" customWidth="1"/>
    <col min="9710" max="9710" width="9.41796875" style="1" customWidth="1"/>
    <col min="9711" max="9711" width="0.89453125" style="1" customWidth="1"/>
    <col min="9712" max="9712" width="10.41796875" style="1" customWidth="1"/>
    <col min="9713" max="9713" width="9.41796875" style="1" customWidth="1"/>
    <col min="9714" max="9714" width="10.1015625" style="1" customWidth="1"/>
    <col min="9715" max="9715" width="9.89453125" style="1" customWidth="1"/>
    <col min="9716" max="9716" width="8.5234375" style="1" customWidth="1"/>
    <col min="9717" max="9717" width="0.89453125" style="1" customWidth="1"/>
    <col min="9718" max="9721" width="5.5234375" style="1" customWidth="1"/>
    <col min="9722" max="9722" width="2.1015625" style="1" customWidth="1"/>
    <col min="9723" max="9723" width="6.523437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1" width="8.89453125" style="1" customWidth="1"/>
    <col min="9962" max="9962" width="9.1015625" style="1"/>
    <col min="9963" max="9963" width="0.89453125" style="1" customWidth="1"/>
    <col min="9964" max="9965" width="10.41796875" style="1" customWidth="1"/>
    <col min="9966" max="9966" width="9.41796875" style="1" customWidth="1"/>
    <col min="9967" max="9967" width="0.89453125" style="1" customWidth="1"/>
    <col min="9968" max="9968" width="10.41796875" style="1" customWidth="1"/>
    <col min="9969" max="9969" width="9.41796875" style="1" customWidth="1"/>
    <col min="9970" max="9970" width="10.1015625" style="1" customWidth="1"/>
    <col min="9971" max="9971" width="9.89453125" style="1" customWidth="1"/>
    <col min="9972" max="9972" width="8.5234375" style="1" customWidth="1"/>
    <col min="9973" max="9973" width="0.89453125" style="1" customWidth="1"/>
    <col min="9974" max="9977" width="5.5234375" style="1" customWidth="1"/>
    <col min="9978" max="9978" width="2.1015625" style="1" customWidth="1"/>
    <col min="9979" max="9979" width="6.523437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7" width="8.89453125" style="1" customWidth="1"/>
    <col min="10218" max="10218" width="9.1015625" style="1"/>
    <col min="10219" max="10219" width="0.89453125" style="1" customWidth="1"/>
    <col min="10220" max="10221" width="10.41796875" style="1" customWidth="1"/>
    <col min="10222" max="10222" width="9.41796875" style="1" customWidth="1"/>
    <col min="10223" max="10223" width="0.89453125" style="1" customWidth="1"/>
    <col min="10224" max="10224" width="10.41796875" style="1" customWidth="1"/>
    <col min="10225" max="10225" width="9.41796875" style="1" customWidth="1"/>
    <col min="10226" max="10226" width="10.1015625" style="1" customWidth="1"/>
    <col min="10227" max="10227" width="9.89453125" style="1" customWidth="1"/>
    <col min="10228" max="10228" width="8.5234375" style="1" customWidth="1"/>
    <col min="10229" max="10229" width="0.89453125" style="1" customWidth="1"/>
    <col min="10230" max="10233" width="5.5234375" style="1" customWidth="1"/>
    <col min="10234" max="10234" width="2.1015625" style="1" customWidth="1"/>
    <col min="10235" max="10235" width="6.523437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3" width="8.89453125" style="1" customWidth="1"/>
    <col min="10474" max="10474" width="9.1015625" style="1"/>
    <col min="10475" max="10475" width="0.89453125" style="1" customWidth="1"/>
    <col min="10476" max="10477" width="10.41796875" style="1" customWidth="1"/>
    <col min="10478" max="10478" width="9.41796875" style="1" customWidth="1"/>
    <col min="10479" max="10479" width="0.89453125" style="1" customWidth="1"/>
    <col min="10480" max="10480" width="10.41796875" style="1" customWidth="1"/>
    <col min="10481" max="10481" width="9.41796875" style="1" customWidth="1"/>
    <col min="10482" max="10482" width="10.1015625" style="1" customWidth="1"/>
    <col min="10483" max="10483" width="9.89453125" style="1" customWidth="1"/>
    <col min="10484" max="10484" width="8.5234375" style="1" customWidth="1"/>
    <col min="10485" max="10485" width="0.89453125" style="1" customWidth="1"/>
    <col min="10486" max="10489" width="5.5234375" style="1" customWidth="1"/>
    <col min="10490" max="10490" width="2.1015625" style="1" customWidth="1"/>
    <col min="10491" max="10491" width="6.523437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29" width="8.89453125" style="1" customWidth="1"/>
    <col min="10730" max="10730" width="9.1015625" style="1"/>
    <col min="10731" max="10731" width="0.89453125" style="1" customWidth="1"/>
    <col min="10732" max="10733" width="10.41796875" style="1" customWidth="1"/>
    <col min="10734" max="10734" width="9.41796875" style="1" customWidth="1"/>
    <col min="10735" max="10735" width="0.89453125" style="1" customWidth="1"/>
    <col min="10736" max="10736" width="10.41796875" style="1" customWidth="1"/>
    <col min="10737" max="10737" width="9.41796875" style="1" customWidth="1"/>
    <col min="10738" max="10738" width="10.1015625" style="1" customWidth="1"/>
    <col min="10739" max="10739" width="9.89453125" style="1" customWidth="1"/>
    <col min="10740" max="10740" width="8.5234375" style="1" customWidth="1"/>
    <col min="10741" max="10741" width="0.89453125" style="1" customWidth="1"/>
    <col min="10742" max="10745" width="5.5234375" style="1" customWidth="1"/>
    <col min="10746" max="10746" width="2.1015625" style="1" customWidth="1"/>
    <col min="10747" max="10747" width="6.523437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5" width="8.89453125" style="1" customWidth="1"/>
    <col min="10986" max="10986" width="9.1015625" style="1"/>
    <col min="10987" max="10987" width="0.89453125" style="1" customWidth="1"/>
    <col min="10988" max="10989" width="10.41796875" style="1" customWidth="1"/>
    <col min="10990" max="10990" width="9.41796875" style="1" customWidth="1"/>
    <col min="10991" max="10991" width="0.89453125" style="1" customWidth="1"/>
    <col min="10992" max="10992" width="10.41796875" style="1" customWidth="1"/>
    <col min="10993" max="10993" width="9.41796875" style="1" customWidth="1"/>
    <col min="10994" max="10994" width="10.1015625" style="1" customWidth="1"/>
    <col min="10995" max="10995" width="9.89453125" style="1" customWidth="1"/>
    <col min="10996" max="10996" width="8.5234375" style="1" customWidth="1"/>
    <col min="10997" max="10997" width="0.89453125" style="1" customWidth="1"/>
    <col min="10998" max="11001" width="5.5234375" style="1" customWidth="1"/>
    <col min="11002" max="11002" width="2.1015625" style="1" customWidth="1"/>
    <col min="11003" max="11003" width="6.523437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1" width="8.89453125" style="1" customWidth="1"/>
    <col min="11242" max="11242" width="9.1015625" style="1"/>
    <col min="11243" max="11243" width="0.89453125" style="1" customWidth="1"/>
    <col min="11244" max="11245" width="10.41796875" style="1" customWidth="1"/>
    <col min="11246" max="11246" width="9.41796875" style="1" customWidth="1"/>
    <col min="11247" max="11247" width="0.89453125" style="1" customWidth="1"/>
    <col min="11248" max="11248" width="10.41796875" style="1" customWidth="1"/>
    <col min="11249" max="11249" width="9.41796875" style="1" customWidth="1"/>
    <col min="11250" max="11250" width="10.1015625" style="1" customWidth="1"/>
    <col min="11251" max="11251" width="9.89453125" style="1" customWidth="1"/>
    <col min="11252" max="11252" width="8.5234375" style="1" customWidth="1"/>
    <col min="11253" max="11253" width="0.89453125" style="1" customWidth="1"/>
    <col min="11254" max="11257" width="5.5234375" style="1" customWidth="1"/>
    <col min="11258" max="11258" width="2.1015625" style="1" customWidth="1"/>
    <col min="11259" max="11259" width="6.523437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7" width="8.89453125" style="1" customWidth="1"/>
    <col min="11498" max="11498" width="9.1015625" style="1"/>
    <col min="11499" max="11499" width="0.89453125" style="1" customWidth="1"/>
    <col min="11500" max="11501" width="10.41796875" style="1" customWidth="1"/>
    <col min="11502" max="11502" width="9.41796875" style="1" customWidth="1"/>
    <col min="11503" max="11503" width="0.89453125" style="1" customWidth="1"/>
    <col min="11504" max="11504" width="10.41796875" style="1" customWidth="1"/>
    <col min="11505" max="11505" width="9.41796875" style="1" customWidth="1"/>
    <col min="11506" max="11506" width="10.1015625" style="1" customWidth="1"/>
    <col min="11507" max="11507" width="9.89453125" style="1" customWidth="1"/>
    <col min="11508" max="11508" width="8.5234375" style="1" customWidth="1"/>
    <col min="11509" max="11509" width="0.89453125" style="1" customWidth="1"/>
    <col min="11510" max="11513" width="5.5234375" style="1" customWidth="1"/>
    <col min="11514" max="11514" width="2.1015625" style="1" customWidth="1"/>
    <col min="11515" max="11515" width="6.523437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3" width="8.89453125" style="1" customWidth="1"/>
    <col min="11754" max="11754" width="9.1015625" style="1"/>
    <col min="11755" max="11755" width="0.89453125" style="1" customWidth="1"/>
    <col min="11756" max="11757" width="10.41796875" style="1" customWidth="1"/>
    <col min="11758" max="11758" width="9.41796875" style="1" customWidth="1"/>
    <col min="11759" max="11759" width="0.89453125" style="1" customWidth="1"/>
    <col min="11760" max="11760" width="10.41796875" style="1" customWidth="1"/>
    <col min="11761" max="11761" width="9.41796875" style="1" customWidth="1"/>
    <col min="11762" max="11762" width="10.1015625" style="1" customWidth="1"/>
    <col min="11763" max="11763" width="9.89453125" style="1" customWidth="1"/>
    <col min="11764" max="11764" width="8.5234375" style="1" customWidth="1"/>
    <col min="11765" max="11765" width="0.89453125" style="1" customWidth="1"/>
    <col min="11766" max="11769" width="5.5234375" style="1" customWidth="1"/>
    <col min="11770" max="11770" width="2.1015625" style="1" customWidth="1"/>
    <col min="11771" max="11771" width="6.523437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09" width="8.89453125" style="1" customWidth="1"/>
    <col min="12010" max="12010" width="9.1015625" style="1"/>
    <col min="12011" max="12011" width="0.89453125" style="1" customWidth="1"/>
    <col min="12012" max="12013" width="10.41796875" style="1" customWidth="1"/>
    <col min="12014" max="12014" width="9.41796875" style="1" customWidth="1"/>
    <col min="12015" max="12015" width="0.89453125" style="1" customWidth="1"/>
    <col min="12016" max="12016" width="10.41796875" style="1" customWidth="1"/>
    <col min="12017" max="12017" width="9.41796875" style="1" customWidth="1"/>
    <col min="12018" max="12018" width="10.1015625" style="1" customWidth="1"/>
    <col min="12019" max="12019" width="9.89453125" style="1" customWidth="1"/>
    <col min="12020" max="12020" width="8.5234375" style="1" customWidth="1"/>
    <col min="12021" max="12021" width="0.89453125" style="1" customWidth="1"/>
    <col min="12022" max="12025" width="5.5234375" style="1" customWidth="1"/>
    <col min="12026" max="12026" width="2.1015625" style="1" customWidth="1"/>
    <col min="12027" max="12027" width="6.523437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5" width="8.89453125" style="1" customWidth="1"/>
    <col min="12266" max="12266" width="9.1015625" style="1"/>
    <col min="12267" max="12267" width="0.89453125" style="1" customWidth="1"/>
    <col min="12268" max="12269" width="10.41796875" style="1" customWidth="1"/>
    <col min="12270" max="12270" width="9.41796875" style="1" customWidth="1"/>
    <col min="12271" max="12271" width="0.89453125" style="1" customWidth="1"/>
    <col min="12272" max="12272" width="10.41796875" style="1" customWidth="1"/>
    <col min="12273" max="12273" width="9.41796875" style="1" customWidth="1"/>
    <col min="12274" max="12274" width="10.1015625" style="1" customWidth="1"/>
    <col min="12275" max="12275" width="9.89453125" style="1" customWidth="1"/>
    <col min="12276" max="12276" width="8.5234375" style="1" customWidth="1"/>
    <col min="12277" max="12277" width="0.89453125" style="1" customWidth="1"/>
    <col min="12278" max="12281" width="5.5234375" style="1" customWidth="1"/>
    <col min="12282" max="12282" width="2.1015625" style="1" customWidth="1"/>
    <col min="12283" max="12283" width="6.523437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1" width="8.89453125" style="1" customWidth="1"/>
    <col min="12522" max="12522" width="9.1015625" style="1"/>
    <col min="12523" max="12523" width="0.89453125" style="1" customWidth="1"/>
    <col min="12524" max="12525" width="10.41796875" style="1" customWidth="1"/>
    <col min="12526" max="12526" width="9.41796875" style="1" customWidth="1"/>
    <col min="12527" max="12527" width="0.89453125" style="1" customWidth="1"/>
    <col min="12528" max="12528" width="10.41796875" style="1" customWidth="1"/>
    <col min="12529" max="12529" width="9.41796875" style="1" customWidth="1"/>
    <col min="12530" max="12530" width="10.1015625" style="1" customWidth="1"/>
    <col min="12531" max="12531" width="9.89453125" style="1" customWidth="1"/>
    <col min="12532" max="12532" width="8.5234375" style="1" customWidth="1"/>
    <col min="12533" max="12533" width="0.89453125" style="1" customWidth="1"/>
    <col min="12534" max="12537" width="5.5234375" style="1" customWidth="1"/>
    <col min="12538" max="12538" width="2.1015625" style="1" customWidth="1"/>
    <col min="12539" max="12539" width="6.523437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7" width="8.89453125" style="1" customWidth="1"/>
    <col min="12778" max="12778" width="9.1015625" style="1"/>
    <col min="12779" max="12779" width="0.89453125" style="1" customWidth="1"/>
    <col min="12780" max="12781" width="10.41796875" style="1" customWidth="1"/>
    <col min="12782" max="12782" width="9.41796875" style="1" customWidth="1"/>
    <col min="12783" max="12783" width="0.89453125" style="1" customWidth="1"/>
    <col min="12784" max="12784" width="10.41796875" style="1" customWidth="1"/>
    <col min="12785" max="12785" width="9.41796875" style="1" customWidth="1"/>
    <col min="12786" max="12786" width="10.1015625" style="1" customWidth="1"/>
    <col min="12787" max="12787" width="9.89453125" style="1" customWidth="1"/>
    <col min="12788" max="12788" width="8.5234375" style="1" customWidth="1"/>
    <col min="12789" max="12789" width="0.89453125" style="1" customWidth="1"/>
    <col min="12790" max="12793" width="5.5234375" style="1" customWidth="1"/>
    <col min="12794" max="12794" width="2.1015625" style="1" customWidth="1"/>
    <col min="12795" max="12795" width="6.523437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3" width="8.89453125" style="1" customWidth="1"/>
    <col min="13034" max="13034" width="9.1015625" style="1"/>
    <col min="13035" max="13035" width="0.89453125" style="1" customWidth="1"/>
    <col min="13036" max="13037" width="10.41796875" style="1" customWidth="1"/>
    <col min="13038" max="13038" width="9.41796875" style="1" customWidth="1"/>
    <col min="13039" max="13039" width="0.89453125" style="1" customWidth="1"/>
    <col min="13040" max="13040" width="10.41796875" style="1" customWidth="1"/>
    <col min="13041" max="13041" width="9.41796875" style="1" customWidth="1"/>
    <col min="13042" max="13042" width="10.1015625" style="1" customWidth="1"/>
    <col min="13043" max="13043" width="9.89453125" style="1" customWidth="1"/>
    <col min="13044" max="13044" width="8.5234375" style="1" customWidth="1"/>
    <col min="13045" max="13045" width="0.89453125" style="1" customWidth="1"/>
    <col min="13046" max="13049" width="5.5234375" style="1" customWidth="1"/>
    <col min="13050" max="13050" width="2.1015625" style="1" customWidth="1"/>
    <col min="13051" max="13051" width="6.523437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89" width="8.89453125" style="1" customWidth="1"/>
    <col min="13290" max="13290" width="9.1015625" style="1"/>
    <col min="13291" max="13291" width="0.89453125" style="1" customWidth="1"/>
    <col min="13292" max="13293" width="10.41796875" style="1" customWidth="1"/>
    <col min="13294" max="13294" width="9.41796875" style="1" customWidth="1"/>
    <col min="13295" max="13295" width="0.89453125" style="1" customWidth="1"/>
    <col min="13296" max="13296" width="10.41796875" style="1" customWidth="1"/>
    <col min="13297" max="13297" width="9.41796875" style="1" customWidth="1"/>
    <col min="13298" max="13298" width="10.1015625" style="1" customWidth="1"/>
    <col min="13299" max="13299" width="9.89453125" style="1" customWidth="1"/>
    <col min="13300" max="13300" width="8.5234375" style="1" customWidth="1"/>
    <col min="13301" max="13301" width="0.89453125" style="1" customWidth="1"/>
    <col min="13302" max="13305" width="5.5234375" style="1" customWidth="1"/>
    <col min="13306" max="13306" width="2.1015625" style="1" customWidth="1"/>
    <col min="13307" max="13307" width="6.523437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5" width="8.89453125" style="1" customWidth="1"/>
    <col min="13546" max="13546" width="9.1015625" style="1"/>
    <col min="13547" max="13547" width="0.89453125" style="1" customWidth="1"/>
    <col min="13548" max="13549" width="10.41796875" style="1" customWidth="1"/>
    <col min="13550" max="13550" width="9.41796875" style="1" customWidth="1"/>
    <col min="13551" max="13551" width="0.89453125" style="1" customWidth="1"/>
    <col min="13552" max="13552" width="10.41796875" style="1" customWidth="1"/>
    <col min="13553" max="13553" width="9.41796875" style="1" customWidth="1"/>
    <col min="13554" max="13554" width="10.1015625" style="1" customWidth="1"/>
    <col min="13555" max="13555" width="9.89453125" style="1" customWidth="1"/>
    <col min="13556" max="13556" width="8.5234375" style="1" customWidth="1"/>
    <col min="13557" max="13557" width="0.89453125" style="1" customWidth="1"/>
    <col min="13558" max="13561" width="5.5234375" style="1" customWidth="1"/>
    <col min="13562" max="13562" width="2.1015625" style="1" customWidth="1"/>
    <col min="13563" max="13563" width="6.523437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1" width="8.89453125" style="1" customWidth="1"/>
    <col min="13802" max="13802" width="9.1015625" style="1"/>
    <col min="13803" max="13803" width="0.89453125" style="1" customWidth="1"/>
    <col min="13804" max="13805" width="10.41796875" style="1" customWidth="1"/>
    <col min="13806" max="13806" width="9.41796875" style="1" customWidth="1"/>
    <col min="13807" max="13807" width="0.89453125" style="1" customWidth="1"/>
    <col min="13808" max="13808" width="10.41796875" style="1" customWidth="1"/>
    <col min="13809" max="13809" width="9.41796875" style="1" customWidth="1"/>
    <col min="13810" max="13810" width="10.1015625" style="1" customWidth="1"/>
    <col min="13811" max="13811" width="9.89453125" style="1" customWidth="1"/>
    <col min="13812" max="13812" width="8.5234375" style="1" customWidth="1"/>
    <col min="13813" max="13813" width="0.89453125" style="1" customWidth="1"/>
    <col min="13814" max="13817" width="5.5234375" style="1" customWidth="1"/>
    <col min="13818" max="13818" width="2.1015625" style="1" customWidth="1"/>
    <col min="13819" max="13819" width="6.523437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7" width="8.89453125" style="1" customWidth="1"/>
    <col min="14058" max="14058" width="9.1015625" style="1"/>
    <col min="14059" max="14059" width="0.89453125" style="1" customWidth="1"/>
    <col min="14060" max="14061" width="10.41796875" style="1" customWidth="1"/>
    <col min="14062" max="14062" width="9.41796875" style="1" customWidth="1"/>
    <col min="14063" max="14063" width="0.89453125" style="1" customWidth="1"/>
    <col min="14064" max="14064" width="10.41796875" style="1" customWidth="1"/>
    <col min="14065" max="14065" width="9.41796875" style="1" customWidth="1"/>
    <col min="14066" max="14066" width="10.1015625" style="1" customWidth="1"/>
    <col min="14067" max="14067" width="9.89453125" style="1" customWidth="1"/>
    <col min="14068" max="14068" width="8.5234375" style="1" customWidth="1"/>
    <col min="14069" max="14069" width="0.89453125" style="1" customWidth="1"/>
    <col min="14070" max="14073" width="5.5234375" style="1" customWidth="1"/>
    <col min="14074" max="14074" width="2.1015625" style="1" customWidth="1"/>
    <col min="14075" max="14075" width="6.523437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3" width="8.89453125" style="1" customWidth="1"/>
    <col min="14314" max="14314" width="9.1015625" style="1"/>
    <col min="14315" max="14315" width="0.89453125" style="1" customWidth="1"/>
    <col min="14316" max="14317" width="10.41796875" style="1" customWidth="1"/>
    <col min="14318" max="14318" width="9.41796875" style="1" customWidth="1"/>
    <col min="14319" max="14319" width="0.89453125" style="1" customWidth="1"/>
    <col min="14320" max="14320" width="10.41796875" style="1" customWidth="1"/>
    <col min="14321" max="14321" width="9.41796875" style="1" customWidth="1"/>
    <col min="14322" max="14322" width="10.1015625" style="1" customWidth="1"/>
    <col min="14323" max="14323" width="9.89453125" style="1" customWidth="1"/>
    <col min="14324" max="14324" width="8.5234375" style="1" customWidth="1"/>
    <col min="14325" max="14325" width="0.89453125" style="1" customWidth="1"/>
    <col min="14326" max="14329" width="5.5234375" style="1" customWidth="1"/>
    <col min="14330" max="14330" width="2.1015625" style="1" customWidth="1"/>
    <col min="14331" max="14331" width="6.523437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69" width="8.89453125" style="1" customWidth="1"/>
    <col min="14570" max="14570" width="9.1015625" style="1"/>
    <col min="14571" max="14571" width="0.89453125" style="1" customWidth="1"/>
    <col min="14572" max="14573" width="10.41796875" style="1" customWidth="1"/>
    <col min="14574" max="14574" width="9.41796875" style="1" customWidth="1"/>
    <col min="14575" max="14575" width="0.89453125" style="1" customWidth="1"/>
    <col min="14576" max="14576" width="10.41796875" style="1" customWidth="1"/>
    <col min="14577" max="14577" width="9.41796875" style="1" customWidth="1"/>
    <col min="14578" max="14578" width="10.1015625" style="1" customWidth="1"/>
    <col min="14579" max="14579" width="9.89453125" style="1" customWidth="1"/>
    <col min="14580" max="14580" width="8.5234375" style="1" customWidth="1"/>
    <col min="14581" max="14581" width="0.89453125" style="1" customWidth="1"/>
    <col min="14582" max="14585" width="5.5234375" style="1" customWidth="1"/>
    <col min="14586" max="14586" width="2.1015625" style="1" customWidth="1"/>
    <col min="14587" max="14587" width="6.523437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5" width="8.89453125" style="1" customWidth="1"/>
    <col min="14826" max="14826" width="9.1015625" style="1"/>
    <col min="14827" max="14827" width="0.89453125" style="1" customWidth="1"/>
    <col min="14828" max="14829" width="10.41796875" style="1" customWidth="1"/>
    <col min="14830" max="14830" width="9.41796875" style="1" customWidth="1"/>
    <col min="14831" max="14831" width="0.89453125" style="1" customWidth="1"/>
    <col min="14832" max="14832" width="10.41796875" style="1" customWidth="1"/>
    <col min="14833" max="14833" width="9.41796875" style="1" customWidth="1"/>
    <col min="14834" max="14834" width="10.1015625" style="1" customWidth="1"/>
    <col min="14835" max="14835" width="9.89453125" style="1" customWidth="1"/>
    <col min="14836" max="14836" width="8.5234375" style="1" customWidth="1"/>
    <col min="14837" max="14837" width="0.89453125" style="1" customWidth="1"/>
    <col min="14838" max="14841" width="5.5234375" style="1" customWidth="1"/>
    <col min="14842" max="14842" width="2.1015625" style="1" customWidth="1"/>
    <col min="14843" max="14843" width="6.523437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1" width="8.89453125" style="1" customWidth="1"/>
    <col min="15082" max="15082" width="9.1015625" style="1"/>
    <col min="15083" max="15083" width="0.89453125" style="1" customWidth="1"/>
    <col min="15084" max="15085" width="10.41796875" style="1" customWidth="1"/>
    <col min="15086" max="15086" width="9.41796875" style="1" customWidth="1"/>
    <col min="15087" max="15087" width="0.89453125" style="1" customWidth="1"/>
    <col min="15088" max="15088" width="10.41796875" style="1" customWidth="1"/>
    <col min="15089" max="15089" width="9.41796875" style="1" customWidth="1"/>
    <col min="15090" max="15090" width="10.1015625" style="1" customWidth="1"/>
    <col min="15091" max="15091" width="9.89453125" style="1" customWidth="1"/>
    <col min="15092" max="15092" width="8.5234375" style="1" customWidth="1"/>
    <col min="15093" max="15093" width="0.89453125" style="1" customWidth="1"/>
    <col min="15094" max="15097" width="5.5234375" style="1" customWidth="1"/>
    <col min="15098" max="15098" width="2.1015625" style="1" customWidth="1"/>
    <col min="15099" max="15099" width="6.523437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7" width="8.89453125" style="1" customWidth="1"/>
    <col min="15338" max="15338" width="9.1015625" style="1"/>
    <col min="15339" max="15339" width="0.89453125" style="1" customWidth="1"/>
    <col min="15340" max="15341" width="10.41796875" style="1" customWidth="1"/>
    <col min="15342" max="15342" width="9.41796875" style="1" customWidth="1"/>
    <col min="15343" max="15343" width="0.89453125" style="1" customWidth="1"/>
    <col min="15344" max="15344" width="10.41796875" style="1" customWidth="1"/>
    <col min="15345" max="15345" width="9.41796875" style="1" customWidth="1"/>
    <col min="15346" max="15346" width="10.1015625" style="1" customWidth="1"/>
    <col min="15347" max="15347" width="9.89453125" style="1" customWidth="1"/>
    <col min="15348" max="15348" width="8.5234375" style="1" customWidth="1"/>
    <col min="15349" max="15349" width="0.89453125" style="1" customWidth="1"/>
    <col min="15350" max="15353" width="5.5234375" style="1" customWidth="1"/>
    <col min="15354" max="15354" width="2.1015625" style="1" customWidth="1"/>
    <col min="15355" max="15355" width="6.523437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3" width="8.89453125" style="1" customWidth="1"/>
    <col min="15594" max="15594" width="9.1015625" style="1"/>
    <col min="15595" max="15595" width="0.89453125" style="1" customWidth="1"/>
    <col min="15596" max="15597" width="10.41796875" style="1" customWidth="1"/>
    <col min="15598" max="15598" width="9.41796875" style="1" customWidth="1"/>
    <col min="15599" max="15599" width="0.89453125" style="1" customWidth="1"/>
    <col min="15600" max="15600" width="10.41796875" style="1" customWidth="1"/>
    <col min="15601" max="15601" width="9.41796875" style="1" customWidth="1"/>
    <col min="15602" max="15602" width="10.1015625" style="1" customWidth="1"/>
    <col min="15603" max="15603" width="9.89453125" style="1" customWidth="1"/>
    <col min="15604" max="15604" width="8.5234375" style="1" customWidth="1"/>
    <col min="15605" max="15605" width="0.89453125" style="1" customWidth="1"/>
    <col min="15606" max="15609" width="5.5234375" style="1" customWidth="1"/>
    <col min="15610" max="15610" width="2.1015625" style="1" customWidth="1"/>
    <col min="15611" max="15611" width="6.523437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49" width="8.89453125" style="1" customWidth="1"/>
    <col min="15850" max="15850" width="9.1015625" style="1"/>
    <col min="15851" max="15851" width="0.89453125" style="1" customWidth="1"/>
    <col min="15852" max="15853" width="10.41796875" style="1" customWidth="1"/>
    <col min="15854" max="15854" width="9.41796875" style="1" customWidth="1"/>
    <col min="15855" max="15855" width="0.89453125" style="1" customWidth="1"/>
    <col min="15856" max="15856" width="10.41796875" style="1" customWidth="1"/>
    <col min="15857" max="15857" width="9.41796875" style="1" customWidth="1"/>
    <col min="15858" max="15858" width="10.1015625" style="1" customWidth="1"/>
    <col min="15859" max="15859" width="9.89453125" style="1" customWidth="1"/>
    <col min="15860" max="15860" width="8.5234375" style="1" customWidth="1"/>
    <col min="15861" max="15861" width="0.89453125" style="1" customWidth="1"/>
    <col min="15862" max="15865" width="5.5234375" style="1" customWidth="1"/>
    <col min="15866" max="15866" width="2.1015625" style="1" customWidth="1"/>
    <col min="15867" max="15867" width="6.523437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5" width="8.89453125" style="1" customWidth="1"/>
    <col min="16106" max="16106" width="9.1015625" style="1"/>
    <col min="16107" max="16107" width="0.89453125" style="1" customWidth="1"/>
    <col min="16108" max="16109" width="10.41796875" style="1" customWidth="1"/>
    <col min="16110" max="16110" width="9.41796875" style="1" customWidth="1"/>
    <col min="16111" max="16111" width="0.89453125" style="1" customWidth="1"/>
    <col min="16112" max="16112" width="10.41796875" style="1" customWidth="1"/>
    <col min="16113" max="16113" width="9.41796875" style="1" customWidth="1"/>
    <col min="16114" max="16114" width="10.1015625" style="1" customWidth="1"/>
    <col min="16115" max="16115" width="9.89453125" style="1" customWidth="1"/>
    <col min="16116" max="16116" width="8.5234375" style="1" customWidth="1"/>
    <col min="16117" max="16117" width="0.89453125" style="1" customWidth="1"/>
    <col min="16118" max="16121" width="5.5234375" style="1" customWidth="1"/>
    <col min="16122" max="16122" width="2.1015625" style="1" customWidth="1"/>
    <col min="16123" max="16123" width="6.523437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6" ht="15">
      <c r="B1" s="1118" t="s">
        <v>2872</v>
      </c>
      <c r="C1" s="715"/>
      <c r="D1" s="715"/>
      <c r="E1" s="714"/>
      <c r="F1" s="714"/>
      <c r="G1" s="714"/>
      <c r="H1" s="714"/>
      <c r="I1" s="714"/>
      <c r="J1" s="714"/>
      <c r="U1" s="37" t="str">
        <f>$B1</f>
        <v>Schedule 50.010 - IRB Approach - credit risk-weighted assets</v>
      </c>
    </row>
    <row r="2" spans="1:26" ht="15" customHeight="1">
      <c r="A2" s="21">
        <v>26</v>
      </c>
      <c r="B2" s="1536" t="s">
        <v>137</v>
      </c>
      <c r="C2" s="1554"/>
      <c r="D2" s="1554"/>
      <c r="E2" s="1555"/>
      <c r="F2" s="20"/>
      <c r="U2" s="1650" t="s">
        <v>2873</v>
      </c>
      <c r="V2" s="1650"/>
      <c r="W2" s="1650"/>
      <c r="X2" s="1650"/>
      <c r="Y2" s="1650"/>
      <c r="Z2" s="1650"/>
    </row>
    <row r="3" spans="1:26" ht="15">
      <c r="A3" s="21"/>
      <c r="B3" s="1346"/>
      <c r="C3" s="13"/>
      <c r="D3" s="13"/>
      <c r="E3" s="13"/>
      <c r="F3" s="20"/>
      <c r="U3" s="1521"/>
      <c r="V3" s="1521"/>
      <c r="W3" s="1521"/>
      <c r="X3" s="1521"/>
      <c r="Y3" s="1521"/>
      <c r="Z3" s="1521"/>
    </row>
    <row r="4" spans="1:26" ht="15" customHeight="1">
      <c r="B4" s="525" t="s">
        <v>2874</v>
      </c>
      <c r="C4" s="525"/>
      <c r="D4" s="477"/>
      <c r="E4" s="477"/>
      <c r="F4" s="477"/>
      <c r="U4" s="1650" t="str">
        <f>$B4</f>
        <v>For Banking Book - Sovereign 106</v>
      </c>
      <c r="V4" s="1650"/>
      <c r="W4" s="1650"/>
      <c r="X4" s="1650"/>
      <c r="Y4" s="1650"/>
      <c r="Z4" s="1650"/>
    </row>
    <row r="5" spans="1:26" ht="12.75" customHeight="1">
      <c r="B5" s="19" t="s">
        <v>2875</v>
      </c>
      <c r="C5" s="59"/>
      <c r="U5" s="19" t="str">
        <f>$B5</f>
        <v>Dollars in thousands, Record Type 010</v>
      </c>
      <c r="V5" s="110"/>
      <c r="W5" s="111"/>
      <c r="X5" s="111"/>
      <c r="Y5" s="111"/>
      <c r="Z5" s="111"/>
    </row>
    <row r="6" spans="1:26" ht="21" customHeight="1">
      <c r="B6" s="1651" t="s">
        <v>2342</v>
      </c>
      <c r="C6" s="1652"/>
      <c r="D6" s="1653"/>
      <c r="E6" s="68"/>
      <c r="F6" s="1654" t="s">
        <v>2343</v>
      </c>
      <c r="G6" s="1655"/>
      <c r="H6" s="1656"/>
      <c r="I6" s="716"/>
      <c r="J6" s="1657" t="s">
        <v>2876</v>
      </c>
      <c r="K6" s="1658"/>
      <c r="L6" s="1658"/>
      <c r="M6" s="1658"/>
      <c r="N6" s="1659"/>
      <c r="O6" s="68"/>
      <c r="P6" s="68"/>
      <c r="Q6" s="68"/>
      <c r="R6" s="68"/>
      <c r="S6" s="68"/>
      <c r="U6" s="1660" t="s">
        <v>2877</v>
      </c>
      <c r="V6" s="1660"/>
      <c r="W6" s="112"/>
      <c r="X6" s="113"/>
      <c r="Y6" s="113"/>
      <c r="Z6" s="111"/>
    </row>
    <row r="7" spans="1:26" ht="30" customHeight="1">
      <c r="B7" s="114"/>
      <c r="C7" s="115"/>
      <c r="D7" s="116"/>
      <c r="E7" s="68"/>
      <c r="F7" s="717"/>
      <c r="G7" s="718"/>
      <c r="H7" s="719"/>
      <c r="I7" s="716"/>
      <c r="J7" s="1657" t="s">
        <v>2878</v>
      </c>
      <c r="K7" s="1662"/>
      <c r="L7" s="1657" t="s">
        <v>2879</v>
      </c>
      <c r="M7" s="1662"/>
      <c r="N7" s="1645" t="s">
        <v>2880</v>
      </c>
      <c r="O7" s="68"/>
      <c r="P7" s="68"/>
      <c r="Q7" s="68"/>
      <c r="R7" s="68"/>
      <c r="S7" s="68"/>
      <c r="U7" s="1661"/>
      <c r="V7" s="1661"/>
      <c r="W7" s="1338"/>
      <c r="X7" s="1647" t="s">
        <v>2879</v>
      </c>
      <c r="Y7" s="1648"/>
      <c r="Z7" s="1347"/>
    </row>
    <row r="8" spans="1:26" ht="88.5" customHeight="1">
      <c r="A8" s="69" t="s">
        <v>2881</v>
      </c>
      <c r="B8" s="69" t="s">
        <v>2882</v>
      </c>
      <c r="C8" s="69" t="s">
        <v>2345</v>
      </c>
      <c r="D8" s="69" t="s">
        <v>2883</v>
      </c>
      <c r="E8" s="72"/>
      <c r="F8" s="720"/>
      <c r="G8" s="1125" t="s">
        <v>2884</v>
      </c>
      <c r="H8" s="721" t="s">
        <v>2885</v>
      </c>
      <c r="I8" s="722"/>
      <c r="J8" s="721" t="s">
        <v>2886</v>
      </c>
      <c r="K8" s="721" t="s">
        <v>2887</v>
      </c>
      <c r="L8" s="721" t="s">
        <v>2888</v>
      </c>
      <c r="M8" s="721" t="s">
        <v>2889</v>
      </c>
      <c r="N8" s="1646"/>
      <c r="O8" s="72"/>
      <c r="P8" s="1649" t="s">
        <v>2352</v>
      </c>
      <c r="Q8" s="1648"/>
      <c r="R8" s="1649" t="s">
        <v>2890</v>
      </c>
      <c r="S8" s="1648"/>
      <c r="U8" s="118" t="str">
        <f>$A8</f>
        <v>PD Band</v>
      </c>
      <c r="V8" s="118" t="str">
        <f>$B8</f>
        <v>Estimated PD (%) (M3)</v>
      </c>
      <c r="W8" s="984" t="s">
        <v>2891</v>
      </c>
      <c r="X8" s="984" t="s">
        <v>2892</v>
      </c>
      <c r="Y8" s="984" t="s">
        <v>2893</v>
      </c>
      <c r="Z8" s="119"/>
    </row>
    <row r="9" spans="1:26" s="112" customFormat="1" ht="23.4" customHeight="1">
      <c r="B9" s="73" t="s">
        <v>282</v>
      </c>
      <c r="C9" s="73"/>
      <c r="D9" s="73" t="s">
        <v>283</v>
      </c>
      <c r="E9" s="73"/>
      <c r="F9" s="723"/>
      <c r="G9" s="1126" t="s">
        <v>284</v>
      </c>
      <c r="H9" s="1126" t="s">
        <v>2894</v>
      </c>
      <c r="I9" s="1127"/>
      <c r="J9" s="1126" t="s">
        <v>424</v>
      </c>
      <c r="K9" s="1126" t="s">
        <v>287</v>
      </c>
      <c r="L9" s="724"/>
      <c r="M9" s="724"/>
      <c r="N9" s="724"/>
      <c r="O9" s="73"/>
      <c r="P9" s="73"/>
      <c r="Q9" s="73"/>
      <c r="R9" s="73"/>
      <c r="S9" s="73"/>
      <c r="U9" s="120"/>
      <c r="V9" s="121" t="s">
        <v>2895</v>
      </c>
      <c r="W9" s="376"/>
      <c r="X9" s="1"/>
      <c r="Y9" s="73"/>
      <c r="Z9" s="73"/>
    </row>
    <row r="10" spans="1:26" ht="25.5" customHeight="1">
      <c r="B10" s="17" t="s">
        <v>1790</v>
      </c>
      <c r="D10" s="3"/>
      <c r="E10" s="3"/>
      <c r="F10" s="725"/>
      <c r="G10" s="725"/>
      <c r="H10" s="725"/>
      <c r="I10" s="725"/>
      <c r="J10" s="1644" t="s">
        <v>2896</v>
      </c>
      <c r="K10" s="1644"/>
      <c r="L10" s="725"/>
      <c r="M10" s="725"/>
      <c r="N10" s="725"/>
      <c r="O10" s="3"/>
      <c r="P10" s="3"/>
      <c r="Q10" s="3"/>
      <c r="U10" s="122"/>
      <c r="V10" s="123" t="str">
        <f>$B10</f>
        <v>Drawn (501)</v>
      </c>
    </row>
    <row r="11" spans="1:26" ht="12.75" customHeight="1">
      <c r="A11" s="7" t="s">
        <v>2897</v>
      </c>
      <c r="B11" s="124"/>
      <c r="C11" s="293"/>
      <c r="D11" s="76"/>
      <c r="E11" s="298"/>
      <c r="F11" s="740"/>
      <c r="G11" s="76"/>
      <c r="H11" s="301"/>
      <c r="I11" s="304"/>
      <c r="J11" s="292"/>
      <c r="K11" s="284"/>
      <c r="L11" s="292"/>
      <c r="M11" s="128"/>
      <c r="N11" s="129"/>
      <c r="O11" s="7"/>
      <c r="P11" s="1641"/>
      <c r="Q11" s="1641"/>
      <c r="R11" s="1641"/>
      <c r="S11" s="1641"/>
      <c r="U11" s="130" t="str">
        <f t="shared" ref="U11:U35" si="0">$A11</f>
        <v>1 (1401)</v>
      </c>
      <c r="V11" s="131" t="str">
        <f t="shared" ref="V11:V35" si="1">IF($B11="","",$B11)</f>
        <v/>
      </c>
      <c r="W11" s="285"/>
      <c r="X11" s="132"/>
      <c r="Y11" s="132"/>
      <c r="Z11" s="290"/>
    </row>
    <row r="12" spans="1:26">
      <c r="A12" s="7" t="s">
        <v>2898</v>
      </c>
      <c r="B12" s="124"/>
      <c r="C12" s="293"/>
      <c r="D12" s="76"/>
      <c r="E12" s="298"/>
      <c r="F12" s="740"/>
      <c r="G12" s="76"/>
      <c r="H12" s="301"/>
      <c r="I12" s="304"/>
      <c r="J12" s="292"/>
      <c r="K12" s="284"/>
      <c r="L12" s="292"/>
      <c r="M12" s="128"/>
      <c r="N12" s="129"/>
      <c r="O12" s="7"/>
      <c r="P12" s="1641"/>
      <c r="Q12" s="1641"/>
      <c r="R12" s="1641"/>
      <c r="S12" s="1641"/>
      <c r="U12" s="130" t="str">
        <f t="shared" si="0"/>
        <v>2 (1402)</v>
      </c>
      <c r="V12" s="131" t="str">
        <f t="shared" si="1"/>
        <v/>
      </c>
      <c r="W12" s="285"/>
      <c r="X12" s="132"/>
      <c r="Y12" s="132"/>
      <c r="Z12" s="290"/>
    </row>
    <row r="13" spans="1:26">
      <c r="A13" s="7" t="s">
        <v>2899</v>
      </c>
      <c r="B13" s="124"/>
      <c r="C13" s="293"/>
      <c r="D13" s="76"/>
      <c r="E13" s="298"/>
      <c r="F13" s="740"/>
      <c r="G13" s="76"/>
      <c r="H13" s="301"/>
      <c r="I13" s="304"/>
      <c r="J13" s="292"/>
      <c r="K13" s="284"/>
      <c r="L13" s="292"/>
      <c r="M13" s="128"/>
      <c r="N13" s="129"/>
      <c r="O13" s="7"/>
      <c r="P13" s="1641"/>
      <c r="Q13" s="1641"/>
      <c r="R13" s="1641"/>
      <c r="S13" s="1641"/>
      <c r="U13" s="130" t="str">
        <f t="shared" si="0"/>
        <v>3 (1403)</v>
      </c>
      <c r="V13" s="131" t="str">
        <f t="shared" si="1"/>
        <v/>
      </c>
      <c r="W13" s="285"/>
      <c r="X13" s="132"/>
      <c r="Y13" s="132"/>
      <c r="Z13" s="290"/>
    </row>
    <row r="14" spans="1:26" ht="12.75" hidden="1" customHeight="1">
      <c r="A14" s="7" t="s">
        <v>2900</v>
      </c>
      <c r="B14" s="124"/>
      <c r="C14" s="293"/>
      <c r="D14" s="76"/>
      <c r="E14" s="298"/>
      <c r="F14" s="740"/>
      <c r="G14" s="76"/>
      <c r="H14" s="301"/>
      <c r="I14" s="304"/>
      <c r="J14" s="292"/>
      <c r="K14" s="284"/>
      <c r="L14" s="292"/>
      <c r="M14" s="128"/>
      <c r="N14" s="129"/>
      <c r="O14" s="7"/>
      <c r="P14" s="1641"/>
      <c r="Q14" s="1641"/>
      <c r="R14" s="1641"/>
      <c r="S14" s="1641"/>
      <c r="U14" s="130" t="str">
        <f t="shared" si="0"/>
        <v>4 (1404)</v>
      </c>
      <c r="V14" s="131" t="str">
        <f t="shared" si="1"/>
        <v/>
      </c>
      <c r="W14" s="285"/>
      <c r="X14" s="132"/>
      <c r="Y14" s="132"/>
      <c r="Z14" s="290"/>
    </row>
    <row r="15" spans="1:26" ht="12.75" hidden="1" customHeight="1">
      <c r="A15" s="7" t="s">
        <v>2901</v>
      </c>
      <c r="B15" s="124"/>
      <c r="C15" s="293"/>
      <c r="D15" s="76"/>
      <c r="E15" s="298"/>
      <c r="F15" s="740"/>
      <c r="G15" s="76"/>
      <c r="H15" s="301"/>
      <c r="I15" s="304"/>
      <c r="J15" s="292"/>
      <c r="K15" s="284"/>
      <c r="L15" s="292"/>
      <c r="M15" s="128"/>
      <c r="N15" s="129"/>
      <c r="O15" s="7"/>
      <c r="P15" s="1641"/>
      <c r="Q15" s="1641"/>
      <c r="R15" s="1641"/>
      <c r="S15" s="1641"/>
      <c r="U15" s="130" t="str">
        <f t="shared" si="0"/>
        <v>5 (1405)</v>
      </c>
      <c r="V15" s="131" t="str">
        <f t="shared" si="1"/>
        <v/>
      </c>
      <c r="W15" s="285"/>
      <c r="X15" s="132"/>
      <c r="Y15" s="132"/>
      <c r="Z15" s="290"/>
    </row>
    <row r="16" spans="1:26" ht="12.75" hidden="1" customHeight="1">
      <c r="A16" s="7" t="s">
        <v>2902</v>
      </c>
      <c r="B16" s="124"/>
      <c r="C16" s="293"/>
      <c r="D16" s="76"/>
      <c r="E16" s="298"/>
      <c r="F16" s="740"/>
      <c r="G16" s="76"/>
      <c r="H16" s="301"/>
      <c r="I16" s="304"/>
      <c r="J16" s="292"/>
      <c r="K16" s="284"/>
      <c r="L16" s="292"/>
      <c r="M16" s="128"/>
      <c r="N16" s="129"/>
      <c r="O16" s="7"/>
      <c r="P16" s="1641"/>
      <c r="Q16" s="1641"/>
      <c r="R16" s="1641"/>
      <c r="S16" s="1641"/>
      <c r="U16" s="130" t="str">
        <f t="shared" si="0"/>
        <v>6 (1406)</v>
      </c>
      <c r="V16" s="131" t="str">
        <f t="shared" si="1"/>
        <v/>
      </c>
      <c r="W16" s="285"/>
      <c r="X16" s="132"/>
      <c r="Y16" s="132"/>
      <c r="Z16" s="290"/>
    </row>
    <row r="17" spans="1:26" ht="12.75" hidden="1" customHeight="1">
      <c r="A17" s="7" t="s">
        <v>2903</v>
      </c>
      <c r="B17" s="124"/>
      <c r="C17" s="293"/>
      <c r="D17" s="76"/>
      <c r="E17" s="298"/>
      <c r="F17" s="740"/>
      <c r="G17" s="76"/>
      <c r="H17" s="301"/>
      <c r="I17" s="304"/>
      <c r="J17" s="292"/>
      <c r="K17" s="284"/>
      <c r="L17" s="292"/>
      <c r="M17" s="128"/>
      <c r="N17" s="129"/>
      <c r="O17" s="7"/>
      <c r="P17" s="1641"/>
      <c r="Q17" s="1641"/>
      <c r="R17" s="1641"/>
      <c r="S17" s="1641"/>
      <c r="U17" s="130" t="str">
        <f t="shared" si="0"/>
        <v>7 (1407)</v>
      </c>
      <c r="V17" s="131" t="str">
        <f t="shared" si="1"/>
        <v/>
      </c>
      <c r="W17" s="285"/>
      <c r="X17" s="132"/>
      <c r="Y17" s="132"/>
      <c r="Z17" s="290"/>
    </row>
    <row r="18" spans="1:26" ht="12.75" hidden="1" customHeight="1">
      <c r="A18" s="7" t="s">
        <v>2904</v>
      </c>
      <c r="B18" s="124"/>
      <c r="C18" s="293"/>
      <c r="D18" s="76"/>
      <c r="E18" s="298"/>
      <c r="F18" s="740"/>
      <c r="G18" s="76"/>
      <c r="H18" s="301"/>
      <c r="I18" s="304"/>
      <c r="J18" s="292"/>
      <c r="K18" s="284"/>
      <c r="L18" s="292"/>
      <c r="M18" s="128"/>
      <c r="N18" s="129"/>
      <c r="O18" s="7"/>
      <c r="P18" s="1641"/>
      <c r="Q18" s="1641"/>
      <c r="R18" s="1641"/>
      <c r="S18" s="1641"/>
      <c r="U18" s="130" t="str">
        <f t="shared" si="0"/>
        <v>8 (1408)</v>
      </c>
      <c r="V18" s="131" t="str">
        <f t="shared" si="1"/>
        <v/>
      </c>
      <c r="W18" s="285"/>
      <c r="X18" s="132"/>
      <c r="Y18" s="132"/>
      <c r="Z18" s="290"/>
    </row>
    <row r="19" spans="1:26" ht="12.75" hidden="1" customHeight="1">
      <c r="A19" s="7" t="s">
        <v>2905</v>
      </c>
      <c r="B19" s="124"/>
      <c r="C19" s="293"/>
      <c r="D19" s="76"/>
      <c r="E19" s="298"/>
      <c r="F19" s="740"/>
      <c r="G19" s="76"/>
      <c r="H19" s="301"/>
      <c r="I19" s="304"/>
      <c r="J19" s="292"/>
      <c r="K19" s="284"/>
      <c r="L19" s="292"/>
      <c r="M19" s="128"/>
      <c r="N19" s="129"/>
      <c r="O19" s="7"/>
      <c r="P19" s="1641"/>
      <c r="Q19" s="1641"/>
      <c r="R19" s="1641"/>
      <c r="S19" s="1641"/>
      <c r="U19" s="130" t="str">
        <f t="shared" si="0"/>
        <v>9 (1409)</v>
      </c>
      <c r="V19" s="131" t="str">
        <f t="shared" si="1"/>
        <v/>
      </c>
      <c r="W19" s="285"/>
      <c r="X19" s="132"/>
      <c r="Y19" s="132"/>
      <c r="Z19" s="290"/>
    </row>
    <row r="20" spans="1:26" ht="12.75" hidden="1" customHeight="1">
      <c r="A20" s="7" t="s">
        <v>2906</v>
      </c>
      <c r="B20" s="124"/>
      <c r="C20" s="293"/>
      <c r="D20" s="76"/>
      <c r="E20" s="298"/>
      <c r="F20" s="740"/>
      <c r="G20" s="76"/>
      <c r="H20" s="301"/>
      <c r="I20" s="304"/>
      <c r="J20" s="292"/>
      <c r="K20" s="284"/>
      <c r="L20" s="292"/>
      <c r="M20" s="128"/>
      <c r="N20" s="129"/>
      <c r="O20" s="7"/>
      <c r="P20" s="1641"/>
      <c r="Q20" s="1641"/>
      <c r="R20" s="1641"/>
      <c r="S20" s="1641"/>
      <c r="U20" s="130" t="str">
        <f t="shared" si="0"/>
        <v>10 (1410)</v>
      </c>
      <c r="V20" s="131" t="str">
        <f t="shared" si="1"/>
        <v/>
      </c>
      <c r="W20" s="285"/>
      <c r="X20" s="132"/>
      <c r="Y20" s="132"/>
      <c r="Z20" s="290"/>
    </row>
    <row r="21" spans="1:26" ht="12.75" hidden="1" customHeight="1">
      <c r="A21" s="7" t="s">
        <v>2907</v>
      </c>
      <c r="B21" s="124"/>
      <c r="C21" s="293"/>
      <c r="D21" s="76"/>
      <c r="E21" s="298"/>
      <c r="F21" s="740"/>
      <c r="G21" s="76"/>
      <c r="H21" s="301"/>
      <c r="I21" s="304"/>
      <c r="J21" s="292"/>
      <c r="K21" s="284"/>
      <c r="L21" s="292"/>
      <c r="M21" s="128"/>
      <c r="N21" s="129"/>
      <c r="O21" s="7"/>
      <c r="P21" s="1641"/>
      <c r="Q21" s="1641"/>
      <c r="R21" s="1641"/>
      <c r="S21" s="1641"/>
      <c r="U21" s="130" t="str">
        <f t="shared" si="0"/>
        <v>11 (1411)</v>
      </c>
      <c r="V21" s="131" t="str">
        <f t="shared" si="1"/>
        <v/>
      </c>
      <c r="W21" s="285"/>
      <c r="X21" s="132"/>
      <c r="Y21" s="132"/>
      <c r="Z21" s="290"/>
    </row>
    <row r="22" spans="1:26" ht="12.75" hidden="1" customHeight="1">
      <c r="A22" s="7" t="s">
        <v>2908</v>
      </c>
      <c r="B22" s="124"/>
      <c r="C22" s="293"/>
      <c r="D22" s="76"/>
      <c r="E22" s="298"/>
      <c r="F22" s="740"/>
      <c r="G22" s="76"/>
      <c r="H22" s="301"/>
      <c r="I22" s="304"/>
      <c r="J22" s="292"/>
      <c r="K22" s="284"/>
      <c r="L22" s="292"/>
      <c r="M22" s="128"/>
      <c r="N22" s="129"/>
      <c r="O22" s="7"/>
      <c r="P22" s="1641"/>
      <c r="Q22" s="1641"/>
      <c r="R22" s="1641"/>
      <c r="S22" s="1641"/>
      <c r="U22" s="130" t="str">
        <f t="shared" si="0"/>
        <v>12 (1412)</v>
      </c>
      <c r="V22" s="131" t="str">
        <f t="shared" si="1"/>
        <v/>
      </c>
      <c r="W22" s="285"/>
      <c r="X22" s="132"/>
      <c r="Y22" s="132"/>
      <c r="Z22" s="290"/>
    </row>
    <row r="23" spans="1:26" ht="12.75" hidden="1" customHeight="1">
      <c r="A23" s="7" t="s">
        <v>2909</v>
      </c>
      <c r="B23" s="124"/>
      <c r="C23" s="293"/>
      <c r="D23" s="76"/>
      <c r="E23" s="298"/>
      <c r="F23" s="740"/>
      <c r="G23" s="76"/>
      <c r="H23" s="301"/>
      <c r="I23" s="304"/>
      <c r="J23" s="292"/>
      <c r="K23" s="284"/>
      <c r="L23" s="292"/>
      <c r="M23" s="128"/>
      <c r="N23" s="129"/>
      <c r="O23" s="7"/>
      <c r="P23" s="1641"/>
      <c r="Q23" s="1641"/>
      <c r="R23" s="1641"/>
      <c r="S23" s="1641"/>
      <c r="U23" s="130" t="str">
        <f t="shared" si="0"/>
        <v>13 (1413)</v>
      </c>
      <c r="V23" s="131" t="str">
        <f t="shared" si="1"/>
        <v/>
      </c>
      <c r="W23" s="285"/>
      <c r="X23" s="132"/>
      <c r="Y23" s="132"/>
      <c r="Z23" s="290"/>
    </row>
    <row r="24" spans="1:26" ht="12.75" hidden="1" customHeight="1">
      <c r="A24" s="7" t="s">
        <v>2910</v>
      </c>
      <c r="B24" s="124"/>
      <c r="C24" s="293"/>
      <c r="D24" s="76"/>
      <c r="E24" s="298"/>
      <c r="F24" s="740"/>
      <c r="G24" s="76"/>
      <c r="H24" s="301"/>
      <c r="I24" s="304"/>
      <c r="J24" s="292"/>
      <c r="K24" s="284"/>
      <c r="L24" s="292"/>
      <c r="M24" s="128"/>
      <c r="N24" s="129"/>
      <c r="O24" s="7"/>
      <c r="P24" s="1641"/>
      <c r="Q24" s="1641"/>
      <c r="R24" s="1641"/>
      <c r="S24" s="1641"/>
      <c r="U24" s="130" t="str">
        <f t="shared" si="0"/>
        <v>14 (1414)</v>
      </c>
      <c r="V24" s="131" t="str">
        <f t="shared" si="1"/>
        <v/>
      </c>
      <c r="W24" s="285"/>
      <c r="X24" s="132"/>
      <c r="Y24" s="132"/>
      <c r="Z24" s="290"/>
    </row>
    <row r="25" spans="1:26" ht="12.75" hidden="1" customHeight="1">
      <c r="A25" s="7" t="s">
        <v>2911</v>
      </c>
      <c r="B25" s="124"/>
      <c r="C25" s="293"/>
      <c r="D25" s="76"/>
      <c r="E25" s="298"/>
      <c r="F25" s="740"/>
      <c r="G25" s="76"/>
      <c r="H25" s="301"/>
      <c r="I25" s="304"/>
      <c r="J25" s="292"/>
      <c r="K25" s="284"/>
      <c r="L25" s="292"/>
      <c r="M25" s="128"/>
      <c r="N25" s="129"/>
      <c r="O25" s="7"/>
      <c r="P25" s="1641"/>
      <c r="Q25" s="1641"/>
      <c r="R25" s="1641"/>
      <c r="S25" s="1641"/>
      <c r="U25" s="130" t="str">
        <f t="shared" si="0"/>
        <v>15 (1415)</v>
      </c>
      <c r="V25" s="131" t="str">
        <f t="shared" si="1"/>
        <v/>
      </c>
      <c r="W25" s="285"/>
      <c r="X25" s="132"/>
      <c r="Y25" s="132"/>
      <c r="Z25" s="290"/>
    </row>
    <row r="26" spans="1:26" ht="12.75" hidden="1" customHeight="1">
      <c r="A26" s="7" t="s">
        <v>2912</v>
      </c>
      <c r="B26" s="124"/>
      <c r="C26" s="293"/>
      <c r="D26" s="76"/>
      <c r="E26" s="298"/>
      <c r="F26" s="740"/>
      <c r="G26" s="76"/>
      <c r="H26" s="301"/>
      <c r="I26" s="304"/>
      <c r="J26" s="292"/>
      <c r="K26" s="284"/>
      <c r="L26" s="292"/>
      <c r="M26" s="128"/>
      <c r="N26" s="129"/>
      <c r="O26" s="7"/>
      <c r="P26" s="1641"/>
      <c r="Q26" s="1641"/>
      <c r="R26" s="1641"/>
      <c r="S26" s="1641"/>
      <c r="U26" s="130" t="str">
        <f t="shared" si="0"/>
        <v>16 (1416)</v>
      </c>
      <c r="V26" s="131" t="str">
        <f t="shared" si="1"/>
        <v/>
      </c>
      <c r="W26" s="285"/>
      <c r="X26" s="132"/>
      <c r="Y26" s="132"/>
      <c r="Z26" s="290"/>
    </row>
    <row r="27" spans="1:26" ht="12.75" hidden="1" customHeight="1">
      <c r="A27" s="7" t="s">
        <v>2913</v>
      </c>
      <c r="B27" s="124"/>
      <c r="C27" s="293"/>
      <c r="D27" s="76"/>
      <c r="E27" s="298"/>
      <c r="F27" s="740"/>
      <c r="G27" s="76"/>
      <c r="H27" s="301"/>
      <c r="I27" s="304"/>
      <c r="J27" s="292"/>
      <c r="K27" s="284"/>
      <c r="L27" s="292"/>
      <c r="M27" s="128"/>
      <c r="N27" s="129"/>
      <c r="O27" s="7"/>
      <c r="P27" s="1641"/>
      <c r="Q27" s="1641"/>
      <c r="R27" s="1641"/>
      <c r="S27" s="1641"/>
      <c r="U27" s="130" t="str">
        <f t="shared" si="0"/>
        <v>17 (1417)</v>
      </c>
      <c r="V27" s="131" t="str">
        <f t="shared" si="1"/>
        <v/>
      </c>
      <c r="W27" s="285"/>
      <c r="X27" s="132"/>
      <c r="Y27" s="132"/>
      <c r="Z27" s="290"/>
    </row>
    <row r="28" spans="1:26" ht="12.75" hidden="1" customHeight="1">
      <c r="A28" s="7" t="s">
        <v>2914</v>
      </c>
      <c r="B28" s="124"/>
      <c r="C28" s="293"/>
      <c r="D28" s="76"/>
      <c r="E28" s="298"/>
      <c r="F28" s="740"/>
      <c r="G28" s="76"/>
      <c r="H28" s="301"/>
      <c r="I28" s="304"/>
      <c r="J28" s="292"/>
      <c r="K28" s="284"/>
      <c r="L28" s="292"/>
      <c r="M28" s="128"/>
      <c r="N28" s="129"/>
      <c r="O28" s="7"/>
      <c r="P28" s="1641"/>
      <c r="Q28" s="1641"/>
      <c r="R28" s="1641"/>
      <c r="S28" s="1641"/>
      <c r="U28" s="130" t="str">
        <f t="shared" si="0"/>
        <v>18 (1418)</v>
      </c>
      <c r="V28" s="131" t="str">
        <f t="shared" si="1"/>
        <v/>
      </c>
      <c r="W28" s="285"/>
      <c r="X28" s="132"/>
      <c r="Y28" s="132"/>
      <c r="Z28" s="290"/>
    </row>
    <row r="29" spans="1:26" ht="12.75" hidden="1" customHeight="1">
      <c r="A29" s="7" t="s">
        <v>2915</v>
      </c>
      <c r="B29" s="124"/>
      <c r="C29" s="293"/>
      <c r="D29" s="76"/>
      <c r="E29" s="298"/>
      <c r="F29" s="740"/>
      <c r="G29" s="76"/>
      <c r="H29" s="301"/>
      <c r="I29" s="304"/>
      <c r="J29" s="292"/>
      <c r="K29" s="284"/>
      <c r="L29" s="292"/>
      <c r="M29" s="128"/>
      <c r="N29" s="129"/>
      <c r="O29" s="7"/>
      <c r="P29" s="1641"/>
      <c r="Q29" s="1641"/>
      <c r="R29" s="1641"/>
      <c r="S29" s="1641"/>
      <c r="U29" s="130" t="str">
        <f t="shared" si="0"/>
        <v>19 (1419)</v>
      </c>
      <c r="V29" s="131" t="str">
        <f t="shared" si="1"/>
        <v/>
      </c>
      <c r="W29" s="285"/>
      <c r="X29" s="132"/>
      <c r="Y29" s="132"/>
      <c r="Z29" s="290"/>
    </row>
    <row r="30" spans="1:26" ht="12.75" hidden="1" customHeight="1">
      <c r="A30" s="7" t="s">
        <v>2916</v>
      </c>
      <c r="B30" s="124"/>
      <c r="C30" s="293"/>
      <c r="D30" s="76"/>
      <c r="E30" s="298"/>
      <c r="F30" s="740"/>
      <c r="G30" s="76"/>
      <c r="H30" s="301"/>
      <c r="I30" s="304"/>
      <c r="J30" s="292"/>
      <c r="K30" s="284"/>
      <c r="L30" s="292"/>
      <c r="M30" s="128"/>
      <c r="N30" s="129"/>
      <c r="O30" s="7"/>
      <c r="P30" s="1641"/>
      <c r="Q30" s="1641"/>
      <c r="R30" s="1641"/>
      <c r="S30" s="1641"/>
      <c r="U30" s="130" t="str">
        <f t="shared" si="0"/>
        <v>20 (1420)</v>
      </c>
      <c r="V30" s="131" t="str">
        <f t="shared" si="1"/>
        <v/>
      </c>
      <c r="W30" s="285"/>
      <c r="X30" s="132"/>
      <c r="Y30" s="132"/>
      <c r="Z30" s="290"/>
    </row>
    <row r="31" spans="1:26" ht="12.75" hidden="1" customHeight="1">
      <c r="A31" s="7" t="s">
        <v>2917</v>
      </c>
      <c r="B31" s="124"/>
      <c r="C31" s="293"/>
      <c r="D31" s="76"/>
      <c r="E31" s="298"/>
      <c r="F31" s="740"/>
      <c r="G31" s="76"/>
      <c r="H31" s="301"/>
      <c r="I31" s="304"/>
      <c r="J31" s="292"/>
      <c r="K31" s="284"/>
      <c r="L31" s="292"/>
      <c r="M31" s="128"/>
      <c r="N31" s="129"/>
      <c r="O31" s="7"/>
      <c r="P31" s="1641"/>
      <c r="Q31" s="1641"/>
      <c r="R31" s="1641"/>
      <c r="S31" s="1641"/>
      <c r="U31" s="130" t="str">
        <f t="shared" si="0"/>
        <v>21 (1421)</v>
      </c>
      <c r="V31" s="131" t="str">
        <f t="shared" si="1"/>
        <v/>
      </c>
      <c r="W31" s="285"/>
      <c r="X31" s="132"/>
      <c r="Y31" s="132"/>
      <c r="Z31" s="290"/>
    </row>
    <row r="32" spans="1:26" ht="12.75" hidden="1" customHeight="1">
      <c r="A32" s="7" t="s">
        <v>2918</v>
      </c>
      <c r="B32" s="124"/>
      <c r="C32" s="293"/>
      <c r="D32" s="76"/>
      <c r="E32" s="298"/>
      <c r="F32" s="740"/>
      <c r="G32" s="76"/>
      <c r="H32" s="301"/>
      <c r="I32" s="304"/>
      <c r="J32" s="292"/>
      <c r="K32" s="284"/>
      <c r="L32" s="292"/>
      <c r="M32" s="128"/>
      <c r="N32" s="129"/>
      <c r="O32" s="7"/>
      <c r="P32" s="1641"/>
      <c r="Q32" s="1641"/>
      <c r="R32" s="1641"/>
      <c r="S32" s="1641"/>
      <c r="U32" s="130" t="str">
        <f t="shared" si="0"/>
        <v>22 (1422)</v>
      </c>
      <c r="V32" s="131" t="str">
        <f t="shared" si="1"/>
        <v/>
      </c>
      <c r="W32" s="285"/>
      <c r="X32" s="132"/>
      <c r="Y32" s="132"/>
      <c r="Z32" s="290"/>
    </row>
    <row r="33" spans="1:26" ht="12.75" hidden="1" customHeight="1">
      <c r="A33" s="7" t="s">
        <v>2919</v>
      </c>
      <c r="B33" s="124"/>
      <c r="C33" s="293"/>
      <c r="D33" s="76"/>
      <c r="E33" s="298"/>
      <c r="F33" s="740"/>
      <c r="G33" s="76"/>
      <c r="H33" s="301"/>
      <c r="I33" s="304"/>
      <c r="J33" s="292"/>
      <c r="K33" s="284"/>
      <c r="L33" s="292"/>
      <c r="M33" s="128"/>
      <c r="N33" s="129"/>
      <c r="O33" s="7"/>
      <c r="P33" s="1641"/>
      <c r="Q33" s="1641"/>
      <c r="R33" s="1641"/>
      <c r="S33" s="1641"/>
      <c r="U33" s="130" t="str">
        <f t="shared" si="0"/>
        <v>23 (1423)</v>
      </c>
      <c r="V33" s="131" t="str">
        <f t="shared" si="1"/>
        <v/>
      </c>
      <c r="W33" s="285"/>
      <c r="X33" s="132"/>
      <c r="Y33" s="132"/>
      <c r="Z33" s="290"/>
    </row>
    <row r="34" spans="1:26" ht="12.75" hidden="1" customHeight="1">
      <c r="A34" s="7" t="s">
        <v>2920</v>
      </c>
      <c r="B34" s="124"/>
      <c r="C34" s="293"/>
      <c r="D34" s="76"/>
      <c r="E34" s="298"/>
      <c r="F34" s="740"/>
      <c r="G34" s="76"/>
      <c r="H34" s="301"/>
      <c r="I34" s="304"/>
      <c r="J34" s="292"/>
      <c r="K34" s="284"/>
      <c r="L34" s="292"/>
      <c r="M34" s="128"/>
      <c r="N34" s="129"/>
      <c r="O34" s="7"/>
      <c r="P34" s="1641"/>
      <c r="Q34" s="1641"/>
      <c r="R34" s="1641"/>
      <c r="S34" s="1641"/>
      <c r="U34" s="130" t="str">
        <f t="shared" si="0"/>
        <v>24 (1424)</v>
      </c>
      <c r="V34" s="131" t="str">
        <f t="shared" si="1"/>
        <v/>
      </c>
      <c r="W34" s="285"/>
      <c r="X34" s="132"/>
      <c r="Y34" s="132"/>
      <c r="Z34" s="290"/>
    </row>
    <row r="35" spans="1:26">
      <c r="A35" s="7" t="s">
        <v>2921</v>
      </c>
      <c r="B35" s="124"/>
      <c r="C35" s="293"/>
      <c r="D35" s="76"/>
      <c r="E35" s="298"/>
      <c r="F35" s="740"/>
      <c r="G35" s="76"/>
      <c r="H35" s="301"/>
      <c r="I35" s="304"/>
      <c r="J35" s="292"/>
      <c r="K35" s="284"/>
      <c r="L35" s="292"/>
      <c r="M35" s="128"/>
      <c r="N35" s="129"/>
      <c r="O35" s="7"/>
      <c r="P35" s="1641"/>
      <c r="Q35" s="1641"/>
      <c r="R35" s="1641"/>
      <c r="S35" s="1641"/>
      <c r="U35" s="130" t="str">
        <f t="shared" si="0"/>
        <v>25 (1425)</v>
      </c>
      <c r="V35" s="131" t="str">
        <f t="shared" si="1"/>
        <v/>
      </c>
      <c r="W35" s="285"/>
      <c r="X35" s="132"/>
      <c r="Y35" s="132"/>
      <c r="Z35" s="290"/>
    </row>
    <row r="36" spans="1:26">
      <c r="A36" s="33" t="s">
        <v>2922</v>
      </c>
      <c r="B36" s="299">
        <v>100</v>
      </c>
      <c r="C36" s="300"/>
      <c r="D36" s="76"/>
      <c r="E36" s="298"/>
      <c r="F36" s="740"/>
      <c r="G36" s="76"/>
      <c r="H36" s="302"/>
      <c r="I36" s="305"/>
      <c r="J36" s="292"/>
      <c r="K36" s="284"/>
      <c r="L36" s="292"/>
      <c r="M36" s="128"/>
      <c r="N36" s="1348"/>
      <c r="O36" s="7"/>
      <c r="P36" s="1642"/>
      <c r="Q36" s="1642"/>
      <c r="R36" s="1642"/>
      <c r="S36" s="1642"/>
      <c r="U36" s="122"/>
      <c r="V36" s="138">
        <f>$B36</f>
        <v>100</v>
      </c>
      <c r="W36" s="285"/>
      <c r="X36" s="132"/>
      <c r="Y36" s="132"/>
      <c r="Z36" s="290"/>
    </row>
    <row r="37" spans="1:26">
      <c r="A37" s="4" t="s">
        <v>2923</v>
      </c>
      <c r="B37" s="294" t="s">
        <v>2924</v>
      </c>
      <c r="C37" s="295"/>
      <c r="D37" s="284"/>
      <c r="E37" s="296"/>
      <c r="F37" s="741"/>
      <c r="G37" s="441"/>
      <c r="H37" s="422"/>
      <c r="I37" s="306"/>
      <c r="J37" s="292"/>
      <c r="K37" s="284"/>
      <c r="L37" s="292"/>
      <c r="M37" s="286"/>
      <c r="N37" s="287"/>
      <c r="P37" s="1639"/>
      <c r="Q37" s="1639"/>
      <c r="R37" s="1639"/>
      <c r="S37" s="1639"/>
      <c r="U37" s="122"/>
      <c r="V37" s="28" t="str">
        <f>$B37</f>
        <v>Overall</v>
      </c>
      <c r="W37" s="285"/>
      <c r="X37" s="289"/>
      <c r="Y37" s="289"/>
      <c r="Z37" s="290"/>
    </row>
    <row r="38" spans="1:26" ht="6" customHeight="1">
      <c r="B38" s="296"/>
      <c r="C38" s="296"/>
      <c r="D38" s="296"/>
      <c r="E38" s="296"/>
      <c r="F38" s="296"/>
      <c r="G38" s="296"/>
      <c r="H38" s="296"/>
      <c r="I38" s="296"/>
      <c r="J38" s="296"/>
      <c r="K38" s="296"/>
      <c r="L38" s="296"/>
      <c r="M38" s="296"/>
      <c r="N38" s="296"/>
      <c r="U38" s="122"/>
      <c r="V38" s="122"/>
      <c r="W38" s="296"/>
      <c r="X38" s="296"/>
      <c r="Y38" s="296"/>
      <c r="Z38" s="290"/>
    </row>
    <row r="39" spans="1:26">
      <c r="B39" s="297" t="s">
        <v>1791</v>
      </c>
      <c r="C39" s="296"/>
      <c r="D39" s="296"/>
      <c r="E39" s="296"/>
      <c r="F39" s="296"/>
      <c r="G39" s="296"/>
      <c r="H39" s="296"/>
      <c r="I39" s="296"/>
      <c r="J39" s="296"/>
      <c r="K39" s="296"/>
      <c r="L39" s="296"/>
      <c r="M39" s="296"/>
      <c r="N39" s="296"/>
      <c r="U39" s="122"/>
      <c r="V39" s="123" t="str">
        <f>$B39</f>
        <v>Undrawn Commitments (502)</v>
      </c>
      <c r="W39" s="296"/>
      <c r="X39" s="296"/>
      <c r="Y39" s="296"/>
      <c r="Z39" s="290"/>
    </row>
    <row r="40" spans="1:26">
      <c r="A40" s="7" t="s">
        <v>2897</v>
      </c>
      <c r="B40" s="124"/>
      <c r="C40" s="76"/>
      <c r="D40" s="76"/>
      <c r="E40" s="298"/>
      <c r="F40" s="740"/>
      <c r="G40" s="76"/>
      <c r="H40" s="301"/>
      <c r="I40" s="304"/>
      <c r="J40" s="292"/>
      <c r="K40" s="284"/>
      <c r="L40" s="292"/>
      <c r="M40" s="128"/>
      <c r="N40" s="129"/>
      <c r="O40" s="7"/>
      <c r="P40" s="1641"/>
      <c r="Q40" s="1641"/>
      <c r="R40" s="1641"/>
      <c r="S40" s="1641"/>
      <c r="U40" s="130" t="str">
        <f t="shared" ref="U40:U64" si="2">$A40</f>
        <v>1 (1401)</v>
      </c>
      <c r="V40" s="131" t="str">
        <f t="shared" ref="V40:V64" si="3">IF($B40="","",$B40)</f>
        <v/>
      </c>
      <c r="W40" s="285"/>
      <c r="X40" s="132"/>
      <c r="Y40" s="132"/>
      <c r="Z40" s="290"/>
    </row>
    <row r="41" spans="1:26">
      <c r="A41" s="7" t="s">
        <v>2898</v>
      </c>
      <c r="B41" s="124"/>
      <c r="C41" s="76"/>
      <c r="D41" s="76"/>
      <c r="E41" s="298"/>
      <c r="F41" s="740"/>
      <c r="G41" s="76"/>
      <c r="H41" s="301"/>
      <c r="I41" s="304"/>
      <c r="J41" s="292"/>
      <c r="K41" s="284"/>
      <c r="L41" s="292"/>
      <c r="M41" s="128"/>
      <c r="N41" s="129"/>
      <c r="O41" s="7"/>
      <c r="P41" s="1641"/>
      <c r="Q41" s="1641"/>
      <c r="R41" s="1641"/>
      <c r="S41" s="1641"/>
      <c r="U41" s="130" t="str">
        <f t="shared" si="2"/>
        <v>2 (1402)</v>
      </c>
      <c r="V41" s="131" t="str">
        <f t="shared" si="3"/>
        <v/>
      </c>
      <c r="W41" s="285"/>
      <c r="X41" s="132"/>
      <c r="Y41" s="132"/>
      <c r="Z41" s="290"/>
    </row>
    <row r="42" spans="1:26">
      <c r="A42" s="7" t="s">
        <v>2899</v>
      </c>
      <c r="B42" s="124"/>
      <c r="C42" s="76"/>
      <c r="D42" s="76"/>
      <c r="E42" s="298"/>
      <c r="F42" s="740"/>
      <c r="G42" s="76"/>
      <c r="H42" s="301"/>
      <c r="I42" s="304"/>
      <c r="J42" s="292"/>
      <c r="K42" s="284"/>
      <c r="L42" s="292"/>
      <c r="M42" s="128"/>
      <c r="N42" s="129"/>
      <c r="O42" s="7"/>
      <c r="P42" s="1641"/>
      <c r="Q42" s="1641"/>
      <c r="R42" s="1641"/>
      <c r="S42" s="1641"/>
      <c r="U42" s="130" t="str">
        <f t="shared" si="2"/>
        <v>3 (1403)</v>
      </c>
      <c r="V42" s="131" t="str">
        <f t="shared" si="3"/>
        <v/>
      </c>
      <c r="W42" s="285"/>
      <c r="X42" s="132"/>
      <c r="Y42" s="132"/>
      <c r="Z42" s="290"/>
    </row>
    <row r="43" spans="1:26" ht="12.75" hidden="1" customHeight="1">
      <c r="A43" s="7" t="s">
        <v>2900</v>
      </c>
      <c r="B43" s="124"/>
      <c r="C43" s="76"/>
      <c r="D43" s="76"/>
      <c r="E43" s="298"/>
      <c r="F43" s="740"/>
      <c r="G43" s="76"/>
      <c r="H43" s="301"/>
      <c r="I43" s="304"/>
      <c r="J43" s="292"/>
      <c r="K43" s="284"/>
      <c r="L43" s="292"/>
      <c r="M43" s="128"/>
      <c r="N43" s="129"/>
      <c r="O43" s="7"/>
      <c r="P43" s="1641"/>
      <c r="Q43" s="1641"/>
      <c r="R43" s="1641"/>
      <c r="S43" s="1641"/>
      <c r="U43" s="130" t="str">
        <f t="shared" si="2"/>
        <v>4 (1404)</v>
      </c>
      <c r="V43" s="131" t="str">
        <f t="shared" si="3"/>
        <v/>
      </c>
      <c r="W43" s="285"/>
      <c r="X43" s="132"/>
      <c r="Y43" s="132"/>
      <c r="Z43" s="290"/>
    </row>
    <row r="44" spans="1:26" ht="12.75" hidden="1" customHeight="1">
      <c r="A44" s="7" t="s">
        <v>2901</v>
      </c>
      <c r="B44" s="124"/>
      <c r="C44" s="76"/>
      <c r="D44" s="76"/>
      <c r="E44" s="298"/>
      <c r="F44" s="740"/>
      <c r="G44" s="76"/>
      <c r="H44" s="301"/>
      <c r="I44" s="304"/>
      <c r="J44" s="292"/>
      <c r="K44" s="284"/>
      <c r="L44" s="292"/>
      <c r="M44" s="128"/>
      <c r="N44" s="129"/>
      <c r="O44" s="7"/>
      <c r="P44" s="1641"/>
      <c r="Q44" s="1641"/>
      <c r="R44" s="1641"/>
      <c r="S44" s="1641"/>
      <c r="U44" s="130" t="str">
        <f t="shared" si="2"/>
        <v>5 (1405)</v>
      </c>
      <c r="V44" s="131" t="str">
        <f t="shared" si="3"/>
        <v/>
      </c>
      <c r="W44" s="285"/>
      <c r="X44" s="132"/>
      <c r="Y44" s="132"/>
      <c r="Z44" s="290"/>
    </row>
    <row r="45" spans="1:26" ht="12.75" hidden="1" customHeight="1">
      <c r="A45" s="7" t="s">
        <v>2902</v>
      </c>
      <c r="B45" s="124"/>
      <c r="C45" s="76"/>
      <c r="D45" s="76"/>
      <c r="E45" s="298"/>
      <c r="F45" s="740"/>
      <c r="G45" s="76"/>
      <c r="H45" s="301"/>
      <c r="I45" s="304"/>
      <c r="J45" s="292"/>
      <c r="K45" s="284"/>
      <c r="L45" s="292"/>
      <c r="M45" s="128"/>
      <c r="N45" s="129"/>
      <c r="O45" s="7"/>
      <c r="P45" s="1641"/>
      <c r="Q45" s="1641"/>
      <c r="R45" s="1641"/>
      <c r="S45" s="1641"/>
      <c r="U45" s="130" t="str">
        <f t="shared" si="2"/>
        <v>6 (1406)</v>
      </c>
      <c r="V45" s="131" t="str">
        <f t="shared" si="3"/>
        <v/>
      </c>
      <c r="W45" s="285"/>
      <c r="X45" s="132"/>
      <c r="Y45" s="132"/>
      <c r="Z45" s="290"/>
    </row>
    <row r="46" spans="1:26" ht="12.75" hidden="1" customHeight="1">
      <c r="A46" s="7" t="s">
        <v>2903</v>
      </c>
      <c r="B46" s="124"/>
      <c r="C46" s="76"/>
      <c r="D46" s="76"/>
      <c r="E46" s="298"/>
      <c r="F46" s="740"/>
      <c r="G46" s="76"/>
      <c r="H46" s="301"/>
      <c r="I46" s="304"/>
      <c r="J46" s="292"/>
      <c r="K46" s="284"/>
      <c r="L46" s="292"/>
      <c r="M46" s="128"/>
      <c r="N46" s="129"/>
      <c r="O46" s="7"/>
      <c r="P46" s="1641"/>
      <c r="Q46" s="1641"/>
      <c r="R46" s="1641"/>
      <c r="S46" s="1641"/>
      <c r="U46" s="130" t="str">
        <f t="shared" si="2"/>
        <v>7 (1407)</v>
      </c>
      <c r="V46" s="131" t="str">
        <f t="shared" si="3"/>
        <v/>
      </c>
      <c r="W46" s="285"/>
      <c r="X46" s="132"/>
      <c r="Y46" s="132"/>
      <c r="Z46" s="290"/>
    </row>
    <row r="47" spans="1:26" ht="12.75" hidden="1" customHeight="1">
      <c r="A47" s="7" t="s">
        <v>2904</v>
      </c>
      <c r="B47" s="124"/>
      <c r="C47" s="76" t="s">
        <v>2925</v>
      </c>
      <c r="D47" s="76"/>
      <c r="E47" s="298"/>
      <c r="F47" s="740"/>
      <c r="G47" s="76"/>
      <c r="H47" s="301"/>
      <c r="I47" s="304"/>
      <c r="J47" s="292"/>
      <c r="K47" s="284"/>
      <c r="L47" s="292"/>
      <c r="M47" s="128"/>
      <c r="N47" s="129"/>
      <c r="O47" s="7"/>
      <c r="P47" s="1641"/>
      <c r="Q47" s="1641"/>
      <c r="R47" s="1641"/>
      <c r="S47" s="1641"/>
      <c r="U47" s="130" t="str">
        <f t="shared" si="2"/>
        <v>8 (1408)</v>
      </c>
      <c r="V47" s="131" t="str">
        <f t="shared" si="3"/>
        <v/>
      </c>
      <c r="W47" s="285"/>
      <c r="X47" s="132"/>
      <c r="Y47" s="132"/>
      <c r="Z47" s="290"/>
    </row>
    <row r="48" spans="1:26" ht="12.75" hidden="1" customHeight="1">
      <c r="A48" s="7" t="s">
        <v>2905</v>
      </c>
      <c r="B48" s="124"/>
      <c r="C48" s="76" t="s">
        <v>2926</v>
      </c>
      <c r="D48" s="76"/>
      <c r="E48" s="298"/>
      <c r="F48" s="740"/>
      <c r="G48" s="76"/>
      <c r="H48" s="301"/>
      <c r="I48" s="304"/>
      <c r="J48" s="292"/>
      <c r="K48" s="284"/>
      <c r="L48" s="292"/>
      <c r="M48" s="128"/>
      <c r="N48" s="129"/>
      <c r="O48" s="7"/>
      <c r="P48" s="1641"/>
      <c r="Q48" s="1641"/>
      <c r="R48" s="1641"/>
      <c r="S48" s="1641"/>
      <c r="U48" s="130" t="str">
        <f t="shared" si="2"/>
        <v>9 (1409)</v>
      </c>
      <c r="V48" s="131" t="str">
        <f t="shared" si="3"/>
        <v/>
      </c>
      <c r="W48" s="285"/>
      <c r="X48" s="132"/>
      <c r="Y48" s="132"/>
      <c r="Z48" s="290"/>
    </row>
    <row r="49" spans="1:26" ht="12.75" hidden="1" customHeight="1">
      <c r="A49" s="7" t="s">
        <v>2906</v>
      </c>
      <c r="B49" s="124"/>
      <c r="C49" s="76"/>
      <c r="D49" s="76"/>
      <c r="E49" s="298"/>
      <c r="F49" s="740"/>
      <c r="G49" s="76"/>
      <c r="H49" s="301"/>
      <c r="I49" s="304"/>
      <c r="J49" s="292"/>
      <c r="K49" s="284"/>
      <c r="L49" s="292"/>
      <c r="M49" s="128"/>
      <c r="N49" s="129"/>
      <c r="O49" s="7"/>
      <c r="P49" s="1641"/>
      <c r="Q49" s="1641"/>
      <c r="R49" s="1641"/>
      <c r="S49" s="1641"/>
      <c r="U49" s="130" t="str">
        <f t="shared" si="2"/>
        <v>10 (1410)</v>
      </c>
      <c r="V49" s="131" t="str">
        <f t="shared" si="3"/>
        <v/>
      </c>
      <c r="W49" s="285"/>
      <c r="X49" s="132"/>
      <c r="Y49" s="132"/>
      <c r="Z49" s="290"/>
    </row>
    <row r="50" spans="1:26" ht="12.75" hidden="1" customHeight="1">
      <c r="A50" s="7" t="s">
        <v>2907</v>
      </c>
      <c r="B50" s="124"/>
      <c r="C50" s="76"/>
      <c r="D50" s="76"/>
      <c r="E50" s="298"/>
      <c r="F50" s="740"/>
      <c r="G50" s="76"/>
      <c r="H50" s="301"/>
      <c r="I50" s="304"/>
      <c r="J50" s="292"/>
      <c r="K50" s="284"/>
      <c r="L50" s="292"/>
      <c r="M50" s="128"/>
      <c r="N50" s="129"/>
      <c r="O50" s="7"/>
      <c r="P50" s="1641"/>
      <c r="Q50" s="1641"/>
      <c r="R50" s="1641"/>
      <c r="S50" s="1641"/>
      <c r="U50" s="130" t="str">
        <f t="shared" si="2"/>
        <v>11 (1411)</v>
      </c>
      <c r="V50" s="131" t="str">
        <f t="shared" si="3"/>
        <v/>
      </c>
      <c r="W50" s="285"/>
      <c r="X50" s="132"/>
      <c r="Y50" s="132"/>
      <c r="Z50" s="290"/>
    </row>
    <row r="51" spans="1:26" ht="12.75" hidden="1" customHeight="1">
      <c r="A51" s="7" t="s">
        <v>2908</v>
      </c>
      <c r="B51" s="124"/>
      <c r="C51" s="76"/>
      <c r="D51" s="76"/>
      <c r="E51" s="298"/>
      <c r="F51" s="740"/>
      <c r="G51" s="76"/>
      <c r="H51" s="301"/>
      <c r="I51" s="304"/>
      <c r="J51" s="292"/>
      <c r="K51" s="284"/>
      <c r="L51" s="292"/>
      <c r="M51" s="128"/>
      <c r="N51" s="129"/>
      <c r="O51" s="7"/>
      <c r="P51" s="1641"/>
      <c r="Q51" s="1641"/>
      <c r="R51" s="1641"/>
      <c r="S51" s="1641"/>
      <c r="U51" s="130" t="str">
        <f t="shared" si="2"/>
        <v>12 (1412)</v>
      </c>
      <c r="V51" s="131" t="str">
        <f t="shared" si="3"/>
        <v/>
      </c>
      <c r="W51" s="285"/>
      <c r="X51" s="132"/>
      <c r="Y51" s="132"/>
      <c r="Z51" s="290"/>
    </row>
    <row r="52" spans="1:26" ht="12.75" hidden="1" customHeight="1">
      <c r="A52" s="7" t="s">
        <v>2909</v>
      </c>
      <c r="B52" s="124"/>
      <c r="C52" s="76"/>
      <c r="D52" s="76"/>
      <c r="E52" s="298"/>
      <c r="F52" s="740"/>
      <c r="G52" s="76"/>
      <c r="H52" s="301"/>
      <c r="I52" s="304"/>
      <c r="J52" s="292"/>
      <c r="K52" s="284"/>
      <c r="L52" s="292"/>
      <c r="M52" s="128"/>
      <c r="N52" s="129"/>
      <c r="O52" s="7"/>
      <c r="P52" s="1641"/>
      <c r="Q52" s="1641"/>
      <c r="R52" s="1641"/>
      <c r="S52" s="1641"/>
      <c r="U52" s="130" t="str">
        <f t="shared" si="2"/>
        <v>13 (1413)</v>
      </c>
      <c r="V52" s="131" t="str">
        <f t="shared" si="3"/>
        <v/>
      </c>
      <c r="W52" s="285"/>
      <c r="X52" s="132"/>
      <c r="Y52" s="132"/>
      <c r="Z52" s="290"/>
    </row>
    <row r="53" spans="1:26" ht="12.75" hidden="1" customHeight="1">
      <c r="A53" s="7" t="s">
        <v>2910</v>
      </c>
      <c r="B53" s="124"/>
      <c r="C53" s="76"/>
      <c r="D53" s="76"/>
      <c r="E53" s="298"/>
      <c r="F53" s="740"/>
      <c r="G53" s="76"/>
      <c r="H53" s="301"/>
      <c r="I53" s="304"/>
      <c r="J53" s="292"/>
      <c r="K53" s="284"/>
      <c r="L53" s="292"/>
      <c r="M53" s="128"/>
      <c r="N53" s="129"/>
      <c r="O53" s="7"/>
      <c r="P53" s="1641"/>
      <c r="Q53" s="1641"/>
      <c r="R53" s="1641"/>
      <c r="S53" s="1641"/>
      <c r="U53" s="130" t="str">
        <f t="shared" si="2"/>
        <v>14 (1414)</v>
      </c>
      <c r="V53" s="131" t="str">
        <f t="shared" si="3"/>
        <v/>
      </c>
      <c r="W53" s="285"/>
      <c r="X53" s="132"/>
      <c r="Y53" s="132"/>
      <c r="Z53" s="290"/>
    </row>
    <row r="54" spans="1:26" ht="12.75" hidden="1" customHeight="1">
      <c r="A54" s="7" t="s">
        <v>2911</v>
      </c>
      <c r="B54" s="124"/>
      <c r="C54" s="76"/>
      <c r="D54" s="76"/>
      <c r="E54" s="298"/>
      <c r="F54" s="740"/>
      <c r="G54" s="76"/>
      <c r="H54" s="301"/>
      <c r="I54" s="304"/>
      <c r="J54" s="292"/>
      <c r="K54" s="284"/>
      <c r="L54" s="292"/>
      <c r="M54" s="128"/>
      <c r="N54" s="129"/>
      <c r="O54" s="7"/>
      <c r="P54" s="1641"/>
      <c r="Q54" s="1641"/>
      <c r="R54" s="1641"/>
      <c r="S54" s="1641"/>
      <c r="U54" s="130" t="str">
        <f t="shared" si="2"/>
        <v>15 (1415)</v>
      </c>
      <c r="V54" s="131" t="str">
        <f t="shared" si="3"/>
        <v/>
      </c>
      <c r="W54" s="285"/>
      <c r="X54" s="132"/>
      <c r="Y54" s="132"/>
      <c r="Z54" s="290"/>
    </row>
    <row r="55" spans="1:26" ht="12.75" hidden="1" customHeight="1">
      <c r="A55" s="7" t="s">
        <v>2912</v>
      </c>
      <c r="B55" s="124"/>
      <c r="C55" s="76"/>
      <c r="D55" s="76"/>
      <c r="E55" s="298"/>
      <c r="F55" s="740"/>
      <c r="G55" s="76"/>
      <c r="H55" s="301"/>
      <c r="I55" s="304"/>
      <c r="J55" s="292"/>
      <c r="K55" s="284"/>
      <c r="L55" s="292"/>
      <c r="M55" s="128"/>
      <c r="N55" s="129"/>
      <c r="O55" s="7"/>
      <c r="P55" s="1641"/>
      <c r="Q55" s="1641"/>
      <c r="R55" s="1641"/>
      <c r="S55" s="1641"/>
      <c r="U55" s="130" t="str">
        <f t="shared" si="2"/>
        <v>16 (1416)</v>
      </c>
      <c r="V55" s="131" t="str">
        <f t="shared" si="3"/>
        <v/>
      </c>
      <c r="W55" s="285"/>
      <c r="X55" s="132"/>
      <c r="Y55" s="132"/>
      <c r="Z55" s="290"/>
    </row>
    <row r="56" spans="1:26" ht="12.75" hidden="1" customHeight="1">
      <c r="A56" s="7" t="s">
        <v>2913</v>
      </c>
      <c r="B56" s="124"/>
      <c r="C56" s="76"/>
      <c r="D56" s="76"/>
      <c r="E56" s="298"/>
      <c r="F56" s="740"/>
      <c r="G56" s="76"/>
      <c r="H56" s="301"/>
      <c r="I56" s="304"/>
      <c r="J56" s="292"/>
      <c r="K56" s="284"/>
      <c r="L56" s="292"/>
      <c r="M56" s="128"/>
      <c r="N56" s="129"/>
      <c r="O56" s="7"/>
      <c r="P56" s="1641"/>
      <c r="Q56" s="1641"/>
      <c r="R56" s="1641"/>
      <c r="S56" s="1641"/>
      <c r="U56" s="130" t="str">
        <f t="shared" si="2"/>
        <v>17 (1417)</v>
      </c>
      <c r="V56" s="131" t="str">
        <f t="shared" si="3"/>
        <v/>
      </c>
      <c r="W56" s="285"/>
      <c r="X56" s="132"/>
      <c r="Y56" s="132"/>
      <c r="Z56" s="290"/>
    </row>
    <row r="57" spans="1:26" ht="12.75" hidden="1" customHeight="1">
      <c r="A57" s="7" t="s">
        <v>2914</v>
      </c>
      <c r="B57" s="124"/>
      <c r="C57" s="76"/>
      <c r="D57" s="76"/>
      <c r="E57" s="298"/>
      <c r="F57" s="740"/>
      <c r="G57" s="76"/>
      <c r="H57" s="301"/>
      <c r="I57" s="304"/>
      <c r="J57" s="292"/>
      <c r="K57" s="284"/>
      <c r="L57" s="292"/>
      <c r="M57" s="128"/>
      <c r="N57" s="129"/>
      <c r="O57" s="7"/>
      <c r="P57" s="1641"/>
      <c r="Q57" s="1641"/>
      <c r="R57" s="1641"/>
      <c r="S57" s="1641"/>
      <c r="U57" s="130" t="str">
        <f t="shared" si="2"/>
        <v>18 (1418)</v>
      </c>
      <c r="V57" s="131" t="str">
        <f t="shared" si="3"/>
        <v/>
      </c>
      <c r="W57" s="285"/>
      <c r="X57" s="132"/>
      <c r="Y57" s="132"/>
      <c r="Z57" s="290"/>
    </row>
    <row r="58" spans="1:26" ht="12.75" hidden="1" customHeight="1">
      <c r="A58" s="7" t="s">
        <v>2915</v>
      </c>
      <c r="B58" s="124"/>
      <c r="C58" s="76"/>
      <c r="D58" s="76"/>
      <c r="E58" s="298"/>
      <c r="F58" s="740"/>
      <c r="G58" s="76"/>
      <c r="H58" s="301"/>
      <c r="I58" s="304"/>
      <c r="J58" s="292"/>
      <c r="K58" s="284"/>
      <c r="L58" s="292"/>
      <c r="M58" s="128"/>
      <c r="N58" s="129"/>
      <c r="O58" s="7"/>
      <c r="P58" s="1641"/>
      <c r="Q58" s="1641"/>
      <c r="R58" s="1641"/>
      <c r="S58" s="1641"/>
      <c r="U58" s="130" t="str">
        <f t="shared" si="2"/>
        <v>19 (1419)</v>
      </c>
      <c r="V58" s="131" t="str">
        <f t="shared" si="3"/>
        <v/>
      </c>
      <c r="W58" s="285"/>
      <c r="X58" s="132"/>
      <c r="Y58" s="132"/>
      <c r="Z58" s="290"/>
    </row>
    <row r="59" spans="1:26" ht="12.75" hidden="1" customHeight="1">
      <c r="A59" s="7" t="s">
        <v>2916</v>
      </c>
      <c r="B59" s="124"/>
      <c r="C59" s="76"/>
      <c r="D59" s="76"/>
      <c r="E59" s="298"/>
      <c r="F59" s="740"/>
      <c r="G59" s="76"/>
      <c r="H59" s="301"/>
      <c r="I59" s="304"/>
      <c r="J59" s="292"/>
      <c r="K59" s="284"/>
      <c r="L59" s="292"/>
      <c r="M59" s="128"/>
      <c r="N59" s="129"/>
      <c r="O59" s="7"/>
      <c r="P59" s="1641"/>
      <c r="Q59" s="1641"/>
      <c r="R59" s="1641"/>
      <c r="S59" s="1641"/>
      <c r="U59" s="130" t="str">
        <f t="shared" si="2"/>
        <v>20 (1420)</v>
      </c>
      <c r="V59" s="131" t="str">
        <f t="shared" si="3"/>
        <v/>
      </c>
      <c r="W59" s="285"/>
      <c r="X59" s="132"/>
      <c r="Y59" s="132"/>
      <c r="Z59" s="290"/>
    </row>
    <row r="60" spans="1:26" ht="12.75" hidden="1" customHeight="1">
      <c r="A60" s="7" t="s">
        <v>2917</v>
      </c>
      <c r="B60" s="124"/>
      <c r="C60" s="76"/>
      <c r="D60" s="76"/>
      <c r="E60" s="298"/>
      <c r="F60" s="740"/>
      <c r="G60" s="76"/>
      <c r="H60" s="301"/>
      <c r="I60" s="304"/>
      <c r="J60" s="292"/>
      <c r="K60" s="284"/>
      <c r="L60" s="292"/>
      <c r="M60" s="128"/>
      <c r="N60" s="129"/>
      <c r="O60" s="7"/>
      <c r="P60" s="1641"/>
      <c r="Q60" s="1641"/>
      <c r="R60" s="1641"/>
      <c r="S60" s="1641"/>
      <c r="U60" s="130" t="str">
        <f t="shared" si="2"/>
        <v>21 (1421)</v>
      </c>
      <c r="V60" s="131" t="str">
        <f t="shared" si="3"/>
        <v/>
      </c>
      <c r="W60" s="285"/>
      <c r="X60" s="132"/>
      <c r="Y60" s="132"/>
      <c r="Z60" s="290"/>
    </row>
    <row r="61" spans="1:26" ht="12.75" hidden="1" customHeight="1">
      <c r="A61" s="7" t="s">
        <v>2918</v>
      </c>
      <c r="B61" s="124"/>
      <c r="C61" s="76"/>
      <c r="D61" s="76"/>
      <c r="E61" s="298"/>
      <c r="F61" s="740"/>
      <c r="G61" s="76"/>
      <c r="H61" s="301"/>
      <c r="I61" s="304"/>
      <c r="J61" s="292"/>
      <c r="K61" s="284"/>
      <c r="L61" s="292"/>
      <c r="M61" s="128"/>
      <c r="N61" s="129"/>
      <c r="O61" s="7"/>
      <c r="P61" s="1641"/>
      <c r="Q61" s="1641"/>
      <c r="R61" s="1641"/>
      <c r="S61" s="1641"/>
      <c r="U61" s="130" t="str">
        <f t="shared" si="2"/>
        <v>22 (1422)</v>
      </c>
      <c r="V61" s="131" t="str">
        <f t="shared" si="3"/>
        <v/>
      </c>
      <c r="W61" s="285"/>
      <c r="X61" s="132"/>
      <c r="Y61" s="132"/>
      <c r="Z61" s="290"/>
    </row>
    <row r="62" spans="1:26" ht="12.75" hidden="1" customHeight="1">
      <c r="A62" s="7" t="s">
        <v>2919</v>
      </c>
      <c r="B62" s="124"/>
      <c r="C62" s="76"/>
      <c r="D62" s="76"/>
      <c r="E62" s="298"/>
      <c r="F62" s="740"/>
      <c r="G62" s="76"/>
      <c r="H62" s="301"/>
      <c r="I62" s="304"/>
      <c r="J62" s="292"/>
      <c r="K62" s="284"/>
      <c r="L62" s="292"/>
      <c r="M62" s="128"/>
      <c r="N62" s="129"/>
      <c r="O62" s="7"/>
      <c r="P62" s="1641"/>
      <c r="Q62" s="1641"/>
      <c r="R62" s="1641"/>
      <c r="S62" s="1641"/>
      <c r="U62" s="130" t="str">
        <f t="shared" si="2"/>
        <v>23 (1423)</v>
      </c>
      <c r="V62" s="131" t="str">
        <f t="shared" si="3"/>
        <v/>
      </c>
      <c r="W62" s="285"/>
      <c r="X62" s="132"/>
      <c r="Y62" s="132"/>
      <c r="Z62" s="290"/>
    </row>
    <row r="63" spans="1:26" ht="12.75" hidden="1" customHeight="1">
      <c r="A63" s="7" t="s">
        <v>2920</v>
      </c>
      <c r="B63" s="124"/>
      <c r="C63" s="76"/>
      <c r="D63" s="76"/>
      <c r="E63" s="298"/>
      <c r="F63" s="740"/>
      <c r="G63" s="76"/>
      <c r="H63" s="301"/>
      <c r="I63" s="304"/>
      <c r="J63" s="292"/>
      <c r="K63" s="284"/>
      <c r="L63" s="292"/>
      <c r="M63" s="128"/>
      <c r="N63" s="129"/>
      <c r="O63" s="7"/>
      <c r="P63" s="1641"/>
      <c r="Q63" s="1641"/>
      <c r="R63" s="1641"/>
      <c r="S63" s="1641"/>
      <c r="U63" s="130" t="str">
        <f t="shared" si="2"/>
        <v>24 (1424)</v>
      </c>
      <c r="V63" s="131" t="str">
        <f t="shared" si="3"/>
        <v/>
      </c>
      <c r="W63" s="285"/>
      <c r="X63" s="132"/>
      <c r="Y63" s="132"/>
      <c r="Z63" s="290"/>
    </row>
    <row r="64" spans="1:26">
      <c r="A64" s="7" t="s">
        <v>2921</v>
      </c>
      <c r="B64" s="124"/>
      <c r="C64" s="76"/>
      <c r="D64" s="76"/>
      <c r="E64" s="298"/>
      <c r="F64" s="740"/>
      <c r="G64" s="76"/>
      <c r="H64" s="301"/>
      <c r="I64" s="304"/>
      <c r="J64" s="292"/>
      <c r="K64" s="284"/>
      <c r="L64" s="292"/>
      <c r="M64" s="128"/>
      <c r="N64" s="129"/>
      <c r="O64" s="7"/>
      <c r="P64" s="1641"/>
      <c r="Q64" s="1641"/>
      <c r="R64" s="1641"/>
      <c r="S64" s="1641"/>
      <c r="U64" s="130" t="str">
        <f t="shared" si="2"/>
        <v>25 (1425)</v>
      </c>
      <c r="V64" s="131" t="str">
        <f t="shared" si="3"/>
        <v/>
      </c>
      <c r="W64" s="285"/>
      <c r="X64" s="132"/>
      <c r="Y64" s="132"/>
      <c r="Z64" s="290"/>
    </row>
    <row r="65" spans="1:26">
      <c r="A65" s="33" t="s">
        <v>2922</v>
      </c>
      <c r="B65" s="299">
        <v>100</v>
      </c>
      <c r="C65" s="76"/>
      <c r="D65" s="76"/>
      <c r="E65" s="298"/>
      <c r="F65" s="740"/>
      <c r="G65" s="76"/>
      <c r="H65" s="302"/>
      <c r="I65" s="305"/>
      <c r="J65" s="292"/>
      <c r="K65" s="284"/>
      <c r="L65" s="292"/>
      <c r="M65" s="128"/>
      <c r="N65" s="1348"/>
      <c r="O65" s="7"/>
      <c r="P65" s="1642"/>
      <c r="Q65" s="1642"/>
      <c r="R65" s="1642"/>
      <c r="S65" s="1642"/>
      <c r="U65" s="122"/>
      <c r="V65" s="138">
        <f>$B65</f>
        <v>100</v>
      </c>
      <c r="W65" s="285"/>
      <c r="X65" s="132"/>
      <c r="Y65" s="132"/>
      <c r="Z65" s="290"/>
    </row>
    <row r="66" spans="1:26" ht="12.75" customHeight="1">
      <c r="A66" s="4" t="s">
        <v>2923</v>
      </c>
      <c r="B66" s="294" t="s">
        <v>2924</v>
      </c>
      <c r="C66" s="284"/>
      <c r="D66" s="284"/>
      <c r="E66" s="296"/>
      <c r="F66" s="741"/>
      <c r="G66" s="441"/>
      <c r="H66" s="303"/>
      <c r="I66" s="306"/>
      <c r="J66" s="292"/>
      <c r="K66" s="284"/>
      <c r="L66" s="292"/>
      <c r="M66" s="286"/>
      <c r="N66" s="287"/>
      <c r="P66" s="1639"/>
      <c r="Q66" s="1639"/>
      <c r="R66" s="1639"/>
      <c r="S66" s="1639"/>
      <c r="U66" s="122"/>
      <c r="V66" s="28" t="str">
        <f>$B66</f>
        <v>Overall</v>
      </c>
      <c r="W66" s="285"/>
      <c r="X66" s="289"/>
      <c r="Y66" s="289"/>
      <c r="Z66" s="290"/>
    </row>
    <row r="67" spans="1:26" ht="6" customHeight="1">
      <c r="B67" s="296"/>
      <c r="C67" s="296"/>
      <c r="D67" s="296"/>
      <c r="E67" s="296"/>
      <c r="F67" s="296"/>
      <c r="G67" s="296"/>
      <c r="H67" s="296"/>
      <c r="I67" s="296"/>
      <c r="J67" s="296"/>
      <c r="K67" s="296"/>
      <c r="L67" s="296"/>
      <c r="M67" s="296"/>
      <c r="N67" s="296"/>
      <c r="U67" s="122"/>
      <c r="V67" s="122"/>
      <c r="W67" s="296"/>
      <c r="X67" s="296"/>
      <c r="Y67" s="296"/>
      <c r="Z67" s="290"/>
    </row>
    <row r="68" spans="1:26">
      <c r="B68" s="297" t="s">
        <v>1792</v>
      </c>
      <c r="C68" s="296"/>
      <c r="D68" s="296"/>
      <c r="E68" s="296"/>
      <c r="F68" s="296"/>
      <c r="G68" s="296"/>
      <c r="H68" s="296"/>
      <c r="I68" s="296"/>
      <c r="J68" s="296"/>
      <c r="K68" s="296"/>
      <c r="L68" s="296"/>
      <c r="M68" s="296"/>
      <c r="N68" s="296"/>
      <c r="U68" s="122"/>
      <c r="V68" s="123" t="str">
        <f>$B68</f>
        <v>Repo-style Transactions (503)</v>
      </c>
      <c r="W68" s="296"/>
      <c r="X68" s="296"/>
      <c r="Y68" s="296"/>
      <c r="Z68" s="290"/>
    </row>
    <row r="69" spans="1:26">
      <c r="A69" s="7" t="s">
        <v>2897</v>
      </c>
      <c r="B69" s="124"/>
      <c r="C69" s="293"/>
      <c r="D69" s="76"/>
      <c r="E69" s="298"/>
      <c r="F69" s="740"/>
      <c r="G69" s="76"/>
      <c r="H69" s="76"/>
      <c r="I69" s="307"/>
      <c r="J69" s="76"/>
      <c r="K69" s="76"/>
      <c r="L69" s="128"/>
      <c r="M69" s="128"/>
      <c r="N69" s="129"/>
      <c r="O69" s="7"/>
      <c r="P69" s="1641"/>
      <c r="Q69" s="1641"/>
      <c r="R69" s="1641"/>
      <c r="S69" s="1641"/>
      <c r="U69" s="130" t="str">
        <f t="shared" ref="U69:U93" si="4">$A69</f>
        <v>1 (1401)</v>
      </c>
      <c r="V69" s="131" t="str">
        <f t="shared" ref="V69:V93" si="5">IF($B69="","",$B69)</f>
        <v/>
      </c>
      <c r="W69" s="285"/>
      <c r="X69" s="132"/>
      <c r="Y69" s="132"/>
      <c r="Z69" s="290"/>
    </row>
    <row r="70" spans="1:26">
      <c r="A70" s="7" t="s">
        <v>2898</v>
      </c>
      <c r="B70" s="124"/>
      <c r="C70" s="293"/>
      <c r="D70" s="76"/>
      <c r="E70" s="298"/>
      <c r="F70" s="740"/>
      <c r="G70" s="76"/>
      <c r="H70" s="76"/>
      <c r="I70" s="307"/>
      <c r="J70" s="76"/>
      <c r="K70" s="76"/>
      <c r="L70" s="128"/>
      <c r="M70" s="128"/>
      <c r="N70" s="129"/>
      <c r="O70" s="7"/>
      <c r="P70" s="1641"/>
      <c r="Q70" s="1641"/>
      <c r="R70" s="1641"/>
      <c r="S70" s="1641"/>
      <c r="U70" s="130" t="str">
        <f t="shared" si="4"/>
        <v>2 (1402)</v>
      </c>
      <c r="V70" s="131" t="str">
        <f t="shared" si="5"/>
        <v/>
      </c>
      <c r="W70" s="285"/>
      <c r="X70" s="132"/>
      <c r="Y70" s="132"/>
      <c r="Z70" s="290"/>
    </row>
    <row r="71" spans="1:26">
      <c r="A71" s="7" t="s">
        <v>2899</v>
      </c>
      <c r="B71" s="124"/>
      <c r="C71" s="293"/>
      <c r="D71" s="76"/>
      <c r="E71" s="298"/>
      <c r="F71" s="740"/>
      <c r="G71" s="76"/>
      <c r="H71" s="76"/>
      <c r="I71" s="307"/>
      <c r="J71" s="76"/>
      <c r="K71" s="76"/>
      <c r="L71" s="128"/>
      <c r="M71" s="128"/>
      <c r="N71" s="129"/>
      <c r="O71" s="7"/>
      <c r="P71" s="1641"/>
      <c r="Q71" s="1641"/>
      <c r="R71" s="1641"/>
      <c r="S71" s="1641"/>
      <c r="U71" s="130" t="str">
        <f t="shared" si="4"/>
        <v>3 (1403)</v>
      </c>
      <c r="V71" s="131" t="str">
        <f t="shared" si="5"/>
        <v/>
      </c>
      <c r="W71" s="285"/>
      <c r="X71" s="132"/>
      <c r="Y71" s="132"/>
      <c r="Z71" s="290"/>
    </row>
    <row r="72" spans="1:26" ht="12.75" hidden="1" customHeight="1">
      <c r="A72" s="7" t="s">
        <v>2900</v>
      </c>
      <c r="B72" s="124"/>
      <c r="C72" s="293"/>
      <c r="D72" s="76"/>
      <c r="E72" s="298"/>
      <c r="F72" s="740"/>
      <c r="G72" s="76"/>
      <c r="H72" s="76"/>
      <c r="I72" s="307"/>
      <c r="J72" s="76"/>
      <c r="K72" s="76"/>
      <c r="L72" s="128"/>
      <c r="M72" s="128"/>
      <c r="N72" s="129"/>
      <c r="O72" s="7"/>
      <c r="P72" s="1641"/>
      <c r="Q72" s="1641"/>
      <c r="R72" s="1641"/>
      <c r="S72" s="1641"/>
      <c r="U72" s="130" t="str">
        <f t="shared" si="4"/>
        <v>4 (1404)</v>
      </c>
      <c r="V72" s="131" t="str">
        <f t="shared" si="5"/>
        <v/>
      </c>
      <c r="W72" s="285"/>
      <c r="X72" s="132"/>
      <c r="Y72" s="132"/>
      <c r="Z72" s="290"/>
    </row>
    <row r="73" spans="1:26" ht="12.75" hidden="1" customHeight="1">
      <c r="A73" s="7" t="s">
        <v>2901</v>
      </c>
      <c r="B73" s="124"/>
      <c r="C73" s="293"/>
      <c r="D73" s="76"/>
      <c r="E73" s="298"/>
      <c r="F73" s="740"/>
      <c r="G73" s="76"/>
      <c r="H73" s="76"/>
      <c r="I73" s="307"/>
      <c r="J73" s="76"/>
      <c r="K73" s="76"/>
      <c r="L73" s="128"/>
      <c r="M73" s="128"/>
      <c r="N73" s="129"/>
      <c r="O73" s="7"/>
      <c r="P73" s="1641"/>
      <c r="Q73" s="1641"/>
      <c r="R73" s="1641"/>
      <c r="S73" s="1641"/>
      <c r="U73" s="130" t="str">
        <f t="shared" si="4"/>
        <v>5 (1405)</v>
      </c>
      <c r="V73" s="131" t="str">
        <f t="shared" si="5"/>
        <v/>
      </c>
      <c r="W73" s="285"/>
      <c r="X73" s="132"/>
      <c r="Y73" s="132"/>
      <c r="Z73" s="290"/>
    </row>
    <row r="74" spans="1:26" ht="12.75" hidden="1" customHeight="1">
      <c r="A74" s="7" t="s">
        <v>2902</v>
      </c>
      <c r="B74" s="124"/>
      <c r="C74" s="293"/>
      <c r="D74" s="76"/>
      <c r="E74" s="298"/>
      <c r="F74" s="740"/>
      <c r="G74" s="76"/>
      <c r="H74" s="76"/>
      <c r="I74" s="307"/>
      <c r="J74" s="76"/>
      <c r="K74" s="76"/>
      <c r="L74" s="128"/>
      <c r="M74" s="128"/>
      <c r="N74" s="129"/>
      <c r="O74" s="7"/>
      <c r="P74" s="1641"/>
      <c r="Q74" s="1641"/>
      <c r="R74" s="1641"/>
      <c r="S74" s="1641"/>
      <c r="U74" s="130" t="str">
        <f t="shared" si="4"/>
        <v>6 (1406)</v>
      </c>
      <c r="V74" s="131" t="str">
        <f t="shared" si="5"/>
        <v/>
      </c>
      <c r="W74" s="285"/>
      <c r="X74" s="132"/>
      <c r="Y74" s="132"/>
      <c r="Z74" s="290"/>
    </row>
    <row r="75" spans="1:26" ht="12.75" hidden="1" customHeight="1">
      <c r="A75" s="7" t="s">
        <v>2903</v>
      </c>
      <c r="B75" s="124"/>
      <c r="C75" s="293"/>
      <c r="D75" s="76"/>
      <c r="E75" s="298"/>
      <c r="F75" s="740"/>
      <c r="G75" s="76"/>
      <c r="H75" s="76"/>
      <c r="I75" s="307"/>
      <c r="J75" s="76"/>
      <c r="K75" s="76"/>
      <c r="L75" s="128"/>
      <c r="M75" s="128"/>
      <c r="N75" s="129"/>
      <c r="O75" s="7"/>
      <c r="P75" s="1641"/>
      <c r="Q75" s="1641"/>
      <c r="R75" s="1641"/>
      <c r="S75" s="1641"/>
      <c r="U75" s="130" t="str">
        <f t="shared" si="4"/>
        <v>7 (1407)</v>
      </c>
      <c r="V75" s="131" t="str">
        <f t="shared" si="5"/>
        <v/>
      </c>
      <c r="W75" s="285"/>
      <c r="X75" s="132"/>
      <c r="Y75" s="132"/>
      <c r="Z75" s="290"/>
    </row>
    <row r="76" spans="1:26" ht="12.75" hidden="1" customHeight="1">
      <c r="A76" s="7" t="s">
        <v>2904</v>
      </c>
      <c r="B76" s="124"/>
      <c r="C76" s="293"/>
      <c r="D76" s="76"/>
      <c r="E76" s="298"/>
      <c r="F76" s="740"/>
      <c r="G76" s="76"/>
      <c r="H76" s="76"/>
      <c r="I76" s="307"/>
      <c r="J76" s="76"/>
      <c r="K76" s="76"/>
      <c r="L76" s="128"/>
      <c r="M76" s="128"/>
      <c r="N76" s="129"/>
      <c r="O76" s="7"/>
      <c r="P76" s="1641"/>
      <c r="Q76" s="1641"/>
      <c r="R76" s="1641"/>
      <c r="S76" s="1641"/>
      <c r="U76" s="130" t="str">
        <f t="shared" si="4"/>
        <v>8 (1408)</v>
      </c>
      <c r="V76" s="131" t="str">
        <f t="shared" si="5"/>
        <v/>
      </c>
      <c r="W76" s="285"/>
      <c r="X76" s="132"/>
      <c r="Y76" s="132"/>
      <c r="Z76" s="290"/>
    </row>
    <row r="77" spans="1:26" ht="12.75" hidden="1" customHeight="1">
      <c r="A77" s="7" t="s">
        <v>2905</v>
      </c>
      <c r="B77" s="124"/>
      <c r="C77" s="293"/>
      <c r="D77" s="76"/>
      <c r="E77" s="298"/>
      <c r="F77" s="740"/>
      <c r="G77" s="76"/>
      <c r="H77" s="76"/>
      <c r="I77" s="307"/>
      <c r="J77" s="76"/>
      <c r="K77" s="76"/>
      <c r="L77" s="128"/>
      <c r="M77" s="128"/>
      <c r="N77" s="129"/>
      <c r="O77" s="7"/>
      <c r="P77" s="1641"/>
      <c r="Q77" s="1641"/>
      <c r="R77" s="1641"/>
      <c r="S77" s="1641"/>
      <c r="U77" s="130" t="str">
        <f t="shared" si="4"/>
        <v>9 (1409)</v>
      </c>
      <c r="V77" s="131" t="str">
        <f t="shared" si="5"/>
        <v/>
      </c>
      <c r="W77" s="285"/>
      <c r="X77" s="132"/>
      <c r="Y77" s="132"/>
      <c r="Z77" s="290"/>
    </row>
    <row r="78" spans="1:26" ht="12.75" hidden="1" customHeight="1">
      <c r="A78" s="7" t="s">
        <v>2906</v>
      </c>
      <c r="B78" s="124"/>
      <c r="C78" s="293"/>
      <c r="D78" s="76"/>
      <c r="E78" s="298"/>
      <c r="F78" s="740"/>
      <c r="G78" s="76"/>
      <c r="H78" s="76"/>
      <c r="I78" s="307"/>
      <c r="J78" s="76"/>
      <c r="K78" s="76"/>
      <c r="L78" s="128"/>
      <c r="M78" s="128"/>
      <c r="N78" s="129"/>
      <c r="O78" s="7"/>
      <c r="P78" s="1641"/>
      <c r="Q78" s="1641"/>
      <c r="R78" s="1641"/>
      <c r="S78" s="1641"/>
      <c r="U78" s="130" t="str">
        <f t="shared" si="4"/>
        <v>10 (1410)</v>
      </c>
      <c r="V78" s="131" t="str">
        <f t="shared" si="5"/>
        <v/>
      </c>
      <c r="W78" s="285"/>
      <c r="X78" s="132"/>
      <c r="Y78" s="132"/>
      <c r="Z78" s="290"/>
    </row>
    <row r="79" spans="1:26" ht="12.75" hidden="1" customHeight="1">
      <c r="A79" s="7" t="s">
        <v>2907</v>
      </c>
      <c r="B79" s="124"/>
      <c r="C79" s="293"/>
      <c r="D79" s="76"/>
      <c r="E79" s="298"/>
      <c r="F79" s="740"/>
      <c r="G79" s="76"/>
      <c r="H79" s="76"/>
      <c r="I79" s="307"/>
      <c r="J79" s="76"/>
      <c r="K79" s="76"/>
      <c r="L79" s="128"/>
      <c r="M79" s="128"/>
      <c r="N79" s="129"/>
      <c r="O79" s="7"/>
      <c r="P79" s="1641"/>
      <c r="Q79" s="1641"/>
      <c r="R79" s="1641"/>
      <c r="S79" s="1641"/>
      <c r="U79" s="130" t="str">
        <f t="shared" si="4"/>
        <v>11 (1411)</v>
      </c>
      <c r="V79" s="131" t="str">
        <f t="shared" si="5"/>
        <v/>
      </c>
      <c r="W79" s="285"/>
      <c r="X79" s="132"/>
      <c r="Y79" s="132"/>
      <c r="Z79" s="290"/>
    </row>
    <row r="80" spans="1:26" ht="12.75" hidden="1" customHeight="1">
      <c r="A80" s="7" t="s">
        <v>2908</v>
      </c>
      <c r="B80" s="124"/>
      <c r="C80" s="293"/>
      <c r="D80" s="76"/>
      <c r="E80" s="298"/>
      <c r="F80" s="740"/>
      <c r="G80" s="76"/>
      <c r="H80" s="76"/>
      <c r="I80" s="307"/>
      <c r="J80" s="76"/>
      <c r="K80" s="76"/>
      <c r="L80" s="128"/>
      <c r="M80" s="128"/>
      <c r="N80" s="129"/>
      <c r="O80" s="7"/>
      <c r="P80" s="1641"/>
      <c r="Q80" s="1641"/>
      <c r="R80" s="1641"/>
      <c r="S80" s="1641"/>
      <c r="U80" s="130" t="str">
        <f t="shared" si="4"/>
        <v>12 (1412)</v>
      </c>
      <c r="V80" s="131" t="str">
        <f t="shared" si="5"/>
        <v/>
      </c>
      <c r="W80" s="285"/>
      <c r="X80" s="132"/>
      <c r="Y80" s="132"/>
      <c r="Z80" s="290"/>
    </row>
    <row r="81" spans="1:26" ht="12.75" hidden="1" customHeight="1">
      <c r="A81" s="7" t="s">
        <v>2909</v>
      </c>
      <c r="B81" s="124"/>
      <c r="C81" s="293"/>
      <c r="D81" s="76"/>
      <c r="E81" s="298"/>
      <c r="F81" s="740"/>
      <c r="G81" s="76"/>
      <c r="H81" s="76"/>
      <c r="I81" s="307"/>
      <c r="J81" s="76"/>
      <c r="K81" s="76"/>
      <c r="L81" s="128"/>
      <c r="M81" s="128"/>
      <c r="N81" s="129"/>
      <c r="O81" s="7"/>
      <c r="P81" s="1641"/>
      <c r="Q81" s="1641"/>
      <c r="R81" s="1641"/>
      <c r="S81" s="1641"/>
      <c r="U81" s="130" t="str">
        <f t="shared" si="4"/>
        <v>13 (1413)</v>
      </c>
      <c r="V81" s="131" t="str">
        <f t="shared" si="5"/>
        <v/>
      </c>
      <c r="W81" s="285"/>
      <c r="X81" s="132"/>
      <c r="Y81" s="132"/>
      <c r="Z81" s="290"/>
    </row>
    <row r="82" spans="1:26" ht="12.75" hidden="1" customHeight="1">
      <c r="A82" s="7" t="s">
        <v>2910</v>
      </c>
      <c r="B82" s="124"/>
      <c r="C82" s="293"/>
      <c r="D82" s="76"/>
      <c r="E82" s="298"/>
      <c r="F82" s="740"/>
      <c r="G82" s="76"/>
      <c r="H82" s="76"/>
      <c r="I82" s="307"/>
      <c r="J82" s="76"/>
      <c r="K82" s="76"/>
      <c r="L82" s="128"/>
      <c r="M82" s="128"/>
      <c r="N82" s="129"/>
      <c r="O82" s="7"/>
      <c r="P82" s="1641"/>
      <c r="Q82" s="1641"/>
      <c r="R82" s="1641"/>
      <c r="S82" s="1641"/>
      <c r="U82" s="130" t="str">
        <f t="shared" si="4"/>
        <v>14 (1414)</v>
      </c>
      <c r="V82" s="131" t="str">
        <f t="shared" si="5"/>
        <v/>
      </c>
      <c r="W82" s="285"/>
      <c r="X82" s="132"/>
      <c r="Y82" s="132"/>
      <c r="Z82" s="290"/>
    </row>
    <row r="83" spans="1:26" ht="12.75" hidden="1" customHeight="1">
      <c r="A83" s="7" t="s">
        <v>2911</v>
      </c>
      <c r="B83" s="124"/>
      <c r="C83" s="293"/>
      <c r="D83" s="76"/>
      <c r="E83" s="298"/>
      <c r="F83" s="740"/>
      <c r="G83" s="76"/>
      <c r="H83" s="76"/>
      <c r="I83" s="307"/>
      <c r="J83" s="76"/>
      <c r="K83" s="76"/>
      <c r="L83" s="128"/>
      <c r="M83" s="128"/>
      <c r="N83" s="129"/>
      <c r="O83" s="7"/>
      <c r="P83" s="1641"/>
      <c r="Q83" s="1641"/>
      <c r="R83" s="1641"/>
      <c r="S83" s="1641"/>
      <c r="U83" s="130" t="str">
        <f t="shared" si="4"/>
        <v>15 (1415)</v>
      </c>
      <c r="V83" s="131" t="str">
        <f t="shared" si="5"/>
        <v/>
      </c>
      <c r="W83" s="285"/>
      <c r="X83" s="132"/>
      <c r="Y83" s="132"/>
      <c r="Z83" s="290"/>
    </row>
    <row r="84" spans="1:26" ht="12.75" hidden="1" customHeight="1">
      <c r="A84" s="7" t="s">
        <v>2912</v>
      </c>
      <c r="B84" s="124"/>
      <c r="C84" s="293"/>
      <c r="D84" s="76"/>
      <c r="E84" s="298"/>
      <c r="F84" s="740"/>
      <c r="G84" s="76"/>
      <c r="H84" s="76"/>
      <c r="I84" s="307"/>
      <c r="J84" s="76"/>
      <c r="K84" s="76"/>
      <c r="L84" s="128"/>
      <c r="M84" s="128"/>
      <c r="N84" s="129"/>
      <c r="O84" s="7"/>
      <c r="P84" s="1641"/>
      <c r="Q84" s="1641"/>
      <c r="R84" s="1641"/>
      <c r="S84" s="1641"/>
      <c r="U84" s="130" t="str">
        <f t="shared" si="4"/>
        <v>16 (1416)</v>
      </c>
      <c r="V84" s="131" t="str">
        <f t="shared" si="5"/>
        <v/>
      </c>
      <c r="W84" s="285"/>
      <c r="X84" s="132"/>
      <c r="Y84" s="132"/>
      <c r="Z84" s="290"/>
    </row>
    <row r="85" spans="1:26" ht="12.75" hidden="1" customHeight="1">
      <c r="A85" s="7" t="s">
        <v>2913</v>
      </c>
      <c r="B85" s="124"/>
      <c r="C85" s="293"/>
      <c r="D85" s="76"/>
      <c r="E85" s="298"/>
      <c r="F85" s="740"/>
      <c r="G85" s="76"/>
      <c r="H85" s="76"/>
      <c r="I85" s="307"/>
      <c r="J85" s="76"/>
      <c r="K85" s="76"/>
      <c r="L85" s="128"/>
      <c r="M85" s="128"/>
      <c r="N85" s="129"/>
      <c r="O85" s="7"/>
      <c r="P85" s="1641"/>
      <c r="Q85" s="1641"/>
      <c r="R85" s="1641"/>
      <c r="S85" s="1641"/>
      <c r="U85" s="130" t="str">
        <f t="shared" si="4"/>
        <v>17 (1417)</v>
      </c>
      <c r="V85" s="131" t="str">
        <f t="shared" si="5"/>
        <v/>
      </c>
      <c r="W85" s="285"/>
      <c r="X85" s="132"/>
      <c r="Y85" s="132"/>
      <c r="Z85" s="290"/>
    </row>
    <row r="86" spans="1:26" ht="12.75" hidden="1" customHeight="1">
      <c r="A86" s="7" t="s">
        <v>2914</v>
      </c>
      <c r="B86" s="124"/>
      <c r="C86" s="293"/>
      <c r="D86" s="76"/>
      <c r="E86" s="298"/>
      <c r="F86" s="740"/>
      <c r="G86" s="76"/>
      <c r="H86" s="76"/>
      <c r="I86" s="307"/>
      <c r="J86" s="76"/>
      <c r="K86" s="76"/>
      <c r="L86" s="128"/>
      <c r="M86" s="128"/>
      <c r="N86" s="129"/>
      <c r="O86" s="7"/>
      <c r="P86" s="1641"/>
      <c r="Q86" s="1641"/>
      <c r="R86" s="1641"/>
      <c r="S86" s="1641"/>
      <c r="U86" s="130" t="str">
        <f t="shared" si="4"/>
        <v>18 (1418)</v>
      </c>
      <c r="V86" s="131" t="str">
        <f t="shared" si="5"/>
        <v/>
      </c>
      <c r="W86" s="285"/>
      <c r="X86" s="132"/>
      <c r="Y86" s="132"/>
      <c r="Z86" s="290"/>
    </row>
    <row r="87" spans="1:26" ht="12.75" hidden="1" customHeight="1">
      <c r="A87" s="7" t="s">
        <v>2915</v>
      </c>
      <c r="B87" s="124"/>
      <c r="C87" s="293"/>
      <c r="D87" s="76"/>
      <c r="E87" s="298"/>
      <c r="F87" s="740"/>
      <c r="G87" s="76"/>
      <c r="H87" s="76"/>
      <c r="I87" s="307"/>
      <c r="J87" s="76"/>
      <c r="K87" s="76"/>
      <c r="L87" s="128"/>
      <c r="M87" s="128"/>
      <c r="N87" s="129"/>
      <c r="O87" s="7"/>
      <c r="P87" s="1641"/>
      <c r="Q87" s="1641"/>
      <c r="R87" s="1641"/>
      <c r="S87" s="1641"/>
      <c r="U87" s="130" t="str">
        <f t="shared" si="4"/>
        <v>19 (1419)</v>
      </c>
      <c r="V87" s="131" t="str">
        <f t="shared" si="5"/>
        <v/>
      </c>
      <c r="W87" s="285"/>
      <c r="X87" s="132"/>
      <c r="Y87" s="132"/>
      <c r="Z87" s="290"/>
    </row>
    <row r="88" spans="1:26" ht="12.75" hidden="1" customHeight="1">
      <c r="A88" s="7" t="s">
        <v>2916</v>
      </c>
      <c r="B88" s="124"/>
      <c r="C88" s="293"/>
      <c r="D88" s="76"/>
      <c r="E88" s="298"/>
      <c r="F88" s="740"/>
      <c r="G88" s="76"/>
      <c r="H88" s="76"/>
      <c r="I88" s="307"/>
      <c r="J88" s="76"/>
      <c r="K88" s="76"/>
      <c r="L88" s="128"/>
      <c r="M88" s="128"/>
      <c r="N88" s="129"/>
      <c r="O88" s="7"/>
      <c r="P88" s="1641"/>
      <c r="Q88" s="1641"/>
      <c r="R88" s="1641"/>
      <c r="S88" s="1641"/>
      <c r="U88" s="130" t="str">
        <f t="shared" si="4"/>
        <v>20 (1420)</v>
      </c>
      <c r="V88" s="131" t="str">
        <f t="shared" si="5"/>
        <v/>
      </c>
      <c r="W88" s="285"/>
      <c r="X88" s="132"/>
      <c r="Y88" s="132"/>
      <c r="Z88" s="290"/>
    </row>
    <row r="89" spans="1:26" ht="12.75" hidden="1" customHeight="1">
      <c r="A89" s="7" t="s">
        <v>2917</v>
      </c>
      <c r="B89" s="124"/>
      <c r="C89" s="293"/>
      <c r="D89" s="76"/>
      <c r="E89" s="298"/>
      <c r="F89" s="740"/>
      <c r="G89" s="76"/>
      <c r="H89" s="76"/>
      <c r="I89" s="307"/>
      <c r="J89" s="76"/>
      <c r="K89" s="76"/>
      <c r="L89" s="128"/>
      <c r="M89" s="128"/>
      <c r="N89" s="129"/>
      <c r="O89" s="7"/>
      <c r="P89" s="1641"/>
      <c r="Q89" s="1641"/>
      <c r="R89" s="1641"/>
      <c r="S89" s="1641"/>
      <c r="U89" s="130" t="str">
        <f t="shared" si="4"/>
        <v>21 (1421)</v>
      </c>
      <c r="V89" s="131" t="str">
        <f t="shared" si="5"/>
        <v/>
      </c>
      <c r="W89" s="285"/>
      <c r="X89" s="132"/>
      <c r="Y89" s="132"/>
      <c r="Z89" s="290"/>
    </row>
    <row r="90" spans="1:26" ht="12.75" hidden="1" customHeight="1">
      <c r="A90" s="7" t="s">
        <v>2918</v>
      </c>
      <c r="B90" s="124"/>
      <c r="C90" s="293"/>
      <c r="D90" s="76"/>
      <c r="E90" s="298"/>
      <c r="F90" s="740"/>
      <c r="G90" s="76"/>
      <c r="H90" s="76"/>
      <c r="I90" s="307"/>
      <c r="J90" s="76"/>
      <c r="K90" s="76"/>
      <c r="L90" s="128"/>
      <c r="M90" s="128"/>
      <c r="N90" s="129"/>
      <c r="O90" s="7"/>
      <c r="P90" s="1641"/>
      <c r="Q90" s="1641"/>
      <c r="R90" s="1641"/>
      <c r="S90" s="1641"/>
      <c r="U90" s="130" t="str">
        <f t="shared" si="4"/>
        <v>22 (1422)</v>
      </c>
      <c r="V90" s="131" t="str">
        <f t="shared" si="5"/>
        <v/>
      </c>
      <c r="W90" s="285"/>
      <c r="X90" s="132"/>
      <c r="Y90" s="132"/>
      <c r="Z90" s="290"/>
    </row>
    <row r="91" spans="1:26" ht="12.75" hidden="1" customHeight="1">
      <c r="A91" s="7" t="s">
        <v>2919</v>
      </c>
      <c r="B91" s="124"/>
      <c r="C91" s="293"/>
      <c r="D91" s="76"/>
      <c r="E91" s="298"/>
      <c r="F91" s="740"/>
      <c r="G91" s="76"/>
      <c r="H91" s="76"/>
      <c r="I91" s="307"/>
      <c r="J91" s="76"/>
      <c r="K91" s="76"/>
      <c r="L91" s="128"/>
      <c r="M91" s="128"/>
      <c r="N91" s="129"/>
      <c r="O91" s="7"/>
      <c r="P91" s="1641"/>
      <c r="Q91" s="1641"/>
      <c r="R91" s="1641"/>
      <c r="S91" s="1641"/>
      <c r="U91" s="130" t="str">
        <f t="shared" si="4"/>
        <v>23 (1423)</v>
      </c>
      <c r="V91" s="131" t="str">
        <f t="shared" si="5"/>
        <v/>
      </c>
      <c r="W91" s="285"/>
      <c r="X91" s="132"/>
      <c r="Y91" s="132"/>
      <c r="Z91" s="290"/>
    </row>
    <row r="92" spans="1:26" ht="12.75" hidden="1" customHeight="1">
      <c r="A92" s="7" t="s">
        <v>2920</v>
      </c>
      <c r="B92" s="124"/>
      <c r="C92" s="293"/>
      <c r="D92" s="76"/>
      <c r="E92" s="298"/>
      <c r="F92" s="740"/>
      <c r="G92" s="76"/>
      <c r="H92" s="76"/>
      <c r="I92" s="307"/>
      <c r="J92" s="76"/>
      <c r="K92" s="76"/>
      <c r="L92" s="128"/>
      <c r="M92" s="128"/>
      <c r="N92" s="129"/>
      <c r="O92" s="7"/>
      <c r="P92" s="1641"/>
      <c r="Q92" s="1641"/>
      <c r="R92" s="1641"/>
      <c r="S92" s="1641"/>
      <c r="U92" s="130" t="str">
        <f t="shared" si="4"/>
        <v>24 (1424)</v>
      </c>
      <c r="V92" s="131" t="str">
        <f t="shared" si="5"/>
        <v/>
      </c>
      <c r="W92" s="285"/>
      <c r="X92" s="132"/>
      <c r="Y92" s="132"/>
      <c r="Z92" s="290"/>
    </row>
    <row r="93" spans="1:26">
      <c r="A93" s="7" t="s">
        <v>2921</v>
      </c>
      <c r="B93" s="124"/>
      <c r="C93" s="293"/>
      <c r="D93" s="76"/>
      <c r="E93" s="298"/>
      <c r="F93" s="740"/>
      <c r="G93" s="76"/>
      <c r="H93" s="76"/>
      <c r="I93" s="307"/>
      <c r="J93" s="76"/>
      <c r="K93" s="76"/>
      <c r="L93" s="128"/>
      <c r="M93" s="128"/>
      <c r="N93" s="129"/>
      <c r="O93" s="7"/>
      <c r="P93" s="1641"/>
      <c r="Q93" s="1641"/>
      <c r="R93" s="1641"/>
      <c r="S93" s="1641"/>
      <c r="U93" s="130" t="str">
        <f t="shared" si="4"/>
        <v>25 (1425)</v>
      </c>
      <c r="V93" s="131" t="str">
        <f t="shared" si="5"/>
        <v/>
      </c>
      <c r="W93" s="285"/>
      <c r="X93" s="132"/>
      <c r="Y93" s="132"/>
      <c r="Z93" s="290"/>
    </row>
    <row r="94" spans="1:26">
      <c r="A94" s="33" t="s">
        <v>2922</v>
      </c>
      <c r="B94" s="299">
        <v>100</v>
      </c>
      <c r="C94" s="300"/>
      <c r="D94" s="76"/>
      <c r="E94" s="298"/>
      <c r="F94" s="740"/>
      <c r="G94" s="76"/>
      <c r="H94" s="76"/>
      <c r="I94" s="307"/>
      <c r="J94" s="76"/>
      <c r="K94" s="76"/>
      <c r="L94" s="128"/>
      <c r="M94" s="128"/>
      <c r="N94" s="1348"/>
      <c r="O94" s="7"/>
      <c r="P94" s="1642"/>
      <c r="Q94" s="1642"/>
      <c r="R94" s="1642"/>
      <c r="S94" s="1642"/>
      <c r="U94" s="122"/>
      <c r="V94" s="138">
        <f>$B94</f>
        <v>100</v>
      </c>
      <c r="W94" s="285"/>
      <c r="X94" s="132"/>
      <c r="Y94" s="132"/>
      <c r="Z94" s="290"/>
    </row>
    <row r="95" spans="1:26">
      <c r="A95" s="4" t="s">
        <v>2923</v>
      </c>
      <c r="B95" s="294" t="s">
        <v>2924</v>
      </c>
      <c r="C95" s="295"/>
      <c r="D95" s="284"/>
      <c r="E95" s="296"/>
      <c r="F95" s="741"/>
      <c r="G95" s="441"/>
      <c r="H95" s="284"/>
      <c r="I95" s="308"/>
      <c r="J95" s="284"/>
      <c r="K95" s="284"/>
      <c r="L95" s="286"/>
      <c r="M95" s="286"/>
      <c r="N95" s="287"/>
      <c r="P95" s="1639"/>
      <c r="Q95" s="1639"/>
      <c r="R95" s="1639"/>
      <c r="S95" s="1639"/>
      <c r="U95" s="122"/>
      <c r="V95" s="28" t="str">
        <f>$B95</f>
        <v>Overall</v>
      </c>
      <c r="W95" s="285"/>
      <c r="X95" s="289"/>
      <c r="Y95" s="289"/>
      <c r="Z95" s="290"/>
    </row>
    <row r="96" spans="1:26" ht="6" customHeight="1">
      <c r="B96" s="296"/>
      <c r="C96" s="296"/>
      <c r="D96" s="296"/>
      <c r="E96" s="296"/>
      <c r="F96" s="296"/>
      <c r="G96" s="296"/>
      <c r="H96" s="296"/>
      <c r="I96" s="296"/>
      <c r="J96" s="296"/>
      <c r="K96" s="296"/>
      <c r="L96" s="296"/>
      <c r="M96" s="296"/>
      <c r="N96" s="296"/>
      <c r="U96" s="122"/>
      <c r="V96" s="122"/>
      <c r="W96" s="296"/>
      <c r="X96" s="296"/>
      <c r="Y96" s="296"/>
      <c r="Z96" s="290"/>
    </row>
    <row r="97" spans="1:26">
      <c r="B97" s="297" t="s">
        <v>1793</v>
      </c>
      <c r="C97" s="296"/>
      <c r="D97" s="296"/>
      <c r="E97" s="296"/>
      <c r="F97" s="296"/>
      <c r="G97" s="296"/>
      <c r="H97" s="296"/>
      <c r="I97" s="296"/>
      <c r="J97" s="296"/>
      <c r="L97" s="296"/>
      <c r="M97" s="296"/>
      <c r="N97" s="296"/>
      <c r="U97" s="122"/>
      <c r="V97" s="123" t="str">
        <f>$B97</f>
        <v>OTC Derivatives (504)</v>
      </c>
      <c r="W97" s="296"/>
      <c r="X97" s="296"/>
      <c r="Y97" s="296"/>
      <c r="Z97" s="290"/>
    </row>
    <row r="98" spans="1:26">
      <c r="A98" s="7" t="s">
        <v>2897</v>
      </c>
      <c r="B98" s="124"/>
      <c r="C98" s="76"/>
      <c r="D98" s="76"/>
      <c r="E98" s="298"/>
      <c r="F98" s="740"/>
      <c r="G98" s="76"/>
      <c r="H98" s="78"/>
      <c r="I98" s="304"/>
      <c r="J98" s="76"/>
      <c r="K98" s="510"/>
      <c r="L98" s="128"/>
      <c r="M98" s="510"/>
      <c r="N98" s="129"/>
      <c r="O98" s="7"/>
      <c r="P98" s="1641"/>
      <c r="Q98" s="1641"/>
      <c r="R98" s="1641"/>
      <c r="S98" s="1641"/>
      <c r="U98" s="130" t="str">
        <f t="shared" ref="U98:U122" si="6">$A98</f>
        <v>1 (1401)</v>
      </c>
      <c r="V98" s="131" t="str">
        <f t="shared" ref="V98:V122" si="7">IF($B98="","",$B98)</f>
        <v/>
      </c>
      <c r="W98" s="285"/>
      <c r="X98" s="132"/>
      <c r="Y98" s="132"/>
      <c r="Z98" s="290"/>
    </row>
    <row r="99" spans="1:26">
      <c r="A99" s="7" t="s">
        <v>2898</v>
      </c>
      <c r="B99" s="124"/>
      <c r="C99" s="76"/>
      <c r="D99" s="76"/>
      <c r="E99" s="298"/>
      <c r="F99" s="740"/>
      <c r="G99" s="76"/>
      <c r="H99" s="78"/>
      <c r="I99" s="304"/>
      <c r="J99" s="76"/>
      <c r="K99" s="510"/>
      <c r="L99" s="128"/>
      <c r="M99" s="510"/>
      <c r="N99" s="129"/>
      <c r="O99" s="7"/>
      <c r="P99" s="1641"/>
      <c r="Q99" s="1641"/>
      <c r="R99" s="1641"/>
      <c r="S99" s="1641"/>
      <c r="U99" s="130" t="str">
        <f t="shared" si="6"/>
        <v>2 (1402)</v>
      </c>
      <c r="V99" s="131" t="str">
        <f t="shared" si="7"/>
        <v/>
      </c>
      <c r="W99" s="285"/>
      <c r="X99" s="132"/>
      <c r="Y99" s="132"/>
      <c r="Z99" s="290"/>
    </row>
    <row r="100" spans="1:26">
      <c r="A100" s="7" t="s">
        <v>2899</v>
      </c>
      <c r="B100" s="124"/>
      <c r="C100" s="76"/>
      <c r="D100" s="76"/>
      <c r="E100" s="298"/>
      <c r="F100" s="740"/>
      <c r="G100" s="76"/>
      <c r="H100" s="78"/>
      <c r="I100" s="304"/>
      <c r="J100" s="76"/>
      <c r="K100" s="510"/>
      <c r="L100" s="128"/>
      <c r="M100" s="510"/>
      <c r="N100" s="129"/>
      <c r="O100" s="7"/>
      <c r="P100" s="1641"/>
      <c r="Q100" s="1641"/>
      <c r="R100" s="1641"/>
      <c r="S100" s="1641"/>
      <c r="U100" s="130" t="str">
        <f t="shared" si="6"/>
        <v>3 (1403)</v>
      </c>
      <c r="V100" s="131" t="str">
        <f t="shared" si="7"/>
        <v/>
      </c>
      <c r="W100" s="285"/>
      <c r="X100" s="132"/>
      <c r="Y100" s="132"/>
      <c r="Z100" s="290"/>
    </row>
    <row r="101" spans="1:26" ht="12.75" hidden="1" customHeight="1">
      <c r="A101" s="7" t="s">
        <v>2900</v>
      </c>
      <c r="B101" s="124"/>
      <c r="C101" s="76"/>
      <c r="D101" s="76"/>
      <c r="E101" s="298"/>
      <c r="F101" s="740"/>
      <c r="G101" s="76"/>
      <c r="H101" s="78"/>
      <c r="I101" s="304"/>
      <c r="J101" s="76"/>
      <c r="K101" s="510"/>
      <c r="L101" s="128"/>
      <c r="M101" s="510"/>
      <c r="N101" s="129"/>
      <c r="O101" s="7"/>
      <c r="P101" s="1641"/>
      <c r="Q101" s="1641"/>
      <c r="R101" s="1641"/>
      <c r="S101" s="1641"/>
      <c r="U101" s="130" t="str">
        <f t="shared" si="6"/>
        <v>4 (1404)</v>
      </c>
      <c r="V101" s="131" t="str">
        <f t="shared" si="7"/>
        <v/>
      </c>
      <c r="W101" s="285"/>
      <c r="X101" s="132"/>
      <c r="Y101" s="132"/>
      <c r="Z101" s="290"/>
    </row>
    <row r="102" spans="1:26" ht="12.75" hidden="1" customHeight="1">
      <c r="A102" s="7" t="s">
        <v>2901</v>
      </c>
      <c r="B102" s="124"/>
      <c r="C102" s="76"/>
      <c r="D102" s="76"/>
      <c r="E102" s="298"/>
      <c r="F102" s="740"/>
      <c r="G102" s="76"/>
      <c r="H102" s="78"/>
      <c r="I102" s="304"/>
      <c r="J102" s="76"/>
      <c r="K102" s="510"/>
      <c r="L102" s="128"/>
      <c r="M102" s="510"/>
      <c r="N102" s="129"/>
      <c r="O102" s="7"/>
      <c r="P102" s="1641"/>
      <c r="Q102" s="1641"/>
      <c r="R102" s="1641"/>
      <c r="S102" s="1641"/>
      <c r="U102" s="130" t="str">
        <f t="shared" si="6"/>
        <v>5 (1405)</v>
      </c>
      <c r="V102" s="131" t="str">
        <f t="shared" si="7"/>
        <v/>
      </c>
      <c r="W102" s="285"/>
      <c r="X102" s="132"/>
      <c r="Y102" s="132"/>
      <c r="Z102" s="290"/>
    </row>
    <row r="103" spans="1:26" ht="12.75" hidden="1" customHeight="1">
      <c r="A103" s="7" t="s">
        <v>2902</v>
      </c>
      <c r="B103" s="124"/>
      <c r="C103" s="76"/>
      <c r="D103" s="76"/>
      <c r="E103" s="298"/>
      <c r="F103" s="740"/>
      <c r="G103" s="76"/>
      <c r="H103" s="78"/>
      <c r="I103" s="304"/>
      <c r="J103" s="76"/>
      <c r="K103" s="510"/>
      <c r="L103" s="128"/>
      <c r="M103" s="510"/>
      <c r="N103" s="129"/>
      <c r="O103" s="7"/>
      <c r="P103" s="1641"/>
      <c r="Q103" s="1641"/>
      <c r="R103" s="1641"/>
      <c r="S103" s="1641"/>
      <c r="U103" s="130" t="str">
        <f t="shared" si="6"/>
        <v>6 (1406)</v>
      </c>
      <c r="V103" s="131" t="str">
        <f t="shared" si="7"/>
        <v/>
      </c>
      <c r="W103" s="285"/>
      <c r="X103" s="132"/>
      <c r="Y103" s="132"/>
      <c r="Z103" s="290"/>
    </row>
    <row r="104" spans="1:26" ht="12.75" hidden="1" customHeight="1">
      <c r="A104" s="7" t="s">
        <v>2903</v>
      </c>
      <c r="B104" s="124"/>
      <c r="C104" s="76"/>
      <c r="D104" s="76"/>
      <c r="E104" s="298"/>
      <c r="F104" s="740"/>
      <c r="G104" s="76"/>
      <c r="H104" s="78"/>
      <c r="I104" s="304"/>
      <c r="J104" s="76"/>
      <c r="K104" s="510"/>
      <c r="L104" s="128"/>
      <c r="M104" s="510"/>
      <c r="N104" s="129"/>
      <c r="O104" s="7"/>
      <c r="P104" s="1641"/>
      <c r="Q104" s="1641"/>
      <c r="R104" s="1641"/>
      <c r="S104" s="1641"/>
      <c r="U104" s="130" t="str">
        <f t="shared" si="6"/>
        <v>7 (1407)</v>
      </c>
      <c r="V104" s="131" t="str">
        <f t="shared" si="7"/>
        <v/>
      </c>
      <c r="W104" s="285"/>
      <c r="X104" s="132"/>
      <c r="Y104" s="132"/>
      <c r="Z104" s="290"/>
    </row>
    <row r="105" spans="1:26" ht="12.75" hidden="1" customHeight="1">
      <c r="A105" s="7" t="s">
        <v>2904</v>
      </c>
      <c r="B105" s="124"/>
      <c r="C105" s="76"/>
      <c r="D105" s="76"/>
      <c r="E105" s="298"/>
      <c r="F105" s="740"/>
      <c r="G105" s="76"/>
      <c r="H105" s="78"/>
      <c r="I105" s="304"/>
      <c r="J105" s="76"/>
      <c r="K105" s="510"/>
      <c r="L105" s="128"/>
      <c r="M105" s="510"/>
      <c r="N105" s="129"/>
      <c r="O105" s="7"/>
      <c r="P105" s="1641"/>
      <c r="Q105" s="1641"/>
      <c r="R105" s="1641"/>
      <c r="S105" s="1641"/>
      <c r="U105" s="130" t="str">
        <f t="shared" si="6"/>
        <v>8 (1408)</v>
      </c>
      <c r="V105" s="131" t="str">
        <f t="shared" si="7"/>
        <v/>
      </c>
      <c r="W105" s="285"/>
      <c r="X105" s="132"/>
      <c r="Y105" s="132"/>
      <c r="Z105" s="290"/>
    </row>
    <row r="106" spans="1:26" ht="12.75" hidden="1" customHeight="1">
      <c r="A106" s="7" t="s">
        <v>2905</v>
      </c>
      <c r="B106" s="124"/>
      <c r="C106" s="76"/>
      <c r="D106" s="76"/>
      <c r="E106" s="298"/>
      <c r="F106" s="740"/>
      <c r="G106" s="76"/>
      <c r="H106" s="78"/>
      <c r="I106" s="304"/>
      <c r="J106" s="76"/>
      <c r="K106" s="510"/>
      <c r="L106" s="128"/>
      <c r="M106" s="510"/>
      <c r="N106" s="129"/>
      <c r="O106" s="7"/>
      <c r="P106" s="1641"/>
      <c r="Q106" s="1641"/>
      <c r="R106" s="1641"/>
      <c r="S106" s="1641"/>
      <c r="U106" s="130" t="str">
        <f t="shared" si="6"/>
        <v>9 (1409)</v>
      </c>
      <c r="V106" s="131" t="str">
        <f t="shared" si="7"/>
        <v/>
      </c>
      <c r="W106" s="285"/>
      <c r="X106" s="132"/>
      <c r="Y106" s="132"/>
      <c r="Z106" s="290"/>
    </row>
    <row r="107" spans="1:26" ht="12.75" hidden="1" customHeight="1">
      <c r="A107" s="7" t="s">
        <v>2906</v>
      </c>
      <c r="B107" s="124"/>
      <c r="C107" s="76"/>
      <c r="D107" s="76"/>
      <c r="E107" s="298"/>
      <c r="F107" s="740"/>
      <c r="G107" s="76"/>
      <c r="H107" s="78"/>
      <c r="I107" s="304"/>
      <c r="J107" s="76"/>
      <c r="K107" s="510"/>
      <c r="L107" s="128"/>
      <c r="M107" s="510"/>
      <c r="N107" s="129"/>
      <c r="O107" s="7"/>
      <c r="P107" s="1641"/>
      <c r="Q107" s="1641"/>
      <c r="R107" s="1641"/>
      <c r="S107" s="1641"/>
      <c r="U107" s="130" t="str">
        <f t="shared" si="6"/>
        <v>10 (1410)</v>
      </c>
      <c r="V107" s="131" t="str">
        <f t="shared" si="7"/>
        <v/>
      </c>
      <c r="W107" s="285"/>
      <c r="X107" s="132"/>
      <c r="Y107" s="132"/>
      <c r="Z107" s="290"/>
    </row>
    <row r="108" spans="1:26" ht="12.75" hidden="1" customHeight="1">
      <c r="A108" s="7" t="s">
        <v>2907</v>
      </c>
      <c r="B108" s="124"/>
      <c r="C108" s="76"/>
      <c r="D108" s="76"/>
      <c r="E108" s="298"/>
      <c r="F108" s="740"/>
      <c r="G108" s="76"/>
      <c r="H108" s="78"/>
      <c r="I108" s="304"/>
      <c r="J108" s="76"/>
      <c r="K108" s="510"/>
      <c r="L108" s="128"/>
      <c r="M108" s="510"/>
      <c r="N108" s="129"/>
      <c r="O108" s="7"/>
      <c r="P108" s="1641"/>
      <c r="Q108" s="1641"/>
      <c r="R108" s="1641"/>
      <c r="S108" s="1641"/>
      <c r="U108" s="130" t="str">
        <f t="shared" si="6"/>
        <v>11 (1411)</v>
      </c>
      <c r="V108" s="131" t="str">
        <f t="shared" si="7"/>
        <v/>
      </c>
      <c r="W108" s="285"/>
      <c r="X108" s="132"/>
      <c r="Y108" s="132"/>
      <c r="Z108" s="290"/>
    </row>
    <row r="109" spans="1:26" ht="12.75" hidden="1" customHeight="1">
      <c r="A109" s="7" t="s">
        <v>2908</v>
      </c>
      <c r="B109" s="124"/>
      <c r="C109" s="76"/>
      <c r="D109" s="76"/>
      <c r="E109" s="298"/>
      <c r="F109" s="740"/>
      <c r="G109" s="76"/>
      <c r="H109" s="78"/>
      <c r="I109" s="304"/>
      <c r="J109" s="76"/>
      <c r="K109" s="510"/>
      <c r="L109" s="128"/>
      <c r="M109" s="510"/>
      <c r="N109" s="129"/>
      <c r="O109" s="7"/>
      <c r="P109" s="1641"/>
      <c r="Q109" s="1641"/>
      <c r="R109" s="1641"/>
      <c r="S109" s="1641"/>
      <c r="U109" s="130" t="str">
        <f t="shared" si="6"/>
        <v>12 (1412)</v>
      </c>
      <c r="V109" s="131" t="str">
        <f t="shared" si="7"/>
        <v/>
      </c>
      <c r="W109" s="285"/>
      <c r="X109" s="132"/>
      <c r="Y109" s="132"/>
      <c r="Z109" s="290"/>
    </row>
    <row r="110" spans="1:26" ht="12.75" hidden="1" customHeight="1">
      <c r="A110" s="7" t="s">
        <v>2909</v>
      </c>
      <c r="B110" s="124"/>
      <c r="C110" s="76"/>
      <c r="D110" s="76"/>
      <c r="E110" s="298"/>
      <c r="F110" s="740"/>
      <c r="G110" s="76"/>
      <c r="H110" s="78"/>
      <c r="I110" s="304"/>
      <c r="J110" s="76"/>
      <c r="K110" s="510"/>
      <c r="L110" s="128"/>
      <c r="M110" s="510"/>
      <c r="N110" s="129"/>
      <c r="O110" s="7"/>
      <c r="P110" s="1641"/>
      <c r="Q110" s="1641"/>
      <c r="R110" s="1641"/>
      <c r="S110" s="1641"/>
      <c r="U110" s="130" t="str">
        <f t="shared" si="6"/>
        <v>13 (1413)</v>
      </c>
      <c r="V110" s="131" t="str">
        <f t="shared" si="7"/>
        <v/>
      </c>
      <c r="W110" s="285"/>
      <c r="X110" s="132"/>
      <c r="Y110" s="132"/>
      <c r="Z110" s="290"/>
    </row>
    <row r="111" spans="1:26" ht="12.75" hidden="1" customHeight="1">
      <c r="A111" s="7" t="s">
        <v>2910</v>
      </c>
      <c r="B111" s="124"/>
      <c r="C111" s="76"/>
      <c r="D111" s="76"/>
      <c r="E111" s="298"/>
      <c r="F111" s="740"/>
      <c r="G111" s="76"/>
      <c r="H111" s="78"/>
      <c r="I111" s="304"/>
      <c r="J111" s="76"/>
      <c r="K111" s="510"/>
      <c r="L111" s="128"/>
      <c r="M111" s="510"/>
      <c r="N111" s="129"/>
      <c r="O111" s="7"/>
      <c r="P111" s="1641"/>
      <c r="Q111" s="1641"/>
      <c r="R111" s="1641"/>
      <c r="S111" s="1641"/>
      <c r="U111" s="130" t="str">
        <f t="shared" si="6"/>
        <v>14 (1414)</v>
      </c>
      <c r="V111" s="131" t="str">
        <f t="shared" si="7"/>
        <v/>
      </c>
      <c r="W111" s="285"/>
      <c r="X111" s="132"/>
      <c r="Y111" s="132"/>
      <c r="Z111" s="290"/>
    </row>
    <row r="112" spans="1:26" ht="12.75" hidden="1" customHeight="1">
      <c r="A112" s="7" t="s">
        <v>2911</v>
      </c>
      <c r="B112" s="124"/>
      <c r="C112" s="76"/>
      <c r="D112" s="76"/>
      <c r="E112" s="298"/>
      <c r="F112" s="740"/>
      <c r="G112" s="76"/>
      <c r="H112" s="78"/>
      <c r="I112" s="304"/>
      <c r="J112" s="76"/>
      <c r="K112" s="510"/>
      <c r="L112" s="128"/>
      <c r="M112" s="510"/>
      <c r="N112" s="129"/>
      <c r="O112" s="7"/>
      <c r="P112" s="1641"/>
      <c r="Q112" s="1641"/>
      <c r="R112" s="1641"/>
      <c r="S112" s="1641"/>
      <c r="U112" s="130" t="str">
        <f t="shared" si="6"/>
        <v>15 (1415)</v>
      </c>
      <c r="V112" s="131" t="str">
        <f t="shared" si="7"/>
        <v/>
      </c>
      <c r="W112" s="285"/>
      <c r="X112" s="132"/>
      <c r="Y112" s="132"/>
      <c r="Z112" s="290"/>
    </row>
    <row r="113" spans="1:26" ht="12.75" hidden="1" customHeight="1">
      <c r="A113" s="7" t="s">
        <v>2912</v>
      </c>
      <c r="B113" s="124"/>
      <c r="C113" s="76"/>
      <c r="D113" s="76"/>
      <c r="E113" s="298"/>
      <c r="F113" s="740"/>
      <c r="G113" s="76"/>
      <c r="H113" s="78"/>
      <c r="I113" s="304"/>
      <c r="J113" s="76"/>
      <c r="K113" s="510"/>
      <c r="L113" s="128"/>
      <c r="M113" s="510"/>
      <c r="N113" s="129"/>
      <c r="O113" s="7"/>
      <c r="P113" s="1641"/>
      <c r="Q113" s="1641"/>
      <c r="R113" s="1641"/>
      <c r="S113" s="1641"/>
      <c r="U113" s="130" t="str">
        <f t="shared" si="6"/>
        <v>16 (1416)</v>
      </c>
      <c r="V113" s="131" t="str">
        <f t="shared" si="7"/>
        <v/>
      </c>
      <c r="W113" s="285"/>
      <c r="X113" s="132"/>
      <c r="Y113" s="132"/>
      <c r="Z113" s="290"/>
    </row>
    <row r="114" spans="1:26" ht="12.75" hidden="1" customHeight="1">
      <c r="A114" s="7" t="s">
        <v>2913</v>
      </c>
      <c r="B114" s="124"/>
      <c r="C114" s="76"/>
      <c r="D114" s="76"/>
      <c r="E114" s="298"/>
      <c r="F114" s="740"/>
      <c r="G114" s="76"/>
      <c r="H114" s="78"/>
      <c r="I114" s="304"/>
      <c r="J114" s="76"/>
      <c r="K114" s="510"/>
      <c r="L114" s="128"/>
      <c r="M114" s="510"/>
      <c r="N114" s="129"/>
      <c r="O114" s="7"/>
      <c r="P114" s="1641"/>
      <c r="Q114" s="1641"/>
      <c r="R114" s="1641"/>
      <c r="S114" s="1641"/>
      <c r="U114" s="130" t="str">
        <f t="shared" si="6"/>
        <v>17 (1417)</v>
      </c>
      <c r="V114" s="131" t="str">
        <f t="shared" si="7"/>
        <v/>
      </c>
      <c r="W114" s="285"/>
      <c r="X114" s="132"/>
      <c r="Y114" s="132"/>
      <c r="Z114" s="290"/>
    </row>
    <row r="115" spans="1:26" ht="12.75" hidden="1" customHeight="1">
      <c r="A115" s="7" t="s">
        <v>2914</v>
      </c>
      <c r="B115" s="124"/>
      <c r="C115" s="76"/>
      <c r="D115" s="76"/>
      <c r="E115" s="298"/>
      <c r="F115" s="740"/>
      <c r="G115" s="76"/>
      <c r="H115" s="78"/>
      <c r="I115" s="304"/>
      <c r="J115" s="76"/>
      <c r="K115" s="510"/>
      <c r="L115" s="128"/>
      <c r="M115" s="510"/>
      <c r="N115" s="129"/>
      <c r="O115" s="7"/>
      <c r="P115" s="1641"/>
      <c r="Q115" s="1641"/>
      <c r="R115" s="1641"/>
      <c r="S115" s="1641"/>
      <c r="U115" s="130" t="str">
        <f t="shared" si="6"/>
        <v>18 (1418)</v>
      </c>
      <c r="V115" s="131" t="str">
        <f t="shared" si="7"/>
        <v/>
      </c>
      <c r="W115" s="285"/>
      <c r="X115" s="132"/>
      <c r="Y115" s="132"/>
      <c r="Z115" s="290"/>
    </row>
    <row r="116" spans="1:26" ht="12.75" hidden="1" customHeight="1">
      <c r="A116" s="7" t="s">
        <v>2915</v>
      </c>
      <c r="B116" s="124"/>
      <c r="C116" s="76"/>
      <c r="D116" s="76"/>
      <c r="E116" s="298"/>
      <c r="F116" s="740"/>
      <c r="G116" s="76"/>
      <c r="H116" s="78"/>
      <c r="I116" s="304"/>
      <c r="J116" s="76"/>
      <c r="K116" s="510"/>
      <c r="L116" s="128"/>
      <c r="M116" s="510"/>
      <c r="N116" s="129"/>
      <c r="O116" s="7"/>
      <c r="P116" s="1641"/>
      <c r="Q116" s="1641"/>
      <c r="R116" s="1641"/>
      <c r="S116" s="1641"/>
      <c r="U116" s="130" t="str">
        <f t="shared" si="6"/>
        <v>19 (1419)</v>
      </c>
      <c r="V116" s="131" t="str">
        <f t="shared" si="7"/>
        <v/>
      </c>
      <c r="W116" s="285"/>
      <c r="X116" s="132"/>
      <c r="Y116" s="132"/>
      <c r="Z116" s="290"/>
    </row>
    <row r="117" spans="1:26" ht="12.75" hidden="1" customHeight="1">
      <c r="A117" s="7" t="s">
        <v>2916</v>
      </c>
      <c r="B117" s="124"/>
      <c r="C117" s="76"/>
      <c r="D117" s="76"/>
      <c r="E117" s="298"/>
      <c r="F117" s="740"/>
      <c r="G117" s="76"/>
      <c r="H117" s="78"/>
      <c r="I117" s="304"/>
      <c r="J117" s="76"/>
      <c r="K117" s="510"/>
      <c r="L117" s="128"/>
      <c r="M117" s="510"/>
      <c r="N117" s="129"/>
      <c r="O117" s="7"/>
      <c r="P117" s="1641"/>
      <c r="Q117" s="1641"/>
      <c r="R117" s="1641"/>
      <c r="S117" s="1641"/>
      <c r="U117" s="130" t="str">
        <f t="shared" si="6"/>
        <v>20 (1420)</v>
      </c>
      <c r="V117" s="131" t="str">
        <f t="shared" si="7"/>
        <v/>
      </c>
      <c r="W117" s="285"/>
      <c r="X117" s="132"/>
      <c r="Y117" s="132"/>
      <c r="Z117" s="290"/>
    </row>
    <row r="118" spans="1:26" ht="12.75" hidden="1" customHeight="1">
      <c r="A118" s="7" t="s">
        <v>2917</v>
      </c>
      <c r="B118" s="124"/>
      <c r="C118" s="76"/>
      <c r="D118" s="76"/>
      <c r="E118" s="298"/>
      <c r="F118" s="740"/>
      <c r="G118" s="76"/>
      <c r="H118" s="78"/>
      <c r="I118" s="304"/>
      <c r="J118" s="76"/>
      <c r="K118" s="510"/>
      <c r="L118" s="128"/>
      <c r="M118" s="510"/>
      <c r="N118" s="129"/>
      <c r="O118" s="7"/>
      <c r="P118" s="1641"/>
      <c r="Q118" s="1641"/>
      <c r="R118" s="1641"/>
      <c r="S118" s="1641"/>
      <c r="U118" s="130" t="str">
        <f t="shared" si="6"/>
        <v>21 (1421)</v>
      </c>
      <c r="V118" s="131" t="str">
        <f t="shared" si="7"/>
        <v/>
      </c>
      <c r="W118" s="285"/>
      <c r="X118" s="132"/>
      <c r="Y118" s="132"/>
      <c r="Z118" s="290"/>
    </row>
    <row r="119" spans="1:26" ht="12.75" hidden="1" customHeight="1">
      <c r="A119" s="7" t="s">
        <v>2918</v>
      </c>
      <c r="B119" s="124"/>
      <c r="C119" s="76"/>
      <c r="D119" s="76"/>
      <c r="E119" s="298"/>
      <c r="F119" s="740"/>
      <c r="G119" s="76"/>
      <c r="H119" s="78"/>
      <c r="I119" s="304"/>
      <c r="J119" s="76"/>
      <c r="K119" s="510"/>
      <c r="L119" s="128"/>
      <c r="M119" s="510"/>
      <c r="N119" s="129"/>
      <c r="O119" s="7"/>
      <c r="P119" s="1641"/>
      <c r="Q119" s="1641"/>
      <c r="R119" s="1641"/>
      <c r="S119" s="1641"/>
      <c r="U119" s="130" t="str">
        <f t="shared" si="6"/>
        <v>22 (1422)</v>
      </c>
      <c r="V119" s="131" t="str">
        <f t="shared" si="7"/>
        <v/>
      </c>
      <c r="W119" s="285"/>
      <c r="X119" s="132"/>
      <c r="Y119" s="132"/>
      <c r="Z119" s="290"/>
    </row>
    <row r="120" spans="1:26" ht="12.75" hidden="1" customHeight="1">
      <c r="A120" s="7" t="s">
        <v>2919</v>
      </c>
      <c r="B120" s="124"/>
      <c r="C120" s="76"/>
      <c r="D120" s="76"/>
      <c r="E120" s="298"/>
      <c r="F120" s="740"/>
      <c r="G120" s="76"/>
      <c r="H120" s="78"/>
      <c r="I120" s="304"/>
      <c r="J120" s="76"/>
      <c r="K120" s="510"/>
      <c r="L120" s="128"/>
      <c r="M120" s="510"/>
      <c r="N120" s="129"/>
      <c r="O120" s="7"/>
      <c r="P120" s="1641"/>
      <c r="Q120" s="1641"/>
      <c r="R120" s="1641"/>
      <c r="S120" s="1641"/>
      <c r="U120" s="130" t="str">
        <f t="shared" si="6"/>
        <v>23 (1423)</v>
      </c>
      <c r="V120" s="131" t="str">
        <f t="shared" si="7"/>
        <v/>
      </c>
      <c r="W120" s="285"/>
      <c r="X120" s="132"/>
      <c r="Y120" s="132"/>
      <c r="Z120" s="290"/>
    </row>
    <row r="121" spans="1:26" ht="12.75" hidden="1" customHeight="1">
      <c r="A121" s="7" t="s">
        <v>2920</v>
      </c>
      <c r="B121" s="124"/>
      <c r="C121" s="76"/>
      <c r="D121" s="76"/>
      <c r="E121" s="298"/>
      <c r="F121" s="740"/>
      <c r="G121" s="76"/>
      <c r="H121" s="78"/>
      <c r="I121" s="304"/>
      <c r="J121" s="76"/>
      <c r="K121" s="510"/>
      <c r="L121" s="128"/>
      <c r="M121" s="510"/>
      <c r="N121" s="129"/>
      <c r="O121" s="7"/>
      <c r="P121" s="1641"/>
      <c r="Q121" s="1641"/>
      <c r="R121" s="1641"/>
      <c r="S121" s="1641"/>
      <c r="U121" s="130" t="str">
        <f t="shared" si="6"/>
        <v>24 (1424)</v>
      </c>
      <c r="V121" s="131" t="str">
        <f t="shared" si="7"/>
        <v/>
      </c>
      <c r="W121" s="285"/>
      <c r="X121" s="132"/>
      <c r="Y121" s="132"/>
      <c r="Z121" s="290"/>
    </row>
    <row r="122" spans="1:26">
      <c r="A122" s="7" t="s">
        <v>2921</v>
      </c>
      <c r="B122" s="124"/>
      <c r="C122" s="76"/>
      <c r="D122" s="76"/>
      <c r="E122" s="298"/>
      <c r="F122" s="740"/>
      <c r="G122" s="76"/>
      <c r="H122" s="78"/>
      <c r="I122" s="304"/>
      <c r="J122" s="76"/>
      <c r="K122" s="510"/>
      <c r="L122" s="128"/>
      <c r="M122" s="510"/>
      <c r="N122" s="129"/>
      <c r="O122" s="7"/>
      <c r="P122" s="1641"/>
      <c r="Q122" s="1641"/>
      <c r="R122" s="1641"/>
      <c r="S122" s="1641"/>
      <c r="U122" s="130" t="str">
        <f t="shared" si="6"/>
        <v>25 (1425)</v>
      </c>
      <c r="V122" s="131" t="str">
        <f t="shared" si="7"/>
        <v/>
      </c>
      <c r="W122" s="285"/>
      <c r="X122" s="132"/>
      <c r="Y122" s="132"/>
      <c r="Z122" s="290"/>
    </row>
    <row r="123" spans="1:26">
      <c r="A123" s="33" t="s">
        <v>2922</v>
      </c>
      <c r="B123" s="299">
        <v>100</v>
      </c>
      <c r="C123" s="76"/>
      <c r="D123" s="76"/>
      <c r="E123" s="298"/>
      <c r="F123" s="740"/>
      <c r="G123" s="76"/>
      <c r="H123" s="135"/>
      <c r="I123" s="305"/>
      <c r="J123" s="76"/>
      <c r="K123" s="527"/>
      <c r="L123" s="128"/>
      <c r="M123" s="527"/>
      <c r="N123" s="1348"/>
      <c r="O123" s="7"/>
      <c r="P123" s="1642"/>
      <c r="Q123" s="1642"/>
      <c r="R123" s="1642"/>
      <c r="S123" s="1642"/>
      <c r="U123" s="122"/>
      <c r="V123" s="138">
        <f>$B123</f>
        <v>100</v>
      </c>
      <c r="W123" s="285"/>
      <c r="X123" s="132"/>
      <c r="Y123" s="132"/>
      <c r="Z123" s="290"/>
    </row>
    <row r="124" spans="1:26">
      <c r="A124" s="4" t="s">
        <v>2923</v>
      </c>
      <c r="B124" s="294" t="s">
        <v>2924</v>
      </c>
      <c r="C124" s="284"/>
      <c r="D124" s="284"/>
      <c r="E124" s="296"/>
      <c r="F124" s="741"/>
      <c r="G124" s="441"/>
      <c r="H124" s="140"/>
      <c r="I124" s="306"/>
      <c r="J124" s="284"/>
      <c r="K124" s="528"/>
      <c r="L124" s="286"/>
      <c r="M124" s="528"/>
      <c r="N124" s="287"/>
      <c r="P124" s="1639"/>
      <c r="Q124" s="1639"/>
      <c r="R124" s="1639"/>
      <c r="S124" s="1639"/>
      <c r="U124" s="122"/>
      <c r="V124" s="28" t="str">
        <f>$B124</f>
        <v>Overall</v>
      </c>
      <c r="W124" s="285"/>
      <c r="X124" s="289"/>
      <c r="Y124" s="289"/>
      <c r="Z124" s="290"/>
    </row>
    <row r="125" spans="1:26" ht="6" customHeight="1">
      <c r="B125" s="296"/>
      <c r="C125" s="296"/>
      <c r="D125" s="296"/>
      <c r="E125" s="296"/>
      <c r="F125" s="296"/>
      <c r="G125" s="296"/>
      <c r="H125" s="296"/>
      <c r="I125" s="296"/>
      <c r="J125" s="296"/>
      <c r="K125" s="296"/>
      <c r="L125" s="296"/>
      <c r="M125" s="296"/>
      <c r="N125" s="296"/>
      <c r="U125" s="122"/>
      <c r="V125" s="122"/>
      <c r="W125" s="296"/>
      <c r="X125" s="296"/>
      <c r="Y125" s="296"/>
      <c r="Z125" s="290"/>
    </row>
    <row r="126" spans="1:26">
      <c r="B126" s="297" t="s">
        <v>1794</v>
      </c>
      <c r="C126" s="296"/>
      <c r="D126" s="296"/>
      <c r="E126" s="296"/>
      <c r="F126" s="296"/>
      <c r="G126" s="296"/>
      <c r="H126" s="296"/>
      <c r="I126" s="296"/>
      <c r="J126" s="296"/>
      <c r="K126" s="296"/>
      <c r="L126" s="296"/>
      <c r="M126" s="296"/>
      <c r="N126" s="296"/>
      <c r="U126" s="122"/>
      <c r="V126" s="123" t="str">
        <f>$B126</f>
        <v>Other off-balance sheet (505)</v>
      </c>
      <c r="W126" s="296"/>
      <c r="X126" s="296"/>
      <c r="Y126" s="296"/>
      <c r="Z126" s="290"/>
    </row>
    <row r="127" spans="1:26">
      <c r="A127" s="7" t="s">
        <v>2897</v>
      </c>
      <c r="B127" s="124"/>
      <c r="C127" s="76"/>
      <c r="D127" s="76"/>
      <c r="E127" s="298"/>
      <c r="F127" s="740"/>
      <c r="G127" s="76"/>
      <c r="H127" s="301"/>
      <c r="I127" s="304"/>
      <c r="J127" s="292"/>
      <c r="K127" s="284"/>
      <c r="L127" s="292"/>
      <c r="M127" s="128"/>
      <c r="N127" s="129"/>
      <c r="O127" s="7"/>
      <c r="P127" s="1641"/>
      <c r="Q127" s="1641"/>
      <c r="R127" s="1641"/>
      <c r="S127" s="1641"/>
      <c r="U127" s="130" t="str">
        <f t="shared" ref="U127:U151" si="8">$A127</f>
        <v>1 (1401)</v>
      </c>
      <c r="V127" s="131" t="str">
        <f t="shared" ref="V127:V151" si="9">IF($B127="","",$B127)</f>
        <v/>
      </c>
      <c r="W127" s="285"/>
      <c r="X127" s="132"/>
      <c r="Y127" s="132"/>
      <c r="Z127" s="290"/>
    </row>
    <row r="128" spans="1:26">
      <c r="A128" s="7" t="s">
        <v>2898</v>
      </c>
      <c r="B128" s="124"/>
      <c r="C128" s="76"/>
      <c r="D128" s="76"/>
      <c r="E128" s="298"/>
      <c r="F128" s="740"/>
      <c r="G128" s="76"/>
      <c r="H128" s="301"/>
      <c r="I128" s="304"/>
      <c r="J128" s="292"/>
      <c r="K128" s="284"/>
      <c r="L128" s="292"/>
      <c r="M128" s="128"/>
      <c r="N128" s="129"/>
      <c r="O128" s="7"/>
      <c r="P128" s="1641"/>
      <c r="Q128" s="1641"/>
      <c r="R128" s="1641"/>
      <c r="S128" s="1641"/>
      <c r="U128" s="130" t="str">
        <f t="shared" si="8"/>
        <v>2 (1402)</v>
      </c>
      <c r="V128" s="131" t="str">
        <f t="shared" si="9"/>
        <v/>
      </c>
      <c r="W128" s="285"/>
      <c r="X128" s="132"/>
      <c r="Y128" s="132"/>
      <c r="Z128" s="290"/>
    </row>
    <row r="129" spans="1:26">
      <c r="A129" s="7" t="s">
        <v>2899</v>
      </c>
      <c r="B129" s="124"/>
      <c r="C129" s="76"/>
      <c r="D129" s="76"/>
      <c r="E129" s="298"/>
      <c r="F129" s="740"/>
      <c r="G129" s="76"/>
      <c r="H129" s="301"/>
      <c r="I129" s="304"/>
      <c r="J129" s="292"/>
      <c r="K129" s="284"/>
      <c r="L129" s="292"/>
      <c r="M129" s="128"/>
      <c r="N129" s="129"/>
      <c r="O129" s="7"/>
      <c r="P129" s="1641"/>
      <c r="Q129" s="1641"/>
      <c r="R129" s="1641"/>
      <c r="S129" s="1641"/>
      <c r="U129" s="130" t="str">
        <f t="shared" si="8"/>
        <v>3 (1403)</v>
      </c>
      <c r="V129" s="131" t="str">
        <f t="shared" si="9"/>
        <v/>
      </c>
      <c r="W129" s="285"/>
      <c r="X129" s="132"/>
      <c r="Y129" s="132"/>
      <c r="Z129" s="290"/>
    </row>
    <row r="130" spans="1:26" ht="12.75" hidden="1" customHeight="1">
      <c r="A130" s="7" t="s">
        <v>2900</v>
      </c>
      <c r="B130" s="124"/>
      <c r="C130" s="76"/>
      <c r="D130" s="76"/>
      <c r="E130" s="298"/>
      <c r="F130" s="740"/>
      <c r="G130" s="76"/>
      <c r="H130" s="301"/>
      <c r="I130" s="304"/>
      <c r="J130" s="292"/>
      <c r="K130" s="284"/>
      <c r="L130" s="292"/>
      <c r="M130" s="128"/>
      <c r="N130" s="129"/>
      <c r="O130" s="7"/>
      <c r="P130" s="1641"/>
      <c r="Q130" s="1641"/>
      <c r="R130" s="1641"/>
      <c r="S130" s="1641"/>
      <c r="U130" s="130" t="str">
        <f t="shared" si="8"/>
        <v>4 (1404)</v>
      </c>
      <c r="V130" s="131" t="str">
        <f t="shared" si="9"/>
        <v/>
      </c>
      <c r="W130" s="285"/>
      <c r="X130" s="132"/>
      <c r="Y130" s="132"/>
      <c r="Z130" s="290"/>
    </row>
    <row r="131" spans="1:26" ht="12.75" hidden="1" customHeight="1">
      <c r="A131" s="7" t="s">
        <v>2901</v>
      </c>
      <c r="B131" s="124"/>
      <c r="C131" s="76"/>
      <c r="D131" s="76"/>
      <c r="E131" s="298"/>
      <c r="F131" s="740"/>
      <c r="G131" s="76"/>
      <c r="H131" s="301"/>
      <c r="I131" s="304"/>
      <c r="J131" s="292"/>
      <c r="K131" s="284"/>
      <c r="L131" s="292"/>
      <c r="M131" s="128"/>
      <c r="N131" s="129"/>
      <c r="O131" s="7"/>
      <c r="P131" s="1641"/>
      <c r="Q131" s="1641"/>
      <c r="R131" s="1641"/>
      <c r="S131" s="1641"/>
      <c r="U131" s="130" t="str">
        <f t="shared" si="8"/>
        <v>5 (1405)</v>
      </c>
      <c r="V131" s="131" t="str">
        <f t="shared" si="9"/>
        <v/>
      </c>
      <c r="W131" s="285"/>
      <c r="X131" s="132"/>
      <c r="Y131" s="132"/>
      <c r="Z131" s="290"/>
    </row>
    <row r="132" spans="1:26" ht="12.75" hidden="1" customHeight="1">
      <c r="A132" s="7" t="s">
        <v>2902</v>
      </c>
      <c r="B132" s="124"/>
      <c r="C132" s="76"/>
      <c r="D132" s="76"/>
      <c r="E132" s="298"/>
      <c r="F132" s="740"/>
      <c r="G132" s="76"/>
      <c r="H132" s="301"/>
      <c r="I132" s="304"/>
      <c r="J132" s="292"/>
      <c r="K132" s="284"/>
      <c r="L132" s="292"/>
      <c r="M132" s="128"/>
      <c r="N132" s="129"/>
      <c r="O132" s="7"/>
      <c r="P132" s="1641"/>
      <c r="Q132" s="1641"/>
      <c r="R132" s="1641"/>
      <c r="S132" s="1641"/>
      <c r="U132" s="130" t="str">
        <f t="shared" si="8"/>
        <v>6 (1406)</v>
      </c>
      <c r="V132" s="131" t="str">
        <f t="shared" si="9"/>
        <v/>
      </c>
      <c r="W132" s="285"/>
      <c r="X132" s="132"/>
      <c r="Y132" s="132"/>
      <c r="Z132" s="290"/>
    </row>
    <row r="133" spans="1:26" ht="12.75" hidden="1" customHeight="1">
      <c r="A133" s="7" t="s">
        <v>2903</v>
      </c>
      <c r="B133" s="124"/>
      <c r="C133" s="76"/>
      <c r="D133" s="76"/>
      <c r="E133" s="298"/>
      <c r="F133" s="740"/>
      <c r="G133" s="76"/>
      <c r="H133" s="301"/>
      <c r="I133" s="304"/>
      <c r="J133" s="292"/>
      <c r="K133" s="284"/>
      <c r="L133" s="292"/>
      <c r="M133" s="128"/>
      <c r="N133" s="129"/>
      <c r="O133" s="7"/>
      <c r="P133" s="1641"/>
      <c r="Q133" s="1641"/>
      <c r="R133" s="1641"/>
      <c r="S133" s="1641"/>
      <c r="U133" s="130" t="str">
        <f t="shared" si="8"/>
        <v>7 (1407)</v>
      </c>
      <c r="V133" s="131" t="str">
        <f t="shared" si="9"/>
        <v/>
      </c>
      <c r="W133" s="285"/>
      <c r="X133" s="132"/>
      <c r="Y133" s="132"/>
      <c r="Z133" s="290"/>
    </row>
    <row r="134" spans="1:26" ht="12.75" hidden="1" customHeight="1">
      <c r="A134" s="7" t="s">
        <v>2904</v>
      </c>
      <c r="B134" s="124"/>
      <c r="C134" s="76"/>
      <c r="D134" s="76"/>
      <c r="E134" s="298"/>
      <c r="F134" s="740"/>
      <c r="G134" s="76"/>
      <c r="H134" s="301"/>
      <c r="I134" s="304"/>
      <c r="J134" s="292"/>
      <c r="K134" s="284"/>
      <c r="L134" s="292"/>
      <c r="M134" s="128"/>
      <c r="N134" s="129"/>
      <c r="O134" s="7"/>
      <c r="P134" s="1641"/>
      <c r="Q134" s="1641"/>
      <c r="R134" s="1641"/>
      <c r="S134" s="1641"/>
      <c r="U134" s="130" t="str">
        <f t="shared" si="8"/>
        <v>8 (1408)</v>
      </c>
      <c r="V134" s="131" t="str">
        <f t="shared" si="9"/>
        <v/>
      </c>
      <c r="W134" s="285"/>
      <c r="X134" s="132"/>
      <c r="Y134" s="132"/>
      <c r="Z134" s="290"/>
    </row>
    <row r="135" spans="1:26" ht="12.75" hidden="1" customHeight="1">
      <c r="A135" s="7" t="s">
        <v>2905</v>
      </c>
      <c r="B135" s="124"/>
      <c r="C135" s="76"/>
      <c r="D135" s="76"/>
      <c r="E135" s="298"/>
      <c r="F135" s="740"/>
      <c r="G135" s="76"/>
      <c r="H135" s="301"/>
      <c r="I135" s="304"/>
      <c r="J135" s="292"/>
      <c r="K135" s="284"/>
      <c r="L135" s="292"/>
      <c r="M135" s="128"/>
      <c r="N135" s="129"/>
      <c r="O135" s="7"/>
      <c r="P135" s="1641"/>
      <c r="Q135" s="1641"/>
      <c r="R135" s="1641"/>
      <c r="S135" s="1641"/>
      <c r="U135" s="130" t="str">
        <f t="shared" si="8"/>
        <v>9 (1409)</v>
      </c>
      <c r="V135" s="131" t="str">
        <f t="shared" si="9"/>
        <v/>
      </c>
      <c r="W135" s="285"/>
      <c r="X135" s="132"/>
      <c r="Y135" s="132"/>
      <c r="Z135" s="290"/>
    </row>
    <row r="136" spans="1:26" ht="12.75" hidden="1" customHeight="1">
      <c r="A136" s="7" t="s">
        <v>2906</v>
      </c>
      <c r="B136" s="124"/>
      <c r="C136" s="76"/>
      <c r="D136" s="76"/>
      <c r="E136" s="298"/>
      <c r="F136" s="740"/>
      <c r="G136" s="76"/>
      <c r="H136" s="301"/>
      <c r="I136" s="304"/>
      <c r="J136" s="292"/>
      <c r="K136" s="284"/>
      <c r="L136" s="292"/>
      <c r="M136" s="128"/>
      <c r="N136" s="129"/>
      <c r="O136" s="7"/>
      <c r="P136" s="1641"/>
      <c r="Q136" s="1641"/>
      <c r="R136" s="1641"/>
      <c r="S136" s="1641"/>
      <c r="U136" s="130" t="str">
        <f t="shared" si="8"/>
        <v>10 (1410)</v>
      </c>
      <c r="V136" s="131" t="str">
        <f t="shared" si="9"/>
        <v/>
      </c>
      <c r="W136" s="285"/>
      <c r="X136" s="132"/>
      <c r="Y136" s="132"/>
      <c r="Z136" s="290"/>
    </row>
    <row r="137" spans="1:26" ht="12.75" hidden="1" customHeight="1">
      <c r="A137" s="7" t="s">
        <v>2907</v>
      </c>
      <c r="B137" s="124"/>
      <c r="C137" s="76"/>
      <c r="D137" s="76"/>
      <c r="E137" s="298"/>
      <c r="F137" s="740"/>
      <c r="G137" s="76"/>
      <c r="H137" s="301"/>
      <c r="I137" s="304"/>
      <c r="J137" s="292"/>
      <c r="K137" s="284"/>
      <c r="L137" s="292"/>
      <c r="M137" s="128"/>
      <c r="N137" s="129"/>
      <c r="O137" s="7"/>
      <c r="P137" s="1641"/>
      <c r="Q137" s="1641"/>
      <c r="R137" s="1641"/>
      <c r="S137" s="1641"/>
      <c r="U137" s="130" t="str">
        <f t="shared" si="8"/>
        <v>11 (1411)</v>
      </c>
      <c r="V137" s="131" t="str">
        <f t="shared" si="9"/>
        <v/>
      </c>
      <c r="W137" s="285"/>
      <c r="X137" s="132"/>
      <c r="Y137" s="132"/>
      <c r="Z137" s="290"/>
    </row>
    <row r="138" spans="1:26" ht="12.75" hidden="1" customHeight="1">
      <c r="A138" s="7" t="s">
        <v>2908</v>
      </c>
      <c r="B138" s="124"/>
      <c r="C138" s="76"/>
      <c r="D138" s="76"/>
      <c r="E138" s="298"/>
      <c r="F138" s="740"/>
      <c r="G138" s="76"/>
      <c r="H138" s="301"/>
      <c r="I138" s="304"/>
      <c r="J138" s="292"/>
      <c r="K138" s="284"/>
      <c r="L138" s="292"/>
      <c r="M138" s="128"/>
      <c r="N138" s="129"/>
      <c r="O138" s="7"/>
      <c r="P138" s="1641"/>
      <c r="Q138" s="1641"/>
      <c r="R138" s="1641"/>
      <c r="S138" s="1641"/>
      <c r="U138" s="130" t="str">
        <f t="shared" si="8"/>
        <v>12 (1412)</v>
      </c>
      <c r="V138" s="131" t="str">
        <f t="shared" si="9"/>
        <v/>
      </c>
      <c r="W138" s="285"/>
      <c r="X138" s="132"/>
      <c r="Y138" s="132"/>
      <c r="Z138" s="290"/>
    </row>
    <row r="139" spans="1:26" ht="12.75" hidden="1" customHeight="1">
      <c r="A139" s="7" t="s">
        <v>2909</v>
      </c>
      <c r="B139" s="124"/>
      <c r="C139" s="76"/>
      <c r="D139" s="76"/>
      <c r="E139" s="298"/>
      <c r="F139" s="740"/>
      <c r="G139" s="76"/>
      <c r="H139" s="301"/>
      <c r="I139" s="304"/>
      <c r="J139" s="292"/>
      <c r="K139" s="284"/>
      <c r="L139" s="292"/>
      <c r="M139" s="128"/>
      <c r="N139" s="129"/>
      <c r="O139" s="7"/>
      <c r="P139" s="1641"/>
      <c r="Q139" s="1641"/>
      <c r="R139" s="1641"/>
      <c r="S139" s="1641"/>
      <c r="U139" s="130" t="str">
        <f t="shared" si="8"/>
        <v>13 (1413)</v>
      </c>
      <c r="V139" s="131" t="str">
        <f t="shared" si="9"/>
        <v/>
      </c>
      <c r="W139" s="285"/>
      <c r="X139" s="132"/>
      <c r="Y139" s="132"/>
      <c r="Z139" s="290"/>
    </row>
    <row r="140" spans="1:26" ht="12.75" hidden="1" customHeight="1">
      <c r="A140" s="7" t="s">
        <v>2910</v>
      </c>
      <c r="B140" s="124"/>
      <c r="C140" s="76"/>
      <c r="D140" s="76"/>
      <c r="E140" s="298"/>
      <c r="F140" s="740"/>
      <c r="G140" s="76"/>
      <c r="H140" s="301"/>
      <c r="I140" s="304"/>
      <c r="J140" s="292"/>
      <c r="K140" s="284"/>
      <c r="L140" s="292"/>
      <c r="M140" s="128"/>
      <c r="N140" s="129"/>
      <c r="O140" s="7"/>
      <c r="P140" s="1641"/>
      <c r="Q140" s="1641"/>
      <c r="R140" s="1641"/>
      <c r="S140" s="1641"/>
      <c r="U140" s="130" t="str">
        <f t="shared" si="8"/>
        <v>14 (1414)</v>
      </c>
      <c r="V140" s="131" t="str">
        <f t="shared" si="9"/>
        <v/>
      </c>
      <c r="W140" s="285"/>
      <c r="X140" s="132"/>
      <c r="Y140" s="132"/>
      <c r="Z140" s="290"/>
    </row>
    <row r="141" spans="1:26" ht="12.75" hidden="1" customHeight="1">
      <c r="A141" s="7" t="s">
        <v>2911</v>
      </c>
      <c r="B141" s="124"/>
      <c r="C141" s="76"/>
      <c r="D141" s="76"/>
      <c r="E141" s="298"/>
      <c r="F141" s="740"/>
      <c r="G141" s="76"/>
      <c r="H141" s="301"/>
      <c r="I141" s="304"/>
      <c r="J141" s="292"/>
      <c r="K141" s="284"/>
      <c r="L141" s="292"/>
      <c r="M141" s="128"/>
      <c r="N141" s="129"/>
      <c r="O141" s="7"/>
      <c r="P141" s="1641"/>
      <c r="Q141" s="1641"/>
      <c r="R141" s="1641"/>
      <c r="S141" s="1641"/>
      <c r="U141" s="130" t="str">
        <f t="shared" si="8"/>
        <v>15 (1415)</v>
      </c>
      <c r="V141" s="131" t="str">
        <f t="shared" si="9"/>
        <v/>
      </c>
      <c r="W141" s="285"/>
      <c r="X141" s="132"/>
      <c r="Y141" s="132"/>
      <c r="Z141" s="290"/>
    </row>
    <row r="142" spans="1:26" ht="12.75" hidden="1" customHeight="1">
      <c r="A142" s="7" t="s">
        <v>2912</v>
      </c>
      <c r="B142" s="124"/>
      <c r="C142" s="76"/>
      <c r="D142" s="76"/>
      <c r="E142" s="298"/>
      <c r="F142" s="740"/>
      <c r="G142" s="76"/>
      <c r="H142" s="301"/>
      <c r="I142" s="304"/>
      <c r="J142" s="292"/>
      <c r="K142" s="284"/>
      <c r="L142" s="292"/>
      <c r="M142" s="128"/>
      <c r="N142" s="129"/>
      <c r="O142" s="7"/>
      <c r="P142" s="1641"/>
      <c r="Q142" s="1641"/>
      <c r="R142" s="1641"/>
      <c r="S142" s="1641"/>
      <c r="U142" s="130" t="str">
        <f t="shared" si="8"/>
        <v>16 (1416)</v>
      </c>
      <c r="V142" s="131" t="str">
        <f t="shared" si="9"/>
        <v/>
      </c>
      <c r="W142" s="285"/>
      <c r="X142" s="132"/>
      <c r="Y142" s="132"/>
      <c r="Z142" s="290"/>
    </row>
    <row r="143" spans="1:26" ht="12.75" hidden="1" customHeight="1">
      <c r="A143" s="7" t="s">
        <v>2913</v>
      </c>
      <c r="B143" s="124"/>
      <c r="C143" s="76"/>
      <c r="D143" s="76"/>
      <c r="E143" s="298"/>
      <c r="F143" s="740"/>
      <c r="G143" s="76"/>
      <c r="H143" s="301"/>
      <c r="I143" s="304"/>
      <c r="J143" s="292"/>
      <c r="K143" s="284"/>
      <c r="L143" s="292"/>
      <c r="M143" s="128"/>
      <c r="N143" s="129"/>
      <c r="O143" s="7"/>
      <c r="P143" s="1641"/>
      <c r="Q143" s="1641"/>
      <c r="R143" s="1641"/>
      <c r="S143" s="1641"/>
      <c r="U143" s="130" t="str">
        <f t="shared" si="8"/>
        <v>17 (1417)</v>
      </c>
      <c r="V143" s="131" t="str">
        <f t="shared" si="9"/>
        <v/>
      </c>
      <c r="W143" s="285"/>
      <c r="X143" s="132"/>
      <c r="Y143" s="132"/>
      <c r="Z143" s="290"/>
    </row>
    <row r="144" spans="1:26" ht="12.75" hidden="1" customHeight="1">
      <c r="A144" s="7" t="s">
        <v>2914</v>
      </c>
      <c r="B144" s="124"/>
      <c r="C144" s="76"/>
      <c r="D144" s="76"/>
      <c r="E144" s="298"/>
      <c r="F144" s="740"/>
      <c r="G144" s="76"/>
      <c r="H144" s="301"/>
      <c r="I144" s="304"/>
      <c r="J144" s="292"/>
      <c r="K144" s="284"/>
      <c r="L144" s="292"/>
      <c r="M144" s="128"/>
      <c r="N144" s="129"/>
      <c r="O144" s="7"/>
      <c r="P144" s="1641"/>
      <c r="Q144" s="1641"/>
      <c r="R144" s="1641"/>
      <c r="S144" s="1641"/>
      <c r="U144" s="130" t="str">
        <f t="shared" si="8"/>
        <v>18 (1418)</v>
      </c>
      <c r="V144" s="131" t="str">
        <f t="shared" si="9"/>
        <v/>
      </c>
      <c r="W144" s="285"/>
      <c r="X144" s="132"/>
      <c r="Y144" s="132"/>
      <c r="Z144" s="290"/>
    </row>
    <row r="145" spans="1:26" ht="12.75" hidden="1" customHeight="1">
      <c r="A145" s="7" t="s">
        <v>2915</v>
      </c>
      <c r="B145" s="124"/>
      <c r="C145" s="76"/>
      <c r="D145" s="76"/>
      <c r="E145" s="298"/>
      <c r="F145" s="740"/>
      <c r="G145" s="76"/>
      <c r="H145" s="301"/>
      <c r="I145" s="304"/>
      <c r="J145" s="292"/>
      <c r="K145" s="284"/>
      <c r="L145" s="292"/>
      <c r="M145" s="128"/>
      <c r="N145" s="129"/>
      <c r="O145" s="7"/>
      <c r="P145" s="1641"/>
      <c r="Q145" s="1641"/>
      <c r="R145" s="1641"/>
      <c r="S145" s="1641"/>
      <c r="U145" s="130" t="str">
        <f t="shared" si="8"/>
        <v>19 (1419)</v>
      </c>
      <c r="V145" s="131" t="str">
        <f t="shared" si="9"/>
        <v/>
      </c>
      <c r="W145" s="285"/>
      <c r="X145" s="132"/>
      <c r="Y145" s="132"/>
      <c r="Z145" s="290"/>
    </row>
    <row r="146" spans="1:26" ht="12.75" hidden="1" customHeight="1">
      <c r="A146" s="7" t="s">
        <v>2916</v>
      </c>
      <c r="B146" s="124"/>
      <c r="C146" s="76"/>
      <c r="D146" s="76"/>
      <c r="E146" s="298"/>
      <c r="F146" s="740"/>
      <c r="G146" s="76"/>
      <c r="H146" s="301"/>
      <c r="I146" s="304"/>
      <c r="J146" s="292"/>
      <c r="K146" s="284"/>
      <c r="L146" s="292"/>
      <c r="M146" s="128"/>
      <c r="N146" s="129"/>
      <c r="O146" s="7"/>
      <c r="P146" s="1641"/>
      <c r="Q146" s="1641"/>
      <c r="R146" s="1641"/>
      <c r="S146" s="1641"/>
      <c r="U146" s="130" t="str">
        <f t="shared" si="8"/>
        <v>20 (1420)</v>
      </c>
      <c r="V146" s="131" t="str">
        <f t="shared" si="9"/>
        <v/>
      </c>
      <c r="W146" s="285"/>
      <c r="X146" s="132"/>
      <c r="Y146" s="132"/>
      <c r="Z146" s="290"/>
    </row>
    <row r="147" spans="1:26" ht="12.75" hidden="1" customHeight="1">
      <c r="A147" s="7" t="s">
        <v>2917</v>
      </c>
      <c r="B147" s="124"/>
      <c r="C147" s="76"/>
      <c r="D147" s="76"/>
      <c r="E147" s="298"/>
      <c r="F147" s="740"/>
      <c r="G147" s="76"/>
      <c r="H147" s="301"/>
      <c r="I147" s="304"/>
      <c r="J147" s="292"/>
      <c r="K147" s="284"/>
      <c r="L147" s="292"/>
      <c r="M147" s="128"/>
      <c r="N147" s="129"/>
      <c r="O147" s="7"/>
      <c r="P147" s="1641"/>
      <c r="Q147" s="1641"/>
      <c r="R147" s="1641"/>
      <c r="S147" s="1641"/>
      <c r="U147" s="130" t="str">
        <f t="shared" si="8"/>
        <v>21 (1421)</v>
      </c>
      <c r="V147" s="131" t="str">
        <f t="shared" si="9"/>
        <v/>
      </c>
      <c r="W147" s="285"/>
      <c r="X147" s="132"/>
      <c r="Y147" s="132"/>
      <c r="Z147" s="290"/>
    </row>
    <row r="148" spans="1:26" ht="12.75" hidden="1" customHeight="1">
      <c r="A148" s="7" t="s">
        <v>2918</v>
      </c>
      <c r="B148" s="124"/>
      <c r="C148" s="76"/>
      <c r="D148" s="76"/>
      <c r="E148" s="298"/>
      <c r="F148" s="740"/>
      <c r="G148" s="76"/>
      <c r="H148" s="301"/>
      <c r="I148" s="304"/>
      <c r="J148" s="292"/>
      <c r="K148" s="284"/>
      <c r="L148" s="292"/>
      <c r="M148" s="128"/>
      <c r="N148" s="129"/>
      <c r="O148" s="7"/>
      <c r="P148" s="1641"/>
      <c r="Q148" s="1641"/>
      <c r="R148" s="1641"/>
      <c r="S148" s="1641"/>
      <c r="U148" s="130" t="str">
        <f t="shared" si="8"/>
        <v>22 (1422)</v>
      </c>
      <c r="V148" s="131" t="str">
        <f t="shared" si="9"/>
        <v/>
      </c>
      <c r="W148" s="285"/>
      <c r="X148" s="132"/>
      <c r="Y148" s="132"/>
      <c r="Z148" s="290"/>
    </row>
    <row r="149" spans="1:26" ht="12.75" hidden="1" customHeight="1">
      <c r="A149" s="7" t="s">
        <v>2919</v>
      </c>
      <c r="B149" s="124"/>
      <c r="C149" s="76"/>
      <c r="D149" s="76"/>
      <c r="E149" s="298"/>
      <c r="F149" s="740"/>
      <c r="G149" s="76"/>
      <c r="H149" s="301"/>
      <c r="I149" s="304"/>
      <c r="J149" s="292"/>
      <c r="K149" s="284"/>
      <c r="L149" s="292"/>
      <c r="M149" s="128"/>
      <c r="N149" s="129"/>
      <c r="O149" s="7"/>
      <c r="P149" s="1641"/>
      <c r="Q149" s="1641"/>
      <c r="R149" s="1641"/>
      <c r="S149" s="1641"/>
      <c r="U149" s="130" t="str">
        <f t="shared" si="8"/>
        <v>23 (1423)</v>
      </c>
      <c r="V149" s="131" t="str">
        <f t="shared" si="9"/>
        <v/>
      </c>
      <c r="W149" s="285"/>
      <c r="X149" s="132"/>
      <c r="Y149" s="132"/>
      <c r="Z149" s="290"/>
    </row>
    <row r="150" spans="1:26" ht="12.75" hidden="1" customHeight="1">
      <c r="A150" s="7" t="s">
        <v>2920</v>
      </c>
      <c r="B150" s="124"/>
      <c r="C150" s="76"/>
      <c r="D150" s="76"/>
      <c r="E150" s="298"/>
      <c r="F150" s="740"/>
      <c r="G150" s="76"/>
      <c r="H150" s="301"/>
      <c r="I150" s="304"/>
      <c r="J150" s="292"/>
      <c r="K150" s="284"/>
      <c r="L150" s="292"/>
      <c r="M150" s="128"/>
      <c r="N150" s="129"/>
      <c r="O150" s="7"/>
      <c r="P150" s="1641"/>
      <c r="Q150" s="1641"/>
      <c r="R150" s="1641"/>
      <c r="S150" s="1641"/>
      <c r="U150" s="130" t="str">
        <f t="shared" si="8"/>
        <v>24 (1424)</v>
      </c>
      <c r="V150" s="131" t="str">
        <f t="shared" si="9"/>
        <v/>
      </c>
      <c r="W150" s="285"/>
      <c r="X150" s="132"/>
      <c r="Y150" s="132"/>
      <c r="Z150" s="290"/>
    </row>
    <row r="151" spans="1:26">
      <c r="A151" s="7" t="s">
        <v>2921</v>
      </c>
      <c r="B151" s="124"/>
      <c r="C151" s="76"/>
      <c r="D151" s="76"/>
      <c r="E151" s="298"/>
      <c r="F151" s="740"/>
      <c r="G151" s="76"/>
      <c r="H151" s="301"/>
      <c r="I151" s="304"/>
      <c r="J151" s="292"/>
      <c r="K151" s="284"/>
      <c r="L151" s="292"/>
      <c r="M151" s="128"/>
      <c r="N151" s="129"/>
      <c r="O151" s="7"/>
      <c r="P151" s="1641"/>
      <c r="Q151" s="1641"/>
      <c r="R151" s="1641"/>
      <c r="S151" s="1641"/>
      <c r="U151" s="130" t="str">
        <f t="shared" si="8"/>
        <v>25 (1425)</v>
      </c>
      <c r="V151" s="131" t="str">
        <f t="shared" si="9"/>
        <v/>
      </c>
      <c r="W151" s="285"/>
      <c r="X151" s="132"/>
      <c r="Y151" s="132"/>
      <c r="Z151" s="290"/>
    </row>
    <row r="152" spans="1:26">
      <c r="A152" s="33" t="s">
        <v>2922</v>
      </c>
      <c r="B152" s="299">
        <v>100</v>
      </c>
      <c r="C152" s="76"/>
      <c r="D152" s="76"/>
      <c r="E152" s="298"/>
      <c r="F152" s="740"/>
      <c r="G152" s="76"/>
      <c r="H152" s="302"/>
      <c r="I152" s="305"/>
      <c r="J152" s="292"/>
      <c r="K152" s="284"/>
      <c r="L152" s="292"/>
      <c r="M152" s="128"/>
      <c r="N152" s="1348"/>
      <c r="O152" s="7"/>
      <c r="P152" s="1642"/>
      <c r="Q152" s="1642"/>
      <c r="R152" s="1642"/>
      <c r="S152" s="1642"/>
      <c r="U152" s="122"/>
      <c r="V152" s="138">
        <f>$B152</f>
        <v>100</v>
      </c>
      <c r="W152" s="285"/>
      <c r="X152" s="132"/>
      <c r="Y152" s="132"/>
      <c r="Z152" s="290"/>
    </row>
    <row r="153" spans="1:26">
      <c r="A153" s="4" t="s">
        <v>2923</v>
      </c>
      <c r="B153" s="294" t="s">
        <v>2924</v>
      </c>
      <c r="C153" s="284"/>
      <c r="D153" s="284"/>
      <c r="E153" s="296"/>
      <c r="F153" s="741"/>
      <c r="G153" s="441"/>
      <c r="H153" s="303"/>
      <c r="I153" s="306"/>
      <c r="J153" s="292"/>
      <c r="K153" s="284"/>
      <c r="L153" s="292"/>
      <c r="M153" s="286"/>
      <c r="N153" s="287"/>
      <c r="P153" s="1639"/>
      <c r="Q153" s="1639"/>
      <c r="R153" s="1639"/>
      <c r="S153" s="1639"/>
      <c r="U153" s="122"/>
      <c r="V153" s="28" t="str">
        <f>$B153</f>
        <v>Overall</v>
      </c>
      <c r="W153" s="285"/>
      <c r="X153" s="289"/>
      <c r="Y153" s="289"/>
      <c r="Z153" s="290"/>
    </row>
    <row r="154" spans="1:26">
      <c r="B154" s="2"/>
      <c r="C154" s="144"/>
      <c r="D154" s="144"/>
      <c r="F154" s="144"/>
      <c r="G154" s="94"/>
      <c r="H154" s="145"/>
      <c r="I154" s="145"/>
      <c r="J154" s="144"/>
      <c r="K154" s="144"/>
      <c r="L154" s="144"/>
      <c r="M154" s="144"/>
      <c r="N154" s="146"/>
      <c r="P154" s="81"/>
      <c r="Q154" s="81"/>
      <c r="R154" s="81"/>
      <c r="S154" s="81"/>
      <c r="U154" s="147"/>
      <c r="V154" s="147"/>
      <c r="W154" s="81"/>
      <c r="X154" s="81"/>
      <c r="Y154" s="81"/>
      <c r="Z154" s="81"/>
    </row>
    <row r="155" spans="1:26">
      <c r="A155" s="477"/>
      <c r="B155" s="1104" t="s">
        <v>2927</v>
      </c>
      <c r="C155" s="1119"/>
      <c r="D155" s="1119"/>
      <c r="E155" s="477"/>
      <c r="F155" s="1119"/>
      <c r="G155" s="1062"/>
      <c r="H155" s="1120"/>
      <c r="I155" s="145"/>
      <c r="J155" s="144"/>
      <c r="K155" s="144"/>
      <c r="L155" s="144"/>
      <c r="M155" s="144"/>
      <c r="N155" s="146"/>
      <c r="P155" s="81"/>
      <c r="Q155" s="81"/>
      <c r="R155" s="81"/>
      <c r="S155" s="81"/>
      <c r="U155" s="147"/>
      <c r="V155" s="147"/>
      <c r="W155" s="81"/>
      <c r="X155" s="81"/>
      <c r="Y155" s="81"/>
      <c r="Z155" s="81"/>
    </row>
    <row r="156" spans="1:26">
      <c r="A156" s="478" t="s">
        <v>2923</v>
      </c>
      <c r="B156" s="1121" t="s">
        <v>2924</v>
      </c>
      <c r="C156" s="1122"/>
      <c r="D156" s="1122"/>
      <c r="E156" s="1123"/>
      <c r="F156" s="1122"/>
      <c r="G156" s="1122"/>
      <c r="H156" s="1124"/>
      <c r="I156" s="304"/>
      <c r="J156" s="292"/>
      <c r="K156" s="292"/>
      <c r="L156" s="292"/>
      <c r="M156" s="292"/>
      <c r="N156" s="292"/>
      <c r="O156" s="7"/>
      <c r="P156" s="1641"/>
      <c r="Q156" s="1641"/>
      <c r="R156" s="1643"/>
      <c r="S156" s="1643"/>
      <c r="U156" s="147"/>
      <c r="V156" s="147"/>
      <c r="W156" s="81"/>
      <c r="X156" s="81"/>
      <c r="Y156" s="81"/>
      <c r="Z156" s="81"/>
    </row>
    <row r="157" spans="1:26">
      <c r="B157" s="2"/>
      <c r="C157" s="144"/>
      <c r="D157" s="144"/>
      <c r="F157" s="144"/>
      <c r="G157" s="94"/>
      <c r="H157" s="145"/>
      <c r="I157" s="145"/>
      <c r="J157" s="144"/>
      <c r="K157" s="144"/>
      <c r="L157" s="144"/>
      <c r="M157" s="144"/>
      <c r="N157" s="146"/>
      <c r="P157" s="81"/>
      <c r="Q157" s="81"/>
      <c r="R157" s="81"/>
      <c r="S157" s="81"/>
      <c r="U157" s="147"/>
      <c r="V157" s="147"/>
      <c r="W157" s="81"/>
      <c r="X157" s="81"/>
      <c r="Y157" s="81"/>
      <c r="Z157" s="81"/>
    </row>
    <row r="158" spans="1:26">
      <c r="B158" s="17" t="s">
        <v>772</v>
      </c>
      <c r="C158" s="144"/>
      <c r="D158" s="284"/>
      <c r="F158" s="144"/>
      <c r="G158" s="94"/>
      <c r="H158" s="145"/>
      <c r="I158" s="145"/>
      <c r="J158" s="144"/>
      <c r="K158" s="144"/>
      <c r="L158" s="144"/>
      <c r="M158" s="144"/>
      <c r="N158" s="146"/>
      <c r="P158" s="1639"/>
      <c r="Q158" s="1639"/>
      <c r="R158" s="1639"/>
      <c r="S158" s="1639"/>
      <c r="U158" s="148"/>
      <c r="V158" s="123" t="str">
        <f>$B158</f>
        <v>Total (500)</v>
      </c>
      <c r="W158" s="285"/>
      <c r="Y158" s="149"/>
      <c r="Z158" s="149"/>
    </row>
    <row r="160" spans="1:26" s="7" customFormat="1" ht="34.5" customHeight="1">
      <c r="A160" s="154">
        <v>1</v>
      </c>
      <c r="B160" s="1539" t="s">
        <v>2928</v>
      </c>
      <c r="C160" s="1638"/>
      <c r="D160" s="1638"/>
      <c r="E160" s="1638"/>
      <c r="F160" s="1638"/>
      <c r="G160" s="1638"/>
      <c r="H160" s="1638"/>
      <c r="I160" s="1"/>
      <c r="J160" s="168">
        <v>4</v>
      </c>
      <c r="K160" s="1539" t="s">
        <v>2929</v>
      </c>
      <c r="L160" s="1640"/>
      <c r="M160" s="1640"/>
      <c r="N160" s="1640"/>
      <c r="O160" s="1640"/>
      <c r="P160" s="1640"/>
      <c r="Q160" s="1640"/>
      <c r="R160" s="1640"/>
      <c r="S160" s="1640"/>
      <c r="U160" s="1"/>
      <c r="V160" s="1"/>
      <c r="W160" s="1"/>
      <c r="X160" s="1"/>
      <c r="Y160" s="1"/>
      <c r="Z160" s="1"/>
    </row>
    <row r="161" spans="1:26" s="7" customFormat="1" ht="33.75" customHeight="1">
      <c r="A161" s="154">
        <v>2</v>
      </c>
      <c r="B161" s="1539" t="s">
        <v>2930</v>
      </c>
      <c r="C161" s="1638"/>
      <c r="D161" s="1638"/>
      <c r="E161" s="1638"/>
      <c r="F161" s="1638"/>
      <c r="G161" s="1638"/>
      <c r="H161" s="1638"/>
      <c r="I161" s="1"/>
      <c r="J161" s="168">
        <v>5</v>
      </c>
      <c r="K161" s="1539" t="s">
        <v>2931</v>
      </c>
      <c r="L161" s="1638"/>
      <c r="M161" s="1638"/>
      <c r="N161" s="1638"/>
      <c r="O161" s="1638"/>
      <c r="P161" s="1638"/>
      <c r="Q161" s="1638"/>
      <c r="R161" s="1638"/>
      <c r="S161" s="1638"/>
      <c r="U161" s="1"/>
      <c r="V161" s="1"/>
      <c r="W161" s="1"/>
      <c r="X161" s="1"/>
      <c r="Y161" s="149"/>
      <c r="Z161" s="149"/>
    </row>
    <row r="162" spans="1:26" s="7" customFormat="1" ht="31.5" customHeight="1">
      <c r="A162" s="154">
        <v>3</v>
      </c>
      <c r="B162" s="1539" t="s">
        <v>2932</v>
      </c>
      <c r="C162" s="1638"/>
      <c r="D162" s="1638"/>
      <c r="E162" s="1638"/>
      <c r="F162" s="1638"/>
      <c r="G162" s="1638"/>
      <c r="H162" s="1638"/>
      <c r="I162" s="1"/>
      <c r="J162" s="168">
        <v>6</v>
      </c>
      <c r="K162" s="1539" t="s">
        <v>2933</v>
      </c>
      <c r="L162" s="1638"/>
      <c r="M162" s="1638"/>
      <c r="N162" s="1638"/>
      <c r="O162" s="1638"/>
      <c r="P162" s="1638"/>
      <c r="Q162" s="1638"/>
      <c r="R162" s="1638"/>
      <c r="S162" s="1638"/>
      <c r="U162" s="1"/>
      <c r="V162" s="1"/>
      <c r="W162" s="1"/>
      <c r="X162" s="1"/>
      <c r="Y162" s="1"/>
      <c r="Z162" s="1"/>
    </row>
    <row r="163" spans="1:26" s="7" customFormat="1" ht="12.75" customHeight="1">
      <c r="A163" s="1"/>
      <c r="C163" s="1"/>
      <c r="D163" s="1"/>
      <c r="E163" s="1"/>
      <c r="F163" s="1"/>
      <c r="G163" s="1"/>
      <c r="H163" s="1"/>
      <c r="I163" s="1"/>
      <c r="J163" s="387"/>
      <c r="K163" s="375"/>
      <c r="L163" s="1"/>
      <c r="M163" s="1"/>
      <c r="N163" s="1"/>
      <c r="O163" s="1"/>
      <c r="P163" s="1"/>
      <c r="Q163" s="1"/>
      <c r="R163" s="1"/>
      <c r="S163" s="1"/>
      <c r="U163" s="1"/>
      <c r="V163" s="1"/>
      <c r="W163" s="1"/>
      <c r="X163" s="1"/>
      <c r="Y163" s="1"/>
      <c r="Z163" s="1"/>
    </row>
    <row r="164" spans="1:26" s="7" customFormat="1" ht="11.25" customHeight="1">
      <c r="B164" s="169"/>
      <c r="C164" s="169"/>
      <c r="D164" s="169"/>
      <c r="E164" s="169"/>
      <c r="F164" s="169"/>
      <c r="G164" s="169"/>
      <c r="H164" s="169"/>
      <c r="K164" s="169"/>
      <c r="L164" s="169"/>
      <c r="M164" s="169"/>
      <c r="N164" s="169"/>
      <c r="O164" s="169"/>
      <c r="P164" s="169"/>
      <c r="Q164" s="169"/>
      <c r="R164" s="169"/>
      <c r="S164" s="169"/>
      <c r="U164" s="1"/>
      <c r="V164" s="1"/>
      <c r="W164" s="1"/>
      <c r="X164" s="1"/>
      <c r="Y164" s="1"/>
      <c r="Z164" s="1"/>
    </row>
    <row r="165" spans="1:26" s="7" customFormat="1" ht="11.25" customHeight="1">
      <c r="B165" s="373"/>
      <c r="C165" s="423"/>
      <c r="D165" s="169"/>
      <c r="E165" s="169"/>
      <c r="F165" s="169"/>
      <c r="G165" s="169"/>
      <c r="H165" s="169"/>
      <c r="J165" s="164"/>
      <c r="L165" s="170"/>
      <c r="M165" s="170"/>
      <c r="N165" s="170"/>
      <c r="O165" s="170"/>
      <c r="P165" s="170"/>
      <c r="Q165" s="170"/>
      <c r="R165" s="170"/>
      <c r="S165" s="170"/>
      <c r="U165" s="1"/>
      <c r="V165" s="1"/>
      <c r="W165" s="1"/>
      <c r="X165" s="1"/>
      <c r="Y165" s="1"/>
      <c r="Z165" s="1"/>
    </row>
    <row r="166" spans="1:26" s="7" customFormat="1" ht="11.25" customHeight="1">
      <c r="B166" s="169"/>
      <c r="C166" s="169"/>
      <c r="D166" s="169"/>
      <c r="E166" s="169"/>
      <c r="F166" s="169"/>
      <c r="G166" s="169"/>
      <c r="H166" s="169"/>
      <c r="J166" s="4"/>
      <c r="L166" s="170"/>
      <c r="M166" s="170"/>
      <c r="N166" s="170"/>
      <c r="O166" s="170"/>
      <c r="P166" s="170"/>
      <c r="Q166" s="170"/>
      <c r="R166" s="170"/>
      <c r="S166" s="170"/>
      <c r="U166" s="1"/>
      <c r="V166" s="1"/>
      <c r="W166" s="1"/>
      <c r="X166" s="1"/>
      <c r="Y166" s="1"/>
      <c r="Z166" s="1"/>
    </row>
    <row r="167" spans="1:26" s="7" customFormat="1" ht="11.25" customHeight="1">
      <c r="A167" s="1"/>
      <c r="B167" s="169"/>
      <c r="C167" s="169"/>
      <c r="D167" s="169"/>
      <c r="E167" s="169"/>
      <c r="F167" s="169"/>
      <c r="G167" s="169"/>
      <c r="H167" s="169"/>
      <c r="U167" s="1"/>
      <c r="V167" s="1"/>
      <c r="W167" s="1"/>
      <c r="X167" s="1"/>
      <c r="Y167" s="1"/>
      <c r="Z167" s="1"/>
    </row>
    <row r="168" spans="1:26" ht="13.8">
      <c r="A168" s="156"/>
    </row>
  </sheetData>
  <sheetProtection formatColumns="0" formatRows="0"/>
  <customSheetViews>
    <customSheetView guid="{322AC775-AF01-45AA-8A10-37DBB67FD782}" scale="99" showPageBreaks="1" printArea="1" hiddenRows="1" view="pageBreakPreview" topLeftCell="G1">
      <colBreaks count="3" manualBreakCount="3">
        <brk id="19" max="162" man="1"/>
        <brk id="34" max="162" man="1"/>
        <brk id="47" max="162" man="1"/>
      </colBreaks>
      <pageMargins left="0" right="0" top="0" bottom="0" header="0" footer="0"/>
      <pageSetup scale="63"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4">
    <mergeCell ref="N7:N8"/>
    <mergeCell ref="X7:Y7"/>
    <mergeCell ref="P8:Q8"/>
    <mergeCell ref="R8:S8"/>
    <mergeCell ref="B2:E2"/>
    <mergeCell ref="U2:Z3"/>
    <mergeCell ref="U4:Z4"/>
    <mergeCell ref="B6:D6"/>
    <mergeCell ref="F6:H6"/>
    <mergeCell ref="J6:N6"/>
    <mergeCell ref="U6:V7"/>
    <mergeCell ref="J7:K7"/>
    <mergeCell ref="L7:M7"/>
    <mergeCell ref="P14:Q14"/>
    <mergeCell ref="R14:S14"/>
    <mergeCell ref="P15:Q15"/>
    <mergeCell ref="R15:S15"/>
    <mergeCell ref="P16:Q16"/>
    <mergeCell ref="R16:S16"/>
    <mergeCell ref="J10:K10"/>
    <mergeCell ref="P11:Q11"/>
    <mergeCell ref="R11:S11"/>
    <mergeCell ref="P12:Q12"/>
    <mergeCell ref="R12:S12"/>
    <mergeCell ref="P13:Q13"/>
    <mergeCell ref="R13:S13"/>
    <mergeCell ref="P20:Q20"/>
    <mergeCell ref="R20:S20"/>
    <mergeCell ref="P21:Q21"/>
    <mergeCell ref="R21:S21"/>
    <mergeCell ref="P22:Q22"/>
    <mergeCell ref="R22:S22"/>
    <mergeCell ref="P17:Q17"/>
    <mergeCell ref="R17:S17"/>
    <mergeCell ref="P18:Q18"/>
    <mergeCell ref="R18:S18"/>
    <mergeCell ref="P19:Q19"/>
    <mergeCell ref="R19:S19"/>
    <mergeCell ref="P26:Q26"/>
    <mergeCell ref="R26:S26"/>
    <mergeCell ref="P27:Q27"/>
    <mergeCell ref="R27:S27"/>
    <mergeCell ref="P28:Q28"/>
    <mergeCell ref="R28:S28"/>
    <mergeCell ref="P23:Q23"/>
    <mergeCell ref="R23:S23"/>
    <mergeCell ref="P24:Q24"/>
    <mergeCell ref="R24:S24"/>
    <mergeCell ref="P25:Q25"/>
    <mergeCell ref="R25:S25"/>
    <mergeCell ref="P32:Q32"/>
    <mergeCell ref="R32:S32"/>
    <mergeCell ref="P33:Q33"/>
    <mergeCell ref="R33:S33"/>
    <mergeCell ref="P34:Q34"/>
    <mergeCell ref="R34:S34"/>
    <mergeCell ref="P29:Q29"/>
    <mergeCell ref="R29:S29"/>
    <mergeCell ref="P30:Q30"/>
    <mergeCell ref="R30:S30"/>
    <mergeCell ref="P31:Q31"/>
    <mergeCell ref="R31:S31"/>
    <mergeCell ref="P40:Q40"/>
    <mergeCell ref="R40:S40"/>
    <mergeCell ref="P41:Q41"/>
    <mergeCell ref="R41:S41"/>
    <mergeCell ref="P42:Q42"/>
    <mergeCell ref="R42:S42"/>
    <mergeCell ref="P35:Q35"/>
    <mergeCell ref="R35:S35"/>
    <mergeCell ref="P36:Q36"/>
    <mergeCell ref="R36:S36"/>
    <mergeCell ref="P37:Q37"/>
    <mergeCell ref="R37:S37"/>
    <mergeCell ref="P46:Q46"/>
    <mergeCell ref="R46:S46"/>
    <mergeCell ref="P47:Q47"/>
    <mergeCell ref="R47:S47"/>
    <mergeCell ref="P48:Q48"/>
    <mergeCell ref="R48:S48"/>
    <mergeCell ref="P43:Q43"/>
    <mergeCell ref="R43:S43"/>
    <mergeCell ref="P44:Q44"/>
    <mergeCell ref="R44:S44"/>
    <mergeCell ref="P45:Q45"/>
    <mergeCell ref="R45:S45"/>
    <mergeCell ref="P52:Q52"/>
    <mergeCell ref="R52:S52"/>
    <mergeCell ref="P53:Q53"/>
    <mergeCell ref="R53:S53"/>
    <mergeCell ref="P54:Q54"/>
    <mergeCell ref="R54:S54"/>
    <mergeCell ref="P49:Q49"/>
    <mergeCell ref="R49:S49"/>
    <mergeCell ref="P50:Q50"/>
    <mergeCell ref="R50:S50"/>
    <mergeCell ref="P51:Q51"/>
    <mergeCell ref="R51:S51"/>
    <mergeCell ref="P58:Q58"/>
    <mergeCell ref="R58:S58"/>
    <mergeCell ref="P59:Q59"/>
    <mergeCell ref="R59:S59"/>
    <mergeCell ref="P60:Q60"/>
    <mergeCell ref="R60:S60"/>
    <mergeCell ref="P55:Q55"/>
    <mergeCell ref="R55:S55"/>
    <mergeCell ref="P56:Q56"/>
    <mergeCell ref="R56:S56"/>
    <mergeCell ref="P57:Q57"/>
    <mergeCell ref="R57:S57"/>
    <mergeCell ref="P64:Q64"/>
    <mergeCell ref="R64:S64"/>
    <mergeCell ref="P65:Q65"/>
    <mergeCell ref="R65:S65"/>
    <mergeCell ref="P66:Q66"/>
    <mergeCell ref="R66:S66"/>
    <mergeCell ref="P61:Q61"/>
    <mergeCell ref="R61:S61"/>
    <mergeCell ref="P62:Q62"/>
    <mergeCell ref="R62:S62"/>
    <mergeCell ref="P63:Q63"/>
    <mergeCell ref="R63:S63"/>
    <mergeCell ref="P72:Q72"/>
    <mergeCell ref="R72:S72"/>
    <mergeCell ref="P73:Q73"/>
    <mergeCell ref="R73:S73"/>
    <mergeCell ref="P74:Q74"/>
    <mergeCell ref="R74:S74"/>
    <mergeCell ref="P69:Q69"/>
    <mergeCell ref="R69:S69"/>
    <mergeCell ref="P70:Q70"/>
    <mergeCell ref="R70:S70"/>
    <mergeCell ref="P71:Q71"/>
    <mergeCell ref="R71:S71"/>
    <mergeCell ref="P78:Q78"/>
    <mergeCell ref="R78:S78"/>
    <mergeCell ref="P79:Q79"/>
    <mergeCell ref="R79:S79"/>
    <mergeCell ref="P80:Q80"/>
    <mergeCell ref="R80:S80"/>
    <mergeCell ref="P75:Q75"/>
    <mergeCell ref="R75:S75"/>
    <mergeCell ref="P76:Q76"/>
    <mergeCell ref="R76:S76"/>
    <mergeCell ref="P77:Q77"/>
    <mergeCell ref="R77:S77"/>
    <mergeCell ref="P84:Q84"/>
    <mergeCell ref="R84:S84"/>
    <mergeCell ref="P85:Q85"/>
    <mergeCell ref="R85:S85"/>
    <mergeCell ref="P86:Q86"/>
    <mergeCell ref="R86:S86"/>
    <mergeCell ref="P81:Q81"/>
    <mergeCell ref="R81:S81"/>
    <mergeCell ref="P82:Q82"/>
    <mergeCell ref="R82:S82"/>
    <mergeCell ref="P83:Q83"/>
    <mergeCell ref="R83:S83"/>
    <mergeCell ref="P90:Q90"/>
    <mergeCell ref="R90:S90"/>
    <mergeCell ref="P91:Q91"/>
    <mergeCell ref="R91:S91"/>
    <mergeCell ref="P92:Q92"/>
    <mergeCell ref="R92:S92"/>
    <mergeCell ref="P87:Q87"/>
    <mergeCell ref="R87:S87"/>
    <mergeCell ref="P88:Q88"/>
    <mergeCell ref="R88:S88"/>
    <mergeCell ref="P89:Q89"/>
    <mergeCell ref="R89:S89"/>
    <mergeCell ref="P98:Q98"/>
    <mergeCell ref="R98:S98"/>
    <mergeCell ref="P99:Q99"/>
    <mergeCell ref="R99:S99"/>
    <mergeCell ref="P100:Q100"/>
    <mergeCell ref="R100:S100"/>
    <mergeCell ref="P93:Q93"/>
    <mergeCell ref="R93:S93"/>
    <mergeCell ref="P94:Q94"/>
    <mergeCell ref="R94:S94"/>
    <mergeCell ref="P95:Q95"/>
    <mergeCell ref="R95:S95"/>
    <mergeCell ref="P104:Q104"/>
    <mergeCell ref="R104:S104"/>
    <mergeCell ref="P105:Q105"/>
    <mergeCell ref="R105:S105"/>
    <mergeCell ref="P106:Q106"/>
    <mergeCell ref="R106:S106"/>
    <mergeCell ref="P101:Q101"/>
    <mergeCell ref="R101:S101"/>
    <mergeCell ref="P102:Q102"/>
    <mergeCell ref="R102:S102"/>
    <mergeCell ref="P103:Q103"/>
    <mergeCell ref="R103:S103"/>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22:Q122"/>
    <mergeCell ref="R122:S122"/>
    <mergeCell ref="P123:Q123"/>
    <mergeCell ref="R123:S123"/>
    <mergeCell ref="P124:Q124"/>
    <mergeCell ref="R124:S124"/>
    <mergeCell ref="P119:Q119"/>
    <mergeCell ref="R119:S119"/>
    <mergeCell ref="P120:Q120"/>
    <mergeCell ref="R120:S120"/>
    <mergeCell ref="P121:Q121"/>
    <mergeCell ref="R121:S121"/>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48:Q148"/>
    <mergeCell ref="R148:S148"/>
    <mergeCell ref="P149:Q149"/>
    <mergeCell ref="R149:S149"/>
    <mergeCell ref="P150:Q150"/>
    <mergeCell ref="R150:S150"/>
    <mergeCell ref="P145:Q145"/>
    <mergeCell ref="R145:S145"/>
    <mergeCell ref="P146:Q146"/>
    <mergeCell ref="R146:S146"/>
    <mergeCell ref="P147:Q147"/>
    <mergeCell ref="R147:S147"/>
    <mergeCell ref="B162:H162"/>
    <mergeCell ref="K162:S162"/>
    <mergeCell ref="P158:Q158"/>
    <mergeCell ref="R158:S158"/>
    <mergeCell ref="B160:H160"/>
    <mergeCell ref="K160:S160"/>
    <mergeCell ref="B161:H161"/>
    <mergeCell ref="K161:S161"/>
    <mergeCell ref="P151:Q151"/>
    <mergeCell ref="R151:S151"/>
    <mergeCell ref="P152:Q152"/>
    <mergeCell ref="R152:S152"/>
    <mergeCell ref="P153:Q153"/>
    <mergeCell ref="R153:S153"/>
    <mergeCell ref="P156:Q156"/>
    <mergeCell ref="R156:S156"/>
  </mergeCells>
  <hyperlinks>
    <hyperlink ref="B2" location="Schedule_Listing" display="Return to Shedule Listing" xr:uid="{00000000-0004-0000-2F00-000000000000}"/>
    <hyperlink ref="B2:E2" location="'Schedule Listing '!A1" display="Return to Schedule Listing" xr:uid="{00000000-0004-0000-2F00-000001000000}"/>
  </hyperlinks>
  <pageMargins left="0.47244094488188981" right="0.35433070866141736" top="0.74803149606299213" bottom="0.51181102362204722" header="0.31496062992125984" footer="0.31496062992125984"/>
  <pageSetup scale="63"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2" manualBreakCount="2">
    <brk id="19" max="162" man="1"/>
    <brk id="26" max="16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dimension ref="A1:AS167"/>
  <sheetViews>
    <sheetView showGridLines="0" zoomScaleNormal="100" zoomScaleSheetLayoutView="102" workbookViewId="0">
      <selection activeCell="D41" sqref="D41"/>
    </sheetView>
  </sheetViews>
  <sheetFormatPr defaultColWidth="9.1015625" defaultRowHeight="12.3"/>
  <cols>
    <col min="1" max="1" width="7.1015625" style="1" customWidth="1"/>
    <col min="2" max="2" width="7.5234375" style="1" customWidth="1"/>
    <col min="3" max="3" width="8.89453125" style="1" customWidth="1"/>
    <col min="4" max="4" width="9.1015625" style="1"/>
    <col min="5" max="5" width="0.89453125" style="1" customWidth="1"/>
    <col min="6" max="7" width="8.41796875" style="1" customWidth="1"/>
    <col min="8" max="8" width="0.89453125" style="1" customWidth="1"/>
    <col min="9" max="9" width="8.1015625" style="1" customWidth="1"/>
    <col min="10" max="10" width="9.41796875" style="1" customWidth="1"/>
    <col min="11" max="11" width="11.5234375" style="1" customWidth="1"/>
    <col min="12" max="12" width="9.89453125" style="1" customWidth="1"/>
    <col min="13" max="13" width="8.5234375" style="1" customWidth="1"/>
    <col min="14" max="14" width="0.89453125" style="1" customWidth="1"/>
    <col min="15" max="18" width="4.1015625" style="1" customWidth="1"/>
    <col min="19" max="19" width="2.1015625" style="1" customWidth="1"/>
    <col min="20" max="20" width="6.5234375" style="1" customWidth="1"/>
    <col min="21" max="21" width="9" style="1" customWidth="1"/>
    <col min="22" max="24" width="11.89453125" style="1" customWidth="1"/>
    <col min="25" max="25" width="4.41796875" style="1" customWidth="1"/>
    <col min="26" max="26" width="23.1015625" style="1" customWidth="1"/>
    <col min="27" max="27" width="4.41796875" style="1" customWidth="1"/>
    <col min="28" max="31" width="7" style="1" customWidth="1"/>
    <col min="32" max="34" width="9.1015625" style="1"/>
    <col min="35" max="35" width="2.1015625" style="1" customWidth="1"/>
    <col min="36" max="39" width="9.1015625" style="1"/>
    <col min="40" max="40" width="1.5234375" style="1" customWidth="1"/>
    <col min="41" max="41" width="11.5234375" style="1" customWidth="1"/>
    <col min="42" max="42" width="14.5234375" style="1" customWidth="1"/>
    <col min="43" max="43" width="17.1015625" style="1" customWidth="1"/>
    <col min="44" max="45" width="18.41796875" style="1" customWidth="1"/>
    <col min="46" max="230" width="9.1015625" style="1"/>
    <col min="231" max="231" width="7.1015625" style="1" customWidth="1"/>
    <col min="232" max="232" width="9" style="1" customWidth="1"/>
    <col min="233" max="233" width="8.89453125" style="1" customWidth="1"/>
    <col min="234" max="234" width="9.1015625" style="1"/>
    <col min="235" max="235" width="0.89453125" style="1" customWidth="1"/>
    <col min="236" max="237" width="10.41796875" style="1" customWidth="1"/>
    <col min="238" max="238" width="9.41796875" style="1" customWidth="1"/>
    <col min="239" max="239" width="0.89453125" style="1" customWidth="1"/>
    <col min="240" max="240" width="10.41796875" style="1" customWidth="1"/>
    <col min="241" max="241" width="9.41796875" style="1" customWidth="1"/>
    <col min="242" max="242" width="10.1015625" style="1" customWidth="1"/>
    <col min="243" max="243" width="9.89453125" style="1" customWidth="1"/>
    <col min="244" max="244" width="8.5234375" style="1" customWidth="1"/>
    <col min="245" max="245" width="0.89453125" style="1" customWidth="1"/>
    <col min="246" max="249" width="5.5234375" style="1" customWidth="1"/>
    <col min="250" max="250" width="2.1015625" style="1" customWidth="1"/>
    <col min="251" max="251" width="6.523437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89" width="8.89453125" style="1" customWidth="1"/>
    <col min="490" max="490" width="9.1015625" style="1"/>
    <col min="491" max="491" width="0.89453125" style="1" customWidth="1"/>
    <col min="492" max="493" width="10.41796875" style="1" customWidth="1"/>
    <col min="494" max="494" width="9.41796875" style="1" customWidth="1"/>
    <col min="495" max="495" width="0.89453125" style="1" customWidth="1"/>
    <col min="496" max="496" width="10.41796875" style="1" customWidth="1"/>
    <col min="497" max="497" width="9.41796875" style="1" customWidth="1"/>
    <col min="498" max="498" width="10.1015625" style="1" customWidth="1"/>
    <col min="499" max="499" width="9.89453125" style="1" customWidth="1"/>
    <col min="500" max="500" width="8.5234375" style="1" customWidth="1"/>
    <col min="501" max="501" width="0.89453125" style="1" customWidth="1"/>
    <col min="502" max="505" width="5.5234375" style="1" customWidth="1"/>
    <col min="506" max="506" width="2.1015625" style="1" customWidth="1"/>
    <col min="507" max="507" width="6.523437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5" width="8.89453125" style="1" customWidth="1"/>
    <col min="746" max="746" width="9.1015625" style="1"/>
    <col min="747" max="747" width="0.89453125" style="1" customWidth="1"/>
    <col min="748" max="749" width="10.41796875" style="1" customWidth="1"/>
    <col min="750" max="750" width="9.41796875" style="1" customWidth="1"/>
    <col min="751" max="751" width="0.89453125" style="1" customWidth="1"/>
    <col min="752" max="752" width="10.41796875" style="1" customWidth="1"/>
    <col min="753" max="753" width="9.41796875" style="1" customWidth="1"/>
    <col min="754" max="754" width="10.1015625" style="1" customWidth="1"/>
    <col min="755" max="755" width="9.89453125" style="1" customWidth="1"/>
    <col min="756" max="756" width="8.5234375" style="1" customWidth="1"/>
    <col min="757" max="757" width="0.89453125" style="1" customWidth="1"/>
    <col min="758" max="761" width="5.5234375" style="1" customWidth="1"/>
    <col min="762" max="762" width="2.1015625" style="1" customWidth="1"/>
    <col min="763" max="763" width="6.523437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1" width="8.89453125" style="1" customWidth="1"/>
    <col min="1002" max="1002" width="9.1015625" style="1"/>
    <col min="1003" max="1003" width="0.89453125" style="1" customWidth="1"/>
    <col min="1004" max="1005" width="10.41796875" style="1" customWidth="1"/>
    <col min="1006" max="1006" width="9.41796875" style="1" customWidth="1"/>
    <col min="1007" max="1007" width="0.89453125" style="1" customWidth="1"/>
    <col min="1008" max="1008" width="10.41796875" style="1" customWidth="1"/>
    <col min="1009" max="1009" width="9.41796875" style="1" customWidth="1"/>
    <col min="1010" max="1010" width="10.1015625" style="1" customWidth="1"/>
    <col min="1011" max="1011" width="9.89453125" style="1" customWidth="1"/>
    <col min="1012" max="1012" width="8.5234375" style="1" customWidth="1"/>
    <col min="1013" max="1013" width="0.89453125" style="1" customWidth="1"/>
    <col min="1014" max="1017" width="5.5234375" style="1" customWidth="1"/>
    <col min="1018" max="1018" width="2.1015625" style="1" customWidth="1"/>
    <col min="1019" max="1019" width="6.523437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7" width="8.89453125" style="1" customWidth="1"/>
    <col min="1258" max="1258" width="9.1015625" style="1"/>
    <col min="1259" max="1259" width="0.89453125" style="1" customWidth="1"/>
    <col min="1260" max="1261" width="10.41796875" style="1" customWidth="1"/>
    <col min="1262" max="1262" width="9.41796875" style="1" customWidth="1"/>
    <col min="1263" max="1263" width="0.89453125" style="1" customWidth="1"/>
    <col min="1264" max="1264" width="10.41796875" style="1" customWidth="1"/>
    <col min="1265" max="1265" width="9.41796875" style="1" customWidth="1"/>
    <col min="1266" max="1266" width="10.1015625" style="1" customWidth="1"/>
    <col min="1267" max="1267" width="9.89453125" style="1" customWidth="1"/>
    <col min="1268" max="1268" width="8.5234375" style="1" customWidth="1"/>
    <col min="1269" max="1269" width="0.89453125" style="1" customWidth="1"/>
    <col min="1270" max="1273" width="5.5234375" style="1" customWidth="1"/>
    <col min="1274" max="1274" width="2.1015625" style="1" customWidth="1"/>
    <col min="1275" max="1275" width="6.523437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3" width="8.89453125" style="1" customWidth="1"/>
    <col min="1514" max="1514" width="9.1015625" style="1"/>
    <col min="1515" max="1515" width="0.89453125" style="1" customWidth="1"/>
    <col min="1516" max="1517" width="10.41796875" style="1" customWidth="1"/>
    <col min="1518" max="1518" width="9.41796875" style="1" customWidth="1"/>
    <col min="1519" max="1519" width="0.89453125" style="1" customWidth="1"/>
    <col min="1520" max="1520" width="10.41796875" style="1" customWidth="1"/>
    <col min="1521" max="1521" width="9.41796875" style="1" customWidth="1"/>
    <col min="1522" max="1522" width="10.1015625" style="1" customWidth="1"/>
    <col min="1523" max="1523" width="9.89453125" style="1" customWidth="1"/>
    <col min="1524" max="1524" width="8.5234375" style="1" customWidth="1"/>
    <col min="1525" max="1525" width="0.89453125" style="1" customWidth="1"/>
    <col min="1526" max="1529" width="5.5234375" style="1" customWidth="1"/>
    <col min="1530" max="1530" width="2.1015625" style="1" customWidth="1"/>
    <col min="1531" max="1531" width="6.523437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69" width="8.89453125" style="1" customWidth="1"/>
    <col min="1770" max="1770" width="9.1015625" style="1"/>
    <col min="1771" max="1771" width="0.89453125" style="1" customWidth="1"/>
    <col min="1772" max="1773" width="10.41796875" style="1" customWidth="1"/>
    <col min="1774" max="1774" width="9.41796875" style="1" customWidth="1"/>
    <col min="1775" max="1775" width="0.89453125" style="1" customWidth="1"/>
    <col min="1776" max="1776" width="10.41796875" style="1" customWidth="1"/>
    <col min="1777" max="1777" width="9.41796875" style="1" customWidth="1"/>
    <col min="1778" max="1778" width="10.1015625" style="1" customWidth="1"/>
    <col min="1779" max="1779" width="9.89453125" style="1" customWidth="1"/>
    <col min="1780" max="1780" width="8.5234375" style="1" customWidth="1"/>
    <col min="1781" max="1781" width="0.89453125" style="1" customWidth="1"/>
    <col min="1782" max="1785" width="5.5234375" style="1" customWidth="1"/>
    <col min="1786" max="1786" width="2.1015625" style="1" customWidth="1"/>
    <col min="1787" max="1787" width="6.523437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5" width="8.89453125" style="1" customWidth="1"/>
    <col min="2026" max="2026" width="9.1015625" style="1"/>
    <col min="2027" max="2027" width="0.89453125" style="1" customWidth="1"/>
    <col min="2028" max="2029" width="10.41796875" style="1" customWidth="1"/>
    <col min="2030" max="2030" width="9.41796875" style="1" customWidth="1"/>
    <col min="2031" max="2031" width="0.89453125" style="1" customWidth="1"/>
    <col min="2032" max="2032" width="10.41796875" style="1" customWidth="1"/>
    <col min="2033" max="2033" width="9.41796875" style="1" customWidth="1"/>
    <col min="2034" max="2034" width="10.1015625" style="1" customWidth="1"/>
    <col min="2035" max="2035" width="9.89453125" style="1" customWidth="1"/>
    <col min="2036" max="2036" width="8.5234375" style="1" customWidth="1"/>
    <col min="2037" max="2037" width="0.89453125" style="1" customWidth="1"/>
    <col min="2038" max="2041" width="5.5234375" style="1" customWidth="1"/>
    <col min="2042" max="2042" width="2.1015625" style="1" customWidth="1"/>
    <col min="2043" max="2043" width="6.523437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1" width="8.89453125" style="1" customWidth="1"/>
    <col min="2282" max="2282" width="9.1015625" style="1"/>
    <col min="2283" max="2283" width="0.89453125" style="1" customWidth="1"/>
    <col min="2284" max="2285" width="10.41796875" style="1" customWidth="1"/>
    <col min="2286" max="2286" width="9.41796875" style="1" customWidth="1"/>
    <col min="2287" max="2287" width="0.89453125" style="1" customWidth="1"/>
    <col min="2288" max="2288" width="10.41796875" style="1" customWidth="1"/>
    <col min="2289" max="2289" width="9.41796875" style="1" customWidth="1"/>
    <col min="2290" max="2290" width="10.1015625" style="1" customWidth="1"/>
    <col min="2291" max="2291" width="9.89453125" style="1" customWidth="1"/>
    <col min="2292" max="2292" width="8.5234375" style="1" customWidth="1"/>
    <col min="2293" max="2293" width="0.89453125" style="1" customWidth="1"/>
    <col min="2294" max="2297" width="5.5234375" style="1" customWidth="1"/>
    <col min="2298" max="2298" width="2.1015625" style="1" customWidth="1"/>
    <col min="2299" max="2299" width="6.523437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7" width="8.89453125" style="1" customWidth="1"/>
    <col min="2538" max="2538" width="9.1015625" style="1"/>
    <col min="2539" max="2539" width="0.89453125" style="1" customWidth="1"/>
    <col min="2540" max="2541" width="10.41796875" style="1" customWidth="1"/>
    <col min="2542" max="2542" width="9.41796875" style="1" customWidth="1"/>
    <col min="2543" max="2543" width="0.89453125" style="1" customWidth="1"/>
    <col min="2544" max="2544" width="10.41796875" style="1" customWidth="1"/>
    <col min="2545" max="2545" width="9.41796875" style="1" customWidth="1"/>
    <col min="2546" max="2546" width="10.1015625" style="1" customWidth="1"/>
    <col min="2547" max="2547" width="9.89453125" style="1" customWidth="1"/>
    <col min="2548" max="2548" width="8.5234375" style="1" customWidth="1"/>
    <col min="2549" max="2549" width="0.89453125" style="1" customWidth="1"/>
    <col min="2550" max="2553" width="5.5234375" style="1" customWidth="1"/>
    <col min="2554" max="2554" width="2.1015625" style="1" customWidth="1"/>
    <col min="2555" max="2555" width="6.523437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3" width="8.89453125" style="1" customWidth="1"/>
    <col min="2794" max="2794" width="9.1015625" style="1"/>
    <col min="2795" max="2795" width="0.89453125" style="1" customWidth="1"/>
    <col min="2796" max="2797" width="10.41796875" style="1" customWidth="1"/>
    <col min="2798" max="2798" width="9.41796875" style="1" customWidth="1"/>
    <col min="2799" max="2799" width="0.89453125" style="1" customWidth="1"/>
    <col min="2800" max="2800" width="10.41796875" style="1" customWidth="1"/>
    <col min="2801" max="2801" width="9.41796875" style="1" customWidth="1"/>
    <col min="2802" max="2802" width="10.1015625" style="1" customWidth="1"/>
    <col min="2803" max="2803" width="9.89453125" style="1" customWidth="1"/>
    <col min="2804" max="2804" width="8.5234375" style="1" customWidth="1"/>
    <col min="2805" max="2805" width="0.89453125" style="1" customWidth="1"/>
    <col min="2806" max="2809" width="5.5234375" style="1" customWidth="1"/>
    <col min="2810" max="2810" width="2.1015625" style="1" customWidth="1"/>
    <col min="2811" max="2811" width="6.523437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49" width="8.89453125" style="1" customWidth="1"/>
    <col min="3050" max="3050" width="9.1015625" style="1"/>
    <col min="3051" max="3051" width="0.89453125" style="1" customWidth="1"/>
    <col min="3052" max="3053" width="10.41796875" style="1" customWidth="1"/>
    <col min="3054" max="3054" width="9.41796875" style="1" customWidth="1"/>
    <col min="3055" max="3055" width="0.89453125" style="1" customWidth="1"/>
    <col min="3056" max="3056" width="10.41796875" style="1" customWidth="1"/>
    <col min="3057" max="3057" width="9.41796875" style="1" customWidth="1"/>
    <col min="3058" max="3058" width="10.1015625" style="1" customWidth="1"/>
    <col min="3059" max="3059" width="9.89453125" style="1" customWidth="1"/>
    <col min="3060" max="3060" width="8.5234375" style="1" customWidth="1"/>
    <col min="3061" max="3061" width="0.89453125" style="1" customWidth="1"/>
    <col min="3062" max="3065" width="5.5234375" style="1" customWidth="1"/>
    <col min="3066" max="3066" width="2.1015625" style="1" customWidth="1"/>
    <col min="3067" max="3067" width="6.523437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5" width="8.89453125" style="1" customWidth="1"/>
    <col min="3306" max="3306" width="9.1015625" style="1"/>
    <col min="3307" max="3307" width="0.89453125" style="1" customWidth="1"/>
    <col min="3308" max="3309" width="10.41796875" style="1" customWidth="1"/>
    <col min="3310" max="3310" width="9.41796875" style="1" customWidth="1"/>
    <col min="3311" max="3311" width="0.89453125" style="1" customWidth="1"/>
    <col min="3312" max="3312" width="10.41796875" style="1" customWidth="1"/>
    <col min="3313" max="3313" width="9.41796875" style="1" customWidth="1"/>
    <col min="3314" max="3314" width="10.1015625" style="1" customWidth="1"/>
    <col min="3315" max="3315" width="9.89453125" style="1" customWidth="1"/>
    <col min="3316" max="3316" width="8.5234375" style="1" customWidth="1"/>
    <col min="3317" max="3317" width="0.89453125" style="1" customWidth="1"/>
    <col min="3318" max="3321" width="5.5234375" style="1" customWidth="1"/>
    <col min="3322" max="3322" width="2.1015625" style="1" customWidth="1"/>
    <col min="3323" max="3323" width="6.523437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1" width="8.89453125" style="1" customWidth="1"/>
    <col min="3562" max="3562" width="9.1015625" style="1"/>
    <col min="3563" max="3563" width="0.89453125" style="1" customWidth="1"/>
    <col min="3564" max="3565" width="10.41796875" style="1" customWidth="1"/>
    <col min="3566" max="3566" width="9.41796875" style="1" customWidth="1"/>
    <col min="3567" max="3567" width="0.89453125" style="1" customWidth="1"/>
    <col min="3568" max="3568" width="10.41796875" style="1" customWidth="1"/>
    <col min="3569" max="3569" width="9.41796875" style="1" customWidth="1"/>
    <col min="3570" max="3570" width="10.1015625" style="1" customWidth="1"/>
    <col min="3571" max="3571" width="9.89453125" style="1" customWidth="1"/>
    <col min="3572" max="3572" width="8.5234375" style="1" customWidth="1"/>
    <col min="3573" max="3573" width="0.89453125" style="1" customWidth="1"/>
    <col min="3574" max="3577" width="5.5234375" style="1" customWidth="1"/>
    <col min="3578" max="3578" width="2.1015625" style="1" customWidth="1"/>
    <col min="3579" max="3579" width="6.523437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7" width="8.89453125" style="1" customWidth="1"/>
    <col min="3818" max="3818" width="9.1015625" style="1"/>
    <col min="3819" max="3819" width="0.89453125" style="1" customWidth="1"/>
    <col min="3820" max="3821" width="10.41796875" style="1" customWidth="1"/>
    <col min="3822" max="3822" width="9.41796875" style="1" customWidth="1"/>
    <col min="3823" max="3823" width="0.89453125" style="1" customWidth="1"/>
    <col min="3824" max="3824" width="10.41796875" style="1" customWidth="1"/>
    <col min="3825" max="3825" width="9.41796875" style="1" customWidth="1"/>
    <col min="3826" max="3826" width="10.1015625" style="1" customWidth="1"/>
    <col min="3827" max="3827" width="9.89453125" style="1" customWidth="1"/>
    <col min="3828" max="3828" width="8.5234375" style="1" customWidth="1"/>
    <col min="3829" max="3829" width="0.89453125" style="1" customWidth="1"/>
    <col min="3830" max="3833" width="5.5234375" style="1" customWidth="1"/>
    <col min="3834" max="3834" width="2.1015625" style="1" customWidth="1"/>
    <col min="3835" max="3835" width="6.523437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3" width="8.89453125" style="1" customWidth="1"/>
    <col min="4074" max="4074" width="9.1015625" style="1"/>
    <col min="4075" max="4075" width="0.89453125" style="1" customWidth="1"/>
    <col min="4076" max="4077" width="10.41796875" style="1" customWidth="1"/>
    <col min="4078" max="4078" width="9.41796875" style="1" customWidth="1"/>
    <col min="4079" max="4079" width="0.89453125" style="1" customWidth="1"/>
    <col min="4080" max="4080" width="10.41796875" style="1" customWidth="1"/>
    <col min="4081" max="4081" width="9.41796875" style="1" customWidth="1"/>
    <col min="4082" max="4082" width="10.1015625" style="1" customWidth="1"/>
    <col min="4083" max="4083" width="9.89453125" style="1" customWidth="1"/>
    <col min="4084" max="4084" width="8.5234375" style="1" customWidth="1"/>
    <col min="4085" max="4085" width="0.89453125" style="1" customWidth="1"/>
    <col min="4086" max="4089" width="5.5234375" style="1" customWidth="1"/>
    <col min="4090" max="4090" width="2.1015625" style="1" customWidth="1"/>
    <col min="4091" max="4091" width="6.523437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29" width="8.89453125" style="1" customWidth="1"/>
    <col min="4330" max="4330" width="9.1015625" style="1"/>
    <col min="4331" max="4331" width="0.89453125" style="1" customWidth="1"/>
    <col min="4332" max="4333" width="10.41796875" style="1" customWidth="1"/>
    <col min="4334" max="4334" width="9.41796875" style="1" customWidth="1"/>
    <col min="4335" max="4335" width="0.89453125" style="1" customWidth="1"/>
    <col min="4336" max="4336" width="10.41796875" style="1" customWidth="1"/>
    <col min="4337" max="4337" width="9.41796875" style="1" customWidth="1"/>
    <col min="4338" max="4338" width="10.1015625" style="1" customWidth="1"/>
    <col min="4339" max="4339" width="9.89453125" style="1" customWidth="1"/>
    <col min="4340" max="4340" width="8.5234375" style="1" customWidth="1"/>
    <col min="4341" max="4341" width="0.89453125" style="1" customWidth="1"/>
    <col min="4342" max="4345" width="5.5234375" style="1" customWidth="1"/>
    <col min="4346" max="4346" width="2.1015625" style="1" customWidth="1"/>
    <col min="4347" max="4347" width="6.523437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5" width="8.89453125" style="1" customWidth="1"/>
    <col min="4586" max="4586" width="9.1015625" style="1"/>
    <col min="4587" max="4587" width="0.89453125" style="1" customWidth="1"/>
    <col min="4588" max="4589" width="10.41796875" style="1" customWidth="1"/>
    <col min="4590" max="4590" width="9.41796875" style="1" customWidth="1"/>
    <col min="4591" max="4591" width="0.89453125" style="1" customWidth="1"/>
    <col min="4592" max="4592" width="10.41796875" style="1" customWidth="1"/>
    <col min="4593" max="4593" width="9.41796875" style="1" customWidth="1"/>
    <col min="4594" max="4594" width="10.1015625" style="1" customWidth="1"/>
    <col min="4595" max="4595" width="9.89453125" style="1" customWidth="1"/>
    <col min="4596" max="4596" width="8.5234375" style="1" customWidth="1"/>
    <col min="4597" max="4597" width="0.89453125" style="1" customWidth="1"/>
    <col min="4598" max="4601" width="5.5234375" style="1" customWidth="1"/>
    <col min="4602" max="4602" width="2.1015625" style="1" customWidth="1"/>
    <col min="4603" max="4603" width="6.523437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1" width="8.89453125" style="1" customWidth="1"/>
    <col min="4842" max="4842" width="9.1015625" style="1"/>
    <col min="4843" max="4843" width="0.89453125" style="1" customWidth="1"/>
    <col min="4844" max="4845" width="10.41796875" style="1" customWidth="1"/>
    <col min="4846" max="4846" width="9.41796875" style="1" customWidth="1"/>
    <col min="4847" max="4847" width="0.89453125" style="1" customWidth="1"/>
    <col min="4848" max="4848" width="10.41796875" style="1" customWidth="1"/>
    <col min="4849" max="4849" width="9.41796875" style="1" customWidth="1"/>
    <col min="4850" max="4850" width="10.1015625" style="1" customWidth="1"/>
    <col min="4851" max="4851" width="9.89453125" style="1" customWidth="1"/>
    <col min="4852" max="4852" width="8.5234375" style="1" customWidth="1"/>
    <col min="4853" max="4853" width="0.89453125" style="1" customWidth="1"/>
    <col min="4854" max="4857" width="5.5234375" style="1" customWidth="1"/>
    <col min="4858" max="4858" width="2.1015625" style="1" customWidth="1"/>
    <col min="4859" max="4859" width="6.523437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7" width="8.89453125" style="1" customWidth="1"/>
    <col min="5098" max="5098" width="9.1015625" style="1"/>
    <col min="5099" max="5099" width="0.89453125" style="1" customWidth="1"/>
    <col min="5100" max="5101" width="10.41796875" style="1" customWidth="1"/>
    <col min="5102" max="5102" width="9.41796875" style="1" customWidth="1"/>
    <col min="5103" max="5103" width="0.89453125" style="1" customWidth="1"/>
    <col min="5104" max="5104" width="10.41796875" style="1" customWidth="1"/>
    <col min="5105" max="5105" width="9.41796875" style="1" customWidth="1"/>
    <col min="5106" max="5106" width="10.1015625" style="1" customWidth="1"/>
    <col min="5107" max="5107" width="9.89453125" style="1" customWidth="1"/>
    <col min="5108" max="5108" width="8.5234375" style="1" customWidth="1"/>
    <col min="5109" max="5109" width="0.89453125" style="1" customWidth="1"/>
    <col min="5110" max="5113" width="5.5234375" style="1" customWidth="1"/>
    <col min="5114" max="5114" width="2.1015625" style="1" customWidth="1"/>
    <col min="5115" max="5115" width="6.523437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3" width="8.89453125" style="1" customWidth="1"/>
    <col min="5354" max="5354" width="9.1015625" style="1"/>
    <col min="5355" max="5355" width="0.89453125" style="1" customWidth="1"/>
    <col min="5356" max="5357" width="10.41796875" style="1" customWidth="1"/>
    <col min="5358" max="5358" width="9.41796875" style="1" customWidth="1"/>
    <col min="5359" max="5359" width="0.89453125" style="1" customWidth="1"/>
    <col min="5360" max="5360" width="10.41796875" style="1" customWidth="1"/>
    <col min="5361" max="5361" width="9.41796875" style="1" customWidth="1"/>
    <col min="5362" max="5362" width="10.1015625" style="1" customWidth="1"/>
    <col min="5363" max="5363" width="9.89453125" style="1" customWidth="1"/>
    <col min="5364" max="5364" width="8.5234375" style="1" customWidth="1"/>
    <col min="5365" max="5365" width="0.89453125" style="1" customWidth="1"/>
    <col min="5366" max="5369" width="5.5234375" style="1" customWidth="1"/>
    <col min="5370" max="5370" width="2.1015625" style="1" customWidth="1"/>
    <col min="5371" max="5371" width="6.523437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09" width="8.89453125" style="1" customWidth="1"/>
    <col min="5610" max="5610" width="9.1015625" style="1"/>
    <col min="5611" max="5611" width="0.89453125" style="1" customWidth="1"/>
    <col min="5612" max="5613" width="10.41796875" style="1" customWidth="1"/>
    <col min="5614" max="5614" width="9.41796875" style="1" customWidth="1"/>
    <col min="5615" max="5615" width="0.89453125" style="1" customWidth="1"/>
    <col min="5616" max="5616" width="10.41796875" style="1" customWidth="1"/>
    <col min="5617" max="5617" width="9.41796875" style="1" customWidth="1"/>
    <col min="5618" max="5618" width="10.1015625" style="1" customWidth="1"/>
    <col min="5619" max="5619" width="9.89453125" style="1" customWidth="1"/>
    <col min="5620" max="5620" width="8.5234375" style="1" customWidth="1"/>
    <col min="5621" max="5621" width="0.89453125" style="1" customWidth="1"/>
    <col min="5622" max="5625" width="5.5234375" style="1" customWidth="1"/>
    <col min="5626" max="5626" width="2.1015625" style="1" customWidth="1"/>
    <col min="5627" max="5627" width="6.523437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5" width="8.89453125" style="1" customWidth="1"/>
    <col min="5866" max="5866" width="9.1015625" style="1"/>
    <col min="5867" max="5867" width="0.89453125" style="1" customWidth="1"/>
    <col min="5868" max="5869" width="10.41796875" style="1" customWidth="1"/>
    <col min="5870" max="5870" width="9.41796875" style="1" customWidth="1"/>
    <col min="5871" max="5871" width="0.89453125" style="1" customWidth="1"/>
    <col min="5872" max="5872" width="10.41796875" style="1" customWidth="1"/>
    <col min="5873" max="5873" width="9.41796875" style="1" customWidth="1"/>
    <col min="5874" max="5874" width="10.1015625" style="1" customWidth="1"/>
    <col min="5875" max="5875" width="9.89453125" style="1" customWidth="1"/>
    <col min="5876" max="5876" width="8.5234375" style="1" customWidth="1"/>
    <col min="5877" max="5877" width="0.89453125" style="1" customWidth="1"/>
    <col min="5878" max="5881" width="5.5234375" style="1" customWidth="1"/>
    <col min="5882" max="5882" width="2.1015625" style="1" customWidth="1"/>
    <col min="5883" max="5883" width="6.523437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1" width="8.89453125" style="1" customWidth="1"/>
    <col min="6122" max="6122" width="9.1015625" style="1"/>
    <col min="6123" max="6123" width="0.89453125" style="1" customWidth="1"/>
    <col min="6124" max="6125" width="10.41796875" style="1" customWidth="1"/>
    <col min="6126" max="6126" width="9.41796875" style="1" customWidth="1"/>
    <col min="6127" max="6127" width="0.89453125" style="1" customWidth="1"/>
    <col min="6128" max="6128" width="10.41796875" style="1" customWidth="1"/>
    <col min="6129" max="6129" width="9.41796875" style="1" customWidth="1"/>
    <col min="6130" max="6130" width="10.1015625" style="1" customWidth="1"/>
    <col min="6131" max="6131" width="9.89453125" style="1" customWidth="1"/>
    <col min="6132" max="6132" width="8.5234375" style="1" customWidth="1"/>
    <col min="6133" max="6133" width="0.89453125" style="1" customWidth="1"/>
    <col min="6134" max="6137" width="5.5234375" style="1" customWidth="1"/>
    <col min="6138" max="6138" width="2.1015625" style="1" customWidth="1"/>
    <col min="6139" max="6139" width="6.523437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7" width="8.89453125" style="1" customWidth="1"/>
    <col min="6378" max="6378" width="9.1015625" style="1"/>
    <col min="6379" max="6379" width="0.89453125" style="1" customWidth="1"/>
    <col min="6380" max="6381" width="10.41796875" style="1" customWidth="1"/>
    <col min="6382" max="6382" width="9.41796875" style="1" customWidth="1"/>
    <col min="6383" max="6383" width="0.89453125" style="1" customWidth="1"/>
    <col min="6384" max="6384" width="10.41796875" style="1" customWidth="1"/>
    <col min="6385" max="6385" width="9.41796875" style="1" customWidth="1"/>
    <col min="6386" max="6386" width="10.1015625" style="1" customWidth="1"/>
    <col min="6387" max="6387" width="9.89453125" style="1" customWidth="1"/>
    <col min="6388" max="6388" width="8.5234375" style="1" customWidth="1"/>
    <col min="6389" max="6389" width="0.89453125" style="1" customWidth="1"/>
    <col min="6390" max="6393" width="5.5234375" style="1" customWidth="1"/>
    <col min="6394" max="6394" width="2.1015625" style="1" customWidth="1"/>
    <col min="6395" max="6395" width="6.523437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3" width="8.89453125" style="1" customWidth="1"/>
    <col min="6634" max="6634" width="9.1015625" style="1"/>
    <col min="6635" max="6635" width="0.89453125" style="1" customWidth="1"/>
    <col min="6636" max="6637" width="10.41796875" style="1" customWidth="1"/>
    <col min="6638" max="6638" width="9.41796875" style="1" customWidth="1"/>
    <col min="6639" max="6639" width="0.89453125" style="1" customWidth="1"/>
    <col min="6640" max="6640" width="10.41796875" style="1" customWidth="1"/>
    <col min="6641" max="6641" width="9.41796875" style="1" customWidth="1"/>
    <col min="6642" max="6642" width="10.1015625" style="1" customWidth="1"/>
    <col min="6643" max="6643" width="9.89453125" style="1" customWidth="1"/>
    <col min="6644" max="6644" width="8.5234375" style="1" customWidth="1"/>
    <col min="6645" max="6645" width="0.89453125" style="1" customWidth="1"/>
    <col min="6646" max="6649" width="5.5234375" style="1" customWidth="1"/>
    <col min="6650" max="6650" width="2.1015625" style="1" customWidth="1"/>
    <col min="6651" max="6651" width="6.523437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89" width="8.89453125" style="1" customWidth="1"/>
    <col min="6890" max="6890" width="9.1015625" style="1"/>
    <col min="6891" max="6891" width="0.89453125" style="1" customWidth="1"/>
    <col min="6892" max="6893" width="10.41796875" style="1" customWidth="1"/>
    <col min="6894" max="6894" width="9.41796875" style="1" customWidth="1"/>
    <col min="6895" max="6895" width="0.89453125" style="1" customWidth="1"/>
    <col min="6896" max="6896" width="10.41796875" style="1" customWidth="1"/>
    <col min="6897" max="6897" width="9.41796875" style="1" customWidth="1"/>
    <col min="6898" max="6898" width="10.1015625" style="1" customWidth="1"/>
    <col min="6899" max="6899" width="9.89453125" style="1" customWidth="1"/>
    <col min="6900" max="6900" width="8.5234375" style="1" customWidth="1"/>
    <col min="6901" max="6901" width="0.89453125" style="1" customWidth="1"/>
    <col min="6902" max="6905" width="5.5234375" style="1" customWidth="1"/>
    <col min="6906" max="6906" width="2.1015625" style="1" customWidth="1"/>
    <col min="6907" max="6907" width="6.523437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5" width="8.89453125" style="1" customWidth="1"/>
    <col min="7146" max="7146" width="9.1015625" style="1"/>
    <col min="7147" max="7147" width="0.89453125" style="1" customWidth="1"/>
    <col min="7148" max="7149" width="10.41796875" style="1" customWidth="1"/>
    <col min="7150" max="7150" width="9.41796875" style="1" customWidth="1"/>
    <col min="7151" max="7151" width="0.89453125" style="1" customWidth="1"/>
    <col min="7152" max="7152" width="10.41796875" style="1" customWidth="1"/>
    <col min="7153" max="7153" width="9.41796875" style="1" customWidth="1"/>
    <col min="7154" max="7154" width="10.1015625" style="1" customWidth="1"/>
    <col min="7155" max="7155" width="9.89453125" style="1" customWidth="1"/>
    <col min="7156" max="7156" width="8.5234375" style="1" customWidth="1"/>
    <col min="7157" max="7157" width="0.89453125" style="1" customWidth="1"/>
    <col min="7158" max="7161" width="5.5234375" style="1" customWidth="1"/>
    <col min="7162" max="7162" width="2.1015625" style="1" customWidth="1"/>
    <col min="7163" max="7163" width="6.523437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1" width="8.89453125" style="1" customWidth="1"/>
    <col min="7402" max="7402" width="9.1015625" style="1"/>
    <col min="7403" max="7403" width="0.89453125" style="1" customWidth="1"/>
    <col min="7404" max="7405" width="10.41796875" style="1" customWidth="1"/>
    <col min="7406" max="7406" width="9.41796875" style="1" customWidth="1"/>
    <col min="7407" max="7407" width="0.89453125" style="1" customWidth="1"/>
    <col min="7408" max="7408" width="10.41796875" style="1" customWidth="1"/>
    <col min="7409" max="7409" width="9.41796875" style="1" customWidth="1"/>
    <col min="7410" max="7410" width="10.1015625" style="1" customWidth="1"/>
    <col min="7411" max="7411" width="9.89453125" style="1" customWidth="1"/>
    <col min="7412" max="7412" width="8.5234375" style="1" customWidth="1"/>
    <col min="7413" max="7413" width="0.89453125" style="1" customWidth="1"/>
    <col min="7414" max="7417" width="5.5234375" style="1" customWidth="1"/>
    <col min="7418" max="7418" width="2.1015625" style="1" customWidth="1"/>
    <col min="7419" max="7419" width="6.523437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7" width="8.89453125" style="1" customWidth="1"/>
    <col min="7658" max="7658" width="9.1015625" style="1"/>
    <col min="7659" max="7659" width="0.89453125" style="1" customWidth="1"/>
    <col min="7660" max="7661" width="10.41796875" style="1" customWidth="1"/>
    <col min="7662" max="7662" width="9.41796875" style="1" customWidth="1"/>
    <col min="7663" max="7663" width="0.89453125" style="1" customWidth="1"/>
    <col min="7664" max="7664" width="10.41796875" style="1" customWidth="1"/>
    <col min="7665" max="7665" width="9.41796875" style="1" customWidth="1"/>
    <col min="7666" max="7666" width="10.1015625" style="1" customWidth="1"/>
    <col min="7667" max="7667" width="9.89453125" style="1" customWidth="1"/>
    <col min="7668" max="7668" width="8.5234375" style="1" customWidth="1"/>
    <col min="7669" max="7669" width="0.89453125" style="1" customWidth="1"/>
    <col min="7670" max="7673" width="5.5234375" style="1" customWidth="1"/>
    <col min="7674" max="7674" width="2.1015625" style="1" customWidth="1"/>
    <col min="7675" max="7675" width="6.523437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3" width="8.89453125" style="1" customWidth="1"/>
    <col min="7914" max="7914" width="9.1015625" style="1"/>
    <col min="7915" max="7915" width="0.89453125" style="1" customWidth="1"/>
    <col min="7916" max="7917" width="10.41796875" style="1" customWidth="1"/>
    <col min="7918" max="7918" width="9.41796875" style="1" customWidth="1"/>
    <col min="7919" max="7919" width="0.89453125" style="1" customWidth="1"/>
    <col min="7920" max="7920" width="10.41796875" style="1" customWidth="1"/>
    <col min="7921" max="7921" width="9.41796875" style="1" customWidth="1"/>
    <col min="7922" max="7922" width="10.1015625" style="1" customWidth="1"/>
    <col min="7923" max="7923" width="9.89453125" style="1" customWidth="1"/>
    <col min="7924" max="7924" width="8.5234375" style="1" customWidth="1"/>
    <col min="7925" max="7925" width="0.89453125" style="1" customWidth="1"/>
    <col min="7926" max="7929" width="5.5234375" style="1" customWidth="1"/>
    <col min="7930" max="7930" width="2.1015625" style="1" customWidth="1"/>
    <col min="7931" max="7931" width="6.523437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69" width="8.89453125" style="1" customWidth="1"/>
    <col min="8170" max="8170" width="9.1015625" style="1"/>
    <col min="8171" max="8171" width="0.89453125" style="1" customWidth="1"/>
    <col min="8172" max="8173" width="10.41796875" style="1" customWidth="1"/>
    <col min="8174" max="8174" width="9.41796875" style="1" customWidth="1"/>
    <col min="8175" max="8175" width="0.89453125" style="1" customWidth="1"/>
    <col min="8176" max="8176" width="10.41796875" style="1" customWidth="1"/>
    <col min="8177" max="8177" width="9.41796875" style="1" customWidth="1"/>
    <col min="8178" max="8178" width="10.1015625" style="1" customWidth="1"/>
    <col min="8179" max="8179" width="9.89453125" style="1" customWidth="1"/>
    <col min="8180" max="8180" width="8.5234375" style="1" customWidth="1"/>
    <col min="8181" max="8181" width="0.89453125" style="1" customWidth="1"/>
    <col min="8182" max="8185" width="5.5234375" style="1" customWidth="1"/>
    <col min="8186" max="8186" width="2.1015625" style="1" customWidth="1"/>
    <col min="8187" max="8187" width="6.523437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5" width="8.89453125" style="1" customWidth="1"/>
    <col min="8426" max="8426" width="9.1015625" style="1"/>
    <col min="8427" max="8427" width="0.89453125" style="1" customWidth="1"/>
    <col min="8428" max="8429" width="10.41796875" style="1" customWidth="1"/>
    <col min="8430" max="8430" width="9.41796875" style="1" customWidth="1"/>
    <col min="8431" max="8431" width="0.89453125" style="1" customWidth="1"/>
    <col min="8432" max="8432" width="10.41796875" style="1" customWidth="1"/>
    <col min="8433" max="8433" width="9.41796875" style="1" customWidth="1"/>
    <col min="8434" max="8434" width="10.1015625" style="1" customWidth="1"/>
    <col min="8435" max="8435" width="9.89453125" style="1" customWidth="1"/>
    <col min="8436" max="8436" width="8.5234375" style="1" customWidth="1"/>
    <col min="8437" max="8437" width="0.89453125" style="1" customWidth="1"/>
    <col min="8438" max="8441" width="5.5234375" style="1" customWidth="1"/>
    <col min="8442" max="8442" width="2.1015625" style="1" customWidth="1"/>
    <col min="8443" max="8443" width="6.523437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1" width="8.89453125" style="1" customWidth="1"/>
    <col min="8682" max="8682" width="9.1015625" style="1"/>
    <col min="8683" max="8683" width="0.89453125" style="1" customWidth="1"/>
    <col min="8684" max="8685" width="10.41796875" style="1" customWidth="1"/>
    <col min="8686" max="8686" width="9.41796875" style="1" customWidth="1"/>
    <col min="8687" max="8687" width="0.89453125" style="1" customWidth="1"/>
    <col min="8688" max="8688" width="10.41796875" style="1" customWidth="1"/>
    <col min="8689" max="8689" width="9.41796875" style="1" customWidth="1"/>
    <col min="8690" max="8690" width="10.1015625" style="1" customWidth="1"/>
    <col min="8691" max="8691" width="9.89453125" style="1" customWidth="1"/>
    <col min="8692" max="8692" width="8.5234375" style="1" customWidth="1"/>
    <col min="8693" max="8693" width="0.89453125" style="1" customWidth="1"/>
    <col min="8694" max="8697" width="5.5234375" style="1" customWidth="1"/>
    <col min="8698" max="8698" width="2.1015625" style="1" customWidth="1"/>
    <col min="8699" max="8699" width="6.523437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7" width="8.89453125" style="1" customWidth="1"/>
    <col min="8938" max="8938" width="9.1015625" style="1"/>
    <col min="8939" max="8939" width="0.89453125" style="1" customWidth="1"/>
    <col min="8940" max="8941" width="10.41796875" style="1" customWidth="1"/>
    <col min="8942" max="8942" width="9.41796875" style="1" customWidth="1"/>
    <col min="8943" max="8943" width="0.89453125" style="1" customWidth="1"/>
    <col min="8944" max="8944" width="10.41796875" style="1" customWidth="1"/>
    <col min="8945" max="8945" width="9.41796875" style="1" customWidth="1"/>
    <col min="8946" max="8946" width="10.1015625" style="1" customWidth="1"/>
    <col min="8947" max="8947" width="9.89453125" style="1" customWidth="1"/>
    <col min="8948" max="8948" width="8.5234375" style="1" customWidth="1"/>
    <col min="8949" max="8949" width="0.89453125" style="1" customWidth="1"/>
    <col min="8950" max="8953" width="5.5234375" style="1" customWidth="1"/>
    <col min="8954" max="8954" width="2.1015625" style="1" customWidth="1"/>
    <col min="8955" max="8955" width="6.523437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3" width="8.89453125" style="1" customWidth="1"/>
    <col min="9194" max="9194" width="9.1015625" style="1"/>
    <col min="9195" max="9195" width="0.89453125" style="1" customWidth="1"/>
    <col min="9196" max="9197" width="10.41796875" style="1" customWidth="1"/>
    <col min="9198" max="9198" width="9.41796875" style="1" customWidth="1"/>
    <col min="9199" max="9199" width="0.89453125" style="1" customWidth="1"/>
    <col min="9200" max="9200" width="10.41796875" style="1" customWidth="1"/>
    <col min="9201" max="9201" width="9.41796875" style="1" customWidth="1"/>
    <col min="9202" max="9202" width="10.1015625" style="1" customWidth="1"/>
    <col min="9203" max="9203" width="9.89453125" style="1" customWidth="1"/>
    <col min="9204" max="9204" width="8.5234375" style="1" customWidth="1"/>
    <col min="9205" max="9205" width="0.89453125" style="1" customWidth="1"/>
    <col min="9206" max="9209" width="5.5234375" style="1" customWidth="1"/>
    <col min="9210" max="9210" width="2.1015625" style="1" customWidth="1"/>
    <col min="9211" max="9211" width="6.523437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49" width="8.89453125" style="1" customWidth="1"/>
    <col min="9450" max="9450" width="9.1015625" style="1"/>
    <col min="9451" max="9451" width="0.89453125" style="1" customWidth="1"/>
    <col min="9452" max="9453" width="10.41796875" style="1" customWidth="1"/>
    <col min="9454" max="9454" width="9.41796875" style="1" customWidth="1"/>
    <col min="9455" max="9455" width="0.89453125" style="1" customWidth="1"/>
    <col min="9456" max="9456" width="10.41796875" style="1" customWidth="1"/>
    <col min="9457" max="9457" width="9.41796875" style="1" customWidth="1"/>
    <col min="9458" max="9458" width="10.1015625" style="1" customWidth="1"/>
    <col min="9459" max="9459" width="9.89453125" style="1" customWidth="1"/>
    <col min="9460" max="9460" width="8.5234375" style="1" customWidth="1"/>
    <col min="9461" max="9461" width="0.89453125" style="1" customWidth="1"/>
    <col min="9462" max="9465" width="5.5234375" style="1" customWidth="1"/>
    <col min="9466" max="9466" width="2.1015625" style="1" customWidth="1"/>
    <col min="9467" max="9467" width="6.523437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5" width="8.89453125" style="1" customWidth="1"/>
    <col min="9706" max="9706" width="9.1015625" style="1"/>
    <col min="9707" max="9707" width="0.89453125" style="1" customWidth="1"/>
    <col min="9708" max="9709" width="10.41796875" style="1" customWidth="1"/>
    <col min="9710" max="9710" width="9.41796875" style="1" customWidth="1"/>
    <col min="9711" max="9711" width="0.89453125" style="1" customWidth="1"/>
    <col min="9712" max="9712" width="10.41796875" style="1" customWidth="1"/>
    <col min="9713" max="9713" width="9.41796875" style="1" customWidth="1"/>
    <col min="9714" max="9714" width="10.1015625" style="1" customWidth="1"/>
    <col min="9715" max="9715" width="9.89453125" style="1" customWidth="1"/>
    <col min="9716" max="9716" width="8.5234375" style="1" customWidth="1"/>
    <col min="9717" max="9717" width="0.89453125" style="1" customWidth="1"/>
    <col min="9718" max="9721" width="5.5234375" style="1" customWidth="1"/>
    <col min="9722" max="9722" width="2.1015625" style="1" customWidth="1"/>
    <col min="9723" max="9723" width="6.523437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1" width="8.89453125" style="1" customWidth="1"/>
    <col min="9962" max="9962" width="9.1015625" style="1"/>
    <col min="9963" max="9963" width="0.89453125" style="1" customWidth="1"/>
    <col min="9964" max="9965" width="10.41796875" style="1" customWidth="1"/>
    <col min="9966" max="9966" width="9.41796875" style="1" customWidth="1"/>
    <col min="9967" max="9967" width="0.89453125" style="1" customWidth="1"/>
    <col min="9968" max="9968" width="10.41796875" style="1" customWidth="1"/>
    <col min="9969" max="9969" width="9.41796875" style="1" customWidth="1"/>
    <col min="9970" max="9970" width="10.1015625" style="1" customWidth="1"/>
    <col min="9971" max="9971" width="9.89453125" style="1" customWidth="1"/>
    <col min="9972" max="9972" width="8.5234375" style="1" customWidth="1"/>
    <col min="9973" max="9973" width="0.89453125" style="1" customWidth="1"/>
    <col min="9974" max="9977" width="5.5234375" style="1" customWidth="1"/>
    <col min="9978" max="9978" width="2.1015625" style="1" customWidth="1"/>
    <col min="9979" max="9979" width="6.523437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7" width="8.89453125" style="1" customWidth="1"/>
    <col min="10218" max="10218" width="9.1015625" style="1"/>
    <col min="10219" max="10219" width="0.89453125" style="1" customWidth="1"/>
    <col min="10220" max="10221" width="10.41796875" style="1" customWidth="1"/>
    <col min="10222" max="10222" width="9.41796875" style="1" customWidth="1"/>
    <col min="10223" max="10223" width="0.89453125" style="1" customWidth="1"/>
    <col min="10224" max="10224" width="10.41796875" style="1" customWidth="1"/>
    <col min="10225" max="10225" width="9.41796875" style="1" customWidth="1"/>
    <col min="10226" max="10226" width="10.1015625" style="1" customWidth="1"/>
    <col min="10227" max="10227" width="9.89453125" style="1" customWidth="1"/>
    <col min="10228" max="10228" width="8.5234375" style="1" customWidth="1"/>
    <col min="10229" max="10229" width="0.89453125" style="1" customWidth="1"/>
    <col min="10230" max="10233" width="5.5234375" style="1" customWidth="1"/>
    <col min="10234" max="10234" width="2.1015625" style="1" customWidth="1"/>
    <col min="10235" max="10235" width="6.523437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3" width="8.89453125" style="1" customWidth="1"/>
    <col min="10474" max="10474" width="9.1015625" style="1"/>
    <col min="10475" max="10475" width="0.89453125" style="1" customWidth="1"/>
    <col min="10476" max="10477" width="10.41796875" style="1" customWidth="1"/>
    <col min="10478" max="10478" width="9.41796875" style="1" customWidth="1"/>
    <col min="10479" max="10479" width="0.89453125" style="1" customWidth="1"/>
    <col min="10480" max="10480" width="10.41796875" style="1" customWidth="1"/>
    <col min="10481" max="10481" width="9.41796875" style="1" customWidth="1"/>
    <col min="10482" max="10482" width="10.1015625" style="1" customWidth="1"/>
    <col min="10483" max="10483" width="9.89453125" style="1" customWidth="1"/>
    <col min="10484" max="10484" width="8.5234375" style="1" customWidth="1"/>
    <col min="10485" max="10485" width="0.89453125" style="1" customWidth="1"/>
    <col min="10486" max="10489" width="5.5234375" style="1" customWidth="1"/>
    <col min="10490" max="10490" width="2.1015625" style="1" customWidth="1"/>
    <col min="10491" max="10491" width="6.523437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29" width="8.89453125" style="1" customWidth="1"/>
    <col min="10730" max="10730" width="9.1015625" style="1"/>
    <col min="10731" max="10731" width="0.89453125" style="1" customWidth="1"/>
    <col min="10732" max="10733" width="10.41796875" style="1" customWidth="1"/>
    <col min="10734" max="10734" width="9.41796875" style="1" customWidth="1"/>
    <col min="10735" max="10735" width="0.89453125" style="1" customWidth="1"/>
    <col min="10736" max="10736" width="10.41796875" style="1" customWidth="1"/>
    <col min="10737" max="10737" width="9.41796875" style="1" customWidth="1"/>
    <col min="10738" max="10738" width="10.1015625" style="1" customWidth="1"/>
    <col min="10739" max="10739" width="9.89453125" style="1" customWidth="1"/>
    <col min="10740" max="10740" width="8.5234375" style="1" customWidth="1"/>
    <col min="10741" max="10741" width="0.89453125" style="1" customWidth="1"/>
    <col min="10742" max="10745" width="5.5234375" style="1" customWidth="1"/>
    <col min="10746" max="10746" width="2.1015625" style="1" customWidth="1"/>
    <col min="10747" max="10747" width="6.523437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5" width="8.89453125" style="1" customWidth="1"/>
    <col min="10986" max="10986" width="9.1015625" style="1"/>
    <col min="10987" max="10987" width="0.89453125" style="1" customWidth="1"/>
    <col min="10988" max="10989" width="10.41796875" style="1" customWidth="1"/>
    <col min="10990" max="10990" width="9.41796875" style="1" customWidth="1"/>
    <col min="10991" max="10991" width="0.89453125" style="1" customWidth="1"/>
    <col min="10992" max="10992" width="10.41796875" style="1" customWidth="1"/>
    <col min="10993" max="10993" width="9.41796875" style="1" customWidth="1"/>
    <col min="10994" max="10994" width="10.1015625" style="1" customWidth="1"/>
    <col min="10995" max="10995" width="9.89453125" style="1" customWidth="1"/>
    <col min="10996" max="10996" width="8.5234375" style="1" customWidth="1"/>
    <col min="10997" max="10997" width="0.89453125" style="1" customWidth="1"/>
    <col min="10998" max="11001" width="5.5234375" style="1" customWidth="1"/>
    <col min="11002" max="11002" width="2.1015625" style="1" customWidth="1"/>
    <col min="11003" max="11003" width="6.523437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1" width="8.89453125" style="1" customWidth="1"/>
    <col min="11242" max="11242" width="9.1015625" style="1"/>
    <col min="11243" max="11243" width="0.89453125" style="1" customWidth="1"/>
    <col min="11244" max="11245" width="10.41796875" style="1" customWidth="1"/>
    <col min="11246" max="11246" width="9.41796875" style="1" customWidth="1"/>
    <col min="11247" max="11247" width="0.89453125" style="1" customWidth="1"/>
    <col min="11248" max="11248" width="10.41796875" style="1" customWidth="1"/>
    <col min="11249" max="11249" width="9.41796875" style="1" customWidth="1"/>
    <col min="11250" max="11250" width="10.1015625" style="1" customWidth="1"/>
    <col min="11251" max="11251" width="9.89453125" style="1" customWidth="1"/>
    <col min="11252" max="11252" width="8.5234375" style="1" customWidth="1"/>
    <col min="11253" max="11253" width="0.89453125" style="1" customWidth="1"/>
    <col min="11254" max="11257" width="5.5234375" style="1" customWidth="1"/>
    <col min="11258" max="11258" width="2.1015625" style="1" customWidth="1"/>
    <col min="11259" max="11259" width="6.523437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7" width="8.89453125" style="1" customWidth="1"/>
    <col min="11498" max="11498" width="9.1015625" style="1"/>
    <col min="11499" max="11499" width="0.89453125" style="1" customWidth="1"/>
    <col min="11500" max="11501" width="10.41796875" style="1" customWidth="1"/>
    <col min="11502" max="11502" width="9.41796875" style="1" customWidth="1"/>
    <col min="11503" max="11503" width="0.89453125" style="1" customWidth="1"/>
    <col min="11504" max="11504" width="10.41796875" style="1" customWidth="1"/>
    <col min="11505" max="11505" width="9.41796875" style="1" customWidth="1"/>
    <col min="11506" max="11506" width="10.1015625" style="1" customWidth="1"/>
    <col min="11507" max="11507" width="9.89453125" style="1" customWidth="1"/>
    <col min="11508" max="11508" width="8.5234375" style="1" customWidth="1"/>
    <col min="11509" max="11509" width="0.89453125" style="1" customWidth="1"/>
    <col min="11510" max="11513" width="5.5234375" style="1" customWidth="1"/>
    <col min="11514" max="11514" width="2.1015625" style="1" customWidth="1"/>
    <col min="11515" max="11515" width="6.523437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3" width="8.89453125" style="1" customWidth="1"/>
    <col min="11754" max="11754" width="9.1015625" style="1"/>
    <col min="11755" max="11755" width="0.89453125" style="1" customWidth="1"/>
    <col min="11756" max="11757" width="10.41796875" style="1" customWidth="1"/>
    <col min="11758" max="11758" width="9.41796875" style="1" customWidth="1"/>
    <col min="11759" max="11759" width="0.89453125" style="1" customWidth="1"/>
    <col min="11760" max="11760" width="10.41796875" style="1" customWidth="1"/>
    <col min="11761" max="11761" width="9.41796875" style="1" customWidth="1"/>
    <col min="11762" max="11762" width="10.1015625" style="1" customWidth="1"/>
    <col min="11763" max="11763" width="9.89453125" style="1" customWidth="1"/>
    <col min="11764" max="11764" width="8.5234375" style="1" customWidth="1"/>
    <col min="11765" max="11765" width="0.89453125" style="1" customWidth="1"/>
    <col min="11766" max="11769" width="5.5234375" style="1" customWidth="1"/>
    <col min="11770" max="11770" width="2.1015625" style="1" customWidth="1"/>
    <col min="11771" max="11771" width="6.523437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09" width="8.89453125" style="1" customWidth="1"/>
    <col min="12010" max="12010" width="9.1015625" style="1"/>
    <col min="12011" max="12011" width="0.89453125" style="1" customWidth="1"/>
    <col min="12012" max="12013" width="10.41796875" style="1" customWidth="1"/>
    <col min="12014" max="12014" width="9.41796875" style="1" customWidth="1"/>
    <col min="12015" max="12015" width="0.89453125" style="1" customWidth="1"/>
    <col min="12016" max="12016" width="10.41796875" style="1" customWidth="1"/>
    <col min="12017" max="12017" width="9.41796875" style="1" customWidth="1"/>
    <col min="12018" max="12018" width="10.1015625" style="1" customWidth="1"/>
    <col min="12019" max="12019" width="9.89453125" style="1" customWidth="1"/>
    <col min="12020" max="12020" width="8.5234375" style="1" customWidth="1"/>
    <col min="12021" max="12021" width="0.89453125" style="1" customWidth="1"/>
    <col min="12022" max="12025" width="5.5234375" style="1" customWidth="1"/>
    <col min="12026" max="12026" width="2.1015625" style="1" customWidth="1"/>
    <col min="12027" max="12027" width="6.523437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5" width="8.89453125" style="1" customWidth="1"/>
    <col min="12266" max="12266" width="9.1015625" style="1"/>
    <col min="12267" max="12267" width="0.89453125" style="1" customWidth="1"/>
    <col min="12268" max="12269" width="10.41796875" style="1" customWidth="1"/>
    <col min="12270" max="12270" width="9.41796875" style="1" customWidth="1"/>
    <col min="12271" max="12271" width="0.89453125" style="1" customWidth="1"/>
    <col min="12272" max="12272" width="10.41796875" style="1" customWidth="1"/>
    <col min="12273" max="12273" width="9.41796875" style="1" customWidth="1"/>
    <col min="12274" max="12274" width="10.1015625" style="1" customWidth="1"/>
    <col min="12275" max="12275" width="9.89453125" style="1" customWidth="1"/>
    <col min="12276" max="12276" width="8.5234375" style="1" customWidth="1"/>
    <col min="12277" max="12277" width="0.89453125" style="1" customWidth="1"/>
    <col min="12278" max="12281" width="5.5234375" style="1" customWidth="1"/>
    <col min="12282" max="12282" width="2.1015625" style="1" customWidth="1"/>
    <col min="12283" max="12283" width="6.523437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1" width="8.89453125" style="1" customWidth="1"/>
    <col min="12522" max="12522" width="9.1015625" style="1"/>
    <col min="12523" max="12523" width="0.89453125" style="1" customWidth="1"/>
    <col min="12524" max="12525" width="10.41796875" style="1" customWidth="1"/>
    <col min="12526" max="12526" width="9.41796875" style="1" customWidth="1"/>
    <col min="12527" max="12527" width="0.89453125" style="1" customWidth="1"/>
    <col min="12528" max="12528" width="10.41796875" style="1" customWidth="1"/>
    <col min="12529" max="12529" width="9.41796875" style="1" customWidth="1"/>
    <col min="12530" max="12530" width="10.1015625" style="1" customWidth="1"/>
    <col min="12531" max="12531" width="9.89453125" style="1" customWidth="1"/>
    <col min="12532" max="12532" width="8.5234375" style="1" customWidth="1"/>
    <col min="12533" max="12533" width="0.89453125" style="1" customWidth="1"/>
    <col min="12534" max="12537" width="5.5234375" style="1" customWidth="1"/>
    <col min="12538" max="12538" width="2.1015625" style="1" customWidth="1"/>
    <col min="12539" max="12539" width="6.523437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7" width="8.89453125" style="1" customWidth="1"/>
    <col min="12778" max="12778" width="9.1015625" style="1"/>
    <col min="12779" max="12779" width="0.89453125" style="1" customWidth="1"/>
    <col min="12780" max="12781" width="10.41796875" style="1" customWidth="1"/>
    <col min="12782" max="12782" width="9.41796875" style="1" customWidth="1"/>
    <col min="12783" max="12783" width="0.89453125" style="1" customWidth="1"/>
    <col min="12784" max="12784" width="10.41796875" style="1" customWidth="1"/>
    <col min="12785" max="12785" width="9.41796875" style="1" customWidth="1"/>
    <col min="12786" max="12786" width="10.1015625" style="1" customWidth="1"/>
    <col min="12787" max="12787" width="9.89453125" style="1" customWidth="1"/>
    <col min="12788" max="12788" width="8.5234375" style="1" customWidth="1"/>
    <col min="12789" max="12789" width="0.89453125" style="1" customWidth="1"/>
    <col min="12790" max="12793" width="5.5234375" style="1" customWidth="1"/>
    <col min="12794" max="12794" width="2.1015625" style="1" customWidth="1"/>
    <col min="12795" max="12795" width="6.523437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3" width="8.89453125" style="1" customWidth="1"/>
    <col min="13034" max="13034" width="9.1015625" style="1"/>
    <col min="13035" max="13035" width="0.89453125" style="1" customWidth="1"/>
    <col min="13036" max="13037" width="10.41796875" style="1" customWidth="1"/>
    <col min="13038" max="13038" width="9.41796875" style="1" customWidth="1"/>
    <col min="13039" max="13039" width="0.89453125" style="1" customWidth="1"/>
    <col min="13040" max="13040" width="10.41796875" style="1" customWidth="1"/>
    <col min="13041" max="13041" width="9.41796875" style="1" customWidth="1"/>
    <col min="13042" max="13042" width="10.1015625" style="1" customWidth="1"/>
    <col min="13043" max="13043" width="9.89453125" style="1" customWidth="1"/>
    <col min="13044" max="13044" width="8.5234375" style="1" customWidth="1"/>
    <col min="13045" max="13045" width="0.89453125" style="1" customWidth="1"/>
    <col min="13046" max="13049" width="5.5234375" style="1" customWidth="1"/>
    <col min="13050" max="13050" width="2.1015625" style="1" customWidth="1"/>
    <col min="13051" max="13051" width="6.523437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89" width="8.89453125" style="1" customWidth="1"/>
    <col min="13290" max="13290" width="9.1015625" style="1"/>
    <col min="13291" max="13291" width="0.89453125" style="1" customWidth="1"/>
    <col min="13292" max="13293" width="10.41796875" style="1" customWidth="1"/>
    <col min="13294" max="13294" width="9.41796875" style="1" customWidth="1"/>
    <col min="13295" max="13295" width="0.89453125" style="1" customWidth="1"/>
    <col min="13296" max="13296" width="10.41796875" style="1" customWidth="1"/>
    <col min="13297" max="13297" width="9.41796875" style="1" customWidth="1"/>
    <col min="13298" max="13298" width="10.1015625" style="1" customWidth="1"/>
    <col min="13299" max="13299" width="9.89453125" style="1" customWidth="1"/>
    <col min="13300" max="13300" width="8.5234375" style="1" customWidth="1"/>
    <col min="13301" max="13301" width="0.89453125" style="1" customWidth="1"/>
    <col min="13302" max="13305" width="5.5234375" style="1" customWidth="1"/>
    <col min="13306" max="13306" width="2.1015625" style="1" customWidth="1"/>
    <col min="13307" max="13307" width="6.523437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5" width="8.89453125" style="1" customWidth="1"/>
    <col min="13546" max="13546" width="9.1015625" style="1"/>
    <col min="13547" max="13547" width="0.89453125" style="1" customWidth="1"/>
    <col min="13548" max="13549" width="10.41796875" style="1" customWidth="1"/>
    <col min="13550" max="13550" width="9.41796875" style="1" customWidth="1"/>
    <col min="13551" max="13551" width="0.89453125" style="1" customWidth="1"/>
    <col min="13552" max="13552" width="10.41796875" style="1" customWidth="1"/>
    <col min="13553" max="13553" width="9.41796875" style="1" customWidth="1"/>
    <col min="13554" max="13554" width="10.1015625" style="1" customWidth="1"/>
    <col min="13555" max="13555" width="9.89453125" style="1" customWidth="1"/>
    <col min="13556" max="13556" width="8.5234375" style="1" customWidth="1"/>
    <col min="13557" max="13557" width="0.89453125" style="1" customWidth="1"/>
    <col min="13558" max="13561" width="5.5234375" style="1" customWidth="1"/>
    <col min="13562" max="13562" width="2.1015625" style="1" customWidth="1"/>
    <col min="13563" max="13563" width="6.523437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1" width="8.89453125" style="1" customWidth="1"/>
    <col min="13802" max="13802" width="9.1015625" style="1"/>
    <col min="13803" max="13803" width="0.89453125" style="1" customWidth="1"/>
    <col min="13804" max="13805" width="10.41796875" style="1" customWidth="1"/>
    <col min="13806" max="13806" width="9.41796875" style="1" customWidth="1"/>
    <col min="13807" max="13807" width="0.89453125" style="1" customWidth="1"/>
    <col min="13808" max="13808" width="10.41796875" style="1" customWidth="1"/>
    <col min="13809" max="13809" width="9.41796875" style="1" customWidth="1"/>
    <col min="13810" max="13810" width="10.1015625" style="1" customWidth="1"/>
    <col min="13811" max="13811" width="9.89453125" style="1" customWidth="1"/>
    <col min="13812" max="13812" width="8.5234375" style="1" customWidth="1"/>
    <col min="13813" max="13813" width="0.89453125" style="1" customWidth="1"/>
    <col min="13814" max="13817" width="5.5234375" style="1" customWidth="1"/>
    <col min="13818" max="13818" width="2.1015625" style="1" customWidth="1"/>
    <col min="13819" max="13819" width="6.523437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7" width="8.89453125" style="1" customWidth="1"/>
    <col min="14058" max="14058" width="9.1015625" style="1"/>
    <col min="14059" max="14059" width="0.89453125" style="1" customWidth="1"/>
    <col min="14060" max="14061" width="10.41796875" style="1" customWidth="1"/>
    <col min="14062" max="14062" width="9.41796875" style="1" customWidth="1"/>
    <col min="14063" max="14063" width="0.89453125" style="1" customWidth="1"/>
    <col min="14064" max="14064" width="10.41796875" style="1" customWidth="1"/>
    <col min="14065" max="14065" width="9.41796875" style="1" customWidth="1"/>
    <col min="14066" max="14066" width="10.1015625" style="1" customWidth="1"/>
    <col min="14067" max="14067" width="9.89453125" style="1" customWidth="1"/>
    <col min="14068" max="14068" width="8.5234375" style="1" customWidth="1"/>
    <col min="14069" max="14069" width="0.89453125" style="1" customWidth="1"/>
    <col min="14070" max="14073" width="5.5234375" style="1" customWidth="1"/>
    <col min="14074" max="14074" width="2.1015625" style="1" customWidth="1"/>
    <col min="14075" max="14075" width="6.523437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3" width="8.89453125" style="1" customWidth="1"/>
    <col min="14314" max="14314" width="9.1015625" style="1"/>
    <col min="14315" max="14315" width="0.89453125" style="1" customWidth="1"/>
    <col min="14316" max="14317" width="10.41796875" style="1" customWidth="1"/>
    <col min="14318" max="14318" width="9.41796875" style="1" customWidth="1"/>
    <col min="14319" max="14319" width="0.89453125" style="1" customWidth="1"/>
    <col min="14320" max="14320" width="10.41796875" style="1" customWidth="1"/>
    <col min="14321" max="14321" width="9.41796875" style="1" customWidth="1"/>
    <col min="14322" max="14322" width="10.1015625" style="1" customWidth="1"/>
    <col min="14323" max="14323" width="9.89453125" style="1" customWidth="1"/>
    <col min="14324" max="14324" width="8.5234375" style="1" customWidth="1"/>
    <col min="14325" max="14325" width="0.89453125" style="1" customWidth="1"/>
    <col min="14326" max="14329" width="5.5234375" style="1" customWidth="1"/>
    <col min="14330" max="14330" width="2.1015625" style="1" customWidth="1"/>
    <col min="14331" max="14331" width="6.523437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69" width="8.89453125" style="1" customWidth="1"/>
    <col min="14570" max="14570" width="9.1015625" style="1"/>
    <col min="14571" max="14571" width="0.89453125" style="1" customWidth="1"/>
    <col min="14572" max="14573" width="10.41796875" style="1" customWidth="1"/>
    <col min="14574" max="14574" width="9.41796875" style="1" customWidth="1"/>
    <col min="14575" max="14575" width="0.89453125" style="1" customWidth="1"/>
    <col min="14576" max="14576" width="10.41796875" style="1" customWidth="1"/>
    <col min="14577" max="14577" width="9.41796875" style="1" customWidth="1"/>
    <col min="14578" max="14578" width="10.1015625" style="1" customWidth="1"/>
    <col min="14579" max="14579" width="9.89453125" style="1" customWidth="1"/>
    <col min="14580" max="14580" width="8.5234375" style="1" customWidth="1"/>
    <col min="14581" max="14581" width="0.89453125" style="1" customWidth="1"/>
    <col min="14582" max="14585" width="5.5234375" style="1" customWidth="1"/>
    <col min="14586" max="14586" width="2.1015625" style="1" customWidth="1"/>
    <col min="14587" max="14587" width="6.523437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5" width="8.89453125" style="1" customWidth="1"/>
    <col min="14826" max="14826" width="9.1015625" style="1"/>
    <col min="14827" max="14827" width="0.89453125" style="1" customWidth="1"/>
    <col min="14828" max="14829" width="10.41796875" style="1" customWidth="1"/>
    <col min="14830" max="14830" width="9.41796875" style="1" customWidth="1"/>
    <col min="14831" max="14831" width="0.89453125" style="1" customWidth="1"/>
    <col min="14832" max="14832" width="10.41796875" style="1" customWidth="1"/>
    <col min="14833" max="14833" width="9.41796875" style="1" customWidth="1"/>
    <col min="14834" max="14834" width="10.1015625" style="1" customWidth="1"/>
    <col min="14835" max="14835" width="9.89453125" style="1" customWidth="1"/>
    <col min="14836" max="14836" width="8.5234375" style="1" customWidth="1"/>
    <col min="14837" max="14837" width="0.89453125" style="1" customWidth="1"/>
    <col min="14838" max="14841" width="5.5234375" style="1" customWidth="1"/>
    <col min="14842" max="14842" width="2.1015625" style="1" customWidth="1"/>
    <col min="14843" max="14843" width="6.523437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1" width="8.89453125" style="1" customWidth="1"/>
    <col min="15082" max="15082" width="9.1015625" style="1"/>
    <col min="15083" max="15083" width="0.89453125" style="1" customWidth="1"/>
    <col min="15084" max="15085" width="10.41796875" style="1" customWidth="1"/>
    <col min="15086" max="15086" width="9.41796875" style="1" customWidth="1"/>
    <col min="15087" max="15087" width="0.89453125" style="1" customWidth="1"/>
    <col min="15088" max="15088" width="10.41796875" style="1" customWidth="1"/>
    <col min="15089" max="15089" width="9.41796875" style="1" customWidth="1"/>
    <col min="15090" max="15090" width="10.1015625" style="1" customWidth="1"/>
    <col min="15091" max="15091" width="9.89453125" style="1" customWidth="1"/>
    <col min="15092" max="15092" width="8.5234375" style="1" customWidth="1"/>
    <col min="15093" max="15093" width="0.89453125" style="1" customWidth="1"/>
    <col min="15094" max="15097" width="5.5234375" style="1" customWidth="1"/>
    <col min="15098" max="15098" width="2.1015625" style="1" customWidth="1"/>
    <col min="15099" max="15099" width="6.523437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7" width="8.89453125" style="1" customWidth="1"/>
    <col min="15338" max="15338" width="9.1015625" style="1"/>
    <col min="15339" max="15339" width="0.89453125" style="1" customWidth="1"/>
    <col min="15340" max="15341" width="10.41796875" style="1" customWidth="1"/>
    <col min="15342" max="15342" width="9.41796875" style="1" customWidth="1"/>
    <col min="15343" max="15343" width="0.89453125" style="1" customWidth="1"/>
    <col min="15344" max="15344" width="10.41796875" style="1" customWidth="1"/>
    <col min="15345" max="15345" width="9.41796875" style="1" customWidth="1"/>
    <col min="15346" max="15346" width="10.1015625" style="1" customWidth="1"/>
    <col min="15347" max="15347" width="9.89453125" style="1" customWidth="1"/>
    <col min="15348" max="15348" width="8.5234375" style="1" customWidth="1"/>
    <col min="15349" max="15349" width="0.89453125" style="1" customWidth="1"/>
    <col min="15350" max="15353" width="5.5234375" style="1" customWidth="1"/>
    <col min="15354" max="15354" width="2.1015625" style="1" customWidth="1"/>
    <col min="15355" max="15355" width="6.523437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3" width="8.89453125" style="1" customWidth="1"/>
    <col min="15594" max="15594" width="9.1015625" style="1"/>
    <col min="15595" max="15595" width="0.89453125" style="1" customWidth="1"/>
    <col min="15596" max="15597" width="10.41796875" style="1" customWidth="1"/>
    <col min="15598" max="15598" width="9.41796875" style="1" customWidth="1"/>
    <col min="15599" max="15599" width="0.89453125" style="1" customWidth="1"/>
    <col min="15600" max="15600" width="10.41796875" style="1" customWidth="1"/>
    <col min="15601" max="15601" width="9.41796875" style="1" customWidth="1"/>
    <col min="15602" max="15602" width="10.1015625" style="1" customWidth="1"/>
    <col min="15603" max="15603" width="9.89453125" style="1" customWidth="1"/>
    <col min="15604" max="15604" width="8.5234375" style="1" customWidth="1"/>
    <col min="15605" max="15605" width="0.89453125" style="1" customWidth="1"/>
    <col min="15606" max="15609" width="5.5234375" style="1" customWidth="1"/>
    <col min="15610" max="15610" width="2.1015625" style="1" customWidth="1"/>
    <col min="15611" max="15611" width="6.523437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49" width="8.89453125" style="1" customWidth="1"/>
    <col min="15850" max="15850" width="9.1015625" style="1"/>
    <col min="15851" max="15851" width="0.89453125" style="1" customWidth="1"/>
    <col min="15852" max="15853" width="10.41796875" style="1" customWidth="1"/>
    <col min="15854" max="15854" width="9.41796875" style="1" customWidth="1"/>
    <col min="15855" max="15855" width="0.89453125" style="1" customWidth="1"/>
    <col min="15856" max="15856" width="10.41796875" style="1" customWidth="1"/>
    <col min="15857" max="15857" width="9.41796875" style="1" customWidth="1"/>
    <col min="15858" max="15858" width="10.1015625" style="1" customWidth="1"/>
    <col min="15859" max="15859" width="9.89453125" style="1" customWidth="1"/>
    <col min="15860" max="15860" width="8.5234375" style="1" customWidth="1"/>
    <col min="15861" max="15861" width="0.89453125" style="1" customWidth="1"/>
    <col min="15862" max="15865" width="5.5234375" style="1" customWidth="1"/>
    <col min="15866" max="15866" width="2.1015625" style="1" customWidth="1"/>
    <col min="15867" max="15867" width="6.523437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5" width="8.89453125" style="1" customWidth="1"/>
    <col min="16106" max="16106" width="9.1015625" style="1"/>
    <col min="16107" max="16107" width="0.89453125" style="1" customWidth="1"/>
    <col min="16108" max="16109" width="10.41796875" style="1" customWidth="1"/>
    <col min="16110" max="16110" width="9.41796875" style="1" customWidth="1"/>
    <col min="16111" max="16111" width="0.89453125" style="1" customWidth="1"/>
    <col min="16112" max="16112" width="10.41796875" style="1" customWidth="1"/>
    <col min="16113" max="16113" width="9.41796875" style="1" customWidth="1"/>
    <col min="16114" max="16114" width="10.1015625" style="1" customWidth="1"/>
    <col min="16115" max="16115" width="9.89453125" style="1" customWidth="1"/>
    <col min="16116" max="16116" width="8.5234375" style="1" customWidth="1"/>
    <col min="16117" max="16117" width="0.89453125" style="1" customWidth="1"/>
    <col min="16118" max="16121" width="5.5234375" style="1" customWidth="1"/>
    <col min="16122" max="16122" width="2.1015625" style="1" customWidth="1"/>
    <col min="16123" max="16123" width="6.523437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45" ht="15">
      <c r="A1" s="319"/>
      <c r="B1" s="729" t="s">
        <v>2934</v>
      </c>
      <c r="C1" s="445"/>
      <c r="D1" s="445"/>
      <c r="E1" s="319"/>
      <c r="F1" s="319"/>
      <c r="G1" s="319"/>
      <c r="H1" s="319"/>
      <c r="I1" s="319"/>
      <c r="J1" s="319"/>
      <c r="K1" s="319"/>
      <c r="L1" s="319"/>
      <c r="M1" s="319"/>
      <c r="N1" s="319"/>
      <c r="O1" s="319"/>
      <c r="P1" s="319"/>
      <c r="Q1" s="319"/>
      <c r="R1" s="319"/>
      <c r="S1" s="319"/>
      <c r="T1" s="729" t="s">
        <v>2873</v>
      </c>
      <c r="U1" s="319"/>
      <c r="V1" s="319"/>
      <c r="W1" s="319"/>
      <c r="X1" s="319"/>
      <c r="Y1" s="319"/>
      <c r="Z1" s="319"/>
      <c r="AA1" s="319"/>
      <c r="AB1" s="268" t="str">
        <f>$B1</f>
        <v>Schedule 50.020 - IRB Approach - credit risk-weighted assets</v>
      </c>
      <c r="AC1" s="654"/>
      <c r="AD1" s="654"/>
      <c r="AE1" s="654"/>
      <c r="AF1" s="654"/>
      <c r="AG1" s="654"/>
      <c r="AH1" s="654"/>
      <c r="AI1" s="654"/>
      <c r="AJ1" s="654"/>
      <c r="AK1" s="654"/>
      <c r="AL1" s="654"/>
      <c r="AM1" s="654"/>
      <c r="AN1" s="654"/>
      <c r="AO1" s="268" t="str">
        <f>$B1</f>
        <v>Schedule 50.020 - IRB Approach - credit risk-weighted assets</v>
      </c>
      <c r="AP1" s="654"/>
      <c r="AQ1" s="654"/>
      <c r="AR1" s="654"/>
      <c r="AS1" s="654"/>
    </row>
    <row r="2" spans="1:45" ht="15" customHeight="1">
      <c r="A2" s="500">
        <v>26</v>
      </c>
      <c r="B2" s="1536" t="s">
        <v>137</v>
      </c>
      <c r="C2" s="1554"/>
      <c r="D2" s="1554"/>
      <c r="E2" s="1555"/>
      <c r="F2" s="319"/>
      <c r="G2" s="319"/>
      <c r="H2" s="319"/>
      <c r="I2" s="319"/>
      <c r="J2" s="319"/>
      <c r="K2" s="319"/>
      <c r="L2" s="319"/>
      <c r="M2" s="319"/>
      <c r="N2" s="319"/>
      <c r="O2" s="319"/>
      <c r="P2" s="319"/>
      <c r="Q2" s="319"/>
      <c r="R2" s="319"/>
      <c r="S2" s="319"/>
      <c r="T2" s="1057"/>
      <c r="U2" s="1057"/>
      <c r="V2" s="1057"/>
      <c r="W2" s="1057"/>
      <c r="X2" s="1057"/>
      <c r="Y2" s="1057"/>
      <c r="Z2" s="1057"/>
      <c r="AA2" s="1057"/>
      <c r="AB2" s="1679" t="s">
        <v>2935</v>
      </c>
      <c r="AC2" s="1679"/>
      <c r="AD2" s="1679"/>
      <c r="AE2" s="1679"/>
      <c r="AF2" s="1679"/>
      <c r="AG2" s="1679"/>
      <c r="AH2" s="1679"/>
      <c r="AI2" s="1679"/>
      <c r="AJ2" s="1679"/>
      <c r="AK2" s="1679"/>
      <c r="AL2" s="1679"/>
      <c r="AM2" s="1679"/>
      <c r="AN2" s="654"/>
      <c r="AO2" s="1679" t="s">
        <v>2936</v>
      </c>
      <c r="AP2" s="1679"/>
      <c r="AQ2" s="1679"/>
      <c r="AR2" s="1679"/>
      <c r="AS2" s="1679"/>
    </row>
    <row r="3" spans="1:45" ht="15" customHeight="1">
      <c r="A3" s="319"/>
      <c r="B3" s="525" t="s">
        <v>2937</v>
      </c>
      <c r="C3" s="525"/>
      <c r="D3" s="477"/>
      <c r="E3" s="477"/>
      <c r="F3" s="477"/>
      <c r="G3" s="477"/>
      <c r="H3" s="477"/>
      <c r="I3" s="477"/>
      <c r="J3" s="477"/>
      <c r="K3" s="477"/>
      <c r="L3" s="477"/>
      <c r="M3" s="477"/>
      <c r="N3" s="477"/>
      <c r="O3" s="477"/>
      <c r="P3" s="477"/>
      <c r="Q3" s="477"/>
      <c r="R3" s="477"/>
      <c r="S3" s="319"/>
      <c r="T3" s="1624" t="str">
        <f>$B3</f>
        <v>For Banking Book - PSEs (120)</v>
      </c>
      <c r="U3" s="1624"/>
      <c r="V3" s="1624"/>
      <c r="W3" s="1624"/>
      <c r="X3" s="1624"/>
      <c r="Y3" s="1624"/>
      <c r="Z3" s="1057"/>
      <c r="AA3" s="1057"/>
      <c r="AB3" s="1679"/>
      <c r="AC3" s="1679"/>
      <c r="AD3" s="1679"/>
      <c r="AE3" s="1679"/>
      <c r="AF3" s="1679"/>
      <c r="AG3" s="1679"/>
      <c r="AH3" s="1679"/>
      <c r="AI3" s="1679"/>
      <c r="AJ3" s="1679"/>
      <c r="AK3" s="1679"/>
      <c r="AL3" s="1679"/>
      <c r="AM3" s="1679"/>
      <c r="AN3" s="654"/>
      <c r="AO3" s="1679"/>
      <c r="AP3" s="1679"/>
      <c r="AQ3" s="1679"/>
      <c r="AR3" s="1679"/>
      <c r="AS3" s="1679"/>
    </row>
    <row r="4" spans="1:45" ht="15" customHeight="1">
      <c r="A4" s="319"/>
      <c r="B4" s="1128"/>
      <c r="C4" s="477"/>
      <c r="D4" s="477"/>
      <c r="E4" s="477"/>
      <c r="F4" s="477"/>
      <c r="G4" s="477"/>
      <c r="H4" s="477"/>
      <c r="I4" s="477"/>
      <c r="J4" s="477"/>
      <c r="K4" s="477"/>
      <c r="L4" s="477"/>
      <c r="M4" s="477"/>
      <c r="N4" s="477"/>
      <c r="O4" s="477"/>
      <c r="P4" s="477"/>
      <c r="Q4" s="477"/>
      <c r="R4" s="477"/>
      <c r="S4" s="319"/>
      <c r="T4" s="1128"/>
      <c r="U4" s="1129"/>
      <c r="V4" s="1129"/>
      <c r="W4" s="1129"/>
      <c r="X4" s="1129"/>
      <c r="Y4" s="1129"/>
      <c r="Z4" s="1129"/>
      <c r="AA4" s="1129"/>
      <c r="AB4" s="1679" t="s">
        <v>2937</v>
      </c>
      <c r="AC4" s="1679"/>
      <c r="AD4" s="1679"/>
      <c r="AE4" s="1679"/>
      <c r="AF4" s="1679"/>
      <c r="AG4" s="1679"/>
      <c r="AH4" s="1679"/>
      <c r="AI4" s="1679"/>
      <c r="AJ4" s="1679"/>
      <c r="AK4" s="1679"/>
      <c r="AL4" s="1679"/>
      <c r="AM4" s="1679"/>
      <c r="AN4" s="654"/>
      <c r="AO4" s="1679" t="s">
        <v>2938</v>
      </c>
      <c r="AP4" s="1679"/>
      <c r="AQ4" s="1679"/>
      <c r="AR4" s="1679"/>
      <c r="AS4" s="1679"/>
    </row>
    <row r="5" spans="1:45" ht="12.75" customHeight="1">
      <c r="A5" s="319"/>
      <c r="B5" s="754" t="s">
        <v>2875</v>
      </c>
      <c r="C5" s="525"/>
      <c r="D5" s="477"/>
      <c r="E5" s="477"/>
      <c r="F5" s="477"/>
      <c r="G5" s="477"/>
      <c r="H5" s="477"/>
      <c r="I5" s="477"/>
      <c r="J5" s="477"/>
      <c r="K5" s="477"/>
      <c r="L5" s="477"/>
      <c r="M5" s="477"/>
      <c r="N5" s="477"/>
      <c r="O5" s="477"/>
      <c r="P5" s="477"/>
      <c r="Q5" s="477"/>
      <c r="R5" s="477"/>
      <c r="S5" s="319"/>
      <c r="T5" s="754" t="str">
        <f>$B5</f>
        <v>Dollars in thousands, Record Type 010</v>
      </c>
      <c r="U5" s="1130"/>
      <c r="V5" s="988"/>
      <c r="W5" s="988"/>
      <c r="X5" s="988"/>
      <c r="Y5" s="988"/>
      <c r="Z5" s="988"/>
      <c r="AA5" s="988"/>
      <c r="AB5" s="19" t="str">
        <f>$B5</f>
        <v>Dollars in thousands, Record Type 010</v>
      </c>
      <c r="AC5" s="1281"/>
      <c r="AD5" s="654"/>
      <c r="AE5" s="654"/>
      <c r="AF5" s="654"/>
      <c r="AG5" s="654"/>
      <c r="AH5" s="654"/>
      <c r="AI5" s="654"/>
      <c r="AJ5" s="654"/>
      <c r="AK5" s="654"/>
      <c r="AL5" s="654"/>
      <c r="AM5" s="654"/>
      <c r="AN5" s="654"/>
      <c r="AO5" s="19" t="str">
        <f>$B5</f>
        <v>Dollars in thousands, Record Type 010</v>
      </c>
      <c r="AP5" s="654"/>
      <c r="AQ5" s="654"/>
      <c r="AR5" s="1281"/>
      <c r="AS5" s="654"/>
    </row>
    <row r="6" spans="1:45" ht="13.65" customHeight="1">
      <c r="A6" s="319"/>
      <c r="B6" s="1671" t="s">
        <v>2342</v>
      </c>
      <c r="C6" s="1672"/>
      <c r="D6" s="1673"/>
      <c r="E6" s="985"/>
      <c r="F6" s="1670" t="s">
        <v>2368</v>
      </c>
      <c r="G6" s="1670"/>
      <c r="H6" s="988"/>
      <c r="I6" s="1601" t="s">
        <v>2876</v>
      </c>
      <c r="J6" s="1597"/>
      <c r="K6" s="1597"/>
      <c r="L6" s="1597"/>
      <c r="M6" s="1598"/>
      <c r="N6" s="985"/>
      <c r="O6" s="985"/>
      <c r="P6" s="985"/>
      <c r="Q6" s="985"/>
      <c r="R6" s="985"/>
      <c r="S6" s="319"/>
      <c r="T6" s="1674" t="s">
        <v>2877</v>
      </c>
      <c r="U6" s="1674"/>
      <c r="V6" s="1131"/>
      <c r="W6" s="1132"/>
      <c r="X6" s="1132"/>
      <c r="Y6" s="1133"/>
      <c r="Z6" s="1133"/>
      <c r="AA6" s="1133"/>
      <c r="AB6" s="1680" t="s">
        <v>2877</v>
      </c>
      <c r="AC6" s="1680"/>
      <c r="AD6" s="1682"/>
      <c r="AE6" s="1682"/>
      <c r="AF6" s="1682"/>
      <c r="AG6" s="1682"/>
      <c r="AH6" s="654"/>
      <c r="AI6" s="654"/>
      <c r="AJ6" s="654"/>
      <c r="AK6" s="654"/>
      <c r="AL6" s="654"/>
      <c r="AM6" s="654"/>
      <c r="AN6" s="654"/>
      <c r="AO6" s="1680" t="s">
        <v>2877</v>
      </c>
      <c r="AP6" s="1680"/>
      <c r="AQ6" s="654"/>
      <c r="AR6" s="654"/>
      <c r="AS6" s="654"/>
    </row>
    <row r="7" spans="1:45" ht="18.600000000000001" customHeight="1">
      <c r="A7" s="319"/>
      <c r="B7" s="1134"/>
      <c r="C7" s="1135"/>
      <c r="D7" s="1136"/>
      <c r="E7" s="985"/>
      <c r="F7" s="1670"/>
      <c r="G7" s="1670"/>
      <c r="H7" s="988"/>
      <c r="I7" s="1601" t="s">
        <v>2878</v>
      </c>
      <c r="J7" s="1676"/>
      <c r="K7" s="1601" t="s">
        <v>2879</v>
      </c>
      <c r="L7" s="1676"/>
      <c r="M7" s="1677" t="s">
        <v>2880</v>
      </c>
      <c r="N7" s="985"/>
      <c r="O7" s="985"/>
      <c r="P7" s="985"/>
      <c r="Q7" s="985"/>
      <c r="R7" s="985"/>
      <c r="S7" s="319"/>
      <c r="T7" s="1675"/>
      <c r="U7" s="1675"/>
      <c r="V7" s="1131"/>
      <c r="W7" s="1596" t="s">
        <v>2879</v>
      </c>
      <c r="X7" s="1607"/>
      <c r="Y7" s="1133"/>
      <c r="Z7" s="1133"/>
      <c r="AA7" s="1133"/>
      <c r="AB7" s="1681"/>
      <c r="AC7" s="1681"/>
      <c r="AD7" s="1349"/>
      <c r="AE7" s="271"/>
      <c r="AF7" s="271"/>
      <c r="AG7" s="1350"/>
      <c r="AH7" s="1683" t="s">
        <v>2939</v>
      </c>
      <c r="AI7" s="654"/>
      <c r="AJ7" s="656"/>
      <c r="AK7" s="656"/>
      <c r="AL7" s="656"/>
      <c r="AM7" s="656"/>
      <c r="AN7" s="654"/>
      <c r="AO7" s="1681"/>
      <c r="AP7" s="1681"/>
      <c r="AQ7" s="657"/>
      <c r="AR7" s="1685" t="s">
        <v>2879</v>
      </c>
      <c r="AS7" s="1686"/>
    </row>
    <row r="8" spans="1:45" ht="63" customHeight="1">
      <c r="A8" s="984" t="s">
        <v>2881</v>
      </c>
      <c r="B8" s="984" t="s">
        <v>2882</v>
      </c>
      <c r="C8" s="984" t="s">
        <v>2345</v>
      </c>
      <c r="D8" s="984" t="s">
        <v>2883</v>
      </c>
      <c r="E8" s="986"/>
      <c r="F8" s="984" t="s">
        <v>2884</v>
      </c>
      <c r="G8" s="984" t="s">
        <v>2940</v>
      </c>
      <c r="H8" s="1137"/>
      <c r="I8" s="984" t="s">
        <v>2886</v>
      </c>
      <c r="J8" s="984" t="s">
        <v>2887</v>
      </c>
      <c r="K8" s="984" t="s">
        <v>2888</v>
      </c>
      <c r="L8" s="984" t="s">
        <v>2889</v>
      </c>
      <c r="M8" s="1678"/>
      <c r="N8" s="986"/>
      <c r="O8" s="1605" t="s">
        <v>2352</v>
      </c>
      <c r="P8" s="1607"/>
      <c r="Q8" s="1605" t="s">
        <v>2890</v>
      </c>
      <c r="R8" s="1607"/>
      <c r="S8" s="319"/>
      <c r="T8" s="1138" t="str">
        <f>$A8</f>
        <v>PD Band</v>
      </c>
      <c r="U8" s="1138" t="str">
        <f>$B8</f>
        <v>Estimated PD (%) (M3)</v>
      </c>
      <c r="V8" s="984" t="s">
        <v>2891</v>
      </c>
      <c r="W8" s="984" t="s">
        <v>2892</v>
      </c>
      <c r="X8" s="984" t="s">
        <v>2893</v>
      </c>
      <c r="Y8" s="991"/>
      <c r="Z8" s="991"/>
      <c r="AA8" s="991"/>
      <c r="AB8" s="1351" t="str">
        <f>$A8</f>
        <v>PD Band</v>
      </c>
      <c r="AC8" s="1351" t="str">
        <f>$B8</f>
        <v>Estimated PD (%) (M3)</v>
      </c>
      <c r="AD8" s="1352" t="s">
        <v>2941</v>
      </c>
      <c r="AE8" s="1352" t="s">
        <v>2942</v>
      </c>
      <c r="AF8" s="1352" t="s">
        <v>2943</v>
      </c>
      <c r="AG8" s="231" t="s">
        <v>2944</v>
      </c>
      <c r="AH8" s="1684"/>
      <c r="AI8" s="654"/>
      <c r="AJ8" s="1687" t="s">
        <v>2945</v>
      </c>
      <c r="AK8" s="1688"/>
      <c r="AL8" s="1687" t="s">
        <v>2946</v>
      </c>
      <c r="AM8" s="1688"/>
      <c r="AN8" s="654"/>
      <c r="AO8" s="1353" t="str">
        <f>$A8</f>
        <v>PD Band</v>
      </c>
      <c r="AP8" s="1351" t="str">
        <f>$B8</f>
        <v>Estimated PD (%) (M3)</v>
      </c>
      <c r="AQ8" s="1354" t="s">
        <v>2947</v>
      </c>
      <c r="AR8" s="231" t="s">
        <v>2948</v>
      </c>
      <c r="AS8" s="231" t="s">
        <v>2949</v>
      </c>
    </row>
    <row r="9" spans="1:45" s="112" customFormat="1">
      <c r="A9" s="1131"/>
      <c r="B9" s="776" t="s">
        <v>282</v>
      </c>
      <c r="C9" s="776"/>
      <c r="D9" s="776" t="s">
        <v>283</v>
      </c>
      <c r="E9" s="776"/>
      <c r="F9" s="776" t="s">
        <v>284</v>
      </c>
      <c r="G9" s="776" t="s">
        <v>2894</v>
      </c>
      <c r="H9" s="1139"/>
      <c r="I9" s="776" t="s">
        <v>424</v>
      </c>
      <c r="J9" s="776" t="s">
        <v>287</v>
      </c>
      <c r="K9" s="776"/>
      <c r="L9" s="776"/>
      <c r="M9" s="776"/>
      <c r="N9" s="776"/>
      <c r="O9" s="776"/>
      <c r="P9" s="776"/>
      <c r="Q9" s="776"/>
      <c r="R9" s="776"/>
      <c r="S9" s="571"/>
      <c r="T9" s="1140"/>
      <c r="U9" s="1141" t="s">
        <v>2895</v>
      </c>
      <c r="V9" s="776"/>
      <c r="W9" s="477"/>
      <c r="X9" s="776"/>
      <c r="Y9" s="776"/>
      <c r="Z9" s="776"/>
      <c r="AA9" s="776"/>
      <c r="AB9" s="658"/>
      <c r="AC9" s="659" t="s">
        <v>2895</v>
      </c>
      <c r="AD9" s="655"/>
      <c r="AE9" s="655"/>
      <c r="AF9" s="655"/>
      <c r="AG9" s="269"/>
      <c r="AH9" s="269"/>
      <c r="AI9" s="655"/>
      <c r="AJ9" s="269"/>
      <c r="AK9" s="269"/>
      <c r="AL9" s="269"/>
      <c r="AM9" s="269"/>
      <c r="AN9" s="655"/>
      <c r="AO9" s="1351"/>
      <c r="AP9" s="1351" t="str">
        <f>$B9</f>
        <v>(a)</v>
      </c>
      <c r="AQ9" s="655"/>
      <c r="AR9" s="655"/>
      <c r="AS9" s="655"/>
    </row>
    <row r="10" spans="1:45" ht="12.6" customHeight="1">
      <c r="A10" s="477"/>
      <c r="B10" s="813" t="s">
        <v>1790</v>
      </c>
      <c r="C10" s="477"/>
      <c r="D10" s="992"/>
      <c r="E10" s="992"/>
      <c r="F10" s="992"/>
      <c r="G10" s="992"/>
      <c r="H10" s="992"/>
      <c r="I10" s="1669" t="s">
        <v>2896</v>
      </c>
      <c r="J10" s="1669"/>
      <c r="K10" s="992"/>
      <c r="L10" s="992"/>
      <c r="M10" s="992"/>
      <c r="N10" s="992"/>
      <c r="O10" s="992"/>
      <c r="P10" s="992"/>
      <c r="Q10" s="477"/>
      <c r="R10" s="477"/>
      <c r="S10" s="319"/>
      <c r="T10" s="1142"/>
      <c r="U10" s="1143" t="str">
        <f>$B10</f>
        <v>Drawn (501)</v>
      </c>
      <c r="V10" s="477"/>
      <c r="W10" s="477"/>
      <c r="X10" s="477"/>
      <c r="Y10" s="477"/>
      <c r="Z10" s="477"/>
      <c r="AA10" s="477"/>
      <c r="AB10" s="660"/>
      <c r="AC10" s="661" t="str">
        <f>$B10</f>
        <v>Drawn (501)</v>
      </c>
      <c r="AD10" s="654"/>
      <c r="AE10" s="654"/>
      <c r="AF10" s="654"/>
      <c r="AG10" s="1282"/>
      <c r="AH10" s="1282"/>
      <c r="AI10" s="654"/>
      <c r="AJ10" s="1282"/>
      <c r="AK10" s="1282"/>
      <c r="AL10" s="1282"/>
      <c r="AM10" s="654"/>
      <c r="AN10" s="654"/>
      <c r="AO10" s="660"/>
      <c r="AP10" s="661" t="str">
        <f>$B10</f>
        <v>Drawn (501)</v>
      </c>
      <c r="AQ10" s="1284"/>
      <c r="AR10" s="1284"/>
      <c r="AS10" s="1284"/>
    </row>
    <row r="11" spans="1:45" ht="12.75" customHeight="1">
      <c r="A11" s="453" t="s">
        <v>2897</v>
      </c>
      <c r="B11" s="1144"/>
      <c r="C11" s="1145"/>
      <c r="D11" s="994"/>
      <c r="E11" s="1123"/>
      <c r="F11" s="994"/>
      <c r="G11" s="1124"/>
      <c r="H11" s="1146"/>
      <c r="I11" s="1147"/>
      <c r="J11" s="997"/>
      <c r="K11" s="1147"/>
      <c r="L11" s="1148"/>
      <c r="M11" s="1149"/>
      <c r="N11" s="453"/>
      <c r="O11" s="1665"/>
      <c r="P11" s="1665"/>
      <c r="Q11" s="1665"/>
      <c r="R11" s="1665"/>
      <c r="S11" s="319"/>
      <c r="T11" s="1151" t="str">
        <f t="shared" ref="T11:T35" si="0">$A11</f>
        <v>1 (1401)</v>
      </c>
      <c r="U11" s="1152" t="str">
        <f t="shared" ref="U11:U35" si="1">IF($B11="","",$B11)</f>
        <v/>
      </c>
      <c r="V11" s="1153"/>
      <c r="W11" s="1154"/>
      <c r="X11" s="1154"/>
      <c r="Y11" s="1155"/>
      <c r="Z11" s="1155"/>
      <c r="AA11" s="1155"/>
      <c r="AB11" s="662" t="str">
        <f t="shared" ref="AB11:AB35" si="2">$A11</f>
        <v>1 (1401)</v>
      </c>
      <c r="AC11" s="1355" t="str">
        <f t="shared" ref="AC11:AC35" si="3">IF($B11="","",$B11)</f>
        <v/>
      </c>
      <c r="AD11" s="663"/>
      <c r="AE11" s="663"/>
      <c r="AF11" s="663"/>
      <c r="AG11" s="663"/>
      <c r="AH11" s="1283"/>
      <c r="AI11" s="654"/>
      <c r="AJ11" s="1641"/>
      <c r="AK11" s="1641"/>
      <c r="AL11" s="1641"/>
      <c r="AM11" s="1641"/>
      <c r="AN11" s="654"/>
      <c r="AO11" s="662" t="str">
        <f t="shared" ref="AO11:AO35" si="4">$A11</f>
        <v>1 (1401)</v>
      </c>
      <c r="AP11" s="1355" t="str">
        <f t="shared" ref="AP11:AP34" si="5">IF($B12="","",$B12)</f>
        <v/>
      </c>
      <c r="AQ11" s="663"/>
      <c r="AR11" s="663"/>
      <c r="AS11" s="663"/>
    </row>
    <row r="12" spans="1:45">
      <c r="A12" s="453" t="s">
        <v>2898</v>
      </c>
      <c r="B12" s="1144"/>
      <c r="C12" s="1145"/>
      <c r="D12" s="994"/>
      <c r="E12" s="1123"/>
      <c r="F12" s="994"/>
      <c r="G12" s="1124"/>
      <c r="H12" s="1146"/>
      <c r="I12" s="1147"/>
      <c r="J12" s="997"/>
      <c r="K12" s="1147"/>
      <c r="L12" s="1148"/>
      <c r="M12" s="1149"/>
      <c r="N12" s="453"/>
      <c r="O12" s="1665"/>
      <c r="P12" s="1665"/>
      <c r="Q12" s="1665"/>
      <c r="R12" s="1665"/>
      <c r="S12" s="319"/>
      <c r="T12" s="1151" t="str">
        <f t="shared" si="0"/>
        <v>2 (1402)</v>
      </c>
      <c r="U12" s="1152" t="str">
        <f t="shared" si="1"/>
        <v/>
      </c>
      <c r="V12" s="1153"/>
      <c r="W12" s="1154"/>
      <c r="X12" s="1154"/>
      <c r="Y12" s="1155"/>
      <c r="Z12" s="1155"/>
      <c r="AA12" s="1155"/>
      <c r="AB12" s="662" t="str">
        <f t="shared" si="2"/>
        <v>2 (1402)</v>
      </c>
      <c r="AC12" s="1355" t="str">
        <f t="shared" si="3"/>
        <v/>
      </c>
      <c r="AD12" s="663"/>
      <c r="AE12" s="663"/>
      <c r="AF12" s="663"/>
      <c r="AG12" s="663"/>
      <c r="AH12" s="1283"/>
      <c r="AI12" s="654"/>
      <c r="AJ12" s="1641"/>
      <c r="AK12" s="1641"/>
      <c r="AL12" s="1641"/>
      <c r="AM12" s="1641"/>
      <c r="AN12" s="654"/>
      <c r="AO12" s="662" t="str">
        <f t="shared" si="4"/>
        <v>2 (1402)</v>
      </c>
      <c r="AP12" s="1355" t="str">
        <f t="shared" si="5"/>
        <v/>
      </c>
      <c r="AQ12" s="663"/>
      <c r="AR12" s="663"/>
      <c r="AS12" s="663"/>
    </row>
    <row r="13" spans="1:45">
      <c r="A13" s="453" t="s">
        <v>2899</v>
      </c>
      <c r="B13" s="1144"/>
      <c r="C13" s="1145"/>
      <c r="D13" s="994"/>
      <c r="E13" s="1123"/>
      <c r="F13" s="994"/>
      <c r="G13" s="1124"/>
      <c r="H13" s="1146"/>
      <c r="I13" s="1147"/>
      <c r="J13" s="997"/>
      <c r="K13" s="1147"/>
      <c r="L13" s="1148"/>
      <c r="M13" s="1149"/>
      <c r="N13" s="453"/>
      <c r="O13" s="1665"/>
      <c r="P13" s="1665"/>
      <c r="Q13" s="1665"/>
      <c r="R13" s="1665"/>
      <c r="S13" s="319"/>
      <c r="T13" s="1151" t="str">
        <f t="shared" si="0"/>
        <v>3 (1403)</v>
      </c>
      <c r="U13" s="1152" t="str">
        <f t="shared" si="1"/>
        <v/>
      </c>
      <c r="V13" s="1153"/>
      <c r="W13" s="1154"/>
      <c r="X13" s="1154"/>
      <c r="Y13" s="1155"/>
      <c r="Z13" s="1155"/>
      <c r="AA13" s="1155"/>
      <c r="AB13" s="662" t="str">
        <f t="shared" si="2"/>
        <v>3 (1403)</v>
      </c>
      <c r="AC13" s="1355" t="str">
        <f t="shared" si="3"/>
        <v/>
      </c>
      <c r="AD13" s="663"/>
      <c r="AE13" s="663"/>
      <c r="AF13" s="663"/>
      <c r="AG13" s="663"/>
      <c r="AH13" s="1283"/>
      <c r="AI13" s="654"/>
      <c r="AJ13" s="1641"/>
      <c r="AK13" s="1641"/>
      <c r="AL13" s="1641"/>
      <c r="AM13" s="1641"/>
      <c r="AN13" s="654"/>
      <c r="AO13" s="662" t="str">
        <f t="shared" si="4"/>
        <v>3 (1403)</v>
      </c>
      <c r="AP13" s="1355" t="str">
        <f t="shared" si="5"/>
        <v/>
      </c>
      <c r="AQ13" s="663"/>
      <c r="AR13" s="663"/>
      <c r="AS13" s="663"/>
    </row>
    <row r="14" spans="1:45" ht="12.6" hidden="1" customHeight="1">
      <c r="A14" s="453" t="s">
        <v>2900</v>
      </c>
      <c r="B14" s="1144"/>
      <c r="C14" s="1145"/>
      <c r="D14" s="994"/>
      <c r="E14" s="1123"/>
      <c r="F14" s="994"/>
      <c r="G14" s="1124"/>
      <c r="H14" s="1146"/>
      <c r="I14" s="1147"/>
      <c r="J14" s="997"/>
      <c r="K14" s="1147"/>
      <c r="L14" s="1148"/>
      <c r="M14" s="1149"/>
      <c r="N14" s="453"/>
      <c r="O14" s="1665"/>
      <c r="P14" s="1665"/>
      <c r="Q14" s="1665"/>
      <c r="R14" s="1665"/>
      <c r="S14" s="319"/>
      <c r="T14" s="1151" t="str">
        <f t="shared" si="0"/>
        <v>4 (1404)</v>
      </c>
      <c r="U14" s="1152" t="str">
        <f t="shared" si="1"/>
        <v/>
      </c>
      <c r="V14" s="1153"/>
      <c r="W14" s="1154"/>
      <c r="X14" s="1154"/>
      <c r="Y14" s="1155"/>
      <c r="Z14" s="1155"/>
      <c r="AA14" s="1155"/>
      <c r="AB14" s="662" t="str">
        <f t="shared" si="2"/>
        <v>4 (1404)</v>
      </c>
      <c r="AC14" s="1355" t="str">
        <f t="shared" si="3"/>
        <v/>
      </c>
      <c r="AD14" s="663"/>
      <c r="AE14" s="663"/>
      <c r="AF14" s="663"/>
      <c r="AG14" s="663"/>
      <c r="AH14" s="1283"/>
      <c r="AI14" s="654"/>
      <c r="AJ14" s="1641"/>
      <c r="AK14" s="1641"/>
      <c r="AL14" s="1641"/>
      <c r="AM14" s="1641"/>
      <c r="AN14" s="654"/>
      <c r="AO14" s="662" t="str">
        <f t="shared" si="4"/>
        <v>4 (1404)</v>
      </c>
      <c r="AP14" s="1355" t="str">
        <f t="shared" si="5"/>
        <v/>
      </c>
      <c r="AQ14" s="663"/>
      <c r="AR14" s="663"/>
      <c r="AS14" s="663"/>
    </row>
    <row r="15" spans="1:45" ht="12.6" hidden="1" customHeight="1">
      <c r="A15" s="453" t="s">
        <v>2901</v>
      </c>
      <c r="B15" s="1144"/>
      <c r="C15" s="1145"/>
      <c r="D15" s="994"/>
      <c r="E15" s="1123"/>
      <c r="F15" s="994"/>
      <c r="G15" s="1124"/>
      <c r="H15" s="1146"/>
      <c r="I15" s="1147"/>
      <c r="J15" s="997"/>
      <c r="K15" s="1147"/>
      <c r="L15" s="1148"/>
      <c r="M15" s="1149"/>
      <c r="N15" s="453"/>
      <c r="O15" s="1665"/>
      <c r="P15" s="1665"/>
      <c r="Q15" s="1665"/>
      <c r="R15" s="1665"/>
      <c r="S15" s="319"/>
      <c r="T15" s="1151" t="str">
        <f t="shared" si="0"/>
        <v>5 (1405)</v>
      </c>
      <c r="U15" s="1152" t="str">
        <f t="shared" si="1"/>
        <v/>
      </c>
      <c r="V15" s="1153"/>
      <c r="W15" s="1154"/>
      <c r="X15" s="1154"/>
      <c r="Y15" s="1155"/>
      <c r="Z15" s="1155"/>
      <c r="AA15" s="1155"/>
      <c r="AB15" s="662" t="str">
        <f t="shared" si="2"/>
        <v>5 (1405)</v>
      </c>
      <c r="AC15" s="1355" t="str">
        <f t="shared" si="3"/>
        <v/>
      </c>
      <c r="AD15" s="663"/>
      <c r="AE15" s="663"/>
      <c r="AF15" s="663"/>
      <c r="AG15" s="663"/>
      <c r="AH15" s="1283"/>
      <c r="AI15" s="654"/>
      <c r="AJ15" s="1641"/>
      <c r="AK15" s="1641"/>
      <c r="AL15" s="1641"/>
      <c r="AM15" s="1641"/>
      <c r="AN15" s="654"/>
      <c r="AO15" s="662" t="str">
        <f t="shared" si="4"/>
        <v>5 (1405)</v>
      </c>
      <c r="AP15" s="1355" t="str">
        <f t="shared" si="5"/>
        <v/>
      </c>
      <c r="AQ15" s="663"/>
      <c r="AR15" s="663"/>
      <c r="AS15" s="663"/>
    </row>
    <row r="16" spans="1:45" ht="12.6" hidden="1" customHeight="1">
      <c r="A16" s="453" t="s">
        <v>2902</v>
      </c>
      <c r="B16" s="1144"/>
      <c r="C16" s="1145"/>
      <c r="D16" s="994"/>
      <c r="E16" s="1123"/>
      <c r="F16" s="994"/>
      <c r="G16" s="1124"/>
      <c r="H16" s="1146"/>
      <c r="I16" s="1147"/>
      <c r="J16" s="997"/>
      <c r="K16" s="1147"/>
      <c r="L16" s="1148"/>
      <c r="M16" s="1149"/>
      <c r="N16" s="453"/>
      <c r="O16" s="1665"/>
      <c r="P16" s="1665"/>
      <c r="Q16" s="1665"/>
      <c r="R16" s="1665"/>
      <c r="S16" s="319"/>
      <c r="T16" s="1151" t="str">
        <f t="shared" si="0"/>
        <v>6 (1406)</v>
      </c>
      <c r="U16" s="1152" t="str">
        <f t="shared" si="1"/>
        <v/>
      </c>
      <c r="V16" s="1153"/>
      <c r="W16" s="1154"/>
      <c r="X16" s="1154"/>
      <c r="Y16" s="1155"/>
      <c r="Z16" s="1155"/>
      <c r="AA16" s="1155"/>
      <c r="AB16" s="662" t="str">
        <f t="shared" si="2"/>
        <v>6 (1406)</v>
      </c>
      <c r="AC16" s="1355" t="str">
        <f t="shared" si="3"/>
        <v/>
      </c>
      <c r="AD16" s="663"/>
      <c r="AE16" s="663"/>
      <c r="AF16" s="663"/>
      <c r="AG16" s="663"/>
      <c r="AH16" s="1283"/>
      <c r="AI16" s="654"/>
      <c r="AJ16" s="1641"/>
      <c r="AK16" s="1641"/>
      <c r="AL16" s="1641"/>
      <c r="AM16" s="1641"/>
      <c r="AN16" s="654"/>
      <c r="AO16" s="662" t="str">
        <f t="shared" si="4"/>
        <v>6 (1406)</v>
      </c>
      <c r="AP16" s="1355" t="str">
        <f t="shared" si="5"/>
        <v/>
      </c>
      <c r="AQ16" s="663"/>
      <c r="AR16" s="663"/>
      <c r="AS16" s="663"/>
    </row>
    <row r="17" spans="1:45" ht="12.6" hidden="1" customHeight="1">
      <c r="A17" s="453" t="s">
        <v>2903</v>
      </c>
      <c r="B17" s="1144"/>
      <c r="C17" s="1145"/>
      <c r="D17" s="994"/>
      <c r="E17" s="1123"/>
      <c r="F17" s="994"/>
      <c r="G17" s="1124"/>
      <c r="H17" s="1146"/>
      <c r="I17" s="1147"/>
      <c r="J17" s="997"/>
      <c r="K17" s="1147"/>
      <c r="L17" s="1148"/>
      <c r="M17" s="1149"/>
      <c r="N17" s="453"/>
      <c r="O17" s="1665"/>
      <c r="P17" s="1665"/>
      <c r="Q17" s="1665"/>
      <c r="R17" s="1665"/>
      <c r="S17" s="319"/>
      <c r="T17" s="1151" t="str">
        <f t="shared" si="0"/>
        <v>7 (1407)</v>
      </c>
      <c r="U17" s="1152" t="str">
        <f t="shared" si="1"/>
        <v/>
      </c>
      <c r="V17" s="1153"/>
      <c r="W17" s="1154"/>
      <c r="X17" s="1154"/>
      <c r="Y17" s="1155"/>
      <c r="Z17" s="1155"/>
      <c r="AA17" s="1155"/>
      <c r="AB17" s="662" t="str">
        <f t="shared" si="2"/>
        <v>7 (1407)</v>
      </c>
      <c r="AC17" s="1355" t="str">
        <f t="shared" si="3"/>
        <v/>
      </c>
      <c r="AD17" s="663"/>
      <c r="AE17" s="663"/>
      <c r="AF17" s="663"/>
      <c r="AG17" s="663"/>
      <c r="AH17" s="1283"/>
      <c r="AI17" s="654"/>
      <c r="AJ17" s="1641"/>
      <c r="AK17" s="1641"/>
      <c r="AL17" s="1641"/>
      <c r="AM17" s="1641"/>
      <c r="AN17" s="654"/>
      <c r="AO17" s="662" t="str">
        <f t="shared" si="4"/>
        <v>7 (1407)</v>
      </c>
      <c r="AP17" s="1355" t="str">
        <f t="shared" si="5"/>
        <v/>
      </c>
      <c r="AQ17" s="663"/>
      <c r="AR17" s="663"/>
      <c r="AS17" s="663"/>
    </row>
    <row r="18" spans="1:45" ht="12.6" hidden="1" customHeight="1">
      <c r="A18" s="453" t="s">
        <v>2904</v>
      </c>
      <c r="B18" s="1144"/>
      <c r="C18" s="1145"/>
      <c r="D18" s="994"/>
      <c r="E18" s="1123"/>
      <c r="F18" s="994"/>
      <c r="G18" s="1124"/>
      <c r="H18" s="1146"/>
      <c r="I18" s="1147"/>
      <c r="J18" s="997"/>
      <c r="K18" s="1147"/>
      <c r="L18" s="1148"/>
      <c r="M18" s="1149"/>
      <c r="N18" s="453"/>
      <c r="O18" s="1665"/>
      <c r="P18" s="1665"/>
      <c r="Q18" s="1665"/>
      <c r="R18" s="1665"/>
      <c r="S18" s="319"/>
      <c r="T18" s="1151" t="str">
        <f t="shared" si="0"/>
        <v>8 (1408)</v>
      </c>
      <c r="U18" s="1152" t="str">
        <f t="shared" si="1"/>
        <v/>
      </c>
      <c r="V18" s="1153"/>
      <c r="W18" s="1154"/>
      <c r="X18" s="1154"/>
      <c r="Y18" s="1155"/>
      <c r="Z18" s="1155"/>
      <c r="AA18" s="1155"/>
      <c r="AB18" s="662" t="str">
        <f t="shared" si="2"/>
        <v>8 (1408)</v>
      </c>
      <c r="AC18" s="1355" t="str">
        <f t="shared" si="3"/>
        <v/>
      </c>
      <c r="AD18" s="663"/>
      <c r="AE18" s="663"/>
      <c r="AF18" s="663"/>
      <c r="AG18" s="663"/>
      <c r="AH18" s="1283"/>
      <c r="AI18" s="654"/>
      <c r="AJ18" s="1641"/>
      <c r="AK18" s="1641"/>
      <c r="AL18" s="1641"/>
      <c r="AM18" s="1641"/>
      <c r="AN18" s="654"/>
      <c r="AO18" s="662" t="str">
        <f t="shared" si="4"/>
        <v>8 (1408)</v>
      </c>
      <c r="AP18" s="1355" t="str">
        <f t="shared" si="5"/>
        <v/>
      </c>
      <c r="AQ18" s="663"/>
      <c r="AR18" s="663"/>
      <c r="AS18" s="663"/>
    </row>
    <row r="19" spans="1:45" ht="12.6" hidden="1" customHeight="1">
      <c r="A19" s="453" t="s">
        <v>2905</v>
      </c>
      <c r="B19" s="1144"/>
      <c r="C19" s="1145"/>
      <c r="D19" s="994"/>
      <c r="E19" s="1123"/>
      <c r="F19" s="994"/>
      <c r="G19" s="1124"/>
      <c r="H19" s="1146"/>
      <c r="I19" s="1147"/>
      <c r="J19" s="997"/>
      <c r="K19" s="1147"/>
      <c r="L19" s="1148"/>
      <c r="M19" s="1149"/>
      <c r="N19" s="453"/>
      <c r="O19" s="1665"/>
      <c r="P19" s="1665"/>
      <c r="Q19" s="1665"/>
      <c r="R19" s="1665"/>
      <c r="S19" s="319"/>
      <c r="T19" s="1151" t="str">
        <f t="shared" si="0"/>
        <v>9 (1409)</v>
      </c>
      <c r="U19" s="1152" t="str">
        <f t="shared" si="1"/>
        <v/>
      </c>
      <c r="V19" s="1153"/>
      <c r="W19" s="1154"/>
      <c r="X19" s="1154"/>
      <c r="Y19" s="1155"/>
      <c r="Z19" s="1155"/>
      <c r="AA19" s="1155"/>
      <c r="AB19" s="662" t="str">
        <f t="shared" si="2"/>
        <v>9 (1409)</v>
      </c>
      <c r="AC19" s="1355" t="str">
        <f t="shared" si="3"/>
        <v/>
      </c>
      <c r="AD19" s="663"/>
      <c r="AE19" s="663"/>
      <c r="AF19" s="663"/>
      <c r="AG19" s="663"/>
      <c r="AH19" s="1283"/>
      <c r="AI19" s="654"/>
      <c r="AJ19" s="1641"/>
      <c r="AK19" s="1641"/>
      <c r="AL19" s="1641"/>
      <c r="AM19" s="1641"/>
      <c r="AN19" s="654"/>
      <c r="AO19" s="662" t="str">
        <f t="shared" si="4"/>
        <v>9 (1409)</v>
      </c>
      <c r="AP19" s="1355" t="str">
        <f t="shared" si="5"/>
        <v/>
      </c>
      <c r="AQ19" s="663"/>
      <c r="AR19" s="663"/>
      <c r="AS19" s="663"/>
    </row>
    <row r="20" spans="1:45" ht="12.6" hidden="1" customHeight="1">
      <c r="A20" s="453" t="s">
        <v>2906</v>
      </c>
      <c r="B20" s="1144"/>
      <c r="C20" s="1145"/>
      <c r="D20" s="994"/>
      <c r="E20" s="1123"/>
      <c r="F20" s="994"/>
      <c r="G20" s="1124"/>
      <c r="H20" s="1146"/>
      <c r="I20" s="1147"/>
      <c r="J20" s="997"/>
      <c r="K20" s="1147"/>
      <c r="L20" s="1148"/>
      <c r="M20" s="1149"/>
      <c r="N20" s="453"/>
      <c r="O20" s="1665"/>
      <c r="P20" s="1665"/>
      <c r="Q20" s="1665"/>
      <c r="R20" s="1665"/>
      <c r="S20" s="319"/>
      <c r="T20" s="1151" t="str">
        <f t="shared" si="0"/>
        <v>10 (1410)</v>
      </c>
      <c r="U20" s="1152" t="str">
        <f t="shared" si="1"/>
        <v/>
      </c>
      <c r="V20" s="1153"/>
      <c r="W20" s="1154"/>
      <c r="X20" s="1154"/>
      <c r="Y20" s="1155"/>
      <c r="Z20" s="1155"/>
      <c r="AA20" s="1155"/>
      <c r="AB20" s="662" t="str">
        <f t="shared" si="2"/>
        <v>10 (1410)</v>
      </c>
      <c r="AC20" s="1355" t="str">
        <f t="shared" si="3"/>
        <v/>
      </c>
      <c r="AD20" s="663"/>
      <c r="AE20" s="663"/>
      <c r="AF20" s="663"/>
      <c r="AG20" s="663"/>
      <c r="AH20" s="1283"/>
      <c r="AI20" s="654"/>
      <c r="AJ20" s="1641"/>
      <c r="AK20" s="1641"/>
      <c r="AL20" s="1641"/>
      <c r="AM20" s="1641"/>
      <c r="AN20" s="654"/>
      <c r="AO20" s="662" t="str">
        <f t="shared" si="4"/>
        <v>10 (1410)</v>
      </c>
      <c r="AP20" s="1355" t="str">
        <f t="shared" si="5"/>
        <v/>
      </c>
      <c r="AQ20" s="663"/>
      <c r="AR20" s="663"/>
      <c r="AS20" s="663"/>
    </row>
    <row r="21" spans="1:45" ht="12.6" hidden="1" customHeight="1">
      <c r="A21" s="453" t="s">
        <v>2907</v>
      </c>
      <c r="B21" s="1144"/>
      <c r="C21" s="1145"/>
      <c r="D21" s="994"/>
      <c r="E21" s="1123"/>
      <c r="F21" s="994"/>
      <c r="G21" s="1124"/>
      <c r="H21" s="1146"/>
      <c r="I21" s="1147"/>
      <c r="J21" s="997"/>
      <c r="K21" s="1147"/>
      <c r="L21" s="1148"/>
      <c r="M21" s="1149"/>
      <c r="N21" s="453"/>
      <c r="O21" s="1665"/>
      <c r="P21" s="1665"/>
      <c r="Q21" s="1665"/>
      <c r="R21" s="1665"/>
      <c r="S21" s="319"/>
      <c r="T21" s="1151" t="str">
        <f t="shared" si="0"/>
        <v>11 (1411)</v>
      </c>
      <c r="U21" s="1152" t="str">
        <f t="shared" si="1"/>
        <v/>
      </c>
      <c r="V21" s="1153"/>
      <c r="W21" s="1154"/>
      <c r="X21" s="1154"/>
      <c r="Y21" s="1155"/>
      <c r="Z21" s="1155"/>
      <c r="AA21" s="1155"/>
      <c r="AB21" s="662" t="str">
        <f t="shared" si="2"/>
        <v>11 (1411)</v>
      </c>
      <c r="AC21" s="1355" t="str">
        <f t="shared" si="3"/>
        <v/>
      </c>
      <c r="AD21" s="663"/>
      <c r="AE21" s="663"/>
      <c r="AF21" s="663"/>
      <c r="AG21" s="663"/>
      <c r="AH21" s="1283"/>
      <c r="AI21" s="654"/>
      <c r="AJ21" s="1641"/>
      <c r="AK21" s="1641"/>
      <c r="AL21" s="1641"/>
      <c r="AM21" s="1641"/>
      <c r="AN21" s="654"/>
      <c r="AO21" s="662" t="str">
        <f t="shared" si="4"/>
        <v>11 (1411)</v>
      </c>
      <c r="AP21" s="1355" t="str">
        <f t="shared" si="5"/>
        <v/>
      </c>
      <c r="AQ21" s="663"/>
      <c r="AR21" s="663"/>
      <c r="AS21" s="663"/>
    </row>
    <row r="22" spans="1:45" ht="12.6" hidden="1" customHeight="1">
      <c r="A22" s="453" t="s">
        <v>2908</v>
      </c>
      <c r="B22" s="1144"/>
      <c r="C22" s="1145"/>
      <c r="D22" s="994"/>
      <c r="E22" s="1123"/>
      <c r="F22" s="994"/>
      <c r="G22" s="1124"/>
      <c r="H22" s="1146"/>
      <c r="I22" s="1147"/>
      <c r="J22" s="997"/>
      <c r="K22" s="1147"/>
      <c r="L22" s="1148"/>
      <c r="M22" s="1149"/>
      <c r="N22" s="453"/>
      <c r="O22" s="1665"/>
      <c r="P22" s="1665"/>
      <c r="Q22" s="1665"/>
      <c r="R22" s="1665"/>
      <c r="S22" s="319"/>
      <c r="T22" s="1151" t="str">
        <f t="shared" si="0"/>
        <v>12 (1412)</v>
      </c>
      <c r="U22" s="1152" t="str">
        <f t="shared" si="1"/>
        <v/>
      </c>
      <c r="V22" s="1153"/>
      <c r="W22" s="1154"/>
      <c r="X22" s="1154"/>
      <c r="Y22" s="1155"/>
      <c r="Z22" s="1155"/>
      <c r="AA22" s="1155"/>
      <c r="AB22" s="662" t="str">
        <f t="shared" si="2"/>
        <v>12 (1412)</v>
      </c>
      <c r="AC22" s="1355" t="str">
        <f t="shared" si="3"/>
        <v/>
      </c>
      <c r="AD22" s="663"/>
      <c r="AE22" s="663"/>
      <c r="AF22" s="663"/>
      <c r="AG22" s="663"/>
      <c r="AH22" s="1283"/>
      <c r="AI22" s="654"/>
      <c r="AJ22" s="1641"/>
      <c r="AK22" s="1641"/>
      <c r="AL22" s="1641"/>
      <c r="AM22" s="1641"/>
      <c r="AN22" s="654"/>
      <c r="AO22" s="662" t="str">
        <f t="shared" si="4"/>
        <v>12 (1412)</v>
      </c>
      <c r="AP22" s="1355" t="str">
        <f t="shared" si="5"/>
        <v/>
      </c>
      <c r="AQ22" s="663"/>
      <c r="AR22" s="663"/>
      <c r="AS22" s="663"/>
    </row>
    <row r="23" spans="1:45" ht="12.6" hidden="1" customHeight="1">
      <c r="A23" s="453" t="s">
        <v>2909</v>
      </c>
      <c r="B23" s="1144"/>
      <c r="C23" s="1145"/>
      <c r="D23" s="994"/>
      <c r="E23" s="1123"/>
      <c r="F23" s="994"/>
      <c r="G23" s="1124"/>
      <c r="H23" s="1146"/>
      <c r="I23" s="1147"/>
      <c r="J23" s="997"/>
      <c r="K23" s="1147"/>
      <c r="L23" s="1148"/>
      <c r="M23" s="1149"/>
      <c r="N23" s="453"/>
      <c r="O23" s="1665"/>
      <c r="P23" s="1665"/>
      <c r="Q23" s="1665"/>
      <c r="R23" s="1665"/>
      <c r="S23" s="319"/>
      <c r="T23" s="1151" t="str">
        <f t="shared" si="0"/>
        <v>13 (1413)</v>
      </c>
      <c r="U23" s="1152" t="str">
        <f t="shared" si="1"/>
        <v/>
      </c>
      <c r="V23" s="1153"/>
      <c r="W23" s="1154"/>
      <c r="X23" s="1154"/>
      <c r="Y23" s="1155"/>
      <c r="Z23" s="1155"/>
      <c r="AA23" s="1155"/>
      <c r="AB23" s="662" t="str">
        <f t="shared" si="2"/>
        <v>13 (1413)</v>
      </c>
      <c r="AC23" s="1355" t="str">
        <f t="shared" si="3"/>
        <v/>
      </c>
      <c r="AD23" s="663"/>
      <c r="AE23" s="663"/>
      <c r="AF23" s="663"/>
      <c r="AG23" s="663"/>
      <c r="AH23" s="1283"/>
      <c r="AI23" s="654"/>
      <c r="AJ23" s="1641"/>
      <c r="AK23" s="1641"/>
      <c r="AL23" s="1641"/>
      <c r="AM23" s="1641"/>
      <c r="AN23" s="654"/>
      <c r="AO23" s="662" t="str">
        <f t="shared" si="4"/>
        <v>13 (1413)</v>
      </c>
      <c r="AP23" s="1355" t="str">
        <f t="shared" si="5"/>
        <v/>
      </c>
      <c r="AQ23" s="663"/>
      <c r="AR23" s="663"/>
      <c r="AS23" s="663"/>
    </row>
    <row r="24" spans="1:45" ht="12.6" hidden="1" customHeight="1">
      <c r="A24" s="453" t="s">
        <v>2910</v>
      </c>
      <c r="B24" s="1144"/>
      <c r="C24" s="1145"/>
      <c r="D24" s="994"/>
      <c r="E24" s="1123"/>
      <c r="F24" s="994"/>
      <c r="G24" s="1124"/>
      <c r="H24" s="1146"/>
      <c r="I24" s="1147"/>
      <c r="J24" s="997"/>
      <c r="K24" s="1147"/>
      <c r="L24" s="1148"/>
      <c r="M24" s="1149"/>
      <c r="N24" s="453"/>
      <c r="O24" s="1665"/>
      <c r="P24" s="1665"/>
      <c r="Q24" s="1665"/>
      <c r="R24" s="1665"/>
      <c r="S24" s="319"/>
      <c r="T24" s="1151" t="str">
        <f t="shared" si="0"/>
        <v>14 (1414)</v>
      </c>
      <c r="U24" s="1152" t="str">
        <f t="shared" si="1"/>
        <v/>
      </c>
      <c r="V24" s="1153"/>
      <c r="W24" s="1154"/>
      <c r="X24" s="1154"/>
      <c r="Y24" s="1155"/>
      <c r="Z24" s="1155"/>
      <c r="AA24" s="1155"/>
      <c r="AB24" s="662" t="str">
        <f t="shared" si="2"/>
        <v>14 (1414)</v>
      </c>
      <c r="AC24" s="1355" t="str">
        <f t="shared" si="3"/>
        <v/>
      </c>
      <c r="AD24" s="663"/>
      <c r="AE24" s="663"/>
      <c r="AF24" s="663"/>
      <c r="AG24" s="663"/>
      <c r="AH24" s="1283"/>
      <c r="AI24" s="654"/>
      <c r="AJ24" s="1641"/>
      <c r="AK24" s="1641"/>
      <c r="AL24" s="1641"/>
      <c r="AM24" s="1641"/>
      <c r="AN24" s="654"/>
      <c r="AO24" s="662" t="str">
        <f t="shared" si="4"/>
        <v>14 (1414)</v>
      </c>
      <c r="AP24" s="1355" t="str">
        <f t="shared" si="5"/>
        <v/>
      </c>
      <c r="AQ24" s="663"/>
      <c r="AR24" s="663"/>
      <c r="AS24" s="663"/>
    </row>
    <row r="25" spans="1:45" ht="12.6" hidden="1" customHeight="1">
      <c r="A25" s="453" t="s">
        <v>2911</v>
      </c>
      <c r="B25" s="1144"/>
      <c r="C25" s="1145"/>
      <c r="D25" s="994"/>
      <c r="E25" s="1123"/>
      <c r="F25" s="994"/>
      <c r="G25" s="1124"/>
      <c r="H25" s="1146"/>
      <c r="I25" s="1147"/>
      <c r="J25" s="997"/>
      <c r="K25" s="1147"/>
      <c r="L25" s="1148"/>
      <c r="M25" s="1149"/>
      <c r="N25" s="453"/>
      <c r="O25" s="1665"/>
      <c r="P25" s="1665"/>
      <c r="Q25" s="1665"/>
      <c r="R25" s="1665"/>
      <c r="S25" s="319"/>
      <c r="T25" s="1151" t="str">
        <f t="shared" si="0"/>
        <v>15 (1415)</v>
      </c>
      <c r="U25" s="1152" t="str">
        <f t="shared" si="1"/>
        <v/>
      </c>
      <c r="V25" s="1153"/>
      <c r="W25" s="1154"/>
      <c r="X25" s="1154"/>
      <c r="Y25" s="1155"/>
      <c r="Z25" s="1155"/>
      <c r="AA25" s="1155"/>
      <c r="AB25" s="662" t="str">
        <f t="shared" si="2"/>
        <v>15 (1415)</v>
      </c>
      <c r="AC25" s="1355" t="str">
        <f t="shared" si="3"/>
        <v/>
      </c>
      <c r="AD25" s="663"/>
      <c r="AE25" s="663"/>
      <c r="AF25" s="663"/>
      <c r="AG25" s="663"/>
      <c r="AH25" s="1283"/>
      <c r="AI25" s="654"/>
      <c r="AJ25" s="1641"/>
      <c r="AK25" s="1641"/>
      <c r="AL25" s="1641"/>
      <c r="AM25" s="1641"/>
      <c r="AN25" s="654"/>
      <c r="AO25" s="662" t="str">
        <f t="shared" si="4"/>
        <v>15 (1415)</v>
      </c>
      <c r="AP25" s="1355" t="str">
        <f t="shared" si="5"/>
        <v/>
      </c>
      <c r="AQ25" s="663"/>
      <c r="AR25" s="663"/>
      <c r="AS25" s="663"/>
    </row>
    <row r="26" spans="1:45" ht="12.6" hidden="1" customHeight="1">
      <c r="A26" s="453" t="s">
        <v>2912</v>
      </c>
      <c r="B26" s="1144"/>
      <c r="C26" s="1145"/>
      <c r="D26" s="994"/>
      <c r="E26" s="1123"/>
      <c r="F26" s="994"/>
      <c r="G26" s="1124"/>
      <c r="H26" s="1146"/>
      <c r="I26" s="1147"/>
      <c r="J26" s="997"/>
      <c r="K26" s="1147"/>
      <c r="L26" s="1148"/>
      <c r="M26" s="1149"/>
      <c r="N26" s="453"/>
      <c r="O26" s="1665"/>
      <c r="P26" s="1665"/>
      <c r="Q26" s="1665"/>
      <c r="R26" s="1665"/>
      <c r="S26" s="319"/>
      <c r="T26" s="1151" t="str">
        <f t="shared" si="0"/>
        <v>16 (1416)</v>
      </c>
      <c r="U26" s="1152" t="str">
        <f t="shared" si="1"/>
        <v/>
      </c>
      <c r="V26" s="1153"/>
      <c r="W26" s="1154"/>
      <c r="X26" s="1154"/>
      <c r="Y26" s="1155"/>
      <c r="Z26" s="1155"/>
      <c r="AA26" s="1155"/>
      <c r="AB26" s="662" t="str">
        <f t="shared" si="2"/>
        <v>16 (1416)</v>
      </c>
      <c r="AC26" s="1355" t="str">
        <f t="shared" si="3"/>
        <v/>
      </c>
      <c r="AD26" s="663"/>
      <c r="AE26" s="663"/>
      <c r="AF26" s="663"/>
      <c r="AG26" s="663"/>
      <c r="AH26" s="1283"/>
      <c r="AI26" s="654"/>
      <c r="AJ26" s="1641"/>
      <c r="AK26" s="1641"/>
      <c r="AL26" s="1641"/>
      <c r="AM26" s="1641"/>
      <c r="AN26" s="654"/>
      <c r="AO26" s="662" t="str">
        <f t="shared" si="4"/>
        <v>16 (1416)</v>
      </c>
      <c r="AP26" s="1355" t="str">
        <f t="shared" si="5"/>
        <v/>
      </c>
      <c r="AQ26" s="663"/>
      <c r="AR26" s="663"/>
      <c r="AS26" s="663"/>
    </row>
    <row r="27" spans="1:45" ht="12.6" hidden="1" customHeight="1">
      <c r="A27" s="453" t="s">
        <v>2913</v>
      </c>
      <c r="B27" s="1144"/>
      <c r="C27" s="1145"/>
      <c r="D27" s="994"/>
      <c r="E27" s="1123"/>
      <c r="F27" s="994"/>
      <c r="G27" s="1124"/>
      <c r="H27" s="1146"/>
      <c r="I27" s="1147"/>
      <c r="J27" s="997"/>
      <c r="K27" s="1147"/>
      <c r="L27" s="1148"/>
      <c r="M27" s="1149"/>
      <c r="N27" s="453"/>
      <c r="O27" s="1665"/>
      <c r="P27" s="1665"/>
      <c r="Q27" s="1665"/>
      <c r="R27" s="1665"/>
      <c r="S27" s="319"/>
      <c r="T27" s="1151" t="str">
        <f t="shared" si="0"/>
        <v>17 (1417)</v>
      </c>
      <c r="U27" s="1152" t="str">
        <f t="shared" si="1"/>
        <v/>
      </c>
      <c r="V27" s="1153"/>
      <c r="W27" s="1154"/>
      <c r="X27" s="1154"/>
      <c r="Y27" s="1155"/>
      <c r="Z27" s="1155"/>
      <c r="AA27" s="1155"/>
      <c r="AB27" s="662" t="str">
        <f t="shared" si="2"/>
        <v>17 (1417)</v>
      </c>
      <c r="AC27" s="1355" t="str">
        <f t="shared" si="3"/>
        <v/>
      </c>
      <c r="AD27" s="663"/>
      <c r="AE27" s="663"/>
      <c r="AF27" s="663"/>
      <c r="AG27" s="663"/>
      <c r="AH27" s="1283"/>
      <c r="AI27" s="654"/>
      <c r="AJ27" s="1641"/>
      <c r="AK27" s="1641"/>
      <c r="AL27" s="1641"/>
      <c r="AM27" s="1641"/>
      <c r="AN27" s="654"/>
      <c r="AO27" s="662" t="str">
        <f t="shared" si="4"/>
        <v>17 (1417)</v>
      </c>
      <c r="AP27" s="1355" t="str">
        <f t="shared" si="5"/>
        <v/>
      </c>
      <c r="AQ27" s="663"/>
      <c r="AR27" s="663"/>
      <c r="AS27" s="663"/>
    </row>
    <row r="28" spans="1:45" ht="12.6" hidden="1" customHeight="1">
      <c r="A28" s="453" t="s">
        <v>2914</v>
      </c>
      <c r="B28" s="1144"/>
      <c r="C28" s="1145"/>
      <c r="D28" s="994"/>
      <c r="E28" s="1123"/>
      <c r="F28" s="994"/>
      <c r="G28" s="1124"/>
      <c r="H28" s="1146"/>
      <c r="I28" s="1147"/>
      <c r="J28" s="997"/>
      <c r="K28" s="1147"/>
      <c r="L28" s="1148"/>
      <c r="M28" s="1149"/>
      <c r="N28" s="453"/>
      <c r="O28" s="1665"/>
      <c r="P28" s="1665"/>
      <c r="Q28" s="1665"/>
      <c r="R28" s="1665"/>
      <c r="S28" s="319"/>
      <c r="T28" s="1151" t="str">
        <f t="shared" si="0"/>
        <v>18 (1418)</v>
      </c>
      <c r="U28" s="1152" t="str">
        <f t="shared" si="1"/>
        <v/>
      </c>
      <c r="V28" s="1153"/>
      <c r="W28" s="1154"/>
      <c r="X28" s="1154"/>
      <c r="Y28" s="1155"/>
      <c r="Z28" s="1155"/>
      <c r="AA28" s="1155"/>
      <c r="AB28" s="662" t="str">
        <f t="shared" si="2"/>
        <v>18 (1418)</v>
      </c>
      <c r="AC28" s="1355" t="str">
        <f t="shared" si="3"/>
        <v/>
      </c>
      <c r="AD28" s="663"/>
      <c r="AE28" s="663"/>
      <c r="AF28" s="663"/>
      <c r="AG28" s="663"/>
      <c r="AH28" s="1283"/>
      <c r="AI28" s="654"/>
      <c r="AJ28" s="1641"/>
      <c r="AK28" s="1641"/>
      <c r="AL28" s="1641"/>
      <c r="AM28" s="1641"/>
      <c r="AN28" s="654"/>
      <c r="AO28" s="662" t="str">
        <f t="shared" si="4"/>
        <v>18 (1418)</v>
      </c>
      <c r="AP28" s="1355" t="str">
        <f t="shared" si="5"/>
        <v/>
      </c>
      <c r="AQ28" s="663"/>
      <c r="AR28" s="663"/>
      <c r="AS28" s="663"/>
    </row>
    <row r="29" spans="1:45" ht="12.6" hidden="1" customHeight="1">
      <c r="A29" s="453" t="s">
        <v>2915</v>
      </c>
      <c r="B29" s="1144"/>
      <c r="C29" s="1145"/>
      <c r="D29" s="994"/>
      <c r="E29" s="1123"/>
      <c r="F29" s="994"/>
      <c r="G29" s="1124"/>
      <c r="H29" s="1146"/>
      <c r="I29" s="1147"/>
      <c r="J29" s="997"/>
      <c r="K29" s="1147"/>
      <c r="L29" s="1148"/>
      <c r="M29" s="1149"/>
      <c r="N29" s="453"/>
      <c r="O29" s="1665"/>
      <c r="P29" s="1665"/>
      <c r="Q29" s="1665"/>
      <c r="R29" s="1665"/>
      <c r="S29" s="319"/>
      <c r="T29" s="1151" t="str">
        <f t="shared" si="0"/>
        <v>19 (1419)</v>
      </c>
      <c r="U29" s="1152" t="str">
        <f t="shared" si="1"/>
        <v/>
      </c>
      <c r="V29" s="1153"/>
      <c r="W29" s="1154"/>
      <c r="X29" s="1154"/>
      <c r="Y29" s="1155"/>
      <c r="Z29" s="1155"/>
      <c r="AA29" s="1155"/>
      <c r="AB29" s="662" t="str">
        <f t="shared" si="2"/>
        <v>19 (1419)</v>
      </c>
      <c r="AC29" s="1355" t="str">
        <f t="shared" si="3"/>
        <v/>
      </c>
      <c r="AD29" s="663"/>
      <c r="AE29" s="663"/>
      <c r="AF29" s="663"/>
      <c r="AG29" s="663"/>
      <c r="AH29" s="1283"/>
      <c r="AI29" s="654"/>
      <c r="AJ29" s="1641"/>
      <c r="AK29" s="1641"/>
      <c r="AL29" s="1641"/>
      <c r="AM29" s="1641"/>
      <c r="AN29" s="654"/>
      <c r="AO29" s="662" t="str">
        <f t="shared" si="4"/>
        <v>19 (1419)</v>
      </c>
      <c r="AP29" s="1355" t="str">
        <f t="shared" si="5"/>
        <v/>
      </c>
      <c r="AQ29" s="663"/>
      <c r="AR29" s="663"/>
      <c r="AS29" s="663"/>
    </row>
    <row r="30" spans="1:45" ht="12.6" hidden="1" customHeight="1">
      <c r="A30" s="453" t="s">
        <v>2916</v>
      </c>
      <c r="B30" s="1144"/>
      <c r="C30" s="1145"/>
      <c r="D30" s="994"/>
      <c r="E30" s="1123"/>
      <c r="F30" s="994"/>
      <c r="G30" s="1124"/>
      <c r="H30" s="1146"/>
      <c r="I30" s="1147"/>
      <c r="J30" s="997"/>
      <c r="K30" s="1147"/>
      <c r="L30" s="1148"/>
      <c r="M30" s="1149"/>
      <c r="N30" s="453"/>
      <c r="O30" s="1665"/>
      <c r="P30" s="1665"/>
      <c r="Q30" s="1665"/>
      <c r="R30" s="1665"/>
      <c r="S30" s="319"/>
      <c r="T30" s="1151" t="str">
        <f t="shared" si="0"/>
        <v>20 (1420)</v>
      </c>
      <c r="U30" s="1152" t="str">
        <f t="shared" si="1"/>
        <v/>
      </c>
      <c r="V30" s="1153"/>
      <c r="W30" s="1154"/>
      <c r="X30" s="1154"/>
      <c r="Y30" s="1155"/>
      <c r="Z30" s="1155"/>
      <c r="AA30" s="1155"/>
      <c r="AB30" s="662" t="str">
        <f t="shared" si="2"/>
        <v>20 (1420)</v>
      </c>
      <c r="AC30" s="1355" t="str">
        <f t="shared" si="3"/>
        <v/>
      </c>
      <c r="AD30" s="663"/>
      <c r="AE30" s="663"/>
      <c r="AF30" s="663"/>
      <c r="AG30" s="663"/>
      <c r="AH30" s="1283"/>
      <c r="AI30" s="654"/>
      <c r="AJ30" s="1641"/>
      <c r="AK30" s="1641"/>
      <c r="AL30" s="1641"/>
      <c r="AM30" s="1641"/>
      <c r="AN30" s="654"/>
      <c r="AO30" s="662" t="str">
        <f t="shared" si="4"/>
        <v>20 (1420)</v>
      </c>
      <c r="AP30" s="1355" t="str">
        <f t="shared" si="5"/>
        <v/>
      </c>
      <c r="AQ30" s="663"/>
      <c r="AR30" s="663"/>
      <c r="AS30" s="663"/>
    </row>
    <row r="31" spans="1:45" ht="12.6" hidden="1" customHeight="1">
      <c r="A31" s="453" t="s">
        <v>2917</v>
      </c>
      <c r="B31" s="1144"/>
      <c r="C31" s="1145"/>
      <c r="D31" s="994"/>
      <c r="E31" s="1123"/>
      <c r="F31" s="994"/>
      <c r="G31" s="1124"/>
      <c r="H31" s="1146"/>
      <c r="I31" s="1147"/>
      <c r="J31" s="997"/>
      <c r="K31" s="1147"/>
      <c r="L31" s="1148"/>
      <c r="M31" s="1149"/>
      <c r="N31" s="453"/>
      <c r="O31" s="1665"/>
      <c r="P31" s="1665"/>
      <c r="Q31" s="1665"/>
      <c r="R31" s="1665"/>
      <c r="S31" s="319"/>
      <c r="T31" s="1151" t="str">
        <f t="shared" si="0"/>
        <v>21 (1421)</v>
      </c>
      <c r="U31" s="1152" t="str">
        <f t="shared" si="1"/>
        <v/>
      </c>
      <c r="V31" s="1153"/>
      <c r="W31" s="1154"/>
      <c r="X31" s="1154"/>
      <c r="Y31" s="1155"/>
      <c r="Z31" s="1155"/>
      <c r="AA31" s="1155"/>
      <c r="AB31" s="662" t="str">
        <f t="shared" si="2"/>
        <v>21 (1421)</v>
      </c>
      <c r="AC31" s="1355" t="str">
        <f t="shared" si="3"/>
        <v/>
      </c>
      <c r="AD31" s="663"/>
      <c r="AE31" s="663"/>
      <c r="AF31" s="663"/>
      <c r="AG31" s="663"/>
      <c r="AH31" s="1283"/>
      <c r="AI31" s="654"/>
      <c r="AJ31" s="1641"/>
      <c r="AK31" s="1641"/>
      <c r="AL31" s="1641"/>
      <c r="AM31" s="1641"/>
      <c r="AN31" s="654"/>
      <c r="AO31" s="662" t="str">
        <f t="shared" si="4"/>
        <v>21 (1421)</v>
      </c>
      <c r="AP31" s="1355" t="str">
        <f t="shared" si="5"/>
        <v/>
      </c>
      <c r="AQ31" s="663"/>
      <c r="AR31" s="663"/>
      <c r="AS31" s="663"/>
    </row>
    <row r="32" spans="1:45" ht="12.6" hidden="1" customHeight="1">
      <c r="A32" s="453" t="s">
        <v>2918</v>
      </c>
      <c r="B32" s="1144"/>
      <c r="C32" s="1145"/>
      <c r="D32" s="994"/>
      <c r="E32" s="1123"/>
      <c r="F32" s="994"/>
      <c r="G32" s="1124"/>
      <c r="H32" s="1146"/>
      <c r="I32" s="1147"/>
      <c r="J32" s="997"/>
      <c r="K32" s="1147"/>
      <c r="L32" s="1148"/>
      <c r="M32" s="1149"/>
      <c r="N32" s="453"/>
      <c r="O32" s="1665"/>
      <c r="P32" s="1665"/>
      <c r="Q32" s="1665"/>
      <c r="R32" s="1665"/>
      <c r="S32" s="319"/>
      <c r="T32" s="1151" t="str">
        <f t="shared" si="0"/>
        <v>22 (1422)</v>
      </c>
      <c r="U32" s="1152" t="str">
        <f t="shared" si="1"/>
        <v/>
      </c>
      <c r="V32" s="1153"/>
      <c r="W32" s="1154"/>
      <c r="X32" s="1154"/>
      <c r="Y32" s="1155"/>
      <c r="Z32" s="1155"/>
      <c r="AA32" s="1155"/>
      <c r="AB32" s="662" t="str">
        <f t="shared" si="2"/>
        <v>22 (1422)</v>
      </c>
      <c r="AC32" s="1355" t="str">
        <f t="shared" si="3"/>
        <v/>
      </c>
      <c r="AD32" s="663"/>
      <c r="AE32" s="663"/>
      <c r="AF32" s="663"/>
      <c r="AG32" s="663"/>
      <c r="AH32" s="1283"/>
      <c r="AI32" s="654"/>
      <c r="AJ32" s="1641"/>
      <c r="AK32" s="1641"/>
      <c r="AL32" s="1641"/>
      <c r="AM32" s="1641"/>
      <c r="AN32" s="654"/>
      <c r="AO32" s="662" t="str">
        <f t="shared" si="4"/>
        <v>22 (1422)</v>
      </c>
      <c r="AP32" s="1355" t="str">
        <f t="shared" si="5"/>
        <v/>
      </c>
      <c r="AQ32" s="663"/>
      <c r="AR32" s="663"/>
      <c r="AS32" s="663"/>
    </row>
    <row r="33" spans="1:45" ht="12.6" hidden="1" customHeight="1">
      <c r="A33" s="453" t="s">
        <v>2919</v>
      </c>
      <c r="B33" s="1144"/>
      <c r="C33" s="1145"/>
      <c r="D33" s="994"/>
      <c r="E33" s="1123"/>
      <c r="F33" s="994"/>
      <c r="G33" s="1124"/>
      <c r="H33" s="1146"/>
      <c r="I33" s="1147"/>
      <c r="J33" s="997"/>
      <c r="K33" s="1147"/>
      <c r="L33" s="1148"/>
      <c r="M33" s="1149"/>
      <c r="N33" s="453"/>
      <c r="O33" s="1665"/>
      <c r="P33" s="1665"/>
      <c r="Q33" s="1665"/>
      <c r="R33" s="1665"/>
      <c r="S33" s="319"/>
      <c r="T33" s="1151" t="str">
        <f t="shared" si="0"/>
        <v>23 (1423)</v>
      </c>
      <c r="U33" s="1152" t="str">
        <f t="shared" si="1"/>
        <v/>
      </c>
      <c r="V33" s="1153"/>
      <c r="W33" s="1154"/>
      <c r="X33" s="1154"/>
      <c r="Y33" s="1155"/>
      <c r="Z33" s="1155"/>
      <c r="AA33" s="1155"/>
      <c r="AB33" s="662" t="str">
        <f t="shared" si="2"/>
        <v>23 (1423)</v>
      </c>
      <c r="AC33" s="1355" t="str">
        <f t="shared" si="3"/>
        <v/>
      </c>
      <c r="AD33" s="663"/>
      <c r="AE33" s="663"/>
      <c r="AF33" s="663"/>
      <c r="AG33" s="663"/>
      <c r="AH33" s="1283"/>
      <c r="AI33" s="654"/>
      <c r="AJ33" s="1641"/>
      <c r="AK33" s="1641"/>
      <c r="AL33" s="1641"/>
      <c r="AM33" s="1641"/>
      <c r="AN33" s="654"/>
      <c r="AO33" s="662" t="str">
        <f t="shared" si="4"/>
        <v>23 (1423)</v>
      </c>
      <c r="AP33" s="1355" t="str">
        <f t="shared" si="5"/>
        <v/>
      </c>
      <c r="AQ33" s="663"/>
      <c r="AR33" s="663"/>
      <c r="AS33" s="663"/>
    </row>
    <row r="34" spans="1:45" ht="12.6" hidden="1" customHeight="1">
      <c r="A34" s="453" t="s">
        <v>2920</v>
      </c>
      <c r="B34" s="1144"/>
      <c r="C34" s="1145"/>
      <c r="D34" s="994"/>
      <c r="E34" s="1123"/>
      <c r="F34" s="994"/>
      <c r="G34" s="1124"/>
      <c r="H34" s="1146"/>
      <c r="I34" s="1147"/>
      <c r="J34" s="997"/>
      <c r="K34" s="1147"/>
      <c r="L34" s="1148"/>
      <c r="M34" s="1149"/>
      <c r="N34" s="453"/>
      <c r="O34" s="1665"/>
      <c r="P34" s="1665"/>
      <c r="Q34" s="1665"/>
      <c r="R34" s="1665"/>
      <c r="S34" s="319"/>
      <c r="T34" s="1151" t="str">
        <f t="shared" si="0"/>
        <v>24 (1424)</v>
      </c>
      <c r="U34" s="1152" t="str">
        <f t="shared" si="1"/>
        <v/>
      </c>
      <c r="V34" s="1153"/>
      <c r="W34" s="1154"/>
      <c r="X34" s="1154"/>
      <c r="Y34" s="1155"/>
      <c r="Z34" s="1155"/>
      <c r="AA34" s="1155"/>
      <c r="AB34" s="662" t="str">
        <f t="shared" si="2"/>
        <v>24 (1424)</v>
      </c>
      <c r="AC34" s="1355" t="str">
        <f t="shared" si="3"/>
        <v/>
      </c>
      <c r="AD34" s="663"/>
      <c r="AE34" s="663"/>
      <c r="AF34" s="663"/>
      <c r="AG34" s="663"/>
      <c r="AH34" s="1283"/>
      <c r="AI34" s="654"/>
      <c r="AJ34" s="1641"/>
      <c r="AK34" s="1641"/>
      <c r="AL34" s="1641"/>
      <c r="AM34" s="1641"/>
      <c r="AN34" s="654"/>
      <c r="AO34" s="662" t="str">
        <f t="shared" si="4"/>
        <v>24 (1424)</v>
      </c>
      <c r="AP34" s="1355" t="str">
        <f t="shared" si="5"/>
        <v/>
      </c>
      <c r="AQ34" s="663"/>
      <c r="AR34" s="663"/>
      <c r="AS34" s="663"/>
    </row>
    <row r="35" spans="1:45">
      <c r="A35" s="453" t="s">
        <v>2921</v>
      </c>
      <c r="B35" s="1144"/>
      <c r="C35" s="1145"/>
      <c r="D35" s="994"/>
      <c r="E35" s="1123"/>
      <c r="F35" s="994"/>
      <c r="G35" s="1124"/>
      <c r="H35" s="1146"/>
      <c r="I35" s="1147"/>
      <c r="J35" s="997"/>
      <c r="K35" s="1147"/>
      <c r="L35" s="1148"/>
      <c r="M35" s="1149"/>
      <c r="N35" s="453"/>
      <c r="O35" s="1665"/>
      <c r="P35" s="1665"/>
      <c r="Q35" s="1665"/>
      <c r="R35" s="1665"/>
      <c r="S35" s="319"/>
      <c r="T35" s="1151" t="str">
        <f t="shared" si="0"/>
        <v>25 (1425)</v>
      </c>
      <c r="U35" s="1152" t="str">
        <f t="shared" si="1"/>
        <v/>
      </c>
      <c r="V35" s="1153"/>
      <c r="W35" s="1154"/>
      <c r="X35" s="1154"/>
      <c r="Y35" s="1155"/>
      <c r="Z35" s="1155"/>
      <c r="AA35" s="1155"/>
      <c r="AB35" s="662" t="str">
        <f t="shared" si="2"/>
        <v>25 (1425)</v>
      </c>
      <c r="AC35" s="1355" t="str">
        <f t="shared" si="3"/>
        <v/>
      </c>
      <c r="AD35" s="663"/>
      <c r="AE35" s="663"/>
      <c r="AF35" s="663"/>
      <c r="AG35" s="663"/>
      <c r="AH35" s="1283"/>
      <c r="AI35" s="654"/>
      <c r="AJ35" s="1641"/>
      <c r="AK35" s="1641"/>
      <c r="AL35" s="1641"/>
      <c r="AM35" s="1641"/>
      <c r="AN35" s="654"/>
      <c r="AO35" s="662" t="str">
        <f t="shared" si="4"/>
        <v>25 (1425)</v>
      </c>
      <c r="AP35" s="1355"/>
      <c r="AQ35" s="663"/>
      <c r="AR35" s="663"/>
      <c r="AS35" s="663"/>
    </row>
    <row r="36" spans="1:45">
      <c r="A36" s="796" t="s">
        <v>2922</v>
      </c>
      <c r="B36" s="1156">
        <v>100</v>
      </c>
      <c r="C36" s="1157"/>
      <c r="D36" s="994"/>
      <c r="E36" s="1123"/>
      <c r="F36" s="994"/>
      <c r="G36" s="1122"/>
      <c r="H36" s="1158"/>
      <c r="I36" s="1147"/>
      <c r="J36" s="997"/>
      <c r="K36" s="1147"/>
      <c r="L36" s="1148"/>
      <c r="M36" s="1356"/>
      <c r="N36" s="453"/>
      <c r="O36" s="1666"/>
      <c r="P36" s="1666"/>
      <c r="Q36" s="1666"/>
      <c r="R36" s="1666"/>
      <c r="S36" s="319"/>
      <c r="T36" s="1142"/>
      <c r="U36" s="1159">
        <f>$B36</f>
        <v>100</v>
      </c>
      <c r="V36" s="1153"/>
      <c r="W36" s="1154"/>
      <c r="X36" s="1154"/>
      <c r="Y36" s="1155"/>
      <c r="Z36" s="1155"/>
      <c r="AA36" s="1155"/>
      <c r="AB36" s="664" t="str">
        <f>$A$36</f>
        <v>(1426)</v>
      </c>
      <c r="AC36" s="1357">
        <f>$B36</f>
        <v>100</v>
      </c>
      <c r="AD36" s="663"/>
      <c r="AE36" s="663"/>
      <c r="AF36" s="663"/>
      <c r="AG36" s="663"/>
      <c r="AH36" s="1358"/>
      <c r="AI36" s="654"/>
      <c r="AJ36" s="1689"/>
      <c r="AK36" s="1689"/>
      <c r="AL36" s="1689"/>
      <c r="AM36" s="1689"/>
      <c r="AN36" s="654"/>
      <c r="AO36" s="664" t="str">
        <f>$A$36</f>
        <v>(1426)</v>
      </c>
      <c r="AP36" s="1357">
        <f>$B36</f>
        <v>100</v>
      </c>
      <c r="AQ36" s="663"/>
      <c r="AR36" s="663"/>
      <c r="AS36" s="663"/>
    </row>
    <row r="37" spans="1:45">
      <c r="A37" s="478" t="s">
        <v>2923</v>
      </c>
      <c r="B37" s="1160" t="s">
        <v>2924</v>
      </c>
      <c r="C37" s="1161"/>
      <c r="D37" s="997"/>
      <c r="E37" s="1162"/>
      <c r="F37" s="1163"/>
      <c r="G37" s="1164"/>
      <c r="H37" s="1165"/>
      <c r="I37" s="1147"/>
      <c r="J37" s="997"/>
      <c r="K37" s="1147"/>
      <c r="L37" s="1166"/>
      <c r="M37" s="1167"/>
      <c r="N37" s="477"/>
      <c r="O37" s="1664"/>
      <c r="P37" s="1664"/>
      <c r="Q37" s="1664"/>
      <c r="R37" s="1664"/>
      <c r="S37" s="319"/>
      <c r="T37" s="1142"/>
      <c r="U37" s="1003" t="str">
        <f>$B37</f>
        <v>Overall</v>
      </c>
      <c r="V37" s="1153"/>
      <c r="W37" s="1168"/>
      <c r="X37" s="1168"/>
      <c r="Y37" s="1155"/>
      <c r="Z37" s="1155"/>
      <c r="AA37" s="1155"/>
      <c r="AB37" s="664" t="str">
        <f>$A$37</f>
        <v>(1400)</v>
      </c>
      <c r="AC37" s="1359" t="str">
        <f>$B37</f>
        <v>Overall</v>
      </c>
      <c r="AD37" s="663"/>
      <c r="AE37" s="1360"/>
      <c r="AF37" s="663"/>
      <c r="AG37" s="286"/>
      <c r="AH37" s="287"/>
      <c r="AI37" s="654"/>
      <c r="AJ37" s="1639"/>
      <c r="AK37" s="1639"/>
      <c r="AL37" s="1639"/>
      <c r="AM37" s="1639"/>
      <c r="AN37" s="654"/>
      <c r="AO37" s="664" t="str">
        <f>$A$37</f>
        <v>(1400)</v>
      </c>
      <c r="AP37" s="1359" t="str">
        <f>$B37</f>
        <v>Overall</v>
      </c>
      <c r="AQ37" s="663"/>
      <c r="AR37" s="663"/>
      <c r="AS37" s="663"/>
    </row>
    <row r="38" spans="1:45" ht="6" customHeight="1">
      <c r="A38" s="477"/>
      <c r="B38" s="1162"/>
      <c r="C38" s="1162"/>
      <c r="D38" s="1162"/>
      <c r="E38" s="1162"/>
      <c r="F38" s="1162"/>
      <c r="G38" s="1162"/>
      <c r="H38" s="1162"/>
      <c r="I38" s="1162"/>
      <c r="J38" s="1162"/>
      <c r="K38" s="1162"/>
      <c r="L38" s="1162"/>
      <c r="M38" s="1162"/>
      <c r="N38" s="477"/>
      <c r="O38" s="477"/>
      <c r="P38" s="477"/>
      <c r="Q38" s="477"/>
      <c r="R38" s="477"/>
      <c r="S38" s="319"/>
      <c r="T38" s="1142"/>
      <c r="U38" s="1142"/>
      <c r="V38" s="1162"/>
      <c r="W38" s="1162"/>
      <c r="X38" s="1162"/>
      <c r="Y38" s="1155"/>
      <c r="Z38" s="1155"/>
      <c r="AA38" s="1155"/>
      <c r="AB38" s="660"/>
      <c r="AC38" s="660"/>
      <c r="AD38" s="654"/>
      <c r="AE38" s="654"/>
      <c r="AF38" s="654"/>
      <c r="AG38" s="654"/>
      <c r="AH38" s="654"/>
      <c r="AI38" s="654"/>
      <c r="AJ38" s="654"/>
      <c r="AK38" s="654"/>
      <c r="AL38" s="654"/>
      <c r="AM38" s="654"/>
      <c r="AN38" s="654"/>
      <c r="AO38" s="660"/>
      <c r="AP38" s="660"/>
      <c r="AQ38" s="654"/>
      <c r="AR38" s="654"/>
      <c r="AS38" s="654"/>
    </row>
    <row r="39" spans="1:45">
      <c r="A39" s="477"/>
      <c r="B39" s="1104" t="s">
        <v>1791</v>
      </c>
      <c r="C39" s="1162"/>
      <c r="D39" s="1162"/>
      <c r="E39" s="1162"/>
      <c r="F39" s="1162"/>
      <c r="G39" s="1162"/>
      <c r="H39" s="1162"/>
      <c r="I39" s="1162"/>
      <c r="J39" s="1162"/>
      <c r="K39" s="1162"/>
      <c r="L39" s="1162"/>
      <c r="M39" s="1162"/>
      <c r="N39" s="477"/>
      <c r="O39" s="477"/>
      <c r="P39" s="477"/>
      <c r="Q39" s="477"/>
      <c r="R39" s="477"/>
      <c r="S39" s="319"/>
      <c r="T39" s="1142"/>
      <c r="U39" s="1143" t="str">
        <f>$B39</f>
        <v>Undrawn Commitments (502)</v>
      </c>
      <c r="V39" s="1162"/>
      <c r="W39" s="1162"/>
      <c r="X39" s="1162"/>
      <c r="Y39" s="1155"/>
      <c r="Z39" s="1155"/>
      <c r="AA39" s="1155"/>
      <c r="AB39" s="660"/>
      <c r="AC39" s="661" t="str">
        <f>$B39</f>
        <v>Undrawn Commitments (502)</v>
      </c>
      <c r="AD39" s="654"/>
      <c r="AE39" s="654"/>
      <c r="AF39" s="654"/>
      <c r="AG39" s="654"/>
      <c r="AH39" s="654"/>
      <c r="AI39" s="654"/>
      <c r="AJ39" s="654"/>
      <c r="AK39" s="654"/>
      <c r="AL39" s="654"/>
      <c r="AM39" s="654"/>
      <c r="AN39" s="654"/>
      <c r="AO39" s="660"/>
      <c r="AP39" s="661" t="str">
        <f>$B39</f>
        <v>Undrawn Commitments (502)</v>
      </c>
      <c r="AQ39" s="1284"/>
      <c r="AR39" s="1284"/>
      <c r="AS39" s="1284"/>
    </row>
    <row r="40" spans="1:45">
      <c r="A40" s="453" t="s">
        <v>2897</v>
      </c>
      <c r="B40" s="1144"/>
      <c r="C40" s="994"/>
      <c r="D40" s="994"/>
      <c r="E40" s="1123"/>
      <c r="F40" s="994"/>
      <c r="G40" s="1124"/>
      <c r="H40" s="1146"/>
      <c r="I40" s="1147"/>
      <c r="J40" s="997"/>
      <c r="K40" s="1147"/>
      <c r="L40" s="1148"/>
      <c r="M40" s="1149"/>
      <c r="N40" s="453"/>
      <c r="O40" s="1665"/>
      <c r="P40" s="1665"/>
      <c r="Q40" s="1665"/>
      <c r="R40" s="1665"/>
      <c r="S40" s="319"/>
      <c r="T40" s="1151" t="str">
        <f t="shared" ref="T40:T64" si="6">$A40</f>
        <v>1 (1401)</v>
      </c>
      <c r="U40" s="1152" t="str">
        <f t="shared" ref="U40:U64" si="7">IF($B40="","",$B40)</f>
        <v/>
      </c>
      <c r="V40" s="1153"/>
      <c r="W40" s="1154"/>
      <c r="X40" s="1154"/>
      <c r="Y40" s="1155"/>
      <c r="Z40" s="1155"/>
      <c r="AA40" s="1155"/>
      <c r="AB40" s="662" t="str">
        <f t="shared" ref="AB40:AB64" si="8">$A40</f>
        <v>1 (1401)</v>
      </c>
      <c r="AC40" s="1355" t="str">
        <f t="shared" ref="AC40:AC64" si="9">IF($B40="","",$B40)</f>
        <v/>
      </c>
      <c r="AD40" s="663"/>
      <c r="AE40" s="663"/>
      <c r="AF40" s="663"/>
      <c r="AG40" s="663"/>
      <c r="AH40" s="1283"/>
      <c r="AI40" s="654"/>
      <c r="AJ40" s="1641"/>
      <c r="AK40" s="1641"/>
      <c r="AL40" s="1641"/>
      <c r="AM40" s="1641"/>
      <c r="AN40" s="654"/>
      <c r="AO40" s="662" t="str">
        <f t="shared" ref="AO40:AO64" si="10">$A40</f>
        <v>1 (1401)</v>
      </c>
      <c r="AP40" s="1355" t="str">
        <f t="shared" ref="AP40:AP63" si="11">IF($B41="","",$B41)</f>
        <v/>
      </c>
      <c r="AQ40" s="663"/>
      <c r="AR40" s="663"/>
      <c r="AS40" s="663"/>
    </row>
    <row r="41" spans="1:45">
      <c r="A41" s="453" t="s">
        <v>2898</v>
      </c>
      <c r="B41" s="1144"/>
      <c r="C41" s="994"/>
      <c r="D41" s="994"/>
      <c r="E41" s="1123"/>
      <c r="F41" s="994"/>
      <c r="G41" s="1124"/>
      <c r="H41" s="1146"/>
      <c r="I41" s="1147"/>
      <c r="J41" s="997"/>
      <c r="K41" s="1147"/>
      <c r="L41" s="1148"/>
      <c r="M41" s="1149"/>
      <c r="N41" s="453"/>
      <c r="O41" s="1665"/>
      <c r="P41" s="1665"/>
      <c r="Q41" s="1665"/>
      <c r="R41" s="1665"/>
      <c r="S41" s="319"/>
      <c r="T41" s="1151" t="str">
        <f t="shared" si="6"/>
        <v>2 (1402)</v>
      </c>
      <c r="U41" s="1152" t="str">
        <f t="shared" si="7"/>
        <v/>
      </c>
      <c r="V41" s="1153"/>
      <c r="W41" s="1154"/>
      <c r="X41" s="1154"/>
      <c r="Y41" s="1155"/>
      <c r="Z41" s="1155"/>
      <c r="AA41" s="1155"/>
      <c r="AB41" s="662" t="str">
        <f t="shared" si="8"/>
        <v>2 (1402)</v>
      </c>
      <c r="AC41" s="1355" t="str">
        <f t="shared" si="9"/>
        <v/>
      </c>
      <c r="AD41" s="663"/>
      <c r="AE41" s="663"/>
      <c r="AF41" s="663"/>
      <c r="AG41" s="663"/>
      <c r="AH41" s="1283"/>
      <c r="AI41" s="654"/>
      <c r="AJ41" s="1641"/>
      <c r="AK41" s="1641"/>
      <c r="AL41" s="1641"/>
      <c r="AM41" s="1641"/>
      <c r="AN41" s="654"/>
      <c r="AO41" s="662" t="str">
        <f t="shared" si="10"/>
        <v>2 (1402)</v>
      </c>
      <c r="AP41" s="1355" t="str">
        <f t="shared" si="11"/>
        <v/>
      </c>
      <c r="AQ41" s="663"/>
      <c r="AR41" s="663"/>
      <c r="AS41" s="663"/>
    </row>
    <row r="42" spans="1:45" ht="12.6" customHeight="1">
      <c r="A42" s="453" t="s">
        <v>2899</v>
      </c>
      <c r="B42" s="1144"/>
      <c r="C42" s="994"/>
      <c r="D42" s="994"/>
      <c r="E42" s="1123"/>
      <c r="F42" s="994"/>
      <c r="G42" s="1124"/>
      <c r="H42" s="1146"/>
      <c r="I42" s="1147"/>
      <c r="J42" s="997"/>
      <c r="K42" s="1147"/>
      <c r="L42" s="1148"/>
      <c r="M42" s="1149"/>
      <c r="N42" s="453"/>
      <c r="O42" s="1665"/>
      <c r="P42" s="1665"/>
      <c r="Q42" s="1665"/>
      <c r="R42" s="1665"/>
      <c r="S42" s="319"/>
      <c r="T42" s="1151" t="str">
        <f t="shared" si="6"/>
        <v>3 (1403)</v>
      </c>
      <c r="U42" s="1152" t="str">
        <f t="shared" si="7"/>
        <v/>
      </c>
      <c r="V42" s="1153"/>
      <c r="W42" s="1154"/>
      <c r="X42" s="1154"/>
      <c r="Y42" s="1155"/>
      <c r="Z42" s="1155"/>
      <c r="AA42" s="1155"/>
      <c r="AB42" s="662" t="str">
        <f t="shared" si="8"/>
        <v>3 (1403)</v>
      </c>
      <c r="AC42" s="1355" t="str">
        <f t="shared" si="9"/>
        <v/>
      </c>
      <c r="AD42" s="663"/>
      <c r="AE42" s="663"/>
      <c r="AF42" s="663"/>
      <c r="AG42" s="663"/>
      <c r="AH42" s="1283"/>
      <c r="AI42" s="654"/>
      <c r="AJ42" s="1641"/>
      <c r="AK42" s="1641"/>
      <c r="AL42" s="1641"/>
      <c r="AM42" s="1641"/>
      <c r="AN42" s="654"/>
      <c r="AO42" s="662" t="str">
        <f t="shared" si="10"/>
        <v>3 (1403)</v>
      </c>
      <c r="AP42" s="1355" t="str">
        <f t="shared" si="11"/>
        <v/>
      </c>
      <c r="AQ42" s="663"/>
      <c r="AR42" s="663"/>
      <c r="AS42" s="663"/>
    </row>
    <row r="43" spans="1:45" ht="12.6" hidden="1" customHeight="1">
      <c r="A43" s="453" t="s">
        <v>2900</v>
      </c>
      <c r="B43" s="1144"/>
      <c r="C43" s="994"/>
      <c r="D43" s="994"/>
      <c r="E43" s="1123"/>
      <c r="F43" s="994"/>
      <c r="G43" s="1124"/>
      <c r="H43" s="1146"/>
      <c r="I43" s="1147"/>
      <c r="J43" s="997"/>
      <c r="K43" s="1147"/>
      <c r="L43" s="1148"/>
      <c r="M43" s="1149"/>
      <c r="N43" s="453"/>
      <c r="O43" s="1665"/>
      <c r="P43" s="1665"/>
      <c r="Q43" s="1665"/>
      <c r="R43" s="1665"/>
      <c r="S43" s="319"/>
      <c r="T43" s="1151" t="str">
        <f t="shared" si="6"/>
        <v>4 (1404)</v>
      </c>
      <c r="U43" s="1152" t="str">
        <f t="shared" si="7"/>
        <v/>
      </c>
      <c r="V43" s="1153"/>
      <c r="W43" s="1154"/>
      <c r="X43" s="1154"/>
      <c r="Y43" s="1155"/>
      <c r="Z43" s="1155"/>
      <c r="AA43" s="1155"/>
      <c r="AB43" s="662" t="str">
        <f t="shared" si="8"/>
        <v>4 (1404)</v>
      </c>
      <c r="AC43" s="1355" t="str">
        <f t="shared" si="9"/>
        <v/>
      </c>
      <c r="AD43" s="663"/>
      <c r="AE43" s="663"/>
      <c r="AF43" s="663"/>
      <c r="AG43" s="663"/>
      <c r="AH43" s="1283"/>
      <c r="AI43" s="654"/>
      <c r="AJ43" s="1641"/>
      <c r="AK43" s="1641"/>
      <c r="AL43" s="1641"/>
      <c r="AM43" s="1641"/>
      <c r="AN43" s="654"/>
      <c r="AO43" s="662" t="str">
        <f t="shared" si="10"/>
        <v>4 (1404)</v>
      </c>
      <c r="AP43" s="1355" t="str">
        <f t="shared" si="11"/>
        <v/>
      </c>
      <c r="AQ43" s="663"/>
      <c r="AR43" s="663"/>
      <c r="AS43" s="663"/>
    </row>
    <row r="44" spans="1:45" ht="12.6" hidden="1" customHeight="1">
      <c r="A44" s="453" t="s">
        <v>2901</v>
      </c>
      <c r="B44" s="1144"/>
      <c r="C44" s="994"/>
      <c r="D44" s="994"/>
      <c r="E44" s="1123"/>
      <c r="F44" s="994"/>
      <c r="G44" s="1124"/>
      <c r="H44" s="1146"/>
      <c r="I44" s="1147"/>
      <c r="J44" s="997"/>
      <c r="K44" s="1147"/>
      <c r="L44" s="1148"/>
      <c r="M44" s="1149"/>
      <c r="N44" s="453"/>
      <c r="O44" s="1665"/>
      <c r="P44" s="1665"/>
      <c r="Q44" s="1665"/>
      <c r="R44" s="1665"/>
      <c r="S44" s="319"/>
      <c r="T44" s="1151" t="str">
        <f t="shared" si="6"/>
        <v>5 (1405)</v>
      </c>
      <c r="U44" s="1152" t="str">
        <f t="shared" si="7"/>
        <v/>
      </c>
      <c r="V44" s="1153"/>
      <c r="W44" s="1154"/>
      <c r="X44" s="1154"/>
      <c r="Y44" s="1155"/>
      <c r="Z44" s="1155"/>
      <c r="AA44" s="1155"/>
      <c r="AB44" s="662" t="str">
        <f t="shared" si="8"/>
        <v>5 (1405)</v>
      </c>
      <c r="AC44" s="1355" t="str">
        <f t="shared" si="9"/>
        <v/>
      </c>
      <c r="AD44" s="663"/>
      <c r="AE44" s="663"/>
      <c r="AF44" s="663"/>
      <c r="AG44" s="663"/>
      <c r="AH44" s="1283"/>
      <c r="AI44" s="654"/>
      <c r="AJ44" s="1641"/>
      <c r="AK44" s="1641"/>
      <c r="AL44" s="1641"/>
      <c r="AM44" s="1641"/>
      <c r="AN44" s="654"/>
      <c r="AO44" s="662" t="str">
        <f t="shared" si="10"/>
        <v>5 (1405)</v>
      </c>
      <c r="AP44" s="1355" t="str">
        <f t="shared" si="11"/>
        <v/>
      </c>
      <c r="AQ44" s="663"/>
      <c r="AR44" s="663"/>
      <c r="AS44" s="663"/>
    </row>
    <row r="45" spans="1:45" ht="12.6" hidden="1" customHeight="1">
      <c r="A45" s="453" t="s">
        <v>2902</v>
      </c>
      <c r="B45" s="1144"/>
      <c r="C45" s="994"/>
      <c r="D45" s="994"/>
      <c r="E45" s="1123"/>
      <c r="F45" s="994"/>
      <c r="G45" s="1124"/>
      <c r="H45" s="1146"/>
      <c r="I45" s="1147"/>
      <c r="J45" s="997"/>
      <c r="K45" s="1147"/>
      <c r="L45" s="1148"/>
      <c r="M45" s="1149"/>
      <c r="N45" s="453"/>
      <c r="O45" s="1665"/>
      <c r="P45" s="1665"/>
      <c r="Q45" s="1665"/>
      <c r="R45" s="1665"/>
      <c r="S45" s="319"/>
      <c r="T45" s="1151" t="str">
        <f t="shared" si="6"/>
        <v>6 (1406)</v>
      </c>
      <c r="U45" s="1152" t="str">
        <f t="shared" si="7"/>
        <v/>
      </c>
      <c r="V45" s="1153"/>
      <c r="W45" s="1154"/>
      <c r="X45" s="1154"/>
      <c r="Y45" s="1155"/>
      <c r="Z45" s="1155"/>
      <c r="AA45" s="1155"/>
      <c r="AB45" s="662" t="str">
        <f t="shared" si="8"/>
        <v>6 (1406)</v>
      </c>
      <c r="AC45" s="1355" t="str">
        <f t="shared" si="9"/>
        <v/>
      </c>
      <c r="AD45" s="663"/>
      <c r="AE45" s="663"/>
      <c r="AF45" s="663"/>
      <c r="AG45" s="663"/>
      <c r="AH45" s="1283"/>
      <c r="AI45" s="654"/>
      <c r="AJ45" s="1641"/>
      <c r="AK45" s="1641"/>
      <c r="AL45" s="1641"/>
      <c r="AM45" s="1641"/>
      <c r="AN45" s="654"/>
      <c r="AO45" s="662" t="str">
        <f t="shared" si="10"/>
        <v>6 (1406)</v>
      </c>
      <c r="AP45" s="1355" t="str">
        <f t="shared" si="11"/>
        <v/>
      </c>
      <c r="AQ45" s="663"/>
      <c r="AR45" s="663"/>
      <c r="AS45" s="663"/>
    </row>
    <row r="46" spans="1:45" ht="12.6" hidden="1" customHeight="1">
      <c r="A46" s="453" t="s">
        <v>2903</v>
      </c>
      <c r="B46" s="1144"/>
      <c r="C46" s="994"/>
      <c r="D46" s="994"/>
      <c r="E46" s="1123"/>
      <c r="F46" s="994"/>
      <c r="G46" s="1124"/>
      <c r="H46" s="1146"/>
      <c r="I46" s="1147"/>
      <c r="J46" s="997"/>
      <c r="K46" s="1147"/>
      <c r="L46" s="1148"/>
      <c r="M46" s="1149"/>
      <c r="N46" s="453"/>
      <c r="O46" s="1665"/>
      <c r="P46" s="1665"/>
      <c r="Q46" s="1665"/>
      <c r="R46" s="1665"/>
      <c r="S46" s="319"/>
      <c r="T46" s="1151" t="str">
        <f t="shared" si="6"/>
        <v>7 (1407)</v>
      </c>
      <c r="U46" s="1152" t="str">
        <f t="shared" si="7"/>
        <v/>
      </c>
      <c r="V46" s="1153"/>
      <c r="W46" s="1154"/>
      <c r="X46" s="1154"/>
      <c r="Y46" s="1155"/>
      <c r="Z46" s="1155"/>
      <c r="AA46" s="1155"/>
      <c r="AB46" s="662" t="str">
        <f t="shared" si="8"/>
        <v>7 (1407)</v>
      </c>
      <c r="AC46" s="1355" t="str">
        <f t="shared" si="9"/>
        <v/>
      </c>
      <c r="AD46" s="663"/>
      <c r="AE46" s="663"/>
      <c r="AF46" s="663"/>
      <c r="AG46" s="663"/>
      <c r="AH46" s="1283"/>
      <c r="AI46" s="654"/>
      <c r="AJ46" s="1641"/>
      <c r="AK46" s="1641"/>
      <c r="AL46" s="1641"/>
      <c r="AM46" s="1641"/>
      <c r="AN46" s="654"/>
      <c r="AO46" s="662" t="str">
        <f t="shared" si="10"/>
        <v>7 (1407)</v>
      </c>
      <c r="AP46" s="1355" t="str">
        <f t="shared" si="11"/>
        <v/>
      </c>
      <c r="AQ46" s="663"/>
      <c r="AR46" s="663"/>
      <c r="AS46" s="663"/>
    </row>
    <row r="47" spans="1:45" ht="12.6" hidden="1" customHeight="1">
      <c r="A47" s="453" t="s">
        <v>2904</v>
      </c>
      <c r="B47" s="1144"/>
      <c r="C47" s="994"/>
      <c r="D47" s="994"/>
      <c r="E47" s="1123"/>
      <c r="F47" s="994"/>
      <c r="G47" s="1124"/>
      <c r="H47" s="1146"/>
      <c r="I47" s="1147"/>
      <c r="J47" s="997"/>
      <c r="K47" s="1147"/>
      <c r="L47" s="1148"/>
      <c r="M47" s="1149"/>
      <c r="N47" s="453"/>
      <c r="O47" s="1665"/>
      <c r="P47" s="1665"/>
      <c r="Q47" s="1665"/>
      <c r="R47" s="1665"/>
      <c r="S47" s="319"/>
      <c r="T47" s="1151" t="str">
        <f t="shared" si="6"/>
        <v>8 (1408)</v>
      </c>
      <c r="U47" s="1152" t="str">
        <f t="shared" si="7"/>
        <v/>
      </c>
      <c r="V47" s="1153"/>
      <c r="W47" s="1154"/>
      <c r="X47" s="1154"/>
      <c r="Y47" s="1155"/>
      <c r="Z47" s="1155"/>
      <c r="AA47" s="1155"/>
      <c r="AB47" s="662" t="str">
        <f t="shared" si="8"/>
        <v>8 (1408)</v>
      </c>
      <c r="AC47" s="1355" t="str">
        <f t="shared" si="9"/>
        <v/>
      </c>
      <c r="AD47" s="663"/>
      <c r="AE47" s="663"/>
      <c r="AF47" s="663"/>
      <c r="AG47" s="663"/>
      <c r="AH47" s="1283"/>
      <c r="AI47" s="654"/>
      <c r="AJ47" s="1641"/>
      <c r="AK47" s="1641"/>
      <c r="AL47" s="1641"/>
      <c r="AM47" s="1641"/>
      <c r="AN47" s="654"/>
      <c r="AO47" s="662" t="str">
        <f t="shared" si="10"/>
        <v>8 (1408)</v>
      </c>
      <c r="AP47" s="1355" t="str">
        <f t="shared" si="11"/>
        <v/>
      </c>
      <c r="AQ47" s="663"/>
      <c r="AR47" s="663"/>
      <c r="AS47" s="663"/>
    </row>
    <row r="48" spans="1:45" ht="12.6" hidden="1" customHeight="1">
      <c r="A48" s="453" t="s">
        <v>2905</v>
      </c>
      <c r="B48" s="1144"/>
      <c r="C48" s="994"/>
      <c r="D48" s="994"/>
      <c r="E48" s="1123"/>
      <c r="F48" s="994"/>
      <c r="G48" s="1124"/>
      <c r="H48" s="1146"/>
      <c r="I48" s="1147"/>
      <c r="J48" s="997"/>
      <c r="K48" s="1147"/>
      <c r="L48" s="1148"/>
      <c r="M48" s="1149"/>
      <c r="N48" s="453"/>
      <c r="O48" s="1665"/>
      <c r="P48" s="1665"/>
      <c r="Q48" s="1665"/>
      <c r="R48" s="1665"/>
      <c r="S48" s="319"/>
      <c r="T48" s="1151" t="str">
        <f t="shared" si="6"/>
        <v>9 (1409)</v>
      </c>
      <c r="U48" s="1152" t="str">
        <f t="shared" si="7"/>
        <v/>
      </c>
      <c r="V48" s="1153"/>
      <c r="W48" s="1154"/>
      <c r="X48" s="1154"/>
      <c r="Y48" s="1155"/>
      <c r="Z48" s="1155"/>
      <c r="AA48" s="1155"/>
      <c r="AB48" s="662" t="str">
        <f t="shared" si="8"/>
        <v>9 (1409)</v>
      </c>
      <c r="AC48" s="1355" t="str">
        <f t="shared" si="9"/>
        <v/>
      </c>
      <c r="AD48" s="663"/>
      <c r="AE48" s="663"/>
      <c r="AF48" s="663"/>
      <c r="AG48" s="663"/>
      <c r="AH48" s="1283"/>
      <c r="AI48" s="654"/>
      <c r="AJ48" s="1641"/>
      <c r="AK48" s="1641"/>
      <c r="AL48" s="1641"/>
      <c r="AM48" s="1641"/>
      <c r="AN48" s="654"/>
      <c r="AO48" s="662" t="str">
        <f t="shared" si="10"/>
        <v>9 (1409)</v>
      </c>
      <c r="AP48" s="1355" t="str">
        <f t="shared" si="11"/>
        <v/>
      </c>
      <c r="AQ48" s="663"/>
      <c r="AR48" s="663"/>
      <c r="AS48" s="663"/>
    </row>
    <row r="49" spans="1:45" ht="12.6" hidden="1" customHeight="1">
      <c r="A49" s="453" t="s">
        <v>2906</v>
      </c>
      <c r="B49" s="1144"/>
      <c r="C49" s="994"/>
      <c r="D49" s="994"/>
      <c r="E49" s="1123"/>
      <c r="F49" s="994"/>
      <c r="G49" s="1124"/>
      <c r="H49" s="1146"/>
      <c r="I49" s="1147"/>
      <c r="J49" s="997"/>
      <c r="K49" s="1147"/>
      <c r="L49" s="1148"/>
      <c r="M49" s="1149"/>
      <c r="N49" s="453"/>
      <c r="O49" s="1665"/>
      <c r="P49" s="1665"/>
      <c r="Q49" s="1665"/>
      <c r="R49" s="1665"/>
      <c r="S49" s="319"/>
      <c r="T49" s="1151" t="str">
        <f t="shared" si="6"/>
        <v>10 (1410)</v>
      </c>
      <c r="U49" s="1152" t="str">
        <f t="shared" si="7"/>
        <v/>
      </c>
      <c r="V49" s="1153"/>
      <c r="W49" s="1154"/>
      <c r="X49" s="1154"/>
      <c r="Y49" s="1155"/>
      <c r="Z49" s="1155"/>
      <c r="AA49" s="1155"/>
      <c r="AB49" s="662" t="str">
        <f t="shared" si="8"/>
        <v>10 (1410)</v>
      </c>
      <c r="AC49" s="1355" t="str">
        <f t="shared" si="9"/>
        <v/>
      </c>
      <c r="AD49" s="663"/>
      <c r="AE49" s="663"/>
      <c r="AF49" s="663"/>
      <c r="AG49" s="663"/>
      <c r="AH49" s="1283"/>
      <c r="AI49" s="654"/>
      <c r="AJ49" s="1641"/>
      <c r="AK49" s="1641"/>
      <c r="AL49" s="1641"/>
      <c r="AM49" s="1641"/>
      <c r="AN49" s="654"/>
      <c r="AO49" s="662" t="str">
        <f t="shared" si="10"/>
        <v>10 (1410)</v>
      </c>
      <c r="AP49" s="1355" t="str">
        <f t="shared" si="11"/>
        <v/>
      </c>
      <c r="AQ49" s="663"/>
      <c r="AR49" s="663"/>
      <c r="AS49" s="663"/>
    </row>
    <row r="50" spans="1:45" ht="12.6" hidden="1" customHeight="1">
      <c r="A50" s="453" t="s">
        <v>2907</v>
      </c>
      <c r="B50" s="1144"/>
      <c r="C50" s="994"/>
      <c r="D50" s="994"/>
      <c r="E50" s="1123"/>
      <c r="F50" s="994"/>
      <c r="G50" s="1124"/>
      <c r="H50" s="1146"/>
      <c r="I50" s="1147"/>
      <c r="J50" s="997"/>
      <c r="K50" s="1147"/>
      <c r="L50" s="1148"/>
      <c r="M50" s="1149"/>
      <c r="N50" s="453"/>
      <c r="O50" s="1665"/>
      <c r="P50" s="1665"/>
      <c r="Q50" s="1665"/>
      <c r="R50" s="1665"/>
      <c r="S50" s="319"/>
      <c r="T50" s="1151" t="str">
        <f t="shared" si="6"/>
        <v>11 (1411)</v>
      </c>
      <c r="U50" s="1152" t="str">
        <f t="shared" si="7"/>
        <v/>
      </c>
      <c r="V50" s="1153"/>
      <c r="W50" s="1154"/>
      <c r="X50" s="1154"/>
      <c r="Y50" s="1155"/>
      <c r="Z50" s="1155"/>
      <c r="AA50" s="1155"/>
      <c r="AB50" s="662" t="str">
        <f t="shared" si="8"/>
        <v>11 (1411)</v>
      </c>
      <c r="AC50" s="1355" t="str">
        <f t="shared" si="9"/>
        <v/>
      </c>
      <c r="AD50" s="663"/>
      <c r="AE50" s="663"/>
      <c r="AF50" s="663"/>
      <c r="AG50" s="663"/>
      <c r="AH50" s="1283"/>
      <c r="AI50" s="654"/>
      <c r="AJ50" s="1641"/>
      <c r="AK50" s="1641"/>
      <c r="AL50" s="1641"/>
      <c r="AM50" s="1641"/>
      <c r="AN50" s="654"/>
      <c r="AO50" s="662" t="str">
        <f t="shared" si="10"/>
        <v>11 (1411)</v>
      </c>
      <c r="AP50" s="1355" t="str">
        <f t="shared" si="11"/>
        <v/>
      </c>
      <c r="AQ50" s="663"/>
      <c r="AR50" s="663"/>
      <c r="AS50" s="663"/>
    </row>
    <row r="51" spans="1:45" ht="12.6" hidden="1" customHeight="1">
      <c r="A51" s="453" t="s">
        <v>2908</v>
      </c>
      <c r="B51" s="1144"/>
      <c r="C51" s="994"/>
      <c r="D51" s="994"/>
      <c r="E51" s="1123"/>
      <c r="F51" s="994"/>
      <c r="G51" s="1124"/>
      <c r="H51" s="1146"/>
      <c r="I51" s="1147"/>
      <c r="J51" s="997"/>
      <c r="K51" s="1147"/>
      <c r="L51" s="1148"/>
      <c r="M51" s="1149"/>
      <c r="N51" s="453"/>
      <c r="O51" s="1665"/>
      <c r="P51" s="1665"/>
      <c r="Q51" s="1665"/>
      <c r="R51" s="1665"/>
      <c r="S51" s="319"/>
      <c r="T51" s="1151" t="str">
        <f t="shared" si="6"/>
        <v>12 (1412)</v>
      </c>
      <c r="U51" s="1152" t="str">
        <f t="shared" si="7"/>
        <v/>
      </c>
      <c r="V51" s="1153"/>
      <c r="W51" s="1154"/>
      <c r="X51" s="1154"/>
      <c r="Y51" s="1155"/>
      <c r="Z51" s="1155"/>
      <c r="AA51" s="1155"/>
      <c r="AB51" s="662" t="str">
        <f t="shared" si="8"/>
        <v>12 (1412)</v>
      </c>
      <c r="AC51" s="1355" t="str">
        <f t="shared" si="9"/>
        <v/>
      </c>
      <c r="AD51" s="663"/>
      <c r="AE51" s="663"/>
      <c r="AF51" s="663"/>
      <c r="AG51" s="663"/>
      <c r="AH51" s="1283"/>
      <c r="AI51" s="654"/>
      <c r="AJ51" s="1641"/>
      <c r="AK51" s="1641"/>
      <c r="AL51" s="1641"/>
      <c r="AM51" s="1641"/>
      <c r="AN51" s="654"/>
      <c r="AO51" s="662" t="str">
        <f t="shared" si="10"/>
        <v>12 (1412)</v>
      </c>
      <c r="AP51" s="1355" t="str">
        <f t="shared" si="11"/>
        <v/>
      </c>
      <c r="AQ51" s="663"/>
      <c r="AR51" s="663"/>
      <c r="AS51" s="663"/>
    </row>
    <row r="52" spans="1:45" ht="12.6" hidden="1" customHeight="1">
      <c r="A52" s="453" t="s">
        <v>2909</v>
      </c>
      <c r="B52" s="1144"/>
      <c r="C52" s="994"/>
      <c r="D52" s="994"/>
      <c r="E52" s="1123"/>
      <c r="F52" s="994"/>
      <c r="G52" s="1124"/>
      <c r="H52" s="1146"/>
      <c r="I52" s="1147"/>
      <c r="J52" s="997"/>
      <c r="K52" s="1147"/>
      <c r="L52" s="1148"/>
      <c r="M52" s="1149"/>
      <c r="N52" s="453"/>
      <c r="O52" s="1665"/>
      <c r="P52" s="1665"/>
      <c r="Q52" s="1665"/>
      <c r="R52" s="1665"/>
      <c r="S52" s="319"/>
      <c r="T52" s="1151" t="str">
        <f t="shared" si="6"/>
        <v>13 (1413)</v>
      </c>
      <c r="U52" s="1152" t="str">
        <f t="shared" si="7"/>
        <v/>
      </c>
      <c r="V52" s="1153"/>
      <c r="W52" s="1154"/>
      <c r="X52" s="1154"/>
      <c r="Y52" s="1155"/>
      <c r="Z52" s="1155"/>
      <c r="AA52" s="1155"/>
      <c r="AB52" s="662" t="str">
        <f t="shared" si="8"/>
        <v>13 (1413)</v>
      </c>
      <c r="AC52" s="1355" t="str">
        <f t="shared" si="9"/>
        <v/>
      </c>
      <c r="AD52" s="663"/>
      <c r="AE52" s="663"/>
      <c r="AF52" s="663"/>
      <c r="AG52" s="663"/>
      <c r="AH52" s="1283"/>
      <c r="AI52" s="654"/>
      <c r="AJ52" s="1641"/>
      <c r="AK52" s="1641"/>
      <c r="AL52" s="1641"/>
      <c r="AM52" s="1641"/>
      <c r="AN52" s="654"/>
      <c r="AO52" s="662" t="str">
        <f t="shared" si="10"/>
        <v>13 (1413)</v>
      </c>
      <c r="AP52" s="1355" t="str">
        <f t="shared" si="11"/>
        <v/>
      </c>
      <c r="AQ52" s="663"/>
      <c r="AR52" s="663"/>
      <c r="AS52" s="663"/>
    </row>
    <row r="53" spans="1:45" ht="12.6" hidden="1" customHeight="1">
      <c r="A53" s="453" t="s">
        <v>2910</v>
      </c>
      <c r="B53" s="1144"/>
      <c r="C53" s="994"/>
      <c r="D53" s="994"/>
      <c r="E53" s="1123"/>
      <c r="F53" s="994"/>
      <c r="G53" s="1124"/>
      <c r="H53" s="1146"/>
      <c r="I53" s="1147"/>
      <c r="J53" s="997"/>
      <c r="K53" s="1147"/>
      <c r="L53" s="1148"/>
      <c r="M53" s="1149"/>
      <c r="N53" s="453"/>
      <c r="O53" s="1665"/>
      <c r="P53" s="1665"/>
      <c r="Q53" s="1665"/>
      <c r="R53" s="1665"/>
      <c r="S53" s="319"/>
      <c r="T53" s="1151" t="str">
        <f t="shared" si="6"/>
        <v>14 (1414)</v>
      </c>
      <c r="U53" s="1152" t="str">
        <f t="shared" si="7"/>
        <v/>
      </c>
      <c r="V53" s="1153"/>
      <c r="W53" s="1154"/>
      <c r="X53" s="1154"/>
      <c r="Y53" s="1155"/>
      <c r="Z53" s="1155"/>
      <c r="AA53" s="1155"/>
      <c r="AB53" s="662" t="str">
        <f t="shared" si="8"/>
        <v>14 (1414)</v>
      </c>
      <c r="AC53" s="1355" t="str">
        <f t="shared" si="9"/>
        <v/>
      </c>
      <c r="AD53" s="663"/>
      <c r="AE53" s="663"/>
      <c r="AF53" s="663"/>
      <c r="AG53" s="663"/>
      <c r="AH53" s="1283"/>
      <c r="AI53" s="654"/>
      <c r="AJ53" s="1641"/>
      <c r="AK53" s="1641"/>
      <c r="AL53" s="1641"/>
      <c r="AM53" s="1641"/>
      <c r="AN53" s="654"/>
      <c r="AO53" s="662" t="str">
        <f t="shared" si="10"/>
        <v>14 (1414)</v>
      </c>
      <c r="AP53" s="1355" t="str">
        <f t="shared" si="11"/>
        <v/>
      </c>
      <c r="AQ53" s="663"/>
      <c r="AR53" s="663"/>
      <c r="AS53" s="663"/>
    </row>
    <row r="54" spans="1:45" ht="12.6" hidden="1" customHeight="1">
      <c r="A54" s="453" t="s">
        <v>2911</v>
      </c>
      <c r="B54" s="1144"/>
      <c r="C54" s="994"/>
      <c r="D54" s="994"/>
      <c r="E54" s="1123"/>
      <c r="F54" s="994"/>
      <c r="G54" s="1124"/>
      <c r="H54" s="1146"/>
      <c r="I54" s="1147"/>
      <c r="J54" s="997"/>
      <c r="K54" s="1147"/>
      <c r="L54" s="1148"/>
      <c r="M54" s="1149"/>
      <c r="N54" s="453"/>
      <c r="O54" s="1665"/>
      <c r="P54" s="1665"/>
      <c r="Q54" s="1665"/>
      <c r="R54" s="1665"/>
      <c r="S54" s="319"/>
      <c r="T54" s="1151" t="str">
        <f t="shared" si="6"/>
        <v>15 (1415)</v>
      </c>
      <c r="U54" s="1152" t="str">
        <f t="shared" si="7"/>
        <v/>
      </c>
      <c r="V54" s="1153"/>
      <c r="W54" s="1154"/>
      <c r="X54" s="1154"/>
      <c r="Y54" s="1155"/>
      <c r="Z54" s="1155"/>
      <c r="AA54" s="1155"/>
      <c r="AB54" s="662" t="str">
        <f t="shared" si="8"/>
        <v>15 (1415)</v>
      </c>
      <c r="AC54" s="1355" t="str">
        <f t="shared" si="9"/>
        <v/>
      </c>
      <c r="AD54" s="663"/>
      <c r="AE54" s="663"/>
      <c r="AF54" s="663"/>
      <c r="AG54" s="663"/>
      <c r="AH54" s="1283"/>
      <c r="AI54" s="654"/>
      <c r="AJ54" s="1641"/>
      <c r="AK54" s="1641"/>
      <c r="AL54" s="1641"/>
      <c r="AM54" s="1641"/>
      <c r="AN54" s="654"/>
      <c r="AO54" s="662" t="str">
        <f t="shared" si="10"/>
        <v>15 (1415)</v>
      </c>
      <c r="AP54" s="1355" t="str">
        <f t="shared" si="11"/>
        <v/>
      </c>
      <c r="AQ54" s="663"/>
      <c r="AR54" s="663"/>
      <c r="AS54" s="663"/>
    </row>
    <row r="55" spans="1:45" ht="12.6" hidden="1" customHeight="1">
      <c r="A55" s="453" t="s">
        <v>2912</v>
      </c>
      <c r="B55" s="1144"/>
      <c r="C55" s="994"/>
      <c r="D55" s="994"/>
      <c r="E55" s="1123"/>
      <c r="F55" s="994"/>
      <c r="G55" s="1124"/>
      <c r="H55" s="1146"/>
      <c r="I55" s="1147"/>
      <c r="J55" s="997"/>
      <c r="K55" s="1147"/>
      <c r="L55" s="1148"/>
      <c r="M55" s="1149"/>
      <c r="N55" s="453"/>
      <c r="O55" s="1665"/>
      <c r="P55" s="1665"/>
      <c r="Q55" s="1665"/>
      <c r="R55" s="1665"/>
      <c r="S55" s="319"/>
      <c r="T55" s="1151" t="str">
        <f t="shared" si="6"/>
        <v>16 (1416)</v>
      </c>
      <c r="U55" s="1152" t="str">
        <f t="shared" si="7"/>
        <v/>
      </c>
      <c r="V55" s="1153"/>
      <c r="W55" s="1154"/>
      <c r="X55" s="1154"/>
      <c r="Y55" s="1155"/>
      <c r="Z55" s="1155"/>
      <c r="AA55" s="1155"/>
      <c r="AB55" s="662" t="str">
        <f t="shared" si="8"/>
        <v>16 (1416)</v>
      </c>
      <c r="AC55" s="1355" t="str">
        <f t="shared" si="9"/>
        <v/>
      </c>
      <c r="AD55" s="663"/>
      <c r="AE55" s="663"/>
      <c r="AF55" s="663"/>
      <c r="AG55" s="663"/>
      <c r="AH55" s="1283"/>
      <c r="AI55" s="654"/>
      <c r="AJ55" s="1641"/>
      <c r="AK55" s="1641"/>
      <c r="AL55" s="1641"/>
      <c r="AM55" s="1641"/>
      <c r="AN55" s="654"/>
      <c r="AO55" s="662" t="str">
        <f t="shared" si="10"/>
        <v>16 (1416)</v>
      </c>
      <c r="AP55" s="1355" t="str">
        <f t="shared" si="11"/>
        <v/>
      </c>
      <c r="AQ55" s="663"/>
      <c r="AR55" s="663"/>
      <c r="AS55" s="663"/>
    </row>
    <row r="56" spans="1:45" ht="12.6" hidden="1" customHeight="1">
      <c r="A56" s="453" t="s">
        <v>2913</v>
      </c>
      <c r="B56" s="1144"/>
      <c r="C56" s="994"/>
      <c r="D56" s="994"/>
      <c r="E56" s="1123"/>
      <c r="F56" s="994"/>
      <c r="G56" s="1124"/>
      <c r="H56" s="1146"/>
      <c r="I56" s="1147"/>
      <c r="J56" s="997"/>
      <c r="K56" s="1147"/>
      <c r="L56" s="1148"/>
      <c r="M56" s="1149"/>
      <c r="N56" s="453"/>
      <c r="O56" s="1665"/>
      <c r="P56" s="1665"/>
      <c r="Q56" s="1665"/>
      <c r="R56" s="1665"/>
      <c r="S56" s="319"/>
      <c r="T56" s="1151" t="str">
        <f t="shared" si="6"/>
        <v>17 (1417)</v>
      </c>
      <c r="U56" s="1152" t="str">
        <f t="shared" si="7"/>
        <v/>
      </c>
      <c r="V56" s="1153"/>
      <c r="W56" s="1154"/>
      <c r="X56" s="1154"/>
      <c r="Y56" s="1155"/>
      <c r="Z56" s="1155"/>
      <c r="AA56" s="1155"/>
      <c r="AB56" s="662" t="str">
        <f t="shared" si="8"/>
        <v>17 (1417)</v>
      </c>
      <c r="AC56" s="1355" t="str">
        <f t="shared" si="9"/>
        <v/>
      </c>
      <c r="AD56" s="663"/>
      <c r="AE56" s="663"/>
      <c r="AF56" s="663"/>
      <c r="AG56" s="663"/>
      <c r="AH56" s="1283"/>
      <c r="AI56" s="654"/>
      <c r="AJ56" s="1641"/>
      <c r="AK56" s="1641"/>
      <c r="AL56" s="1641"/>
      <c r="AM56" s="1641"/>
      <c r="AN56" s="654"/>
      <c r="AO56" s="662" t="str">
        <f t="shared" si="10"/>
        <v>17 (1417)</v>
      </c>
      <c r="AP56" s="1355" t="str">
        <f t="shared" si="11"/>
        <v/>
      </c>
      <c r="AQ56" s="663"/>
      <c r="AR56" s="663"/>
      <c r="AS56" s="663"/>
    </row>
    <row r="57" spans="1:45" ht="12.6" hidden="1" customHeight="1">
      <c r="A57" s="453" t="s">
        <v>2914</v>
      </c>
      <c r="B57" s="1144"/>
      <c r="C57" s="994"/>
      <c r="D57" s="994"/>
      <c r="E57" s="1123"/>
      <c r="F57" s="994"/>
      <c r="G57" s="1124"/>
      <c r="H57" s="1146"/>
      <c r="I57" s="1147"/>
      <c r="J57" s="997"/>
      <c r="K57" s="1147"/>
      <c r="L57" s="1148"/>
      <c r="M57" s="1149"/>
      <c r="N57" s="453"/>
      <c r="O57" s="1665"/>
      <c r="P57" s="1665"/>
      <c r="Q57" s="1665"/>
      <c r="R57" s="1665"/>
      <c r="S57" s="319"/>
      <c r="T57" s="1151" t="str">
        <f t="shared" si="6"/>
        <v>18 (1418)</v>
      </c>
      <c r="U57" s="1152" t="str">
        <f t="shared" si="7"/>
        <v/>
      </c>
      <c r="V57" s="1153"/>
      <c r="W57" s="1154"/>
      <c r="X57" s="1154"/>
      <c r="Y57" s="1155"/>
      <c r="Z57" s="1155"/>
      <c r="AA57" s="1155"/>
      <c r="AB57" s="662" t="str">
        <f t="shared" si="8"/>
        <v>18 (1418)</v>
      </c>
      <c r="AC57" s="1355" t="str">
        <f t="shared" si="9"/>
        <v/>
      </c>
      <c r="AD57" s="663"/>
      <c r="AE57" s="663"/>
      <c r="AF57" s="663"/>
      <c r="AG57" s="663"/>
      <c r="AH57" s="1283"/>
      <c r="AI57" s="654"/>
      <c r="AJ57" s="1641"/>
      <c r="AK57" s="1641"/>
      <c r="AL57" s="1641"/>
      <c r="AM57" s="1641"/>
      <c r="AN57" s="654"/>
      <c r="AO57" s="662" t="str">
        <f t="shared" si="10"/>
        <v>18 (1418)</v>
      </c>
      <c r="AP57" s="1355" t="str">
        <f t="shared" si="11"/>
        <v/>
      </c>
      <c r="AQ57" s="663"/>
      <c r="AR57" s="663"/>
      <c r="AS57" s="663"/>
    </row>
    <row r="58" spans="1:45" ht="12.6" hidden="1" customHeight="1">
      <c r="A58" s="453" t="s">
        <v>2915</v>
      </c>
      <c r="B58" s="1144"/>
      <c r="C58" s="994"/>
      <c r="D58" s="994"/>
      <c r="E58" s="1123"/>
      <c r="F58" s="994"/>
      <c r="G58" s="1124"/>
      <c r="H58" s="1146"/>
      <c r="I58" s="1147"/>
      <c r="J58" s="997"/>
      <c r="K58" s="1147"/>
      <c r="L58" s="1148"/>
      <c r="M58" s="1149"/>
      <c r="N58" s="453"/>
      <c r="O58" s="1665"/>
      <c r="P58" s="1665"/>
      <c r="Q58" s="1665"/>
      <c r="R58" s="1665"/>
      <c r="S58" s="319"/>
      <c r="T58" s="1151" t="str">
        <f t="shared" si="6"/>
        <v>19 (1419)</v>
      </c>
      <c r="U58" s="1152" t="str">
        <f t="shared" si="7"/>
        <v/>
      </c>
      <c r="V58" s="1153"/>
      <c r="W58" s="1154"/>
      <c r="X58" s="1154"/>
      <c r="Y58" s="1155"/>
      <c r="Z58" s="1155"/>
      <c r="AA58" s="1155"/>
      <c r="AB58" s="662" t="str">
        <f t="shared" si="8"/>
        <v>19 (1419)</v>
      </c>
      <c r="AC58" s="1355" t="str">
        <f t="shared" si="9"/>
        <v/>
      </c>
      <c r="AD58" s="663"/>
      <c r="AE58" s="663"/>
      <c r="AF58" s="663"/>
      <c r="AG58" s="663"/>
      <c r="AH58" s="1283"/>
      <c r="AI58" s="654"/>
      <c r="AJ58" s="1641"/>
      <c r="AK58" s="1641"/>
      <c r="AL58" s="1641"/>
      <c r="AM58" s="1641"/>
      <c r="AN58" s="654"/>
      <c r="AO58" s="662" t="str">
        <f t="shared" si="10"/>
        <v>19 (1419)</v>
      </c>
      <c r="AP58" s="1355" t="str">
        <f t="shared" si="11"/>
        <v/>
      </c>
      <c r="AQ58" s="663"/>
      <c r="AR58" s="663"/>
      <c r="AS58" s="663"/>
    </row>
    <row r="59" spans="1:45" ht="12.6" hidden="1" customHeight="1">
      <c r="A59" s="453" t="s">
        <v>2916</v>
      </c>
      <c r="B59" s="1144"/>
      <c r="C59" s="994"/>
      <c r="D59" s="994"/>
      <c r="E59" s="1123"/>
      <c r="F59" s="994"/>
      <c r="G59" s="1124"/>
      <c r="H59" s="1146"/>
      <c r="I59" s="1147"/>
      <c r="J59" s="997"/>
      <c r="K59" s="1147"/>
      <c r="L59" s="1148"/>
      <c r="M59" s="1149"/>
      <c r="N59" s="453"/>
      <c r="O59" s="1665"/>
      <c r="P59" s="1665"/>
      <c r="Q59" s="1665"/>
      <c r="R59" s="1665"/>
      <c r="S59" s="319"/>
      <c r="T59" s="1151" t="str">
        <f t="shared" si="6"/>
        <v>20 (1420)</v>
      </c>
      <c r="U59" s="1152" t="str">
        <f t="shared" si="7"/>
        <v/>
      </c>
      <c r="V59" s="1153"/>
      <c r="W59" s="1154"/>
      <c r="X59" s="1154"/>
      <c r="Y59" s="1155"/>
      <c r="Z59" s="1155"/>
      <c r="AA59" s="1155"/>
      <c r="AB59" s="662" t="str">
        <f t="shared" si="8"/>
        <v>20 (1420)</v>
      </c>
      <c r="AC59" s="1355" t="str">
        <f t="shared" si="9"/>
        <v/>
      </c>
      <c r="AD59" s="663"/>
      <c r="AE59" s="663"/>
      <c r="AF59" s="663"/>
      <c r="AG59" s="663"/>
      <c r="AH59" s="1283"/>
      <c r="AI59" s="654"/>
      <c r="AJ59" s="1641"/>
      <c r="AK59" s="1641"/>
      <c r="AL59" s="1641"/>
      <c r="AM59" s="1641"/>
      <c r="AN59" s="654"/>
      <c r="AO59" s="662" t="str">
        <f t="shared" si="10"/>
        <v>20 (1420)</v>
      </c>
      <c r="AP59" s="1355" t="str">
        <f t="shared" si="11"/>
        <v/>
      </c>
      <c r="AQ59" s="663"/>
      <c r="AR59" s="663"/>
      <c r="AS59" s="663"/>
    </row>
    <row r="60" spans="1:45" ht="12.6" hidden="1" customHeight="1">
      <c r="A60" s="453" t="s">
        <v>2917</v>
      </c>
      <c r="B60" s="1144"/>
      <c r="C60" s="994"/>
      <c r="D60" s="994"/>
      <c r="E60" s="1123"/>
      <c r="F60" s="994"/>
      <c r="G60" s="1124"/>
      <c r="H60" s="1146"/>
      <c r="I60" s="1147"/>
      <c r="J60" s="997"/>
      <c r="K60" s="1147"/>
      <c r="L60" s="1148"/>
      <c r="M60" s="1149"/>
      <c r="N60" s="453"/>
      <c r="O60" s="1665"/>
      <c r="P60" s="1665"/>
      <c r="Q60" s="1665"/>
      <c r="R60" s="1665"/>
      <c r="S60" s="319"/>
      <c r="T60" s="1151" t="str">
        <f t="shared" si="6"/>
        <v>21 (1421)</v>
      </c>
      <c r="U60" s="1152" t="str">
        <f t="shared" si="7"/>
        <v/>
      </c>
      <c r="V60" s="1153"/>
      <c r="W60" s="1154"/>
      <c r="X60" s="1154"/>
      <c r="Y60" s="1155"/>
      <c r="Z60" s="1155"/>
      <c r="AA60" s="1155"/>
      <c r="AB60" s="662" t="str">
        <f t="shared" si="8"/>
        <v>21 (1421)</v>
      </c>
      <c r="AC60" s="1355" t="str">
        <f t="shared" si="9"/>
        <v/>
      </c>
      <c r="AD60" s="663"/>
      <c r="AE60" s="663"/>
      <c r="AF60" s="663"/>
      <c r="AG60" s="663"/>
      <c r="AH60" s="1283"/>
      <c r="AI60" s="654"/>
      <c r="AJ60" s="1641"/>
      <c r="AK60" s="1641"/>
      <c r="AL60" s="1641"/>
      <c r="AM60" s="1641"/>
      <c r="AN60" s="654"/>
      <c r="AO60" s="662" t="str">
        <f t="shared" si="10"/>
        <v>21 (1421)</v>
      </c>
      <c r="AP60" s="1355" t="str">
        <f t="shared" si="11"/>
        <v/>
      </c>
      <c r="AQ60" s="663"/>
      <c r="AR60" s="663"/>
      <c r="AS60" s="663"/>
    </row>
    <row r="61" spans="1:45" ht="12.6" hidden="1" customHeight="1">
      <c r="A61" s="453" t="s">
        <v>2918</v>
      </c>
      <c r="B61" s="1144"/>
      <c r="C61" s="994"/>
      <c r="D61" s="994"/>
      <c r="E61" s="1123"/>
      <c r="F61" s="994"/>
      <c r="G61" s="1124"/>
      <c r="H61" s="1146"/>
      <c r="I61" s="1147"/>
      <c r="J61" s="997"/>
      <c r="K61" s="1147"/>
      <c r="L61" s="1148"/>
      <c r="M61" s="1149"/>
      <c r="N61" s="453"/>
      <c r="O61" s="1665"/>
      <c r="P61" s="1665"/>
      <c r="Q61" s="1665"/>
      <c r="R61" s="1665"/>
      <c r="S61" s="319"/>
      <c r="T61" s="1151" t="str">
        <f t="shared" si="6"/>
        <v>22 (1422)</v>
      </c>
      <c r="U61" s="1152" t="str">
        <f t="shared" si="7"/>
        <v/>
      </c>
      <c r="V61" s="1153"/>
      <c r="W61" s="1154"/>
      <c r="X61" s="1154"/>
      <c r="Y61" s="1155"/>
      <c r="Z61" s="1155"/>
      <c r="AA61" s="1155"/>
      <c r="AB61" s="662" t="str">
        <f t="shared" si="8"/>
        <v>22 (1422)</v>
      </c>
      <c r="AC61" s="1355" t="str">
        <f t="shared" si="9"/>
        <v/>
      </c>
      <c r="AD61" s="663"/>
      <c r="AE61" s="663"/>
      <c r="AF61" s="663"/>
      <c r="AG61" s="663"/>
      <c r="AH61" s="1283"/>
      <c r="AI61" s="654"/>
      <c r="AJ61" s="1641"/>
      <c r="AK61" s="1641"/>
      <c r="AL61" s="1641"/>
      <c r="AM61" s="1641"/>
      <c r="AN61" s="654"/>
      <c r="AO61" s="662" t="str">
        <f t="shared" si="10"/>
        <v>22 (1422)</v>
      </c>
      <c r="AP61" s="1355" t="str">
        <f t="shared" si="11"/>
        <v/>
      </c>
      <c r="AQ61" s="663"/>
      <c r="AR61" s="663"/>
      <c r="AS61" s="663"/>
    </row>
    <row r="62" spans="1:45" ht="12.6" hidden="1" customHeight="1">
      <c r="A62" s="453" t="s">
        <v>2919</v>
      </c>
      <c r="B62" s="1144"/>
      <c r="C62" s="994"/>
      <c r="D62" s="994"/>
      <c r="E62" s="1123"/>
      <c r="F62" s="994"/>
      <c r="G62" s="1124"/>
      <c r="H62" s="1146"/>
      <c r="I62" s="1147"/>
      <c r="J62" s="997"/>
      <c r="K62" s="1147"/>
      <c r="L62" s="1148"/>
      <c r="M62" s="1149"/>
      <c r="N62" s="453"/>
      <c r="O62" s="1665"/>
      <c r="P62" s="1665"/>
      <c r="Q62" s="1665"/>
      <c r="R62" s="1665"/>
      <c r="S62" s="319"/>
      <c r="T62" s="1151" t="str">
        <f t="shared" si="6"/>
        <v>23 (1423)</v>
      </c>
      <c r="U62" s="1152" t="str">
        <f t="shared" si="7"/>
        <v/>
      </c>
      <c r="V62" s="1153"/>
      <c r="W62" s="1154"/>
      <c r="X62" s="1154"/>
      <c r="Y62" s="1155"/>
      <c r="Z62" s="1155"/>
      <c r="AA62" s="1155"/>
      <c r="AB62" s="662" t="str">
        <f t="shared" si="8"/>
        <v>23 (1423)</v>
      </c>
      <c r="AC62" s="1355" t="str">
        <f t="shared" si="9"/>
        <v/>
      </c>
      <c r="AD62" s="663"/>
      <c r="AE62" s="663"/>
      <c r="AF62" s="663"/>
      <c r="AG62" s="663"/>
      <c r="AH62" s="1283"/>
      <c r="AI62" s="654"/>
      <c r="AJ62" s="1641"/>
      <c r="AK62" s="1641"/>
      <c r="AL62" s="1641"/>
      <c r="AM62" s="1641"/>
      <c r="AN62" s="654"/>
      <c r="AO62" s="662" t="str">
        <f t="shared" si="10"/>
        <v>23 (1423)</v>
      </c>
      <c r="AP62" s="1355" t="str">
        <f t="shared" si="11"/>
        <v/>
      </c>
      <c r="AQ62" s="663"/>
      <c r="AR62" s="663"/>
      <c r="AS62" s="663"/>
    </row>
    <row r="63" spans="1:45" ht="12.6" hidden="1" customHeight="1">
      <c r="A63" s="453" t="s">
        <v>2920</v>
      </c>
      <c r="B63" s="1144"/>
      <c r="C63" s="994"/>
      <c r="D63" s="994"/>
      <c r="E63" s="1123"/>
      <c r="F63" s="994"/>
      <c r="G63" s="1124"/>
      <c r="H63" s="1146"/>
      <c r="I63" s="1147"/>
      <c r="J63" s="997"/>
      <c r="K63" s="1147"/>
      <c r="L63" s="1148"/>
      <c r="M63" s="1149"/>
      <c r="N63" s="453"/>
      <c r="O63" s="1665"/>
      <c r="P63" s="1665"/>
      <c r="Q63" s="1665"/>
      <c r="R63" s="1665"/>
      <c r="S63" s="319"/>
      <c r="T63" s="1151" t="str">
        <f t="shared" si="6"/>
        <v>24 (1424)</v>
      </c>
      <c r="U63" s="1152" t="str">
        <f t="shared" si="7"/>
        <v/>
      </c>
      <c r="V63" s="1153"/>
      <c r="W63" s="1154"/>
      <c r="X63" s="1154"/>
      <c r="Y63" s="1155"/>
      <c r="Z63" s="1155"/>
      <c r="AA63" s="1155"/>
      <c r="AB63" s="662" t="str">
        <f t="shared" si="8"/>
        <v>24 (1424)</v>
      </c>
      <c r="AC63" s="1355" t="str">
        <f t="shared" si="9"/>
        <v/>
      </c>
      <c r="AD63" s="663"/>
      <c r="AE63" s="663"/>
      <c r="AF63" s="663"/>
      <c r="AG63" s="663"/>
      <c r="AH63" s="1283"/>
      <c r="AI63" s="654"/>
      <c r="AJ63" s="1641"/>
      <c r="AK63" s="1641"/>
      <c r="AL63" s="1641"/>
      <c r="AM63" s="1641"/>
      <c r="AN63" s="654"/>
      <c r="AO63" s="662" t="str">
        <f t="shared" si="10"/>
        <v>24 (1424)</v>
      </c>
      <c r="AP63" s="1355" t="str">
        <f t="shared" si="11"/>
        <v/>
      </c>
      <c r="AQ63" s="663"/>
      <c r="AR63" s="663"/>
      <c r="AS63" s="663"/>
    </row>
    <row r="64" spans="1:45" ht="12.6" customHeight="1">
      <c r="A64" s="453" t="s">
        <v>2921</v>
      </c>
      <c r="B64" s="1144"/>
      <c r="C64" s="994"/>
      <c r="D64" s="994"/>
      <c r="E64" s="1123"/>
      <c r="F64" s="994"/>
      <c r="G64" s="1124"/>
      <c r="H64" s="1146"/>
      <c r="I64" s="1147"/>
      <c r="J64" s="997"/>
      <c r="K64" s="1147"/>
      <c r="L64" s="1148"/>
      <c r="M64" s="1149"/>
      <c r="N64" s="453"/>
      <c r="O64" s="1665"/>
      <c r="P64" s="1665"/>
      <c r="Q64" s="1665"/>
      <c r="R64" s="1665"/>
      <c r="S64" s="319"/>
      <c r="T64" s="1151" t="str">
        <f t="shared" si="6"/>
        <v>25 (1425)</v>
      </c>
      <c r="U64" s="1152" t="str">
        <f t="shared" si="7"/>
        <v/>
      </c>
      <c r="V64" s="1153"/>
      <c r="W64" s="1154"/>
      <c r="X64" s="1154"/>
      <c r="Y64" s="1155"/>
      <c r="Z64" s="1155"/>
      <c r="AA64" s="1155"/>
      <c r="AB64" s="662" t="str">
        <f t="shared" si="8"/>
        <v>25 (1425)</v>
      </c>
      <c r="AC64" s="1355" t="str">
        <f t="shared" si="9"/>
        <v/>
      </c>
      <c r="AD64" s="663"/>
      <c r="AE64" s="663"/>
      <c r="AF64" s="663"/>
      <c r="AG64" s="663"/>
      <c r="AH64" s="1283"/>
      <c r="AI64" s="654"/>
      <c r="AJ64" s="1641"/>
      <c r="AK64" s="1641"/>
      <c r="AL64" s="1641"/>
      <c r="AM64" s="1641"/>
      <c r="AN64" s="654"/>
      <c r="AO64" s="662" t="str">
        <f t="shared" si="10"/>
        <v>25 (1425)</v>
      </c>
      <c r="AP64" s="1357"/>
      <c r="AQ64" s="663"/>
      <c r="AR64" s="663"/>
      <c r="AS64" s="663"/>
    </row>
    <row r="65" spans="1:45" ht="12.6" customHeight="1">
      <c r="A65" s="796" t="s">
        <v>2922</v>
      </c>
      <c r="B65" s="1156">
        <v>100</v>
      </c>
      <c r="C65" s="994"/>
      <c r="D65" s="994"/>
      <c r="E65" s="1123"/>
      <c r="F65" s="994"/>
      <c r="G65" s="1122"/>
      <c r="H65" s="1158"/>
      <c r="I65" s="1147"/>
      <c r="J65" s="997"/>
      <c r="K65" s="1147"/>
      <c r="L65" s="1148"/>
      <c r="M65" s="1356"/>
      <c r="N65" s="453"/>
      <c r="O65" s="1666"/>
      <c r="P65" s="1666"/>
      <c r="Q65" s="1666"/>
      <c r="R65" s="1666"/>
      <c r="S65" s="319"/>
      <c r="T65" s="1142"/>
      <c r="U65" s="1159">
        <f>$B65</f>
        <v>100</v>
      </c>
      <c r="V65" s="1153"/>
      <c r="W65" s="1154"/>
      <c r="X65" s="1154"/>
      <c r="Y65" s="1155"/>
      <c r="Z65" s="1155"/>
      <c r="AA65" s="1155"/>
      <c r="AB65" s="664" t="str">
        <f>$A$65</f>
        <v>(1426)</v>
      </c>
      <c r="AC65" s="1357">
        <f>$B65</f>
        <v>100</v>
      </c>
      <c r="AD65" s="663"/>
      <c r="AE65" s="663"/>
      <c r="AF65" s="663"/>
      <c r="AG65" s="663"/>
      <c r="AH65" s="1358"/>
      <c r="AI65" s="654"/>
      <c r="AJ65" s="1689"/>
      <c r="AK65" s="1689"/>
      <c r="AL65" s="1689"/>
      <c r="AM65" s="1689"/>
      <c r="AN65" s="654"/>
      <c r="AO65" s="664" t="str">
        <f>$A$65</f>
        <v>(1426)</v>
      </c>
      <c r="AP65" s="1361">
        <f>$B65</f>
        <v>100</v>
      </c>
      <c r="AQ65" s="663"/>
      <c r="AR65" s="663"/>
      <c r="AS65" s="663"/>
    </row>
    <row r="66" spans="1:45" ht="12.75" customHeight="1">
      <c r="A66" s="478" t="s">
        <v>2923</v>
      </c>
      <c r="B66" s="1160" t="s">
        <v>2924</v>
      </c>
      <c r="C66" s="997"/>
      <c r="D66" s="997"/>
      <c r="E66" s="1162"/>
      <c r="F66" s="1163"/>
      <c r="G66" s="1169"/>
      <c r="H66" s="1165"/>
      <c r="I66" s="1147"/>
      <c r="J66" s="997"/>
      <c r="K66" s="1147"/>
      <c r="L66" s="1166"/>
      <c r="M66" s="1167"/>
      <c r="N66" s="477"/>
      <c r="O66" s="1664"/>
      <c r="P66" s="1664"/>
      <c r="Q66" s="1664"/>
      <c r="R66" s="1664"/>
      <c r="S66" s="319"/>
      <c r="T66" s="1142"/>
      <c r="U66" s="1003" t="str">
        <f>$B66</f>
        <v>Overall</v>
      </c>
      <c r="V66" s="1153"/>
      <c r="W66" s="1168"/>
      <c r="X66" s="1168"/>
      <c r="Y66" s="1155"/>
      <c r="Z66" s="1155"/>
      <c r="AA66" s="1155"/>
      <c r="AB66" s="664" t="str">
        <f>$A$66</f>
        <v>(1400)</v>
      </c>
      <c r="AC66" s="1359" t="str">
        <f>$B66</f>
        <v>Overall</v>
      </c>
      <c r="AD66" s="663"/>
      <c r="AE66" s="1360"/>
      <c r="AF66" s="663"/>
      <c r="AG66" s="286"/>
      <c r="AH66" s="287"/>
      <c r="AI66" s="654"/>
      <c r="AJ66" s="1639"/>
      <c r="AK66" s="1639"/>
      <c r="AL66" s="1639"/>
      <c r="AM66" s="1639"/>
      <c r="AN66" s="654"/>
      <c r="AO66" s="664" t="str">
        <f>$A$66</f>
        <v>(1400)</v>
      </c>
      <c r="AP66" s="1359" t="str">
        <f>$B66</f>
        <v>Overall</v>
      </c>
      <c r="AQ66" s="663"/>
      <c r="AR66" s="663"/>
      <c r="AS66" s="663"/>
    </row>
    <row r="67" spans="1:45" ht="6" customHeight="1">
      <c r="A67" s="477"/>
      <c r="B67" s="1162"/>
      <c r="C67" s="1162"/>
      <c r="D67" s="1162"/>
      <c r="E67" s="1162"/>
      <c r="F67" s="1162"/>
      <c r="G67" s="1162"/>
      <c r="H67" s="1162"/>
      <c r="I67" s="1162"/>
      <c r="J67" s="1162"/>
      <c r="K67" s="1162"/>
      <c r="L67" s="1162"/>
      <c r="M67" s="1162"/>
      <c r="N67" s="477"/>
      <c r="O67" s="477"/>
      <c r="P67" s="477"/>
      <c r="Q67" s="477"/>
      <c r="R67" s="477"/>
      <c r="S67" s="319"/>
      <c r="T67" s="1142"/>
      <c r="U67" s="1142"/>
      <c r="V67" s="1162"/>
      <c r="W67" s="1162"/>
      <c r="X67" s="1162"/>
      <c r="Y67" s="1155"/>
      <c r="Z67" s="1155"/>
      <c r="AA67" s="1155"/>
      <c r="AB67" s="660"/>
      <c r="AC67" s="660"/>
      <c r="AD67" s="654"/>
      <c r="AE67" s="654"/>
      <c r="AF67" s="654"/>
      <c r="AG67" s="654"/>
      <c r="AH67" s="654"/>
      <c r="AI67" s="654"/>
      <c r="AJ67" s="654"/>
      <c r="AK67" s="654"/>
      <c r="AL67" s="654"/>
      <c r="AM67" s="654"/>
      <c r="AN67" s="654"/>
      <c r="AO67" s="660"/>
      <c r="AP67" s="660"/>
      <c r="AQ67" s="654"/>
      <c r="AR67" s="654"/>
      <c r="AS67" s="654"/>
    </row>
    <row r="68" spans="1:45">
      <c r="A68" s="477"/>
      <c r="B68" s="1104" t="s">
        <v>1792</v>
      </c>
      <c r="C68" s="1162"/>
      <c r="D68" s="1162"/>
      <c r="E68" s="1162"/>
      <c r="F68" s="1162"/>
      <c r="G68" s="1162"/>
      <c r="H68" s="1162"/>
      <c r="I68" s="1162"/>
      <c r="J68" s="1162"/>
      <c r="K68" s="1162"/>
      <c r="L68" s="1162"/>
      <c r="M68" s="1162"/>
      <c r="N68" s="477"/>
      <c r="O68" s="477"/>
      <c r="P68" s="477"/>
      <c r="Q68" s="477"/>
      <c r="R68" s="477"/>
      <c r="S68" s="319"/>
      <c r="T68" s="1142"/>
      <c r="U68" s="1143" t="str">
        <f>$B68</f>
        <v>Repo-style Transactions (503)</v>
      </c>
      <c r="V68" s="1162"/>
      <c r="W68" s="1162"/>
      <c r="X68" s="1162"/>
      <c r="Y68" s="1155"/>
      <c r="Z68" s="1155"/>
      <c r="AA68" s="1155"/>
      <c r="AB68" s="660"/>
      <c r="AC68" s="661" t="str">
        <f>$B68</f>
        <v>Repo-style Transactions (503)</v>
      </c>
      <c r="AD68" s="654"/>
      <c r="AE68" s="654"/>
      <c r="AF68" s="654"/>
      <c r="AG68" s="654"/>
      <c r="AH68" s="654"/>
      <c r="AI68" s="654"/>
      <c r="AJ68" s="654"/>
      <c r="AK68" s="654"/>
      <c r="AL68" s="654"/>
      <c r="AM68" s="654"/>
      <c r="AN68" s="654"/>
      <c r="AO68" s="660"/>
      <c r="AP68" s="661" t="str">
        <f>$B68</f>
        <v>Repo-style Transactions (503)</v>
      </c>
      <c r="AQ68" s="1284"/>
      <c r="AR68" s="1284"/>
      <c r="AS68" s="1284"/>
    </row>
    <row r="69" spans="1:45">
      <c r="A69" s="453" t="s">
        <v>2897</v>
      </c>
      <c r="B69" s="1144"/>
      <c r="C69" s="1145"/>
      <c r="D69" s="994"/>
      <c r="E69" s="1123"/>
      <c r="F69" s="994"/>
      <c r="G69" s="994"/>
      <c r="H69" s="1170"/>
      <c r="I69" s="994"/>
      <c r="J69" s="994"/>
      <c r="K69" s="1148"/>
      <c r="L69" s="1148"/>
      <c r="M69" s="1149"/>
      <c r="N69" s="453"/>
      <c r="O69" s="1665"/>
      <c r="P69" s="1665"/>
      <c r="Q69" s="1665"/>
      <c r="R69" s="1665"/>
      <c r="S69" s="319"/>
      <c r="T69" s="1151" t="str">
        <f t="shared" ref="T69:T93" si="12">$A69</f>
        <v>1 (1401)</v>
      </c>
      <c r="U69" s="1152" t="str">
        <f t="shared" ref="U69:U93" si="13">IF($B69="","",$B69)</f>
        <v/>
      </c>
      <c r="V69" s="1153"/>
      <c r="W69" s="1154"/>
      <c r="X69" s="1154"/>
      <c r="Y69" s="1155"/>
      <c r="Z69" s="1155"/>
      <c r="AA69" s="1155"/>
      <c r="AB69" s="662" t="str">
        <f t="shared" ref="AB69:AB93" si="14">$A69</f>
        <v>1 (1401)</v>
      </c>
      <c r="AC69" s="1355" t="str">
        <f t="shared" ref="AC69:AC93" si="15">IF($B69="","",$B69)</f>
        <v/>
      </c>
      <c r="AD69" s="1358"/>
      <c r="AE69" s="1358"/>
      <c r="AF69" s="1358"/>
      <c r="AG69" s="1358"/>
      <c r="AH69" s="1358"/>
      <c r="AI69" s="654"/>
      <c r="AJ69" s="1641"/>
      <c r="AK69" s="1641"/>
      <c r="AL69" s="1641"/>
      <c r="AM69" s="1641"/>
      <c r="AN69" s="654"/>
      <c r="AO69" s="662" t="str">
        <f t="shared" ref="AO69:AO93" si="16">$A69</f>
        <v>1 (1401)</v>
      </c>
      <c r="AP69" s="1355" t="str">
        <f t="shared" ref="AP69:AP92" si="17">IF($B70="","",$B70)</f>
        <v/>
      </c>
      <c r="AQ69" s="1358"/>
      <c r="AR69" s="1358"/>
      <c r="AS69" s="1358"/>
    </row>
    <row r="70" spans="1:45">
      <c r="A70" s="453" t="s">
        <v>2898</v>
      </c>
      <c r="B70" s="1144"/>
      <c r="C70" s="1145"/>
      <c r="D70" s="994"/>
      <c r="E70" s="1123"/>
      <c r="F70" s="994"/>
      <c r="G70" s="994"/>
      <c r="H70" s="1170"/>
      <c r="I70" s="994"/>
      <c r="J70" s="994"/>
      <c r="K70" s="1148"/>
      <c r="L70" s="1148"/>
      <c r="M70" s="1149"/>
      <c r="N70" s="453"/>
      <c r="O70" s="1665"/>
      <c r="P70" s="1665"/>
      <c r="Q70" s="1665"/>
      <c r="R70" s="1665"/>
      <c r="S70" s="319"/>
      <c r="T70" s="1151" t="str">
        <f t="shared" si="12"/>
        <v>2 (1402)</v>
      </c>
      <c r="U70" s="1152" t="str">
        <f t="shared" si="13"/>
        <v/>
      </c>
      <c r="V70" s="1153"/>
      <c r="W70" s="1154"/>
      <c r="X70" s="1154"/>
      <c r="Y70" s="1155"/>
      <c r="Z70" s="1155"/>
      <c r="AA70" s="1155"/>
      <c r="AB70" s="662" t="str">
        <f t="shared" si="14"/>
        <v>2 (1402)</v>
      </c>
      <c r="AC70" s="1355" t="str">
        <f t="shared" si="15"/>
        <v/>
      </c>
      <c r="AD70" s="1358"/>
      <c r="AE70" s="1358"/>
      <c r="AF70" s="1358"/>
      <c r="AG70" s="1358"/>
      <c r="AH70" s="1358"/>
      <c r="AI70" s="654"/>
      <c r="AJ70" s="1641"/>
      <c r="AK70" s="1641"/>
      <c r="AL70" s="1641"/>
      <c r="AM70" s="1641"/>
      <c r="AN70" s="654"/>
      <c r="AO70" s="662" t="str">
        <f t="shared" si="16"/>
        <v>2 (1402)</v>
      </c>
      <c r="AP70" s="1355" t="str">
        <f t="shared" si="17"/>
        <v/>
      </c>
      <c r="AQ70" s="1358"/>
      <c r="AR70" s="1358"/>
      <c r="AS70" s="1358"/>
    </row>
    <row r="71" spans="1:45">
      <c r="A71" s="453" t="s">
        <v>2899</v>
      </c>
      <c r="B71" s="1144"/>
      <c r="C71" s="1145"/>
      <c r="D71" s="994"/>
      <c r="E71" s="1123"/>
      <c r="F71" s="994"/>
      <c r="G71" s="994"/>
      <c r="H71" s="1170"/>
      <c r="I71" s="994"/>
      <c r="J71" s="994"/>
      <c r="K71" s="1148"/>
      <c r="L71" s="1148"/>
      <c r="M71" s="1149"/>
      <c r="N71" s="453"/>
      <c r="O71" s="1665"/>
      <c r="P71" s="1665"/>
      <c r="Q71" s="1665"/>
      <c r="R71" s="1665"/>
      <c r="S71" s="319"/>
      <c r="T71" s="1151" t="str">
        <f t="shared" si="12"/>
        <v>3 (1403)</v>
      </c>
      <c r="U71" s="1152" t="str">
        <f t="shared" si="13"/>
        <v/>
      </c>
      <c r="V71" s="1153"/>
      <c r="W71" s="1154"/>
      <c r="X71" s="1154"/>
      <c r="Y71" s="1155"/>
      <c r="Z71" s="1155"/>
      <c r="AA71" s="1155"/>
      <c r="AB71" s="662" t="str">
        <f t="shared" si="14"/>
        <v>3 (1403)</v>
      </c>
      <c r="AC71" s="1355" t="str">
        <f t="shared" si="15"/>
        <v/>
      </c>
      <c r="AD71" s="1358"/>
      <c r="AE71" s="1358"/>
      <c r="AF71" s="1358"/>
      <c r="AG71" s="1358"/>
      <c r="AH71" s="1358"/>
      <c r="AI71" s="654"/>
      <c r="AJ71" s="1641"/>
      <c r="AK71" s="1641"/>
      <c r="AL71" s="1641"/>
      <c r="AM71" s="1641"/>
      <c r="AN71" s="654"/>
      <c r="AO71" s="662" t="str">
        <f t="shared" si="16"/>
        <v>3 (1403)</v>
      </c>
      <c r="AP71" s="1355" t="str">
        <f t="shared" si="17"/>
        <v/>
      </c>
      <c r="AQ71" s="1358"/>
      <c r="AR71" s="1358"/>
      <c r="AS71" s="1358"/>
    </row>
    <row r="72" spans="1:45" ht="12.6" hidden="1" customHeight="1">
      <c r="A72" s="453" t="s">
        <v>2900</v>
      </c>
      <c r="B72" s="1144"/>
      <c r="C72" s="1145"/>
      <c r="D72" s="994"/>
      <c r="E72" s="1123"/>
      <c r="F72" s="994"/>
      <c r="G72" s="994"/>
      <c r="H72" s="1170"/>
      <c r="I72" s="994"/>
      <c r="J72" s="994"/>
      <c r="K72" s="1148"/>
      <c r="L72" s="1148"/>
      <c r="M72" s="1149"/>
      <c r="N72" s="453"/>
      <c r="O72" s="1665"/>
      <c r="P72" s="1665"/>
      <c r="Q72" s="1665"/>
      <c r="R72" s="1665"/>
      <c r="S72" s="319"/>
      <c r="T72" s="1151" t="str">
        <f t="shared" si="12"/>
        <v>4 (1404)</v>
      </c>
      <c r="U72" s="1152" t="str">
        <f t="shared" si="13"/>
        <v/>
      </c>
      <c r="V72" s="1153"/>
      <c r="W72" s="1154"/>
      <c r="X72" s="1154"/>
      <c r="Y72" s="1155"/>
      <c r="Z72" s="1155"/>
      <c r="AA72" s="1155"/>
      <c r="AB72" s="662" t="str">
        <f t="shared" si="14"/>
        <v>4 (1404)</v>
      </c>
      <c r="AC72" s="1355" t="str">
        <f t="shared" si="15"/>
        <v/>
      </c>
      <c r="AD72" s="1358"/>
      <c r="AE72" s="1358"/>
      <c r="AF72" s="1358"/>
      <c r="AG72" s="1358"/>
      <c r="AH72" s="1358"/>
      <c r="AI72" s="654"/>
      <c r="AJ72" s="1641"/>
      <c r="AK72" s="1641"/>
      <c r="AL72" s="1641"/>
      <c r="AM72" s="1641"/>
      <c r="AN72" s="654"/>
      <c r="AO72" s="662" t="str">
        <f t="shared" si="16"/>
        <v>4 (1404)</v>
      </c>
      <c r="AP72" s="1355" t="str">
        <f t="shared" si="17"/>
        <v/>
      </c>
      <c r="AQ72" s="1358"/>
      <c r="AR72" s="1358"/>
      <c r="AS72" s="1358"/>
    </row>
    <row r="73" spans="1:45" ht="12.6" hidden="1" customHeight="1">
      <c r="A73" s="453" t="s">
        <v>2901</v>
      </c>
      <c r="B73" s="1144"/>
      <c r="C73" s="1145"/>
      <c r="D73" s="994"/>
      <c r="E73" s="1123"/>
      <c r="F73" s="994"/>
      <c r="G73" s="994"/>
      <c r="H73" s="1170"/>
      <c r="I73" s="994"/>
      <c r="J73" s="994"/>
      <c r="K73" s="1148"/>
      <c r="L73" s="1148"/>
      <c r="M73" s="1149"/>
      <c r="N73" s="453"/>
      <c r="O73" s="1665"/>
      <c r="P73" s="1665"/>
      <c r="Q73" s="1665"/>
      <c r="R73" s="1665"/>
      <c r="S73" s="319"/>
      <c r="T73" s="1151" t="str">
        <f t="shared" si="12"/>
        <v>5 (1405)</v>
      </c>
      <c r="U73" s="1152" t="str">
        <f t="shared" si="13"/>
        <v/>
      </c>
      <c r="V73" s="1153"/>
      <c r="W73" s="1154"/>
      <c r="X73" s="1154"/>
      <c r="Y73" s="1155"/>
      <c r="Z73" s="1155"/>
      <c r="AA73" s="1155"/>
      <c r="AB73" s="662" t="str">
        <f t="shared" si="14"/>
        <v>5 (1405)</v>
      </c>
      <c r="AC73" s="1355" t="str">
        <f t="shared" si="15"/>
        <v/>
      </c>
      <c r="AD73" s="1358"/>
      <c r="AE73" s="1358"/>
      <c r="AF73" s="1358"/>
      <c r="AG73" s="1358"/>
      <c r="AH73" s="1358"/>
      <c r="AI73" s="654"/>
      <c r="AJ73" s="1641"/>
      <c r="AK73" s="1641"/>
      <c r="AL73" s="1641"/>
      <c r="AM73" s="1641"/>
      <c r="AN73" s="654"/>
      <c r="AO73" s="662" t="str">
        <f t="shared" si="16"/>
        <v>5 (1405)</v>
      </c>
      <c r="AP73" s="1355" t="str">
        <f t="shared" si="17"/>
        <v/>
      </c>
      <c r="AQ73" s="1358"/>
      <c r="AR73" s="1358"/>
      <c r="AS73" s="1358"/>
    </row>
    <row r="74" spans="1:45" ht="12.6" hidden="1" customHeight="1">
      <c r="A74" s="453" t="s">
        <v>2902</v>
      </c>
      <c r="B74" s="1144"/>
      <c r="C74" s="1145"/>
      <c r="D74" s="994"/>
      <c r="E74" s="1123"/>
      <c r="F74" s="994"/>
      <c r="G74" s="994"/>
      <c r="H74" s="1170"/>
      <c r="I74" s="994"/>
      <c r="J74" s="994"/>
      <c r="K74" s="1148"/>
      <c r="L74" s="1148"/>
      <c r="M74" s="1149"/>
      <c r="N74" s="453"/>
      <c r="O74" s="1665"/>
      <c r="P74" s="1665"/>
      <c r="Q74" s="1665"/>
      <c r="R74" s="1665"/>
      <c r="S74" s="319"/>
      <c r="T74" s="1151" t="str">
        <f t="shared" si="12"/>
        <v>6 (1406)</v>
      </c>
      <c r="U74" s="1152" t="str">
        <f t="shared" si="13"/>
        <v/>
      </c>
      <c r="V74" s="1153"/>
      <c r="W74" s="1154"/>
      <c r="X74" s="1154"/>
      <c r="Y74" s="1155"/>
      <c r="Z74" s="1155"/>
      <c r="AA74" s="1155"/>
      <c r="AB74" s="662" t="str">
        <f t="shared" si="14"/>
        <v>6 (1406)</v>
      </c>
      <c r="AC74" s="1355" t="str">
        <f t="shared" si="15"/>
        <v/>
      </c>
      <c r="AD74" s="1358"/>
      <c r="AE74" s="1358"/>
      <c r="AF74" s="1358"/>
      <c r="AG74" s="1358"/>
      <c r="AH74" s="1358"/>
      <c r="AI74" s="654"/>
      <c r="AJ74" s="1641"/>
      <c r="AK74" s="1641"/>
      <c r="AL74" s="1641"/>
      <c r="AM74" s="1641"/>
      <c r="AN74" s="654"/>
      <c r="AO74" s="662" t="str">
        <f t="shared" si="16"/>
        <v>6 (1406)</v>
      </c>
      <c r="AP74" s="1355" t="str">
        <f t="shared" si="17"/>
        <v/>
      </c>
      <c r="AQ74" s="1358"/>
      <c r="AR74" s="1358"/>
      <c r="AS74" s="1358"/>
    </row>
    <row r="75" spans="1:45" ht="12.6" hidden="1" customHeight="1">
      <c r="A75" s="453" t="s">
        <v>2903</v>
      </c>
      <c r="B75" s="1144"/>
      <c r="C75" s="1145"/>
      <c r="D75" s="994"/>
      <c r="E75" s="1123"/>
      <c r="F75" s="994"/>
      <c r="G75" s="994"/>
      <c r="H75" s="1170"/>
      <c r="I75" s="994"/>
      <c r="J75" s="994"/>
      <c r="K75" s="1148"/>
      <c r="L75" s="1148"/>
      <c r="M75" s="1149"/>
      <c r="N75" s="453"/>
      <c r="O75" s="1665"/>
      <c r="P75" s="1665"/>
      <c r="Q75" s="1665"/>
      <c r="R75" s="1665"/>
      <c r="S75" s="319"/>
      <c r="T75" s="1151" t="str">
        <f t="shared" si="12"/>
        <v>7 (1407)</v>
      </c>
      <c r="U75" s="1152" t="str">
        <f t="shared" si="13"/>
        <v/>
      </c>
      <c r="V75" s="1153"/>
      <c r="W75" s="1154"/>
      <c r="X75" s="1154"/>
      <c r="Y75" s="1155"/>
      <c r="Z75" s="1155"/>
      <c r="AA75" s="1155"/>
      <c r="AB75" s="662" t="str">
        <f t="shared" si="14"/>
        <v>7 (1407)</v>
      </c>
      <c r="AC75" s="1355" t="str">
        <f t="shared" si="15"/>
        <v/>
      </c>
      <c r="AD75" s="1358"/>
      <c r="AE75" s="1358"/>
      <c r="AF75" s="1358"/>
      <c r="AG75" s="1358"/>
      <c r="AH75" s="1358"/>
      <c r="AI75" s="654"/>
      <c r="AJ75" s="1641"/>
      <c r="AK75" s="1641"/>
      <c r="AL75" s="1641"/>
      <c r="AM75" s="1641"/>
      <c r="AN75" s="654"/>
      <c r="AO75" s="662" t="str">
        <f t="shared" si="16"/>
        <v>7 (1407)</v>
      </c>
      <c r="AP75" s="1355" t="str">
        <f t="shared" si="17"/>
        <v/>
      </c>
      <c r="AQ75" s="1358"/>
      <c r="AR75" s="1358"/>
      <c r="AS75" s="1358"/>
    </row>
    <row r="76" spans="1:45" ht="12.6" hidden="1" customHeight="1">
      <c r="A76" s="453" t="s">
        <v>2904</v>
      </c>
      <c r="B76" s="1144"/>
      <c r="C76" s="1145"/>
      <c r="D76" s="994"/>
      <c r="E76" s="1123"/>
      <c r="F76" s="994"/>
      <c r="G76" s="994"/>
      <c r="H76" s="1170"/>
      <c r="I76" s="994"/>
      <c r="J76" s="994"/>
      <c r="K76" s="1148"/>
      <c r="L76" s="1148"/>
      <c r="M76" s="1149"/>
      <c r="N76" s="453"/>
      <c r="O76" s="1665"/>
      <c r="P76" s="1665"/>
      <c r="Q76" s="1665"/>
      <c r="R76" s="1665"/>
      <c r="S76" s="319"/>
      <c r="T76" s="1151" t="str">
        <f t="shared" si="12"/>
        <v>8 (1408)</v>
      </c>
      <c r="U76" s="1152" t="str">
        <f t="shared" si="13"/>
        <v/>
      </c>
      <c r="V76" s="1153"/>
      <c r="W76" s="1154"/>
      <c r="X76" s="1154"/>
      <c r="Y76" s="1155"/>
      <c r="Z76" s="1155"/>
      <c r="AA76" s="1155"/>
      <c r="AB76" s="662" t="str">
        <f t="shared" si="14"/>
        <v>8 (1408)</v>
      </c>
      <c r="AC76" s="1355" t="str">
        <f t="shared" si="15"/>
        <v/>
      </c>
      <c r="AD76" s="1358"/>
      <c r="AE76" s="1358"/>
      <c r="AF76" s="1358"/>
      <c r="AG76" s="1358"/>
      <c r="AH76" s="1358"/>
      <c r="AI76" s="654"/>
      <c r="AJ76" s="1641"/>
      <c r="AK76" s="1641"/>
      <c r="AL76" s="1641"/>
      <c r="AM76" s="1641"/>
      <c r="AN76" s="654"/>
      <c r="AO76" s="662" t="str">
        <f t="shared" si="16"/>
        <v>8 (1408)</v>
      </c>
      <c r="AP76" s="1355" t="str">
        <f t="shared" si="17"/>
        <v/>
      </c>
      <c r="AQ76" s="1358"/>
      <c r="AR76" s="1358"/>
      <c r="AS76" s="1358"/>
    </row>
    <row r="77" spans="1:45" ht="12.6" hidden="1" customHeight="1">
      <c r="A77" s="453" t="s">
        <v>2905</v>
      </c>
      <c r="B77" s="1144"/>
      <c r="C77" s="1145"/>
      <c r="D77" s="994"/>
      <c r="E77" s="1123"/>
      <c r="F77" s="994"/>
      <c r="G77" s="994"/>
      <c r="H77" s="1170"/>
      <c r="I77" s="994"/>
      <c r="J77" s="994"/>
      <c r="K77" s="1148"/>
      <c r="L77" s="1148"/>
      <c r="M77" s="1149"/>
      <c r="N77" s="453"/>
      <c r="O77" s="1665"/>
      <c r="P77" s="1665"/>
      <c r="Q77" s="1665"/>
      <c r="R77" s="1665"/>
      <c r="S77" s="319"/>
      <c r="T77" s="1151" t="str">
        <f t="shared" si="12"/>
        <v>9 (1409)</v>
      </c>
      <c r="U77" s="1152" t="str">
        <f t="shared" si="13"/>
        <v/>
      </c>
      <c r="V77" s="1153"/>
      <c r="W77" s="1154"/>
      <c r="X77" s="1154"/>
      <c r="Y77" s="1155"/>
      <c r="Z77" s="1155"/>
      <c r="AA77" s="1155"/>
      <c r="AB77" s="662" t="str">
        <f t="shared" si="14"/>
        <v>9 (1409)</v>
      </c>
      <c r="AC77" s="1355" t="str">
        <f t="shared" si="15"/>
        <v/>
      </c>
      <c r="AD77" s="1358"/>
      <c r="AE77" s="1358"/>
      <c r="AF77" s="1358"/>
      <c r="AG77" s="1358"/>
      <c r="AH77" s="1358"/>
      <c r="AI77" s="654"/>
      <c r="AJ77" s="1641"/>
      <c r="AK77" s="1641"/>
      <c r="AL77" s="1641"/>
      <c r="AM77" s="1641"/>
      <c r="AN77" s="654"/>
      <c r="AO77" s="662" t="str">
        <f t="shared" si="16"/>
        <v>9 (1409)</v>
      </c>
      <c r="AP77" s="1355" t="str">
        <f t="shared" si="17"/>
        <v/>
      </c>
      <c r="AQ77" s="1358"/>
      <c r="AR77" s="1358"/>
      <c r="AS77" s="1358"/>
    </row>
    <row r="78" spans="1:45" ht="12.6" hidden="1" customHeight="1">
      <c r="A78" s="453" t="s">
        <v>2906</v>
      </c>
      <c r="B78" s="1144"/>
      <c r="C78" s="1145"/>
      <c r="D78" s="994"/>
      <c r="E78" s="1123"/>
      <c r="F78" s="994"/>
      <c r="G78" s="994"/>
      <c r="H78" s="1170"/>
      <c r="I78" s="994"/>
      <c r="J78" s="994"/>
      <c r="K78" s="1148"/>
      <c r="L78" s="1148"/>
      <c r="M78" s="1149"/>
      <c r="N78" s="453"/>
      <c r="O78" s="1665"/>
      <c r="P78" s="1665"/>
      <c r="Q78" s="1665"/>
      <c r="R78" s="1665"/>
      <c r="S78" s="319"/>
      <c r="T78" s="1151" t="str">
        <f t="shared" si="12"/>
        <v>10 (1410)</v>
      </c>
      <c r="U78" s="1152" t="str">
        <f t="shared" si="13"/>
        <v/>
      </c>
      <c r="V78" s="1153"/>
      <c r="W78" s="1154"/>
      <c r="X78" s="1154"/>
      <c r="Y78" s="1155"/>
      <c r="Z78" s="1155"/>
      <c r="AA78" s="1155"/>
      <c r="AB78" s="662" t="str">
        <f t="shared" si="14"/>
        <v>10 (1410)</v>
      </c>
      <c r="AC78" s="1355" t="str">
        <f t="shared" si="15"/>
        <v/>
      </c>
      <c r="AD78" s="1358"/>
      <c r="AE78" s="1358"/>
      <c r="AF78" s="1358"/>
      <c r="AG78" s="1358"/>
      <c r="AH78" s="1358"/>
      <c r="AI78" s="654"/>
      <c r="AJ78" s="1641"/>
      <c r="AK78" s="1641"/>
      <c r="AL78" s="1641"/>
      <c r="AM78" s="1641"/>
      <c r="AN78" s="654"/>
      <c r="AO78" s="662" t="str">
        <f t="shared" si="16"/>
        <v>10 (1410)</v>
      </c>
      <c r="AP78" s="1355" t="str">
        <f t="shared" si="17"/>
        <v/>
      </c>
      <c r="AQ78" s="1358"/>
      <c r="AR78" s="1358"/>
      <c r="AS78" s="1358"/>
    </row>
    <row r="79" spans="1:45" ht="12.6" hidden="1" customHeight="1">
      <c r="A79" s="453" t="s">
        <v>2907</v>
      </c>
      <c r="B79" s="1144"/>
      <c r="C79" s="1145"/>
      <c r="D79" s="994"/>
      <c r="E79" s="1123"/>
      <c r="F79" s="994"/>
      <c r="G79" s="994"/>
      <c r="H79" s="1170"/>
      <c r="I79" s="994"/>
      <c r="J79" s="994"/>
      <c r="K79" s="1148"/>
      <c r="L79" s="1148"/>
      <c r="M79" s="1149"/>
      <c r="N79" s="453"/>
      <c r="O79" s="1665"/>
      <c r="P79" s="1665"/>
      <c r="Q79" s="1665"/>
      <c r="R79" s="1665"/>
      <c r="S79" s="319"/>
      <c r="T79" s="1151" t="str">
        <f t="shared" si="12"/>
        <v>11 (1411)</v>
      </c>
      <c r="U79" s="1152" t="str">
        <f t="shared" si="13"/>
        <v/>
      </c>
      <c r="V79" s="1153"/>
      <c r="W79" s="1154"/>
      <c r="X79" s="1154"/>
      <c r="Y79" s="1155"/>
      <c r="Z79" s="1155"/>
      <c r="AA79" s="1155"/>
      <c r="AB79" s="662" t="str">
        <f t="shared" si="14"/>
        <v>11 (1411)</v>
      </c>
      <c r="AC79" s="1355" t="str">
        <f t="shared" si="15"/>
        <v/>
      </c>
      <c r="AD79" s="1358"/>
      <c r="AE79" s="1358"/>
      <c r="AF79" s="1358"/>
      <c r="AG79" s="1358"/>
      <c r="AH79" s="1358"/>
      <c r="AI79" s="654"/>
      <c r="AJ79" s="1641"/>
      <c r="AK79" s="1641"/>
      <c r="AL79" s="1641"/>
      <c r="AM79" s="1641"/>
      <c r="AN79" s="654"/>
      <c r="AO79" s="662" t="str">
        <f t="shared" si="16"/>
        <v>11 (1411)</v>
      </c>
      <c r="AP79" s="1355" t="str">
        <f t="shared" si="17"/>
        <v/>
      </c>
      <c r="AQ79" s="1358"/>
      <c r="AR79" s="1358"/>
      <c r="AS79" s="1358"/>
    </row>
    <row r="80" spans="1:45" ht="12.6" hidden="1" customHeight="1">
      <c r="A80" s="453" t="s">
        <v>2908</v>
      </c>
      <c r="B80" s="1144"/>
      <c r="C80" s="1145"/>
      <c r="D80" s="994"/>
      <c r="E80" s="1123"/>
      <c r="F80" s="994"/>
      <c r="G80" s="994"/>
      <c r="H80" s="1170"/>
      <c r="I80" s="994"/>
      <c r="J80" s="994"/>
      <c r="K80" s="1148"/>
      <c r="L80" s="1148"/>
      <c r="M80" s="1149"/>
      <c r="N80" s="453"/>
      <c r="O80" s="1665"/>
      <c r="P80" s="1665"/>
      <c r="Q80" s="1665"/>
      <c r="R80" s="1665"/>
      <c r="S80" s="319"/>
      <c r="T80" s="1151" t="str">
        <f t="shared" si="12"/>
        <v>12 (1412)</v>
      </c>
      <c r="U80" s="1152" t="str">
        <f t="shared" si="13"/>
        <v/>
      </c>
      <c r="V80" s="1153"/>
      <c r="W80" s="1154"/>
      <c r="X80" s="1154"/>
      <c r="Y80" s="1155"/>
      <c r="Z80" s="1155"/>
      <c r="AA80" s="1155"/>
      <c r="AB80" s="662" t="str">
        <f t="shared" si="14"/>
        <v>12 (1412)</v>
      </c>
      <c r="AC80" s="1355" t="str">
        <f t="shared" si="15"/>
        <v/>
      </c>
      <c r="AD80" s="1358"/>
      <c r="AE80" s="1358"/>
      <c r="AF80" s="1358"/>
      <c r="AG80" s="1358"/>
      <c r="AH80" s="1358"/>
      <c r="AI80" s="654"/>
      <c r="AJ80" s="1641"/>
      <c r="AK80" s="1641"/>
      <c r="AL80" s="1641"/>
      <c r="AM80" s="1641"/>
      <c r="AN80" s="654"/>
      <c r="AO80" s="662" t="str">
        <f t="shared" si="16"/>
        <v>12 (1412)</v>
      </c>
      <c r="AP80" s="1355" t="str">
        <f t="shared" si="17"/>
        <v/>
      </c>
      <c r="AQ80" s="1358"/>
      <c r="AR80" s="1358"/>
      <c r="AS80" s="1358"/>
    </row>
    <row r="81" spans="1:45" ht="12.6" hidden="1" customHeight="1">
      <c r="A81" s="453" t="s">
        <v>2909</v>
      </c>
      <c r="B81" s="1144"/>
      <c r="C81" s="1145"/>
      <c r="D81" s="994"/>
      <c r="E81" s="1123"/>
      <c r="F81" s="994"/>
      <c r="G81" s="994"/>
      <c r="H81" s="1170"/>
      <c r="I81" s="994"/>
      <c r="J81" s="994"/>
      <c r="K81" s="1148"/>
      <c r="L81" s="1148"/>
      <c r="M81" s="1149"/>
      <c r="N81" s="453"/>
      <c r="O81" s="1665"/>
      <c r="P81" s="1665"/>
      <c r="Q81" s="1665"/>
      <c r="R81" s="1665"/>
      <c r="S81" s="319"/>
      <c r="T81" s="1151" t="str">
        <f t="shared" si="12"/>
        <v>13 (1413)</v>
      </c>
      <c r="U81" s="1152" t="str">
        <f t="shared" si="13"/>
        <v/>
      </c>
      <c r="V81" s="1153"/>
      <c r="W81" s="1154"/>
      <c r="X81" s="1154"/>
      <c r="Y81" s="1155"/>
      <c r="Z81" s="1155"/>
      <c r="AA81" s="1155"/>
      <c r="AB81" s="662" t="str">
        <f t="shared" si="14"/>
        <v>13 (1413)</v>
      </c>
      <c r="AC81" s="1355" t="str">
        <f t="shared" si="15"/>
        <v/>
      </c>
      <c r="AD81" s="1358"/>
      <c r="AE81" s="1358"/>
      <c r="AF81" s="1358"/>
      <c r="AG81" s="1358"/>
      <c r="AH81" s="1358"/>
      <c r="AI81" s="654"/>
      <c r="AJ81" s="1641"/>
      <c r="AK81" s="1641"/>
      <c r="AL81" s="1641"/>
      <c r="AM81" s="1641"/>
      <c r="AN81" s="654"/>
      <c r="AO81" s="662" t="str">
        <f t="shared" si="16"/>
        <v>13 (1413)</v>
      </c>
      <c r="AP81" s="1355" t="str">
        <f t="shared" si="17"/>
        <v/>
      </c>
      <c r="AQ81" s="1358"/>
      <c r="AR81" s="1358"/>
      <c r="AS81" s="1358"/>
    </row>
    <row r="82" spans="1:45" ht="12.6" hidden="1" customHeight="1">
      <c r="A82" s="453" t="s">
        <v>2910</v>
      </c>
      <c r="B82" s="1144"/>
      <c r="C82" s="1145"/>
      <c r="D82" s="994"/>
      <c r="E82" s="1123"/>
      <c r="F82" s="994"/>
      <c r="G82" s="994"/>
      <c r="H82" s="1170"/>
      <c r="I82" s="994"/>
      <c r="J82" s="994"/>
      <c r="K82" s="1148"/>
      <c r="L82" s="1148"/>
      <c r="M82" s="1149"/>
      <c r="N82" s="453"/>
      <c r="O82" s="1665"/>
      <c r="P82" s="1665"/>
      <c r="Q82" s="1665"/>
      <c r="R82" s="1665"/>
      <c r="S82" s="319"/>
      <c r="T82" s="1151" t="str">
        <f t="shared" si="12"/>
        <v>14 (1414)</v>
      </c>
      <c r="U82" s="1152" t="str">
        <f t="shared" si="13"/>
        <v/>
      </c>
      <c r="V82" s="1153"/>
      <c r="W82" s="1154"/>
      <c r="X82" s="1154"/>
      <c r="Y82" s="1155"/>
      <c r="Z82" s="1155"/>
      <c r="AA82" s="1155"/>
      <c r="AB82" s="662" t="str">
        <f t="shared" si="14"/>
        <v>14 (1414)</v>
      </c>
      <c r="AC82" s="1355" t="str">
        <f t="shared" si="15"/>
        <v/>
      </c>
      <c r="AD82" s="1358"/>
      <c r="AE82" s="1358"/>
      <c r="AF82" s="1358"/>
      <c r="AG82" s="1358"/>
      <c r="AH82" s="1358"/>
      <c r="AI82" s="654"/>
      <c r="AJ82" s="1641"/>
      <c r="AK82" s="1641"/>
      <c r="AL82" s="1641"/>
      <c r="AM82" s="1641"/>
      <c r="AN82" s="654"/>
      <c r="AO82" s="662" t="str">
        <f t="shared" si="16"/>
        <v>14 (1414)</v>
      </c>
      <c r="AP82" s="1355" t="str">
        <f t="shared" si="17"/>
        <v/>
      </c>
      <c r="AQ82" s="1358"/>
      <c r="AR82" s="1358"/>
      <c r="AS82" s="1358"/>
    </row>
    <row r="83" spans="1:45" ht="12.6" hidden="1" customHeight="1">
      <c r="A83" s="453" t="s">
        <v>2911</v>
      </c>
      <c r="B83" s="1144"/>
      <c r="C83" s="1145"/>
      <c r="D83" s="994"/>
      <c r="E83" s="1123"/>
      <c r="F83" s="994"/>
      <c r="G83" s="994"/>
      <c r="H83" s="1170"/>
      <c r="I83" s="994"/>
      <c r="J83" s="994"/>
      <c r="K83" s="1148"/>
      <c r="L83" s="1148"/>
      <c r="M83" s="1149"/>
      <c r="N83" s="453"/>
      <c r="O83" s="1665"/>
      <c r="P83" s="1665"/>
      <c r="Q83" s="1665"/>
      <c r="R83" s="1665"/>
      <c r="S83" s="319"/>
      <c r="T83" s="1151" t="str">
        <f t="shared" si="12"/>
        <v>15 (1415)</v>
      </c>
      <c r="U83" s="1152" t="str">
        <f t="shared" si="13"/>
        <v/>
      </c>
      <c r="V83" s="1153"/>
      <c r="W83" s="1154"/>
      <c r="X83" s="1154"/>
      <c r="Y83" s="1155"/>
      <c r="Z83" s="1155"/>
      <c r="AA83" s="1155"/>
      <c r="AB83" s="662" t="str">
        <f t="shared" si="14"/>
        <v>15 (1415)</v>
      </c>
      <c r="AC83" s="1355" t="str">
        <f t="shared" si="15"/>
        <v/>
      </c>
      <c r="AD83" s="1358"/>
      <c r="AE83" s="1358"/>
      <c r="AF83" s="1358"/>
      <c r="AG83" s="1358"/>
      <c r="AH83" s="1358"/>
      <c r="AI83" s="654"/>
      <c r="AJ83" s="1641"/>
      <c r="AK83" s="1641"/>
      <c r="AL83" s="1641"/>
      <c r="AM83" s="1641"/>
      <c r="AN83" s="654"/>
      <c r="AO83" s="662" t="str">
        <f t="shared" si="16"/>
        <v>15 (1415)</v>
      </c>
      <c r="AP83" s="1355" t="str">
        <f t="shared" si="17"/>
        <v/>
      </c>
      <c r="AQ83" s="1358"/>
      <c r="AR83" s="1358"/>
      <c r="AS83" s="1358"/>
    </row>
    <row r="84" spans="1:45" ht="12.6" hidden="1" customHeight="1">
      <c r="A84" s="453" t="s">
        <v>2912</v>
      </c>
      <c r="B84" s="1144"/>
      <c r="C84" s="1145"/>
      <c r="D84" s="994"/>
      <c r="E84" s="1123"/>
      <c r="F84" s="994"/>
      <c r="G84" s="994"/>
      <c r="H84" s="1170"/>
      <c r="I84" s="994"/>
      <c r="J84" s="994"/>
      <c r="K84" s="1148"/>
      <c r="L84" s="1148"/>
      <c r="M84" s="1149"/>
      <c r="N84" s="453"/>
      <c r="O84" s="1665"/>
      <c r="P84" s="1665"/>
      <c r="Q84" s="1665"/>
      <c r="R84" s="1665"/>
      <c r="S84" s="319"/>
      <c r="T84" s="1151" t="str">
        <f t="shared" si="12"/>
        <v>16 (1416)</v>
      </c>
      <c r="U84" s="1152" t="str">
        <f t="shared" si="13"/>
        <v/>
      </c>
      <c r="V84" s="1153"/>
      <c r="W84" s="1154"/>
      <c r="X84" s="1154"/>
      <c r="Y84" s="1155"/>
      <c r="Z84" s="1155"/>
      <c r="AA84" s="1155"/>
      <c r="AB84" s="662" t="str">
        <f t="shared" si="14"/>
        <v>16 (1416)</v>
      </c>
      <c r="AC84" s="1355" t="str">
        <f t="shared" si="15"/>
        <v/>
      </c>
      <c r="AD84" s="1358"/>
      <c r="AE84" s="1358"/>
      <c r="AF84" s="1358"/>
      <c r="AG84" s="1358"/>
      <c r="AH84" s="1358"/>
      <c r="AI84" s="654"/>
      <c r="AJ84" s="1641"/>
      <c r="AK84" s="1641"/>
      <c r="AL84" s="1641"/>
      <c r="AM84" s="1641"/>
      <c r="AN84" s="654"/>
      <c r="AO84" s="662" t="str">
        <f t="shared" si="16"/>
        <v>16 (1416)</v>
      </c>
      <c r="AP84" s="1355" t="str">
        <f t="shared" si="17"/>
        <v/>
      </c>
      <c r="AQ84" s="1358"/>
      <c r="AR84" s="1358"/>
      <c r="AS84" s="1358"/>
    </row>
    <row r="85" spans="1:45" ht="12.6" hidden="1" customHeight="1">
      <c r="A85" s="453" t="s">
        <v>2913</v>
      </c>
      <c r="B85" s="1144"/>
      <c r="C85" s="1145"/>
      <c r="D85" s="994"/>
      <c r="E85" s="1123"/>
      <c r="F85" s="994"/>
      <c r="G85" s="994"/>
      <c r="H85" s="1170"/>
      <c r="I85" s="994"/>
      <c r="J85" s="994"/>
      <c r="K85" s="1148"/>
      <c r="L85" s="1148"/>
      <c r="M85" s="1149"/>
      <c r="N85" s="453"/>
      <c r="O85" s="1665"/>
      <c r="P85" s="1665"/>
      <c r="Q85" s="1665"/>
      <c r="R85" s="1665"/>
      <c r="S85" s="319"/>
      <c r="T85" s="1151" t="str">
        <f t="shared" si="12"/>
        <v>17 (1417)</v>
      </c>
      <c r="U85" s="1152" t="str">
        <f t="shared" si="13"/>
        <v/>
      </c>
      <c r="V85" s="1153"/>
      <c r="W85" s="1154"/>
      <c r="X85" s="1154"/>
      <c r="Y85" s="1155"/>
      <c r="Z85" s="1155"/>
      <c r="AA85" s="1155"/>
      <c r="AB85" s="662" t="str">
        <f t="shared" si="14"/>
        <v>17 (1417)</v>
      </c>
      <c r="AC85" s="1355" t="str">
        <f t="shared" si="15"/>
        <v/>
      </c>
      <c r="AD85" s="1358"/>
      <c r="AE85" s="1358"/>
      <c r="AF85" s="1358"/>
      <c r="AG85" s="1358"/>
      <c r="AH85" s="1358"/>
      <c r="AI85" s="654"/>
      <c r="AJ85" s="1641"/>
      <c r="AK85" s="1641"/>
      <c r="AL85" s="1641"/>
      <c r="AM85" s="1641"/>
      <c r="AN85" s="654"/>
      <c r="AO85" s="662" t="str">
        <f t="shared" si="16"/>
        <v>17 (1417)</v>
      </c>
      <c r="AP85" s="1355" t="str">
        <f t="shared" si="17"/>
        <v/>
      </c>
      <c r="AQ85" s="1358"/>
      <c r="AR85" s="1358"/>
      <c r="AS85" s="1358"/>
    </row>
    <row r="86" spans="1:45" ht="12.6" hidden="1" customHeight="1">
      <c r="A86" s="453" t="s">
        <v>2914</v>
      </c>
      <c r="B86" s="1144"/>
      <c r="C86" s="1145"/>
      <c r="D86" s="994"/>
      <c r="E86" s="1123"/>
      <c r="F86" s="994"/>
      <c r="G86" s="994"/>
      <c r="H86" s="1170"/>
      <c r="I86" s="994"/>
      <c r="J86" s="994"/>
      <c r="K86" s="1148"/>
      <c r="L86" s="1148"/>
      <c r="M86" s="1149"/>
      <c r="N86" s="453"/>
      <c r="O86" s="1665"/>
      <c r="P86" s="1665"/>
      <c r="Q86" s="1665"/>
      <c r="R86" s="1665"/>
      <c r="S86" s="319"/>
      <c r="T86" s="1151" t="str">
        <f t="shared" si="12"/>
        <v>18 (1418)</v>
      </c>
      <c r="U86" s="1152" t="str">
        <f t="shared" si="13"/>
        <v/>
      </c>
      <c r="V86" s="1153"/>
      <c r="W86" s="1154"/>
      <c r="X86" s="1154"/>
      <c r="Y86" s="1155"/>
      <c r="Z86" s="1155"/>
      <c r="AA86" s="1155"/>
      <c r="AB86" s="662" t="str">
        <f t="shared" si="14"/>
        <v>18 (1418)</v>
      </c>
      <c r="AC86" s="1355" t="str">
        <f t="shared" si="15"/>
        <v/>
      </c>
      <c r="AD86" s="1358"/>
      <c r="AE86" s="1358"/>
      <c r="AF86" s="1358"/>
      <c r="AG86" s="1358"/>
      <c r="AH86" s="1358"/>
      <c r="AI86" s="654"/>
      <c r="AJ86" s="1641"/>
      <c r="AK86" s="1641"/>
      <c r="AL86" s="1641"/>
      <c r="AM86" s="1641"/>
      <c r="AN86" s="654"/>
      <c r="AO86" s="662" t="str">
        <f t="shared" si="16"/>
        <v>18 (1418)</v>
      </c>
      <c r="AP86" s="1355" t="str">
        <f t="shared" si="17"/>
        <v/>
      </c>
      <c r="AQ86" s="1358"/>
      <c r="AR86" s="1358"/>
      <c r="AS86" s="1358"/>
    </row>
    <row r="87" spans="1:45" ht="12.6" hidden="1" customHeight="1">
      <c r="A87" s="453" t="s">
        <v>2915</v>
      </c>
      <c r="B87" s="1144"/>
      <c r="C87" s="1145"/>
      <c r="D87" s="994"/>
      <c r="E87" s="1123"/>
      <c r="F87" s="994"/>
      <c r="G87" s="994"/>
      <c r="H87" s="1170"/>
      <c r="I87" s="994"/>
      <c r="J87" s="994"/>
      <c r="K87" s="1148"/>
      <c r="L87" s="1148"/>
      <c r="M87" s="1149"/>
      <c r="N87" s="453"/>
      <c r="O87" s="1665"/>
      <c r="P87" s="1665"/>
      <c r="Q87" s="1665"/>
      <c r="R87" s="1665"/>
      <c r="S87" s="319"/>
      <c r="T87" s="1151" t="str">
        <f t="shared" si="12"/>
        <v>19 (1419)</v>
      </c>
      <c r="U87" s="1152" t="str">
        <f t="shared" si="13"/>
        <v/>
      </c>
      <c r="V87" s="1153"/>
      <c r="W87" s="1154"/>
      <c r="X87" s="1154"/>
      <c r="Y87" s="1155"/>
      <c r="Z87" s="1155"/>
      <c r="AA87" s="1155"/>
      <c r="AB87" s="662" t="str">
        <f t="shared" si="14"/>
        <v>19 (1419)</v>
      </c>
      <c r="AC87" s="1355" t="str">
        <f t="shared" si="15"/>
        <v/>
      </c>
      <c r="AD87" s="1358"/>
      <c r="AE87" s="1358"/>
      <c r="AF87" s="1358"/>
      <c r="AG87" s="1358"/>
      <c r="AH87" s="1358"/>
      <c r="AI87" s="654"/>
      <c r="AJ87" s="1641"/>
      <c r="AK87" s="1641"/>
      <c r="AL87" s="1641"/>
      <c r="AM87" s="1641"/>
      <c r="AN87" s="654"/>
      <c r="AO87" s="662" t="str">
        <f t="shared" si="16"/>
        <v>19 (1419)</v>
      </c>
      <c r="AP87" s="1355" t="str">
        <f t="shared" si="17"/>
        <v/>
      </c>
      <c r="AQ87" s="1358"/>
      <c r="AR87" s="1358"/>
      <c r="AS87" s="1358"/>
    </row>
    <row r="88" spans="1:45" ht="12.6" hidden="1" customHeight="1">
      <c r="A88" s="453" t="s">
        <v>2916</v>
      </c>
      <c r="B88" s="1144"/>
      <c r="C88" s="1145"/>
      <c r="D88" s="994"/>
      <c r="E88" s="1123"/>
      <c r="F88" s="994"/>
      <c r="G88" s="994"/>
      <c r="H88" s="1170"/>
      <c r="I88" s="994"/>
      <c r="J88" s="994"/>
      <c r="K88" s="1148"/>
      <c r="L88" s="1148"/>
      <c r="M88" s="1149"/>
      <c r="N88" s="453"/>
      <c r="O88" s="1665"/>
      <c r="P88" s="1665"/>
      <c r="Q88" s="1665"/>
      <c r="R88" s="1665"/>
      <c r="S88" s="319"/>
      <c r="T88" s="1151" t="str">
        <f t="shared" si="12"/>
        <v>20 (1420)</v>
      </c>
      <c r="U88" s="1152" t="str">
        <f t="shared" si="13"/>
        <v/>
      </c>
      <c r="V88" s="1153"/>
      <c r="W88" s="1154"/>
      <c r="X88" s="1154"/>
      <c r="Y88" s="1155"/>
      <c r="Z88" s="1155"/>
      <c r="AA88" s="1155"/>
      <c r="AB88" s="662" t="str">
        <f t="shared" si="14"/>
        <v>20 (1420)</v>
      </c>
      <c r="AC88" s="1355" t="str">
        <f t="shared" si="15"/>
        <v/>
      </c>
      <c r="AD88" s="1358"/>
      <c r="AE88" s="1358"/>
      <c r="AF88" s="1358"/>
      <c r="AG88" s="1358"/>
      <c r="AH88" s="1358"/>
      <c r="AI88" s="654"/>
      <c r="AJ88" s="1641"/>
      <c r="AK88" s="1641"/>
      <c r="AL88" s="1641"/>
      <c r="AM88" s="1641"/>
      <c r="AN88" s="654"/>
      <c r="AO88" s="662" t="str">
        <f t="shared" si="16"/>
        <v>20 (1420)</v>
      </c>
      <c r="AP88" s="1355" t="str">
        <f t="shared" si="17"/>
        <v/>
      </c>
      <c r="AQ88" s="1358"/>
      <c r="AR88" s="1358"/>
      <c r="AS88" s="1358"/>
    </row>
    <row r="89" spans="1:45" ht="12.6" hidden="1" customHeight="1">
      <c r="A89" s="453" t="s">
        <v>2917</v>
      </c>
      <c r="B89" s="1144"/>
      <c r="C89" s="1145"/>
      <c r="D89" s="994"/>
      <c r="E89" s="1123"/>
      <c r="F89" s="994"/>
      <c r="G89" s="994"/>
      <c r="H89" s="1170"/>
      <c r="I89" s="994"/>
      <c r="J89" s="994"/>
      <c r="K89" s="1148"/>
      <c r="L89" s="1148"/>
      <c r="M89" s="1149"/>
      <c r="N89" s="453"/>
      <c r="O89" s="1665"/>
      <c r="P89" s="1665"/>
      <c r="Q89" s="1665"/>
      <c r="R89" s="1665"/>
      <c r="S89" s="319"/>
      <c r="T89" s="1151" t="str">
        <f t="shared" si="12"/>
        <v>21 (1421)</v>
      </c>
      <c r="U89" s="1152" t="str">
        <f t="shared" si="13"/>
        <v/>
      </c>
      <c r="V89" s="1153"/>
      <c r="W89" s="1154"/>
      <c r="X89" s="1154"/>
      <c r="Y89" s="1155"/>
      <c r="Z89" s="1155"/>
      <c r="AA89" s="1155"/>
      <c r="AB89" s="662" t="str">
        <f t="shared" si="14"/>
        <v>21 (1421)</v>
      </c>
      <c r="AC89" s="1355" t="str">
        <f t="shared" si="15"/>
        <v/>
      </c>
      <c r="AD89" s="1358"/>
      <c r="AE89" s="1358"/>
      <c r="AF89" s="1358"/>
      <c r="AG89" s="1358"/>
      <c r="AH89" s="1358"/>
      <c r="AI89" s="654"/>
      <c r="AJ89" s="1641"/>
      <c r="AK89" s="1641"/>
      <c r="AL89" s="1641"/>
      <c r="AM89" s="1641"/>
      <c r="AN89" s="654"/>
      <c r="AO89" s="662" t="str">
        <f t="shared" si="16"/>
        <v>21 (1421)</v>
      </c>
      <c r="AP89" s="1355" t="str">
        <f t="shared" si="17"/>
        <v/>
      </c>
      <c r="AQ89" s="1358"/>
      <c r="AR89" s="1358"/>
      <c r="AS89" s="1358"/>
    </row>
    <row r="90" spans="1:45" ht="12.6" hidden="1" customHeight="1">
      <c r="A90" s="453" t="s">
        <v>2918</v>
      </c>
      <c r="B90" s="1144"/>
      <c r="C90" s="1145"/>
      <c r="D90" s="994"/>
      <c r="E90" s="1123"/>
      <c r="F90" s="994"/>
      <c r="G90" s="994"/>
      <c r="H90" s="1170"/>
      <c r="I90" s="994"/>
      <c r="J90" s="994"/>
      <c r="K90" s="1148"/>
      <c r="L90" s="1148"/>
      <c r="M90" s="1149"/>
      <c r="N90" s="453"/>
      <c r="O90" s="1665"/>
      <c r="P90" s="1665"/>
      <c r="Q90" s="1665"/>
      <c r="R90" s="1665"/>
      <c r="S90" s="319"/>
      <c r="T90" s="1151" t="str">
        <f t="shared" si="12"/>
        <v>22 (1422)</v>
      </c>
      <c r="U90" s="1152" t="str">
        <f t="shared" si="13"/>
        <v/>
      </c>
      <c r="V90" s="1153"/>
      <c r="W90" s="1154"/>
      <c r="X90" s="1154"/>
      <c r="Y90" s="1155"/>
      <c r="Z90" s="1155"/>
      <c r="AA90" s="1155"/>
      <c r="AB90" s="662" t="str">
        <f t="shared" si="14"/>
        <v>22 (1422)</v>
      </c>
      <c r="AC90" s="1355" t="str">
        <f t="shared" si="15"/>
        <v/>
      </c>
      <c r="AD90" s="1358"/>
      <c r="AE90" s="1358"/>
      <c r="AF90" s="1358"/>
      <c r="AG90" s="1358"/>
      <c r="AH90" s="1358"/>
      <c r="AI90" s="654"/>
      <c r="AJ90" s="1641"/>
      <c r="AK90" s="1641"/>
      <c r="AL90" s="1641"/>
      <c r="AM90" s="1641"/>
      <c r="AN90" s="654"/>
      <c r="AO90" s="662" t="str">
        <f t="shared" si="16"/>
        <v>22 (1422)</v>
      </c>
      <c r="AP90" s="1355" t="str">
        <f t="shared" si="17"/>
        <v/>
      </c>
      <c r="AQ90" s="1358"/>
      <c r="AR90" s="1358"/>
      <c r="AS90" s="1358"/>
    </row>
    <row r="91" spans="1:45" ht="12.6" hidden="1" customHeight="1">
      <c r="A91" s="453" t="s">
        <v>2919</v>
      </c>
      <c r="B91" s="1144"/>
      <c r="C91" s="1145"/>
      <c r="D91" s="994"/>
      <c r="E91" s="1123"/>
      <c r="F91" s="994"/>
      <c r="G91" s="994"/>
      <c r="H91" s="1170"/>
      <c r="I91" s="994"/>
      <c r="J91" s="994"/>
      <c r="K91" s="1148"/>
      <c r="L91" s="1148"/>
      <c r="M91" s="1149"/>
      <c r="N91" s="453"/>
      <c r="O91" s="1665"/>
      <c r="P91" s="1665"/>
      <c r="Q91" s="1665"/>
      <c r="R91" s="1665"/>
      <c r="S91" s="319"/>
      <c r="T91" s="1151" t="str">
        <f t="shared" si="12"/>
        <v>23 (1423)</v>
      </c>
      <c r="U91" s="1152" t="str">
        <f t="shared" si="13"/>
        <v/>
      </c>
      <c r="V91" s="1153"/>
      <c r="W91" s="1154"/>
      <c r="X91" s="1154"/>
      <c r="Y91" s="1155"/>
      <c r="Z91" s="1155"/>
      <c r="AA91" s="1155"/>
      <c r="AB91" s="662" t="str">
        <f t="shared" si="14"/>
        <v>23 (1423)</v>
      </c>
      <c r="AC91" s="1355" t="str">
        <f t="shared" si="15"/>
        <v/>
      </c>
      <c r="AD91" s="1358"/>
      <c r="AE91" s="1358"/>
      <c r="AF91" s="1358"/>
      <c r="AG91" s="1358"/>
      <c r="AH91" s="1358"/>
      <c r="AI91" s="654"/>
      <c r="AJ91" s="1641"/>
      <c r="AK91" s="1641"/>
      <c r="AL91" s="1641"/>
      <c r="AM91" s="1641"/>
      <c r="AN91" s="654"/>
      <c r="AO91" s="662" t="str">
        <f t="shared" si="16"/>
        <v>23 (1423)</v>
      </c>
      <c r="AP91" s="1355" t="str">
        <f t="shared" si="17"/>
        <v/>
      </c>
      <c r="AQ91" s="1358"/>
      <c r="AR91" s="1358"/>
      <c r="AS91" s="1358"/>
    </row>
    <row r="92" spans="1:45" ht="12.6" hidden="1" customHeight="1">
      <c r="A92" s="453" t="s">
        <v>2920</v>
      </c>
      <c r="B92" s="1144"/>
      <c r="C92" s="1145"/>
      <c r="D92" s="994"/>
      <c r="E92" s="1123"/>
      <c r="F92" s="994"/>
      <c r="G92" s="994"/>
      <c r="H92" s="1170"/>
      <c r="I92" s="994"/>
      <c r="J92" s="994"/>
      <c r="K92" s="1148"/>
      <c r="L92" s="1148"/>
      <c r="M92" s="1149"/>
      <c r="N92" s="453"/>
      <c r="O92" s="1665"/>
      <c r="P92" s="1665"/>
      <c r="Q92" s="1665"/>
      <c r="R92" s="1665"/>
      <c r="S92" s="319"/>
      <c r="T92" s="1151" t="str">
        <f t="shared" si="12"/>
        <v>24 (1424)</v>
      </c>
      <c r="U92" s="1152" t="str">
        <f t="shared" si="13"/>
        <v/>
      </c>
      <c r="V92" s="1153"/>
      <c r="W92" s="1154"/>
      <c r="X92" s="1154"/>
      <c r="Y92" s="1155"/>
      <c r="Z92" s="1155"/>
      <c r="AA92" s="1155"/>
      <c r="AB92" s="662" t="str">
        <f t="shared" si="14"/>
        <v>24 (1424)</v>
      </c>
      <c r="AC92" s="1355" t="str">
        <f t="shared" si="15"/>
        <v/>
      </c>
      <c r="AD92" s="1358"/>
      <c r="AE92" s="1358"/>
      <c r="AF92" s="1358"/>
      <c r="AG92" s="1358"/>
      <c r="AH92" s="1358"/>
      <c r="AI92" s="654"/>
      <c r="AJ92" s="1641"/>
      <c r="AK92" s="1641"/>
      <c r="AL92" s="1641"/>
      <c r="AM92" s="1641"/>
      <c r="AN92" s="654"/>
      <c r="AO92" s="662" t="str">
        <f t="shared" si="16"/>
        <v>24 (1424)</v>
      </c>
      <c r="AP92" s="1355" t="str">
        <f t="shared" si="17"/>
        <v/>
      </c>
      <c r="AQ92" s="1358"/>
      <c r="AR92" s="1358"/>
      <c r="AS92" s="1358"/>
    </row>
    <row r="93" spans="1:45">
      <c r="A93" s="453" t="s">
        <v>2921</v>
      </c>
      <c r="B93" s="1144"/>
      <c r="C93" s="1145"/>
      <c r="D93" s="994"/>
      <c r="E93" s="1123"/>
      <c r="F93" s="994"/>
      <c r="G93" s="994"/>
      <c r="H93" s="1170"/>
      <c r="I93" s="994"/>
      <c r="J93" s="994"/>
      <c r="K93" s="1148"/>
      <c r="L93" s="1148"/>
      <c r="M93" s="1149"/>
      <c r="N93" s="453"/>
      <c r="O93" s="1665"/>
      <c r="P93" s="1665"/>
      <c r="Q93" s="1665"/>
      <c r="R93" s="1665"/>
      <c r="S93" s="319"/>
      <c r="T93" s="1151" t="str">
        <f t="shared" si="12"/>
        <v>25 (1425)</v>
      </c>
      <c r="U93" s="1152" t="str">
        <f t="shared" si="13"/>
        <v/>
      </c>
      <c r="V93" s="1153"/>
      <c r="W93" s="1154"/>
      <c r="X93" s="1154"/>
      <c r="Y93" s="1155"/>
      <c r="Z93" s="1155"/>
      <c r="AA93" s="1155"/>
      <c r="AB93" s="662" t="str">
        <f t="shared" si="14"/>
        <v>25 (1425)</v>
      </c>
      <c r="AC93" s="1355" t="str">
        <f t="shared" si="15"/>
        <v/>
      </c>
      <c r="AD93" s="1358"/>
      <c r="AE93" s="1358"/>
      <c r="AF93" s="1358"/>
      <c r="AG93" s="1358"/>
      <c r="AH93" s="1358"/>
      <c r="AI93" s="654"/>
      <c r="AJ93" s="1641"/>
      <c r="AK93" s="1641"/>
      <c r="AL93" s="1641"/>
      <c r="AM93" s="1641"/>
      <c r="AN93" s="654"/>
      <c r="AO93" s="662" t="str">
        <f t="shared" si="16"/>
        <v>25 (1425)</v>
      </c>
      <c r="AP93" s="1355"/>
      <c r="AQ93" s="1358"/>
      <c r="AR93" s="1358"/>
      <c r="AS93" s="1358"/>
    </row>
    <row r="94" spans="1:45">
      <c r="A94" s="796" t="s">
        <v>2922</v>
      </c>
      <c r="B94" s="1156">
        <v>100</v>
      </c>
      <c r="C94" s="1157"/>
      <c r="D94" s="994"/>
      <c r="E94" s="1123"/>
      <c r="F94" s="994"/>
      <c r="G94" s="994"/>
      <c r="H94" s="1170"/>
      <c r="I94" s="994"/>
      <c r="J94" s="994"/>
      <c r="K94" s="1148"/>
      <c r="L94" s="1148"/>
      <c r="M94" s="1356"/>
      <c r="N94" s="453"/>
      <c r="O94" s="1666"/>
      <c r="P94" s="1666"/>
      <c r="Q94" s="1666"/>
      <c r="R94" s="1666"/>
      <c r="S94" s="319"/>
      <c r="T94" s="1142"/>
      <c r="U94" s="1159">
        <f>$B94</f>
        <v>100</v>
      </c>
      <c r="V94" s="1153"/>
      <c r="W94" s="1154"/>
      <c r="X94" s="1154"/>
      <c r="Y94" s="1155"/>
      <c r="Z94" s="1155"/>
      <c r="AA94" s="1155"/>
      <c r="AB94" s="664" t="str">
        <f>$A$94</f>
        <v>(1426)</v>
      </c>
      <c r="AC94" s="1357">
        <f>$B94</f>
        <v>100</v>
      </c>
      <c r="AD94" s="1358"/>
      <c r="AE94" s="1358"/>
      <c r="AF94" s="1358"/>
      <c r="AG94" s="1358"/>
      <c r="AH94" s="1358"/>
      <c r="AI94" s="654"/>
      <c r="AJ94" s="1690"/>
      <c r="AK94" s="1691"/>
      <c r="AL94" s="1689"/>
      <c r="AM94" s="1689"/>
      <c r="AN94" s="654"/>
      <c r="AO94" s="664" t="str">
        <f>$A$94</f>
        <v>(1426)</v>
      </c>
      <c r="AP94" s="1357">
        <f>$B94</f>
        <v>100</v>
      </c>
      <c r="AQ94" s="1358"/>
      <c r="AR94" s="1358"/>
      <c r="AS94" s="1358"/>
    </row>
    <row r="95" spans="1:45">
      <c r="A95" s="478" t="s">
        <v>2923</v>
      </c>
      <c r="B95" s="1160" t="s">
        <v>2924</v>
      </c>
      <c r="C95" s="1161"/>
      <c r="D95" s="997"/>
      <c r="E95" s="1162"/>
      <c r="F95" s="1163"/>
      <c r="G95" s="997"/>
      <c r="H95" s="1171"/>
      <c r="I95" s="997"/>
      <c r="J95" s="997"/>
      <c r="K95" s="1166"/>
      <c r="L95" s="1166"/>
      <c r="M95" s="1167"/>
      <c r="N95" s="477"/>
      <c r="O95" s="1664"/>
      <c r="P95" s="1664"/>
      <c r="Q95" s="1664"/>
      <c r="R95" s="1664"/>
      <c r="S95" s="319"/>
      <c r="T95" s="1142"/>
      <c r="U95" s="1003" t="str">
        <f>$B95</f>
        <v>Overall</v>
      </c>
      <c r="V95" s="1153"/>
      <c r="W95" s="1168"/>
      <c r="X95" s="1168"/>
      <c r="Y95" s="1155"/>
      <c r="Z95" s="1155"/>
      <c r="AA95" s="1155"/>
      <c r="AB95" s="664" t="str">
        <f>$A$95</f>
        <v>(1400)</v>
      </c>
      <c r="AC95" s="1359" t="str">
        <f>$B95</f>
        <v>Overall</v>
      </c>
      <c r="AD95" s="1358"/>
      <c r="AE95" s="1358"/>
      <c r="AF95" s="1358"/>
      <c r="AG95" s="1358"/>
      <c r="AH95" s="1358"/>
      <c r="AI95" s="654"/>
      <c r="AJ95" s="1639"/>
      <c r="AK95" s="1639"/>
      <c r="AL95" s="1639"/>
      <c r="AM95" s="1639"/>
      <c r="AN95" s="654"/>
      <c r="AO95" s="664" t="str">
        <f>$A$95</f>
        <v>(1400)</v>
      </c>
      <c r="AP95" s="1359" t="str">
        <f>$B95</f>
        <v>Overall</v>
      </c>
      <c r="AQ95" s="1358"/>
      <c r="AR95" s="1358"/>
      <c r="AS95" s="1358"/>
    </row>
    <row r="96" spans="1:45" ht="6" customHeight="1">
      <c r="A96" s="477"/>
      <c r="B96" s="1162"/>
      <c r="C96" s="1162"/>
      <c r="D96" s="1162"/>
      <c r="E96" s="1162"/>
      <c r="F96" s="1162"/>
      <c r="G96" s="1162"/>
      <c r="H96" s="1162"/>
      <c r="I96" s="1162"/>
      <c r="J96" s="1162"/>
      <c r="K96" s="1162"/>
      <c r="L96" s="1162"/>
      <c r="M96" s="1162"/>
      <c r="N96" s="477"/>
      <c r="O96" s="477"/>
      <c r="P96" s="477"/>
      <c r="Q96" s="477"/>
      <c r="R96" s="477"/>
      <c r="S96" s="319"/>
      <c r="T96" s="1142"/>
      <c r="U96" s="1142"/>
      <c r="V96" s="1162"/>
      <c r="W96" s="1162"/>
      <c r="X96" s="1162"/>
      <c r="Y96" s="1155"/>
      <c r="Z96" s="1155"/>
      <c r="AA96" s="1155"/>
      <c r="AB96" s="660"/>
      <c r="AC96" s="660"/>
      <c r="AD96" s="654"/>
      <c r="AE96" s="654"/>
      <c r="AF96" s="654"/>
      <c r="AG96" s="654"/>
      <c r="AH96" s="654"/>
      <c r="AI96" s="654"/>
      <c r="AJ96" s="654"/>
      <c r="AK96" s="654"/>
      <c r="AL96" s="654"/>
      <c r="AM96" s="654"/>
      <c r="AN96" s="654"/>
      <c r="AO96" s="660"/>
      <c r="AP96" s="660"/>
      <c r="AQ96" s="654"/>
      <c r="AR96" s="654"/>
      <c r="AS96" s="654"/>
    </row>
    <row r="97" spans="1:45">
      <c r="A97" s="477"/>
      <c r="B97" s="1104" t="s">
        <v>1793</v>
      </c>
      <c r="C97" s="1162"/>
      <c r="D97" s="1162"/>
      <c r="E97" s="1162"/>
      <c r="F97" s="1162"/>
      <c r="G97" s="1162"/>
      <c r="H97" s="1162"/>
      <c r="I97" s="1162"/>
      <c r="J97" s="477"/>
      <c r="K97" s="1162"/>
      <c r="L97" s="1162"/>
      <c r="M97" s="1162"/>
      <c r="N97" s="477"/>
      <c r="O97" s="477"/>
      <c r="P97" s="477"/>
      <c r="Q97" s="477"/>
      <c r="R97" s="477"/>
      <c r="S97" s="319"/>
      <c r="T97" s="1142"/>
      <c r="U97" s="1143" t="str">
        <f>$B97</f>
        <v>OTC Derivatives (504)</v>
      </c>
      <c r="V97" s="1162"/>
      <c r="W97" s="1162"/>
      <c r="X97" s="1162"/>
      <c r="Y97" s="1155"/>
      <c r="Z97" s="1155"/>
      <c r="AA97" s="1155"/>
      <c r="AB97" s="660"/>
      <c r="AC97" s="661" t="str">
        <f>$B97</f>
        <v>OTC Derivatives (504)</v>
      </c>
      <c r="AD97" s="654"/>
      <c r="AE97" s="654"/>
      <c r="AF97" s="654"/>
      <c r="AG97" s="654"/>
      <c r="AH97" s="654"/>
      <c r="AI97" s="654"/>
      <c r="AJ97" s="654"/>
      <c r="AK97" s="654"/>
      <c r="AL97" s="654"/>
      <c r="AM97" s="654"/>
      <c r="AN97" s="654"/>
      <c r="AO97" s="660"/>
      <c r="AP97" s="661" t="str">
        <f>$B97</f>
        <v>OTC Derivatives (504)</v>
      </c>
      <c r="AQ97" s="1284"/>
      <c r="AR97" s="1284"/>
      <c r="AS97" s="1284"/>
    </row>
    <row r="98" spans="1:45">
      <c r="A98" s="453" t="s">
        <v>2897</v>
      </c>
      <c r="B98" s="1144"/>
      <c r="C98" s="994"/>
      <c r="D98" s="994"/>
      <c r="E98" s="1123"/>
      <c r="F98" s="994"/>
      <c r="G98" s="998"/>
      <c r="H98" s="1146"/>
      <c r="I98" s="994"/>
      <c r="J98" s="1007"/>
      <c r="K98" s="1148"/>
      <c r="L98" s="1007"/>
      <c r="M98" s="1149"/>
      <c r="N98" s="453"/>
      <c r="O98" s="1665"/>
      <c r="P98" s="1665"/>
      <c r="Q98" s="1665"/>
      <c r="R98" s="1665"/>
      <c r="S98" s="319"/>
      <c r="T98" s="1151" t="str">
        <f t="shared" ref="T98:T122" si="18">$A98</f>
        <v>1 (1401)</v>
      </c>
      <c r="U98" s="1152" t="str">
        <f t="shared" ref="U98:U122" si="19">IF($B98="","",$B98)</f>
        <v/>
      </c>
      <c r="V98" s="1153"/>
      <c r="W98" s="1154"/>
      <c r="X98" s="1154"/>
      <c r="Y98" s="1155"/>
      <c r="Z98" s="1155"/>
      <c r="AA98" s="1155"/>
      <c r="AB98" s="662" t="str">
        <f t="shared" ref="AB98:AB122" si="20">$A98</f>
        <v>1 (1401)</v>
      </c>
      <c r="AC98" s="1355" t="str">
        <f t="shared" ref="AC98:AC122" si="21">IF($B98="","",$B98)</f>
        <v/>
      </c>
      <c r="AD98" s="1358"/>
      <c r="AE98" s="1358"/>
      <c r="AF98" s="1358"/>
      <c r="AG98" s="1358"/>
      <c r="AH98" s="1358"/>
      <c r="AI98" s="654"/>
      <c r="AJ98" s="1641"/>
      <c r="AK98" s="1641"/>
      <c r="AL98" s="1641"/>
      <c r="AM98" s="1641"/>
      <c r="AN98" s="654"/>
      <c r="AO98" s="662" t="str">
        <f t="shared" ref="AO98:AO122" si="22">$A98</f>
        <v>1 (1401)</v>
      </c>
      <c r="AP98" s="1355" t="str">
        <f t="shared" ref="AP98:AP121" si="23">IF($B99="","",$B99)</f>
        <v/>
      </c>
      <c r="AQ98" s="1358"/>
      <c r="AR98" s="1358"/>
      <c r="AS98" s="1358"/>
    </row>
    <row r="99" spans="1:45">
      <c r="A99" s="453" t="s">
        <v>2898</v>
      </c>
      <c r="B99" s="1144"/>
      <c r="C99" s="994"/>
      <c r="D99" s="994"/>
      <c r="E99" s="1123"/>
      <c r="F99" s="994"/>
      <c r="G99" s="998"/>
      <c r="H99" s="1146"/>
      <c r="I99" s="994"/>
      <c r="J99" s="1007"/>
      <c r="K99" s="1148"/>
      <c r="L99" s="1007"/>
      <c r="M99" s="1149"/>
      <c r="N99" s="453"/>
      <c r="O99" s="1665"/>
      <c r="P99" s="1665"/>
      <c r="Q99" s="1665"/>
      <c r="R99" s="1665"/>
      <c r="S99" s="319"/>
      <c r="T99" s="1151" t="str">
        <f t="shared" si="18"/>
        <v>2 (1402)</v>
      </c>
      <c r="U99" s="1152" t="str">
        <f t="shared" si="19"/>
        <v/>
      </c>
      <c r="V99" s="1153"/>
      <c r="W99" s="1154"/>
      <c r="X99" s="1154"/>
      <c r="Y99" s="1155"/>
      <c r="Z99" s="1155"/>
      <c r="AA99" s="1155"/>
      <c r="AB99" s="662" t="str">
        <f t="shared" si="20"/>
        <v>2 (1402)</v>
      </c>
      <c r="AC99" s="1355" t="str">
        <f t="shared" si="21"/>
        <v/>
      </c>
      <c r="AD99" s="1358"/>
      <c r="AE99" s="1358"/>
      <c r="AF99" s="1358"/>
      <c r="AG99" s="1358"/>
      <c r="AH99" s="1358"/>
      <c r="AI99" s="654"/>
      <c r="AJ99" s="1641"/>
      <c r="AK99" s="1641"/>
      <c r="AL99" s="1641"/>
      <c r="AM99" s="1641"/>
      <c r="AN99" s="654"/>
      <c r="AO99" s="662" t="str">
        <f t="shared" si="22"/>
        <v>2 (1402)</v>
      </c>
      <c r="AP99" s="1355" t="str">
        <f t="shared" si="23"/>
        <v/>
      </c>
      <c r="AQ99" s="1358"/>
      <c r="AR99" s="1358"/>
      <c r="AS99" s="1358"/>
    </row>
    <row r="100" spans="1:45">
      <c r="A100" s="453" t="s">
        <v>2899</v>
      </c>
      <c r="B100" s="1144"/>
      <c r="C100" s="994"/>
      <c r="D100" s="994"/>
      <c r="E100" s="1123"/>
      <c r="F100" s="994"/>
      <c r="G100" s="998"/>
      <c r="H100" s="1146"/>
      <c r="I100" s="994"/>
      <c r="J100" s="1007"/>
      <c r="K100" s="1148"/>
      <c r="L100" s="1007"/>
      <c r="M100" s="1149"/>
      <c r="N100" s="453"/>
      <c r="O100" s="1665"/>
      <c r="P100" s="1665"/>
      <c r="Q100" s="1665"/>
      <c r="R100" s="1665"/>
      <c r="S100" s="319"/>
      <c r="T100" s="1151" t="str">
        <f t="shared" si="18"/>
        <v>3 (1403)</v>
      </c>
      <c r="U100" s="1152" t="str">
        <f t="shared" si="19"/>
        <v/>
      </c>
      <c r="V100" s="1153"/>
      <c r="W100" s="1154"/>
      <c r="X100" s="1154"/>
      <c r="Y100" s="1155"/>
      <c r="Z100" s="1155"/>
      <c r="AA100" s="1155"/>
      <c r="AB100" s="662" t="str">
        <f t="shared" si="20"/>
        <v>3 (1403)</v>
      </c>
      <c r="AC100" s="1355" t="str">
        <f t="shared" si="21"/>
        <v/>
      </c>
      <c r="AD100" s="1358"/>
      <c r="AE100" s="1358"/>
      <c r="AF100" s="1358"/>
      <c r="AG100" s="1358"/>
      <c r="AH100" s="1358"/>
      <c r="AI100" s="654"/>
      <c r="AJ100" s="1641"/>
      <c r="AK100" s="1641"/>
      <c r="AL100" s="1641"/>
      <c r="AM100" s="1641"/>
      <c r="AN100" s="654"/>
      <c r="AO100" s="662" t="str">
        <f t="shared" si="22"/>
        <v>3 (1403)</v>
      </c>
      <c r="AP100" s="1355" t="str">
        <f t="shared" si="23"/>
        <v/>
      </c>
      <c r="AQ100" s="1358"/>
      <c r="AR100" s="1358"/>
      <c r="AS100" s="1358"/>
    </row>
    <row r="101" spans="1:45" ht="12.6" hidden="1" customHeight="1">
      <c r="A101" s="453" t="s">
        <v>2900</v>
      </c>
      <c r="B101" s="1144"/>
      <c r="C101" s="994"/>
      <c r="D101" s="994"/>
      <c r="E101" s="1123"/>
      <c r="F101" s="994"/>
      <c r="G101" s="998"/>
      <c r="H101" s="1146"/>
      <c r="I101" s="994"/>
      <c r="J101" s="1007"/>
      <c r="K101" s="1148"/>
      <c r="L101" s="1007"/>
      <c r="M101" s="1149"/>
      <c r="N101" s="453"/>
      <c r="O101" s="1665"/>
      <c r="P101" s="1665"/>
      <c r="Q101" s="1665"/>
      <c r="R101" s="1665"/>
      <c r="S101" s="319"/>
      <c r="T101" s="1151" t="str">
        <f t="shared" si="18"/>
        <v>4 (1404)</v>
      </c>
      <c r="U101" s="1152" t="str">
        <f t="shared" si="19"/>
        <v/>
      </c>
      <c r="V101" s="1153"/>
      <c r="W101" s="1154"/>
      <c r="X101" s="1154"/>
      <c r="Y101" s="1155"/>
      <c r="Z101" s="1155"/>
      <c r="AA101" s="1155"/>
      <c r="AB101" s="662" t="str">
        <f t="shared" si="20"/>
        <v>4 (1404)</v>
      </c>
      <c r="AC101" s="1355" t="str">
        <f t="shared" si="21"/>
        <v/>
      </c>
      <c r="AD101" s="1358"/>
      <c r="AE101" s="1358"/>
      <c r="AF101" s="1358"/>
      <c r="AG101" s="1358"/>
      <c r="AH101" s="1358"/>
      <c r="AI101" s="654"/>
      <c r="AJ101" s="1641"/>
      <c r="AK101" s="1641"/>
      <c r="AL101" s="1641"/>
      <c r="AM101" s="1641"/>
      <c r="AN101" s="654"/>
      <c r="AO101" s="662" t="str">
        <f t="shared" si="22"/>
        <v>4 (1404)</v>
      </c>
      <c r="AP101" s="1355" t="str">
        <f t="shared" si="23"/>
        <v/>
      </c>
      <c r="AQ101" s="1358"/>
      <c r="AR101" s="1358"/>
      <c r="AS101" s="1358"/>
    </row>
    <row r="102" spans="1:45" ht="12.6" hidden="1" customHeight="1">
      <c r="A102" s="453" t="s">
        <v>2901</v>
      </c>
      <c r="B102" s="1144"/>
      <c r="C102" s="994"/>
      <c r="D102" s="994"/>
      <c r="E102" s="1123"/>
      <c r="F102" s="994"/>
      <c r="G102" s="998"/>
      <c r="H102" s="1146"/>
      <c r="I102" s="994"/>
      <c r="J102" s="1007"/>
      <c r="K102" s="1148"/>
      <c r="L102" s="1007"/>
      <c r="M102" s="1149"/>
      <c r="N102" s="453"/>
      <c r="O102" s="1665"/>
      <c r="P102" s="1665"/>
      <c r="Q102" s="1665"/>
      <c r="R102" s="1665"/>
      <c r="S102" s="319"/>
      <c r="T102" s="1151" t="str">
        <f t="shared" si="18"/>
        <v>5 (1405)</v>
      </c>
      <c r="U102" s="1152" t="str">
        <f t="shared" si="19"/>
        <v/>
      </c>
      <c r="V102" s="1153"/>
      <c r="W102" s="1154"/>
      <c r="X102" s="1154"/>
      <c r="Y102" s="1155"/>
      <c r="Z102" s="1155"/>
      <c r="AA102" s="1155"/>
      <c r="AB102" s="662" t="str">
        <f t="shared" si="20"/>
        <v>5 (1405)</v>
      </c>
      <c r="AC102" s="1355" t="str">
        <f t="shared" si="21"/>
        <v/>
      </c>
      <c r="AD102" s="1358"/>
      <c r="AE102" s="1358"/>
      <c r="AF102" s="1358"/>
      <c r="AG102" s="1358"/>
      <c r="AH102" s="1358"/>
      <c r="AI102" s="654"/>
      <c r="AJ102" s="1641"/>
      <c r="AK102" s="1641"/>
      <c r="AL102" s="1641"/>
      <c r="AM102" s="1641"/>
      <c r="AN102" s="654"/>
      <c r="AO102" s="662" t="str">
        <f t="shared" si="22"/>
        <v>5 (1405)</v>
      </c>
      <c r="AP102" s="1355" t="str">
        <f t="shared" si="23"/>
        <v/>
      </c>
      <c r="AQ102" s="1358"/>
      <c r="AR102" s="1358"/>
      <c r="AS102" s="1358"/>
    </row>
    <row r="103" spans="1:45" ht="12.6" hidden="1" customHeight="1">
      <c r="A103" s="453" t="s">
        <v>2902</v>
      </c>
      <c r="B103" s="1144"/>
      <c r="C103" s="994"/>
      <c r="D103" s="994"/>
      <c r="E103" s="1123"/>
      <c r="F103" s="994"/>
      <c r="G103" s="998"/>
      <c r="H103" s="1146"/>
      <c r="I103" s="994"/>
      <c r="J103" s="1007"/>
      <c r="K103" s="1148"/>
      <c r="L103" s="1007"/>
      <c r="M103" s="1149"/>
      <c r="N103" s="453"/>
      <c r="O103" s="1665"/>
      <c r="P103" s="1665"/>
      <c r="Q103" s="1665"/>
      <c r="R103" s="1665"/>
      <c r="S103" s="319"/>
      <c r="T103" s="1151" t="str">
        <f t="shared" si="18"/>
        <v>6 (1406)</v>
      </c>
      <c r="U103" s="1152" t="str">
        <f t="shared" si="19"/>
        <v/>
      </c>
      <c r="V103" s="1153"/>
      <c r="W103" s="1154"/>
      <c r="X103" s="1154"/>
      <c r="Y103" s="1155"/>
      <c r="Z103" s="1155"/>
      <c r="AA103" s="1155"/>
      <c r="AB103" s="662" t="str">
        <f t="shared" si="20"/>
        <v>6 (1406)</v>
      </c>
      <c r="AC103" s="1355" t="str">
        <f t="shared" si="21"/>
        <v/>
      </c>
      <c r="AD103" s="1358"/>
      <c r="AE103" s="1358"/>
      <c r="AF103" s="1358"/>
      <c r="AG103" s="1358"/>
      <c r="AH103" s="1358"/>
      <c r="AI103" s="654"/>
      <c r="AJ103" s="1641"/>
      <c r="AK103" s="1641"/>
      <c r="AL103" s="1641"/>
      <c r="AM103" s="1641"/>
      <c r="AN103" s="654"/>
      <c r="AO103" s="662" t="str">
        <f t="shared" si="22"/>
        <v>6 (1406)</v>
      </c>
      <c r="AP103" s="1355" t="str">
        <f t="shared" si="23"/>
        <v/>
      </c>
      <c r="AQ103" s="1358"/>
      <c r="AR103" s="1358"/>
      <c r="AS103" s="1358"/>
    </row>
    <row r="104" spans="1:45" ht="12.6" hidden="1" customHeight="1">
      <c r="A104" s="453" t="s">
        <v>2903</v>
      </c>
      <c r="B104" s="1144"/>
      <c r="C104" s="994"/>
      <c r="D104" s="994"/>
      <c r="E104" s="1123"/>
      <c r="F104" s="994"/>
      <c r="G104" s="998"/>
      <c r="H104" s="1146"/>
      <c r="I104" s="994"/>
      <c r="J104" s="1007"/>
      <c r="K104" s="1148"/>
      <c r="L104" s="1007"/>
      <c r="M104" s="1149"/>
      <c r="N104" s="453"/>
      <c r="O104" s="1665"/>
      <c r="P104" s="1665"/>
      <c r="Q104" s="1665"/>
      <c r="R104" s="1665"/>
      <c r="S104" s="319"/>
      <c r="T104" s="1151" t="str">
        <f t="shared" si="18"/>
        <v>7 (1407)</v>
      </c>
      <c r="U104" s="1152" t="str">
        <f t="shared" si="19"/>
        <v/>
      </c>
      <c r="V104" s="1153"/>
      <c r="W104" s="1154"/>
      <c r="X104" s="1154"/>
      <c r="Y104" s="1155"/>
      <c r="Z104" s="1155"/>
      <c r="AA104" s="1155"/>
      <c r="AB104" s="662" t="str">
        <f t="shared" si="20"/>
        <v>7 (1407)</v>
      </c>
      <c r="AC104" s="1355" t="str">
        <f t="shared" si="21"/>
        <v/>
      </c>
      <c r="AD104" s="1358"/>
      <c r="AE104" s="1358"/>
      <c r="AF104" s="1358"/>
      <c r="AG104" s="1358"/>
      <c r="AH104" s="1358"/>
      <c r="AI104" s="654"/>
      <c r="AJ104" s="1641"/>
      <c r="AK104" s="1641"/>
      <c r="AL104" s="1641"/>
      <c r="AM104" s="1641"/>
      <c r="AN104" s="654"/>
      <c r="AO104" s="662" t="str">
        <f t="shared" si="22"/>
        <v>7 (1407)</v>
      </c>
      <c r="AP104" s="1355" t="str">
        <f t="shared" si="23"/>
        <v/>
      </c>
      <c r="AQ104" s="1358"/>
      <c r="AR104" s="1358"/>
      <c r="AS104" s="1358"/>
    </row>
    <row r="105" spans="1:45" ht="12.6" hidden="1" customHeight="1">
      <c r="A105" s="453" t="s">
        <v>2904</v>
      </c>
      <c r="B105" s="1144"/>
      <c r="C105" s="994"/>
      <c r="D105" s="994"/>
      <c r="E105" s="1123"/>
      <c r="F105" s="994"/>
      <c r="G105" s="998"/>
      <c r="H105" s="1146"/>
      <c r="I105" s="994"/>
      <c r="J105" s="1007"/>
      <c r="K105" s="1148"/>
      <c r="L105" s="1007"/>
      <c r="M105" s="1149"/>
      <c r="N105" s="453"/>
      <c r="O105" s="1665"/>
      <c r="P105" s="1665"/>
      <c r="Q105" s="1665"/>
      <c r="R105" s="1665"/>
      <c r="S105" s="319"/>
      <c r="T105" s="1151" t="str">
        <f t="shared" si="18"/>
        <v>8 (1408)</v>
      </c>
      <c r="U105" s="1152" t="str">
        <f t="shared" si="19"/>
        <v/>
      </c>
      <c r="V105" s="1153"/>
      <c r="W105" s="1154"/>
      <c r="X105" s="1154"/>
      <c r="Y105" s="1155"/>
      <c r="Z105" s="1155"/>
      <c r="AA105" s="1155"/>
      <c r="AB105" s="662" t="str">
        <f t="shared" si="20"/>
        <v>8 (1408)</v>
      </c>
      <c r="AC105" s="1355" t="str">
        <f t="shared" si="21"/>
        <v/>
      </c>
      <c r="AD105" s="1358"/>
      <c r="AE105" s="1358"/>
      <c r="AF105" s="1358"/>
      <c r="AG105" s="1358"/>
      <c r="AH105" s="1358"/>
      <c r="AI105" s="654"/>
      <c r="AJ105" s="1641"/>
      <c r="AK105" s="1641"/>
      <c r="AL105" s="1641"/>
      <c r="AM105" s="1641"/>
      <c r="AN105" s="654"/>
      <c r="AO105" s="662" t="str">
        <f t="shared" si="22"/>
        <v>8 (1408)</v>
      </c>
      <c r="AP105" s="1355" t="str">
        <f t="shared" si="23"/>
        <v/>
      </c>
      <c r="AQ105" s="1358"/>
      <c r="AR105" s="1358"/>
      <c r="AS105" s="1358"/>
    </row>
    <row r="106" spans="1:45" ht="12.6" hidden="1" customHeight="1">
      <c r="A106" s="453" t="s">
        <v>2905</v>
      </c>
      <c r="B106" s="1144"/>
      <c r="C106" s="994"/>
      <c r="D106" s="994"/>
      <c r="E106" s="1123"/>
      <c r="F106" s="994"/>
      <c r="G106" s="998"/>
      <c r="H106" s="1146"/>
      <c r="I106" s="994"/>
      <c r="J106" s="1007"/>
      <c r="K106" s="1148"/>
      <c r="L106" s="1007"/>
      <c r="M106" s="1149"/>
      <c r="N106" s="453"/>
      <c r="O106" s="1665"/>
      <c r="P106" s="1665"/>
      <c r="Q106" s="1665"/>
      <c r="R106" s="1665"/>
      <c r="S106" s="319"/>
      <c r="T106" s="1151" t="str">
        <f t="shared" si="18"/>
        <v>9 (1409)</v>
      </c>
      <c r="U106" s="1152" t="str">
        <f t="shared" si="19"/>
        <v/>
      </c>
      <c r="V106" s="1153"/>
      <c r="W106" s="1154"/>
      <c r="X106" s="1154"/>
      <c r="Y106" s="1155"/>
      <c r="Z106" s="1155"/>
      <c r="AA106" s="1155"/>
      <c r="AB106" s="662" t="str">
        <f t="shared" si="20"/>
        <v>9 (1409)</v>
      </c>
      <c r="AC106" s="1355" t="str">
        <f t="shared" si="21"/>
        <v/>
      </c>
      <c r="AD106" s="1358"/>
      <c r="AE106" s="1358"/>
      <c r="AF106" s="1358"/>
      <c r="AG106" s="1358"/>
      <c r="AH106" s="1358"/>
      <c r="AI106" s="654"/>
      <c r="AJ106" s="1641"/>
      <c r="AK106" s="1641"/>
      <c r="AL106" s="1641"/>
      <c r="AM106" s="1641"/>
      <c r="AN106" s="654"/>
      <c r="AO106" s="662" t="str">
        <f t="shared" si="22"/>
        <v>9 (1409)</v>
      </c>
      <c r="AP106" s="1355" t="str">
        <f t="shared" si="23"/>
        <v/>
      </c>
      <c r="AQ106" s="1358"/>
      <c r="AR106" s="1358"/>
      <c r="AS106" s="1358"/>
    </row>
    <row r="107" spans="1:45" ht="12.6" hidden="1" customHeight="1">
      <c r="A107" s="453" t="s">
        <v>2906</v>
      </c>
      <c r="B107" s="1144"/>
      <c r="C107" s="994"/>
      <c r="D107" s="994"/>
      <c r="E107" s="1123"/>
      <c r="F107" s="994"/>
      <c r="G107" s="998"/>
      <c r="H107" s="1146"/>
      <c r="I107" s="994"/>
      <c r="J107" s="1007"/>
      <c r="K107" s="1148"/>
      <c r="L107" s="1007"/>
      <c r="M107" s="1149"/>
      <c r="N107" s="453"/>
      <c r="O107" s="1665"/>
      <c r="P107" s="1665"/>
      <c r="Q107" s="1665"/>
      <c r="R107" s="1665"/>
      <c r="S107" s="319"/>
      <c r="T107" s="1151" t="str">
        <f t="shared" si="18"/>
        <v>10 (1410)</v>
      </c>
      <c r="U107" s="1152" t="str">
        <f t="shared" si="19"/>
        <v/>
      </c>
      <c r="V107" s="1153"/>
      <c r="W107" s="1154"/>
      <c r="X107" s="1154"/>
      <c r="Y107" s="1155"/>
      <c r="Z107" s="1155"/>
      <c r="AA107" s="1155"/>
      <c r="AB107" s="662" t="str">
        <f t="shared" si="20"/>
        <v>10 (1410)</v>
      </c>
      <c r="AC107" s="1355" t="str">
        <f t="shared" si="21"/>
        <v/>
      </c>
      <c r="AD107" s="1358"/>
      <c r="AE107" s="1358"/>
      <c r="AF107" s="1358"/>
      <c r="AG107" s="1358"/>
      <c r="AH107" s="1358"/>
      <c r="AI107" s="654"/>
      <c r="AJ107" s="1641"/>
      <c r="AK107" s="1641"/>
      <c r="AL107" s="1641"/>
      <c r="AM107" s="1641"/>
      <c r="AN107" s="654"/>
      <c r="AO107" s="662" t="str">
        <f t="shared" si="22"/>
        <v>10 (1410)</v>
      </c>
      <c r="AP107" s="1355" t="str">
        <f t="shared" si="23"/>
        <v/>
      </c>
      <c r="AQ107" s="1358"/>
      <c r="AR107" s="1358"/>
      <c r="AS107" s="1358"/>
    </row>
    <row r="108" spans="1:45" ht="12.6" hidden="1" customHeight="1">
      <c r="A108" s="453" t="s">
        <v>2907</v>
      </c>
      <c r="B108" s="1144"/>
      <c r="C108" s="994"/>
      <c r="D108" s="994"/>
      <c r="E108" s="1123"/>
      <c r="F108" s="994"/>
      <c r="G108" s="998"/>
      <c r="H108" s="1146"/>
      <c r="I108" s="994"/>
      <c r="J108" s="1007"/>
      <c r="K108" s="1148"/>
      <c r="L108" s="1007"/>
      <c r="M108" s="1149"/>
      <c r="N108" s="453"/>
      <c r="O108" s="1665"/>
      <c r="P108" s="1665"/>
      <c r="Q108" s="1665"/>
      <c r="R108" s="1665"/>
      <c r="S108" s="319"/>
      <c r="T108" s="1151" t="str">
        <f t="shared" si="18"/>
        <v>11 (1411)</v>
      </c>
      <c r="U108" s="1152" t="str">
        <f t="shared" si="19"/>
        <v/>
      </c>
      <c r="V108" s="1153"/>
      <c r="W108" s="1154"/>
      <c r="X108" s="1154"/>
      <c r="Y108" s="1155"/>
      <c r="Z108" s="1155"/>
      <c r="AA108" s="1155"/>
      <c r="AB108" s="662" t="str">
        <f t="shared" si="20"/>
        <v>11 (1411)</v>
      </c>
      <c r="AC108" s="1355" t="str">
        <f t="shared" si="21"/>
        <v/>
      </c>
      <c r="AD108" s="1358"/>
      <c r="AE108" s="1358"/>
      <c r="AF108" s="1358"/>
      <c r="AG108" s="1358"/>
      <c r="AH108" s="1358"/>
      <c r="AI108" s="654"/>
      <c r="AJ108" s="1641"/>
      <c r="AK108" s="1641"/>
      <c r="AL108" s="1641"/>
      <c r="AM108" s="1641"/>
      <c r="AN108" s="654"/>
      <c r="AO108" s="662" t="str">
        <f t="shared" si="22"/>
        <v>11 (1411)</v>
      </c>
      <c r="AP108" s="1355" t="str">
        <f t="shared" si="23"/>
        <v/>
      </c>
      <c r="AQ108" s="1358"/>
      <c r="AR108" s="1358"/>
      <c r="AS108" s="1358"/>
    </row>
    <row r="109" spans="1:45" ht="12.6" hidden="1" customHeight="1">
      <c r="A109" s="453" t="s">
        <v>2908</v>
      </c>
      <c r="B109" s="1144"/>
      <c r="C109" s="994"/>
      <c r="D109" s="994"/>
      <c r="E109" s="1123"/>
      <c r="F109" s="994"/>
      <c r="G109" s="998"/>
      <c r="H109" s="1146"/>
      <c r="I109" s="994"/>
      <c r="J109" s="1007"/>
      <c r="K109" s="1148"/>
      <c r="L109" s="1007"/>
      <c r="M109" s="1149"/>
      <c r="N109" s="453"/>
      <c r="O109" s="1665"/>
      <c r="P109" s="1665"/>
      <c r="Q109" s="1665"/>
      <c r="R109" s="1665"/>
      <c r="S109" s="319"/>
      <c r="T109" s="1151" t="str">
        <f t="shared" si="18"/>
        <v>12 (1412)</v>
      </c>
      <c r="U109" s="1152" t="str">
        <f t="shared" si="19"/>
        <v/>
      </c>
      <c r="V109" s="1153"/>
      <c r="W109" s="1154"/>
      <c r="X109" s="1154"/>
      <c r="Y109" s="1155"/>
      <c r="Z109" s="1155"/>
      <c r="AA109" s="1155"/>
      <c r="AB109" s="662" t="str">
        <f t="shared" si="20"/>
        <v>12 (1412)</v>
      </c>
      <c r="AC109" s="1355" t="str">
        <f t="shared" si="21"/>
        <v/>
      </c>
      <c r="AD109" s="1358"/>
      <c r="AE109" s="1358"/>
      <c r="AF109" s="1358"/>
      <c r="AG109" s="1358"/>
      <c r="AH109" s="1358"/>
      <c r="AI109" s="654"/>
      <c r="AJ109" s="1641"/>
      <c r="AK109" s="1641"/>
      <c r="AL109" s="1641"/>
      <c r="AM109" s="1641"/>
      <c r="AN109" s="654"/>
      <c r="AO109" s="662" t="str">
        <f t="shared" si="22"/>
        <v>12 (1412)</v>
      </c>
      <c r="AP109" s="1355" t="str">
        <f t="shared" si="23"/>
        <v/>
      </c>
      <c r="AQ109" s="1358"/>
      <c r="AR109" s="1358"/>
      <c r="AS109" s="1358"/>
    </row>
    <row r="110" spans="1:45" ht="12.6" hidden="1" customHeight="1">
      <c r="A110" s="453" t="s">
        <v>2909</v>
      </c>
      <c r="B110" s="1144"/>
      <c r="C110" s="994"/>
      <c r="D110" s="994"/>
      <c r="E110" s="1123"/>
      <c r="F110" s="994"/>
      <c r="G110" s="998"/>
      <c r="H110" s="1146"/>
      <c r="I110" s="994"/>
      <c r="J110" s="1007"/>
      <c r="K110" s="1148"/>
      <c r="L110" s="1007"/>
      <c r="M110" s="1149"/>
      <c r="N110" s="453"/>
      <c r="O110" s="1665"/>
      <c r="P110" s="1665"/>
      <c r="Q110" s="1665"/>
      <c r="R110" s="1665"/>
      <c r="S110" s="319"/>
      <c r="T110" s="1151" t="str">
        <f t="shared" si="18"/>
        <v>13 (1413)</v>
      </c>
      <c r="U110" s="1152" t="str">
        <f t="shared" si="19"/>
        <v/>
      </c>
      <c r="V110" s="1153"/>
      <c r="W110" s="1154"/>
      <c r="X110" s="1154"/>
      <c r="Y110" s="1155"/>
      <c r="Z110" s="1155"/>
      <c r="AA110" s="1155"/>
      <c r="AB110" s="662" t="str">
        <f t="shared" si="20"/>
        <v>13 (1413)</v>
      </c>
      <c r="AC110" s="1355" t="str">
        <f t="shared" si="21"/>
        <v/>
      </c>
      <c r="AD110" s="1358"/>
      <c r="AE110" s="1358"/>
      <c r="AF110" s="1358"/>
      <c r="AG110" s="1358"/>
      <c r="AH110" s="1358"/>
      <c r="AI110" s="654"/>
      <c r="AJ110" s="1641"/>
      <c r="AK110" s="1641"/>
      <c r="AL110" s="1641"/>
      <c r="AM110" s="1641"/>
      <c r="AN110" s="654"/>
      <c r="AO110" s="662" t="str">
        <f t="shared" si="22"/>
        <v>13 (1413)</v>
      </c>
      <c r="AP110" s="1355" t="str">
        <f t="shared" si="23"/>
        <v/>
      </c>
      <c r="AQ110" s="1358"/>
      <c r="AR110" s="1358"/>
      <c r="AS110" s="1358"/>
    </row>
    <row r="111" spans="1:45" ht="12.6" hidden="1" customHeight="1">
      <c r="A111" s="453" t="s">
        <v>2910</v>
      </c>
      <c r="B111" s="1144"/>
      <c r="C111" s="994"/>
      <c r="D111" s="994"/>
      <c r="E111" s="1123"/>
      <c r="F111" s="994"/>
      <c r="G111" s="998"/>
      <c r="H111" s="1146"/>
      <c r="I111" s="994"/>
      <c r="J111" s="1007"/>
      <c r="K111" s="1148"/>
      <c r="L111" s="1007"/>
      <c r="M111" s="1149"/>
      <c r="N111" s="453"/>
      <c r="O111" s="1665"/>
      <c r="P111" s="1665"/>
      <c r="Q111" s="1665"/>
      <c r="R111" s="1665"/>
      <c r="S111" s="319"/>
      <c r="T111" s="1151" t="str">
        <f t="shared" si="18"/>
        <v>14 (1414)</v>
      </c>
      <c r="U111" s="1152" t="str">
        <f t="shared" si="19"/>
        <v/>
      </c>
      <c r="V111" s="1153"/>
      <c r="W111" s="1154"/>
      <c r="X111" s="1154"/>
      <c r="Y111" s="1155"/>
      <c r="Z111" s="1155"/>
      <c r="AA111" s="1155"/>
      <c r="AB111" s="662" t="str">
        <f t="shared" si="20"/>
        <v>14 (1414)</v>
      </c>
      <c r="AC111" s="1355" t="str">
        <f t="shared" si="21"/>
        <v/>
      </c>
      <c r="AD111" s="1358"/>
      <c r="AE111" s="1358"/>
      <c r="AF111" s="1358"/>
      <c r="AG111" s="1358"/>
      <c r="AH111" s="1358"/>
      <c r="AI111" s="654"/>
      <c r="AJ111" s="1641"/>
      <c r="AK111" s="1641"/>
      <c r="AL111" s="1641"/>
      <c r="AM111" s="1641"/>
      <c r="AN111" s="654"/>
      <c r="AO111" s="662" t="str">
        <f t="shared" si="22"/>
        <v>14 (1414)</v>
      </c>
      <c r="AP111" s="1355" t="str">
        <f t="shared" si="23"/>
        <v/>
      </c>
      <c r="AQ111" s="1358"/>
      <c r="AR111" s="1358"/>
      <c r="AS111" s="1358"/>
    </row>
    <row r="112" spans="1:45" ht="12.6" hidden="1" customHeight="1">
      <c r="A112" s="453" t="s">
        <v>2911</v>
      </c>
      <c r="B112" s="1144"/>
      <c r="C112" s="994"/>
      <c r="D112" s="994"/>
      <c r="E112" s="1123"/>
      <c r="F112" s="994"/>
      <c r="G112" s="998"/>
      <c r="H112" s="1146"/>
      <c r="I112" s="994"/>
      <c r="J112" s="1007"/>
      <c r="K112" s="1148"/>
      <c r="L112" s="1007"/>
      <c r="M112" s="1149"/>
      <c r="N112" s="453"/>
      <c r="O112" s="1665"/>
      <c r="P112" s="1665"/>
      <c r="Q112" s="1665"/>
      <c r="R112" s="1665"/>
      <c r="S112" s="319"/>
      <c r="T112" s="1151" t="str">
        <f t="shared" si="18"/>
        <v>15 (1415)</v>
      </c>
      <c r="U112" s="1152" t="str">
        <f t="shared" si="19"/>
        <v/>
      </c>
      <c r="V112" s="1153"/>
      <c r="W112" s="1154"/>
      <c r="X112" s="1154"/>
      <c r="Y112" s="1155"/>
      <c r="Z112" s="1155"/>
      <c r="AA112" s="1155"/>
      <c r="AB112" s="662" t="str">
        <f t="shared" si="20"/>
        <v>15 (1415)</v>
      </c>
      <c r="AC112" s="1355" t="str">
        <f t="shared" si="21"/>
        <v/>
      </c>
      <c r="AD112" s="1358"/>
      <c r="AE112" s="1358"/>
      <c r="AF112" s="1358"/>
      <c r="AG112" s="1358"/>
      <c r="AH112" s="1358"/>
      <c r="AI112" s="654"/>
      <c r="AJ112" s="1641"/>
      <c r="AK112" s="1641"/>
      <c r="AL112" s="1641"/>
      <c r="AM112" s="1641"/>
      <c r="AN112" s="654"/>
      <c r="AO112" s="662" t="str">
        <f t="shared" si="22"/>
        <v>15 (1415)</v>
      </c>
      <c r="AP112" s="1355" t="str">
        <f t="shared" si="23"/>
        <v/>
      </c>
      <c r="AQ112" s="1358"/>
      <c r="AR112" s="1358"/>
      <c r="AS112" s="1358"/>
    </row>
    <row r="113" spans="1:45" ht="12.6" hidden="1" customHeight="1">
      <c r="A113" s="453" t="s">
        <v>2912</v>
      </c>
      <c r="B113" s="1144"/>
      <c r="C113" s="994"/>
      <c r="D113" s="994"/>
      <c r="E113" s="1123"/>
      <c r="F113" s="994"/>
      <c r="G113" s="998"/>
      <c r="H113" s="1146"/>
      <c r="I113" s="994"/>
      <c r="J113" s="1007"/>
      <c r="K113" s="1148"/>
      <c r="L113" s="1007"/>
      <c r="M113" s="1149"/>
      <c r="N113" s="453"/>
      <c r="O113" s="1665"/>
      <c r="P113" s="1665"/>
      <c r="Q113" s="1665"/>
      <c r="R113" s="1665"/>
      <c r="S113" s="319"/>
      <c r="T113" s="1151" t="str">
        <f t="shared" si="18"/>
        <v>16 (1416)</v>
      </c>
      <c r="U113" s="1152" t="str">
        <f t="shared" si="19"/>
        <v/>
      </c>
      <c r="V113" s="1153"/>
      <c r="W113" s="1154"/>
      <c r="X113" s="1154"/>
      <c r="Y113" s="1155"/>
      <c r="Z113" s="1155"/>
      <c r="AA113" s="1155"/>
      <c r="AB113" s="662" t="str">
        <f t="shared" si="20"/>
        <v>16 (1416)</v>
      </c>
      <c r="AC113" s="1355" t="str">
        <f t="shared" si="21"/>
        <v/>
      </c>
      <c r="AD113" s="1358"/>
      <c r="AE113" s="1358"/>
      <c r="AF113" s="1358"/>
      <c r="AG113" s="1358"/>
      <c r="AH113" s="1358"/>
      <c r="AI113" s="654"/>
      <c r="AJ113" s="1641"/>
      <c r="AK113" s="1641"/>
      <c r="AL113" s="1641"/>
      <c r="AM113" s="1641"/>
      <c r="AN113" s="654"/>
      <c r="AO113" s="662" t="str">
        <f t="shared" si="22"/>
        <v>16 (1416)</v>
      </c>
      <c r="AP113" s="1355" t="str">
        <f t="shared" si="23"/>
        <v/>
      </c>
      <c r="AQ113" s="1358"/>
      <c r="AR113" s="1358"/>
      <c r="AS113" s="1358"/>
    </row>
    <row r="114" spans="1:45" ht="12.6" hidden="1" customHeight="1">
      <c r="A114" s="453" t="s">
        <v>2913</v>
      </c>
      <c r="B114" s="1144"/>
      <c r="C114" s="994"/>
      <c r="D114" s="994"/>
      <c r="E114" s="1123"/>
      <c r="F114" s="994"/>
      <c r="G114" s="998"/>
      <c r="H114" s="1146"/>
      <c r="I114" s="994"/>
      <c r="J114" s="1007"/>
      <c r="K114" s="1148"/>
      <c r="L114" s="1007"/>
      <c r="M114" s="1149"/>
      <c r="N114" s="453"/>
      <c r="O114" s="1665"/>
      <c r="P114" s="1665"/>
      <c r="Q114" s="1665"/>
      <c r="R114" s="1665"/>
      <c r="S114" s="319"/>
      <c r="T114" s="1151" t="str">
        <f t="shared" si="18"/>
        <v>17 (1417)</v>
      </c>
      <c r="U114" s="1152" t="str">
        <f t="shared" si="19"/>
        <v/>
      </c>
      <c r="V114" s="1153"/>
      <c r="W114" s="1154"/>
      <c r="X114" s="1154"/>
      <c r="Y114" s="1155"/>
      <c r="Z114" s="1155"/>
      <c r="AA114" s="1155"/>
      <c r="AB114" s="662" t="str">
        <f t="shared" si="20"/>
        <v>17 (1417)</v>
      </c>
      <c r="AC114" s="1355" t="str">
        <f t="shared" si="21"/>
        <v/>
      </c>
      <c r="AD114" s="1358"/>
      <c r="AE114" s="1358"/>
      <c r="AF114" s="1358"/>
      <c r="AG114" s="1358"/>
      <c r="AH114" s="1358"/>
      <c r="AI114" s="654"/>
      <c r="AJ114" s="1641"/>
      <c r="AK114" s="1641"/>
      <c r="AL114" s="1641"/>
      <c r="AM114" s="1641"/>
      <c r="AN114" s="654"/>
      <c r="AO114" s="662" t="str">
        <f t="shared" si="22"/>
        <v>17 (1417)</v>
      </c>
      <c r="AP114" s="1355" t="str">
        <f t="shared" si="23"/>
        <v/>
      </c>
      <c r="AQ114" s="1358"/>
      <c r="AR114" s="1358"/>
      <c r="AS114" s="1358"/>
    </row>
    <row r="115" spans="1:45" ht="12.6" hidden="1" customHeight="1">
      <c r="A115" s="453" t="s">
        <v>2914</v>
      </c>
      <c r="B115" s="1144"/>
      <c r="C115" s="994"/>
      <c r="D115" s="994"/>
      <c r="E115" s="1123"/>
      <c r="F115" s="994"/>
      <c r="G115" s="998"/>
      <c r="H115" s="1146"/>
      <c r="I115" s="994"/>
      <c r="J115" s="1007"/>
      <c r="K115" s="1148"/>
      <c r="L115" s="1007"/>
      <c r="M115" s="1149"/>
      <c r="N115" s="453"/>
      <c r="O115" s="1665"/>
      <c r="P115" s="1665"/>
      <c r="Q115" s="1665"/>
      <c r="R115" s="1665"/>
      <c r="S115" s="319"/>
      <c r="T115" s="1151" t="str">
        <f t="shared" si="18"/>
        <v>18 (1418)</v>
      </c>
      <c r="U115" s="1152" t="str">
        <f t="shared" si="19"/>
        <v/>
      </c>
      <c r="V115" s="1153"/>
      <c r="W115" s="1154"/>
      <c r="X115" s="1154"/>
      <c r="Y115" s="1155"/>
      <c r="Z115" s="1155"/>
      <c r="AA115" s="1155"/>
      <c r="AB115" s="662" t="str">
        <f t="shared" si="20"/>
        <v>18 (1418)</v>
      </c>
      <c r="AC115" s="1355" t="str">
        <f t="shared" si="21"/>
        <v/>
      </c>
      <c r="AD115" s="1358"/>
      <c r="AE115" s="1358"/>
      <c r="AF115" s="1358"/>
      <c r="AG115" s="1358"/>
      <c r="AH115" s="1358"/>
      <c r="AI115" s="654"/>
      <c r="AJ115" s="1641"/>
      <c r="AK115" s="1641"/>
      <c r="AL115" s="1641"/>
      <c r="AM115" s="1641"/>
      <c r="AN115" s="654"/>
      <c r="AO115" s="662" t="str">
        <f t="shared" si="22"/>
        <v>18 (1418)</v>
      </c>
      <c r="AP115" s="1355" t="str">
        <f t="shared" si="23"/>
        <v/>
      </c>
      <c r="AQ115" s="1358"/>
      <c r="AR115" s="1358"/>
      <c r="AS115" s="1358"/>
    </row>
    <row r="116" spans="1:45" ht="12.6" hidden="1" customHeight="1">
      <c r="A116" s="453" t="s">
        <v>2915</v>
      </c>
      <c r="B116" s="1144"/>
      <c r="C116" s="994"/>
      <c r="D116" s="994"/>
      <c r="E116" s="1123"/>
      <c r="F116" s="994"/>
      <c r="G116" s="998"/>
      <c r="H116" s="1146"/>
      <c r="I116" s="994"/>
      <c r="J116" s="1007"/>
      <c r="K116" s="1148"/>
      <c r="L116" s="1007"/>
      <c r="M116" s="1149"/>
      <c r="N116" s="453"/>
      <c r="O116" s="1665"/>
      <c r="P116" s="1665"/>
      <c r="Q116" s="1665"/>
      <c r="R116" s="1665"/>
      <c r="S116" s="319"/>
      <c r="T116" s="1151" t="str">
        <f t="shared" si="18"/>
        <v>19 (1419)</v>
      </c>
      <c r="U116" s="1152" t="str">
        <f t="shared" si="19"/>
        <v/>
      </c>
      <c r="V116" s="1153"/>
      <c r="W116" s="1154"/>
      <c r="X116" s="1154"/>
      <c r="Y116" s="1155"/>
      <c r="Z116" s="1155"/>
      <c r="AA116" s="1155"/>
      <c r="AB116" s="662" t="str">
        <f t="shared" si="20"/>
        <v>19 (1419)</v>
      </c>
      <c r="AC116" s="1355" t="str">
        <f t="shared" si="21"/>
        <v/>
      </c>
      <c r="AD116" s="1358"/>
      <c r="AE116" s="1358"/>
      <c r="AF116" s="1358"/>
      <c r="AG116" s="1358"/>
      <c r="AH116" s="1358"/>
      <c r="AI116" s="654"/>
      <c r="AJ116" s="1641"/>
      <c r="AK116" s="1641"/>
      <c r="AL116" s="1641"/>
      <c r="AM116" s="1641"/>
      <c r="AN116" s="654"/>
      <c r="AO116" s="662" t="str">
        <f t="shared" si="22"/>
        <v>19 (1419)</v>
      </c>
      <c r="AP116" s="1355" t="str">
        <f t="shared" si="23"/>
        <v/>
      </c>
      <c r="AQ116" s="1358"/>
      <c r="AR116" s="1358"/>
      <c r="AS116" s="1358"/>
    </row>
    <row r="117" spans="1:45" ht="12.6" hidden="1" customHeight="1">
      <c r="A117" s="453" t="s">
        <v>2916</v>
      </c>
      <c r="B117" s="1144"/>
      <c r="C117" s="994"/>
      <c r="D117" s="994"/>
      <c r="E117" s="1123"/>
      <c r="F117" s="994"/>
      <c r="G117" s="998"/>
      <c r="H117" s="1146"/>
      <c r="I117" s="994"/>
      <c r="J117" s="1007"/>
      <c r="K117" s="1148"/>
      <c r="L117" s="1007"/>
      <c r="M117" s="1149"/>
      <c r="N117" s="453"/>
      <c r="O117" s="1665"/>
      <c r="P117" s="1665"/>
      <c r="Q117" s="1665"/>
      <c r="R117" s="1665"/>
      <c r="S117" s="319"/>
      <c r="T117" s="1151" t="str">
        <f t="shared" si="18"/>
        <v>20 (1420)</v>
      </c>
      <c r="U117" s="1152" t="str">
        <f t="shared" si="19"/>
        <v/>
      </c>
      <c r="V117" s="1153"/>
      <c r="W117" s="1154"/>
      <c r="X117" s="1154"/>
      <c r="Y117" s="1155"/>
      <c r="Z117" s="1155"/>
      <c r="AA117" s="1155"/>
      <c r="AB117" s="662" t="str">
        <f t="shared" si="20"/>
        <v>20 (1420)</v>
      </c>
      <c r="AC117" s="1355" t="str">
        <f t="shared" si="21"/>
        <v/>
      </c>
      <c r="AD117" s="1358"/>
      <c r="AE117" s="1358"/>
      <c r="AF117" s="1358"/>
      <c r="AG117" s="1358"/>
      <c r="AH117" s="1358"/>
      <c r="AI117" s="654"/>
      <c r="AJ117" s="1641"/>
      <c r="AK117" s="1641"/>
      <c r="AL117" s="1641"/>
      <c r="AM117" s="1641"/>
      <c r="AN117" s="654"/>
      <c r="AO117" s="662" t="str">
        <f t="shared" si="22"/>
        <v>20 (1420)</v>
      </c>
      <c r="AP117" s="1355" t="str">
        <f t="shared" si="23"/>
        <v/>
      </c>
      <c r="AQ117" s="1358"/>
      <c r="AR117" s="1358"/>
      <c r="AS117" s="1358"/>
    </row>
    <row r="118" spans="1:45" ht="12.6" hidden="1" customHeight="1">
      <c r="A118" s="453" t="s">
        <v>2917</v>
      </c>
      <c r="B118" s="1144"/>
      <c r="C118" s="994"/>
      <c r="D118" s="994"/>
      <c r="E118" s="1123"/>
      <c r="F118" s="994"/>
      <c r="G118" s="998"/>
      <c r="H118" s="1146"/>
      <c r="I118" s="994"/>
      <c r="J118" s="1007"/>
      <c r="K118" s="1148"/>
      <c r="L118" s="1007"/>
      <c r="M118" s="1149"/>
      <c r="N118" s="453"/>
      <c r="O118" s="1665"/>
      <c r="P118" s="1665"/>
      <c r="Q118" s="1665"/>
      <c r="R118" s="1665"/>
      <c r="S118" s="319"/>
      <c r="T118" s="1151" t="str">
        <f t="shared" si="18"/>
        <v>21 (1421)</v>
      </c>
      <c r="U118" s="1152" t="str">
        <f t="shared" si="19"/>
        <v/>
      </c>
      <c r="V118" s="1153"/>
      <c r="W118" s="1154"/>
      <c r="X118" s="1154"/>
      <c r="Y118" s="1155"/>
      <c r="Z118" s="1155"/>
      <c r="AA118" s="1155"/>
      <c r="AB118" s="662" t="str">
        <f t="shared" si="20"/>
        <v>21 (1421)</v>
      </c>
      <c r="AC118" s="1355" t="str">
        <f t="shared" si="21"/>
        <v/>
      </c>
      <c r="AD118" s="1358"/>
      <c r="AE118" s="1358"/>
      <c r="AF118" s="1358"/>
      <c r="AG118" s="1358"/>
      <c r="AH118" s="1358"/>
      <c r="AI118" s="654"/>
      <c r="AJ118" s="1641"/>
      <c r="AK118" s="1641"/>
      <c r="AL118" s="1641"/>
      <c r="AM118" s="1641"/>
      <c r="AN118" s="654"/>
      <c r="AO118" s="662" t="str">
        <f t="shared" si="22"/>
        <v>21 (1421)</v>
      </c>
      <c r="AP118" s="1355" t="str">
        <f t="shared" si="23"/>
        <v/>
      </c>
      <c r="AQ118" s="1358"/>
      <c r="AR118" s="1358"/>
      <c r="AS118" s="1358"/>
    </row>
    <row r="119" spans="1:45" ht="12.6" hidden="1" customHeight="1">
      <c r="A119" s="453" t="s">
        <v>2918</v>
      </c>
      <c r="B119" s="1144"/>
      <c r="C119" s="994"/>
      <c r="D119" s="994"/>
      <c r="E119" s="1123"/>
      <c r="F119" s="994"/>
      <c r="G119" s="998"/>
      <c r="H119" s="1146"/>
      <c r="I119" s="994"/>
      <c r="J119" s="1007"/>
      <c r="K119" s="1148"/>
      <c r="L119" s="1007"/>
      <c r="M119" s="1149"/>
      <c r="N119" s="453"/>
      <c r="O119" s="1665"/>
      <c r="P119" s="1665"/>
      <c r="Q119" s="1665"/>
      <c r="R119" s="1665"/>
      <c r="S119" s="319"/>
      <c r="T119" s="1151" t="str">
        <f t="shared" si="18"/>
        <v>22 (1422)</v>
      </c>
      <c r="U119" s="1152" t="str">
        <f t="shared" si="19"/>
        <v/>
      </c>
      <c r="V119" s="1153"/>
      <c r="W119" s="1154"/>
      <c r="X119" s="1154"/>
      <c r="Y119" s="1155"/>
      <c r="Z119" s="1155"/>
      <c r="AA119" s="1155"/>
      <c r="AB119" s="662" t="str">
        <f t="shared" si="20"/>
        <v>22 (1422)</v>
      </c>
      <c r="AC119" s="1355" t="str">
        <f t="shared" si="21"/>
        <v/>
      </c>
      <c r="AD119" s="1358"/>
      <c r="AE119" s="1358"/>
      <c r="AF119" s="1358"/>
      <c r="AG119" s="1358"/>
      <c r="AH119" s="1358"/>
      <c r="AI119" s="654"/>
      <c r="AJ119" s="1641"/>
      <c r="AK119" s="1641"/>
      <c r="AL119" s="1641"/>
      <c r="AM119" s="1641"/>
      <c r="AN119" s="654"/>
      <c r="AO119" s="662" t="str">
        <f t="shared" si="22"/>
        <v>22 (1422)</v>
      </c>
      <c r="AP119" s="1355" t="str">
        <f t="shared" si="23"/>
        <v/>
      </c>
      <c r="AQ119" s="1358"/>
      <c r="AR119" s="1358"/>
      <c r="AS119" s="1358"/>
    </row>
    <row r="120" spans="1:45" ht="12.6" hidden="1" customHeight="1">
      <c r="A120" s="453" t="s">
        <v>2919</v>
      </c>
      <c r="B120" s="1144"/>
      <c r="C120" s="994"/>
      <c r="D120" s="994"/>
      <c r="E120" s="1123"/>
      <c r="F120" s="994"/>
      <c r="G120" s="998"/>
      <c r="H120" s="1146"/>
      <c r="I120" s="994"/>
      <c r="J120" s="1007"/>
      <c r="K120" s="1148"/>
      <c r="L120" s="1007"/>
      <c r="M120" s="1149"/>
      <c r="N120" s="453"/>
      <c r="O120" s="1665"/>
      <c r="P120" s="1665"/>
      <c r="Q120" s="1665"/>
      <c r="R120" s="1665"/>
      <c r="S120" s="319"/>
      <c r="T120" s="1151" t="str">
        <f t="shared" si="18"/>
        <v>23 (1423)</v>
      </c>
      <c r="U120" s="1152" t="str">
        <f t="shared" si="19"/>
        <v/>
      </c>
      <c r="V120" s="1153"/>
      <c r="W120" s="1154"/>
      <c r="X120" s="1154"/>
      <c r="Y120" s="1155"/>
      <c r="Z120" s="1155"/>
      <c r="AA120" s="1155"/>
      <c r="AB120" s="662" t="str">
        <f t="shared" si="20"/>
        <v>23 (1423)</v>
      </c>
      <c r="AC120" s="1355" t="str">
        <f t="shared" si="21"/>
        <v/>
      </c>
      <c r="AD120" s="1358"/>
      <c r="AE120" s="1358"/>
      <c r="AF120" s="1358"/>
      <c r="AG120" s="1358"/>
      <c r="AH120" s="1358"/>
      <c r="AI120" s="654"/>
      <c r="AJ120" s="1641"/>
      <c r="AK120" s="1641"/>
      <c r="AL120" s="1641"/>
      <c r="AM120" s="1641"/>
      <c r="AN120" s="654"/>
      <c r="AO120" s="662" t="str">
        <f t="shared" si="22"/>
        <v>23 (1423)</v>
      </c>
      <c r="AP120" s="1355" t="str">
        <f t="shared" si="23"/>
        <v/>
      </c>
      <c r="AQ120" s="1358"/>
      <c r="AR120" s="1358"/>
      <c r="AS120" s="1358"/>
    </row>
    <row r="121" spans="1:45" ht="12.6" hidden="1" customHeight="1">
      <c r="A121" s="453" t="s">
        <v>2920</v>
      </c>
      <c r="B121" s="1144"/>
      <c r="C121" s="994"/>
      <c r="D121" s="994"/>
      <c r="E121" s="1123"/>
      <c r="F121" s="994"/>
      <c r="G121" s="998"/>
      <c r="H121" s="1146"/>
      <c r="I121" s="994"/>
      <c r="J121" s="1007"/>
      <c r="K121" s="1148"/>
      <c r="L121" s="1007"/>
      <c r="M121" s="1149"/>
      <c r="N121" s="453"/>
      <c r="O121" s="1665"/>
      <c r="P121" s="1665"/>
      <c r="Q121" s="1665"/>
      <c r="R121" s="1665"/>
      <c r="S121" s="319"/>
      <c r="T121" s="1151" t="str">
        <f t="shared" si="18"/>
        <v>24 (1424)</v>
      </c>
      <c r="U121" s="1152" t="str">
        <f t="shared" si="19"/>
        <v/>
      </c>
      <c r="V121" s="1153"/>
      <c r="W121" s="1154"/>
      <c r="X121" s="1154"/>
      <c r="Y121" s="1155"/>
      <c r="Z121" s="1155"/>
      <c r="AA121" s="1155"/>
      <c r="AB121" s="662" t="str">
        <f t="shared" si="20"/>
        <v>24 (1424)</v>
      </c>
      <c r="AC121" s="1355" t="str">
        <f t="shared" si="21"/>
        <v/>
      </c>
      <c r="AD121" s="1358"/>
      <c r="AE121" s="1358"/>
      <c r="AF121" s="1358"/>
      <c r="AG121" s="1358"/>
      <c r="AH121" s="1358"/>
      <c r="AI121" s="654"/>
      <c r="AJ121" s="1641"/>
      <c r="AK121" s="1641"/>
      <c r="AL121" s="1641"/>
      <c r="AM121" s="1641"/>
      <c r="AN121" s="654"/>
      <c r="AO121" s="662" t="str">
        <f t="shared" si="22"/>
        <v>24 (1424)</v>
      </c>
      <c r="AP121" s="1355" t="str">
        <f t="shared" si="23"/>
        <v/>
      </c>
      <c r="AQ121" s="1358"/>
      <c r="AR121" s="1358"/>
      <c r="AS121" s="1358"/>
    </row>
    <row r="122" spans="1:45">
      <c r="A122" s="453" t="s">
        <v>2921</v>
      </c>
      <c r="B122" s="1144"/>
      <c r="C122" s="994"/>
      <c r="D122" s="994"/>
      <c r="E122" s="1123"/>
      <c r="F122" s="994"/>
      <c r="G122" s="998"/>
      <c r="H122" s="1146"/>
      <c r="I122" s="994"/>
      <c r="J122" s="1007"/>
      <c r="K122" s="1148"/>
      <c r="L122" s="1007"/>
      <c r="M122" s="1149"/>
      <c r="N122" s="453"/>
      <c r="O122" s="1665"/>
      <c r="P122" s="1665"/>
      <c r="Q122" s="1665"/>
      <c r="R122" s="1665"/>
      <c r="S122" s="319"/>
      <c r="T122" s="1151" t="str">
        <f t="shared" si="18"/>
        <v>25 (1425)</v>
      </c>
      <c r="U122" s="1152" t="str">
        <f t="shared" si="19"/>
        <v/>
      </c>
      <c r="V122" s="1153"/>
      <c r="W122" s="1154"/>
      <c r="X122" s="1154"/>
      <c r="Y122" s="1155"/>
      <c r="Z122" s="1155"/>
      <c r="AA122" s="1155"/>
      <c r="AB122" s="662" t="str">
        <f t="shared" si="20"/>
        <v>25 (1425)</v>
      </c>
      <c r="AC122" s="1355" t="str">
        <f t="shared" si="21"/>
        <v/>
      </c>
      <c r="AD122" s="1358"/>
      <c r="AE122" s="1358"/>
      <c r="AF122" s="1358"/>
      <c r="AG122" s="1358"/>
      <c r="AH122" s="1358"/>
      <c r="AI122" s="654"/>
      <c r="AJ122" s="1641"/>
      <c r="AK122" s="1641"/>
      <c r="AL122" s="1641"/>
      <c r="AM122" s="1641"/>
      <c r="AN122" s="654"/>
      <c r="AO122" s="662" t="str">
        <f t="shared" si="22"/>
        <v>25 (1425)</v>
      </c>
      <c r="AP122" s="1355"/>
      <c r="AQ122" s="1358"/>
      <c r="AR122" s="1358"/>
      <c r="AS122" s="1358"/>
    </row>
    <row r="123" spans="1:45">
      <c r="A123" s="796" t="s">
        <v>2922</v>
      </c>
      <c r="B123" s="1156">
        <v>100</v>
      </c>
      <c r="C123" s="994"/>
      <c r="D123" s="994"/>
      <c r="E123" s="1123"/>
      <c r="F123" s="994"/>
      <c r="G123" s="1047"/>
      <c r="H123" s="1158"/>
      <c r="I123" s="994"/>
      <c r="J123" s="772"/>
      <c r="K123" s="1148"/>
      <c r="L123" s="772"/>
      <c r="M123" s="1356"/>
      <c r="N123" s="453"/>
      <c r="O123" s="1666"/>
      <c r="P123" s="1666"/>
      <c r="Q123" s="1666"/>
      <c r="R123" s="1666"/>
      <c r="S123" s="319"/>
      <c r="T123" s="1142"/>
      <c r="U123" s="1159">
        <f>$B123</f>
        <v>100</v>
      </c>
      <c r="V123" s="1153"/>
      <c r="W123" s="1154"/>
      <c r="X123" s="1154"/>
      <c r="Y123" s="1155"/>
      <c r="Z123" s="1155"/>
      <c r="AA123" s="1155"/>
      <c r="AB123" s="664" t="str">
        <f>$A$123</f>
        <v>(1426)</v>
      </c>
      <c r="AC123" s="1357">
        <f>$B123</f>
        <v>100</v>
      </c>
      <c r="AD123" s="1358"/>
      <c r="AE123" s="1358"/>
      <c r="AF123" s="1358"/>
      <c r="AG123" s="1358"/>
      <c r="AH123" s="1358"/>
      <c r="AI123" s="654"/>
      <c r="AJ123" s="1689"/>
      <c r="AK123" s="1689"/>
      <c r="AL123" s="1689"/>
      <c r="AM123" s="1689"/>
      <c r="AN123" s="654"/>
      <c r="AO123" s="664" t="str">
        <f>$A$123</f>
        <v>(1426)</v>
      </c>
      <c r="AP123" s="1357">
        <f>$B123</f>
        <v>100</v>
      </c>
      <c r="AQ123" s="1358"/>
      <c r="AR123" s="1358"/>
      <c r="AS123" s="1358"/>
    </row>
    <row r="124" spans="1:45">
      <c r="A124" s="478" t="s">
        <v>2923</v>
      </c>
      <c r="B124" s="1160" t="s">
        <v>2924</v>
      </c>
      <c r="C124" s="997"/>
      <c r="D124" s="997"/>
      <c r="E124" s="1162"/>
      <c r="F124" s="1163"/>
      <c r="G124" s="1106"/>
      <c r="H124" s="1165"/>
      <c r="I124" s="997"/>
      <c r="J124" s="1172"/>
      <c r="K124" s="1166"/>
      <c r="L124" s="1172"/>
      <c r="M124" s="1167"/>
      <c r="N124" s="477"/>
      <c r="O124" s="1664"/>
      <c r="P124" s="1664"/>
      <c r="Q124" s="1664"/>
      <c r="R124" s="1664"/>
      <c r="S124" s="319"/>
      <c r="T124" s="1142"/>
      <c r="U124" s="1003" t="str">
        <f>$B124</f>
        <v>Overall</v>
      </c>
      <c r="V124" s="1153"/>
      <c r="W124" s="1168"/>
      <c r="X124" s="1168"/>
      <c r="Y124" s="1155"/>
      <c r="Z124" s="1155"/>
      <c r="AA124" s="1155"/>
      <c r="AB124" s="664" t="str">
        <f>$A$124</f>
        <v>(1400)</v>
      </c>
      <c r="AC124" s="1359" t="str">
        <f>$B124</f>
        <v>Overall</v>
      </c>
      <c r="AD124" s="1358"/>
      <c r="AE124" s="1358"/>
      <c r="AF124" s="1358"/>
      <c r="AG124" s="1358"/>
      <c r="AH124" s="1358"/>
      <c r="AI124" s="654"/>
      <c r="AJ124" s="1639"/>
      <c r="AK124" s="1639"/>
      <c r="AL124" s="1639"/>
      <c r="AM124" s="1639"/>
      <c r="AN124" s="654"/>
      <c r="AO124" s="664" t="str">
        <f>$A$124</f>
        <v>(1400)</v>
      </c>
      <c r="AP124" s="1359" t="str">
        <f>$B124</f>
        <v>Overall</v>
      </c>
      <c r="AQ124" s="1358"/>
      <c r="AR124" s="1358"/>
      <c r="AS124" s="1358"/>
    </row>
    <row r="125" spans="1:45" ht="6" customHeight="1">
      <c r="A125" s="477"/>
      <c r="B125" s="1162"/>
      <c r="C125" s="1162"/>
      <c r="D125" s="1162"/>
      <c r="E125" s="1162"/>
      <c r="F125" s="1162"/>
      <c r="G125" s="1162"/>
      <c r="H125" s="1162"/>
      <c r="I125" s="1162"/>
      <c r="J125" s="1162"/>
      <c r="K125" s="1162"/>
      <c r="L125" s="1162"/>
      <c r="M125" s="1162"/>
      <c r="N125" s="477"/>
      <c r="O125" s="477"/>
      <c r="P125" s="477"/>
      <c r="Q125" s="477"/>
      <c r="R125" s="477"/>
      <c r="S125" s="319"/>
      <c r="T125" s="1142"/>
      <c r="U125" s="1142"/>
      <c r="V125" s="1162"/>
      <c r="W125" s="1162"/>
      <c r="X125" s="1162"/>
      <c r="Y125" s="1155"/>
      <c r="Z125" s="1155"/>
      <c r="AA125" s="1155"/>
      <c r="AB125" s="660"/>
      <c r="AC125" s="660"/>
      <c r="AD125" s="654"/>
      <c r="AE125" s="654"/>
      <c r="AF125" s="654"/>
      <c r="AG125" s="654"/>
      <c r="AH125" s="654"/>
      <c r="AI125" s="654"/>
      <c r="AJ125" s="654"/>
      <c r="AK125" s="654"/>
      <c r="AL125" s="654"/>
      <c r="AM125" s="654"/>
      <c r="AN125" s="654"/>
      <c r="AO125" s="660"/>
      <c r="AP125" s="660"/>
      <c r="AQ125" s="654"/>
      <c r="AR125" s="654"/>
      <c r="AS125" s="654"/>
    </row>
    <row r="126" spans="1:45">
      <c r="A126" s="477"/>
      <c r="B126" s="1104" t="s">
        <v>1794</v>
      </c>
      <c r="C126" s="1162"/>
      <c r="D126" s="1162"/>
      <c r="E126" s="1162"/>
      <c r="F126" s="1162"/>
      <c r="G126" s="1162"/>
      <c r="H126" s="1162"/>
      <c r="I126" s="1162"/>
      <c r="J126" s="1162"/>
      <c r="K126" s="1162"/>
      <c r="L126" s="1162"/>
      <c r="M126" s="1162"/>
      <c r="N126" s="477"/>
      <c r="O126" s="477"/>
      <c r="P126" s="477"/>
      <c r="Q126" s="477"/>
      <c r="R126" s="477"/>
      <c r="S126" s="319"/>
      <c r="T126" s="1142"/>
      <c r="U126" s="1143" t="str">
        <f>$B126</f>
        <v>Other off-balance sheet (505)</v>
      </c>
      <c r="V126" s="1162"/>
      <c r="W126" s="1162"/>
      <c r="X126" s="1162"/>
      <c r="Y126" s="1155"/>
      <c r="Z126" s="1155"/>
      <c r="AA126" s="1155"/>
      <c r="AB126" s="660"/>
      <c r="AC126" s="661" t="str">
        <f>$B126</f>
        <v>Other off-balance sheet (505)</v>
      </c>
      <c r="AD126" s="654"/>
      <c r="AE126" s="654"/>
      <c r="AF126" s="654"/>
      <c r="AG126" s="654"/>
      <c r="AH126" s="654"/>
      <c r="AI126" s="654"/>
      <c r="AJ126" s="654"/>
      <c r="AK126" s="654"/>
      <c r="AL126" s="654"/>
      <c r="AM126" s="654"/>
      <c r="AN126" s="654"/>
      <c r="AO126" s="660"/>
      <c r="AP126" s="661" t="str">
        <f>$B126</f>
        <v>Other off-balance sheet (505)</v>
      </c>
      <c r="AQ126" s="1284"/>
      <c r="AR126" s="1284"/>
      <c r="AS126" s="1284"/>
    </row>
    <row r="127" spans="1:45">
      <c r="A127" s="453" t="s">
        <v>2897</v>
      </c>
      <c r="B127" s="1144"/>
      <c r="C127" s="994"/>
      <c r="D127" s="994"/>
      <c r="E127" s="1123"/>
      <c r="F127" s="994"/>
      <c r="G127" s="1124"/>
      <c r="H127" s="1146"/>
      <c r="I127" s="1147"/>
      <c r="J127" s="997"/>
      <c r="K127" s="1147"/>
      <c r="L127" s="1148"/>
      <c r="M127" s="1149"/>
      <c r="N127" s="453"/>
      <c r="O127" s="1665"/>
      <c r="P127" s="1665"/>
      <c r="Q127" s="1665"/>
      <c r="R127" s="1665"/>
      <c r="S127" s="319"/>
      <c r="T127" s="1151" t="str">
        <f t="shared" ref="T127:T151" si="24">$A127</f>
        <v>1 (1401)</v>
      </c>
      <c r="U127" s="1152" t="str">
        <f t="shared" ref="U127:U151" si="25">IF($B127="","",$B127)</f>
        <v/>
      </c>
      <c r="V127" s="1153"/>
      <c r="W127" s="1154"/>
      <c r="X127" s="1154"/>
      <c r="Y127" s="1155"/>
      <c r="Z127" s="1155"/>
      <c r="AA127" s="1155"/>
      <c r="AB127" s="662" t="str">
        <f t="shared" ref="AB127:AB151" si="26">$A127</f>
        <v>1 (1401)</v>
      </c>
      <c r="AC127" s="1355" t="str">
        <f t="shared" ref="AC127:AC151" si="27">IF($B127="","",$B127)</f>
        <v/>
      </c>
      <c r="AD127" s="663"/>
      <c r="AE127" s="663"/>
      <c r="AF127" s="663"/>
      <c r="AG127" s="663"/>
      <c r="AH127" s="1283"/>
      <c r="AI127" s="654"/>
      <c r="AJ127" s="1641"/>
      <c r="AK127" s="1641"/>
      <c r="AL127" s="1641"/>
      <c r="AM127" s="1641"/>
      <c r="AN127" s="654"/>
      <c r="AO127" s="662" t="str">
        <f t="shared" ref="AO127:AO151" si="28">$A127</f>
        <v>1 (1401)</v>
      </c>
      <c r="AP127" s="1355" t="str">
        <f t="shared" ref="AP127:AP150" si="29">IF($B128="","",$B128)</f>
        <v/>
      </c>
      <c r="AQ127" s="663"/>
      <c r="AR127" s="663"/>
      <c r="AS127" s="663"/>
    </row>
    <row r="128" spans="1:45">
      <c r="A128" s="453" t="s">
        <v>2898</v>
      </c>
      <c r="B128" s="1144"/>
      <c r="C128" s="994"/>
      <c r="D128" s="994"/>
      <c r="E128" s="1123"/>
      <c r="F128" s="994"/>
      <c r="G128" s="1124"/>
      <c r="H128" s="1146"/>
      <c r="I128" s="1147"/>
      <c r="J128" s="997"/>
      <c r="K128" s="1147"/>
      <c r="L128" s="1148"/>
      <c r="M128" s="1149"/>
      <c r="N128" s="453"/>
      <c r="O128" s="1665"/>
      <c r="P128" s="1665"/>
      <c r="Q128" s="1665"/>
      <c r="R128" s="1665"/>
      <c r="S128" s="319"/>
      <c r="T128" s="1151" t="str">
        <f t="shared" si="24"/>
        <v>2 (1402)</v>
      </c>
      <c r="U128" s="1152" t="str">
        <f t="shared" si="25"/>
        <v/>
      </c>
      <c r="V128" s="1153"/>
      <c r="W128" s="1154"/>
      <c r="X128" s="1154"/>
      <c r="Y128" s="1155"/>
      <c r="Z128" s="1155"/>
      <c r="AA128" s="1155"/>
      <c r="AB128" s="662" t="str">
        <f t="shared" si="26"/>
        <v>2 (1402)</v>
      </c>
      <c r="AC128" s="1355" t="str">
        <f t="shared" si="27"/>
        <v/>
      </c>
      <c r="AD128" s="663"/>
      <c r="AE128" s="663"/>
      <c r="AF128" s="663"/>
      <c r="AG128" s="663"/>
      <c r="AH128" s="1283"/>
      <c r="AI128" s="654"/>
      <c r="AJ128" s="1641"/>
      <c r="AK128" s="1641"/>
      <c r="AL128" s="1641"/>
      <c r="AM128" s="1641"/>
      <c r="AN128" s="654"/>
      <c r="AO128" s="662" t="str">
        <f t="shared" si="28"/>
        <v>2 (1402)</v>
      </c>
      <c r="AP128" s="1355" t="str">
        <f t="shared" si="29"/>
        <v/>
      </c>
      <c r="AQ128" s="663"/>
      <c r="AR128" s="663"/>
      <c r="AS128" s="663"/>
    </row>
    <row r="129" spans="1:45">
      <c r="A129" s="453" t="s">
        <v>2899</v>
      </c>
      <c r="B129" s="1144"/>
      <c r="C129" s="994"/>
      <c r="D129" s="994"/>
      <c r="E129" s="1123"/>
      <c r="F129" s="994"/>
      <c r="G129" s="1124"/>
      <c r="H129" s="1146"/>
      <c r="I129" s="1147"/>
      <c r="J129" s="997"/>
      <c r="K129" s="1147"/>
      <c r="L129" s="1148"/>
      <c r="M129" s="1149"/>
      <c r="N129" s="453"/>
      <c r="O129" s="1665"/>
      <c r="P129" s="1665"/>
      <c r="Q129" s="1665"/>
      <c r="R129" s="1665"/>
      <c r="S129" s="319"/>
      <c r="T129" s="1151" t="str">
        <f t="shared" si="24"/>
        <v>3 (1403)</v>
      </c>
      <c r="U129" s="1152" t="str">
        <f t="shared" si="25"/>
        <v/>
      </c>
      <c r="V129" s="1153"/>
      <c r="W129" s="1154"/>
      <c r="X129" s="1154"/>
      <c r="Y129" s="1155"/>
      <c r="Z129" s="1155"/>
      <c r="AA129" s="1155"/>
      <c r="AB129" s="662" t="str">
        <f t="shared" si="26"/>
        <v>3 (1403)</v>
      </c>
      <c r="AC129" s="1355" t="str">
        <f t="shared" si="27"/>
        <v/>
      </c>
      <c r="AD129" s="663"/>
      <c r="AE129" s="663"/>
      <c r="AF129" s="663"/>
      <c r="AG129" s="663"/>
      <c r="AH129" s="1283"/>
      <c r="AI129" s="654"/>
      <c r="AJ129" s="1641"/>
      <c r="AK129" s="1641"/>
      <c r="AL129" s="1641"/>
      <c r="AM129" s="1641"/>
      <c r="AN129" s="654"/>
      <c r="AO129" s="662" t="str">
        <f t="shared" si="28"/>
        <v>3 (1403)</v>
      </c>
      <c r="AP129" s="1355" t="str">
        <f t="shared" si="29"/>
        <v/>
      </c>
      <c r="AQ129" s="663"/>
      <c r="AR129" s="663"/>
      <c r="AS129" s="663"/>
    </row>
    <row r="130" spans="1:45" ht="12.6" hidden="1" customHeight="1">
      <c r="A130" s="453" t="s">
        <v>2900</v>
      </c>
      <c r="B130" s="1144"/>
      <c r="C130" s="994"/>
      <c r="D130" s="994"/>
      <c r="E130" s="1123"/>
      <c r="F130" s="994"/>
      <c r="G130" s="1124"/>
      <c r="H130" s="1146"/>
      <c r="I130" s="1147"/>
      <c r="J130" s="997"/>
      <c r="K130" s="1147"/>
      <c r="L130" s="1148"/>
      <c r="M130" s="1149"/>
      <c r="N130" s="453"/>
      <c r="O130" s="1665"/>
      <c r="P130" s="1665"/>
      <c r="Q130" s="1665"/>
      <c r="R130" s="1665"/>
      <c r="S130" s="319"/>
      <c r="T130" s="1151" t="str">
        <f t="shared" si="24"/>
        <v>4 (1404)</v>
      </c>
      <c r="U130" s="1152" t="str">
        <f t="shared" si="25"/>
        <v/>
      </c>
      <c r="V130" s="1153"/>
      <c r="W130" s="1154"/>
      <c r="X130" s="1154"/>
      <c r="Y130" s="1155"/>
      <c r="Z130" s="1155"/>
      <c r="AA130" s="1155"/>
      <c r="AB130" s="662" t="str">
        <f t="shared" si="26"/>
        <v>4 (1404)</v>
      </c>
      <c r="AC130" s="1355" t="str">
        <f t="shared" si="27"/>
        <v/>
      </c>
      <c r="AD130" s="663"/>
      <c r="AE130" s="663"/>
      <c r="AF130" s="663"/>
      <c r="AG130" s="663"/>
      <c r="AH130" s="1283"/>
      <c r="AI130" s="654"/>
      <c r="AJ130" s="1641"/>
      <c r="AK130" s="1641"/>
      <c r="AL130" s="1641"/>
      <c r="AM130" s="1641"/>
      <c r="AN130" s="654"/>
      <c r="AO130" s="662" t="str">
        <f t="shared" si="28"/>
        <v>4 (1404)</v>
      </c>
      <c r="AP130" s="1355" t="str">
        <f t="shared" si="29"/>
        <v/>
      </c>
      <c r="AQ130" s="663"/>
      <c r="AR130" s="663"/>
      <c r="AS130" s="663"/>
    </row>
    <row r="131" spans="1:45" ht="12.6" hidden="1" customHeight="1">
      <c r="A131" s="453" t="s">
        <v>2901</v>
      </c>
      <c r="B131" s="1144"/>
      <c r="C131" s="994"/>
      <c r="D131" s="994"/>
      <c r="E131" s="1123"/>
      <c r="F131" s="994"/>
      <c r="G131" s="1124"/>
      <c r="H131" s="1146"/>
      <c r="I131" s="1147"/>
      <c r="J131" s="997"/>
      <c r="K131" s="1147"/>
      <c r="L131" s="1148"/>
      <c r="M131" s="1149"/>
      <c r="N131" s="453"/>
      <c r="O131" s="1665"/>
      <c r="P131" s="1665"/>
      <c r="Q131" s="1665"/>
      <c r="R131" s="1665"/>
      <c r="S131" s="319"/>
      <c r="T131" s="1151" t="str">
        <f t="shared" si="24"/>
        <v>5 (1405)</v>
      </c>
      <c r="U131" s="1152" t="str">
        <f t="shared" si="25"/>
        <v/>
      </c>
      <c r="V131" s="1153"/>
      <c r="W131" s="1154"/>
      <c r="X131" s="1154"/>
      <c r="Y131" s="1155"/>
      <c r="Z131" s="1155"/>
      <c r="AA131" s="1155"/>
      <c r="AB131" s="662" t="str">
        <f t="shared" si="26"/>
        <v>5 (1405)</v>
      </c>
      <c r="AC131" s="1355" t="str">
        <f t="shared" si="27"/>
        <v/>
      </c>
      <c r="AD131" s="663"/>
      <c r="AE131" s="663"/>
      <c r="AF131" s="663"/>
      <c r="AG131" s="663"/>
      <c r="AH131" s="1283"/>
      <c r="AI131" s="654"/>
      <c r="AJ131" s="1641"/>
      <c r="AK131" s="1641"/>
      <c r="AL131" s="1641"/>
      <c r="AM131" s="1641"/>
      <c r="AN131" s="654"/>
      <c r="AO131" s="662" t="str">
        <f t="shared" si="28"/>
        <v>5 (1405)</v>
      </c>
      <c r="AP131" s="1355" t="str">
        <f t="shared" si="29"/>
        <v/>
      </c>
      <c r="AQ131" s="663"/>
      <c r="AR131" s="663"/>
      <c r="AS131" s="663"/>
    </row>
    <row r="132" spans="1:45" ht="12.6" hidden="1" customHeight="1">
      <c r="A132" s="453" t="s">
        <v>2902</v>
      </c>
      <c r="B132" s="1144"/>
      <c r="C132" s="994"/>
      <c r="D132" s="994"/>
      <c r="E132" s="1123"/>
      <c r="F132" s="994"/>
      <c r="G132" s="1124"/>
      <c r="H132" s="1146"/>
      <c r="I132" s="1147"/>
      <c r="J132" s="997"/>
      <c r="K132" s="1147"/>
      <c r="L132" s="1148"/>
      <c r="M132" s="1149"/>
      <c r="N132" s="453"/>
      <c r="O132" s="1665"/>
      <c r="P132" s="1665"/>
      <c r="Q132" s="1665"/>
      <c r="R132" s="1665"/>
      <c r="S132" s="319"/>
      <c r="T132" s="1151" t="str">
        <f t="shared" si="24"/>
        <v>6 (1406)</v>
      </c>
      <c r="U132" s="1152" t="str">
        <f t="shared" si="25"/>
        <v/>
      </c>
      <c r="V132" s="1153"/>
      <c r="W132" s="1154"/>
      <c r="X132" s="1154"/>
      <c r="Y132" s="1155"/>
      <c r="Z132" s="1155"/>
      <c r="AA132" s="1155"/>
      <c r="AB132" s="662" t="str">
        <f t="shared" si="26"/>
        <v>6 (1406)</v>
      </c>
      <c r="AC132" s="1355" t="str">
        <f t="shared" si="27"/>
        <v/>
      </c>
      <c r="AD132" s="663"/>
      <c r="AE132" s="663"/>
      <c r="AF132" s="663"/>
      <c r="AG132" s="663"/>
      <c r="AH132" s="1283"/>
      <c r="AI132" s="654"/>
      <c r="AJ132" s="1641"/>
      <c r="AK132" s="1641"/>
      <c r="AL132" s="1641"/>
      <c r="AM132" s="1641"/>
      <c r="AN132" s="654"/>
      <c r="AO132" s="662" t="str">
        <f t="shared" si="28"/>
        <v>6 (1406)</v>
      </c>
      <c r="AP132" s="1355" t="str">
        <f t="shared" si="29"/>
        <v/>
      </c>
      <c r="AQ132" s="663"/>
      <c r="AR132" s="663"/>
      <c r="AS132" s="663"/>
    </row>
    <row r="133" spans="1:45" ht="12.6" hidden="1" customHeight="1">
      <c r="A133" s="453" t="s">
        <v>2903</v>
      </c>
      <c r="B133" s="1144"/>
      <c r="C133" s="994"/>
      <c r="D133" s="994"/>
      <c r="E133" s="1123"/>
      <c r="F133" s="994"/>
      <c r="G133" s="1124"/>
      <c r="H133" s="1146"/>
      <c r="I133" s="1147"/>
      <c r="J133" s="997"/>
      <c r="K133" s="1147"/>
      <c r="L133" s="1148"/>
      <c r="M133" s="1149"/>
      <c r="N133" s="453"/>
      <c r="O133" s="1665"/>
      <c r="P133" s="1665"/>
      <c r="Q133" s="1665"/>
      <c r="R133" s="1665"/>
      <c r="S133" s="319"/>
      <c r="T133" s="1151" t="str">
        <f t="shared" si="24"/>
        <v>7 (1407)</v>
      </c>
      <c r="U133" s="1152" t="str">
        <f t="shared" si="25"/>
        <v/>
      </c>
      <c r="V133" s="1153"/>
      <c r="W133" s="1154"/>
      <c r="X133" s="1154"/>
      <c r="Y133" s="1155"/>
      <c r="Z133" s="1155"/>
      <c r="AA133" s="1155"/>
      <c r="AB133" s="662" t="str">
        <f t="shared" si="26"/>
        <v>7 (1407)</v>
      </c>
      <c r="AC133" s="1355" t="str">
        <f t="shared" si="27"/>
        <v/>
      </c>
      <c r="AD133" s="663"/>
      <c r="AE133" s="663"/>
      <c r="AF133" s="663"/>
      <c r="AG133" s="663"/>
      <c r="AH133" s="1283"/>
      <c r="AI133" s="654"/>
      <c r="AJ133" s="1641"/>
      <c r="AK133" s="1641"/>
      <c r="AL133" s="1641"/>
      <c r="AM133" s="1641"/>
      <c r="AN133" s="654"/>
      <c r="AO133" s="662" t="str">
        <f t="shared" si="28"/>
        <v>7 (1407)</v>
      </c>
      <c r="AP133" s="1355" t="str">
        <f t="shared" si="29"/>
        <v/>
      </c>
      <c r="AQ133" s="663"/>
      <c r="AR133" s="663"/>
      <c r="AS133" s="663"/>
    </row>
    <row r="134" spans="1:45" ht="12.6" hidden="1" customHeight="1">
      <c r="A134" s="453" t="s">
        <v>2904</v>
      </c>
      <c r="B134" s="1144"/>
      <c r="C134" s="994"/>
      <c r="D134" s="994"/>
      <c r="E134" s="1123"/>
      <c r="F134" s="994"/>
      <c r="G134" s="1124"/>
      <c r="H134" s="1146"/>
      <c r="I134" s="1147"/>
      <c r="J134" s="997"/>
      <c r="K134" s="1147"/>
      <c r="L134" s="1148"/>
      <c r="M134" s="1149"/>
      <c r="N134" s="453"/>
      <c r="O134" s="1665"/>
      <c r="P134" s="1665"/>
      <c r="Q134" s="1665"/>
      <c r="R134" s="1665"/>
      <c r="S134" s="319"/>
      <c r="T134" s="1151" t="str">
        <f t="shared" si="24"/>
        <v>8 (1408)</v>
      </c>
      <c r="U134" s="1152" t="str">
        <f t="shared" si="25"/>
        <v/>
      </c>
      <c r="V134" s="1153"/>
      <c r="W134" s="1154"/>
      <c r="X134" s="1154"/>
      <c r="Y134" s="1155"/>
      <c r="Z134" s="1155"/>
      <c r="AA134" s="1155"/>
      <c r="AB134" s="662" t="str">
        <f t="shared" si="26"/>
        <v>8 (1408)</v>
      </c>
      <c r="AC134" s="1355" t="str">
        <f t="shared" si="27"/>
        <v/>
      </c>
      <c r="AD134" s="663"/>
      <c r="AE134" s="663"/>
      <c r="AF134" s="663"/>
      <c r="AG134" s="663"/>
      <c r="AH134" s="1283"/>
      <c r="AI134" s="654"/>
      <c r="AJ134" s="1641"/>
      <c r="AK134" s="1641"/>
      <c r="AL134" s="1641"/>
      <c r="AM134" s="1641"/>
      <c r="AN134" s="654"/>
      <c r="AO134" s="662" t="str">
        <f t="shared" si="28"/>
        <v>8 (1408)</v>
      </c>
      <c r="AP134" s="1355" t="str">
        <f t="shared" si="29"/>
        <v/>
      </c>
      <c r="AQ134" s="663"/>
      <c r="AR134" s="663"/>
      <c r="AS134" s="663"/>
    </row>
    <row r="135" spans="1:45" ht="12.6" hidden="1" customHeight="1">
      <c r="A135" s="453" t="s">
        <v>2905</v>
      </c>
      <c r="B135" s="1144"/>
      <c r="C135" s="994"/>
      <c r="D135" s="994"/>
      <c r="E135" s="1123"/>
      <c r="F135" s="994"/>
      <c r="G135" s="1124"/>
      <c r="H135" s="1146"/>
      <c r="I135" s="1147"/>
      <c r="J135" s="997"/>
      <c r="K135" s="1147"/>
      <c r="L135" s="1148"/>
      <c r="M135" s="1149"/>
      <c r="N135" s="453"/>
      <c r="O135" s="1665"/>
      <c r="P135" s="1665"/>
      <c r="Q135" s="1665"/>
      <c r="R135" s="1665"/>
      <c r="S135" s="319"/>
      <c r="T135" s="1151" t="str">
        <f t="shared" si="24"/>
        <v>9 (1409)</v>
      </c>
      <c r="U135" s="1152" t="str">
        <f t="shared" si="25"/>
        <v/>
      </c>
      <c r="V135" s="1153"/>
      <c r="W135" s="1154"/>
      <c r="X135" s="1154"/>
      <c r="Y135" s="1155"/>
      <c r="Z135" s="1155"/>
      <c r="AA135" s="1155"/>
      <c r="AB135" s="662" t="str">
        <f t="shared" si="26"/>
        <v>9 (1409)</v>
      </c>
      <c r="AC135" s="1355" t="str">
        <f t="shared" si="27"/>
        <v/>
      </c>
      <c r="AD135" s="663"/>
      <c r="AE135" s="663"/>
      <c r="AF135" s="663"/>
      <c r="AG135" s="663"/>
      <c r="AH135" s="1283"/>
      <c r="AI135" s="654"/>
      <c r="AJ135" s="1641"/>
      <c r="AK135" s="1641"/>
      <c r="AL135" s="1641"/>
      <c r="AM135" s="1641"/>
      <c r="AN135" s="654"/>
      <c r="AO135" s="662" t="str">
        <f t="shared" si="28"/>
        <v>9 (1409)</v>
      </c>
      <c r="AP135" s="1355" t="str">
        <f t="shared" si="29"/>
        <v/>
      </c>
      <c r="AQ135" s="663"/>
      <c r="AR135" s="663"/>
      <c r="AS135" s="663"/>
    </row>
    <row r="136" spans="1:45" ht="12.6" hidden="1" customHeight="1">
      <c r="A136" s="453" t="s">
        <v>2906</v>
      </c>
      <c r="B136" s="1144"/>
      <c r="C136" s="994"/>
      <c r="D136" s="994"/>
      <c r="E136" s="1123"/>
      <c r="F136" s="994"/>
      <c r="G136" s="1124"/>
      <c r="H136" s="1146"/>
      <c r="I136" s="1147"/>
      <c r="J136" s="997"/>
      <c r="K136" s="1147"/>
      <c r="L136" s="1148"/>
      <c r="M136" s="1149"/>
      <c r="N136" s="453"/>
      <c r="O136" s="1665"/>
      <c r="P136" s="1665"/>
      <c r="Q136" s="1665"/>
      <c r="R136" s="1665"/>
      <c r="S136" s="319"/>
      <c r="T136" s="1151" t="str">
        <f t="shared" si="24"/>
        <v>10 (1410)</v>
      </c>
      <c r="U136" s="1152" t="str">
        <f t="shared" si="25"/>
        <v/>
      </c>
      <c r="V136" s="1153"/>
      <c r="W136" s="1154"/>
      <c r="X136" s="1154"/>
      <c r="Y136" s="1155"/>
      <c r="Z136" s="1155"/>
      <c r="AA136" s="1155"/>
      <c r="AB136" s="662" t="str">
        <f t="shared" si="26"/>
        <v>10 (1410)</v>
      </c>
      <c r="AC136" s="1355" t="str">
        <f t="shared" si="27"/>
        <v/>
      </c>
      <c r="AD136" s="663"/>
      <c r="AE136" s="663"/>
      <c r="AF136" s="663"/>
      <c r="AG136" s="663"/>
      <c r="AH136" s="1283"/>
      <c r="AI136" s="654"/>
      <c r="AJ136" s="1641"/>
      <c r="AK136" s="1641"/>
      <c r="AL136" s="1641"/>
      <c r="AM136" s="1641"/>
      <c r="AN136" s="654"/>
      <c r="AO136" s="662" t="str">
        <f t="shared" si="28"/>
        <v>10 (1410)</v>
      </c>
      <c r="AP136" s="1355" t="str">
        <f t="shared" si="29"/>
        <v/>
      </c>
      <c r="AQ136" s="663"/>
      <c r="AR136" s="663"/>
      <c r="AS136" s="663"/>
    </row>
    <row r="137" spans="1:45" ht="12.6" hidden="1" customHeight="1">
      <c r="A137" s="453" t="s">
        <v>2907</v>
      </c>
      <c r="B137" s="1144"/>
      <c r="C137" s="994"/>
      <c r="D137" s="994"/>
      <c r="E137" s="1123"/>
      <c r="F137" s="994"/>
      <c r="G137" s="1124"/>
      <c r="H137" s="1146"/>
      <c r="I137" s="1147"/>
      <c r="J137" s="997"/>
      <c r="K137" s="1147"/>
      <c r="L137" s="1148"/>
      <c r="M137" s="1149"/>
      <c r="N137" s="453"/>
      <c r="O137" s="1665"/>
      <c r="P137" s="1665"/>
      <c r="Q137" s="1665"/>
      <c r="R137" s="1665"/>
      <c r="S137" s="319"/>
      <c r="T137" s="1151" t="str">
        <f t="shared" si="24"/>
        <v>11 (1411)</v>
      </c>
      <c r="U137" s="1152" t="str">
        <f t="shared" si="25"/>
        <v/>
      </c>
      <c r="V137" s="1153"/>
      <c r="W137" s="1154"/>
      <c r="X137" s="1154"/>
      <c r="Y137" s="1155"/>
      <c r="Z137" s="1155"/>
      <c r="AA137" s="1155"/>
      <c r="AB137" s="662" t="str">
        <f t="shared" si="26"/>
        <v>11 (1411)</v>
      </c>
      <c r="AC137" s="1355" t="str">
        <f t="shared" si="27"/>
        <v/>
      </c>
      <c r="AD137" s="663"/>
      <c r="AE137" s="663"/>
      <c r="AF137" s="663"/>
      <c r="AG137" s="663"/>
      <c r="AH137" s="1283"/>
      <c r="AI137" s="654"/>
      <c r="AJ137" s="1641"/>
      <c r="AK137" s="1641"/>
      <c r="AL137" s="1641"/>
      <c r="AM137" s="1641"/>
      <c r="AN137" s="654"/>
      <c r="AO137" s="662" t="str">
        <f t="shared" si="28"/>
        <v>11 (1411)</v>
      </c>
      <c r="AP137" s="1355" t="str">
        <f t="shared" si="29"/>
        <v/>
      </c>
      <c r="AQ137" s="663"/>
      <c r="AR137" s="663"/>
      <c r="AS137" s="663"/>
    </row>
    <row r="138" spans="1:45" ht="12.6" hidden="1" customHeight="1">
      <c r="A138" s="453" t="s">
        <v>2908</v>
      </c>
      <c r="B138" s="1144"/>
      <c r="C138" s="994"/>
      <c r="D138" s="994"/>
      <c r="E138" s="1123"/>
      <c r="F138" s="994"/>
      <c r="G138" s="1124"/>
      <c r="H138" s="1146"/>
      <c r="I138" s="1147"/>
      <c r="J138" s="997"/>
      <c r="K138" s="1147"/>
      <c r="L138" s="1148"/>
      <c r="M138" s="1149"/>
      <c r="N138" s="453"/>
      <c r="O138" s="1665"/>
      <c r="P138" s="1665"/>
      <c r="Q138" s="1665"/>
      <c r="R138" s="1665"/>
      <c r="S138" s="319"/>
      <c r="T138" s="1151" t="str">
        <f t="shared" si="24"/>
        <v>12 (1412)</v>
      </c>
      <c r="U138" s="1152" t="str">
        <f t="shared" si="25"/>
        <v/>
      </c>
      <c r="V138" s="1153"/>
      <c r="W138" s="1154"/>
      <c r="X138" s="1154"/>
      <c r="Y138" s="1155"/>
      <c r="Z138" s="1155"/>
      <c r="AA138" s="1155"/>
      <c r="AB138" s="662" t="str">
        <f t="shared" si="26"/>
        <v>12 (1412)</v>
      </c>
      <c r="AC138" s="1355" t="str">
        <f t="shared" si="27"/>
        <v/>
      </c>
      <c r="AD138" s="663"/>
      <c r="AE138" s="663"/>
      <c r="AF138" s="663"/>
      <c r="AG138" s="663"/>
      <c r="AH138" s="1283"/>
      <c r="AI138" s="654"/>
      <c r="AJ138" s="1641"/>
      <c r="AK138" s="1641"/>
      <c r="AL138" s="1641"/>
      <c r="AM138" s="1641"/>
      <c r="AN138" s="654"/>
      <c r="AO138" s="662" t="str">
        <f t="shared" si="28"/>
        <v>12 (1412)</v>
      </c>
      <c r="AP138" s="1355" t="str">
        <f t="shared" si="29"/>
        <v/>
      </c>
      <c r="AQ138" s="663"/>
      <c r="AR138" s="663"/>
      <c r="AS138" s="663"/>
    </row>
    <row r="139" spans="1:45" ht="12.6" hidden="1" customHeight="1">
      <c r="A139" s="453" t="s">
        <v>2909</v>
      </c>
      <c r="B139" s="1144"/>
      <c r="C139" s="994"/>
      <c r="D139" s="994"/>
      <c r="E139" s="1123"/>
      <c r="F139" s="994"/>
      <c r="G139" s="1124"/>
      <c r="H139" s="1146"/>
      <c r="I139" s="1147"/>
      <c r="J139" s="997"/>
      <c r="K139" s="1147"/>
      <c r="L139" s="1148"/>
      <c r="M139" s="1149"/>
      <c r="N139" s="453"/>
      <c r="O139" s="1665"/>
      <c r="P139" s="1665"/>
      <c r="Q139" s="1665"/>
      <c r="R139" s="1665"/>
      <c r="S139" s="319"/>
      <c r="T139" s="1151" t="str">
        <f t="shared" si="24"/>
        <v>13 (1413)</v>
      </c>
      <c r="U139" s="1152" t="str">
        <f t="shared" si="25"/>
        <v/>
      </c>
      <c r="V139" s="1153"/>
      <c r="W139" s="1154"/>
      <c r="X139" s="1154"/>
      <c r="Y139" s="1155"/>
      <c r="Z139" s="1155"/>
      <c r="AA139" s="1155"/>
      <c r="AB139" s="662" t="str">
        <f t="shared" si="26"/>
        <v>13 (1413)</v>
      </c>
      <c r="AC139" s="1355" t="str">
        <f t="shared" si="27"/>
        <v/>
      </c>
      <c r="AD139" s="663"/>
      <c r="AE139" s="663"/>
      <c r="AF139" s="663"/>
      <c r="AG139" s="663"/>
      <c r="AH139" s="1283"/>
      <c r="AI139" s="654"/>
      <c r="AJ139" s="1641"/>
      <c r="AK139" s="1641"/>
      <c r="AL139" s="1641"/>
      <c r="AM139" s="1641"/>
      <c r="AN139" s="654"/>
      <c r="AO139" s="662" t="str">
        <f t="shared" si="28"/>
        <v>13 (1413)</v>
      </c>
      <c r="AP139" s="1355" t="str">
        <f t="shared" si="29"/>
        <v/>
      </c>
      <c r="AQ139" s="663"/>
      <c r="AR139" s="663"/>
      <c r="AS139" s="663"/>
    </row>
    <row r="140" spans="1:45" ht="12.6" hidden="1" customHeight="1">
      <c r="A140" s="453" t="s">
        <v>2910</v>
      </c>
      <c r="B140" s="1144"/>
      <c r="C140" s="994"/>
      <c r="D140" s="994"/>
      <c r="E140" s="1123"/>
      <c r="F140" s="994"/>
      <c r="G140" s="1124"/>
      <c r="H140" s="1146"/>
      <c r="I140" s="1147"/>
      <c r="J140" s="997"/>
      <c r="K140" s="1147"/>
      <c r="L140" s="1148"/>
      <c r="M140" s="1149"/>
      <c r="N140" s="453"/>
      <c r="O140" s="1665"/>
      <c r="P140" s="1665"/>
      <c r="Q140" s="1665"/>
      <c r="R140" s="1665"/>
      <c r="S140" s="319"/>
      <c r="T140" s="1151" t="str">
        <f t="shared" si="24"/>
        <v>14 (1414)</v>
      </c>
      <c r="U140" s="1152" t="str">
        <f t="shared" si="25"/>
        <v/>
      </c>
      <c r="V140" s="1153"/>
      <c r="W140" s="1154"/>
      <c r="X140" s="1154"/>
      <c r="Y140" s="1155"/>
      <c r="Z140" s="1155"/>
      <c r="AA140" s="1155"/>
      <c r="AB140" s="662" t="str">
        <f t="shared" si="26"/>
        <v>14 (1414)</v>
      </c>
      <c r="AC140" s="1355" t="str">
        <f t="shared" si="27"/>
        <v/>
      </c>
      <c r="AD140" s="663"/>
      <c r="AE140" s="663"/>
      <c r="AF140" s="663"/>
      <c r="AG140" s="663"/>
      <c r="AH140" s="1283"/>
      <c r="AI140" s="654"/>
      <c r="AJ140" s="1641"/>
      <c r="AK140" s="1641"/>
      <c r="AL140" s="1641"/>
      <c r="AM140" s="1641"/>
      <c r="AN140" s="654"/>
      <c r="AO140" s="662" t="str">
        <f t="shared" si="28"/>
        <v>14 (1414)</v>
      </c>
      <c r="AP140" s="1355" t="str">
        <f t="shared" si="29"/>
        <v/>
      </c>
      <c r="AQ140" s="663"/>
      <c r="AR140" s="663"/>
      <c r="AS140" s="663"/>
    </row>
    <row r="141" spans="1:45" ht="12.6" hidden="1" customHeight="1">
      <c r="A141" s="453" t="s">
        <v>2911</v>
      </c>
      <c r="B141" s="1144"/>
      <c r="C141" s="994"/>
      <c r="D141" s="994"/>
      <c r="E141" s="1123"/>
      <c r="F141" s="994"/>
      <c r="G141" s="1124"/>
      <c r="H141" s="1146"/>
      <c r="I141" s="1147"/>
      <c r="J141" s="997"/>
      <c r="K141" s="1147"/>
      <c r="L141" s="1148"/>
      <c r="M141" s="1149"/>
      <c r="N141" s="453"/>
      <c r="O141" s="1665"/>
      <c r="P141" s="1665"/>
      <c r="Q141" s="1665"/>
      <c r="R141" s="1665"/>
      <c r="S141" s="319"/>
      <c r="T141" s="1151" t="str">
        <f t="shared" si="24"/>
        <v>15 (1415)</v>
      </c>
      <c r="U141" s="1152" t="str">
        <f t="shared" si="25"/>
        <v/>
      </c>
      <c r="V141" s="1153"/>
      <c r="W141" s="1154"/>
      <c r="X141" s="1154"/>
      <c r="Y141" s="1155"/>
      <c r="Z141" s="1155"/>
      <c r="AA141" s="1155"/>
      <c r="AB141" s="662" t="str">
        <f t="shared" si="26"/>
        <v>15 (1415)</v>
      </c>
      <c r="AC141" s="1355" t="str">
        <f t="shared" si="27"/>
        <v/>
      </c>
      <c r="AD141" s="663"/>
      <c r="AE141" s="663"/>
      <c r="AF141" s="663"/>
      <c r="AG141" s="663"/>
      <c r="AH141" s="1283"/>
      <c r="AI141" s="654"/>
      <c r="AJ141" s="1641"/>
      <c r="AK141" s="1641"/>
      <c r="AL141" s="1641"/>
      <c r="AM141" s="1641"/>
      <c r="AN141" s="654"/>
      <c r="AO141" s="662" t="str">
        <f t="shared" si="28"/>
        <v>15 (1415)</v>
      </c>
      <c r="AP141" s="1355" t="str">
        <f t="shared" si="29"/>
        <v/>
      </c>
      <c r="AQ141" s="663"/>
      <c r="AR141" s="663"/>
      <c r="AS141" s="663"/>
    </row>
    <row r="142" spans="1:45" ht="12.6" hidden="1" customHeight="1">
      <c r="A142" s="453" t="s">
        <v>2912</v>
      </c>
      <c r="B142" s="1144"/>
      <c r="C142" s="994"/>
      <c r="D142" s="994"/>
      <c r="E142" s="1123"/>
      <c r="F142" s="994"/>
      <c r="G142" s="1124"/>
      <c r="H142" s="1146"/>
      <c r="I142" s="1147"/>
      <c r="J142" s="997"/>
      <c r="K142" s="1147"/>
      <c r="L142" s="1148"/>
      <c r="M142" s="1149"/>
      <c r="N142" s="453"/>
      <c r="O142" s="1665"/>
      <c r="P142" s="1665"/>
      <c r="Q142" s="1665"/>
      <c r="R142" s="1665"/>
      <c r="S142" s="319"/>
      <c r="T142" s="1151" t="str">
        <f t="shared" si="24"/>
        <v>16 (1416)</v>
      </c>
      <c r="U142" s="1152" t="str">
        <f t="shared" si="25"/>
        <v/>
      </c>
      <c r="V142" s="1153"/>
      <c r="W142" s="1154"/>
      <c r="X142" s="1154"/>
      <c r="Y142" s="1155"/>
      <c r="Z142" s="1155"/>
      <c r="AA142" s="1155"/>
      <c r="AB142" s="662" t="str">
        <f t="shared" si="26"/>
        <v>16 (1416)</v>
      </c>
      <c r="AC142" s="1355" t="str">
        <f t="shared" si="27"/>
        <v/>
      </c>
      <c r="AD142" s="663"/>
      <c r="AE142" s="663"/>
      <c r="AF142" s="663"/>
      <c r="AG142" s="663"/>
      <c r="AH142" s="1283"/>
      <c r="AI142" s="654"/>
      <c r="AJ142" s="1641"/>
      <c r="AK142" s="1641"/>
      <c r="AL142" s="1641"/>
      <c r="AM142" s="1641"/>
      <c r="AN142" s="654"/>
      <c r="AO142" s="662" t="str">
        <f t="shared" si="28"/>
        <v>16 (1416)</v>
      </c>
      <c r="AP142" s="1355" t="str">
        <f t="shared" si="29"/>
        <v/>
      </c>
      <c r="AQ142" s="663"/>
      <c r="AR142" s="663"/>
      <c r="AS142" s="663"/>
    </row>
    <row r="143" spans="1:45" ht="12.6" hidden="1" customHeight="1">
      <c r="A143" s="453" t="s">
        <v>2913</v>
      </c>
      <c r="B143" s="1144"/>
      <c r="C143" s="994"/>
      <c r="D143" s="994"/>
      <c r="E143" s="1123"/>
      <c r="F143" s="994"/>
      <c r="G143" s="1124"/>
      <c r="H143" s="1146"/>
      <c r="I143" s="1147"/>
      <c r="J143" s="997"/>
      <c r="K143" s="1147"/>
      <c r="L143" s="1148"/>
      <c r="M143" s="1149"/>
      <c r="N143" s="453"/>
      <c r="O143" s="1665"/>
      <c r="P143" s="1665"/>
      <c r="Q143" s="1665"/>
      <c r="R143" s="1665"/>
      <c r="S143" s="319"/>
      <c r="T143" s="1151" t="str">
        <f t="shared" si="24"/>
        <v>17 (1417)</v>
      </c>
      <c r="U143" s="1152" t="str">
        <f t="shared" si="25"/>
        <v/>
      </c>
      <c r="V143" s="1153"/>
      <c r="W143" s="1154"/>
      <c r="X143" s="1154"/>
      <c r="Y143" s="1155"/>
      <c r="Z143" s="1155"/>
      <c r="AA143" s="1155"/>
      <c r="AB143" s="662" t="str">
        <f t="shared" si="26"/>
        <v>17 (1417)</v>
      </c>
      <c r="AC143" s="1355" t="str">
        <f t="shared" si="27"/>
        <v/>
      </c>
      <c r="AD143" s="663"/>
      <c r="AE143" s="663"/>
      <c r="AF143" s="663"/>
      <c r="AG143" s="663"/>
      <c r="AH143" s="1283"/>
      <c r="AI143" s="654"/>
      <c r="AJ143" s="1641"/>
      <c r="AK143" s="1641"/>
      <c r="AL143" s="1641"/>
      <c r="AM143" s="1641"/>
      <c r="AN143" s="654"/>
      <c r="AO143" s="662" t="str">
        <f t="shared" si="28"/>
        <v>17 (1417)</v>
      </c>
      <c r="AP143" s="1355" t="str">
        <f t="shared" si="29"/>
        <v/>
      </c>
      <c r="AQ143" s="663"/>
      <c r="AR143" s="663"/>
      <c r="AS143" s="663"/>
    </row>
    <row r="144" spans="1:45" ht="12.6" hidden="1" customHeight="1">
      <c r="A144" s="453" t="s">
        <v>2914</v>
      </c>
      <c r="B144" s="1144"/>
      <c r="C144" s="994"/>
      <c r="D144" s="994"/>
      <c r="E144" s="1123"/>
      <c r="F144" s="994"/>
      <c r="G144" s="1124"/>
      <c r="H144" s="1146"/>
      <c r="I144" s="1147"/>
      <c r="J144" s="997"/>
      <c r="K144" s="1147"/>
      <c r="L144" s="1148"/>
      <c r="M144" s="1149"/>
      <c r="N144" s="453"/>
      <c r="O144" s="1665"/>
      <c r="P144" s="1665"/>
      <c r="Q144" s="1665"/>
      <c r="R144" s="1665"/>
      <c r="S144" s="319"/>
      <c r="T144" s="1151" t="str">
        <f t="shared" si="24"/>
        <v>18 (1418)</v>
      </c>
      <c r="U144" s="1152" t="str">
        <f t="shared" si="25"/>
        <v/>
      </c>
      <c r="V144" s="1153"/>
      <c r="W144" s="1154"/>
      <c r="X144" s="1154"/>
      <c r="Y144" s="1155"/>
      <c r="Z144" s="1155"/>
      <c r="AA144" s="1155"/>
      <c r="AB144" s="662" t="str">
        <f t="shared" si="26"/>
        <v>18 (1418)</v>
      </c>
      <c r="AC144" s="1355" t="str">
        <f t="shared" si="27"/>
        <v/>
      </c>
      <c r="AD144" s="663"/>
      <c r="AE144" s="663"/>
      <c r="AF144" s="663"/>
      <c r="AG144" s="663"/>
      <c r="AH144" s="1283"/>
      <c r="AI144" s="654"/>
      <c r="AJ144" s="1641"/>
      <c r="AK144" s="1641"/>
      <c r="AL144" s="1641"/>
      <c r="AM144" s="1641"/>
      <c r="AN144" s="654"/>
      <c r="AO144" s="662" t="str">
        <f t="shared" si="28"/>
        <v>18 (1418)</v>
      </c>
      <c r="AP144" s="1355" t="str">
        <f t="shared" si="29"/>
        <v/>
      </c>
      <c r="AQ144" s="663"/>
      <c r="AR144" s="663"/>
      <c r="AS144" s="663"/>
    </row>
    <row r="145" spans="1:45" ht="12.6" hidden="1" customHeight="1">
      <c r="A145" s="453" t="s">
        <v>2915</v>
      </c>
      <c r="B145" s="1144"/>
      <c r="C145" s="994"/>
      <c r="D145" s="994"/>
      <c r="E145" s="1123"/>
      <c r="F145" s="994"/>
      <c r="G145" s="1124"/>
      <c r="H145" s="1146"/>
      <c r="I145" s="1147"/>
      <c r="J145" s="997"/>
      <c r="K145" s="1147"/>
      <c r="L145" s="1148"/>
      <c r="M145" s="1149"/>
      <c r="N145" s="453"/>
      <c r="O145" s="1665"/>
      <c r="P145" s="1665"/>
      <c r="Q145" s="1665"/>
      <c r="R145" s="1665"/>
      <c r="S145" s="319"/>
      <c r="T145" s="1151" t="str">
        <f t="shared" si="24"/>
        <v>19 (1419)</v>
      </c>
      <c r="U145" s="1152" t="str">
        <f t="shared" si="25"/>
        <v/>
      </c>
      <c r="V145" s="1153"/>
      <c r="W145" s="1154"/>
      <c r="X145" s="1154"/>
      <c r="Y145" s="1155"/>
      <c r="Z145" s="1155"/>
      <c r="AA145" s="1155"/>
      <c r="AB145" s="662" t="str">
        <f t="shared" si="26"/>
        <v>19 (1419)</v>
      </c>
      <c r="AC145" s="1355" t="str">
        <f t="shared" si="27"/>
        <v/>
      </c>
      <c r="AD145" s="663"/>
      <c r="AE145" s="663"/>
      <c r="AF145" s="663"/>
      <c r="AG145" s="663"/>
      <c r="AH145" s="1283"/>
      <c r="AI145" s="654"/>
      <c r="AJ145" s="1641"/>
      <c r="AK145" s="1641"/>
      <c r="AL145" s="1641"/>
      <c r="AM145" s="1641"/>
      <c r="AN145" s="654"/>
      <c r="AO145" s="662" t="str">
        <f t="shared" si="28"/>
        <v>19 (1419)</v>
      </c>
      <c r="AP145" s="1355" t="str">
        <f t="shared" si="29"/>
        <v/>
      </c>
      <c r="AQ145" s="663"/>
      <c r="AR145" s="663"/>
      <c r="AS145" s="663"/>
    </row>
    <row r="146" spans="1:45" ht="12.6" hidden="1" customHeight="1">
      <c r="A146" s="453" t="s">
        <v>2916</v>
      </c>
      <c r="B146" s="1144"/>
      <c r="C146" s="994"/>
      <c r="D146" s="994"/>
      <c r="E146" s="1123"/>
      <c r="F146" s="994"/>
      <c r="G146" s="1124"/>
      <c r="H146" s="1146"/>
      <c r="I146" s="1147"/>
      <c r="J146" s="997"/>
      <c r="K146" s="1147"/>
      <c r="L146" s="1148"/>
      <c r="M146" s="1149"/>
      <c r="N146" s="453"/>
      <c r="O146" s="1665"/>
      <c r="P146" s="1665"/>
      <c r="Q146" s="1665"/>
      <c r="R146" s="1665"/>
      <c r="S146" s="319"/>
      <c r="T146" s="1151" t="str">
        <f t="shared" si="24"/>
        <v>20 (1420)</v>
      </c>
      <c r="U146" s="1152" t="str">
        <f t="shared" si="25"/>
        <v/>
      </c>
      <c r="V146" s="1153"/>
      <c r="W146" s="1154"/>
      <c r="X146" s="1154"/>
      <c r="Y146" s="1155"/>
      <c r="Z146" s="1155"/>
      <c r="AA146" s="1155"/>
      <c r="AB146" s="662" t="str">
        <f t="shared" si="26"/>
        <v>20 (1420)</v>
      </c>
      <c r="AC146" s="1355" t="str">
        <f t="shared" si="27"/>
        <v/>
      </c>
      <c r="AD146" s="663"/>
      <c r="AE146" s="663"/>
      <c r="AF146" s="663"/>
      <c r="AG146" s="663"/>
      <c r="AH146" s="1283"/>
      <c r="AI146" s="654"/>
      <c r="AJ146" s="1641"/>
      <c r="AK146" s="1641"/>
      <c r="AL146" s="1641"/>
      <c r="AM146" s="1641"/>
      <c r="AN146" s="654"/>
      <c r="AO146" s="662" t="str">
        <f t="shared" si="28"/>
        <v>20 (1420)</v>
      </c>
      <c r="AP146" s="1355" t="str">
        <f t="shared" si="29"/>
        <v/>
      </c>
      <c r="AQ146" s="663"/>
      <c r="AR146" s="663"/>
      <c r="AS146" s="663"/>
    </row>
    <row r="147" spans="1:45" ht="12.6" hidden="1" customHeight="1">
      <c r="A147" s="453" t="s">
        <v>2917</v>
      </c>
      <c r="B147" s="1144"/>
      <c r="C147" s="994"/>
      <c r="D147" s="994"/>
      <c r="E147" s="1123"/>
      <c r="F147" s="994"/>
      <c r="G147" s="1124"/>
      <c r="H147" s="1146"/>
      <c r="I147" s="1147"/>
      <c r="J147" s="997"/>
      <c r="K147" s="1147"/>
      <c r="L147" s="1148"/>
      <c r="M147" s="1149"/>
      <c r="N147" s="453"/>
      <c r="O147" s="1665"/>
      <c r="P147" s="1665"/>
      <c r="Q147" s="1665"/>
      <c r="R147" s="1665"/>
      <c r="S147" s="319"/>
      <c r="T147" s="1151" t="str">
        <f t="shared" si="24"/>
        <v>21 (1421)</v>
      </c>
      <c r="U147" s="1152" t="str">
        <f t="shared" si="25"/>
        <v/>
      </c>
      <c r="V147" s="1153"/>
      <c r="W147" s="1154"/>
      <c r="X147" s="1154"/>
      <c r="Y147" s="1155"/>
      <c r="Z147" s="1155"/>
      <c r="AA147" s="1155"/>
      <c r="AB147" s="662" t="str">
        <f t="shared" si="26"/>
        <v>21 (1421)</v>
      </c>
      <c r="AC147" s="1355" t="str">
        <f t="shared" si="27"/>
        <v/>
      </c>
      <c r="AD147" s="663"/>
      <c r="AE147" s="663"/>
      <c r="AF147" s="663"/>
      <c r="AG147" s="663"/>
      <c r="AH147" s="1283"/>
      <c r="AI147" s="654"/>
      <c r="AJ147" s="1641"/>
      <c r="AK147" s="1641"/>
      <c r="AL147" s="1641"/>
      <c r="AM147" s="1641"/>
      <c r="AN147" s="654"/>
      <c r="AO147" s="662" t="str">
        <f t="shared" si="28"/>
        <v>21 (1421)</v>
      </c>
      <c r="AP147" s="1355" t="str">
        <f t="shared" si="29"/>
        <v/>
      </c>
      <c r="AQ147" s="663"/>
      <c r="AR147" s="663"/>
      <c r="AS147" s="663"/>
    </row>
    <row r="148" spans="1:45" ht="12.6" hidden="1" customHeight="1">
      <c r="A148" s="453" t="s">
        <v>2918</v>
      </c>
      <c r="B148" s="1144"/>
      <c r="C148" s="994"/>
      <c r="D148" s="994"/>
      <c r="E148" s="1123"/>
      <c r="F148" s="994"/>
      <c r="G148" s="1124"/>
      <c r="H148" s="1146"/>
      <c r="I148" s="1147"/>
      <c r="J148" s="997"/>
      <c r="K148" s="1147"/>
      <c r="L148" s="1148"/>
      <c r="M148" s="1149"/>
      <c r="N148" s="453"/>
      <c r="O148" s="1665"/>
      <c r="P148" s="1665"/>
      <c r="Q148" s="1665"/>
      <c r="R148" s="1665"/>
      <c r="S148" s="319"/>
      <c r="T148" s="1151" t="str">
        <f t="shared" si="24"/>
        <v>22 (1422)</v>
      </c>
      <c r="U148" s="1152" t="str">
        <f t="shared" si="25"/>
        <v/>
      </c>
      <c r="V148" s="1153"/>
      <c r="W148" s="1154"/>
      <c r="X148" s="1154"/>
      <c r="Y148" s="1155"/>
      <c r="Z148" s="1155"/>
      <c r="AA148" s="1155"/>
      <c r="AB148" s="662" t="str">
        <f t="shared" si="26"/>
        <v>22 (1422)</v>
      </c>
      <c r="AC148" s="1355" t="str">
        <f t="shared" si="27"/>
        <v/>
      </c>
      <c r="AD148" s="663"/>
      <c r="AE148" s="663"/>
      <c r="AF148" s="663"/>
      <c r="AG148" s="663"/>
      <c r="AH148" s="1283"/>
      <c r="AI148" s="654"/>
      <c r="AJ148" s="1641"/>
      <c r="AK148" s="1641"/>
      <c r="AL148" s="1641"/>
      <c r="AM148" s="1641"/>
      <c r="AN148" s="654"/>
      <c r="AO148" s="662" t="str">
        <f t="shared" si="28"/>
        <v>22 (1422)</v>
      </c>
      <c r="AP148" s="1355" t="str">
        <f t="shared" si="29"/>
        <v/>
      </c>
      <c r="AQ148" s="663"/>
      <c r="AR148" s="663"/>
      <c r="AS148" s="663"/>
    </row>
    <row r="149" spans="1:45" ht="12.6" hidden="1" customHeight="1">
      <c r="A149" s="453" t="s">
        <v>2919</v>
      </c>
      <c r="B149" s="1144"/>
      <c r="C149" s="994"/>
      <c r="D149" s="994"/>
      <c r="E149" s="1123"/>
      <c r="F149" s="994"/>
      <c r="G149" s="1124"/>
      <c r="H149" s="1146"/>
      <c r="I149" s="1147"/>
      <c r="J149" s="997"/>
      <c r="K149" s="1147"/>
      <c r="L149" s="1148"/>
      <c r="M149" s="1149"/>
      <c r="N149" s="453"/>
      <c r="O149" s="1665"/>
      <c r="P149" s="1665"/>
      <c r="Q149" s="1665"/>
      <c r="R149" s="1665"/>
      <c r="S149" s="319"/>
      <c r="T149" s="1151" t="str">
        <f t="shared" si="24"/>
        <v>23 (1423)</v>
      </c>
      <c r="U149" s="1152" t="str">
        <f t="shared" si="25"/>
        <v/>
      </c>
      <c r="V149" s="1153"/>
      <c r="W149" s="1154"/>
      <c r="X149" s="1154"/>
      <c r="Y149" s="1155"/>
      <c r="Z149" s="1155"/>
      <c r="AA149" s="1155"/>
      <c r="AB149" s="662" t="str">
        <f t="shared" si="26"/>
        <v>23 (1423)</v>
      </c>
      <c r="AC149" s="1355" t="str">
        <f t="shared" si="27"/>
        <v/>
      </c>
      <c r="AD149" s="663"/>
      <c r="AE149" s="663"/>
      <c r="AF149" s="663"/>
      <c r="AG149" s="663"/>
      <c r="AH149" s="1283"/>
      <c r="AI149" s="654"/>
      <c r="AJ149" s="1641"/>
      <c r="AK149" s="1641"/>
      <c r="AL149" s="1641"/>
      <c r="AM149" s="1641"/>
      <c r="AN149" s="654"/>
      <c r="AO149" s="662" t="str">
        <f t="shared" si="28"/>
        <v>23 (1423)</v>
      </c>
      <c r="AP149" s="1355" t="str">
        <f t="shared" si="29"/>
        <v/>
      </c>
      <c r="AQ149" s="663"/>
      <c r="AR149" s="663"/>
      <c r="AS149" s="663"/>
    </row>
    <row r="150" spans="1:45" ht="12.6" hidden="1" customHeight="1">
      <c r="A150" s="453" t="s">
        <v>2920</v>
      </c>
      <c r="B150" s="1144"/>
      <c r="C150" s="994"/>
      <c r="D150" s="994"/>
      <c r="E150" s="1123"/>
      <c r="F150" s="994"/>
      <c r="G150" s="1124"/>
      <c r="H150" s="1146"/>
      <c r="I150" s="1147"/>
      <c r="J150" s="997"/>
      <c r="K150" s="1147"/>
      <c r="L150" s="1148"/>
      <c r="M150" s="1149"/>
      <c r="N150" s="453"/>
      <c r="O150" s="1665"/>
      <c r="P150" s="1665"/>
      <c r="Q150" s="1665"/>
      <c r="R150" s="1665"/>
      <c r="S150" s="319"/>
      <c r="T150" s="1151" t="str">
        <f t="shared" si="24"/>
        <v>24 (1424)</v>
      </c>
      <c r="U150" s="1152" t="str">
        <f t="shared" si="25"/>
        <v/>
      </c>
      <c r="V150" s="1153"/>
      <c r="W150" s="1154"/>
      <c r="X150" s="1154"/>
      <c r="Y150" s="1155"/>
      <c r="Z150" s="1155"/>
      <c r="AA150" s="1155"/>
      <c r="AB150" s="662" t="str">
        <f t="shared" si="26"/>
        <v>24 (1424)</v>
      </c>
      <c r="AC150" s="1355" t="str">
        <f t="shared" si="27"/>
        <v/>
      </c>
      <c r="AD150" s="663"/>
      <c r="AE150" s="663"/>
      <c r="AF150" s="663"/>
      <c r="AG150" s="663"/>
      <c r="AH150" s="1283"/>
      <c r="AI150" s="654"/>
      <c r="AJ150" s="1641"/>
      <c r="AK150" s="1641"/>
      <c r="AL150" s="1641"/>
      <c r="AM150" s="1641"/>
      <c r="AN150" s="654"/>
      <c r="AO150" s="662" t="str">
        <f t="shared" si="28"/>
        <v>24 (1424)</v>
      </c>
      <c r="AP150" s="1355" t="str">
        <f t="shared" si="29"/>
        <v/>
      </c>
      <c r="AQ150" s="663"/>
      <c r="AR150" s="663"/>
      <c r="AS150" s="663"/>
    </row>
    <row r="151" spans="1:45">
      <c r="A151" s="453" t="s">
        <v>2921</v>
      </c>
      <c r="B151" s="1144"/>
      <c r="C151" s="994"/>
      <c r="D151" s="994"/>
      <c r="E151" s="1123"/>
      <c r="F151" s="994"/>
      <c r="G151" s="1124"/>
      <c r="H151" s="1146"/>
      <c r="I151" s="1147"/>
      <c r="J151" s="997"/>
      <c r="K151" s="1147"/>
      <c r="L151" s="1148"/>
      <c r="M151" s="1149"/>
      <c r="N151" s="453"/>
      <c r="O151" s="1665"/>
      <c r="P151" s="1665"/>
      <c r="Q151" s="1665"/>
      <c r="R151" s="1665"/>
      <c r="S151" s="319"/>
      <c r="T151" s="1151" t="str">
        <f t="shared" si="24"/>
        <v>25 (1425)</v>
      </c>
      <c r="U151" s="1152" t="str">
        <f t="shared" si="25"/>
        <v/>
      </c>
      <c r="V151" s="1153"/>
      <c r="W151" s="1154"/>
      <c r="X151" s="1154"/>
      <c r="Y151" s="1155"/>
      <c r="Z151" s="1155"/>
      <c r="AA151" s="1155"/>
      <c r="AB151" s="662" t="str">
        <f t="shared" si="26"/>
        <v>25 (1425)</v>
      </c>
      <c r="AC151" s="1355" t="str">
        <f t="shared" si="27"/>
        <v/>
      </c>
      <c r="AD151" s="663"/>
      <c r="AE151" s="663"/>
      <c r="AF151" s="663"/>
      <c r="AG151" s="663"/>
      <c r="AH151" s="1283"/>
      <c r="AI151" s="654"/>
      <c r="AJ151" s="1641"/>
      <c r="AK151" s="1641"/>
      <c r="AL151" s="1641"/>
      <c r="AM151" s="1641"/>
      <c r="AN151" s="654"/>
      <c r="AO151" s="662" t="str">
        <f t="shared" si="28"/>
        <v>25 (1425)</v>
      </c>
      <c r="AP151" s="1355"/>
      <c r="AQ151" s="663"/>
      <c r="AR151" s="663"/>
      <c r="AS151" s="663"/>
    </row>
    <row r="152" spans="1:45">
      <c r="A152" s="796" t="s">
        <v>2922</v>
      </c>
      <c r="B152" s="1156">
        <v>100</v>
      </c>
      <c r="C152" s="994"/>
      <c r="D152" s="994"/>
      <c r="E152" s="1123"/>
      <c r="F152" s="994"/>
      <c r="G152" s="1122"/>
      <c r="H152" s="1158"/>
      <c r="I152" s="1147"/>
      <c r="J152" s="997"/>
      <c r="K152" s="1147"/>
      <c r="L152" s="1148"/>
      <c r="M152" s="1356"/>
      <c r="N152" s="453"/>
      <c r="O152" s="1666"/>
      <c r="P152" s="1666"/>
      <c r="Q152" s="1666"/>
      <c r="R152" s="1666"/>
      <c r="S152" s="319"/>
      <c r="T152" s="1142"/>
      <c r="U152" s="1159">
        <f>$B152</f>
        <v>100</v>
      </c>
      <c r="V152" s="1153"/>
      <c r="W152" s="1154"/>
      <c r="X152" s="1154"/>
      <c r="Y152" s="1155"/>
      <c r="Z152" s="1155"/>
      <c r="AA152" s="1155"/>
      <c r="AB152" s="664" t="str">
        <f>$A$152</f>
        <v>(1426)</v>
      </c>
      <c r="AC152" s="1357">
        <f>$B152</f>
        <v>100</v>
      </c>
      <c r="AD152" s="663"/>
      <c r="AE152" s="663"/>
      <c r="AF152" s="663"/>
      <c r="AG152" s="663"/>
      <c r="AH152" s="1358"/>
      <c r="AI152" s="654"/>
      <c r="AJ152" s="1689"/>
      <c r="AK152" s="1689"/>
      <c r="AL152" s="1689"/>
      <c r="AM152" s="1689"/>
      <c r="AN152" s="654"/>
      <c r="AO152" s="664" t="str">
        <f>$A$152</f>
        <v>(1426)</v>
      </c>
      <c r="AP152" s="1357"/>
      <c r="AQ152" s="663"/>
      <c r="AR152" s="663"/>
      <c r="AS152" s="663"/>
    </row>
    <row r="153" spans="1:45">
      <c r="A153" s="478" t="s">
        <v>2923</v>
      </c>
      <c r="B153" s="1160" t="s">
        <v>2924</v>
      </c>
      <c r="C153" s="997"/>
      <c r="D153" s="997"/>
      <c r="E153" s="1162"/>
      <c r="F153" s="1163"/>
      <c r="G153" s="1169"/>
      <c r="H153" s="1165"/>
      <c r="I153" s="1147"/>
      <c r="J153" s="997"/>
      <c r="K153" s="1147"/>
      <c r="L153" s="1166"/>
      <c r="M153" s="1167"/>
      <c r="N153" s="477"/>
      <c r="O153" s="1664"/>
      <c r="P153" s="1664"/>
      <c r="Q153" s="1664"/>
      <c r="R153" s="1664"/>
      <c r="S153" s="319"/>
      <c r="T153" s="1142"/>
      <c r="U153" s="1003" t="str">
        <f>$B153</f>
        <v>Overall</v>
      </c>
      <c r="V153" s="1153"/>
      <c r="W153" s="1168"/>
      <c r="X153" s="1168"/>
      <c r="Y153" s="1155"/>
      <c r="Z153" s="1155"/>
      <c r="AA153" s="1155"/>
      <c r="AB153" s="664" t="str">
        <f>$A$153</f>
        <v>(1400)</v>
      </c>
      <c r="AC153" s="1359" t="str">
        <f>$B153</f>
        <v>Overall</v>
      </c>
      <c r="AD153" s="663"/>
      <c r="AE153" s="1360"/>
      <c r="AF153" s="663"/>
      <c r="AG153" s="286"/>
      <c r="AH153" s="287"/>
      <c r="AI153" s="654"/>
      <c r="AJ153" s="1639"/>
      <c r="AK153" s="1639"/>
      <c r="AL153" s="1639"/>
      <c r="AM153" s="1639"/>
      <c r="AN153" s="654"/>
      <c r="AO153" s="664" t="str">
        <f>$A$153</f>
        <v>(1400)</v>
      </c>
      <c r="AP153" s="1359"/>
      <c r="AQ153" s="663"/>
      <c r="AR153" s="663"/>
      <c r="AS153" s="663"/>
    </row>
    <row r="154" spans="1:45">
      <c r="A154" s="477"/>
      <c r="B154" s="475"/>
      <c r="C154" s="1119"/>
      <c r="D154" s="1119"/>
      <c r="E154" s="477"/>
      <c r="F154" s="1062"/>
      <c r="G154" s="1120"/>
      <c r="H154" s="1120"/>
      <c r="I154" s="1119"/>
      <c r="J154" s="1119"/>
      <c r="K154" s="1119"/>
      <c r="L154" s="1119"/>
      <c r="M154" s="1173"/>
      <c r="N154" s="477"/>
      <c r="O154" s="888"/>
      <c r="P154" s="888"/>
      <c r="Q154" s="888"/>
      <c r="R154" s="888"/>
      <c r="S154" s="319"/>
      <c r="T154" s="492"/>
      <c r="U154" s="492"/>
      <c r="V154" s="557"/>
      <c r="W154" s="557"/>
      <c r="X154" s="557"/>
      <c r="Y154" s="557"/>
      <c r="Z154" s="557"/>
      <c r="AA154" s="557"/>
      <c r="AB154" s="665"/>
      <c r="AC154" s="665"/>
      <c r="AD154" s="654"/>
      <c r="AE154" s="654"/>
      <c r="AF154" s="654"/>
      <c r="AG154" s="654"/>
      <c r="AH154" s="666"/>
      <c r="AI154" s="654"/>
      <c r="AJ154" s="654"/>
      <c r="AK154" s="654"/>
      <c r="AL154" s="654"/>
      <c r="AM154" s="654"/>
      <c r="AN154" s="654"/>
      <c r="AO154" s="665"/>
      <c r="AP154" s="665"/>
      <c r="AQ154" s="654"/>
      <c r="AR154" s="654"/>
      <c r="AS154" s="654"/>
    </row>
    <row r="155" spans="1:45">
      <c r="A155" s="477"/>
      <c r="B155" s="1104" t="s">
        <v>2927</v>
      </c>
      <c r="C155" s="1119"/>
      <c r="D155" s="1119"/>
      <c r="E155" s="477"/>
      <c r="F155" s="1062"/>
      <c r="G155" s="1120"/>
      <c r="H155" s="1120"/>
      <c r="I155" s="1119"/>
      <c r="J155" s="1119"/>
      <c r="K155" s="1119"/>
      <c r="L155" s="1119"/>
      <c r="M155" s="1173"/>
      <c r="N155" s="477"/>
      <c r="O155" s="888"/>
      <c r="P155" s="888"/>
      <c r="Q155" s="888"/>
      <c r="R155" s="888"/>
      <c r="S155" s="319"/>
      <c r="T155" s="492"/>
      <c r="U155" s="492"/>
      <c r="V155" s="557"/>
      <c r="W155" s="557"/>
      <c r="X155" s="557"/>
      <c r="Y155" s="557"/>
      <c r="Z155" s="557"/>
      <c r="AA155" s="557"/>
      <c r="AB155" s="665"/>
      <c r="AC155" s="665"/>
      <c r="AD155" s="654"/>
      <c r="AE155" s="654"/>
      <c r="AF155" s="654"/>
      <c r="AG155" s="654"/>
      <c r="AH155" s="666"/>
      <c r="AI155" s="654"/>
      <c r="AJ155" s="654"/>
      <c r="AK155" s="654"/>
      <c r="AL155" s="654"/>
      <c r="AM155" s="654"/>
      <c r="AN155" s="654"/>
      <c r="AO155" s="665"/>
      <c r="AP155" s="665"/>
      <c r="AQ155" s="654"/>
      <c r="AR155" s="654"/>
      <c r="AS155" s="654"/>
    </row>
    <row r="156" spans="1:45">
      <c r="A156" s="478" t="s">
        <v>2923</v>
      </c>
      <c r="B156" s="1160" t="s">
        <v>2924</v>
      </c>
      <c r="C156" s="1122"/>
      <c r="D156" s="1122"/>
      <c r="E156" s="1123"/>
      <c r="F156" s="1122"/>
      <c r="G156" s="1124"/>
      <c r="H156" s="1146"/>
      <c r="I156" s="1147"/>
      <c r="J156" s="1147"/>
      <c r="K156" s="1147"/>
      <c r="L156" s="1147"/>
      <c r="M156" s="1147"/>
      <c r="N156" s="453"/>
      <c r="O156" s="1665"/>
      <c r="P156" s="1665"/>
      <c r="Q156" s="1667"/>
      <c r="R156" s="1667"/>
      <c r="S156" s="319"/>
      <c r="T156" s="492"/>
      <c r="U156" s="492"/>
      <c r="V156" s="557"/>
      <c r="W156" s="557"/>
      <c r="X156" s="557"/>
      <c r="Y156" s="557"/>
      <c r="Z156" s="557"/>
      <c r="AA156" s="557"/>
      <c r="AB156" s="665"/>
      <c r="AC156" s="665"/>
      <c r="AD156" s="654"/>
      <c r="AE156" s="654"/>
      <c r="AF156" s="654"/>
      <c r="AG156" s="654"/>
      <c r="AH156" s="666"/>
      <c r="AI156" s="654"/>
      <c r="AJ156" s="654"/>
      <c r="AK156" s="654"/>
      <c r="AL156" s="654"/>
      <c r="AM156" s="654"/>
      <c r="AN156" s="654"/>
      <c r="AO156" s="665"/>
      <c r="AP156" s="665"/>
      <c r="AQ156" s="654"/>
      <c r="AR156" s="654"/>
      <c r="AS156" s="654"/>
    </row>
    <row r="157" spans="1:45">
      <c r="A157" s="477"/>
      <c r="B157" s="475"/>
      <c r="C157" s="1119"/>
      <c r="D157" s="1119"/>
      <c r="E157" s="477"/>
      <c r="F157" s="1062"/>
      <c r="G157" s="1120"/>
      <c r="H157" s="1120"/>
      <c r="I157" s="1119"/>
      <c r="J157" s="1119"/>
      <c r="K157" s="1119"/>
      <c r="L157" s="1119"/>
      <c r="M157" s="1173"/>
      <c r="N157" s="477"/>
      <c r="O157" s="888"/>
      <c r="P157" s="888"/>
      <c r="Q157" s="888"/>
      <c r="R157" s="888"/>
      <c r="S157" s="319"/>
      <c r="T157" s="492"/>
      <c r="U157" s="492"/>
      <c r="V157" s="557"/>
      <c r="W157" s="557"/>
      <c r="X157" s="557"/>
      <c r="Y157" s="557"/>
      <c r="Z157" s="557"/>
      <c r="AA157" s="557"/>
      <c r="AB157" s="665"/>
      <c r="AC157" s="665"/>
      <c r="AD157" s="654"/>
      <c r="AE157" s="654"/>
      <c r="AF157" s="654"/>
      <c r="AG157" s="654"/>
      <c r="AH157" s="666"/>
      <c r="AI157" s="654"/>
      <c r="AJ157" s="654"/>
      <c r="AK157" s="654"/>
      <c r="AL157" s="654"/>
      <c r="AM157" s="654"/>
      <c r="AN157" s="654"/>
      <c r="AO157" s="665"/>
      <c r="AP157" s="665"/>
      <c r="AQ157" s="654"/>
      <c r="AR157" s="654"/>
      <c r="AS157" s="654"/>
    </row>
    <row r="158" spans="1:45">
      <c r="A158" s="477"/>
      <c r="B158" s="813" t="s">
        <v>772</v>
      </c>
      <c r="C158" s="1119"/>
      <c r="D158" s="997"/>
      <c r="E158" s="477"/>
      <c r="F158" s="1062"/>
      <c r="G158" s="1120"/>
      <c r="H158" s="1120"/>
      <c r="I158" s="1119"/>
      <c r="J158" s="1119"/>
      <c r="K158" s="1119"/>
      <c r="L158" s="1119"/>
      <c r="M158" s="1173"/>
      <c r="N158" s="477"/>
      <c r="O158" s="1664"/>
      <c r="P158" s="1664"/>
      <c r="Q158" s="1664"/>
      <c r="R158" s="1664"/>
      <c r="S158" s="319"/>
      <c r="T158" s="469"/>
      <c r="U158" s="17" t="str">
        <f>$B158</f>
        <v>Total (500)</v>
      </c>
      <c r="V158" s="1304"/>
      <c r="W158" s="319"/>
      <c r="X158" s="494"/>
      <c r="Y158" s="494"/>
      <c r="Z158" s="494"/>
      <c r="AA158" s="494"/>
      <c r="AB158" s="148"/>
      <c r="AC158" s="661" t="str">
        <f>$B158</f>
        <v>Total (500)</v>
      </c>
      <c r="AD158" s="663"/>
      <c r="AE158" s="654"/>
      <c r="AF158" s="654"/>
      <c r="AG158" s="654"/>
      <c r="AH158" s="666"/>
      <c r="AI158" s="654"/>
      <c r="AJ158" s="1639"/>
      <c r="AK158" s="1639"/>
      <c r="AL158" s="1639"/>
      <c r="AM158" s="1639"/>
      <c r="AN158" s="654"/>
      <c r="AO158" s="148"/>
      <c r="AP158" s="661" t="str">
        <f>$B158</f>
        <v>Total (500)</v>
      </c>
      <c r="AQ158" s="663"/>
      <c r="AR158" s="654"/>
      <c r="AS158" s="654"/>
    </row>
    <row r="159" spans="1:45">
      <c r="A159" s="477"/>
      <c r="B159" s="477"/>
      <c r="C159" s="477"/>
      <c r="D159" s="477"/>
      <c r="E159" s="477"/>
      <c r="F159" s="477"/>
      <c r="G159" s="477"/>
      <c r="H159" s="477"/>
      <c r="I159" s="477"/>
      <c r="J159" s="477"/>
      <c r="K159" s="477"/>
      <c r="L159" s="477"/>
      <c r="M159" s="477"/>
      <c r="N159" s="477"/>
      <c r="O159" s="477"/>
      <c r="P159" s="477"/>
      <c r="Q159" s="477"/>
      <c r="R159" s="477"/>
      <c r="S159" s="319"/>
      <c r="T159" s="319"/>
      <c r="U159" s="319"/>
      <c r="V159" s="319"/>
      <c r="W159" s="319"/>
      <c r="X159" s="319"/>
      <c r="Y159" s="319"/>
      <c r="Z159" s="319"/>
      <c r="AA159" s="319"/>
    </row>
    <row r="160" spans="1:45" s="7" customFormat="1" ht="23.85" customHeight="1">
      <c r="A160" s="1176">
        <v>1</v>
      </c>
      <c r="B160" s="1663" t="s">
        <v>2928</v>
      </c>
      <c r="C160" s="1611"/>
      <c r="D160" s="1611"/>
      <c r="E160" s="1611"/>
      <c r="F160" s="1611"/>
      <c r="G160" s="1611"/>
      <c r="H160" s="477"/>
      <c r="I160" s="1175">
        <v>4</v>
      </c>
      <c r="J160" s="1663" t="s">
        <v>2929</v>
      </c>
      <c r="K160" s="1668"/>
      <c r="L160" s="1668"/>
      <c r="M160" s="1668"/>
      <c r="N160" s="1668"/>
      <c r="O160" s="1668"/>
      <c r="P160" s="1668"/>
      <c r="Q160" s="1668"/>
      <c r="R160" s="1668"/>
      <c r="S160" s="318"/>
      <c r="T160" s="319"/>
      <c r="U160" s="319"/>
      <c r="V160" s="319"/>
      <c r="W160" s="319"/>
      <c r="X160" s="319"/>
      <c r="Y160" s="319"/>
      <c r="Z160" s="319"/>
      <c r="AA160" s="319"/>
    </row>
    <row r="161" spans="1:45" s="7" customFormat="1" ht="20.100000000000001" customHeight="1">
      <c r="A161" s="1176">
        <v>2</v>
      </c>
      <c r="B161" s="1663" t="s">
        <v>2930</v>
      </c>
      <c r="C161" s="1611"/>
      <c r="D161" s="1611"/>
      <c r="E161" s="1611"/>
      <c r="F161" s="1611"/>
      <c r="G161" s="1611"/>
      <c r="H161" s="477"/>
      <c r="I161" s="1175">
        <v>5</v>
      </c>
      <c r="J161" s="1663" t="s">
        <v>2931</v>
      </c>
      <c r="K161" s="1611"/>
      <c r="L161" s="1611"/>
      <c r="M161" s="1611"/>
      <c r="N161" s="1611"/>
      <c r="O161" s="1611"/>
      <c r="P161" s="1611"/>
      <c r="Q161" s="1611"/>
      <c r="R161" s="1611"/>
      <c r="S161" s="318"/>
      <c r="T161" s="319"/>
      <c r="U161" s="319"/>
      <c r="V161" s="319"/>
      <c r="W161" s="319"/>
      <c r="X161" s="494"/>
      <c r="Y161" s="494"/>
      <c r="Z161" s="494"/>
      <c r="AA161" s="494"/>
    </row>
    <row r="162" spans="1:45" s="7" customFormat="1" ht="22.65" customHeight="1">
      <c r="A162" s="1176">
        <v>3</v>
      </c>
      <c r="B162" s="1663" t="s">
        <v>2932</v>
      </c>
      <c r="C162" s="1611"/>
      <c r="D162" s="1611"/>
      <c r="E162" s="1611"/>
      <c r="F162" s="1611"/>
      <c r="G162" s="1611"/>
      <c r="H162" s="477"/>
      <c r="I162" s="1175">
        <v>6</v>
      </c>
      <c r="J162" s="1663" t="s">
        <v>2933</v>
      </c>
      <c r="K162" s="1611"/>
      <c r="L162" s="1611"/>
      <c r="M162" s="1611"/>
      <c r="N162" s="1611"/>
      <c r="O162" s="1611"/>
      <c r="P162" s="1611"/>
      <c r="Q162" s="1611"/>
      <c r="R162" s="1611"/>
      <c r="S162" s="318"/>
      <c r="T162" s="319"/>
      <c r="U162" s="319"/>
      <c r="V162" s="319"/>
      <c r="W162" s="319"/>
      <c r="X162" s="319"/>
      <c r="Y162" s="319"/>
      <c r="Z162" s="319"/>
      <c r="AA162" s="319"/>
    </row>
    <row r="163" spans="1:45" s="7" customFormat="1" ht="11.25" customHeight="1">
      <c r="B163" s="169"/>
      <c r="C163" s="169"/>
      <c r="D163" s="169"/>
      <c r="E163" s="169"/>
      <c r="F163" s="169"/>
      <c r="G163" s="169"/>
      <c r="I163" s="4"/>
      <c r="K163" s="170"/>
      <c r="L163" s="170"/>
      <c r="M163" s="170"/>
      <c r="N163" s="170"/>
      <c r="O163" s="170"/>
      <c r="P163" s="170"/>
      <c r="Q163" s="170"/>
      <c r="R163" s="170"/>
      <c r="T163" s="1"/>
      <c r="U163" s="1"/>
      <c r="V163" s="1"/>
      <c r="W163" s="1"/>
      <c r="X163" s="1"/>
      <c r="Y163" s="1"/>
      <c r="Z163" s="1"/>
      <c r="AA163" s="1"/>
    </row>
    <row r="164" spans="1:45" s="7" customFormat="1" ht="11.25" customHeight="1">
      <c r="A164" s="1"/>
      <c r="B164" s="169"/>
      <c r="C164" s="169"/>
      <c r="D164" s="169"/>
      <c r="E164" s="169"/>
      <c r="F164" s="169"/>
      <c r="G164" s="169"/>
      <c r="T164" s="1"/>
      <c r="U164" s="1"/>
      <c r="V164" s="1"/>
      <c r="W164" s="1"/>
      <c r="X164" s="1"/>
      <c r="Y164" s="1"/>
      <c r="Z164" s="1"/>
      <c r="AA164" s="1"/>
    </row>
    <row r="165" spans="1:45" ht="13.8">
      <c r="A165" s="156"/>
      <c r="AB165" s="7"/>
      <c r="AC165" s="7"/>
      <c r="AD165" s="7"/>
      <c r="AE165" s="7"/>
      <c r="AF165" s="7"/>
      <c r="AG165" s="7"/>
      <c r="AH165" s="7"/>
      <c r="AI165" s="7"/>
      <c r="AJ165" s="7"/>
      <c r="AK165" s="7"/>
      <c r="AL165" s="7"/>
      <c r="AM165" s="7"/>
      <c r="AN165" s="7"/>
      <c r="AO165" s="7"/>
      <c r="AP165" s="7"/>
      <c r="AQ165" s="7"/>
      <c r="AR165" s="7"/>
      <c r="AS165" s="7"/>
    </row>
    <row r="166" spans="1:45">
      <c r="AB166" s="7"/>
      <c r="AC166" s="7"/>
      <c r="AD166" s="7"/>
      <c r="AE166" s="7"/>
      <c r="AF166" s="7"/>
      <c r="AG166" s="7"/>
      <c r="AH166" s="7"/>
      <c r="AI166" s="7"/>
      <c r="AJ166" s="7"/>
      <c r="AK166" s="7"/>
      <c r="AL166" s="7"/>
      <c r="AM166" s="7"/>
      <c r="AN166" s="7"/>
      <c r="AO166" s="7"/>
      <c r="AP166" s="7"/>
      <c r="AQ166" s="7"/>
      <c r="AR166" s="7"/>
      <c r="AS166" s="7"/>
    </row>
    <row r="167" spans="1:45">
      <c r="AB167" s="7"/>
      <c r="AC167" s="7"/>
      <c r="AD167" s="7"/>
      <c r="AE167" s="7"/>
      <c r="AF167" s="7"/>
      <c r="AG167" s="7"/>
      <c r="AH167" s="7"/>
      <c r="AI167" s="7"/>
      <c r="AJ167" s="7"/>
      <c r="AK167" s="7"/>
      <c r="AL167" s="7"/>
      <c r="AM167" s="7"/>
      <c r="AN167" s="7"/>
      <c r="AO167" s="7"/>
      <c r="AP167" s="7"/>
      <c r="AQ167" s="7"/>
      <c r="AR167" s="7"/>
      <c r="AS167" s="7"/>
    </row>
  </sheetData>
  <sheetProtection formatColumns="0" formatRows="0"/>
  <customSheetViews>
    <customSheetView guid="{322AC775-AF01-45AA-8A10-37DBB67FD782}" scale="102" showPageBreaks="1" printArea="1" hiddenRows="1" view="pageBreakPreview">
      <colBreaks count="1" manualBreakCount="1">
        <brk id="18" max="162" man="1"/>
      </colBreaks>
      <pageMargins left="0" right="0" top="0" bottom="0" header="0" footer="0"/>
      <pageSetup scale="6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576">
    <mergeCell ref="AJ158:AK158"/>
    <mergeCell ref="AL158:AM158"/>
    <mergeCell ref="AJ149:AK149"/>
    <mergeCell ref="AL149:AM149"/>
    <mergeCell ref="AJ150:AK150"/>
    <mergeCell ref="AL150:AM150"/>
    <mergeCell ref="AJ151:AK151"/>
    <mergeCell ref="AL151:AM151"/>
    <mergeCell ref="AJ152:AK152"/>
    <mergeCell ref="AL152:AM152"/>
    <mergeCell ref="AJ153:AK153"/>
    <mergeCell ref="AL153:AM153"/>
    <mergeCell ref="AJ144:AK144"/>
    <mergeCell ref="AL144:AM144"/>
    <mergeCell ref="AJ145:AK145"/>
    <mergeCell ref="AL145:AM145"/>
    <mergeCell ref="AJ146:AK146"/>
    <mergeCell ref="AL146:AM146"/>
    <mergeCell ref="AJ147:AK147"/>
    <mergeCell ref="AL147:AM147"/>
    <mergeCell ref="AJ148:AK148"/>
    <mergeCell ref="AL148:AM148"/>
    <mergeCell ref="AJ139:AK139"/>
    <mergeCell ref="AL139:AM139"/>
    <mergeCell ref="AJ140:AK140"/>
    <mergeCell ref="AL140:AM140"/>
    <mergeCell ref="AJ141:AK141"/>
    <mergeCell ref="AL141:AM141"/>
    <mergeCell ref="AJ142:AK142"/>
    <mergeCell ref="AL142:AM142"/>
    <mergeCell ref="AJ143:AK143"/>
    <mergeCell ref="AL143:AM143"/>
    <mergeCell ref="AJ134:AK134"/>
    <mergeCell ref="AL134:AM134"/>
    <mergeCell ref="AJ135:AK135"/>
    <mergeCell ref="AL135:AM135"/>
    <mergeCell ref="AJ136:AK136"/>
    <mergeCell ref="AL136:AM136"/>
    <mergeCell ref="AJ137:AK137"/>
    <mergeCell ref="AL137:AM137"/>
    <mergeCell ref="AJ138:AK138"/>
    <mergeCell ref="AL138:AM138"/>
    <mergeCell ref="AJ129:AK129"/>
    <mergeCell ref="AL129:AM129"/>
    <mergeCell ref="AJ130:AK130"/>
    <mergeCell ref="AL130:AM130"/>
    <mergeCell ref="AJ131:AK131"/>
    <mergeCell ref="AL131:AM131"/>
    <mergeCell ref="AJ132:AK132"/>
    <mergeCell ref="AL132:AM132"/>
    <mergeCell ref="AJ133:AK133"/>
    <mergeCell ref="AL133:AM133"/>
    <mergeCell ref="AJ122:AK122"/>
    <mergeCell ref="AL122:AM122"/>
    <mergeCell ref="AJ123:AK123"/>
    <mergeCell ref="AL123:AM123"/>
    <mergeCell ref="AJ124:AK124"/>
    <mergeCell ref="AL124:AM124"/>
    <mergeCell ref="AJ127:AK127"/>
    <mergeCell ref="AL127:AM127"/>
    <mergeCell ref="AJ128:AK128"/>
    <mergeCell ref="AL128:AM128"/>
    <mergeCell ref="AJ117:AK117"/>
    <mergeCell ref="AL117:AM117"/>
    <mergeCell ref="AJ118:AK118"/>
    <mergeCell ref="AL118:AM118"/>
    <mergeCell ref="AJ119:AK119"/>
    <mergeCell ref="AL119:AM119"/>
    <mergeCell ref="AJ120:AK120"/>
    <mergeCell ref="AL120:AM120"/>
    <mergeCell ref="AJ121:AK121"/>
    <mergeCell ref="AL121:AM121"/>
    <mergeCell ref="AJ112:AK112"/>
    <mergeCell ref="AL112:AM112"/>
    <mergeCell ref="AJ113:AK113"/>
    <mergeCell ref="AL113:AM113"/>
    <mergeCell ref="AJ114:AK114"/>
    <mergeCell ref="AL114:AM114"/>
    <mergeCell ref="AJ115:AK115"/>
    <mergeCell ref="AL115:AM115"/>
    <mergeCell ref="AJ116:AK116"/>
    <mergeCell ref="AL116:AM116"/>
    <mergeCell ref="AJ107:AK107"/>
    <mergeCell ref="AL107:AM107"/>
    <mergeCell ref="AJ108:AK108"/>
    <mergeCell ref="AL108:AM108"/>
    <mergeCell ref="AJ109:AK109"/>
    <mergeCell ref="AL109:AM109"/>
    <mergeCell ref="AJ110:AK110"/>
    <mergeCell ref="AL110:AM110"/>
    <mergeCell ref="AJ111:AK111"/>
    <mergeCell ref="AL111:AM111"/>
    <mergeCell ref="AJ102:AK102"/>
    <mergeCell ref="AL102:AM102"/>
    <mergeCell ref="AJ103:AK103"/>
    <mergeCell ref="AL103:AM103"/>
    <mergeCell ref="AJ104:AK104"/>
    <mergeCell ref="AL104:AM104"/>
    <mergeCell ref="AJ105:AK105"/>
    <mergeCell ref="AL105:AM105"/>
    <mergeCell ref="AJ106:AK106"/>
    <mergeCell ref="AL106:AM106"/>
    <mergeCell ref="AJ95:AK95"/>
    <mergeCell ref="AL95:AM95"/>
    <mergeCell ref="AJ98:AK98"/>
    <mergeCell ref="AL98:AM98"/>
    <mergeCell ref="AJ99:AK99"/>
    <mergeCell ref="AL99:AM99"/>
    <mergeCell ref="AJ100:AK100"/>
    <mergeCell ref="AL100:AM100"/>
    <mergeCell ref="AJ101:AK101"/>
    <mergeCell ref="AL101:AM101"/>
    <mergeCell ref="AJ90:AK90"/>
    <mergeCell ref="AL90:AM90"/>
    <mergeCell ref="AJ91:AK91"/>
    <mergeCell ref="AL91:AM91"/>
    <mergeCell ref="AJ92:AK92"/>
    <mergeCell ref="AL92:AM92"/>
    <mergeCell ref="AJ93:AK93"/>
    <mergeCell ref="AL93:AM93"/>
    <mergeCell ref="AJ94:AK94"/>
    <mergeCell ref="AL94:AM94"/>
    <mergeCell ref="AJ85:AK85"/>
    <mergeCell ref="AL85:AM85"/>
    <mergeCell ref="AJ86:AK86"/>
    <mergeCell ref="AL86:AM86"/>
    <mergeCell ref="AJ87:AK87"/>
    <mergeCell ref="AL87:AM87"/>
    <mergeCell ref="AJ88:AK88"/>
    <mergeCell ref="AL88:AM88"/>
    <mergeCell ref="AJ89:AK89"/>
    <mergeCell ref="AL89:AM89"/>
    <mergeCell ref="AJ80:AK80"/>
    <mergeCell ref="AL80:AM80"/>
    <mergeCell ref="AJ81:AK81"/>
    <mergeCell ref="AL81:AM81"/>
    <mergeCell ref="AJ82:AK82"/>
    <mergeCell ref="AL82:AM82"/>
    <mergeCell ref="AJ83:AK83"/>
    <mergeCell ref="AL83:AM83"/>
    <mergeCell ref="AJ84:AK84"/>
    <mergeCell ref="AL84:AM84"/>
    <mergeCell ref="AJ75:AK75"/>
    <mergeCell ref="AL75:AM75"/>
    <mergeCell ref="AJ76:AK76"/>
    <mergeCell ref="AL76:AM76"/>
    <mergeCell ref="AJ77:AK77"/>
    <mergeCell ref="AL77:AM77"/>
    <mergeCell ref="AJ78:AK78"/>
    <mergeCell ref="AL78:AM78"/>
    <mergeCell ref="AJ79:AK79"/>
    <mergeCell ref="AL79:AM79"/>
    <mergeCell ref="AJ70:AK70"/>
    <mergeCell ref="AL70:AM70"/>
    <mergeCell ref="AJ71:AK71"/>
    <mergeCell ref="AL71:AM71"/>
    <mergeCell ref="AJ72:AK72"/>
    <mergeCell ref="AL72:AM72"/>
    <mergeCell ref="AJ73:AK73"/>
    <mergeCell ref="AL73:AM73"/>
    <mergeCell ref="AJ74:AK74"/>
    <mergeCell ref="AL74:AM74"/>
    <mergeCell ref="AJ63:AK63"/>
    <mergeCell ref="AL63:AM63"/>
    <mergeCell ref="AJ64:AK64"/>
    <mergeCell ref="AL64:AM64"/>
    <mergeCell ref="AJ65:AK65"/>
    <mergeCell ref="AL65:AM65"/>
    <mergeCell ref="AJ66:AK66"/>
    <mergeCell ref="AL66:AM66"/>
    <mergeCell ref="AJ69:AK69"/>
    <mergeCell ref="AL69:AM69"/>
    <mergeCell ref="AJ58:AK58"/>
    <mergeCell ref="AL58:AM58"/>
    <mergeCell ref="AJ59:AK59"/>
    <mergeCell ref="AL59:AM59"/>
    <mergeCell ref="AJ60:AK60"/>
    <mergeCell ref="AL60:AM60"/>
    <mergeCell ref="AJ61:AK61"/>
    <mergeCell ref="AL61:AM61"/>
    <mergeCell ref="AJ62:AK62"/>
    <mergeCell ref="AL62:AM62"/>
    <mergeCell ref="AJ53:AK53"/>
    <mergeCell ref="AL53:AM53"/>
    <mergeCell ref="AJ54:AK54"/>
    <mergeCell ref="AL54:AM54"/>
    <mergeCell ref="AJ55:AK55"/>
    <mergeCell ref="AL55:AM55"/>
    <mergeCell ref="AJ56:AK56"/>
    <mergeCell ref="AL56:AM56"/>
    <mergeCell ref="AJ57:AK57"/>
    <mergeCell ref="AL57:AM57"/>
    <mergeCell ref="AJ48:AK48"/>
    <mergeCell ref="AL48:AM48"/>
    <mergeCell ref="AJ49:AK49"/>
    <mergeCell ref="AL49:AM49"/>
    <mergeCell ref="AJ50:AK50"/>
    <mergeCell ref="AL50:AM50"/>
    <mergeCell ref="AJ51:AK51"/>
    <mergeCell ref="AL51:AM51"/>
    <mergeCell ref="AJ52:AK52"/>
    <mergeCell ref="AL52:AM52"/>
    <mergeCell ref="AJ43:AK43"/>
    <mergeCell ref="AL43:AM43"/>
    <mergeCell ref="AJ44:AK44"/>
    <mergeCell ref="AL44:AM44"/>
    <mergeCell ref="AJ45:AK45"/>
    <mergeCell ref="AL45:AM45"/>
    <mergeCell ref="AJ46:AK46"/>
    <mergeCell ref="AL46:AM46"/>
    <mergeCell ref="AJ47:AK47"/>
    <mergeCell ref="AL47:AM47"/>
    <mergeCell ref="AJ36:AK36"/>
    <mergeCell ref="AL36:AM36"/>
    <mergeCell ref="AJ37:AK37"/>
    <mergeCell ref="AL37:AM37"/>
    <mergeCell ref="AJ40:AK40"/>
    <mergeCell ref="AL40:AM40"/>
    <mergeCell ref="AJ41:AK41"/>
    <mergeCell ref="AL41:AM41"/>
    <mergeCell ref="AJ42:AK42"/>
    <mergeCell ref="AL42:AM42"/>
    <mergeCell ref="AJ31:AK31"/>
    <mergeCell ref="AL31:AM31"/>
    <mergeCell ref="AJ32:AK32"/>
    <mergeCell ref="AL32:AM32"/>
    <mergeCell ref="AJ33:AK33"/>
    <mergeCell ref="AL33:AM33"/>
    <mergeCell ref="AJ34:AK34"/>
    <mergeCell ref="AL34:AM34"/>
    <mergeCell ref="AJ35:AK35"/>
    <mergeCell ref="AL35:AM35"/>
    <mergeCell ref="AJ26:AK26"/>
    <mergeCell ref="AL26:AM26"/>
    <mergeCell ref="AJ27:AK27"/>
    <mergeCell ref="AL27:AM27"/>
    <mergeCell ref="AJ28:AK28"/>
    <mergeCell ref="AL28:AM28"/>
    <mergeCell ref="AJ29:AK29"/>
    <mergeCell ref="AL29:AM29"/>
    <mergeCell ref="AJ30:AK30"/>
    <mergeCell ref="AL30:AM30"/>
    <mergeCell ref="AJ21:AK21"/>
    <mergeCell ref="AL21:AM21"/>
    <mergeCell ref="AJ22:AK22"/>
    <mergeCell ref="AL22:AM22"/>
    <mergeCell ref="AJ23:AK23"/>
    <mergeCell ref="AL23:AM23"/>
    <mergeCell ref="AJ24:AK24"/>
    <mergeCell ref="AL24:AM24"/>
    <mergeCell ref="AJ25:AK25"/>
    <mergeCell ref="AL25:AM25"/>
    <mergeCell ref="AJ16:AK16"/>
    <mergeCell ref="AL16:AM16"/>
    <mergeCell ref="AJ17:AK17"/>
    <mergeCell ref="AL17:AM17"/>
    <mergeCell ref="AJ18:AK18"/>
    <mergeCell ref="AL18:AM18"/>
    <mergeCell ref="AJ19:AK19"/>
    <mergeCell ref="AL19:AM19"/>
    <mergeCell ref="AJ20:AK20"/>
    <mergeCell ref="AL20:AM20"/>
    <mergeCell ref="AJ11:AK11"/>
    <mergeCell ref="AL11:AM11"/>
    <mergeCell ref="AJ12:AK12"/>
    <mergeCell ref="AL12:AM12"/>
    <mergeCell ref="AJ13:AK13"/>
    <mergeCell ref="AL13:AM13"/>
    <mergeCell ref="AJ14:AK14"/>
    <mergeCell ref="AL14:AM14"/>
    <mergeCell ref="AJ15:AK15"/>
    <mergeCell ref="AL15:AM15"/>
    <mergeCell ref="AB2:AM3"/>
    <mergeCell ref="AO2:AS3"/>
    <mergeCell ref="AB4:AM4"/>
    <mergeCell ref="AO4:AS4"/>
    <mergeCell ref="AB6:AC7"/>
    <mergeCell ref="AD6:AG6"/>
    <mergeCell ref="AO6:AP7"/>
    <mergeCell ref="AH7:AH8"/>
    <mergeCell ref="AR7:AS7"/>
    <mergeCell ref="AJ8:AK8"/>
    <mergeCell ref="AL8:AM8"/>
    <mergeCell ref="F6:G7"/>
    <mergeCell ref="T3:Y3"/>
    <mergeCell ref="B6:D6"/>
    <mergeCell ref="I6:M6"/>
    <mergeCell ref="T6:U7"/>
    <mergeCell ref="B2:E2"/>
    <mergeCell ref="O8:P8"/>
    <mergeCell ref="Q8:R8"/>
    <mergeCell ref="I7:J7"/>
    <mergeCell ref="K7:L7"/>
    <mergeCell ref="M7:M8"/>
    <mergeCell ref="W7:X7"/>
    <mergeCell ref="O13:P13"/>
    <mergeCell ref="Q13:R13"/>
    <mergeCell ref="O14:P14"/>
    <mergeCell ref="Q14:R14"/>
    <mergeCell ref="I10:J10"/>
    <mergeCell ref="O11:P11"/>
    <mergeCell ref="Q11:R11"/>
    <mergeCell ref="O12:P12"/>
    <mergeCell ref="Q12:R12"/>
    <mergeCell ref="O17:P17"/>
    <mergeCell ref="Q17:R17"/>
    <mergeCell ref="O18:P18"/>
    <mergeCell ref="Q18:R18"/>
    <mergeCell ref="O15:P15"/>
    <mergeCell ref="Q15:R15"/>
    <mergeCell ref="O16:P16"/>
    <mergeCell ref="Q16:R16"/>
    <mergeCell ref="O21:P21"/>
    <mergeCell ref="Q21:R21"/>
    <mergeCell ref="O22:P22"/>
    <mergeCell ref="Q22:R22"/>
    <mergeCell ref="O19:P19"/>
    <mergeCell ref="Q19:R19"/>
    <mergeCell ref="O20:P20"/>
    <mergeCell ref="Q20:R20"/>
    <mergeCell ref="O25:P25"/>
    <mergeCell ref="Q25:R25"/>
    <mergeCell ref="O26:P26"/>
    <mergeCell ref="Q26:R26"/>
    <mergeCell ref="O23:P23"/>
    <mergeCell ref="Q23:R23"/>
    <mergeCell ref="O24:P24"/>
    <mergeCell ref="Q24:R24"/>
    <mergeCell ref="O29:P29"/>
    <mergeCell ref="Q29:R29"/>
    <mergeCell ref="O30:P30"/>
    <mergeCell ref="Q30:R30"/>
    <mergeCell ref="O27:P27"/>
    <mergeCell ref="Q27:R27"/>
    <mergeCell ref="O28:P28"/>
    <mergeCell ref="Q28:R28"/>
    <mergeCell ref="O33:P33"/>
    <mergeCell ref="Q33:R33"/>
    <mergeCell ref="O34:P34"/>
    <mergeCell ref="Q34:R34"/>
    <mergeCell ref="O31:P31"/>
    <mergeCell ref="Q31:R31"/>
    <mergeCell ref="O32:P32"/>
    <mergeCell ref="Q32:R32"/>
    <mergeCell ref="O37:P37"/>
    <mergeCell ref="Q37:R37"/>
    <mergeCell ref="O40:P40"/>
    <mergeCell ref="Q40:R40"/>
    <mergeCell ref="O35:P35"/>
    <mergeCell ref="Q35:R35"/>
    <mergeCell ref="O36:P36"/>
    <mergeCell ref="Q36:R36"/>
    <mergeCell ref="O43:P43"/>
    <mergeCell ref="Q43:R43"/>
    <mergeCell ref="O44:P44"/>
    <mergeCell ref="Q44:R44"/>
    <mergeCell ref="O41:P41"/>
    <mergeCell ref="Q41:R41"/>
    <mergeCell ref="O42:P42"/>
    <mergeCell ref="Q42:R42"/>
    <mergeCell ref="O47:P47"/>
    <mergeCell ref="Q47:R47"/>
    <mergeCell ref="O48:P48"/>
    <mergeCell ref="Q48:R48"/>
    <mergeCell ref="O45:P45"/>
    <mergeCell ref="Q45:R45"/>
    <mergeCell ref="O46:P46"/>
    <mergeCell ref="Q46:R46"/>
    <mergeCell ref="O51:P51"/>
    <mergeCell ref="Q51:R51"/>
    <mergeCell ref="O52:P52"/>
    <mergeCell ref="Q52:R52"/>
    <mergeCell ref="O49:P49"/>
    <mergeCell ref="Q49:R49"/>
    <mergeCell ref="O50:P50"/>
    <mergeCell ref="Q50:R50"/>
    <mergeCell ref="O55:P55"/>
    <mergeCell ref="Q55:R55"/>
    <mergeCell ref="O56:P56"/>
    <mergeCell ref="Q56:R56"/>
    <mergeCell ref="O53:P53"/>
    <mergeCell ref="Q53:R53"/>
    <mergeCell ref="O54:P54"/>
    <mergeCell ref="Q54:R54"/>
    <mergeCell ref="O59:P59"/>
    <mergeCell ref="Q59:R59"/>
    <mergeCell ref="O60:P60"/>
    <mergeCell ref="Q60:R60"/>
    <mergeCell ref="O57:P57"/>
    <mergeCell ref="Q57:R57"/>
    <mergeCell ref="O58:P58"/>
    <mergeCell ref="Q58:R58"/>
    <mergeCell ref="O63:P63"/>
    <mergeCell ref="Q63:R63"/>
    <mergeCell ref="O64:P64"/>
    <mergeCell ref="Q64:R64"/>
    <mergeCell ref="O61:P61"/>
    <mergeCell ref="Q61:R61"/>
    <mergeCell ref="O62:P62"/>
    <mergeCell ref="Q62:R62"/>
    <mergeCell ref="O69:P69"/>
    <mergeCell ref="Q69:R69"/>
    <mergeCell ref="O70:P70"/>
    <mergeCell ref="Q70:R70"/>
    <mergeCell ref="O65:P65"/>
    <mergeCell ref="Q65:R65"/>
    <mergeCell ref="O66:P66"/>
    <mergeCell ref="Q66:R66"/>
    <mergeCell ref="O73:P73"/>
    <mergeCell ref="Q73:R73"/>
    <mergeCell ref="O74:P74"/>
    <mergeCell ref="Q74:R74"/>
    <mergeCell ref="O71:P71"/>
    <mergeCell ref="Q71:R71"/>
    <mergeCell ref="O72:P72"/>
    <mergeCell ref="Q72:R72"/>
    <mergeCell ref="O77:P77"/>
    <mergeCell ref="Q77:R77"/>
    <mergeCell ref="O78:P78"/>
    <mergeCell ref="Q78:R78"/>
    <mergeCell ref="O75:P75"/>
    <mergeCell ref="Q75:R75"/>
    <mergeCell ref="O76:P76"/>
    <mergeCell ref="Q76:R76"/>
    <mergeCell ref="O81:P81"/>
    <mergeCell ref="Q81:R81"/>
    <mergeCell ref="O82:P82"/>
    <mergeCell ref="Q82:R82"/>
    <mergeCell ref="O79:P79"/>
    <mergeCell ref="Q79:R79"/>
    <mergeCell ref="O80:P80"/>
    <mergeCell ref="Q80:R80"/>
    <mergeCell ref="O85:P85"/>
    <mergeCell ref="Q85:R85"/>
    <mergeCell ref="O86:P86"/>
    <mergeCell ref="Q86:R86"/>
    <mergeCell ref="O83:P83"/>
    <mergeCell ref="Q83:R83"/>
    <mergeCell ref="O84:P84"/>
    <mergeCell ref="Q84:R84"/>
    <mergeCell ref="O89:P89"/>
    <mergeCell ref="Q89:R89"/>
    <mergeCell ref="O90:P90"/>
    <mergeCell ref="Q90:R90"/>
    <mergeCell ref="O87:P87"/>
    <mergeCell ref="Q87:R87"/>
    <mergeCell ref="O88:P88"/>
    <mergeCell ref="Q88:R88"/>
    <mergeCell ref="O93:P93"/>
    <mergeCell ref="Q93:R93"/>
    <mergeCell ref="O94:P94"/>
    <mergeCell ref="Q94:R94"/>
    <mergeCell ref="O91:P91"/>
    <mergeCell ref="Q91:R91"/>
    <mergeCell ref="O92:P92"/>
    <mergeCell ref="Q92:R92"/>
    <mergeCell ref="O99:P99"/>
    <mergeCell ref="Q99:R99"/>
    <mergeCell ref="O100:P100"/>
    <mergeCell ref="Q100:R100"/>
    <mergeCell ref="O95:P95"/>
    <mergeCell ref="Q95:R95"/>
    <mergeCell ref="O98:P98"/>
    <mergeCell ref="Q98:R98"/>
    <mergeCell ref="O103:P103"/>
    <mergeCell ref="Q103:R103"/>
    <mergeCell ref="O104:P104"/>
    <mergeCell ref="Q104:R104"/>
    <mergeCell ref="O101:P101"/>
    <mergeCell ref="Q101:R101"/>
    <mergeCell ref="O102:P102"/>
    <mergeCell ref="Q102:R102"/>
    <mergeCell ref="O107:P107"/>
    <mergeCell ref="Q107:R107"/>
    <mergeCell ref="O108:P108"/>
    <mergeCell ref="Q108:R108"/>
    <mergeCell ref="O105:P105"/>
    <mergeCell ref="Q105:R105"/>
    <mergeCell ref="O106:P106"/>
    <mergeCell ref="Q106:R106"/>
    <mergeCell ref="O111:P111"/>
    <mergeCell ref="Q111:R111"/>
    <mergeCell ref="O112:P112"/>
    <mergeCell ref="Q112:R112"/>
    <mergeCell ref="O109:P109"/>
    <mergeCell ref="Q109:R109"/>
    <mergeCell ref="O110:P110"/>
    <mergeCell ref="Q110:R110"/>
    <mergeCell ref="O115:P115"/>
    <mergeCell ref="Q115:R115"/>
    <mergeCell ref="O116:P116"/>
    <mergeCell ref="Q116:R116"/>
    <mergeCell ref="O113:P113"/>
    <mergeCell ref="Q113:R113"/>
    <mergeCell ref="O114:P114"/>
    <mergeCell ref="Q114:R114"/>
    <mergeCell ref="O119:P119"/>
    <mergeCell ref="Q119:R119"/>
    <mergeCell ref="O120:P120"/>
    <mergeCell ref="Q120:R120"/>
    <mergeCell ref="O117:P117"/>
    <mergeCell ref="Q117:R117"/>
    <mergeCell ref="O118:P118"/>
    <mergeCell ref="Q118:R118"/>
    <mergeCell ref="O123:P123"/>
    <mergeCell ref="Q123:R123"/>
    <mergeCell ref="O124:P124"/>
    <mergeCell ref="Q124:R124"/>
    <mergeCell ref="O121:P121"/>
    <mergeCell ref="Q121:R121"/>
    <mergeCell ref="O122:P122"/>
    <mergeCell ref="Q122:R122"/>
    <mergeCell ref="O129:P129"/>
    <mergeCell ref="Q129:R129"/>
    <mergeCell ref="O130:P130"/>
    <mergeCell ref="Q130:R130"/>
    <mergeCell ref="O127:P127"/>
    <mergeCell ref="Q127:R127"/>
    <mergeCell ref="O128:P128"/>
    <mergeCell ref="Q128:R128"/>
    <mergeCell ref="O133:P133"/>
    <mergeCell ref="Q133:R133"/>
    <mergeCell ref="O134:P134"/>
    <mergeCell ref="Q134:R134"/>
    <mergeCell ref="O131:P131"/>
    <mergeCell ref="Q131:R131"/>
    <mergeCell ref="O132:P132"/>
    <mergeCell ref="Q132:R132"/>
    <mergeCell ref="O137:P137"/>
    <mergeCell ref="Q137:R137"/>
    <mergeCell ref="O138:P138"/>
    <mergeCell ref="Q138:R138"/>
    <mergeCell ref="O135:P135"/>
    <mergeCell ref="Q135:R135"/>
    <mergeCell ref="O136:P136"/>
    <mergeCell ref="Q136:R136"/>
    <mergeCell ref="O141:P141"/>
    <mergeCell ref="Q141:R141"/>
    <mergeCell ref="O142:P142"/>
    <mergeCell ref="Q142:R142"/>
    <mergeCell ref="O139:P139"/>
    <mergeCell ref="Q139:R139"/>
    <mergeCell ref="O140:P140"/>
    <mergeCell ref="Q140:R140"/>
    <mergeCell ref="O145:P145"/>
    <mergeCell ref="Q145:R145"/>
    <mergeCell ref="O146:P146"/>
    <mergeCell ref="Q146:R146"/>
    <mergeCell ref="O143:P143"/>
    <mergeCell ref="Q143:R143"/>
    <mergeCell ref="O144:P144"/>
    <mergeCell ref="Q144:R144"/>
    <mergeCell ref="O149:P149"/>
    <mergeCell ref="Q149:R149"/>
    <mergeCell ref="O147:P147"/>
    <mergeCell ref="Q147:R147"/>
    <mergeCell ref="O148:P148"/>
    <mergeCell ref="Q148:R148"/>
    <mergeCell ref="B161:G161"/>
    <mergeCell ref="J161:R161"/>
    <mergeCell ref="B162:G162"/>
    <mergeCell ref="J162:R162"/>
    <mergeCell ref="O153:P153"/>
    <mergeCell ref="Q153:R153"/>
    <mergeCell ref="O150:P150"/>
    <mergeCell ref="Q150:R150"/>
    <mergeCell ref="O158:P158"/>
    <mergeCell ref="Q158:R158"/>
    <mergeCell ref="O151:P151"/>
    <mergeCell ref="Q151:R151"/>
    <mergeCell ref="O152:P152"/>
    <mergeCell ref="Q152:R152"/>
    <mergeCell ref="O156:P156"/>
    <mergeCell ref="Q156:R156"/>
    <mergeCell ref="B160:G160"/>
    <mergeCell ref="J160:R160"/>
  </mergeCells>
  <hyperlinks>
    <hyperlink ref="B2" location="Schedule_Listing" display="Return to Shedule Listing" xr:uid="{00000000-0004-0000-3000-000000000000}"/>
    <hyperlink ref="B2:E2" location="'Schedule Listing '!A1" display="Return to Schedule Listing" xr:uid="{00000000-0004-0000-3000-000001000000}"/>
  </hyperlinks>
  <pageMargins left="0.47244094488188981" right="0.35433070866141736" top="0.74803149606299213" bottom="0.51181102362204722" header="0.31496062992125984" footer="0.31496062992125984"/>
  <pageSetup scale="6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6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dimension ref="A1:X167"/>
  <sheetViews>
    <sheetView showGridLines="0" zoomScaleNormal="100" zoomScaleSheetLayoutView="102" workbookViewId="0">
      <selection sqref="A1:XFD1048576"/>
    </sheetView>
  </sheetViews>
  <sheetFormatPr defaultColWidth="9.1015625" defaultRowHeight="12.3"/>
  <cols>
    <col min="1" max="1" width="7.1015625" style="1" customWidth="1"/>
    <col min="2" max="2" width="7.89453125" style="1" customWidth="1"/>
    <col min="3" max="3" width="8.89453125" style="1" customWidth="1"/>
    <col min="4" max="4" width="9.1015625" style="1"/>
    <col min="5" max="5" width="0.89453125" style="1" customWidth="1"/>
    <col min="6" max="7" width="7.5234375" style="1" customWidth="1"/>
    <col min="8" max="8" width="0.89453125" style="1" customWidth="1"/>
    <col min="9" max="9" width="10.41796875" style="1" customWidth="1"/>
    <col min="10" max="10" width="9.41796875" style="1" customWidth="1"/>
    <col min="11" max="11" width="11.1015625" style="1" customWidth="1"/>
    <col min="12" max="12" width="9.89453125" style="1" customWidth="1"/>
    <col min="13" max="13" width="8.5234375" style="1" customWidth="1"/>
    <col min="14" max="14" width="0.89453125" style="1" customWidth="1"/>
    <col min="15" max="18" width="4.5234375" style="1" customWidth="1"/>
    <col min="19" max="19" width="2.1015625" style="1" customWidth="1"/>
    <col min="20" max="20" width="6.5234375" style="477" customWidth="1"/>
    <col min="21" max="21" width="9" style="477" customWidth="1"/>
    <col min="22" max="24" width="11.5234375" style="477"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c r="A1" s="319"/>
      <c r="B1" s="729" t="s">
        <v>2950</v>
      </c>
      <c r="C1" s="445"/>
      <c r="D1" s="445"/>
      <c r="E1" s="319"/>
      <c r="F1" s="319"/>
      <c r="G1" s="319"/>
      <c r="H1" s="319"/>
      <c r="I1" s="319"/>
      <c r="J1" s="319"/>
      <c r="K1" s="319"/>
      <c r="L1" s="319"/>
      <c r="M1" s="319"/>
      <c r="N1" s="319"/>
      <c r="O1" s="319"/>
      <c r="P1" s="319"/>
      <c r="Q1" s="319"/>
      <c r="R1" s="319"/>
      <c r="S1" s="319"/>
      <c r="T1" s="729" t="s">
        <v>2951</v>
      </c>
    </row>
    <row r="2" spans="1:24" ht="15" customHeight="1">
      <c r="A2" s="500">
        <v>26</v>
      </c>
      <c r="B2" s="1536" t="s">
        <v>137</v>
      </c>
      <c r="C2" s="1554"/>
      <c r="D2" s="1554"/>
      <c r="E2" s="1555"/>
      <c r="F2" s="319"/>
      <c r="G2" s="319"/>
      <c r="H2" s="319"/>
      <c r="I2" s="319"/>
      <c r="J2" s="319"/>
      <c r="K2" s="319"/>
      <c r="L2" s="319"/>
      <c r="M2" s="319"/>
      <c r="N2" s="319"/>
      <c r="O2" s="319"/>
      <c r="P2" s="319"/>
      <c r="Q2" s="319"/>
      <c r="R2" s="319"/>
      <c r="S2" s="319"/>
      <c r="T2" s="525" t="s">
        <v>2873</v>
      </c>
      <c r="U2" s="525"/>
      <c r="V2" s="525"/>
      <c r="W2" s="525"/>
      <c r="X2" s="525"/>
    </row>
    <row r="3" spans="1:24" ht="15" customHeight="1">
      <c r="A3" s="477"/>
      <c r="B3" s="525" t="s">
        <v>2952</v>
      </c>
      <c r="C3" s="525"/>
      <c r="D3" s="477"/>
      <c r="E3" s="477"/>
      <c r="F3" s="477"/>
      <c r="G3" s="477"/>
      <c r="H3" s="477"/>
      <c r="I3" s="477"/>
      <c r="J3" s="477"/>
      <c r="K3" s="477"/>
      <c r="L3" s="477"/>
      <c r="M3" s="477"/>
      <c r="N3" s="477"/>
      <c r="O3" s="477"/>
      <c r="P3" s="477"/>
      <c r="Q3" s="477"/>
      <c r="R3" s="477"/>
      <c r="S3" s="319"/>
      <c r="T3" s="1624" t="str">
        <f>$B3</f>
        <v>For Banking Book - MDB  (121)</v>
      </c>
      <c r="U3" s="1624"/>
      <c r="V3" s="1624"/>
      <c r="W3" s="1624"/>
      <c r="X3" s="1624"/>
    </row>
    <row r="4" spans="1:24" ht="12.75" customHeight="1">
      <c r="A4" s="477"/>
      <c r="B4" s="754" t="s">
        <v>2875</v>
      </c>
      <c r="C4" s="525"/>
      <c r="D4" s="477"/>
      <c r="E4" s="477"/>
      <c r="F4" s="477"/>
      <c r="G4" s="477"/>
      <c r="H4" s="477"/>
      <c r="I4" s="477"/>
      <c r="J4" s="477"/>
      <c r="K4" s="477"/>
      <c r="L4" s="477"/>
      <c r="M4" s="477"/>
      <c r="N4" s="477"/>
      <c r="O4" s="477"/>
      <c r="P4" s="477"/>
      <c r="Q4" s="477"/>
      <c r="R4" s="477"/>
      <c r="S4" s="319"/>
      <c r="T4" s="754" t="str">
        <f>$B4</f>
        <v>Dollars in thousands, Record Type 010</v>
      </c>
      <c r="U4" s="1130"/>
      <c r="V4" s="988"/>
      <c r="W4" s="988"/>
      <c r="X4" s="988"/>
    </row>
    <row r="5" spans="1:24" ht="12" customHeight="1">
      <c r="A5" s="477"/>
      <c r="B5" s="1671" t="s">
        <v>2342</v>
      </c>
      <c r="C5" s="1672"/>
      <c r="D5" s="1673"/>
      <c r="E5" s="985"/>
      <c r="F5" s="1670" t="s">
        <v>2368</v>
      </c>
      <c r="G5" s="1670"/>
      <c r="H5" s="988"/>
      <c r="I5" s="1601" t="s">
        <v>2876</v>
      </c>
      <c r="J5" s="1597"/>
      <c r="K5" s="1597"/>
      <c r="L5" s="1597"/>
      <c r="M5" s="1598"/>
      <c r="N5" s="985"/>
      <c r="O5" s="985"/>
      <c r="P5" s="985"/>
      <c r="Q5" s="985"/>
      <c r="R5" s="985"/>
      <c r="S5" s="319"/>
      <c r="T5" s="1674" t="s">
        <v>2877</v>
      </c>
      <c r="U5" s="1674"/>
      <c r="V5" s="1131"/>
      <c r="W5" s="1132"/>
      <c r="X5" s="1132"/>
    </row>
    <row r="6" spans="1:24" ht="11.1" customHeight="1">
      <c r="A6" s="477"/>
      <c r="B6" s="1134"/>
      <c r="C6" s="1135"/>
      <c r="D6" s="1136"/>
      <c r="E6" s="985"/>
      <c r="F6" s="1670"/>
      <c r="G6" s="1670"/>
      <c r="H6" s="988"/>
      <c r="I6" s="1601" t="s">
        <v>2878</v>
      </c>
      <c r="J6" s="1676"/>
      <c r="K6" s="1601" t="s">
        <v>2879</v>
      </c>
      <c r="L6" s="1676"/>
      <c r="M6" s="1677" t="s">
        <v>2880</v>
      </c>
      <c r="N6" s="985"/>
      <c r="O6" s="985"/>
      <c r="P6" s="985"/>
      <c r="Q6" s="985"/>
      <c r="R6" s="985"/>
      <c r="S6" s="319"/>
      <c r="T6" s="1675"/>
      <c r="U6" s="1675"/>
      <c r="V6" s="1131"/>
      <c r="W6" s="1596" t="s">
        <v>2879</v>
      </c>
      <c r="X6" s="1607"/>
    </row>
    <row r="7" spans="1:24" ht="63.75" customHeight="1">
      <c r="A7" s="984" t="s">
        <v>2881</v>
      </c>
      <c r="B7" s="984" t="s">
        <v>2882</v>
      </c>
      <c r="C7" s="984" t="s">
        <v>2345</v>
      </c>
      <c r="D7" s="984" t="s">
        <v>2883</v>
      </c>
      <c r="E7" s="986"/>
      <c r="F7" s="984" t="s">
        <v>2884</v>
      </c>
      <c r="G7" s="984" t="s">
        <v>2940</v>
      </c>
      <c r="H7" s="1137"/>
      <c r="I7" s="984" t="s">
        <v>2886</v>
      </c>
      <c r="J7" s="984" t="s">
        <v>2887</v>
      </c>
      <c r="K7" s="984" t="s">
        <v>2888</v>
      </c>
      <c r="L7" s="984" t="s">
        <v>2889</v>
      </c>
      <c r="M7" s="1678"/>
      <c r="N7" s="986"/>
      <c r="O7" s="1605" t="s">
        <v>2352</v>
      </c>
      <c r="P7" s="1607"/>
      <c r="Q7" s="1605" t="s">
        <v>2890</v>
      </c>
      <c r="R7" s="1607"/>
      <c r="S7" s="319"/>
      <c r="T7" s="1138" t="str">
        <f>$A7</f>
        <v>PD Band</v>
      </c>
      <c r="U7" s="1138" t="str">
        <f>$B7</f>
        <v>Estimated PD (%) (M3)</v>
      </c>
      <c r="V7" s="984" t="s">
        <v>2891</v>
      </c>
      <c r="W7" s="984" t="s">
        <v>2892</v>
      </c>
      <c r="X7" s="984" t="s">
        <v>2893</v>
      </c>
    </row>
    <row r="8" spans="1:24" s="112" customFormat="1" ht="11.85" customHeight="1">
      <c r="A8" s="1131"/>
      <c r="B8" s="776" t="s">
        <v>282</v>
      </c>
      <c r="C8" s="776"/>
      <c r="D8" s="776" t="s">
        <v>283</v>
      </c>
      <c r="E8" s="776"/>
      <c r="F8" s="776" t="s">
        <v>284</v>
      </c>
      <c r="G8" s="776" t="s">
        <v>2894</v>
      </c>
      <c r="H8" s="992"/>
      <c r="I8" s="776" t="s">
        <v>424</v>
      </c>
      <c r="J8" s="776" t="s">
        <v>287</v>
      </c>
      <c r="K8" s="776"/>
      <c r="L8" s="776"/>
      <c r="M8" s="776"/>
      <c r="N8" s="776"/>
      <c r="O8" s="776"/>
      <c r="P8" s="776"/>
      <c r="Q8" s="776"/>
      <c r="R8" s="776"/>
      <c r="S8" s="571"/>
      <c r="T8" s="1140"/>
      <c r="U8" s="1141" t="s">
        <v>2895</v>
      </c>
      <c r="V8" s="776"/>
      <c r="W8" s="477"/>
      <c r="X8" s="776"/>
    </row>
    <row r="9" spans="1:24" ht="16.350000000000001" customHeight="1">
      <c r="A9" s="477"/>
      <c r="B9" s="813" t="s">
        <v>1790</v>
      </c>
      <c r="C9" s="477"/>
      <c r="D9" s="992"/>
      <c r="E9" s="992"/>
      <c r="F9" s="992"/>
      <c r="G9" s="992"/>
      <c r="H9" s="992"/>
      <c r="I9" s="1669" t="s">
        <v>2896</v>
      </c>
      <c r="J9" s="1669"/>
      <c r="K9" s="992"/>
      <c r="L9" s="992"/>
      <c r="M9" s="992"/>
      <c r="N9" s="992"/>
      <c r="O9" s="992"/>
      <c r="P9" s="992"/>
      <c r="Q9" s="477"/>
      <c r="R9" s="477"/>
      <c r="S9" s="319"/>
      <c r="T9" s="1142"/>
      <c r="U9" s="1143" t="str">
        <f>$B9</f>
        <v>Drawn (501)</v>
      </c>
    </row>
    <row r="10" spans="1:24" ht="12.75" customHeight="1">
      <c r="A10" s="453" t="s">
        <v>2897</v>
      </c>
      <c r="B10" s="1144"/>
      <c r="C10" s="1145"/>
      <c r="D10" s="994"/>
      <c r="E10" s="1123"/>
      <c r="F10" s="994"/>
      <c r="G10" s="1124"/>
      <c r="H10" s="1146"/>
      <c r="I10" s="1147"/>
      <c r="J10" s="997"/>
      <c r="K10" s="1147"/>
      <c r="L10" s="1148"/>
      <c r="M10" s="1149"/>
      <c r="N10" s="453"/>
      <c r="O10" s="1665"/>
      <c r="P10" s="1665"/>
      <c r="Q10" s="1665"/>
      <c r="R10" s="1665"/>
      <c r="S10" s="319"/>
      <c r="T10" s="1151" t="str">
        <f t="shared" ref="T10:T34" si="0">$A10</f>
        <v>1 (1401)</v>
      </c>
      <c r="U10" s="1152" t="str">
        <f t="shared" ref="U10:U34" si="1">IF($B10="","",$B10)</f>
        <v/>
      </c>
      <c r="V10" s="1153"/>
      <c r="W10" s="1154"/>
      <c r="X10" s="1154"/>
    </row>
    <row r="11" spans="1:24">
      <c r="A11" s="453" t="s">
        <v>2898</v>
      </c>
      <c r="B11" s="1144"/>
      <c r="C11" s="1145"/>
      <c r="D11" s="994"/>
      <c r="E11" s="1123"/>
      <c r="F11" s="994"/>
      <c r="G11" s="1124"/>
      <c r="H11" s="1146"/>
      <c r="I11" s="1147"/>
      <c r="J11" s="997"/>
      <c r="K11" s="1147"/>
      <c r="L11" s="1148"/>
      <c r="M11" s="1149"/>
      <c r="N11" s="453"/>
      <c r="O11" s="1665"/>
      <c r="P11" s="1665"/>
      <c r="Q11" s="1665"/>
      <c r="R11" s="1665"/>
      <c r="S11" s="319"/>
      <c r="T11" s="1151" t="str">
        <f t="shared" si="0"/>
        <v>2 (1402)</v>
      </c>
      <c r="U11" s="1152" t="str">
        <f t="shared" si="1"/>
        <v/>
      </c>
      <c r="V11" s="1153"/>
      <c r="W11" s="1154"/>
      <c r="X11" s="1154"/>
    </row>
    <row r="12" spans="1:24">
      <c r="A12" s="453" t="s">
        <v>2899</v>
      </c>
      <c r="B12" s="1144"/>
      <c r="C12" s="1145"/>
      <c r="D12" s="994"/>
      <c r="E12" s="1123"/>
      <c r="F12" s="994"/>
      <c r="G12" s="1124"/>
      <c r="H12" s="1146"/>
      <c r="I12" s="1147"/>
      <c r="J12" s="997"/>
      <c r="K12" s="1147"/>
      <c r="L12" s="1148"/>
      <c r="M12" s="1149"/>
      <c r="N12" s="453"/>
      <c r="O12" s="1665"/>
      <c r="P12" s="1665"/>
      <c r="Q12" s="1665"/>
      <c r="R12" s="1665"/>
      <c r="S12" s="319"/>
      <c r="T12" s="1151" t="str">
        <f t="shared" si="0"/>
        <v>3 (1403)</v>
      </c>
      <c r="U12" s="1152" t="str">
        <f t="shared" si="1"/>
        <v/>
      </c>
      <c r="V12" s="1153"/>
      <c r="W12" s="1154"/>
      <c r="X12" s="1154"/>
    </row>
    <row r="13" spans="1:24" ht="12.6" hidden="1" customHeight="1">
      <c r="A13" s="453" t="s">
        <v>2900</v>
      </c>
      <c r="B13" s="1144"/>
      <c r="C13" s="1145"/>
      <c r="D13" s="994"/>
      <c r="E13" s="1123"/>
      <c r="F13" s="994"/>
      <c r="G13" s="1124"/>
      <c r="H13" s="1146"/>
      <c r="I13" s="1147"/>
      <c r="J13" s="997"/>
      <c r="K13" s="1147"/>
      <c r="L13" s="1148"/>
      <c r="M13" s="1149"/>
      <c r="N13" s="453"/>
      <c r="O13" s="1665"/>
      <c r="P13" s="1665"/>
      <c r="Q13" s="1665"/>
      <c r="R13" s="1665"/>
      <c r="S13" s="319"/>
      <c r="T13" s="1151" t="str">
        <f t="shared" si="0"/>
        <v>4 (1404)</v>
      </c>
      <c r="U13" s="1152" t="str">
        <f t="shared" si="1"/>
        <v/>
      </c>
      <c r="V13" s="1153"/>
      <c r="W13" s="1154"/>
      <c r="X13" s="1154"/>
    </row>
    <row r="14" spans="1:24" ht="12.6" hidden="1" customHeight="1">
      <c r="A14" s="453" t="s">
        <v>2901</v>
      </c>
      <c r="B14" s="1144"/>
      <c r="C14" s="1145"/>
      <c r="D14" s="994"/>
      <c r="E14" s="1123"/>
      <c r="F14" s="994"/>
      <c r="G14" s="1124"/>
      <c r="H14" s="1146"/>
      <c r="I14" s="1147"/>
      <c r="J14" s="997"/>
      <c r="K14" s="1147"/>
      <c r="L14" s="1148"/>
      <c r="M14" s="1149"/>
      <c r="N14" s="453"/>
      <c r="O14" s="1665"/>
      <c r="P14" s="1665"/>
      <c r="Q14" s="1665"/>
      <c r="R14" s="1665"/>
      <c r="S14" s="319"/>
      <c r="T14" s="1151" t="str">
        <f t="shared" si="0"/>
        <v>5 (1405)</v>
      </c>
      <c r="U14" s="1152" t="str">
        <f t="shared" si="1"/>
        <v/>
      </c>
      <c r="V14" s="1153"/>
      <c r="W14" s="1154"/>
      <c r="X14" s="1154"/>
    </row>
    <row r="15" spans="1:24" ht="12.6" hidden="1" customHeight="1">
      <c r="A15" s="453" t="s">
        <v>2902</v>
      </c>
      <c r="B15" s="1144"/>
      <c r="C15" s="1145"/>
      <c r="D15" s="994"/>
      <c r="E15" s="1123"/>
      <c r="F15" s="994"/>
      <c r="G15" s="1124"/>
      <c r="H15" s="1146"/>
      <c r="I15" s="1147"/>
      <c r="J15" s="997"/>
      <c r="K15" s="1147"/>
      <c r="L15" s="1148"/>
      <c r="M15" s="1149"/>
      <c r="N15" s="453"/>
      <c r="O15" s="1665"/>
      <c r="P15" s="1665"/>
      <c r="Q15" s="1665"/>
      <c r="R15" s="1665"/>
      <c r="S15" s="319"/>
      <c r="T15" s="1151" t="str">
        <f t="shared" si="0"/>
        <v>6 (1406)</v>
      </c>
      <c r="U15" s="1152" t="str">
        <f t="shared" si="1"/>
        <v/>
      </c>
      <c r="V15" s="1153"/>
      <c r="W15" s="1154"/>
      <c r="X15" s="1154"/>
    </row>
    <row r="16" spans="1:24" ht="12.6" hidden="1" customHeight="1">
      <c r="A16" s="453" t="s">
        <v>2903</v>
      </c>
      <c r="B16" s="1144"/>
      <c r="C16" s="1145"/>
      <c r="D16" s="994"/>
      <c r="E16" s="1123"/>
      <c r="F16" s="994"/>
      <c r="G16" s="1124"/>
      <c r="H16" s="1146"/>
      <c r="I16" s="1147"/>
      <c r="J16" s="997"/>
      <c r="K16" s="1147"/>
      <c r="L16" s="1148"/>
      <c r="M16" s="1149"/>
      <c r="N16" s="453"/>
      <c r="O16" s="1665"/>
      <c r="P16" s="1665"/>
      <c r="Q16" s="1665"/>
      <c r="R16" s="1665"/>
      <c r="S16" s="319"/>
      <c r="T16" s="1151" t="str">
        <f t="shared" si="0"/>
        <v>7 (1407)</v>
      </c>
      <c r="U16" s="1152" t="str">
        <f t="shared" si="1"/>
        <v/>
      </c>
      <c r="V16" s="1153"/>
      <c r="W16" s="1154"/>
      <c r="X16" s="1154"/>
    </row>
    <row r="17" spans="1:24" ht="12.6" hidden="1" customHeight="1">
      <c r="A17" s="453" t="s">
        <v>2904</v>
      </c>
      <c r="B17" s="1144"/>
      <c r="C17" s="1145"/>
      <c r="D17" s="994"/>
      <c r="E17" s="1123"/>
      <c r="F17" s="994"/>
      <c r="G17" s="1124"/>
      <c r="H17" s="1146"/>
      <c r="I17" s="1147"/>
      <c r="J17" s="997"/>
      <c r="K17" s="1147"/>
      <c r="L17" s="1148"/>
      <c r="M17" s="1149"/>
      <c r="N17" s="453"/>
      <c r="O17" s="1665"/>
      <c r="P17" s="1665"/>
      <c r="Q17" s="1665"/>
      <c r="R17" s="1665"/>
      <c r="S17" s="319"/>
      <c r="T17" s="1151" t="str">
        <f t="shared" si="0"/>
        <v>8 (1408)</v>
      </c>
      <c r="U17" s="1152" t="str">
        <f t="shared" si="1"/>
        <v/>
      </c>
      <c r="V17" s="1153"/>
      <c r="W17" s="1154"/>
      <c r="X17" s="1154"/>
    </row>
    <row r="18" spans="1:24" ht="12.6" hidden="1" customHeight="1">
      <c r="A18" s="453" t="s">
        <v>2905</v>
      </c>
      <c r="B18" s="1144"/>
      <c r="C18" s="1145"/>
      <c r="D18" s="994"/>
      <c r="E18" s="1123"/>
      <c r="F18" s="994"/>
      <c r="G18" s="1124"/>
      <c r="H18" s="1146"/>
      <c r="I18" s="1147"/>
      <c r="J18" s="997"/>
      <c r="K18" s="1147"/>
      <c r="L18" s="1148"/>
      <c r="M18" s="1149"/>
      <c r="N18" s="453"/>
      <c r="O18" s="1665"/>
      <c r="P18" s="1665"/>
      <c r="Q18" s="1665"/>
      <c r="R18" s="1665"/>
      <c r="S18" s="319"/>
      <c r="T18" s="1151" t="str">
        <f t="shared" si="0"/>
        <v>9 (1409)</v>
      </c>
      <c r="U18" s="1152" t="str">
        <f t="shared" si="1"/>
        <v/>
      </c>
      <c r="V18" s="1153"/>
      <c r="W18" s="1154"/>
      <c r="X18" s="1154"/>
    </row>
    <row r="19" spans="1:24" ht="12.6" hidden="1" customHeight="1">
      <c r="A19" s="453" t="s">
        <v>2906</v>
      </c>
      <c r="B19" s="1144"/>
      <c r="C19" s="1145"/>
      <c r="D19" s="994"/>
      <c r="E19" s="1123"/>
      <c r="F19" s="994"/>
      <c r="G19" s="1124"/>
      <c r="H19" s="1146"/>
      <c r="I19" s="1147"/>
      <c r="J19" s="997"/>
      <c r="K19" s="1147"/>
      <c r="L19" s="1148"/>
      <c r="M19" s="1149"/>
      <c r="N19" s="453"/>
      <c r="O19" s="1665"/>
      <c r="P19" s="1665"/>
      <c r="Q19" s="1665"/>
      <c r="R19" s="1665"/>
      <c r="S19" s="319"/>
      <c r="T19" s="1151" t="str">
        <f t="shared" si="0"/>
        <v>10 (1410)</v>
      </c>
      <c r="U19" s="1152" t="str">
        <f t="shared" si="1"/>
        <v/>
      </c>
      <c r="V19" s="1153"/>
      <c r="W19" s="1154"/>
      <c r="X19" s="1154"/>
    </row>
    <row r="20" spans="1:24" ht="12.6" hidden="1" customHeight="1">
      <c r="A20" s="453" t="s">
        <v>2907</v>
      </c>
      <c r="B20" s="1144"/>
      <c r="C20" s="1145"/>
      <c r="D20" s="994"/>
      <c r="E20" s="1123"/>
      <c r="F20" s="994"/>
      <c r="G20" s="1124"/>
      <c r="H20" s="1146"/>
      <c r="I20" s="1147"/>
      <c r="J20" s="997"/>
      <c r="K20" s="1147"/>
      <c r="L20" s="1148"/>
      <c r="M20" s="1149"/>
      <c r="N20" s="453"/>
      <c r="O20" s="1665"/>
      <c r="P20" s="1665"/>
      <c r="Q20" s="1665"/>
      <c r="R20" s="1665"/>
      <c r="S20" s="319"/>
      <c r="T20" s="1151" t="str">
        <f t="shared" si="0"/>
        <v>11 (1411)</v>
      </c>
      <c r="U20" s="1152" t="str">
        <f t="shared" si="1"/>
        <v/>
      </c>
      <c r="V20" s="1153"/>
      <c r="W20" s="1154"/>
      <c r="X20" s="1154"/>
    </row>
    <row r="21" spans="1:24" ht="12.6" hidden="1" customHeight="1">
      <c r="A21" s="453" t="s">
        <v>2908</v>
      </c>
      <c r="B21" s="1144"/>
      <c r="C21" s="1145"/>
      <c r="D21" s="994"/>
      <c r="E21" s="1123"/>
      <c r="F21" s="994"/>
      <c r="G21" s="1124"/>
      <c r="H21" s="1146"/>
      <c r="I21" s="1147"/>
      <c r="J21" s="997"/>
      <c r="K21" s="1147"/>
      <c r="L21" s="1148"/>
      <c r="M21" s="1149"/>
      <c r="N21" s="453"/>
      <c r="O21" s="1665"/>
      <c r="P21" s="1665"/>
      <c r="Q21" s="1665"/>
      <c r="R21" s="1665"/>
      <c r="S21" s="319"/>
      <c r="T21" s="1151" t="str">
        <f t="shared" si="0"/>
        <v>12 (1412)</v>
      </c>
      <c r="U21" s="1152" t="str">
        <f t="shared" si="1"/>
        <v/>
      </c>
      <c r="V21" s="1153"/>
      <c r="W21" s="1154"/>
      <c r="X21" s="1154"/>
    </row>
    <row r="22" spans="1:24" ht="12.6" hidden="1" customHeight="1">
      <c r="A22" s="453" t="s">
        <v>2909</v>
      </c>
      <c r="B22" s="1144"/>
      <c r="C22" s="1145"/>
      <c r="D22" s="994"/>
      <c r="E22" s="1123"/>
      <c r="F22" s="994"/>
      <c r="G22" s="1124"/>
      <c r="H22" s="1146"/>
      <c r="I22" s="1147"/>
      <c r="J22" s="997"/>
      <c r="K22" s="1147"/>
      <c r="L22" s="1148"/>
      <c r="M22" s="1149"/>
      <c r="N22" s="453"/>
      <c r="O22" s="1665"/>
      <c r="P22" s="1665"/>
      <c r="Q22" s="1665"/>
      <c r="R22" s="1665"/>
      <c r="S22" s="319"/>
      <c r="T22" s="1151" t="str">
        <f t="shared" si="0"/>
        <v>13 (1413)</v>
      </c>
      <c r="U22" s="1152" t="str">
        <f t="shared" si="1"/>
        <v/>
      </c>
      <c r="V22" s="1153"/>
      <c r="W22" s="1154"/>
      <c r="X22" s="1154"/>
    </row>
    <row r="23" spans="1:24" ht="12.6" hidden="1" customHeight="1">
      <c r="A23" s="453" t="s">
        <v>2910</v>
      </c>
      <c r="B23" s="1144"/>
      <c r="C23" s="1145"/>
      <c r="D23" s="994"/>
      <c r="E23" s="1123"/>
      <c r="F23" s="994"/>
      <c r="G23" s="1124"/>
      <c r="H23" s="1146"/>
      <c r="I23" s="1147"/>
      <c r="J23" s="997"/>
      <c r="K23" s="1147"/>
      <c r="L23" s="1148"/>
      <c r="M23" s="1149"/>
      <c r="N23" s="453"/>
      <c r="O23" s="1665"/>
      <c r="P23" s="1665"/>
      <c r="Q23" s="1665"/>
      <c r="R23" s="1665"/>
      <c r="S23" s="319"/>
      <c r="T23" s="1151" t="str">
        <f t="shared" si="0"/>
        <v>14 (1414)</v>
      </c>
      <c r="U23" s="1152" t="str">
        <f t="shared" si="1"/>
        <v/>
      </c>
      <c r="V23" s="1153"/>
      <c r="W23" s="1154"/>
      <c r="X23" s="1154"/>
    </row>
    <row r="24" spans="1:24" ht="12.6" hidden="1" customHeight="1">
      <c r="A24" s="453" t="s">
        <v>2911</v>
      </c>
      <c r="B24" s="1144"/>
      <c r="C24" s="1145"/>
      <c r="D24" s="994"/>
      <c r="E24" s="1123"/>
      <c r="F24" s="994"/>
      <c r="G24" s="1124"/>
      <c r="H24" s="1146"/>
      <c r="I24" s="1147"/>
      <c r="J24" s="997"/>
      <c r="K24" s="1147"/>
      <c r="L24" s="1148"/>
      <c r="M24" s="1149"/>
      <c r="N24" s="453"/>
      <c r="O24" s="1665"/>
      <c r="P24" s="1665"/>
      <c r="Q24" s="1665"/>
      <c r="R24" s="1665"/>
      <c r="S24" s="319"/>
      <c r="T24" s="1151" t="str">
        <f t="shared" si="0"/>
        <v>15 (1415)</v>
      </c>
      <c r="U24" s="1152" t="str">
        <f t="shared" si="1"/>
        <v/>
      </c>
      <c r="V24" s="1153"/>
      <c r="W24" s="1154"/>
      <c r="X24" s="1154"/>
    </row>
    <row r="25" spans="1:24" ht="12.6" hidden="1" customHeight="1">
      <c r="A25" s="453" t="s">
        <v>2912</v>
      </c>
      <c r="B25" s="1144"/>
      <c r="C25" s="1145"/>
      <c r="D25" s="994"/>
      <c r="E25" s="1123"/>
      <c r="F25" s="994"/>
      <c r="G25" s="1124"/>
      <c r="H25" s="1146"/>
      <c r="I25" s="1147"/>
      <c r="J25" s="997"/>
      <c r="K25" s="1147"/>
      <c r="L25" s="1148"/>
      <c r="M25" s="1149"/>
      <c r="N25" s="453"/>
      <c r="O25" s="1665"/>
      <c r="P25" s="1665"/>
      <c r="Q25" s="1665"/>
      <c r="R25" s="1665"/>
      <c r="S25" s="319"/>
      <c r="T25" s="1151" t="str">
        <f t="shared" si="0"/>
        <v>16 (1416)</v>
      </c>
      <c r="U25" s="1152" t="str">
        <f t="shared" si="1"/>
        <v/>
      </c>
      <c r="V25" s="1153"/>
      <c r="W25" s="1154"/>
      <c r="X25" s="1154"/>
    </row>
    <row r="26" spans="1:24" ht="12.6" hidden="1" customHeight="1">
      <c r="A26" s="453" t="s">
        <v>2913</v>
      </c>
      <c r="B26" s="1144"/>
      <c r="C26" s="1145"/>
      <c r="D26" s="994"/>
      <c r="E26" s="1123"/>
      <c r="F26" s="994"/>
      <c r="G26" s="1124"/>
      <c r="H26" s="1146"/>
      <c r="I26" s="1147"/>
      <c r="J26" s="997"/>
      <c r="K26" s="1147"/>
      <c r="L26" s="1148"/>
      <c r="M26" s="1149"/>
      <c r="N26" s="453"/>
      <c r="O26" s="1665"/>
      <c r="P26" s="1665"/>
      <c r="Q26" s="1665"/>
      <c r="R26" s="1665"/>
      <c r="S26" s="319"/>
      <c r="T26" s="1151" t="str">
        <f t="shared" si="0"/>
        <v>17 (1417)</v>
      </c>
      <c r="U26" s="1152" t="str">
        <f t="shared" si="1"/>
        <v/>
      </c>
      <c r="V26" s="1153"/>
      <c r="W26" s="1154"/>
      <c r="X26" s="1154"/>
    </row>
    <row r="27" spans="1:24" ht="12.6" hidden="1" customHeight="1">
      <c r="A27" s="453" t="s">
        <v>2914</v>
      </c>
      <c r="B27" s="1144"/>
      <c r="C27" s="1145"/>
      <c r="D27" s="994"/>
      <c r="E27" s="1123"/>
      <c r="F27" s="994"/>
      <c r="G27" s="1124"/>
      <c r="H27" s="1146"/>
      <c r="I27" s="1147"/>
      <c r="J27" s="997"/>
      <c r="K27" s="1147"/>
      <c r="L27" s="1148"/>
      <c r="M27" s="1149"/>
      <c r="N27" s="453"/>
      <c r="O27" s="1665"/>
      <c r="P27" s="1665"/>
      <c r="Q27" s="1665"/>
      <c r="R27" s="1665"/>
      <c r="S27" s="319"/>
      <c r="T27" s="1151" t="str">
        <f t="shared" si="0"/>
        <v>18 (1418)</v>
      </c>
      <c r="U27" s="1152" t="str">
        <f t="shared" si="1"/>
        <v/>
      </c>
      <c r="V27" s="1153"/>
      <c r="W27" s="1154"/>
      <c r="X27" s="1154"/>
    </row>
    <row r="28" spans="1:24" ht="12.6" hidden="1" customHeight="1">
      <c r="A28" s="453" t="s">
        <v>2915</v>
      </c>
      <c r="B28" s="1144"/>
      <c r="C28" s="1145"/>
      <c r="D28" s="994"/>
      <c r="E28" s="1123"/>
      <c r="F28" s="994"/>
      <c r="G28" s="1124"/>
      <c r="H28" s="1146"/>
      <c r="I28" s="1147"/>
      <c r="J28" s="997"/>
      <c r="K28" s="1147"/>
      <c r="L28" s="1148"/>
      <c r="M28" s="1149"/>
      <c r="N28" s="453"/>
      <c r="O28" s="1665"/>
      <c r="P28" s="1665"/>
      <c r="Q28" s="1665"/>
      <c r="R28" s="1665"/>
      <c r="S28" s="319"/>
      <c r="T28" s="1151" t="str">
        <f t="shared" si="0"/>
        <v>19 (1419)</v>
      </c>
      <c r="U28" s="1152" t="str">
        <f t="shared" si="1"/>
        <v/>
      </c>
      <c r="V28" s="1153"/>
      <c r="W28" s="1154"/>
      <c r="X28" s="1154"/>
    </row>
    <row r="29" spans="1:24" ht="12.6" hidden="1" customHeight="1">
      <c r="A29" s="453" t="s">
        <v>2916</v>
      </c>
      <c r="B29" s="1144"/>
      <c r="C29" s="1145"/>
      <c r="D29" s="994"/>
      <c r="E29" s="1123"/>
      <c r="F29" s="994"/>
      <c r="G29" s="1124"/>
      <c r="H29" s="1146"/>
      <c r="I29" s="1147"/>
      <c r="J29" s="997"/>
      <c r="K29" s="1147"/>
      <c r="L29" s="1148"/>
      <c r="M29" s="1149"/>
      <c r="N29" s="453"/>
      <c r="O29" s="1665"/>
      <c r="P29" s="1665"/>
      <c r="Q29" s="1665"/>
      <c r="R29" s="1665"/>
      <c r="S29" s="319"/>
      <c r="T29" s="1151" t="str">
        <f t="shared" si="0"/>
        <v>20 (1420)</v>
      </c>
      <c r="U29" s="1152" t="str">
        <f t="shared" si="1"/>
        <v/>
      </c>
      <c r="V29" s="1153"/>
      <c r="W29" s="1154"/>
      <c r="X29" s="1154"/>
    </row>
    <row r="30" spans="1:24" ht="12.6" hidden="1" customHeight="1">
      <c r="A30" s="453" t="s">
        <v>2917</v>
      </c>
      <c r="B30" s="1144"/>
      <c r="C30" s="1145"/>
      <c r="D30" s="994"/>
      <c r="E30" s="1123"/>
      <c r="F30" s="994"/>
      <c r="G30" s="1124"/>
      <c r="H30" s="1146"/>
      <c r="I30" s="1147"/>
      <c r="J30" s="997"/>
      <c r="K30" s="1147"/>
      <c r="L30" s="1148"/>
      <c r="M30" s="1149"/>
      <c r="N30" s="453"/>
      <c r="O30" s="1665"/>
      <c r="P30" s="1665"/>
      <c r="Q30" s="1665"/>
      <c r="R30" s="1665"/>
      <c r="S30" s="319"/>
      <c r="T30" s="1151" t="str">
        <f t="shared" si="0"/>
        <v>21 (1421)</v>
      </c>
      <c r="U30" s="1152" t="str">
        <f t="shared" si="1"/>
        <v/>
      </c>
      <c r="V30" s="1153"/>
      <c r="W30" s="1154"/>
      <c r="X30" s="1154"/>
    </row>
    <row r="31" spans="1:24" ht="12.6" hidden="1" customHeight="1">
      <c r="A31" s="453" t="s">
        <v>2918</v>
      </c>
      <c r="B31" s="1144"/>
      <c r="C31" s="1145"/>
      <c r="D31" s="994"/>
      <c r="E31" s="1123"/>
      <c r="F31" s="994"/>
      <c r="G31" s="1124"/>
      <c r="H31" s="1146"/>
      <c r="I31" s="1147"/>
      <c r="J31" s="997"/>
      <c r="K31" s="1147"/>
      <c r="L31" s="1148"/>
      <c r="M31" s="1149"/>
      <c r="N31" s="453"/>
      <c r="O31" s="1665"/>
      <c r="P31" s="1665"/>
      <c r="Q31" s="1665"/>
      <c r="R31" s="1665"/>
      <c r="S31" s="319"/>
      <c r="T31" s="1151" t="str">
        <f t="shared" si="0"/>
        <v>22 (1422)</v>
      </c>
      <c r="U31" s="1152" t="str">
        <f t="shared" si="1"/>
        <v/>
      </c>
      <c r="V31" s="1153"/>
      <c r="W31" s="1154"/>
      <c r="X31" s="1154"/>
    </row>
    <row r="32" spans="1:24" ht="12.6" hidden="1" customHeight="1">
      <c r="A32" s="453" t="s">
        <v>2919</v>
      </c>
      <c r="B32" s="1144"/>
      <c r="C32" s="1145"/>
      <c r="D32" s="994"/>
      <c r="E32" s="1123"/>
      <c r="F32" s="994"/>
      <c r="G32" s="1124"/>
      <c r="H32" s="1146"/>
      <c r="I32" s="1147"/>
      <c r="J32" s="997"/>
      <c r="K32" s="1147"/>
      <c r="L32" s="1148"/>
      <c r="M32" s="1149"/>
      <c r="N32" s="453"/>
      <c r="O32" s="1665"/>
      <c r="P32" s="1665"/>
      <c r="Q32" s="1665"/>
      <c r="R32" s="1665"/>
      <c r="S32" s="319"/>
      <c r="T32" s="1151" t="str">
        <f t="shared" si="0"/>
        <v>23 (1423)</v>
      </c>
      <c r="U32" s="1152" t="str">
        <f t="shared" si="1"/>
        <v/>
      </c>
      <c r="V32" s="1153"/>
      <c r="W32" s="1154"/>
      <c r="X32" s="1154"/>
    </row>
    <row r="33" spans="1:24" ht="12.6" hidden="1" customHeight="1">
      <c r="A33" s="453" t="s">
        <v>2920</v>
      </c>
      <c r="B33" s="1144"/>
      <c r="C33" s="1145"/>
      <c r="D33" s="994"/>
      <c r="E33" s="1123"/>
      <c r="F33" s="994"/>
      <c r="G33" s="1124"/>
      <c r="H33" s="1146"/>
      <c r="I33" s="1147"/>
      <c r="J33" s="997"/>
      <c r="K33" s="1147"/>
      <c r="L33" s="1148"/>
      <c r="M33" s="1149"/>
      <c r="N33" s="453"/>
      <c r="O33" s="1665"/>
      <c r="P33" s="1665"/>
      <c r="Q33" s="1665"/>
      <c r="R33" s="1665"/>
      <c r="S33" s="319"/>
      <c r="T33" s="1151" t="str">
        <f t="shared" si="0"/>
        <v>24 (1424)</v>
      </c>
      <c r="U33" s="1152" t="str">
        <f t="shared" si="1"/>
        <v/>
      </c>
      <c r="V33" s="1153"/>
      <c r="W33" s="1154"/>
      <c r="X33" s="1154"/>
    </row>
    <row r="34" spans="1:24">
      <c r="A34" s="453" t="s">
        <v>2921</v>
      </c>
      <c r="B34" s="1144"/>
      <c r="C34" s="1145"/>
      <c r="D34" s="994"/>
      <c r="E34" s="1123"/>
      <c r="F34" s="994"/>
      <c r="G34" s="1124"/>
      <c r="H34" s="1146"/>
      <c r="I34" s="1147"/>
      <c r="J34" s="997"/>
      <c r="K34" s="1147"/>
      <c r="L34" s="1148"/>
      <c r="M34" s="1149"/>
      <c r="N34" s="453"/>
      <c r="O34" s="1665"/>
      <c r="P34" s="1665"/>
      <c r="Q34" s="1665"/>
      <c r="R34" s="1665"/>
      <c r="S34" s="319"/>
      <c r="T34" s="1151" t="str">
        <f t="shared" si="0"/>
        <v>25 (1425)</v>
      </c>
      <c r="U34" s="1152" t="str">
        <f t="shared" si="1"/>
        <v/>
      </c>
      <c r="V34" s="1153"/>
      <c r="W34" s="1154"/>
      <c r="X34" s="1154"/>
    </row>
    <row r="35" spans="1:24">
      <c r="A35" s="796" t="s">
        <v>2922</v>
      </c>
      <c r="B35" s="1156">
        <v>100</v>
      </c>
      <c r="C35" s="1157"/>
      <c r="D35" s="994"/>
      <c r="E35" s="1123"/>
      <c r="F35" s="994"/>
      <c r="G35" s="1122"/>
      <c r="H35" s="1158"/>
      <c r="I35" s="1147"/>
      <c r="J35" s="997"/>
      <c r="K35" s="1147"/>
      <c r="L35" s="1148"/>
      <c r="M35" s="1356"/>
      <c r="N35" s="453"/>
      <c r="O35" s="1666"/>
      <c r="P35" s="1666"/>
      <c r="Q35" s="1666"/>
      <c r="R35" s="1666"/>
      <c r="S35" s="319"/>
      <c r="T35" s="1142"/>
      <c r="U35" s="1159">
        <f>$B35</f>
        <v>100</v>
      </c>
      <c r="V35" s="1153"/>
      <c r="W35" s="1154"/>
      <c r="X35" s="1154"/>
    </row>
    <row r="36" spans="1:24">
      <c r="A36" s="478" t="s">
        <v>2923</v>
      </c>
      <c r="B36" s="1160" t="s">
        <v>2924</v>
      </c>
      <c r="C36" s="1161"/>
      <c r="D36" s="997"/>
      <c r="E36" s="1162"/>
      <c r="F36" s="1163"/>
      <c r="G36" s="1164"/>
      <c r="H36" s="1165"/>
      <c r="I36" s="1147"/>
      <c r="J36" s="997"/>
      <c r="K36" s="1147"/>
      <c r="L36" s="1166"/>
      <c r="M36" s="1167"/>
      <c r="N36" s="477"/>
      <c r="O36" s="1664"/>
      <c r="P36" s="1664"/>
      <c r="Q36" s="1664"/>
      <c r="R36" s="1664"/>
      <c r="S36" s="319"/>
      <c r="T36" s="1142"/>
      <c r="U36" s="1003" t="str">
        <f>$B36</f>
        <v>Overall</v>
      </c>
      <c r="V36" s="1153"/>
      <c r="W36" s="1168"/>
      <c r="X36" s="1168"/>
    </row>
    <row r="37" spans="1:24" ht="6" customHeight="1">
      <c r="A37" s="477"/>
      <c r="B37" s="1162"/>
      <c r="C37" s="1162"/>
      <c r="D37" s="1162"/>
      <c r="E37" s="1162"/>
      <c r="F37" s="1162"/>
      <c r="G37" s="1162"/>
      <c r="H37" s="1162"/>
      <c r="I37" s="1162"/>
      <c r="J37" s="1162"/>
      <c r="K37" s="1162"/>
      <c r="L37" s="1162"/>
      <c r="M37" s="1162"/>
      <c r="N37" s="477"/>
      <c r="O37" s="477"/>
      <c r="P37" s="477"/>
      <c r="Q37" s="477"/>
      <c r="R37" s="477"/>
      <c r="S37" s="319"/>
      <c r="T37" s="1142"/>
      <c r="U37" s="1142"/>
      <c r="V37" s="1162"/>
      <c r="W37" s="1162"/>
      <c r="X37" s="1162"/>
    </row>
    <row r="38" spans="1:24">
      <c r="A38" s="477"/>
      <c r="B38" s="1104" t="s">
        <v>1791</v>
      </c>
      <c r="C38" s="1162"/>
      <c r="D38" s="1162"/>
      <c r="E38" s="1162"/>
      <c r="F38" s="1162"/>
      <c r="G38" s="1162"/>
      <c r="H38" s="1162"/>
      <c r="I38" s="1162"/>
      <c r="J38" s="1162"/>
      <c r="K38" s="1162"/>
      <c r="L38" s="1162"/>
      <c r="M38" s="1162"/>
      <c r="N38" s="477"/>
      <c r="O38" s="477"/>
      <c r="P38" s="477"/>
      <c r="Q38" s="477"/>
      <c r="R38" s="477"/>
      <c r="S38" s="319"/>
      <c r="T38" s="1142"/>
      <c r="U38" s="1143" t="str">
        <f>$B38</f>
        <v>Undrawn Commitments (502)</v>
      </c>
      <c r="V38" s="1162"/>
      <c r="W38" s="1162"/>
      <c r="X38" s="1162"/>
    </row>
    <row r="39" spans="1:24">
      <c r="A39" s="453" t="s">
        <v>2897</v>
      </c>
      <c r="B39" s="1144"/>
      <c r="C39" s="994"/>
      <c r="D39" s="994"/>
      <c r="E39" s="1123"/>
      <c r="F39" s="994"/>
      <c r="G39" s="1124"/>
      <c r="H39" s="1146"/>
      <c r="I39" s="1147"/>
      <c r="J39" s="997"/>
      <c r="K39" s="1147"/>
      <c r="L39" s="1148"/>
      <c r="M39" s="1149"/>
      <c r="N39" s="453"/>
      <c r="O39" s="1665"/>
      <c r="P39" s="1665"/>
      <c r="Q39" s="1665"/>
      <c r="R39" s="1665"/>
      <c r="S39" s="319"/>
      <c r="T39" s="1151" t="str">
        <f t="shared" ref="T39:T63" si="2">$A39</f>
        <v>1 (1401)</v>
      </c>
      <c r="U39" s="1152" t="str">
        <f t="shared" ref="U39:U63" si="3">IF($B39="","",$B39)</f>
        <v/>
      </c>
      <c r="V39" s="1153"/>
      <c r="W39" s="1154"/>
      <c r="X39" s="1154"/>
    </row>
    <row r="40" spans="1:24">
      <c r="A40" s="453" t="s">
        <v>2898</v>
      </c>
      <c r="B40" s="1144"/>
      <c r="C40" s="994"/>
      <c r="D40" s="994"/>
      <c r="E40" s="1123"/>
      <c r="F40" s="994"/>
      <c r="G40" s="1124"/>
      <c r="H40" s="1146"/>
      <c r="I40" s="1147"/>
      <c r="J40" s="997"/>
      <c r="K40" s="1147"/>
      <c r="L40" s="1148"/>
      <c r="M40" s="1149"/>
      <c r="N40" s="453"/>
      <c r="O40" s="1665"/>
      <c r="P40" s="1665"/>
      <c r="Q40" s="1665"/>
      <c r="R40" s="1665"/>
      <c r="S40" s="319"/>
      <c r="T40" s="1151" t="str">
        <f t="shared" si="2"/>
        <v>2 (1402)</v>
      </c>
      <c r="U40" s="1152" t="str">
        <f t="shared" si="3"/>
        <v/>
      </c>
      <c r="V40" s="1153"/>
      <c r="W40" s="1154"/>
      <c r="X40" s="1154"/>
    </row>
    <row r="41" spans="1:24">
      <c r="A41" s="453" t="s">
        <v>2899</v>
      </c>
      <c r="B41" s="1144"/>
      <c r="C41" s="994"/>
      <c r="D41" s="994"/>
      <c r="E41" s="1123"/>
      <c r="F41" s="994"/>
      <c r="G41" s="1124"/>
      <c r="H41" s="1146"/>
      <c r="I41" s="1147"/>
      <c r="J41" s="997"/>
      <c r="K41" s="1147"/>
      <c r="L41" s="1148"/>
      <c r="M41" s="1149"/>
      <c r="N41" s="453"/>
      <c r="O41" s="1665"/>
      <c r="P41" s="1665"/>
      <c r="Q41" s="1665"/>
      <c r="R41" s="1665"/>
      <c r="S41" s="319"/>
      <c r="T41" s="1151" t="str">
        <f t="shared" si="2"/>
        <v>3 (1403)</v>
      </c>
      <c r="U41" s="1152" t="str">
        <f t="shared" si="3"/>
        <v/>
      </c>
      <c r="V41" s="1153"/>
      <c r="W41" s="1154"/>
      <c r="X41" s="1154"/>
    </row>
    <row r="42" spans="1:24" ht="12.6" hidden="1" customHeight="1">
      <c r="A42" s="453" t="s">
        <v>2900</v>
      </c>
      <c r="B42" s="1144"/>
      <c r="C42" s="994"/>
      <c r="D42" s="994"/>
      <c r="E42" s="1123"/>
      <c r="F42" s="994"/>
      <c r="G42" s="1124"/>
      <c r="H42" s="1146"/>
      <c r="I42" s="1147"/>
      <c r="J42" s="997"/>
      <c r="K42" s="1147"/>
      <c r="L42" s="1148"/>
      <c r="M42" s="1149"/>
      <c r="N42" s="453"/>
      <c r="O42" s="1665"/>
      <c r="P42" s="1665"/>
      <c r="Q42" s="1665"/>
      <c r="R42" s="1665"/>
      <c r="S42" s="319"/>
      <c r="T42" s="1151" t="str">
        <f t="shared" si="2"/>
        <v>4 (1404)</v>
      </c>
      <c r="U42" s="1152" t="str">
        <f t="shared" si="3"/>
        <v/>
      </c>
      <c r="V42" s="1153"/>
      <c r="W42" s="1154"/>
      <c r="X42" s="1154"/>
    </row>
    <row r="43" spans="1:24" ht="12.6" hidden="1" customHeight="1">
      <c r="A43" s="453" t="s">
        <v>2901</v>
      </c>
      <c r="B43" s="1144"/>
      <c r="C43" s="994"/>
      <c r="D43" s="994"/>
      <c r="E43" s="1123"/>
      <c r="F43" s="994"/>
      <c r="G43" s="1124"/>
      <c r="H43" s="1146"/>
      <c r="I43" s="1147"/>
      <c r="J43" s="997"/>
      <c r="K43" s="1147"/>
      <c r="L43" s="1148"/>
      <c r="M43" s="1149"/>
      <c r="N43" s="453"/>
      <c r="O43" s="1665"/>
      <c r="P43" s="1665"/>
      <c r="Q43" s="1665"/>
      <c r="R43" s="1665"/>
      <c r="S43" s="319"/>
      <c r="T43" s="1151" t="str">
        <f t="shared" si="2"/>
        <v>5 (1405)</v>
      </c>
      <c r="U43" s="1152" t="str">
        <f t="shared" si="3"/>
        <v/>
      </c>
      <c r="V43" s="1153"/>
      <c r="W43" s="1154"/>
      <c r="X43" s="1154"/>
    </row>
    <row r="44" spans="1:24" ht="12.6" hidden="1" customHeight="1">
      <c r="A44" s="453" t="s">
        <v>2902</v>
      </c>
      <c r="B44" s="1144"/>
      <c r="C44" s="994"/>
      <c r="D44" s="994"/>
      <c r="E44" s="1123"/>
      <c r="F44" s="994"/>
      <c r="G44" s="1124"/>
      <c r="H44" s="1146"/>
      <c r="I44" s="1147"/>
      <c r="J44" s="997"/>
      <c r="K44" s="1147"/>
      <c r="L44" s="1148"/>
      <c r="M44" s="1149"/>
      <c r="N44" s="453"/>
      <c r="O44" s="1665"/>
      <c r="P44" s="1665"/>
      <c r="Q44" s="1665"/>
      <c r="R44" s="1665"/>
      <c r="S44" s="319"/>
      <c r="T44" s="1151" t="str">
        <f t="shared" si="2"/>
        <v>6 (1406)</v>
      </c>
      <c r="U44" s="1152" t="str">
        <f t="shared" si="3"/>
        <v/>
      </c>
      <c r="V44" s="1153"/>
      <c r="W44" s="1154"/>
      <c r="X44" s="1154"/>
    </row>
    <row r="45" spans="1:24" ht="12.6" hidden="1" customHeight="1">
      <c r="A45" s="453" t="s">
        <v>2903</v>
      </c>
      <c r="B45" s="1144"/>
      <c r="C45" s="994"/>
      <c r="D45" s="994"/>
      <c r="E45" s="1123"/>
      <c r="F45" s="994"/>
      <c r="G45" s="1124"/>
      <c r="H45" s="1146"/>
      <c r="I45" s="1147"/>
      <c r="J45" s="997"/>
      <c r="K45" s="1147"/>
      <c r="L45" s="1148"/>
      <c r="M45" s="1149"/>
      <c r="N45" s="453"/>
      <c r="O45" s="1665"/>
      <c r="P45" s="1665"/>
      <c r="Q45" s="1665"/>
      <c r="R45" s="1665"/>
      <c r="S45" s="319"/>
      <c r="T45" s="1151" t="str">
        <f t="shared" si="2"/>
        <v>7 (1407)</v>
      </c>
      <c r="U45" s="1152" t="str">
        <f t="shared" si="3"/>
        <v/>
      </c>
      <c r="V45" s="1153"/>
      <c r="W45" s="1154"/>
      <c r="X45" s="1154"/>
    </row>
    <row r="46" spans="1:24" ht="12.6" hidden="1" customHeight="1">
      <c r="A46" s="453" t="s">
        <v>2904</v>
      </c>
      <c r="B46" s="1144"/>
      <c r="C46" s="994" t="s">
        <v>2925</v>
      </c>
      <c r="D46" s="994"/>
      <c r="E46" s="1123"/>
      <c r="F46" s="994"/>
      <c r="G46" s="1124"/>
      <c r="H46" s="1146"/>
      <c r="I46" s="1147"/>
      <c r="J46" s="997"/>
      <c r="K46" s="1147"/>
      <c r="L46" s="1148"/>
      <c r="M46" s="1149"/>
      <c r="N46" s="453"/>
      <c r="O46" s="1665"/>
      <c r="P46" s="1665"/>
      <c r="Q46" s="1665"/>
      <c r="R46" s="1665"/>
      <c r="S46" s="319"/>
      <c r="T46" s="1151" t="str">
        <f t="shared" si="2"/>
        <v>8 (1408)</v>
      </c>
      <c r="U46" s="1152" t="str">
        <f t="shared" si="3"/>
        <v/>
      </c>
      <c r="V46" s="1153"/>
      <c r="W46" s="1154"/>
      <c r="X46" s="1154"/>
    </row>
    <row r="47" spans="1:24" ht="12.6" hidden="1" customHeight="1">
      <c r="A47" s="453" t="s">
        <v>2905</v>
      </c>
      <c r="B47" s="1144"/>
      <c r="C47" s="994" t="s">
        <v>2926</v>
      </c>
      <c r="D47" s="994"/>
      <c r="E47" s="1123"/>
      <c r="F47" s="994"/>
      <c r="G47" s="1124"/>
      <c r="H47" s="1146"/>
      <c r="I47" s="1147"/>
      <c r="J47" s="997"/>
      <c r="K47" s="1147"/>
      <c r="L47" s="1148"/>
      <c r="M47" s="1149"/>
      <c r="N47" s="453"/>
      <c r="O47" s="1665"/>
      <c r="P47" s="1665"/>
      <c r="Q47" s="1665"/>
      <c r="R47" s="1665"/>
      <c r="S47" s="319"/>
      <c r="T47" s="1151" t="str">
        <f t="shared" si="2"/>
        <v>9 (1409)</v>
      </c>
      <c r="U47" s="1152" t="str">
        <f t="shared" si="3"/>
        <v/>
      </c>
      <c r="V47" s="1153"/>
      <c r="W47" s="1154"/>
      <c r="X47" s="1154"/>
    </row>
    <row r="48" spans="1:24" ht="12.6" hidden="1" customHeight="1">
      <c r="A48" s="453" t="s">
        <v>2906</v>
      </c>
      <c r="B48" s="1144"/>
      <c r="C48" s="994"/>
      <c r="D48" s="994"/>
      <c r="E48" s="1123"/>
      <c r="F48" s="994"/>
      <c r="G48" s="1124"/>
      <c r="H48" s="1146"/>
      <c r="I48" s="1147"/>
      <c r="J48" s="997"/>
      <c r="K48" s="1147"/>
      <c r="L48" s="1148"/>
      <c r="M48" s="1149"/>
      <c r="N48" s="453"/>
      <c r="O48" s="1665"/>
      <c r="P48" s="1665"/>
      <c r="Q48" s="1665"/>
      <c r="R48" s="1665"/>
      <c r="S48" s="319"/>
      <c r="T48" s="1151" t="str">
        <f t="shared" si="2"/>
        <v>10 (1410)</v>
      </c>
      <c r="U48" s="1152" t="str">
        <f t="shared" si="3"/>
        <v/>
      </c>
      <c r="V48" s="1153"/>
      <c r="W48" s="1154"/>
      <c r="X48" s="1154"/>
    </row>
    <row r="49" spans="1:24" ht="12.6" hidden="1" customHeight="1">
      <c r="A49" s="453" t="s">
        <v>2907</v>
      </c>
      <c r="B49" s="1144"/>
      <c r="C49" s="994"/>
      <c r="D49" s="994"/>
      <c r="E49" s="1123"/>
      <c r="F49" s="994"/>
      <c r="G49" s="1124"/>
      <c r="H49" s="1146"/>
      <c r="I49" s="1147"/>
      <c r="J49" s="997"/>
      <c r="K49" s="1147"/>
      <c r="L49" s="1148"/>
      <c r="M49" s="1149"/>
      <c r="N49" s="453"/>
      <c r="O49" s="1665"/>
      <c r="P49" s="1665"/>
      <c r="Q49" s="1665"/>
      <c r="R49" s="1665"/>
      <c r="S49" s="319"/>
      <c r="T49" s="1151" t="str">
        <f t="shared" si="2"/>
        <v>11 (1411)</v>
      </c>
      <c r="U49" s="1152" t="str">
        <f t="shared" si="3"/>
        <v/>
      </c>
      <c r="V49" s="1153"/>
      <c r="W49" s="1154"/>
      <c r="X49" s="1154"/>
    </row>
    <row r="50" spans="1:24" ht="12.6" hidden="1" customHeight="1">
      <c r="A50" s="453" t="s">
        <v>2908</v>
      </c>
      <c r="B50" s="1144"/>
      <c r="C50" s="994"/>
      <c r="D50" s="994"/>
      <c r="E50" s="1123"/>
      <c r="F50" s="994"/>
      <c r="G50" s="1124"/>
      <c r="H50" s="1146"/>
      <c r="I50" s="1147"/>
      <c r="J50" s="997"/>
      <c r="K50" s="1147"/>
      <c r="L50" s="1148"/>
      <c r="M50" s="1149"/>
      <c r="N50" s="453"/>
      <c r="O50" s="1665"/>
      <c r="P50" s="1665"/>
      <c r="Q50" s="1665"/>
      <c r="R50" s="1665"/>
      <c r="S50" s="319"/>
      <c r="T50" s="1151" t="str">
        <f t="shared" si="2"/>
        <v>12 (1412)</v>
      </c>
      <c r="U50" s="1152" t="str">
        <f t="shared" si="3"/>
        <v/>
      </c>
      <c r="V50" s="1153"/>
      <c r="W50" s="1154"/>
      <c r="X50" s="1154"/>
    </row>
    <row r="51" spans="1:24" ht="12.6" hidden="1" customHeight="1">
      <c r="A51" s="453" t="s">
        <v>2909</v>
      </c>
      <c r="B51" s="1144"/>
      <c r="C51" s="994"/>
      <c r="D51" s="994"/>
      <c r="E51" s="1123"/>
      <c r="F51" s="994"/>
      <c r="G51" s="1124"/>
      <c r="H51" s="1146"/>
      <c r="I51" s="1147"/>
      <c r="J51" s="997"/>
      <c r="K51" s="1147"/>
      <c r="L51" s="1148"/>
      <c r="M51" s="1149"/>
      <c r="N51" s="453"/>
      <c r="O51" s="1665"/>
      <c r="P51" s="1665"/>
      <c r="Q51" s="1665"/>
      <c r="R51" s="1665"/>
      <c r="S51" s="319"/>
      <c r="T51" s="1151" t="str">
        <f t="shared" si="2"/>
        <v>13 (1413)</v>
      </c>
      <c r="U51" s="1152" t="str">
        <f t="shared" si="3"/>
        <v/>
      </c>
      <c r="V51" s="1153"/>
      <c r="W51" s="1154"/>
      <c r="X51" s="1154"/>
    </row>
    <row r="52" spans="1:24" ht="12.6" hidden="1" customHeight="1">
      <c r="A52" s="453" t="s">
        <v>2910</v>
      </c>
      <c r="B52" s="1144"/>
      <c r="C52" s="994"/>
      <c r="D52" s="994"/>
      <c r="E52" s="1123"/>
      <c r="F52" s="994"/>
      <c r="G52" s="1124"/>
      <c r="H52" s="1146"/>
      <c r="I52" s="1147"/>
      <c r="J52" s="997"/>
      <c r="K52" s="1147"/>
      <c r="L52" s="1148"/>
      <c r="M52" s="1149"/>
      <c r="N52" s="453"/>
      <c r="O52" s="1665"/>
      <c r="P52" s="1665"/>
      <c r="Q52" s="1665"/>
      <c r="R52" s="1665"/>
      <c r="S52" s="319"/>
      <c r="T52" s="1151" t="str">
        <f t="shared" si="2"/>
        <v>14 (1414)</v>
      </c>
      <c r="U52" s="1152" t="str">
        <f t="shared" si="3"/>
        <v/>
      </c>
      <c r="V52" s="1153"/>
      <c r="W52" s="1154"/>
      <c r="X52" s="1154"/>
    </row>
    <row r="53" spans="1:24" ht="12.6" hidden="1" customHeight="1">
      <c r="A53" s="453" t="s">
        <v>2911</v>
      </c>
      <c r="B53" s="1144"/>
      <c r="C53" s="994"/>
      <c r="D53" s="994"/>
      <c r="E53" s="1123"/>
      <c r="F53" s="994"/>
      <c r="G53" s="1124"/>
      <c r="H53" s="1146"/>
      <c r="I53" s="1147"/>
      <c r="J53" s="997"/>
      <c r="K53" s="1147"/>
      <c r="L53" s="1148"/>
      <c r="M53" s="1149"/>
      <c r="N53" s="453"/>
      <c r="O53" s="1665"/>
      <c r="P53" s="1665"/>
      <c r="Q53" s="1665"/>
      <c r="R53" s="1665"/>
      <c r="S53" s="319"/>
      <c r="T53" s="1151" t="str">
        <f t="shared" si="2"/>
        <v>15 (1415)</v>
      </c>
      <c r="U53" s="1152" t="str">
        <f t="shared" si="3"/>
        <v/>
      </c>
      <c r="V53" s="1153"/>
      <c r="W53" s="1154"/>
      <c r="X53" s="1154"/>
    </row>
    <row r="54" spans="1:24" ht="12.6" hidden="1" customHeight="1">
      <c r="A54" s="453" t="s">
        <v>2912</v>
      </c>
      <c r="B54" s="1144"/>
      <c r="C54" s="994"/>
      <c r="D54" s="994"/>
      <c r="E54" s="1123"/>
      <c r="F54" s="994"/>
      <c r="G54" s="1124"/>
      <c r="H54" s="1146"/>
      <c r="I54" s="1147"/>
      <c r="J54" s="997"/>
      <c r="K54" s="1147"/>
      <c r="L54" s="1148"/>
      <c r="M54" s="1149"/>
      <c r="N54" s="453"/>
      <c r="O54" s="1665"/>
      <c r="P54" s="1665"/>
      <c r="Q54" s="1665"/>
      <c r="R54" s="1665"/>
      <c r="S54" s="319"/>
      <c r="T54" s="1151" t="str">
        <f t="shared" si="2"/>
        <v>16 (1416)</v>
      </c>
      <c r="U54" s="1152" t="str">
        <f t="shared" si="3"/>
        <v/>
      </c>
      <c r="V54" s="1153"/>
      <c r="W54" s="1154"/>
      <c r="X54" s="1154"/>
    </row>
    <row r="55" spans="1:24" ht="12.6" hidden="1" customHeight="1">
      <c r="A55" s="453" t="s">
        <v>2913</v>
      </c>
      <c r="B55" s="1144"/>
      <c r="C55" s="994"/>
      <c r="D55" s="994"/>
      <c r="E55" s="1123"/>
      <c r="F55" s="994"/>
      <c r="G55" s="1124"/>
      <c r="H55" s="1146"/>
      <c r="I55" s="1147"/>
      <c r="J55" s="997"/>
      <c r="K55" s="1147"/>
      <c r="L55" s="1148"/>
      <c r="M55" s="1149"/>
      <c r="N55" s="453"/>
      <c r="O55" s="1665"/>
      <c r="P55" s="1665"/>
      <c r="Q55" s="1665"/>
      <c r="R55" s="1665"/>
      <c r="S55" s="319"/>
      <c r="T55" s="1151" t="str">
        <f t="shared" si="2"/>
        <v>17 (1417)</v>
      </c>
      <c r="U55" s="1152" t="str">
        <f t="shared" si="3"/>
        <v/>
      </c>
      <c r="V55" s="1153"/>
      <c r="W55" s="1154"/>
      <c r="X55" s="1154"/>
    </row>
    <row r="56" spans="1:24" ht="12.6" hidden="1" customHeight="1">
      <c r="A56" s="453" t="s">
        <v>2914</v>
      </c>
      <c r="B56" s="1144"/>
      <c r="C56" s="994"/>
      <c r="D56" s="994"/>
      <c r="E56" s="1123"/>
      <c r="F56" s="994"/>
      <c r="G56" s="1124"/>
      <c r="H56" s="1146"/>
      <c r="I56" s="1147"/>
      <c r="J56" s="997"/>
      <c r="K56" s="1147"/>
      <c r="L56" s="1148"/>
      <c r="M56" s="1149"/>
      <c r="N56" s="453"/>
      <c r="O56" s="1665"/>
      <c r="P56" s="1665"/>
      <c r="Q56" s="1665"/>
      <c r="R56" s="1665"/>
      <c r="S56" s="319"/>
      <c r="T56" s="1151" t="str">
        <f t="shared" si="2"/>
        <v>18 (1418)</v>
      </c>
      <c r="U56" s="1152" t="str">
        <f t="shared" si="3"/>
        <v/>
      </c>
      <c r="V56" s="1153"/>
      <c r="W56" s="1154"/>
      <c r="X56" s="1154"/>
    </row>
    <row r="57" spans="1:24" ht="12.6" hidden="1" customHeight="1">
      <c r="A57" s="453" t="s">
        <v>2915</v>
      </c>
      <c r="B57" s="1144"/>
      <c r="C57" s="994"/>
      <c r="D57" s="994"/>
      <c r="E57" s="1123"/>
      <c r="F57" s="994"/>
      <c r="G57" s="1124"/>
      <c r="H57" s="1146"/>
      <c r="I57" s="1147"/>
      <c r="J57" s="997"/>
      <c r="K57" s="1147"/>
      <c r="L57" s="1148"/>
      <c r="M57" s="1149"/>
      <c r="N57" s="453"/>
      <c r="O57" s="1665"/>
      <c r="P57" s="1665"/>
      <c r="Q57" s="1665"/>
      <c r="R57" s="1665"/>
      <c r="S57" s="319"/>
      <c r="T57" s="1151" t="str">
        <f t="shared" si="2"/>
        <v>19 (1419)</v>
      </c>
      <c r="U57" s="1152" t="str">
        <f t="shared" si="3"/>
        <v/>
      </c>
      <c r="V57" s="1153"/>
      <c r="W57" s="1154"/>
      <c r="X57" s="1154"/>
    </row>
    <row r="58" spans="1:24" ht="12.6" hidden="1" customHeight="1">
      <c r="A58" s="453" t="s">
        <v>2916</v>
      </c>
      <c r="B58" s="1144"/>
      <c r="C58" s="994"/>
      <c r="D58" s="994"/>
      <c r="E58" s="1123"/>
      <c r="F58" s="994"/>
      <c r="G58" s="1124"/>
      <c r="H58" s="1146"/>
      <c r="I58" s="1147"/>
      <c r="J58" s="997"/>
      <c r="K58" s="1147"/>
      <c r="L58" s="1148"/>
      <c r="M58" s="1149"/>
      <c r="N58" s="453"/>
      <c r="O58" s="1665"/>
      <c r="P58" s="1665"/>
      <c r="Q58" s="1665"/>
      <c r="R58" s="1665"/>
      <c r="S58" s="319"/>
      <c r="T58" s="1151" t="str">
        <f t="shared" si="2"/>
        <v>20 (1420)</v>
      </c>
      <c r="U58" s="1152" t="str">
        <f t="shared" si="3"/>
        <v/>
      </c>
      <c r="V58" s="1153"/>
      <c r="W58" s="1154"/>
      <c r="X58" s="1154"/>
    </row>
    <row r="59" spans="1:24" ht="12.6" hidden="1" customHeight="1">
      <c r="A59" s="453" t="s">
        <v>2917</v>
      </c>
      <c r="B59" s="1144"/>
      <c r="C59" s="994"/>
      <c r="D59" s="994"/>
      <c r="E59" s="1123"/>
      <c r="F59" s="994"/>
      <c r="G59" s="1124"/>
      <c r="H59" s="1146"/>
      <c r="I59" s="1147"/>
      <c r="J59" s="997"/>
      <c r="K59" s="1147"/>
      <c r="L59" s="1148"/>
      <c r="M59" s="1149"/>
      <c r="N59" s="453"/>
      <c r="O59" s="1665"/>
      <c r="P59" s="1665"/>
      <c r="Q59" s="1665"/>
      <c r="R59" s="1665"/>
      <c r="S59" s="319"/>
      <c r="T59" s="1151" t="str">
        <f t="shared" si="2"/>
        <v>21 (1421)</v>
      </c>
      <c r="U59" s="1152" t="str">
        <f t="shared" si="3"/>
        <v/>
      </c>
      <c r="V59" s="1153"/>
      <c r="W59" s="1154"/>
      <c r="X59" s="1154"/>
    </row>
    <row r="60" spans="1:24" ht="12.6" hidden="1" customHeight="1">
      <c r="A60" s="453" t="s">
        <v>2918</v>
      </c>
      <c r="B60" s="1144"/>
      <c r="C60" s="994"/>
      <c r="D60" s="994"/>
      <c r="E60" s="1123"/>
      <c r="F60" s="994"/>
      <c r="G60" s="1124"/>
      <c r="H60" s="1146"/>
      <c r="I60" s="1147"/>
      <c r="J60" s="997"/>
      <c r="K60" s="1147"/>
      <c r="L60" s="1148"/>
      <c r="M60" s="1149"/>
      <c r="N60" s="453"/>
      <c r="O60" s="1665"/>
      <c r="P60" s="1665"/>
      <c r="Q60" s="1665"/>
      <c r="R60" s="1665"/>
      <c r="S60" s="319"/>
      <c r="T60" s="1151" t="str">
        <f t="shared" si="2"/>
        <v>22 (1422)</v>
      </c>
      <c r="U60" s="1152" t="str">
        <f t="shared" si="3"/>
        <v/>
      </c>
      <c r="V60" s="1153"/>
      <c r="W60" s="1154"/>
      <c r="X60" s="1154"/>
    </row>
    <row r="61" spans="1:24" ht="12.6" hidden="1" customHeight="1">
      <c r="A61" s="453" t="s">
        <v>2919</v>
      </c>
      <c r="B61" s="1144"/>
      <c r="C61" s="994"/>
      <c r="D61" s="994"/>
      <c r="E61" s="1123"/>
      <c r="F61" s="994"/>
      <c r="G61" s="1124"/>
      <c r="H61" s="1146"/>
      <c r="I61" s="1147"/>
      <c r="J61" s="997"/>
      <c r="K61" s="1147"/>
      <c r="L61" s="1148"/>
      <c r="M61" s="1149"/>
      <c r="N61" s="453"/>
      <c r="O61" s="1665"/>
      <c r="P61" s="1665"/>
      <c r="Q61" s="1665"/>
      <c r="R61" s="1665"/>
      <c r="S61" s="319"/>
      <c r="T61" s="1151" t="str">
        <f t="shared" si="2"/>
        <v>23 (1423)</v>
      </c>
      <c r="U61" s="1152" t="str">
        <f t="shared" si="3"/>
        <v/>
      </c>
      <c r="V61" s="1153"/>
      <c r="W61" s="1154"/>
      <c r="X61" s="1154"/>
    </row>
    <row r="62" spans="1:24" ht="12.6" hidden="1" customHeight="1">
      <c r="A62" s="453" t="s">
        <v>2920</v>
      </c>
      <c r="B62" s="1144"/>
      <c r="C62" s="994"/>
      <c r="D62" s="994"/>
      <c r="E62" s="1123"/>
      <c r="F62" s="994"/>
      <c r="G62" s="1124"/>
      <c r="H62" s="1146"/>
      <c r="I62" s="1147"/>
      <c r="J62" s="997"/>
      <c r="K62" s="1147"/>
      <c r="L62" s="1148"/>
      <c r="M62" s="1149"/>
      <c r="N62" s="453"/>
      <c r="O62" s="1665"/>
      <c r="P62" s="1665"/>
      <c r="Q62" s="1665"/>
      <c r="R62" s="1665"/>
      <c r="S62" s="319"/>
      <c r="T62" s="1151" t="str">
        <f t="shared" si="2"/>
        <v>24 (1424)</v>
      </c>
      <c r="U62" s="1152" t="str">
        <f t="shared" si="3"/>
        <v/>
      </c>
      <c r="V62" s="1153"/>
      <c r="W62" s="1154"/>
      <c r="X62" s="1154"/>
    </row>
    <row r="63" spans="1:24">
      <c r="A63" s="453" t="s">
        <v>2921</v>
      </c>
      <c r="B63" s="1144"/>
      <c r="C63" s="994"/>
      <c r="D63" s="994"/>
      <c r="E63" s="1123"/>
      <c r="F63" s="994"/>
      <c r="G63" s="1124"/>
      <c r="H63" s="1146"/>
      <c r="I63" s="1147"/>
      <c r="J63" s="997"/>
      <c r="K63" s="1147"/>
      <c r="L63" s="1148"/>
      <c r="M63" s="1149"/>
      <c r="N63" s="453"/>
      <c r="O63" s="1665"/>
      <c r="P63" s="1665"/>
      <c r="Q63" s="1665"/>
      <c r="R63" s="1665"/>
      <c r="S63" s="319"/>
      <c r="T63" s="1151" t="str">
        <f t="shared" si="2"/>
        <v>25 (1425)</v>
      </c>
      <c r="U63" s="1152" t="str">
        <f t="shared" si="3"/>
        <v/>
      </c>
      <c r="V63" s="1153"/>
      <c r="W63" s="1154"/>
      <c r="X63" s="1154"/>
    </row>
    <row r="64" spans="1:24">
      <c r="A64" s="796" t="s">
        <v>2922</v>
      </c>
      <c r="B64" s="1156">
        <v>100</v>
      </c>
      <c r="C64" s="994"/>
      <c r="D64" s="994"/>
      <c r="E64" s="1123"/>
      <c r="F64" s="994"/>
      <c r="G64" s="1122"/>
      <c r="H64" s="1158"/>
      <c r="I64" s="1147"/>
      <c r="J64" s="997"/>
      <c r="K64" s="1147"/>
      <c r="L64" s="1148"/>
      <c r="M64" s="1356"/>
      <c r="N64" s="453"/>
      <c r="O64" s="1666"/>
      <c r="P64" s="1666"/>
      <c r="Q64" s="1666"/>
      <c r="R64" s="1666"/>
      <c r="S64" s="319"/>
      <c r="T64" s="1142"/>
      <c r="U64" s="1159">
        <f>$B64</f>
        <v>100</v>
      </c>
      <c r="V64" s="1153"/>
      <c r="W64" s="1154"/>
      <c r="X64" s="1154"/>
    </row>
    <row r="65" spans="1:24" ht="12.75" customHeight="1">
      <c r="A65" s="478" t="s">
        <v>2923</v>
      </c>
      <c r="B65" s="1160" t="s">
        <v>2924</v>
      </c>
      <c r="C65" s="997"/>
      <c r="D65" s="997"/>
      <c r="E65" s="1162"/>
      <c r="F65" s="1163"/>
      <c r="G65" s="1169"/>
      <c r="H65" s="1165"/>
      <c r="I65" s="1147"/>
      <c r="J65" s="997"/>
      <c r="K65" s="1147"/>
      <c r="L65" s="1166"/>
      <c r="M65" s="1167"/>
      <c r="N65" s="477"/>
      <c r="O65" s="1664"/>
      <c r="P65" s="1664"/>
      <c r="Q65" s="1664"/>
      <c r="R65" s="1664"/>
      <c r="S65" s="319"/>
      <c r="T65" s="1142"/>
      <c r="U65" s="1003" t="str">
        <f>$B65</f>
        <v>Overall</v>
      </c>
      <c r="V65" s="1153"/>
      <c r="W65" s="1168"/>
      <c r="X65" s="1168"/>
    </row>
    <row r="66" spans="1:24" ht="6" customHeight="1">
      <c r="A66" s="477"/>
      <c r="B66" s="1162"/>
      <c r="C66" s="1162"/>
      <c r="D66" s="1162"/>
      <c r="E66" s="1162"/>
      <c r="F66" s="1162"/>
      <c r="G66" s="1162"/>
      <c r="H66" s="1162"/>
      <c r="I66" s="1162"/>
      <c r="J66" s="1162"/>
      <c r="K66" s="1162"/>
      <c r="L66" s="1162"/>
      <c r="M66" s="1162"/>
      <c r="N66" s="477"/>
      <c r="O66" s="477"/>
      <c r="P66" s="477"/>
      <c r="Q66" s="477"/>
      <c r="R66" s="477"/>
      <c r="S66" s="319"/>
      <c r="T66" s="1142"/>
      <c r="U66" s="1142"/>
      <c r="V66" s="1162"/>
      <c r="W66" s="1162"/>
      <c r="X66" s="1162"/>
    </row>
    <row r="67" spans="1:24">
      <c r="A67" s="477"/>
      <c r="B67" s="1104" t="s">
        <v>1792</v>
      </c>
      <c r="C67" s="1162"/>
      <c r="D67" s="1162"/>
      <c r="E67" s="1162"/>
      <c r="F67" s="1162"/>
      <c r="G67" s="1162"/>
      <c r="H67" s="1162"/>
      <c r="I67" s="1162"/>
      <c r="J67" s="1162"/>
      <c r="K67" s="1162"/>
      <c r="L67" s="1162"/>
      <c r="M67" s="1162"/>
      <c r="N67" s="477"/>
      <c r="O67" s="477"/>
      <c r="P67" s="477"/>
      <c r="Q67" s="477"/>
      <c r="R67" s="477"/>
      <c r="S67" s="319"/>
      <c r="T67" s="1142"/>
      <c r="U67" s="1143" t="str">
        <f>$B67</f>
        <v>Repo-style Transactions (503)</v>
      </c>
      <c r="V67" s="1162"/>
      <c r="W67" s="1162"/>
      <c r="X67" s="1162"/>
    </row>
    <row r="68" spans="1:24">
      <c r="A68" s="453" t="s">
        <v>2897</v>
      </c>
      <c r="B68" s="1144"/>
      <c r="C68" s="1145"/>
      <c r="D68" s="994"/>
      <c r="E68" s="1123"/>
      <c r="F68" s="994"/>
      <c r="G68" s="994"/>
      <c r="H68" s="1170"/>
      <c r="I68" s="994"/>
      <c r="J68" s="994"/>
      <c r="K68" s="1148"/>
      <c r="L68" s="1148"/>
      <c r="M68" s="1149"/>
      <c r="N68" s="453"/>
      <c r="O68" s="1665"/>
      <c r="P68" s="1665"/>
      <c r="Q68" s="1665"/>
      <c r="R68" s="1665"/>
      <c r="S68" s="319"/>
      <c r="T68" s="1151" t="str">
        <f t="shared" ref="T68:T92" si="4">$A68</f>
        <v>1 (1401)</v>
      </c>
      <c r="U68" s="1152" t="str">
        <f t="shared" ref="U68:U92" si="5">IF($B68="","",$B68)</f>
        <v/>
      </c>
      <c r="V68" s="1153"/>
      <c r="W68" s="1154"/>
      <c r="X68" s="1154"/>
    </row>
    <row r="69" spans="1:24">
      <c r="A69" s="453" t="s">
        <v>2898</v>
      </c>
      <c r="B69" s="1144"/>
      <c r="C69" s="1145"/>
      <c r="D69" s="994"/>
      <c r="E69" s="1123"/>
      <c r="F69" s="994"/>
      <c r="G69" s="994"/>
      <c r="H69" s="1170"/>
      <c r="I69" s="994"/>
      <c r="J69" s="994"/>
      <c r="K69" s="1148"/>
      <c r="L69" s="1148"/>
      <c r="M69" s="1149"/>
      <c r="N69" s="453"/>
      <c r="O69" s="1665"/>
      <c r="P69" s="1665"/>
      <c r="Q69" s="1665"/>
      <c r="R69" s="1665"/>
      <c r="S69" s="319"/>
      <c r="T69" s="1151" t="str">
        <f t="shared" si="4"/>
        <v>2 (1402)</v>
      </c>
      <c r="U69" s="1152" t="str">
        <f t="shared" si="5"/>
        <v/>
      </c>
      <c r="V69" s="1153"/>
      <c r="W69" s="1154"/>
      <c r="X69" s="1154"/>
    </row>
    <row r="70" spans="1:24">
      <c r="A70" s="453" t="s">
        <v>2899</v>
      </c>
      <c r="B70" s="1144"/>
      <c r="C70" s="1145"/>
      <c r="D70" s="994"/>
      <c r="E70" s="1123"/>
      <c r="F70" s="994"/>
      <c r="G70" s="994"/>
      <c r="H70" s="1170"/>
      <c r="I70" s="994"/>
      <c r="J70" s="994"/>
      <c r="K70" s="1148"/>
      <c r="L70" s="1148"/>
      <c r="M70" s="1149"/>
      <c r="N70" s="453"/>
      <c r="O70" s="1665"/>
      <c r="P70" s="1665"/>
      <c r="Q70" s="1665"/>
      <c r="R70" s="1665"/>
      <c r="S70" s="319"/>
      <c r="T70" s="1151" t="str">
        <f t="shared" si="4"/>
        <v>3 (1403)</v>
      </c>
      <c r="U70" s="1152" t="str">
        <f t="shared" si="5"/>
        <v/>
      </c>
      <c r="V70" s="1153"/>
      <c r="W70" s="1154"/>
      <c r="X70" s="1154"/>
    </row>
    <row r="71" spans="1:24" ht="12.6" hidden="1" customHeight="1">
      <c r="A71" s="453" t="s">
        <v>2900</v>
      </c>
      <c r="B71" s="1144"/>
      <c r="C71" s="1145"/>
      <c r="D71" s="994"/>
      <c r="E71" s="1123"/>
      <c r="F71" s="994"/>
      <c r="G71" s="994"/>
      <c r="H71" s="1170"/>
      <c r="I71" s="994"/>
      <c r="J71" s="994"/>
      <c r="K71" s="1148"/>
      <c r="L71" s="1148"/>
      <c r="M71" s="1149"/>
      <c r="N71" s="453"/>
      <c r="O71" s="1665"/>
      <c r="P71" s="1665"/>
      <c r="Q71" s="1665"/>
      <c r="R71" s="1665"/>
      <c r="S71" s="319"/>
      <c r="T71" s="1151" t="str">
        <f t="shared" si="4"/>
        <v>4 (1404)</v>
      </c>
      <c r="U71" s="1152" t="str">
        <f t="shared" si="5"/>
        <v/>
      </c>
      <c r="V71" s="1153"/>
      <c r="W71" s="1154"/>
      <c r="X71" s="1154"/>
    </row>
    <row r="72" spans="1:24" ht="12.6" hidden="1" customHeight="1">
      <c r="A72" s="453" t="s">
        <v>2901</v>
      </c>
      <c r="B72" s="1144"/>
      <c r="C72" s="1145"/>
      <c r="D72" s="994"/>
      <c r="E72" s="1123"/>
      <c r="F72" s="994"/>
      <c r="G72" s="994"/>
      <c r="H72" s="1170"/>
      <c r="I72" s="994"/>
      <c r="J72" s="994"/>
      <c r="K72" s="1148"/>
      <c r="L72" s="1148"/>
      <c r="M72" s="1149"/>
      <c r="N72" s="453"/>
      <c r="O72" s="1665"/>
      <c r="P72" s="1665"/>
      <c r="Q72" s="1665"/>
      <c r="R72" s="1665"/>
      <c r="S72" s="319"/>
      <c r="T72" s="1151" t="str">
        <f t="shared" si="4"/>
        <v>5 (1405)</v>
      </c>
      <c r="U72" s="1152" t="str">
        <f t="shared" si="5"/>
        <v/>
      </c>
      <c r="V72" s="1153"/>
      <c r="W72" s="1154"/>
      <c r="X72" s="1154"/>
    </row>
    <row r="73" spans="1:24" ht="12.6" hidden="1" customHeight="1">
      <c r="A73" s="453" t="s">
        <v>2902</v>
      </c>
      <c r="B73" s="1144"/>
      <c r="C73" s="1145"/>
      <c r="D73" s="994"/>
      <c r="E73" s="1123"/>
      <c r="F73" s="994"/>
      <c r="G73" s="994"/>
      <c r="H73" s="1170"/>
      <c r="I73" s="994"/>
      <c r="J73" s="994"/>
      <c r="K73" s="1148"/>
      <c r="L73" s="1148"/>
      <c r="M73" s="1149"/>
      <c r="N73" s="453"/>
      <c r="O73" s="1665"/>
      <c r="P73" s="1665"/>
      <c r="Q73" s="1665"/>
      <c r="R73" s="1665"/>
      <c r="S73" s="319"/>
      <c r="T73" s="1151" t="str">
        <f t="shared" si="4"/>
        <v>6 (1406)</v>
      </c>
      <c r="U73" s="1152" t="str">
        <f t="shared" si="5"/>
        <v/>
      </c>
      <c r="V73" s="1153"/>
      <c r="W73" s="1154"/>
      <c r="X73" s="1154"/>
    </row>
    <row r="74" spans="1:24" ht="12.6" hidden="1" customHeight="1">
      <c r="A74" s="453" t="s">
        <v>2903</v>
      </c>
      <c r="B74" s="1144"/>
      <c r="C74" s="1145"/>
      <c r="D74" s="994"/>
      <c r="E74" s="1123"/>
      <c r="F74" s="994"/>
      <c r="G74" s="994"/>
      <c r="H74" s="1170"/>
      <c r="I74" s="994"/>
      <c r="J74" s="994"/>
      <c r="K74" s="1148"/>
      <c r="L74" s="1148"/>
      <c r="M74" s="1149"/>
      <c r="N74" s="453"/>
      <c r="O74" s="1665"/>
      <c r="P74" s="1665"/>
      <c r="Q74" s="1665"/>
      <c r="R74" s="1665"/>
      <c r="S74" s="319"/>
      <c r="T74" s="1151" t="str">
        <f t="shared" si="4"/>
        <v>7 (1407)</v>
      </c>
      <c r="U74" s="1152" t="str">
        <f t="shared" si="5"/>
        <v/>
      </c>
      <c r="V74" s="1153"/>
      <c r="W74" s="1154"/>
      <c r="X74" s="1154"/>
    </row>
    <row r="75" spans="1:24" ht="12.6" hidden="1" customHeight="1">
      <c r="A75" s="453" t="s">
        <v>2904</v>
      </c>
      <c r="B75" s="1144"/>
      <c r="C75" s="1145"/>
      <c r="D75" s="994"/>
      <c r="E75" s="1123"/>
      <c r="F75" s="994"/>
      <c r="G75" s="994"/>
      <c r="H75" s="1170"/>
      <c r="I75" s="994"/>
      <c r="J75" s="994"/>
      <c r="K75" s="1148"/>
      <c r="L75" s="1148"/>
      <c r="M75" s="1149"/>
      <c r="N75" s="453"/>
      <c r="O75" s="1665"/>
      <c r="P75" s="1665"/>
      <c r="Q75" s="1665"/>
      <c r="R75" s="1665"/>
      <c r="S75" s="319"/>
      <c r="T75" s="1151" t="str">
        <f t="shared" si="4"/>
        <v>8 (1408)</v>
      </c>
      <c r="U75" s="1152" t="str">
        <f t="shared" si="5"/>
        <v/>
      </c>
      <c r="V75" s="1153"/>
      <c r="W75" s="1154"/>
      <c r="X75" s="1154"/>
    </row>
    <row r="76" spans="1:24" ht="12.6" hidden="1" customHeight="1">
      <c r="A76" s="453" t="s">
        <v>2905</v>
      </c>
      <c r="B76" s="1144"/>
      <c r="C76" s="1145"/>
      <c r="D76" s="994"/>
      <c r="E76" s="1123"/>
      <c r="F76" s="994"/>
      <c r="G76" s="994"/>
      <c r="H76" s="1170"/>
      <c r="I76" s="994"/>
      <c r="J76" s="994"/>
      <c r="K76" s="1148"/>
      <c r="L76" s="1148"/>
      <c r="M76" s="1149"/>
      <c r="N76" s="453"/>
      <c r="O76" s="1665"/>
      <c r="P76" s="1665"/>
      <c r="Q76" s="1665"/>
      <c r="R76" s="1665"/>
      <c r="S76" s="319"/>
      <c r="T76" s="1151" t="str">
        <f t="shared" si="4"/>
        <v>9 (1409)</v>
      </c>
      <c r="U76" s="1152" t="str">
        <f t="shared" si="5"/>
        <v/>
      </c>
      <c r="V76" s="1153"/>
      <c r="W76" s="1154"/>
      <c r="X76" s="1154"/>
    </row>
    <row r="77" spans="1:24" ht="12.6" hidden="1" customHeight="1">
      <c r="A77" s="453" t="s">
        <v>2906</v>
      </c>
      <c r="B77" s="1144"/>
      <c r="C77" s="1145"/>
      <c r="D77" s="994"/>
      <c r="E77" s="1123"/>
      <c r="F77" s="994"/>
      <c r="G77" s="994"/>
      <c r="H77" s="1170"/>
      <c r="I77" s="994"/>
      <c r="J77" s="994"/>
      <c r="K77" s="1148"/>
      <c r="L77" s="1148"/>
      <c r="M77" s="1149"/>
      <c r="N77" s="453"/>
      <c r="O77" s="1665"/>
      <c r="P77" s="1665"/>
      <c r="Q77" s="1665"/>
      <c r="R77" s="1665"/>
      <c r="S77" s="319"/>
      <c r="T77" s="1151" t="str">
        <f t="shared" si="4"/>
        <v>10 (1410)</v>
      </c>
      <c r="U77" s="1152" t="str">
        <f t="shared" si="5"/>
        <v/>
      </c>
      <c r="V77" s="1153"/>
      <c r="W77" s="1154"/>
      <c r="X77" s="1154"/>
    </row>
    <row r="78" spans="1:24" ht="12.6" hidden="1" customHeight="1">
      <c r="A78" s="453" t="s">
        <v>2907</v>
      </c>
      <c r="B78" s="1144"/>
      <c r="C78" s="1145"/>
      <c r="D78" s="994"/>
      <c r="E78" s="1123"/>
      <c r="F78" s="994"/>
      <c r="G78" s="994"/>
      <c r="H78" s="1170"/>
      <c r="I78" s="994"/>
      <c r="J78" s="994"/>
      <c r="K78" s="1148"/>
      <c r="L78" s="1148"/>
      <c r="M78" s="1149"/>
      <c r="N78" s="453"/>
      <c r="O78" s="1665"/>
      <c r="P78" s="1665"/>
      <c r="Q78" s="1665"/>
      <c r="R78" s="1665"/>
      <c r="S78" s="319"/>
      <c r="T78" s="1151" t="str">
        <f t="shared" si="4"/>
        <v>11 (1411)</v>
      </c>
      <c r="U78" s="1152" t="str">
        <f t="shared" si="5"/>
        <v/>
      </c>
      <c r="V78" s="1153"/>
      <c r="W78" s="1154"/>
      <c r="X78" s="1154"/>
    </row>
    <row r="79" spans="1:24" ht="12.6" hidden="1" customHeight="1">
      <c r="A79" s="453" t="s">
        <v>2908</v>
      </c>
      <c r="B79" s="1144"/>
      <c r="C79" s="1145"/>
      <c r="D79" s="994"/>
      <c r="E79" s="1123"/>
      <c r="F79" s="994"/>
      <c r="G79" s="994"/>
      <c r="H79" s="1170"/>
      <c r="I79" s="994"/>
      <c r="J79" s="994"/>
      <c r="K79" s="1148"/>
      <c r="L79" s="1148"/>
      <c r="M79" s="1149"/>
      <c r="N79" s="453"/>
      <c r="O79" s="1665"/>
      <c r="P79" s="1665"/>
      <c r="Q79" s="1665"/>
      <c r="R79" s="1665"/>
      <c r="S79" s="319"/>
      <c r="T79" s="1151" t="str">
        <f t="shared" si="4"/>
        <v>12 (1412)</v>
      </c>
      <c r="U79" s="1152" t="str">
        <f t="shared" si="5"/>
        <v/>
      </c>
      <c r="V79" s="1153"/>
      <c r="W79" s="1154"/>
      <c r="X79" s="1154"/>
    </row>
    <row r="80" spans="1:24" ht="12.6" hidden="1" customHeight="1">
      <c r="A80" s="453" t="s">
        <v>2909</v>
      </c>
      <c r="B80" s="1144"/>
      <c r="C80" s="1145"/>
      <c r="D80" s="994"/>
      <c r="E80" s="1123"/>
      <c r="F80" s="994"/>
      <c r="G80" s="994"/>
      <c r="H80" s="1170"/>
      <c r="I80" s="994"/>
      <c r="J80" s="994"/>
      <c r="K80" s="1148"/>
      <c r="L80" s="1148"/>
      <c r="M80" s="1149"/>
      <c r="N80" s="453"/>
      <c r="O80" s="1665"/>
      <c r="P80" s="1665"/>
      <c r="Q80" s="1665"/>
      <c r="R80" s="1665"/>
      <c r="S80" s="319"/>
      <c r="T80" s="1151" t="str">
        <f t="shared" si="4"/>
        <v>13 (1413)</v>
      </c>
      <c r="U80" s="1152" t="str">
        <f t="shared" si="5"/>
        <v/>
      </c>
      <c r="V80" s="1153"/>
      <c r="W80" s="1154"/>
      <c r="X80" s="1154"/>
    </row>
    <row r="81" spans="1:24" ht="12.6" hidden="1" customHeight="1">
      <c r="A81" s="453" t="s">
        <v>2910</v>
      </c>
      <c r="B81" s="1144"/>
      <c r="C81" s="1145"/>
      <c r="D81" s="994"/>
      <c r="E81" s="1123"/>
      <c r="F81" s="994"/>
      <c r="G81" s="994"/>
      <c r="H81" s="1170"/>
      <c r="I81" s="994"/>
      <c r="J81" s="994"/>
      <c r="K81" s="1148"/>
      <c r="L81" s="1148"/>
      <c r="M81" s="1149"/>
      <c r="N81" s="453"/>
      <c r="O81" s="1665"/>
      <c r="P81" s="1665"/>
      <c r="Q81" s="1665"/>
      <c r="R81" s="1665"/>
      <c r="S81" s="319"/>
      <c r="T81" s="1151" t="str">
        <f t="shared" si="4"/>
        <v>14 (1414)</v>
      </c>
      <c r="U81" s="1152" t="str">
        <f t="shared" si="5"/>
        <v/>
      </c>
      <c r="V81" s="1153"/>
      <c r="W81" s="1154"/>
      <c r="X81" s="1154"/>
    </row>
    <row r="82" spans="1:24" ht="12.6" hidden="1" customHeight="1">
      <c r="A82" s="453" t="s">
        <v>2911</v>
      </c>
      <c r="B82" s="1144"/>
      <c r="C82" s="1145"/>
      <c r="D82" s="994"/>
      <c r="E82" s="1123"/>
      <c r="F82" s="994"/>
      <c r="G82" s="994"/>
      <c r="H82" s="1170"/>
      <c r="I82" s="994"/>
      <c r="J82" s="994"/>
      <c r="K82" s="1148"/>
      <c r="L82" s="1148"/>
      <c r="M82" s="1149"/>
      <c r="N82" s="453"/>
      <c r="O82" s="1665"/>
      <c r="P82" s="1665"/>
      <c r="Q82" s="1665"/>
      <c r="R82" s="1665"/>
      <c r="S82" s="319"/>
      <c r="T82" s="1151" t="str">
        <f t="shared" si="4"/>
        <v>15 (1415)</v>
      </c>
      <c r="U82" s="1152" t="str">
        <f t="shared" si="5"/>
        <v/>
      </c>
      <c r="V82" s="1153"/>
      <c r="W82" s="1154"/>
      <c r="X82" s="1154"/>
    </row>
    <row r="83" spans="1:24" ht="12.6" hidden="1" customHeight="1">
      <c r="A83" s="453" t="s">
        <v>2912</v>
      </c>
      <c r="B83" s="1144"/>
      <c r="C83" s="1145"/>
      <c r="D83" s="994"/>
      <c r="E83" s="1123"/>
      <c r="F83" s="994"/>
      <c r="G83" s="994"/>
      <c r="H83" s="1170"/>
      <c r="I83" s="994"/>
      <c r="J83" s="994"/>
      <c r="K83" s="1148"/>
      <c r="L83" s="1148"/>
      <c r="M83" s="1149"/>
      <c r="N83" s="453"/>
      <c r="O83" s="1665"/>
      <c r="P83" s="1665"/>
      <c r="Q83" s="1665"/>
      <c r="R83" s="1665"/>
      <c r="S83" s="319"/>
      <c r="T83" s="1151" t="str">
        <f t="shared" si="4"/>
        <v>16 (1416)</v>
      </c>
      <c r="U83" s="1152" t="str">
        <f t="shared" si="5"/>
        <v/>
      </c>
      <c r="V83" s="1153"/>
      <c r="W83" s="1154"/>
      <c r="X83" s="1154"/>
    </row>
    <row r="84" spans="1:24" ht="12.6" hidden="1" customHeight="1">
      <c r="A84" s="453" t="s">
        <v>2913</v>
      </c>
      <c r="B84" s="1144"/>
      <c r="C84" s="1145"/>
      <c r="D84" s="994"/>
      <c r="E84" s="1123"/>
      <c r="F84" s="994"/>
      <c r="G84" s="994"/>
      <c r="H84" s="1170"/>
      <c r="I84" s="994"/>
      <c r="J84" s="994"/>
      <c r="K84" s="1148"/>
      <c r="L84" s="1148"/>
      <c r="M84" s="1149"/>
      <c r="N84" s="453"/>
      <c r="O84" s="1665"/>
      <c r="P84" s="1665"/>
      <c r="Q84" s="1665"/>
      <c r="R84" s="1665"/>
      <c r="S84" s="319"/>
      <c r="T84" s="1151" t="str">
        <f t="shared" si="4"/>
        <v>17 (1417)</v>
      </c>
      <c r="U84" s="1152" t="str">
        <f t="shared" si="5"/>
        <v/>
      </c>
      <c r="V84" s="1153"/>
      <c r="W84" s="1154"/>
      <c r="X84" s="1154"/>
    </row>
    <row r="85" spans="1:24" ht="12.6" hidden="1" customHeight="1">
      <c r="A85" s="453" t="s">
        <v>2914</v>
      </c>
      <c r="B85" s="1144"/>
      <c r="C85" s="1145"/>
      <c r="D85" s="994"/>
      <c r="E85" s="1123"/>
      <c r="F85" s="994"/>
      <c r="G85" s="994"/>
      <c r="H85" s="1170"/>
      <c r="I85" s="994"/>
      <c r="J85" s="994"/>
      <c r="K85" s="1148"/>
      <c r="L85" s="1148"/>
      <c r="M85" s="1149"/>
      <c r="N85" s="453"/>
      <c r="O85" s="1665"/>
      <c r="P85" s="1665"/>
      <c r="Q85" s="1665"/>
      <c r="R85" s="1665"/>
      <c r="S85" s="319"/>
      <c r="T85" s="1151" t="str">
        <f t="shared" si="4"/>
        <v>18 (1418)</v>
      </c>
      <c r="U85" s="1152" t="str">
        <f t="shared" si="5"/>
        <v/>
      </c>
      <c r="V85" s="1153"/>
      <c r="W85" s="1154"/>
      <c r="X85" s="1154"/>
    </row>
    <row r="86" spans="1:24" ht="12.6" hidden="1" customHeight="1">
      <c r="A86" s="453" t="s">
        <v>2915</v>
      </c>
      <c r="B86" s="1144"/>
      <c r="C86" s="1145"/>
      <c r="D86" s="994"/>
      <c r="E86" s="1123"/>
      <c r="F86" s="994"/>
      <c r="G86" s="994"/>
      <c r="H86" s="1170"/>
      <c r="I86" s="994"/>
      <c r="J86" s="994"/>
      <c r="K86" s="1148"/>
      <c r="L86" s="1148"/>
      <c r="M86" s="1149"/>
      <c r="N86" s="453"/>
      <c r="O86" s="1665"/>
      <c r="P86" s="1665"/>
      <c r="Q86" s="1665"/>
      <c r="R86" s="1665"/>
      <c r="S86" s="319"/>
      <c r="T86" s="1151" t="str">
        <f t="shared" si="4"/>
        <v>19 (1419)</v>
      </c>
      <c r="U86" s="1152" t="str">
        <f t="shared" si="5"/>
        <v/>
      </c>
      <c r="V86" s="1153"/>
      <c r="W86" s="1154"/>
      <c r="X86" s="1154"/>
    </row>
    <row r="87" spans="1:24" ht="12.6" hidden="1" customHeight="1">
      <c r="A87" s="453" t="s">
        <v>2916</v>
      </c>
      <c r="B87" s="1144"/>
      <c r="C87" s="1145"/>
      <c r="D87" s="994"/>
      <c r="E87" s="1123"/>
      <c r="F87" s="994"/>
      <c r="G87" s="994"/>
      <c r="H87" s="1170"/>
      <c r="I87" s="994"/>
      <c r="J87" s="994"/>
      <c r="K87" s="1148"/>
      <c r="L87" s="1148"/>
      <c r="M87" s="1149"/>
      <c r="N87" s="453"/>
      <c r="O87" s="1665"/>
      <c r="P87" s="1665"/>
      <c r="Q87" s="1665"/>
      <c r="R87" s="1665"/>
      <c r="S87" s="319"/>
      <c r="T87" s="1151" t="str">
        <f t="shared" si="4"/>
        <v>20 (1420)</v>
      </c>
      <c r="U87" s="1152" t="str">
        <f t="shared" si="5"/>
        <v/>
      </c>
      <c r="V87" s="1153"/>
      <c r="W87" s="1154"/>
      <c r="X87" s="1154"/>
    </row>
    <row r="88" spans="1:24" ht="12.6" hidden="1" customHeight="1">
      <c r="A88" s="453" t="s">
        <v>2917</v>
      </c>
      <c r="B88" s="1144"/>
      <c r="C88" s="1145"/>
      <c r="D88" s="994"/>
      <c r="E88" s="1123"/>
      <c r="F88" s="994"/>
      <c r="G88" s="994"/>
      <c r="H88" s="1170"/>
      <c r="I88" s="994"/>
      <c r="J88" s="994"/>
      <c r="K88" s="1148"/>
      <c r="L88" s="1148"/>
      <c r="M88" s="1149"/>
      <c r="N88" s="453"/>
      <c r="O88" s="1665"/>
      <c r="P88" s="1665"/>
      <c r="Q88" s="1665"/>
      <c r="R88" s="1665"/>
      <c r="S88" s="319"/>
      <c r="T88" s="1151" t="str">
        <f t="shared" si="4"/>
        <v>21 (1421)</v>
      </c>
      <c r="U88" s="1152" t="str">
        <f t="shared" si="5"/>
        <v/>
      </c>
      <c r="V88" s="1153"/>
      <c r="W88" s="1154"/>
      <c r="X88" s="1154"/>
    </row>
    <row r="89" spans="1:24" ht="12.6" hidden="1" customHeight="1">
      <c r="A89" s="453" t="s">
        <v>2918</v>
      </c>
      <c r="B89" s="1144"/>
      <c r="C89" s="1145"/>
      <c r="D89" s="994"/>
      <c r="E89" s="1123"/>
      <c r="F89" s="994"/>
      <c r="G89" s="994"/>
      <c r="H89" s="1170"/>
      <c r="I89" s="994"/>
      <c r="J89" s="994"/>
      <c r="K89" s="1148"/>
      <c r="L89" s="1148"/>
      <c r="M89" s="1149"/>
      <c r="N89" s="453"/>
      <c r="O89" s="1665"/>
      <c r="P89" s="1665"/>
      <c r="Q89" s="1665"/>
      <c r="R89" s="1665"/>
      <c r="S89" s="319"/>
      <c r="T89" s="1151" t="str">
        <f t="shared" si="4"/>
        <v>22 (1422)</v>
      </c>
      <c r="U89" s="1152" t="str">
        <f t="shared" si="5"/>
        <v/>
      </c>
      <c r="V89" s="1153"/>
      <c r="W89" s="1154"/>
      <c r="X89" s="1154"/>
    </row>
    <row r="90" spans="1:24" ht="12.6" hidden="1" customHeight="1">
      <c r="A90" s="453" t="s">
        <v>2919</v>
      </c>
      <c r="B90" s="1144"/>
      <c r="C90" s="1145"/>
      <c r="D90" s="994"/>
      <c r="E90" s="1123"/>
      <c r="F90" s="994"/>
      <c r="G90" s="994"/>
      <c r="H90" s="1170"/>
      <c r="I90" s="994"/>
      <c r="J90" s="994"/>
      <c r="K90" s="1148"/>
      <c r="L90" s="1148"/>
      <c r="M90" s="1149"/>
      <c r="N90" s="453"/>
      <c r="O90" s="1665"/>
      <c r="P90" s="1665"/>
      <c r="Q90" s="1665"/>
      <c r="R90" s="1665"/>
      <c r="S90" s="319"/>
      <c r="T90" s="1151" t="str">
        <f t="shared" si="4"/>
        <v>23 (1423)</v>
      </c>
      <c r="U90" s="1152" t="str">
        <f t="shared" si="5"/>
        <v/>
      </c>
      <c r="V90" s="1153"/>
      <c r="W90" s="1154"/>
      <c r="X90" s="1154"/>
    </row>
    <row r="91" spans="1:24" ht="12.6" hidden="1" customHeight="1">
      <c r="A91" s="453" t="s">
        <v>2920</v>
      </c>
      <c r="B91" s="1144"/>
      <c r="C91" s="1145"/>
      <c r="D91" s="994"/>
      <c r="E91" s="1123"/>
      <c r="F91" s="994"/>
      <c r="G91" s="994"/>
      <c r="H91" s="1170"/>
      <c r="I91" s="994"/>
      <c r="J91" s="994"/>
      <c r="K91" s="1148"/>
      <c r="L91" s="1148"/>
      <c r="M91" s="1149"/>
      <c r="N91" s="453"/>
      <c r="O91" s="1665"/>
      <c r="P91" s="1665"/>
      <c r="Q91" s="1665"/>
      <c r="R91" s="1665"/>
      <c r="S91" s="319"/>
      <c r="T91" s="1151" t="str">
        <f t="shared" si="4"/>
        <v>24 (1424)</v>
      </c>
      <c r="U91" s="1152" t="str">
        <f t="shared" si="5"/>
        <v/>
      </c>
      <c r="V91" s="1153"/>
      <c r="W91" s="1154"/>
      <c r="X91" s="1154"/>
    </row>
    <row r="92" spans="1:24">
      <c r="A92" s="453" t="s">
        <v>2921</v>
      </c>
      <c r="B92" s="1144"/>
      <c r="C92" s="1145"/>
      <c r="D92" s="994"/>
      <c r="E92" s="1123"/>
      <c r="F92" s="994"/>
      <c r="G92" s="994"/>
      <c r="H92" s="1170"/>
      <c r="I92" s="994"/>
      <c r="J92" s="994"/>
      <c r="K92" s="1148"/>
      <c r="L92" s="1148"/>
      <c r="M92" s="1149"/>
      <c r="N92" s="453"/>
      <c r="O92" s="1665"/>
      <c r="P92" s="1665"/>
      <c r="Q92" s="1665"/>
      <c r="R92" s="1665"/>
      <c r="S92" s="319"/>
      <c r="T92" s="1151" t="str">
        <f t="shared" si="4"/>
        <v>25 (1425)</v>
      </c>
      <c r="U92" s="1152" t="str">
        <f t="shared" si="5"/>
        <v/>
      </c>
      <c r="V92" s="1153"/>
      <c r="W92" s="1154"/>
      <c r="X92" s="1154"/>
    </row>
    <row r="93" spans="1:24">
      <c r="A93" s="796" t="s">
        <v>2922</v>
      </c>
      <c r="B93" s="1156">
        <v>100</v>
      </c>
      <c r="C93" s="1157"/>
      <c r="D93" s="994"/>
      <c r="E93" s="1123"/>
      <c r="F93" s="994"/>
      <c r="G93" s="994"/>
      <c r="H93" s="1170"/>
      <c r="I93" s="994"/>
      <c r="J93" s="994"/>
      <c r="K93" s="1148"/>
      <c r="L93" s="1148"/>
      <c r="M93" s="1356"/>
      <c r="N93" s="453"/>
      <c r="O93" s="1666"/>
      <c r="P93" s="1666"/>
      <c r="Q93" s="1666"/>
      <c r="R93" s="1666"/>
      <c r="S93" s="319"/>
      <c r="T93" s="1142"/>
      <c r="U93" s="1159">
        <f>$B93</f>
        <v>100</v>
      </c>
      <c r="V93" s="1153"/>
      <c r="W93" s="1154"/>
      <c r="X93" s="1154"/>
    </row>
    <row r="94" spans="1:24">
      <c r="A94" s="478" t="s">
        <v>2923</v>
      </c>
      <c r="B94" s="1160" t="s">
        <v>2924</v>
      </c>
      <c r="C94" s="1161"/>
      <c r="D94" s="997"/>
      <c r="E94" s="1162"/>
      <c r="F94" s="1163"/>
      <c r="G94" s="997"/>
      <c r="H94" s="1171"/>
      <c r="I94" s="997"/>
      <c r="J94" s="997"/>
      <c r="K94" s="1166"/>
      <c r="L94" s="1166"/>
      <c r="M94" s="1167"/>
      <c r="N94" s="477"/>
      <c r="O94" s="1664"/>
      <c r="P94" s="1664"/>
      <c r="Q94" s="1664"/>
      <c r="R94" s="1664"/>
      <c r="S94" s="319"/>
      <c r="T94" s="1142"/>
      <c r="U94" s="1003" t="str">
        <f>$B94</f>
        <v>Overall</v>
      </c>
      <c r="V94" s="1153"/>
      <c r="W94" s="1168"/>
      <c r="X94" s="1168"/>
    </row>
    <row r="95" spans="1:24" ht="6" customHeight="1">
      <c r="A95" s="477"/>
      <c r="B95" s="1162"/>
      <c r="C95" s="1162"/>
      <c r="D95" s="1162"/>
      <c r="E95" s="1162"/>
      <c r="F95" s="1162"/>
      <c r="G95" s="1162"/>
      <c r="H95" s="1162"/>
      <c r="I95" s="1162"/>
      <c r="J95" s="1162"/>
      <c r="K95" s="1162"/>
      <c r="L95" s="1162"/>
      <c r="M95" s="1162"/>
      <c r="N95" s="477"/>
      <c r="O95" s="477"/>
      <c r="P95" s="477"/>
      <c r="Q95" s="477"/>
      <c r="R95" s="477"/>
      <c r="S95" s="319"/>
      <c r="T95" s="1142"/>
      <c r="U95" s="1142"/>
      <c r="V95" s="1162"/>
      <c r="W95" s="1162"/>
      <c r="X95" s="1162"/>
    </row>
    <row r="96" spans="1:24">
      <c r="A96" s="477"/>
      <c r="B96" s="1104" t="s">
        <v>1793</v>
      </c>
      <c r="C96" s="1162"/>
      <c r="D96" s="1162"/>
      <c r="E96" s="1162"/>
      <c r="F96" s="1162"/>
      <c r="G96" s="1162"/>
      <c r="H96" s="1162"/>
      <c r="I96" s="1162"/>
      <c r="J96" s="477"/>
      <c r="K96" s="1162"/>
      <c r="L96" s="1162"/>
      <c r="M96" s="1162"/>
      <c r="N96" s="477"/>
      <c r="O96" s="477"/>
      <c r="P96" s="477"/>
      <c r="Q96" s="477"/>
      <c r="R96" s="477"/>
      <c r="S96" s="319"/>
      <c r="T96" s="1142"/>
      <c r="U96" s="1143" t="str">
        <f>$B96</f>
        <v>OTC Derivatives (504)</v>
      </c>
      <c r="V96" s="1162"/>
      <c r="W96" s="1162"/>
      <c r="X96" s="1162"/>
    </row>
    <row r="97" spans="1:24">
      <c r="A97" s="453" t="s">
        <v>2897</v>
      </c>
      <c r="B97" s="1144"/>
      <c r="C97" s="994"/>
      <c r="D97" s="994"/>
      <c r="E97" s="1123"/>
      <c r="F97" s="994"/>
      <c r="G97" s="998"/>
      <c r="H97" s="1146"/>
      <c r="I97" s="994"/>
      <c r="J97" s="1007"/>
      <c r="K97" s="1148"/>
      <c r="L97" s="1007"/>
      <c r="M97" s="1149"/>
      <c r="N97" s="453"/>
      <c r="O97" s="1665"/>
      <c r="P97" s="1665"/>
      <c r="Q97" s="1665"/>
      <c r="R97" s="1665"/>
      <c r="S97" s="319"/>
      <c r="T97" s="1151" t="str">
        <f t="shared" ref="T97:T121" si="6">$A97</f>
        <v>1 (1401)</v>
      </c>
      <c r="U97" s="1152" t="str">
        <f t="shared" ref="U97:U121" si="7">IF($B97="","",$B97)</f>
        <v/>
      </c>
      <c r="V97" s="1153"/>
      <c r="W97" s="1154"/>
      <c r="X97" s="1154"/>
    </row>
    <row r="98" spans="1:24">
      <c r="A98" s="453" t="s">
        <v>2898</v>
      </c>
      <c r="B98" s="1144"/>
      <c r="C98" s="994"/>
      <c r="D98" s="994"/>
      <c r="E98" s="1123"/>
      <c r="F98" s="994"/>
      <c r="G98" s="998"/>
      <c r="H98" s="1146"/>
      <c r="I98" s="994"/>
      <c r="J98" s="1007"/>
      <c r="K98" s="1148"/>
      <c r="L98" s="1007"/>
      <c r="M98" s="1149"/>
      <c r="N98" s="453"/>
      <c r="O98" s="1665"/>
      <c r="P98" s="1665"/>
      <c r="Q98" s="1665"/>
      <c r="R98" s="1665"/>
      <c r="S98" s="319"/>
      <c r="T98" s="1151" t="str">
        <f t="shared" si="6"/>
        <v>2 (1402)</v>
      </c>
      <c r="U98" s="1152" t="str">
        <f t="shared" si="7"/>
        <v/>
      </c>
      <c r="V98" s="1153"/>
      <c r="W98" s="1154"/>
      <c r="X98" s="1154"/>
    </row>
    <row r="99" spans="1:24">
      <c r="A99" s="453" t="s">
        <v>2899</v>
      </c>
      <c r="B99" s="1144"/>
      <c r="C99" s="994"/>
      <c r="D99" s="994"/>
      <c r="E99" s="1123"/>
      <c r="F99" s="994"/>
      <c r="G99" s="998"/>
      <c r="H99" s="1146"/>
      <c r="I99" s="994"/>
      <c r="J99" s="1007"/>
      <c r="K99" s="1148"/>
      <c r="L99" s="1007"/>
      <c r="M99" s="1149"/>
      <c r="N99" s="453"/>
      <c r="O99" s="1665"/>
      <c r="P99" s="1665"/>
      <c r="Q99" s="1665"/>
      <c r="R99" s="1665"/>
      <c r="S99" s="319"/>
      <c r="T99" s="1151" t="str">
        <f t="shared" si="6"/>
        <v>3 (1403)</v>
      </c>
      <c r="U99" s="1152" t="str">
        <f t="shared" si="7"/>
        <v/>
      </c>
      <c r="V99" s="1153"/>
      <c r="W99" s="1154"/>
      <c r="X99" s="1154"/>
    </row>
    <row r="100" spans="1:24" ht="12.6" hidden="1" customHeight="1">
      <c r="A100" s="453" t="s">
        <v>2900</v>
      </c>
      <c r="B100" s="1144"/>
      <c r="C100" s="994"/>
      <c r="D100" s="994"/>
      <c r="E100" s="1123"/>
      <c r="F100" s="994"/>
      <c r="G100" s="998"/>
      <c r="H100" s="1146"/>
      <c r="I100" s="994"/>
      <c r="J100" s="1007"/>
      <c r="K100" s="1148"/>
      <c r="L100" s="1007"/>
      <c r="M100" s="1149"/>
      <c r="N100" s="453"/>
      <c r="O100" s="1665"/>
      <c r="P100" s="1665"/>
      <c r="Q100" s="1665"/>
      <c r="R100" s="1665"/>
      <c r="S100" s="319"/>
      <c r="T100" s="1151" t="str">
        <f t="shared" si="6"/>
        <v>4 (1404)</v>
      </c>
      <c r="U100" s="1152" t="str">
        <f t="shared" si="7"/>
        <v/>
      </c>
      <c r="V100" s="1153"/>
      <c r="W100" s="1154"/>
      <c r="X100" s="1154"/>
    </row>
    <row r="101" spans="1:24" ht="12.6" hidden="1" customHeight="1">
      <c r="A101" s="453" t="s">
        <v>2901</v>
      </c>
      <c r="B101" s="1144"/>
      <c r="C101" s="994"/>
      <c r="D101" s="994"/>
      <c r="E101" s="1123"/>
      <c r="F101" s="994"/>
      <c r="G101" s="998"/>
      <c r="H101" s="1146"/>
      <c r="I101" s="994"/>
      <c r="J101" s="1007"/>
      <c r="K101" s="1148"/>
      <c r="L101" s="1007"/>
      <c r="M101" s="1149"/>
      <c r="N101" s="453"/>
      <c r="O101" s="1665"/>
      <c r="P101" s="1665"/>
      <c r="Q101" s="1665"/>
      <c r="R101" s="1665"/>
      <c r="S101" s="319"/>
      <c r="T101" s="1151" t="str">
        <f t="shared" si="6"/>
        <v>5 (1405)</v>
      </c>
      <c r="U101" s="1152" t="str">
        <f t="shared" si="7"/>
        <v/>
      </c>
      <c r="V101" s="1153"/>
      <c r="W101" s="1154"/>
      <c r="X101" s="1154"/>
    </row>
    <row r="102" spans="1:24" ht="12.6" hidden="1" customHeight="1">
      <c r="A102" s="453" t="s">
        <v>2902</v>
      </c>
      <c r="B102" s="1144"/>
      <c r="C102" s="994"/>
      <c r="D102" s="994"/>
      <c r="E102" s="1123"/>
      <c r="F102" s="994"/>
      <c r="G102" s="998"/>
      <c r="H102" s="1146"/>
      <c r="I102" s="994"/>
      <c r="J102" s="1007"/>
      <c r="K102" s="1148"/>
      <c r="L102" s="1007"/>
      <c r="M102" s="1149"/>
      <c r="N102" s="453"/>
      <c r="O102" s="1665"/>
      <c r="P102" s="1665"/>
      <c r="Q102" s="1665"/>
      <c r="R102" s="1665"/>
      <c r="S102" s="319"/>
      <c r="T102" s="1151" t="str">
        <f t="shared" si="6"/>
        <v>6 (1406)</v>
      </c>
      <c r="U102" s="1152" t="str">
        <f t="shared" si="7"/>
        <v/>
      </c>
      <c r="V102" s="1153"/>
      <c r="W102" s="1154"/>
      <c r="X102" s="1154"/>
    </row>
    <row r="103" spans="1:24" ht="12.6" hidden="1" customHeight="1">
      <c r="A103" s="453" t="s">
        <v>2903</v>
      </c>
      <c r="B103" s="1144"/>
      <c r="C103" s="994"/>
      <c r="D103" s="994"/>
      <c r="E103" s="1123"/>
      <c r="F103" s="994"/>
      <c r="G103" s="998"/>
      <c r="H103" s="1146"/>
      <c r="I103" s="994"/>
      <c r="J103" s="1007"/>
      <c r="K103" s="1148"/>
      <c r="L103" s="1007"/>
      <c r="M103" s="1149"/>
      <c r="N103" s="453"/>
      <c r="O103" s="1665"/>
      <c r="P103" s="1665"/>
      <c r="Q103" s="1665"/>
      <c r="R103" s="1665"/>
      <c r="S103" s="319"/>
      <c r="T103" s="1151" t="str">
        <f t="shared" si="6"/>
        <v>7 (1407)</v>
      </c>
      <c r="U103" s="1152" t="str">
        <f t="shared" si="7"/>
        <v/>
      </c>
      <c r="V103" s="1153"/>
      <c r="W103" s="1154"/>
      <c r="X103" s="1154"/>
    </row>
    <row r="104" spans="1:24" ht="12.6" hidden="1" customHeight="1">
      <c r="A104" s="453" t="s">
        <v>2904</v>
      </c>
      <c r="B104" s="1144"/>
      <c r="C104" s="994"/>
      <c r="D104" s="994"/>
      <c r="E104" s="1123"/>
      <c r="F104" s="994"/>
      <c r="G104" s="998"/>
      <c r="H104" s="1146"/>
      <c r="I104" s="994"/>
      <c r="J104" s="1007"/>
      <c r="K104" s="1148"/>
      <c r="L104" s="1007"/>
      <c r="M104" s="1149"/>
      <c r="N104" s="453"/>
      <c r="O104" s="1665"/>
      <c r="P104" s="1665"/>
      <c r="Q104" s="1665"/>
      <c r="R104" s="1665"/>
      <c r="S104" s="319"/>
      <c r="T104" s="1151" t="str">
        <f t="shared" si="6"/>
        <v>8 (1408)</v>
      </c>
      <c r="U104" s="1152" t="str">
        <f t="shared" si="7"/>
        <v/>
      </c>
      <c r="V104" s="1153"/>
      <c r="W104" s="1154"/>
      <c r="X104" s="1154"/>
    </row>
    <row r="105" spans="1:24" ht="12.6" hidden="1" customHeight="1">
      <c r="A105" s="453" t="s">
        <v>2905</v>
      </c>
      <c r="B105" s="1144"/>
      <c r="C105" s="994"/>
      <c r="D105" s="994"/>
      <c r="E105" s="1123"/>
      <c r="F105" s="994"/>
      <c r="G105" s="998"/>
      <c r="H105" s="1146"/>
      <c r="I105" s="994"/>
      <c r="J105" s="1007"/>
      <c r="K105" s="1148"/>
      <c r="L105" s="1007"/>
      <c r="M105" s="1149"/>
      <c r="N105" s="453"/>
      <c r="O105" s="1665"/>
      <c r="P105" s="1665"/>
      <c r="Q105" s="1665"/>
      <c r="R105" s="1665"/>
      <c r="S105" s="319"/>
      <c r="T105" s="1151" t="str">
        <f t="shared" si="6"/>
        <v>9 (1409)</v>
      </c>
      <c r="U105" s="1152" t="str">
        <f t="shared" si="7"/>
        <v/>
      </c>
      <c r="V105" s="1153"/>
      <c r="W105" s="1154"/>
      <c r="X105" s="1154"/>
    </row>
    <row r="106" spans="1:24" ht="12.6" hidden="1" customHeight="1">
      <c r="A106" s="453" t="s">
        <v>2906</v>
      </c>
      <c r="B106" s="1144"/>
      <c r="C106" s="994"/>
      <c r="D106" s="994"/>
      <c r="E106" s="1123"/>
      <c r="F106" s="994"/>
      <c r="G106" s="998"/>
      <c r="H106" s="1146"/>
      <c r="I106" s="994"/>
      <c r="J106" s="1007"/>
      <c r="K106" s="1148"/>
      <c r="L106" s="1007"/>
      <c r="M106" s="1149"/>
      <c r="N106" s="453"/>
      <c r="O106" s="1665"/>
      <c r="P106" s="1665"/>
      <c r="Q106" s="1665"/>
      <c r="R106" s="1665"/>
      <c r="S106" s="319"/>
      <c r="T106" s="1151" t="str">
        <f t="shared" si="6"/>
        <v>10 (1410)</v>
      </c>
      <c r="U106" s="1152" t="str">
        <f t="shared" si="7"/>
        <v/>
      </c>
      <c r="V106" s="1153"/>
      <c r="W106" s="1154"/>
      <c r="X106" s="1154"/>
    </row>
    <row r="107" spans="1:24" ht="12.6" hidden="1" customHeight="1">
      <c r="A107" s="453" t="s">
        <v>2907</v>
      </c>
      <c r="B107" s="1144"/>
      <c r="C107" s="994"/>
      <c r="D107" s="994"/>
      <c r="E107" s="1123"/>
      <c r="F107" s="994"/>
      <c r="G107" s="998"/>
      <c r="H107" s="1146"/>
      <c r="I107" s="994"/>
      <c r="J107" s="1007"/>
      <c r="K107" s="1148"/>
      <c r="L107" s="1007"/>
      <c r="M107" s="1149"/>
      <c r="N107" s="453"/>
      <c r="O107" s="1665"/>
      <c r="P107" s="1665"/>
      <c r="Q107" s="1665"/>
      <c r="R107" s="1665"/>
      <c r="S107" s="319"/>
      <c r="T107" s="1151" t="str">
        <f t="shared" si="6"/>
        <v>11 (1411)</v>
      </c>
      <c r="U107" s="1152" t="str">
        <f t="shared" si="7"/>
        <v/>
      </c>
      <c r="V107" s="1153"/>
      <c r="W107" s="1154"/>
      <c r="X107" s="1154"/>
    </row>
    <row r="108" spans="1:24" ht="12.6" hidden="1" customHeight="1">
      <c r="A108" s="453" t="s">
        <v>2908</v>
      </c>
      <c r="B108" s="1144"/>
      <c r="C108" s="994"/>
      <c r="D108" s="994"/>
      <c r="E108" s="1123"/>
      <c r="F108" s="994"/>
      <c r="G108" s="998"/>
      <c r="H108" s="1146"/>
      <c r="I108" s="994"/>
      <c r="J108" s="1007"/>
      <c r="K108" s="1148"/>
      <c r="L108" s="1007"/>
      <c r="M108" s="1149"/>
      <c r="N108" s="453"/>
      <c r="O108" s="1665"/>
      <c r="P108" s="1665"/>
      <c r="Q108" s="1665"/>
      <c r="R108" s="1665"/>
      <c r="S108" s="319"/>
      <c r="T108" s="1151" t="str">
        <f t="shared" si="6"/>
        <v>12 (1412)</v>
      </c>
      <c r="U108" s="1152" t="str">
        <f t="shared" si="7"/>
        <v/>
      </c>
      <c r="V108" s="1153"/>
      <c r="W108" s="1154"/>
      <c r="X108" s="1154"/>
    </row>
    <row r="109" spans="1:24" ht="12.6" hidden="1" customHeight="1">
      <c r="A109" s="453" t="s">
        <v>2909</v>
      </c>
      <c r="B109" s="1144"/>
      <c r="C109" s="994"/>
      <c r="D109" s="994"/>
      <c r="E109" s="1123"/>
      <c r="F109" s="994"/>
      <c r="G109" s="998"/>
      <c r="H109" s="1146"/>
      <c r="I109" s="994"/>
      <c r="J109" s="1007"/>
      <c r="K109" s="1148"/>
      <c r="L109" s="1007"/>
      <c r="M109" s="1149"/>
      <c r="N109" s="453"/>
      <c r="O109" s="1665"/>
      <c r="P109" s="1665"/>
      <c r="Q109" s="1665"/>
      <c r="R109" s="1665"/>
      <c r="S109" s="319"/>
      <c r="T109" s="1151" t="str">
        <f t="shared" si="6"/>
        <v>13 (1413)</v>
      </c>
      <c r="U109" s="1152" t="str">
        <f t="shared" si="7"/>
        <v/>
      </c>
      <c r="V109" s="1153"/>
      <c r="W109" s="1154"/>
      <c r="X109" s="1154"/>
    </row>
    <row r="110" spans="1:24" ht="12.6" hidden="1" customHeight="1">
      <c r="A110" s="453" t="s">
        <v>2910</v>
      </c>
      <c r="B110" s="1144"/>
      <c r="C110" s="994"/>
      <c r="D110" s="994"/>
      <c r="E110" s="1123"/>
      <c r="F110" s="994"/>
      <c r="G110" s="998"/>
      <c r="H110" s="1146"/>
      <c r="I110" s="994"/>
      <c r="J110" s="1007"/>
      <c r="K110" s="1148"/>
      <c r="L110" s="1007"/>
      <c r="M110" s="1149"/>
      <c r="N110" s="453"/>
      <c r="O110" s="1665"/>
      <c r="P110" s="1665"/>
      <c r="Q110" s="1665"/>
      <c r="R110" s="1665"/>
      <c r="S110" s="319"/>
      <c r="T110" s="1151" t="str">
        <f t="shared" si="6"/>
        <v>14 (1414)</v>
      </c>
      <c r="U110" s="1152" t="str">
        <f t="shared" si="7"/>
        <v/>
      </c>
      <c r="V110" s="1153"/>
      <c r="W110" s="1154"/>
      <c r="X110" s="1154"/>
    </row>
    <row r="111" spans="1:24" ht="12.6" hidden="1" customHeight="1">
      <c r="A111" s="453" t="s">
        <v>2911</v>
      </c>
      <c r="B111" s="1144"/>
      <c r="C111" s="994"/>
      <c r="D111" s="994"/>
      <c r="E111" s="1123"/>
      <c r="F111" s="994"/>
      <c r="G111" s="998"/>
      <c r="H111" s="1146"/>
      <c r="I111" s="994"/>
      <c r="J111" s="1007"/>
      <c r="K111" s="1148"/>
      <c r="L111" s="1007"/>
      <c r="M111" s="1149"/>
      <c r="N111" s="453"/>
      <c r="O111" s="1665"/>
      <c r="P111" s="1665"/>
      <c r="Q111" s="1665"/>
      <c r="R111" s="1665"/>
      <c r="S111" s="319"/>
      <c r="T111" s="1151" t="str">
        <f t="shared" si="6"/>
        <v>15 (1415)</v>
      </c>
      <c r="U111" s="1152" t="str">
        <f t="shared" si="7"/>
        <v/>
      </c>
      <c r="V111" s="1153"/>
      <c r="W111" s="1154"/>
      <c r="X111" s="1154"/>
    </row>
    <row r="112" spans="1:24" ht="12.6" hidden="1" customHeight="1">
      <c r="A112" s="453" t="s">
        <v>2912</v>
      </c>
      <c r="B112" s="1144"/>
      <c r="C112" s="994"/>
      <c r="D112" s="994"/>
      <c r="E112" s="1123"/>
      <c r="F112" s="994"/>
      <c r="G112" s="998"/>
      <c r="H112" s="1146"/>
      <c r="I112" s="994"/>
      <c r="J112" s="1007"/>
      <c r="K112" s="1148"/>
      <c r="L112" s="1007"/>
      <c r="M112" s="1149"/>
      <c r="N112" s="453"/>
      <c r="O112" s="1665"/>
      <c r="P112" s="1665"/>
      <c r="Q112" s="1665"/>
      <c r="R112" s="1665"/>
      <c r="S112" s="319"/>
      <c r="T112" s="1151" t="str">
        <f t="shared" si="6"/>
        <v>16 (1416)</v>
      </c>
      <c r="U112" s="1152" t="str">
        <f t="shared" si="7"/>
        <v/>
      </c>
      <c r="V112" s="1153"/>
      <c r="W112" s="1154"/>
      <c r="X112" s="1154"/>
    </row>
    <row r="113" spans="1:24" ht="12.6" hidden="1" customHeight="1">
      <c r="A113" s="453" t="s">
        <v>2913</v>
      </c>
      <c r="B113" s="1144"/>
      <c r="C113" s="994"/>
      <c r="D113" s="994"/>
      <c r="E113" s="1123"/>
      <c r="F113" s="994"/>
      <c r="G113" s="998"/>
      <c r="H113" s="1146"/>
      <c r="I113" s="994"/>
      <c r="J113" s="1007"/>
      <c r="K113" s="1148"/>
      <c r="L113" s="1007"/>
      <c r="M113" s="1149"/>
      <c r="N113" s="453"/>
      <c r="O113" s="1665"/>
      <c r="P113" s="1665"/>
      <c r="Q113" s="1665"/>
      <c r="R113" s="1665"/>
      <c r="S113" s="319"/>
      <c r="T113" s="1151" t="str">
        <f t="shared" si="6"/>
        <v>17 (1417)</v>
      </c>
      <c r="U113" s="1152" t="str">
        <f t="shared" si="7"/>
        <v/>
      </c>
      <c r="V113" s="1153"/>
      <c r="W113" s="1154"/>
      <c r="X113" s="1154"/>
    </row>
    <row r="114" spans="1:24" ht="12.6" hidden="1" customHeight="1">
      <c r="A114" s="453" t="s">
        <v>2914</v>
      </c>
      <c r="B114" s="1144"/>
      <c r="C114" s="994"/>
      <c r="D114" s="994"/>
      <c r="E114" s="1123"/>
      <c r="F114" s="994"/>
      <c r="G114" s="998"/>
      <c r="H114" s="1146"/>
      <c r="I114" s="994"/>
      <c r="J114" s="1007"/>
      <c r="K114" s="1148"/>
      <c r="L114" s="1007"/>
      <c r="M114" s="1149"/>
      <c r="N114" s="453"/>
      <c r="O114" s="1665"/>
      <c r="P114" s="1665"/>
      <c r="Q114" s="1665"/>
      <c r="R114" s="1665"/>
      <c r="S114" s="319"/>
      <c r="T114" s="1151" t="str">
        <f t="shared" si="6"/>
        <v>18 (1418)</v>
      </c>
      <c r="U114" s="1152" t="str">
        <f t="shared" si="7"/>
        <v/>
      </c>
      <c r="V114" s="1153"/>
      <c r="W114" s="1154"/>
      <c r="X114" s="1154"/>
    </row>
    <row r="115" spans="1:24" ht="12.6" hidden="1" customHeight="1">
      <c r="A115" s="453" t="s">
        <v>2915</v>
      </c>
      <c r="B115" s="1144"/>
      <c r="C115" s="994"/>
      <c r="D115" s="994"/>
      <c r="E115" s="1123"/>
      <c r="F115" s="994"/>
      <c r="G115" s="998"/>
      <c r="H115" s="1146"/>
      <c r="I115" s="994"/>
      <c r="J115" s="1007"/>
      <c r="K115" s="1148"/>
      <c r="L115" s="1007"/>
      <c r="M115" s="1149"/>
      <c r="N115" s="453"/>
      <c r="O115" s="1665"/>
      <c r="P115" s="1665"/>
      <c r="Q115" s="1665"/>
      <c r="R115" s="1665"/>
      <c r="S115" s="319"/>
      <c r="T115" s="1151" t="str">
        <f t="shared" si="6"/>
        <v>19 (1419)</v>
      </c>
      <c r="U115" s="1152" t="str">
        <f t="shared" si="7"/>
        <v/>
      </c>
      <c r="V115" s="1153"/>
      <c r="W115" s="1154"/>
      <c r="X115" s="1154"/>
    </row>
    <row r="116" spans="1:24" ht="12.6" hidden="1" customHeight="1">
      <c r="A116" s="453" t="s">
        <v>2916</v>
      </c>
      <c r="B116" s="1144"/>
      <c r="C116" s="994"/>
      <c r="D116" s="994"/>
      <c r="E116" s="1123"/>
      <c r="F116" s="994"/>
      <c r="G116" s="998"/>
      <c r="H116" s="1146"/>
      <c r="I116" s="994"/>
      <c r="J116" s="1007"/>
      <c r="K116" s="1148"/>
      <c r="L116" s="1007"/>
      <c r="M116" s="1149"/>
      <c r="N116" s="453"/>
      <c r="O116" s="1665"/>
      <c r="P116" s="1665"/>
      <c r="Q116" s="1665"/>
      <c r="R116" s="1665"/>
      <c r="S116" s="319"/>
      <c r="T116" s="1151" t="str">
        <f t="shared" si="6"/>
        <v>20 (1420)</v>
      </c>
      <c r="U116" s="1152" t="str">
        <f t="shared" si="7"/>
        <v/>
      </c>
      <c r="V116" s="1153"/>
      <c r="W116" s="1154"/>
      <c r="X116" s="1154"/>
    </row>
    <row r="117" spans="1:24" ht="12.6" hidden="1" customHeight="1">
      <c r="A117" s="453" t="s">
        <v>2917</v>
      </c>
      <c r="B117" s="1144"/>
      <c r="C117" s="994"/>
      <c r="D117" s="994"/>
      <c r="E117" s="1123"/>
      <c r="F117" s="994"/>
      <c r="G117" s="998"/>
      <c r="H117" s="1146"/>
      <c r="I117" s="994"/>
      <c r="J117" s="1007"/>
      <c r="K117" s="1148"/>
      <c r="L117" s="1007"/>
      <c r="M117" s="1149"/>
      <c r="N117" s="453"/>
      <c r="O117" s="1665"/>
      <c r="P117" s="1665"/>
      <c r="Q117" s="1665"/>
      <c r="R117" s="1665"/>
      <c r="S117" s="319"/>
      <c r="T117" s="1151" t="str">
        <f t="shared" si="6"/>
        <v>21 (1421)</v>
      </c>
      <c r="U117" s="1152" t="str">
        <f t="shared" si="7"/>
        <v/>
      </c>
      <c r="V117" s="1153"/>
      <c r="W117" s="1154"/>
      <c r="X117" s="1154"/>
    </row>
    <row r="118" spans="1:24" ht="12.6" hidden="1" customHeight="1">
      <c r="A118" s="453" t="s">
        <v>2918</v>
      </c>
      <c r="B118" s="1144"/>
      <c r="C118" s="994"/>
      <c r="D118" s="994"/>
      <c r="E118" s="1123"/>
      <c r="F118" s="994"/>
      <c r="G118" s="998"/>
      <c r="H118" s="1146"/>
      <c r="I118" s="994"/>
      <c r="J118" s="1007"/>
      <c r="K118" s="1148"/>
      <c r="L118" s="1007"/>
      <c r="M118" s="1149"/>
      <c r="N118" s="453"/>
      <c r="O118" s="1665"/>
      <c r="P118" s="1665"/>
      <c r="Q118" s="1665"/>
      <c r="R118" s="1665"/>
      <c r="S118" s="319"/>
      <c r="T118" s="1151" t="str">
        <f t="shared" si="6"/>
        <v>22 (1422)</v>
      </c>
      <c r="U118" s="1152" t="str">
        <f t="shared" si="7"/>
        <v/>
      </c>
      <c r="V118" s="1153"/>
      <c r="W118" s="1154"/>
      <c r="X118" s="1154"/>
    </row>
    <row r="119" spans="1:24" ht="12.6" hidden="1" customHeight="1">
      <c r="A119" s="453" t="s">
        <v>2919</v>
      </c>
      <c r="B119" s="1144"/>
      <c r="C119" s="994"/>
      <c r="D119" s="994"/>
      <c r="E119" s="1123"/>
      <c r="F119" s="994"/>
      <c r="G119" s="998"/>
      <c r="H119" s="1146"/>
      <c r="I119" s="994"/>
      <c r="J119" s="1007"/>
      <c r="K119" s="1148"/>
      <c r="L119" s="1007"/>
      <c r="M119" s="1149"/>
      <c r="N119" s="453"/>
      <c r="O119" s="1665"/>
      <c r="P119" s="1665"/>
      <c r="Q119" s="1665"/>
      <c r="R119" s="1665"/>
      <c r="S119" s="319"/>
      <c r="T119" s="1151" t="str">
        <f t="shared" si="6"/>
        <v>23 (1423)</v>
      </c>
      <c r="U119" s="1152" t="str">
        <f t="shared" si="7"/>
        <v/>
      </c>
      <c r="V119" s="1153"/>
      <c r="W119" s="1154"/>
      <c r="X119" s="1154"/>
    </row>
    <row r="120" spans="1:24" ht="12.6" hidden="1" customHeight="1">
      <c r="A120" s="453" t="s">
        <v>2920</v>
      </c>
      <c r="B120" s="1144"/>
      <c r="C120" s="994"/>
      <c r="D120" s="994"/>
      <c r="E120" s="1123"/>
      <c r="F120" s="994"/>
      <c r="G120" s="998"/>
      <c r="H120" s="1146"/>
      <c r="I120" s="994"/>
      <c r="J120" s="1007"/>
      <c r="K120" s="1148"/>
      <c r="L120" s="1007"/>
      <c r="M120" s="1149"/>
      <c r="N120" s="453"/>
      <c r="O120" s="1665"/>
      <c r="P120" s="1665"/>
      <c r="Q120" s="1665"/>
      <c r="R120" s="1665"/>
      <c r="S120" s="319"/>
      <c r="T120" s="1151" t="str">
        <f t="shared" si="6"/>
        <v>24 (1424)</v>
      </c>
      <c r="U120" s="1152" t="str">
        <f t="shared" si="7"/>
        <v/>
      </c>
      <c r="V120" s="1153"/>
      <c r="W120" s="1154"/>
      <c r="X120" s="1154"/>
    </row>
    <row r="121" spans="1:24">
      <c r="A121" s="453" t="s">
        <v>2921</v>
      </c>
      <c r="B121" s="1144"/>
      <c r="C121" s="994"/>
      <c r="D121" s="994"/>
      <c r="E121" s="1123"/>
      <c r="F121" s="994"/>
      <c r="G121" s="998"/>
      <c r="H121" s="1146"/>
      <c r="I121" s="994"/>
      <c r="J121" s="1007"/>
      <c r="K121" s="1148"/>
      <c r="L121" s="1007"/>
      <c r="M121" s="1149"/>
      <c r="N121" s="453"/>
      <c r="O121" s="1665"/>
      <c r="P121" s="1665"/>
      <c r="Q121" s="1665"/>
      <c r="R121" s="1665"/>
      <c r="S121" s="319"/>
      <c r="T121" s="1151" t="str">
        <f t="shared" si="6"/>
        <v>25 (1425)</v>
      </c>
      <c r="U121" s="1152" t="str">
        <f t="shared" si="7"/>
        <v/>
      </c>
      <c r="V121" s="1153"/>
      <c r="W121" s="1154"/>
      <c r="X121" s="1154"/>
    </row>
    <row r="122" spans="1:24">
      <c r="A122" s="796" t="s">
        <v>2922</v>
      </c>
      <c r="B122" s="1156">
        <v>100</v>
      </c>
      <c r="C122" s="994"/>
      <c r="D122" s="994"/>
      <c r="E122" s="1123"/>
      <c r="F122" s="994"/>
      <c r="G122" s="1047"/>
      <c r="H122" s="1158"/>
      <c r="I122" s="994"/>
      <c r="J122" s="772"/>
      <c r="K122" s="1148"/>
      <c r="L122" s="772"/>
      <c r="M122" s="1356"/>
      <c r="N122" s="453"/>
      <c r="O122" s="1666"/>
      <c r="P122" s="1666"/>
      <c r="Q122" s="1666"/>
      <c r="R122" s="1666"/>
      <c r="S122" s="319"/>
      <c r="T122" s="1142"/>
      <c r="U122" s="1159">
        <f>$B122</f>
        <v>100</v>
      </c>
      <c r="V122" s="1153"/>
      <c r="W122" s="1154"/>
      <c r="X122" s="1154"/>
    </row>
    <row r="123" spans="1:24">
      <c r="A123" s="478" t="s">
        <v>2923</v>
      </c>
      <c r="B123" s="1160" t="s">
        <v>2924</v>
      </c>
      <c r="C123" s="997"/>
      <c r="D123" s="997"/>
      <c r="E123" s="1162"/>
      <c r="F123" s="1163"/>
      <c r="G123" s="1106"/>
      <c r="H123" s="1165"/>
      <c r="I123" s="997"/>
      <c r="J123" s="1172"/>
      <c r="K123" s="1166"/>
      <c r="L123" s="1172"/>
      <c r="M123" s="1167"/>
      <c r="N123" s="477"/>
      <c r="O123" s="1664"/>
      <c r="P123" s="1664"/>
      <c r="Q123" s="1664"/>
      <c r="R123" s="1664"/>
      <c r="S123" s="319"/>
      <c r="T123" s="1142"/>
      <c r="U123" s="1003" t="str">
        <f>$B123</f>
        <v>Overall</v>
      </c>
      <c r="V123" s="1153"/>
      <c r="W123" s="1168"/>
      <c r="X123" s="1168"/>
    </row>
    <row r="124" spans="1:24" ht="6" customHeight="1">
      <c r="A124" s="477"/>
      <c r="B124" s="1162"/>
      <c r="C124" s="1162"/>
      <c r="D124" s="1162"/>
      <c r="E124" s="1162"/>
      <c r="F124" s="1162"/>
      <c r="G124" s="1162"/>
      <c r="H124" s="1162"/>
      <c r="I124" s="1162"/>
      <c r="J124" s="1162"/>
      <c r="K124" s="1162"/>
      <c r="L124" s="1162"/>
      <c r="M124" s="1162"/>
      <c r="N124" s="477"/>
      <c r="O124" s="477"/>
      <c r="P124" s="477"/>
      <c r="Q124" s="477"/>
      <c r="R124" s="477"/>
      <c r="S124" s="319"/>
      <c r="T124" s="1142"/>
      <c r="U124" s="1142"/>
      <c r="V124" s="1162"/>
      <c r="W124" s="1162"/>
      <c r="X124" s="1162"/>
    </row>
    <row r="125" spans="1:24">
      <c r="A125" s="477"/>
      <c r="B125" s="1104" t="s">
        <v>1794</v>
      </c>
      <c r="C125" s="1162"/>
      <c r="D125" s="1162"/>
      <c r="E125" s="1162"/>
      <c r="F125" s="1162"/>
      <c r="G125" s="1162"/>
      <c r="H125" s="1162"/>
      <c r="I125" s="1162"/>
      <c r="J125" s="1162"/>
      <c r="K125" s="1162"/>
      <c r="L125" s="1162"/>
      <c r="M125" s="1162"/>
      <c r="N125" s="477"/>
      <c r="O125" s="477"/>
      <c r="P125" s="477"/>
      <c r="Q125" s="477"/>
      <c r="R125" s="477"/>
      <c r="S125" s="319"/>
      <c r="T125" s="1142"/>
      <c r="U125" s="1143" t="str">
        <f>$B125</f>
        <v>Other off-balance sheet (505)</v>
      </c>
      <c r="V125" s="1162"/>
      <c r="W125" s="1162"/>
      <c r="X125" s="1162"/>
    </row>
    <row r="126" spans="1:24">
      <c r="A126" s="453" t="s">
        <v>2897</v>
      </c>
      <c r="B126" s="1144"/>
      <c r="C126" s="994"/>
      <c r="D126" s="994"/>
      <c r="E126" s="1123"/>
      <c r="F126" s="994"/>
      <c r="G126" s="1124"/>
      <c r="H126" s="1146"/>
      <c r="I126" s="1147"/>
      <c r="J126" s="997"/>
      <c r="K126" s="1147"/>
      <c r="L126" s="1148"/>
      <c r="M126" s="1149"/>
      <c r="N126" s="453"/>
      <c r="O126" s="1665"/>
      <c r="P126" s="1665"/>
      <c r="Q126" s="1665"/>
      <c r="R126" s="1665"/>
      <c r="S126" s="319"/>
      <c r="T126" s="1151" t="str">
        <f t="shared" ref="T126:T150" si="8">$A126</f>
        <v>1 (1401)</v>
      </c>
      <c r="U126" s="1152" t="str">
        <f t="shared" ref="U126:U150" si="9">IF($B126="","",$B126)</f>
        <v/>
      </c>
      <c r="V126" s="1153"/>
      <c r="W126" s="1154"/>
      <c r="X126" s="1154"/>
    </row>
    <row r="127" spans="1:24">
      <c r="A127" s="453" t="s">
        <v>2898</v>
      </c>
      <c r="B127" s="1144"/>
      <c r="C127" s="994"/>
      <c r="D127" s="994"/>
      <c r="E127" s="1123"/>
      <c r="F127" s="994"/>
      <c r="G127" s="1124"/>
      <c r="H127" s="1146"/>
      <c r="I127" s="1147"/>
      <c r="J127" s="997"/>
      <c r="K127" s="1147"/>
      <c r="L127" s="1148"/>
      <c r="M127" s="1149"/>
      <c r="N127" s="453"/>
      <c r="O127" s="1665"/>
      <c r="P127" s="1665"/>
      <c r="Q127" s="1665"/>
      <c r="R127" s="1665"/>
      <c r="S127" s="319"/>
      <c r="T127" s="1151" t="str">
        <f t="shared" si="8"/>
        <v>2 (1402)</v>
      </c>
      <c r="U127" s="1152" t="str">
        <f t="shared" si="9"/>
        <v/>
      </c>
      <c r="V127" s="1153"/>
      <c r="W127" s="1154"/>
      <c r="X127" s="1154"/>
    </row>
    <row r="128" spans="1:24">
      <c r="A128" s="453" t="s">
        <v>2899</v>
      </c>
      <c r="B128" s="1144"/>
      <c r="C128" s="994"/>
      <c r="D128" s="994"/>
      <c r="E128" s="1123"/>
      <c r="F128" s="994"/>
      <c r="G128" s="1124"/>
      <c r="H128" s="1146"/>
      <c r="I128" s="1147"/>
      <c r="J128" s="997"/>
      <c r="K128" s="1147"/>
      <c r="L128" s="1148"/>
      <c r="M128" s="1149"/>
      <c r="N128" s="453"/>
      <c r="O128" s="1665"/>
      <c r="P128" s="1665"/>
      <c r="Q128" s="1665"/>
      <c r="R128" s="1665"/>
      <c r="S128" s="319"/>
      <c r="T128" s="1151" t="str">
        <f t="shared" si="8"/>
        <v>3 (1403)</v>
      </c>
      <c r="U128" s="1152" t="str">
        <f t="shared" si="9"/>
        <v/>
      </c>
      <c r="V128" s="1153"/>
      <c r="W128" s="1154"/>
      <c r="X128" s="1154"/>
    </row>
    <row r="129" spans="1:24" ht="12.6" hidden="1" customHeight="1">
      <c r="A129" s="453" t="s">
        <v>2900</v>
      </c>
      <c r="B129" s="1144"/>
      <c r="C129" s="994"/>
      <c r="D129" s="994"/>
      <c r="E129" s="1123"/>
      <c r="F129" s="994"/>
      <c r="G129" s="1124"/>
      <c r="H129" s="1146"/>
      <c r="I129" s="1147"/>
      <c r="J129" s="997"/>
      <c r="K129" s="1147"/>
      <c r="L129" s="1148"/>
      <c r="M129" s="1149"/>
      <c r="N129" s="453"/>
      <c r="O129" s="1665"/>
      <c r="P129" s="1665"/>
      <c r="Q129" s="1665"/>
      <c r="R129" s="1665"/>
      <c r="S129" s="319"/>
      <c r="T129" s="1151" t="str">
        <f t="shared" si="8"/>
        <v>4 (1404)</v>
      </c>
      <c r="U129" s="1152" t="str">
        <f t="shared" si="9"/>
        <v/>
      </c>
      <c r="V129" s="1153"/>
      <c r="W129" s="1154"/>
      <c r="X129" s="1154"/>
    </row>
    <row r="130" spans="1:24" ht="12.6" hidden="1" customHeight="1">
      <c r="A130" s="453" t="s">
        <v>2901</v>
      </c>
      <c r="B130" s="1144"/>
      <c r="C130" s="994"/>
      <c r="D130" s="994"/>
      <c r="E130" s="1123"/>
      <c r="F130" s="994"/>
      <c r="G130" s="1124"/>
      <c r="H130" s="1146"/>
      <c r="I130" s="1147"/>
      <c r="J130" s="997"/>
      <c r="K130" s="1147"/>
      <c r="L130" s="1148"/>
      <c r="M130" s="1149"/>
      <c r="N130" s="453"/>
      <c r="O130" s="1665"/>
      <c r="P130" s="1665"/>
      <c r="Q130" s="1665"/>
      <c r="R130" s="1665"/>
      <c r="S130" s="319"/>
      <c r="T130" s="1151" t="str">
        <f t="shared" si="8"/>
        <v>5 (1405)</v>
      </c>
      <c r="U130" s="1152" t="str">
        <f t="shared" si="9"/>
        <v/>
      </c>
      <c r="V130" s="1153"/>
      <c r="W130" s="1154"/>
      <c r="X130" s="1154"/>
    </row>
    <row r="131" spans="1:24" ht="12.6" hidden="1" customHeight="1">
      <c r="A131" s="453" t="s">
        <v>2902</v>
      </c>
      <c r="B131" s="1144"/>
      <c r="C131" s="994"/>
      <c r="D131" s="994"/>
      <c r="E131" s="1123"/>
      <c r="F131" s="994"/>
      <c r="G131" s="1124"/>
      <c r="H131" s="1146"/>
      <c r="I131" s="1147"/>
      <c r="J131" s="997"/>
      <c r="K131" s="1147"/>
      <c r="L131" s="1148"/>
      <c r="M131" s="1149"/>
      <c r="N131" s="453"/>
      <c r="O131" s="1665"/>
      <c r="P131" s="1665"/>
      <c r="Q131" s="1665"/>
      <c r="R131" s="1665"/>
      <c r="S131" s="319"/>
      <c r="T131" s="1151" t="str">
        <f t="shared" si="8"/>
        <v>6 (1406)</v>
      </c>
      <c r="U131" s="1152" t="str">
        <f t="shared" si="9"/>
        <v/>
      </c>
      <c r="V131" s="1153"/>
      <c r="W131" s="1154"/>
      <c r="X131" s="1154"/>
    </row>
    <row r="132" spans="1:24" ht="12.6" hidden="1" customHeight="1">
      <c r="A132" s="453" t="s">
        <v>2903</v>
      </c>
      <c r="B132" s="1144"/>
      <c r="C132" s="994"/>
      <c r="D132" s="994"/>
      <c r="E132" s="1123"/>
      <c r="F132" s="994"/>
      <c r="G132" s="1124"/>
      <c r="H132" s="1146"/>
      <c r="I132" s="1147"/>
      <c r="J132" s="997"/>
      <c r="K132" s="1147"/>
      <c r="L132" s="1148"/>
      <c r="M132" s="1149"/>
      <c r="N132" s="453"/>
      <c r="O132" s="1665"/>
      <c r="P132" s="1665"/>
      <c r="Q132" s="1665"/>
      <c r="R132" s="1665"/>
      <c r="S132" s="319"/>
      <c r="T132" s="1151" t="str">
        <f t="shared" si="8"/>
        <v>7 (1407)</v>
      </c>
      <c r="U132" s="1152" t="str">
        <f t="shared" si="9"/>
        <v/>
      </c>
      <c r="V132" s="1153"/>
      <c r="W132" s="1154"/>
      <c r="X132" s="1154"/>
    </row>
    <row r="133" spans="1:24" ht="12.6" hidden="1" customHeight="1">
      <c r="A133" s="453" t="s">
        <v>2904</v>
      </c>
      <c r="B133" s="1144"/>
      <c r="C133" s="994"/>
      <c r="D133" s="994"/>
      <c r="E133" s="1123"/>
      <c r="F133" s="994"/>
      <c r="G133" s="1124"/>
      <c r="H133" s="1146"/>
      <c r="I133" s="1147"/>
      <c r="J133" s="997"/>
      <c r="K133" s="1147"/>
      <c r="L133" s="1148"/>
      <c r="M133" s="1149"/>
      <c r="N133" s="453"/>
      <c r="O133" s="1665"/>
      <c r="P133" s="1665"/>
      <c r="Q133" s="1665"/>
      <c r="R133" s="1665"/>
      <c r="S133" s="319"/>
      <c r="T133" s="1151" t="str">
        <f t="shared" si="8"/>
        <v>8 (1408)</v>
      </c>
      <c r="U133" s="1152" t="str">
        <f t="shared" si="9"/>
        <v/>
      </c>
      <c r="V133" s="1153"/>
      <c r="W133" s="1154"/>
      <c r="X133" s="1154"/>
    </row>
    <row r="134" spans="1:24" ht="12.6" hidden="1" customHeight="1">
      <c r="A134" s="453" t="s">
        <v>2905</v>
      </c>
      <c r="B134" s="1144"/>
      <c r="C134" s="994"/>
      <c r="D134" s="994"/>
      <c r="E134" s="1123"/>
      <c r="F134" s="994"/>
      <c r="G134" s="1124"/>
      <c r="H134" s="1146"/>
      <c r="I134" s="1147"/>
      <c r="J134" s="997"/>
      <c r="K134" s="1147"/>
      <c r="L134" s="1148"/>
      <c r="M134" s="1149"/>
      <c r="N134" s="453"/>
      <c r="O134" s="1665"/>
      <c r="P134" s="1665"/>
      <c r="Q134" s="1665"/>
      <c r="R134" s="1665"/>
      <c r="S134" s="319"/>
      <c r="T134" s="1151" t="str">
        <f t="shared" si="8"/>
        <v>9 (1409)</v>
      </c>
      <c r="U134" s="1152" t="str">
        <f t="shared" si="9"/>
        <v/>
      </c>
      <c r="V134" s="1153"/>
      <c r="W134" s="1154"/>
      <c r="X134" s="1154"/>
    </row>
    <row r="135" spans="1:24" ht="12.6" hidden="1" customHeight="1">
      <c r="A135" s="453" t="s">
        <v>2906</v>
      </c>
      <c r="B135" s="1144"/>
      <c r="C135" s="994"/>
      <c r="D135" s="994"/>
      <c r="E135" s="1123"/>
      <c r="F135" s="994"/>
      <c r="G135" s="1124"/>
      <c r="H135" s="1146"/>
      <c r="I135" s="1147"/>
      <c r="J135" s="997"/>
      <c r="K135" s="1147"/>
      <c r="L135" s="1148"/>
      <c r="M135" s="1149"/>
      <c r="N135" s="453"/>
      <c r="O135" s="1665"/>
      <c r="P135" s="1665"/>
      <c r="Q135" s="1665"/>
      <c r="R135" s="1665"/>
      <c r="S135" s="319"/>
      <c r="T135" s="1151" t="str">
        <f t="shared" si="8"/>
        <v>10 (1410)</v>
      </c>
      <c r="U135" s="1152" t="str">
        <f t="shared" si="9"/>
        <v/>
      </c>
      <c r="V135" s="1153"/>
      <c r="W135" s="1154"/>
      <c r="X135" s="1154"/>
    </row>
    <row r="136" spans="1:24" ht="12.6" hidden="1" customHeight="1">
      <c r="A136" s="453" t="s">
        <v>2907</v>
      </c>
      <c r="B136" s="1144"/>
      <c r="C136" s="994"/>
      <c r="D136" s="994"/>
      <c r="E136" s="1123"/>
      <c r="F136" s="994"/>
      <c r="G136" s="1124"/>
      <c r="H136" s="1146"/>
      <c r="I136" s="1147"/>
      <c r="J136" s="997"/>
      <c r="K136" s="1147"/>
      <c r="L136" s="1148"/>
      <c r="M136" s="1149"/>
      <c r="N136" s="453"/>
      <c r="O136" s="1665"/>
      <c r="P136" s="1665"/>
      <c r="Q136" s="1665"/>
      <c r="R136" s="1665"/>
      <c r="S136" s="319"/>
      <c r="T136" s="1151" t="str">
        <f t="shared" si="8"/>
        <v>11 (1411)</v>
      </c>
      <c r="U136" s="1152" t="str">
        <f t="shared" si="9"/>
        <v/>
      </c>
      <c r="V136" s="1153"/>
      <c r="W136" s="1154"/>
      <c r="X136" s="1154"/>
    </row>
    <row r="137" spans="1:24" ht="12.6" hidden="1" customHeight="1">
      <c r="A137" s="453" t="s">
        <v>2908</v>
      </c>
      <c r="B137" s="1144"/>
      <c r="C137" s="994"/>
      <c r="D137" s="994"/>
      <c r="E137" s="1123"/>
      <c r="F137" s="994"/>
      <c r="G137" s="1124"/>
      <c r="H137" s="1146"/>
      <c r="I137" s="1147"/>
      <c r="J137" s="997"/>
      <c r="K137" s="1147"/>
      <c r="L137" s="1148"/>
      <c r="M137" s="1149"/>
      <c r="N137" s="453"/>
      <c r="O137" s="1665"/>
      <c r="P137" s="1665"/>
      <c r="Q137" s="1665"/>
      <c r="R137" s="1665"/>
      <c r="S137" s="319"/>
      <c r="T137" s="1151" t="str">
        <f t="shared" si="8"/>
        <v>12 (1412)</v>
      </c>
      <c r="U137" s="1152" t="str">
        <f t="shared" si="9"/>
        <v/>
      </c>
      <c r="V137" s="1153"/>
      <c r="W137" s="1154"/>
      <c r="X137" s="1154"/>
    </row>
    <row r="138" spans="1:24" ht="12.6" hidden="1" customHeight="1">
      <c r="A138" s="453" t="s">
        <v>2909</v>
      </c>
      <c r="B138" s="1144"/>
      <c r="C138" s="994"/>
      <c r="D138" s="994"/>
      <c r="E138" s="1123"/>
      <c r="F138" s="994"/>
      <c r="G138" s="1124"/>
      <c r="H138" s="1146"/>
      <c r="I138" s="1147"/>
      <c r="J138" s="997"/>
      <c r="K138" s="1147"/>
      <c r="L138" s="1148"/>
      <c r="M138" s="1149"/>
      <c r="N138" s="453"/>
      <c r="O138" s="1665"/>
      <c r="P138" s="1665"/>
      <c r="Q138" s="1665"/>
      <c r="R138" s="1665"/>
      <c r="S138" s="319"/>
      <c r="T138" s="1151" t="str">
        <f t="shared" si="8"/>
        <v>13 (1413)</v>
      </c>
      <c r="U138" s="1152" t="str">
        <f t="shared" si="9"/>
        <v/>
      </c>
      <c r="V138" s="1153"/>
      <c r="W138" s="1154"/>
      <c r="X138" s="1154"/>
    </row>
    <row r="139" spans="1:24" ht="12.6" hidden="1" customHeight="1">
      <c r="A139" s="453" t="s">
        <v>2910</v>
      </c>
      <c r="B139" s="1144"/>
      <c r="C139" s="994"/>
      <c r="D139" s="994"/>
      <c r="E139" s="1123"/>
      <c r="F139" s="994"/>
      <c r="G139" s="1124"/>
      <c r="H139" s="1146"/>
      <c r="I139" s="1147"/>
      <c r="J139" s="997"/>
      <c r="K139" s="1147"/>
      <c r="L139" s="1148"/>
      <c r="M139" s="1149"/>
      <c r="N139" s="453"/>
      <c r="O139" s="1665"/>
      <c r="P139" s="1665"/>
      <c r="Q139" s="1665"/>
      <c r="R139" s="1665"/>
      <c r="S139" s="319"/>
      <c r="T139" s="1151" t="str">
        <f t="shared" si="8"/>
        <v>14 (1414)</v>
      </c>
      <c r="U139" s="1152" t="str">
        <f t="shared" si="9"/>
        <v/>
      </c>
      <c r="V139" s="1153"/>
      <c r="W139" s="1154"/>
      <c r="X139" s="1154"/>
    </row>
    <row r="140" spans="1:24" ht="12.6" hidden="1" customHeight="1">
      <c r="A140" s="453" t="s">
        <v>2911</v>
      </c>
      <c r="B140" s="1144"/>
      <c r="C140" s="994"/>
      <c r="D140" s="994"/>
      <c r="E140" s="1123"/>
      <c r="F140" s="994"/>
      <c r="G140" s="1124"/>
      <c r="H140" s="1146"/>
      <c r="I140" s="1147"/>
      <c r="J140" s="997"/>
      <c r="K140" s="1147"/>
      <c r="L140" s="1148"/>
      <c r="M140" s="1149"/>
      <c r="N140" s="453"/>
      <c r="O140" s="1665"/>
      <c r="P140" s="1665"/>
      <c r="Q140" s="1665"/>
      <c r="R140" s="1665"/>
      <c r="S140" s="319"/>
      <c r="T140" s="1151" t="str">
        <f t="shared" si="8"/>
        <v>15 (1415)</v>
      </c>
      <c r="U140" s="1152" t="str">
        <f t="shared" si="9"/>
        <v/>
      </c>
      <c r="V140" s="1153"/>
      <c r="W140" s="1154"/>
      <c r="X140" s="1154"/>
    </row>
    <row r="141" spans="1:24" ht="12.6" hidden="1" customHeight="1">
      <c r="A141" s="453" t="s">
        <v>2912</v>
      </c>
      <c r="B141" s="1144"/>
      <c r="C141" s="994"/>
      <c r="D141" s="994"/>
      <c r="E141" s="1123"/>
      <c r="F141" s="994"/>
      <c r="G141" s="1124"/>
      <c r="H141" s="1146"/>
      <c r="I141" s="1147"/>
      <c r="J141" s="997"/>
      <c r="K141" s="1147"/>
      <c r="L141" s="1148"/>
      <c r="M141" s="1149"/>
      <c r="N141" s="453"/>
      <c r="O141" s="1665"/>
      <c r="P141" s="1665"/>
      <c r="Q141" s="1665"/>
      <c r="R141" s="1665"/>
      <c r="S141" s="319"/>
      <c r="T141" s="1151" t="str">
        <f t="shared" si="8"/>
        <v>16 (1416)</v>
      </c>
      <c r="U141" s="1152" t="str">
        <f t="shared" si="9"/>
        <v/>
      </c>
      <c r="V141" s="1153"/>
      <c r="W141" s="1154"/>
      <c r="X141" s="1154"/>
    </row>
    <row r="142" spans="1:24" ht="12.6" hidden="1" customHeight="1">
      <c r="A142" s="453" t="s">
        <v>2913</v>
      </c>
      <c r="B142" s="1144"/>
      <c r="C142" s="994"/>
      <c r="D142" s="994"/>
      <c r="E142" s="1123"/>
      <c r="F142" s="994"/>
      <c r="G142" s="1124"/>
      <c r="H142" s="1146"/>
      <c r="I142" s="1147"/>
      <c r="J142" s="997"/>
      <c r="K142" s="1147"/>
      <c r="L142" s="1148"/>
      <c r="M142" s="1149"/>
      <c r="N142" s="453"/>
      <c r="O142" s="1665"/>
      <c r="P142" s="1665"/>
      <c r="Q142" s="1665"/>
      <c r="R142" s="1665"/>
      <c r="S142" s="319"/>
      <c r="T142" s="1151" t="str">
        <f t="shared" si="8"/>
        <v>17 (1417)</v>
      </c>
      <c r="U142" s="1152" t="str">
        <f t="shared" si="9"/>
        <v/>
      </c>
      <c r="V142" s="1153"/>
      <c r="W142" s="1154"/>
      <c r="X142" s="1154"/>
    </row>
    <row r="143" spans="1:24" ht="12.6" hidden="1" customHeight="1">
      <c r="A143" s="453" t="s">
        <v>2914</v>
      </c>
      <c r="B143" s="1144"/>
      <c r="C143" s="994"/>
      <c r="D143" s="994"/>
      <c r="E143" s="1123"/>
      <c r="F143" s="994"/>
      <c r="G143" s="1124"/>
      <c r="H143" s="1146"/>
      <c r="I143" s="1147"/>
      <c r="J143" s="997"/>
      <c r="K143" s="1147"/>
      <c r="L143" s="1148"/>
      <c r="M143" s="1149"/>
      <c r="N143" s="453"/>
      <c r="O143" s="1665"/>
      <c r="P143" s="1665"/>
      <c r="Q143" s="1665"/>
      <c r="R143" s="1665"/>
      <c r="S143" s="319"/>
      <c r="T143" s="1151" t="str">
        <f t="shared" si="8"/>
        <v>18 (1418)</v>
      </c>
      <c r="U143" s="1152" t="str">
        <f t="shared" si="9"/>
        <v/>
      </c>
      <c r="V143" s="1153"/>
      <c r="W143" s="1154"/>
      <c r="X143" s="1154"/>
    </row>
    <row r="144" spans="1:24" ht="12.6" hidden="1" customHeight="1">
      <c r="A144" s="453" t="s">
        <v>2915</v>
      </c>
      <c r="B144" s="1144"/>
      <c r="C144" s="994"/>
      <c r="D144" s="994"/>
      <c r="E144" s="1123"/>
      <c r="F144" s="994"/>
      <c r="G144" s="1124"/>
      <c r="H144" s="1146"/>
      <c r="I144" s="1147"/>
      <c r="J144" s="997"/>
      <c r="K144" s="1147"/>
      <c r="L144" s="1148"/>
      <c r="M144" s="1149"/>
      <c r="N144" s="453"/>
      <c r="O144" s="1665"/>
      <c r="P144" s="1665"/>
      <c r="Q144" s="1665"/>
      <c r="R144" s="1665"/>
      <c r="S144" s="319"/>
      <c r="T144" s="1151" t="str">
        <f t="shared" si="8"/>
        <v>19 (1419)</v>
      </c>
      <c r="U144" s="1152" t="str">
        <f t="shared" si="9"/>
        <v/>
      </c>
      <c r="V144" s="1153"/>
      <c r="W144" s="1154"/>
      <c r="X144" s="1154"/>
    </row>
    <row r="145" spans="1:24" ht="12.6" hidden="1" customHeight="1">
      <c r="A145" s="453" t="s">
        <v>2916</v>
      </c>
      <c r="B145" s="1144"/>
      <c r="C145" s="994"/>
      <c r="D145" s="994"/>
      <c r="E145" s="1123"/>
      <c r="F145" s="994"/>
      <c r="G145" s="1124"/>
      <c r="H145" s="1146"/>
      <c r="I145" s="1147"/>
      <c r="J145" s="997"/>
      <c r="K145" s="1147"/>
      <c r="L145" s="1148"/>
      <c r="M145" s="1149"/>
      <c r="N145" s="453"/>
      <c r="O145" s="1665"/>
      <c r="P145" s="1665"/>
      <c r="Q145" s="1665"/>
      <c r="R145" s="1665"/>
      <c r="S145" s="319"/>
      <c r="T145" s="1151" t="str">
        <f t="shared" si="8"/>
        <v>20 (1420)</v>
      </c>
      <c r="U145" s="1152" t="str">
        <f t="shared" si="9"/>
        <v/>
      </c>
      <c r="V145" s="1153"/>
      <c r="W145" s="1154"/>
      <c r="X145" s="1154"/>
    </row>
    <row r="146" spans="1:24" ht="12.6" hidden="1" customHeight="1">
      <c r="A146" s="453" t="s">
        <v>2917</v>
      </c>
      <c r="B146" s="1144"/>
      <c r="C146" s="994"/>
      <c r="D146" s="994"/>
      <c r="E146" s="1123"/>
      <c r="F146" s="994"/>
      <c r="G146" s="1124"/>
      <c r="H146" s="1146"/>
      <c r="I146" s="1147"/>
      <c r="J146" s="997"/>
      <c r="K146" s="1147"/>
      <c r="L146" s="1148"/>
      <c r="M146" s="1149"/>
      <c r="N146" s="453"/>
      <c r="O146" s="1665"/>
      <c r="P146" s="1665"/>
      <c r="Q146" s="1665"/>
      <c r="R146" s="1665"/>
      <c r="S146" s="319"/>
      <c r="T146" s="1151" t="str">
        <f t="shared" si="8"/>
        <v>21 (1421)</v>
      </c>
      <c r="U146" s="1152" t="str">
        <f t="shared" si="9"/>
        <v/>
      </c>
      <c r="V146" s="1153"/>
      <c r="W146" s="1154"/>
      <c r="X146" s="1154"/>
    </row>
    <row r="147" spans="1:24" ht="12.6" hidden="1" customHeight="1">
      <c r="A147" s="453" t="s">
        <v>2918</v>
      </c>
      <c r="B147" s="1144"/>
      <c r="C147" s="994"/>
      <c r="D147" s="994"/>
      <c r="E147" s="1123"/>
      <c r="F147" s="994"/>
      <c r="G147" s="1124"/>
      <c r="H147" s="1146"/>
      <c r="I147" s="1147"/>
      <c r="J147" s="997"/>
      <c r="K147" s="1147"/>
      <c r="L147" s="1148"/>
      <c r="M147" s="1149"/>
      <c r="N147" s="453"/>
      <c r="O147" s="1665"/>
      <c r="P147" s="1665"/>
      <c r="Q147" s="1665"/>
      <c r="R147" s="1665"/>
      <c r="S147" s="319"/>
      <c r="T147" s="1151" t="str">
        <f t="shared" si="8"/>
        <v>22 (1422)</v>
      </c>
      <c r="U147" s="1152" t="str">
        <f t="shared" si="9"/>
        <v/>
      </c>
      <c r="V147" s="1153"/>
      <c r="W147" s="1154"/>
      <c r="X147" s="1154"/>
    </row>
    <row r="148" spans="1:24" ht="12.6" hidden="1" customHeight="1">
      <c r="A148" s="453" t="s">
        <v>2919</v>
      </c>
      <c r="B148" s="1144"/>
      <c r="C148" s="994"/>
      <c r="D148" s="994"/>
      <c r="E148" s="1123"/>
      <c r="F148" s="994"/>
      <c r="G148" s="1124"/>
      <c r="H148" s="1146"/>
      <c r="I148" s="1147"/>
      <c r="J148" s="997"/>
      <c r="K148" s="1147"/>
      <c r="L148" s="1148"/>
      <c r="M148" s="1149"/>
      <c r="N148" s="453"/>
      <c r="O148" s="1665"/>
      <c r="P148" s="1665"/>
      <c r="Q148" s="1665"/>
      <c r="R148" s="1665"/>
      <c r="S148" s="319"/>
      <c r="T148" s="1151" t="str">
        <f t="shared" si="8"/>
        <v>23 (1423)</v>
      </c>
      <c r="U148" s="1152" t="str">
        <f t="shared" si="9"/>
        <v/>
      </c>
      <c r="V148" s="1153"/>
      <c r="W148" s="1154"/>
      <c r="X148" s="1154"/>
    </row>
    <row r="149" spans="1:24" ht="12.6" hidden="1" customHeight="1">
      <c r="A149" s="453" t="s">
        <v>2920</v>
      </c>
      <c r="B149" s="1144"/>
      <c r="C149" s="994"/>
      <c r="D149" s="994"/>
      <c r="E149" s="1123"/>
      <c r="F149" s="994"/>
      <c r="G149" s="1124"/>
      <c r="H149" s="1146"/>
      <c r="I149" s="1147"/>
      <c r="J149" s="997"/>
      <c r="K149" s="1147"/>
      <c r="L149" s="1148"/>
      <c r="M149" s="1149"/>
      <c r="N149" s="453"/>
      <c r="O149" s="1665"/>
      <c r="P149" s="1665"/>
      <c r="Q149" s="1665"/>
      <c r="R149" s="1665"/>
      <c r="S149" s="319"/>
      <c r="T149" s="1151" t="str">
        <f t="shared" si="8"/>
        <v>24 (1424)</v>
      </c>
      <c r="U149" s="1152" t="str">
        <f t="shared" si="9"/>
        <v/>
      </c>
      <c r="V149" s="1153"/>
      <c r="W149" s="1154"/>
      <c r="X149" s="1154"/>
    </row>
    <row r="150" spans="1:24">
      <c r="A150" s="453" t="s">
        <v>2921</v>
      </c>
      <c r="B150" s="1144"/>
      <c r="C150" s="994"/>
      <c r="D150" s="994"/>
      <c r="E150" s="1123"/>
      <c r="F150" s="994"/>
      <c r="G150" s="1124"/>
      <c r="H150" s="1146"/>
      <c r="I150" s="1147"/>
      <c r="J150" s="997"/>
      <c r="K150" s="1147"/>
      <c r="L150" s="1148"/>
      <c r="M150" s="1149"/>
      <c r="N150" s="453"/>
      <c r="O150" s="1665"/>
      <c r="P150" s="1665"/>
      <c r="Q150" s="1665"/>
      <c r="R150" s="1665"/>
      <c r="S150" s="319"/>
      <c r="T150" s="1151" t="str">
        <f t="shared" si="8"/>
        <v>25 (1425)</v>
      </c>
      <c r="U150" s="1152" t="str">
        <f t="shared" si="9"/>
        <v/>
      </c>
      <c r="V150" s="1153"/>
      <c r="W150" s="1154"/>
      <c r="X150" s="1154"/>
    </row>
    <row r="151" spans="1:24">
      <c r="A151" s="796" t="s">
        <v>2922</v>
      </c>
      <c r="B151" s="1156">
        <v>100</v>
      </c>
      <c r="C151" s="994"/>
      <c r="D151" s="994"/>
      <c r="E151" s="1123"/>
      <c r="F151" s="994"/>
      <c r="G151" s="1122"/>
      <c r="H151" s="1158"/>
      <c r="I151" s="1147"/>
      <c r="J151" s="997"/>
      <c r="K151" s="1147"/>
      <c r="L151" s="1148"/>
      <c r="M151" s="1356"/>
      <c r="N151" s="453"/>
      <c r="O151" s="1666"/>
      <c r="P151" s="1666"/>
      <c r="Q151" s="1666"/>
      <c r="R151" s="1666"/>
      <c r="S151" s="319"/>
      <c r="T151" s="1142"/>
      <c r="U151" s="1159">
        <f>$B151</f>
        <v>100</v>
      </c>
      <c r="V151" s="1153"/>
      <c r="W151" s="1154"/>
      <c r="X151" s="1154"/>
    </row>
    <row r="152" spans="1:24">
      <c r="A152" s="478" t="s">
        <v>2923</v>
      </c>
      <c r="B152" s="1160" t="s">
        <v>2924</v>
      </c>
      <c r="C152" s="997"/>
      <c r="D152" s="997"/>
      <c r="E152" s="1162"/>
      <c r="F152" s="1163"/>
      <c r="G152" s="1169"/>
      <c r="H152" s="1165"/>
      <c r="I152" s="1147"/>
      <c r="J152" s="997"/>
      <c r="K152" s="1147"/>
      <c r="L152" s="1166"/>
      <c r="M152" s="1167"/>
      <c r="N152" s="477"/>
      <c r="O152" s="1664"/>
      <c r="P152" s="1664"/>
      <c r="Q152" s="1664"/>
      <c r="R152" s="1664"/>
      <c r="S152" s="319"/>
      <c r="T152" s="1142"/>
      <c r="U152" s="1003" t="str">
        <f>$B152</f>
        <v>Overall</v>
      </c>
      <c r="V152" s="1153"/>
      <c r="W152" s="1168"/>
      <c r="X152" s="1168"/>
    </row>
    <row r="153" spans="1:24">
      <c r="A153" s="477"/>
      <c r="B153" s="475"/>
      <c r="C153" s="1119"/>
      <c r="D153" s="1119"/>
      <c r="E153" s="477"/>
      <c r="F153" s="1062"/>
      <c r="G153" s="1120"/>
      <c r="H153" s="1120"/>
      <c r="I153" s="1119"/>
      <c r="J153" s="1119"/>
      <c r="K153" s="1119"/>
      <c r="L153" s="1119"/>
      <c r="M153" s="1173"/>
      <c r="N153" s="477"/>
      <c r="O153" s="888"/>
      <c r="P153" s="888"/>
      <c r="Q153" s="888"/>
      <c r="R153" s="888"/>
      <c r="S153" s="319"/>
      <c r="T153" s="1177"/>
      <c r="U153" s="1177"/>
      <c r="V153" s="888"/>
      <c r="W153" s="888"/>
      <c r="X153" s="888"/>
    </row>
    <row r="154" spans="1:24">
      <c r="A154" s="477"/>
      <c r="B154" s="1104" t="s">
        <v>2927</v>
      </c>
      <c r="C154" s="1119"/>
      <c r="D154" s="1119"/>
      <c r="E154" s="477"/>
      <c r="F154" s="1062"/>
      <c r="G154" s="1120"/>
      <c r="H154" s="1120"/>
      <c r="I154" s="1119"/>
      <c r="J154" s="1119"/>
      <c r="K154" s="1119"/>
      <c r="L154" s="1119"/>
      <c r="M154" s="1173"/>
      <c r="N154" s="477"/>
      <c r="O154" s="888"/>
      <c r="P154" s="888"/>
      <c r="Q154" s="888"/>
      <c r="R154" s="888"/>
      <c r="S154" s="319"/>
      <c r="T154" s="1177"/>
      <c r="U154" s="1177"/>
      <c r="V154" s="888"/>
      <c r="W154" s="888"/>
      <c r="X154" s="888"/>
    </row>
    <row r="155" spans="1:24">
      <c r="A155" s="478" t="s">
        <v>2923</v>
      </c>
      <c r="B155" s="1160" t="s">
        <v>2924</v>
      </c>
      <c r="C155" s="1122"/>
      <c r="D155" s="1122"/>
      <c r="E155" s="1123"/>
      <c r="F155" s="1122"/>
      <c r="G155" s="1124"/>
      <c r="H155" s="1146"/>
      <c r="I155" s="1147"/>
      <c r="J155" s="1147"/>
      <c r="K155" s="1147"/>
      <c r="L155" s="1147"/>
      <c r="M155" s="1147"/>
      <c r="N155" s="453"/>
      <c r="O155" s="1692"/>
      <c r="P155" s="1693"/>
      <c r="Q155" s="1694"/>
      <c r="R155" s="1695"/>
      <c r="S155" s="319"/>
      <c r="T155" s="1177"/>
      <c r="U155" s="1177"/>
      <c r="V155" s="888"/>
      <c r="W155" s="888"/>
      <c r="X155" s="888"/>
    </row>
    <row r="156" spans="1:24">
      <c r="A156" s="477"/>
      <c r="B156" s="475"/>
      <c r="C156" s="1119"/>
      <c r="D156" s="1119"/>
      <c r="E156" s="477"/>
      <c r="F156" s="1062"/>
      <c r="G156" s="1120"/>
      <c r="H156" s="1120"/>
      <c r="I156" s="1119"/>
      <c r="J156" s="1119"/>
      <c r="K156" s="1119"/>
      <c r="L156" s="1119"/>
      <c r="M156" s="1173"/>
      <c r="N156" s="477"/>
      <c r="O156" s="888"/>
      <c r="P156" s="888"/>
      <c r="Q156" s="888"/>
      <c r="R156" s="888"/>
      <c r="S156" s="319"/>
      <c r="T156" s="1177"/>
      <c r="U156" s="1177"/>
      <c r="V156" s="888"/>
      <c r="W156" s="888"/>
      <c r="X156" s="888"/>
    </row>
    <row r="157" spans="1:24">
      <c r="A157" s="477"/>
      <c r="B157" s="813" t="s">
        <v>772</v>
      </c>
      <c r="C157" s="1119"/>
      <c r="D157" s="997"/>
      <c r="E157" s="477"/>
      <c r="F157" s="1062"/>
      <c r="G157" s="1120"/>
      <c r="H157" s="1120"/>
      <c r="I157" s="1119"/>
      <c r="J157" s="1119"/>
      <c r="K157" s="1119"/>
      <c r="L157" s="1119"/>
      <c r="M157" s="1173"/>
      <c r="N157" s="477"/>
      <c r="O157" s="1664"/>
      <c r="P157" s="1664"/>
      <c r="Q157" s="1664"/>
      <c r="R157" s="1664"/>
      <c r="S157" s="319"/>
      <c r="T157" s="1178"/>
      <c r="U157" s="1143" t="str">
        <f>$B157</f>
        <v>Total (500)</v>
      </c>
      <c r="V157" s="1153"/>
      <c r="X157" s="1179"/>
    </row>
    <row r="158" spans="1:24">
      <c r="A158" s="477"/>
      <c r="B158" s="477"/>
      <c r="C158" s="477"/>
      <c r="D158" s="477"/>
      <c r="E158" s="477"/>
      <c r="F158" s="477"/>
      <c r="G158" s="477"/>
      <c r="H158" s="477"/>
      <c r="I158" s="477"/>
      <c r="J158" s="477"/>
      <c r="K158" s="477"/>
      <c r="L158" s="477"/>
      <c r="M158" s="477"/>
      <c r="N158" s="477"/>
      <c r="O158" s="477"/>
      <c r="P158" s="477"/>
      <c r="Q158" s="477"/>
      <c r="R158" s="477"/>
      <c r="S158" s="319"/>
    </row>
    <row r="159" spans="1:24" s="7" customFormat="1" ht="23.25" customHeight="1">
      <c r="A159" s="1176">
        <v>1</v>
      </c>
      <c r="B159" s="1663" t="s">
        <v>2928</v>
      </c>
      <c r="C159" s="1611"/>
      <c r="D159" s="1611"/>
      <c r="E159" s="1611"/>
      <c r="F159" s="1611"/>
      <c r="G159" s="1611"/>
      <c r="H159" s="477"/>
      <c r="I159" s="1175">
        <v>4</v>
      </c>
      <c r="J159" s="1663" t="s">
        <v>2929</v>
      </c>
      <c r="K159" s="1668"/>
      <c r="L159" s="1668"/>
      <c r="M159" s="1668"/>
      <c r="N159" s="1668"/>
      <c r="O159" s="1668"/>
      <c r="P159" s="1668"/>
      <c r="Q159" s="1668"/>
      <c r="R159" s="1668"/>
      <c r="S159" s="318"/>
      <c r="T159" s="477"/>
      <c r="U159" s="477"/>
      <c r="V159" s="477"/>
      <c r="W159" s="477"/>
      <c r="X159" s="477"/>
    </row>
    <row r="160" spans="1:24" s="7" customFormat="1" ht="36.75" customHeight="1">
      <c r="A160" s="1176">
        <v>2</v>
      </c>
      <c r="B160" s="1663" t="s">
        <v>2930</v>
      </c>
      <c r="C160" s="1611"/>
      <c r="D160" s="1611"/>
      <c r="E160" s="1611"/>
      <c r="F160" s="1611"/>
      <c r="G160" s="1611"/>
      <c r="H160" s="477"/>
      <c r="I160" s="1175">
        <v>5</v>
      </c>
      <c r="J160" s="1663" t="s">
        <v>2931</v>
      </c>
      <c r="K160" s="1611"/>
      <c r="L160" s="1611"/>
      <c r="M160" s="1611"/>
      <c r="N160" s="1611"/>
      <c r="O160" s="1611"/>
      <c r="P160" s="1611"/>
      <c r="Q160" s="1611"/>
      <c r="R160" s="1611"/>
      <c r="S160" s="318"/>
      <c r="T160" s="477"/>
      <c r="U160" s="477"/>
      <c r="V160" s="477"/>
      <c r="W160" s="477"/>
      <c r="X160" s="1179"/>
    </row>
    <row r="161" spans="1:24" s="7" customFormat="1" ht="35.25" customHeight="1">
      <c r="A161" s="1176">
        <v>3</v>
      </c>
      <c r="B161" s="1663" t="s">
        <v>2932</v>
      </c>
      <c r="C161" s="1611"/>
      <c r="D161" s="1611"/>
      <c r="E161" s="1611"/>
      <c r="F161" s="1611"/>
      <c r="G161" s="1611"/>
      <c r="H161" s="477"/>
      <c r="I161" s="1175">
        <v>6</v>
      </c>
      <c r="J161" s="1663" t="s">
        <v>2933</v>
      </c>
      <c r="K161" s="1611"/>
      <c r="L161" s="1611"/>
      <c r="M161" s="1611"/>
      <c r="N161" s="1611"/>
      <c r="O161" s="1611"/>
      <c r="P161" s="1611"/>
      <c r="Q161" s="1611"/>
      <c r="R161" s="1611"/>
      <c r="S161" s="318"/>
      <c r="T161" s="477"/>
      <c r="U161" s="477"/>
      <c r="V161" s="477"/>
      <c r="W161" s="477"/>
      <c r="X161" s="477"/>
    </row>
    <row r="162" spans="1:24" s="7" customFormat="1" ht="12.75" customHeight="1">
      <c r="A162" s="1"/>
      <c r="C162" s="1"/>
      <c r="D162" s="1"/>
      <c r="E162" s="1"/>
      <c r="F162" s="1"/>
      <c r="G162" s="1"/>
      <c r="H162" s="1"/>
      <c r="I162" s="387"/>
      <c r="J162" s="375"/>
      <c r="K162" s="1"/>
      <c r="L162" s="1"/>
      <c r="M162" s="1"/>
      <c r="N162" s="1"/>
      <c r="O162" s="1"/>
      <c r="P162" s="1"/>
      <c r="Q162" s="1"/>
      <c r="R162" s="1"/>
      <c r="T162" s="477"/>
      <c r="U162" s="477"/>
      <c r="V162" s="477"/>
      <c r="W162" s="477"/>
      <c r="X162" s="477"/>
    </row>
    <row r="163" spans="1:24" s="7" customFormat="1" ht="11.25" customHeight="1">
      <c r="B163" s="169"/>
      <c r="C163" s="169"/>
      <c r="D163" s="169"/>
      <c r="E163" s="169"/>
      <c r="F163" s="169"/>
      <c r="G163" s="169"/>
      <c r="J163" s="169"/>
      <c r="K163" s="169"/>
      <c r="L163" s="169"/>
      <c r="M163" s="169"/>
      <c r="N163" s="169"/>
      <c r="O163" s="169"/>
      <c r="P163" s="169"/>
      <c r="Q163" s="169"/>
      <c r="R163" s="169"/>
      <c r="T163" s="477"/>
      <c r="U163" s="477"/>
      <c r="V163" s="477"/>
      <c r="W163" s="477"/>
      <c r="X163" s="477"/>
    </row>
    <row r="164" spans="1:24" s="7" customFormat="1" ht="11.25" customHeight="1">
      <c r="B164" s="373"/>
      <c r="C164" s="169"/>
      <c r="D164" s="169"/>
      <c r="E164" s="169"/>
      <c r="F164" s="169"/>
      <c r="G164" s="169"/>
      <c r="I164" s="164"/>
      <c r="K164" s="170"/>
      <c r="L164" s="170"/>
      <c r="M164" s="170"/>
      <c r="N164" s="170"/>
      <c r="O164" s="170"/>
      <c r="P164" s="170"/>
      <c r="Q164" s="170"/>
      <c r="R164" s="170"/>
      <c r="T164" s="477"/>
      <c r="U164" s="477"/>
      <c r="V164" s="477"/>
      <c r="W164" s="477"/>
      <c r="X164" s="477"/>
    </row>
    <row r="165" spans="1:24" s="7" customFormat="1" ht="11.25" customHeight="1">
      <c r="B165" s="169"/>
      <c r="C165" s="169"/>
      <c r="D165" s="169"/>
      <c r="E165" s="169"/>
      <c r="F165" s="169"/>
      <c r="G165" s="169"/>
      <c r="I165" s="4"/>
      <c r="K165" s="170"/>
      <c r="L165" s="170"/>
      <c r="M165" s="170"/>
      <c r="N165" s="170"/>
      <c r="O165" s="170"/>
      <c r="P165" s="170"/>
      <c r="Q165" s="170"/>
      <c r="R165" s="170"/>
      <c r="T165" s="477"/>
      <c r="U165" s="477"/>
      <c r="V165" s="477"/>
      <c r="W165" s="477"/>
      <c r="X165" s="477"/>
    </row>
    <row r="166" spans="1:24" s="7" customFormat="1" ht="11.25" customHeight="1">
      <c r="A166" s="1"/>
      <c r="B166" s="169"/>
      <c r="C166" s="169"/>
      <c r="D166" s="169"/>
      <c r="E166" s="169"/>
      <c r="F166" s="169"/>
      <c r="G166" s="169"/>
      <c r="T166" s="477"/>
      <c r="U166" s="477"/>
      <c r="V166" s="477"/>
      <c r="W166" s="477"/>
      <c r="X166" s="477"/>
    </row>
    <row r="167" spans="1:24" ht="13.8">
      <c r="A167" s="156"/>
    </row>
  </sheetData>
  <sheetProtection formatColumns="0" formatRows="0"/>
  <customSheetViews>
    <customSheetView guid="{322AC775-AF01-45AA-8A10-37DBB67FD782}" scale="102" showPageBreaks="1" printArea="1" hiddenRows="1" view="pageBreakPreview">
      <selection activeCell="K153" sqref="K153"/>
      <colBreaks count="1" manualBreakCount="1">
        <brk id="18" max="163" man="1"/>
      </colBreaks>
      <pageMargins left="0" right="0" top="0" bottom="0" header="0" footer="0"/>
      <pageSetup scale="68"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3">
    <mergeCell ref="F5:G6"/>
    <mergeCell ref="T3:X3"/>
    <mergeCell ref="B5:D5"/>
    <mergeCell ref="I5:M5"/>
    <mergeCell ref="T5:U6"/>
    <mergeCell ref="B2:E2"/>
    <mergeCell ref="O7:P7"/>
    <mergeCell ref="Q7:R7"/>
    <mergeCell ref="I6:J6"/>
    <mergeCell ref="K6:L6"/>
    <mergeCell ref="M6:M7"/>
    <mergeCell ref="W6:X6"/>
    <mergeCell ref="O12:P12"/>
    <mergeCell ref="Q12:R12"/>
    <mergeCell ref="O13:P13"/>
    <mergeCell ref="Q13:R13"/>
    <mergeCell ref="I9:J9"/>
    <mergeCell ref="O10:P10"/>
    <mergeCell ref="Q10:R10"/>
    <mergeCell ref="O11:P11"/>
    <mergeCell ref="Q11:R11"/>
    <mergeCell ref="O16:P16"/>
    <mergeCell ref="Q16:R16"/>
    <mergeCell ref="O17:P17"/>
    <mergeCell ref="Q17:R17"/>
    <mergeCell ref="O14:P14"/>
    <mergeCell ref="Q14:R14"/>
    <mergeCell ref="O15:P15"/>
    <mergeCell ref="Q15:R15"/>
    <mergeCell ref="O20:P20"/>
    <mergeCell ref="Q20:R20"/>
    <mergeCell ref="O21:P21"/>
    <mergeCell ref="Q21:R21"/>
    <mergeCell ref="O18:P18"/>
    <mergeCell ref="Q18:R18"/>
    <mergeCell ref="O19:P19"/>
    <mergeCell ref="Q19:R19"/>
    <mergeCell ref="O24:P24"/>
    <mergeCell ref="Q24:R24"/>
    <mergeCell ref="O25:P25"/>
    <mergeCell ref="Q25:R25"/>
    <mergeCell ref="O22:P22"/>
    <mergeCell ref="Q22:R22"/>
    <mergeCell ref="O23:P23"/>
    <mergeCell ref="Q23:R23"/>
    <mergeCell ref="O28:P28"/>
    <mergeCell ref="Q28:R28"/>
    <mergeCell ref="O29:P29"/>
    <mergeCell ref="Q29:R29"/>
    <mergeCell ref="O26:P26"/>
    <mergeCell ref="Q26:R26"/>
    <mergeCell ref="O27:P27"/>
    <mergeCell ref="Q27:R27"/>
    <mergeCell ref="O32:P32"/>
    <mergeCell ref="Q32:R32"/>
    <mergeCell ref="O33:P33"/>
    <mergeCell ref="Q33:R33"/>
    <mergeCell ref="O30:P30"/>
    <mergeCell ref="Q30:R30"/>
    <mergeCell ref="O31:P31"/>
    <mergeCell ref="Q31:R31"/>
    <mergeCell ref="O36:P36"/>
    <mergeCell ref="Q36:R36"/>
    <mergeCell ref="O39:P39"/>
    <mergeCell ref="Q39:R39"/>
    <mergeCell ref="O34:P34"/>
    <mergeCell ref="Q34:R34"/>
    <mergeCell ref="O35:P35"/>
    <mergeCell ref="Q35:R35"/>
    <mergeCell ref="O42:P42"/>
    <mergeCell ref="Q42:R42"/>
    <mergeCell ref="O43:P43"/>
    <mergeCell ref="Q43:R43"/>
    <mergeCell ref="O40:P40"/>
    <mergeCell ref="Q40:R40"/>
    <mergeCell ref="O41:P41"/>
    <mergeCell ref="Q41:R41"/>
    <mergeCell ref="O46:P46"/>
    <mergeCell ref="Q46:R46"/>
    <mergeCell ref="O47:P47"/>
    <mergeCell ref="Q47:R47"/>
    <mergeCell ref="O44:P44"/>
    <mergeCell ref="Q44:R44"/>
    <mergeCell ref="O45:P45"/>
    <mergeCell ref="Q45:R45"/>
    <mergeCell ref="O50:P50"/>
    <mergeCell ref="Q50:R50"/>
    <mergeCell ref="O51:P51"/>
    <mergeCell ref="Q51:R51"/>
    <mergeCell ref="O48:P48"/>
    <mergeCell ref="Q48:R48"/>
    <mergeCell ref="O49:P49"/>
    <mergeCell ref="Q49:R49"/>
    <mergeCell ref="O54:P54"/>
    <mergeCell ref="Q54:R54"/>
    <mergeCell ref="O55:P55"/>
    <mergeCell ref="Q55:R55"/>
    <mergeCell ref="O52:P52"/>
    <mergeCell ref="Q52:R52"/>
    <mergeCell ref="O53:P53"/>
    <mergeCell ref="Q53:R53"/>
    <mergeCell ref="O58:P58"/>
    <mergeCell ref="Q58:R58"/>
    <mergeCell ref="O59:P59"/>
    <mergeCell ref="Q59:R59"/>
    <mergeCell ref="O56:P56"/>
    <mergeCell ref="Q56:R56"/>
    <mergeCell ref="O57:P57"/>
    <mergeCell ref="Q57:R57"/>
    <mergeCell ref="O62:P62"/>
    <mergeCell ref="Q62:R62"/>
    <mergeCell ref="O63:P63"/>
    <mergeCell ref="Q63:R63"/>
    <mergeCell ref="O60:P60"/>
    <mergeCell ref="Q60:R60"/>
    <mergeCell ref="O61:P61"/>
    <mergeCell ref="Q61:R61"/>
    <mergeCell ref="O68:P68"/>
    <mergeCell ref="Q68:R68"/>
    <mergeCell ref="O69:P69"/>
    <mergeCell ref="Q69:R69"/>
    <mergeCell ref="O64:P64"/>
    <mergeCell ref="Q64:R64"/>
    <mergeCell ref="O65:P65"/>
    <mergeCell ref="Q65:R65"/>
    <mergeCell ref="O72:P72"/>
    <mergeCell ref="Q72:R72"/>
    <mergeCell ref="O73:P73"/>
    <mergeCell ref="Q73:R73"/>
    <mergeCell ref="O70:P70"/>
    <mergeCell ref="Q70:R70"/>
    <mergeCell ref="O71:P71"/>
    <mergeCell ref="Q71:R71"/>
    <mergeCell ref="O76:P76"/>
    <mergeCell ref="Q76:R76"/>
    <mergeCell ref="O77:P77"/>
    <mergeCell ref="Q77:R77"/>
    <mergeCell ref="O74:P74"/>
    <mergeCell ref="Q74:R74"/>
    <mergeCell ref="O75:P75"/>
    <mergeCell ref="Q75:R75"/>
    <mergeCell ref="O80:P80"/>
    <mergeCell ref="Q80:R80"/>
    <mergeCell ref="O81:P81"/>
    <mergeCell ref="Q81:R81"/>
    <mergeCell ref="O78:P78"/>
    <mergeCell ref="Q78:R78"/>
    <mergeCell ref="O79:P79"/>
    <mergeCell ref="Q79:R79"/>
    <mergeCell ref="O84:P84"/>
    <mergeCell ref="Q84:R84"/>
    <mergeCell ref="O85:P85"/>
    <mergeCell ref="Q85:R85"/>
    <mergeCell ref="O82:P82"/>
    <mergeCell ref="Q82:R82"/>
    <mergeCell ref="O83:P83"/>
    <mergeCell ref="Q83:R83"/>
    <mergeCell ref="O88:P88"/>
    <mergeCell ref="Q88:R88"/>
    <mergeCell ref="O89:P89"/>
    <mergeCell ref="Q89:R89"/>
    <mergeCell ref="O86:P86"/>
    <mergeCell ref="Q86:R86"/>
    <mergeCell ref="O87:P87"/>
    <mergeCell ref="Q87:R87"/>
    <mergeCell ref="O92:P92"/>
    <mergeCell ref="Q92:R92"/>
    <mergeCell ref="O93:P93"/>
    <mergeCell ref="Q93:R93"/>
    <mergeCell ref="O90:P90"/>
    <mergeCell ref="Q90:R90"/>
    <mergeCell ref="O91:P91"/>
    <mergeCell ref="Q91:R91"/>
    <mergeCell ref="O98:P98"/>
    <mergeCell ref="Q98:R98"/>
    <mergeCell ref="O99:P99"/>
    <mergeCell ref="Q99:R99"/>
    <mergeCell ref="O94:P94"/>
    <mergeCell ref="Q94:R94"/>
    <mergeCell ref="O97:P97"/>
    <mergeCell ref="Q97:R97"/>
    <mergeCell ref="O102:P102"/>
    <mergeCell ref="Q102:R102"/>
    <mergeCell ref="O103:P103"/>
    <mergeCell ref="Q103:R103"/>
    <mergeCell ref="O100:P100"/>
    <mergeCell ref="Q100:R100"/>
    <mergeCell ref="O101:P101"/>
    <mergeCell ref="Q101:R101"/>
    <mergeCell ref="O106:P106"/>
    <mergeCell ref="Q106:R106"/>
    <mergeCell ref="O107:P107"/>
    <mergeCell ref="Q107:R107"/>
    <mergeCell ref="O104:P104"/>
    <mergeCell ref="Q104:R104"/>
    <mergeCell ref="O105:P105"/>
    <mergeCell ref="Q105:R105"/>
    <mergeCell ref="O110:P110"/>
    <mergeCell ref="Q110:R110"/>
    <mergeCell ref="O111:P111"/>
    <mergeCell ref="Q111:R111"/>
    <mergeCell ref="O108:P108"/>
    <mergeCell ref="Q108:R108"/>
    <mergeCell ref="O109:P109"/>
    <mergeCell ref="Q109:R109"/>
    <mergeCell ref="O114:P114"/>
    <mergeCell ref="Q114:R114"/>
    <mergeCell ref="O115:P115"/>
    <mergeCell ref="Q115:R115"/>
    <mergeCell ref="O112:P112"/>
    <mergeCell ref="Q112:R112"/>
    <mergeCell ref="O113:P113"/>
    <mergeCell ref="Q113:R113"/>
    <mergeCell ref="O118:P118"/>
    <mergeCell ref="Q118:R118"/>
    <mergeCell ref="O119:P119"/>
    <mergeCell ref="Q119:R119"/>
    <mergeCell ref="O116:P116"/>
    <mergeCell ref="Q116:R116"/>
    <mergeCell ref="O117:P117"/>
    <mergeCell ref="Q117:R117"/>
    <mergeCell ref="O122:P122"/>
    <mergeCell ref="Q122:R122"/>
    <mergeCell ref="O123:P123"/>
    <mergeCell ref="Q123:R123"/>
    <mergeCell ref="O120:P120"/>
    <mergeCell ref="Q120:R120"/>
    <mergeCell ref="O121:P121"/>
    <mergeCell ref="Q121:R121"/>
    <mergeCell ref="O128:P128"/>
    <mergeCell ref="Q128:R128"/>
    <mergeCell ref="O129:P129"/>
    <mergeCell ref="Q129:R129"/>
    <mergeCell ref="O126:P126"/>
    <mergeCell ref="Q126:R126"/>
    <mergeCell ref="O127:P127"/>
    <mergeCell ref="Q127:R127"/>
    <mergeCell ref="O132:P132"/>
    <mergeCell ref="Q132:R132"/>
    <mergeCell ref="O133:P133"/>
    <mergeCell ref="Q133:R133"/>
    <mergeCell ref="O130:P130"/>
    <mergeCell ref="Q130:R130"/>
    <mergeCell ref="O131:P131"/>
    <mergeCell ref="Q131:R131"/>
    <mergeCell ref="O136:P136"/>
    <mergeCell ref="Q136:R136"/>
    <mergeCell ref="O137:P137"/>
    <mergeCell ref="Q137:R137"/>
    <mergeCell ref="O134:P134"/>
    <mergeCell ref="Q134:R134"/>
    <mergeCell ref="O135:P135"/>
    <mergeCell ref="Q135:R135"/>
    <mergeCell ref="O140:P140"/>
    <mergeCell ref="Q140:R140"/>
    <mergeCell ref="O141:P141"/>
    <mergeCell ref="Q141:R141"/>
    <mergeCell ref="O138:P138"/>
    <mergeCell ref="Q138:R138"/>
    <mergeCell ref="O139:P139"/>
    <mergeCell ref="Q139:R139"/>
    <mergeCell ref="O144:P144"/>
    <mergeCell ref="Q144:R144"/>
    <mergeCell ref="O145:P145"/>
    <mergeCell ref="Q145:R145"/>
    <mergeCell ref="O142:P142"/>
    <mergeCell ref="Q142:R142"/>
    <mergeCell ref="O143:P143"/>
    <mergeCell ref="Q143:R143"/>
    <mergeCell ref="O148:P148"/>
    <mergeCell ref="Q148:R148"/>
    <mergeCell ref="O146:P146"/>
    <mergeCell ref="Q146:R146"/>
    <mergeCell ref="O147:P147"/>
    <mergeCell ref="Q147:R147"/>
    <mergeCell ref="B160:G160"/>
    <mergeCell ref="J160:R160"/>
    <mergeCell ref="B161:G161"/>
    <mergeCell ref="J161:R161"/>
    <mergeCell ref="O152:P152"/>
    <mergeCell ref="Q152:R152"/>
    <mergeCell ref="O149:P149"/>
    <mergeCell ref="Q149:R149"/>
    <mergeCell ref="O157:P157"/>
    <mergeCell ref="Q157:R157"/>
    <mergeCell ref="O150:P150"/>
    <mergeCell ref="Q150:R150"/>
    <mergeCell ref="O151:P151"/>
    <mergeCell ref="Q151:R151"/>
    <mergeCell ref="O155:P155"/>
    <mergeCell ref="Q155:R155"/>
    <mergeCell ref="B159:G159"/>
    <mergeCell ref="J159:R159"/>
  </mergeCells>
  <hyperlinks>
    <hyperlink ref="B2" location="Schedule_Listing" display="Return to Shedule Listing" xr:uid="{00000000-0004-0000-3100-000000000000}"/>
    <hyperlink ref="B2:E2" location="'Schedule Listing '!A1" display="Return to Schedule Listing" xr:uid="{00000000-0004-0000-3100-000001000000}"/>
  </hyperlinks>
  <pageMargins left="0.47244094488188981" right="0.35433070866141736" top="0.74803149606299213" bottom="0.51181102362204722" header="0.31496062992125984" footer="0.31496062992125984"/>
  <pageSetup scale="68"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63"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AM167"/>
  <sheetViews>
    <sheetView showGridLines="0" zoomScaleNormal="100" zoomScaleSheetLayoutView="85" workbookViewId="0">
      <selection sqref="A1:XFD1048576"/>
    </sheetView>
  </sheetViews>
  <sheetFormatPr defaultColWidth="9.1015625" defaultRowHeight="12.3"/>
  <cols>
    <col min="1" max="1" width="7.1015625" style="1" customWidth="1"/>
    <col min="2" max="2" width="7.5234375" style="1" customWidth="1"/>
    <col min="3" max="3" width="8.89453125" style="1" customWidth="1"/>
    <col min="4" max="4" width="9.1015625" style="1"/>
    <col min="5" max="5" width="0.89453125" style="1" customWidth="1"/>
    <col min="6" max="6" width="12.5234375" style="1" customWidth="1"/>
    <col min="7" max="8" width="9.41796875" style="1" customWidth="1"/>
    <col min="9" max="9" width="0.89453125" style="1" customWidth="1"/>
    <col min="10" max="10" width="8.41796875" style="1" customWidth="1"/>
    <col min="11" max="11" width="9.41796875" style="1" customWidth="1"/>
    <col min="12" max="13" width="11.5234375" style="1" customWidth="1"/>
    <col min="14" max="14" width="8.5234375" style="1" customWidth="1"/>
    <col min="15" max="15" width="0.89453125" style="1" customWidth="1"/>
    <col min="16" max="19" width="4.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c r="B1" s="729" t="s">
        <v>2953</v>
      </c>
      <c r="C1" s="37"/>
      <c r="D1" s="37"/>
    </row>
    <row r="2" spans="1:19" ht="15">
      <c r="A2" s="21">
        <v>27</v>
      </c>
      <c r="B2" s="1536" t="s">
        <v>137</v>
      </c>
      <c r="C2" s="1554"/>
      <c r="D2" s="1554"/>
      <c r="E2" s="1555"/>
      <c r="F2" s="20"/>
    </row>
    <row r="3" spans="1:19" ht="15">
      <c r="B3" s="525" t="s">
        <v>2378</v>
      </c>
      <c r="C3" s="59"/>
    </row>
    <row r="4" spans="1:19" ht="12.75" customHeight="1">
      <c r="B4" s="19" t="s">
        <v>2875</v>
      </c>
      <c r="C4" s="59"/>
    </row>
    <row r="5" spans="1:19" ht="23.25" customHeight="1">
      <c r="B5" s="1702" t="s">
        <v>2342</v>
      </c>
      <c r="C5" s="1703"/>
      <c r="D5" s="1704"/>
      <c r="E5" s="68"/>
      <c r="F5" s="1708" t="s">
        <v>2343</v>
      </c>
      <c r="G5" s="1709"/>
      <c r="H5" s="1710"/>
      <c r="I5" s="111"/>
      <c r="J5" s="1593" t="s">
        <v>2876</v>
      </c>
      <c r="K5" s="1594"/>
      <c r="L5" s="1594"/>
      <c r="M5" s="1594"/>
      <c r="N5" s="1595"/>
    </row>
    <row r="6" spans="1:19" ht="35.25" customHeight="1">
      <c r="B6" s="1705"/>
      <c r="C6" s="1706"/>
      <c r="D6" s="1707"/>
      <c r="E6" s="68"/>
      <c r="F6" s="1711"/>
      <c r="G6" s="1712"/>
      <c r="H6" s="1713"/>
      <c r="I6" s="111"/>
      <c r="J6" s="1593" t="s">
        <v>2878</v>
      </c>
      <c r="K6" s="1701"/>
      <c r="L6" s="1593" t="s">
        <v>2879</v>
      </c>
      <c r="M6" s="1701"/>
      <c r="N6" s="1699" t="s">
        <v>2880</v>
      </c>
      <c r="O6" s="68"/>
      <c r="P6" s="68"/>
      <c r="Q6" s="68"/>
      <c r="R6" s="68"/>
      <c r="S6" s="68"/>
    </row>
    <row r="7" spans="1:19" ht="65.25" customHeight="1">
      <c r="A7" s="69" t="s">
        <v>2881</v>
      </c>
      <c r="B7" s="69" t="s">
        <v>2882</v>
      </c>
      <c r="C7" s="69" t="s">
        <v>2345</v>
      </c>
      <c r="D7" s="69" t="s">
        <v>2883</v>
      </c>
      <c r="E7" s="72"/>
      <c r="F7" s="301"/>
      <c r="G7" s="1180" t="s">
        <v>2954</v>
      </c>
      <c r="H7" s="721" t="s">
        <v>2885</v>
      </c>
      <c r="I7" s="117"/>
      <c r="J7" s="69" t="s">
        <v>2886</v>
      </c>
      <c r="K7" s="69" t="s">
        <v>2887</v>
      </c>
      <c r="L7" s="69" t="s">
        <v>2888</v>
      </c>
      <c r="M7" s="69" t="s">
        <v>2889</v>
      </c>
      <c r="N7" s="1700"/>
      <c r="O7" s="72"/>
      <c r="P7" s="1649" t="s">
        <v>2352</v>
      </c>
      <c r="Q7" s="1648"/>
      <c r="R7" s="1649" t="s">
        <v>2890</v>
      </c>
      <c r="S7" s="1648"/>
    </row>
    <row r="8" spans="1:19" s="112" customFormat="1" ht="12.75" customHeight="1">
      <c r="B8" s="73" t="s">
        <v>282</v>
      </c>
      <c r="C8" s="73"/>
      <c r="D8" s="73" t="s">
        <v>283</v>
      </c>
      <c r="E8" s="73"/>
      <c r="F8" s="376"/>
      <c r="G8" s="776" t="s">
        <v>284</v>
      </c>
      <c r="H8" s="776" t="s">
        <v>2894</v>
      </c>
      <c r="I8" s="1139"/>
      <c r="J8" s="776" t="s">
        <v>424</v>
      </c>
      <c r="K8" s="776" t="s">
        <v>287</v>
      </c>
      <c r="L8" s="73"/>
      <c r="M8" s="73"/>
      <c r="N8" s="73"/>
      <c r="O8" s="73"/>
      <c r="P8" s="73"/>
      <c r="Q8" s="73"/>
      <c r="R8" s="73"/>
      <c r="S8" s="73"/>
    </row>
    <row r="9" spans="1:19" ht="11.25" customHeight="1">
      <c r="B9" s="17" t="s">
        <v>1790</v>
      </c>
      <c r="D9" s="3"/>
      <c r="E9" s="3"/>
      <c r="F9" s="3"/>
      <c r="G9" s="992"/>
      <c r="H9" s="992"/>
      <c r="I9" s="992"/>
      <c r="J9" s="1698" t="s">
        <v>2896</v>
      </c>
      <c r="K9" s="1698"/>
      <c r="L9" s="3"/>
      <c r="M9" s="3"/>
      <c r="N9" s="3"/>
      <c r="O9" s="3"/>
      <c r="P9" s="3"/>
      <c r="Q9" s="3"/>
    </row>
    <row r="10" spans="1:19" ht="12.75" customHeight="1">
      <c r="A10" s="7" t="s">
        <v>2897</v>
      </c>
      <c r="B10" s="124"/>
      <c r="C10" s="293"/>
      <c r="D10" s="76"/>
      <c r="E10" s="298"/>
      <c r="F10" s="301"/>
      <c r="G10" s="76"/>
      <c r="H10" s="301"/>
      <c r="I10" s="304"/>
      <c r="J10" s="292"/>
      <c r="K10" s="284"/>
      <c r="L10" s="292"/>
      <c r="M10" s="128"/>
      <c r="N10" s="129"/>
      <c r="O10" s="7"/>
      <c r="P10" s="1641"/>
      <c r="Q10" s="1641"/>
      <c r="R10" s="1641"/>
      <c r="S10" s="1641"/>
    </row>
    <row r="11" spans="1:19">
      <c r="A11" s="7" t="s">
        <v>2898</v>
      </c>
      <c r="B11" s="124"/>
      <c r="C11" s="293"/>
      <c r="D11" s="76"/>
      <c r="E11" s="298"/>
      <c r="F11" s="301"/>
      <c r="G11" s="76"/>
      <c r="H11" s="301"/>
      <c r="I11" s="304"/>
      <c r="J11" s="292"/>
      <c r="K11" s="284"/>
      <c r="L11" s="292"/>
      <c r="M11" s="128"/>
      <c r="N11" s="129"/>
      <c r="O11" s="7"/>
      <c r="P11" s="1641"/>
      <c r="Q11" s="1641"/>
      <c r="R11" s="1641"/>
      <c r="S11" s="1641"/>
    </row>
    <row r="12" spans="1:19">
      <c r="A12" s="7" t="s">
        <v>2899</v>
      </c>
      <c r="B12" s="124"/>
      <c r="C12" s="293"/>
      <c r="D12" s="76"/>
      <c r="E12" s="298"/>
      <c r="F12" s="301"/>
      <c r="G12" s="76"/>
      <c r="H12" s="301"/>
      <c r="I12" s="304"/>
      <c r="J12" s="292"/>
      <c r="K12" s="284"/>
      <c r="L12" s="292"/>
      <c r="M12" s="128"/>
      <c r="N12" s="129"/>
      <c r="O12" s="7"/>
      <c r="P12" s="1641"/>
      <c r="Q12" s="1641"/>
      <c r="R12" s="1641"/>
      <c r="S12" s="1641"/>
    </row>
    <row r="13" spans="1:19" ht="12.6" hidden="1" customHeight="1">
      <c r="A13" s="7" t="s">
        <v>2900</v>
      </c>
      <c r="B13" s="124"/>
      <c r="C13" s="293"/>
      <c r="D13" s="76"/>
      <c r="E13" s="298"/>
      <c r="F13" s="301"/>
      <c r="G13" s="76"/>
      <c r="H13" s="301"/>
      <c r="I13" s="304"/>
      <c r="J13" s="292"/>
      <c r="K13" s="284"/>
      <c r="L13" s="292"/>
      <c r="M13" s="128"/>
      <c r="N13" s="129"/>
      <c r="O13" s="7"/>
      <c r="P13" s="1641"/>
      <c r="Q13" s="1641"/>
      <c r="R13" s="1641"/>
      <c r="S13" s="1641"/>
    </row>
    <row r="14" spans="1:19" ht="12.6" hidden="1" customHeight="1">
      <c r="A14" s="7" t="s">
        <v>2901</v>
      </c>
      <c r="B14" s="124"/>
      <c r="C14" s="293"/>
      <c r="D14" s="76"/>
      <c r="E14" s="298"/>
      <c r="F14" s="301"/>
      <c r="G14" s="76"/>
      <c r="H14" s="301"/>
      <c r="I14" s="304"/>
      <c r="J14" s="292"/>
      <c r="K14" s="284"/>
      <c r="L14" s="292"/>
      <c r="M14" s="128"/>
      <c r="N14" s="129"/>
      <c r="O14" s="7"/>
      <c r="P14" s="1641"/>
      <c r="Q14" s="1641"/>
      <c r="R14" s="1641"/>
      <c r="S14" s="1641"/>
    </row>
    <row r="15" spans="1:19" ht="12.6" hidden="1" customHeight="1">
      <c r="A15" s="7" t="s">
        <v>2902</v>
      </c>
      <c r="B15" s="124"/>
      <c r="C15" s="293"/>
      <c r="D15" s="76"/>
      <c r="E15" s="298"/>
      <c r="F15" s="301"/>
      <c r="G15" s="76"/>
      <c r="H15" s="301"/>
      <c r="I15" s="304"/>
      <c r="J15" s="292"/>
      <c r="K15" s="284"/>
      <c r="L15" s="292"/>
      <c r="M15" s="128"/>
      <c r="N15" s="129"/>
      <c r="O15" s="7"/>
      <c r="P15" s="1641"/>
      <c r="Q15" s="1641"/>
      <c r="R15" s="1641"/>
      <c r="S15" s="1641"/>
    </row>
    <row r="16" spans="1:19" ht="12.6" hidden="1" customHeight="1">
      <c r="A16" s="7" t="s">
        <v>2903</v>
      </c>
      <c r="B16" s="124"/>
      <c r="C16" s="293"/>
      <c r="D16" s="76"/>
      <c r="E16" s="298"/>
      <c r="F16" s="301"/>
      <c r="G16" s="76"/>
      <c r="H16" s="301"/>
      <c r="I16" s="304"/>
      <c r="J16" s="292"/>
      <c r="K16" s="284"/>
      <c r="L16" s="292"/>
      <c r="M16" s="128"/>
      <c r="N16" s="129"/>
      <c r="O16" s="7"/>
      <c r="P16" s="1641"/>
      <c r="Q16" s="1641"/>
      <c r="R16" s="1641"/>
      <c r="S16" s="1641"/>
    </row>
    <row r="17" spans="1:19" ht="12.6" hidden="1" customHeight="1">
      <c r="A17" s="7" t="s">
        <v>2904</v>
      </c>
      <c r="B17" s="124"/>
      <c r="C17" s="293"/>
      <c r="D17" s="76"/>
      <c r="E17" s="298"/>
      <c r="F17" s="301"/>
      <c r="G17" s="76"/>
      <c r="H17" s="301"/>
      <c r="I17" s="304"/>
      <c r="J17" s="292"/>
      <c r="K17" s="284"/>
      <c r="L17" s="292"/>
      <c r="M17" s="128"/>
      <c r="N17" s="129"/>
      <c r="O17" s="7"/>
      <c r="P17" s="1641"/>
      <c r="Q17" s="1641"/>
      <c r="R17" s="1641"/>
      <c r="S17" s="1641"/>
    </row>
    <row r="18" spans="1:19" ht="12.6" hidden="1" customHeight="1">
      <c r="A18" s="7" t="s">
        <v>2905</v>
      </c>
      <c r="B18" s="124"/>
      <c r="C18" s="293"/>
      <c r="D18" s="76"/>
      <c r="E18" s="298"/>
      <c r="F18" s="301"/>
      <c r="G18" s="76"/>
      <c r="H18" s="301"/>
      <c r="I18" s="304"/>
      <c r="J18" s="292"/>
      <c r="K18" s="284"/>
      <c r="L18" s="292"/>
      <c r="M18" s="128"/>
      <c r="N18" s="129"/>
      <c r="O18" s="7"/>
      <c r="P18" s="1641"/>
      <c r="Q18" s="1641"/>
      <c r="R18" s="1641"/>
      <c r="S18" s="1641"/>
    </row>
    <row r="19" spans="1:19" ht="12.6" hidden="1" customHeight="1">
      <c r="A19" s="7" t="s">
        <v>2906</v>
      </c>
      <c r="B19" s="124"/>
      <c r="C19" s="293"/>
      <c r="D19" s="76"/>
      <c r="E19" s="298"/>
      <c r="F19" s="301"/>
      <c r="G19" s="76"/>
      <c r="H19" s="301"/>
      <c r="I19" s="304"/>
      <c r="J19" s="292"/>
      <c r="K19" s="284"/>
      <c r="L19" s="292"/>
      <c r="M19" s="128"/>
      <c r="N19" s="129"/>
      <c r="O19" s="7"/>
      <c r="P19" s="1641"/>
      <c r="Q19" s="1641"/>
      <c r="R19" s="1641"/>
      <c r="S19" s="1641"/>
    </row>
    <row r="20" spans="1:19" ht="12.6" hidden="1" customHeight="1">
      <c r="A20" s="7" t="s">
        <v>2907</v>
      </c>
      <c r="B20" s="124"/>
      <c r="C20" s="293"/>
      <c r="D20" s="76"/>
      <c r="E20" s="298"/>
      <c r="F20" s="301"/>
      <c r="G20" s="76"/>
      <c r="H20" s="301"/>
      <c r="I20" s="304"/>
      <c r="J20" s="292"/>
      <c r="K20" s="284"/>
      <c r="L20" s="292"/>
      <c r="M20" s="128"/>
      <c r="N20" s="129"/>
      <c r="O20" s="7"/>
      <c r="P20" s="1641"/>
      <c r="Q20" s="1641"/>
      <c r="R20" s="1641"/>
      <c r="S20" s="1641"/>
    </row>
    <row r="21" spans="1:19" ht="12.6" hidden="1" customHeight="1">
      <c r="A21" s="7" t="s">
        <v>2908</v>
      </c>
      <c r="B21" s="124"/>
      <c r="C21" s="293"/>
      <c r="D21" s="76"/>
      <c r="E21" s="298"/>
      <c r="F21" s="301"/>
      <c r="G21" s="76"/>
      <c r="H21" s="301"/>
      <c r="I21" s="304"/>
      <c r="J21" s="292"/>
      <c r="K21" s="284"/>
      <c r="L21" s="292"/>
      <c r="M21" s="128"/>
      <c r="N21" s="129"/>
      <c r="O21" s="7"/>
      <c r="P21" s="1641"/>
      <c r="Q21" s="1641"/>
      <c r="R21" s="1641"/>
      <c r="S21" s="1641"/>
    </row>
    <row r="22" spans="1:19" ht="12.6" hidden="1" customHeight="1">
      <c r="A22" s="7" t="s">
        <v>2909</v>
      </c>
      <c r="B22" s="124"/>
      <c r="C22" s="293"/>
      <c r="D22" s="76"/>
      <c r="E22" s="298"/>
      <c r="F22" s="301"/>
      <c r="G22" s="76"/>
      <c r="H22" s="301"/>
      <c r="I22" s="304"/>
      <c r="J22" s="292"/>
      <c r="K22" s="284"/>
      <c r="L22" s="292"/>
      <c r="M22" s="128"/>
      <c r="N22" s="129"/>
      <c r="O22" s="7"/>
      <c r="P22" s="1641"/>
      <c r="Q22" s="1641"/>
      <c r="R22" s="1641"/>
      <c r="S22" s="1641"/>
    </row>
    <row r="23" spans="1:19" ht="12.6" hidden="1" customHeight="1">
      <c r="A23" s="7" t="s">
        <v>2910</v>
      </c>
      <c r="B23" s="124"/>
      <c r="C23" s="293"/>
      <c r="D23" s="76"/>
      <c r="E23" s="298"/>
      <c r="F23" s="301"/>
      <c r="G23" s="76"/>
      <c r="H23" s="301"/>
      <c r="I23" s="304"/>
      <c r="J23" s="292"/>
      <c r="K23" s="284"/>
      <c r="L23" s="292"/>
      <c r="M23" s="128"/>
      <c r="N23" s="129"/>
      <c r="O23" s="7"/>
      <c r="P23" s="1641"/>
      <c r="Q23" s="1641"/>
      <c r="R23" s="1641"/>
      <c r="S23" s="1641"/>
    </row>
    <row r="24" spans="1:19" ht="12.6" hidden="1" customHeight="1">
      <c r="A24" s="7" t="s">
        <v>2911</v>
      </c>
      <c r="B24" s="124"/>
      <c r="C24" s="293"/>
      <c r="D24" s="76"/>
      <c r="E24" s="298"/>
      <c r="F24" s="301"/>
      <c r="G24" s="76"/>
      <c r="H24" s="301"/>
      <c r="I24" s="304"/>
      <c r="J24" s="292"/>
      <c r="K24" s="284"/>
      <c r="L24" s="292"/>
      <c r="M24" s="128"/>
      <c r="N24" s="129"/>
      <c r="O24" s="7"/>
      <c r="P24" s="1641"/>
      <c r="Q24" s="1641"/>
      <c r="R24" s="1641"/>
      <c r="S24" s="1641"/>
    </row>
    <row r="25" spans="1:19" ht="12.6" hidden="1" customHeight="1">
      <c r="A25" s="7" t="s">
        <v>2912</v>
      </c>
      <c r="B25" s="124"/>
      <c r="C25" s="293"/>
      <c r="D25" s="76"/>
      <c r="E25" s="298"/>
      <c r="F25" s="301"/>
      <c r="G25" s="76"/>
      <c r="H25" s="301"/>
      <c r="I25" s="304"/>
      <c r="J25" s="292"/>
      <c r="K25" s="284"/>
      <c r="L25" s="292"/>
      <c r="M25" s="128"/>
      <c r="N25" s="129"/>
      <c r="O25" s="7"/>
      <c r="P25" s="1641"/>
      <c r="Q25" s="1641"/>
      <c r="R25" s="1641"/>
      <c r="S25" s="1641"/>
    </row>
    <row r="26" spans="1:19" ht="12.6" hidden="1" customHeight="1">
      <c r="A26" s="7" t="s">
        <v>2913</v>
      </c>
      <c r="B26" s="124"/>
      <c r="C26" s="293"/>
      <c r="D26" s="76"/>
      <c r="E26" s="298"/>
      <c r="F26" s="301"/>
      <c r="G26" s="76"/>
      <c r="H26" s="301"/>
      <c r="I26" s="304"/>
      <c r="J26" s="292"/>
      <c r="K26" s="284"/>
      <c r="L26" s="292"/>
      <c r="M26" s="128"/>
      <c r="N26" s="129"/>
      <c r="O26" s="7"/>
      <c r="P26" s="1641"/>
      <c r="Q26" s="1641"/>
      <c r="R26" s="1641"/>
      <c r="S26" s="1641"/>
    </row>
    <row r="27" spans="1:19" ht="12.6" hidden="1" customHeight="1">
      <c r="A27" s="7" t="s">
        <v>2914</v>
      </c>
      <c r="B27" s="124"/>
      <c r="C27" s="293"/>
      <c r="D27" s="76"/>
      <c r="E27" s="298"/>
      <c r="F27" s="301"/>
      <c r="G27" s="76"/>
      <c r="H27" s="301"/>
      <c r="I27" s="304"/>
      <c r="J27" s="292"/>
      <c r="K27" s="284"/>
      <c r="L27" s="292"/>
      <c r="M27" s="128"/>
      <c r="N27" s="129"/>
      <c r="O27" s="7"/>
      <c r="P27" s="1641"/>
      <c r="Q27" s="1641"/>
      <c r="R27" s="1641"/>
      <c r="S27" s="1641"/>
    </row>
    <row r="28" spans="1:19" ht="12.6" hidden="1" customHeight="1">
      <c r="A28" s="7" t="s">
        <v>2915</v>
      </c>
      <c r="B28" s="124"/>
      <c r="C28" s="293"/>
      <c r="D28" s="76"/>
      <c r="E28" s="298"/>
      <c r="F28" s="301"/>
      <c r="G28" s="76"/>
      <c r="H28" s="301"/>
      <c r="I28" s="304"/>
      <c r="J28" s="292"/>
      <c r="K28" s="284"/>
      <c r="L28" s="292"/>
      <c r="M28" s="128"/>
      <c r="N28" s="129"/>
      <c r="O28" s="7"/>
      <c r="P28" s="1641"/>
      <c r="Q28" s="1641"/>
      <c r="R28" s="1641"/>
      <c r="S28" s="1641"/>
    </row>
    <row r="29" spans="1:19" ht="12.6" hidden="1" customHeight="1">
      <c r="A29" s="7" t="s">
        <v>2916</v>
      </c>
      <c r="B29" s="124"/>
      <c r="C29" s="293"/>
      <c r="D29" s="76"/>
      <c r="E29" s="298"/>
      <c r="F29" s="301"/>
      <c r="G29" s="76"/>
      <c r="H29" s="301"/>
      <c r="I29" s="304"/>
      <c r="J29" s="292"/>
      <c r="K29" s="284"/>
      <c r="L29" s="292"/>
      <c r="M29" s="128"/>
      <c r="N29" s="129"/>
      <c r="O29" s="7"/>
      <c r="P29" s="1641"/>
      <c r="Q29" s="1641"/>
      <c r="R29" s="1641"/>
      <c r="S29" s="1641"/>
    </row>
    <row r="30" spans="1:19" ht="12.6" hidden="1" customHeight="1">
      <c r="A30" s="7" t="s">
        <v>2917</v>
      </c>
      <c r="B30" s="124"/>
      <c r="C30" s="293"/>
      <c r="D30" s="76"/>
      <c r="E30" s="298"/>
      <c r="F30" s="301"/>
      <c r="G30" s="76"/>
      <c r="H30" s="301"/>
      <c r="I30" s="304"/>
      <c r="J30" s="292"/>
      <c r="K30" s="284"/>
      <c r="L30" s="292"/>
      <c r="M30" s="128"/>
      <c r="N30" s="129"/>
      <c r="O30" s="7"/>
      <c r="P30" s="1641"/>
      <c r="Q30" s="1641"/>
      <c r="R30" s="1641"/>
      <c r="S30" s="1641"/>
    </row>
    <row r="31" spans="1:19" ht="12.6" hidden="1" customHeight="1">
      <c r="A31" s="7" t="s">
        <v>2918</v>
      </c>
      <c r="B31" s="124"/>
      <c r="C31" s="293"/>
      <c r="D31" s="76"/>
      <c r="E31" s="298"/>
      <c r="F31" s="301"/>
      <c r="G31" s="76"/>
      <c r="H31" s="301"/>
      <c r="I31" s="304"/>
      <c r="J31" s="292"/>
      <c r="K31" s="284"/>
      <c r="L31" s="292"/>
      <c r="M31" s="128"/>
      <c r="N31" s="129"/>
      <c r="O31" s="7"/>
      <c r="P31" s="1641"/>
      <c r="Q31" s="1641"/>
      <c r="R31" s="1641"/>
      <c r="S31" s="1641"/>
    </row>
    <row r="32" spans="1:19" ht="12.6" hidden="1" customHeight="1">
      <c r="A32" s="7" t="s">
        <v>2919</v>
      </c>
      <c r="B32" s="124"/>
      <c r="C32" s="293"/>
      <c r="D32" s="76"/>
      <c r="E32" s="298"/>
      <c r="F32" s="301"/>
      <c r="G32" s="76"/>
      <c r="H32" s="301"/>
      <c r="I32" s="304"/>
      <c r="J32" s="292"/>
      <c r="K32" s="284"/>
      <c r="L32" s="292"/>
      <c r="M32" s="128"/>
      <c r="N32" s="129"/>
      <c r="O32" s="7"/>
      <c r="P32" s="1641"/>
      <c r="Q32" s="1641"/>
      <c r="R32" s="1641"/>
      <c r="S32" s="1641"/>
    </row>
    <row r="33" spans="1:19" ht="12.6" hidden="1" customHeight="1">
      <c r="A33" s="7" t="s">
        <v>2920</v>
      </c>
      <c r="B33" s="124"/>
      <c r="C33" s="293"/>
      <c r="D33" s="76"/>
      <c r="E33" s="298"/>
      <c r="F33" s="301"/>
      <c r="G33" s="76"/>
      <c r="H33" s="301"/>
      <c r="I33" s="304"/>
      <c r="J33" s="292"/>
      <c r="K33" s="284"/>
      <c r="L33" s="292"/>
      <c r="M33" s="128"/>
      <c r="N33" s="129"/>
      <c r="O33" s="7"/>
      <c r="P33" s="1641"/>
      <c r="Q33" s="1641"/>
      <c r="R33" s="1641"/>
      <c r="S33" s="1641"/>
    </row>
    <row r="34" spans="1:19">
      <c r="A34" s="7" t="s">
        <v>2921</v>
      </c>
      <c r="B34" s="124"/>
      <c r="C34" s="293"/>
      <c r="D34" s="76"/>
      <c r="E34" s="298"/>
      <c r="F34" s="301"/>
      <c r="G34" s="76"/>
      <c r="H34" s="301"/>
      <c r="I34" s="304"/>
      <c r="J34" s="292"/>
      <c r="K34" s="284"/>
      <c r="L34" s="292"/>
      <c r="M34" s="128"/>
      <c r="N34" s="129"/>
      <c r="O34" s="7"/>
      <c r="P34" s="1641"/>
      <c r="Q34" s="1641"/>
      <c r="R34" s="1641"/>
      <c r="S34" s="1641"/>
    </row>
    <row r="35" spans="1:19">
      <c r="A35" s="33" t="s">
        <v>2922</v>
      </c>
      <c r="B35" s="299">
        <v>100</v>
      </c>
      <c r="C35" s="300"/>
      <c r="D35" s="76"/>
      <c r="E35" s="298"/>
      <c r="F35" s="302"/>
      <c r="G35" s="76"/>
      <c r="H35" s="302"/>
      <c r="I35" s="305"/>
      <c r="J35" s="292"/>
      <c r="K35" s="284"/>
      <c r="L35" s="292"/>
      <c r="M35" s="128"/>
      <c r="N35" s="1348"/>
      <c r="O35" s="7"/>
      <c r="P35" s="1642"/>
      <c r="Q35" s="1642"/>
      <c r="R35" s="1642"/>
      <c r="S35" s="1642"/>
    </row>
    <row r="36" spans="1:19">
      <c r="A36" s="4" t="s">
        <v>2923</v>
      </c>
      <c r="B36" s="294" t="s">
        <v>2924</v>
      </c>
      <c r="C36" s="295"/>
      <c r="D36" s="284"/>
      <c r="E36" s="296"/>
      <c r="F36" s="303"/>
      <c r="G36" s="441"/>
      <c r="H36" s="422"/>
      <c r="I36" s="306"/>
      <c r="J36" s="292"/>
      <c r="K36" s="284"/>
      <c r="L36" s="292"/>
      <c r="M36" s="286"/>
      <c r="N36" s="287"/>
      <c r="P36" s="1639"/>
      <c r="Q36" s="1639"/>
      <c r="R36" s="1639"/>
      <c r="S36" s="1639"/>
    </row>
    <row r="37" spans="1:19" ht="6" customHeight="1">
      <c r="B37" s="296"/>
      <c r="C37" s="296"/>
      <c r="D37" s="296"/>
      <c r="E37" s="296"/>
      <c r="F37" s="296"/>
      <c r="G37" s="296"/>
      <c r="H37" s="296"/>
      <c r="I37" s="296"/>
      <c r="J37" s="296"/>
      <c r="K37" s="296"/>
      <c r="L37" s="296"/>
      <c r="M37" s="296"/>
      <c r="N37" s="296"/>
    </row>
    <row r="38" spans="1:19">
      <c r="B38" s="297" t="s">
        <v>1791</v>
      </c>
      <c r="C38" s="296"/>
      <c r="D38" s="296"/>
      <c r="E38" s="296"/>
      <c r="F38" s="296"/>
      <c r="G38" s="296"/>
      <c r="H38" s="296"/>
      <c r="I38" s="296"/>
      <c r="J38" s="296"/>
      <c r="K38" s="296"/>
      <c r="L38" s="296"/>
      <c r="M38" s="296"/>
      <c r="N38" s="296"/>
    </row>
    <row r="39" spans="1:19">
      <c r="A39" s="7" t="s">
        <v>2897</v>
      </c>
      <c r="B39" s="124"/>
      <c r="C39" s="76"/>
      <c r="D39" s="76"/>
      <c r="E39" s="298"/>
      <c r="F39" s="301"/>
      <c r="G39" s="76"/>
      <c r="H39" s="301"/>
      <c r="I39" s="304"/>
      <c r="J39" s="292"/>
      <c r="K39" s="284"/>
      <c r="L39" s="292"/>
      <c r="M39" s="128"/>
      <c r="N39" s="129"/>
      <c r="O39" s="7"/>
      <c r="P39" s="1641"/>
      <c r="Q39" s="1641"/>
      <c r="R39" s="1641"/>
      <c r="S39" s="1641"/>
    </row>
    <row r="40" spans="1:19">
      <c r="A40" s="7" t="s">
        <v>2898</v>
      </c>
      <c r="B40" s="124"/>
      <c r="C40" s="76"/>
      <c r="D40" s="76"/>
      <c r="E40" s="298"/>
      <c r="F40" s="301"/>
      <c r="G40" s="76"/>
      <c r="H40" s="301"/>
      <c r="I40" s="304"/>
      <c r="J40" s="292"/>
      <c r="K40" s="284"/>
      <c r="L40" s="292"/>
      <c r="M40" s="128"/>
      <c r="N40" s="129"/>
      <c r="O40" s="7"/>
      <c r="P40" s="1641"/>
      <c r="Q40" s="1641"/>
      <c r="R40" s="1641"/>
      <c r="S40" s="1641"/>
    </row>
    <row r="41" spans="1:19">
      <c r="A41" s="7" t="s">
        <v>2899</v>
      </c>
      <c r="B41" s="124"/>
      <c r="C41" s="76"/>
      <c r="D41" s="76"/>
      <c r="E41" s="298"/>
      <c r="F41" s="301"/>
      <c r="G41" s="76"/>
      <c r="H41" s="301"/>
      <c r="I41" s="304"/>
      <c r="J41" s="292"/>
      <c r="K41" s="284"/>
      <c r="L41" s="292"/>
      <c r="M41" s="128"/>
      <c r="N41" s="129"/>
      <c r="O41" s="7"/>
      <c r="P41" s="1641"/>
      <c r="Q41" s="1641"/>
      <c r="R41" s="1641"/>
      <c r="S41" s="1641"/>
    </row>
    <row r="42" spans="1:19" ht="12.6" hidden="1" customHeight="1">
      <c r="A42" s="7" t="s">
        <v>2900</v>
      </c>
      <c r="B42" s="124"/>
      <c r="C42" s="76"/>
      <c r="D42" s="76"/>
      <c r="E42" s="298"/>
      <c r="F42" s="301"/>
      <c r="G42" s="76"/>
      <c r="H42" s="301"/>
      <c r="I42" s="304"/>
      <c r="J42" s="292"/>
      <c r="K42" s="284"/>
      <c r="L42" s="292"/>
      <c r="M42" s="128"/>
      <c r="N42" s="129"/>
      <c r="O42" s="7"/>
      <c r="P42" s="1641"/>
      <c r="Q42" s="1641"/>
      <c r="R42" s="1641"/>
      <c r="S42" s="1641"/>
    </row>
    <row r="43" spans="1:19" ht="12.6" hidden="1" customHeight="1">
      <c r="A43" s="7" t="s">
        <v>2901</v>
      </c>
      <c r="B43" s="124"/>
      <c r="C43" s="76"/>
      <c r="D43" s="76"/>
      <c r="E43" s="298"/>
      <c r="F43" s="301"/>
      <c r="G43" s="76"/>
      <c r="H43" s="301"/>
      <c r="I43" s="304"/>
      <c r="J43" s="292"/>
      <c r="K43" s="284"/>
      <c r="L43" s="292"/>
      <c r="M43" s="128"/>
      <c r="N43" s="129"/>
      <c r="O43" s="7"/>
      <c r="P43" s="1641"/>
      <c r="Q43" s="1641"/>
      <c r="R43" s="1641"/>
      <c r="S43" s="1641"/>
    </row>
    <row r="44" spans="1:19" ht="12.6" hidden="1" customHeight="1">
      <c r="A44" s="7" t="s">
        <v>2902</v>
      </c>
      <c r="B44" s="124"/>
      <c r="C44" s="76"/>
      <c r="D44" s="76"/>
      <c r="E44" s="298"/>
      <c r="F44" s="301"/>
      <c r="G44" s="76"/>
      <c r="H44" s="301"/>
      <c r="I44" s="304"/>
      <c r="J44" s="292"/>
      <c r="K44" s="284"/>
      <c r="L44" s="292"/>
      <c r="M44" s="128"/>
      <c r="N44" s="129"/>
      <c r="O44" s="7"/>
      <c r="P44" s="1641"/>
      <c r="Q44" s="1641"/>
      <c r="R44" s="1641"/>
      <c r="S44" s="1641"/>
    </row>
    <row r="45" spans="1:19" ht="12.6" hidden="1" customHeight="1">
      <c r="A45" s="7" t="s">
        <v>2903</v>
      </c>
      <c r="B45" s="124"/>
      <c r="C45" s="76"/>
      <c r="D45" s="76"/>
      <c r="E45" s="298"/>
      <c r="F45" s="301"/>
      <c r="G45" s="76"/>
      <c r="H45" s="301"/>
      <c r="I45" s="304"/>
      <c r="J45" s="292"/>
      <c r="K45" s="284"/>
      <c r="L45" s="292"/>
      <c r="M45" s="128"/>
      <c r="N45" s="129"/>
      <c r="O45" s="7"/>
      <c r="P45" s="1641"/>
      <c r="Q45" s="1641"/>
      <c r="R45" s="1641"/>
      <c r="S45" s="1641"/>
    </row>
    <row r="46" spans="1:19" ht="12.6" hidden="1" customHeight="1">
      <c r="A46" s="7" t="s">
        <v>2904</v>
      </c>
      <c r="B46" s="124"/>
      <c r="C46" s="76" t="s">
        <v>2925</v>
      </c>
      <c r="D46" s="76"/>
      <c r="E46" s="298"/>
      <c r="F46" s="301"/>
      <c r="G46" s="76"/>
      <c r="H46" s="301"/>
      <c r="I46" s="304"/>
      <c r="J46" s="292"/>
      <c r="K46" s="284"/>
      <c r="L46" s="292"/>
      <c r="M46" s="128"/>
      <c r="N46" s="129"/>
      <c r="O46" s="7"/>
      <c r="P46" s="1641"/>
      <c r="Q46" s="1641"/>
      <c r="R46" s="1641"/>
      <c r="S46" s="1641"/>
    </row>
    <row r="47" spans="1:19" ht="12.6" hidden="1" customHeight="1">
      <c r="A47" s="7" t="s">
        <v>2905</v>
      </c>
      <c r="B47" s="124"/>
      <c r="C47" s="76" t="s">
        <v>2926</v>
      </c>
      <c r="D47" s="76"/>
      <c r="E47" s="298"/>
      <c r="F47" s="301"/>
      <c r="G47" s="76"/>
      <c r="H47" s="301"/>
      <c r="I47" s="304"/>
      <c r="J47" s="292"/>
      <c r="K47" s="284"/>
      <c r="L47" s="292"/>
      <c r="M47" s="128"/>
      <c r="N47" s="129"/>
      <c r="O47" s="7"/>
      <c r="P47" s="1641"/>
      <c r="Q47" s="1641"/>
      <c r="R47" s="1641"/>
      <c r="S47" s="1641"/>
    </row>
    <row r="48" spans="1:19" ht="12.6" hidden="1" customHeight="1">
      <c r="A48" s="7" t="s">
        <v>2906</v>
      </c>
      <c r="B48" s="124"/>
      <c r="C48" s="76"/>
      <c r="D48" s="76"/>
      <c r="E48" s="298"/>
      <c r="F48" s="301"/>
      <c r="G48" s="76"/>
      <c r="H48" s="301"/>
      <c r="I48" s="304"/>
      <c r="J48" s="292"/>
      <c r="K48" s="284"/>
      <c r="L48" s="292"/>
      <c r="M48" s="128"/>
      <c r="N48" s="129"/>
      <c r="O48" s="7"/>
      <c r="P48" s="1641"/>
      <c r="Q48" s="1641"/>
      <c r="R48" s="1641"/>
      <c r="S48" s="1641"/>
    </row>
    <row r="49" spans="1:19" ht="12.6" hidden="1" customHeight="1">
      <c r="A49" s="7" t="s">
        <v>2907</v>
      </c>
      <c r="B49" s="124"/>
      <c r="C49" s="76"/>
      <c r="D49" s="76"/>
      <c r="E49" s="298"/>
      <c r="F49" s="301"/>
      <c r="G49" s="76"/>
      <c r="H49" s="301"/>
      <c r="I49" s="304"/>
      <c r="J49" s="292"/>
      <c r="K49" s="284"/>
      <c r="L49" s="292"/>
      <c r="M49" s="128"/>
      <c r="N49" s="129"/>
      <c r="O49" s="7"/>
      <c r="P49" s="1641"/>
      <c r="Q49" s="1641"/>
      <c r="R49" s="1641"/>
      <c r="S49" s="1641"/>
    </row>
    <row r="50" spans="1:19" ht="12.6" hidden="1" customHeight="1">
      <c r="A50" s="7" t="s">
        <v>2908</v>
      </c>
      <c r="B50" s="124"/>
      <c r="C50" s="76"/>
      <c r="D50" s="76"/>
      <c r="E50" s="298"/>
      <c r="F50" s="301"/>
      <c r="G50" s="76"/>
      <c r="H50" s="301"/>
      <c r="I50" s="304"/>
      <c r="J50" s="292"/>
      <c r="K50" s="284"/>
      <c r="L50" s="292"/>
      <c r="M50" s="128"/>
      <c r="N50" s="129"/>
      <c r="O50" s="7"/>
      <c r="P50" s="1641"/>
      <c r="Q50" s="1641"/>
      <c r="R50" s="1641"/>
      <c r="S50" s="1641"/>
    </row>
    <row r="51" spans="1:19" ht="12.6" hidden="1" customHeight="1">
      <c r="A51" s="7" t="s">
        <v>2909</v>
      </c>
      <c r="B51" s="124"/>
      <c r="C51" s="76"/>
      <c r="D51" s="76"/>
      <c r="E51" s="298"/>
      <c r="F51" s="301"/>
      <c r="G51" s="76"/>
      <c r="H51" s="301"/>
      <c r="I51" s="304"/>
      <c r="J51" s="292"/>
      <c r="K51" s="284"/>
      <c r="L51" s="292"/>
      <c r="M51" s="128"/>
      <c r="N51" s="129"/>
      <c r="O51" s="7"/>
      <c r="P51" s="1641"/>
      <c r="Q51" s="1641"/>
      <c r="R51" s="1641"/>
      <c r="S51" s="1641"/>
    </row>
    <row r="52" spans="1:19" ht="12.6" hidden="1" customHeight="1">
      <c r="A52" s="7" t="s">
        <v>2910</v>
      </c>
      <c r="B52" s="124"/>
      <c r="C52" s="76"/>
      <c r="D52" s="76"/>
      <c r="E52" s="298"/>
      <c r="F52" s="301"/>
      <c r="G52" s="76"/>
      <c r="H52" s="301"/>
      <c r="I52" s="304"/>
      <c r="J52" s="292"/>
      <c r="K52" s="284"/>
      <c r="L52" s="292"/>
      <c r="M52" s="128"/>
      <c r="N52" s="129"/>
      <c r="O52" s="7"/>
      <c r="P52" s="1641"/>
      <c r="Q52" s="1641"/>
      <c r="R52" s="1641"/>
      <c r="S52" s="1641"/>
    </row>
    <row r="53" spans="1:19" ht="12.6" hidden="1" customHeight="1">
      <c r="A53" s="7" t="s">
        <v>2911</v>
      </c>
      <c r="B53" s="124"/>
      <c r="C53" s="76"/>
      <c r="D53" s="76"/>
      <c r="E53" s="298"/>
      <c r="F53" s="301"/>
      <c r="G53" s="76"/>
      <c r="H53" s="301"/>
      <c r="I53" s="304"/>
      <c r="J53" s="292"/>
      <c r="K53" s="284"/>
      <c r="L53" s="292"/>
      <c r="M53" s="128"/>
      <c r="N53" s="129"/>
      <c r="O53" s="7"/>
      <c r="P53" s="1641"/>
      <c r="Q53" s="1641"/>
      <c r="R53" s="1641"/>
      <c r="S53" s="1641"/>
    </row>
    <row r="54" spans="1:19" ht="12.6" hidden="1" customHeight="1">
      <c r="A54" s="7" t="s">
        <v>2912</v>
      </c>
      <c r="B54" s="124"/>
      <c r="C54" s="76"/>
      <c r="D54" s="76"/>
      <c r="E54" s="298"/>
      <c r="F54" s="301"/>
      <c r="G54" s="76"/>
      <c r="H54" s="301"/>
      <c r="I54" s="304"/>
      <c r="J54" s="292"/>
      <c r="K54" s="284"/>
      <c r="L54" s="292"/>
      <c r="M54" s="128"/>
      <c r="N54" s="129"/>
      <c r="O54" s="7"/>
      <c r="P54" s="1641"/>
      <c r="Q54" s="1641"/>
      <c r="R54" s="1641"/>
      <c r="S54" s="1641"/>
    </row>
    <row r="55" spans="1:19" ht="12.6" hidden="1" customHeight="1">
      <c r="A55" s="7" t="s">
        <v>2913</v>
      </c>
      <c r="B55" s="124"/>
      <c r="C55" s="76"/>
      <c r="D55" s="76"/>
      <c r="E55" s="298"/>
      <c r="F55" s="301"/>
      <c r="G55" s="76"/>
      <c r="H55" s="301"/>
      <c r="I55" s="304"/>
      <c r="J55" s="292"/>
      <c r="K55" s="284"/>
      <c r="L55" s="292"/>
      <c r="M55" s="128"/>
      <c r="N55" s="129"/>
      <c r="O55" s="7"/>
      <c r="P55" s="1641"/>
      <c r="Q55" s="1641"/>
      <c r="R55" s="1641"/>
      <c r="S55" s="1641"/>
    </row>
    <row r="56" spans="1:19" ht="12.6" hidden="1" customHeight="1">
      <c r="A56" s="7" t="s">
        <v>2914</v>
      </c>
      <c r="B56" s="124"/>
      <c r="C56" s="76"/>
      <c r="D56" s="76"/>
      <c r="E56" s="298"/>
      <c r="F56" s="301"/>
      <c r="G56" s="76"/>
      <c r="H56" s="301"/>
      <c r="I56" s="304"/>
      <c r="J56" s="292"/>
      <c r="K56" s="284"/>
      <c r="L56" s="292"/>
      <c r="M56" s="128"/>
      <c r="N56" s="129"/>
      <c r="O56" s="7"/>
      <c r="P56" s="1641"/>
      <c r="Q56" s="1641"/>
      <c r="R56" s="1641"/>
      <c r="S56" s="1641"/>
    </row>
    <row r="57" spans="1:19" ht="12.6" hidden="1" customHeight="1">
      <c r="A57" s="7" t="s">
        <v>2915</v>
      </c>
      <c r="B57" s="124"/>
      <c r="C57" s="76"/>
      <c r="D57" s="76"/>
      <c r="E57" s="298"/>
      <c r="F57" s="301"/>
      <c r="G57" s="76"/>
      <c r="H57" s="301"/>
      <c r="I57" s="304"/>
      <c r="J57" s="292"/>
      <c r="K57" s="284"/>
      <c r="L57" s="292"/>
      <c r="M57" s="128"/>
      <c r="N57" s="129"/>
      <c r="O57" s="7"/>
      <c r="P57" s="1641"/>
      <c r="Q57" s="1641"/>
      <c r="R57" s="1641"/>
      <c r="S57" s="1641"/>
    </row>
    <row r="58" spans="1:19" ht="12.6" hidden="1" customHeight="1">
      <c r="A58" s="7" t="s">
        <v>2916</v>
      </c>
      <c r="B58" s="124"/>
      <c r="C58" s="76"/>
      <c r="D58" s="76"/>
      <c r="E58" s="298"/>
      <c r="F58" s="301"/>
      <c r="G58" s="76"/>
      <c r="H58" s="301"/>
      <c r="I58" s="304"/>
      <c r="J58" s="292"/>
      <c r="K58" s="284"/>
      <c r="L58" s="292"/>
      <c r="M58" s="128"/>
      <c r="N58" s="129"/>
      <c r="O58" s="7"/>
      <c r="P58" s="1641"/>
      <c r="Q58" s="1641"/>
      <c r="R58" s="1641"/>
      <c r="S58" s="1641"/>
    </row>
    <row r="59" spans="1:19" ht="12.6" hidden="1" customHeight="1">
      <c r="A59" s="7" t="s">
        <v>2917</v>
      </c>
      <c r="B59" s="124"/>
      <c r="C59" s="76"/>
      <c r="D59" s="76"/>
      <c r="E59" s="298"/>
      <c r="F59" s="301"/>
      <c r="G59" s="76"/>
      <c r="H59" s="301"/>
      <c r="I59" s="304"/>
      <c r="J59" s="292"/>
      <c r="K59" s="284"/>
      <c r="L59" s="292"/>
      <c r="M59" s="128"/>
      <c r="N59" s="129"/>
      <c r="O59" s="7"/>
      <c r="P59" s="1641"/>
      <c r="Q59" s="1641"/>
      <c r="R59" s="1641"/>
      <c r="S59" s="1641"/>
    </row>
    <row r="60" spans="1:19" ht="12.6" hidden="1" customHeight="1">
      <c r="A60" s="7" t="s">
        <v>2918</v>
      </c>
      <c r="B60" s="124"/>
      <c r="C60" s="76"/>
      <c r="D60" s="76"/>
      <c r="E60" s="298"/>
      <c r="F60" s="301"/>
      <c r="G60" s="76"/>
      <c r="H60" s="301"/>
      <c r="I60" s="304"/>
      <c r="J60" s="292"/>
      <c r="K60" s="284"/>
      <c r="L60" s="292"/>
      <c r="M60" s="128"/>
      <c r="N60" s="129"/>
      <c r="O60" s="7"/>
      <c r="P60" s="1641"/>
      <c r="Q60" s="1641"/>
      <c r="R60" s="1641"/>
      <c r="S60" s="1641"/>
    </row>
    <row r="61" spans="1:19" ht="12.6" hidden="1" customHeight="1">
      <c r="A61" s="7" t="s">
        <v>2919</v>
      </c>
      <c r="B61" s="124"/>
      <c r="C61" s="76"/>
      <c r="D61" s="76"/>
      <c r="E61" s="298"/>
      <c r="F61" s="301"/>
      <c r="G61" s="76"/>
      <c r="H61" s="301"/>
      <c r="I61" s="304"/>
      <c r="J61" s="292"/>
      <c r="K61" s="284"/>
      <c r="L61" s="292"/>
      <c r="M61" s="128"/>
      <c r="N61" s="129"/>
      <c r="O61" s="7"/>
      <c r="P61" s="1641"/>
      <c r="Q61" s="1641"/>
      <c r="R61" s="1641"/>
      <c r="S61" s="1641"/>
    </row>
    <row r="62" spans="1:19" ht="12.6" hidden="1" customHeight="1">
      <c r="A62" s="7" t="s">
        <v>2920</v>
      </c>
      <c r="B62" s="124"/>
      <c r="C62" s="76"/>
      <c r="D62" s="76"/>
      <c r="E62" s="298"/>
      <c r="F62" s="301"/>
      <c r="G62" s="76"/>
      <c r="H62" s="301"/>
      <c r="I62" s="304"/>
      <c r="J62" s="292"/>
      <c r="K62" s="284"/>
      <c r="L62" s="292"/>
      <c r="M62" s="128"/>
      <c r="N62" s="129"/>
      <c r="O62" s="7"/>
      <c r="P62" s="1641"/>
      <c r="Q62" s="1641"/>
      <c r="R62" s="1641"/>
      <c r="S62" s="1641"/>
    </row>
    <row r="63" spans="1:19">
      <c r="A63" s="7" t="s">
        <v>2921</v>
      </c>
      <c r="B63" s="124"/>
      <c r="C63" s="76"/>
      <c r="D63" s="76"/>
      <c r="E63" s="298"/>
      <c r="F63" s="301"/>
      <c r="G63" s="76"/>
      <c r="H63" s="301"/>
      <c r="I63" s="304"/>
      <c r="J63" s="292"/>
      <c r="K63" s="284"/>
      <c r="L63" s="292"/>
      <c r="M63" s="128"/>
      <c r="N63" s="129"/>
      <c r="O63" s="7"/>
      <c r="P63" s="1641"/>
      <c r="Q63" s="1641"/>
      <c r="R63" s="1641"/>
      <c r="S63" s="1641"/>
    </row>
    <row r="64" spans="1:19">
      <c r="A64" s="33" t="s">
        <v>2922</v>
      </c>
      <c r="B64" s="299">
        <v>100</v>
      </c>
      <c r="C64" s="76"/>
      <c r="D64" s="76"/>
      <c r="E64" s="298"/>
      <c r="F64" s="302"/>
      <c r="G64" s="76"/>
      <c r="H64" s="302"/>
      <c r="I64" s="305"/>
      <c r="J64" s="292"/>
      <c r="K64" s="284"/>
      <c r="L64" s="292"/>
      <c r="M64" s="128"/>
      <c r="N64" s="1348"/>
      <c r="O64" s="7"/>
      <c r="P64" s="1642"/>
      <c r="Q64" s="1642"/>
      <c r="R64" s="1642"/>
      <c r="S64" s="1642"/>
    </row>
    <row r="65" spans="1:19" ht="12.75" customHeight="1">
      <c r="A65" s="4" t="s">
        <v>2923</v>
      </c>
      <c r="B65" s="294" t="s">
        <v>2924</v>
      </c>
      <c r="C65" s="284"/>
      <c r="D65" s="284"/>
      <c r="E65" s="296"/>
      <c r="F65" s="303"/>
      <c r="G65" s="441"/>
      <c r="H65" s="303"/>
      <c r="I65" s="306"/>
      <c r="J65" s="292"/>
      <c r="K65" s="284"/>
      <c r="L65" s="292"/>
      <c r="M65" s="286"/>
      <c r="N65" s="287"/>
      <c r="P65" s="1639"/>
      <c r="Q65" s="1639"/>
      <c r="R65" s="1639"/>
      <c r="S65" s="1639"/>
    </row>
    <row r="66" spans="1:19" ht="6" customHeight="1">
      <c r="B66" s="296"/>
      <c r="C66" s="296"/>
      <c r="D66" s="296"/>
      <c r="E66" s="296"/>
      <c r="F66" s="296"/>
      <c r="G66" s="296"/>
      <c r="H66" s="296"/>
      <c r="I66" s="296"/>
      <c r="J66" s="296"/>
      <c r="K66" s="296"/>
      <c r="L66" s="296"/>
      <c r="M66" s="296"/>
      <c r="N66" s="296"/>
    </row>
    <row r="67" spans="1:19">
      <c r="B67" s="297" t="s">
        <v>1792</v>
      </c>
      <c r="C67" s="296"/>
      <c r="D67" s="296"/>
      <c r="E67" s="296"/>
      <c r="F67" s="296"/>
      <c r="G67" s="296"/>
      <c r="H67" s="296"/>
      <c r="I67" s="296"/>
      <c r="J67" s="296"/>
      <c r="K67" s="296"/>
      <c r="L67" s="296"/>
      <c r="M67" s="296"/>
      <c r="N67" s="296"/>
    </row>
    <row r="68" spans="1:19">
      <c r="A68" s="7" t="s">
        <v>2897</v>
      </c>
      <c r="B68" s="124"/>
      <c r="C68" s="293"/>
      <c r="D68" s="76"/>
      <c r="E68" s="298"/>
      <c r="F68" s="301"/>
      <c r="G68" s="76"/>
      <c r="H68" s="76"/>
      <c r="I68" s="307"/>
      <c r="J68" s="76"/>
      <c r="K68" s="76"/>
      <c r="L68" s="128"/>
      <c r="M68" s="128"/>
      <c r="N68" s="129"/>
      <c r="O68" s="7"/>
      <c r="P68" s="1641"/>
      <c r="Q68" s="1641"/>
      <c r="R68" s="1641"/>
      <c r="S68" s="1641"/>
    </row>
    <row r="69" spans="1:19">
      <c r="A69" s="7" t="s">
        <v>2898</v>
      </c>
      <c r="B69" s="124"/>
      <c r="C69" s="293"/>
      <c r="D69" s="76"/>
      <c r="E69" s="298"/>
      <c r="F69" s="301"/>
      <c r="G69" s="76"/>
      <c r="H69" s="76"/>
      <c r="I69" s="307"/>
      <c r="J69" s="76"/>
      <c r="K69" s="76"/>
      <c r="L69" s="128"/>
      <c r="M69" s="128"/>
      <c r="N69" s="129"/>
      <c r="O69" s="7"/>
      <c r="P69" s="1641"/>
      <c r="Q69" s="1641"/>
      <c r="R69" s="1641"/>
      <c r="S69" s="1641"/>
    </row>
    <row r="70" spans="1:19">
      <c r="A70" s="7" t="s">
        <v>2899</v>
      </c>
      <c r="B70" s="124"/>
      <c r="C70" s="293"/>
      <c r="D70" s="76"/>
      <c r="E70" s="298"/>
      <c r="F70" s="301"/>
      <c r="G70" s="76"/>
      <c r="H70" s="76"/>
      <c r="I70" s="307"/>
      <c r="J70" s="76"/>
      <c r="K70" s="76"/>
      <c r="L70" s="128"/>
      <c r="M70" s="128"/>
      <c r="N70" s="129"/>
      <c r="O70" s="7"/>
      <c r="P70" s="1641"/>
      <c r="Q70" s="1641"/>
      <c r="R70" s="1641"/>
      <c r="S70" s="1641"/>
    </row>
    <row r="71" spans="1:19" ht="12.6" hidden="1" customHeight="1">
      <c r="A71" s="7" t="s">
        <v>2900</v>
      </c>
      <c r="B71" s="124"/>
      <c r="C71" s="293"/>
      <c r="D71" s="76"/>
      <c r="E71" s="298"/>
      <c r="F71" s="301"/>
      <c r="G71" s="76"/>
      <c r="H71" s="76"/>
      <c r="I71" s="307"/>
      <c r="J71" s="76"/>
      <c r="K71" s="76"/>
      <c r="L71" s="128"/>
      <c r="M71" s="128"/>
      <c r="N71" s="129"/>
      <c r="O71" s="7"/>
      <c r="P71" s="1641"/>
      <c r="Q71" s="1641"/>
      <c r="R71" s="1641"/>
      <c r="S71" s="1641"/>
    </row>
    <row r="72" spans="1:19" ht="12.6" hidden="1" customHeight="1">
      <c r="A72" s="7" t="s">
        <v>2901</v>
      </c>
      <c r="B72" s="124"/>
      <c r="C72" s="293"/>
      <c r="D72" s="76"/>
      <c r="E72" s="298"/>
      <c r="F72" s="301"/>
      <c r="G72" s="76"/>
      <c r="H72" s="76"/>
      <c r="I72" s="307"/>
      <c r="J72" s="76"/>
      <c r="K72" s="76"/>
      <c r="L72" s="128"/>
      <c r="M72" s="128"/>
      <c r="N72" s="129"/>
      <c r="O72" s="7"/>
      <c r="P72" s="1641"/>
      <c r="Q72" s="1641"/>
      <c r="R72" s="1641"/>
      <c r="S72" s="1641"/>
    </row>
    <row r="73" spans="1:19" ht="12.6" hidden="1" customHeight="1">
      <c r="A73" s="7" t="s">
        <v>2902</v>
      </c>
      <c r="B73" s="124"/>
      <c r="C73" s="293"/>
      <c r="D73" s="76"/>
      <c r="E73" s="298"/>
      <c r="F73" s="301"/>
      <c r="G73" s="76"/>
      <c r="H73" s="76"/>
      <c r="I73" s="307"/>
      <c r="J73" s="76"/>
      <c r="K73" s="76"/>
      <c r="L73" s="128"/>
      <c r="M73" s="128"/>
      <c r="N73" s="129"/>
      <c r="O73" s="7"/>
      <c r="P73" s="1641"/>
      <c r="Q73" s="1641"/>
      <c r="R73" s="1641"/>
      <c r="S73" s="1641"/>
    </row>
    <row r="74" spans="1:19" ht="12.6" hidden="1" customHeight="1">
      <c r="A74" s="7" t="s">
        <v>2903</v>
      </c>
      <c r="B74" s="124"/>
      <c r="C74" s="293"/>
      <c r="D74" s="76"/>
      <c r="E74" s="298"/>
      <c r="F74" s="301"/>
      <c r="G74" s="76"/>
      <c r="H74" s="76"/>
      <c r="I74" s="307"/>
      <c r="J74" s="76"/>
      <c r="K74" s="76"/>
      <c r="L74" s="128"/>
      <c r="M74" s="128"/>
      <c r="N74" s="129"/>
      <c r="O74" s="7"/>
      <c r="P74" s="1641"/>
      <c r="Q74" s="1641"/>
      <c r="R74" s="1641"/>
      <c r="S74" s="1641"/>
    </row>
    <row r="75" spans="1:19" ht="12.6" hidden="1" customHeight="1">
      <c r="A75" s="7" t="s">
        <v>2904</v>
      </c>
      <c r="B75" s="124"/>
      <c r="C75" s="293"/>
      <c r="D75" s="76"/>
      <c r="E75" s="298"/>
      <c r="F75" s="301"/>
      <c r="G75" s="76"/>
      <c r="H75" s="76"/>
      <c r="I75" s="307"/>
      <c r="J75" s="76"/>
      <c r="K75" s="76"/>
      <c r="L75" s="128"/>
      <c r="M75" s="128"/>
      <c r="N75" s="129"/>
      <c r="O75" s="7"/>
      <c r="P75" s="1641"/>
      <c r="Q75" s="1641"/>
      <c r="R75" s="1641"/>
      <c r="S75" s="1641"/>
    </row>
    <row r="76" spans="1:19" ht="12.6" hidden="1" customHeight="1">
      <c r="A76" s="7" t="s">
        <v>2905</v>
      </c>
      <c r="B76" s="124"/>
      <c r="C76" s="293"/>
      <c r="D76" s="76"/>
      <c r="E76" s="298"/>
      <c r="F76" s="301"/>
      <c r="G76" s="76"/>
      <c r="H76" s="76"/>
      <c r="I76" s="307"/>
      <c r="J76" s="76"/>
      <c r="K76" s="76"/>
      <c r="L76" s="128"/>
      <c r="M76" s="128"/>
      <c r="N76" s="129"/>
      <c r="O76" s="7"/>
      <c r="P76" s="1641"/>
      <c r="Q76" s="1641"/>
      <c r="R76" s="1641"/>
      <c r="S76" s="1641"/>
    </row>
    <row r="77" spans="1:19" ht="12.6" hidden="1" customHeight="1">
      <c r="A77" s="7" t="s">
        <v>2906</v>
      </c>
      <c r="B77" s="124"/>
      <c r="C77" s="293"/>
      <c r="D77" s="76"/>
      <c r="E77" s="298"/>
      <c r="F77" s="301"/>
      <c r="G77" s="76"/>
      <c r="H77" s="76"/>
      <c r="I77" s="307"/>
      <c r="J77" s="76"/>
      <c r="K77" s="76"/>
      <c r="L77" s="128"/>
      <c r="M77" s="128"/>
      <c r="N77" s="129"/>
      <c r="O77" s="7"/>
      <c r="P77" s="1641"/>
      <c r="Q77" s="1641"/>
      <c r="R77" s="1641"/>
      <c r="S77" s="1641"/>
    </row>
    <row r="78" spans="1:19" ht="12.6" hidden="1" customHeight="1">
      <c r="A78" s="7" t="s">
        <v>2907</v>
      </c>
      <c r="B78" s="124"/>
      <c r="C78" s="293"/>
      <c r="D78" s="76"/>
      <c r="E78" s="298"/>
      <c r="F78" s="301"/>
      <c r="G78" s="76"/>
      <c r="H78" s="76"/>
      <c r="I78" s="307"/>
      <c r="J78" s="76"/>
      <c r="K78" s="76"/>
      <c r="L78" s="128"/>
      <c r="M78" s="128"/>
      <c r="N78" s="129"/>
      <c r="O78" s="7"/>
      <c r="P78" s="1641"/>
      <c r="Q78" s="1641"/>
      <c r="R78" s="1641"/>
      <c r="S78" s="1641"/>
    </row>
    <row r="79" spans="1:19" ht="12.6" hidden="1" customHeight="1">
      <c r="A79" s="7" t="s">
        <v>2908</v>
      </c>
      <c r="B79" s="124"/>
      <c r="C79" s="293"/>
      <c r="D79" s="76"/>
      <c r="E79" s="298"/>
      <c r="F79" s="301"/>
      <c r="G79" s="76"/>
      <c r="H79" s="76"/>
      <c r="I79" s="307"/>
      <c r="J79" s="76"/>
      <c r="K79" s="76"/>
      <c r="L79" s="128"/>
      <c r="M79" s="128"/>
      <c r="N79" s="129"/>
      <c r="O79" s="7"/>
      <c r="P79" s="1641"/>
      <c r="Q79" s="1641"/>
      <c r="R79" s="1641"/>
      <c r="S79" s="1641"/>
    </row>
    <row r="80" spans="1:19" ht="12.6" hidden="1" customHeight="1">
      <c r="A80" s="7" t="s">
        <v>2909</v>
      </c>
      <c r="B80" s="124"/>
      <c r="C80" s="293"/>
      <c r="D80" s="76"/>
      <c r="E80" s="298"/>
      <c r="F80" s="301"/>
      <c r="G80" s="76"/>
      <c r="H80" s="76"/>
      <c r="I80" s="307"/>
      <c r="J80" s="76"/>
      <c r="K80" s="76"/>
      <c r="L80" s="128"/>
      <c r="M80" s="128"/>
      <c r="N80" s="129"/>
      <c r="O80" s="7"/>
      <c r="P80" s="1641"/>
      <c r="Q80" s="1641"/>
      <c r="R80" s="1641"/>
      <c r="S80" s="1641"/>
    </row>
    <row r="81" spans="1:19" ht="12.6" hidden="1" customHeight="1">
      <c r="A81" s="7" t="s">
        <v>2910</v>
      </c>
      <c r="B81" s="124"/>
      <c r="C81" s="293"/>
      <c r="D81" s="76"/>
      <c r="E81" s="298"/>
      <c r="F81" s="301"/>
      <c r="G81" s="76"/>
      <c r="H81" s="76"/>
      <c r="I81" s="307"/>
      <c r="J81" s="76"/>
      <c r="K81" s="76"/>
      <c r="L81" s="128"/>
      <c r="M81" s="128"/>
      <c r="N81" s="129"/>
      <c r="O81" s="7"/>
      <c r="P81" s="1641"/>
      <c r="Q81" s="1641"/>
      <c r="R81" s="1641"/>
      <c r="S81" s="1641"/>
    </row>
    <row r="82" spans="1:19" ht="12.6" hidden="1" customHeight="1">
      <c r="A82" s="7" t="s">
        <v>2911</v>
      </c>
      <c r="B82" s="124"/>
      <c r="C82" s="293"/>
      <c r="D82" s="76"/>
      <c r="E82" s="298"/>
      <c r="F82" s="301"/>
      <c r="G82" s="76"/>
      <c r="H82" s="76"/>
      <c r="I82" s="307"/>
      <c r="J82" s="76"/>
      <c r="K82" s="76"/>
      <c r="L82" s="128"/>
      <c r="M82" s="128"/>
      <c r="N82" s="129"/>
      <c r="O82" s="7"/>
      <c r="P82" s="1641"/>
      <c r="Q82" s="1641"/>
      <c r="R82" s="1641"/>
      <c r="S82" s="1641"/>
    </row>
    <row r="83" spans="1:19" ht="12.6" hidden="1" customHeight="1">
      <c r="A83" s="7" t="s">
        <v>2912</v>
      </c>
      <c r="B83" s="124"/>
      <c r="C83" s="293"/>
      <c r="D83" s="76"/>
      <c r="E83" s="298"/>
      <c r="F83" s="301"/>
      <c r="G83" s="76"/>
      <c r="H83" s="76"/>
      <c r="I83" s="307"/>
      <c r="J83" s="76"/>
      <c r="K83" s="76"/>
      <c r="L83" s="128"/>
      <c r="M83" s="128"/>
      <c r="N83" s="129"/>
      <c r="O83" s="7"/>
      <c r="P83" s="1641"/>
      <c r="Q83" s="1641"/>
      <c r="R83" s="1641"/>
      <c r="S83" s="1641"/>
    </row>
    <row r="84" spans="1:19" ht="12.6" hidden="1" customHeight="1">
      <c r="A84" s="7" t="s">
        <v>2913</v>
      </c>
      <c r="B84" s="124"/>
      <c r="C84" s="293"/>
      <c r="D84" s="76"/>
      <c r="E84" s="298"/>
      <c r="F84" s="301"/>
      <c r="G84" s="76"/>
      <c r="H84" s="76"/>
      <c r="I84" s="307"/>
      <c r="J84" s="76"/>
      <c r="K84" s="76"/>
      <c r="L84" s="128"/>
      <c r="M84" s="128"/>
      <c r="N84" s="129"/>
      <c r="O84" s="7"/>
      <c r="P84" s="1641"/>
      <c r="Q84" s="1641"/>
      <c r="R84" s="1641"/>
      <c r="S84" s="1641"/>
    </row>
    <row r="85" spans="1:19" ht="12.6" hidden="1" customHeight="1">
      <c r="A85" s="7" t="s">
        <v>2914</v>
      </c>
      <c r="B85" s="124"/>
      <c r="C85" s="293"/>
      <c r="D85" s="76"/>
      <c r="E85" s="298"/>
      <c r="F85" s="301"/>
      <c r="G85" s="76"/>
      <c r="H85" s="76"/>
      <c r="I85" s="307"/>
      <c r="J85" s="76"/>
      <c r="K85" s="76"/>
      <c r="L85" s="128"/>
      <c r="M85" s="128"/>
      <c r="N85" s="129"/>
      <c r="O85" s="7"/>
      <c r="P85" s="1641"/>
      <c r="Q85" s="1641"/>
      <c r="R85" s="1641"/>
      <c r="S85" s="1641"/>
    </row>
    <row r="86" spans="1:19" ht="12.6" hidden="1" customHeight="1">
      <c r="A86" s="7" t="s">
        <v>2915</v>
      </c>
      <c r="B86" s="124"/>
      <c r="C86" s="293"/>
      <c r="D86" s="76"/>
      <c r="E86" s="298"/>
      <c r="F86" s="301"/>
      <c r="G86" s="76"/>
      <c r="H86" s="76"/>
      <c r="I86" s="307"/>
      <c r="J86" s="76"/>
      <c r="K86" s="76"/>
      <c r="L86" s="128"/>
      <c r="M86" s="128"/>
      <c r="N86" s="129"/>
      <c r="O86" s="7"/>
      <c r="P86" s="1641"/>
      <c r="Q86" s="1641"/>
      <c r="R86" s="1641"/>
      <c r="S86" s="1641"/>
    </row>
    <row r="87" spans="1:19" ht="12.6" hidden="1" customHeight="1">
      <c r="A87" s="7" t="s">
        <v>2916</v>
      </c>
      <c r="B87" s="124"/>
      <c r="C87" s="293"/>
      <c r="D87" s="76"/>
      <c r="E87" s="298"/>
      <c r="F87" s="301"/>
      <c r="G87" s="76"/>
      <c r="H87" s="76"/>
      <c r="I87" s="307"/>
      <c r="J87" s="76"/>
      <c r="K87" s="76"/>
      <c r="L87" s="128"/>
      <c r="M87" s="128"/>
      <c r="N87" s="129"/>
      <c r="O87" s="7"/>
      <c r="P87" s="1641"/>
      <c r="Q87" s="1641"/>
      <c r="R87" s="1641"/>
      <c r="S87" s="1641"/>
    </row>
    <row r="88" spans="1:19" ht="12.6" hidden="1" customHeight="1">
      <c r="A88" s="7" t="s">
        <v>2917</v>
      </c>
      <c r="B88" s="124"/>
      <c r="C88" s="293"/>
      <c r="D88" s="76"/>
      <c r="E88" s="298"/>
      <c r="F88" s="301"/>
      <c r="G88" s="76"/>
      <c r="H88" s="76"/>
      <c r="I88" s="307"/>
      <c r="J88" s="76"/>
      <c r="K88" s="76"/>
      <c r="L88" s="128"/>
      <c r="M88" s="128"/>
      <c r="N88" s="129"/>
      <c r="O88" s="7"/>
      <c r="P88" s="1641"/>
      <c r="Q88" s="1641"/>
      <c r="R88" s="1641"/>
      <c r="S88" s="1641"/>
    </row>
    <row r="89" spans="1:19" ht="12.6" hidden="1" customHeight="1">
      <c r="A89" s="7" t="s">
        <v>2918</v>
      </c>
      <c r="B89" s="124"/>
      <c r="C89" s="293"/>
      <c r="D89" s="76"/>
      <c r="E89" s="298"/>
      <c r="F89" s="301"/>
      <c r="G89" s="76"/>
      <c r="H89" s="76"/>
      <c r="I89" s="307"/>
      <c r="J89" s="76"/>
      <c r="K89" s="76"/>
      <c r="L89" s="128"/>
      <c r="M89" s="128"/>
      <c r="N89" s="129"/>
      <c r="O89" s="7"/>
      <c r="P89" s="1641"/>
      <c r="Q89" s="1641"/>
      <c r="R89" s="1641"/>
      <c r="S89" s="1641"/>
    </row>
    <row r="90" spans="1:19" ht="12.6" hidden="1" customHeight="1">
      <c r="A90" s="7" t="s">
        <v>2919</v>
      </c>
      <c r="B90" s="124"/>
      <c r="C90" s="293"/>
      <c r="D90" s="76"/>
      <c r="E90" s="298"/>
      <c r="F90" s="301"/>
      <c r="G90" s="76"/>
      <c r="H90" s="76"/>
      <c r="I90" s="307"/>
      <c r="J90" s="76"/>
      <c r="K90" s="76"/>
      <c r="L90" s="128"/>
      <c r="M90" s="128"/>
      <c r="N90" s="129"/>
      <c r="O90" s="7"/>
      <c r="P90" s="1641"/>
      <c r="Q90" s="1641"/>
      <c r="R90" s="1641"/>
      <c r="S90" s="1641"/>
    </row>
    <row r="91" spans="1:19" ht="12.6" hidden="1" customHeight="1">
      <c r="A91" s="7" t="s">
        <v>2920</v>
      </c>
      <c r="B91" s="124"/>
      <c r="C91" s="293"/>
      <c r="D91" s="76"/>
      <c r="E91" s="298"/>
      <c r="F91" s="301"/>
      <c r="G91" s="76"/>
      <c r="H91" s="76"/>
      <c r="I91" s="307"/>
      <c r="J91" s="76"/>
      <c r="K91" s="76"/>
      <c r="L91" s="128"/>
      <c r="M91" s="128"/>
      <c r="N91" s="129"/>
      <c r="O91" s="7"/>
      <c r="P91" s="1641"/>
      <c r="Q91" s="1641"/>
      <c r="R91" s="1641"/>
      <c r="S91" s="1641"/>
    </row>
    <row r="92" spans="1:19">
      <c r="A92" s="7" t="s">
        <v>2921</v>
      </c>
      <c r="B92" s="124"/>
      <c r="C92" s="293"/>
      <c r="D92" s="76"/>
      <c r="E92" s="298"/>
      <c r="F92" s="301"/>
      <c r="G92" s="76"/>
      <c r="H92" s="76"/>
      <c r="I92" s="307"/>
      <c r="J92" s="76"/>
      <c r="K92" s="76"/>
      <c r="L92" s="128"/>
      <c r="M92" s="128"/>
      <c r="N92" s="129"/>
      <c r="O92" s="7"/>
      <c r="P92" s="1641"/>
      <c r="Q92" s="1641"/>
      <c r="R92" s="1641"/>
      <c r="S92" s="1641"/>
    </row>
    <row r="93" spans="1:19">
      <c r="A93" s="33" t="s">
        <v>2922</v>
      </c>
      <c r="B93" s="299">
        <v>100</v>
      </c>
      <c r="C93" s="300"/>
      <c r="D93" s="76"/>
      <c r="E93" s="298"/>
      <c r="F93" s="302"/>
      <c r="G93" s="76"/>
      <c r="H93" s="76"/>
      <c r="I93" s="307"/>
      <c r="J93" s="76"/>
      <c r="K93" s="76"/>
      <c r="L93" s="128"/>
      <c r="M93" s="128"/>
      <c r="N93" s="1348"/>
      <c r="O93" s="7"/>
      <c r="P93" s="1642"/>
      <c r="Q93" s="1642"/>
      <c r="R93" s="1642"/>
      <c r="S93" s="1642"/>
    </row>
    <row r="94" spans="1:19">
      <c r="A94" s="4" t="s">
        <v>2923</v>
      </c>
      <c r="B94" s="294" t="s">
        <v>2924</v>
      </c>
      <c r="C94" s="295"/>
      <c r="D94" s="284"/>
      <c r="E94" s="296"/>
      <c r="F94" s="303"/>
      <c r="G94" s="441"/>
      <c r="H94" s="284"/>
      <c r="I94" s="308"/>
      <c r="J94" s="284"/>
      <c r="K94" s="284"/>
      <c r="L94" s="286"/>
      <c r="M94" s="286"/>
      <c r="N94" s="287"/>
      <c r="P94" s="1639"/>
      <c r="Q94" s="1639"/>
      <c r="R94" s="1639"/>
      <c r="S94" s="1639"/>
    </row>
    <row r="95" spans="1:19" ht="6" customHeight="1">
      <c r="B95" s="296"/>
      <c r="C95" s="296"/>
      <c r="D95" s="296"/>
      <c r="E95" s="296"/>
      <c r="F95" s="296"/>
      <c r="G95" s="296"/>
      <c r="H95" s="296"/>
      <c r="I95" s="296"/>
      <c r="J95" s="296"/>
      <c r="K95" s="296"/>
      <c r="L95" s="296"/>
      <c r="M95" s="296"/>
      <c r="N95" s="296"/>
    </row>
    <row r="96" spans="1:19">
      <c r="B96" s="297" t="s">
        <v>1793</v>
      </c>
      <c r="C96" s="296"/>
      <c r="D96" s="296"/>
      <c r="E96" s="296"/>
      <c r="F96" s="296"/>
      <c r="G96" s="296"/>
      <c r="H96" s="296"/>
      <c r="I96" s="296"/>
      <c r="J96" s="296"/>
      <c r="L96" s="296"/>
      <c r="M96" s="296"/>
      <c r="N96" s="296"/>
    </row>
    <row r="97" spans="1:19">
      <c r="A97" s="7" t="s">
        <v>2897</v>
      </c>
      <c r="B97" s="124"/>
      <c r="C97" s="76"/>
      <c r="D97" s="76"/>
      <c r="E97" s="298"/>
      <c r="F97" s="301"/>
      <c r="G97" s="76"/>
      <c r="H97" s="78"/>
      <c r="I97" s="304"/>
      <c r="J97" s="76"/>
      <c r="K97" s="510"/>
      <c r="L97" s="128"/>
      <c r="M97" s="510"/>
      <c r="N97" s="129"/>
      <c r="O97" s="7"/>
      <c r="P97" s="1641"/>
      <c r="Q97" s="1641"/>
      <c r="R97" s="1641"/>
      <c r="S97" s="1641"/>
    </row>
    <row r="98" spans="1:19">
      <c r="A98" s="7" t="s">
        <v>2898</v>
      </c>
      <c r="B98" s="124"/>
      <c r="C98" s="76"/>
      <c r="D98" s="76"/>
      <c r="E98" s="298"/>
      <c r="F98" s="301"/>
      <c r="G98" s="76"/>
      <c r="H98" s="78"/>
      <c r="I98" s="304"/>
      <c r="J98" s="76"/>
      <c r="K98" s="510"/>
      <c r="L98" s="128"/>
      <c r="M98" s="510"/>
      <c r="N98" s="129"/>
      <c r="O98" s="7"/>
      <c r="P98" s="1641"/>
      <c r="Q98" s="1641"/>
      <c r="R98" s="1641"/>
      <c r="S98" s="1641"/>
    </row>
    <row r="99" spans="1:19">
      <c r="A99" s="7" t="s">
        <v>2899</v>
      </c>
      <c r="B99" s="124"/>
      <c r="C99" s="76"/>
      <c r="D99" s="76"/>
      <c r="E99" s="298"/>
      <c r="F99" s="301"/>
      <c r="G99" s="76"/>
      <c r="H99" s="78"/>
      <c r="I99" s="304"/>
      <c r="J99" s="76"/>
      <c r="K99" s="510"/>
      <c r="L99" s="128"/>
      <c r="M99" s="510"/>
      <c r="N99" s="129"/>
      <c r="O99" s="7"/>
      <c r="P99" s="1641"/>
      <c r="Q99" s="1641"/>
      <c r="R99" s="1641"/>
      <c r="S99" s="1641"/>
    </row>
    <row r="100" spans="1:19" ht="12.6" hidden="1" customHeight="1">
      <c r="A100" s="7" t="s">
        <v>2900</v>
      </c>
      <c r="B100" s="124"/>
      <c r="C100" s="76"/>
      <c r="D100" s="76"/>
      <c r="E100" s="298"/>
      <c r="F100" s="301"/>
      <c r="G100" s="76"/>
      <c r="H100" s="78"/>
      <c r="I100" s="304"/>
      <c r="J100" s="76"/>
      <c r="K100" s="510"/>
      <c r="L100" s="128"/>
      <c r="M100" s="510"/>
      <c r="N100" s="129"/>
      <c r="O100" s="7"/>
      <c r="P100" s="1641"/>
      <c r="Q100" s="1641"/>
      <c r="R100" s="1641"/>
      <c r="S100" s="1641"/>
    </row>
    <row r="101" spans="1:19" ht="12.6" hidden="1" customHeight="1">
      <c r="A101" s="7" t="s">
        <v>2901</v>
      </c>
      <c r="B101" s="124"/>
      <c r="C101" s="76"/>
      <c r="D101" s="76"/>
      <c r="E101" s="298"/>
      <c r="F101" s="301"/>
      <c r="G101" s="76"/>
      <c r="H101" s="78"/>
      <c r="I101" s="304"/>
      <c r="J101" s="76"/>
      <c r="K101" s="510"/>
      <c r="L101" s="128"/>
      <c r="M101" s="510"/>
      <c r="N101" s="129"/>
      <c r="O101" s="7"/>
      <c r="P101" s="1641"/>
      <c r="Q101" s="1641"/>
      <c r="R101" s="1641"/>
      <c r="S101" s="1641"/>
    </row>
    <row r="102" spans="1:19" ht="12.6" hidden="1" customHeight="1">
      <c r="A102" s="7" t="s">
        <v>2902</v>
      </c>
      <c r="B102" s="124"/>
      <c r="C102" s="76"/>
      <c r="D102" s="76"/>
      <c r="E102" s="298"/>
      <c r="F102" s="301"/>
      <c r="G102" s="76"/>
      <c r="H102" s="78"/>
      <c r="I102" s="304"/>
      <c r="J102" s="76"/>
      <c r="K102" s="510"/>
      <c r="L102" s="128"/>
      <c r="M102" s="510"/>
      <c r="N102" s="129"/>
      <c r="O102" s="7"/>
      <c r="P102" s="1641"/>
      <c r="Q102" s="1641"/>
      <c r="R102" s="1641"/>
      <c r="S102" s="1641"/>
    </row>
    <row r="103" spans="1:19" ht="12.6" hidden="1" customHeight="1">
      <c r="A103" s="7" t="s">
        <v>2903</v>
      </c>
      <c r="B103" s="124"/>
      <c r="C103" s="76"/>
      <c r="D103" s="76"/>
      <c r="E103" s="298"/>
      <c r="F103" s="301"/>
      <c r="G103" s="76"/>
      <c r="H103" s="78"/>
      <c r="I103" s="304"/>
      <c r="J103" s="76"/>
      <c r="K103" s="510"/>
      <c r="L103" s="128"/>
      <c r="M103" s="510"/>
      <c r="N103" s="129"/>
      <c r="O103" s="7"/>
      <c r="P103" s="1641"/>
      <c r="Q103" s="1641"/>
      <c r="R103" s="1641"/>
      <c r="S103" s="1641"/>
    </row>
    <row r="104" spans="1:19" ht="12.6" hidden="1" customHeight="1">
      <c r="A104" s="7" t="s">
        <v>2904</v>
      </c>
      <c r="B104" s="124"/>
      <c r="C104" s="76"/>
      <c r="D104" s="76"/>
      <c r="E104" s="298"/>
      <c r="F104" s="301"/>
      <c r="G104" s="76"/>
      <c r="H104" s="78"/>
      <c r="I104" s="304"/>
      <c r="J104" s="76"/>
      <c r="K104" s="510"/>
      <c r="L104" s="128"/>
      <c r="M104" s="510"/>
      <c r="N104" s="129"/>
      <c r="O104" s="7"/>
      <c r="P104" s="1641"/>
      <c r="Q104" s="1641"/>
      <c r="R104" s="1641"/>
      <c r="S104" s="1641"/>
    </row>
    <row r="105" spans="1:19" ht="12.6" hidden="1" customHeight="1">
      <c r="A105" s="7" t="s">
        <v>2905</v>
      </c>
      <c r="B105" s="124"/>
      <c r="C105" s="76"/>
      <c r="D105" s="76"/>
      <c r="E105" s="298"/>
      <c r="F105" s="301"/>
      <c r="G105" s="76"/>
      <c r="H105" s="78"/>
      <c r="I105" s="304"/>
      <c r="J105" s="76"/>
      <c r="K105" s="510"/>
      <c r="L105" s="128"/>
      <c r="M105" s="510"/>
      <c r="N105" s="129"/>
      <c r="O105" s="7"/>
      <c r="P105" s="1641"/>
      <c r="Q105" s="1641"/>
      <c r="R105" s="1641"/>
      <c r="S105" s="1641"/>
    </row>
    <row r="106" spans="1:19" ht="12.6" hidden="1" customHeight="1">
      <c r="A106" s="7" t="s">
        <v>2906</v>
      </c>
      <c r="B106" s="124"/>
      <c r="C106" s="76"/>
      <c r="D106" s="76"/>
      <c r="E106" s="298"/>
      <c r="F106" s="301"/>
      <c r="G106" s="76"/>
      <c r="H106" s="78"/>
      <c r="I106" s="304"/>
      <c r="J106" s="76"/>
      <c r="K106" s="510"/>
      <c r="L106" s="128"/>
      <c r="M106" s="510"/>
      <c r="N106" s="129"/>
      <c r="O106" s="7"/>
      <c r="P106" s="1641"/>
      <c r="Q106" s="1641"/>
      <c r="R106" s="1641"/>
      <c r="S106" s="1641"/>
    </row>
    <row r="107" spans="1:19" ht="12.6" hidden="1" customHeight="1">
      <c r="A107" s="7" t="s">
        <v>2907</v>
      </c>
      <c r="B107" s="124"/>
      <c r="C107" s="76"/>
      <c r="D107" s="76"/>
      <c r="E107" s="298"/>
      <c r="F107" s="301"/>
      <c r="G107" s="76"/>
      <c r="H107" s="78"/>
      <c r="I107" s="304"/>
      <c r="J107" s="76"/>
      <c r="K107" s="510"/>
      <c r="L107" s="128"/>
      <c r="M107" s="510"/>
      <c r="N107" s="129"/>
      <c r="O107" s="7"/>
      <c r="P107" s="1641"/>
      <c r="Q107" s="1641"/>
      <c r="R107" s="1641"/>
      <c r="S107" s="1641"/>
    </row>
    <row r="108" spans="1:19" ht="12.6" hidden="1" customHeight="1">
      <c r="A108" s="7" t="s">
        <v>2908</v>
      </c>
      <c r="B108" s="124"/>
      <c r="C108" s="76"/>
      <c r="D108" s="76"/>
      <c r="E108" s="298"/>
      <c r="F108" s="301"/>
      <c r="G108" s="76"/>
      <c r="H108" s="78"/>
      <c r="I108" s="304"/>
      <c r="J108" s="76"/>
      <c r="K108" s="510"/>
      <c r="L108" s="128"/>
      <c r="M108" s="510"/>
      <c r="N108" s="129"/>
      <c r="O108" s="7"/>
      <c r="P108" s="1641"/>
      <c r="Q108" s="1641"/>
      <c r="R108" s="1641"/>
      <c r="S108" s="1641"/>
    </row>
    <row r="109" spans="1:19" ht="12.6" hidden="1" customHeight="1">
      <c r="A109" s="7" t="s">
        <v>2909</v>
      </c>
      <c r="B109" s="124"/>
      <c r="C109" s="76"/>
      <c r="D109" s="76"/>
      <c r="E109" s="298"/>
      <c r="F109" s="301"/>
      <c r="G109" s="76"/>
      <c r="H109" s="78"/>
      <c r="I109" s="304"/>
      <c r="J109" s="76"/>
      <c r="K109" s="510"/>
      <c r="L109" s="128"/>
      <c r="M109" s="510"/>
      <c r="N109" s="129"/>
      <c r="O109" s="7"/>
      <c r="P109" s="1641"/>
      <c r="Q109" s="1641"/>
      <c r="R109" s="1641"/>
      <c r="S109" s="1641"/>
    </row>
    <row r="110" spans="1:19" ht="12.6" hidden="1" customHeight="1">
      <c r="A110" s="7" t="s">
        <v>2910</v>
      </c>
      <c r="B110" s="124"/>
      <c r="C110" s="76"/>
      <c r="D110" s="76"/>
      <c r="E110" s="298"/>
      <c r="F110" s="301"/>
      <c r="G110" s="76"/>
      <c r="H110" s="78"/>
      <c r="I110" s="304"/>
      <c r="J110" s="76"/>
      <c r="K110" s="510"/>
      <c r="L110" s="128"/>
      <c r="M110" s="510"/>
      <c r="N110" s="129"/>
      <c r="O110" s="7"/>
      <c r="P110" s="1641"/>
      <c r="Q110" s="1641"/>
      <c r="R110" s="1641"/>
      <c r="S110" s="1641"/>
    </row>
    <row r="111" spans="1:19" ht="12.6" hidden="1" customHeight="1">
      <c r="A111" s="7" t="s">
        <v>2911</v>
      </c>
      <c r="B111" s="124"/>
      <c r="C111" s="76"/>
      <c r="D111" s="76"/>
      <c r="E111" s="298"/>
      <c r="F111" s="301"/>
      <c r="G111" s="76"/>
      <c r="H111" s="78"/>
      <c r="I111" s="304"/>
      <c r="J111" s="76"/>
      <c r="K111" s="510"/>
      <c r="L111" s="128"/>
      <c r="M111" s="510"/>
      <c r="N111" s="129"/>
      <c r="O111" s="7"/>
      <c r="P111" s="1641"/>
      <c r="Q111" s="1641"/>
      <c r="R111" s="1641"/>
      <c r="S111" s="1641"/>
    </row>
    <row r="112" spans="1:19" ht="12.6" hidden="1" customHeight="1">
      <c r="A112" s="7" t="s">
        <v>2912</v>
      </c>
      <c r="B112" s="124"/>
      <c r="C112" s="76"/>
      <c r="D112" s="76"/>
      <c r="E112" s="298"/>
      <c r="F112" s="301"/>
      <c r="G112" s="76"/>
      <c r="H112" s="78"/>
      <c r="I112" s="304"/>
      <c r="J112" s="76"/>
      <c r="K112" s="510"/>
      <c r="L112" s="128"/>
      <c r="M112" s="510"/>
      <c r="N112" s="129"/>
      <c r="O112" s="7"/>
      <c r="P112" s="1641"/>
      <c r="Q112" s="1641"/>
      <c r="R112" s="1641"/>
      <c r="S112" s="1641"/>
    </row>
    <row r="113" spans="1:19" ht="12.6" hidden="1" customHeight="1">
      <c r="A113" s="7" t="s">
        <v>2913</v>
      </c>
      <c r="B113" s="124"/>
      <c r="C113" s="76"/>
      <c r="D113" s="76"/>
      <c r="E113" s="298"/>
      <c r="F113" s="301"/>
      <c r="G113" s="76"/>
      <c r="H113" s="78"/>
      <c r="I113" s="304"/>
      <c r="J113" s="76"/>
      <c r="K113" s="510"/>
      <c r="L113" s="128"/>
      <c r="M113" s="510"/>
      <c r="N113" s="129"/>
      <c r="O113" s="7"/>
      <c r="P113" s="1641"/>
      <c r="Q113" s="1641"/>
      <c r="R113" s="1641"/>
      <c r="S113" s="1641"/>
    </row>
    <row r="114" spans="1:19" ht="12.6" hidden="1" customHeight="1">
      <c r="A114" s="7" t="s">
        <v>2914</v>
      </c>
      <c r="B114" s="124"/>
      <c r="C114" s="76"/>
      <c r="D114" s="76"/>
      <c r="E114" s="298"/>
      <c r="F114" s="301"/>
      <c r="G114" s="76"/>
      <c r="H114" s="78"/>
      <c r="I114" s="304"/>
      <c r="J114" s="76"/>
      <c r="K114" s="510"/>
      <c r="L114" s="128"/>
      <c r="M114" s="510"/>
      <c r="N114" s="129"/>
      <c r="O114" s="7"/>
      <c r="P114" s="1641"/>
      <c r="Q114" s="1641"/>
      <c r="R114" s="1641"/>
      <c r="S114" s="1641"/>
    </row>
    <row r="115" spans="1:19" ht="12.6" hidden="1" customHeight="1">
      <c r="A115" s="7" t="s">
        <v>2915</v>
      </c>
      <c r="B115" s="124"/>
      <c r="C115" s="76"/>
      <c r="D115" s="76"/>
      <c r="E115" s="298"/>
      <c r="F115" s="301"/>
      <c r="G115" s="76"/>
      <c r="H115" s="78"/>
      <c r="I115" s="304"/>
      <c r="J115" s="76"/>
      <c r="K115" s="510"/>
      <c r="L115" s="128"/>
      <c r="M115" s="510"/>
      <c r="N115" s="129"/>
      <c r="O115" s="7"/>
      <c r="P115" s="1641"/>
      <c r="Q115" s="1641"/>
      <c r="R115" s="1641"/>
      <c r="S115" s="1641"/>
    </row>
    <row r="116" spans="1:19" ht="12.6" hidden="1" customHeight="1">
      <c r="A116" s="7" t="s">
        <v>2916</v>
      </c>
      <c r="B116" s="124"/>
      <c r="C116" s="76"/>
      <c r="D116" s="76"/>
      <c r="E116" s="298"/>
      <c r="F116" s="301"/>
      <c r="G116" s="76"/>
      <c r="H116" s="78"/>
      <c r="I116" s="304"/>
      <c r="J116" s="76"/>
      <c r="K116" s="510"/>
      <c r="L116" s="128"/>
      <c r="M116" s="510"/>
      <c r="N116" s="129"/>
      <c r="O116" s="7"/>
      <c r="P116" s="1641"/>
      <c r="Q116" s="1641"/>
      <c r="R116" s="1641"/>
      <c r="S116" s="1641"/>
    </row>
    <row r="117" spans="1:19" ht="12.6" hidden="1" customHeight="1">
      <c r="A117" s="7" t="s">
        <v>2917</v>
      </c>
      <c r="B117" s="124"/>
      <c r="C117" s="76"/>
      <c r="D117" s="76"/>
      <c r="E117" s="298"/>
      <c r="F117" s="301"/>
      <c r="G117" s="76"/>
      <c r="H117" s="78"/>
      <c r="I117" s="304"/>
      <c r="J117" s="76"/>
      <c r="K117" s="510"/>
      <c r="L117" s="128"/>
      <c r="M117" s="510"/>
      <c r="N117" s="129"/>
      <c r="O117" s="7"/>
      <c r="P117" s="1641"/>
      <c r="Q117" s="1641"/>
      <c r="R117" s="1641"/>
      <c r="S117" s="1641"/>
    </row>
    <row r="118" spans="1:19" ht="12.6" hidden="1" customHeight="1">
      <c r="A118" s="7" t="s">
        <v>2918</v>
      </c>
      <c r="B118" s="124"/>
      <c r="C118" s="76"/>
      <c r="D118" s="76"/>
      <c r="E118" s="298"/>
      <c r="F118" s="301"/>
      <c r="G118" s="76"/>
      <c r="H118" s="78"/>
      <c r="I118" s="304"/>
      <c r="J118" s="76"/>
      <c r="K118" s="510"/>
      <c r="L118" s="128"/>
      <c r="M118" s="510"/>
      <c r="N118" s="129"/>
      <c r="O118" s="7"/>
      <c r="P118" s="1641"/>
      <c r="Q118" s="1641"/>
      <c r="R118" s="1641"/>
      <c r="S118" s="1641"/>
    </row>
    <row r="119" spans="1:19" ht="12.6" hidden="1" customHeight="1">
      <c r="A119" s="7" t="s">
        <v>2919</v>
      </c>
      <c r="B119" s="124"/>
      <c r="C119" s="76"/>
      <c r="D119" s="76"/>
      <c r="E119" s="298"/>
      <c r="F119" s="301"/>
      <c r="G119" s="76"/>
      <c r="H119" s="78"/>
      <c r="I119" s="304"/>
      <c r="J119" s="76"/>
      <c r="K119" s="510"/>
      <c r="L119" s="128"/>
      <c r="M119" s="510"/>
      <c r="N119" s="129"/>
      <c r="O119" s="7"/>
      <c r="P119" s="1641"/>
      <c r="Q119" s="1641"/>
      <c r="R119" s="1641"/>
      <c r="S119" s="1641"/>
    </row>
    <row r="120" spans="1:19" ht="12.6" hidden="1" customHeight="1">
      <c r="A120" s="7" t="s">
        <v>2920</v>
      </c>
      <c r="B120" s="124"/>
      <c r="C120" s="76"/>
      <c r="D120" s="76"/>
      <c r="E120" s="298"/>
      <c r="F120" s="301"/>
      <c r="G120" s="76"/>
      <c r="H120" s="78"/>
      <c r="I120" s="304"/>
      <c r="J120" s="76"/>
      <c r="K120" s="510"/>
      <c r="L120" s="128"/>
      <c r="M120" s="510"/>
      <c r="N120" s="129"/>
      <c r="O120" s="7"/>
      <c r="P120" s="1641"/>
      <c r="Q120" s="1641"/>
      <c r="R120" s="1641"/>
      <c r="S120" s="1641"/>
    </row>
    <row r="121" spans="1:19">
      <c r="A121" s="7" t="s">
        <v>2921</v>
      </c>
      <c r="B121" s="124"/>
      <c r="C121" s="76"/>
      <c r="D121" s="76"/>
      <c r="E121" s="298"/>
      <c r="F121" s="301"/>
      <c r="G121" s="76"/>
      <c r="H121" s="78"/>
      <c r="I121" s="304"/>
      <c r="J121" s="76"/>
      <c r="K121" s="510"/>
      <c r="L121" s="128"/>
      <c r="M121" s="510"/>
      <c r="N121" s="129"/>
      <c r="O121" s="7"/>
      <c r="P121" s="1641"/>
      <c r="Q121" s="1641"/>
      <c r="R121" s="1641"/>
      <c r="S121" s="1641"/>
    </row>
    <row r="122" spans="1:19">
      <c r="A122" s="33" t="s">
        <v>2922</v>
      </c>
      <c r="B122" s="299">
        <v>100</v>
      </c>
      <c r="C122" s="76"/>
      <c r="D122" s="76"/>
      <c r="E122" s="298"/>
      <c r="F122" s="302"/>
      <c r="G122" s="76"/>
      <c r="H122" s="135"/>
      <c r="I122" s="305"/>
      <c r="J122" s="76"/>
      <c r="K122" s="527"/>
      <c r="L122" s="128"/>
      <c r="M122" s="527"/>
      <c r="N122" s="1348"/>
      <c r="O122" s="7"/>
      <c r="P122" s="1642"/>
      <c r="Q122" s="1642"/>
      <c r="R122" s="1642"/>
      <c r="S122" s="1642"/>
    </row>
    <row r="123" spans="1:19">
      <c r="A123" s="4" t="s">
        <v>2923</v>
      </c>
      <c r="B123" s="294" t="s">
        <v>2924</v>
      </c>
      <c r="C123" s="284"/>
      <c r="D123" s="284"/>
      <c r="E123" s="296"/>
      <c r="F123" s="303"/>
      <c r="G123" s="441"/>
      <c r="H123" s="140"/>
      <c r="I123" s="306"/>
      <c r="J123" s="284"/>
      <c r="K123" s="528"/>
      <c r="L123" s="286"/>
      <c r="M123" s="528"/>
      <c r="N123" s="287"/>
      <c r="P123" s="1639"/>
      <c r="Q123" s="1639"/>
      <c r="R123" s="1639"/>
      <c r="S123" s="1639"/>
    </row>
    <row r="124" spans="1:19" ht="6" customHeight="1">
      <c r="B124" s="296"/>
      <c r="C124" s="296"/>
      <c r="D124" s="296"/>
      <c r="E124" s="296"/>
      <c r="F124" s="296"/>
      <c r="G124" s="296"/>
      <c r="H124" s="296"/>
      <c r="I124" s="296"/>
      <c r="J124" s="296"/>
      <c r="K124" s="296"/>
      <c r="L124" s="296"/>
      <c r="M124" s="296"/>
      <c r="N124" s="296"/>
    </row>
    <row r="125" spans="1:19">
      <c r="B125" s="297" t="s">
        <v>1794</v>
      </c>
      <c r="C125" s="296"/>
      <c r="D125" s="296"/>
      <c r="E125" s="296"/>
      <c r="F125" s="296"/>
      <c r="G125" s="296"/>
      <c r="H125" s="296"/>
      <c r="I125" s="296"/>
      <c r="J125" s="296"/>
      <c r="K125" s="296"/>
      <c r="L125" s="296"/>
      <c r="M125" s="296"/>
      <c r="N125" s="296"/>
    </row>
    <row r="126" spans="1:19">
      <c r="A126" s="7" t="s">
        <v>2897</v>
      </c>
      <c r="B126" s="124"/>
      <c r="C126" s="76"/>
      <c r="D126" s="76"/>
      <c r="E126" s="298"/>
      <c r="F126" s="301"/>
      <c r="G126" s="76"/>
      <c r="H126" s="301"/>
      <c r="I126" s="304"/>
      <c r="J126" s="292"/>
      <c r="K126" s="284"/>
      <c r="L126" s="292"/>
      <c r="M126" s="128"/>
      <c r="N126" s="129"/>
      <c r="O126" s="7"/>
      <c r="P126" s="1641"/>
      <c r="Q126" s="1641"/>
      <c r="R126" s="1641"/>
      <c r="S126" s="1641"/>
    </row>
    <row r="127" spans="1:19">
      <c r="A127" s="7" t="s">
        <v>2898</v>
      </c>
      <c r="B127" s="124"/>
      <c r="C127" s="76"/>
      <c r="D127" s="76"/>
      <c r="E127" s="298"/>
      <c r="F127" s="301"/>
      <c r="G127" s="76"/>
      <c r="H127" s="301"/>
      <c r="I127" s="304"/>
      <c r="J127" s="292"/>
      <c r="K127" s="284"/>
      <c r="L127" s="292"/>
      <c r="M127" s="128"/>
      <c r="N127" s="129"/>
      <c r="O127" s="7"/>
      <c r="P127" s="1641"/>
      <c r="Q127" s="1641"/>
      <c r="R127" s="1641"/>
      <c r="S127" s="1641"/>
    </row>
    <row r="128" spans="1:19">
      <c r="A128" s="7" t="s">
        <v>2899</v>
      </c>
      <c r="B128" s="124"/>
      <c r="C128" s="76"/>
      <c r="D128" s="76"/>
      <c r="E128" s="298"/>
      <c r="F128" s="301"/>
      <c r="G128" s="76"/>
      <c r="H128" s="301"/>
      <c r="I128" s="304"/>
      <c r="J128" s="292"/>
      <c r="K128" s="284"/>
      <c r="L128" s="292"/>
      <c r="M128" s="128"/>
      <c r="N128" s="129"/>
      <c r="O128" s="7"/>
      <c r="P128" s="1641"/>
      <c r="Q128" s="1641"/>
      <c r="R128" s="1641"/>
      <c r="S128" s="1641"/>
    </row>
    <row r="129" spans="1:19" ht="12.6" hidden="1" customHeight="1">
      <c r="A129" s="7" t="s">
        <v>2900</v>
      </c>
      <c r="B129" s="124"/>
      <c r="C129" s="76"/>
      <c r="D129" s="76"/>
      <c r="E129" s="298"/>
      <c r="F129" s="301"/>
      <c r="G129" s="76"/>
      <c r="H129" s="301"/>
      <c r="I129" s="304"/>
      <c r="J129" s="292"/>
      <c r="K129" s="284"/>
      <c r="L129" s="292"/>
      <c r="M129" s="128"/>
      <c r="N129" s="129"/>
      <c r="O129" s="7"/>
      <c r="P129" s="1641"/>
      <c r="Q129" s="1641"/>
      <c r="R129" s="1641"/>
      <c r="S129" s="1641"/>
    </row>
    <row r="130" spans="1:19" ht="12.6" hidden="1" customHeight="1">
      <c r="A130" s="7" t="s">
        <v>2901</v>
      </c>
      <c r="B130" s="124"/>
      <c r="C130" s="76"/>
      <c r="D130" s="76"/>
      <c r="E130" s="298"/>
      <c r="F130" s="301"/>
      <c r="G130" s="76"/>
      <c r="H130" s="301"/>
      <c r="I130" s="304"/>
      <c r="J130" s="292"/>
      <c r="K130" s="284"/>
      <c r="L130" s="292"/>
      <c r="M130" s="128"/>
      <c r="N130" s="129"/>
      <c r="O130" s="7"/>
      <c r="P130" s="1641"/>
      <c r="Q130" s="1641"/>
      <c r="R130" s="1641"/>
      <c r="S130" s="1641"/>
    </row>
    <row r="131" spans="1:19" ht="12.6" hidden="1" customHeight="1">
      <c r="A131" s="7" t="s">
        <v>2902</v>
      </c>
      <c r="B131" s="124"/>
      <c r="C131" s="76"/>
      <c r="D131" s="76"/>
      <c r="E131" s="298"/>
      <c r="F131" s="301"/>
      <c r="G131" s="76"/>
      <c r="H131" s="301"/>
      <c r="I131" s="304"/>
      <c r="J131" s="292"/>
      <c r="K131" s="284"/>
      <c r="L131" s="292"/>
      <c r="M131" s="128"/>
      <c r="N131" s="129"/>
      <c r="O131" s="7"/>
      <c r="P131" s="1641"/>
      <c r="Q131" s="1641"/>
      <c r="R131" s="1641"/>
      <c r="S131" s="1641"/>
    </row>
    <row r="132" spans="1:19" ht="12.6" hidden="1" customHeight="1">
      <c r="A132" s="7" t="s">
        <v>2903</v>
      </c>
      <c r="B132" s="124"/>
      <c r="C132" s="76"/>
      <c r="D132" s="76"/>
      <c r="E132" s="298"/>
      <c r="F132" s="301"/>
      <c r="G132" s="76"/>
      <c r="H132" s="301"/>
      <c r="I132" s="304"/>
      <c r="J132" s="292"/>
      <c r="K132" s="284"/>
      <c r="L132" s="292"/>
      <c r="M132" s="128"/>
      <c r="N132" s="129"/>
      <c r="O132" s="7"/>
      <c r="P132" s="1641"/>
      <c r="Q132" s="1641"/>
      <c r="R132" s="1641"/>
      <c r="S132" s="1641"/>
    </row>
    <row r="133" spans="1:19" ht="12.6" hidden="1" customHeight="1">
      <c r="A133" s="7" t="s">
        <v>2904</v>
      </c>
      <c r="B133" s="124"/>
      <c r="C133" s="76"/>
      <c r="D133" s="76"/>
      <c r="E133" s="298"/>
      <c r="F133" s="301"/>
      <c r="G133" s="76"/>
      <c r="H133" s="301"/>
      <c r="I133" s="304"/>
      <c r="J133" s="292"/>
      <c r="K133" s="284"/>
      <c r="L133" s="292"/>
      <c r="M133" s="128"/>
      <c r="N133" s="129"/>
      <c r="O133" s="7"/>
      <c r="P133" s="1641"/>
      <c r="Q133" s="1641"/>
      <c r="R133" s="1641"/>
      <c r="S133" s="1641"/>
    </row>
    <row r="134" spans="1:19" ht="12.6" hidden="1" customHeight="1">
      <c r="A134" s="7" t="s">
        <v>2905</v>
      </c>
      <c r="B134" s="124"/>
      <c r="C134" s="76"/>
      <c r="D134" s="76"/>
      <c r="E134" s="298"/>
      <c r="F134" s="301"/>
      <c r="G134" s="76"/>
      <c r="H134" s="301"/>
      <c r="I134" s="304"/>
      <c r="J134" s="292"/>
      <c r="K134" s="284"/>
      <c r="L134" s="292"/>
      <c r="M134" s="128"/>
      <c r="N134" s="129"/>
      <c r="O134" s="7"/>
      <c r="P134" s="1641"/>
      <c r="Q134" s="1641"/>
      <c r="R134" s="1641"/>
      <c r="S134" s="1641"/>
    </row>
    <row r="135" spans="1:19" ht="12.6" hidden="1" customHeight="1">
      <c r="A135" s="7" t="s">
        <v>2906</v>
      </c>
      <c r="B135" s="124"/>
      <c r="C135" s="76"/>
      <c r="D135" s="76"/>
      <c r="E135" s="298"/>
      <c r="F135" s="301"/>
      <c r="G135" s="76"/>
      <c r="H135" s="301"/>
      <c r="I135" s="304"/>
      <c r="J135" s="292"/>
      <c r="K135" s="284"/>
      <c r="L135" s="292"/>
      <c r="M135" s="128"/>
      <c r="N135" s="129"/>
      <c r="O135" s="7"/>
      <c r="P135" s="1641"/>
      <c r="Q135" s="1641"/>
      <c r="R135" s="1641"/>
      <c r="S135" s="1641"/>
    </row>
    <row r="136" spans="1:19" ht="12.6" hidden="1" customHeight="1">
      <c r="A136" s="7" t="s">
        <v>2907</v>
      </c>
      <c r="B136" s="124"/>
      <c r="C136" s="76"/>
      <c r="D136" s="76"/>
      <c r="E136" s="298"/>
      <c r="F136" s="301"/>
      <c r="G136" s="76"/>
      <c r="H136" s="301"/>
      <c r="I136" s="304"/>
      <c r="J136" s="292"/>
      <c r="K136" s="284"/>
      <c r="L136" s="292"/>
      <c r="M136" s="128"/>
      <c r="N136" s="129"/>
      <c r="O136" s="7"/>
      <c r="P136" s="1641"/>
      <c r="Q136" s="1641"/>
      <c r="R136" s="1641"/>
      <c r="S136" s="1641"/>
    </row>
    <row r="137" spans="1:19" ht="12.6" hidden="1" customHeight="1">
      <c r="A137" s="7" t="s">
        <v>2908</v>
      </c>
      <c r="B137" s="124"/>
      <c r="C137" s="76"/>
      <c r="D137" s="76"/>
      <c r="E137" s="298"/>
      <c r="F137" s="301"/>
      <c r="G137" s="76"/>
      <c r="H137" s="301"/>
      <c r="I137" s="304"/>
      <c r="J137" s="292"/>
      <c r="K137" s="284"/>
      <c r="L137" s="292"/>
      <c r="M137" s="128"/>
      <c r="N137" s="129"/>
      <c r="O137" s="7"/>
      <c r="P137" s="1641"/>
      <c r="Q137" s="1641"/>
      <c r="R137" s="1641"/>
      <c r="S137" s="1641"/>
    </row>
    <row r="138" spans="1:19" ht="12.6" hidden="1" customHeight="1">
      <c r="A138" s="7" t="s">
        <v>2909</v>
      </c>
      <c r="B138" s="124"/>
      <c r="C138" s="76"/>
      <c r="D138" s="76"/>
      <c r="E138" s="298"/>
      <c r="F138" s="301"/>
      <c r="G138" s="76"/>
      <c r="H138" s="301"/>
      <c r="I138" s="304"/>
      <c r="J138" s="292"/>
      <c r="K138" s="284"/>
      <c r="L138" s="292"/>
      <c r="M138" s="128"/>
      <c r="N138" s="129"/>
      <c r="O138" s="7"/>
      <c r="P138" s="1641"/>
      <c r="Q138" s="1641"/>
      <c r="R138" s="1641"/>
      <c r="S138" s="1641"/>
    </row>
    <row r="139" spans="1:19" ht="12.6" hidden="1" customHeight="1">
      <c r="A139" s="7" t="s">
        <v>2910</v>
      </c>
      <c r="B139" s="124"/>
      <c r="C139" s="76"/>
      <c r="D139" s="76"/>
      <c r="E139" s="298"/>
      <c r="F139" s="301"/>
      <c r="G139" s="76"/>
      <c r="H139" s="301"/>
      <c r="I139" s="304"/>
      <c r="J139" s="292"/>
      <c r="K139" s="284"/>
      <c r="L139" s="292"/>
      <c r="M139" s="128"/>
      <c r="N139" s="129"/>
      <c r="O139" s="7"/>
      <c r="P139" s="1641"/>
      <c r="Q139" s="1641"/>
      <c r="R139" s="1641"/>
      <c r="S139" s="1641"/>
    </row>
    <row r="140" spans="1:19" ht="12.6" hidden="1" customHeight="1">
      <c r="A140" s="7" t="s">
        <v>2911</v>
      </c>
      <c r="B140" s="124"/>
      <c r="C140" s="76"/>
      <c r="D140" s="76"/>
      <c r="E140" s="298"/>
      <c r="F140" s="301"/>
      <c r="G140" s="76"/>
      <c r="H140" s="301"/>
      <c r="I140" s="304"/>
      <c r="J140" s="292"/>
      <c r="K140" s="284"/>
      <c r="L140" s="292"/>
      <c r="M140" s="128"/>
      <c r="N140" s="129"/>
      <c r="O140" s="7"/>
      <c r="P140" s="1641"/>
      <c r="Q140" s="1641"/>
      <c r="R140" s="1641"/>
      <c r="S140" s="1641"/>
    </row>
    <row r="141" spans="1:19" ht="12.6" hidden="1" customHeight="1">
      <c r="A141" s="7" t="s">
        <v>2912</v>
      </c>
      <c r="B141" s="124"/>
      <c r="C141" s="76"/>
      <c r="D141" s="76"/>
      <c r="E141" s="298"/>
      <c r="F141" s="301"/>
      <c r="G141" s="76"/>
      <c r="H141" s="301"/>
      <c r="I141" s="304"/>
      <c r="J141" s="292"/>
      <c r="K141" s="284"/>
      <c r="L141" s="292"/>
      <c r="M141" s="128"/>
      <c r="N141" s="129"/>
      <c r="O141" s="7"/>
      <c r="P141" s="1641"/>
      <c r="Q141" s="1641"/>
      <c r="R141" s="1641"/>
      <c r="S141" s="1641"/>
    </row>
    <row r="142" spans="1:19" ht="12.6" hidden="1" customHeight="1">
      <c r="A142" s="7" t="s">
        <v>2913</v>
      </c>
      <c r="B142" s="124"/>
      <c r="C142" s="76"/>
      <c r="D142" s="76"/>
      <c r="E142" s="298"/>
      <c r="F142" s="301"/>
      <c r="G142" s="76"/>
      <c r="H142" s="301"/>
      <c r="I142" s="304"/>
      <c r="J142" s="292"/>
      <c r="K142" s="284"/>
      <c r="L142" s="292"/>
      <c r="M142" s="128"/>
      <c r="N142" s="129"/>
      <c r="O142" s="7"/>
      <c r="P142" s="1641"/>
      <c r="Q142" s="1641"/>
      <c r="R142" s="1641"/>
      <c r="S142" s="1641"/>
    </row>
    <row r="143" spans="1:19" ht="12.6" hidden="1" customHeight="1">
      <c r="A143" s="7" t="s">
        <v>2914</v>
      </c>
      <c r="B143" s="124"/>
      <c r="C143" s="76"/>
      <c r="D143" s="76"/>
      <c r="E143" s="298"/>
      <c r="F143" s="301"/>
      <c r="G143" s="76"/>
      <c r="H143" s="301"/>
      <c r="I143" s="304"/>
      <c r="J143" s="292"/>
      <c r="K143" s="284"/>
      <c r="L143" s="292"/>
      <c r="M143" s="128"/>
      <c r="N143" s="129"/>
      <c r="O143" s="7"/>
      <c r="P143" s="1641"/>
      <c r="Q143" s="1641"/>
      <c r="R143" s="1641"/>
      <c r="S143" s="1641"/>
    </row>
    <row r="144" spans="1:19" ht="12.6" hidden="1" customHeight="1">
      <c r="A144" s="7" t="s">
        <v>2915</v>
      </c>
      <c r="B144" s="124"/>
      <c r="C144" s="76"/>
      <c r="D144" s="76"/>
      <c r="E144" s="298"/>
      <c r="F144" s="301"/>
      <c r="G144" s="76"/>
      <c r="H144" s="301"/>
      <c r="I144" s="304"/>
      <c r="J144" s="292"/>
      <c r="K144" s="284"/>
      <c r="L144" s="292"/>
      <c r="M144" s="128"/>
      <c r="N144" s="129"/>
      <c r="O144" s="7"/>
      <c r="P144" s="1641"/>
      <c r="Q144" s="1641"/>
      <c r="R144" s="1641"/>
      <c r="S144" s="1641"/>
    </row>
    <row r="145" spans="1:39" ht="12.6" hidden="1" customHeight="1">
      <c r="A145" s="7" t="s">
        <v>2916</v>
      </c>
      <c r="B145" s="124"/>
      <c r="C145" s="76"/>
      <c r="D145" s="76"/>
      <c r="E145" s="298"/>
      <c r="F145" s="301"/>
      <c r="G145" s="76"/>
      <c r="H145" s="301"/>
      <c r="I145" s="304"/>
      <c r="J145" s="292"/>
      <c r="K145" s="284"/>
      <c r="L145" s="292"/>
      <c r="M145" s="128"/>
      <c r="N145" s="129"/>
      <c r="O145" s="7"/>
      <c r="P145" s="1641"/>
      <c r="Q145" s="1641"/>
      <c r="R145" s="1641"/>
      <c r="S145" s="1641"/>
    </row>
    <row r="146" spans="1:39" ht="12.6" hidden="1" customHeight="1">
      <c r="A146" s="7" t="s">
        <v>2917</v>
      </c>
      <c r="B146" s="124"/>
      <c r="C146" s="76"/>
      <c r="D146" s="76"/>
      <c r="E146" s="298"/>
      <c r="F146" s="301"/>
      <c r="G146" s="76"/>
      <c r="H146" s="301"/>
      <c r="I146" s="304"/>
      <c r="J146" s="292"/>
      <c r="K146" s="284"/>
      <c r="L146" s="292"/>
      <c r="M146" s="128"/>
      <c r="N146" s="129"/>
      <c r="O146" s="7"/>
      <c r="P146" s="1641"/>
      <c r="Q146" s="1641"/>
      <c r="R146" s="1641"/>
      <c r="S146" s="1641"/>
    </row>
    <row r="147" spans="1:39" ht="12.6" hidden="1" customHeight="1">
      <c r="A147" s="7" t="s">
        <v>2918</v>
      </c>
      <c r="B147" s="124"/>
      <c r="C147" s="76"/>
      <c r="D147" s="76"/>
      <c r="E147" s="298"/>
      <c r="F147" s="301"/>
      <c r="G147" s="76"/>
      <c r="H147" s="301"/>
      <c r="I147" s="304"/>
      <c r="J147" s="292"/>
      <c r="K147" s="284"/>
      <c r="L147" s="292"/>
      <c r="M147" s="128"/>
      <c r="N147" s="129"/>
      <c r="O147" s="7"/>
      <c r="P147" s="1641"/>
      <c r="Q147" s="1641"/>
      <c r="R147" s="1641"/>
      <c r="S147" s="1641"/>
    </row>
    <row r="148" spans="1:39" ht="12.6" hidden="1" customHeight="1">
      <c r="A148" s="7" t="s">
        <v>2919</v>
      </c>
      <c r="B148" s="124"/>
      <c r="C148" s="76"/>
      <c r="D148" s="76"/>
      <c r="E148" s="298"/>
      <c r="F148" s="301"/>
      <c r="G148" s="76"/>
      <c r="H148" s="301"/>
      <c r="I148" s="304"/>
      <c r="J148" s="292"/>
      <c r="K148" s="284"/>
      <c r="L148" s="292"/>
      <c r="M148" s="128"/>
      <c r="N148" s="129"/>
      <c r="O148" s="7"/>
      <c r="P148" s="1641"/>
      <c r="Q148" s="1641"/>
      <c r="R148" s="1641"/>
      <c r="S148" s="1641"/>
    </row>
    <row r="149" spans="1:39" ht="12.6" hidden="1" customHeight="1">
      <c r="A149" s="7" t="s">
        <v>2920</v>
      </c>
      <c r="B149" s="124"/>
      <c r="C149" s="76"/>
      <c r="D149" s="76"/>
      <c r="E149" s="298"/>
      <c r="F149" s="301"/>
      <c r="G149" s="76"/>
      <c r="H149" s="301"/>
      <c r="I149" s="304"/>
      <c r="J149" s="292"/>
      <c r="K149" s="284"/>
      <c r="L149" s="292"/>
      <c r="M149" s="128"/>
      <c r="N149" s="129"/>
      <c r="O149" s="7"/>
      <c r="P149" s="1641"/>
      <c r="Q149" s="1641"/>
      <c r="R149" s="1641"/>
      <c r="S149" s="1641"/>
    </row>
    <row r="150" spans="1:39">
      <c r="A150" s="7" t="s">
        <v>2921</v>
      </c>
      <c r="B150" s="124"/>
      <c r="C150" s="76"/>
      <c r="D150" s="76"/>
      <c r="E150" s="298"/>
      <c r="F150" s="301"/>
      <c r="G150" s="76"/>
      <c r="H150" s="301"/>
      <c r="I150" s="304"/>
      <c r="J150" s="292"/>
      <c r="K150" s="284"/>
      <c r="L150" s="292"/>
      <c r="M150" s="128"/>
      <c r="N150" s="129"/>
      <c r="O150" s="7"/>
      <c r="P150" s="1641"/>
      <c r="Q150" s="1641"/>
      <c r="R150" s="1641"/>
      <c r="S150" s="1641"/>
    </row>
    <row r="151" spans="1:39">
      <c r="A151" s="33" t="s">
        <v>2922</v>
      </c>
      <c r="B151" s="299">
        <v>100</v>
      </c>
      <c r="C151" s="76"/>
      <c r="D151" s="76"/>
      <c r="E151" s="298"/>
      <c r="F151" s="302"/>
      <c r="G151" s="76"/>
      <c r="H151" s="302"/>
      <c r="I151" s="305"/>
      <c r="J151" s="292"/>
      <c r="K151" s="284"/>
      <c r="L151" s="292"/>
      <c r="M151" s="128"/>
      <c r="N151" s="1348"/>
      <c r="O151" s="7"/>
      <c r="P151" s="1642"/>
      <c r="Q151" s="1642"/>
      <c r="R151" s="1642"/>
      <c r="S151" s="1642"/>
    </row>
    <row r="152" spans="1:39">
      <c r="A152" s="4" t="s">
        <v>2923</v>
      </c>
      <c r="B152" s="294" t="s">
        <v>2924</v>
      </c>
      <c r="C152" s="284"/>
      <c r="D152" s="284"/>
      <c r="E152" s="296"/>
      <c r="F152" s="303"/>
      <c r="G152" s="441"/>
      <c r="H152" s="303"/>
      <c r="I152" s="306"/>
      <c r="J152" s="292"/>
      <c r="K152" s="284"/>
      <c r="L152" s="292"/>
      <c r="M152" s="286"/>
      <c r="N152" s="287"/>
      <c r="P152" s="1639"/>
      <c r="Q152" s="1639"/>
      <c r="R152" s="1639"/>
      <c r="S152" s="1639"/>
    </row>
    <row r="153" spans="1:39">
      <c r="B153" s="2"/>
      <c r="C153" s="144"/>
      <c r="D153" s="144"/>
      <c r="F153" s="144"/>
      <c r="G153" s="94"/>
      <c r="H153" s="145"/>
      <c r="I153" s="145"/>
      <c r="J153" s="144"/>
      <c r="K153" s="144"/>
      <c r="L153" s="144"/>
      <c r="M153" s="144"/>
      <c r="N153" s="146"/>
      <c r="P153" s="81"/>
      <c r="Q153" s="81"/>
      <c r="R153" s="81"/>
      <c r="S153" s="81"/>
      <c r="V153" s="735"/>
      <c r="W153" s="735"/>
      <c r="X153" s="414"/>
      <c r="Y153" s="414"/>
      <c r="Z153" s="414"/>
      <c r="AA153" s="414"/>
      <c r="AB153" s="425"/>
      <c r="AC153" s="414"/>
      <c r="AD153" s="414"/>
      <c r="AE153" s="414"/>
      <c r="AF153" s="414"/>
      <c r="AG153" s="414"/>
      <c r="AH153" s="266"/>
      <c r="AK153" s="414"/>
      <c r="AL153" s="414"/>
      <c r="AM153" s="414"/>
    </row>
    <row r="154" spans="1:39">
      <c r="A154" s="477"/>
      <c r="B154" s="1104" t="s">
        <v>2927</v>
      </c>
      <c r="C154" s="586"/>
      <c r="D154" s="586"/>
      <c r="F154" s="144"/>
      <c r="G154" s="94"/>
      <c r="H154" s="145"/>
      <c r="I154" s="145"/>
      <c r="J154" s="144"/>
      <c r="K154" s="144"/>
      <c r="L154" s="144"/>
      <c r="M154" s="144"/>
      <c r="N154" s="146"/>
      <c r="P154" s="81"/>
      <c r="Q154" s="81"/>
      <c r="R154" s="81"/>
      <c r="S154" s="81"/>
      <c r="V154" s="735"/>
      <c r="W154" s="735"/>
      <c r="X154" s="414"/>
      <c r="Y154" s="414"/>
      <c r="Z154" s="414"/>
      <c r="AA154" s="414"/>
      <c r="AB154" s="425"/>
      <c r="AC154" s="414"/>
      <c r="AD154" s="414"/>
      <c r="AE154" s="414"/>
      <c r="AF154" s="414"/>
      <c r="AG154" s="414"/>
      <c r="AH154" s="266"/>
      <c r="AK154" s="414"/>
      <c r="AL154" s="414"/>
      <c r="AM154" s="414"/>
    </row>
    <row r="155" spans="1:39">
      <c r="A155" s="478" t="s">
        <v>2923</v>
      </c>
      <c r="B155" s="1160" t="s">
        <v>2924</v>
      </c>
      <c r="C155" s="302"/>
      <c r="D155" s="302"/>
      <c r="E155" s="298"/>
      <c r="F155" s="302"/>
      <c r="G155" s="302"/>
      <c r="H155" s="301"/>
      <c r="I155" s="304"/>
      <c r="J155" s="292"/>
      <c r="K155" s="292"/>
      <c r="L155" s="292"/>
      <c r="M155" s="292"/>
      <c r="N155" s="292"/>
      <c r="O155" s="7"/>
      <c r="P155" s="1641"/>
      <c r="Q155" s="1641"/>
      <c r="R155" s="1643"/>
      <c r="S155" s="1643"/>
      <c r="V155" s="735"/>
      <c r="W155" s="735"/>
      <c r="X155" s="414"/>
      <c r="Y155" s="414"/>
      <c r="Z155" s="414"/>
      <c r="AA155" s="414"/>
      <c r="AB155" s="425"/>
      <c r="AC155" s="414"/>
      <c r="AD155" s="414"/>
      <c r="AE155" s="414"/>
      <c r="AF155" s="414"/>
      <c r="AG155" s="414"/>
      <c r="AH155" s="266"/>
      <c r="AI155" s="414"/>
      <c r="AJ155" s="414"/>
      <c r="AK155" s="414"/>
      <c r="AL155" s="414"/>
      <c r="AM155" s="414"/>
    </row>
    <row r="156" spans="1:39">
      <c r="B156" s="2"/>
      <c r="C156" s="144"/>
      <c r="D156" s="144"/>
      <c r="F156" s="144"/>
      <c r="G156" s="94"/>
      <c r="H156" s="145"/>
      <c r="I156" s="145"/>
      <c r="J156" s="144"/>
      <c r="K156" s="144"/>
      <c r="L156" s="144"/>
      <c r="M156" s="144"/>
      <c r="N156" s="146"/>
      <c r="P156" s="81"/>
      <c r="Q156" s="81"/>
      <c r="R156" s="81"/>
      <c r="S156" s="81"/>
    </row>
    <row r="157" spans="1:39">
      <c r="B157" s="17" t="s">
        <v>772</v>
      </c>
      <c r="C157" s="144"/>
      <c r="D157" s="284"/>
      <c r="F157" s="144"/>
      <c r="G157" s="94"/>
      <c r="H157" s="145"/>
      <c r="I157" s="145"/>
      <c r="J157" s="144"/>
      <c r="K157" s="144"/>
      <c r="L157" s="144"/>
      <c r="M157" s="144"/>
      <c r="N157" s="146"/>
      <c r="P157" s="1639"/>
      <c r="Q157" s="1639"/>
      <c r="R157" s="1639"/>
      <c r="S157" s="1639"/>
    </row>
    <row r="158" spans="1:39">
      <c r="B158" s="2"/>
      <c r="C158" s="2"/>
      <c r="D158" s="150"/>
      <c r="F158" s="94"/>
      <c r="G158" s="94"/>
      <c r="H158" s="94"/>
      <c r="I158" s="94"/>
      <c r="J158" s="94"/>
      <c r="K158" s="150"/>
      <c r="L158" s="150"/>
      <c r="M158" s="151"/>
      <c r="N158" s="7"/>
      <c r="Q158" s="150"/>
      <c r="R158" s="150"/>
      <c r="S158" s="150"/>
    </row>
    <row r="159" spans="1:39" ht="22.35" customHeight="1">
      <c r="A159" s="154">
        <v>1</v>
      </c>
      <c r="B159" s="1696" t="s">
        <v>2928</v>
      </c>
      <c r="C159" s="1697"/>
      <c r="D159" s="1697"/>
      <c r="E159" s="1697"/>
      <c r="F159" s="1697"/>
      <c r="G159" s="1697"/>
      <c r="H159" s="1697"/>
      <c r="I159" s="155"/>
      <c r="J159" s="155"/>
      <c r="K159" s="154">
        <v>4</v>
      </c>
      <c r="L159" s="1539" t="s">
        <v>2929</v>
      </c>
      <c r="M159" s="1521"/>
      <c r="N159" s="1521"/>
      <c r="O159" s="1521"/>
      <c r="P159" s="1521"/>
      <c r="Q159" s="1521"/>
      <c r="R159" s="1521"/>
      <c r="S159" s="1521"/>
      <c r="T159" s="66"/>
    </row>
    <row r="160" spans="1:39" ht="22.35" customHeight="1">
      <c r="A160" s="154">
        <v>2</v>
      </c>
      <c r="B160" s="1539" t="s">
        <v>2930</v>
      </c>
      <c r="C160" s="1638"/>
      <c r="D160" s="1638"/>
      <c r="E160" s="1638"/>
      <c r="F160" s="1638"/>
      <c r="G160" s="1638"/>
      <c r="H160" s="1638"/>
      <c r="I160" s="155"/>
      <c r="J160" s="155"/>
      <c r="K160" s="154">
        <v>5</v>
      </c>
      <c r="L160" s="1539" t="s">
        <v>2931</v>
      </c>
      <c r="M160" s="1638"/>
      <c r="N160" s="1638"/>
      <c r="O160" s="1638"/>
      <c r="P160" s="1638"/>
      <c r="Q160" s="1638"/>
      <c r="R160" s="1638"/>
      <c r="S160" s="1638"/>
    </row>
    <row r="161" spans="1:19" ht="22.35" customHeight="1">
      <c r="A161" s="154">
        <v>3</v>
      </c>
      <c r="B161" s="1539" t="s">
        <v>2932</v>
      </c>
      <c r="C161" s="1638"/>
      <c r="D161" s="1638"/>
      <c r="E161" s="1638"/>
      <c r="F161" s="1638"/>
      <c r="G161" s="1638"/>
      <c r="H161" s="1638"/>
      <c r="I161" s="155"/>
      <c r="J161" s="155"/>
      <c r="K161" s="154">
        <v>6</v>
      </c>
      <c r="L161" s="1539" t="s">
        <v>2933</v>
      </c>
      <c r="M161" s="1638"/>
      <c r="N161" s="1638"/>
      <c r="O161" s="1638"/>
      <c r="P161" s="1638"/>
      <c r="Q161" s="1638"/>
      <c r="R161" s="1638"/>
      <c r="S161" s="1638"/>
    </row>
    <row r="162" spans="1:19">
      <c r="C162" s="155"/>
      <c r="D162" s="155"/>
      <c r="E162" s="155"/>
      <c r="F162" s="155"/>
      <c r="G162" s="155"/>
      <c r="H162" s="155"/>
      <c r="I162" s="155"/>
      <c r="J162" s="155"/>
      <c r="K162" s="426"/>
      <c r="L162" s="427"/>
      <c r="M162" s="155"/>
      <c r="N162" s="155"/>
      <c r="O162" s="155"/>
      <c r="P162" s="155"/>
      <c r="Q162" s="155"/>
      <c r="R162" s="155"/>
      <c r="S162" s="155"/>
    </row>
    <row r="163" spans="1:19">
      <c r="A163" s="7"/>
      <c r="B163" s="171"/>
      <c r="C163" s="155"/>
      <c r="D163" s="155"/>
      <c r="E163" s="155"/>
      <c r="F163" s="155"/>
      <c r="G163" s="155"/>
      <c r="H163" s="155"/>
      <c r="I163" s="155"/>
      <c r="J163" s="155"/>
      <c r="M163" s="155"/>
      <c r="N163" s="155"/>
      <c r="O163" s="155"/>
      <c r="P163" s="155"/>
      <c r="Q163" s="155"/>
      <c r="R163" s="155"/>
      <c r="S163" s="155"/>
    </row>
    <row r="164" spans="1:19">
      <c r="A164" s="7"/>
      <c r="B164" s="373"/>
    </row>
    <row r="165" spans="1:19">
      <c r="A165" s="7"/>
    </row>
    <row r="167" spans="1:19" ht="13.8">
      <c r="A167" s="156"/>
    </row>
  </sheetData>
  <sheetProtection formatColumns="0" formatRows="0"/>
  <customSheetViews>
    <customSheetView guid="{322AC775-AF01-45AA-8A10-37DBB67FD782}" scale="102" showPageBreaks="1" printArea="1" hiddenRows="1" view="pageBreakPreview">
      <colBreaks count="1" manualBreakCount="1">
        <brk id="19" max="162" man="1"/>
      </colBreaks>
      <pageMargins left="0" right="0" top="0" bottom="0" header="0" footer="0"/>
      <pageSetup scale="6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0">
    <mergeCell ref="N6:N7"/>
    <mergeCell ref="P7:Q7"/>
    <mergeCell ref="R7:S7"/>
    <mergeCell ref="B2:E2"/>
    <mergeCell ref="J5:N5"/>
    <mergeCell ref="J6:K6"/>
    <mergeCell ref="L6:M6"/>
    <mergeCell ref="B5:D6"/>
    <mergeCell ref="F5:H6"/>
    <mergeCell ref="P13:Q13"/>
    <mergeCell ref="R13:S13"/>
    <mergeCell ref="P14:Q14"/>
    <mergeCell ref="R14:S14"/>
    <mergeCell ref="P15:Q15"/>
    <mergeCell ref="R15:S15"/>
    <mergeCell ref="J9:K9"/>
    <mergeCell ref="P10:Q10"/>
    <mergeCell ref="R10:S10"/>
    <mergeCell ref="P11:Q11"/>
    <mergeCell ref="R11:S11"/>
    <mergeCell ref="P12:Q12"/>
    <mergeCell ref="R12:S12"/>
    <mergeCell ref="P19:Q19"/>
    <mergeCell ref="R19:S19"/>
    <mergeCell ref="P20:Q20"/>
    <mergeCell ref="R20:S20"/>
    <mergeCell ref="P21:Q21"/>
    <mergeCell ref="R21:S21"/>
    <mergeCell ref="P16:Q16"/>
    <mergeCell ref="R16:S16"/>
    <mergeCell ref="P17:Q17"/>
    <mergeCell ref="R17:S17"/>
    <mergeCell ref="P18:Q18"/>
    <mergeCell ref="R18:S18"/>
    <mergeCell ref="P25:Q25"/>
    <mergeCell ref="R25:S25"/>
    <mergeCell ref="P26:Q26"/>
    <mergeCell ref="R26:S26"/>
    <mergeCell ref="P27:Q27"/>
    <mergeCell ref="R27:S27"/>
    <mergeCell ref="P22:Q22"/>
    <mergeCell ref="R22:S22"/>
    <mergeCell ref="P23:Q23"/>
    <mergeCell ref="R23:S23"/>
    <mergeCell ref="P24:Q24"/>
    <mergeCell ref="R24:S24"/>
    <mergeCell ref="P31:Q31"/>
    <mergeCell ref="R31:S31"/>
    <mergeCell ref="P32:Q32"/>
    <mergeCell ref="R32:S32"/>
    <mergeCell ref="P33:Q33"/>
    <mergeCell ref="R33:S33"/>
    <mergeCell ref="P28:Q28"/>
    <mergeCell ref="R28:S28"/>
    <mergeCell ref="P29:Q29"/>
    <mergeCell ref="R29:S29"/>
    <mergeCell ref="P30:Q30"/>
    <mergeCell ref="R30:S30"/>
    <mergeCell ref="P39:Q39"/>
    <mergeCell ref="R39:S39"/>
    <mergeCell ref="P40:Q40"/>
    <mergeCell ref="R40:S40"/>
    <mergeCell ref="P41:Q41"/>
    <mergeCell ref="R41:S41"/>
    <mergeCell ref="P34:Q34"/>
    <mergeCell ref="R34:S34"/>
    <mergeCell ref="P35:Q35"/>
    <mergeCell ref="R35:S35"/>
    <mergeCell ref="P36:Q36"/>
    <mergeCell ref="R36:S36"/>
    <mergeCell ref="P45:Q45"/>
    <mergeCell ref="R45:S45"/>
    <mergeCell ref="P46:Q46"/>
    <mergeCell ref="R46:S46"/>
    <mergeCell ref="P47:Q47"/>
    <mergeCell ref="R47:S47"/>
    <mergeCell ref="P42:Q42"/>
    <mergeCell ref="R42:S42"/>
    <mergeCell ref="P43:Q43"/>
    <mergeCell ref="R43:S43"/>
    <mergeCell ref="P44:Q44"/>
    <mergeCell ref="R44:S44"/>
    <mergeCell ref="P51:Q51"/>
    <mergeCell ref="R51:S51"/>
    <mergeCell ref="P52:Q52"/>
    <mergeCell ref="R52:S52"/>
    <mergeCell ref="P53:Q53"/>
    <mergeCell ref="R53:S53"/>
    <mergeCell ref="P48:Q48"/>
    <mergeCell ref="R48:S48"/>
    <mergeCell ref="P49:Q49"/>
    <mergeCell ref="R49:S49"/>
    <mergeCell ref="P50:Q50"/>
    <mergeCell ref="R50:S50"/>
    <mergeCell ref="P57:Q57"/>
    <mergeCell ref="R57:S57"/>
    <mergeCell ref="P58:Q58"/>
    <mergeCell ref="R58:S58"/>
    <mergeCell ref="P59:Q59"/>
    <mergeCell ref="R59:S59"/>
    <mergeCell ref="P54:Q54"/>
    <mergeCell ref="R54:S54"/>
    <mergeCell ref="P55:Q55"/>
    <mergeCell ref="R55:S55"/>
    <mergeCell ref="P56:Q56"/>
    <mergeCell ref="R56:S56"/>
    <mergeCell ref="P63:Q63"/>
    <mergeCell ref="R63:S63"/>
    <mergeCell ref="P64:Q64"/>
    <mergeCell ref="R64:S64"/>
    <mergeCell ref="P65:Q65"/>
    <mergeCell ref="R65:S65"/>
    <mergeCell ref="P60:Q60"/>
    <mergeCell ref="R60:S60"/>
    <mergeCell ref="P61:Q61"/>
    <mergeCell ref="R61:S61"/>
    <mergeCell ref="P62:Q62"/>
    <mergeCell ref="R62:S62"/>
    <mergeCell ref="P71:Q71"/>
    <mergeCell ref="R71:S71"/>
    <mergeCell ref="P72:Q72"/>
    <mergeCell ref="R72:S72"/>
    <mergeCell ref="P73:Q73"/>
    <mergeCell ref="R73:S73"/>
    <mergeCell ref="P68:Q68"/>
    <mergeCell ref="R68:S68"/>
    <mergeCell ref="P69:Q69"/>
    <mergeCell ref="R69:S69"/>
    <mergeCell ref="P70:Q70"/>
    <mergeCell ref="R70:S70"/>
    <mergeCell ref="P77:Q77"/>
    <mergeCell ref="R77:S77"/>
    <mergeCell ref="P78:Q78"/>
    <mergeCell ref="R78:S78"/>
    <mergeCell ref="P79:Q79"/>
    <mergeCell ref="R79:S79"/>
    <mergeCell ref="P74:Q74"/>
    <mergeCell ref="R74:S74"/>
    <mergeCell ref="P75:Q75"/>
    <mergeCell ref="R75:S75"/>
    <mergeCell ref="P76:Q76"/>
    <mergeCell ref="R76:S76"/>
    <mergeCell ref="P83:Q83"/>
    <mergeCell ref="R83:S83"/>
    <mergeCell ref="P84:Q84"/>
    <mergeCell ref="R84:S84"/>
    <mergeCell ref="P85:Q85"/>
    <mergeCell ref="R85:S85"/>
    <mergeCell ref="P80:Q80"/>
    <mergeCell ref="R80:S80"/>
    <mergeCell ref="P81:Q81"/>
    <mergeCell ref="R81:S81"/>
    <mergeCell ref="P82:Q82"/>
    <mergeCell ref="R82:S82"/>
    <mergeCell ref="P89:Q89"/>
    <mergeCell ref="R89:S89"/>
    <mergeCell ref="P90:Q90"/>
    <mergeCell ref="R90:S90"/>
    <mergeCell ref="P91:Q91"/>
    <mergeCell ref="R91:S91"/>
    <mergeCell ref="P86:Q86"/>
    <mergeCell ref="R86:S86"/>
    <mergeCell ref="P87:Q87"/>
    <mergeCell ref="R87:S87"/>
    <mergeCell ref="P88:Q88"/>
    <mergeCell ref="R88:S88"/>
    <mergeCell ref="P97:Q97"/>
    <mergeCell ref="R97:S97"/>
    <mergeCell ref="P98:Q98"/>
    <mergeCell ref="R98:S98"/>
    <mergeCell ref="P99:Q99"/>
    <mergeCell ref="R99:S99"/>
    <mergeCell ref="P92:Q92"/>
    <mergeCell ref="R92:S92"/>
    <mergeCell ref="P93:Q93"/>
    <mergeCell ref="R93:S93"/>
    <mergeCell ref="P94:Q94"/>
    <mergeCell ref="R94:S94"/>
    <mergeCell ref="P103:Q103"/>
    <mergeCell ref="R103:S103"/>
    <mergeCell ref="P104:Q104"/>
    <mergeCell ref="R104:S104"/>
    <mergeCell ref="P105:Q105"/>
    <mergeCell ref="R105:S105"/>
    <mergeCell ref="P100:Q100"/>
    <mergeCell ref="R100:S100"/>
    <mergeCell ref="P101:Q101"/>
    <mergeCell ref="R101:S101"/>
    <mergeCell ref="P102:Q102"/>
    <mergeCell ref="R102:S102"/>
    <mergeCell ref="P109:Q109"/>
    <mergeCell ref="R109:S109"/>
    <mergeCell ref="P110:Q110"/>
    <mergeCell ref="R110:S110"/>
    <mergeCell ref="P111:Q111"/>
    <mergeCell ref="R111:S111"/>
    <mergeCell ref="P106:Q106"/>
    <mergeCell ref="R106:S106"/>
    <mergeCell ref="P107:Q107"/>
    <mergeCell ref="R107:S107"/>
    <mergeCell ref="P108:Q108"/>
    <mergeCell ref="R108:S108"/>
    <mergeCell ref="P115:Q115"/>
    <mergeCell ref="R115:S115"/>
    <mergeCell ref="P116:Q116"/>
    <mergeCell ref="R116:S116"/>
    <mergeCell ref="P117:Q117"/>
    <mergeCell ref="R117:S117"/>
    <mergeCell ref="P112:Q112"/>
    <mergeCell ref="R112:S112"/>
    <mergeCell ref="P113:Q113"/>
    <mergeCell ref="R113:S113"/>
    <mergeCell ref="P114:Q114"/>
    <mergeCell ref="R114:S114"/>
    <mergeCell ref="P121:Q121"/>
    <mergeCell ref="R121:S121"/>
    <mergeCell ref="P122:Q122"/>
    <mergeCell ref="R122:S122"/>
    <mergeCell ref="P123:Q123"/>
    <mergeCell ref="R123:S123"/>
    <mergeCell ref="P118:Q118"/>
    <mergeCell ref="R118:S118"/>
    <mergeCell ref="P119:Q119"/>
    <mergeCell ref="R119:S119"/>
    <mergeCell ref="P120:Q120"/>
    <mergeCell ref="R120:S120"/>
    <mergeCell ref="P129:Q129"/>
    <mergeCell ref="R129:S129"/>
    <mergeCell ref="P130:Q130"/>
    <mergeCell ref="R130:S130"/>
    <mergeCell ref="P131:Q131"/>
    <mergeCell ref="R131:S131"/>
    <mergeCell ref="P126:Q126"/>
    <mergeCell ref="R126:S126"/>
    <mergeCell ref="P127:Q127"/>
    <mergeCell ref="R127:S127"/>
    <mergeCell ref="P128:Q128"/>
    <mergeCell ref="R128:S128"/>
    <mergeCell ref="P135:Q135"/>
    <mergeCell ref="R135:S135"/>
    <mergeCell ref="P136:Q136"/>
    <mergeCell ref="R136:S136"/>
    <mergeCell ref="P137:Q137"/>
    <mergeCell ref="R137:S137"/>
    <mergeCell ref="P132:Q132"/>
    <mergeCell ref="R132:S132"/>
    <mergeCell ref="P133:Q133"/>
    <mergeCell ref="R133:S133"/>
    <mergeCell ref="P134:Q134"/>
    <mergeCell ref="R134:S134"/>
    <mergeCell ref="P141:Q141"/>
    <mergeCell ref="R141:S141"/>
    <mergeCell ref="P142:Q142"/>
    <mergeCell ref="R142:S142"/>
    <mergeCell ref="P143:Q143"/>
    <mergeCell ref="R143:S143"/>
    <mergeCell ref="P138:Q138"/>
    <mergeCell ref="R138:S138"/>
    <mergeCell ref="P139:Q139"/>
    <mergeCell ref="R139:S139"/>
    <mergeCell ref="P140:Q140"/>
    <mergeCell ref="R140:S140"/>
    <mergeCell ref="P147:Q147"/>
    <mergeCell ref="R147:S147"/>
    <mergeCell ref="P148:Q148"/>
    <mergeCell ref="R148:S148"/>
    <mergeCell ref="P149:Q149"/>
    <mergeCell ref="R149:S149"/>
    <mergeCell ref="P144:Q144"/>
    <mergeCell ref="R144:S144"/>
    <mergeCell ref="P145:Q145"/>
    <mergeCell ref="R145:S145"/>
    <mergeCell ref="P146:Q146"/>
    <mergeCell ref="R146:S146"/>
    <mergeCell ref="B161:H161"/>
    <mergeCell ref="L161:S161"/>
    <mergeCell ref="P157:Q157"/>
    <mergeCell ref="R157:S157"/>
    <mergeCell ref="B159:H159"/>
    <mergeCell ref="L159:S159"/>
    <mergeCell ref="B160:H160"/>
    <mergeCell ref="L160:S160"/>
    <mergeCell ref="P150:Q150"/>
    <mergeCell ref="R150:S150"/>
    <mergeCell ref="P151:Q151"/>
    <mergeCell ref="R151:S151"/>
    <mergeCell ref="P152:Q152"/>
    <mergeCell ref="R152:S152"/>
    <mergeCell ref="P155:Q155"/>
    <mergeCell ref="R155:S155"/>
  </mergeCells>
  <hyperlinks>
    <hyperlink ref="B2" location="Schedule_Listing" display="Return to Shedule Listing" xr:uid="{00000000-0004-0000-3200-000000000000}"/>
    <hyperlink ref="B2:E2" location="'Schedule Listing '!A1" display="Return to Schedule Listing" xr:uid="{00000000-0004-0000-3200-000001000000}"/>
  </hyperlinks>
  <pageMargins left="0.47244094488188981" right="0.35433070866141736" top="0.74803149606299213" bottom="0.51181102362204722" header="0.31496062992125984" footer="0.31496062992125984"/>
  <pageSetup scale="6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9" max="16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0"/>
  <dimension ref="A1:AQ110"/>
  <sheetViews>
    <sheetView showGridLines="0" zoomScaleNormal="100" zoomScaleSheetLayoutView="100" workbookViewId="0">
      <selection activeCell="I35" sqref="I35"/>
    </sheetView>
  </sheetViews>
  <sheetFormatPr defaultColWidth="9.1015625" defaultRowHeight="12.3"/>
  <cols>
    <col min="1" max="1" width="7.1015625" style="1" customWidth="1"/>
    <col min="2" max="2" width="9" style="1" customWidth="1"/>
    <col min="3" max="3" width="8.89453125" style="1" customWidth="1"/>
    <col min="4" max="4" width="9.1015625" style="1"/>
    <col min="5" max="5" width="0.89453125" style="1" customWidth="1"/>
    <col min="6" max="7" width="9.41796875" style="1" customWidth="1"/>
    <col min="8" max="8" width="0.89453125" style="1" customWidth="1"/>
    <col min="9" max="9" width="10.41796875" style="1" customWidth="1"/>
    <col min="10" max="10" width="9.41796875" style="1" customWidth="1"/>
    <col min="11" max="11" width="10.89453125" style="1" customWidth="1"/>
    <col min="12" max="12" width="9.89453125" style="1" customWidth="1"/>
    <col min="13" max="13" width="8.5234375" style="1" customWidth="1"/>
    <col min="14" max="14" width="0.89453125" style="1" customWidth="1"/>
    <col min="15" max="18" width="4.89453125" style="1" customWidth="1"/>
    <col min="19" max="19" width="2.1015625" style="1" customWidth="1"/>
    <col min="20" max="20" width="6.5234375" style="477" customWidth="1"/>
    <col min="21" max="21" width="9.5234375" style="477" customWidth="1"/>
    <col min="22" max="22" width="10.89453125" style="477" customWidth="1"/>
    <col min="23" max="24" width="11.5234375" style="477"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c r="A1" s="319"/>
      <c r="B1" s="729" t="s">
        <v>2955</v>
      </c>
      <c r="C1" s="445"/>
      <c r="D1" s="445"/>
      <c r="E1" s="319"/>
      <c r="F1" s="319"/>
      <c r="G1" s="319"/>
      <c r="H1" s="319"/>
      <c r="I1" s="319"/>
      <c r="J1" s="319"/>
      <c r="K1" s="319"/>
      <c r="L1" s="319"/>
      <c r="M1" s="319"/>
      <c r="N1" s="319"/>
      <c r="O1" s="319"/>
      <c r="P1" s="319"/>
      <c r="Q1" s="319"/>
      <c r="R1" s="319"/>
      <c r="S1" s="319"/>
      <c r="T1" s="729" t="s">
        <v>2955</v>
      </c>
    </row>
    <row r="2" spans="1:24" ht="15" customHeight="1">
      <c r="A2" s="500">
        <v>27</v>
      </c>
      <c r="B2" s="1536" t="s">
        <v>137</v>
      </c>
      <c r="C2" s="1554"/>
      <c r="D2" s="1554"/>
      <c r="E2" s="1555"/>
      <c r="F2" s="319"/>
      <c r="G2" s="319"/>
      <c r="H2" s="319"/>
      <c r="I2" s="319"/>
      <c r="J2" s="319"/>
      <c r="K2" s="319"/>
      <c r="L2" s="319"/>
      <c r="M2" s="319"/>
      <c r="N2" s="319"/>
      <c r="O2" s="319"/>
      <c r="P2" s="319"/>
      <c r="Q2" s="319"/>
      <c r="R2" s="319"/>
      <c r="S2" s="319"/>
      <c r="T2" s="525" t="s">
        <v>2873</v>
      </c>
      <c r="U2" s="525"/>
      <c r="V2" s="525"/>
      <c r="W2" s="525"/>
      <c r="X2" s="525"/>
    </row>
    <row r="3" spans="1:24" ht="15">
      <c r="A3" s="477"/>
      <c r="B3" s="525" t="s">
        <v>2400</v>
      </c>
      <c r="C3" s="525"/>
      <c r="D3" s="477"/>
      <c r="E3" s="477"/>
      <c r="F3" s="477"/>
      <c r="G3" s="477"/>
      <c r="H3" s="477"/>
      <c r="I3" s="477"/>
      <c r="J3" s="477"/>
      <c r="K3" s="477"/>
      <c r="L3" s="477"/>
      <c r="M3" s="477"/>
      <c r="N3" s="477"/>
      <c r="O3" s="477"/>
      <c r="P3" s="477"/>
      <c r="Q3" s="477"/>
      <c r="R3" s="477"/>
      <c r="S3" s="319"/>
      <c r="T3" s="1624" t="str">
        <f>$B3</f>
        <v>For Banking Book - Covered Bonds (122)</v>
      </c>
      <c r="U3" s="1624"/>
      <c r="V3" s="1624"/>
      <c r="W3" s="1624"/>
      <c r="X3" s="1624"/>
    </row>
    <row r="4" spans="1:24" ht="15" customHeight="1">
      <c r="A4" s="477"/>
      <c r="B4" s="1128"/>
      <c r="C4" s="477"/>
      <c r="D4" s="477"/>
      <c r="E4" s="477"/>
      <c r="F4" s="477"/>
      <c r="G4" s="477"/>
      <c r="H4" s="477"/>
      <c r="I4" s="477"/>
      <c r="J4" s="477"/>
      <c r="K4" s="477"/>
      <c r="L4" s="477"/>
      <c r="M4" s="477"/>
      <c r="N4" s="477"/>
      <c r="O4" s="477"/>
      <c r="P4" s="477"/>
      <c r="Q4" s="477"/>
      <c r="R4" s="477"/>
      <c r="S4" s="319"/>
      <c r="T4" s="1128"/>
      <c r="U4" s="1129"/>
      <c r="V4" s="1129"/>
      <c r="W4" s="1129"/>
      <c r="X4" s="1129"/>
    </row>
    <row r="5" spans="1:24" ht="12.75" customHeight="1">
      <c r="A5" s="477"/>
      <c r="B5" s="754" t="s">
        <v>2875</v>
      </c>
      <c r="C5" s="525"/>
      <c r="D5" s="477"/>
      <c r="E5" s="477"/>
      <c r="F5" s="477"/>
      <c r="G5" s="477"/>
      <c r="H5" s="477"/>
      <c r="I5" s="477"/>
      <c r="J5" s="477"/>
      <c r="K5" s="477"/>
      <c r="L5" s="477"/>
      <c r="M5" s="477"/>
      <c r="N5" s="477"/>
      <c r="O5" s="477"/>
      <c r="P5" s="477"/>
      <c r="Q5" s="477"/>
      <c r="R5" s="477"/>
      <c r="S5" s="319"/>
      <c r="T5" s="754" t="str">
        <f>$B5</f>
        <v>Dollars in thousands, Record Type 010</v>
      </c>
      <c r="U5" s="1130"/>
      <c r="V5" s="988"/>
      <c r="W5" s="988"/>
      <c r="X5" s="988"/>
    </row>
    <row r="6" spans="1:24" ht="14.25" customHeight="1">
      <c r="A6" s="477"/>
      <c r="B6" s="1671" t="s">
        <v>2342</v>
      </c>
      <c r="C6" s="1672"/>
      <c r="D6" s="1673"/>
      <c r="E6" s="985"/>
      <c r="F6" s="1670" t="s">
        <v>2368</v>
      </c>
      <c r="G6" s="1670"/>
      <c r="H6" s="988"/>
      <c r="I6" s="1601" t="s">
        <v>2876</v>
      </c>
      <c r="J6" s="1597"/>
      <c r="K6" s="1597"/>
      <c r="L6" s="1597"/>
      <c r="M6" s="1598"/>
      <c r="N6" s="477"/>
      <c r="O6" s="477"/>
      <c r="P6" s="477"/>
      <c r="Q6" s="477"/>
      <c r="R6" s="477"/>
      <c r="S6" s="319"/>
      <c r="T6" s="1674" t="s">
        <v>2877</v>
      </c>
      <c r="U6" s="1674"/>
      <c r="V6" s="1131"/>
      <c r="W6" s="1132"/>
      <c r="X6" s="1132"/>
    </row>
    <row r="7" spans="1:24" ht="14.25" customHeight="1">
      <c r="A7" s="477"/>
      <c r="B7" s="1134"/>
      <c r="C7" s="1135"/>
      <c r="D7" s="1136"/>
      <c r="E7" s="985"/>
      <c r="F7" s="1670"/>
      <c r="G7" s="1670"/>
      <c r="H7" s="988"/>
      <c r="I7" s="1601" t="s">
        <v>2878</v>
      </c>
      <c r="J7" s="1676"/>
      <c r="K7" s="1601" t="s">
        <v>2879</v>
      </c>
      <c r="L7" s="1676"/>
      <c r="M7" s="1677" t="s">
        <v>2880</v>
      </c>
      <c r="N7" s="985"/>
      <c r="O7" s="985"/>
      <c r="P7" s="985"/>
      <c r="Q7" s="985"/>
      <c r="R7" s="985"/>
      <c r="S7" s="319"/>
      <c r="T7" s="1675"/>
      <c r="U7" s="1675"/>
      <c r="V7" s="1131"/>
      <c r="W7" s="1596" t="s">
        <v>2879</v>
      </c>
      <c r="X7" s="1607"/>
    </row>
    <row r="8" spans="1:24" ht="71.25" customHeight="1">
      <c r="A8" s="984" t="s">
        <v>2881</v>
      </c>
      <c r="B8" s="984" t="s">
        <v>2882</v>
      </c>
      <c r="C8" s="984" t="s">
        <v>2345</v>
      </c>
      <c r="D8" s="984" t="s">
        <v>2883</v>
      </c>
      <c r="E8" s="986"/>
      <c r="F8" s="984" t="s">
        <v>2884</v>
      </c>
      <c r="G8" s="984" t="s">
        <v>2940</v>
      </c>
      <c r="H8" s="1137"/>
      <c r="I8" s="984" t="s">
        <v>2886</v>
      </c>
      <c r="J8" s="984" t="s">
        <v>2887</v>
      </c>
      <c r="K8" s="984" t="s">
        <v>2888</v>
      </c>
      <c r="L8" s="984" t="s">
        <v>2889</v>
      </c>
      <c r="M8" s="1678"/>
      <c r="N8" s="986"/>
      <c r="O8" s="1605" t="s">
        <v>2352</v>
      </c>
      <c r="P8" s="1607"/>
      <c r="Q8" s="1605" t="s">
        <v>2890</v>
      </c>
      <c r="R8" s="1607"/>
      <c r="S8" s="319"/>
      <c r="T8" s="1138" t="str">
        <f>$A8</f>
        <v>PD Band</v>
      </c>
      <c r="U8" s="1138" t="str">
        <f>$B8</f>
        <v>Estimated PD (%) (M3)</v>
      </c>
      <c r="V8" s="984" t="s">
        <v>2891</v>
      </c>
      <c r="W8" s="984" t="s">
        <v>2892</v>
      </c>
      <c r="X8" s="984" t="s">
        <v>2893</v>
      </c>
    </row>
    <row r="9" spans="1:24" s="112" customFormat="1" ht="12.75" customHeight="1">
      <c r="A9" s="1131"/>
      <c r="B9" s="776" t="s">
        <v>282</v>
      </c>
      <c r="C9" s="776"/>
      <c r="D9" s="776" t="s">
        <v>283</v>
      </c>
      <c r="E9" s="776"/>
      <c r="F9" s="776" t="s">
        <v>284</v>
      </c>
      <c r="G9" s="776" t="s">
        <v>2894</v>
      </c>
      <c r="H9" s="992"/>
      <c r="I9" s="776" t="s">
        <v>424</v>
      </c>
      <c r="J9" s="776" t="s">
        <v>287</v>
      </c>
      <c r="K9" s="776"/>
      <c r="L9" s="776"/>
      <c r="M9" s="776"/>
      <c r="N9" s="776"/>
      <c r="O9" s="776"/>
      <c r="P9" s="776"/>
      <c r="Q9" s="776"/>
      <c r="R9" s="776"/>
      <c r="S9" s="571"/>
      <c r="T9" s="1140"/>
      <c r="U9" s="1141" t="s">
        <v>2895</v>
      </c>
      <c r="V9" s="776"/>
      <c r="W9" s="477"/>
      <c r="X9" s="776"/>
    </row>
    <row r="10" spans="1:24" ht="10.35" customHeight="1">
      <c r="A10" s="477"/>
      <c r="B10" s="813" t="s">
        <v>1790</v>
      </c>
      <c r="C10" s="477"/>
      <c r="D10" s="992"/>
      <c r="E10" s="992"/>
      <c r="F10" s="776"/>
      <c r="G10" s="776"/>
      <c r="H10" s="992"/>
      <c r="I10" s="1669" t="s">
        <v>2896</v>
      </c>
      <c r="J10" s="1669"/>
      <c r="K10" s="992"/>
      <c r="L10" s="992"/>
      <c r="M10" s="992"/>
      <c r="N10" s="992"/>
      <c r="O10" s="992"/>
      <c r="P10" s="992"/>
      <c r="Q10" s="477"/>
      <c r="R10" s="477"/>
      <c r="S10" s="319"/>
      <c r="T10" s="1142"/>
      <c r="U10" s="1143" t="str">
        <f>$B10</f>
        <v>Drawn (501)</v>
      </c>
    </row>
    <row r="11" spans="1:24" ht="12.75" customHeight="1">
      <c r="A11" s="453" t="s">
        <v>2897</v>
      </c>
      <c r="B11" s="1144"/>
      <c r="C11" s="1145"/>
      <c r="D11" s="994"/>
      <c r="E11" s="1123"/>
      <c r="F11" s="994"/>
      <c r="G11" s="1124"/>
      <c r="H11" s="1146"/>
      <c r="I11" s="1147"/>
      <c r="J11" s="997"/>
      <c r="K11" s="1147"/>
      <c r="L11" s="1148"/>
      <c r="M11" s="1149"/>
      <c r="N11" s="453"/>
      <c r="O11" s="1665"/>
      <c r="P11" s="1665"/>
      <c r="Q11" s="1665"/>
      <c r="R11" s="1665"/>
      <c r="S11" s="319"/>
      <c r="T11" s="1151" t="str">
        <f t="shared" ref="T11:T35" si="0">$A11</f>
        <v>1 (1401)</v>
      </c>
      <c r="U11" s="1152" t="str">
        <f t="shared" ref="U11:U35" si="1">IF($B11="","",$B11)</f>
        <v/>
      </c>
      <c r="V11" s="1153"/>
      <c r="W11" s="1154"/>
      <c r="X11" s="1154"/>
    </row>
    <row r="12" spans="1:24">
      <c r="A12" s="453" t="s">
        <v>2898</v>
      </c>
      <c r="B12" s="1144"/>
      <c r="C12" s="1145"/>
      <c r="D12" s="994"/>
      <c r="E12" s="1123"/>
      <c r="F12" s="994"/>
      <c r="G12" s="1124"/>
      <c r="H12" s="1146"/>
      <c r="I12" s="1147"/>
      <c r="J12" s="997"/>
      <c r="K12" s="1147"/>
      <c r="L12" s="1148"/>
      <c r="M12" s="1149"/>
      <c r="N12" s="453"/>
      <c r="O12" s="1665"/>
      <c r="P12" s="1665"/>
      <c r="Q12" s="1665"/>
      <c r="R12" s="1665"/>
      <c r="S12" s="319"/>
      <c r="T12" s="1151" t="str">
        <f t="shared" si="0"/>
        <v>2 (1402)</v>
      </c>
      <c r="U12" s="1152" t="str">
        <f t="shared" si="1"/>
        <v/>
      </c>
      <c r="V12" s="1153"/>
      <c r="W12" s="1154"/>
      <c r="X12" s="1154"/>
    </row>
    <row r="13" spans="1:24">
      <c r="A13" s="453" t="s">
        <v>2899</v>
      </c>
      <c r="B13" s="1144"/>
      <c r="C13" s="1145"/>
      <c r="D13" s="994"/>
      <c r="E13" s="1123"/>
      <c r="F13" s="994"/>
      <c r="G13" s="1124"/>
      <c r="H13" s="1146"/>
      <c r="I13" s="1147"/>
      <c r="J13" s="997"/>
      <c r="K13" s="1147"/>
      <c r="L13" s="1148"/>
      <c r="M13" s="1149"/>
      <c r="N13" s="453"/>
      <c r="O13" s="1665"/>
      <c r="P13" s="1665"/>
      <c r="Q13" s="1665"/>
      <c r="R13" s="1665"/>
      <c r="S13" s="319"/>
      <c r="T13" s="1151" t="str">
        <f t="shared" si="0"/>
        <v>3 (1403)</v>
      </c>
      <c r="U13" s="1152" t="str">
        <f t="shared" si="1"/>
        <v/>
      </c>
      <c r="V13" s="1153"/>
      <c r="W13" s="1154"/>
      <c r="X13" s="1154"/>
    </row>
    <row r="14" spans="1:24" ht="12.6" hidden="1" customHeight="1">
      <c r="A14" s="453" t="s">
        <v>2900</v>
      </c>
      <c r="B14" s="1144"/>
      <c r="C14" s="1145"/>
      <c r="D14" s="994"/>
      <c r="E14" s="1123"/>
      <c r="F14" s="994"/>
      <c r="G14" s="1124"/>
      <c r="H14" s="1146"/>
      <c r="I14" s="1147"/>
      <c r="J14" s="997"/>
      <c r="K14" s="1147"/>
      <c r="L14" s="1148"/>
      <c r="M14" s="1149"/>
      <c r="N14" s="453"/>
      <c r="O14" s="1665"/>
      <c r="P14" s="1665"/>
      <c r="Q14" s="1665"/>
      <c r="R14" s="1665"/>
      <c r="S14" s="319"/>
      <c r="T14" s="1151" t="str">
        <f t="shared" si="0"/>
        <v>4 (1404)</v>
      </c>
      <c r="U14" s="1152" t="str">
        <f t="shared" si="1"/>
        <v/>
      </c>
      <c r="V14" s="1153"/>
      <c r="W14" s="1154"/>
      <c r="X14" s="1154"/>
    </row>
    <row r="15" spans="1:24" ht="12.6" hidden="1" customHeight="1">
      <c r="A15" s="453" t="s">
        <v>2901</v>
      </c>
      <c r="B15" s="1144"/>
      <c r="C15" s="1145"/>
      <c r="D15" s="994"/>
      <c r="E15" s="1123"/>
      <c r="F15" s="994"/>
      <c r="G15" s="1124"/>
      <c r="H15" s="1146"/>
      <c r="I15" s="1147"/>
      <c r="J15" s="997"/>
      <c r="K15" s="1147"/>
      <c r="L15" s="1148"/>
      <c r="M15" s="1149"/>
      <c r="N15" s="453"/>
      <c r="O15" s="1665"/>
      <c r="P15" s="1665"/>
      <c r="Q15" s="1665"/>
      <c r="R15" s="1665"/>
      <c r="S15" s="319"/>
      <c r="T15" s="1151" t="str">
        <f t="shared" si="0"/>
        <v>5 (1405)</v>
      </c>
      <c r="U15" s="1152" t="str">
        <f t="shared" si="1"/>
        <v/>
      </c>
      <c r="V15" s="1153"/>
      <c r="W15" s="1154"/>
      <c r="X15" s="1154"/>
    </row>
    <row r="16" spans="1:24" ht="12.6" hidden="1" customHeight="1">
      <c r="A16" s="453" t="s">
        <v>2902</v>
      </c>
      <c r="B16" s="1144"/>
      <c r="C16" s="1145"/>
      <c r="D16" s="994"/>
      <c r="E16" s="1123"/>
      <c r="F16" s="994"/>
      <c r="G16" s="1124"/>
      <c r="H16" s="1146"/>
      <c r="I16" s="1147"/>
      <c r="J16" s="997"/>
      <c r="K16" s="1147"/>
      <c r="L16" s="1148"/>
      <c r="M16" s="1149"/>
      <c r="N16" s="453"/>
      <c r="O16" s="1665"/>
      <c r="P16" s="1665"/>
      <c r="Q16" s="1665"/>
      <c r="R16" s="1665"/>
      <c r="S16" s="319"/>
      <c r="T16" s="1151" t="str">
        <f t="shared" si="0"/>
        <v>6 (1406)</v>
      </c>
      <c r="U16" s="1152" t="str">
        <f t="shared" si="1"/>
        <v/>
      </c>
      <c r="V16" s="1153"/>
      <c r="W16" s="1154"/>
      <c r="X16" s="1154"/>
    </row>
    <row r="17" spans="1:24" ht="12.6" hidden="1" customHeight="1">
      <c r="A17" s="453" t="s">
        <v>2903</v>
      </c>
      <c r="B17" s="1144"/>
      <c r="C17" s="1145"/>
      <c r="D17" s="994"/>
      <c r="E17" s="1123"/>
      <c r="F17" s="994"/>
      <c r="G17" s="1124"/>
      <c r="H17" s="1146"/>
      <c r="I17" s="1147"/>
      <c r="J17" s="997"/>
      <c r="K17" s="1147"/>
      <c r="L17" s="1148"/>
      <c r="M17" s="1149"/>
      <c r="N17" s="453"/>
      <c r="O17" s="1665"/>
      <c r="P17" s="1665"/>
      <c r="Q17" s="1665"/>
      <c r="R17" s="1665"/>
      <c r="S17" s="319"/>
      <c r="T17" s="1151" t="str">
        <f t="shared" si="0"/>
        <v>7 (1407)</v>
      </c>
      <c r="U17" s="1152" t="str">
        <f t="shared" si="1"/>
        <v/>
      </c>
      <c r="V17" s="1153"/>
      <c r="W17" s="1154"/>
      <c r="X17" s="1154"/>
    </row>
    <row r="18" spans="1:24" ht="12.6" hidden="1" customHeight="1">
      <c r="A18" s="453" t="s">
        <v>2904</v>
      </c>
      <c r="B18" s="1144"/>
      <c r="C18" s="1145"/>
      <c r="D18" s="994"/>
      <c r="E18" s="1123"/>
      <c r="F18" s="994"/>
      <c r="G18" s="1124"/>
      <c r="H18" s="1146"/>
      <c r="I18" s="1147"/>
      <c r="J18" s="997"/>
      <c r="K18" s="1147"/>
      <c r="L18" s="1148"/>
      <c r="M18" s="1149"/>
      <c r="N18" s="453"/>
      <c r="O18" s="1665"/>
      <c r="P18" s="1665"/>
      <c r="Q18" s="1665"/>
      <c r="R18" s="1665"/>
      <c r="S18" s="319"/>
      <c r="T18" s="1151" t="str">
        <f t="shared" si="0"/>
        <v>8 (1408)</v>
      </c>
      <c r="U18" s="1152" t="str">
        <f t="shared" si="1"/>
        <v/>
      </c>
      <c r="V18" s="1153"/>
      <c r="W18" s="1154"/>
      <c r="X18" s="1154"/>
    </row>
    <row r="19" spans="1:24" ht="12.6" hidden="1" customHeight="1">
      <c r="A19" s="453" t="s">
        <v>2905</v>
      </c>
      <c r="B19" s="1144"/>
      <c r="C19" s="1145"/>
      <c r="D19" s="994"/>
      <c r="E19" s="1123"/>
      <c r="F19" s="994"/>
      <c r="G19" s="1124"/>
      <c r="H19" s="1146"/>
      <c r="I19" s="1147"/>
      <c r="J19" s="997"/>
      <c r="K19" s="1147"/>
      <c r="L19" s="1148"/>
      <c r="M19" s="1149"/>
      <c r="N19" s="453"/>
      <c r="O19" s="1665"/>
      <c r="P19" s="1665"/>
      <c r="Q19" s="1665"/>
      <c r="R19" s="1665"/>
      <c r="S19" s="319"/>
      <c r="T19" s="1151" t="str">
        <f t="shared" si="0"/>
        <v>9 (1409)</v>
      </c>
      <c r="U19" s="1152" t="str">
        <f t="shared" si="1"/>
        <v/>
      </c>
      <c r="V19" s="1153"/>
      <c r="W19" s="1154"/>
      <c r="X19" s="1154"/>
    </row>
    <row r="20" spans="1:24" ht="12.6" hidden="1" customHeight="1">
      <c r="A20" s="453" t="s">
        <v>2906</v>
      </c>
      <c r="B20" s="1144"/>
      <c r="C20" s="1145"/>
      <c r="D20" s="994"/>
      <c r="E20" s="1123"/>
      <c r="F20" s="994"/>
      <c r="G20" s="1124"/>
      <c r="H20" s="1146"/>
      <c r="I20" s="1147"/>
      <c r="J20" s="997"/>
      <c r="K20" s="1147"/>
      <c r="L20" s="1148"/>
      <c r="M20" s="1149"/>
      <c r="N20" s="453"/>
      <c r="O20" s="1665"/>
      <c r="P20" s="1665"/>
      <c r="Q20" s="1665"/>
      <c r="R20" s="1665"/>
      <c r="S20" s="319"/>
      <c r="T20" s="1151" t="str">
        <f t="shared" si="0"/>
        <v>10 (1410)</v>
      </c>
      <c r="U20" s="1152" t="str">
        <f t="shared" si="1"/>
        <v/>
      </c>
      <c r="V20" s="1153"/>
      <c r="W20" s="1154"/>
      <c r="X20" s="1154"/>
    </row>
    <row r="21" spans="1:24" ht="12.6" hidden="1" customHeight="1">
      <c r="A21" s="453" t="s">
        <v>2907</v>
      </c>
      <c r="B21" s="1144"/>
      <c r="C21" s="1145"/>
      <c r="D21" s="994"/>
      <c r="E21" s="1123"/>
      <c r="F21" s="994"/>
      <c r="G21" s="1124"/>
      <c r="H21" s="1146"/>
      <c r="I21" s="1147"/>
      <c r="J21" s="997"/>
      <c r="K21" s="1147"/>
      <c r="L21" s="1148"/>
      <c r="M21" s="1149"/>
      <c r="N21" s="453"/>
      <c r="O21" s="1665"/>
      <c r="P21" s="1665"/>
      <c r="Q21" s="1665"/>
      <c r="R21" s="1665"/>
      <c r="S21" s="319"/>
      <c r="T21" s="1151" t="str">
        <f t="shared" si="0"/>
        <v>11 (1411)</v>
      </c>
      <c r="U21" s="1152" t="str">
        <f t="shared" si="1"/>
        <v/>
      </c>
      <c r="V21" s="1153"/>
      <c r="W21" s="1154"/>
      <c r="X21" s="1154"/>
    </row>
    <row r="22" spans="1:24" ht="12.6" hidden="1" customHeight="1">
      <c r="A22" s="453" t="s">
        <v>2908</v>
      </c>
      <c r="B22" s="1144"/>
      <c r="C22" s="1145"/>
      <c r="D22" s="994"/>
      <c r="E22" s="1123"/>
      <c r="F22" s="994"/>
      <c r="G22" s="1124"/>
      <c r="H22" s="1146"/>
      <c r="I22" s="1147"/>
      <c r="J22" s="997"/>
      <c r="K22" s="1147"/>
      <c r="L22" s="1148"/>
      <c r="M22" s="1149"/>
      <c r="N22" s="453"/>
      <c r="O22" s="1665"/>
      <c r="P22" s="1665"/>
      <c r="Q22" s="1665"/>
      <c r="R22" s="1665"/>
      <c r="S22" s="319"/>
      <c r="T22" s="1151" t="str">
        <f t="shared" si="0"/>
        <v>12 (1412)</v>
      </c>
      <c r="U22" s="1152" t="str">
        <f t="shared" si="1"/>
        <v/>
      </c>
      <c r="V22" s="1153"/>
      <c r="W22" s="1154"/>
      <c r="X22" s="1154"/>
    </row>
    <row r="23" spans="1:24" ht="12.6" hidden="1" customHeight="1">
      <c r="A23" s="453" t="s">
        <v>2909</v>
      </c>
      <c r="B23" s="1144"/>
      <c r="C23" s="1145"/>
      <c r="D23" s="994"/>
      <c r="E23" s="1123"/>
      <c r="F23" s="994"/>
      <c r="G23" s="1124"/>
      <c r="H23" s="1146"/>
      <c r="I23" s="1147"/>
      <c r="J23" s="997"/>
      <c r="K23" s="1147"/>
      <c r="L23" s="1148"/>
      <c r="M23" s="1149"/>
      <c r="N23" s="453"/>
      <c r="O23" s="1665"/>
      <c r="P23" s="1665"/>
      <c r="Q23" s="1665"/>
      <c r="R23" s="1665"/>
      <c r="S23" s="319"/>
      <c r="T23" s="1151" t="str">
        <f t="shared" si="0"/>
        <v>13 (1413)</v>
      </c>
      <c r="U23" s="1152" t="str">
        <f t="shared" si="1"/>
        <v/>
      </c>
      <c r="V23" s="1153"/>
      <c r="W23" s="1154"/>
      <c r="X23" s="1154"/>
    </row>
    <row r="24" spans="1:24" ht="12.6" hidden="1" customHeight="1">
      <c r="A24" s="453" t="s">
        <v>2910</v>
      </c>
      <c r="B24" s="1144"/>
      <c r="C24" s="1145"/>
      <c r="D24" s="994"/>
      <c r="E24" s="1123"/>
      <c r="F24" s="994"/>
      <c r="G24" s="1124"/>
      <c r="H24" s="1146"/>
      <c r="I24" s="1147"/>
      <c r="J24" s="997"/>
      <c r="K24" s="1147"/>
      <c r="L24" s="1148"/>
      <c r="M24" s="1149"/>
      <c r="N24" s="453"/>
      <c r="O24" s="1665"/>
      <c r="P24" s="1665"/>
      <c r="Q24" s="1665"/>
      <c r="R24" s="1665"/>
      <c r="S24" s="319"/>
      <c r="T24" s="1151" t="str">
        <f t="shared" si="0"/>
        <v>14 (1414)</v>
      </c>
      <c r="U24" s="1152" t="str">
        <f t="shared" si="1"/>
        <v/>
      </c>
      <c r="V24" s="1153"/>
      <c r="W24" s="1154"/>
      <c r="X24" s="1154"/>
    </row>
    <row r="25" spans="1:24" ht="12.6" hidden="1" customHeight="1">
      <c r="A25" s="453" t="s">
        <v>2911</v>
      </c>
      <c r="B25" s="1144"/>
      <c r="C25" s="1145"/>
      <c r="D25" s="994"/>
      <c r="E25" s="1123"/>
      <c r="F25" s="994"/>
      <c r="G25" s="1124"/>
      <c r="H25" s="1146"/>
      <c r="I25" s="1147"/>
      <c r="J25" s="997"/>
      <c r="K25" s="1147"/>
      <c r="L25" s="1148"/>
      <c r="M25" s="1149"/>
      <c r="N25" s="453"/>
      <c r="O25" s="1665"/>
      <c r="P25" s="1665"/>
      <c r="Q25" s="1665"/>
      <c r="R25" s="1665"/>
      <c r="S25" s="319"/>
      <c r="T25" s="1151" t="str">
        <f t="shared" si="0"/>
        <v>15 (1415)</v>
      </c>
      <c r="U25" s="1152" t="str">
        <f t="shared" si="1"/>
        <v/>
      </c>
      <c r="V25" s="1153"/>
      <c r="W25" s="1154"/>
      <c r="X25" s="1154"/>
    </row>
    <row r="26" spans="1:24" ht="12.6" hidden="1" customHeight="1">
      <c r="A26" s="453" t="s">
        <v>2912</v>
      </c>
      <c r="B26" s="1144"/>
      <c r="C26" s="1145"/>
      <c r="D26" s="994"/>
      <c r="E26" s="1123"/>
      <c r="F26" s="994"/>
      <c r="G26" s="1124"/>
      <c r="H26" s="1146"/>
      <c r="I26" s="1147"/>
      <c r="J26" s="997"/>
      <c r="K26" s="1147"/>
      <c r="L26" s="1148"/>
      <c r="M26" s="1149"/>
      <c r="N26" s="453"/>
      <c r="O26" s="1665"/>
      <c r="P26" s="1665"/>
      <c r="Q26" s="1665"/>
      <c r="R26" s="1665"/>
      <c r="S26" s="319"/>
      <c r="T26" s="1151" t="str">
        <f t="shared" si="0"/>
        <v>16 (1416)</v>
      </c>
      <c r="U26" s="1152" t="str">
        <f t="shared" si="1"/>
        <v/>
      </c>
      <c r="V26" s="1153"/>
      <c r="W26" s="1154"/>
      <c r="X26" s="1154"/>
    </row>
    <row r="27" spans="1:24" ht="12.6" hidden="1" customHeight="1">
      <c r="A27" s="453" t="s">
        <v>2913</v>
      </c>
      <c r="B27" s="1144"/>
      <c r="C27" s="1145"/>
      <c r="D27" s="994"/>
      <c r="E27" s="1123"/>
      <c r="F27" s="994"/>
      <c r="G27" s="1124"/>
      <c r="H27" s="1146"/>
      <c r="I27" s="1147"/>
      <c r="J27" s="997"/>
      <c r="K27" s="1147"/>
      <c r="L27" s="1148"/>
      <c r="M27" s="1149"/>
      <c r="N27" s="453"/>
      <c r="O27" s="1665"/>
      <c r="P27" s="1665"/>
      <c r="Q27" s="1665"/>
      <c r="R27" s="1665"/>
      <c r="S27" s="319"/>
      <c r="T27" s="1151" t="str">
        <f t="shared" si="0"/>
        <v>17 (1417)</v>
      </c>
      <c r="U27" s="1152" t="str">
        <f t="shared" si="1"/>
        <v/>
      </c>
      <c r="V27" s="1153"/>
      <c r="W27" s="1154"/>
      <c r="X27" s="1154"/>
    </row>
    <row r="28" spans="1:24" ht="12.6" hidden="1" customHeight="1">
      <c r="A28" s="453" t="s">
        <v>2914</v>
      </c>
      <c r="B28" s="1144"/>
      <c r="C28" s="1145"/>
      <c r="D28" s="994"/>
      <c r="E28" s="1123"/>
      <c r="F28" s="994"/>
      <c r="G28" s="1124"/>
      <c r="H28" s="1146"/>
      <c r="I28" s="1147"/>
      <c r="J28" s="997"/>
      <c r="K28" s="1147"/>
      <c r="L28" s="1148"/>
      <c r="M28" s="1149"/>
      <c r="N28" s="453"/>
      <c r="O28" s="1665"/>
      <c r="P28" s="1665"/>
      <c r="Q28" s="1665"/>
      <c r="R28" s="1665"/>
      <c r="S28" s="319"/>
      <c r="T28" s="1151" t="str">
        <f t="shared" si="0"/>
        <v>18 (1418)</v>
      </c>
      <c r="U28" s="1152" t="str">
        <f t="shared" si="1"/>
        <v/>
      </c>
      <c r="V28" s="1153"/>
      <c r="W28" s="1154"/>
      <c r="X28" s="1154"/>
    </row>
    <row r="29" spans="1:24" ht="12.6" hidden="1" customHeight="1">
      <c r="A29" s="453" t="s">
        <v>2915</v>
      </c>
      <c r="B29" s="1144"/>
      <c r="C29" s="1145"/>
      <c r="D29" s="994"/>
      <c r="E29" s="1123"/>
      <c r="F29" s="994"/>
      <c r="G29" s="1124"/>
      <c r="H29" s="1146"/>
      <c r="I29" s="1147"/>
      <c r="J29" s="997"/>
      <c r="K29" s="1147"/>
      <c r="L29" s="1148"/>
      <c r="M29" s="1149"/>
      <c r="N29" s="453"/>
      <c r="O29" s="1665"/>
      <c r="P29" s="1665"/>
      <c r="Q29" s="1665"/>
      <c r="R29" s="1665"/>
      <c r="S29" s="319"/>
      <c r="T29" s="1151" t="str">
        <f t="shared" si="0"/>
        <v>19 (1419)</v>
      </c>
      <c r="U29" s="1152" t="str">
        <f t="shared" si="1"/>
        <v/>
      </c>
      <c r="V29" s="1153"/>
      <c r="W29" s="1154"/>
      <c r="X29" s="1154"/>
    </row>
    <row r="30" spans="1:24" ht="12.6" hidden="1" customHeight="1">
      <c r="A30" s="453" t="s">
        <v>2916</v>
      </c>
      <c r="B30" s="1144"/>
      <c r="C30" s="1145"/>
      <c r="D30" s="994"/>
      <c r="E30" s="1123"/>
      <c r="F30" s="994"/>
      <c r="G30" s="1124"/>
      <c r="H30" s="1146"/>
      <c r="I30" s="1147"/>
      <c r="J30" s="997"/>
      <c r="K30" s="1147"/>
      <c r="L30" s="1148"/>
      <c r="M30" s="1149"/>
      <c r="N30" s="453"/>
      <c r="O30" s="1665"/>
      <c r="P30" s="1665"/>
      <c r="Q30" s="1665"/>
      <c r="R30" s="1665"/>
      <c r="S30" s="319"/>
      <c r="T30" s="1151" t="str">
        <f t="shared" si="0"/>
        <v>20 (1420)</v>
      </c>
      <c r="U30" s="1152" t="str">
        <f t="shared" si="1"/>
        <v/>
      </c>
      <c r="V30" s="1153"/>
      <c r="W30" s="1154"/>
      <c r="X30" s="1154"/>
    </row>
    <row r="31" spans="1:24" ht="12.6" hidden="1" customHeight="1">
      <c r="A31" s="453" t="s">
        <v>2917</v>
      </c>
      <c r="B31" s="1144"/>
      <c r="C31" s="1145"/>
      <c r="D31" s="994"/>
      <c r="E31" s="1123"/>
      <c r="F31" s="994"/>
      <c r="G31" s="1124"/>
      <c r="H31" s="1146"/>
      <c r="I31" s="1147"/>
      <c r="J31" s="997"/>
      <c r="K31" s="1147"/>
      <c r="L31" s="1148"/>
      <c r="M31" s="1149"/>
      <c r="N31" s="453"/>
      <c r="O31" s="1665"/>
      <c r="P31" s="1665"/>
      <c r="Q31" s="1665"/>
      <c r="R31" s="1665"/>
      <c r="S31" s="319"/>
      <c r="T31" s="1151" t="str">
        <f t="shared" si="0"/>
        <v>21 (1421)</v>
      </c>
      <c r="U31" s="1152" t="str">
        <f t="shared" si="1"/>
        <v/>
      </c>
      <c r="V31" s="1153"/>
      <c r="W31" s="1154"/>
      <c r="X31" s="1154"/>
    </row>
    <row r="32" spans="1:24" ht="12.6" hidden="1" customHeight="1">
      <c r="A32" s="453" t="s">
        <v>2918</v>
      </c>
      <c r="B32" s="1144"/>
      <c r="C32" s="1145"/>
      <c r="D32" s="994"/>
      <c r="E32" s="1123"/>
      <c r="F32" s="994"/>
      <c r="G32" s="1124"/>
      <c r="H32" s="1146"/>
      <c r="I32" s="1147"/>
      <c r="J32" s="997"/>
      <c r="K32" s="1147"/>
      <c r="L32" s="1148"/>
      <c r="M32" s="1149"/>
      <c r="N32" s="453"/>
      <c r="O32" s="1665"/>
      <c r="P32" s="1665"/>
      <c r="Q32" s="1665"/>
      <c r="R32" s="1665"/>
      <c r="S32" s="319"/>
      <c r="T32" s="1151" t="str">
        <f t="shared" si="0"/>
        <v>22 (1422)</v>
      </c>
      <c r="U32" s="1152" t="str">
        <f t="shared" si="1"/>
        <v/>
      </c>
      <c r="V32" s="1153"/>
      <c r="W32" s="1154"/>
      <c r="X32" s="1154"/>
    </row>
    <row r="33" spans="1:24" ht="12.6" hidden="1" customHeight="1">
      <c r="A33" s="453" t="s">
        <v>2919</v>
      </c>
      <c r="B33" s="1144"/>
      <c r="C33" s="1145"/>
      <c r="D33" s="994"/>
      <c r="E33" s="1123"/>
      <c r="F33" s="994"/>
      <c r="G33" s="1124"/>
      <c r="H33" s="1146"/>
      <c r="I33" s="1147"/>
      <c r="J33" s="997"/>
      <c r="K33" s="1147"/>
      <c r="L33" s="1148"/>
      <c r="M33" s="1149"/>
      <c r="N33" s="453"/>
      <c r="O33" s="1665"/>
      <c r="P33" s="1665"/>
      <c r="Q33" s="1665"/>
      <c r="R33" s="1665"/>
      <c r="S33" s="319"/>
      <c r="T33" s="1151" t="str">
        <f t="shared" si="0"/>
        <v>23 (1423)</v>
      </c>
      <c r="U33" s="1152" t="str">
        <f t="shared" si="1"/>
        <v/>
      </c>
      <c r="V33" s="1153"/>
      <c r="W33" s="1154"/>
      <c r="X33" s="1154"/>
    </row>
    <row r="34" spans="1:24" ht="12.6" hidden="1" customHeight="1">
      <c r="A34" s="453" t="s">
        <v>2920</v>
      </c>
      <c r="B34" s="1144"/>
      <c r="C34" s="1145"/>
      <c r="D34" s="994"/>
      <c r="E34" s="1123"/>
      <c r="F34" s="994"/>
      <c r="G34" s="1124"/>
      <c r="H34" s="1146"/>
      <c r="I34" s="1147"/>
      <c r="J34" s="997"/>
      <c r="K34" s="1147"/>
      <c r="L34" s="1148"/>
      <c r="M34" s="1149"/>
      <c r="N34" s="453"/>
      <c r="O34" s="1665"/>
      <c r="P34" s="1665"/>
      <c r="Q34" s="1665"/>
      <c r="R34" s="1665"/>
      <c r="S34" s="319"/>
      <c r="T34" s="1151" t="str">
        <f t="shared" si="0"/>
        <v>24 (1424)</v>
      </c>
      <c r="U34" s="1152" t="str">
        <f t="shared" si="1"/>
        <v/>
      </c>
      <c r="V34" s="1153"/>
      <c r="W34" s="1154"/>
      <c r="X34" s="1154"/>
    </row>
    <row r="35" spans="1:24">
      <c r="A35" s="453" t="s">
        <v>2921</v>
      </c>
      <c r="B35" s="1144"/>
      <c r="C35" s="1145"/>
      <c r="D35" s="994"/>
      <c r="E35" s="1123"/>
      <c r="F35" s="994"/>
      <c r="G35" s="1124"/>
      <c r="H35" s="1146"/>
      <c r="I35" s="1147"/>
      <c r="J35" s="997"/>
      <c r="K35" s="1147"/>
      <c r="L35" s="1148"/>
      <c r="M35" s="1149"/>
      <c r="N35" s="453"/>
      <c r="O35" s="1665"/>
      <c r="P35" s="1665"/>
      <c r="Q35" s="1665"/>
      <c r="R35" s="1665"/>
      <c r="S35" s="319"/>
      <c r="T35" s="1151" t="str">
        <f t="shared" si="0"/>
        <v>25 (1425)</v>
      </c>
      <c r="U35" s="1152" t="str">
        <f t="shared" si="1"/>
        <v/>
      </c>
      <c r="V35" s="1153"/>
      <c r="W35" s="1154"/>
      <c r="X35" s="1154"/>
    </row>
    <row r="36" spans="1:24">
      <c r="A36" s="796" t="s">
        <v>2922</v>
      </c>
      <c r="B36" s="1156">
        <v>100</v>
      </c>
      <c r="C36" s="1157"/>
      <c r="D36" s="994"/>
      <c r="E36" s="1123"/>
      <c r="F36" s="994"/>
      <c r="G36" s="1122"/>
      <c r="H36" s="1158"/>
      <c r="I36" s="1147"/>
      <c r="J36" s="997"/>
      <c r="K36" s="1147"/>
      <c r="L36" s="1148"/>
      <c r="M36" s="1356"/>
      <c r="N36" s="453"/>
      <c r="O36" s="1666"/>
      <c r="P36" s="1666"/>
      <c r="Q36" s="1666"/>
      <c r="R36" s="1666"/>
      <c r="S36" s="319"/>
      <c r="T36" s="1142"/>
      <c r="U36" s="1159">
        <f>$B36</f>
        <v>100</v>
      </c>
      <c r="V36" s="1153"/>
      <c r="W36" s="1154"/>
      <c r="X36" s="1154"/>
    </row>
    <row r="37" spans="1:24">
      <c r="A37" s="478" t="s">
        <v>2923</v>
      </c>
      <c r="B37" s="1160" t="s">
        <v>2924</v>
      </c>
      <c r="C37" s="1161"/>
      <c r="D37" s="997"/>
      <c r="E37" s="1162"/>
      <c r="F37" s="1163"/>
      <c r="G37" s="1164"/>
      <c r="H37" s="1165"/>
      <c r="I37" s="1147"/>
      <c r="J37" s="997"/>
      <c r="K37" s="1147"/>
      <c r="L37" s="1166"/>
      <c r="M37" s="1167"/>
      <c r="N37" s="477"/>
      <c r="O37" s="1664"/>
      <c r="P37" s="1664"/>
      <c r="Q37" s="1664"/>
      <c r="R37" s="1664"/>
      <c r="S37" s="319"/>
      <c r="T37" s="1142"/>
      <c r="U37" s="1003" t="str">
        <f>$B37</f>
        <v>Overall</v>
      </c>
      <c r="V37" s="1153"/>
      <c r="W37" s="1168"/>
      <c r="X37" s="1168"/>
    </row>
    <row r="38" spans="1:24" ht="6" customHeight="1">
      <c r="A38" s="477"/>
      <c r="B38" s="1162"/>
      <c r="C38" s="1162"/>
      <c r="D38" s="1162"/>
      <c r="E38" s="1162"/>
      <c r="F38" s="1162"/>
      <c r="G38" s="1162"/>
      <c r="H38" s="1162"/>
      <c r="I38" s="1162"/>
      <c r="J38" s="1162"/>
      <c r="K38" s="1162"/>
      <c r="L38" s="1162"/>
      <c r="M38" s="1162"/>
      <c r="N38" s="477"/>
      <c r="O38" s="477"/>
      <c r="P38" s="477"/>
      <c r="Q38" s="477"/>
      <c r="R38" s="477"/>
      <c r="S38" s="319"/>
      <c r="T38" s="1142"/>
      <c r="U38" s="1142"/>
      <c r="V38" s="1162"/>
      <c r="W38" s="1162"/>
      <c r="X38" s="1162"/>
    </row>
    <row r="39" spans="1:24">
      <c r="A39" s="477"/>
      <c r="B39" s="1104" t="s">
        <v>1791</v>
      </c>
      <c r="C39" s="1162"/>
      <c r="D39" s="1162"/>
      <c r="E39" s="1162"/>
      <c r="F39" s="1162"/>
      <c r="G39" s="1162"/>
      <c r="H39" s="1162"/>
      <c r="I39" s="1162"/>
      <c r="J39" s="1162"/>
      <c r="K39" s="1162"/>
      <c r="L39" s="1162"/>
      <c r="M39" s="1162"/>
      <c r="N39" s="477"/>
      <c r="O39" s="477"/>
      <c r="P39" s="477"/>
      <c r="Q39" s="477"/>
      <c r="R39" s="477"/>
      <c r="S39" s="319"/>
      <c r="T39" s="1142"/>
      <c r="U39" s="1143" t="str">
        <f>$B39</f>
        <v>Undrawn Commitments (502)</v>
      </c>
      <c r="V39" s="1162"/>
      <c r="W39" s="1162"/>
      <c r="X39" s="1162"/>
    </row>
    <row r="40" spans="1:24">
      <c r="A40" s="453" t="s">
        <v>2897</v>
      </c>
      <c r="B40" s="1144"/>
      <c r="C40" s="994"/>
      <c r="D40" s="994"/>
      <c r="E40" s="1123"/>
      <c r="F40" s="994"/>
      <c r="G40" s="1124"/>
      <c r="H40" s="1146"/>
      <c r="I40" s="1147"/>
      <c r="J40" s="997"/>
      <c r="K40" s="1147"/>
      <c r="L40" s="1148"/>
      <c r="M40" s="1149"/>
      <c r="N40" s="453"/>
      <c r="O40" s="1665"/>
      <c r="P40" s="1665"/>
      <c r="Q40" s="1665"/>
      <c r="R40" s="1665"/>
      <c r="S40" s="319"/>
      <c r="T40" s="1151" t="str">
        <f t="shared" ref="T40:T64" si="2">$A40</f>
        <v>1 (1401)</v>
      </c>
      <c r="U40" s="1152" t="str">
        <f t="shared" ref="U40:U64" si="3">IF($B40="","",$B40)</f>
        <v/>
      </c>
      <c r="V40" s="1153"/>
      <c r="W40" s="1154"/>
      <c r="X40" s="1154"/>
    </row>
    <row r="41" spans="1:24">
      <c r="A41" s="453" t="s">
        <v>2898</v>
      </c>
      <c r="B41" s="1144"/>
      <c r="C41" s="994"/>
      <c r="D41" s="994"/>
      <c r="E41" s="1123"/>
      <c r="F41" s="994"/>
      <c r="G41" s="1124"/>
      <c r="H41" s="1146"/>
      <c r="I41" s="1147"/>
      <c r="J41" s="997"/>
      <c r="K41" s="1147"/>
      <c r="L41" s="1148"/>
      <c r="M41" s="1149"/>
      <c r="N41" s="453"/>
      <c r="O41" s="1665"/>
      <c r="P41" s="1665"/>
      <c r="Q41" s="1665"/>
      <c r="R41" s="1665"/>
      <c r="S41" s="319"/>
      <c r="T41" s="1151" t="str">
        <f t="shared" si="2"/>
        <v>2 (1402)</v>
      </c>
      <c r="U41" s="1152" t="str">
        <f t="shared" si="3"/>
        <v/>
      </c>
      <c r="V41" s="1153"/>
      <c r="W41" s="1154"/>
      <c r="X41" s="1154"/>
    </row>
    <row r="42" spans="1:24">
      <c r="A42" s="453" t="s">
        <v>2899</v>
      </c>
      <c r="B42" s="1144"/>
      <c r="C42" s="994"/>
      <c r="D42" s="994"/>
      <c r="E42" s="1123"/>
      <c r="F42" s="994"/>
      <c r="G42" s="1124"/>
      <c r="H42" s="1146"/>
      <c r="I42" s="1147"/>
      <c r="J42" s="997"/>
      <c r="K42" s="1147"/>
      <c r="L42" s="1148"/>
      <c r="M42" s="1149"/>
      <c r="N42" s="453"/>
      <c r="O42" s="1665"/>
      <c r="P42" s="1665"/>
      <c r="Q42" s="1665"/>
      <c r="R42" s="1665"/>
      <c r="S42" s="319"/>
      <c r="T42" s="1151" t="str">
        <f t="shared" si="2"/>
        <v>3 (1403)</v>
      </c>
      <c r="U42" s="1152" t="str">
        <f t="shared" si="3"/>
        <v/>
      </c>
      <c r="V42" s="1153"/>
      <c r="W42" s="1154"/>
      <c r="X42" s="1154"/>
    </row>
    <row r="43" spans="1:24" ht="12.6" hidden="1" customHeight="1">
      <c r="A43" s="453" t="s">
        <v>2900</v>
      </c>
      <c r="B43" s="1144"/>
      <c r="C43" s="994"/>
      <c r="D43" s="994"/>
      <c r="E43" s="1123"/>
      <c r="F43" s="994"/>
      <c r="G43" s="1124"/>
      <c r="H43" s="1146"/>
      <c r="I43" s="1147"/>
      <c r="J43" s="997"/>
      <c r="K43" s="1147"/>
      <c r="L43" s="1148"/>
      <c r="M43" s="1149"/>
      <c r="N43" s="453"/>
      <c r="O43" s="1665"/>
      <c r="P43" s="1665"/>
      <c r="Q43" s="1665"/>
      <c r="R43" s="1665"/>
      <c r="S43" s="319"/>
      <c r="T43" s="1151" t="str">
        <f t="shared" si="2"/>
        <v>4 (1404)</v>
      </c>
      <c r="U43" s="1152" t="str">
        <f t="shared" si="3"/>
        <v/>
      </c>
      <c r="V43" s="1153"/>
      <c r="W43" s="1154"/>
      <c r="X43" s="1154"/>
    </row>
    <row r="44" spans="1:24" ht="12.6" hidden="1" customHeight="1">
      <c r="A44" s="453" t="s">
        <v>2901</v>
      </c>
      <c r="B44" s="1144"/>
      <c r="C44" s="994"/>
      <c r="D44" s="994"/>
      <c r="E44" s="1123"/>
      <c r="F44" s="994"/>
      <c r="G44" s="1124"/>
      <c r="H44" s="1146"/>
      <c r="I44" s="1147"/>
      <c r="J44" s="997"/>
      <c r="K44" s="1147"/>
      <c r="L44" s="1148"/>
      <c r="M44" s="1149"/>
      <c r="N44" s="453"/>
      <c r="O44" s="1665"/>
      <c r="P44" s="1665"/>
      <c r="Q44" s="1665"/>
      <c r="R44" s="1665"/>
      <c r="S44" s="319"/>
      <c r="T44" s="1151" t="str">
        <f t="shared" si="2"/>
        <v>5 (1405)</v>
      </c>
      <c r="U44" s="1152" t="str">
        <f t="shared" si="3"/>
        <v/>
      </c>
      <c r="V44" s="1153"/>
      <c r="W44" s="1154"/>
      <c r="X44" s="1154"/>
    </row>
    <row r="45" spans="1:24" ht="12.6" hidden="1" customHeight="1">
      <c r="A45" s="453" t="s">
        <v>2902</v>
      </c>
      <c r="B45" s="1144"/>
      <c r="C45" s="994"/>
      <c r="D45" s="994"/>
      <c r="E45" s="1123"/>
      <c r="F45" s="994"/>
      <c r="G45" s="1124"/>
      <c r="H45" s="1146"/>
      <c r="I45" s="1147"/>
      <c r="J45" s="997"/>
      <c r="K45" s="1147"/>
      <c r="L45" s="1148"/>
      <c r="M45" s="1149"/>
      <c r="N45" s="453"/>
      <c r="O45" s="1665"/>
      <c r="P45" s="1665"/>
      <c r="Q45" s="1665"/>
      <c r="R45" s="1665"/>
      <c r="S45" s="319"/>
      <c r="T45" s="1151" t="str">
        <f t="shared" si="2"/>
        <v>6 (1406)</v>
      </c>
      <c r="U45" s="1152" t="str">
        <f t="shared" si="3"/>
        <v/>
      </c>
      <c r="V45" s="1153"/>
      <c r="W45" s="1154"/>
      <c r="X45" s="1154"/>
    </row>
    <row r="46" spans="1:24" ht="12.6" hidden="1" customHeight="1">
      <c r="A46" s="453" t="s">
        <v>2903</v>
      </c>
      <c r="B46" s="1144"/>
      <c r="C46" s="994"/>
      <c r="D46" s="994"/>
      <c r="E46" s="1123"/>
      <c r="F46" s="994"/>
      <c r="G46" s="1124"/>
      <c r="H46" s="1146"/>
      <c r="I46" s="1147"/>
      <c r="J46" s="997"/>
      <c r="K46" s="1147"/>
      <c r="L46" s="1148"/>
      <c r="M46" s="1149"/>
      <c r="N46" s="453"/>
      <c r="O46" s="1665"/>
      <c r="P46" s="1665"/>
      <c r="Q46" s="1665"/>
      <c r="R46" s="1665"/>
      <c r="S46" s="319"/>
      <c r="T46" s="1151" t="str">
        <f t="shared" si="2"/>
        <v>7 (1407)</v>
      </c>
      <c r="U46" s="1152" t="str">
        <f t="shared" si="3"/>
        <v/>
      </c>
      <c r="V46" s="1153"/>
      <c r="W46" s="1154"/>
      <c r="X46" s="1154"/>
    </row>
    <row r="47" spans="1:24" ht="12.6" hidden="1" customHeight="1">
      <c r="A47" s="453" t="s">
        <v>2904</v>
      </c>
      <c r="B47" s="1144"/>
      <c r="C47" s="994" t="s">
        <v>2925</v>
      </c>
      <c r="D47" s="994"/>
      <c r="E47" s="1123"/>
      <c r="F47" s="994"/>
      <c r="G47" s="1124"/>
      <c r="H47" s="1146"/>
      <c r="I47" s="1147"/>
      <c r="J47" s="997"/>
      <c r="K47" s="1147"/>
      <c r="L47" s="1148"/>
      <c r="M47" s="1149"/>
      <c r="N47" s="453"/>
      <c r="O47" s="1665"/>
      <c r="P47" s="1665"/>
      <c r="Q47" s="1665"/>
      <c r="R47" s="1665"/>
      <c r="S47" s="319"/>
      <c r="T47" s="1151" t="str">
        <f t="shared" si="2"/>
        <v>8 (1408)</v>
      </c>
      <c r="U47" s="1152" t="str">
        <f t="shared" si="3"/>
        <v/>
      </c>
      <c r="V47" s="1153"/>
      <c r="W47" s="1154"/>
      <c r="X47" s="1154"/>
    </row>
    <row r="48" spans="1:24" ht="12.6" hidden="1" customHeight="1">
      <c r="A48" s="453" t="s">
        <v>2905</v>
      </c>
      <c r="B48" s="1144"/>
      <c r="C48" s="994" t="s">
        <v>2926</v>
      </c>
      <c r="D48" s="994"/>
      <c r="E48" s="1123"/>
      <c r="F48" s="994"/>
      <c r="G48" s="1124"/>
      <c r="H48" s="1146"/>
      <c r="I48" s="1147"/>
      <c r="J48" s="997"/>
      <c r="K48" s="1147"/>
      <c r="L48" s="1148"/>
      <c r="M48" s="1149"/>
      <c r="N48" s="453"/>
      <c r="O48" s="1665"/>
      <c r="P48" s="1665"/>
      <c r="Q48" s="1665"/>
      <c r="R48" s="1665"/>
      <c r="S48" s="319"/>
      <c r="T48" s="1151" t="str">
        <f t="shared" si="2"/>
        <v>9 (1409)</v>
      </c>
      <c r="U48" s="1152" t="str">
        <f t="shared" si="3"/>
        <v/>
      </c>
      <c r="V48" s="1153"/>
      <c r="W48" s="1154"/>
      <c r="X48" s="1154"/>
    </row>
    <row r="49" spans="1:24" ht="12.6" hidden="1" customHeight="1">
      <c r="A49" s="453" t="s">
        <v>2906</v>
      </c>
      <c r="B49" s="1144"/>
      <c r="C49" s="994"/>
      <c r="D49" s="994"/>
      <c r="E49" s="1123"/>
      <c r="F49" s="994"/>
      <c r="G49" s="1124"/>
      <c r="H49" s="1146"/>
      <c r="I49" s="1147"/>
      <c r="J49" s="997"/>
      <c r="K49" s="1147"/>
      <c r="L49" s="1148"/>
      <c r="M49" s="1149"/>
      <c r="N49" s="453"/>
      <c r="O49" s="1665"/>
      <c r="P49" s="1665"/>
      <c r="Q49" s="1665"/>
      <c r="R49" s="1665"/>
      <c r="S49" s="319"/>
      <c r="T49" s="1151" t="str">
        <f t="shared" si="2"/>
        <v>10 (1410)</v>
      </c>
      <c r="U49" s="1152" t="str">
        <f t="shared" si="3"/>
        <v/>
      </c>
      <c r="V49" s="1153"/>
      <c r="W49" s="1154"/>
      <c r="X49" s="1154"/>
    </row>
    <row r="50" spans="1:24" ht="12.6" hidden="1" customHeight="1">
      <c r="A50" s="453" t="s">
        <v>2907</v>
      </c>
      <c r="B50" s="1144"/>
      <c r="C50" s="994"/>
      <c r="D50" s="994"/>
      <c r="E50" s="1123"/>
      <c r="F50" s="994"/>
      <c r="G50" s="1124"/>
      <c r="H50" s="1146"/>
      <c r="I50" s="1147"/>
      <c r="J50" s="997"/>
      <c r="K50" s="1147"/>
      <c r="L50" s="1148"/>
      <c r="M50" s="1149"/>
      <c r="N50" s="453"/>
      <c r="O50" s="1665"/>
      <c r="P50" s="1665"/>
      <c r="Q50" s="1665"/>
      <c r="R50" s="1665"/>
      <c r="S50" s="319"/>
      <c r="T50" s="1151" t="str">
        <f t="shared" si="2"/>
        <v>11 (1411)</v>
      </c>
      <c r="U50" s="1152" t="str">
        <f t="shared" si="3"/>
        <v/>
      </c>
      <c r="V50" s="1153"/>
      <c r="W50" s="1154"/>
      <c r="X50" s="1154"/>
    </row>
    <row r="51" spans="1:24" ht="12.6" hidden="1" customHeight="1">
      <c r="A51" s="453" t="s">
        <v>2908</v>
      </c>
      <c r="B51" s="1144"/>
      <c r="C51" s="994"/>
      <c r="D51" s="994"/>
      <c r="E51" s="1123"/>
      <c r="F51" s="994"/>
      <c r="G51" s="1124"/>
      <c r="H51" s="1146"/>
      <c r="I51" s="1147"/>
      <c r="J51" s="997"/>
      <c r="K51" s="1147"/>
      <c r="L51" s="1148"/>
      <c r="M51" s="1149"/>
      <c r="N51" s="453"/>
      <c r="O51" s="1665"/>
      <c r="P51" s="1665"/>
      <c r="Q51" s="1665"/>
      <c r="R51" s="1665"/>
      <c r="S51" s="319"/>
      <c r="T51" s="1151" t="str">
        <f t="shared" si="2"/>
        <v>12 (1412)</v>
      </c>
      <c r="U51" s="1152" t="str">
        <f t="shared" si="3"/>
        <v/>
      </c>
      <c r="V51" s="1153"/>
      <c r="W51" s="1154"/>
      <c r="X51" s="1154"/>
    </row>
    <row r="52" spans="1:24" ht="12.6" hidden="1" customHeight="1">
      <c r="A52" s="453" t="s">
        <v>2909</v>
      </c>
      <c r="B52" s="1144"/>
      <c r="C52" s="994"/>
      <c r="D52" s="994"/>
      <c r="E52" s="1123"/>
      <c r="F52" s="994"/>
      <c r="G52" s="1124"/>
      <c r="H52" s="1146"/>
      <c r="I52" s="1147"/>
      <c r="J52" s="997"/>
      <c r="K52" s="1147"/>
      <c r="L52" s="1148"/>
      <c r="M52" s="1149"/>
      <c r="N52" s="453"/>
      <c r="O52" s="1665"/>
      <c r="P52" s="1665"/>
      <c r="Q52" s="1665"/>
      <c r="R52" s="1665"/>
      <c r="S52" s="319"/>
      <c r="T52" s="1151" t="str">
        <f t="shared" si="2"/>
        <v>13 (1413)</v>
      </c>
      <c r="U52" s="1152" t="str">
        <f t="shared" si="3"/>
        <v/>
      </c>
      <c r="V52" s="1153"/>
      <c r="W52" s="1154"/>
      <c r="X52" s="1154"/>
    </row>
    <row r="53" spans="1:24" ht="12.6" hidden="1" customHeight="1">
      <c r="A53" s="453" t="s">
        <v>2910</v>
      </c>
      <c r="B53" s="1144"/>
      <c r="C53" s="994"/>
      <c r="D53" s="994"/>
      <c r="E53" s="1123"/>
      <c r="F53" s="994"/>
      <c r="G53" s="1124"/>
      <c r="H53" s="1146"/>
      <c r="I53" s="1147"/>
      <c r="J53" s="997"/>
      <c r="K53" s="1147"/>
      <c r="L53" s="1148"/>
      <c r="M53" s="1149"/>
      <c r="N53" s="453"/>
      <c r="O53" s="1665"/>
      <c r="P53" s="1665"/>
      <c r="Q53" s="1665"/>
      <c r="R53" s="1665"/>
      <c r="S53" s="319"/>
      <c r="T53" s="1151" t="str">
        <f t="shared" si="2"/>
        <v>14 (1414)</v>
      </c>
      <c r="U53" s="1152" t="str">
        <f t="shared" si="3"/>
        <v/>
      </c>
      <c r="V53" s="1153"/>
      <c r="W53" s="1154"/>
      <c r="X53" s="1154"/>
    </row>
    <row r="54" spans="1:24" ht="12.6" hidden="1" customHeight="1">
      <c r="A54" s="453" t="s">
        <v>2911</v>
      </c>
      <c r="B54" s="1144"/>
      <c r="C54" s="994"/>
      <c r="D54" s="994"/>
      <c r="E54" s="1123"/>
      <c r="F54" s="994"/>
      <c r="G54" s="1124"/>
      <c r="H54" s="1146"/>
      <c r="I54" s="1147"/>
      <c r="J54" s="997"/>
      <c r="K54" s="1147"/>
      <c r="L54" s="1148"/>
      <c r="M54" s="1149"/>
      <c r="N54" s="453"/>
      <c r="O54" s="1665"/>
      <c r="P54" s="1665"/>
      <c r="Q54" s="1665"/>
      <c r="R54" s="1665"/>
      <c r="S54" s="319"/>
      <c r="T54" s="1151" t="str">
        <f t="shared" si="2"/>
        <v>15 (1415)</v>
      </c>
      <c r="U54" s="1152" t="str">
        <f t="shared" si="3"/>
        <v/>
      </c>
      <c r="V54" s="1153"/>
      <c r="W54" s="1154"/>
      <c r="X54" s="1154"/>
    </row>
    <row r="55" spans="1:24" ht="12.6" hidden="1" customHeight="1">
      <c r="A55" s="453" t="s">
        <v>2912</v>
      </c>
      <c r="B55" s="1144"/>
      <c r="C55" s="994"/>
      <c r="D55" s="994"/>
      <c r="E55" s="1123"/>
      <c r="F55" s="994"/>
      <c r="G55" s="1124"/>
      <c r="H55" s="1146"/>
      <c r="I55" s="1147"/>
      <c r="J55" s="997"/>
      <c r="K55" s="1147"/>
      <c r="L55" s="1148"/>
      <c r="M55" s="1149"/>
      <c r="N55" s="453"/>
      <c r="O55" s="1665"/>
      <c r="P55" s="1665"/>
      <c r="Q55" s="1665"/>
      <c r="R55" s="1665"/>
      <c r="S55" s="319"/>
      <c r="T55" s="1151" t="str">
        <f t="shared" si="2"/>
        <v>16 (1416)</v>
      </c>
      <c r="U55" s="1152" t="str">
        <f t="shared" si="3"/>
        <v/>
      </c>
      <c r="V55" s="1153"/>
      <c r="W55" s="1154"/>
      <c r="X55" s="1154"/>
    </row>
    <row r="56" spans="1:24" ht="12.6" hidden="1" customHeight="1">
      <c r="A56" s="453" t="s">
        <v>2913</v>
      </c>
      <c r="B56" s="1144"/>
      <c r="C56" s="994"/>
      <c r="D56" s="994"/>
      <c r="E56" s="1123"/>
      <c r="F56" s="994"/>
      <c r="G56" s="1124"/>
      <c r="H56" s="1146"/>
      <c r="I56" s="1147"/>
      <c r="J56" s="997"/>
      <c r="K56" s="1147"/>
      <c r="L56" s="1148"/>
      <c r="M56" s="1149"/>
      <c r="N56" s="453"/>
      <c r="O56" s="1665"/>
      <c r="P56" s="1665"/>
      <c r="Q56" s="1665"/>
      <c r="R56" s="1665"/>
      <c r="S56" s="319"/>
      <c r="T56" s="1151" t="str">
        <f t="shared" si="2"/>
        <v>17 (1417)</v>
      </c>
      <c r="U56" s="1152" t="str">
        <f t="shared" si="3"/>
        <v/>
      </c>
      <c r="V56" s="1153"/>
      <c r="W56" s="1154"/>
      <c r="X56" s="1154"/>
    </row>
    <row r="57" spans="1:24" ht="12.6" hidden="1" customHeight="1">
      <c r="A57" s="453" t="s">
        <v>2914</v>
      </c>
      <c r="B57" s="1144"/>
      <c r="C57" s="994"/>
      <c r="D57" s="994"/>
      <c r="E57" s="1123"/>
      <c r="F57" s="994"/>
      <c r="G57" s="1124"/>
      <c r="H57" s="1146"/>
      <c r="I57" s="1147"/>
      <c r="J57" s="997"/>
      <c r="K57" s="1147"/>
      <c r="L57" s="1148"/>
      <c r="M57" s="1149"/>
      <c r="N57" s="453"/>
      <c r="O57" s="1665"/>
      <c r="P57" s="1665"/>
      <c r="Q57" s="1665"/>
      <c r="R57" s="1665"/>
      <c r="S57" s="319"/>
      <c r="T57" s="1151" t="str">
        <f t="shared" si="2"/>
        <v>18 (1418)</v>
      </c>
      <c r="U57" s="1152" t="str">
        <f t="shared" si="3"/>
        <v/>
      </c>
      <c r="V57" s="1153"/>
      <c r="W57" s="1154"/>
      <c r="X57" s="1154"/>
    </row>
    <row r="58" spans="1:24" ht="12.6" hidden="1" customHeight="1">
      <c r="A58" s="453" t="s">
        <v>2915</v>
      </c>
      <c r="B58" s="1144"/>
      <c r="C58" s="994"/>
      <c r="D58" s="994"/>
      <c r="E58" s="1123"/>
      <c r="F58" s="994"/>
      <c r="G58" s="1124"/>
      <c r="H58" s="1146"/>
      <c r="I58" s="1147"/>
      <c r="J58" s="997"/>
      <c r="K58" s="1147"/>
      <c r="L58" s="1148"/>
      <c r="M58" s="1149"/>
      <c r="N58" s="453"/>
      <c r="O58" s="1665"/>
      <c r="P58" s="1665"/>
      <c r="Q58" s="1665"/>
      <c r="R58" s="1665"/>
      <c r="S58" s="319"/>
      <c r="T58" s="1151" t="str">
        <f t="shared" si="2"/>
        <v>19 (1419)</v>
      </c>
      <c r="U58" s="1152" t="str">
        <f t="shared" si="3"/>
        <v/>
      </c>
      <c r="V58" s="1153"/>
      <c r="W58" s="1154"/>
      <c r="X58" s="1154"/>
    </row>
    <row r="59" spans="1:24" ht="12.6" hidden="1" customHeight="1">
      <c r="A59" s="453" t="s">
        <v>2916</v>
      </c>
      <c r="B59" s="1144"/>
      <c r="C59" s="994"/>
      <c r="D59" s="994"/>
      <c r="E59" s="1123"/>
      <c r="F59" s="994"/>
      <c r="G59" s="1124"/>
      <c r="H59" s="1146"/>
      <c r="I59" s="1147"/>
      <c r="J59" s="997"/>
      <c r="K59" s="1147"/>
      <c r="L59" s="1148"/>
      <c r="M59" s="1149"/>
      <c r="N59" s="453"/>
      <c r="O59" s="1665"/>
      <c r="P59" s="1665"/>
      <c r="Q59" s="1665"/>
      <c r="R59" s="1665"/>
      <c r="S59" s="319"/>
      <c r="T59" s="1151" t="str">
        <f t="shared" si="2"/>
        <v>20 (1420)</v>
      </c>
      <c r="U59" s="1152" t="str">
        <f t="shared" si="3"/>
        <v/>
      </c>
      <c r="V59" s="1153"/>
      <c r="W59" s="1154"/>
      <c r="X59" s="1154"/>
    </row>
    <row r="60" spans="1:24" ht="12.6" hidden="1" customHeight="1">
      <c r="A60" s="453" t="s">
        <v>2917</v>
      </c>
      <c r="B60" s="1144"/>
      <c r="C60" s="994"/>
      <c r="D60" s="994"/>
      <c r="E60" s="1123"/>
      <c r="F60" s="994"/>
      <c r="G60" s="1124"/>
      <c r="H60" s="1146"/>
      <c r="I60" s="1147"/>
      <c r="J60" s="997"/>
      <c r="K60" s="1147"/>
      <c r="L60" s="1148"/>
      <c r="M60" s="1149"/>
      <c r="N60" s="453"/>
      <c r="O60" s="1665"/>
      <c r="P60" s="1665"/>
      <c r="Q60" s="1665"/>
      <c r="R60" s="1665"/>
      <c r="S60" s="319"/>
      <c r="T60" s="1151" t="str">
        <f t="shared" si="2"/>
        <v>21 (1421)</v>
      </c>
      <c r="U60" s="1152" t="str">
        <f t="shared" si="3"/>
        <v/>
      </c>
      <c r="V60" s="1153"/>
      <c r="W60" s="1154"/>
      <c r="X60" s="1154"/>
    </row>
    <row r="61" spans="1:24" ht="12.6" hidden="1" customHeight="1">
      <c r="A61" s="453" t="s">
        <v>2918</v>
      </c>
      <c r="B61" s="1144"/>
      <c r="C61" s="994"/>
      <c r="D61" s="994"/>
      <c r="E61" s="1123"/>
      <c r="F61" s="994"/>
      <c r="G61" s="1124"/>
      <c r="H61" s="1146"/>
      <c r="I61" s="1147"/>
      <c r="J61" s="997"/>
      <c r="K61" s="1147"/>
      <c r="L61" s="1148"/>
      <c r="M61" s="1149"/>
      <c r="N61" s="453"/>
      <c r="O61" s="1665"/>
      <c r="P61" s="1665"/>
      <c r="Q61" s="1665"/>
      <c r="R61" s="1665"/>
      <c r="S61" s="319"/>
      <c r="T61" s="1151" t="str">
        <f t="shared" si="2"/>
        <v>22 (1422)</v>
      </c>
      <c r="U61" s="1152" t="str">
        <f t="shared" si="3"/>
        <v/>
      </c>
      <c r="V61" s="1153"/>
      <c r="W61" s="1154"/>
      <c r="X61" s="1154"/>
    </row>
    <row r="62" spans="1:24" ht="12.6" hidden="1" customHeight="1">
      <c r="A62" s="453" t="s">
        <v>2919</v>
      </c>
      <c r="B62" s="1144"/>
      <c r="C62" s="994"/>
      <c r="D62" s="994"/>
      <c r="E62" s="1123"/>
      <c r="F62" s="994"/>
      <c r="G62" s="1124"/>
      <c r="H62" s="1146"/>
      <c r="I62" s="1147"/>
      <c r="J62" s="997"/>
      <c r="K62" s="1147"/>
      <c r="L62" s="1148"/>
      <c r="M62" s="1149"/>
      <c r="N62" s="453"/>
      <c r="O62" s="1665"/>
      <c r="P62" s="1665"/>
      <c r="Q62" s="1665"/>
      <c r="R62" s="1665"/>
      <c r="S62" s="319"/>
      <c r="T62" s="1151" t="str">
        <f t="shared" si="2"/>
        <v>23 (1423)</v>
      </c>
      <c r="U62" s="1152" t="str">
        <f t="shared" si="3"/>
        <v/>
      </c>
      <c r="V62" s="1153"/>
      <c r="W62" s="1154"/>
      <c r="X62" s="1154"/>
    </row>
    <row r="63" spans="1:24" ht="12.6" hidden="1" customHeight="1">
      <c r="A63" s="453" t="s">
        <v>2920</v>
      </c>
      <c r="B63" s="1144"/>
      <c r="C63" s="994"/>
      <c r="D63" s="994"/>
      <c r="E63" s="1123"/>
      <c r="F63" s="994"/>
      <c r="G63" s="1124"/>
      <c r="H63" s="1146"/>
      <c r="I63" s="1147"/>
      <c r="J63" s="997"/>
      <c r="K63" s="1147"/>
      <c r="L63" s="1148"/>
      <c r="M63" s="1149"/>
      <c r="N63" s="453"/>
      <c r="O63" s="1665"/>
      <c r="P63" s="1665"/>
      <c r="Q63" s="1665"/>
      <c r="R63" s="1665"/>
      <c r="S63" s="319"/>
      <c r="T63" s="1151" t="str">
        <f t="shared" si="2"/>
        <v>24 (1424)</v>
      </c>
      <c r="U63" s="1152" t="str">
        <f t="shared" si="3"/>
        <v/>
      </c>
      <c r="V63" s="1153"/>
      <c r="W63" s="1154"/>
      <c r="X63" s="1154"/>
    </row>
    <row r="64" spans="1:24">
      <c r="A64" s="453" t="s">
        <v>2921</v>
      </c>
      <c r="B64" s="1144"/>
      <c r="C64" s="994"/>
      <c r="D64" s="994"/>
      <c r="E64" s="1123"/>
      <c r="F64" s="994"/>
      <c r="G64" s="1124"/>
      <c r="H64" s="1146"/>
      <c r="I64" s="1147"/>
      <c r="J64" s="997"/>
      <c r="K64" s="1147"/>
      <c r="L64" s="1148"/>
      <c r="M64" s="1149"/>
      <c r="N64" s="453"/>
      <c r="O64" s="1665"/>
      <c r="P64" s="1665"/>
      <c r="Q64" s="1665"/>
      <c r="R64" s="1665"/>
      <c r="S64" s="319"/>
      <c r="T64" s="1151" t="str">
        <f t="shared" si="2"/>
        <v>25 (1425)</v>
      </c>
      <c r="U64" s="1152" t="str">
        <f t="shared" si="3"/>
        <v/>
      </c>
      <c r="V64" s="1153"/>
      <c r="W64" s="1154"/>
      <c r="X64" s="1154"/>
    </row>
    <row r="65" spans="1:24">
      <c r="A65" s="796" t="s">
        <v>2922</v>
      </c>
      <c r="B65" s="1156">
        <v>100</v>
      </c>
      <c r="C65" s="994"/>
      <c r="D65" s="994"/>
      <c r="E65" s="1123"/>
      <c r="F65" s="994"/>
      <c r="G65" s="1122"/>
      <c r="H65" s="1158"/>
      <c r="I65" s="1147"/>
      <c r="J65" s="997"/>
      <c r="K65" s="1147"/>
      <c r="L65" s="1148"/>
      <c r="M65" s="1356"/>
      <c r="N65" s="453"/>
      <c r="O65" s="1666"/>
      <c r="P65" s="1666"/>
      <c r="Q65" s="1666"/>
      <c r="R65" s="1666"/>
      <c r="S65" s="319"/>
      <c r="T65" s="1142"/>
      <c r="U65" s="1159">
        <f>$B65</f>
        <v>100</v>
      </c>
      <c r="V65" s="1153"/>
      <c r="W65" s="1154"/>
      <c r="X65" s="1154"/>
    </row>
    <row r="66" spans="1:24" ht="12.75" customHeight="1">
      <c r="A66" s="478" t="s">
        <v>2923</v>
      </c>
      <c r="B66" s="1160" t="s">
        <v>2924</v>
      </c>
      <c r="C66" s="997"/>
      <c r="D66" s="997"/>
      <c r="E66" s="1162"/>
      <c r="F66" s="1163"/>
      <c r="G66" s="1169"/>
      <c r="H66" s="1165"/>
      <c r="I66" s="1147"/>
      <c r="J66" s="997"/>
      <c r="K66" s="1147"/>
      <c r="L66" s="1166"/>
      <c r="M66" s="1167"/>
      <c r="N66" s="477"/>
      <c r="O66" s="1664"/>
      <c r="P66" s="1664"/>
      <c r="Q66" s="1664"/>
      <c r="R66" s="1664"/>
      <c r="S66" s="319"/>
      <c r="T66" s="1142"/>
      <c r="U66" s="1003" t="str">
        <f>$B66</f>
        <v>Overall</v>
      </c>
      <c r="V66" s="1153"/>
      <c r="W66" s="1168"/>
      <c r="X66" s="1168"/>
    </row>
    <row r="67" spans="1:24" ht="6" customHeight="1">
      <c r="A67" s="477"/>
      <c r="B67" s="1162"/>
      <c r="C67" s="1162"/>
      <c r="D67" s="1162"/>
      <c r="E67" s="1162"/>
      <c r="F67" s="1162"/>
      <c r="G67" s="1162"/>
      <c r="H67" s="1162"/>
      <c r="I67" s="1162"/>
      <c r="J67" s="1162"/>
      <c r="K67" s="1162"/>
      <c r="L67" s="1162"/>
      <c r="M67" s="1162"/>
      <c r="N67" s="477"/>
      <c r="O67" s="477"/>
      <c r="P67" s="477"/>
      <c r="Q67" s="477"/>
      <c r="R67" s="477"/>
      <c r="S67" s="319"/>
      <c r="T67" s="1142"/>
      <c r="U67" s="1142"/>
      <c r="V67" s="1162"/>
      <c r="W67" s="1162"/>
      <c r="X67" s="1162"/>
    </row>
    <row r="68" spans="1:24">
      <c r="A68" s="477"/>
      <c r="B68" s="1104" t="s">
        <v>1794</v>
      </c>
      <c r="C68" s="1162"/>
      <c r="D68" s="1162"/>
      <c r="E68" s="1162"/>
      <c r="F68" s="1162"/>
      <c r="G68" s="1162"/>
      <c r="H68" s="1162"/>
      <c r="I68" s="1162"/>
      <c r="J68" s="1162"/>
      <c r="K68" s="1162"/>
      <c r="L68" s="1162"/>
      <c r="M68" s="1162"/>
      <c r="N68" s="477"/>
      <c r="O68" s="477"/>
      <c r="P68" s="477"/>
      <c r="Q68" s="477"/>
      <c r="R68" s="477"/>
      <c r="S68" s="319"/>
      <c r="T68" s="1142"/>
      <c r="U68" s="1143" t="str">
        <f>$B68</f>
        <v>Other off-balance sheet (505)</v>
      </c>
      <c r="V68" s="1162"/>
      <c r="W68" s="1162"/>
      <c r="X68" s="1162"/>
    </row>
    <row r="69" spans="1:24">
      <c r="A69" s="453" t="s">
        <v>2897</v>
      </c>
      <c r="B69" s="1144"/>
      <c r="C69" s="994"/>
      <c r="D69" s="994"/>
      <c r="E69" s="1123"/>
      <c r="F69" s="994"/>
      <c r="G69" s="1124"/>
      <c r="H69" s="1146"/>
      <c r="I69" s="1147"/>
      <c r="J69" s="997"/>
      <c r="K69" s="1147"/>
      <c r="L69" s="1148"/>
      <c r="M69" s="1149"/>
      <c r="N69" s="453"/>
      <c r="O69" s="1665"/>
      <c r="P69" s="1665"/>
      <c r="Q69" s="1665"/>
      <c r="R69" s="1665"/>
      <c r="S69" s="319"/>
      <c r="T69" s="1151" t="str">
        <f t="shared" ref="T69:T93" si="4">$A69</f>
        <v>1 (1401)</v>
      </c>
      <c r="U69" s="1152" t="str">
        <f t="shared" ref="U69:U93" si="5">IF($B69="","",$B69)</f>
        <v/>
      </c>
      <c r="V69" s="1153"/>
      <c r="W69" s="1154"/>
      <c r="X69" s="1154"/>
    </row>
    <row r="70" spans="1:24">
      <c r="A70" s="453" t="s">
        <v>2898</v>
      </c>
      <c r="B70" s="1144"/>
      <c r="C70" s="994"/>
      <c r="D70" s="994"/>
      <c r="E70" s="1123"/>
      <c r="F70" s="994"/>
      <c r="G70" s="1124"/>
      <c r="H70" s="1146"/>
      <c r="I70" s="1147"/>
      <c r="J70" s="997"/>
      <c r="K70" s="1147"/>
      <c r="L70" s="1148"/>
      <c r="M70" s="1149"/>
      <c r="N70" s="453"/>
      <c r="O70" s="1665"/>
      <c r="P70" s="1665"/>
      <c r="Q70" s="1665"/>
      <c r="R70" s="1665"/>
      <c r="S70" s="319"/>
      <c r="T70" s="1151" t="str">
        <f t="shared" si="4"/>
        <v>2 (1402)</v>
      </c>
      <c r="U70" s="1152" t="str">
        <f t="shared" si="5"/>
        <v/>
      </c>
      <c r="V70" s="1153"/>
      <c r="W70" s="1154"/>
      <c r="X70" s="1154"/>
    </row>
    <row r="71" spans="1:24">
      <c r="A71" s="453" t="s">
        <v>2899</v>
      </c>
      <c r="B71" s="1144"/>
      <c r="C71" s="994"/>
      <c r="D71" s="994"/>
      <c r="E71" s="1123"/>
      <c r="F71" s="994"/>
      <c r="G71" s="1124"/>
      <c r="H71" s="1146"/>
      <c r="I71" s="1147"/>
      <c r="J71" s="997"/>
      <c r="K71" s="1147"/>
      <c r="L71" s="1148"/>
      <c r="M71" s="1149"/>
      <c r="N71" s="453"/>
      <c r="O71" s="1665"/>
      <c r="P71" s="1665"/>
      <c r="Q71" s="1665"/>
      <c r="R71" s="1665"/>
      <c r="S71" s="319"/>
      <c r="T71" s="1151" t="str">
        <f t="shared" si="4"/>
        <v>3 (1403)</v>
      </c>
      <c r="U71" s="1152" t="str">
        <f t="shared" si="5"/>
        <v/>
      </c>
      <c r="V71" s="1153"/>
      <c r="W71" s="1154"/>
      <c r="X71" s="1154"/>
    </row>
    <row r="72" spans="1:24" ht="12.6" hidden="1" customHeight="1">
      <c r="A72" s="453" t="s">
        <v>2900</v>
      </c>
      <c r="B72" s="1144"/>
      <c r="C72" s="994"/>
      <c r="D72" s="994"/>
      <c r="E72" s="1123"/>
      <c r="F72" s="994"/>
      <c r="G72" s="1124"/>
      <c r="H72" s="1146"/>
      <c r="I72" s="1147"/>
      <c r="J72" s="997"/>
      <c r="K72" s="1147"/>
      <c r="L72" s="1148"/>
      <c r="M72" s="1149"/>
      <c r="N72" s="453"/>
      <c r="O72" s="1665"/>
      <c r="P72" s="1665"/>
      <c r="Q72" s="1665"/>
      <c r="R72" s="1665"/>
      <c r="S72" s="319"/>
      <c r="T72" s="1151" t="str">
        <f t="shared" si="4"/>
        <v>4 (1404)</v>
      </c>
      <c r="U72" s="1152" t="str">
        <f t="shared" si="5"/>
        <v/>
      </c>
      <c r="V72" s="1153"/>
      <c r="W72" s="1154"/>
      <c r="X72" s="1154"/>
    </row>
    <row r="73" spans="1:24" ht="12.6" hidden="1" customHeight="1">
      <c r="A73" s="453" t="s">
        <v>2901</v>
      </c>
      <c r="B73" s="1144"/>
      <c r="C73" s="994"/>
      <c r="D73" s="994"/>
      <c r="E73" s="1123"/>
      <c r="F73" s="994"/>
      <c r="G73" s="1124"/>
      <c r="H73" s="1146"/>
      <c r="I73" s="1147"/>
      <c r="J73" s="997"/>
      <c r="K73" s="1147"/>
      <c r="L73" s="1148"/>
      <c r="M73" s="1149"/>
      <c r="N73" s="453"/>
      <c r="O73" s="1665"/>
      <c r="P73" s="1665"/>
      <c r="Q73" s="1665"/>
      <c r="R73" s="1665"/>
      <c r="S73" s="319"/>
      <c r="T73" s="1151" t="str">
        <f t="shared" si="4"/>
        <v>5 (1405)</v>
      </c>
      <c r="U73" s="1152" t="str">
        <f t="shared" si="5"/>
        <v/>
      </c>
      <c r="V73" s="1153"/>
      <c r="W73" s="1154"/>
      <c r="X73" s="1154"/>
    </row>
    <row r="74" spans="1:24" ht="12.6" hidden="1" customHeight="1">
      <c r="A74" s="453" t="s">
        <v>2902</v>
      </c>
      <c r="B74" s="1144"/>
      <c r="C74" s="994"/>
      <c r="D74" s="994"/>
      <c r="E74" s="1123"/>
      <c r="F74" s="994"/>
      <c r="G74" s="1124"/>
      <c r="H74" s="1146"/>
      <c r="I74" s="1147"/>
      <c r="J74" s="997"/>
      <c r="K74" s="1147"/>
      <c r="L74" s="1148"/>
      <c r="M74" s="1149"/>
      <c r="N74" s="453"/>
      <c r="O74" s="1665"/>
      <c r="P74" s="1665"/>
      <c r="Q74" s="1665"/>
      <c r="R74" s="1665"/>
      <c r="S74" s="319"/>
      <c r="T74" s="1151" t="str">
        <f t="shared" si="4"/>
        <v>6 (1406)</v>
      </c>
      <c r="U74" s="1152" t="str">
        <f t="shared" si="5"/>
        <v/>
      </c>
      <c r="V74" s="1153"/>
      <c r="W74" s="1154"/>
      <c r="X74" s="1154"/>
    </row>
    <row r="75" spans="1:24" ht="12.6" hidden="1" customHeight="1">
      <c r="A75" s="453" t="s">
        <v>2903</v>
      </c>
      <c r="B75" s="1144"/>
      <c r="C75" s="994"/>
      <c r="D75" s="994"/>
      <c r="E75" s="1123"/>
      <c r="F75" s="994"/>
      <c r="G75" s="1124"/>
      <c r="H75" s="1146"/>
      <c r="I75" s="1147"/>
      <c r="J75" s="997"/>
      <c r="K75" s="1147"/>
      <c r="L75" s="1148"/>
      <c r="M75" s="1149"/>
      <c r="N75" s="453"/>
      <c r="O75" s="1665"/>
      <c r="P75" s="1665"/>
      <c r="Q75" s="1665"/>
      <c r="R75" s="1665"/>
      <c r="S75" s="319"/>
      <c r="T75" s="1151" t="str">
        <f t="shared" si="4"/>
        <v>7 (1407)</v>
      </c>
      <c r="U75" s="1152" t="str">
        <f t="shared" si="5"/>
        <v/>
      </c>
      <c r="V75" s="1153"/>
      <c r="W75" s="1154"/>
      <c r="X75" s="1154"/>
    </row>
    <row r="76" spans="1:24" ht="12.6" hidden="1" customHeight="1">
      <c r="A76" s="453" t="s">
        <v>2904</v>
      </c>
      <c r="B76" s="1144"/>
      <c r="C76" s="994"/>
      <c r="D76" s="994"/>
      <c r="E76" s="1123"/>
      <c r="F76" s="994"/>
      <c r="G76" s="1124"/>
      <c r="H76" s="1146"/>
      <c r="I76" s="1147"/>
      <c r="J76" s="997"/>
      <c r="K76" s="1147"/>
      <c r="L76" s="1148"/>
      <c r="M76" s="1149"/>
      <c r="N76" s="453"/>
      <c r="O76" s="1665"/>
      <c r="P76" s="1665"/>
      <c r="Q76" s="1665"/>
      <c r="R76" s="1665"/>
      <c r="S76" s="319"/>
      <c r="T76" s="1151" t="str">
        <f t="shared" si="4"/>
        <v>8 (1408)</v>
      </c>
      <c r="U76" s="1152" t="str">
        <f t="shared" si="5"/>
        <v/>
      </c>
      <c r="V76" s="1153"/>
      <c r="W76" s="1154"/>
      <c r="X76" s="1154"/>
    </row>
    <row r="77" spans="1:24" ht="12.6" hidden="1" customHeight="1">
      <c r="A77" s="453" t="s">
        <v>2905</v>
      </c>
      <c r="B77" s="1144"/>
      <c r="C77" s="994"/>
      <c r="D77" s="994"/>
      <c r="E77" s="1123"/>
      <c r="F77" s="994"/>
      <c r="G77" s="1124"/>
      <c r="H77" s="1146"/>
      <c r="I77" s="1147"/>
      <c r="J77" s="997"/>
      <c r="K77" s="1147"/>
      <c r="L77" s="1148"/>
      <c r="M77" s="1149"/>
      <c r="N77" s="453"/>
      <c r="O77" s="1665"/>
      <c r="P77" s="1665"/>
      <c r="Q77" s="1665"/>
      <c r="R77" s="1665"/>
      <c r="S77" s="319"/>
      <c r="T77" s="1151" t="str">
        <f t="shared" si="4"/>
        <v>9 (1409)</v>
      </c>
      <c r="U77" s="1152" t="str">
        <f t="shared" si="5"/>
        <v/>
      </c>
      <c r="V77" s="1153"/>
      <c r="W77" s="1154"/>
      <c r="X77" s="1154"/>
    </row>
    <row r="78" spans="1:24" ht="12.6" hidden="1" customHeight="1">
      <c r="A78" s="453" t="s">
        <v>2906</v>
      </c>
      <c r="B78" s="1144"/>
      <c r="C78" s="994"/>
      <c r="D78" s="994"/>
      <c r="E78" s="1123"/>
      <c r="F78" s="994"/>
      <c r="G78" s="1124"/>
      <c r="H78" s="1146"/>
      <c r="I78" s="1147"/>
      <c r="J78" s="997"/>
      <c r="K78" s="1147"/>
      <c r="L78" s="1148"/>
      <c r="M78" s="1149"/>
      <c r="N78" s="453"/>
      <c r="O78" s="1665"/>
      <c r="P78" s="1665"/>
      <c r="Q78" s="1665"/>
      <c r="R78" s="1665"/>
      <c r="S78" s="319"/>
      <c r="T78" s="1151" t="str">
        <f t="shared" si="4"/>
        <v>10 (1410)</v>
      </c>
      <c r="U78" s="1152" t="str">
        <f t="shared" si="5"/>
        <v/>
      </c>
      <c r="V78" s="1153"/>
      <c r="W78" s="1154"/>
      <c r="X78" s="1154"/>
    </row>
    <row r="79" spans="1:24" ht="12.6" hidden="1" customHeight="1">
      <c r="A79" s="453" t="s">
        <v>2907</v>
      </c>
      <c r="B79" s="1144"/>
      <c r="C79" s="994"/>
      <c r="D79" s="994"/>
      <c r="E79" s="1123"/>
      <c r="F79" s="994"/>
      <c r="G79" s="1124"/>
      <c r="H79" s="1146"/>
      <c r="I79" s="1147"/>
      <c r="J79" s="997"/>
      <c r="K79" s="1147"/>
      <c r="L79" s="1148"/>
      <c r="M79" s="1149"/>
      <c r="N79" s="453"/>
      <c r="O79" s="1665"/>
      <c r="P79" s="1665"/>
      <c r="Q79" s="1665"/>
      <c r="R79" s="1665"/>
      <c r="S79" s="319"/>
      <c r="T79" s="1151" t="str">
        <f t="shared" si="4"/>
        <v>11 (1411)</v>
      </c>
      <c r="U79" s="1152" t="str">
        <f t="shared" si="5"/>
        <v/>
      </c>
      <c r="V79" s="1153"/>
      <c r="W79" s="1154"/>
      <c r="X79" s="1154"/>
    </row>
    <row r="80" spans="1:24" ht="12.6" hidden="1" customHeight="1">
      <c r="A80" s="453" t="s">
        <v>2908</v>
      </c>
      <c r="B80" s="1144"/>
      <c r="C80" s="994"/>
      <c r="D80" s="994"/>
      <c r="E80" s="1123"/>
      <c r="F80" s="994"/>
      <c r="G80" s="1124"/>
      <c r="H80" s="1146"/>
      <c r="I80" s="1147"/>
      <c r="J80" s="997"/>
      <c r="K80" s="1147"/>
      <c r="L80" s="1148"/>
      <c r="M80" s="1149"/>
      <c r="N80" s="453"/>
      <c r="O80" s="1665"/>
      <c r="P80" s="1665"/>
      <c r="Q80" s="1665"/>
      <c r="R80" s="1665"/>
      <c r="S80" s="319"/>
      <c r="T80" s="1151" t="str">
        <f t="shared" si="4"/>
        <v>12 (1412)</v>
      </c>
      <c r="U80" s="1152" t="str">
        <f t="shared" si="5"/>
        <v/>
      </c>
      <c r="V80" s="1153"/>
      <c r="W80" s="1154"/>
      <c r="X80" s="1154"/>
    </row>
    <row r="81" spans="1:43" ht="12.6" hidden="1" customHeight="1">
      <c r="A81" s="453" t="s">
        <v>2909</v>
      </c>
      <c r="B81" s="1144"/>
      <c r="C81" s="994"/>
      <c r="D81" s="994"/>
      <c r="E81" s="1123"/>
      <c r="F81" s="994"/>
      <c r="G81" s="1124"/>
      <c r="H81" s="1146"/>
      <c r="I81" s="1147"/>
      <c r="J81" s="997"/>
      <c r="K81" s="1147"/>
      <c r="L81" s="1148"/>
      <c r="M81" s="1149"/>
      <c r="N81" s="453"/>
      <c r="O81" s="1665"/>
      <c r="P81" s="1665"/>
      <c r="Q81" s="1665"/>
      <c r="R81" s="1665"/>
      <c r="S81" s="319"/>
      <c r="T81" s="1151" t="str">
        <f t="shared" si="4"/>
        <v>13 (1413)</v>
      </c>
      <c r="U81" s="1152" t="str">
        <f t="shared" si="5"/>
        <v/>
      </c>
      <c r="V81" s="1153"/>
      <c r="W81" s="1154"/>
      <c r="X81" s="1154"/>
    </row>
    <row r="82" spans="1:43" ht="12.6" hidden="1" customHeight="1">
      <c r="A82" s="453" t="s">
        <v>2910</v>
      </c>
      <c r="B82" s="1144"/>
      <c r="C82" s="994"/>
      <c r="D82" s="994"/>
      <c r="E82" s="1123"/>
      <c r="F82" s="994"/>
      <c r="G82" s="1124"/>
      <c r="H82" s="1146"/>
      <c r="I82" s="1147"/>
      <c r="J82" s="997"/>
      <c r="K82" s="1147"/>
      <c r="L82" s="1148"/>
      <c r="M82" s="1149"/>
      <c r="N82" s="453"/>
      <c r="O82" s="1665"/>
      <c r="P82" s="1665"/>
      <c r="Q82" s="1665"/>
      <c r="R82" s="1665"/>
      <c r="S82" s="319"/>
      <c r="T82" s="1151" t="str">
        <f t="shared" si="4"/>
        <v>14 (1414)</v>
      </c>
      <c r="U82" s="1152" t="str">
        <f t="shared" si="5"/>
        <v/>
      </c>
      <c r="V82" s="1153"/>
      <c r="W82" s="1154"/>
      <c r="X82" s="1154"/>
    </row>
    <row r="83" spans="1:43" ht="12.6" hidden="1" customHeight="1">
      <c r="A83" s="453" t="s">
        <v>2911</v>
      </c>
      <c r="B83" s="1144"/>
      <c r="C83" s="994"/>
      <c r="D83" s="994"/>
      <c r="E83" s="1123"/>
      <c r="F83" s="994"/>
      <c r="G83" s="1124"/>
      <c r="H83" s="1146"/>
      <c r="I83" s="1147"/>
      <c r="J83" s="997"/>
      <c r="K83" s="1147"/>
      <c r="L83" s="1148"/>
      <c r="M83" s="1149"/>
      <c r="N83" s="453"/>
      <c r="O83" s="1665"/>
      <c r="P83" s="1665"/>
      <c r="Q83" s="1665"/>
      <c r="R83" s="1665"/>
      <c r="S83" s="319"/>
      <c r="T83" s="1151" t="str">
        <f t="shared" si="4"/>
        <v>15 (1415)</v>
      </c>
      <c r="U83" s="1152" t="str">
        <f t="shared" si="5"/>
        <v/>
      </c>
      <c r="V83" s="1153"/>
      <c r="W83" s="1154"/>
      <c r="X83" s="1154"/>
    </row>
    <row r="84" spans="1:43" ht="12.6" hidden="1" customHeight="1">
      <c r="A84" s="453" t="s">
        <v>2912</v>
      </c>
      <c r="B84" s="1144"/>
      <c r="C84" s="994"/>
      <c r="D84" s="994"/>
      <c r="E84" s="1123"/>
      <c r="F84" s="994"/>
      <c r="G84" s="1124"/>
      <c r="H84" s="1146"/>
      <c r="I84" s="1147"/>
      <c r="J84" s="997"/>
      <c r="K84" s="1147"/>
      <c r="L84" s="1148"/>
      <c r="M84" s="1149"/>
      <c r="N84" s="453"/>
      <c r="O84" s="1665"/>
      <c r="P84" s="1665"/>
      <c r="Q84" s="1665"/>
      <c r="R84" s="1665"/>
      <c r="S84" s="319"/>
      <c r="T84" s="1151" t="str">
        <f t="shared" si="4"/>
        <v>16 (1416)</v>
      </c>
      <c r="U84" s="1152" t="str">
        <f t="shared" si="5"/>
        <v/>
      </c>
      <c r="V84" s="1153"/>
      <c r="W84" s="1154"/>
      <c r="X84" s="1154"/>
    </row>
    <row r="85" spans="1:43" ht="12.6" hidden="1" customHeight="1">
      <c r="A85" s="453" t="s">
        <v>2913</v>
      </c>
      <c r="B85" s="1144"/>
      <c r="C85" s="994"/>
      <c r="D85" s="994"/>
      <c r="E85" s="1123"/>
      <c r="F85" s="994"/>
      <c r="G85" s="1124"/>
      <c r="H85" s="1146"/>
      <c r="I85" s="1147"/>
      <c r="J85" s="997"/>
      <c r="K85" s="1147"/>
      <c r="L85" s="1148"/>
      <c r="M85" s="1149"/>
      <c r="N85" s="453"/>
      <c r="O85" s="1665"/>
      <c r="P85" s="1665"/>
      <c r="Q85" s="1665"/>
      <c r="R85" s="1665"/>
      <c r="S85" s="319"/>
      <c r="T85" s="1151" t="str">
        <f t="shared" si="4"/>
        <v>17 (1417)</v>
      </c>
      <c r="U85" s="1152" t="str">
        <f t="shared" si="5"/>
        <v/>
      </c>
      <c r="V85" s="1153"/>
      <c r="W85" s="1154"/>
      <c r="X85" s="1154"/>
    </row>
    <row r="86" spans="1:43" ht="12.6" hidden="1" customHeight="1">
      <c r="A86" s="453" t="s">
        <v>2914</v>
      </c>
      <c r="B86" s="1144"/>
      <c r="C86" s="994"/>
      <c r="D86" s="994"/>
      <c r="E86" s="1123"/>
      <c r="F86" s="994"/>
      <c r="G86" s="1124"/>
      <c r="H86" s="1146"/>
      <c r="I86" s="1147"/>
      <c r="J86" s="997"/>
      <c r="K86" s="1147"/>
      <c r="L86" s="1148"/>
      <c r="M86" s="1149"/>
      <c r="N86" s="453"/>
      <c r="O86" s="1665"/>
      <c r="P86" s="1665"/>
      <c r="Q86" s="1665"/>
      <c r="R86" s="1665"/>
      <c r="S86" s="319"/>
      <c r="T86" s="1151" t="str">
        <f t="shared" si="4"/>
        <v>18 (1418)</v>
      </c>
      <c r="U86" s="1152" t="str">
        <f t="shared" si="5"/>
        <v/>
      </c>
      <c r="V86" s="1153"/>
      <c r="W86" s="1154"/>
      <c r="X86" s="1154"/>
    </row>
    <row r="87" spans="1:43" ht="12.6" hidden="1" customHeight="1">
      <c r="A87" s="453" t="s">
        <v>2915</v>
      </c>
      <c r="B87" s="1144"/>
      <c r="C87" s="994"/>
      <c r="D87" s="994"/>
      <c r="E87" s="1123"/>
      <c r="F87" s="994"/>
      <c r="G87" s="1124"/>
      <c r="H87" s="1146"/>
      <c r="I87" s="1147"/>
      <c r="J87" s="997"/>
      <c r="K87" s="1147"/>
      <c r="L87" s="1148"/>
      <c r="M87" s="1149"/>
      <c r="N87" s="453"/>
      <c r="O87" s="1665"/>
      <c r="P87" s="1665"/>
      <c r="Q87" s="1665"/>
      <c r="R87" s="1665"/>
      <c r="S87" s="319"/>
      <c r="T87" s="1151" t="str">
        <f t="shared" si="4"/>
        <v>19 (1419)</v>
      </c>
      <c r="U87" s="1152" t="str">
        <f t="shared" si="5"/>
        <v/>
      </c>
      <c r="V87" s="1153"/>
      <c r="W87" s="1154"/>
      <c r="X87" s="1154"/>
    </row>
    <row r="88" spans="1:43" ht="12.6" hidden="1" customHeight="1">
      <c r="A88" s="453" t="s">
        <v>2916</v>
      </c>
      <c r="B88" s="1144"/>
      <c r="C88" s="994"/>
      <c r="D88" s="994"/>
      <c r="E88" s="1123"/>
      <c r="F88" s="994"/>
      <c r="G88" s="1124"/>
      <c r="H88" s="1146"/>
      <c r="I88" s="1147"/>
      <c r="J88" s="997"/>
      <c r="K88" s="1147"/>
      <c r="L88" s="1148"/>
      <c r="M88" s="1149"/>
      <c r="N88" s="453"/>
      <c r="O88" s="1665"/>
      <c r="P88" s="1665"/>
      <c r="Q88" s="1665"/>
      <c r="R88" s="1665"/>
      <c r="S88" s="319"/>
      <c r="T88" s="1151" t="str">
        <f t="shared" si="4"/>
        <v>20 (1420)</v>
      </c>
      <c r="U88" s="1152" t="str">
        <f t="shared" si="5"/>
        <v/>
      </c>
      <c r="V88" s="1153"/>
      <c r="W88" s="1154"/>
      <c r="X88" s="1154"/>
    </row>
    <row r="89" spans="1:43" ht="12.6" hidden="1" customHeight="1">
      <c r="A89" s="453" t="s">
        <v>2917</v>
      </c>
      <c r="B89" s="1144"/>
      <c r="C89" s="994"/>
      <c r="D89" s="994"/>
      <c r="E89" s="1123"/>
      <c r="F89" s="994"/>
      <c r="G89" s="1124"/>
      <c r="H89" s="1146"/>
      <c r="I89" s="1147"/>
      <c r="J89" s="997"/>
      <c r="K89" s="1147"/>
      <c r="L89" s="1148"/>
      <c r="M89" s="1149"/>
      <c r="N89" s="453"/>
      <c r="O89" s="1665"/>
      <c r="P89" s="1665"/>
      <c r="Q89" s="1665"/>
      <c r="R89" s="1665"/>
      <c r="S89" s="319"/>
      <c r="T89" s="1151" t="str">
        <f t="shared" si="4"/>
        <v>21 (1421)</v>
      </c>
      <c r="U89" s="1152" t="str">
        <f t="shared" si="5"/>
        <v/>
      </c>
      <c r="V89" s="1153"/>
      <c r="W89" s="1154"/>
      <c r="X89" s="1154"/>
    </row>
    <row r="90" spans="1:43" ht="12.6" hidden="1" customHeight="1">
      <c r="A90" s="453" t="s">
        <v>2918</v>
      </c>
      <c r="B90" s="1144"/>
      <c r="C90" s="994"/>
      <c r="D90" s="994"/>
      <c r="E90" s="1123"/>
      <c r="F90" s="994"/>
      <c r="G90" s="1124"/>
      <c r="H90" s="1146"/>
      <c r="I90" s="1147"/>
      <c r="J90" s="997"/>
      <c r="K90" s="1147"/>
      <c r="L90" s="1148"/>
      <c r="M90" s="1149"/>
      <c r="N90" s="453"/>
      <c r="O90" s="1665"/>
      <c r="P90" s="1665"/>
      <c r="Q90" s="1665"/>
      <c r="R90" s="1665"/>
      <c r="S90" s="319"/>
      <c r="T90" s="1151" t="str">
        <f t="shared" si="4"/>
        <v>22 (1422)</v>
      </c>
      <c r="U90" s="1152" t="str">
        <f t="shared" si="5"/>
        <v/>
      </c>
      <c r="V90" s="1153"/>
      <c r="W90" s="1154"/>
      <c r="X90" s="1154"/>
    </row>
    <row r="91" spans="1:43" ht="12.6" hidden="1" customHeight="1">
      <c r="A91" s="453" t="s">
        <v>2919</v>
      </c>
      <c r="B91" s="1144"/>
      <c r="C91" s="994"/>
      <c r="D91" s="994"/>
      <c r="E91" s="1123"/>
      <c r="F91" s="994"/>
      <c r="G91" s="1124"/>
      <c r="H91" s="1146"/>
      <c r="I91" s="1147"/>
      <c r="J91" s="997"/>
      <c r="K91" s="1147"/>
      <c r="L91" s="1148"/>
      <c r="M91" s="1149"/>
      <c r="N91" s="453"/>
      <c r="O91" s="1665"/>
      <c r="P91" s="1665"/>
      <c r="Q91" s="1665"/>
      <c r="R91" s="1665"/>
      <c r="S91" s="319"/>
      <c r="T91" s="1151" t="str">
        <f t="shared" si="4"/>
        <v>23 (1423)</v>
      </c>
      <c r="U91" s="1152" t="str">
        <f t="shared" si="5"/>
        <v/>
      </c>
      <c r="V91" s="1153"/>
      <c r="W91" s="1154"/>
      <c r="X91" s="1154"/>
    </row>
    <row r="92" spans="1:43" ht="12.6" hidden="1" customHeight="1">
      <c r="A92" s="453" t="s">
        <v>2920</v>
      </c>
      <c r="B92" s="1144"/>
      <c r="C92" s="994"/>
      <c r="D92" s="994"/>
      <c r="E92" s="1123"/>
      <c r="F92" s="994"/>
      <c r="G92" s="1124"/>
      <c r="H92" s="1146"/>
      <c r="I92" s="1147"/>
      <c r="J92" s="997"/>
      <c r="K92" s="1147"/>
      <c r="L92" s="1148"/>
      <c r="M92" s="1149"/>
      <c r="N92" s="453"/>
      <c r="O92" s="1665"/>
      <c r="P92" s="1665"/>
      <c r="Q92" s="1665"/>
      <c r="R92" s="1665"/>
      <c r="S92" s="319"/>
      <c r="T92" s="1151" t="str">
        <f t="shared" si="4"/>
        <v>24 (1424)</v>
      </c>
      <c r="U92" s="1152" t="str">
        <f t="shared" si="5"/>
        <v/>
      </c>
      <c r="V92" s="1153"/>
      <c r="W92" s="1154"/>
      <c r="X92" s="1154"/>
    </row>
    <row r="93" spans="1:43">
      <c r="A93" s="453" t="s">
        <v>2921</v>
      </c>
      <c r="B93" s="1144"/>
      <c r="C93" s="994"/>
      <c r="D93" s="994"/>
      <c r="E93" s="1123"/>
      <c r="F93" s="994"/>
      <c r="G93" s="1124"/>
      <c r="H93" s="1146"/>
      <c r="I93" s="1147"/>
      <c r="J93" s="997"/>
      <c r="K93" s="1147"/>
      <c r="L93" s="1148"/>
      <c r="M93" s="1149"/>
      <c r="N93" s="453"/>
      <c r="O93" s="1665"/>
      <c r="P93" s="1665"/>
      <c r="Q93" s="1665"/>
      <c r="R93" s="1665"/>
      <c r="S93" s="319"/>
      <c r="T93" s="1151" t="str">
        <f t="shared" si="4"/>
        <v>25 (1425)</v>
      </c>
      <c r="U93" s="1152" t="str">
        <f t="shared" si="5"/>
        <v/>
      </c>
      <c r="V93" s="1153"/>
      <c r="W93" s="1154"/>
      <c r="X93" s="1154"/>
    </row>
    <row r="94" spans="1:43">
      <c r="A94" s="796" t="s">
        <v>2922</v>
      </c>
      <c r="B94" s="1156">
        <v>100</v>
      </c>
      <c r="C94" s="994"/>
      <c r="D94" s="994"/>
      <c r="E94" s="1123"/>
      <c r="F94" s="994"/>
      <c r="G94" s="1122"/>
      <c r="H94" s="1158"/>
      <c r="I94" s="1147"/>
      <c r="J94" s="997"/>
      <c r="K94" s="1147"/>
      <c r="L94" s="1148"/>
      <c r="M94" s="1356"/>
      <c r="N94" s="453"/>
      <c r="O94" s="1666"/>
      <c r="P94" s="1666"/>
      <c r="Q94" s="1666"/>
      <c r="R94" s="1666"/>
      <c r="S94" s="319"/>
      <c r="T94" s="1142"/>
      <c r="U94" s="1159">
        <f>$B94</f>
        <v>100</v>
      </c>
      <c r="V94" s="1153"/>
      <c r="W94" s="1154"/>
      <c r="X94" s="1154"/>
    </row>
    <row r="95" spans="1:43">
      <c r="A95" s="478" t="s">
        <v>2923</v>
      </c>
      <c r="B95" s="1160" t="s">
        <v>2924</v>
      </c>
      <c r="C95" s="997"/>
      <c r="D95" s="997"/>
      <c r="E95" s="1162"/>
      <c r="F95" s="1163"/>
      <c r="G95" s="1169"/>
      <c r="H95" s="1165"/>
      <c r="I95" s="1147"/>
      <c r="J95" s="997"/>
      <c r="K95" s="1147"/>
      <c r="L95" s="1166"/>
      <c r="M95" s="1167"/>
      <c r="N95" s="477"/>
      <c r="O95" s="1664"/>
      <c r="P95" s="1664"/>
      <c r="Q95" s="1664"/>
      <c r="R95" s="1664"/>
      <c r="S95" s="319"/>
      <c r="T95" s="1142"/>
      <c r="U95" s="1003" t="str">
        <f>$B95</f>
        <v>Overall</v>
      </c>
      <c r="V95" s="1153"/>
      <c r="W95" s="1168"/>
      <c r="X95" s="1168"/>
    </row>
    <row r="96" spans="1:43">
      <c r="A96" s="477"/>
      <c r="B96" s="475"/>
      <c r="C96" s="1119"/>
      <c r="D96" s="1119"/>
      <c r="E96" s="477"/>
      <c r="F96" s="1062"/>
      <c r="G96" s="1120"/>
      <c r="H96" s="1120"/>
      <c r="I96" s="1119"/>
      <c r="J96" s="1119"/>
      <c r="K96" s="1119"/>
      <c r="L96" s="1119"/>
      <c r="M96" s="1173"/>
      <c r="N96" s="477"/>
      <c r="O96" s="888"/>
      <c r="P96" s="888"/>
      <c r="Q96" s="888"/>
      <c r="R96" s="888"/>
      <c r="S96" s="319"/>
      <c r="T96" s="1177"/>
      <c r="U96" s="1177"/>
      <c r="V96" s="888"/>
      <c r="W96" s="888"/>
      <c r="X96" s="888"/>
      <c r="Z96" s="735"/>
      <c r="AA96" s="735"/>
      <c r="AB96" s="414"/>
      <c r="AC96" s="414"/>
      <c r="AD96" s="414"/>
      <c r="AE96" s="414"/>
      <c r="AF96" s="425"/>
      <c r="AG96" s="414"/>
      <c r="AH96" s="414"/>
      <c r="AI96" s="414"/>
      <c r="AJ96" s="414"/>
      <c r="AK96" s="414"/>
      <c r="AL96" s="266"/>
      <c r="AM96" s="424"/>
      <c r="AN96" s="424"/>
      <c r="AO96" s="414"/>
      <c r="AP96" s="414"/>
      <c r="AQ96" s="414"/>
    </row>
    <row r="97" spans="1:43">
      <c r="A97" s="477"/>
      <c r="B97" s="1104" t="s">
        <v>2927</v>
      </c>
      <c r="C97" s="1119"/>
      <c r="D97" s="1119"/>
      <c r="E97" s="477"/>
      <c r="F97" s="1062"/>
      <c r="G97" s="1120"/>
      <c r="H97" s="1120"/>
      <c r="I97" s="1119"/>
      <c r="J97" s="1119"/>
      <c r="K97" s="1119"/>
      <c r="L97" s="1119"/>
      <c r="M97" s="1173"/>
      <c r="N97" s="477"/>
      <c r="O97" s="888"/>
      <c r="P97" s="888"/>
      <c r="Q97" s="888"/>
      <c r="R97" s="888"/>
      <c r="S97" s="319"/>
      <c r="T97" s="1177"/>
      <c r="U97" s="1177"/>
      <c r="V97" s="888"/>
      <c r="W97" s="888"/>
      <c r="X97" s="888"/>
      <c r="Z97" s="735"/>
      <c r="AA97" s="735"/>
      <c r="AB97" s="414"/>
      <c r="AC97" s="414"/>
      <c r="AD97" s="414"/>
      <c r="AE97" s="414"/>
      <c r="AF97" s="425"/>
      <c r="AG97" s="414"/>
      <c r="AH97" s="414"/>
      <c r="AI97" s="414"/>
      <c r="AJ97" s="414"/>
      <c r="AK97" s="414"/>
      <c r="AL97" s="266"/>
      <c r="AM97" s="424"/>
      <c r="AN97" s="424"/>
      <c r="AO97" s="414"/>
      <c r="AP97" s="414"/>
      <c r="AQ97" s="414"/>
    </row>
    <row r="98" spans="1:43">
      <c r="A98" s="478" t="s">
        <v>2923</v>
      </c>
      <c r="B98" s="1160" t="s">
        <v>2924</v>
      </c>
      <c r="C98" s="1122"/>
      <c r="D98" s="1122"/>
      <c r="E98" s="1123"/>
      <c r="F98" s="1122"/>
      <c r="G98" s="1124"/>
      <c r="H98" s="1146"/>
      <c r="I98" s="1147"/>
      <c r="J98" s="1147"/>
      <c r="K98" s="1147"/>
      <c r="L98" s="1147"/>
      <c r="M98" s="1147"/>
      <c r="N98" s="453"/>
      <c r="O98" s="1665"/>
      <c r="P98" s="1665"/>
      <c r="Q98" s="1667"/>
      <c r="R98" s="1667"/>
      <c r="S98" s="319"/>
      <c r="T98" s="1177"/>
      <c r="U98" s="1177"/>
      <c r="V98" s="888"/>
      <c r="W98" s="888"/>
      <c r="X98" s="888"/>
      <c r="Z98" s="735"/>
      <c r="AA98" s="735"/>
      <c r="AB98" s="414"/>
      <c r="AC98" s="414"/>
      <c r="AD98" s="414"/>
      <c r="AE98" s="414"/>
      <c r="AF98" s="425"/>
      <c r="AG98" s="414"/>
      <c r="AH98" s="414"/>
      <c r="AI98" s="414"/>
      <c r="AJ98" s="414"/>
      <c r="AK98" s="414"/>
      <c r="AL98" s="266"/>
      <c r="AM98" s="424"/>
      <c r="AN98" s="424"/>
      <c r="AO98" s="414"/>
      <c r="AP98" s="414"/>
      <c r="AQ98" s="414"/>
    </row>
    <row r="99" spans="1:43">
      <c r="A99" s="477"/>
      <c r="B99" s="475"/>
      <c r="C99" s="1119"/>
      <c r="D99" s="1119"/>
      <c r="E99" s="477"/>
      <c r="F99" s="1062"/>
      <c r="G99" s="1120"/>
      <c r="H99" s="1120"/>
      <c r="I99" s="1119"/>
      <c r="J99" s="1119"/>
      <c r="K99" s="1119"/>
      <c r="L99" s="1119"/>
      <c r="M99" s="1173"/>
      <c r="N99" s="477"/>
      <c r="O99" s="888"/>
      <c r="P99" s="888"/>
      <c r="Q99" s="888"/>
      <c r="R99" s="888"/>
      <c r="S99" s="319"/>
      <c r="T99" s="1177"/>
      <c r="U99" s="1177"/>
      <c r="V99" s="888"/>
      <c r="W99" s="888"/>
      <c r="X99" s="888"/>
    </row>
    <row r="100" spans="1:43">
      <c r="A100" s="477"/>
      <c r="B100" s="813" t="s">
        <v>772</v>
      </c>
      <c r="C100" s="1119"/>
      <c r="D100" s="997"/>
      <c r="E100" s="477"/>
      <c r="F100" s="1062"/>
      <c r="G100" s="1120"/>
      <c r="H100" s="1120"/>
      <c r="I100" s="1119"/>
      <c r="J100" s="1119"/>
      <c r="K100" s="1119"/>
      <c r="L100" s="1119"/>
      <c r="M100" s="1173"/>
      <c r="N100" s="477"/>
      <c r="O100" s="1664"/>
      <c r="P100" s="1664"/>
      <c r="Q100" s="1664"/>
      <c r="R100" s="1664"/>
      <c r="S100" s="319"/>
      <c r="T100" s="1178"/>
      <c r="U100" s="1143" t="str">
        <f>$B100</f>
        <v>Total (500)</v>
      </c>
      <c r="V100" s="1153"/>
      <c r="X100" s="1179"/>
    </row>
    <row r="101" spans="1:43">
      <c r="A101" s="477"/>
      <c r="B101" s="475"/>
      <c r="C101" s="475"/>
      <c r="D101" s="1105"/>
      <c r="E101" s="477"/>
      <c r="F101" s="1062"/>
      <c r="G101" s="1062"/>
      <c r="H101" s="1062"/>
      <c r="I101" s="1062"/>
      <c r="J101" s="1105"/>
      <c r="K101" s="1105"/>
      <c r="L101" s="1181"/>
      <c r="M101" s="453"/>
      <c r="N101" s="477"/>
      <c r="O101" s="477"/>
      <c r="P101" s="1105"/>
      <c r="Q101" s="1105"/>
      <c r="R101" s="1105"/>
      <c r="S101" s="319"/>
    </row>
    <row r="102" spans="1:43" ht="22.5" customHeight="1">
      <c r="A102" s="1176">
        <v>1</v>
      </c>
      <c r="B102" s="1714" t="s">
        <v>2928</v>
      </c>
      <c r="C102" s="1715"/>
      <c r="D102" s="1715"/>
      <c r="E102" s="1715"/>
      <c r="F102" s="1715"/>
      <c r="G102" s="1715"/>
      <c r="H102" s="1182"/>
      <c r="I102" s="1182"/>
      <c r="J102" s="1176">
        <v>4</v>
      </c>
      <c r="K102" s="1663" t="s">
        <v>2929</v>
      </c>
      <c r="L102" s="1716"/>
      <c r="M102" s="1716"/>
      <c r="N102" s="1716"/>
      <c r="O102" s="1716"/>
      <c r="P102" s="1716"/>
      <c r="Q102" s="1716"/>
      <c r="R102" s="1716"/>
      <c r="S102" s="567"/>
    </row>
    <row r="103" spans="1:43" ht="36.75" customHeight="1">
      <c r="A103" s="1176">
        <v>2</v>
      </c>
      <c r="B103" s="1663" t="s">
        <v>2930</v>
      </c>
      <c r="C103" s="1611"/>
      <c r="D103" s="1611"/>
      <c r="E103" s="1611"/>
      <c r="F103" s="1611"/>
      <c r="G103" s="1611"/>
      <c r="H103" s="1182"/>
      <c r="I103" s="1182"/>
      <c r="J103" s="1176">
        <v>5</v>
      </c>
      <c r="K103" s="1663" t="s">
        <v>2931</v>
      </c>
      <c r="L103" s="1611"/>
      <c r="M103" s="1611"/>
      <c r="N103" s="1611"/>
      <c r="O103" s="1611"/>
      <c r="P103" s="1611"/>
      <c r="Q103" s="1611"/>
      <c r="R103" s="1611"/>
      <c r="S103" s="319"/>
      <c r="X103" s="1179"/>
    </row>
    <row r="104" spans="1:43" ht="23.25" customHeight="1">
      <c r="A104" s="1176">
        <v>3</v>
      </c>
      <c r="B104" s="1663" t="s">
        <v>2932</v>
      </c>
      <c r="C104" s="1611"/>
      <c r="D104" s="1611"/>
      <c r="E104" s="1611"/>
      <c r="F104" s="1611"/>
      <c r="G104" s="1611"/>
      <c r="H104" s="1182"/>
      <c r="I104" s="1182"/>
      <c r="J104" s="1176">
        <v>6</v>
      </c>
      <c r="K104" s="1663" t="s">
        <v>2933</v>
      </c>
      <c r="L104" s="1611"/>
      <c r="M104" s="1611"/>
      <c r="N104" s="1611"/>
      <c r="O104" s="1611"/>
      <c r="P104" s="1611"/>
      <c r="Q104" s="1611"/>
      <c r="R104" s="1611"/>
      <c r="S104" s="319"/>
    </row>
    <row r="105" spans="1:43">
      <c r="C105" s="155"/>
      <c r="D105" s="155"/>
      <c r="E105" s="155"/>
      <c r="F105" s="155"/>
      <c r="G105" s="155"/>
      <c r="H105" s="155"/>
      <c r="I105" s="155"/>
      <c r="J105" s="426"/>
      <c r="K105" s="427"/>
      <c r="L105" s="155"/>
      <c r="M105" s="155"/>
      <c r="N105" s="155"/>
      <c r="O105" s="155"/>
      <c r="P105" s="155"/>
      <c r="Q105" s="155"/>
      <c r="R105" s="155"/>
    </row>
    <row r="106" spans="1:43">
      <c r="A106" s="7"/>
      <c r="B106" s="171"/>
      <c r="C106" s="155"/>
      <c r="D106" s="155"/>
      <c r="E106" s="155"/>
      <c r="F106" s="155"/>
      <c r="G106" s="155"/>
      <c r="H106" s="155"/>
      <c r="I106" s="155"/>
      <c r="L106" s="155"/>
      <c r="M106" s="155"/>
      <c r="N106" s="155"/>
      <c r="O106" s="155"/>
      <c r="P106" s="155"/>
      <c r="Q106" s="155"/>
      <c r="R106" s="155"/>
    </row>
    <row r="107" spans="1:43">
      <c r="A107" s="7"/>
      <c r="B107" s="373"/>
    </row>
    <row r="108" spans="1:43">
      <c r="A108" s="7"/>
    </row>
    <row r="110" spans="1:43" ht="13.8">
      <c r="A110" s="156"/>
    </row>
  </sheetData>
  <sheetProtection formatColumns="0" formatRows="0"/>
  <customSheetViews>
    <customSheetView guid="{322AC775-AF01-45AA-8A10-37DBB67FD782}" scale="102" showPageBreaks="1" printArea="1" hiddenRows="1" view="pageBreakPreview">
      <selection activeCell="W71" sqref="W71"/>
      <colBreaks count="1" manualBreakCount="1">
        <brk id="18" max="105" man="1"/>
      </colBreaks>
      <pageMargins left="0" right="0" top="0" bottom="0" header="0" footer="0"/>
      <pageSetup scale="67"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85">
    <mergeCell ref="B104:G104"/>
    <mergeCell ref="K104:R104"/>
    <mergeCell ref="O100:P100"/>
    <mergeCell ref="Q100:R100"/>
    <mergeCell ref="B102:G102"/>
    <mergeCell ref="K102:R102"/>
    <mergeCell ref="B103:G103"/>
    <mergeCell ref="K103:R103"/>
    <mergeCell ref="O93:P93"/>
    <mergeCell ref="Q93:R93"/>
    <mergeCell ref="O94:P94"/>
    <mergeCell ref="Q94:R94"/>
    <mergeCell ref="O95:P95"/>
    <mergeCell ref="Q95:R95"/>
    <mergeCell ref="O98:P98"/>
    <mergeCell ref="Q98:R98"/>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I10:J10"/>
    <mergeCell ref="O11:P11"/>
    <mergeCell ref="Q11:R11"/>
    <mergeCell ref="O12:P12"/>
    <mergeCell ref="Q12:R12"/>
    <mergeCell ref="O13:P13"/>
    <mergeCell ref="Q13:R13"/>
    <mergeCell ref="M7:M8"/>
    <mergeCell ref="W7:X7"/>
    <mergeCell ref="O8:P8"/>
    <mergeCell ref="Q8:R8"/>
    <mergeCell ref="B2:E2"/>
    <mergeCell ref="T3:X3"/>
    <mergeCell ref="B6:D6"/>
    <mergeCell ref="I6:M6"/>
    <mergeCell ref="T6:U7"/>
    <mergeCell ref="I7:J7"/>
    <mergeCell ref="K7:L7"/>
    <mergeCell ref="F6:G7"/>
  </mergeCells>
  <hyperlinks>
    <hyperlink ref="B2" location="Schedule_Listing" display="Return to Shedule Listing" xr:uid="{00000000-0004-0000-3300-000000000000}"/>
    <hyperlink ref="B2:E2" location="'Schedule Listing '!A1" display="Return to Schedule Listing" xr:uid="{00000000-0004-0000-3300-000001000000}"/>
  </hyperlinks>
  <pageMargins left="0.47244094488188981" right="0.35433070866141736" top="0.74803149606299213" bottom="0.51181102362204722" header="0.31496062992125984" footer="0.31496062992125984"/>
  <pageSetup scale="67"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9"/>
  <dimension ref="A1:AQ169"/>
  <sheetViews>
    <sheetView showGridLines="0" zoomScaleNormal="100" zoomScaleSheetLayoutView="100" workbookViewId="0">
      <selection activeCell="Z66" sqref="Z66"/>
    </sheetView>
  </sheetViews>
  <sheetFormatPr defaultColWidth="9.1015625" defaultRowHeight="12.3"/>
  <cols>
    <col min="1" max="1" width="7.1015625" style="1" customWidth="1"/>
    <col min="2" max="2" width="8.1015625" style="1" customWidth="1"/>
    <col min="3" max="3" width="8.89453125" style="1" customWidth="1"/>
    <col min="4" max="4" width="9.1015625" style="1"/>
    <col min="5" max="5" width="0.89453125" style="1" customWidth="1"/>
    <col min="6" max="7" width="9.1015625" style="1" customWidth="1"/>
    <col min="8" max="8" width="0.89453125" style="1" customWidth="1"/>
    <col min="9" max="10" width="8.5234375" style="1" customWidth="1"/>
    <col min="11" max="11" width="13.1015625" style="1" customWidth="1"/>
    <col min="12" max="12" width="12" style="1" customWidth="1"/>
    <col min="13" max="13" width="8.5234375" style="1" customWidth="1"/>
    <col min="14" max="14" width="0.89453125" style="1" customWidth="1"/>
    <col min="15" max="18" width="4.5234375" style="1" customWidth="1"/>
    <col min="19" max="19" width="2.1015625" style="1" customWidth="1"/>
    <col min="20" max="20" width="6.5234375" style="1" customWidth="1"/>
    <col min="21" max="21" width="9" style="1" customWidth="1"/>
    <col min="22" max="24" width="12.5234375" style="1" customWidth="1"/>
    <col min="25" max="25" width="1.5234375" style="1" customWidth="1"/>
    <col min="26" max="26" width="9.1015625" style="319"/>
    <col min="27" max="27" width="10.41796875" style="319" customWidth="1"/>
    <col min="28" max="32" width="9.1015625" style="319"/>
    <col min="33" max="33" width="1.89453125" style="319" customWidth="1"/>
    <col min="34" max="37" width="6.5234375" style="319" customWidth="1"/>
    <col min="38" max="38" width="1.5234375" style="319" customWidth="1"/>
    <col min="39" max="39" width="14.41796875" style="319" customWidth="1"/>
    <col min="40" max="40" width="17.41796875" style="319" customWidth="1"/>
    <col min="41" max="41" width="19.89453125" style="319" customWidth="1"/>
    <col min="42" max="42" width="15.5234375" style="319" customWidth="1"/>
    <col min="43" max="43" width="16.89453125" style="319" customWidth="1"/>
    <col min="44"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43" ht="15">
      <c r="A1" s="319"/>
      <c r="B1" s="729" t="s">
        <v>2956</v>
      </c>
      <c r="C1" s="445"/>
      <c r="D1" s="445"/>
      <c r="E1" s="319"/>
      <c r="F1" s="319"/>
      <c r="G1" s="319"/>
      <c r="H1" s="319"/>
      <c r="I1" s="319"/>
      <c r="J1" s="319"/>
      <c r="K1" s="319"/>
      <c r="L1" s="319"/>
      <c r="M1" s="319"/>
      <c r="N1" s="319"/>
      <c r="O1" s="319"/>
      <c r="P1" s="319"/>
      <c r="Q1" s="319"/>
      <c r="R1" s="319"/>
      <c r="S1" s="319"/>
      <c r="T1" s="445"/>
      <c r="U1" s="319"/>
      <c r="V1" s="319"/>
      <c r="W1" s="319"/>
      <c r="X1" s="319"/>
      <c r="Z1" s="466"/>
      <c r="AA1" s="467"/>
      <c r="AB1" s="467"/>
      <c r="AC1" s="467"/>
      <c r="AD1" s="467"/>
      <c r="AE1" s="467"/>
      <c r="AF1" s="467"/>
      <c r="AG1" s="467"/>
      <c r="AH1" s="467"/>
      <c r="AI1" s="467"/>
      <c r="AJ1" s="467"/>
      <c r="AK1" s="467"/>
      <c r="AL1" s="467"/>
      <c r="AM1" s="466"/>
      <c r="AN1" s="467"/>
      <c r="AO1" s="467"/>
      <c r="AP1" s="467"/>
      <c r="AQ1" s="467"/>
    </row>
    <row r="2" spans="1:43" ht="15" customHeight="1">
      <c r="A2" s="500">
        <v>27</v>
      </c>
      <c r="B2" s="1536" t="s">
        <v>137</v>
      </c>
      <c r="C2" s="1554"/>
      <c r="D2" s="1554"/>
      <c r="E2" s="1555"/>
      <c r="F2" s="319"/>
      <c r="G2" s="319"/>
      <c r="H2" s="319"/>
      <c r="I2" s="319"/>
      <c r="J2" s="319"/>
      <c r="K2" s="319"/>
      <c r="L2" s="319"/>
      <c r="M2" s="319"/>
      <c r="N2" s="319"/>
      <c r="O2" s="319"/>
      <c r="P2" s="319"/>
      <c r="Q2" s="319"/>
      <c r="R2" s="319"/>
      <c r="S2" s="319"/>
      <c r="T2" s="1624" t="s">
        <v>2873</v>
      </c>
      <c r="U2" s="1624"/>
      <c r="V2" s="1624"/>
      <c r="W2" s="1624"/>
      <c r="X2" s="1624"/>
      <c r="Y2" s="477"/>
      <c r="Z2" s="1719" t="s">
        <v>2957</v>
      </c>
      <c r="AA2" s="1719"/>
      <c r="AB2" s="1719"/>
      <c r="AC2" s="1719"/>
      <c r="AD2" s="1719"/>
      <c r="AE2" s="1719"/>
      <c r="AF2" s="1719"/>
      <c r="AG2" s="1719"/>
      <c r="AH2" s="1719"/>
      <c r="AI2" s="1719"/>
      <c r="AJ2" s="1719"/>
      <c r="AK2" s="1719"/>
      <c r="AL2" s="1183"/>
      <c r="AM2" s="1719" t="s">
        <v>2958</v>
      </c>
      <c r="AN2" s="1719"/>
      <c r="AO2" s="1719"/>
      <c r="AP2" s="1719"/>
      <c r="AQ2" s="1719"/>
    </row>
    <row r="3" spans="1:43">
      <c r="A3" s="500"/>
      <c r="B3" s="543"/>
      <c r="C3" s="545"/>
      <c r="D3" s="545"/>
      <c r="E3" s="545"/>
      <c r="F3" s="319"/>
      <c r="G3" s="319"/>
      <c r="H3" s="319"/>
      <c r="I3" s="319"/>
      <c r="J3" s="319"/>
      <c r="K3" s="319"/>
      <c r="L3" s="319"/>
      <c r="M3" s="319"/>
      <c r="N3" s="319"/>
      <c r="O3" s="319"/>
      <c r="P3" s="319"/>
      <c r="Q3" s="319"/>
      <c r="R3" s="319"/>
      <c r="S3" s="319"/>
      <c r="T3" s="1716"/>
      <c r="U3" s="1716"/>
      <c r="V3" s="1716"/>
      <c r="W3" s="1716"/>
      <c r="X3" s="1716"/>
      <c r="Y3" s="477"/>
      <c r="Z3" s="1719"/>
      <c r="AA3" s="1719"/>
      <c r="AB3" s="1719"/>
      <c r="AC3" s="1719"/>
      <c r="AD3" s="1719"/>
      <c r="AE3" s="1719"/>
      <c r="AF3" s="1719"/>
      <c r="AG3" s="1719"/>
      <c r="AH3" s="1719"/>
      <c r="AI3" s="1719"/>
      <c r="AJ3" s="1719"/>
      <c r="AK3" s="1719"/>
      <c r="AL3" s="1183"/>
      <c r="AM3" s="1719"/>
      <c r="AN3" s="1719"/>
      <c r="AO3" s="1719"/>
      <c r="AP3" s="1719"/>
      <c r="AQ3" s="1719"/>
    </row>
    <row r="4" spans="1:43" ht="15" customHeight="1">
      <c r="A4" s="319"/>
      <c r="B4" s="525" t="s">
        <v>2959</v>
      </c>
      <c r="C4" s="379"/>
      <c r="D4" s="319"/>
      <c r="E4" s="319"/>
      <c r="F4" s="319"/>
      <c r="G4" s="319"/>
      <c r="H4" s="319"/>
      <c r="I4" s="319"/>
      <c r="J4" s="319"/>
      <c r="K4" s="319"/>
      <c r="L4" s="319"/>
      <c r="M4" s="319"/>
      <c r="N4" s="319"/>
      <c r="O4" s="319"/>
      <c r="P4" s="319"/>
      <c r="Q4" s="319"/>
      <c r="R4" s="319"/>
      <c r="S4" s="319"/>
      <c r="T4" s="1729" t="str">
        <f>$B4</f>
        <v>For Banking Book - Securities Firms and Other Financial Institutions Treated as Bank (123)</v>
      </c>
      <c r="U4" s="1729"/>
      <c r="V4" s="1729"/>
      <c r="W4" s="1729"/>
      <c r="X4" s="1729"/>
      <c r="Y4" s="477"/>
      <c r="Z4" s="1719" t="str">
        <f>$B4</f>
        <v>For Banking Book - Securities Firms and Other Financial Institutions Treated as Bank (123)</v>
      </c>
      <c r="AA4" s="1719"/>
      <c r="AB4" s="1719"/>
      <c r="AC4" s="1719"/>
      <c r="AD4" s="1719"/>
      <c r="AE4" s="1719"/>
      <c r="AF4" s="1719"/>
      <c r="AG4" s="1719"/>
      <c r="AH4" s="1719"/>
      <c r="AI4" s="1719"/>
      <c r="AJ4" s="1719"/>
      <c r="AK4" s="1719"/>
      <c r="AL4" s="1183"/>
      <c r="AM4" s="1719" t="str">
        <f>$B4</f>
        <v>For Banking Book - Securities Firms and Other Financial Institutions Treated as Bank (123)</v>
      </c>
      <c r="AN4" s="1719"/>
      <c r="AO4" s="1719"/>
      <c r="AP4" s="1719"/>
      <c r="AQ4" s="1719"/>
    </row>
    <row r="5" spans="1:43" ht="15" customHeight="1">
      <c r="A5" s="319"/>
      <c r="B5" s="378"/>
      <c r="C5" s="319"/>
      <c r="D5" s="319"/>
      <c r="E5" s="319"/>
      <c r="F5" s="319"/>
      <c r="G5" s="319"/>
      <c r="H5" s="319"/>
      <c r="K5" s="319"/>
      <c r="L5" s="319"/>
      <c r="M5" s="319"/>
      <c r="N5" s="319"/>
      <c r="O5" s="319"/>
      <c r="P5" s="319"/>
      <c r="Q5" s="319"/>
      <c r="R5" s="319"/>
      <c r="S5" s="319"/>
      <c r="T5" s="1729"/>
      <c r="U5" s="1729"/>
      <c r="V5" s="1729"/>
      <c r="W5" s="1729"/>
      <c r="X5" s="1729"/>
      <c r="Y5" s="477"/>
      <c r="Z5" s="1184"/>
      <c r="AA5" s="1183"/>
      <c r="AB5" s="1183"/>
      <c r="AC5" s="1183"/>
      <c r="AD5" s="1183"/>
      <c r="AE5" s="1183"/>
      <c r="AF5" s="1183"/>
      <c r="AG5" s="1183"/>
      <c r="AH5" s="1183"/>
      <c r="AI5" s="1183"/>
      <c r="AJ5" s="1183"/>
      <c r="AK5" s="1183"/>
      <c r="AL5" s="1183"/>
      <c r="AM5" s="1184"/>
      <c r="AN5" s="1183"/>
      <c r="AO5" s="1183"/>
      <c r="AP5" s="1183"/>
      <c r="AQ5" s="1183"/>
    </row>
    <row r="6" spans="1:43" ht="12.75" customHeight="1">
      <c r="A6" s="319"/>
      <c r="B6" s="754" t="s">
        <v>2875</v>
      </c>
      <c r="C6" s="379"/>
      <c r="D6" s="319"/>
      <c r="E6" s="319"/>
      <c r="F6" s="319"/>
      <c r="G6" s="319"/>
      <c r="H6" s="319"/>
      <c r="I6" s="319"/>
      <c r="J6" s="319"/>
      <c r="K6" s="319"/>
      <c r="L6" s="319"/>
      <c r="M6" s="319"/>
      <c r="N6" s="319"/>
      <c r="O6" s="319"/>
      <c r="P6" s="319"/>
      <c r="Q6" s="319"/>
      <c r="R6" s="319"/>
      <c r="S6" s="319"/>
      <c r="T6" s="754" t="str">
        <f>$B6</f>
        <v>Dollars in thousands, Record Type 010</v>
      </c>
      <c r="U6" s="1130"/>
      <c r="V6" s="988"/>
      <c r="W6" s="988"/>
      <c r="X6" s="988"/>
      <c r="Y6" s="477"/>
      <c r="Z6" s="754" t="str">
        <f>$B6</f>
        <v>Dollars in thousands, Record Type 010</v>
      </c>
      <c r="AA6" s="1185"/>
      <c r="AB6" s="1183"/>
      <c r="AC6" s="1183"/>
      <c r="AD6" s="1183"/>
      <c r="AE6" s="1183"/>
      <c r="AF6" s="1183"/>
      <c r="AG6" s="1183"/>
      <c r="AH6" s="1183"/>
      <c r="AI6" s="1183"/>
      <c r="AJ6" s="1183"/>
      <c r="AK6" s="1183"/>
      <c r="AL6" s="1183"/>
      <c r="AM6" s="754" t="str">
        <f>$B6</f>
        <v>Dollars in thousands, Record Type 010</v>
      </c>
      <c r="AN6" s="1183"/>
      <c r="AO6" s="1183"/>
      <c r="AP6" s="1185"/>
      <c r="AQ6" s="1183"/>
    </row>
    <row r="7" spans="1:43" ht="9.6" customHeight="1">
      <c r="A7" s="319"/>
      <c r="B7" s="1730" t="s">
        <v>2342</v>
      </c>
      <c r="C7" s="1731"/>
      <c r="D7" s="1732"/>
      <c r="E7" s="985"/>
      <c r="F7" s="1670" t="s">
        <v>2368</v>
      </c>
      <c r="G7" s="1670"/>
      <c r="H7" s="988"/>
      <c r="I7" s="1601" t="s">
        <v>2876</v>
      </c>
      <c r="J7" s="1597"/>
      <c r="K7" s="1597"/>
      <c r="L7" s="1597"/>
      <c r="M7" s="1598"/>
      <c r="N7" s="477"/>
      <c r="O7" s="477"/>
      <c r="P7" s="477"/>
      <c r="Q7" s="477"/>
      <c r="R7" s="477"/>
      <c r="S7" s="477"/>
      <c r="T7" s="1674" t="s">
        <v>2877</v>
      </c>
      <c r="U7" s="1674"/>
      <c r="V7" s="1131"/>
      <c r="W7" s="1132"/>
      <c r="X7" s="1132"/>
      <c r="Y7" s="477"/>
      <c r="Z7" s="1720" t="s">
        <v>2877</v>
      </c>
      <c r="AA7" s="1720"/>
      <c r="AB7" s="1722"/>
      <c r="AC7" s="1722"/>
      <c r="AD7" s="1722"/>
      <c r="AE7" s="1722"/>
      <c r="AF7" s="1183"/>
      <c r="AG7" s="1183"/>
      <c r="AH7" s="1183"/>
      <c r="AI7" s="1183"/>
      <c r="AJ7" s="1183"/>
      <c r="AK7" s="1183"/>
      <c r="AL7" s="1183"/>
      <c r="AM7" s="1720" t="s">
        <v>2877</v>
      </c>
      <c r="AN7" s="1720"/>
      <c r="AO7" s="1183"/>
      <c r="AP7" s="1183"/>
      <c r="AQ7" s="1183"/>
    </row>
    <row r="8" spans="1:43" ht="9.6" customHeight="1">
      <c r="A8" s="319"/>
      <c r="B8" s="1733"/>
      <c r="C8" s="1734"/>
      <c r="D8" s="1735"/>
      <c r="E8" s="985"/>
      <c r="F8" s="1670"/>
      <c r="G8" s="1670"/>
      <c r="H8" s="988"/>
      <c r="I8" s="1601" t="s">
        <v>2878</v>
      </c>
      <c r="J8" s="1676"/>
      <c r="K8" s="1601" t="s">
        <v>2879</v>
      </c>
      <c r="L8" s="1676"/>
      <c r="M8" s="1677" t="s">
        <v>2880</v>
      </c>
      <c r="N8" s="985"/>
      <c r="O8" s="985"/>
      <c r="P8" s="985"/>
      <c r="Q8" s="985"/>
      <c r="R8" s="985"/>
      <c r="S8" s="477"/>
      <c r="T8" s="1675"/>
      <c r="U8" s="1675"/>
      <c r="V8" s="1131"/>
      <c r="W8" s="1596" t="s">
        <v>2879</v>
      </c>
      <c r="X8" s="1607"/>
      <c r="Y8" s="477"/>
      <c r="Z8" s="1721"/>
      <c r="AA8" s="1721"/>
      <c r="AB8" s="1362"/>
      <c r="AC8" s="1186"/>
      <c r="AD8" s="1186"/>
      <c r="AE8" s="1363"/>
      <c r="AF8" s="1723" t="s">
        <v>2939</v>
      </c>
      <c r="AG8" s="1183"/>
      <c r="AH8" s="1187"/>
      <c r="AI8" s="1187"/>
      <c r="AJ8" s="1187"/>
      <c r="AK8" s="1187"/>
      <c r="AL8" s="1183"/>
      <c r="AM8" s="1721"/>
      <c r="AN8" s="1721"/>
      <c r="AO8" s="1188"/>
      <c r="AP8" s="1725" t="s">
        <v>2879</v>
      </c>
      <c r="AQ8" s="1726"/>
    </row>
    <row r="9" spans="1:43" ht="59.7" customHeight="1">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477"/>
      <c r="T9" s="1138" t="str">
        <f>$A9</f>
        <v>PD Band</v>
      </c>
      <c r="U9" s="1138" t="str">
        <f>$B9</f>
        <v>Estimated PD (%) (M3)</v>
      </c>
      <c r="V9" s="984" t="s">
        <v>2891</v>
      </c>
      <c r="W9" s="984" t="s">
        <v>2892</v>
      </c>
      <c r="X9" s="984" t="s">
        <v>2893</v>
      </c>
      <c r="Y9" s="477"/>
      <c r="Z9" s="1364" t="str">
        <f>$A9</f>
        <v>PD Band</v>
      </c>
      <c r="AA9" s="1364" t="str">
        <f>$B9</f>
        <v>Estimated PD (%) (M3)</v>
      </c>
      <c r="AB9" s="1365" t="s">
        <v>2960</v>
      </c>
      <c r="AC9" s="1365" t="s">
        <v>2942</v>
      </c>
      <c r="AD9" s="1365" t="s">
        <v>2943</v>
      </c>
      <c r="AE9" s="1252" t="s">
        <v>2944</v>
      </c>
      <c r="AF9" s="1724"/>
      <c r="AG9" s="1183"/>
      <c r="AH9" s="1727" t="s">
        <v>2945</v>
      </c>
      <c r="AI9" s="1728"/>
      <c r="AJ9" s="1727" t="s">
        <v>2946</v>
      </c>
      <c r="AK9" s="1728"/>
      <c r="AL9" s="1183"/>
      <c r="AM9" s="1366" t="str">
        <f>$A9</f>
        <v>PD Band</v>
      </c>
      <c r="AN9" s="1364" t="str">
        <f>$B9</f>
        <v>Estimated PD (%) (M3)</v>
      </c>
      <c r="AO9" s="1367" t="s">
        <v>2947</v>
      </c>
      <c r="AP9" s="1252" t="s">
        <v>2948</v>
      </c>
      <c r="AQ9" s="1252" t="s">
        <v>2949</v>
      </c>
    </row>
    <row r="10" spans="1:43" s="112" customFormat="1" ht="12.6" customHeight="1">
      <c r="A10" s="1131"/>
      <c r="B10" s="776" t="s">
        <v>282</v>
      </c>
      <c r="C10" s="776"/>
      <c r="D10" s="776" t="s">
        <v>283</v>
      </c>
      <c r="E10" s="776"/>
      <c r="F10" s="776" t="s">
        <v>284</v>
      </c>
      <c r="G10" s="776" t="s">
        <v>2894</v>
      </c>
      <c r="H10" s="1139"/>
      <c r="I10" s="776" t="s">
        <v>424</v>
      </c>
      <c r="J10" s="776" t="s">
        <v>287</v>
      </c>
      <c r="K10" s="501"/>
      <c r="L10" s="501"/>
      <c r="M10" s="501"/>
      <c r="N10" s="501"/>
      <c r="O10" s="501"/>
      <c r="P10" s="501"/>
      <c r="Q10" s="501"/>
      <c r="R10" s="501"/>
      <c r="S10" s="571"/>
      <c r="T10" s="486"/>
      <c r="U10" s="1141" t="s">
        <v>2895</v>
      </c>
      <c r="V10" s="776"/>
      <c r="W10" s="477"/>
      <c r="X10" s="776"/>
      <c r="Y10" s="1131"/>
      <c r="Z10" s="1189"/>
      <c r="AA10" s="1190" t="s">
        <v>2895</v>
      </c>
      <c r="AB10" s="1191"/>
      <c r="AC10" s="1191"/>
      <c r="AD10" s="1191"/>
      <c r="AE10" s="1192"/>
      <c r="AF10" s="1192"/>
      <c r="AG10" s="1191"/>
      <c r="AH10" s="1192"/>
      <c r="AI10" s="1192"/>
      <c r="AJ10" s="1192"/>
      <c r="AK10" s="1192"/>
      <c r="AL10" s="1191"/>
      <c r="AM10" s="1193"/>
      <c r="AN10" s="1190" t="s">
        <v>2895</v>
      </c>
      <c r="AO10" s="468"/>
      <c r="AP10" s="468"/>
      <c r="AQ10" s="468"/>
    </row>
    <row r="11" spans="1:43" ht="14.1" customHeight="1">
      <c r="A11" s="477"/>
      <c r="B11" s="813" t="s">
        <v>1790</v>
      </c>
      <c r="C11" s="477"/>
      <c r="D11" s="992"/>
      <c r="E11" s="992"/>
      <c r="F11" s="992"/>
      <c r="G11" s="992"/>
      <c r="H11" s="992"/>
      <c r="I11" s="1669" t="s">
        <v>2896</v>
      </c>
      <c r="J11" s="1669"/>
      <c r="K11" s="502"/>
      <c r="L11" s="502"/>
      <c r="M11" s="502"/>
      <c r="N11" s="502"/>
      <c r="O11" s="502"/>
      <c r="P11" s="502"/>
      <c r="Q11" s="319"/>
      <c r="R11" s="319"/>
      <c r="S11" s="319"/>
      <c r="T11" s="488"/>
      <c r="U11" s="1143" t="str">
        <f>$B11</f>
        <v>Drawn (501)</v>
      </c>
      <c r="V11" s="477"/>
      <c r="W11" s="477"/>
      <c r="X11" s="477"/>
      <c r="Y11" s="477"/>
      <c r="Z11" s="1193"/>
      <c r="AA11" s="1143" t="str">
        <f>$B11</f>
        <v>Drawn (501)</v>
      </c>
      <c r="AB11" s="477"/>
      <c r="AC11" s="477"/>
      <c r="AD11" s="477"/>
      <c r="AE11" s="584"/>
      <c r="AF11" s="584"/>
      <c r="AG11" s="1183"/>
      <c r="AH11" s="584"/>
      <c r="AI11" s="584"/>
      <c r="AJ11" s="584"/>
      <c r="AK11" s="584"/>
      <c r="AL11" s="1183"/>
      <c r="AM11" s="1193"/>
      <c r="AN11" s="1143" t="str">
        <f>$B11</f>
        <v>Drawn (501)</v>
      </c>
      <c r="AO11" s="477"/>
      <c r="AP11" s="477"/>
      <c r="AQ11" s="477"/>
    </row>
    <row r="12" spans="1:43" s="477" customFormat="1" ht="12.75" customHeight="1">
      <c r="A12" s="478" t="s">
        <v>2897</v>
      </c>
      <c r="B12" s="1144"/>
      <c r="C12" s="1145"/>
      <c r="D12" s="994"/>
      <c r="E12" s="1123"/>
      <c r="F12" s="994"/>
      <c r="G12" s="1124"/>
      <c r="H12" s="1146"/>
      <c r="I12" s="1147"/>
      <c r="J12" s="997"/>
      <c r="K12" s="1147"/>
      <c r="L12" s="1148"/>
      <c r="M12" s="1149"/>
      <c r="N12" s="453"/>
      <c r="O12" s="1665"/>
      <c r="P12" s="1665"/>
      <c r="Q12" s="1665"/>
      <c r="R12" s="1665"/>
      <c r="T12" s="1205" t="str">
        <f t="shared" ref="T12:T36" si="0">$A12</f>
        <v>1 (1401)</v>
      </c>
      <c r="U12" s="1152" t="str">
        <f t="shared" ref="U12:U36" si="1">IF($B12="","",$B12)</f>
        <v/>
      </c>
      <c r="V12" s="1153"/>
      <c r="W12" s="1154"/>
      <c r="X12" s="1154"/>
      <c r="Z12" s="1196" t="str">
        <f t="shared" ref="Z12:Z35" si="2">$A12</f>
        <v>1 (1401)</v>
      </c>
      <c r="AA12" s="1368" t="str">
        <f t="shared" ref="AA12:AA36" si="3">IF($B12="","",$B12)</f>
        <v/>
      </c>
      <c r="AB12" s="1194"/>
      <c r="AC12" s="1194"/>
      <c r="AD12" s="1194"/>
      <c r="AE12" s="1194"/>
      <c r="AF12" s="1195"/>
      <c r="AG12" s="1183"/>
      <c r="AH12" s="1665"/>
      <c r="AI12" s="1665"/>
      <c r="AJ12" s="1665"/>
      <c r="AK12" s="1665"/>
      <c r="AL12" s="1183"/>
      <c r="AM12" s="1196" t="str">
        <f t="shared" ref="AM12:AM35" si="4">$A12</f>
        <v>1 (1401)</v>
      </c>
      <c r="AN12" s="1368" t="str">
        <f t="shared" ref="AN12:AN36" si="5">IF($B12="","",$B12)</f>
        <v/>
      </c>
      <c r="AO12" s="1194"/>
      <c r="AP12" s="1194"/>
      <c r="AQ12" s="1194"/>
    </row>
    <row r="13" spans="1:43" s="477" customFormat="1">
      <c r="A13" s="478" t="s">
        <v>2898</v>
      </c>
      <c r="B13" s="1144"/>
      <c r="C13" s="1145"/>
      <c r="D13" s="994"/>
      <c r="E13" s="1123"/>
      <c r="F13" s="994"/>
      <c r="G13" s="1124"/>
      <c r="H13" s="1146"/>
      <c r="I13" s="1147"/>
      <c r="J13" s="997"/>
      <c r="K13" s="1147"/>
      <c r="L13" s="1148"/>
      <c r="M13" s="1149"/>
      <c r="N13" s="453"/>
      <c r="O13" s="1665"/>
      <c r="P13" s="1665"/>
      <c r="Q13" s="1665"/>
      <c r="R13" s="1665"/>
      <c r="T13" s="1205" t="str">
        <f t="shared" si="0"/>
        <v>2 (1402)</v>
      </c>
      <c r="U13" s="1152" t="str">
        <f t="shared" si="1"/>
        <v/>
      </c>
      <c r="V13" s="1153"/>
      <c r="W13" s="1154"/>
      <c r="X13" s="1154"/>
      <c r="Z13" s="1196" t="str">
        <f t="shared" si="2"/>
        <v>2 (1402)</v>
      </c>
      <c r="AA13" s="1368" t="str">
        <f t="shared" si="3"/>
        <v/>
      </c>
      <c r="AB13" s="1194"/>
      <c r="AC13" s="1194"/>
      <c r="AD13" s="1194"/>
      <c r="AE13" s="1194"/>
      <c r="AF13" s="1195"/>
      <c r="AG13" s="1183"/>
      <c r="AH13" s="1665"/>
      <c r="AI13" s="1665"/>
      <c r="AJ13" s="1665"/>
      <c r="AK13" s="1665"/>
      <c r="AL13" s="1183"/>
      <c r="AM13" s="1196" t="str">
        <f t="shared" si="4"/>
        <v>2 (1402)</v>
      </c>
      <c r="AN13" s="1368" t="str">
        <f t="shared" si="5"/>
        <v/>
      </c>
      <c r="AO13" s="1194"/>
      <c r="AP13" s="1194"/>
      <c r="AQ13" s="1194"/>
    </row>
    <row r="14" spans="1:43" s="477" customFormat="1">
      <c r="A14" s="478" t="s">
        <v>2899</v>
      </c>
      <c r="B14" s="1144"/>
      <c r="C14" s="1145"/>
      <c r="D14" s="994"/>
      <c r="E14" s="1123"/>
      <c r="F14" s="994"/>
      <c r="G14" s="1124"/>
      <c r="H14" s="1146"/>
      <c r="I14" s="1147"/>
      <c r="J14" s="997"/>
      <c r="K14" s="1147"/>
      <c r="L14" s="1148"/>
      <c r="M14" s="1149"/>
      <c r="N14" s="453"/>
      <c r="O14" s="1665"/>
      <c r="P14" s="1665"/>
      <c r="Q14" s="1665"/>
      <c r="R14" s="1665"/>
      <c r="T14" s="1205" t="str">
        <f t="shared" si="0"/>
        <v>3 (1403)</v>
      </c>
      <c r="U14" s="1152" t="str">
        <f t="shared" si="1"/>
        <v/>
      </c>
      <c r="V14" s="1153"/>
      <c r="W14" s="1154"/>
      <c r="X14" s="1154"/>
      <c r="Z14" s="1196" t="str">
        <f t="shared" si="2"/>
        <v>3 (1403)</v>
      </c>
      <c r="AA14" s="1368" t="str">
        <f t="shared" si="3"/>
        <v/>
      </c>
      <c r="AB14" s="1194"/>
      <c r="AC14" s="1194"/>
      <c r="AD14" s="1194"/>
      <c r="AE14" s="1194"/>
      <c r="AF14" s="1195"/>
      <c r="AG14" s="1183"/>
      <c r="AH14" s="1665"/>
      <c r="AI14" s="1665"/>
      <c r="AJ14" s="1665"/>
      <c r="AK14" s="1665"/>
      <c r="AL14" s="1183"/>
      <c r="AM14" s="1196" t="str">
        <f t="shared" si="4"/>
        <v>3 (1403)</v>
      </c>
      <c r="AN14" s="1368" t="str">
        <f t="shared" si="5"/>
        <v/>
      </c>
      <c r="AO14" s="1194"/>
      <c r="AP14" s="1194"/>
      <c r="AQ14" s="1194"/>
    </row>
    <row r="15" spans="1:43" s="477" customFormat="1" ht="33" hidden="1" customHeight="1">
      <c r="A15" s="478" t="s">
        <v>2900</v>
      </c>
      <c r="B15" s="1144"/>
      <c r="C15" s="1145"/>
      <c r="D15" s="994"/>
      <c r="E15" s="1123"/>
      <c r="F15" s="994"/>
      <c r="G15" s="1124"/>
      <c r="H15" s="1146"/>
      <c r="I15" s="1147"/>
      <c r="J15" s="997"/>
      <c r="K15" s="1147"/>
      <c r="L15" s="1148"/>
      <c r="M15" s="1149"/>
      <c r="N15" s="453"/>
      <c r="O15" s="1665"/>
      <c r="P15" s="1665"/>
      <c r="Q15" s="1665"/>
      <c r="R15" s="1665"/>
      <c r="T15" s="1205" t="str">
        <f t="shared" si="0"/>
        <v>4 (1404)</v>
      </c>
      <c r="U15" s="1152" t="str">
        <f t="shared" si="1"/>
        <v/>
      </c>
      <c r="V15" s="1153"/>
      <c r="W15" s="1154"/>
      <c r="X15" s="1154"/>
      <c r="Z15" s="1196" t="str">
        <f t="shared" si="2"/>
        <v>4 (1404)</v>
      </c>
      <c r="AA15" s="1368" t="str">
        <f t="shared" si="3"/>
        <v/>
      </c>
      <c r="AB15" s="1194"/>
      <c r="AC15" s="1194"/>
      <c r="AD15" s="1194"/>
      <c r="AE15" s="1194"/>
      <c r="AF15" s="1195"/>
      <c r="AG15" s="1183"/>
      <c r="AH15" s="1665"/>
      <c r="AI15" s="1665"/>
      <c r="AJ15" s="1665"/>
      <c r="AK15" s="1665"/>
      <c r="AL15" s="1183"/>
      <c r="AM15" s="1196" t="str">
        <f t="shared" si="4"/>
        <v>4 (1404)</v>
      </c>
      <c r="AN15" s="1368" t="str">
        <f t="shared" si="5"/>
        <v/>
      </c>
      <c r="AO15" s="1194"/>
      <c r="AP15" s="1194"/>
      <c r="AQ15" s="1194"/>
    </row>
    <row r="16" spans="1:43" s="477" customFormat="1" ht="33" hidden="1" customHeight="1">
      <c r="A16" s="478" t="s">
        <v>2901</v>
      </c>
      <c r="B16" s="1144"/>
      <c r="C16" s="1145"/>
      <c r="D16" s="994"/>
      <c r="E16" s="1123"/>
      <c r="F16" s="994"/>
      <c r="G16" s="1124"/>
      <c r="H16" s="1146"/>
      <c r="I16" s="1147"/>
      <c r="J16" s="997"/>
      <c r="K16" s="1147"/>
      <c r="L16" s="1148"/>
      <c r="M16" s="1149"/>
      <c r="N16" s="453"/>
      <c r="O16" s="1665"/>
      <c r="P16" s="1665"/>
      <c r="Q16" s="1665"/>
      <c r="R16" s="1665"/>
      <c r="T16" s="1205" t="str">
        <f t="shared" si="0"/>
        <v>5 (1405)</v>
      </c>
      <c r="U16" s="1152" t="str">
        <f t="shared" si="1"/>
        <v/>
      </c>
      <c r="V16" s="1153"/>
      <c r="W16" s="1154"/>
      <c r="X16" s="1154"/>
      <c r="Z16" s="1196" t="str">
        <f t="shared" si="2"/>
        <v>5 (1405)</v>
      </c>
      <c r="AA16" s="1368" t="str">
        <f t="shared" si="3"/>
        <v/>
      </c>
      <c r="AB16" s="1194"/>
      <c r="AC16" s="1194"/>
      <c r="AD16" s="1194"/>
      <c r="AE16" s="1194"/>
      <c r="AF16" s="1195"/>
      <c r="AG16" s="1183"/>
      <c r="AH16" s="1665"/>
      <c r="AI16" s="1665"/>
      <c r="AJ16" s="1665"/>
      <c r="AK16" s="1665"/>
      <c r="AL16" s="1183"/>
      <c r="AM16" s="1196" t="str">
        <f t="shared" si="4"/>
        <v>5 (1405)</v>
      </c>
      <c r="AN16" s="1368" t="str">
        <f t="shared" si="5"/>
        <v/>
      </c>
      <c r="AO16" s="1194"/>
      <c r="AP16" s="1194"/>
      <c r="AQ16" s="1194"/>
    </row>
    <row r="17" spans="1:43" s="477" customFormat="1" ht="33" hidden="1" customHeight="1">
      <c r="A17" s="478" t="s">
        <v>2902</v>
      </c>
      <c r="B17" s="1144"/>
      <c r="C17" s="1145"/>
      <c r="D17" s="994"/>
      <c r="E17" s="1123"/>
      <c r="F17" s="994"/>
      <c r="G17" s="1124"/>
      <c r="H17" s="1146"/>
      <c r="I17" s="1147"/>
      <c r="J17" s="997"/>
      <c r="K17" s="1147"/>
      <c r="L17" s="1148"/>
      <c r="M17" s="1149"/>
      <c r="N17" s="453"/>
      <c r="O17" s="1665"/>
      <c r="P17" s="1665"/>
      <c r="Q17" s="1665"/>
      <c r="R17" s="1665"/>
      <c r="T17" s="1205" t="str">
        <f t="shared" si="0"/>
        <v>6 (1406)</v>
      </c>
      <c r="U17" s="1152" t="str">
        <f t="shared" si="1"/>
        <v/>
      </c>
      <c r="V17" s="1153"/>
      <c r="W17" s="1154"/>
      <c r="X17" s="1154"/>
      <c r="Z17" s="1196" t="str">
        <f t="shared" si="2"/>
        <v>6 (1406)</v>
      </c>
      <c r="AA17" s="1368" t="str">
        <f t="shared" si="3"/>
        <v/>
      </c>
      <c r="AB17" s="1194"/>
      <c r="AC17" s="1194"/>
      <c r="AD17" s="1194"/>
      <c r="AE17" s="1194"/>
      <c r="AF17" s="1195"/>
      <c r="AG17" s="1183"/>
      <c r="AH17" s="1665"/>
      <c r="AI17" s="1665"/>
      <c r="AJ17" s="1665"/>
      <c r="AK17" s="1665"/>
      <c r="AL17" s="1183"/>
      <c r="AM17" s="1196" t="str">
        <f t="shared" si="4"/>
        <v>6 (1406)</v>
      </c>
      <c r="AN17" s="1368" t="str">
        <f t="shared" si="5"/>
        <v/>
      </c>
      <c r="AO17" s="1194"/>
      <c r="AP17" s="1194"/>
      <c r="AQ17" s="1194"/>
    </row>
    <row r="18" spans="1:43" s="477" customFormat="1" ht="33" hidden="1" customHeight="1">
      <c r="A18" s="478" t="s">
        <v>2903</v>
      </c>
      <c r="B18" s="1144"/>
      <c r="C18" s="1145"/>
      <c r="D18" s="994"/>
      <c r="E18" s="1123"/>
      <c r="F18" s="994"/>
      <c r="G18" s="1124"/>
      <c r="H18" s="1146"/>
      <c r="I18" s="1147"/>
      <c r="J18" s="997"/>
      <c r="K18" s="1147"/>
      <c r="L18" s="1148"/>
      <c r="M18" s="1149"/>
      <c r="N18" s="453"/>
      <c r="O18" s="1665"/>
      <c r="P18" s="1665"/>
      <c r="Q18" s="1665"/>
      <c r="R18" s="1665"/>
      <c r="T18" s="1205" t="str">
        <f t="shared" si="0"/>
        <v>7 (1407)</v>
      </c>
      <c r="U18" s="1152" t="str">
        <f t="shared" si="1"/>
        <v/>
      </c>
      <c r="V18" s="1153"/>
      <c r="W18" s="1154"/>
      <c r="X18" s="1154"/>
      <c r="Z18" s="1196" t="str">
        <f t="shared" si="2"/>
        <v>7 (1407)</v>
      </c>
      <c r="AA18" s="1368" t="str">
        <f t="shared" si="3"/>
        <v/>
      </c>
      <c r="AB18" s="1194"/>
      <c r="AC18" s="1194"/>
      <c r="AD18" s="1194"/>
      <c r="AE18" s="1194"/>
      <c r="AF18" s="1195"/>
      <c r="AG18" s="1183"/>
      <c r="AH18" s="1665"/>
      <c r="AI18" s="1665"/>
      <c r="AJ18" s="1665"/>
      <c r="AK18" s="1665"/>
      <c r="AL18" s="1183"/>
      <c r="AM18" s="1196" t="str">
        <f t="shared" si="4"/>
        <v>7 (1407)</v>
      </c>
      <c r="AN18" s="1368" t="str">
        <f t="shared" si="5"/>
        <v/>
      </c>
      <c r="AO18" s="1194"/>
      <c r="AP18" s="1194"/>
      <c r="AQ18" s="1194"/>
    </row>
    <row r="19" spans="1:43" s="477" customFormat="1" ht="33" hidden="1" customHeight="1">
      <c r="A19" s="478" t="s">
        <v>2904</v>
      </c>
      <c r="B19" s="1144"/>
      <c r="C19" s="1145"/>
      <c r="D19" s="994"/>
      <c r="E19" s="1123"/>
      <c r="F19" s="994"/>
      <c r="G19" s="1124"/>
      <c r="H19" s="1146"/>
      <c r="I19" s="1147"/>
      <c r="J19" s="997"/>
      <c r="K19" s="1147"/>
      <c r="L19" s="1148"/>
      <c r="M19" s="1149"/>
      <c r="N19" s="453"/>
      <c r="O19" s="1665"/>
      <c r="P19" s="1665"/>
      <c r="Q19" s="1665"/>
      <c r="R19" s="1665"/>
      <c r="T19" s="1205" t="str">
        <f t="shared" si="0"/>
        <v>8 (1408)</v>
      </c>
      <c r="U19" s="1152" t="str">
        <f t="shared" si="1"/>
        <v/>
      </c>
      <c r="V19" s="1153"/>
      <c r="W19" s="1154"/>
      <c r="X19" s="1154"/>
      <c r="Z19" s="1196" t="str">
        <f t="shared" si="2"/>
        <v>8 (1408)</v>
      </c>
      <c r="AA19" s="1368" t="str">
        <f t="shared" si="3"/>
        <v/>
      </c>
      <c r="AB19" s="1194"/>
      <c r="AC19" s="1194"/>
      <c r="AD19" s="1194"/>
      <c r="AE19" s="1194"/>
      <c r="AF19" s="1195"/>
      <c r="AG19" s="1183"/>
      <c r="AH19" s="1665"/>
      <c r="AI19" s="1665"/>
      <c r="AJ19" s="1665"/>
      <c r="AK19" s="1665"/>
      <c r="AL19" s="1183"/>
      <c r="AM19" s="1196" t="str">
        <f t="shared" si="4"/>
        <v>8 (1408)</v>
      </c>
      <c r="AN19" s="1368" t="str">
        <f t="shared" si="5"/>
        <v/>
      </c>
      <c r="AO19" s="1194"/>
      <c r="AP19" s="1194"/>
      <c r="AQ19" s="1194"/>
    </row>
    <row r="20" spans="1:43" s="477" customFormat="1" ht="33" hidden="1" customHeight="1">
      <c r="A20" s="478" t="s">
        <v>2905</v>
      </c>
      <c r="B20" s="1144"/>
      <c r="C20" s="1145"/>
      <c r="D20" s="994"/>
      <c r="E20" s="1123"/>
      <c r="F20" s="994"/>
      <c r="G20" s="1124"/>
      <c r="H20" s="1146"/>
      <c r="I20" s="1147"/>
      <c r="J20" s="997"/>
      <c r="K20" s="1147"/>
      <c r="L20" s="1148"/>
      <c r="M20" s="1149"/>
      <c r="N20" s="453"/>
      <c r="O20" s="1665"/>
      <c r="P20" s="1665"/>
      <c r="Q20" s="1665"/>
      <c r="R20" s="1665"/>
      <c r="T20" s="1205" t="str">
        <f t="shared" si="0"/>
        <v>9 (1409)</v>
      </c>
      <c r="U20" s="1152" t="str">
        <f t="shared" si="1"/>
        <v/>
      </c>
      <c r="V20" s="1153"/>
      <c r="W20" s="1154"/>
      <c r="X20" s="1154"/>
      <c r="Z20" s="1196" t="str">
        <f t="shared" si="2"/>
        <v>9 (1409)</v>
      </c>
      <c r="AA20" s="1368" t="str">
        <f t="shared" si="3"/>
        <v/>
      </c>
      <c r="AB20" s="1194"/>
      <c r="AC20" s="1194"/>
      <c r="AD20" s="1194"/>
      <c r="AE20" s="1194"/>
      <c r="AF20" s="1195"/>
      <c r="AG20" s="1183"/>
      <c r="AH20" s="1665"/>
      <c r="AI20" s="1665"/>
      <c r="AJ20" s="1665"/>
      <c r="AK20" s="1665"/>
      <c r="AL20" s="1183"/>
      <c r="AM20" s="1196" t="str">
        <f t="shared" si="4"/>
        <v>9 (1409)</v>
      </c>
      <c r="AN20" s="1368" t="str">
        <f t="shared" si="5"/>
        <v/>
      </c>
      <c r="AO20" s="1194"/>
      <c r="AP20" s="1194"/>
      <c r="AQ20" s="1194"/>
    </row>
    <row r="21" spans="1:43" s="477" customFormat="1" ht="33" hidden="1" customHeight="1">
      <c r="A21" s="478" t="s">
        <v>2906</v>
      </c>
      <c r="B21" s="1144"/>
      <c r="C21" s="1145"/>
      <c r="D21" s="994"/>
      <c r="E21" s="1123"/>
      <c r="F21" s="994"/>
      <c r="G21" s="1124"/>
      <c r="H21" s="1146"/>
      <c r="I21" s="1147"/>
      <c r="J21" s="997"/>
      <c r="K21" s="1147"/>
      <c r="L21" s="1148"/>
      <c r="M21" s="1149"/>
      <c r="N21" s="453"/>
      <c r="O21" s="1665"/>
      <c r="P21" s="1665"/>
      <c r="Q21" s="1665"/>
      <c r="R21" s="1665"/>
      <c r="T21" s="1205" t="str">
        <f t="shared" si="0"/>
        <v>10 (1410)</v>
      </c>
      <c r="U21" s="1152" t="str">
        <f t="shared" si="1"/>
        <v/>
      </c>
      <c r="V21" s="1153"/>
      <c r="W21" s="1154"/>
      <c r="X21" s="1154"/>
      <c r="Z21" s="1196" t="str">
        <f t="shared" si="2"/>
        <v>10 (1410)</v>
      </c>
      <c r="AA21" s="1368" t="str">
        <f t="shared" si="3"/>
        <v/>
      </c>
      <c r="AB21" s="1194"/>
      <c r="AC21" s="1194"/>
      <c r="AD21" s="1194"/>
      <c r="AE21" s="1194"/>
      <c r="AF21" s="1195"/>
      <c r="AG21" s="1183"/>
      <c r="AH21" s="1665"/>
      <c r="AI21" s="1665"/>
      <c r="AJ21" s="1665"/>
      <c r="AK21" s="1665"/>
      <c r="AL21" s="1183"/>
      <c r="AM21" s="1196" t="str">
        <f t="shared" si="4"/>
        <v>10 (1410)</v>
      </c>
      <c r="AN21" s="1368" t="str">
        <f t="shared" si="5"/>
        <v/>
      </c>
      <c r="AO21" s="1194"/>
      <c r="AP21" s="1194"/>
      <c r="AQ21" s="1194"/>
    </row>
    <row r="22" spans="1:43" s="477" customFormat="1" ht="33" hidden="1" customHeight="1">
      <c r="A22" s="478" t="s">
        <v>2907</v>
      </c>
      <c r="B22" s="1144"/>
      <c r="C22" s="1145"/>
      <c r="D22" s="994"/>
      <c r="E22" s="1123"/>
      <c r="F22" s="994"/>
      <c r="G22" s="1124"/>
      <c r="H22" s="1146"/>
      <c r="I22" s="1147"/>
      <c r="J22" s="997"/>
      <c r="K22" s="1147"/>
      <c r="L22" s="1148"/>
      <c r="M22" s="1149"/>
      <c r="N22" s="453"/>
      <c r="O22" s="1665"/>
      <c r="P22" s="1665"/>
      <c r="Q22" s="1665"/>
      <c r="R22" s="1665"/>
      <c r="T22" s="1205" t="str">
        <f t="shared" si="0"/>
        <v>11 (1411)</v>
      </c>
      <c r="U22" s="1152" t="str">
        <f t="shared" si="1"/>
        <v/>
      </c>
      <c r="V22" s="1153"/>
      <c r="W22" s="1154"/>
      <c r="X22" s="1154"/>
      <c r="Z22" s="1196" t="str">
        <f t="shared" si="2"/>
        <v>11 (1411)</v>
      </c>
      <c r="AA22" s="1368" t="str">
        <f t="shared" si="3"/>
        <v/>
      </c>
      <c r="AB22" s="1194"/>
      <c r="AC22" s="1194"/>
      <c r="AD22" s="1194"/>
      <c r="AE22" s="1194"/>
      <c r="AF22" s="1195"/>
      <c r="AG22" s="1183"/>
      <c r="AH22" s="1665"/>
      <c r="AI22" s="1665"/>
      <c r="AJ22" s="1665"/>
      <c r="AK22" s="1665"/>
      <c r="AL22" s="1183"/>
      <c r="AM22" s="1196" t="str">
        <f t="shared" si="4"/>
        <v>11 (1411)</v>
      </c>
      <c r="AN22" s="1368" t="str">
        <f t="shared" si="5"/>
        <v/>
      </c>
      <c r="AO22" s="1194"/>
      <c r="AP22" s="1194"/>
      <c r="AQ22" s="1194"/>
    </row>
    <row r="23" spans="1:43" s="477" customFormat="1" ht="33" hidden="1" customHeight="1">
      <c r="A23" s="478" t="s">
        <v>2908</v>
      </c>
      <c r="B23" s="1144"/>
      <c r="C23" s="1145"/>
      <c r="D23" s="994"/>
      <c r="E23" s="1123"/>
      <c r="F23" s="994"/>
      <c r="G23" s="1124"/>
      <c r="H23" s="1146"/>
      <c r="I23" s="1147"/>
      <c r="J23" s="997"/>
      <c r="K23" s="1147"/>
      <c r="L23" s="1148"/>
      <c r="M23" s="1149"/>
      <c r="N23" s="453"/>
      <c r="O23" s="1665"/>
      <c r="P23" s="1665"/>
      <c r="Q23" s="1665"/>
      <c r="R23" s="1665"/>
      <c r="T23" s="1205" t="str">
        <f t="shared" si="0"/>
        <v>12 (1412)</v>
      </c>
      <c r="U23" s="1152" t="str">
        <f t="shared" si="1"/>
        <v/>
      </c>
      <c r="V23" s="1153"/>
      <c r="W23" s="1154"/>
      <c r="X23" s="1154"/>
      <c r="Z23" s="1196" t="str">
        <f t="shared" si="2"/>
        <v>12 (1412)</v>
      </c>
      <c r="AA23" s="1368" t="str">
        <f t="shared" si="3"/>
        <v/>
      </c>
      <c r="AB23" s="1194"/>
      <c r="AC23" s="1194"/>
      <c r="AD23" s="1194"/>
      <c r="AE23" s="1194"/>
      <c r="AF23" s="1195"/>
      <c r="AG23" s="1183"/>
      <c r="AH23" s="1665"/>
      <c r="AI23" s="1665"/>
      <c r="AJ23" s="1665"/>
      <c r="AK23" s="1665"/>
      <c r="AL23" s="1183"/>
      <c r="AM23" s="1196" t="str">
        <f t="shared" si="4"/>
        <v>12 (1412)</v>
      </c>
      <c r="AN23" s="1368" t="str">
        <f t="shared" si="5"/>
        <v/>
      </c>
      <c r="AO23" s="1194"/>
      <c r="AP23" s="1194"/>
      <c r="AQ23" s="1194"/>
    </row>
    <row r="24" spans="1:43" s="477" customFormat="1" ht="33" hidden="1" customHeight="1">
      <c r="A24" s="478" t="s">
        <v>2909</v>
      </c>
      <c r="B24" s="1144"/>
      <c r="C24" s="1145"/>
      <c r="D24" s="994"/>
      <c r="E24" s="1123"/>
      <c r="F24" s="994"/>
      <c r="G24" s="1124"/>
      <c r="H24" s="1146"/>
      <c r="I24" s="1147"/>
      <c r="J24" s="997"/>
      <c r="K24" s="1147"/>
      <c r="L24" s="1148"/>
      <c r="M24" s="1149"/>
      <c r="N24" s="453"/>
      <c r="O24" s="1665"/>
      <c r="P24" s="1665"/>
      <c r="Q24" s="1665"/>
      <c r="R24" s="1665"/>
      <c r="T24" s="1205" t="str">
        <f t="shared" si="0"/>
        <v>13 (1413)</v>
      </c>
      <c r="U24" s="1152" t="str">
        <f t="shared" si="1"/>
        <v/>
      </c>
      <c r="V24" s="1153"/>
      <c r="W24" s="1154"/>
      <c r="X24" s="1154"/>
      <c r="Z24" s="1196" t="str">
        <f t="shared" si="2"/>
        <v>13 (1413)</v>
      </c>
      <c r="AA24" s="1368" t="str">
        <f t="shared" si="3"/>
        <v/>
      </c>
      <c r="AB24" s="1194"/>
      <c r="AC24" s="1194"/>
      <c r="AD24" s="1194"/>
      <c r="AE24" s="1194"/>
      <c r="AF24" s="1195"/>
      <c r="AG24" s="1183"/>
      <c r="AH24" s="1665"/>
      <c r="AI24" s="1665"/>
      <c r="AJ24" s="1665"/>
      <c r="AK24" s="1665"/>
      <c r="AL24" s="1183"/>
      <c r="AM24" s="1196" t="str">
        <f t="shared" si="4"/>
        <v>13 (1413)</v>
      </c>
      <c r="AN24" s="1368" t="str">
        <f t="shared" si="5"/>
        <v/>
      </c>
      <c r="AO24" s="1194"/>
      <c r="AP24" s="1194"/>
      <c r="AQ24" s="1194"/>
    </row>
    <row r="25" spans="1:43" s="477" customFormat="1" ht="33" hidden="1" customHeight="1">
      <c r="A25" s="478" t="s">
        <v>2910</v>
      </c>
      <c r="B25" s="1144"/>
      <c r="C25" s="1145"/>
      <c r="D25" s="994"/>
      <c r="E25" s="1123"/>
      <c r="F25" s="994"/>
      <c r="G25" s="1124"/>
      <c r="H25" s="1146"/>
      <c r="I25" s="1147"/>
      <c r="J25" s="997"/>
      <c r="K25" s="1147"/>
      <c r="L25" s="1148"/>
      <c r="M25" s="1149"/>
      <c r="N25" s="453"/>
      <c r="O25" s="1665"/>
      <c r="P25" s="1665"/>
      <c r="Q25" s="1665"/>
      <c r="R25" s="1665"/>
      <c r="T25" s="1205" t="str">
        <f t="shared" si="0"/>
        <v>14 (1414)</v>
      </c>
      <c r="U25" s="1152" t="str">
        <f t="shared" si="1"/>
        <v/>
      </c>
      <c r="V25" s="1153"/>
      <c r="W25" s="1154"/>
      <c r="X25" s="1154"/>
      <c r="Z25" s="1196" t="str">
        <f t="shared" si="2"/>
        <v>14 (1414)</v>
      </c>
      <c r="AA25" s="1368" t="str">
        <f t="shared" si="3"/>
        <v/>
      </c>
      <c r="AB25" s="1194"/>
      <c r="AC25" s="1194"/>
      <c r="AD25" s="1194"/>
      <c r="AE25" s="1194"/>
      <c r="AF25" s="1195"/>
      <c r="AG25" s="1183"/>
      <c r="AH25" s="1665"/>
      <c r="AI25" s="1665"/>
      <c r="AJ25" s="1665"/>
      <c r="AK25" s="1665"/>
      <c r="AL25" s="1183"/>
      <c r="AM25" s="1196" t="str">
        <f t="shared" si="4"/>
        <v>14 (1414)</v>
      </c>
      <c r="AN25" s="1368" t="str">
        <f t="shared" si="5"/>
        <v/>
      </c>
      <c r="AO25" s="1194"/>
      <c r="AP25" s="1194"/>
      <c r="AQ25" s="1194"/>
    </row>
    <row r="26" spans="1:43" s="477" customFormat="1" ht="33" hidden="1" customHeight="1">
      <c r="A26" s="478" t="s">
        <v>2911</v>
      </c>
      <c r="B26" s="1144"/>
      <c r="C26" s="1145"/>
      <c r="D26" s="994"/>
      <c r="E26" s="1123"/>
      <c r="F26" s="994"/>
      <c r="G26" s="1124"/>
      <c r="H26" s="1146"/>
      <c r="I26" s="1147"/>
      <c r="J26" s="997"/>
      <c r="K26" s="1147"/>
      <c r="L26" s="1148"/>
      <c r="M26" s="1149"/>
      <c r="N26" s="453"/>
      <c r="O26" s="1665"/>
      <c r="P26" s="1665"/>
      <c r="Q26" s="1665"/>
      <c r="R26" s="1665"/>
      <c r="T26" s="1205" t="str">
        <f t="shared" si="0"/>
        <v>15 (1415)</v>
      </c>
      <c r="U26" s="1152" t="str">
        <f t="shared" si="1"/>
        <v/>
      </c>
      <c r="V26" s="1153"/>
      <c r="W26" s="1154"/>
      <c r="X26" s="1154"/>
      <c r="Z26" s="1196" t="str">
        <f t="shared" si="2"/>
        <v>15 (1415)</v>
      </c>
      <c r="AA26" s="1368" t="str">
        <f t="shared" si="3"/>
        <v/>
      </c>
      <c r="AB26" s="1194"/>
      <c r="AC26" s="1194"/>
      <c r="AD26" s="1194"/>
      <c r="AE26" s="1194"/>
      <c r="AF26" s="1195"/>
      <c r="AG26" s="1183"/>
      <c r="AH26" s="1665"/>
      <c r="AI26" s="1665"/>
      <c r="AJ26" s="1665"/>
      <c r="AK26" s="1665"/>
      <c r="AL26" s="1183"/>
      <c r="AM26" s="1196" t="str">
        <f t="shared" si="4"/>
        <v>15 (1415)</v>
      </c>
      <c r="AN26" s="1368" t="str">
        <f t="shared" si="5"/>
        <v/>
      </c>
      <c r="AO26" s="1194"/>
      <c r="AP26" s="1194"/>
      <c r="AQ26" s="1194"/>
    </row>
    <row r="27" spans="1:43" s="477" customFormat="1" ht="33" hidden="1" customHeight="1">
      <c r="A27" s="478" t="s">
        <v>2912</v>
      </c>
      <c r="B27" s="1144"/>
      <c r="C27" s="1145"/>
      <c r="D27" s="994"/>
      <c r="E27" s="1123"/>
      <c r="F27" s="994"/>
      <c r="G27" s="1124"/>
      <c r="H27" s="1146"/>
      <c r="I27" s="1147"/>
      <c r="J27" s="997"/>
      <c r="K27" s="1147"/>
      <c r="L27" s="1148"/>
      <c r="M27" s="1149"/>
      <c r="N27" s="453"/>
      <c r="O27" s="1665"/>
      <c r="P27" s="1665"/>
      <c r="Q27" s="1665"/>
      <c r="R27" s="1665"/>
      <c r="T27" s="1205" t="str">
        <f t="shared" si="0"/>
        <v>16 (1416)</v>
      </c>
      <c r="U27" s="1152" t="str">
        <f t="shared" si="1"/>
        <v/>
      </c>
      <c r="V27" s="1153"/>
      <c r="W27" s="1154"/>
      <c r="X27" s="1154"/>
      <c r="Z27" s="1196" t="str">
        <f t="shared" si="2"/>
        <v>16 (1416)</v>
      </c>
      <c r="AA27" s="1368" t="str">
        <f t="shared" si="3"/>
        <v/>
      </c>
      <c r="AB27" s="1194"/>
      <c r="AC27" s="1194"/>
      <c r="AD27" s="1194"/>
      <c r="AE27" s="1194"/>
      <c r="AF27" s="1195"/>
      <c r="AG27" s="1183"/>
      <c r="AH27" s="1665"/>
      <c r="AI27" s="1665"/>
      <c r="AJ27" s="1665"/>
      <c r="AK27" s="1665"/>
      <c r="AL27" s="1183"/>
      <c r="AM27" s="1196" t="str">
        <f t="shared" si="4"/>
        <v>16 (1416)</v>
      </c>
      <c r="AN27" s="1368" t="str">
        <f t="shared" si="5"/>
        <v/>
      </c>
      <c r="AO27" s="1194"/>
      <c r="AP27" s="1194"/>
      <c r="AQ27" s="1194"/>
    </row>
    <row r="28" spans="1:43" s="477" customFormat="1" ht="33" hidden="1" customHeight="1">
      <c r="A28" s="478" t="s">
        <v>2913</v>
      </c>
      <c r="B28" s="1144"/>
      <c r="C28" s="1145"/>
      <c r="D28" s="994"/>
      <c r="E28" s="1123"/>
      <c r="F28" s="994"/>
      <c r="G28" s="1124"/>
      <c r="H28" s="1146"/>
      <c r="I28" s="1147"/>
      <c r="J28" s="997"/>
      <c r="K28" s="1147"/>
      <c r="L28" s="1148"/>
      <c r="M28" s="1149"/>
      <c r="N28" s="453"/>
      <c r="O28" s="1665"/>
      <c r="P28" s="1665"/>
      <c r="Q28" s="1665"/>
      <c r="R28" s="1665"/>
      <c r="T28" s="1205" t="str">
        <f t="shared" si="0"/>
        <v>17 (1417)</v>
      </c>
      <c r="U28" s="1152" t="str">
        <f t="shared" si="1"/>
        <v/>
      </c>
      <c r="V28" s="1153"/>
      <c r="W28" s="1154"/>
      <c r="X28" s="1154"/>
      <c r="Z28" s="1196" t="str">
        <f t="shared" si="2"/>
        <v>17 (1417)</v>
      </c>
      <c r="AA28" s="1368" t="str">
        <f t="shared" si="3"/>
        <v/>
      </c>
      <c r="AB28" s="1194"/>
      <c r="AC28" s="1194"/>
      <c r="AD28" s="1194"/>
      <c r="AE28" s="1194"/>
      <c r="AF28" s="1195"/>
      <c r="AG28" s="1183"/>
      <c r="AH28" s="1665"/>
      <c r="AI28" s="1665"/>
      <c r="AJ28" s="1665"/>
      <c r="AK28" s="1665"/>
      <c r="AL28" s="1183"/>
      <c r="AM28" s="1196" t="str">
        <f t="shared" si="4"/>
        <v>17 (1417)</v>
      </c>
      <c r="AN28" s="1368" t="str">
        <f t="shared" si="5"/>
        <v/>
      </c>
      <c r="AO28" s="1194"/>
      <c r="AP28" s="1194"/>
      <c r="AQ28" s="1194"/>
    </row>
    <row r="29" spans="1:43" s="477" customFormat="1" ht="33" hidden="1" customHeight="1">
      <c r="A29" s="478" t="s">
        <v>2914</v>
      </c>
      <c r="B29" s="1144"/>
      <c r="C29" s="1145"/>
      <c r="D29" s="994"/>
      <c r="E29" s="1123"/>
      <c r="F29" s="994"/>
      <c r="G29" s="1124"/>
      <c r="H29" s="1146"/>
      <c r="I29" s="1147"/>
      <c r="J29" s="997"/>
      <c r="K29" s="1147"/>
      <c r="L29" s="1148"/>
      <c r="M29" s="1149"/>
      <c r="N29" s="453"/>
      <c r="O29" s="1665"/>
      <c r="P29" s="1665"/>
      <c r="Q29" s="1665"/>
      <c r="R29" s="1665"/>
      <c r="T29" s="1205" t="str">
        <f t="shared" si="0"/>
        <v>18 (1418)</v>
      </c>
      <c r="U29" s="1152" t="str">
        <f t="shared" si="1"/>
        <v/>
      </c>
      <c r="V29" s="1153"/>
      <c r="W29" s="1154"/>
      <c r="X29" s="1154"/>
      <c r="Z29" s="1196" t="str">
        <f t="shared" si="2"/>
        <v>18 (1418)</v>
      </c>
      <c r="AA29" s="1368" t="str">
        <f t="shared" si="3"/>
        <v/>
      </c>
      <c r="AB29" s="1194"/>
      <c r="AC29" s="1194"/>
      <c r="AD29" s="1194"/>
      <c r="AE29" s="1194"/>
      <c r="AF29" s="1195"/>
      <c r="AG29" s="1183"/>
      <c r="AH29" s="1665"/>
      <c r="AI29" s="1665"/>
      <c r="AJ29" s="1665"/>
      <c r="AK29" s="1665"/>
      <c r="AL29" s="1183"/>
      <c r="AM29" s="1196" t="str">
        <f t="shared" si="4"/>
        <v>18 (1418)</v>
      </c>
      <c r="AN29" s="1368" t="str">
        <f t="shared" si="5"/>
        <v/>
      </c>
      <c r="AO29" s="1194"/>
      <c r="AP29" s="1194"/>
      <c r="AQ29" s="1194"/>
    </row>
    <row r="30" spans="1:43" s="477" customFormat="1" ht="33" hidden="1" customHeight="1">
      <c r="A30" s="478" t="s">
        <v>2915</v>
      </c>
      <c r="B30" s="1144"/>
      <c r="C30" s="1145"/>
      <c r="D30" s="994"/>
      <c r="E30" s="1123"/>
      <c r="F30" s="994"/>
      <c r="G30" s="1124"/>
      <c r="H30" s="1146"/>
      <c r="I30" s="1147"/>
      <c r="J30" s="997"/>
      <c r="K30" s="1147"/>
      <c r="L30" s="1148"/>
      <c r="M30" s="1149"/>
      <c r="N30" s="453"/>
      <c r="O30" s="1665"/>
      <c r="P30" s="1665"/>
      <c r="Q30" s="1665"/>
      <c r="R30" s="1665"/>
      <c r="T30" s="1205" t="str">
        <f t="shared" si="0"/>
        <v>19 (1419)</v>
      </c>
      <c r="U30" s="1152" t="str">
        <f t="shared" si="1"/>
        <v/>
      </c>
      <c r="V30" s="1153"/>
      <c r="W30" s="1154"/>
      <c r="X30" s="1154"/>
      <c r="Z30" s="1196" t="str">
        <f t="shared" si="2"/>
        <v>19 (1419)</v>
      </c>
      <c r="AA30" s="1368" t="str">
        <f t="shared" si="3"/>
        <v/>
      </c>
      <c r="AB30" s="1194"/>
      <c r="AC30" s="1194"/>
      <c r="AD30" s="1194"/>
      <c r="AE30" s="1194"/>
      <c r="AF30" s="1195"/>
      <c r="AG30" s="1183"/>
      <c r="AH30" s="1665"/>
      <c r="AI30" s="1665"/>
      <c r="AJ30" s="1665"/>
      <c r="AK30" s="1665"/>
      <c r="AL30" s="1183"/>
      <c r="AM30" s="1196" t="str">
        <f t="shared" si="4"/>
        <v>19 (1419)</v>
      </c>
      <c r="AN30" s="1368" t="str">
        <f t="shared" si="5"/>
        <v/>
      </c>
      <c r="AO30" s="1194"/>
      <c r="AP30" s="1194"/>
      <c r="AQ30" s="1194"/>
    </row>
    <row r="31" spans="1:43" s="477" customFormat="1" ht="33" hidden="1" customHeight="1">
      <c r="A31" s="478" t="s">
        <v>2916</v>
      </c>
      <c r="B31" s="1144"/>
      <c r="C31" s="1145"/>
      <c r="D31" s="994"/>
      <c r="E31" s="1123"/>
      <c r="F31" s="994"/>
      <c r="G31" s="1124"/>
      <c r="H31" s="1146"/>
      <c r="I31" s="1147"/>
      <c r="J31" s="997"/>
      <c r="K31" s="1147"/>
      <c r="L31" s="1148"/>
      <c r="M31" s="1149"/>
      <c r="N31" s="453"/>
      <c r="O31" s="1665"/>
      <c r="P31" s="1665"/>
      <c r="Q31" s="1665"/>
      <c r="R31" s="1665"/>
      <c r="T31" s="1205" t="str">
        <f t="shared" si="0"/>
        <v>20 (1420)</v>
      </c>
      <c r="U31" s="1152" t="str">
        <f t="shared" si="1"/>
        <v/>
      </c>
      <c r="V31" s="1153"/>
      <c r="W31" s="1154"/>
      <c r="X31" s="1154"/>
      <c r="Z31" s="1196" t="str">
        <f t="shared" si="2"/>
        <v>20 (1420)</v>
      </c>
      <c r="AA31" s="1368" t="str">
        <f t="shared" si="3"/>
        <v/>
      </c>
      <c r="AB31" s="1194"/>
      <c r="AC31" s="1194"/>
      <c r="AD31" s="1194"/>
      <c r="AE31" s="1194"/>
      <c r="AF31" s="1195"/>
      <c r="AG31" s="1183"/>
      <c r="AH31" s="1665"/>
      <c r="AI31" s="1665"/>
      <c r="AJ31" s="1665"/>
      <c r="AK31" s="1665"/>
      <c r="AL31" s="1183"/>
      <c r="AM31" s="1196" t="str">
        <f t="shared" si="4"/>
        <v>20 (1420)</v>
      </c>
      <c r="AN31" s="1368" t="str">
        <f t="shared" si="5"/>
        <v/>
      </c>
      <c r="AO31" s="1194"/>
      <c r="AP31" s="1194"/>
      <c r="AQ31" s="1194"/>
    </row>
    <row r="32" spans="1:43" s="477" customFormat="1" ht="33" hidden="1" customHeight="1">
      <c r="A32" s="478" t="s">
        <v>2917</v>
      </c>
      <c r="B32" s="1144"/>
      <c r="C32" s="1145"/>
      <c r="D32" s="994"/>
      <c r="E32" s="1123"/>
      <c r="F32" s="994"/>
      <c r="G32" s="1124"/>
      <c r="H32" s="1146"/>
      <c r="I32" s="1147"/>
      <c r="J32" s="997"/>
      <c r="K32" s="1147"/>
      <c r="L32" s="1148"/>
      <c r="M32" s="1149"/>
      <c r="N32" s="453"/>
      <c r="O32" s="1665"/>
      <c r="P32" s="1665"/>
      <c r="Q32" s="1665"/>
      <c r="R32" s="1665"/>
      <c r="T32" s="1205" t="str">
        <f t="shared" si="0"/>
        <v>21 (1421)</v>
      </c>
      <c r="U32" s="1152" t="str">
        <f t="shared" si="1"/>
        <v/>
      </c>
      <c r="V32" s="1153"/>
      <c r="W32" s="1154"/>
      <c r="X32" s="1154"/>
      <c r="Z32" s="1196" t="str">
        <f t="shared" si="2"/>
        <v>21 (1421)</v>
      </c>
      <c r="AA32" s="1368" t="str">
        <f t="shared" si="3"/>
        <v/>
      </c>
      <c r="AB32" s="1194"/>
      <c r="AC32" s="1194"/>
      <c r="AD32" s="1194"/>
      <c r="AE32" s="1194"/>
      <c r="AF32" s="1195"/>
      <c r="AG32" s="1183"/>
      <c r="AH32" s="1665"/>
      <c r="AI32" s="1665"/>
      <c r="AJ32" s="1665"/>
      <c r="AK32" s="1665"/>
      <c r="AL32" s="1183"/>
      <c r="AM32" s="1196" t="str">
        <f t="shared" si="4"/>
        <v>21 (1421)</v>
      </c>
      <c r="AN32" s="1368" t="str">
        <f t="shared" si="5"/>
        <v/>
      </c>
      <c r="AO32" s="1194"/>
      <c r="AP32" s="1194"/>
      <c r="AQ32" s="1194"/>
    </row>
    <row r="33" spans="1:43" s="477" customFormat="1" ht="33" hidden="1" customHeight="1">
      <c r="A33" s="478" t="s">
        <v>2918</v>
      </c>
      <c r="B33" s="1144"/>
      <c r="C33" s="1145"/>
      <c r="D33" s="994"/>
      <c r="E33" s="1123"/>
      <c r="F33" s="994"/>
      <c r="G33" s="1124"/>
      <c r="H33" s="1146"/>
      <c r="I33" s="1147"/>
      <c r="J33" s="997"/>
      <c r="K33" s="1147"/>
      <c r="L33" s="1148"/>
      <c r="M33" s="1149"/>
      <c r="N33" s="453"/>
      <c r="O33" s="1665"/>
      <c r="P33" s="1665"/>
      <c r="Q33" s="1665"/>
      <c r="R33" s="1665"/>
      <c r="T33" s="1205" t="str">
        <f t="shared" si="0"/>
        <v>22 (1422)</v>
      </c>
      <c r="U33" s="1152" t="str">
        <f t="shared" si="1"/>
        <v/>
      </c>
      <c r="V33" s="1153"/>
      <c r="W33" s="1154"/>
      <c r="X33" s="1154"/>
      <c r="Z33" s="1196" t="str">
        <f t="shared" si="2"/>
        <v>22 (1422)</v>
      </c>
      <c r="AA33" s="1368" t="str">
        <f t="shared" si="3"/>
        <v/>
      </c>
      <c r="AB33" s="1194"/>
      <c r="AC33" s="1194"/>
      <c r="AD33" s="1194"/>
      <c r="AE33" s="1194"/>
      <c r="AF33" s="1195"/>
      <c r="AG33" s="1183"/>
      <c r="AH33" s="1665"/>
      <c r="AI33" s="1665"/>
      <c r="AJ33" s="1665"/>
      <c r="AK33" s="1665"/>
      <c r="AL33" s="1183"/>
      <c r="AM33" s="1196" t="str">
        <f t="shared" si="4"/>
        <v>22 (1422)</v>
      </c>
      <c r="AN33" s="1368" t="str">
        <f t="shared" si="5"/>
        <v/>
      </c>
      <c r="AO33" s="1194"/>
      <c r="AP33" s="1194"/>
      <c r="AQ33" s="1194"/>
    </row>
    <row r="34" spans="1:43" s="477" customFormat="1" ht="33" hidden="1" customHeight="1">
      <c r="A34" s="478" t="s">
        <v>2919</v>
      </c>
      <c r="B34" s="1144"/>
      <c r="C34" s="1145"/>
      <c r="D34" s="994"/>
      <c r="E34" s="1123"/>
      <c r="F34" s="994"/>
      <c r="G34" s="1124"/>
      <c r="H34" s="1146"/>
      <c r="I34" s="1147"/>
      <c r="J34" s="997"/>
      <c r="K34" s="1147"/>
      <c r="L34" s="1148"/>
      <c r="M34" s="1149"/>
      <c r="N34" s="453"/>
      <c r="O34" s="1665"/>
      <c r="P34" s="1665"/>
      <c r="Q34" s="1665"/>
      <c r="R34" s="1665"/>
      <c r="T34" s="1205" t="str">
        <f t="shared" si="0"/>
        <v>23 (1423)</v>
      </c>
      <c r="U34" s="1152" t="str">
        <f t="shared" si="1"/>
        <v/>
      </c>
      <c r="V34" s="1153"/>
      <c r="W34" s="1154"/>
      <c r="X34" s="1154"/>
      <c r="Z34" s="1196" t="str">
        <f t="shared" si="2"/>
        <v>23 (1423)</v>
      </c>
      <c r="AA34" s="1368" t="str">
        <f t="shared" si="3"/>
        <v/>
      </c>
      <c r="AB34" s="1194"/>
      <c r="AC34" s="1194"/>
      <c r="AD34" s="1194"/>
      <c r="AE34" s="1194"/>
      <c r="AF34" s="1195"/>
      <c r="AG34" s="1183"/>
      <c r="AH34" s="1665"/>
      <c r="AI34" s="1665"/>
      <c r="AJ34" s="1665"/>
      <c r="AK34" s="1665"/>
      <c r="AL34" s="1183"/>
      <c r="AM34" s="1196" t="str">
        <f t="shared" si="4"/>
        <v>23 (1423)</v>
      </c>
      <c r="AN34" s="1368" t="str">
        <f t="shared" si="5"/>
        <v/>
      </c>
      <c r="AO34" s="1194"/>
      <c r="AP34" s="1194"/>
      <c r="AQ34" s="1194"/>
    </row>
    <row r="35" spans="1:43" s="477" customFormat="1" ht="33" hidden="1" customHeight="1">
      <c r="A35" s="478" t="s">
        <v>2920</v>
      </c>
      <c r="B35" s="1144"/>
      <c r="C35" s="1145"/>
      <c r="D35" s="994"/>
      <c r="E35" s="1123"/>
      <c r="F35" s="994"/>
      <c r="G35" s="1124"/>
      <c r="H35" s="1146"/>
      <c r="I35" s="1147"/>
      <c r="J35" s="997"/>
      <c r="K35" s="1147"/>
      <c r="L35" s="1148"/>
      <c r="M35" s="1149"/>
      <c r="N35" s="453"/>
      <c r="O35" s="1665"/>
      <c r="P35" s="1665"/>
      <c r="Q35" s="1665"/>
      <c r="R35" s="1665"/>
      <c r="T35" s="1205" t="str">
        <f t="shared" si="0"/>
        <v>24 (1424)</v>
      </c>
      <c r="U35" s="1152" t="str">
        <f t="shared" si="1"/>
        <v/>
      </c>
      <c r="V35" s="1153"/>
      <c r="W35" s="1154"/>
      <c r="X35" s="1154"/>
      <c r="Z35" s="1196" t="str">
        <f t="shared" si="2"/>
        <v>24 (1424)</v>
      </c>
      <c r="AA35" s="1368" t="str">
        <f t="shared" si="3"/>
        <v/>
      </c>
      <c r="AB35" s="1194"/>
      <c r="AC35" s="1194"/>
      <c r="AD35" s="1194"/>
      <c r="AE35" s="1194"/>
      <c r="AF35" s="1195"/>
      <c r="AG35" s="1183"/>
      <c r="AH35" s="1665"/>
      <c r="AI35" s="1665"/>
      <c r="AJ35" s="1665"/>
      <c r="AK35" s="1665"/>
      <c r="AL35" s="1183"/>
      <c r="AM35" s="1196" t="str">
        <f t="shared" si="4"/>
        <v>24 (1424)</v>
      </c>
      <c r="AN35" s="1368" t="str">
        <f t="shared" si="5"/>
        <v/>
      </c>
      <c r="AO35" s="1194"/>
      <c r="AP35" s="1194"/>
      <c r="AQ35" s="1194"/>
    </row>
    <row r="36" spans="1:43" s="477" customFormat="1">
      <c r="A36" s="478" t="s">
        <v>2921</v>
      </c>
      <c r="B36" s="1144"/>
      <c r="C36" s="1145"/>
      <c r="D36" s="994"/>
      <c r="E36" s="1123"/>
      <c r="F36" s="994"/>
      <c r="G36" s="1124"/>
      <c r="H36" s="1146"/>
      <c r="I36" s="1147"/>
      <c r="J36" s="997"/>
      <c r="K36" s="1147"/>
      <c r="L36" s="1148"/>
      <c r="M36" s="1149"/>
      <c r="N36" s="453"/>
      <c r="O36" s="1665"/>
      <c r="P36" s="1665"/>
      <c r="Q36" s="1665"/>
      <c r="R36" s="1665"/>
      <c r="T36" s="1205" t="str">
        <f t="shared" si="0"/>
        <v>25 (1425)</v>
      </c>
      <c r="U36" s="1152" t="str">
        <f t="shared" si="1"/>
        <v/>
      </c>
      <c r="V36" s="1153"/>
      <c r="W36" s="1154"/>
      <c r="X36" s="1154"/>
      <c r="Z36" s="1196" t="str">
        <f>$A$36</f>
        <v>25 (1425)</v>
      </c>
      <c r="AA36" s="1368" t="str">
        <f t="shared" si="3"/>
        <v/>
      </c>
      <c r="AB36" s="1194"/>
      <c r="AC36" s="1194"/>
      <c r="AD36" s="1194"/>
      <c r="AE36" s="1194"/>
      <c r="AF36" s="1194"/>
      <c r="AG36" s="1183"/>
      <c r="AH36" s="1717"/>
      <c r="AI36" s="1717"/>
      <c r="AJ36" s="1717"/>
      <c r="AK36" s="1717"/>
      <c r="AL36" s="1183"/>
      <c r="AM36" s="1196" t="str">
        <f>$A$36</f>
        <v>25 (1425)</v>
      </c>
      <c r="AN36" s="1368" t="str">
        <f t="shared" si="5"/>
        <v/>
      </c>
      <c r="AO36" s="1194"/>
      <c r="AP36" s="1194"/>
      <c r="AQ36" s="1194"/>
    </row>
    <row r="37" spans="1:43" s="477" customFormat="1">
      <c r="A37" s="796" t="s">
        <v>2922</v>
      </c>
      <c r="B37" s="1156">
        <v>100</v>
      </c>
      <c r="C37" s="1157"/>
      <c r="D37" s="994"/>
      <c r="E37" s="1123"/>
      <c r="F37" s="994"/>
      <c r="G37" s="1122"/>
      <c r="H37" s="1158"/>
      <c r="I37" s="1147"/>
      <c r="J37" s="997"/>
      <c r="K37" s="1147"/>
      <c r="L37" s="1148"/>
      <c r="M37" s="1356"/>
      <c r="N37" s="453"/>
      <c r="O37" s="1666"/>
      <c r="P37" s="1666"/>
      <c r="Q37" s="1666"/>
      <c r="R37" s="1666"/>
      <c r="T37" s="1196" t="str">
        <f>$A$37</f>
        <v>(1426)</v>
      </c>
      <c r="U37" s="1159">
        <f>$B37</f>
        <v>100</v>
      </c>
      <c r="V37" s="1153"/>
      <c r="W37" s="1154"/>
      <c r="X37" s="1154"/>
      <c r="Z37" s="1196" t="str">
        <f>$A$37</f>
        <v>(1426)</v>
      </c>
      <c r="AA37" s="1369">
        <f>$B37</f>
        <v>100</v>
      </c>
      <c r="AB37" s="1194"/>
      <c r="AC37" s="1370"/>
      <c r="AD37" s="1194"/>
      <c r="AE37" s="1166"/>
      <c r="AF37" s="1371"/>
      <c r="AG37" s="1183"/>
      <c r="AH37" s="1664"/>
      <c r="AI37" s="1664"/>
      <c r="AJ37" s="1664"/>
      <c r="AK37" s="1664"/>
      <c r="AL37" s="1183"/>
      <c r="AM37" s="1196" t="str">
        <f>$A$37</f>
        <v>(1426)</v>
      </c>
      <c r="AN37" s="1369">
        <f>$B37</f>
        <v>100</v>
      </c>
      <c r="AO37" s="1194"/>
      <c r="AP37" s="1194"/>
      <c r="AQ37" s="1194"/>
    </row>
    <row r="38" spans="1:43" s="477" customFormat="1">
      <c r="A38" s="478" t="s">
        <v>2923</v>
      </c>
      <c r="B38" s="1160" t="s">
        <v>2924</v>
      </c>
      <c r="C38" s="1161"/>
      <c r="D38" s="997"/>
      <c r="E38" s="1162"/>
      <c r="F38" s="1163"/>
      <c r="G38" s="1164"/>
      <c r="H38" s="1165"/>
      <c r="I38" s="1147"/>
      <c r="J38" s="997"/>
      <c r="K38" s="1147"/>
      <c r="L38" s="1166"/>
      <c r="M38" s="1167"/>
      <c r="O38" s="1664"/>
      <c r="P38" s="1664"/>
      <c r="Q38" s="1664"/>
      <c r="R38" s="1664"/>
      <c r="T38" s="1196" t="str">
        <f>$A$38</f>
        <v>(1400)</v>
      </c>
      <c r="U38" s="1003" t="str">
        <f>$B38</f>
        <v>Overall</v>
      </c>
      <c r="V38" s="1153"/>
      <c r="W38" s="1168"/>
      <c r="X38" s="1168"/>
      <c r="Z38" s="1196" t="str">
        <f>$A$38</f>
        <v>(1400)</v>
      </c>
      <c r="AA38" s="1369" t="s">
        <v>2924</v>
      </c>
      <c r="AB38" s="1153"/>
      <c r="AC38" s="1372"/>
      <c r="AD38" s="1168"/>
      <c r="AE38" s="1168"/>
      <c r="AF38" s="1168"/>
      <c r="AG38" s="1183"/>
      <c r="AH38" s="1718"/>
      <c r="AI38" s="1718"/>
      <c r="AJ38" s="1718"/>
      <c r="AK38" s="1718"/>
      <c r="AL38" s="1183"/>
      <c r="AM38" s="1196" t="str">
        <f>$A$38</f>
        <v>(1400)</v>
      </c>
      <c r="AN38" s="1369" t="s">
        <v>2924</v>
      </c>
      <c r="AO38" s="1153"/>
      <c r="AP38" s="1153"/>
      <c r="AQ38" s="1153"/>
    </row>
    <row r="39" spans="1:43" s="477" customFormat="1">
      <c r="A39" s="475"/>
      <c r="B39" s="1162"/>
      <c r="C39" s="1162"/>
      <c r="D39" s="1162"/>
      <c r="E39" s="1162"/>
      <c r="F39" s="1162"/>
      <c r="G39" s="1162"/>
      <c r="H39" s="1162"/>
      <c r="I39" s="1162"/>
      <c r="J39" s="1162"/>
      <c r="K39" s="1162"/>
      <c r="L39" s="1162"/>
      <c r="M39" s="1162"/>
      <c r="T39" s="1275"/>
      <c r="U39" s="1142"/>
      <c r="V39" s="1162"/>
      <c r="W39" s="1162"/>
      <c r="X39" s="1162"/>
      <c r="Z39" s="1274"/>
      <c r="AA39" s="1197"/>
      <c r="AB39" s="1183"/>
      <c r="AC39" s="1183"/>
      <c r="AD39" s="1183"/>
      <c r="AE39" s="1183"/>
      <c r="AF39" s="1183"/>
      <c r="AG39" s="1183"/>
      <c r="AH39" s="1183"/>
      <c r="AI39" s="1183"/>
      <c r="AJ39" s="1183"/>
      <c r="AK39" s="1183"/>
      <c r="AL39" s="1183"/>
      <c r="AM39" s="1274"/>
      <c r="AN39" s="1143"/>
      <c r="AO39" s="1198"/>
      <c r="AP39" s="1198"/>
      <c r="AQ39" s="1198"/>
    </row>
    <row r="40" spans="1:43" s="477" customFormat="1">
      <c r="A40" s="475"/>
      <c r="B40" s="1104" t="s">
        <v>1791</v>
      </c>
      <c r="C40" s="1162"/>
      <c r="D40" s="1162"/>
      <c r="E40" s="1162"/>
      <c r="F40" s="1162"/>
      <c r="G40" s="1162"/>
      <c r="H40" s="1162"/>
      <c r="I40" s="1162"/>
      <c r="J40" s="1162"/>
      <c r="K40" s="1162"/>
      <c r="L40" s="1162"/>
      <c r="M40" s="1162"/>
      <c r="T40" s="1275"/>
      <c r="U40" s="1143" t="str">
        <f>$B40</f>
        <v>Undrawn Commitments (502)</v>
      </c>
      <c r="V40" s="1162"/>
      <c r="W40" s="1162"/>
      <c r="X40" s="1162"/>
      <c r="Z40" s="1196"/>
      <c r="AA40" s="1143" t="str">
        <f>$B40</f>
        <v>Undrawn Commitments (502)</v>
      </c>
      <c r="AB40" s="1162"/>
      <c r="AC40" s="1162"/>
      <c r="AD40" s="1162"/>
      <c r="AE40" s="1162"/>
      <c r="AF40" s="1162"/>
      <c r="AG40" s="1183"/>
      <c r="AH40" s="584"/>
      <c r="AI40" s="584"/>
      <c r="AJ40" s="584"/>
      <c r="AK40" s="584"/>
      <c r="AL40" s="1183"/>
      <c r="AM40" s="1196"/>
      <c r="AN40" s="1143" t="str">
        <f>$B40</f>
        <v>Undrawn Commitments (502)</v>
      </c>
      <c r="AO40" s="1194"/>
      <c r="AP40" s="1194"/>
      <c r="AQ40" s="1194"/>
    </row>
    <row r="41" spans="1:43" s="477" customFormat="1">
      <c r="A41" s="478" t="s">
        <v>2897</v>
      </c>
      <c r="B41" s="1144"/>
      <c r="C41" s="994"/>
      <c r="D41" s="994"/>
      <c r="E41" s="1123"/>
      <c r="F41" s="994"/>
      <c r="G41" s="1124"/>
      <c r="H41" s="1146"/>
      <c r="I41" s="1147"/>
      <c r="J41" s="997"/>
      <c r="K41" s="1147"/>
      <c r="L41" s="1148"/>
      <c r="M41" s="1149"/>
      <c r="N41" s="453"/>
      <c r="O41" s="1665"/>
      <c r="P41" s="1665"/>
      <c r="Q41" s="1665"/>
      <c r="R41" s="1665"/>
      <c r="T41" s="1205" t="str">
        <f t="shared" ref="T41:T65" si="6">$A41</f>
        <v>1 (1401)</v>
      </c>
      <c r="U41" s="1152" t="str">
        <f t="shared" ref="U41:U65" si="7">IF($B41="","",$B41)</f>
        <v/>
      </c>
      <c r="V41" s="1153"/>
      <c r="W41" s="1154"/>
      <c r="X41" s="1154"/>
      <c r="Z41" s="1196" t="str">
        <f t="shared" ref="Z41:Z64" si="8">$A41</f>
        <v>1 (1401)</v>
      </c>
      <c r="AA41" s="1368" t="str">
        <f t="shared" ref="AA41:AA64" si="9">IF($B41="","",$B41)</f>
        <v/>
      </c>
      <c r="AB41" s="1194"/>
      <c r="AC41" s="1194"/>
      <c r="AD41" s="1194"/>
      <c r="AE41" s="1194"/>
      <c r="AF41" s="1195"/>
      <c r="AG41" s="1183"/>
      <c r="AH41" s="1665"/>
      <c r="AI41" s="1665"/>
      <c r="AJ41" s="1665"/>
      <c r="AK41" s="1665"/>
      <c r="AL41" s="1183"/>
      <c r="AM41" s="1196" t="str">
        <f t="shared" ref="AM41:AM64" si="10">$A41</f>
        <v>1 (1401)</v>
      </c>
      <c r="AN41" s="1368" t="str">
        <f t="shared" ref="AN41:AN64" si="11">IF($B41="","",$B41)</f>
        <v/>
      </c>
      <c r="AO41" s="1194"/>
      <c r="AP41" s="1194"/>
      <c r="AQ41" s="1194"/>
    </row>
    <row r="42" spans="1:43" s="477" customFormat="1">
      <c r="A42" s="478" t="s">
        <v>2898</v>
      </c>
      <c r="B42" s="1144"/>
      <c r="C42" s="994"/>
      <c r="D42" s="994"/>
      <c r="E42" s="1123"/>
      <c r="F42" s="994"/>
      <c r="G42" s="1124"/>
      <c r="H42" s="1146"/>
      <c r="I42" s="1147"/>
      <c r="J42" s="997"/>
      <c r="K42" s="1147"/>
      <c r="L42" s="1148"/>
      <c r="M42" s="1149"/>
      <c r="N42" s="453"/>
      <c r="O42" s="1665"/>
      <c r="P42" s="1665"/>
      <c r="Q42" s="1665"/>
      <c r="R42" s="1665"/>
      <c r="T42" s="1205" t="str">
        <f t="shared" si="6"/>
        <v>2 (1402)</v>
      </c>
      <c r="U42" s="1152" t="str">
        <f t="shared" si="7"/>
        <v/>
      </c>
      <c r="V42" s="1153"/>
      <c r="W42" s="1154"/>
      <c r="X42" s="1154"/>
      <c r="Z42" s="1196" t="str">
        <f t="shared" si="8"/>
        <v>2 (1402)</v>
      </c>
      <c r="AA42" s="1368" t="str">
        <f t="shared" si="9"/>
        <v/>
      </c>
      <c r="AB42" s="1194"/>
      <c r="AC42" s="1194"/>
      <c r="AD42" s="1194"/>
      <c r="AE42" s="1194"/>
      <c r="AF42" s="1195"/>
      <c r="AG42" s="1183"/>
      <c r="AH42" s="1665"/>
      <c r="AI42" s="1665"/>
      <c r="AJ42" s="1665"/>
      <c r="AK42" s="1665"/>
      <c r="AL42" s="1183"/>
      <c r="AM42" s="1196" t="str">
        <f t="shared" si="10"/>
        <v>2 (1402)</v>
      </c>
      <c r="AN42" s="1368" t="str">
        <f t="shared" si="11"/>
        <v/>
      </c>
      <c r="AO42" s="1194"/>
      <c r="AP42" s="1194"/>
      <c r="AQ42" s="1194"/>
    </row>
    <row r="43" spans="1:43" s="477" customFormat="1">
      <c r="A43" s="478" t="s">
        <v>2899</v>
      </c>
      <c r="B43" s="1144"/>
      <c r="C43" s="994"/>
      <c r="D43" s="994"/>
      <c r="E43" s="1123"/>
      <c r="F43" s="994"/>
      <c r="G43" s="1124"/>
      <c r="H43" s="1146"/>
      <c r="I43" s="1147"/>
      <c r="J43" s="997"/>
      <c r="K43" s="1147"/>
      <c r="L43" s="1148"/>
      <c r="M43" s="1149"/>
      <c r="N43" s="453"/>
      <c r="O43" s="1665"/>
      <c r="P43" s="1665"/>
      <c r="Q43" s="1665"/>
      <c r="R43" s="1665"/>
      <c r="T43" s="1205" t="str">
        <f t="shared" si="6"/>
        <v>3 (1403)</v>
      </c>
      <c r="U43" s="1152" t="str">
        <f t="shared" si="7"/>
        <v/>
      </c>
      <c r="V43" s="1153"/>
      <c r="W43" s="1154"/>
      <c r="X43" s="1154"/>
      <c r="Z43" s="1196" t="str">
        <f t="shared" si="8"/>
        <v>3 (1403)</v>
      </c>
      <c r="AA43" s="1368" t="str">
        <f t="shared" si="9"/>
        <v/>
      </c>
      <c r="AB43" s="1194"/>
      <c r="AC43" s="1194"/>
      <c r="AD43" s="1194"/>
      <c r="AE43" s="1194"/>
      <c r="AF43" s="1195"/>
      <c r="AG43" s="1183"/>
      <c r="AH43" s="1665"/>
      <c r="AI43" s="1665"/>
      <c r="AJ43" s="1665"/>
      <c r="AK43" s="1665"/>
      <c r="AL43" s="1183"/>
      <c r="AM43" s="1196" t="str">
        <f t="shared" si="10"/>
        <v>3 (1403)</v>
      </c>
      <c r="AN43" s="1368" t="str">
        <f t="shared" si="11"/>
        <v/>
      </c>
      <c r="AO43" s="1194"/>
      <c r="AP43" s="1194"/>
      <c r="AQ43" s="1194"/>
    </row>
    <row r="44" spans="1:43" s="477" customFormat="1" ht="33" hidden="1" customHeight="1">
      <c r="A44" s="478" t="s">
        <v>2900</v>
      </c>
      <c r="B44" s="1144"/>
      <c r="C44" s="994"/>
      <c r="D44" s="994"/>
      <c r="E44" s="1123"/>
      <c r="F44" s="994"/>
      <c r="G44" s="1124"/>
      <c r="H44" s="1146"/>
      <c r="I44" s="1147"/>
      <c r="J44" s="997"/>
      <c r="K44" s="1147"/>
      <c r="L44" s="1148"/>
      <c r="M44" s="1149"/>
      <c r="N44" s="453"/>
      <c r="O44" s="1665"/>
      <c r="P44" s="1665"/>
      <c r="Q44" s="1665"/>
      <c r="R44" s="1665"/>
      <c r="T44" s="1205" t="str">
        <f t="shared" si="6"/>
        <v>4 (1404)</v>
      </c>
      <c r="U44" s="1152" t="str">
        <f t="shared" si="7"/>
        <v/>
      </c>
      <c r="V44" s="1153"/>
      <c r="W44" s="1154"/>
      <c r="X44" s="1154"/>
      <c r="Z44" s="1196" t="str">
        <f t="shared" si="8"/>
        <v>4 (1404)</v>
      </c>
      <c r="AA44" s="1368" t="str">
        <f t="shared" si="9"/>
        <v/>
      </c>
      <c r="AB44" s="1194"/>
      <c r="AC44" s="1194"/>
      <c r="AD44" s="1194"/>
      <c r="AE44" s="1194"/>
      <c r="AF44" s="1195"/>
      <c r="AG44" s="1183"/>
      <c r="AH44" s="1665"/>
      <c r="AI44" s="1665"/>
      <c r="AJ44" s="1665"/>
      <c r="AK44" s="1665"/>
      <c r="AL44" s="1183"/>
      <c r="AM44" s="1196" t="str">
        <f t="shared" si="10"/>
        <v>4 (1404)</v>
      </c>
      <c r="AN44" s="1368" t="str">
        <f t="shared" si="11"/>
        <v/>
      </c>
      <c r="AO44" s="1194"/>
      <c r="AP44" s="1194"/>
      <c r="AQ44" s="1194"/>
    </row>
    <row r="45" spans="1:43" s="477" customFormat="1" ht="33" hidden="1" customHeight="1">
      <c r="A45" s="478" t="s">
        <v>2901</v>
      </c>
      <c r="B45" s="1144"/>
      <c r="C45" s="994"/>
      <c r="D45" s="994"/>
      <c r="E45" s="1123"/>
      <c r="F45" s="994"/>
      <c r="G45" s="1124"/>
      <c r="H45" s="1146"/>
      <c r="I45" s="1147"/>
      <c r="J45" s="997"/>
      <c r="K45" s="1147"/>
      <c r="L45" s="1148"/>
      <c r="M45" s="1149"/>
      <c r="N45" s="453"/>
      <c r="O45" s="1665"/>
      <c r="P45" s="1665"/>
      <c r="Q45" s="1665"/>
      <c r="R45" s="1665"/>
      <c r="T45" s="1205" t="str">
        <f t="shared" si="6"/>
        <v>5 (1405)</v>
      </c>
      <c r="U45" s="1152" t="str">
        <f t="shared" si="7"/>
        <v/>
      </c>
      <c r="V45" s="1153"/>
      <c r="W45" s="1154"/>
      <c r="X45" s="1154"/>
      <c r="Z45" s="1196" t="str">
        <f t="shared" si="8"/>
        <v>5 (1405)</v>
      </c>
      <c r="AA45" s="1368" t="str">
        <f t="shared" si="9"/>
        <v/>
      </c>
      <c r="AB45" s="1194"/>
      <c r="AC45" s="1194"/>
      <c r="AD45" s="1194"/>
      <c r="AE45" s="1194"/>
      <c r="AF45" s="1195"/>
      <c r="AG45" s="1183"/>
      <c r="AH45" s="1665"/>
      <c r="AI45" s="1665"/>
      <c r="AJ45" s="1665"/>
      <c r="AK45" s="1665"/>
      <c r="AL45" s="1183"/>
      <c r="AM45" s="1196" t="str">
        <f t="shared" si="10"/>
        <v>5 (1405)</v>
      </c>
      <c r="AN45" s="1368" t="str">
        <f t="shared" si="11"/>
        <v/>
      </c>
      <c r="AO45" s="1194"/>
      <c r="AP45" s="1194"/>
      <c r="AQ45" s="1194"/>
    </row>
    <row r="46" spans="1:43" s="477" customFormat="1" ht="33" hidden="1" customHeight="1">
      <c r="A46" s="478" t="s">
        <v>2902</v>
      </c>
      <c r="B46" s="1144"/>
      <c r="C46" s="994"/>
      <c r="D46" s="994"/>
      <c r="E46" s="1123"/>
      <c r="F46" s="994"/>
      <c r="G46" s="1124"/>
      <c r="H46" s="1146"/>
      <c r="I46" s="1147"/>
      <c r="J46" s="997"/>
      <c r="K46" s="1147"/>
      <c r="L46" s="1148"/>
      <c r="M46" s="1149"/>
      <c r="N46" s="453"/>
      <c r="O46" s="1665"/>
      <c r="P46" s="1665"/>
      <c r="Q46" s="1665"/>
      <c r="R46" s="1665"/>
      <c r="T46" s="1205" t="str">
        <f t="shared" si="6"/>
        <v>6 (1406)</v>
      </c>
      <c r="U46" s="1152" t="str">
        <f t="shared" si="7"/>
        <v/>
      </c>
      <c r="V46" s="1153"/>
      <c r="W46" s="1154"/>
      <c r="X46" s="1154"/>
      <c r="Z46" s="1196" t="str">
        <f t="shared" si="8"/>
        <v>6 (1406)</v>
      </c>
      <c r="AA46" s="1368" t="str">
        <f t="shared" si="9"/>
        <v/>
      </c>
      <c r="AB46" s="1194"/>
      <c r="AC46" s="1194"/>
      <c r="AD46" s="1194"/>
      <c r="AE46" s="1194"/>
      <c r="AF46" s="1195"/>
      <c r="AG46" s="1183"/>
      <c r="AH46" s="1665"/>
      <c r="AI46" s="1665"/>
      <c r="AJ46" s="1665"/>
      <c r="AK46" s="1665"/>
      <c r="AL46" s="1183"/>
      <c r="AM46" s="1196" t="str">
        <f t="shared" si="10"/>
        <v>6 (1406)</v>
      </c>
      <c r="AN46" s="1368" t="str">
        <f t="shared" si="11"/>
        <v/>
      </c>
      <c r="AO46" s="1194"/>
      <c r="AP46" s="1194"/>
      <c r="AQ46" s="1194"/>
    </row>
    <row r="47" spans="1:43" s="477" customFormat="1" ht="33" hidden="1" customHeight="1">
      <c r="A47" s="478" t="s">
        <v>2903</v>
      </c>
      <c r="B47" s="1144"/>
      <c r="C47" s="994"/>
      <c r="D47" s="994"/>
      <c r="E47" s="1123"/>
      <c r="F47" s="994"/>
      <c r="G47" s="1124"/>
      <c r="H47" s="1146"/>
      <c r="I47" s="1147"/>
      <c r="J47" s="997"/>
      <c r="K47" s="1147"/>
      <c r="L47" s="1148"/>
      <c r="M47" s="1149"/>
      <c r="N47" s="453"/>
      <c r="O47" s="1665"/>
      <c r="P47" s="1665"/>
      <c r="Q47" s="1665"/>
      <c r="R47" s="1665"/>
      <c r="T47" s="1205" t="str">
        <f t="shared" si="6"/>
        <v>7 (1407)</v>
      </c>
      <c r="U47" s="1152" t="str">
        <f t="shared" si="7"/>
        <v/>
      </c>
      <c r="V47" s="1153"/>
      <c r="W47" s="1154"/>
      <c r="X47" s="1154"/>
      <c r="Z47" s="1196" t="str">
        <f t="shared" si="8"/>
        <v>7 (1407)</v>
      </c>
      <c r="AA47" s="1368" t="str">
        <f t="shared" si="9"/>
        <v/>
      </c>
      <c r="AB47" s="1194"/>
      <c r="AC47" s="1194"/>
      <c r="AD47" s="1194"/>
      <c r="AE47" s="1194"/>
      <c r="AF47" s="1195"/>
      <c r="AG47" s="1183"/>
      <c r="AH47" s="1665"/>
      <c r="AI47" s="1665"/>
      <c r="AJ47" s="1665"/>
      <c r="AK47" s="1665"/>
      <c r="AL47" s="1183"/>
      <c r="AM47" s="1196" t="str">
        <f t="shared" si="10"/>
        <v>7 (1407)</v>
      </c>
      <c r="AN47" s="1368" t="str">
        <f t="shared" si="11"/>
        <v/>
      </c>
      <c r="AO47" s="1194"/>
      <c r="AP47" s="1194"/>
      <c r="AQ47" s="1194"/>
    </row>
    <row r="48" spans="1:43" s="477" customFormat="1" ht="33" hidden="1" customHeight="1">
      <c r="A48" s="478" t="s">
        <v>2904</v>
      </c>
      <c r="B48" s="1144"/>
      <c r="C48" s="994" t="s">
        <v>2925</v>
      </c>
      <c r="D48" s="994"/>
      <c r="E48" s="1123"/>
      <c r="F48" s="994"/>
      <c r="G48" s="1124"/>
      <c r="H48" s="1146"/>
      <c r="I48" s="1147"/>
      <c r="J48" s="997"/>
      <c r="K48" s="1147"/>
      <c r="L48" s="1148"/>
      <c r="M48" s="1149"/>
      <c r="N48" s="453"/>
      <c r="O48" s="1665"/>
      <c r="P48" s="1665"/>
      <c r="Q48" s="1665"/>
      <c r="R48" s="1665"/>
      <c r="T48" s="1205" t="str">
        <f t="shared" si="6"/>
        <v>8 (1408)</v>
      </c>
      <c r="U48" s="1152" t="str">
        <f t="shared" si="7"/>
        <v/>
      </c>
      <c r="V48" s="1153"/>
      <c r="W48" s="1154"/>
      <c r="X48" s="1154"/>
      <c r="Z48" s="1196" t="str">
        <f t="shared" si="8"/>
        <v>8 (1408)</v>
      </c>
      <c r="AA48" s="1368" t="str">
        <f t="shared" si="9"/>
        <v/>
      </c>
      <c r="AB48" s="1194"/>
      <c r="AC48" s="1194"/>
      <c r="AD48" s="1194"/>
      <c r="AE48" s="1194"/>
      <c r="AF48" s="1195"/>
      <c r="AG48" s="1183"/>
      <c r="AH48" s="1665"/>
      <c r="AI48" s="1665"/>
      <c r="AJ48" s="1665"/>
      <c r="AK48" s="1665"/>
      <c r="AL48" s="1183"/>
      <c r="AM48" s="1196" t="str">
        <f t="shared" si="10"/>
        <v>8 (1408)</v>
      </c>
      <c r="AN48" s="1368" t="str">
        <f t="shared" si="11"/>
        <v/>
      </c>
      <c r="AO48" s="1194"/>
      <c r="AP48" s="1194"/>
      <c r="AQ48" s="1194"/>
    </row>
    <row r="49" spans="1:43" s="477" customFormat="1" ht="33" hidden="1" customHeight="1">
      <c r="A49" s="478" t="s">
        <v>2905</v>
      </c>
      <c r="B49" s="1144"/>
      <c r="C49" s="994" t="s">
        <v>2926</v>
      </c>
      <c r="D49" s="994"/>
      <c r="E49" s="1123"/>
      <c r="F49" s="994"/>
      <c r="G49" s="1124"/>
      <c r="H49" s="1146"/>
      <c r="I49" s="1147"/>
      <c r="J49" s="997"/>
      <c r="K49" s="1147"/>
      <c r="L49" s="1148"/>
      <c r="M49" s="1149"/>
      <c r="N49" s="453"/>
      <c r="O49" s="1665"/>
      <c r="P49" s="1665"/>
      <c r="Q49" s="1665"/>
      <c r="R49" s="1665"/>
      <c r="T49" s="1205" t="str">
        <f t="shared" si="6"/>
        <v>9 (1409)</v>
      </c>
      <c r="U49" s="1152" t="str">
        <f t="shared" si="7"/>
        <v/>
      </c>
      <c r="V49" s="1153"/>
      <c r="W49" s="1154"/>
      <c r="X49" s="1154"/>
      <c r="Z49" s="1196" t="str">
        <f t="shared" si="8"/>
        <v>9 (1409)</v>
      </c>
      <c r="AA49" s="1368" t="str">
        <f t="shared" si="9"/>
        <v/>
      </c>
      <c r="AB49" s="1194"/>
      <c r="AC49" s="1194"/>
      <c r="AD49" s="1194"/>
      <c r="AE49" s="1194"/>
      <c r="AF49" s="1195"/>
      <c r="AG49" s="1183"/>
      <c r="AH49" s="1665"/>
      <c r="AI49" s="1665"/>
      <c r="AJ49" s="1665"/>
      <c r="AK49" s="1665"/>
      <c r="AL49" s="1183"/>
      <c r="AM49" s="1196" t="str">
        <f t="shared" si="10"/>
        <v>9 (1409)</v>
      </c>
      <c r="AN49" s="1368" t="str">
        <f t="shared" si="11"/>
        <v/>
      </c>
      <c r="AO49" s="1194"/>
      <c r="AP49" s="1194"/>
      <c r="AQ49" s="1194"/>
    </row>
    <row r="50" spans="1:43" s="477" customFormat="1" ht="33" hidden="1" customHeight="1">
      <c r="A50" s="478" t="s">
        <v>2906</v>
      </c>
      <c r="B50" s="1144"/>
      <c r="C50" s="994"/>
      <c r="D50" s="994"/>
      <c r="E50" s="1123"/>
      <c r="F50" s="994"/>
      <c r="G50" s="1124"/>
      <c r="H50" s="1146"/>
      <c r="I50" s="1147"/>
      <c r="J50" s="997"/>
      <c r="K50" s="1147"/>
      <c r="L50" s="1148"/>
      <c r="M50" s="1149"/>
      <c r="N50" s="453"/>
      <c r="O50" s="1665"/>
      <c r="P50" s="1665"/>
      <c r="Q50" s="1665"/>
      <c r="R50" s="1665"/>
      <c r="T50" s="1205" t="str">
        <f t="shared" si="6"/>
        <v>10 (1410)</v>
      </c>
      <c r="U50" s="1152" t="str">
        <f t="shared" si="7"/>
        <v/>
      </c>
      <c r="V50" s="1153"/>
      <c r="W50" s="1154"/>
      <c r="X50" s="1154"/>
      <c r="Z50" s="1196" t="str">
        <f t="shared" si="8"/>
        <v>10 (1410)</v>
      </c>
      <c r="AA50" s="1368" t="str">
        <f t="shared" si="9"/>
        <v/>
      </c>
      <c r="AB50" s="1194"/>
      <c r="AC50" s="1194"/>
      <c r="AD50" s="1194"/>
      <c r="AE50" s="1194"/>
      <c r="AF50" s="1195"/>
      <c r="AG50" s="1183"/>
      <c r="AH50" s="1665"/>
      <c r="AI50" s="1665"/>
      <c r="AJ50" s="1665"/>
      <c r="AK50" s="1665"/>
      <c r="AL50" s="1183"/>
      <c r="AM50" s="1196" t="str">
        <f t="shared" si="10"/>
        <v>10 (1410)</v>
      </c>
      <c r="AN50" s="1368" t="str">
        <f t="shared" si="11"/>
        <v/>
      </c>
      <c r="AO50" s="1194"/>
      <c r="AP50" s="1194"/>
      <c r="AQ50" s="1194"/>
    </row>
    <row r="51" spans="1:43" s="477" customFormat="1" ht="33" hidden="1" customHeight="1">
      <c r="A51" s="478" t="s">
        <v>2907</v>
      </c>
      <c r="B51" s="1144"/>
      <c r="C51" s="994"/>
      <c r="D51" s="994"/>
      <c r="E51" s="1123"/>
      <c r="F51" s="994"/>
      <c r="G51" s="1124"/>
      <c r="H51" s="1146"/>
      <c r="I51" s="1147"/>
      <c r="J51" s="997"/>
      <c r="K51" s="1147"/>
      <c r="L51" s="1148"/>
      <c r="M51" s="1149"/>
      <c r="N51" s="453"/>
      <c r="O51" s="1665"/>
      <c r="P51" s="1665"/>
      <c r="Q51" s="1665"/>
      <c r="R51" s="1665"/>
      <c r="T51" s="1205" t="str">
        <f t="shared" si="6"/>
        <v>11 (1411)</v>
      </c>
      <c r="U51" s="1152" t="str">
        <f t="shared" si="7"/>
        <v/>
      </c>
      <c r="V51" s="1153"/>
      <c r="W51" s="1154"/>
      <c r="X51" s="1154"/>
      <c r="Z51" s="1196" t="str">
        <f t="shared" si="8"/>
        <v>11 (1411)</v>
      </c>
      <c r="AA51" s="1368" t="str">
        <f t="shared" si="9"/>
        <v/>
      </c>
      <c r="AB51" s="1194"/>
      <c r="AC51" s="1194"/>
      <c r="AD51" s="1194"/>
      <c r="AE51" s="1194"/>
      <c r="AF51" s="1195"/>
      <c r="AG51" s="1183"/>
      <c r="AH51" s="1665"/>
      <c r="AI51" s="1665"/>
      <c r="AJ51" s="1665"/>
      <c r="AK51" s="1665"/>
      <c r="AL51" s="1183"/>
      <c r="AM51" s="1196" t="str">
        <f t="shared" si="10"/>
        <v>11 (1411)</v>
      </c>
      <c r="AN51" s="1368" t="str">
        <f t="shared" si="11"/>
        <v/>
      </c>
      <c r="AO51" s="1194"/>
      <c r="AP51" s="1194"/>
      <c r="AQ51" s="1194"/>
    </row>
    <row r="52" spans="1:43" s="477" customFormat="1" ht="33" hidden="1" customHeight="1">
      <c r="A52" s="478" t="s">
        <v>2908</v>
      </c>
      <c r="B52" s="1144"/>
      <c r="C52" s="994"/>
      <c r="D52" s="994"/>
      <c r="E52" s="1123"/>
      <c r="F52" s="994"/>
      <c r="G52" s="1124"/>
      <c r="H52" s="1146"/>
      <c r="I52" s="1147"/>
      <c r="J52" s="997"/>
      <c r="K52" s="1147"/>
      <c r="L52" s="1148"/>
      <c r="M52" s="1149"/>
      <c r="N52" s="453"/>
      <c r="O52" s="1665"/>
      <c r="P52" s="1665"/>
      <c r="Q52" s="1665"/>
      <c r="R52" s="1665"/>
      <c r="T52" s="1205" t="str">
        <f t="shared" si="6"/>
        <v>12 (1412)</v>
      </c>
      <c r="U52" s="1152" t="str">
        <f t="shared" si="7"/>
        <v/>
      </c>
      <c r="V52" s="1153"/>
      <c r="W52" s="1154"/>
      <c r="X52" s="1154"/>
      <c r="Z52" s="1196" t="str">
        <f t="shared" si="8"/>
        <v>12 (1412)</v>
      </c>
      <c r="AA52" s="1368" t="str">
        <f t="shared" si="9"/>
        <v/>
      </c>
      <c r="AB52" s="1194"/>
      <c r="AC52" s="1194"/>
      <c r="AD52" s="1194"/>
      <c r="AE52" s="1194"/>
      <c r="AF52" s="1195"/>
      <c r="AG52" s="1183"/>
      <c r="AH52" s="1665"/>
      <c r="AI52" s="1665"/>
      <c r="AJ52" s="1665"/>
      <c r="AK52" s="1665"/>
      <c r="AL52" s="1183"/>
      <c r="AM52" s="1196" t="str">
        <f t="shared" si="10"/>
        <v>12 (1412)</v>
      </c>
      <c r="AN52" s="1368" t="str">
        <f t="shared" si="11"/>
        <v/>
      </c>
      <c r="AO52" s="1194"/>
      <c r="AP52" s="1194"/>
      <c r="AQ52" s="1194"/>
    </row>
    <row r="53" spans="1:43" s="477" customFormat="1" ht="33" hidden="1" customHeight="1">
      <c r="A53" s="478" t="s">
        <v>2909</v>
      </c>
      <c r="B53" s="1144"/>
      <c r="C53" s="994"/>
      <c r="D53" s="994"/>
      <c r="E53" s="1123"/>
      <c r="F53" s="994"/>
      <c r="G53" s="1124"/>
      <c r="H53" s="1146"/>
      <c r="I53" s="1147"/>
      <c r="J53" s="997"/>
      <c r="K53" s="1147"/>
      <c r="L53" s="1148"/>
      <c r="M53" s="1149"/>
      <c r="N53" s="453"/>
      <c r="O53" s="1665"/>
      <c r="P53" s="1665"/>
      <c r="Q53" s="1665"/>
      <c r="R53" s="1665"/>
      <c r="T53" s="1205" t="str">
        <f t="shared" si="6"/>
        <v>13 (1413)</v>
      </c>
      <c r="U53" s="1152" t="str">
        <f t="shared" si="7"/>
        <v/>
      </c>
      <c r="V53" s="1153"/>
      <c r="W53" s="1154"/>
      <c r="X53" s="1154"/>
      <c r="Z53" s="1196" t="str">
        <f t="shared" si="8"/>
        <v>13 (1413)</v>
      </c>
      <c r="AA53" s="1368" t="str">
        <f t="shared" si="9"/>
        <v/>
      </c>
      <c r="AB53" s="1194"/>
      <c r="AC53" s="1194"/>
      <c r="AD53" s="1194"/>
      <c r="AE53" s="1194"/>
      <c r="AF53" s="1195"/>
      <c r="AG53" s="1183"/>
      <c r="AH53" s="1665"/>
      <c r="AI53" s="1665"/>
      <c r="AJ53" s="1665"/>
      <c r="AK53" s="1665"/>
      <c r="AL53" s="1183"/>
      <c r="AM53" s="1196" t="str">
        <f t="shared" si="10"/>
        <v>13 (1413)</v>
      </c>
      <c r="AN53" s="1368" t="str">
        <f t="shared" si="11"/>
        <v/>
      </c>
      <c r="AO53" s="1194"/>
      <c r="AP53" s="1194"/>
      <c r="AQ53" s="1194"/>
    </row>
    <row r="54" spans="1:43" s="477" customFormat="1" ht="33" hidden="1" customHeight="1">
      <c r="A54" s="478" t="s">
        <v>2910</v>
      </c>
      <c r="B54" s="1144"/>
      <c r="C54" s="994"/>
      <c r="D54" s="994"/>
      <c r="E54" s="1123"/>
      <c r="F54" s="994"/>
      <c r="G54" s="1124"/>
      <c r="H54" s="1146"/>
      <c r="I54" s="1147"/>
      <c r="J54" s="997"/>
      <c r="K54" s="1147"/>
      <c r="L54" s="1148"/>
      <c r="M54" s="1149"/>
      <c r="N54" s="453"/>
      <c r="O54" s="1665"/>
      <c r="P54" s="1665"/>
      <c r="Q54" s="1665"/>
      <c r="R54" s="1665"/>
      <c r="T54" s="1205" t="str">
        <f t="shared" si="6"/>
        <v>14 (1414)</v>
      </c>
      <c r="U54" s="1152" t="str">
        <f t="shared" si="7"/>
        <v/>
      </c>
      <c r="V54" s="1153"/>
      <c r="W54" s="1154"/>
      <c r="X54" s="1154"/>
      <c r="Z54" s="1196" t="str">
        <f t="shared" si="8"/>
        <v>14 (1414)</v>
      </c>
      <c r="AA54" s="1368" t="str">
        <f t="shared" si="9"/>
        <v/>
      </c>
      <c r="AB54" s="1194"/>
      <c r="AC54" s="1194"/>
      <c r="AD54" s="1194"/>
      <c r="AE54" s="1194"/>
      <c r="AF54" s="1195"/>
      <c r="AG54" s="1183"/>
      <c r="AH54" s="1665"/>
      <c r="AI54" s="1665"/>
      <c r="AJ54" s="1665"/>
      <c r="AK54" s="1665"/>
      <c r="AL54" s="1183"/>
      <c r="AM54" s="1196" t="str">
        <f t="shared" si="10"/>
        <v>14 (1414)</v>
      </c>
      <c r="AN54" s="1368" t="str">
        <f t="shared" si="11"/>
        <v/>
      </c>
      <c r="AO54" s="1194"/>
      <c r="AP54" s="1194"/>
      <c r="AQ54" s="1194"/>
    </row>
    <row r="55" spans="1:43" s="477" customFormat="1" ht="33" hidden="1" customHeight="1">
      <c r="A55" s="478" t="s">
        <v>2911</v>
      </c>
      <c r="B55" s="1144"/>
      <c r="C55" s="994"/>
      <c r="D55" s="994"/>
      <c r="E55" s="1123"/>
      <c r="F55" s="994"/>
      <c r="G55" s="1124"/>
      <c r="H55" s="1146"/>
      <c r="I55" s="1147"/>
      <c r="J55" s="997"/>
      <c r="K55" s="1147"/>
      <c r="L55" s="1148"/>
      <c r="M55" s="1149"/>
      <c r="N55" s="453"/>
      <c r="O55" s="1665"/>
      <c r="P55" s="1665"/>
      <c r="Q55" s="1665"/>
      <c r="R55" s="1665"/>
      <c r="T55" s="1205" t="str">
        <f t="shared" si="6"/>
        <v>15 (1415)</v>
      </c>
      <c r="U55" s="1152" t="str">
        <f t="shared" si="7"/>
        <v/>
      </c>
      <c r="V55" s="1153"/>
      <c r="W55" s="1154"/>
      <c r="X55" s="1154"/>
      <c r="Z55" s="1196" t="str">
        <f t="shared" si="8"/>
        <v>15 (1415)</v>
      </c>
      <c r="AA55" s="1368" t="str">
        <f t="shared" si="9"/>
        <v/>
      </c>
      <c r="AB55" s="1194"/>
      <c r="AC55" s="1194"/>
      <c r="AD55" s="1194"/>
      <c r="AE55" s="1194"/>
      <c r="AF55" s="1195"/>
      <c r="AG55" s="1183"/>
      <c r="AH55" s="1665"/>
      <c r="AI55" s="1665"/>
      <c r="AJ55" s="1665"/>
      <c r="AK55" s="1665"/>
      <c r="AL55" s="1183"/>
      <c r="AM55" s="1196" t="str">
        <f t="shared" si="10"/>
        <v>15 (1415)</v>
      </c>
      <c r="AN55" s="1368" t="str">
        <f t="shared" si="11"/>
        <v/>
      </c>
      <c r="AO55" s="1194"/>
      <c r="AP55" s="1194"/>
      <c r="AQ55" s="1194"/>
    </row>
    <row r="56" spans="1:43" s="477" customFormat="1" ht="33" hidden="1" customHeight="1">
      <c r="A56" s="478" t="s">
        <v>2912</v>
      </c>
      <c r="B56" s="1144"/>
      <c r="C56" s="994"/>
      <c r="D56" s="994"/>
      <c r="E56" s="1123"/>
      <c r="F56" s="994"/>
      <c r="G56" s="1124"/>
      <c r="H56" s="1146"/>
      <c r="I56" s="1147"/>
      <c r="J56" s="997"/>
      <c r="K56" s="1147"/>
      <c r="L56" s="1148"/>
      <c r="M56" s="1149"/>
      <c r="N56" s="453"/>
      <c r="O56" s="1665"/>
      <c r="P56" s="1665"/>
      <c r="Q56" s="1665"/>
      <c r="R56" s="1665"/>
      <c r="T56" s="1205" t="str">
        <f t="shared" si="6"/>
        <v>16 (1416)</v>
      </c>
      <c r="U56" s="1152" t="str">
        <f t="shared" si="7"/>
        <v/>
      </c>
      <c r="V56" s="1153"/>
      <c r="W56" s="1154"/>
      <c r="X56" s="1154"/>
      <c r="Z56" s="1196" t="str">
        <f t="shared" si="8"/>
        <v>16 (1416)</v>
      </c>
      <c r="AA56" s="1368" t="str">
        <f t="shared" si="9"/>
        <v/>
      </c>
      <c r="AB56" s="1194"/>
      <c r="AC56" s="1194"/>
      <c r="AD56" s="1194"/>
      <c r="AE56" s="1194"/>
      <c r="AF56" s="1195"/>
      <c r="AG56" s="1183"/>
      <c r="AH56" s="1665"/>
      <c r="AI56" s="1665"/>
      <c r="AJ56" s="1665"/>
      <c r="AK56" s="1665"/>
      <c r="AL56" s="1183"/>
      <c r="AM56" s="1196" t="str">
        <f t="shared" si="10"/>
        <v>16 (1416)</v>
      </c>
      <c r="AN56" s="1368" t="str">
        <f t="shared" si="11"/>
        <v/>
      </c>
      <c r="AO56" s="1194"/>
      <c r="AP56" s="1194"/>
      <c r="AQ56" s="1194"/>
    </row>
    <row r="57" spans="1:43" s="477" customFormat="1" ht="33" hidden="1" customHeight="1">
      <c r="A57" s="478" t="s">
        <v>2913</v>
      </c>
      <c r="B57" s="1144"/>
      <c r="C57" s="994"/>
      <c r="D57" s="994"/>
      <c r="E57" s="1123"/>
      <c r="F57" s="994"/>
      <c r="G57" s="1124"/>
      <c r="H57" s="1146"/>
      <c r="I57" s="1147"/>
      <c r="J57" s="997"/>
      <c r="K57" s="1147"/>
      <c r="L57" s="1148"/>
      <c r="M57" s="1149"/>
      <c r="N57" s="453"/>
      <c r="O57" s="1665"/>
      <c r="P57" s="1665"/>
      <c r="Q57" s="1665"/>
      <c r="R57" s="1665"/>
      <c r="T57" s="1205" t="str">
        <f t="shared" si="6"/>
        <v>17 (1417)</v>
      </c>
      <c r="U57" s="1152" t="str">
        <f t="shared" si="7"/>
        <v/>
      </c>
      <c r="V57" s="1153"/>
      <c r="W57" s="1154"/>
      <c r="X57" s="1154"/>
      <c r="Z57" s="1196" t="str">
        <f t="shared" si="8"/>
        <v>17 (1417)</v>
      </c>
      <c r="AA57" s="1368" t="str">
        <f t="shared" si="9"/>
        <v/>
      </c>
      <c r="AB57" s="1194"/>
      <c r="AC57" s="1194"/>
      <c r="AD57" s="1194"/>
      <c r="AE57" s="1194"/>
      <c r="AF57" s="1195"/>
      <c r="AG57" s="1183"/>
      <c r="AH57" s="1665"/>
      <c r="AI57" s="1665"/>
      <c r="AJ57" s="1665"/>
      <c r="AK57" s="1665"/>
      <c r="AL57" s="1183"/>
      <c r="AM57" s="1196" t="str">
        <f t="shared" si="10"/>
        <v>17 (1417)</v>
      </c>
      <c r="AN57" s="1368" t="str">
        <f t="shared" si="11"/>
        <v/>
      </c>
      <c r="AO57" s="1194"/>
      <c r="AP57" s="1194"/>
      <c r="AQ57" s="1194"/>
    </row>
    <row r="58" spans="1:43" s="477" customFormat="1" ht="33" hidden="1" customHeight="1">
      <c r="A58" s="478" t="s">
        <v>2914</v>
      </c>
      <c r="B58" s="1144"/>
      <c r="C58" s="994"/>
      <c r="D58" s="994"/>
      <c r="E58" s="1123"/>
      <c r="F58" s="994"/>
      <c r="G58" s="1124"/>
      <c r="H58" s="1146"/>
      <c r="I58" s="1147"/>
      <c r="J58" s="997"/>
      <c r="K58" s="1147"/>
      <c r="L58" s="1148"/>
      <c r="M58" s="1149"/>
      <c r="N58" s="453"/>
      <c r="O58" s="1665"/>
      <c r="P58" s="1665"/>
      <c r="Q58" s="1665"/>
      <c r="R58" s="1665"/>
      <c r="T58" s="1205" t="str">
        <f t="shared" si="6"/>
        <v>18 (1418)</v>
      </c>
      <c r="U58" s="1152" t="str">
        <f t="shared" si="7"/>
        <v/>
      </c>
      <c r="V58" s="1153"/>
      <c r="W58" s="1154"/>
      <c r="X58" s="1154"/>
      <c r="Z58" s="1196" t="str">
        <f t="shared" si="8"/>
        <v>18 (1418)</v>
      </c>
      <c r="AA58" s="1368" t="str">
        <f t="shared" si="9"/>
        <v/>
      </c>
      <c r="AB58" s="1194"/>
      <c r="AC58" s="1194"/>
      <c r="AD58" s="1194"/>
      <c r="AE58" s="1194"/>
      <c r="AF58" s="1195"/>
      <c r="AG58" s="1183"/>
      <c r="AH58" s="1665"/>
      <c r="AI58" s="1665"/>
      <c r="AJ58" s="1665"/>
      <c r="AK58" s="1665"/>
      <c r="AL58" s="1183"/>
      <c r="AM58" s="1196" t="str">
        <f t="shared" si="10"/>
        <v>18 (1418)</v>
      </c>
      <c r="AN58" s="1368" t="str">
        <f t="shared" si="11"/>
        <v/>
      </c>
      <c r="AO58" s="1194"/>
      <c r="AP58" s="1194"/>
      <c r="AQ58" s="1194"/>
    </row>
    <row r="59" spans="1:43" s="477" customFormat="1" ht="33" hidden="1" customHeight="1">
      <c r="A59" s="478" t="s">
        <v>2915</v>
      </c>
      <c r="B59" s="1144"/>
      <c r="C59" s="994"/>
      <c r="D59" s="994"/>
      <c r="E59" s="1123"/>
      <c r="F59" s="994"/>
      <c r="G59" s="1124"/>
      <c r="H59" s="1146"/>
      <c r="I59" s="1147"/>
      <c r="J59" s="997"/>
      <c r="K59" s="1147"/>
      <c r="L59" s="1148"/>
      <c r="M59" s="1149"/>
      <c r="N59" s="453"/>
      <c r="O59" s="1665"/>
      <c r="P59" s="1665"/>
      <c r="Q59" s="1665"/>
      <c r="R59" s="1665"/>
      <c r="T59" s="1205" t="str">
        <f t="shared" si="6"/>
        <v>19 (1419)</v>
      </c>
      <c r="U59" s="1152" t="str">
        <f t="shared" si="7"/>
        <v/>
      </c>
      <c r="V59" s="1153"/>
      <c r="W59" s="1154"/>
      <c r="X59" s="1154"/>
      <c r="Z59" s="1196" t="str">
        <f t="shared" si="8"/>
        <v>19 (1419)</v>
      </c>
      <c r="AA59" s="1368" t="str">
        <f t="shared" si="9"/>
        <v/>
      </c>
      <c r="AB59" s="1194"/>
      <c r="AC59" s="1194"/>
      <c r="AD59" s="1194"/>
      <c r="AE59" s="1194"/>
      <c r="AF59" s="1195"/>
      <c r="AG59" s="1183"/>
      <c r="AH59" s="1665"/>
      <c r="AI59" s="1665"/>
      <c r="AJ59" s="1665"/>
      <c r="AK59" s="1665"/>
      <c r="AL59" s="1183"/>
      <c r="AM59" s="1196" t="str">
        <f t="shared" si="10"/>
        <v>19 (1419)</v>
      </c>
      <c r="AN59" s="1368" t="str">
        <f t="shared" si="11"/>
        <v/>
      </c>
      <c r="AO59" s="1194"/>
      <c r="AP59" s="1194"/>
      <c r="AQ59" s="1194"/>
    </row>
    <row r="60" spans="1:43" s="477" customFormat="1" ht="33" hidden="1" customHeight="1">
      <c r="A60" s="478" t="s">
        <v>2916</v>
      </c>
      <c r="B60" s="1144"/>
      <c r="C60" s="994"/>
      <c r="D60" s="994"/>
      <c r="E60" s="1123"/>
      <c r="F60" s="994"/>
      <c r="G60" s="1124"/>
      <c r="H60" s="1146"/>
      <c r="I60" s="1147"/>
      <c r="J60" s="997"/>
      <c r="K60" s="1147"/>
      <c r="L60" s="1148"/>
      <c r="M60" s="1149"/>
      <c r="N60" s="453"/>
      <c r="O60" s="1665"/>
      <c r="P60" s="1665"/>
      <c r="Q60" s="1665"/>
      <c r="R60" s="1665"/>
      <c r="T60" s="1205" t="str">
        <f t="shared" si="6"/>
        <v>20 (1420)</v>
      </c>
      <c r="U60" s="1152" t="str">
        <f t="shared" si="7"/>
        <v/>
      </c>
      <c r="V60" s="1153"/>
      <c r="W60" s="1154"/>
      <c r="X60" s="1154"/>
      <c r="Z60" s="1196" t="str">
        <f t="shared" si="8"/>
        <v>20 (1420)</v>
      </c>
      <c r="AA60" s="1368" t="str">
        <f t="shared" si="9"/>
        <v/>
      </c>
      <c r="AB60" s="1194"/>
      <c r="AC60" s="1194"/>
      <c r="AD60" s="1194"/>
      <c r="AE60" s="1194"/>
      <c r="AF60" s="1195"/>
      <c r="AG60" s="1183"/>
      <c r="AH60" s="1665"/>
      <c r="AI60" s="1665"/>
      <c r="AJ60" s="1665"/>
      <c r="AK60" s="1665"/>
      <c r="AL60" s="1183"/>
      <c r="AM60" s="1196" t="str">
        <f t="shared" si="10"/>
        <v>20 (1420)</v>
      </c>
      <c r="AN60" s="1368" t="str">
        <f t="shared" si="11"/>
        <v/>
      </c>
      <c r="AO60" s="1194"/>
      <c r="AP60" s="1194"/>
      <c r="AQ60" s="1194"/>
    </row>
    <row r="61" spans="1:43" s="477" customFormat="1" ht="33" hidden="1" customHeight="1">
      <c r="A61" s="478" t="s">
        <v>2917</v>
      </c>
      <c r="B61" s="1144"/>
      <c r="C61" s="994"/>
      <c r="D61" s="994"/>
      <c r="E61" s="1123"/>
      <c r="F61" s="994"/>
      <c r="G61" s="1124"/>
      <c r="H61" s="1146"/>
      <c r="I61" s="1147"/>
      <c r="J61" s="997"/>
      <c r="K61" s="1147"/>
      <c r="L61" s="1148"/>
      <c r="M61" s="1149"/>
      <c r="N61" s="453"/>
      <c r="O61" s="1665"/>
      <c r="P61" s="1665"/>
      <c r="Q61" s="1665"/>
      <c r="R61" s="1665"/>
      <c r="T61" s="1205" t="str">
        <f t="shared" si="6"/>
        <v>21 (1421)</v>
      </c>
      <c r="U61" s="1152" t="str">
        <f t="shared" si="7"/>
        <v/>
      </c>
      <c r="V61" s="1153"/>
      <c r="W61" s="1154"/>
      <c r="X61" s="1154"/>
      <c r="Z61" s="1196" t="str">
        <f t="shared" si="8"/>
        <v>21 (1421)</v>
      </c>
      <c r="AA61" s="1368" t="str">
        <f t="shared" si="9"/>
        <v/>
      </c>
      <c r="AB61" s="1194"/>
      <c r="AC61" s="1194"/>
      <c r="AD61" s="1194"/>
      <c r="AE61" s="1194"/>
      <c r="AF61" s="1195"/>
      <c r="AG61" s="1183"/>
      <c r="AH61" s="1665"/>
      <c r="AI61" s="1665"/>
      <c r="AJ61" s="1665"/>
      <c r="AK61" s="1665"/>
      <c r="AL61" s="1183"/>
      <c r="AM61" s="1196" t="str">
        <f t="shared" si="10"/>
        <v>21 (1421)</v>
      </c>
      <c r="AN61" s="1368" t="str">
        <f t="shared" si="11"/>
        <v/>
      </c>
      <c r="AO61" s="1194"/>
      <c r="AP61" s="1194"/>
      <c r="AQ61" s="1194"/>
    </row>
    <row r="62" spans="1:43" s="477" customFormat="1" ht="33" hidden="1" customHeight="1">
      <c r="A62" s="478" t="s">
        <v>2918</v>
      </c>
      <c r="B62" s="1144"/>
      <c r="C62" s="994"/>
      <c r="D62" s="994"/>
      <c r="E62" s="1123"/>
      <c r="F62" s="994"/>
      <c r="G62" s="1124"/>
      <c r="H62" s="1146"/>
      <c r="I62" s="1147"/>
      <c r="J62" s="997"/>
      <c r="K62" s="1147"/>
      <c r="L62" s="1148"/>
      <c r="M62" s="1149"/>
      <c r="N62" s="453"/>
      <c r="O62" s="1665"/>
      <c r="P62" s="1665"/>
      <c r="Q62" s="1665"/>
      <c r="R62" s="1665"/>
      <c r="T62" s="1205" t="str">
        <f t="shared" si="6"/>
        <v>22 (1422)</v>
      </c>
      <c r="U62" s="1152" t="str">
        <f t="shared" si="7"/>
        <v/>
      </c>
      <c r="V62" s="1153"/>
      <c r="W62" s="1154"/>
      <c r="X62" s="1154"/>
      <c r="Z62" s="1196" t="str">
        <f t="shared" si="8"/>
        <v>22 (1422)</v>
      </c>
      <c r="AA62" s="1368" t="str">
        <f t="shared" si="9"/>
        <v/>
      </c>
      <c r="AB62" s="1194"/>
      <c r="AC62" s="1194"/>
      <c r="AD62" s="1194"/>
      <c r="AE62" s="1194"/>
      <c r="AF62" s="1195"/>
      <c r="AG62" s="1183"/>
      <c r="AH62" s="1665"/>
      <c r="AI62" s="1665"/>
      <c r="AJ62" s="1665"/>
      <c r="AK62" s="1665"/>
      <c r="AL62" s="1183"/>
      <c r="AM62" s="1196" t="str">
        <f t="shared" si="10"/>
        <v>22 (1422)</v>
      </c>
      <c r="AN62" s="1368" t="str">
        <f t="shared" si="11"/>
        <v/>
      </c>
      <c r="AO62" s="1194"/>
      <c r="AP62" s="1194"/>
      <c r="AQ62" s="1194"/>
    </row>
    <row r="63" spans="1:43" s="477" customFormat="1" ht="33" hidden="1" customHeight="1">
      <c r="A63" s="478" t="s">
        <v>2919</v>
      </c>
      <c r="B63" s="1144"/>
      <c r="C63" s="994"/>
      <c r="D63" s="994"/>
      <c r="E63" s="1123"/>
      <c r="F63" s="994"/>
      <c r="G63" s="1124"/>
      <c r="H63" s="1146"/>
      <c r="I63" s="1147"/>
      <c r="J63" s="997"/>
      <c r="K63" s="1147"/>
      <c r="L63" s="1148"/>
      <c r="M63" s="1149"/>
      <c r="N63" s="453"/>
      <c r="O63" s="1665"/>
      <c r="P63" s="1665"/>
      <c r="Q63" s="1665"/>
      <c r="R63" s="1665"/>
      <c r="T63" s="1205" t="str">
        <f t="shared" si="6"/>
        <v>23 (1423)</v>
      </c>
      <c r="U63" s="1152" t="str">
        <f t="shared" si="7"/>
        <v/>
      </c>
      <c r="V63" s="1153"/>
      <c r="W63" s="1154"/>
      <c r="X63" s="1154"/>
      <c r="Z63" s="1196" t="str">
        <f t="shared" si="8"/>
        <v>23 (1423)</v>
      </c>
      <c r="AA63" s="1368" t="str">
        <f t="shared" si="9"/>
        <v/>
      </c>
      <c r="AB63" s="1194"/>
      <c r="AC63" s="1194"/>
      <c r="AD63" s="1194"/>
      <c r="AE63" s="1194"/>
      <c r="AF63" s="1195"/>
      <c r="AG63" s="1183"/>
      <c r="AH63" s="1665"/>
      <c r="AI63" s="1665"/>
      <c r="AJ63" s="1665"/>
      <c r="AK63" s="1665"/>
      <c r="AL63" s="1183"/>
      <c r="AM63" s="1196" t="str">
        <f t="shared" si="10"/>
        <v>23 (1423)</v>
      </c>
      <c r="AN63" s="1368" t="str">
        <f t="shared" si="11"/>
        <v/>
      </c>
      <c r="AO63" s="1194"/>
      <c r="AP63" s="1194"/>
      <c r="AQ63" s="1194"/>
    </row>
    <row r="64" spans="1:43" s="477" customFormat="1" ht="33" hidden="1" customHeight="1">
      <c r="A64" s="478" t="s">
        <v>2920</v>
      </c>
      <c r="B64" s="1144"/>
      <c r="C64" s="994"/>
      <c r="D64" s="994"/>
      <c r="E64" s="1123"/>
      <c r="F64" s="994"/>
      <c r="G64" s="1124"/>
      <c r="H64" s="1146"/>
      <c r="I64" s="1147"/>
      <c r="J64" s="997"/>
      <c r="K64" s="1147"/>
      <c r="L64" s="1148"/>
      <c r="M64" s="1149"/>
      <c r="N64" s="453"/>
      <c r="O64" s="1665"/>
      <c r="P64" s="1665"/>
      <c r="Q64" s="1665"/>
      <c r="R64" s="1665"/>
      <c r="T64" s="1205" t="str">
        <f t="shared" si="6"/>
        <v>24 (1424)</v>
      </c>
      <c r="U64" s="1152" t="str">
        <f t="shared" si="7"/>
        <v/>
      </c>
      <c r="V64" s="1153"/>
      <c r="W64" s="1154"/>
      <c r="X64" s="1154"/>
      <c r="Z64" s="1196" t="str">
        <f t="shared" si="8"/>
        <v>24 (1424)</v>
      </c>
      <c r="AA64" s="1368" t="str">
        <f t="shared" si="9"/>
        <v/>
      </c>
      <c r="AB64" s="1194"/>
      <c r="AC64" s="1194"/>
      <c r="AD64" s="1194"/>
      <c r="AE64" s="1194"/>
      <c r="AF64" s="1195"/>
      <c r="AG64" s="1183"/>
      <c r="AH64" s="1665"/>
      <c r="AI64" s="1665"/>
      <c r="AJ64" s="1665"/>
      <c r="AK64" s="1665"/>
      <c r="AL64" s="1183"/>
      <c r="AM64" s="1196" t="str">
        <f t="shared" si="10"/>
        <v>24 (1424)</v>
      </c>
      <c r="AN64" s="1368" t="str">
        <f t="shared" si="11"/>
        <v/>
      </c>
      <c r="AO64" s="1194"/>
      <c r="AP64" s="1194"/>
      <c r="AQ64" s="1194"/>
    </row>
    <row r="65" spans="1:43" s="477" customFormat="1">
      <c r="A65" s="478" t="s">
        <v>2921</v>
      </c>
      <c r="B65" s="1144"/>
      <c r="C65" s="994"/>
      <c r="D65" s="994"/>
      <c r="E65" s="1123"/>
      <c r="F65" s="994"/>
      <c r="G65" s="1124"/>
      <c r="H65" s="1146"/>
      <c r="I65" s="1147"/>
      <c r="J65" s="997"/>
      <c r="K65" s="1147"/>
      <c r="L65" s="1148"/>
      <c r="M65" s="1149"/>
      <c r="N65" s="453"/>
      <c r="O65" s="1665"/>
      <c r="P65" s="1665"/>
      <c r="Q65" s="1665"/>
      <c r="R65" s="1665"/>
      <c r="T65" s="1205" t="str">
        <f t="shared" si="6"/>
        <v>25 (1425)</v>
      </c>
      <c r="U65" s="1152" t="str">
        <f t="shared" si="7"/>
        <v/>
      </c>
      <c r="V65" s="1153"/>
      <c r="W65" s="1154"/>
      <c r="X65" s="1154"/>
      <c r="Z65" s="1196" t="str">
        <f>$A$65</f>
        <v>25 (1425)</v>
      </c>
      <c r="AA65" s="1368" t="str">
        <f>IF($B65="","",$B65)</f>
        <v/>
      </c>
      <c r="AB65" s="1194"/>
      <c r="AC65" s="1194"/>
      <c r="AD65" s="1194"/>
      <c r="AE65" s="1194"/>
      <c r="AF65" s="1194"/>
      <c r="AG65" s="1183"/>
      <c r="AH65" s="1717"/>
      <c r="AI65" s="1717"/>
      <c r="AJ65" s="1717"/>
      <c r="AK65" s="1717"/>
      <c r="AL65" s="1183"/>
      <c r="AM65" s="1196" t="str">
        <f>$A$65</f>
        <v>25 (1425)</v>
      </c>
      <c r="AN65" s="1368" t="str">
        <f>IF($B65="","",$B65)</f>
        <v/>
      </c>
      <c r="AO65" s="1194"/>
      <c r="AP65" s="1194"/>
      <c r="AQ65" s="1194"/>
    </row>
    <row r="66" spans="1:43" s="477" customFormat="1">
      <c r="A66" s="796" t="s">
        <v>2922</v>
      </c>
      <c r="B66" s="1156">
        <v>100</v>
      </c>
      <c r="C66" s="994"/>
      <c r="D66" s="994"/>
      <c r="E66" s="1123"/>
      <c r="F66" s="994"/>
      <c r="G66" s="1122"/>
      <c r="H66" s="1158"/>
      <c r="I66" s="1147"/>
      <c r="J66" s="997"/>
      <c r="K66" s="1147"/>
      <c r="L66" s="1148"/>
      <c r="M66" s="1356"/>
      <c r="N66" s="453"/>
      <c r="O66" s="1666"/>
      <c r="P66" s="1666"/>
      <c r="Q66" s="1666"/>
      <c r="R66" s="1666"/>
      <c r="T66" s="1275"/>
      <c r="U66" s="1159">
        <f>$B66</f>
        <v>100</v>
      </c>
      <c r="V66" s="1153"/>
      <c r="W66" s="1154"/>
      <c r="X66" s="1154"/>
      <c r="Z66" s="1196" t="str">
        <f>$A$66</f>
        <v>(1426)</v>
      </c>
      <c r="AA66" s="1369">
        <f>$B66</f>
        <v>100</v>
      </c>
      <c r="AB66" s="1194"/>
      <c r="AC66" s="1370"/>
      <c r="AD66" s="1194"/>
      <c r="AE66" s="1166"/>
      <c r="AF66" s="1371"/>
      <c r="AG66" s="1183"/>
      <c r="AH66" s="1664"/>
      <c r="AI66" s="1664"/>
      <c r="AJ66" s="1664"/>
      <c r="AK66" s="1664"/>
      <c r="AL66" s="1183"/>
      <c r="AM66" s="1196" t="str">
        <f>$A$66</f>
        <v>(1426)</v>
      </c>
      <c r="AN66" s="1369">
        <f>$B66</f>
        <v>100</v>
      </c>
      <c r="AO66" s="1194"/>
      <c r="AP66" s="1194"/>
      <c r="AQ66" s="1194"/>
    </row>
    <row r="67" spans="1:43" s="477" customFormat="1" ht="12.75" customHeight="1">
      <c r="A67" s="478" t="s">
        <v>2923</v>
      </c>
      <c r="B67" s="1160" t="s">
        <v>2924</v>
      </c>
      <c r="C67" s="997"/>
      <c r="D67" s="997"/>
      <c r="E67" s="1162"/>
      <c r="F67" s="1163"/>
      <c r="G67" s="1169"/>
      <c r="H67" s="1165"/>
      <c r="I67" s="1147"/>
      <c r="J67" s="997"/>
      <c r="K67" s="1147"/>
      <c r="L67" s="1166"/>
      <c r="M67" s="1167"/>
      <c r="O67" s="1664"/>
      <c r="P67" s="1664"/>
      <c r="Q67" s="1664"/>
      <c r="R67" s="1664"/>
      <c r="T67" s="1275"/>
      <c r="U67" s="1003" t="str">
        <f>$B67</f>
        <v>Overall</v>
      </c>
      <c r="V67" s="1153"/>
      <c r="W67" s="1168"/>
      <c r="X67" s="1168"/>
      <c r="Z67" s="1196" t="str">
        <f>$A$67</f>
        <v>(1400)</v>
      </c>
      <c r="AA67" s="1369" t="s">
        <v>2924</v>
      </c>
      <c r="AB67" s="1153"/>
      <c r="AC67" s="1372"/>
      <c r="AD67" s="1168"/>
      <c r="AE67" s="1168"/>
      <c r="AF67" s="1168"/>
      <c r="AG67" s="1183"/>
      <c r="AH67" s="1718"/>
      <c r="AI67" s="1718"/>
      <c r="AJ67" s="1718"/>
      <c r="AK67" s="1718"/>
      <c r="AL67" s="1183"/>
      <c r="AM67" s="1196" t="str">
        <f>$A$67</f>
        <v>(1400)</v>
      </c>
      <c r="AN67" s="1369" t="s">
        <v>2924</v>
      </c>
      <c r="AO67" s="1285"/>
      <c r="AP67" s="1285"/>
      <c r="AQ67" s="1285"/>
    </row>
    <row r="68" spans="1:43" s="477" customFormat="1" ht="6" customHeight="1">
      <c r="A68" s="475"/>
      <c r="B68" s="1162"/>
      <c r="C68" s="1162"/>
      <c r="D68" s="1162"/>
      <c r="E68" s="1162"/>
      <c r="F68" s="1162"/>
      <c r="G68" s="1162"/>
      <c r="H68" s="1162"/>
      <c r="I68" s="1162"/>
      <c r="J68" s="1162"/>
      <c r="K68" s="1162"/>
      <c r="L68" s="1162"/>
      <c r="M68" s="1162"/>
      <c r="T68" s="1275"/>
      <c r="U68" s="1142"/>
      <c r="V68" s="1162"/>
      <c r="W68" s="1162"/>
      <c r="X68" s="1162"/>
      <c r="Z68" s="1274"/>
      <c r="AA68" s="1197"/>
      <c r="AB68" s="1183"/>
      <c r="AC68" s="1183"/>
      <c r="AD68" s="1183"/>
      <c r="AE68" s="1183"/>
      <c r="AF68" s="1183"/>
      <c r="AG68" s="1183"/>
      <c r="AH68" s="1183"/>
      <c r="AI68" s="1183"/>
      <c r="AJ68" s="1183"/>
      <c r="AK68" s="1183"/>
      <c r="AL68" s="1183"/>
      <c r="AM68" s="1274"/>
      <c r="AN68" s="1197"/>
      <c r="AO68" s="1198"/>
      <c r="AP68" s="1198"/>
      <c r="AQ68" s="1198"/>
    </row>
    <row r="69" spans="1:43" s="477" customFormat="1">
      <c r="A69" s="475"/>
      <c r="B69" s="1104" t="s">
        <v>1792</v>
      </c>
      <c r="C69" s="1162"/>
      <c r="D69" s="1162"/>
      <c r="E69" s="1162"/>
      <c r="F69" s="1162"/>
      <c r="G69" s="1162"/>
      <c r="H69" s="1162"/>
      <c r="I69" s="1162"/>
      <c r="J69" s="1162"/>
      <c r="K69" s="1162"/>
      <c r="L69" s="1162"/>
      <c r="M69" s="1162"/>
      <c r="T69" s="1275"/>
      <c r="U69" s="1143" t="str">
        <f>$B69</f>
        <v>Repo-style Transactions (503)</v>
      </c>
      <c r="V69" s="1162"/>
      <c r="W69" s="1162"/>
      <c r="X69" s="1162"/>
      <c r="Z69" s="1196"/>
      <c r="AA69" s="1143" t="str">
        <f>$B69</f>
        <v>Repo-style Transactions (503)</v>
      </c>
      <c r="AB69" s="1162"/>
      <c r="AC69" s="1162"/>
      <c r="AD69" s="1162"/>
      <c r="AE69" s="1162"/>
      <c r="AF69" s="1162"/>
      <c r="AG69" s="1183"/>
      <c r="AH69" s="584"/>
      <c r="AI69" s="584"/>
      <c r="AJ69" s="584"/>
      <c r="AK69" s="584"/>
      <c r="AL69" s="1183"/>
      <c r="AM69" s="1196"/>
      <c r="AN69" s="1143" t="str">
        <f>$B69</f>
        <v>Repo-style Transactions (503)</v>
      </c>
    </row>
    <row r="70" spans="1:43" s="477" customFormat="1">
      <c r="A70" s="478" t="s">
        <v>2897</v>
      </c>
      <c r="B70" s="1144"/>
      <c r="C70" s="1145"/>
      <c r="D70" s="994"/>
      <c r="E70" s="1123"/>
      <c r="F70" s="994"/>
      <c r="G70" s="994"/>
      <c r="H70" s="1170"/>
      <c r="I70" s="994"/>
      <c r="J70" s="994"/>
      <c r="K70" s="1148"/>
      <c r="L70" s="1148"/>
      <c r="M70" s="1149"/>
      <c r="N70" s="453"/>
      <c r="O70" s="1665"/>
      <c r="P70" s="1665"/>
      <c r="Q70" s="1665"/>
      <c r="R70" s="1665"/>
      <c r="T70" s="1205" t="str">
        <f t="shared" ref="T70:T94" si="12">$A70</f>
        <v>1 (1401)</v>
      </c>
      <c r="U70" s="1152" t="str">
        <f t="shared" ref="U70:U94" si="13">IF($B70="","",$B70)</f>
        <v/>
      </c>
      <c r="V70" s="1153"/>
      <c r="W70" s="1154"/>
      <c r="X70" s="1154"/>
      <c r="Z70" s="1196" t="str">
        <f t="shared" ref="Z70:Z93" si="14">$A70</f>
        <v>1 (1401)</v>
      </c>
      <c r="AA70" s="1368" t="str">
        <f t="shared" ref="AA70:AA94" si="15">IF($B70="","",$B70)</f>
        <v/>
      </c>
      <c r="AB70" s="1371"/>
      <c r="AC70" s="1371"/>
      <c r="AD70" s="1371"/>
      <c r="AE70" s="1371"/>
      <c r="AF70" s="1371"/>
      <c r="AG70" s="1183"/>
      <c r="AH70" s="1665"/>
      <c r="AI70" s="1665"/>
      <c r="AJ70" s="1665"/>
      <c r="AK70" s="1665"/>
      <c r="AL70" s="1183"/>
      <c r="AM70" s="1196" t="str">
        <f t="shared" ref="AM70:AM93" si="16">$A70</f>
        <v>1 (1401)</v>
      </c>
      <c r="AN70" s="1368" t="str">
        <f t="shared" ref="AN70:AN94" si="17">IF($B70="","",$B70)</f>
        <v/>
      </c>
      <c r="AO70" s="1371"/>
      <c r="AP70" s="1371"/>
      <c r="AQ70" s="1371"/>
    </row>
    <row r="71" spans="1:43" s="477" customFormat="1">
      <c r="A71" s="478" t="s">
        <v>2898</v>
      </c>
      <c r="B71" s="1144"/>
      <c r="C71" s="1145"/>
      <c r="D71" s="994"/>
      <c r="E71" s="1123"/>
      <c r="F71" s="994"/>
      <c r="G71" s="994"/>
      <c r="H71" s="1170"/>
      <c r="I71" s="994"/>
      <c r="J71" s="994"/>
      <c r="K71" s="1148"/>
      <c r="L71" s="1148"/>
      <c r="M71" s="1149"/>
      <c r="N71" s="453"/>
      <c r="O71" s="1665"/>
      <c r="P71" s="1665"/>
      <c r="Q71" s="1665"/>
      <c r="R71" s="1665"/>
      <c r="T71" s="1205" t="str">
        <f t="shared" si="12"/>
        <v>2 (1402)</v>
      </c>
      <c r="U71" s="1152" t="str">
        <f t="shared" si="13"/>
        <v/>
      </c>
      <c r="V71" s="1153"/>
      <c r="W71" s="1154"/>
      <c r="X71" s="1154"/>
      <c r="Z71" s="1196" t="str">
        <f t="shared" si="14"/>
        <v>2 (1402)</v>
      </c>
      <c r="AA71" s="1368" t="str">
        <f t="shared" si="15"/>
        <v/>
      </c>
      <c r="AB71" s="1371"/>
      <c r="AC71" s="1371"/>
      <c r="AD71" s="1371"/>
      <c r="AE71" s="1371"/>
      <c r="AF71" s="1371"/>
      <c r="AG71" s="1183"/>
      <c r="AH71" s="1665"/>
      <c r="AI71" s="1665"/>
      <c r="AJ71" s="1665"/>
      <c r="AK71" s="1665"/>
      <c r="AL71" s="1183"/>
      <c r="AM71" s="1196" t="str">
        <f t="shared" si="16"/>
        <v>2 (1402)</v>
      </c>
      <c r="AN71" s="1368" t="str">
        <f t="shared" si="17"/>
        <v/>
      </c>
      <c r="AO71" s="1371"/>
      <c r="AP71" s="1371"/>
      <c r="AQ71" s="1371"/>
    </row>
    <row r="72" spans="1:43" s="477" customFormat="1">
      <c r="A72" s="478" t="s">
        <v>2899</v>
      </c>
      <c r="B72" s="1144"/>
      <c r="C72" s="1145"/>
      <c r="D72" s="994"/>
      <c r="E72" s="1123"/>
      <c r="F72" s="994"/>
      <c r="G72" s="994"/>
      <c r="H72" s="1170"/>
      <c r="I72" s="994"/>
      <c r="J72" s="994"/>
      <c r="K72" s="1148"/>
      <c r="L72" s="1148"/>
      <c r="M72" s="1149"/>
      <c r="N72" s="453"/>
      <c r="O72" s="1665"/>
      <c r="P72" s="1665"/>
      <c r="Q72" s="1665"/>
      <c r="R72" s="1665"/>
      <c r="T72" s="1205" t="str">
        <f t="shared" si="12"/>
        <v>3 (1403)</v>
      </c>
      <c r="U72" s="1152" t="str">
        <f t="shared" si="13"/>
        <v/>
      </c>
      <c r="V72" s="1153"/>
      <c r="W72" s="1154"/>
      <c r="X72" s="1154"/>
      <c r="Z72" s="1196" t="str">
        <f t="shared" si="14"/>
        <v>3 (1403)</v>
      </c>
      <c r="AA72" s="1368" t="str">
        <f t="shared" si="15"/>
        <v/>
      </c>
      <c r="AB72" s="1371"/>
      <c r="AC72" s="1371"/>
      <c r="AD72" s="1371"/>
      <c r="AE72" s="1371"/>
      <c r="AF72" s="1371"/>
      <c r="AG72" s="1183"/>
      <c r="AH72" s="1665"/>
      <c r="AI72" s="1665"/>
      <c r="AJ72" s="1665"/>
      <c r="AK72" s="1665"/>
      <c r="AL72" s="1183"/>
      <c r="AM72" s="1196" t="str">
        <f t="shared" si="16"/>
        <v>3 (1403)</v>
      </c>
      <c r="AN72" s="1368" t="str">
        <f t="shared" si="17"/>
        <v/>
      </c>
      <c r="AO72" s="1371"/>
      <c r="AP72" s="1371"/>
      <c r="AQ72" s="1371"/>
    </row>
    <row r="73" spans="1:43" s="477" customFormat="1" ht="33" hidden="1" customHeight="1">
      <c r="A73" s="478" t="s">
        <v>2900</v>
      </c>
      <c r="B73" s="1144"/>
      <c r="C73" s="1145"/>
      <c r="D73" s="994"/>
      <c r="E73" s="1123"/>
      <c r="F73" s="994"/>
      <c r="G73" s="994"/>
      <c r="H73" s="1170"/>
      <c r="I73" s="994"/>
      <c r="J73" s="994"/>
      <c r="K73" s="1148"/>
      <c r="L73" s="1148"/>
      <c r="M73" s="1149"/>
      <c r="N73" s="453"/>
      <c r="O73" s="1665"/>
      <c r="P73" s="1665"/>
      <c r="Q73" s="1665"/>
      <c r="R73" s="1665"/>
      <c r="T73" s="1205" t="str">
        <f t="shared" si="12"/>
        <v>4 (1404)</v>
      </c>
      <c r="U73" s="1152" t="str">
        <f t="shared" si="13"/>
        <v/>
      </c>
      <c r="V73" s="1153"/>
      <c r="W73" s="1154"/>
      <c r="X73" s="1154"/>
      <c r="Z73" s="1196" t="str">
        <f t="shared" si="14"/>
        <v>4 (1404)</v>
      </c>
      <c r="AA73" s="1368" t="str">
        <f t="shared" si="15"/>
        <v/>
      </c>
      <c r="AB73" s="1371"/>
      <c r="AC73" s="1371"/>
      <c r="AD73" s="1371"/>
      <c r="AE73" s="1371"/>
      <c r="AF73" s="1371"/>
      <c r="AG73" s="1183"/>
      <c r="AH73" s="1665"/>
      <c r="AI73" s="1665"/>
      <c r="AJ73" s="1665"/>
      <c r="AK73" s="1665"/>
      <c r="AL73" s="1183"/>
      <c r="AM73" s="1196" t="str">
        <f t="shared" si="16"/>
        <v>4 (1404)</v>
      </c>
      <c r="AN73" s="1368" t="str">
        <f t="shared" si="17"/>
        <v/>
      </c>
      <c r="AO73" s="1371"/>
      <c r="AP73" s="1371"/>
      <c r="AQ73" s="1371"/>
    </row>
    <row r="74" spans="1:43" s="477" customFormat="1" ht="33" hidden="1" customHeight="1">
      <c r="A74" s="478" t="s">
        <v>2901</v>
      </c>
      <c r="B74" s="1144"/>
      <c r="C74" s="1145"/>
      <c r="D74" s="994"/>
      <c r="E74" s="1123"/>
      <c r="F74" s="994"/>
      <c r="G74" s="994"/>
      <c r="H74" s="1170"/>
      <c r="I74" s="994"/>
      <c r="J74" s="994"/>
      <c r="K74" s="1148"/>
      <c r="L74" s="1148"/>
      <c r="M74" s="1149"/>
      <c r="N74" s="453"/>
      <c r="O74" s="1665"/>
      <c r="P74" s="1665"/>
      <c r="Q74" s="1665"/>
      <c r="R74" s="1665"/>
      <c r="T74" s="1205" t="str">
        <f t="shared" si="12"/>
        <v>5 (1405)</v>
      </c>
      <c r="U74" s="1152" t="str">
        <f t="shared" si="13"/>
        <v/>
      </c>
      <c r="V74" s="1153"/>
      <c r="W74" s="1154"/>
      <c r="X74" s="1154"/>
      <c r="Z74" s="1196" t="str">
        <f t="shared" si="14"/>
        <v>5 (1405)</v>
      </c>
      <c r="AA74" s="1368" t="str">
        <f t="shared" si="15"/>
        <v/>
      </c>
      <c r="AB74" s="1371"/>
      <c r="AC74" s="1371"/>
      <c r="AD74" s="1371"/>
      <c r="AE74" s="1371"/>
      <c r="AF74" s="1371"/>
      <c r="AG74" s="1183"/>
      <c r="AH74" s="1665"/>
      <c r="AI74" s="1665"/>
      <c r="AJ74" s="1665"/>
      <c r="AK74" s="1665"/>
      <c r="AL74" s="1183"/>
      <c r="AM74" s="1196" t="str">
        <f t="shared" si="16"/>
        <v>5 (1405)</v>
      </c>
      <c r="AN74" s="1368" t="str">
        <f t="shared" si="17"/>
        <v/>
      </c>
      <c r="AO74" s="1371"/>
      <c r="AP74" s="1371"/>
      <c r="AQ74" s="1371"/>
    </row>
    <row r="75" spans="1:43" s="477" customFormat="1" ht="33" hidden="1" customHeight="1">
      <c r="A75" s="478" t="s">
        <v>2902</v>
      </c>
      <c r="B75" s="1144"/>
      <c r="C75" s="1145"/>
      <c r="D75" s="994"/>
      <c r="E75" s="1123"/>
      <c r="F75" s="994"/>
      <c r="G75" s="994"/>
      <c r="H75" s="1170"/>
      <c r="I75" s="994"/>
      <c r="J75" s="994"/>
      <c r="K75" s="1148"/>
      <c r="L75" s="1148"/>
      <c r="M75" s="1149"/>
      <c r="N75" s="453"/>
      <c r="O75" s="1665"/>
      <c r="P75" s="1665"/>
      <c r="Q75" s="1665"/>
      <c r="R75" s="1665"/>
      <c r="T75" s="1205" t="str">
        <f t="shared" si="12"/>
        <v>6 (1406)</v>
      </c>
      <c r="U75" s="1152" t="str">
        <f t="shared" si="13"/>
        <v/>
      </c>
      <c r="V75" s="1153"/>
      <c r="W75" s="1154"/>
      <c r="X75" s="1154"/>
      <c r="Z75" s="1196" t="str">
        <f t="shared" si="14"/>
        <v>6 (1406)</v>
      </c>
      <c r="AA75" s="1368" t="str">
        <f t="shared" si="15"/>
        <v/>
      </c>
      <c r="AB75" s="1371"/>
      <c r="AC75" s="1371"/>
      <c r="AD75" s="1371"/>
      <c r="AE75" s="1371"/>
      <c r="AF75" s="1371"/>
      <c r="AG75" s="1183"/>
      <c r="AH75" s="1665"/>
      <c r="AI75" s="1665"/>
      <c r="AJ75" s="1665"/>
      <c r="AK75" s="1665"/>
      <c r="AL75" s="1183"/>
      <c r="AM75" s="1196" t="str">
        <f t="shared" si="16"/>
        <v>6 (1406)</v>
      </c>
      <c r="AN75" s="1368" t="str">
        <f t="shared" si="17"/>
        <v/>
      </c>
      <c r="AO75" s="1371"/>
      <c r="AP75" s="1371"/>
      <c r="AQ75" s="1371"/>
    </row>
    <row r="76" spans="1:43" s="477" customFormat="1" ht="33" hidden="1" customHeight="1">
      <c r="A76" s="478" t="s">
        <v>2903</v>
      </c>
      <c r="B76" s="1144"/>
      <c r="C76" s="1145"/>
      <c r="D76" s="994"/>
      <c r="E76" s="1123"/>
      <c r="F76" s="994"/>
      <c r="G76" s="994"/>
      <c r="H76" s="1170"/>
      <c r="I76" s="994"/>
      <c r="J76" s="994"/>
      <c r="K76" s="1148"/>
      <c r="L76" s="1148"/>
      <c r="M76" s="1149"/>
      <c r="N76" s="453"/>
      <c r="O76" s="1665"/>
      <c r="P76" s="1665"/>
      <c r="Q76" s="1665"/>
      <c r="R76" s="1665"/>
      <c r="T76" s="1205" t="str">
        <f t="shared" si="12"/>
        <v>7 (1407)</v>
      </c>
      <c r="U76" s="1152" t="str">
        <f t="shared" si="13"/>
        <v/>
      </c>
      <c r="V76" s="1153"/>
      <c r="W76" s="1154"/>
      <c r="X76" s="1154"/>
      <c r="Z76" s="1196" t="str">
        <f t="shared" si="14"/>
        <v>7 (1407)</v>
      </c>
      <c r="AA76" s="1368" t="str">
        <f t="shared" si="15"/>
        <v/>
      </c>
      <c r="AB76" s="1371"/>
      <c r="AC76" s="1371"/>
      <c r="AD76" s="1371"/>
      <c r="AE76" s="1371"/>
      <c r="AF76" s="1371"/>
      <c r="AG76" s="1183"/>
      <c r="AH76" s="1665"/>
      <c r="AI76" s="1665"/>
      <c r="AJ76" s="1665"/>
      <c r="AK76" s="1665"/>
      <c r="AL76" s="1183"/>
      <c r="AM76" s="1196" t="str">
        <f t="shared" si="16"/>
        <v>7 (1407)</v>
      </c>
      <c r="AN76" s="1368" t="str">
        <f t="shared" si="17"/>
        <v/>
      </c>
      <c r="AO76" s="1371"/>
      <c r="AP76" s="1371"/>
      <c r="AQ76" s="1371"/>
    </row>
    <row r="77" spans="1:43" s="477" customFormat="1" ht="33" hidden="1" customHeight="1">
      <c r="A77" s="478" t="s">
        <v>2904</v>
      </c>
      <c r="B77" s="1144"/>
      <c r="C77" s="1145"/>
      <c r="D77" s="994"/>
      <c r="E77" s="1123"/>
      <c r="F77" s="994"/>
      <c r="G77" s="994"/>
      <c r="H77" s="1170"/>
      <c r="I77" s="994"/>
      <c r="J77" s="994"/>
      <c r="K77" s="1148"/>
      <c r="L77" s="1148"/>
      <c r="M77" s="1149"/>
      <c r="N77" s="453"/>
      <c r="O77" s="1665"/>
      <c r="P77" s="1665"/>
      <c r="Q77" s="1665"/>
      <c r="R77" s="1665"/>
      <c r="T77" s="1205" t="str">
        <f t="shared" si="12"/>
        <v>8 (1408)</v>
      </c>
      <c r="U77" s="1152" t="str">
        <f t="shared" si="13"/>
        <v/>
      </c>
      <c r="V77" s="1153"/>
      <c r="W77" s="1154"/>
      <c r="X77" s="1154"/>
      <c r="Z77" s="1196" t="str">
        <f t="shared" si="14"/>
        <v>8 (1408)</v>
      </c>
      <c r="AA77" s="1368" t="str">
        <f t="shared" si="15"/>
        <v/>
      </c>
      <c r="AB77" s="1371"/>
      <c r="AC77" s="1371"/>
      <c r="AD77" s="1371"/>
      <c r="AE77" s="1371"/>
      <c r="AF77" s="1371"/>
      <c r="AG77" s="1183"/>
      <c r="AH77" s="1665"/>
      <c r="AI77" s="1665"/>
      <c r="AJ77" s="1665"/>
      <c r="AK77" s="1665"/>
      <c r="AL77" s="1183"/>
      <c r="AM77" s="1196" t="str">
        <f t="shared" si="16"/>
        <v>8 (1408)</v>
      </c>
      <c r="AN77" s="1368" t="str">
        <f t="shared" si="17"/>
        <v/>
      </c>
      <c r="AO77" s="1371"/>
      <c r="AP77" s="1371"/>
      <c r="AQ77" s="1371"/>
    </row>
    <row r="78" spans="1:43" s="477" customFormat="1" ht="33" hidden="1" customHeight="1">
      <c r="A78" s="478" t="s">
        <v>2905</v>
      </c>
      <c r="B78" s="1144"/>
      <c r="C78" s="1145"/>
      <c r="D78" s="994"/>
      <c r="E78" s="1123"/>
      <c r="F78" s="994"/>
      <c r="G78" s="994"/>
      <c r="H78" s="1170"/>
      <c r="I78" s="994"/>
      <c r="J78" s="994"/>
      <c r="K78" s="1148"/>
      <c r="L78" s="1148"/>
      <c r="M78" s="1149"/>
      <c r="N78" s="453"/>
      <c r="O78" s="1665"/>
      <c r="P78" s="1665"/>
      <c r="Q78" s="1665"/>
      <c r="R78" s="1665"/>
      <c r="T78" s="1205" t="str">
        <f t="shared" si="12"/>
        <v>9 (1409)</v>
      </c>
      <c r="U78" s="1152" t="str">
        <f t="shared" si="13"/>
        <v/>
      </c>
      <c r="V78" s="1153"/>
      <c r="W78" s="1154"/>
      <c r="X78" s="1154"/>
      <c r="Z78" s="1196" t="str">
        <f t="shared" si="14"/>
        <v>9 (1409)</v>
      </c>
      <c r="AA78" s="1368" t="str">
        <f t="shared" si="15"/>
        <v/>
      </c>
      <c r="AB78" s="1371"/>
      <c r="AC78" s="1371"/>
      <c r="AD78" s="1371"/>
      <c r="AE78" s="1371"/>
      <c r="AF78" s="1371"/>
      <c r="AG78" s="1183"/>
      <c r="AH78" s="1665"/>
      <c r="AI78" s="1665"/>
      <c r="AJ78" s="1665"/>
      <c r="AK78" s="1665"/>
      <c r="AL78" s="1183"/>
      <c r="AM78" s="1196" t="str">
        <f t="shared" si="16"/>
        <v>9 (1409)</v>
      </c>
      <c r="AN78" s="1368" t="str">
        <f t="shared" si="17"/>
        <v/>
      </c>
      <c r="AO78" s="1371"/>
      <c r="AP78" s="1371"/>
      <c r="AQ78" s="1371"/>
    </row>
    <row r="79" spans="1:43" s="477" customFormat="1" ht="33" hidden="1" customHeight="1">
      <c r="A79" s="478" t="s">
        <v>2906</v>
      </c>
      <c r="B79" s="1144"/>
      <c r="C79" s="1145"/>
      <c r="D79" s="994"/>
      <c r="E79" s="1123"/>
      <c r="F79" s="994"/>
      <c r="G79" s="994"/>
      <c r="H79" s="1170"/>
      <c r="I79" s="994"/>
      <c r="J79" s="994"/>
      <c r="K79" s="1148"/>
      <c r="L79" s="1148"/>
      <c r="M79" s="1149"/>
      <c r="N79" s="453"/>
      <c r="O79" s="1665"/>
      <c r="P79" s="1665"/>
      <c r="Q79" s="1665"/>
      <c r="R79" s="1665"/>
      <c r="T79" s="1205" t="str">
        <f t="shared" si="12"/>
        <v>10 (1410)</v>
      </c>
      <c r="U79" s="1152" t="str">
        <f t="shared" si="13"/>
        <v/>
      </c>
      <c r="V79" s="1153"/>
      <c r="W79" s="1154"/>
      <c r="X79" s="1154"/>
      <c r="Z79" s="1196" t="str">
        <f t="shared" si="14"/>
        <v>10 (1410)</v>
      </c>
      <c r="AA79" s="1368" t="str">
        <f t="shared" si="15"/>
        <v/>
      </c>
      <c r="AB79" s="1371"/>
      <c r="AC79" s="1371"/>
      <c r="AD79" s="1371"/>
      <c r="AE79" s="1371"/>
      <c r="AF79" s="1371"/>
      <c r="AG79" s="1183"/>
      <c r="AH79" s="1665"/>
      <c r="AI79" s="1665"/>
      <c r="AJ79" s="1665"/>
      <c r="AK79" s="1665"/>
      <c r="AL79" s="1183"/>
      <c r="AM79" s="1196" t="str">
        <f t="shared" si="16"/>
        <v>10 (1410)</v>
      </c>
      <c r="AN79" s="1368" t="str">
        <f t="shared" si="17"/>
        <v/>
      </c>
      <c r="AO79" s="1371"/>
      <c r="AP79" s="1371"/>
      <c r="AQ79" s="1371"/>
    </row>
    <row r="80" spans="1:43" s="477" customFormat="1" ht="33" hidden="1" customHeight="1">
      <c r="A80" s="478" t="s">
        <v>2907</v>
      </c>
      <c r="B80" s="1144"/>
      <c r="C80" s="1145"/>
      <c r="D80" s="994"/>
      <c r="E80" s="1123"/>
      <c r="F80" s="994"/>
      <c r="G80" s="994"/>
      <c r="H80" s="1170"/>
      <c r="I80" s="994"/>
      <c r="J80" s="994"/>
      <c r="K80" s="1148"/>
      <c r="L80" s="1148"/>
      <c r="M80" s="1149"/>
      <c r="N80" s="453"/>
      <c r="O80" s="1665"/>
      <c r="P80" s="1665"/>
      <c r="Q80" s="1665"/>
      <c r="R80" s="1665"/>
      <c r="T80" s="1205" t="str">
        <f t="shared" si="12"/>
        <v>11 (1411)</v>
      </c>
      <c r="U80" s="1152" t="str">
        <f t="shared" si="13"/>
        <v/>
      </c>
      <c r="V80" s="1153"/>
      <c r="W80" s="1154"/>
      <c r="X80" s="1154"/>
      <c r="Z80" s="1196" t="str">
        <f t="shared" si="14"/>
        <v>11 (1411)</v>
      </c>
      <c r="AA80" s="1368" t="str">
        <f t="shared" si="15"/>
        <v/>
      </c>
      <c r="AB80" s="1371"/>
      <c r="AC80" s="1371"/>
      <c r="AD80" s="1371"/>
      <c r="AE80" s="1371"/>
      <c r="AF80" s="1371"/>
      <c r="AG80" s="1183"/>
      <c r="AH80" s="1665"/>
      <c r="AI80" s="1665"/>
      <c r="AJ80" s="1665"/>
      <c r="AK80" s="1665"/>
      <c r="AL80" s="1183"/>
      <c r="AM80" s="1196" t="str">
        <f t="shared" si="16"/>
        <v>11 (1411)</v>
      </c>
      <c r="AN80" s="1368" t="str">
        <f t="shared" si="17"/>
        <v/>
      </c>
      <c r="AO80" s="1371"/>
      <c r="AP80" s="1371"/>
      <c r="AQ80" s="1371"/>
    </row>
    <row r="81" spans="1:43" s="477" customFormat="1" ht="33" hidden="1" customHeight="1">
      <c r="A81" s="478" t="s">
        <v>2908</v>
      </c>
      <c r="B81" s="1144"/>
      <c r="C81" s="1145"/>
      <c r="D81" s="994"/>
      <c r="E81" s="1123"/>
      <c r="F81" s="994"/>
      <c r="G81" s="994"/>
      <c r="H81" s="1170"/>
      <c r="I81" s="994"/>
      <c r="J81" s="994"/>
      <c r="K81" s="1148"/>
      <c r="L81" s="1148"/>
      <c r="M81" s="1149"/>
      <c r="N81" s="453"/>
      <c r="O81" s="1665"/>
      <c r="P81" s="1665"/>
      <c r="Q81" s="1665"/>
      <c r="R81" s="1665"/>
      <c r="T81" s="1205" t="str">
        <f t="shared" si="12"/>
        <v>12 (1412)</v>
      </c>
      <c r="U81" s="1152" t="str">
        <f t="shared" si="13"/>
        <v/>
      </c>
      <c r="V81" s="1153"/>
      <c r="W81" s="1154"/>
      <c r="X81" s="1154"/>
      <c r="Z81" s="1196" t="str">
        <f t="shared" si="14"/>
        <v>12 (1412)</v>
      </c>
      <c r="AA81" s="1368" t="str">
        <f t="shared" si="15"/>
        <v/>
      </c>
      <c r="AB81" s="1371"/>
      <c r="AC81" s="1371"/>
      <c r="AD81" s="1371"/>
      <c r="AE81" s="1371"/>
      <c r="AF81" s="1371"/>
      <c r="AG81" s="1183"/>
      <c r="AH81" s="1665"/>
      <c r="AI81" s="1665"/>
      <c r="AJ81" s="1665"/>
      <c r="AK81" s="1665"/>
      <c r="AL81" s="1183"/>
      <c r="AM81" s="1196" t="str">
        <f t="shared" si="16"/>
        <v>12 (1412)</v>
      </c>
      <c r="AN81" s="1368" t="str">
        <f t="shared" si="17"/>
        <v/>
      </c>
      <c r="AO81" s="1371"/>
      <c r="AP81" s="1371"/>
      <c r="AQ81" s="1371"/>
    </row>
    <row r="82" spans="1:43" s="477" customFormat="1" ht="33" hidden="1" customHeight="1">
      <c r="A82" s="478" t="s">
        <v>2909</v>
      </c>
      <c r="B82" s="1144"/>
      <c r="C82" s="1145"/>
      <c r="D82" s="994"/>
      <c r="E82" s="1123"/>
      <c r="F82" s="994"/>
      <c r="G82" s="994"/>
      <c r="H82" s="1170"/>
      <c r="I82" s="994"/>
      <c r="J82" s="994"/>
      <c r="K82" s="1148"/>
      <c r="L82" s="1148"/>
      <c r="M82" s="1149"/>
      <c r="N82" s="453"/>
      <c r="O82" s="1665"/>
      <c r="P82" s="1665"/>
      <c r="Q82" s="1665"/>
      <c r="R82" s="1665"/>
      <c r="T82" s="1205" t="str">
        <f t="shared" si="12"/>
        <v>13 (1413)</v>
      </c>
      <c r="U82" s="1152" t="str">
        <f t="shared" si="13"/>
        <v/>
      </c>
      <c r="V82" s="1153"/>
      <c r="W82" s="1154"/>
      <c r="X82" s="1154"/>
      <c r="Z82" s="1196" t="str">
        <f t="shared" si="14"/>
        <v>13 (1413)</v>
      </c>
      <c r="AA82" s="1368" t="str">
        <f t="shared" si="15"/>
        <v/>
      </c>
      <c r="AB82" s="1371"/>
      <c r="AC82" s="1371"/>
      <c r="AD82" s="1371"/>
      <c r="AE82" s="1371"/>
      <c r="AF82" s="1371"/>
      <c r="AG82" s="1183"/>
      <c r="AH82" s="1665"/>
      <c r="AI82" s="1665"/>
      <c r="AJ82" s="1665"/>
      <c r="AK82" s="1665"/>
      <c r="AL82" s="1183"/>
      <c r="AM82" s="1196" t="str">
        <f t="shared" si="16"/>
        <v>13 (1413)</v>
      </c>
      <c r="AN82" s="1368" t="str">
        <f t="shared" si="17"/>
        <v/>
      </c>
      <c r="AO82" s="1371"/>
      <c r="AP82" s="1371"/>
      <c r="AQ82" s="1371"/>
    </row>
    <row r="83" spans="1:43" s="477" customFormat="1" ht="33" hidden="1" customHeight="1">
      <c r="A83" s="478" t="s">
        <v>2910</v>
      </c>
      <c r="B83" s="1144"/>
      <c r="C83" s="1145"/>
      <c r="D83" s="994"/>
      <c r="E83" s="1123"/>
      <c r="F83" s="994"/>
      <c r="G83" s="994"/>
      <c r="H83" s="1170"/>
      <c r="I83" s="994"/>
      <c r="J83" s="994"/>
      <c r="K83" s="1148"/>
      <c r="L83" s="1148"/>
      <c r="M83" s="1149"/>
      <c r="N83" s="453"/>
      <c r="O83" s="1665"/>
      <c r="P83" s="1665"/>
      <c r="Q83" s="1665"/>
      <c r="R83" s="1665"/>
      <c r="T83" s="1205" t="str">
        <f t="shared" si="12"/>
        <v>14 (1414)</v>
      </c>
      <c r="U83" s="1152" t="str">
        <f t="shared" si="13"/>
        <v/>
      </c>
      <c r="V83" s="1153"/>
      <c r="W83" s="1154"/>
      <c r="X83" s="1154"/>
      <c r="Z83" s="1196" t="str">
        <f t="shared" si="14"/>
        <v>14 (1414)</v>
      </c>
      <c r="AA83" s="1368" t="str">
        <f t="shared" si="15"/>
        <v/>
      </c>
      <c r="AB83" s="1371"/>
      <c r="AC83" s="1371"/>
      <c r="AD83" s="1371"/>
      <c r="AE83" s="1371"/>
      <c r="AF83" s="1371"/>
      <c r="AG83" s="1183"/>
      <c r="AH83" s="1665"/>
      <c r="AI83" s="1665"/>
      <c r="AJ83" s="1665"/>
      <c r="AK83" s="1665"/>
      <c r="AL83" s="1183"/>
      <c r="AM83" s="1196" t="str">
        <f t="shared" si="16"/>
        <v>14 (1414)</v>
      </c>
      <c r="AN83" s="1368" t="str">
        <f t="shared" si="17"/>
        <v/>
      </c>
      <c r="AO83" s="1371"/>
      <c r="AP83" s="1371"/>
      <c r="AQ83" s="1371"/>
    </row>
    <row r="84" spans="1:43" s="477" customFormat="1" ht="33" hidden="1" customHeight="1">
      <c r="A84" s="478" t="s">
        <v>2911</v>
      </c>
      <c r="B84" s="1144"/>
      <c r="C84" s="1145"/>
      <c r="D84" s="994"/>
      <c r="E84" s="1123"/>
      <c r="F84" s="994"/>
      <c r="G84" s="994"/>
      <c r="H84" s="1170"/>
      <c r="I84" s="994"/>
      <c r="J84" s="994"/>
      <c r="K84" s="1148"/>
      <c r="L84" s="1148"/>
      <c r="M84" s="1149"/>
      <c r="N84" s="453"/>
      <c r="O84" s="1665"/>
      <c r="P84" s="1665"/>
      <c r="Q84" s="1665"/>
      <c r="R84" s="1665"/>
      <c r="T84" s="1205" t="str">
        <f t="shared" si="12"/>
        <v>15 (1415)</v>
      </c>
      <c r="U84" s="1152" t="str">
        <f t="shared" si="13"/>
        <v/>
      </c>
      <c r="V84" s="1153"/>
      <c r="W84" s="1154"/>
      <c r="X84" s="1154"/>
      <c r="Z84" s="1196" t="str">
        <f t="shared" si="14"/>
        <v>15 (1415)</v>
      </c>
      <c r="AA84" s="1368" t="str">
        <f t="shared" si="15"/>
        <v/>
      </c>
      <c r="AB84" s="1371"/>
      <c r="AC84" s="1371"/>
      <c r="AD84" s="1371"/>
      <c r="AE84" s="1371"/>
      <c r="AF84" s="1371"/>
      <c r="AG84" s="1183"/>
      <c r="AH84" s="1665"/>
      <c r="AI84" s="1665"/>
      <c r="AJ84" s="1665"/>
      <c r="AK84" s="1665"/>
      <c r="AL84" s="1183"/>
      <c r="AM84" s="1196" t="str">
        <f t="shared" si="16"/>
        <v>15 (1415)</v>
      </c>
      <c r="AN84" s="1368" t="str">
        <f t="shared" si="17"/>
        <v/>
      </c>
      <c r="AO84" s="1371"/>
      <c r="AP84" s="1371"/>
      <c r="AQ84" s="1371"/>
    </row>
    <row r="85" spans="1:43" s="477" customFormat="1" ht="33" hidden="1" customHeight="1">
      <c r="A85" s="478" t="s">
        <v>2912</v>
      </c>
      <c r="B85" s="1144"/>
      <c r="C85" s="1145"/>
      <c r="D85" s="994"/>
      <c r="E85" s="1123"/>
      <c r="F85" s="994"/>
      <c r="G85" s="994"/>
      <c r="H85" s="1170"/>
      <c r="I85" s="994"/>
      <c r="J85" s="994"/>
      <c r="K85" s="1148"/>
      <c r="L85" s="1148"/>
      <c r="M85" s="1149"/>
      <c r="N85" s="453"/>
      <c r="O85" s="1665"/>
      <c r="P85" s="1665"/>
      <c r="Q85" s="1665"/>
      <c r="R85" s="1665"/>
      <c r="T85" s="1205" t="str">
        <f t="shared" si="12"/>
        <v>16 (1416)</v>
      </c>
      <c r="U85" s="1152" t="str">
        <f t="shared" si="13"/>
        <v/>
      </c>
      <c r="V85" s="1153"/>
      <c r="W85" s="1154"/>
      <c r="X85" s="1154"/>
      <c r="Z85" s="1196" t="str">
        <f t="shared" si="14"/>
        <v>16 (1416)</v>
      </c>
      <c r="AA85" s="1368" t="str">
        <f t="shared" si="15"/>
        <v/>
      </c>
      <c r="AB85" s="1371"/>
      <c r="AC85" s="1371"/>
      <c r="AD85" s="1371"/>
      <c r="AE85" s="1371"/>
      <c r="AF85" s="1371"/>
      <c r="AG85" s="1183"/>
      <c r="AH85" s="1665"/>
      <c r="AI85" s="1665"/>
      <c r="AJ85" s="1665"/>
      <c r="AK85" s="1665"/>
      <c r="AL85" s="1183"/>
      <c r="AM85" s="1196" t="str">
        <f t="shared" si="16"/>
        <v>16 (1416)</v>
      </c>
      <c r="AN85" s="1368" t="str">
        <f t="shared" si="17"/>
        <v/>
      </c>
      <c r="AO85" s="1371"/>
      <c r="AP85" s="1371"/>
      <c r="AQ85" s="1371"/>
    </row>
    <row r="86" spans="1:43" s="477" customFormat="1" ht="33" hidden="1" customHeight="1">
      <c r="A86" s="478" t="s">
        <v>2913</v>
      </c>
      <c r="B86" s="1144"/>
      <c r="C86" s="1145"/>
      <c r="D86" s="994"/>
      <c r="E86" s="1123"/>
      <c r="F86" s="994"/>
      <c r="G86" s="994"/>
      <c r="H86" s="1170"/>
      <c r="I86" s="994"/>
      <c r="J86" s="994"/>
      <c r="K86" s="1148"/>
      <c r="L86" s="1148"/>
      <c r="M86" s="1149"/>
      <c r="N86" s="453"/>
      <c r="O86" s="1665"/>
      <c r="P86" s="1665"/>
      <c r="Q86" s="1665"/>
      <c r="R86" s="1665"/>
      <c r="T86" s="1205" t="str">
        <f t="shared" si="12"/>
        <v>17 (1417)</v>
      </c>
      <c r="U86" s="1152" t="str">
        <f t="shared" si="13"/>
        <v/>
      </c>
      <c r="V86" s="1153"/>
      <c r="W86" s="1154"/>
      <c r="X86" s="1154"/>
      <c r="Z86" s="1196" t="str">
        <f t="shared" si="14"/>
        <v>17 (1417)</v>
      </c>
      <c r="AA86" s="1368" t="str">
        <f t="shared" si="15"/>
        <v/>
      </c>
      <c r="AB86" s="1371"/>
      <c r="AC86" s="1371"/>
      <c r="AD86" s="1371"/>
      <c r="AE86" s="1371"/>
      <c r="AF86" s="1371"/>
      <c r="AG86" s="1183"/>
      <c r="AH86" s="1665"/>
      <c r="AI86" s="1665"/>
      <c r="AJ86" s="1665"/>
      <c r="AK86" s="1665"/>
      <c r="AL86" s="1183"/>
      <c r="AM86" s="1196" t="str">
        <f t="shared" si="16"/>
        <v>17 (1417)</v>
      </c>
      <c r="AN86" s="1368" t="str">
        <f t="shared" si="17"/>
        <v/>
      </c>
      <c r="AO86" s="1371"/>
      <c r="AP86" s="1371"/>
      <c r="AQ86" s="1371"/>
    </row>
    <row r="87" spans="1:43" s="477" customFormat="1" ht="33" hidden="1" customHeight="1">
      <c r="A87" s="478" t="s">
        <v>2914</v>
      </c>
      <c r="B87" s="1144"/>
      <c r="C87" s="1145"/>
      <c r="D87" s="994"/>
      <c r="E87" s="1123"/>
      <c r="F87" s="994"/>
      <c r="G87" s="994"/>
      <c r="H87" s="1170"/>
      <c r="I87" s="994"/>
      <c r="J87" s="994"/>
      <c r="K87" s="1148"/>
      <c r="L87" s="1148"/>
      <c r="M87" s="1149"/>
      <c r="N87" s="453"/>
      <c r="O87" s="1665"/>
      <c r="P87" s="1665"/>
      <c r="Q87" s="1665"/>
      <c r="R87" s="1665"/>
      <c r="T87" s="1205" t="str">
        <f t="shared" si="12"/>
        <v>18 (1418)</v>
      </c>
      <c r="U87" s="1152" t="str">
        <f t="shared" si="13"/>
        <v/>
      </c>
      <c r="V87" s="1153"/>
      <c r="W87" s="1154"/>
      <c r="X87" s="1154"/>
      <c r="Z87" s="1196" t="str">
        <f t="shared" si="14"/>
        <v>18 (1418)</v>
      </c>
      <c r="AA87" s="1368" t="str">
        <f t="shared" si="15"/>
        <v/>
      </c>
      <c r="AB87" s="1371"/>
      <c r="AC87" s="1371"/>
      <c r="AD87" s="1371"/>
      <c r="AE87" s="1371"/>
      <c r="AF87" s="1371"/>
      <c r="AG87" s="1183"/>
      <c r="AH87" s="1665"/>
      <c r="AI87" s="1665"/>
      <c r="AJ87" s="1665"/>
      <c r="AK87" s="1665"/>
      <c r="AL87" s="1183"/>
      <c r="AM87" s="1196" t="str">
        <f t="shared" si="16"/>
        <v>18 (1418)</v>
      </c>
      <c r="AN87" s="1368" t="str">
        <f t="shared" si="17"/>
        <v/>
      </c>
      <c r="AO87" s="1371"/>
      <c r="AP87" s="1371"/>
      <c r="AQ87" s="1371"/>
    </row>
    <row r="88" spans="1:43" s="477" customFormat="1" ht="33" hidden="1" customHeight="1">
      <c r="A88" s="478" t="s">
        <v>2915</v>
      </c>
      <c r="B88" s="1144"/>
      <c r="C88" s="1145"/>
      <c r="D88" s="994"/>
      <c r="E88" s="1123"/>
      <c r="F88" s="994"/>
      <c r="G88" s="994"/>
      <c r="H88" s="1170"/>
      <c r="I88" s="994"/>
      <c r="J88" s="994"/>
      <c r="K88" s="1148"/>
      <c r="L88" s="1148"/>
      <c r="M88" s="1149"/>
      <c r="N88" s="453"/>
      <c r="O88" s="1665"/>
      <c r="P88" s="1665"/>
      <c r="Q88" s="1665"/>
      <c r="R88" s="1665"/>
      <c r="T88" s="1205" t="str">
        <f t="shared" si="12"/>
        <v>19 (1419)</v>
      </c>
      <c r="U88" s="1152" t="str">
        <f t="shared" si="13"/>
        <v/>
      </c>
      <c r="V88" s="1153"/>
      <c r="W88" s="1154"/>
      <c r="X88" s="1154"/>
      <c r="Z88" s="1196" t="str">
        <f t="shared" si="14"/>
        <v>19 (1419)</v>
      </c>
      <c r="AA88" s="1368" t="str">
        <f t="shared" si="15"/>
        <v/>
      </c>
      <c r="AB88" s="1371"/>
      <c r="AC88" s="1371"/>
      <c r="AD88" s="1371"/>
      <c r="AE88" s="1371"/>
      <c r="AF88" s="1371"/>
      <c r="AG88" s="1183"/>
      <c r="AH88" s="1665"/>
      <c r="AI88" s="1665"/>
      <c r="AJ88" s="1665"/>
      <c r="AK88" s="1665"/>
      <c r="AL88" s="1183"/>
      <c r="AM88" s="1196" t="str">
        <f t="shared" si="16"/>
        <v>19 (1419)</v>
      </c>
      <c r="AN88" s="1368" t="str">
        <f t="shared" si="17"/>
        <v/>
      </c>
      <c r="AO88" s="1371"/>
      <c r="AP88" s="1371"/>
      <c r="AQ88" s="1371"/>
    </row>
    <row r="89" spans="1:43" s="477" customFormat="1" ht="33" hidden="1" customHeight="1">
      <c r="A89" s="478" t="s">
        <v>2916</v>
      </c>
      <c r="B89" s="1144"/>
      <c r="C89" s="1145"/>
      <c r="D89" s="994"/>
      <c r="E89" s="1123"/>
      <c r="F89" s="994"/>
      <c r="G89" s="994"/>
      <c r="H89" s="1170"/>
      <c r="I89" s="994"/>
      <c r="J89" s="994"/>
      <c r="K89" s="1148"/>
      <c r="L89" s="1148"/>
      <c r="M89" s="1149"/>
      <c r="N89" s="453"/>
      <c r="O89" s="1665"/>
      <c r="P89" s="1665"/>
      <c r="Q89" s="1665"/>
      <c r="R89" s="1665"/>
      <c r="T89" s="1205" t="str">
        <f t="shared" si="12"/>
        <v>20 (1420)</v>
      </c>
      <c r="U89" s="1152" t="str">
        <f t="shared" si="13"/>
        <v/>
      </c>
      <c r="V89" s="1153"/>
      <c r="W89" s="1154"/>
      <c r="X89" s="1154"/>
      <c r="Z89" s="1196" t="str">
        <f t="shared" si="14"/>
        <v>20 (1420)</v>
      </c>
      <c r="AA89" s="1368" t="str">
        <f t="shared" si="15"/>
        <v/>
      </c>
      <c r="AB89" s="1371"/>
      <c r="AC89" s="1371"/>
      <c r="AD89" s="1371"/>
      <c r="AE89" s="1371"/>
      <c r="AF89" s="1371"/>
      <c r="AG89" s="1183"/>
      <c r="AH89" s="1665"/>
      <c r="AI89" s="1665"/>
      <c r="AJ89" s="1665"/>
      <c r="AK89" s="1665"/>
      <c r="AL89" s="1183"/>
      <c r="AM89" s="1196" t="str">
        <f t="shared" si="16"/>
        <v>20 (1420)</v>
      </c>
      <c r="AN89" s="1368" t="str">
        <f t="shared" si="17"/>
        <v/>
      </c>
      <c r="AO89" s="1371"/>
      <c r="AP89" s="1371"/>
      <c r="AQ89" s="1371"/>
    </row>
    <row r="90" spans="1:43" s="477" customFormat="1" ht="33" hidden="1" customHeight="1">
      <c r="A90" s="478" t="s">
        <v>2917</v>
      </c>
      <c r="B90" s="1144"/>
      <c r="C90" s="1145"/>
      <c r="D90" s="994"/>
      <c r="E90" s="1123"/>
      <c r="F90" s="994"/>
      <c r="G90" s="994"/>
      <c r="H90" s="1170"/>
      <c r="I90" s="994"/>
      <c r="J90" s="994"/>
      <c r="K90" s="1148"/>
      <c r="L90" s="1148"/>
      <c r="M90" s="1149"/>
      <c r="N90" s="453"/>
      <c r="O90" s="1665"/>
      <c r="P90" s="1665"/>
      <c r="Q90" s="1665"/>
      <c r="R90" s="1665"/>
      <c r="T90" s="1205" t="str">
        <f t="shared" si="12"/>
        <v>21 (1421)</v>
      </c>
      <c r="U90" s="1152" t="str">
        <f t="shared" si="13"/>
        <v/>
      </c>
      <c r="V90" s="1153"/>
      <c r="W90" s="1154"/>
      <c r="X90" s="1154"/>
      <c r="Z90" s="1196" t="str">
        <f t="shared" si="14"/>
        <v>21 (1421)</v>
      </c>
      <c r="AA90" s="1368" t="str">
        <f t="shared" si="15"/>
        <v/>
      </c>
      <c r="AB90" s="1371"/>
      <c r="AC90" s="1371"/>
      <c r="AD90" s="1371"/>
      <c r="AE90" s="1371"/>
      <c r="AF90" s="1371"/>
      <c r="AG90" s="1183"/>
      <c r="AH90" s="1665"/>
      <c r="AI90" s="1665"/>
      <c r="AJ90" s="1665"/>
      <c r="AK90" s="1665"/>
      <c r="AL90" s="1183"/>
      <c r="AM90" s="1196" t="str">
        <f t="shared" si="16"/>
        <v>21 (1421)</v>
      </c>
      <c r="AN90" s="1368" t="str">
        <f t="shared" si="17"/>
        <v/>
      </c>
      <c r="AO90" s="1371"/>
      <c r="AP90" s="1371"/>
      <c r="AQ90" s="1371"/>
    </row>
    <row r="91" spans="1:43" s="477" customFormat="1" ht="33" hidden="1" customHeight="1">
      <c r="A91" s="478" t="s">
        <v>2918</v>
      </c>
      <c r="B91" s="1144"/>
      <c r="C91" s="1145"/>
      <c r="D91" s="994"/>
      <c r="E91" s="1123"/>
      <c r="F91" s="994"/>
      <c r="G91" s="994"/>
      <c r="H91" s="1170"/>
      <c r="I91" s="994"/>
      <c r="J91" s="994"/>
      <c r="K91" s="1148"/>
      <c r="L91" s="1148"/>
      <c r="M91" s="1149"/>
      <c r="N91" s="453"/>
      <c r="O91" s="1665"/>
      <c r="P91" s="1665"/>
      <c r="Q91" s="1665"/>
      <c r="R91" s="1665"/>
      <c r="T91" s="1205" t="str">
        <f t="shared" si="12"/>
        <v>22 (1422)</v>
      </c>
      <c r="U91" s="1152" t="str">
        <f t="shared" si="13"/>
        <v/>
      </c>
      <c r="V91" s="1153"/>
      <c r="W91" s="1154"/>
      <c r="X91" s="1154"/>
      <c r="Z91" s="1196" t="str">
        <f t="shared" si="14"/>
        <v>22 (1422)</v>
      </c>
      <c r="AA91" s="1368" t="str">
        <f t="shared" si="15"/>
        <v/>
      </c>
      <c r="AB91" s="1371"/>
      <c r="AC91" s="1371"/>
      <c r="AD91" s="1371"/>
      <c r="AE91" s="1371"/>
      <c r="AF91" s="1371"/>
      <c r="AG91" s="1183"/>
      <c r="AH91" s="1665"/>
      <c r="AI91" s="1665"/>
      <c r="AJ91" s="1665"/>
      <c r="AK91" s="1665"/>
      <c r="AL91" s="1183"/>
      <c r="AM91" s="1196" t="str">
        <f t="shared" si="16"/>
        <v>22 (1422)</v>
      </c>
      <c r="AN91" s="1368" t="str">
        <f t="shared" si="17"/>
        <v/>
      </c>
      <c r="AO91" s="1371"/>
      <c r="AP91" s="1371"/>
      <c r="AQ91" s="1371"/>
    </row>
    <row r="92" spans="1:43" s="477" customFormat="1" ht="33" hidden="1" customHeight="1">
      <c r="A92" s="478" t="s">
        <v>2919</v>
      </c>
      <c r="B92" s="1144"/>
      <c r="C92" s="1145"/>
      <c r="D92" s="994"/>
      <c r="E92" s="1123"/>
      <c r="F92" s="994"/>
      <c r="G92" s="994"/>
      <c r="H92" s="1170"/>
      <c r="I92" s="994"/>
      <c r="J92" s="994"/>
      <c r="K92" s="1148"/>
      <c r="L92" s="1148"/>
      <c r="M92" s="1149"/>
      <c r="N92" s="453"/>
      <c r="O92" s="1665"/>
      <c r="P92" s="1665"/>
      <c r="Q92" s="1665"/>
      <c r="R92" s="1665"/>
      <c r="T92" s="1205" t="str">
        <f t="shared" si="12"/>
        <v>23 (1423)</v>
      </c>
      <c r="U92" s="1152" t="str">
        <f t="shared" si="13"/>
        <v/>
      </c>
      <c r="V92" s="1153"/>
      <c r="W92" s="1154"/>
      <c r="X92" s="1154"/>
      <c r="Z92" s="1196" t="str">
        <f t="shared" si="14"/>
        <v>23 (1423)</v>
      </c>
      <c r="AA92" s="1368" t="str">
        <f t="shared" si="15"/>
        <v/>
      </c>
      <c r="AB92" s="1371"/>
      <c r="AC92" s="1371"/>
      <c r="AD92" s="1371"/>
      <c r="AE92" s="1371"/>
      <c r="AF92" s="1371"/>
      <c r="AG92" s="1183"/>
      <c r="AH92" s="1665"/>
      <c r="AI92" s="1665"/>
      <c r="AJ92" s="1665"/>
      <c r="AK92" s="1665"/>
      <c r="AL92" s="1183"/>
      <c r="AM92" s="1196" t="str">
        <f t="shared" si="16"/>
        <v>23 (1423)</v>
      </c>
      <c r="AN92" s="1368" t="str">
        <f t="shared" si="17"/>
        <v/>
      </c>
      <c r="AO92" s="1371"/>
      <c r="AP92" s="1371"/>
      <c r="AQ92" s="1371"/>
    </row>
    <row r="93" spans="1:43" s="477" customFormat="1" ht="33" hidden="1" customHeight="1">
      <c r="A93" s="478" t="s">
        <v>2920</v>
      </c>
      <c r="B93" s="1144"/>
      <c r="C93" s="1145"/>
      <c r="D93" s="994"/>
      <c r="E93" s="1123"/>
      <c r="F93" s="994"/>
      <c r="G93" s="994"/>
      <c r="H93" s="1170"/>
      <c r="I93" s="994"/>
      <c r="J93" s="994"/>
      <c r="K93" s="1148"/>
      <c r="L93" s="1148"/>
      <c r="M93" s="1149"/>
      <c r="N93" s="453"/>
      <c r="O93" s="1665"/>
      <c r="P93" s="1665"/>
      <c r="Q93" s="1665"/>
      <c r="R93" s="1665"/>
      <c r="T93" s="1205" t="str">
        <f t="shared" si="12"/>
        <v>24 (1424)</v>
      </c>
      <c r="U93" s="1152" t="str">
        <f t="shared" si="13"/>
        <v/>
      </c>
      <c r="V93" s="1153"/>
      <c r="W93" s="1154"/>
      <c r="X93" s="1154"/>
      <c r="Z93" s="1196" t="str">
        <f t="shared" si="14"/>
        <v>24 (1424)</v>
      </c>
      <c r="AA93" s="1368" t="str">
        <f t="shared" si="15"/>
        <v/>
      </c>
      <c r="AB93" s="1371"/>
      <c r="AC93" s="1371"/>
      <c r="AD93" s="1371"/>
      <c r="AE93" s="1371"/>
      <c r="AF93" s="1371"/>
      <c r="AG93" s="1183"/>
      <c r="AH93" s="1665"/>
      <c r="AI93" s="1665"/>
      <c r="AJ93" s="1665"/>
      <c r="AK93" s="1665"/>
      <c r="AL93" s="1183"/>
      <c r="AM93" s="1196" t="str">
        <f t="shared" si="16"/>
        <v>24 (1424)</v>
      </c>
      <c r="AN93" s="1368" t="str">
        <f t="shared" si="17"/>
        <v/>
      </c>
      <c r="AO93" s="1371"/>
      <c r="AP93" s="1371"/>
      <c r="AQ93" s="1371"/>
    </row>
    <row r="94" spans="1:43" s="477" customFormat="1">
      <c r="A94" s="478" t="s">
        <v>2921</v>
      </c>
      <c r="B94" s="1144"/>
      <c r="C94" s="1145"/>
      <c r="D94" s="994"/>
      <c r="E94" s="1123"/>
      <c r="F94" s="994"/>
      <c r="G94" s="994"/>
      <c r="H94" s="1170"/>
      <c r="I94" s="994"/>
      <c r="J94" s="994"/>
      <c r="K94" s="1148"/>
      <c r="L94" s="1148"/>
      <c r="M94" s="1149"/>
      <c r="N94" s="453"/>
      <c r="O94" s="1665"/>
      <c r="P94" s="1665"/>
      <c r="Q94" s="1665"/>
      <c r="R94" s="1665"/>
      <c r="T94" s="1205" t="str">
        <f t="shared" si="12"/>
        <v>25 (1425)</v>
      </c>
      <c r="U94" s="1152" t="str">
        <f t="shared" si="13"/>
        <v/>
      </c>
      <c r="V94" s="1153"/>
      <c r="W94" s="1154"/>
      <c r="X94" s="1154"/>
      <c r="Z94" s="1196" t="str">
        <f>$A$94</f>
        <v>25 (1425)</v>
      </c>
      <c r="AA94" s="1368" t="str">
        <f t="shared" si="15"/>
        <v/>
      </c>
      <c r="AB94" s="1371"/>
      <c r="AC94" s="1371"/>
      <c r="AD94" s="1371"/>
      <c r="AE94" s="1371"/>
      <c r="AF94" s="1371"/>
      <c r="AG94" s="1183"/>
      <c r="AH94" s="1717"/>
      <c r="AI94" s="1717"/>
      <c r="AJ94" s="1717"/>
      <c r="AK94" s="1717"/>
      <c r="AL94" s="1183"/>
      <c r="AM94" s="1196" t="str">
        <f>$A$94</f>
        <v>25 (1425)</v>
      </c>
      <c r="AN94" s="1368" t="str">
        <f t="shared" si="17"/>
        <v/>
      </c>
      <c r="AO94" s="1371"/>
      <c r="AP94" s="1371"/>
      <c r="AQ94" s="1371"/>
    </row>
    <row r="95" spans="1:43" s="477" customFormat="1">
      <c r="A95" s="796" t="s">
        <v>2922</v>
      </c>
      <c r="B95" s="1156">
        <v>100</v>
      </c>
      <c r="C95" s="1157"/>
      <c r="D95" s="994"/>
      <c r="E95" s="1123"/>
      <c r="F95" s="994"/>
      <c r="G95" s="994"/>
      <c r="H95" s="1170"/>
      <c r="I95" s="994"/>
      <c r="J95" s="994"/>
      <c r="K95" s="1148"/>
      <c r="L95" s="1148"/>
      <c r="M95" s="1356"/>
      <c r="N95" s="453"/>
      <c r="O95" s="1666"/>
      <c r="P95" s="1666"/>
      <c r="Q95" s="1666"/>
      <c r="R95" s="1666"/>
      <c r="T95" s="1275"/>
      <c r="U95" s="1159">
        <f>$B95</f>
        <v>100</v>
      </c>
      <c r="V95" s="1153"/>
      <c r="W95" s="1154"/>
      <c r="X95" s="1154"/>
      <c r="Z95" s="1196" t="str">
        <f>$A$95</f>
        <v>(1426)</v>
      </c>
      <c r="AA95" s="1369">
        <f>$B95</f>
        <v>100</v>
      </c>
      <c r="AB95" s="1371"/>
      <c r="AC95" s="1371"/>
      <c r="AD95" s="1371"/>
      <c r="AE95" s="1371"/>
      <c r="AF95" s="1371"/>
      <c r="AG95" s="1183"/>
      <c r="AH95" s="1664"/>
      <c r="AI95" s="1664"/>
      <c r="AJ95" s="1664"/>
      <c r="AK95" s="1664"/>
      <c r="AL95" s="1183"/>
      <c r="AM95" s="1196" t="str">
        <f>$A$95</f>
        <v>(1426)</v>
      </c>
      <c r="AN95" s="1369">
        <f>$B95</f>
        <v>100</v>
      </c>
      <c r="AO95" s="1371"/>
      <c r="AP95" s="1371"/>
      <c r="AQ95" s="1371"/>
    </row>
    <row r="96" spans="1:43" s="477" customFormat="1">
      <c r="A96" s="478" t="s">
        <v>2923</v>
      </c>
      <c r="B96" s="1160" t="s">
        <v>2924</v>
      </c>
      <c r="C96" s="1161"/>
      <c r="D96" s="997"/>
      <c r="E96" s="1162"/>
      <c r="F96" s="1163"/>
      <c r="G96" s="997"/>
      <c r="H96" s="1171"/>
      <c r="I96" s="997"/>
      <c r="J96" s="997"/>
      <c r="K96" s="1166"/>
      <c r="L96" s="1166"/>
      <c r="M96" s="1167"/>
      <c r="O96" s="1664"/>
      <c r="P96" s="1664"/>
      <c r="Q96" s="1664"/>
      <c r="R96" s="1664"/>
      <c r="T96" s="1275"/>
      <c r="U96" s="1003" t="str">
        <f>$B96</f>
        <v>Overall</v>
      </c>
      <c r="V96" s="1153"/>
      <c r="W96" s="1168"/>
      <c r="X96" s="1168"/>
      <c r="Z96" s="1196" t="str">
        <f>$A$96</f>
        <v>(1400)</v>
      </c>
      <c r="AA96" s="1369" t="s">
        <v>2924</v>
      </c>
      <c r="AB96" s="1371"/>
      <c r="AC96" s="1371"/>
      <c r="AD96" s="1371"/>
      <c r="AE96" s="1371"/>
      <c r="AF96" s="1371"/>
      <c r="AG96" s="1183"/>
      <c r="AH96" s="1718"/>
      <c r="AI96" s="1718"/>
      <c r="AJ96" s="1718"/>
      <c r="AK96" s="1718"/>
      <c r="AL96" s="1183"/>
      <c r="AM96" s="1196" t="str">
        <f>$A$96</f>
        <v>(1400)</v>
      </c>
      <c r="AN96" s="1369" t="s">
        <v>2924</v>
      </c>
      <c r="AO96" s="1371"/>
      <c r="AP96" s="1371"/>
      <c r="AQ96" s="1371"/>
    </row>
    <row r="97" spans="1:43" s="477" customFormat="1" ht="6" customHeight="1">
      <c r="A97" s="475"/>
      <c r="B97" s="1162"/>
      <c r="C97" s="1162"/>
      <c r="D97" s="1162"/>
      <c r="E97" s="1162"/>
      <c r="F97" s="1162"/>
      <c r="G97" s="1162"/>
      <c r="H97" s="1162"/>
      <c r="I97" s="1162"/>
      <c r="J97" s="1162"/>
      <c r="K97" s="1162"/>
      <c r="L97" s="1162"/>
      <c r="M97" s="1162"/>
      <c r="T97" s="1275"/>
      <c r="U97" s="1142"/>
      <c r="V97" s="1162"/>
      <c r="W97" s="1162"/>
      <c r="X97" s="1162"/>
      <c r="Z97" s="1274"/>
      <c r="AA97" s="1197"/>
      <c r="AB97" s="1183"/>
      <c r="AC97" s="1183"/>
      <c r="AD97" s="1183"/>
      <c r="AE97" s="1183"/>
      <c r="AF97" s="1183"/>
      <c r="AG97" s="1183"/>
      <c r="AH97" s="1183"/>
      <c r="AI97" s="1183"/>
      <c r="AJ97" s="1183"/>
      <c r="AK97" s="1183"/>
      <c r="AL97" s="1183"/>
      <c r="AM97" s="1274"/>
      <c r="AN97" s="1197"/>
      <c r="AO97" s="1198"/>
      <c r="AP97" s="1198"/>
      <c r="AQ97" s="1198"/>
    </row>
    <row r="98" spans="1:43" s="477" customFormat="1">
      <c r="A98" s="475"/>
      <c r="B98" s="1104" t="s">
        <v>1793</v>
      </c>
      <c r="C98" s="1162"/>
      <c r="D98" s="1162"/>
      <c r="E98" s="1162"/>
      <c r="F98" s="1162"/>
      <c r="G98" s="1162"/>
      <c r="H98" s="1162"/>
      <c r="I98" s="1162"/>
      <c r="K98" s="1162"/>
      <c r="L98" s="1162"/>
      <c r="M98" s="1162"/>
      <c r="T98" s="1275"/>
      <c r="U98" s="1143" t="str">
        <f>$B98</f>
        <v>OTC Derivatives (504)</v>
      </c>
      <c r="V98" s="1162"/>
      <c r="W98" s="1162"/>
      <c r="X98" s="1162"/>
      <c r="Z98" s="1196"/>
      <c r="AA98" s="1143" t="str">
        <f>$B98</f>
        <v>OTC Derivatives (504)</v>
      </c>
      <c r="AB98" s="1162"/>
      <c r="AC98" s="1162"/>
      <c r="AD98" s="1162"/>
      <c r="AE98" s="1162"/>
      <c r="AF98" s="1162"/>
      <c r="AG98" s="1183"/>
      <c r="AH98" s="584"/>
      <c r="AI98" s="584"/>
      <c r="AJ98" s="584"/>
      <c r="AK98" s="584"/>
      <c r="AL98" s="1183"/>
      <c r="AM98" s="1196"/>
      <c r="AN98" s="1143" t="str">
        <f>$B98</f>
        <v>OTC Derivatives (504)</v>
      </c>
    </row>
    <row r="99" spans="1:43" s="477" customFormat="1">
      <c r="A99" s="478" t="s">
        <v>2897</v>
      </c>
      <c r="B99" s="1144"/>
      <c r="C99" s="994"/>
      <c r="D99" s="994"/>
      <c r="E99" s="1123"/>
      <c r="F99" s="994"/>
      <c r="G99" s="998"/>
      <c r="H99" s="1146"/>
      <c r="I99" s="994"/>
      <c r="J99" s="1007"/>
      <c r="K99" s="1148"/>
      <c r="L99" s="1007"/>
      <c r="M99" s="1149"/>
      <c r="N99" s="453"/>
      <c r="O99" s="1665"/>
      <c r="P99" s="1665"/>
      <c r="Q99" s="1665"/>
      <c r="R99" s="1665"/>
      <c r="T99" s="1205" t="str">
        <f t="shared" ref="T99:T123" si="18">$A99</f>
        <v>1 (1401)</v>
      </c>
      <c r="U99" s="1152" t="str">
        <f t="shared" ref="U99:U123" si="19">IF($B99="","",$B99)</f>
        <v/>
      </c>
      <c r="V99" s="1153"/>
      <c r="W99" s="1154"/>
      <c r="X99" s="1154"/>
      <c r="Z99" s="1196" t="str">
        <f t="shared" ref="Z99:Z122" si="20">$A99</f>
        <v>1 (1401)</v>
      </c>
      <c r="AA99" s="1368" t="str">
        <f t="shared" ref="AA99:AA123" si="21">IF($B99="","",$B99)</f>
        <v/>
      </c>
      <c r="AB99" s="1371"/>
      <c r="AC99" s="1371"/>
      <c r="AD99" s="1371"/>
      <c r="AE99" s="1371"/>
      <c r="AF99" s="1371"/>
      <c r="AG99" s="1183"/>
      <c r="AH99" s="1665"/>
      <c r="AI99" s="1665"/>
      <c r="AJ99" s="1665"/>
      <c r="AK99" s="1665"/>
      <c r="AL99" s="1183"/>
      <c r="AM99" s="1196" t="str">
        <f t="shared" ref="AM99:AM122" si="22">$A99</f>
        <v>1 (1401)</v>
      </c>
      <c r="AN99" s="1368" t="str">
        <f t="shared" ref="AN99:AN123" si="23">IF($B99="","",$B99)</f>
        <v/>
      </c>
      <c r="AO99" s="1371"/>
      <c r="AP99" s="1371"/>
      <c r="AQ99" s="1371"/>
    </row>
    <row r="100" spans="1:43" s="477" customFormat="1">
      <c r="A100" s="478" t="s">
        <v>2898</v>
      </c>
      <c r="B100" s="1144"/>
      <c r="C100" s="994"/>
      <c r="D100" s="994"/>
      <c r="E100" s="1123"/>
      <c r="F100" s="994"/>
      <c r="G100" s="998"/>
      <c r="H100" s="1146"/>
      <c r="I100" s="994"/>
      <c r="J100" s="1007"/>
      <c r="K100" s="1148"/>
      <c r="L100" s="1007"/>
      <c r="M100" s="1149"/>
      <c r="N100" s="453"/>
      <c r="O100" s="1665"/>
      <c r="P100" s="1665"/>
      <c r="Q100" s="1665"/>
      <c r="R100" s="1665"/>
      <c r="T100" s="1205" t="str">
        <f t="shared" si="18"/>
        <v>2 (1402)</v>
      </c>
      <c r="U100" s="1152" t="str">
        <f t="shared" si="19"/>
        <v/>
      </c>
      <c r="V100" s="1153"/>
      <c r="W100" s="1154"/>
      <c r="X100" s="1154"/>
      <c r="Z100" s="1196" t="str">
        <f t="shared" si="20"/>
        <v>2 (1402)</v>
      </c>
      <c r="AA100" s="1368" t="str">
        <f t="shared" si="21"/>
        <v/>
      </c>
      <c r="AB100" s="1371"/>
      <c r="AC100" s="1371"/>
      <c r="AD100" s="1371"/>
      <c r="AE100" s="1371"/>
      <c r="AF100" s="1371"/>
      <c r="AG100" s="1183"/>
      <c r="AH100" s="1665"/>
      <c r="AI100" s="1665"/>
      <c r="AJ100" s="1665"/>
      <c r="AK100" s="1665"/>
      <c r="AL100" s="1183"/>
      <c r="AM100" s="1196" t="str">
        <f t="shared" si="22"/>
        <v>2 (1402)</v>
      </c>
      <c r="AN100" s="1368" t="str">
        <f t="shared" si="23"/>
        <v/>
      </c>
      <c r="AO100" s="1371"/>
      <c r="AP100" s="1371"/>
      <c r="AQ100" s="1371"/>
    </row>
    <row r="101" spans="1:43" s="477" customFormat="1">
      <c r="A101" s="478" t="s">
        <v>2899</v>
      </c>
      <c r="B101" s="1144"/>
      <c r="C101" s="994"/>
      <c r="D101" s="994"/>
      <c r="E101" s="1123"/>
      <c r="F101" s="994"/>
      <c r="G101" s="998"/>
      <c r="H101" s="1146"/>
      <c r="I101" s="994"/>
      <c r="J101" s="1007"/>
      <c r="K101" s="1148"/>
      <c r="L101" s="1007"/>
      <c r="M101" s="1149"/>
      <c r="N101" s="453"/>
      <c r="O101" s="1665"/>
      <c r="P101" s="1665"/>
      <c r="Q101" s="1665"/>
      <c r="R101" s="1665"/>
      <c r="T101" s="1205" t="str">
        <f t="shared" si="18"/>
        <v>3 (1403)</v>
      </c>
      <c r="U101" s="1152" t="str">
        <f t="shared" si="19"/>
        <v/>
      </c>
      <c r="V101" s="1153"/>
      <c r="W101" s="1154"/>
      <c r="X101" s="1154"/>
      <c r="Z101" s="1196" t="str">
        <f t="shared" si="20"/>
        <v>3 (1403)</v>
      </c>
      <c r="AA101" s="1368" t="str">
        <f t="shared" si="21"/>
        <v/>
      </c>
      <c r="AB101" s="1371"/>
      <c r="AC101" s="1371"/>
      <c r="AD101" s="1371"/>
      <c r="AE101" s="1371"/>
      <c r="AF101" s="1371"/>
      <c r="AG101" s="1183"/>
      <c r="AH101" s="1665"/>
      <c r="AI101" s="1665"/>
      <c r="AJ101" s="1665"/>
      <c r="AK101" s="1665"/>
      <c r="AL101" s="1183"/>
      <c r="AM101" s="1196" t="str">
        <f t="shared" si="22"/>
        <v>3 (1403)</v>
      </c>
      <c r="AN101" s="1368" t="str">
        <f t="shared" si="23"/>
        <v/>
      </c>
      <c r="AO101" s="1371"/>
      <c r="AP101" s="1371"/>
      <c r="AQ101" s="1371"/>
    </row>
    <row r="102" spans="1:43" s="477" customFormat="1" ht="33" hidden="1" customHeight="1">
      <c r="A102" s="478" t="s">
        <v>2900</v>
      </c>
      <c r="B102" s="1144"/>
      <c r="C102" s="994"/>
      <c r="D102" s="994"/>
      <c r="E102" s="1123"/>
      <c r="F102" s="994"/>
      <c r="G102" s="998"/>
      <c r="H102" s="1146"/>
      <c r="I102" s="994"/>
      <c r="J102" s="1007"/>
      <c r="K102" s="1148"/>
      <c r="L102" s="1007"/>
      <c r="M102" s="1149"/>
      <c r="N102" s="453"/>
      <c r="O102" s="1665"/>
      <c r="P102" s="1665"/>
      <c r="Q102" s="1665"/>
      <c r="R102" s="1665"/>
      <c r="T102" s="1205" t="str">
        <f t="shared" si="18"/>
        <v>4 (1404)</v>
      </c>
      <c r="U102" s="1152" t="str">
        <f t="shared" si="19"/>
        <v/>
      </c>
      <c r="V102" s="1153"/>
      <c r="W102" s="1154"/>
      <c r="X102" s="1154"/>
      <c r="Z102" s="1196" t="str">
        <f t="shared" si="20"/>
        <v>4 (1404)</v>
      </c>
      <c r="AA102" s="1368" t="str">
        <f t="shared" si="21"/>
        <v/>
      </c>
      <c r="AB102" s="1371"/>
      <c r="AC102" s="1371"/>
      <c r="AD102" s="1371"/>
      <c r="AE102" s="1371"/>
      <c r="AF102" s="1371"/>
      <c r="AG102" s="1183"/>
      <c r="AH102" s="1665"/>
      <c r="AI102" s="1665"/>
      <c r="AJ102" s="1665"/>
      <c r="AK102" s="1665"/>
      <c r="AL102" s="1183"/>
      <c r="AM102" s="1196" t="str">
        <f t="shared" si="22"/>
        <v>4 (1404)</v>
      </c>
      <c r="AN102" s="1368" t="str">
        <f t="shared" si="23"/>
        <v/>
      </c>
      <c r="AO102" s="1371"/>
      <c r="AP102" s="1371"/>
      <c r="AQ102" s="1371"/>
    </row>
    <row r="103" spans="1:43" s="477" customFormat="1" ht="33" hidden="1" customHeight="1">
      <c r="A103" s="478" t="s">
        <v>2901</v>
      </c>
      <c r="B103" s="1144"/>
      <c r="C103" s="994"/>
      <c r="D103" s="994"/>
      <c r="E103" s="1123"/>
      <c r="F103" s="994"/>
      <c r="G103" s="998"/>
      <c r="H103" s="1146"/>
      <c r="I103" s="994"/>
      <c r="J103" s="1007"/>
      <c r="K103" s="1148"/>
      <c r="L103" s="1007"/>
      <c r="M103" s="1149"/>
      <c r="N103" s="453"/>
      <c r="O103" s="1665"/>
      <c r="P103" s="1665"/>
      <c r="Q103" s="1665"/>
      <c r="R103" s="1665"/>
      <c r="T103" s="1205" t="str">
        <f t="shared" si="18"/>
        <v>5 (1405)</v>
      </c>
      <c r="U103" s="1152" t="str">
        <f t="shared" si="19"/>
        <v/>
      </c>
      <c r="V103" s="1153"/>
      <c r="W103" s="1154"/>
      <c r="X103" s="1154"/>
      <c r="Z103" s="1196" t="str">
        <f t="shared" si="20"/>
        <v>5 (1405)</v>
      </c>
      <c r="AA103" s="1368" t="str">
        <f t="shared" si="21"/>
        <v/>
      </c>
      <c r="AB103" s="1371"/>
      <c r="AC103" s="1371"/>
      <c r="AD103" s="1371"/>
      <c r="AE103" s="1371"/>
      <c r="AF103" s="1371"/>
      <c r="AG103" s="1183"/>
      <c r="AH103" s="1665"/>
      <c r="AI103" s="1665"/>
      <c r="AJ103" s="1665"/>
      <c r="AK103" s="1665"/>
      <c r="AL103" s="1183"/>
      <c r="AM103" s="1196" t="str">
        <f t="shared" si="22"/>
        <v>5 (1405)</v>
      </c>
      <c r="AN103" s="1368" t="str">
        <f t="shared" si="23"/>
        <v/>
      </c>
      <c r="AO103" s="1371"/>
      <c r="AP103" s="1371"/>
      <c r="AQ103" s="1371"/>
    </row>
    <row r="104" spans="1:43" s="477" customFormat="1" ht="33" hidden="1" customHeight="1">
      <c r="A104" s="478" t="s">
        <v>2902</v>
      </c>
      <c r="B104" s="1144"/>
      <c r="C104" s="994"/>
      <c r="D104" s="994"/>
      <c r="E104" s="1123"/>
      <c r="F104" s="994"/>
      <c r="G104" s="998"/>
      <c r="H104" s="1146"/>
      <c r="I104" s="994"/>
      <c r="J104" s="1007"/>
      <c r="K104" s="1148"/>
      <c r="L104" s="1007"/>
      <c r="M104" s="1149"/>
      <c r="N104" s="453"/>
      <c r="O104" s="1665"/>
      <c r="P104" s="1665"/>
      <c r="Q104" s="1665"/>
      <c r="R104" s="1665"/>
      <c r="T104" s="1205" t="str">
        <f t="shared" si="18"/>
        <v>6 (1406)</v>
      </c>
      <c r="U104" s="1152" t="str">
        <f t="shared" si="19"/>
        <v/>
      </c>
      <c r="V104" s="1153"/>
      <c r="W104" s="1154"/>
      <c r="X104" s="1154"/>
      <c r="Z104" s="1196" t="str">
        <f t="shared" si="20"/>
        <v>6 (1406)</v>
      </c>
      <c r="AA104" s="1368" t="str">
        <f t="shared" si="21"/>
        <v/>
      </c>
      <c r="AB104" s="1371"/>
      <c r="AC104" s="1371"/>
      <c r="AD104" s="1371"/>
      <c r="AE104" s="1371"/>
      <c r="AF104" s="1371"/>
      <c r="AG104" s="1183"/>
      <c r="AH104" s="1665"/>
      <c r="AI104" s="1665"/>
      <c r="AJ104" s="1665"/>
      <c r="AK104" s="1665"/>
      <c r="AL104" s="1183"/>
      <c r="AM104" s="1196" t="str">
        <f t="shared" si="22"/>
        <v>6 (1406)</v>
      </c>
      <c r="AN104" s="1368" t="str">
        <f t="shared" si="23"/>
        <v/>
      </c>
      <c r="AO104" s="1371"/>
      <c r="AP104" s="1371"/>
      <c r="AQ104" s="1371"/>
    </row>
    <row r="105" spans="1:43" s="477" customFormat="1" ht="33" hidden="1" customHeight="1">
      <c r="A105" s="478" t="s">
        <v>2903</v>
      </c>
      <c r="B105" s="1144"/>
      <c r="C105" s="994"/>
      <c r="D105" s="994"/>
      <c r="E105" s="1123"/>
      <c r="F105" s="994"/>
      <c r="G105" s="998"/>
      <c r="H105" s="1146"/>
      <c r="I105" s="994"/>
      <c r="J105" s="1007"/>
      <c r="K105" s="1148"/>
      <c r="L105" s="1007"/>
      <c r="M105" s="1149"/>
      <c r="N105" s="453"/>
      <c r="O105" s="1665"/>
      <c r="P105" s="1665"/>
      <c r="Q105" s="1665"/>
      <c r="R105" s="1665"/>
      <c r="T105" s="1205" t="str">
        <f t="shared" si="18"/>
        <v>7 (1407)</v>
      </c>
      <c r="U105" s="1152" t="str">
        <f t="shared" si="19"/>
        <v/>
      </c>
      <c r="V105" s="1153"/>
      <c r="W105" s="1154"/>
      <c r="X105" s="1154"/>
      <c r="Z105" s="1196" t="str">
        <f t="shared" si="20"/>
        <v>7 (1407)</v>
      </c>
      <c r="AA105" s="1368" t="str">
        <f t="shared" si="21"/>
        <v/>
      </c>
      <c r="AB105" s="1371"/>
      <c r="AC105" s="1371"/>
      <c r="AD105" s="1371"/>
      <c r="AE105" s="1371"/>
      <c r="AF105" s="1371"/>
      <c r="AG105" s="1183"/>
      <c r="AH105" s="1665"/>
      <c r="AI105" s="1665"/>
      <c r="AJ105" s="1665"/>
      <c r="AK105" s="1665"/>
      <c r="AL105" s="1183"/>
      <c r="AM105" s="1196" t="str">
        <f t="shared" si="22"/>
        <v>7 (1407)</v>
      </c>
      <c r="AN105" s="1368" t="str">
        <f t="shared" si="23"/>
        <v/>
      </c>
      <c r="AO105" s="1371"/>
      <c r="AP105" s="1371"/>
      <c r="AQ105" s="1371"/>
    </row>
    <row r="106" spans="1:43" s="477" customFormat="1" ht="33" hidden="1" customHeight="1">
      <c r="A106" s="478" t="s">
        <v>2904</v>
      </c>
      <c r="B106" s="1144"/>
      <c r="C106" s="994"/>
      <c r="D106" s="994"/>
      <c r="E106" s="1123"/>
      <c r="F106" s="994"/>
      <c r="G106" s="998"/>
      <c r="H106" s="1146"/>
      <c r="I106" s="994"/>
      <c r="J106" s="1007"/>
      <c r="K106" s="1148"/>
      <c r="L106" s="1007"/>
      <c r="M106" s="1149"/>
      <c r="N106" s="453"/>
      <c r="O106" s="1665"/>
      <c r="P106" s="1665"/>
      <c r="Q106" s="1665"/>
      <c r="R106" s="1665"/>
      <c r="T106" s="1205" t="str">
        <f t="shared" si="18"/>
        <v>8 (1408)</v>
      </c>
      <c r="U106" s="1152" t="str">
        <f t="shared" si="19"/>
        <v/>
      </c>
      <c r="V106" s="1153"/>
      <c r="W106" s="1154"/>
      <c r="X106" s="1154"/>
      <c r="Z106" s="1196" t="str">
        <f t="shared" si="20"/>
        <v>8 (1408)</v>
      </c>
      <c r="AA106" s="1368" t="str">
        <f t="shared" si="21"/>
        <v/>
      </c>
      <c r="AB106" s="1371"/>
      <c r="AC106" s="1371"/>
      <c r="AD106" s="1371"/>
      <c r="AE106" s="1371"/>
      <c r="AF106" s="1371"/>
      <c r="AG106" s="1183"/>
      <c r="AH106" s="1665"/>
      <c r="AI106" s="1665"/>
      <c r="AJ106" s="1665"/>
      <c r="AK106" s="1665"/>
      <c r="AL106" s="1183"/>
      <c r="AM106" s="1196" t="str">
        <f t="shared" si="22"/>
        <v>8 (1408)</v>
      </c>
      <c r="AN106" s="1368" t="str">
        <f t="shared" si="23"/>
        <v/>
      </c>
      <c r="AO106" s="1371"/>
      <c r="AP106" s="1371"/>
      <c r="AQ106" s="1371"/>
    </row>
    <row r="107" spans="1:43" s="477" customFormat="1" ht="33" hidden="1" customHeight="1">
      <c r="A107" s="478" t="s">
        <v>2905</v>
      </c>
      <c r="B107" s="1144"/>
      <c r="C107" s="994"/>
      <c r="D107" s="994"/>
      <c r="E107" s="1123"/>
      <c r="F107" s="994"/>
      <c r="G107" s="998"/>
      <c r="H107" s="1146"/>
      <c r="I107" s="994"/>
      <c r="J107" s="1007"/>
      <c r="K107" s="1148"/>
      <c r="L107" s="1007"/>
      <c r="M107" s="1149"/>
      <c r="N107" s="453"/>
      <c r="O107" s="1665"/>
      <c r="P107" s="1665"/>
      <c r="Q107" s="1665"/>
      <c r="R107" s="1665"/>
      <c r="T107" s="1205" t="str">
        <f t="shared" si="18"/>
        <v>9 (1409)</v>
      </c>
      <c r="U107" s="1152" t="str">
        <f t="shared" si="19"/>
        <v/>
      </c>
      <c r="V107" s="1153"/>
      <c r="W107" s="1154"/>
      <c r="X107" s="1154"/>
      <c r="Z107" s="1196" t="str">
        <f t="shared" si="20"/>
        <v>9 (1409)</v>
      </c>
      <c r="AA107" s="1368" t="str">
        <f t="shared" si="21"/>
        <v/>
      </c>
      <c r="AB107" s="1371"/>
      <c r="AC107" s="1371"/>
      <c r="AD107" s="1371"/>
      <c r="AE107" s="1371"/>
      <c r="AF107" s="1371"/>
      <c r="AG107" s="1183"/>
      <c r="AH107" s="1665"/>
      <c r="AI107" s="1665"/>
      <c r="AJ107" s="1665"/>
      <c r="AK107" s="1665"/>
      <c r="AL107" s="1183"/>
      <c r="AM107" s="1196" t="str">
        <f t="shared" si="22"/>
        <v>9 (1409)</v>
      </c>
      <c r="AN107" s="1368" t="str">
        <f t="shared" si="23"/>
        <v/>
      </c>
      <c r="AO107" s="1371"/>
      <c r="AP107" s="1371"/>
      <c r="AQ107" s="1371"/>
    </row>
    <row r="108" spans="1:43" s="477" customFormat="1" ht="33" hidden="1" customHeight="1">
      <c r="A108" s="478" t="s">
        <v>2906</v>
      </c>
      <c r="B108" s="1144"/>
      <c r="C108" s="994"/>
      <c r="D108" s="994"/>
      <c r="E108" s="1123"/>
      <c r="F108" s="994"/>
      <c r="G108" s="998"/>
      <c r="H108" s="1146"/>
      <c r="I108" s="994"/>
      <c r="J108" s="1007"/>
      <c r="K108" s="1148"/>
      <c r="L108" s="1007"/>
      <c r="M108" s="1149"/>
      <c r="N108" s="453"/>
      <c r="O108" s="1665"/>
      <c r="P108" s="1665"/>
      <c r="Q108" s="1665"/>
      <c r="R108" s="1665"/>
      <c r="T108" s="1205" t="str">
        <f t="shared" si="18"/>
        <v>10 (1410)</v>
      </c>
      <c r="U108" s="1152" t="str">
        <f t="shared" si="19"/>
        <v/>
      </c>
      <c r="V108" s="1153"/>
      <c r="W108" s="1154"/>
      <c r="X108" s="1154"/>
      <c r="Z108" s="1196" t="str">
        <f t="shared" si="20"/>
        <v>10 (1410)</v>
      </c>
      <c r="AA108" s="1368" t="str">
        <f t="shared" si="21"/>
        <v/>
      </c>
      <c r="AB108" s="1371"/>
      <c r="AC108" s="1371"/>
      <c r="AD108" s="1371"/>
      <c r="AE108" s="1371"/>
      <c r="AF108" s="1371"/>
      <c r="AG108" s="1183"/>
      <c r="AH108" s="1665"/>
      <c r="AI108" s="1665"/>
      <c r="AJ108" s="1665"/>
      <c r="AK108" s="1665"/>
      <c r="AL108" s="1183"/>
      <c r="AM108" s="1196" t="str">
        <f t="shared" si="22"/>
        <v>10 (1410)</v>
      </c>
      <c r="AN108" s="1368" t="str">
        <f t="shared" si="23"/>
        <v/>
      </c>
      <c r="AO108" s="1371"/>
      <c r="AP108" s="1371"/>
      <c r="AQ108" s="1371"/>
    </row>
    <row r="109" spans="1:43" s="477" customFormat="1" ht="33" hidden="1" customHeight="1">
      <c r="A109" s="478" t="s">
        <v>2907</v>
      </c>
      <c r="B109" s="1144"/>
      <c r="C109" s="994"/>
      <c r="D109" s="994"/>
      <c r="E109" s="1123"/>
      <c r="F109" s="994"/>
      <c r="G109" s="998"/>
      <c r="H109" s="1146"/>
      <c r="I109" s="994"/>
      <c r="J109" s="1007"/>
      <c r="K109" s="1148"/>
      <c r="L109" s="1007"/>
      <c r="M109" s="1149"/>
      <c r="N109" s="453"/>
      <c r="O109" s="1665"/>
      <c r="P109" s="1665"/>
      <c r="Q109" s="1665"/>
      <c r="R109" s="1665"/>
      <c r="T109" s="1205" t="str">
        <f t="shared" si="18"/>
        <v>11 (1411)</v>
      </c>
      <c r="U109" s="1152" t="str">
        <f t="shared" si="19"/>
        <v/>
      </c>
      <c r="V109" s="1153"/>
      <c r="W109" s="1154"/>
      <c r="X109" s="1154"/>
      <c r="Z109" s="1196" t="str">
        <f t="shared" si="20"/>
        <v>11 (1411)</v>
      </c>
      <c r="AA109" s="1368" t="str">
        <f t="shared" si="21"/>
        <v/>
      </c>
      <c r="AB109" s="1371"/>
      <c r="AC109" s="1371"/>
      <c r="AD109" s="1371"/>
      <c r="AE109" s="1371"/>
      <c r="AF109" s="1371"/>
      <c r="AG109" s="1183"/>
      <c r="AH109" s="1665"/>
      <c r="AI109" s="1665"/>
      <c r="AJ109" s="1665"/>
      <c r="AK109" s="1665"/>
      <c r="AL109" s="1183"/>
      <c r="AM109" s="1196" t="str">
        <f t="shared" si="22"/>
        <v>11 (1411)</v>
      </c>
      <c r="AN109" s="1368" t="str">
        <f t="shared" si="23"/>
        <v/>
      </c>
      <c r="AO109" s="1371"/>
      <c r="AP109" s="1371"/>
      <c r="AQ109" s="1371"/>
    </row>
    <row r="110" spans="1:43" s="477" customFormat="1" ht="33" hidden="1" customHeight="1">
      <c r="A110" s="478" t="s">
        <v>2908</v>
      </c>
      <c r="B110" s="1144"/>
      <c r="C110" s="994"/>
      <c r="D110" s="994"/>
      <c r="E110" s="1123"/>
      <c r="F110" s="994"/>
      <c r="G110" s="998"/>
      <c r="H110" s="1146"/>
      <c r="I110" s="994"/>
      <c r="J110" s="1007"/>
      <c r="K110" s="1148"/>
      <c r="L110" s="1007"/>
      <c r="M110" s="1149"/>
      <c r="N110" s="453"/>
      <c r="O110" s="1665"/>
      <c r="P110" s="1665"/>
      <c r="Q110" s="1665"/>
      <c r="R110" s="1665"/>
      <c r="T110" s="1205" t="str">
        <f t="shared" si="18"/>
        <v>12 (1412)</v>
      </c>
      <c r="U110" s="1152" t="str">
        <f t="shared" si="19"/>
        <v/>
      </c>
      <c r="V110" s="1153"/>
      <c r="W110" s="1154"/>
      <c r="X110" s="1154"/>
      <c r="Z110" s="1196" t="str">
        <f t="shared" si="20"/>
        <v>12 (1412)</v>
      </c>
      <c r="AA110" s="1368" t="str">
        <f t="shared" si="21"/>
        <v/>
      </c>
      <c r="AB110" s="1371"/>
      <c r="AC110" s="1371"/>
      <c r="AD110" s="1371"/>
      <c r="AE110" s="1371"/>
      <c r="AF110" s="1371"/>
      <c r="AG110" s="1183"/>
      <c r="AH110" s="1665"/>
      <c r="AI110" s="1665"/>
      <c r="AJ110" s="1665"/>
      <c r="AK110" s="1665"/>
      <c r="AL110" s="1183"/>
      <c r="AM110" s="1196" t="str">
        <f t="shared" si="22"/>
        <v>12 (1412)</v>
      </c>
      <c r="AN110" s="1368" t="str">
        <f t="shared" si="23"/>
        <v/>
      </c>
      <c r="AO110" s="1371"/>
      <c r="AP110" s="1371"/>
      <c r="AQ110" s="1371"/>
    </row>
    <row r="111" spans="1:43" s="477" customFormat="1" ht="33" hidden="1" customHeight="1">
      <c r="A111" s="478" t="s">
        <v>2909</v>
      </c>
      <c r="B111" s="1144"/>
      <c r="C111" s="994"/>
      <c r="D111" s="994"/>
      <c r="E111" s="1123"/>
      <c r="F111" s="994"/>
      <c r="G111" s="998"/>
      <c r="H111" s="1146"/>
      <c r="I111" s="994"/>
      <c r="J111" s="1007"/>
      <c r="K111" s="1148"/>
      <c r="L111" s="1007"/>
      <c r="M111" s="1149"/>
      <c r="N111" s="453"/>
      <c r="O111" s="1665"/>
      <c r="P111" s="1665"/>
      <c r="Q111" s="1665"/>
      <c r="R111" s="1665"/>
      <c r="T111" s="1205" t="str">
        <f t="shared" si="18"/>
        <v>13 (1413)</v>
      </c>
      <c r="U111" s="1152" t="str">
        <f t="shared" si="19"/>
        <v/>
      </c>
      <c r="V111" s="1153"/>
      <c r="W111" s="1154"/>
      <c r="X111" s="1154"/>
      <c r="Z111" s="1196" t="str">
        <f t="shared" si="20"/>
        <v>13 (1413)</v>
      </c>
      <c r="AA111" s="1368" t="str">
        <f t="shared" si="21"/>
        <v/>
      </c>
      <c r="AB111" s="1371"/>
      <c r="AC111" s="1371"/>
      <c r="AD111" s="1371"/>
      <c r="AE111" s="1371"/>
      <c r="AF111" s="1371"/>
      <c r="AG111" s="1183"/>
      <c r="AH111" s="1665"/>
      <c r="AI111" s="1665"/>
      <c r="AJ111" s="1665"/>
      <c r="AK111" s="1665"/>
      <c r="AL111" s="1183"/>
      <c r="AM111" s="1196" t="str">
        <f t="shared" si="22"/>
        <v>13 (1413)</v>
      </c>
      <c r="AN111" s="1368" t="str">
        <f t="shared" si="23"/>
        <v/>
      </c>
      <c r="AO111" s="1371"/>
      <c r="AP111" s="1371"/>
      <c r="AQ111" s="1371"/>
    </row>
    <row r="112" spans="1:43" s="477" customFormat="1" ht="33" hidden="1" customHeight="1">
      <c r="A112" s="478" t="s">
        <v>2910</v>
      </c>
      <c r="B112" s="1144"/>
      <c r="C112" s="994"/>
      <c r="D112" s="994"/>
      <c r="E112" s="1123"/>
      <c r="F112" s="994"/>
      <c r="G112" s="998"/>
      <c r="H112" s="1146"/>
      <c r="I112" s="994"/>
      <c r="J112" s="1007"/>
      <c r="K112" s="1148"/>
      <c r="L112" s="1007"/>
      <c r="M112" s="1149"/>
      <c r="N112" s="453"/>
      <c r="O112" s="1665"/>
      <c r="P112" s="1665"/>
      <c r="Q112" s="1665"/>
      <c r="R112" s="1665"/>
      <c r="T112" s="1205" t="str">
        <f t="shared" si="18"/>
        <v>14 (1414)</v>
      </c>
      <c r="U112" s="1152" t="str">
        <f t="shared" si="19"/>
        <v/>
      </c>
      <c r="V112" s="1153"/>
      <c r="W112" s="1154"/>
      <c r="X112" s="1154"/>
      <c r="Z112" s="1196" t="str">
        <f t="shared" si="20"/>
        <v>14 (1414)</v>
      </c>
      <c r="AA112" s="1368" t="str">
        <f t="shared" si="21"/>
        <v/>
      </c>
      <c r="AB112" s="1371"/>
      <c r="AC112" s="1371"/>
      <c r="AD112" s="1371"/>
      <c r="AE112" s="1371"/>
      <c r="AF112" s="1371"/>
      <c r="AG112" s="1183"/>
      <c r="AH112" s="1665"/>
      <c r="AI112" s="1665"/>
      <c r="AJ112" s="1665"/>
      <c r="AK112" s="1665"/>
      <c r="AL112" s="1183"/>
      <c r="AM112" s="1196" t="str">
        <f t="shared" si="22"/>
        <v>14 (1414)</v>
      </c>
      <c r="AN112" s="1368" t="str">
        <f t="shared" si="23"/>
        <v/>
      </c>
      <c r="AO112" s="1371"/>
      <c r="AP112" s="1371"/>
      <c r="AQ112" s="1371"/>
    </row>
    <row r="113" spans="1:43" s="477" customFormat="1" ht="33" hidden="1" customHeight="1">
      <c r="A113" s="478" t="s">
        <v>2911</v>
      </c>
      <c r="B113" s="1144"/>
      <c r="C113" s="994"/>
      <c r="D113" s="994"/>
      <c r="E113" s="1123"/>
      <c r="F113" s="994"/>
      <c r="G113" s="998"/>
      <c r="H113" s="1146"/>
      <c r="I113" s="994"/>
      <c r="J113" s="1007"/>
      <c r="K113" s="1148"/>
      <c r="L113" s="1007"/>
      <c r="M113" s="1149"/>
      <c r="N113" s="453"/>
      <c r="O113" s="1665"/>
      <c r="P113" s="1665"/>
      <c r="Q113" s="1665"/>
      <c r="R113" s="1665"/>
      <c r="T113" s="1205" t="str">
        <f t="shared" si="18"/>
        <v>15 (1415)</v>
      </c>
      <c r="U113" s="1152" t="str">
        <f t="shared" si="19"/>
        <v/>
      </c>
      <c r="V113" s="1153"/>
      <c r="W113" s="1154"/>
      <c r="X113" s="1154"/>
      <c r="Z113" s="1196" t="str">
        <f t="shared" si="20"/>
        <v>15 (1415)</v>
      </c>
      <c r="AA113" s="1368" t="str">
        <f t="shared" si="21"/>
        <v/>
      </c>
      <c r="AB113" s="1371"/>
      <c r="AC113" s="1371"/>
      <c r="AD113" s="1371"/>
      <c r="AE113" s="1371"/>
      <c r="AF113" s="1371"/>
      <c r="AG113" s="1183"/>
      <c r="AH113" s="1665"/>
      <c r="AI113" s="1665"/>
      <c r="AJ113" s="1665"/>
      <c r="AK113" s="1665"/>
      <c r="AL113" s="1183"/>
      <c r="AM113" s="1196" t="str">
        <f t="shared" si="22"/>
        <v>15 (1415)</v>
      </c>
      <c r="AN113" s="1368" t="str">
        <f t="shared" si="23"/>
        <v/>
      </c>
      <c r="AO113" s="1371"/>
      <c r="AP113" s="1371"/>
      <c r="AQ113" s="1371"/>
    </row>
    <row r="114" spans="1:43" s="477" customFormat="1" ht="33" hidden="1" customHeight="1">
      <c r="A114" s="478" t="s">
        <v>2912</v>
      </c>
      <c r="B114" s="1144"/>
      <c r="C114" s="994"/>
      <c r="D114" s="994"/>
      <c r="E114" s="1123"/>
      <c r="F114" s="994"/>
      <c r="G114" s="998"/>
      <c r="H114" s="1146"/>
      <c r="I114" s="994"/>
      <c r="J114" s="1007"/>
      <c r="K114" s="1148"/>
      <c r="L114" s="1007"/>
      <c r="M114" s="1149"/>
      <c r="N114" s="453"/>
      <c r="O114" s="1665"/>
      <c r="P114" s="1665"/>
      <c r="Q114" s="1665"/>
      <c r="R114" s="1665"/>
      <c r="T114" s="1205" t="str">
        <f t="shared" si="18"/>
        <v>16 (1416)</v>
      </c>
      <c r="U114" s="1152" t="str">
        <f t="shared" si="19"/>
        <v/>
      </c>
      <c r="V114" s="1153"/>
      <c r="W114" s="1154"/>
      <c r="X114" s="1154"/>
      <c r="Z114" s="1196" t="str">
        <f t="shared" si="20"/>
        <v>16 (1416)</v>
      </c>
      <c r="AA114" s="1368" t="str">
        <f t="shared" si="21"/>
        <v/>
      </c>
      <c r="AB114" s="1371"/>
      <c r="AC114" s="1371"/>
      <c r="AD114" s="1371"/>
      <c r="AE114" s="1371"/>
      <c r="AF114" s="1371"/>
      <c r="AG114" s="1183"/>
      <c r="AH114" s="1665"/>
      <c r="AI114" s="1665"/>
      <c r="AJ114" s="1665"/>
      <c r="AK114" s="1665"/>
      <c r="AL114" s="1183"/>
      <c r="AM114" s="1196" t="str">
        <f t="shared" si="22"/>
        <v>16 (1416)</v>
      </c>
      <c r="AN114" s="1368" t="str">
        <f t="shared" si="23"/>
        <v/>
      </c>
      <c r="AO114" s="1371"/>
      <c r="AP114" s="1371"/>
      <c r="AQ114" s="1371"/>
    </row>
    <row r="115" spans="1:43" s="477" customFormat="1" ht="33" hidden="1" customHeight="1">
      <c r="A115" s="478" t="s">
        <v>2913</v>
      </c>
      <c r="B115" s="1144"/>
      <c r="C115" s="994"/>
      <c r="D115" s="994"/>
      <c r="E115" s="1123"/>
      <c r="F115" s="994"/>
      <c r="G115" s="998"/>
      <c r="H115" s="1146"/>
      <c r="I115" s="994"/>
      <c r="J115" s="1007"/>
      <c r="K115" s="1148"/>
      <c r="L115" s="1007"/>
      <c r="M115" s="1149"/>
      <c r="N115" s="453"/>
      <c r="O115" s="1665"/>
      <c r="P115" s="1665"/>
      <c r="Q115" s="1665"/>
      <c r="R115" s="1665"/>
      <c r="T115" s="1205" t="str">
        <f t="shared" si="18"/>
        <v>17 (1417)</v>
      </c>
      <c r="U115" s="1152" t="str">
        <f t="shared" si="19"/>
        <v/>
      </c>
      <c r="V115" s="1153"/>
      <c r="W115" s="1154"/>
      <c r="X115" s="1154"/>
      <c r="Z115" s="1196" t="str">
        <f t="shared" si="20"/>
        <v>17 (1417)</v>
      </c>
      <c r="AA115" s="1368" t="str">
        <f t="shared" si="21"/>
        <v/>
      </c>
      <c r="AB115" s="1371"/>
      <c r="AC115" s="1371"/>
      <c r="AD115" s="1371"/>
      <c r="AE115" s="1371"/>
      <c r="AF115" s="1371"/>
      <c r="AG115" s="1183"/>
      <c r="AH115" s="1665"/>
      <c r="AI115" s="1665"/>
      <c r="AJ115" s="1665"/>
      <c r="AK115" s="1665"/>
      <c r="AL115" s="1183"/>
      <c r="AM115" s="1196" t="str">
        <f t="shared" si="22"/>
        <v>17 (1417)</v>
      </c>
      <c r="AN115" s="1368" t="str">
        <f t="shared" si="23"/>
        <v/>
      </c>
      <c r="AO115" s="1371"/>
      <c r="AP115" s="1371"/>
      <c r="AQ115" s="1371"/>
    </row>
    <row r="116" spans="1:43" s="477" customFormat="1" ht="33" hidden="1" customHeight="1">
      <c r="A116" s="478" t="s">
        <v>2914</v>
      </c>
      <c r="B116" s="1144"/>
      <c r="C116" s="994"/>
      <c r="D116" s="994"/>
      <c r="E116" s="1123"/>
      <c r="F116" s="994"/>
      <c r="G116" s="998"/>
      <c r="H116" s="1146"/>
      <c r="I116" s="994"/>
      <c r="J116" s="1007"/>
      <c r="K116" s="1148"/>
      <c r="L116" s="1007"/>
      <c r="M116" s="1149"/>
      <c r="N116" s="453"/>
      <c r="O116" s="1665"/>
      <c r="P116" s="1665"/>
      <c r="Q116" s="1665"/>
      <c r="R116" s="1665"/>
      <c r="T116" s="1205" t="str">
        <f t="shared" si="18"/>
        <v>18 (1418)</v>
      </c>
      <c r="U116" s="1152" t="str">
        <f t="shared" si="19"/>
        <v/>
      </c>
      <c r="V116" s="1153"/>
      <c r="W116" s="1154"/>
      <c r="X116" s="1154"/>
      <c r="Z116" s="1196" t="str">
        <f t="shared" si="20"/>
        <v>18 (1418)</v>
      </c>
      <c r="AA116" s="1368" t="str">
        <f t="shared" si="21"/>
        <v/>
      </c>
      <c r="AB116" s="1371"/>
      <c r="AC116" s="1371"/>
      <c r="AD116" s="1371"/>
      <c r="AE116" s="1371"/>
      <c r="AF116" s="1371"/>
      <c r="AG116" s="1183"/>
      <c r="AH116" s="1665"/>
      <c r="AI116" s="1665"/>
      <c r="AJ116" s="1665"/>
      <c r="AK116" s="1665"/>
      <c r="AL116" s="1183"/>
      <c r="AM116" s="1196" t="str">
        <f t="shared" si="22"/>
        <v>18 (1418)</v>
      </c>
      <c r="AN116" s="1368" t="str">
        <f t="shared" si="23"/>
        <v/>
      </c>
      <c r="AO116" s="1371"/>
      <c r="AP116" s="1371"/>
      <c r="AQ116" s="1371"/>
    </row>
    <row r="117" spans="1:43" s="477" customFormat="1" ht="33" hidden="1" customHeight="1">
      <c r="A117" s="478" t="s">
        <v>2915</v>
      </c>
      <c r="B117" s="1144"/>
      <c r="C117" s="994"/>
      <c r="D117" s="994"/>
      <c r="E117" s="1123"/>
      <c r="F117" s="994"/>
      <c r="G117" s="998"/>
      <c r="H117" s="1146"/>
      <c r="I117" s="994"/>
      <c r="J117" s="1007"/>
      <c r="K117" s="1148"/>
      <c r="L117" s="1007"/>
      <c r="M117" s="1149"/>
      <c r="N117" s="453"/>
      <c r="O117" s="1665"/>
      <c r="P117" s="1665"/>
      <c r="Q117" s="1665"/>
      <c r="R117" s="1665"/>
      <c r="T117" s="1205" t="str">
        <f t="shared" si="18"/>
        <v>19 (1419)</v>
      </c>
      <c r="U117" s="1152" t="str">
        <f t="shared" si="19"/>
        <v/>
      </c>
      <c r="V117" s="1153"/>
      <c r="W117" s="1154"/>
      <c r="X117" s="1154"/>
      <c r="Z117" s="1196" t="str">
        <f t="shared" si="20"/>
        <v>19 (1419)</v>
      </c>
      <c r="AA117" s="1368" t="str">
        <f t="shared" si="21"/>
        <v/>
      </c>
      <c r="AB117" s="1371"/>
      <c r="AC117" s="1371"/>
      <c r="AD117" s="1371"/>
      <c r="AE117" s="1371"/>
      <c r="AF117" s="1371"/>
      <c r="AG117" s="1183"/>
      <c r="AH117" s="1665"/>
      <c r="AI117" s="1665"/>
      <c r="AJ117" s="1665"/>
      <c r="AK117" s="1665"/>
      <c r="AL117" s="1183"/>
      <c r="AM117" s="1196" t="str">
        <f t="shared" si="22"/>
        <v>19 (1419)</v>
      </c>
      <c r="AN117" s="1368" t="str">
        <f t="shared" si="23"/>
        <v/>
      </c>
      <c r="AO117" s="1371"/>
      <c r="AP117" s="1371"/>
      <c r="AQ117" s="1371"/>
    </row>
    <row r="118" spans="1:43" s="477" customFormat="1" ht="33" hidden="1" customHeight="1">
      <c r="A118" s="478" t="s">
        <v>2916</v>
      </c>
      <c r="B118" s="1144"/>
      <c r="C118" s="994"/>
      <c r="D118" s="994"/>
      <c r="E118" s="1123"/>
      <c r="F118" s="994"/>
      <c r="G118" s="998"/>
      <c r="H118" s="1146"/>
      <c r="I118" s="994"/>
      <c r="J118" s="1007"/>
      <c r="K118" s="1148"/>
      <c r="L118" s="1007"/>
      <c r="M118" s="1149"/>
      <c r="N118" s="453"/>
      <c r="O118" s="1665"/>
      <c r="P118" s="1665"/>
      <c r="Q118" s="1665"/>
      <c r="R118" s="1665"/>
      <c r="T118" s="1205" t="str">
        <f t="shared" si="18"/>
        <v>20 (1420)</v>
      </c>
      <c r="U118" s="1152" t="str">
        <f t="shared" si="19"/>
        <v/>
      </c>
      <c r="V118" s="1153"/>
      <c r="W118" s="1154"/>
      <c r="X118" s="1154"/>
      <c r="Z118" s="1196" t="str">
        <f t="shared" si="20"/>
        <v>20 (1420)</v>
      </c>
      <c r="AA118" s="1368" t="str">
        <f t="shared" si="21"/>
        <v/>
      </c>
      <c r="AB118" s="1371"/>
      <c r="AC118" s="1371"/>
      <c r="AD118" s="1371"/>
      <c r="AE118" s="1371"/>
      <c r="AF118" s="1371"/>
      <c r="AG118" s="1183"/>
      <c r="AH118" s="1665"/>
      <c r="AI118" s="1665"/>
      <c r="AJ118" s="1665"/>
      <c r="AK118" s="1665"/>
      <c r="AL118" s="1183"/>
      <c r="AM118" s="1196" t="str">
        <f t="shared" si="22"/>
        <v>20 (1420)</v>
      </c>
      <c r="AN118" s="1368" t="str">
        <f t="shared" si="23"/>
        <v/>
      </c>
      <c r="AO118" s="1371"/>
      <c r="AP118" s="1371"/>
      <c r="AQ118" s="1371"/>
    </row>
    <row r="119" spans="1:43" s="477" customFormat="1" ht="33" hidden="1" customHeight="1">
      <c r="A119" s="478" t="s">
        <v>2917</v>
      </c>
      <c r="B119" s="1144"/>
      <c r="C119" s="994"/>
      <c r="D119" s="994"/>
      <c r="E119" s="1123"/>
      <c r="F119" s="994"/>
      <c r="G119" s="998"/>
      <c r="H119" s="1146"/>
      <c r="I119" s="994"/>
      <c r="J119" s="1007"/>
      <c r="K119" s="1148"/>
      <c r="L119" s="1007"/>
      <c r="M119" s="1149"/>
      <c r="N119" s="453"/>
      <c r="O119" s="1665"/>
      <c r="P119" s="1665"/>
      <c r="Q119" s="1665"/>
      <c r="R119" s="1665"/>
      <c r="T119" s="1205" t="str">
        <f t="shared" si="18"/>
        <v>21 (1421)</v>
      </c>
      <c r="U119" s="1152" t="str">
        <f t="shared" si="19"/>
        <v/>
      </c>
      <c r="V119" s="1153"/>
      <c r="W119" s="1154"/>
      <c r="X119" s="1154"/>
      <c r="Z119" s="1196" t="str">
        <f t="shared" si="20"/>
        <v>21 (1421)</v>
      </c>
      <c r="AA119" s="1368" t="str">
        <f t="shared" si="21"/>
        <v/>
      </c>
      <c r="AB119" s="1371"/>
      <c r="AC119" s="1371"/>
      <c r="AD119" s="1371"/>
      <c r="AE119" s="1371"/>
      <c r="AF119" s="1371"/>
      <c r="AG119" s="1183"/>
      <c r="AH119" s="1665"/>
      <c r="AI119" s="1665"/>
      <c r="AJ119" s="1665"/>
      <c r="AK119" s="1665"/>
      <c r="AL119" s="1183"/>
      <c r="AM119" s="1196" t="str">
        <f t="shared" si="22"/>
        <v>21 (1421)</v>
      </c>
      <c r="AN119" s="1368" t="str">
        <f t="shared" si="23"/>
        <v/>
      </c>
      <c r="AO119" s="1371"/>
      <c r="AP119" s="1371"/>
      <c r="AQ119" s="1371"/>
    </row>
    <row r="120" spans="1:43" s="477" customFormat="1" ht="33" hidden="1" customHeight="1">
      <c r="A120" s="478" t="s">
        <v>2918</v>
      </c>
      <c r="B120" s="1144"/>
      <c r="C120" s="994"/>
      <c r="D120" s="994"/>
      <c r="E120" s="1123"/>
      <c r="F120" s="994"/>
      <c r="G120" s="998"/>
      <c r="H120" s="1146"/>
      <c r="I120" s="994"/>
      <c r="J120" s="1007"/>
      <c r="K120" s="1148"/>
      <c r="L120" s="1007"/>
      <c r="M120" s="1149"/>
      <c r="N120" s="453"/>
      <c r="O120" s="1665"/>
      <c r="P120" s="1665"/>
      <c r="Q120" s="1665"/>
      <c r="R120" s="1665"/>
      <c r="T120" s="1205" t="str">
        <f t="shared" si="18"/>
        <v>22 (1422)</v>
      </c>
      <c r="U120" s="1152" t="str">
        <f t="shared" si="19"/>
        <v/>
      </c>
      <c r="V120" s="1153"/>
      <c r="W120" s="1154"/>
      <c r="X120" s="1154"/>
      <c r="Z120" s="1196" t="str">
        <f t="shared" si="20"/>
        <v>22 (1422)</v>
      </c>
      <c r="AA120" s="1368" t="str">
        <f t="shared" si="21"/>
        <v/>
      </c>
      <c r="AB120" s="1371"/>
      <c r="AC120" s="1371"/>
      <c r="AD120" s="1371"/>
      <c r="AE120" s="1371"/>
      <c r="AF120" s="1371"/>
      <c r="AG120" s="1183"/>
      <c r="AH120" s="1665"/>
      <c r="AI120" s="1665"/>
      <c r="AJ120" s="1665"/>
      <c r="AK120" s="1665"/>
      <c r="AL120" s="1183"/>
      <c r="AM120" s="1196" t="str">
        <f t="shared" si="22"/>
        <v>22 (1422)</v>
      </c>
      <c r="AN120" s="1368" t="str">
        <f t="shared" si="23"/>
        <v/>
      </c>
      <c r="AO120" s="1371"/>
      <c r="AP120" s="1371"/>
      <c r="AQ120" s="1371"/>
    </row>
    <row r="121" spans="1:43" s="477" customFormat="1" ht="33" hidden="1" customHeight="1">
      <c r="A121" s="478" t="s">
        <v>2919</v>
      </c>
      <c r="B121" s="1144"/>
      <c r="C121" s="994"/>
      <c r="D121" s="994"/>
      <c r="E121" s="1123"/>
      <c r="F121" s="994"/>
      <c r="G121" s="998"/>
      <c r="H121" s="1146"/>
      <c r="I121" s="994"/>
      <c r="J121" s="1007"/>
      <c r="K121" s="1148"/>
      <c r="L121" s="1007"/>
      <c r="M121" s="1149"/>
      <c r="N121" s="453"/>
      <c r="O121" s="1665"/>
      <c r="P121" s="1665"/>
      <c r="Q121" s="1665"/>
      <c r="R121" s="1665"/>
      <c r="T121" s="1205" t="str">
        <f t="shared" si="18"/>
        <v>23 (1423)</v>
      </c>
      <c r="U121" s="1152" t="str">
        <f t="shared" si="19"/>
        <v/>
      </c>
      <c r="V121" s="1153"/>
      <c r="W121" s="1154"/>
      <c r="X121" s="1154"/>
      <c r="Z121" s="1196" t="str">
        <f t="shared" si="20"/>
        <v>23 (1423)</v>
      </c>
      <c r="AA121" s="1368" t="str">
        <f t="shared" si="21"/>
        <v/>
      </c>
      <c r="AB121" s="1371"/>
      <c r="AC121" s="1371"/>
      <c r="AD121" s="1371"/>
      <c r="AE121" s="1371"/>
      <c r="AF121" s="1371"/>
      <c r="AG121" s="1183"/>
      <c r="AH121" s="1665"/>
      <c r="AI121" s="1665"/>
      <c r="AJ121" s="1665"/>
      <c r="AK121" s="1665"/>
      <c r="AL121" s="1183"/>
      <c r="AM121" s="1196" t="str">
        <f t="shared" si="22"/>
        <v>23 (1423)</v>
      </c>
      <c r="AN121" s="1368" t="str">
        <f t="shared" si="23"/>
        <v/>
      </c>
      <c r="AO121" s="1371"/>
      <c r="AP121" s="1371"/>
      <c r="AQ121" s="1371"/>
    </row>
    <row r="122" spans="1:43" s="477" customFormat="1" ht="33" hidden="1" customHeight="1">
      <c r="A122" s="478" t="s">
        <v>2920</v>
      </c>
      <c r="B122" s="1144"/>
      <c r="C122" s="994"/>
      <c r="D122" s="994"/>
      <c r="E122" s="1123"/>
      <c r="F122" s="994"/>
      <c r="G122" s="998"/>
      <c r="H122" s="1146"/>
      <c r="I122" s="994"/>
      <c r="J122" s="1007"/>
      <c r="K122" s="1148"/>
      <c r="L122" s="1007"/>
      <c r="M122" s="1149"/>
      <c r="N122" s="453"/>
      <c r="O122" s="1665"/>
      <c r="P122" s="1665"/>
      <c r="Q122" s="1665"/>
      <c r="R122" s="1665"/>
      <c r="T122" s="1205" t="str">
        <f t="shared" si="18"/>
        <v>24 (1424)</v>
      </c>
      <c r="U122" s="1152" t="str">
        <f t="shared" si="19"/>
        <v/>
      </c>
      <c r="V122" s="1153"/>
      <c r="W122" s="1154"/>
      <c r="X122" s="1154"/>
      <c r="Z122" s="1196" t="str">
        <f t="shared" si="20"/>
        <v>24 (1424)</v>
      </c>
      <c r="AA122" s="1368" t="str">
        <f t="shared" si="21"/>
        <v/>
      </c>
      <c r="AB122" s="1371"/>
      <c r="AC122" s="1371"/>
      <c r="AD122" s="1371"/>
      <c r="AE122" s="1371"/>
      <c r="AF122" s="1371"/>
      <c r="AG122" s="1183"/>
      <c r="AH122" s="1665"/>
      <c r="AI122" s="1665"/>
      <c r="AJ122" s="1665"/>
      <c r="AK122" s="1665"/>
      <c r="AL122" s="1183"/>
      <c r="AM122" s="1196" t="str">
        <f t="shared" si="22"/>
        <v>24 (1424)</v>
      </c>
      <c r="AN122" s="1368" t="str">
        <f t="shared" si="23"/>
        <v/>
      </c>
      <c r="AO122" s="1371"/>
      <c r="AP122" s="1371"/>
      <c r="AQ122" s="1371"/>
    </row>
    <row r="123" spans="1:43" s="477" customFormat="1">
      <c r="A123" s="478" t="s">
        <v>2921</v>
      </c>
      <c r="B123" s="1144"/>
      <c r="C123" s="994"/>
      <c r="D123" s="994"/>
      <c r="E123" s="1123"/>
      <c r="F123" s="994"/>
      <c r="G123" s="998"/>
      <c r="H123" s="1146"/>
      <c r="I123" s="994"/>
      <c r="J123" s="1007"/>
      <c r="K123" s="1148"/>
      <c r="L123" s="1007"/>
      <c r="M123" s="1149"/>
      <c r="N123" s="453"/>
      <c r="O123" s="1665"/>
      <c r="P123" s="1665"/>
      <c r="Q123" s="1665"/>
      <c r="R123" s="1665"/>
      <c r="T123" s="1205" t="str">
        <f t="shared" si="18"/>
        <v>25 (1425)</v>
      </c>
      <c r="U123" s="1152" t="str">
        <f t="shared" si="19"/>
        <v/>
      </c>
      <c r="V123" s="1153"/>
      <c r="W123" s="1154"/>
      <c r="X123" s="1154"/>
      <c r="Z123" s="1196" t="str">
        <f>$A$123</f>
        <v>25 (1425)</v>
      </c>
      <c r="AA123" s="1368" t="str">
        <f t="shared" si="21"/>
        <v/>
      </c>
      <c r="AB123" s="1371"/>
      <c r="AC123" s="1371"/>
      <c r="AD123" s="1371"/>
      <c r="AE123" s="1371"/>
      <c r="AF123" s="1371"/>
      <c r="AG123" s="1183"/>
      <c r="AH123" s="1717"/>
      <c r="AI123" s="1717"/>
      <c r="AJ123" s="1717"/>
      <c r="AK123" s="1717"/>
      <c r="AL123" s="1183"/>
      <c r="AM123" s="1196" t="str">
        <f>$A$123</f>
        <v>25 (1425)</v>
      </c>
      <c r="AN123" s="1368" t="str">
        <f t="shared" si="23"/>
        <v/>
      </c>
      <c r="AO123" s="1371"/>
      <c r="AP123" s="1371"/>
      <c r="AQ123" s="1371"/>
    </row>
    <row r="124" spans="1:43" s="477" customFormat="1">
      <c r="A124" s="796" t="s">
        <v>2922</v>
      </c>
      <c r="B124" s="1156">
        <v>100</v>
      </c>
      <c r="C124" s="994"/>
      <c r="D124" s="994"/>
      <c r="E124" s="1123"/>
      <c r="F124" s="994"/>
      <c r="G124" s="1047"/>
      <c r="H124" s="1158"/>
      <c r="I124" s="994"/>
      <c r="J124" s="772"/>
      <c r="K124" s="1148"/>
      <c r="L124" s="772"/>
      <c r="M124" s="1356"/>
      <c r="N124" s="453"/>
      <c r="O124" s="1666"/>
      <c r="P124" s="1666"/>
      <c r="Q124" s="1666"/>
      <c r="R124" s="1666"/>
      <c r="T124" s="1275"/>
      <c r="U124" s="1159">
        <f>$B124</f>
        <v>100</v>
      </c>
      <c r="V124" s="1153"/>
      <c r="W124" s="1154"/>
      <c r="X124" s="1154"/>
      <c r="Z124" s="1196" t="str">
        <f>$A$124</f>
        <v>(1426)</v>
      </c>
      <c r="AA124" s="1369">
        <f>$B124</f>
        <v>100</v>
      </c>
      <c r="AB124" s="1371"/>
      <c r="AC124" s="1371"/>
      <c r="AD124" s="1371"/>
      <c r="AE124" s="1371"/>
      <c r="AF124" s="1371"/>
      <c r="AG124" s="1183"/>
      <c r="AH124" s="1664"/>
      <c r="AI124" s="1664"/>
      <c r="AJ124" s="1664"/>
      <c r="AK124" s="1664"/>
      <c r="AL124" s="1183"/>
      <c r="AM124" s="1196" t="str">
        <f>$A$124</f>
        <v>(1426)</v>
      </c>
      <c r="AN124" s="1369">
        <f>$B124</f>
        <v>100</v>
      </c>
      <c r="AO124" s="1371"/>
      <c r="AP124" s="1371"/>
      <c r="AQ124" s="1371"/>
    </row>
    <row r="125" spans="1:43" s="477" customFormat="1">
      <c r="A125" s="478" t="s">
        <v>2923</v>
      </c>
      <c r="B125" s="1160" t="s">
        <v>2924</v>
      </c>
      <c r="C125" s="997"/>
      <c r="D125" s="997"/>
      <c r="E125" s="1162"/>
      <c r="F125" s="1163"/>
      <c r="G125" s="1106"/>
      <c r="H125" s="1165"/>
      <c r="I125" s="997"/>
      <c r="J125" s="1172"/>
      <c r="K125" s="1166"/>
      <c r="L125" s="1172"/>
      <c r="M125" s="1167"/>
      <c r="O125" s="1664"/>
      <c r="P125" s="1664"/>
      <c r="Q125" s="1664"/>
      <c r="R125" s="1664"/>
      <c r="T125" s="1275"/>
      <c r="U125" s="1003" t="str">
        <f>$B125</f>
        <v>Overall</v>
      </c>
      <c r="V125" s="1153"/>
      <c r="W125" s="1168"/>
      <c r="X125" s="1168"/>
      <c r="Z125" s="1196" t="str">
        <f>$A$125</f>
        <v>(1400)</v>
      </c>
      <c r="AA125" s="1369" t="s">
        <v>2924</v>
      </c>
      <c r="AB125" s="1371"/>
      <c r="AC125" s="1371"/>
      <c r="AD125" s="1371"/>
      <c r="AE125" s="1371"/>
      <c r="AF125" s="1371"/>
      <c r="AG125" s="1183"/>
      <c r="AH125" s="1718"/>
      <c r="AI125" s="1718"/>
      <c r="AJ125" s="1718"/>
      <c r="AK125" s="1718"/>
      <c r="AL125" s="1183"/>
      <c r="AM125" s="1196" t="str">
        <f>$A$125</f>
        <v>(1400)</v>
      </c>
      <c r="AN125" s="1369" t="s">
        <v>2924</v>
      </c>
      <c r="AO125" s="1371"/>
      <c r="AP125" s="1371"/>
      <c r="AQ125" s="1371"/>
    </row>
    <row r="126" spans="1:43" s="477" customFormat="1" ht="6" customHeight="1">
      <c r="A126" s="475"/>
      <c r="B126" s="1162"/>
      <c r="C126" s="1162"/>
      <c r="D126" s="1162"/>
      <c r="E126" s="1162"/>
      <c r="F126" s="1162"/>
      <c r="G126" s="1162"/>
      <c r="H126" s="1162"/>
      <c r="I126" s="1162"/>
      <c r="J126" s="1162"/>
      <c r="K126" s="1162"/>
      <c r="L126" s="1162"/>
      <c r="M126" s="1162"/>
      <c r="T126" s="1275"/>
      <c r="U126" s="1142"/>
      <c r="V126" s="1162"/>
      <c r="W126" s="1162"/>
      <c r="X126" s="1162"/>
      <c r="Z126" s="1274"/>
      <c r="AA126" s="1197"/>
      <c r="AB126" s="1183"/>
      <c r="AC126" s="1183"/>
      <c r="AD126" s="1183"/>
      <c r="AE126" s="1183"/>
      <c r="AF126" s="1183"/>
      <c r="AG126" s="1183"/>
      <c r="AH126" s="1183"/>
      <c r="AI126" s="1183"/>
      <c r="AJ126" s="1183"/>
      <c r="AK126" s="1183"/>
      <c r="AL126" s="1183"/>
      <c r="AM126" s="1274"/>
      <c r="AN126" s="1197"/>
      <c r="AO126" s="1198"/>
      <c r="AP126" s="1198"/>
      <c r="AQ126" s="1198"/>
    </row>
    <row r="127" spans="1:43" s="477" customFormat="1">
      <c r="A127" s="475"/>
      <c r="B127" s="1104" t="s">
        <v>1794</v>
      </c>
      <c r="C127" s="1162"/>
      <c r="D127" s="1162"/>
      <c r="E127" s="1162"/>
      <c r="F127" s="1162"/>
      <c r="G127" s="1162"/>
      <c r="H127" s="1162"/>
      <c r="I127" s="1162"/>
      <c r="J127" s="1162"/>
      <c r="K127" s="1162"/>
      <c r="L127" s="1162"/>
      <c r="M127" s="1162"/>
      <c r="T127" s="1275"/>
      <c r="U127" s="1143" t="str">
        <f>$B127</f>
        <v>Other off-balance sheet (505)</v>
      </c>
      <c r="V127" s="1162"/>
      <c r="W127" s="1162"/>
      <c r="X127" s="1162"/>
      <c r="Z127" s="1196"/>
      <c r="AA127" s="1143" t="str">
        <f>$B127</f>
        <v>Other off-balance sheet (505)</v>
      </c>
      <c r="AB127" s="1162"/>
      <c r="AC127" s="1162"/>
      <c r="AD127" s="1162"/>
      <c r="AE127" s="1162"/>
      <c r="AF127" s="1162"/>
      <c r="AG127" s="1183"/>
      <c r="AH127" s="584"/>
      <c r="AI127" s="584"/>
      <c r="AJ127" s="584"/>
      <c r="AK127" s="584"/>
      <c r="AL127" s="1183"/>
      <c r="AM127" s="1196"/>
      <c r="AN127" s="1143" t="str">
        <f>$B127</f>
        <v>Other off-balance sheet (505)</v>
      </c>
    </row>
    <row r="128" spans="1:43" s="477" customFormat="1">
      <c r="A128" s="478" t="s">
        <v>2897</v>
      </c>
      <c r="B128" s="1144"/>
      <c r="C128" s="994"/>
      <c r="D128" s="994"/>
      <c r="E128" s="1123"/>
      <c r="F128" s="994"/>
      <c r="G128" s="1124"/>
      <c r="H128" s="1146"/>
      <c r="I128" s="1147"/>
      <c r="J128" s="997"/>
      <c r="K128" s="1147"/>
      <c r="L128" s="1148"/>
      <c r="M128" s="1149"/>
      <c r="N128" s="453"/>
      <c r="O128" s="1665"/>
      <c r="P128" s="1665"/>
      <c r="Q128" s="1665"/>
      <c r="R128" s="1665"/>
      <c r="T128" s="1205" t="str">
        <f t="shared" ref="T128:T152" si="24">$A128</f>
        <v>1 (1401)</v>
      </c>
      <c r="U128" s="1152" t="str">
        <f t="shared" ref="U128:U152" si="25">IF($B128="","",$B128)</f>
        <v/>
      </c>
      <c r="V128" s="1153"/>
      <c r="W128" s="1154"/>
      <c r="X128" s="1154"/>
      <c r="Z128" s="1196" t="str">
        <f t="shared" ref="Z128:Z151" si="26">$A128</f>
        <v>1 (1401)</v>
      </c>
      <c r="AA128" s="1368" t="str">
        <f t="shared" ref="AA128:AA152" si="27">IF($B128="","",$B128)</f>
        <v/>
      </c>
      <c r="AB128" s="1194"/>
      <c r="AC128" s="1194"/>
      <c r="AD128" s="1194"/>
      <c r="AE128" s="1194"/>
      <c r="AF128" s="1195"/>
      <c r="AG128" s="1183"/>
      <c r="AH128" s="1665"/>
      <c r="AI128" s="1665"/>
      <c r="AJ128" s="1665"/>
      <c r="AK128" s="1665"/>
      <c r="AL128" s="1183"/>
      <c r="AM128" s="1196" t="str">
        <f t="shared" ref="AM128:AM151" si="28">$A128</f>
        <v>1 (1401)</v>
      </c>
      <c r="AN128" s="1368" t="str">
        <f t="shared" ref="AN128:AN152" si="29">IF($B128="","",$B128)</f>
        <v/>
      </c>
      <c r="AO128" s="1194"/>
      <c r="AP128" s="1194"/>
      <c r="AQ128" s="1194"/>
    </row>
    <row r="129" spans="1:43" s="477" customFormat="1">
      <c r="A129" s="478" t="s">
        <v>2898</v>
      </c>
      <c r="B129" s="1144"/>
      <c r="C129" s="994"/>
      <c r="D129" s="994"/>
      <c r="E129" s="1123"/>
      <c r="F129" s="994"/>
      <c r="G129" s="1124"/>
      <c r="H129" s="1146"/>
      <c r="I129" s="1147"/>
      <c r="J129" s="997"/>
      <c r="K129" s="1147"/>
      <c r="L129" s="1148"/>
      <c r="M129" s="1149"/>
      <c r="N129" s="453"/>
      <c r="O129" s="1665"/>
      <c r="P129" s="1665"/>
      <c r="Q129" s="1665"/>
      <c r="R129" s="1665"/>
      <c r="T129" s="1205" t="str">
        <f t="shared" si="24"/>
        <v>2 (1402)</v>
      </c>
      <c r="U129" s="1152" t="str">
        <f t="shared" si="25"/>
        <v/>
      </c>
      <c r="V129" s="1153"/>
      <c r="W129" s="1154"/>
      <c r="X129" s="1154"/>
      <c r="Z129" s="1196" t="str">
        <f t="shared" si="26"/>
        <v>2 (1402)</v>
      </c>
      <c r="AA129" s="1368" t="str">
        <f t="shared" si="27"/>
        <v/>
      </c>
      <c r="AB129" s="1194"/>
      <c r="AC129" s="1194"/>
      <c r="AD129" s="1194"/>
      <c r="AE129" s="1194"/>
      <c r="AF129" s="1195"/>
      <c r="AG129" s="1183"/>
      <c r="AH129" s="1665"/>
      <c r="AI129" s="1665"/>
      <c r="AJ129" s="1665"/>
      <c r="AK129" s="1665"/>
      <c r="AL129" s="1183"/>
      <c r="AM129" s="1196" t="str">
        <f t="shared" si="28"/>
        <v>2 (1402)</v>
      </c>
      <c r="AN129" s="1368" t="str">
        <f t="shared" si="29"/>
        <v/>
      </c>
      <c r="AO129" s="1194"/>
      <c r="AP129" s="1194"/>
      <c r="AQ129" s="1194"/>
    </row>
    <row r="130" spans="1:43" s="477" customFormat="1">
      <c r="A130" s="478" t="s">
        <v>2899</v>
      </c>
      <c r="B130" s="1144"/>
      <c r="C130" s="994"/>
      <c r="D130" s="994"/>
      <c r="E130" s="1123"/>
      <c r="F130" s="994"/>
      <c r="G130" s="1124"/>
      <c r="H130" s="1146"/>
      <c r="I130" s="1147"/>
      <c r="J130" s="997"/>
      <c r="K130" s="1147"/>
      <c r="L130" s="1148"/>
      <c r="M130" s="1149"/>
      <c r="N130" s="453"/>
      <c r="O130" s="1665"/>
      <c r="P130" s="1665"/>
      <c r="Q130" s="1665"/>
      <c r="R130" s="1665"/>
      <c r="T130" s="1205" t="str">
        <f t="shared" si="24"/>
        <v>3 (1403)</v>
      </c>
      <c r="U130" s="1152" t="str">
        <f t="shared" si="25"/>
        <v/>
      </c>
      <c r="V130" s="1153"/>
      <c r="W130" s="1154"/>
      <c r="X130" s="1154"/>
      <c r="Z130" s="1196" t="str">
        <f t="shared" si="26"/>
        <v>3 (1403)</v>
      </c>
      <c r="AA130" s="1368" t="str">
        <f t="shared" si="27"/>
        <v/>
      </c>
      <c r="AB130" s="1194"/>
      <c r="AC130" s="1194"/>
      <c r="AD130" s="1194"/>
      <c r="AE130" s="1194"/>
      <c r="AF130" s="1195"/>
      <c r="AG130" s="1183"/>
      <c r="AH130" s="1665"/>
      <c r="AI130" s="1665"/>
      <c r="AJ130" s="1665"/>
      <c r="AK130" s="1665"/>
      <c r="AL130" s="1183"/>
      <c r="AM130" s="1196" t="str">
        <f t="shared" si="28"/>
        <v>3 (1403)</v>
      </c>
      <c r="AN130" s="1368" t="str">
        <f t="shared" si="29"/>
        <v/>
      </c>
      <c r="AO130" s="1194"/>
      <c r="AP130" s="1194"/>
      <c r="AQ130" s="1194"/>
    </row>
    <row r="131" spans="1:43" s="477" customFormat="1" ht="33" hidden="1" customHeight="1">
      <c r="A131" s="478" t="s">
        <v>2900</v>
      </c>
      <c r="B131" s="1144"/>
      <c r="C131" s="994"/>
      <c r="D131" s="994"/>
      <c r="E131" s="1123"/>
      <c r="F131" s="994"/>
      <c r="G131" s="1124"/>
      <c r="H131" s="1146"/>
      <c r="I131" s="1147"/>
      <c r="J131" s="997"/>
      <c r="K131" s="1147"/>
      <c r="L131" s="1148"/>
      <c r="M131" s="1149"/>
      <c r="N131" s="453"/>
      <c r="O131" s="1665"/>
      <c r="P131" s="1665"/>
      <c r="Q131" s="1665"/>
      <c r="R131" s="1665"/>
      <c r="T131" s="1205" t="str">
        <f t="shared" si="24"/>
        <v>4 (1404)</v>
      </c>
      <c r="U131" s="1152" t="str">
        <f t="shared" si="25"/>
        <v/>
      </c>
      <c r="V131" s="1153"/>
      <c r="W131" s="1154"/>
      <c r="X131" s="1154"/>
      <c r="Z131" s="1196" t="str">
        <f t="shared" si="26"/>
        <v>4 (1404)</v>
      </c>
      <c r="AA131" s="1368" t="str">
        <f t="shared" si="27"/>
        <v/>
      </c>
      <c r="AB131" s="1194"/>
      <c r="AC131" s="1194"/>
      <c r="AD131" s="1194"/>
      <c r="AE131" s="1194"/>
      <c r="AF131" s="1195"/>
      <c r="AG131" s="1183"/>
      <c r="AH131" s="1665"/>
      <c r="AI131" s="1665"/>
      <c r="AJ131" s="1665"/>
      <c r="AK131" s="1665"/>
      <c r="AL131" s="1183"/>
      <c r="AM131" s="1196" t="str">
        <f t="shared" si="28"/>
        <v>4 (1404)</v>
      </c>
      <c r="AN131" s="1368" t="str">
        <f t="shared" si="29"/>
        <v/>
      </c>
      <c r="AO131" s="1194"/>
      <c r="AP131" s="1194"/>
      <c r="AQ131" s="1194"/>
    </row>
    <row r="132" spans="1:43" s="477" customFormat="1" ht="33" hidden="1" customHeight="1">
      <c r="A132" s="478" t="s">
        <v>2901</v>
      </c>
      <c r="B132" s="1144"/>
      <c r="C132" s="994"/>
      <c r="D132" s="994"/>
      <c r="E132" s="1123"/>
      <c r="F132" s="994"/>
      <c r="G132" s="1124"/>
      <c r="H132" s="1146"/>
      <c r="I132" s="1147"/>
      <c r="J132" s="997"/>
      <c r="K132" s="1147"/>
      <c r="L132" s="1148"/>
      <c r="M132" s="1149"/>
      <c r="N132" s="453"/>
      <c r="O132" s="1665"/>
      <c r="P132" s="1665"/>
      <c r="Q132" s="1665"/>
      <c r="R132" s="1665"/>
      <c r="T132" s="1205" t="str">
        <f t="shared" si="24"/>
        <v>5 (1405)</v>
      </c>
      <c r="U132" s="1152" t="str">
        <f t="shared" si="25"/>
        <v/>
      </c>
      <c r="V132" s="1153"/>
      <c r="W132" s="1154"/>
      <c r="X132" s="1154"/>
      <c r="Z132" s="1196" t="str">
        <f t="shared" si="26"/>
        <v>5 (1405)</v>
      </c>
      <c r="AA132" s="1368" t="str">
        <f t="shared" si="27"/>
        <v/>
      </c>
      <c r="AB132" s="1194"/>
      <c r="AC132" s="1194"/>
      <c r="AD132" s="1194"/>
      <c r="AE132" s="1194"/>
      <c r="AF132" s="1195"/>
      <c r="AG132" s="1183"/>
      <c r="AH132" s="1665"/>
      <c r="AI132" s="1665"/>
      <c r="AJ132" s="1665"/>
      <c r="AK132" s="1665"/>
      <c r="AL132" s="1183"/>
      <c r="AM132" s="1196" t="str">
        <f t="shared" si="28"/>
        <v>5 (1405)</v>
      </c>
      <c r="AN132" s="1368" t="str">
        <f t="shared" si="29"/>
        <v/>
      </c>
      <c r="AO132" s="1194"/>
      <c r="AP132" s="1194"/>
      <c r="AQ132" s="1194"/>
    </row>
    <row r="133" spans="1:43" s="477" customFormat="1" ht="33" hidden="1" customHeight="1">
      <c r="A133" s="478" t="s">
        <v>2902</v>
      </c>
      <c r="B133" s="1144"/>
      <c r="C133" s="994"/>
      <c r="D133" s="994"/>
      <c r="E133" s="1123"/>
      <c r="F133" s="994"/>
      <c r="G133" s="1124"/>
      <c r="H133" s="1146"/>
      <c r="I133" s="1147"/>
      <c r="J133" s="997"/>
      <c r="K133" s="1147"/>
      <c r="L133" s="1148"/>
      <c r="M133" s="1149"/>
      <c r="N133" s="453"/>
      <c r="O133" s="1665"/>
      <c r="P133" s="1665"/>
      <c r="Q133" s="1665"/>
      <c r="R133" s="1665"/>
      <c r="T133" s="1205" t="str">
        <f t="shared" si="24"/>
        <v>6 (1406)</v>
      </c>
      <c r="U133" s="1152" t="str">
        <f t="shared" si="25"/>
        <v/>
      </c>
      <c r="V133" s="1153"/>
      <c r="W133" s="1154"/>
      <c r="X133" s="1154"/>
      <c r="Z133" s="1196" t="str">
        <f t="shared" si="26"/>
        <v>6 (1406)</v>
      </c>
      <c r="AA133" s="1368" t="str">
        <f t="shared" si="27"/>
        <v/>
      </c>
      <c r="AB133" s="1194"/>
      <c r="AC133" s="1194"/>
      <c r="AD133" s="1194"/>
      <c r="AE133" s="1194"/>
      <c r="AF133" s="1195"/>
      <c r="AG133" s="1183"/>
      <c r="AH133" s="1665"/>
      <c r="AI133" s="1665"/>
      <c r="AJ133" s="1665"/>
      <c r="AK133" s="1665"/>
      <c r="AL133" s="1183"/>
      <c r="AM133" s="1196" t="str">
        <f t="shared" si="28"/>
        <v>6 (1406)</v>
      </c>
      <c r="AN133" s="1368" t="str">
        <f t="shared" si="29"/>
        <v/>
      </c>
      <c r="AO133" s="1194"/>
      <c r="AP133" s="1194"/>
      <c r="AQ133" s="1194"/>
    </row>
    <row r="134" spans="1:43" s="477" customFormat="1" ht="33" hidden="1" customHeight="1">
      <c r="A134" s="478" t="s">
        <v>2903</v>
      </c>
      <c r="B134" s="1144"/>
      <c r="C134" s="994"/>
      <c r="D134" s="994"/>
      <c r="E134" s="1123"/>
      <c r="F134" s="994"/>
      <c r="G134" s="1124"/>
      <c r="H134" s="1146"/>
      <c r="I134" s="1147"/>
      <c r="J134" s="997"/>
      <c r="K134" s="1147"/>
      <c r="L134" s="1148"/>
      <c r="M134" s="1149"/>
      <c r="N134" s="453"/>
      <c r="O134" s="1665"/>
      <c r="P134" s="1665"/>
      <c r="Q134" s="1665"/>
      <c r="R134" s="1665"/>
      <c r="T134" s="1205" t="str">
        <f t="shared" si="24"/>
        <v>7 (1407)</v>
      </c>
      <c r="U134" s="1152" t="str">
        <f t="shared" si="25"/>
        <v/>
      </c>
      <c r="V134" s="1153"/>
      <c r="W134" s="1154"/>
      <c r="X134" s="1154"/>
      <c r="Z134" s="1196" t="str">
        <f t="shared" si="26"/>
        <v>7 (1407)</v>
      </c>
      <c r="AA134" s="1368" t="str">
        <f t="shared" si="27"/>
        <v/>
      </c>
      <c r="AB134" s="1194"/>
      <c r="AC134" s="1194"/>
      <c r="AD134" s="1194"/>
      <c r="AE134" s="1194"/>
      <c r="AF134" s="1195"/>
      <c r="AG134" s="1183"/>
      <c r="AH134" s="1665"/>
      <c r="AI134" s="1665"/>
      <c r="AJ134" s="1665"/>
      <c r="AK134" s="1665"/>
      <c r="AL134" s="1183"/>
      <c r="AM134" s="1196" t="str">
        <f t="shared" si="28"/>
        <v>7 (1407)</v>
      </c>
      <c r="AN134" s="1368" t="str">
        <f t="shared" si="29"/>
        <v/>
      </c>
      <c r="AO134" s="1194"/>
      <c r="AP134" s="1194"/>
      <c r="AQ134" s="1194"/>
    </row>
    <row r="135" spans="1:43" s="477" customFormat="1" ht="33" hidden="1" customHeight="1">
      <c r="A135" s="478" t="s">
        <v>2904</v>
      </c>
      <c r="B135" s="1144"/>
      <c r="C135" s="994"/>
      <c r="D135" s="994"/>
      <c r="E135" s="1123"/>
      <c r="F135" s="994"/>
      <c r="G135" s="1124"/>
      <c r="H135" s="1146"/>
      <c r="I135" s="1147"/>
      <c r="J135" s="997"/>
      <c r="K135" s="1147"/>
      <c r="L135" s="1148"/>
      <c r="M135" s="1149"/>
      <c r="N135" s="453"/>
      <c r="O135" s="1665"/>
      <c r="P135" s="1665"/>
      <c r="Q135" s="1665"/>
      <c r="R135" s="1665"/>
      <c r="T135" s="1205" t="str">
        <f t="shared" si="24"/>
        <v>8 (1408)</v>
      </c>
      <c r="U135" s="1152" t="str">
        <f t="shared" si="25"/>
        <v/>
      </c>
      <c r="V135" s="1153"/>
      <c r="W135" s="1154"/>
      <c r="X135" s="1154"/>
      <c r="Z135" s="1196" t="str">
        <f t="shared" si="26"/>
        <v>8 (1408)</v>
      </c>
      <c r="AA135" s="1368" t="str">
        <f t="shared" si="27"/>
        <v/>
      </c>
      <c r="AB135" s="1194"/>
      <c r="AC135" s="1194"/>
      <c r="AD135" s="1194"/>
      <c r="AE135" s="1194"/>
      <c r="AF135" s="1195"/>
      <c r="AG135" s="1183"/>
      <c r="AH135" s="1665"/>
      <c r="AI135" s="1665"/>
      <c r="AJ135" s="1665"/>
      <c r="AK135" s="1665"/>
      <c r="AL135" s="1183"/>
      <c r="AM135" s="1196" t="str">
        <f t="shared" si="28"/>
        <v>8 (1408)</v>
      </c>
      <c r="AN135" s="1368" t="str">
        <f t="shared" si="29"/>
        <v/>
      </c>
      <c r="AO135" s="1194"/>
      <c r="AP135" s="1194"/>
      <c r="AQ135" s="1194"/>
    </row>
    <row r="136" spans="1:43" s="477" customFormat="1" ht="33" hidden="1" customHeight="1">
      <c r="A136" s="478" t="s">
        <v>2905</v>
      </c>
      <c r="B136" s="1144"/>
      <c r="C136" s="994"/>
      <c r="D136" s="994"/>
      <c r="E136" s="1123"/>
      <c r="F136" s="994"/>
      <c r="G136" s="1124"/>
      <c r="H136" s="1146"/>
      <c r="I136" s="1147"/>
      <c r="J136" s="997"/>
      <c r="K136" s="1147"/>
      <c r="L136" s="1148"/>
      <c r="M136" s="1149"/>
      <c r="N136" s="453"/>
      <c r="O136" s="1665"/>
      <c r="P136" s="1665"/>
      <c r="Q136" s="1665"/>
      <c r="R136" s="1665"/>
      <c r="T136" s="1205" t="str">
        <f t="shared" si="24"/>
        <v>9 (1409)</v>
      </c>
      <c r="U136" s="1152" t="str">
        <f t="shared" si="25"/>
        <v/>
      </c>
      <c r="V136" s="1153"/>
      <c r="W136" s="1154"/>
      <c r="X136" s="1154"/>
      <c r="Z136" s="1196" t="str">
        <f t="shared" si="26"/>
        <v>9 (1409)</v>
      </c>
      <c r="AA136" s="1368" t="str">
        <f t="shared" si="27"/>
        <v/>
      </c>
      <c r="AB136" s="1194"/>
      <c r="AC136" s="1194"/>
      <c r="AD136" s="1194"/>
      <c r="AE136" s="1194"/>
      <c r="AF136" s="1195"/>
      <c r="AG136" s="1183"/>
      <c r="AH136" s="1665"/>
      <c r="AI136" s="1665"/>
      <c r="AJ136" s="1665"/>
      <c r="AK136" s="1665"/>
      <c r="AL136" s="1183"/>
      <c r="AM136" s="1196" t="str">
        <f t="shared" si="28"/>
        <v>9 (1409)</v>
      </c>
      <c r="AN136" s="1368" t="str">
        <f t="shared" si="29"/>
        <v/>
      </c>
      <c r="AO136" s="1194"/>
      <c r="AP136" s="1194"/>
      <c r="AQ136" s="1194"/>
    </row>
    <row r="137" spans="1:43" s="477" customFormat="1" ht="33" hidden="1" customHeight="1">
      <c r="A137" s="478" t="s">
        <v>2906</v>
      </c>
      <c r="B137" s="1144"/>
      <c r="C137" s="994"/>
      <c r="D137" s="994"/>
      <c r="E137" s="1123"/>
      <c r="F137" s="994"/>
      <c r="G137" s="1124"/>
      <c r="H137" s="1146"/>
      <c r="I137" s="1147"/>
      <c r="J137" s="997"/>
      <c r="K137" s="1147"/>
      <c r="L137" s="1148"/>
      <c r="M137" s="1149"/>
      <c r="N137" s="453"/>
      <c r="O137" s="1665"/>
      <c r="P137" s="1665"/>
      <c r="Q137" s="1665"/>
      <c r="R137" s="1665"/>
      <c r="T137" s="1205" t="str">
        <f t="shared" si="24"/>
        <v>10 (1410)</v>
      </c>
      <c r="U137" s="1152" t="str">
        <f t="shared" si="25"/>
        <v/>
      </c>
      <c r="V137" s="1153"/>
      <c r="W137" s="1154"/>
      <c r="X137" s="1154"/>
      <c r="Z137" s="1196" t="str">
        <f t="shared" si="26"/>
        <v>10 (1410)</v>
      </c>
      <c r="AA137" s="1368" t="str">
        <f t="shared" si="27"/>
        <v/>
      </c>
      <c r="AB137" s="1194"/>
      <c r="AC137" s="1194"/>
      <c r="AD137" s="1194"/>
      <c r="AE137" s="1194"/>
      <c r="AF137" s="1195"/>
      <c r="AG137" s="1183"/>
      <c r="AH137" s="1665"/>
      <c r="AI137" s="1665"/>
      <c r="AJ137" s="1665"/>
      <c r="AK137" s="1665"/>
      <c r="AL137" s="1183"/>
      <c r="AM137" s="1196" t="str">
        <f t="shared" si="28"/>
        <v>10 (1410)</v>
      </c>
      <c r="AN137" s="1368" t="str">
        <f t="shared" si="29"/>
        <v/>
      </c>
      <c r="AO137" s="1194"/>
      <c r="AP137" s="1194"/>
      <c r="AQ137" s="1194"/>
    </row>
    <row r="138" spans="1:43" s="477" customFormat="1" ht="33" hidden="1" customHeight="1">
      <c r="A138" s="478" t="s">
        <v>2907</v>
      </c>
      <c r="B138" s="1144"/>
      <c r="C138" s="994"/>
      <c r="D138" s="994"/>
      <c r="E138" s="1123"/>
      <c r="F138" s="994"/>
      <c r="G138" s="1124"/>
      <c r="H138" s="1146"/>
      <c r="I138" s="1147"/>
      <c r="J138" s="997"/>
      <c r="K138" s="1147"/>
      <c r="L138" s="1148"/>
      <c r="M138" s="1149"/>
      <c r="N138" s="453"/>
      <c r="O138" s="1665"/>
      <c r="P138" s="1665"/>
      <c r="Q138" s="1665"/>
      <c r="R138" s="1665"/>
      <c r="T138" s="1205" t="str">
        <f t="shared" si="24"/>
        <v>11 (1411)</v>
      </c>
      <c r="U138" s="1152" t="str">
        <f t="shared" si="25"/>
        <v/>
      </c>
      <c r="V138" s="1153"/>
      <c r="W138" s="1154"/>
      <c r="X138" s="1154"/>
      <c r="Z138" s="1196" t="str">
        <f t="shared" si="26"/>
        <v>11 (1411)</v>
      </c>
      <c r="AA138" s="1368" t="str">
        <f t="shared" si="27"/>
        <v/>
      </c>
      <c r="AB138" s="1194"/>
      <c r="AC138" s="1194"/>
      <c r="AD138" s="1194"/>
      <c r="AE138" s="1194"/>
      <c r="AF138" s="1195"/>
      <c r="AG138" s="1183"/>
      <c r="AH138" s="1665"/>
      <c r="AI138" s="1665"/>
      <c r="AJ138" s="1665"/>
      <c r="AK138" s="1665"/>
      <c r="AL138" s="1183"/>
      <c r="AM138" s="1196" t="str">
        <f t="shared" si="28"/>
        <v>11 (1411)</v>
      </c>
      <c r="AN138" s="1368" t="str">
        <f t="shared" si="29"/>
        <v/>
      </c>
      <c r="AO138" s="1194"/>
      <c r="AP138" s="1194"/>
      <c r="AQ138" s="1194"/>
    </row>
    <row r="139" spans="1:43" s="477" customFormat="1" ht="33" hidden="1" customHeight="1">
      <c r="A139" s="478" t="s">
        <v>2908</v>
      </c>
      <c r="B139" s="1144"/>
      <c r="C139" s="994"/>
      <c r="D139" s="994"/>
      <c r="E139" s="1123"/>
      <c r="F139" s="994"/>
      <c r="G139" s="1124"/>
      <c r="H139" s="1146"/>
      <c r="I139" s="1147"/>
      <c r="J139" s="997"/>
      <c r="K139" s="1147"/>
      <c r="L139" s="1148"/>
      <c r="M139" s="1149"/>
      <c r="N139" s="453"/>
      <c r="O139" s="1665"/>
      <c r="P139" s="1665"/>
      <c r="Q139" s="1665"/>
      <c r="R139" s="1665"/>
      <c r="T139" s="1205" t="str">
        <f t="shared" si="24"/>
        <v>12 (1412)</v>
      </c>
      <c r="U139" s="1152" t="str">
        <f t="shared" si="25"/>
        <v/>
      </c>
      <c r="V139" s="1153"/>
      <c r="W139" s="1154"/>
      <c r="X139" s="1154"/>
      <c r="Z139" s="1196" t="str">
        <f t="shared" si="26"/>
        <v>12 (1412)</v>
      </c>
      <c r="AA139" s="1368" t="str">
        <f t="shared" si="27"/>
        <v/>
      </c>
      <c r="AB139" s="1194"/>
      <c r="AC139" s="1194"/>
      <c r="AD139" s="1194"/>
      <c r="AE139" s="1194"/>
      <c r="AF139" s="1195"/>
      <c r="AG139" s="1183"/>
      <c r="AH139" s="1665"/>
      <c r="AI139" s="1665"/>
      <c r="AJ139" s="1665"/>
      <c r="AK139" s="1665"/>
      <c r="AL139" s="1183"/>
      <c r="AM139" s="1196" t="str">
        <f t="shared" si="28"/>
        <v>12 (1412)</v>
      </c>
      <c r="AN139" s="1368" t="str">
        <f t="shared" si="29"/>
        <v/>
      </c>
      <c r="AO139" s="1194"/>
      <c r="AP139" s="1194"/>
      <c r="AQ139" s="1194"/>
    </row>
    <row r="140" spans="1:43" s="477" customFormat="1" ht="33" hidden="1" customHeight="1">
      <c r="A140" s="478" t="s">
        <v>2909</v>
      </c>
      <c r="B140" s="1144"/>
      <c r="C140" s="994"/>
      <c r="D140" s="994"/>
      <c r="E140" s="1123"/>
      <c r="F140" s="994"/>
      <c r="G140" s="1124"/>
      <c r="H140" s="1146"/>
      <c r="I140" s="1147"/>
      <c r="J140" s="997"/>
      <c r="K140" s="1147"/>
      <c r="L140" s="1148"/>
      <c r="M140" s="1149"/>
      <c r="N140" s="453"/>
      <c r="O140" s="1665"/>
      <c r="P140" s="1665"/>
      <c r="Q140" s="1665"/>
      <c r="R140" s="1665"/>
      <c r="T140" s="1205" t="str">
        <f t="shared" si="24"/>
        <v>13 (1413)</v>
      </c>
      <c r="U140" s="1152" t="str">
        <f t="shared" si="25"/>
        <v/>
      </c>
      <c r="V140" s="1153"/>
      <c r="W140" s="1154"/>
      <c r="X140" s="1154"/>
      <c r="Z140" s="1196" t="str">
        <f t="shared" si="26"/>
        <v>13 (1413)</v>
      </c>
      <c r="AA140" s="1368" t="str">
        <f t="shared" si="27"/>
        <v/>
      </c>
      <c r="AB140" s="1194"/>
      <c r="AC140" s="1194"/>
      <c r="AD140" s="1194"/>
      <c r="AE140" s="1194"/>
      <c r="AF140" s="1195"/>
      <c r="AG140" s="1183"/>
      <c r="AH140" s="1665"/>
      <c r="AI140" s="1665"/>
      <c r="AJ140" s="1665"/>
      <c r="AK140" s="1665"/>
      <c r="AL140" s="1183"/>
      <c r="AM140" s="1196" t="str">
        <f t="shared" si="28"/>
        <v>13 (1413)</v>
      </c>
      <c r="AN140" s="1368" t="str">
        <f t="shared" si="29"/>
        <v/>
      </c>
      <c r="AO140" s="1194"/>
      <c r="AP140" s="1194"/>
      <c r="AQ140" s="1194"/>
    </row>
    <row r="141" spans="1:43" s="477" customFormat="1" ht="33" hidden="1" customHeight="1">
      <c r="A141" s="478" t="s">
        <v>2910</v>
      </c>
      <c r="B141" s="1144"/>
      <c r="C141" s="994"/>
      <c r="D141" s="994"/>
      <c r="E141" s="1123"/>
      <c r="F141" s="994"/>
      <c r="G141" s="1124"/>
      <c r="H141" s="1146"/>
      <c r="I141" s="1147"/>
      <c r="J141" s="997"/>
      <c r="K141" s="1147"/>
      <c r="L141" s="1148"/>
      <c r="M141" s="1149"/>
      <c r="N141" s="453"/>
      <c r="O141" s="1665"/>
      <c r="P141" s="1665"/>
      <c r="Q141" s="1665"/>
      <c r="R141" s="1665"/>
      <c r="T141" s="1205" t="str">
        <f t="shared" si="24"/>
        <v>14 (1414)</v>
      </c>
      <c r="U141" s="1152" t="str">
        <f t="shared" si="25"/>
        <v/>
      </c>
      <c r="V141" s="1153"/>
      <c r="W141" s="1154"/>
      <c r="X141" s="1154"/>
      <c r="Z141" s="1196" t="str">
        <f t="shared" si="26"/>
        <v>14 (1414)</v>
      </c>
      <c r="AA141" s="1368" t="str">
        <f t="shared" si="27"/>
        <v/>
      </c>
      <c r="AB141" s="1194"/>
      <c r="AC141" s="1194"/>
      <c r="AD141" s="1194"/>
      <c r="AE141" s="1194"/>
      <c r="AF141" s="1195"/>
      <c r="AG141" s="1183"/>
      <c r="AH141" s="1665"/>
      <c r="AI141" s="1665"/>
      <c r="AJ141" s="1665"/>
      <c r="AK141" s="1665"/>
      <c r="AL141" s="1183"/>
      <c r="AM141" s="1196" t="str">
        <f t="shared" si="28"/>
        <v>14 (1414)</v>
      </c>
      <c r="AN141" s="1368" t="str">
        <f t="shared" si="29"/>
        <v/>
      </c>
      <c r="AO141" s="1194"/>
      <c r="AP141" s="1194"/>
      <c r="AQ141" s="1194"/>
    </row>
    <row r="142" spans="1:43" s="477" customFormat="1" ht="33" hidden="1" customHeight="1">
      <c r="A142" s="478" t="s">
        <v>2911</v>
      </c>
      <c r="B142" s="1144"/>
      <c r="C142" s="994"/>
      <c r="D142" s="994"/>
      <c r="E142" s="1123"/>
      <c r="F142" s="994"/>
      <c r="G142" s="1124"/>
      <c r="H142" s="1146"/>
      <c r="I142" s="1147"/>
      <c r="J142" s="997"/>
      <c r="K142" s="1147"/>
      <c r="L142" s="1148"/>
      <c r="M142" s="1149"/>
      <c r="N142" s="453"/>
      <c r="O142" s="1665"/>
      <c r="P142" s="1665"/>
      <c r="Q142" s="1665"/>
      <c r="R142" s="1665"/>
      <c r="T142" s="1205" t="str">
        <f t="shared" si="24"/>
        <v>15 (1415)</v>
      </c>
      <c r="U142" s="1152" t="str">
        <f t="shared" si="25"/>
        <v/>
      </c>
      <c r="V142" s="1153"/>
      <c r="W142" s="1154"/>
      <c r="X142" s="1154"/>
      <c r="Z142" s="1196" t="str">
        <f t="shared" si="26"/>
        <v>15 (1415)</v>
      </c>
      <c r="AA142" s="1368" t="str">
        <f t="shared" si="27"/>
        <v/>
      </c>
      <c r="AB142" s="1194"/>
      <c r="AC142" s="1194"/>
      <c r="AD142" s="1194"/>
      <c r="AE142" s="1194"/>
      <c r="AF142" s="1195"/>
      <c r="AG142" s="1183"/>
      <c r="AH142" s="1665"/>
      <c r="AI142" s="1665"/>
      <c r="AJ142" s="1665"/>
      <c r="AK142" s="1665"/>
      <c r="AL142" s="1183"/>
      <c r="AM142" s="1196" t="str">
        <f t="shared" si="28"/>
        <v>15 (1415)</v>
      </c>
      <c r="AN142" s="1368" t="str">
        <f t="shared" si="29"/>
        <v/>
      </c>
      <c r="AO142" s="1194"/>
      <c r="AP142" s="1194"/>
      <c r="AQ142" s="1194"/>
    </row>
    <row r="143" spans="1:43" s="477" customFormat="1" ht="33" hidden="1" customHeight="1">
      <c r="A143" s="478" t="s">
        <v>2912</v>
      </c>
      <c r="B143" s="1144"/>
      <c r="C143" s="994"/>
      <c r="D143" s="994"/>
      <c r="E143" s="1123"/>
      <c r="F143" s="994"/>
      <c r="G143" s="1124"/>
      <c r="H143" s="1146"/>
      <c r="I143" s="1147"/>
      <c r="J143" s="997"/>
      <c r="K143" s="1147"/>
      <c r="L143" s="1148"/>
      <c r="M143" s="1149"/>
      <c r="N143" s="453"/>
      <c r="O143" s="1665"/>
      <c r="P143" s="1665"/>
      <c r="Q143" s="1665"/>
      <c r="R143" s="1665"/>
      <c r="T143" s="1205" t="str">
        <f t="shared" si="24"/>
        <v>16 (1416)</v>
      </c>
      <c r="U143" s="1152" t="str">
        <f t="shared" si="25"/>
        <v/>
      </c>
      <c r="V143" s="1153"/>
      <c r="W143" s="1154"/>
      <c r="X143" s="1154"/>
      <c r="Z143" s="1196" t="str">
        <f t="shared" si="26"/>
        <v>16 (1416)</v>
      </c>
      <c r="AA143" s="1368" t="str">
        <f t="shared" si="27"/>
        <v/>
      </c>
      <c r="AB143" s="1194"/>
      <c r="AC143" s="1194"/>
      <c r="AD143" s="1194"/>
      <c r="AE143" s="1194"/>
      <c r="AF143" s="1195"/>
      <c r="AG143" s="1183"/>
      <c r="AH143" s="1665"/>
      <c r="AI143" s="1665"/>
      <c r="AJ143" s="1665"/>
      <c r="AK143" s="1665"/>
      <c r="AL143" s="1183"/>
      <c r="AM143" s="1196" t="str">
        <f t="shared" si="28"/>
        <v>16 (1416)</v>
      </c>
      <c r="AN143" s="1368" t="str">
        <f t="shared" si="29"/>
        <v/>
      </c>
      <c r="AO143" s="1194"/>
      <c r="AP143" s="1194"/>
      <c r="AQ143" s="1194"/>
    </row>
    <row r="144" spans="1:43" s="477" customFormat="1" ht="33" hidden="1" customHeight="1">
      <c r="A144" s="478" t="s">
        <v>2913</v>
      </c>
      <c r="B144" s="1144"/>
      <c r="C144" s="994"/>
      <c r="D144" s="994"/>
      <c r="E144" s="1123"/>
      <c r="F144" s="994"/>
      <c r="G144" s="1124"/>
      <c r="H144" s="1146"/>
      <c r="I144" s="1147"/>
      <c r="J144" s="997"/>
      <c r="K144" s="1147"/>
      <c r="L144" s="1148"/>
      <c r="M144" s="1149"/>
      <c r="N144" s="453"/>
      <c r="O144" s="1665"/>
      <c r="P144" s="1665"/>
      <c r="Q144" s="1665"/>
      <c r="R144" s="1665"/>
      <c r="T144" s="1205" t="str">
        <f t="shared" si="24"/>
        <v>17 (1417)</v>
      </c>
      <c r="U144" s="1152" t="str">
        <f t="shared" si="25"/>
        <v/>
      </c>
      <c r="V144" s="1153"/>
      <c r="W144" s="1154"/>
      <c r="X144" s="1154"/>
      <c r="Z144" s="1196" t="str">
        <f t="shared" si="26"/>
        <v>17 (1417)</v>
      </c>
      <c r="AA144" s="1368" t="str">
        <f t="shared" si="27"/>
        <v/>
      </c>
      <c r="AB144" s="1194"/>
      <c r="AC144" s="1194"/>
      <c r="AD144" s="1194"/>
      <c r="AE144" s="1194"/>
      <c r="AF144" s="1195"/>
      <c r="AG144" s="1183"/>
      <c r="AH144" s="1665"/>
      <c r="AI144" s="1665"/>
      <c r="AJ144" s="1665"/>
      <c r="AK144" s="1665"/>
      <c r="AL144" s="1183"/>
      <c r="AM144" s="1196" t="str">
        <f t="shared" si="28"/>
        <v>17 (1417)</v>
      </c>
      <c r="AN144" s="1368" t="str">
        <f t="shared" si="29"/>
        <v/>
      </c>
      <c r="AO144" s="1194"/>
      <c r="AP144" s="1194"/>
      <c r="AQ144" s="1194"/>
    </row>
    <row r="145" spans="1:43" s="477" customFormat="1" ht="33" hidden="1" customHeight="1">
      <c r="A145" s="478" t="s">
        <v>2914</v>
      </c>
      <c r="B145" s="1144"/>
      <c r="C145" s="994"/>
      <c r="D145" s="994"/>
      <c r="E145" s="1123"/>
      <c r="F145" s="994"/>
      <c r="G145" s="1124"/>
      <c r="H145" s="1146"/>
      <c r="I145" s="1147"/>
      <c r="J145" s="997"/>
      <c r="K145" s="1147"/>
      <c r="L145" s="1148"/>
      <c r="M145" s="1149"/>
      <c r="N145" s="453"/>
      <c r="O145" s="1665"/>
      <c r="P145" s="1665"/>
      <c r="Q145" s="1665"/>
      <c r="R145" s="1665"/>
      <c r="T145" s="1205" t="str">
        <f t="shared" si="24"/>
        <v>18 (1418)</v>
      </c>
      <c r="U145" s="1152" t="str">
        <f t="shared" si="25"/>
        <v/>
      </c>
      <c r="V145" s="1153"/>
      <c r="W145" s="1154"/>
      <c r="X145" s="1154"/>
      <c r="Z145" s="1196" t="str">
        <f t="shared" si="26"/>
        <v>18 (1418)</v>
      </c>
      <c r="AA145" s="1368" t="str">
        <f t="shared" si="27"/>
        <v/>
      </c>
      <c r="AB145" s="1194"/>
      <c r="AC145" s="1194"/>
      <c r="AD145" s="1194"/>
      <c r="AE145" s="1194"/>
      <c r="AF145" s="1195"/>
      <c r="AG145" s="1183"/>
      <c r="AH145" s="1665"/>
      <c r="AI145" s="1665"/>
      <c r="AJ145" s="1665"/>
      <c r="AK145" s="1665"/>
      <c r="AL145" s="1183"/>
      <c r="AM145" s="1196" t="str">
        <f t="shared" si="28"/>
        <v>18 (1418)</v>
      </c>
      <c r="AN145" s="1368" t="str">
        <f t="shared" si="29"/>
        <v/>
      </c>
      <c r="AO145" s="1194"/>
      <c r="AP145" s="1194"/>
      <c r="AQ145" s="1194"/>
    </row>
    <row r="146" spans="1:43" s="477" customFormat="1" ht="33" hidden="1" customHeight="1">
      <c r="A146" s="478" t="s">
        <v>2915</v>
      </c>
      <c r="B146" s="1144"/>
      <c r="C146" s="994"/>
      <c r="D146" s="994"/>
      <c r="E146" s="1123"/>
      <c r="F146" s="994"/>
      <c r="G146" s="1124"/>
      <c r="H146" s="1146"/>
      <c r="I146" s="1147"/>
      <c r="J146" s="997"/>
      <c r="K146" s="1147"/>
      <c r="L146" s="1148"/>
      <c r="M146" s="1149"/>
      <c r="N146" s="453"/>
      <c r="O146" s="1665"/>
      <c r="P146" s="1665"/>
      <c r="Q146" s="1665"/>
      <c r="R146" s="1665"/>
      <c r="T146" s="1205" t="str">
        <f t="shared" si="24"/>
        <v>19 (1419)</v>
      </c>
      <c r="U146" s="1152" t="str">
        <f t="shared" si="25"/>
        <v/>
      </c>
      <c r="V146" s="1153"/>
      <c r="W146" s="1154"/>
      <c r="X146" s="1154"/>
      <c r="Z146" s="1196" t="str">
        <f t="shared" si="26"/>
        <v>19 (1419)</v>
      </c>
      <c r="AA146" s="1368" t="str">
        <f t="shared" si="27"/>
        <v/>
      </c>
      <c r="AB146" s="1194"/>
      <c r="AC146" s="1194"/>
      <c r="AD146" s="1194"/>
      <c r="AE146" s="1194"/>
      <c r="AF146" s="1195"/>
      <c r="AG146" s="1183"/>
      <c r="AH146" s="1665"/>
      <c r="AI146" s="1665"/>
      <c r="AJ146" s="1665"/>
      <c r="AK146" s="1665"/>
      <c r="AL146" s="1183"/>
      <c r="AM146" s="1196" t="str">
        <f t="shared" si="28"/>
        <v>19 (1419)</v>
      </c>
      <c r="AN146" s="1368" t="str">
        <f t="shared" si="29"/>
        <v/>
      </c>
      <c r="AO146" s="1194"/>
      <c r="AP146" s="1194"/>
      <c r="AQ146" s="1194"/>
    </row>
    <row r="147" spans="1:43" s="477" customFormat="1" ht="33" hidden="1" customHeight="1">
      <c r="A147" s="478" t="s">
        <v>2916</v>
      </c>
      <c r="B147" s="1144"/>
      <c r="C147" s="994"/>
      <c r="D147" s="994"/>
      <c r="E147" s="1123"/>
      <c r="F147" s="994"/>
      <c r="G147" s="1124"/>
      <c r="H147" s="1146"/>
      <c r="I147" s="1147"/>
      <c r="J147" s="997"/>
      <c r="K147" s="1147"/>
      <c r="L147" s="1148"/>
      <c r="M147" s="1149"/>
      <c r="N147" s="453"/>
      <c r="O147" s="1665"/>
      <c r="P147" s="1665"/>
      <c r="Q147" s="1665"/>
      <c r="R147" s="1665"/>
      <c r="T147" s="1205" t="str">
        <f t="shared" si="24"/>
        <v>20 (1420)</v>
      </c>
      <c r="U147" s="1152" t="str">
        <f t="shared" si="25"/>
        <v/>
      </c>
      <c r="V147" s="1153"/>
      <c r="W147" s="1154"/>
      <c r="X147" s="1154"/>
      <c r="Z147" s="1196" t="str">
        <f t="shared" si="26"/>
        <v>20 (1420)</v>
      </c>
      <c r="AA147" s="1368" t="str">
        <f t="shared" si="27"/>
        <v/>
      </c>
      <c r="AB147" s="1194"/>
      <c r="AC147" s="1194"/>
      <c r="AD147" s="1194"/>
      <c r="AE147" s="1194"/>
      <c r="AF147" s="1195"/>
      <c r="AG147" s="1183"/>
      <c r="AH147" s="1665"/>
      <c r="AI147" s="1665"/>
      <c r="AJ147" s="1665"/>
      <c r="AK147" s="1665"/>
      <c r="AL147" s="1183"/>
      <c r="AM147" s="1196" t="str">
        <f t="shared" si="28"/>
        <v>20 (1420)</v>
      </c>
      <c r="AN147" s="1368" t="str">
        <f t="shared" si="29"/>
        <v/>
      </c>
      <c r="AO147" s="1194"/>
      <c r="AP147" s="1194"/>
      <c r="AQ147" s="1194"/>
    </row>
    <row r="148" spans="1:43" s="477" customFormat="1" ht="33" hidden="1" customHeight="1">
      <c r="A148" s="478" t="s">
        <v>2917</v>
      </c>
      <c r="B148" s="1144"/>
      <c r="C148" s="994"/>
      <c r="D148" s="994"/>
      <c r="E148" s="1123"/>
      <c r="F148" s="994"/>
      <c r="G148" s="1124"/>
      <c r="H148" s="1146"/>
      <c r="I148" s="1147"/>
      <c r="J148" s="997"/>
      <c r="K148" s="1147"/>
      <c r="L148" s="1148"/>
      <c r="M148" s="1149"/>
      <c r="N148" s="453"/>
      <c r="O148" s="1665"/>
      <c r="P148" s="1665"/>
      <c r="Q148" s="1665"/>
      <c r="R148" s="1665"/>
      <c r="T148" s="1205" t="str">
        <f t="shared" si="24"/>
        <v>21 (1421)</v>
      </c>
      <c r="U148" s="1152" t="str">
        <f t="shared" si="25"/>
        <v/>
      </c>
      <c r="V148" s="1153"/>
      <c r="W148" s="1154"/>
      <c r="X148" s="1154"/>
      <c r="Z148" s="1196" t="str">
        <f t="shared" si="26"/>
        <v>21 (1421)</v>
      </c>
      <c r="AA148" s="1368" t="str">
        <f t="shared" si="27"/>
        <v/>
      </c>
      <c r="AB148" s="1194"/>
      <c r="AC148" s="1194"/>
      <c r="AD148" s="1194"/>
      <c r="AE148" s="1194"/>
      <c r="AF148" s="1195"/>
      <c r="AG148" s="1183"/>
      <c r="AH148" s="1665"/>
      <c r="AI148" s="1665"/>
      <c r="AJ148" s="1665"/>
      <c r="AK148" s="1665"/>
      <c r="AL148" s="1183"/>
      <c r="AM148" s="1196" t="str">
        <f t="shared" si="28"/>
        <v>21 (1421)</v>
      </c>
      <c r="AN148" s="1368" t="str">
        <f t="shared" si="29"/>
        <v/>
      </c>
      <c r="AO148" s="1194"/>
      <c r="AP148" s="1194"/>
      <c r="AQ148" s="1194"/>
    </row>
    <row r="149" spans="1:43" s="477" customFormat="1" ht="33" hidden="1" customHeight="1">
      <c r="A149" s="478" t="s">
        <v>2918</v>
      </c>
      <c r="B149" s="1144"/>
      <c r="C149" s="994"/>
      <c r="D149" s="994"/>
      <c r="E149" s="1123"/>
      <c r="F149" s="994"/>
      <c r="G149" s="1124"/>
      <c r="H149" s="1146"/>
      <c r="I149" s="1147"/>
      <c r="J149" s="997"/>
      <c r="K149" s="1147"/>
      <c r="L149" s="1148"/>
      <c r="M149" s="1149"/>
      <c r="N149" s="453"/>
      <c r="O149" s="1665"/>
      <c r="P149" s="1665"/>
      <c r="Q149" s="1665"/>
      <c r="R149" s="1665"/>
      <c r="T149" s="1205" t="str">
        <f t="shared" si="24"/>
        <v>22 (1422)</v>
      </c>
      <c r="U149" s="1152" t="str">
        <f t="shared" si="25"/>
        <v/>
      </c>
      <c r="V149" s="1153"/>
      <c r="W149" s="1154"/>
      <c r="X149" s="1154"/>
      <c r="Z149" s="1196" t="str">
        <f t="shared" si="26"/>
        <v>22 (1422)</v>
      </c>
      <c r="AA149" s="1368" t="str">
        <f t="shared" si="27"/>
        <v/>
      </c>
      <c r="AB149" s="1194"/>
      <c r="AC149" s="1194"/>
      <c r="AD149" s="1194"/>
      <c r="AE149" s="1194"/>
      <c r="AF149" s="1195"/>
      <c r="AG149" s="1183"/>
      <c r="AH149" s="1665"/>
      <c r="AI149" s="1665"/>
      <c r="AJ149" s="1665"/>
      <c r="AK149" s="1665"/>
      <c r="AL149" s="1183"/>
      <c r="AM149" s="1196" t="str">
        <f t="shared" si="28"/>
        <v>22 (1422)</v>
      </c>
      <c r="AN149" s="1368" t="str">
        <f t="shared" si="29"/>
        <v/>
      </c>
      <c r="AO149" s="1194"/>
      <c r="AP149" s="1194"/>
      <c r="AQ149" s="1194"/>
    </row>
    <row r="150" spans="1:43" s="477" customFormat="1" ht="33" hidden="1" customHeight="1">
      <c r="A150" s="478" t="s">
        <v>2919</v>
      </c>
      <c r="B150" s="1144"/>
      <c r="C150" s="994"/>
      <c r="D150" s="994"/>
      <c r="E150" s="1123"/>
      <c r="F150" s="994"/>
      <c r="G150" s="1124"/>
      <c r="H150" s="1146"/>
      <c r="I150" s="1147"/>
      <c r="J150" s="997"/>
      <c r="K150" s="1147"/>
      <c r="L150" s="1148"/>
      <c r="M150" s="1149"/>
      <c r="N150" s="453"/>
      <c r="O150" s="1665"/>
      <c r="P150" s="1665"/>
      <c r="Q150" s="1665"/>
      <c r="R150" s="1665"/>
      <c r="T150" s="1205" t="str">
        <f t="shared" si="24"/>
        <v>23 (1423)</v>
      </c>
      <c r="U150" s="1152" t="str">
        <f t="shared" si="25"/>
        <v/>
      </c>
      <c r="V150" s="1153"/>
      <c r="W150" s="1154"/>
      <c r="X150" s="1154"/>
      <c r="Z150" s="1196" t="str">
        <f t="shared" si="26"/>
        <v>23 (1423)</v>
      </c>
      <c r="AA150" s="1368" t="str">
        <f t="shared" si="27"/>
        <v/>
      </c>
      <c r="AB150" s="1194"/>
      <c r="AC150" s="1194"/>
      <c r="AD150" s="1194"/>
      <c r="AE150" s="1194"/>
      <c r="AF150" s="1195"/>
      <c r="AG150" s="1183"/>
      <c r="AH150" s="1665"/>
      <c r="AI150" s="1665"/>
      <c r="AJ150" s="1665"/>
      <c r="AK150" s="1665"/>
      <c r="AL150" s="1183"/>
      <c r="AM150" s="1196" t="str">
        <f t="shared" si="28"/>
        <v>23 (1423)</v>
      </c>
      <c r="AN150" s="1368" t="str">
        <f t="shared" si="29"/>
        <v/>
      </c>
      <c r="AO150" s="1194"/>
      <c r="AP150" s="1194"/>
      <c r="AQ150" s="1194"/>
    </row>
    <row r="151" spans="1:43" s="477" customFormat="1" ht="33" hidden="1" customHeight="1">
      <c r="A151" s="478" t="s">
        <v>2920</v>
      </c>
      <c r="B151" s="1144"/>
      <c r="C151" s="994"/>
      <c r="D151" s="994"/>
      <c r="E151" s="1123"/>
      <c r="F151" s="994"/>
      <c r="G151" s="1124"/>
      <c r="H151" s="1146"/>
      <c r="I151" s="1147"/>
      <c r="J151" s="997"/>
      <c r="K151" s="1147"/>
      <c r="L151" s="1148"/>
      <c r="M151" s="1149"/>
      <c r="N151" s="453"/>
      <c r="O151" s="1665"/>
      <c r="P151" s="1665"/>
      <c r="Q151" s="1665"/>
      <c r="R151" s="1665"/>
      <c r="T151" s="1205" t="str">
        <f t="shared" si="24"/>
        <v>24 (1424)</v>
      </c>
      <c r="U151" s="1152" t="str">
        <f t="shared" si="25"/>
        <v/>
      </c>
      <c r="V151" s="1153"/>
      <c r="W151" s="1154"/>
      <c r="X151" s="1154"/>
      <c r="Z151" s="1196" t="str">
        <f t="shared" si="26"/>
        <v>24 (1424)</v>
      </c>
      <c r="AA151" s="1368" t="str">
        <f t="shared" si="27"/>
        <v/>
      </c>
      <c r="AB151" s="1194"/>
      <c r="AC151" s="1194"/>
      <c r="AD151" s="1194"/>
      <c r="AE151" s="1194"/>
      <c r="AF151" s="1195"/>
      <c r="AG151" s="1183"/>
      <c r="AH151" s="1665"/>
      <c r="AI151" s="1665"/>
      <c r="AJ151" s="1665"/>
      <c r="AK151" s="1665"/>
      <c r="AL151" s="1183"/>
      <c r="AM151" s="1196" t="str">
        <f t="shared" si="28"/>
        <v>24 (1424)</v>
      </c>
      <c r="AN151" s="1368" t="str">
        <f t="shared" si="29"/>
        <v/>
      </c>
      <c r="AO151" s="1194"/>
      <c r="AP151" s="1194"/>
      <c r="AQ151" s="1194"/>
    </row>
    <row r="152" spans="1:43" s="477" customFormat="1">
      <c r="A152" s="478" t="s">
        <v>2921</v>
      </c>
      <c r="B152" s="1144"/>
      <c r="C152" s="994"/>
      <c r="D152" s="994"/>
      <c r="E152" s="1123"/>
      <c r="F152" s="994"/>
      <c r="G152" s="1124"/>
      <c r="H152" s="1146"/>
      <c r="I152" s="1147"/>
      <c r="J152" s="997"/>
      <c r="K152" s="1147"/>
      <c r="L152" s="1148"/>
      <c r="M152" s="1149"/>
      <c r="N152" s="453"/>
      <c r="O152" s="1665"/>
      <c r="P152" s="1665"/>
      <c r="Q152" s="1665"/>
      <c r="R152" s="1665"/>
      <c r="T152" s="1205" t="str">
        <f t="shared" si="24"/>
        <v>25 (1425)</v>
      </c>
      <c r="U152" s="1152" t="str">
        <f t="shared" si="25"/>
        <v/>
      </c>
      <c r="V152" s="1153"/>
      <c r="W152" s="1154"/>
      <c r="X152" s="1154"/>
      <c r="Z152" s="1196" t="str">
        <f>$A$152</f>
        <v>25 (1425)</v>
      </c>
      <c r="AA152" s="1368" t="str">
        <f t="shared" si="27"/>
        <v/>
      </c>
      <c r="AB152" s="1194"/>
      <c r="AC152" s="1194"/>
      <c r="AD152" s="1194"/>
      <c r="AE152" s="1194"/>
      <c r="AF152" s="1194"/>
      <c r="AG152" s="1183"/>
      <c r="AH152" s="1717"/>
      <c r="AI152" s="1717"/>
      <c r="AJ152" s="1717"/>
      <c r="AK152" s="1717"/>
      <c r="AL152" s="1183"/>
      <c r="AM152" s="1196" t="str">
        <f>$A$152</f>
        <v>25 (1425)</v>
      </c>
      <c r="AN152" s="1368" t="str">
        <f t="shared" si="29"/>
        <v/>
      </c>
      <c r="AO152" s="1194"/>
      <c r="AP152" s="1194"/>
      <c r="AQ152" s="1194"/>
    </row>
    <row r="153" spans="1:43" s="477" customFormat="1">
      <c r="A153" s="796" t="s">
        <v>2922</v>
      </c>
      <c r="B153" s="1156">
        <v>100</v>
      </c>
      <c r="C153" s="994"/>
      <c r="D153" s="994"/>
      <c r="E153" s="1123"/>
      <c r="F153" s="994"/>
      <c r="G153" s="1122"/>
      <c r="H153" s="1158"/>
      <c r="I153" s="1147"/>
      <c r="J153" s="997"/>
      <c r="K153" s="1147"/>
      <c r="L153" s="1148"/>
      <c r="M153" s="1356"/>
      <c r="N153" s="453"/>
      <c r="O153" s="1666"/>
      <c r="P153" s="1666"/>
      <c r="Q153" s="1666"/>
      <c r="R153" s="1666"/>
      <c r="T153" s="1275"/>
      <c r="U153" s="1159">
        <f>$B153</f>
        <v>100</v>
      </c>
      <c r="V153" s="1153"/>
      <c r="W153" s="1154"/>
      <c r="X153" s="1154"/>
      <c r="Z153" s="1196" t="str">
        <f>$A$153</f>
        <v>(1426)</v>
      </c>
      <c r="AA153" s="1369">
        <f>$B153</f>
        <v>100</v>
      </c>
      <c r="AB153" s="1194"/>
      <c r="AC153" s="1370"/>
      <c r="AD153" s="1194"/>
      <c r="AE153" s="1166"/>
      <c r="AF153" s="1371"/>
      <c r="AG153" s="1183"/>
      <c r="AH153" s="1664"/>
      <c r="AI153" s="1664"/>
      <c r="AJ153" s="1664"/>
      <c r="AK153" s="1664"/>
      <c r="AL153" s="1183"/>
      <c r="AM153" s="1196" t="str">
        <f>$A$153</f>
        <v>(1426)</v>
      </c>
      <c r="AN153" s="1369">
        <f>$B153</f>
        <v>100</v>
      </c>
      <c r="AO153" s="1194"/>
      <c r="AP153" s="1194"/>
      <c r="AQ153" s="1194"/>
    </row>
    <row r="154" spans="1:43" s="477" customFormat="1">
      <c r="A154" s="478" t="s">
        <v>2923</v>
      </c>
      <c r="B154" s="1160" t="s">
        <v>2924</v>
      </c>
      <c r="C154" s="997"/>
      <c r="D154" s="997"/>
      <c r="E154" s="1162"/>
      <c r="F154" s="1163"/>
      <c r="G154" s="1169"/>
      <c r="H154" s="1165"/>
      <c r="I154" s="1147"/>
      <c r="J154" s="997"/>
      <c r="K154" s="1147"/>
      <c r="L154" s="1166"/>
      <c r="M154" s="1167"/>
      <c r="O154" s="1664"/>
      <c r="P154" s="1664"/>
      <c r="Q154" s="1664"/>
      <c r="R154" s="1664"/>
      <c r="T154" s="1142"/>
      <c r="U154" s="1003" t="str">
        <f>$B154</f>
        <v>Overall</v>
      </c>
      <c r="V154" s="1153"/>
      <c r="W154" s="1168"/>
      <c r="X154" s="1168"/>
      <c r="Z154" s="1196" t="str">
        <f>$A$154</f>
        <v>(1400)</v>
      </c>
      <c r="AA154" s="1369" t="s">
        <v>2924</v>
      </c>
      <c r="AB154" s="1153"/>
      <c r="AC154" s="1372"/>
      <c r="AD154" s="1168"/>
      <c r="AE154" s="1168"/>
      <c r="AF154" s="1168"/>
      <c r="AG154" s="1183"/>
      <c r="AH154" s="1718"/>
      <c r="AI154" s="1718"/>
      <c r="AJ154" s="1718"/>
      <c r="AK154" s="1718"/>
      <c r="AL154" s="1183"/>
      <c r="AM154" s="1196" t="str">
        <f>$A$154</f>
        <v>(1400)</v>
      </c>
      <c r="AN154" s="1369" t="s">
        <v>2924</v>
      </c>
      <c r="AO154" s="1285"/>
      <c r="AP154" s="1285"/>
      <c r="AQ154" s="1285"/>
    </row>
    <row r="155" spans="1:43" s="477" customFormat="1">
      <c r="A155" s="475"/>
      <c r="B155" s="475"/>
      <c r="C155" s="1119"/>
      <c r="D155" s="1119"/>
      <c r="F155" s="1062"/>
      <c r="G155" s="1120"/>
      <c r="H155" s="1120"/>
      <c r="I155" s="1119"/>
      <c r="J155" s="1119"/>
      <c r="K155" s="1119"/>
      <c r="L155" s="1119"/>
      <c r="M155" s="1173"/>
      <c r="O155" s="888"/>
      <c r="P155" s="888"/>
      <c r="Q155" s="888"/>
      <c r="R155" s="888"/>
      <c r="T155" s="1177"/>
      <c r="U155" s="1177"/>
      <c r="V155" s="888"/>
      <c r="W155" s="888"/>
      <c r="X155" s="888"/>
      <c r="Z155" s="1276"/>
      <c r="AA155" s="1199"/>
      <c r="AB155" s="1183"/>
      <c r="AC155" s="1183"/>
      <c r="AD155" s="1183"/>
      <c r="AE155" s="1183"/>
      <c r="AF155" s="1200"/>
      <c r="AG155" s="1183"/>
      <c r="AH155" s="1183"/>
      <c r="AI155" s="1183"/>
      <c r="AJ155" s="1183"/>
      <c r="AK155" s="1183"/>
      <c r="AL155" s="1183"/>
      <c r="AM155" s="1199"/>
      <c r="AN155" s="1199"/>
      <c r="AO155" s="1183"/>
      <c r="AP155" s="1183"/>
      <c r="AQ155" s="1183"/>
    </row>
    <row r="156" spans="1:43" s="477" customFormat="1">
      <c r="A156" s="475"/>
      <c r="B156" s="1104" t="s">
        <v>2927</v>
      </c>
      <c r="C156" s="1119"/>
      <c r="D156" s="1119"/>
      <c r="F156" s="1062"/>
      <c r="G156" s="1120"/>
      <c r="H156" s="1120"/>
      <c r="I156" s="1119"/>
      <c r="J156" s="1119"/>
      <c r="K156" s="1119"/>
      <c r="L156" s="1119"/>
      <c r="M156" s="1173"/>
      <c r="O156" s="888"/>
      <c r="P156" s="888"/>
      <c r="Q156" s="888"/>
      <c r="R156" s="888"/>
      <c r="T156" s="1177"/>
      <c r="U156" s="1177"/>
      <c r="V156" s="888"/>
      <c r="W156" s="888"/>
      <c r="X156" s="888"/>
      <c r="Z156" s="1276"/>
      <c r="AA156" s="1199"/>
      <c r="AB156" s="1183"/>
      <c r="AC156" s="1183"/>
      <c r="AD156" s="1183"/>
      <c r="AE156" s="1183"/>
      <c r="AF156" s="1200"/>
      <c r="AG156" s="1183"/>
      <c r="AH156" s="1183"/>
      <c r="AI156" s="1183"/>
      <c r="AJ156" s="1183"/>
      <c r="AK156" s="1183"/>
      <c r="AL156" s="1183"/>
      <c r="AM156" s="1199"/>
      <c r="AN156" s="1199"/>
      <c r="AO156" s="1183"/>
      <c r="AP156" s="1183"/>
      <c r="AQ156" s="1183"/>
    </row>
    <row r="157" spans="1:43" s="477" customFormat="1">
      <c r="A157" s="478" t="s">
        <v>2923</v>
      </c>
      <c r="B157" s="1160" t="s">
        <v>2924</v>
      </c>
      <c r="C157" s="1122"/>
      <c r="D157" s="1122"/>
      <c r="E157" s="1123"/>
      <c r="F157" s="1122"/>
      <c r="G157" s="1124"/>
      <c r="H157" s="1146"/>
      <c r="I157" s="1147"/>
      <c r="J157" s="1147"/>
      <c r="K157" s="1147"/>
      <c r="L157" s="1147"/>
      <c r="M157" s="1147"/>
      <c r="N157" s="453"/>
      <c r="O157" s="1665"/>
      <c r="P157" s="1665"/>
      <c r="Q157" s="1667"/>
      <c r="R157" s="1667"/>
      <c r="T157" s="1177"/>
      <c r="U157" s="1177"/>
      <c r="V157" s="888"/>
      <c r="W157" s="888"/>
      <c r="X157" s="888"/>
      <c r="Z157" s="1199"/>
      <c r="AA157" s="1199"/>
      <c r="AB157" s="1183"/>
      <c r="AC157" s="1183"/>
      <c r="AD157" s="1183"/>
      <c r="AE157" s="1183"/>
      <c r="AF157" s="1200"/>
      <c r="AG157" s="1183"/>
      <c r="AH157" s="1183"/>
      <c r="AI157" s="1183"/>
      <c r="AJ157" s="1183"/>
      <c r="AK157" s="1183"/>
      <c r="AL157" s="1183"/>
      <c r="AM157" s="1199"/>
      <c r="AN157" s="1199"/>
      <c r="AO157" s="1183"/>
      <c r="AP157" s="1183"/>
      <c r="AQ157" s="1183"/>
    </row>
    <row r="158" spans="1:43" s="477" customFormat="1">
      <c r="B158" s="475"/>
      <c r="C158" s="1119"/>
      <c r="D158" s="1119"/>
      <c r="F158" s="1062"/>
      <c r="G158" s="1120"/>
      <c r="H158" s="1120"/>
      <c r="I158" s="1119"/>
      <c r="J158" s="1119"/>
      <c r="K158" s="1119"/>
      <c r="L158" s="1119"/>
      <c r="M158" s="1173"/>
      <c r="O158" s="888"/>
      <c r="P158" s="888"/>
      <c r="Q158" s="888"/>
      <c r="R158" s="888"/>
      <c r="T158" s="1177"/>
      <c r="U158" s="1177"/>
      <c r="V158" s="888"/>
      <c r="W158" s="888"/>
      <c r="X158" s="888"/>
      <c r="Z158" s="1199"/>
      <c r="AA158" s="1199"/>
      <c r="AM158" s="1199"/>
      <c r="AN158" s="1199"/>
    </row>
    <row r="159" spans="1:43" s="477" customFormat="1">
      <c r="B159" s="813" t="s">
        <v>772</v>
      </c>
      <c r="C159" s="1119"/>
      <c r="D159" s="997"/>
      <c r="F159" s="1062"/>
      <c r="G159" s="1120"/>
      <c r="H159" s="1120"/>
      <c r="I159" s="1119"/>
      <c r="J159" s="1119"/>
      <c r="K159" s="1119"/>
      <c r="L159" s="1119"/>
      <c r="M159" s="1173"/>
      <c r="O159" s="1664"/>
      <c r="P159" s="1664"/>
      <c r="Q159" s="1664"/>
      <c r="R159" s="1664"/>
      <c r="T159" s="1178"/>
      <c r="U159" s="1143" t="str">
        <f>$B159</f>
        <v>Total (500)</v>
      </c>
      <c r="V159" s="1153"/>
      <c r="X159" s="1179"/>
      <c r="Z159" s="1178"/>
      <c r="AA159" s="1197"/>
      <c r="AB159" s="1194"/>
      <c r="AC159" s="1183"/>
      <c r="AD159" s="1183"/>
      <c r="AE159" s="1183"/>
      <c r="AF159" s="1200"/>
      <c r="AG159" s="1183"/>
      <c r="AH159" s="1664"/>
      <c r="AI159" s="1664"/>
      <c r="AJ159" s="1664"/>
      <c r="AK159" s="1664"/>
      <c r="AL159" s="1183"/>
      <c r="AM159" s="1178"/>
      <c r="AN159" s="1197"/>
      <c r="AO159" s="1194"/>
      <c r="AP159" s="1183"/>
      <c r="AQ159" s="1183"/>
    </row>
    <row r="160" spans="1:43" s="477" customFormat="1">
      <c r="B160" s="475"/>
      <c r="C160" s="475"/>
      <c r="D160" s="1105"/>
      <c r="F160" s="1062"/>
      <c r="G160" s="1062"/>
      <c r="H160" s="1062"/>
      <c r="I160" s="1062"/>
      <c r="J160" s="1105"/>
      <c r="K160" s="1105"/>
      <c r="L160" s="1181"/>
      <c r="M160" s="453"/>
      <c r="P160" s="1105"/>
      <c r="Q160" s="1105"/>
      <c r="R160" s="1105"/>
    </row>
    <row r="161" spans="1:24" s="477" customFormat="1" ht="20.25" customHeight="1">
      <c r="A161" s="1176">
        <v>1</v>
      </c>
      <c r="B161" s="1714" t="s">
        <v>2928</v>
      </c>
      <c r="C161" s="1715"/>
      <c r="D161" s="1715"/>
      <c r="E161" s="1715"/>
      <c r="F161" s="1715"/>
      <c r="G161" s="1715"/>
      <c r="H161" s="1182"/>
      <c r="I161" s="1176">
        <v>4</v>
      </c>
      <c r="J161" s="1567" t="s">
        <v>2929</v>
      </c>
      <c r="K161" s="1567"/>
      <c r="L161" s="1567"/>
      <c r="M161" s="1567"/>
      <c r="N161" s="1017"/>
      <c r="O161" s="1017"/>
      <c r="P161" s="1017"/>
      <c r="Q161" s="1017"/>
      <c r="R161" s="1017"/>
      <c r="S161" s="1017"/>
    </row>
    <row r="162" spans="1:24" s="477" customFormat="1" ht="27" customHeight="1">
      <c r="A162" s="1176">
        <v>2</v>
      </c>
      <c r="B162" s="1663" t="s">
        <v>2930</v>
      </c>
      <c r="C162" s="1611"/>
      <c r="D162" s="1611"/>
      <c r="E162" s="1611"/>
      <c r="F162" s="1611"/>
      <c r="G162" s="1611"/>
      <c r="H162" s="1182"/>
      <c r="I162" s="1176">
        <v>5</v>
      </c>
      <c r="J162" s="1567" t="s">
        <v>2931</v>
      </c>
      <c r="K162" s="1567"/>
      <c r="L162" s="1567"/>
      <c r="M162" s="1567"/>
      <c r="N162" s="1174"/>
      <c r="O162" s="1174"/>
      <c r="P162" s="1174"/>
      <c r="Q162" s="1174"/>
      <c r="R162" s="1174"/>
      <c r="X162" s="1179"/>
    </row>
    <row r="163" spans="1:24" s="477" customFormat="1" ht="42" customHeight="1">
      <c r="A163" s="1176">
        <v>3</v>
      </c>
      <c r="B163" s="1663" t="s">
        <v>2932</v>
      </c>
      <c r="C163" s="1611"/>
      <c r="D163" s="1611"/>
      <c r="E163" s="1611"/>
      <c r="F163" s="1611"/>
      <c r="G163" s="1611"/>
      <c r="H163" s="1182"/>
      <c r="I163" s="1176">
        <v>6</v>
      </c>
      <c r="J163" s="1567" t="s">
        <v>2933</v>
      </c>
      <c r="K163" s="1567"/>
      <c r="L163" s="1567"/>
      <c r="M163" s="1567"/>
      <c r="N163" s="1174"/>
      <c r="O163" s="1174"/>
      <c r="P163" s="1174"/>
      <c r="Q163" s="1174"/>
      <c r="R163" s="1174"/>
    </row>
    <row r="164" spans="1:24">
      <c r="C164" s="155"/>
      <c r="D164" s="155"/>
      <c r="E164" s="155"/>
      <c r="F164" s="155"/>
      <c r="G164" s="155"/>
      <c r="H164" s="155"/>
      <c r="I164" s="155"/>
      <c r="J164" s="426"/>
      <c r="K164" s="427"/>
      <c r="L164" s="155"/>
      <c r="M164" s="155"/>
      <c r="N164" s="155"/>
      <c r="O164" s="155"/>
      <c r="P164" s="155"/>
      <c r="Q164" s="155"/>
      <c r="R164" s="155"/>
    </row>
    <row r="165" spans="1:24">
      <c r="A165" s="7"/>
      <c r="B165" s="171"/>
      <c r="C165" s="155"/>
      <c r="D165" s="155"/>
      <c r="E165" s="155"/>
      <c r="F165" s="155"/>
      <c r="G165" s="155"/>
      <c r="H165" s="155"/>
      <c r="I165" s="155"/>
      <c r="L165" s="155"/>
      <c r="M165" s="155"/>
      <c r="N165" s="155"/>
      <c r="O165" s="155"/>
      <c r="P165" s="155"/>
      <c r="Q165" s="155"/>
      <c r="R165" s="155"/>
    </row>
    <row r="166" spans="1:24">
      <c r="A166" s="7"/>
      <c r="B166" s="373"/>
    </row>
    <row r="167" spans="1:24">
      <c r="A167" s="7"/>
    </row>
    <row r="169" spans="1:24" ht="13.8">
      <c r="A169" s="156"/>
    </row>
  </sheetData>
  <sheetProtection formatColumns="0" formatRows="0"/>
  <customSheetViews>
    <customSheetView guid="{322AC775-AF01-45AA-8A10-37DBB67FD782}" scale="105" showPageBreaks="1" printArea="1" hiddenRows="1" view="pageBreakPreview">
      <colBreaks count="3" manualBreakCount="3">
        <brk id="18" max="163" man="1"/>
        <brk id="25" max="163" man="1"/>
        <brk id="38" max="163" man="1"/>
      </colBreaks>
      <pageMargins left="0" right="0" top="0" bottom="0" header="0" footer="0"/>
      <pageSetup scale="67"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577">
    <mergeCell ref="M8:M9"/>
    <mergeCell ref="W8:X8"/>
    <mergeCell ref="O9:P9"/>
    <mergeCell ref="Q9:R9"/>
    <mergeCell ref="B2:E2"/>
    <mergeCell ref="T2:X3"/>
    <mergeCell ref="I7:M7"/>
    <mergeCell ref="T7:U8"/>
    <mergeCell ref="I8:J8"/>
    <mergeCell ref="K8:L8"/>
    <mergeCell ref="T4:X5"/>
    <mergeCell ref="F7:G8"/>
    <mergeCell ref="B7:D8"/>
    <mergeCell ref="O15:P15"/>
    <mergeCell ref="Q15:R15"/>
    <mergeCell ref="O16:P16"/>
    <mergeCell ref="Q16:R16"/>
    <mergeCell ref="O17:P17"/>
    <mergeCell ref="Q17:R17"/>
    <mergeCell ref="I11:J11"/>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38:P38"/>
    <mergeCell ref="Q38:R38"/>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7:P67"/>
    <mergeCell ref="Q67:R67"/>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O99:P99"/>
    <mergeCell ref="Q99:R99"/>
    <mergeCell ref="O100:P100"/>
    <mergeCell ref="Q100:R100"/>
    <mergeCell ref="O101:P101"/>
    <mergeCell ref="Q101:R101"/>
    <mergeCell ref="O94:P94"/>
    <mergeCell ref="Q94:R94"/>
    <mergeCell ref="O95:P95"/>
    <mergeCell ref="Q95:R95"/>
    <mergeCell ref="O96:P96"/>
    <mergeCell ref="Q96:R96"/>
    <mergeCell ref="O105:P105"/>
    <mergeCell ref="Q105:R105"/>
    <mergeCell ref="O106:P106"/>
    <mergeCell ref="Q106:R106"/>
    <mergeCell ref="O107:P107"/>
    <mergeCell ref="Q107:R107"/>
    <mergeCell ref="O102:P102"/>
    <mergeCell ref="Q102:R102"/>
    <mergeCell ref="O103:P103"/>
    <mergeCell ref="Q103:R103"/>
    <mergeCell ref="O104:P104"/>
    <mergeCell ref="Q104:R104"/>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23:P123"/>
    <mergeCell ref="Q123:R123"/>
    <mergeCell ref="O124:P124"/>
    <mergeCell ref="Q124:R124"/>
    <mergeCell ref="O125:P125"/>
    <mergeCell ref="Q125:R125"/>
    <mergeCell ref="O120:P120"/>
    <mergeCell ref="Q120:R120"/>
    <mergeCell ref="O121:P121"/>
    <mergeCell ref="Q121:R121"/>
    <mergeCell ref="O122:P122"/>
    <mergeCell ref="Q122:R122"/>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49:P149"/>
    <mergeCell ref="Q149:R149"/>
    <mergeCell ref="O150:P150"/>
    <mergeCell ref="Q150:R150"/>
    <mergeCell ref="O151:P151"/>
    <mergeCell ref="Q151:R151"/>
    <mergeCell ref="O146:P146"/>
    <mergeCell ref="Q146:R146"/>
    <mergeCell ref="O147:P147"/>
    <mergeCell ref="Q147:R147"/>
    <mergeCell ref="O148:P148"/>
    <mergeCell ref="Q148:R148"/>
    <mergeCell ref="B163:G163"/>
    <mergeCell ref="O159:P159"/>
    <mergeCell ref="Q159:R159"/>
    <mergeCell ref="B161:G161"/>
    <mergeCell ref="B162:G162"/>
    <mergeCell ref="O152:P152"/>
    <mergeCell ref="Q152:R152"/>
    <mergeCell ref="O153:P153"/>
    <mergeCell ref="Q153:R153"/>
    <mergeCell ref="O154:P154"/>
    <mergeCell ref="Q154:R154"/>
    <mergeCell ref="O157:P157"/>
    <mergeCell ref="Q157:R157"/>
    <mergeCell ref="J161:M161"/>
    <mergeCell ref="J162:M162"/>
    <mergeCell ref="J163:M163"/>
    <mergeCell ref="Z2:AK3"/>
    <mergeCell ref="AM2:AQ3"/>
    <mergeCell ref="Z4:AK4"/>
    <mergeCell ref="AM4:AQ4"/>
    <mergeCell ref="Z7:AA8"/>
    <mergeCell ref="AB7:AE7"/>
    <mergeCell ref="AM7:AN8"/>
    <mergeCell ref="AF8:AF9"/>
    <mergeCell ref="AP8:AQ8"/>
    <mergeCell ref="AH9:AI9"/>
    <mergeCell ref="AJ9:AK9"/>
    <mergeCell ref="AH12:AI12"/>
    <mergeCell ref="AJ12:AK12"/>
    <mergeCell ref="AH13:AI13"/>
    <mergeCell ref="AJ13:AK13"/>
    <mergeCell ref="AH14:AI14"/>
    <mergeCell ref="AJ14:AK14"/>
    <mergeCell ref="AH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H22:AI22"/>
    <mergeCell ref="AJ22:AK22"/>
    <mergeCell ref="AH23:AI23"/>
    <mergeCell ref="AJ23:AK23"/>
    <mergeCell ref="AH24:AI24"/>
    <mergeCell ref="AJ24:AK24"/>
    <mergeCell ref="AH25:AI25"/>
    <mergeCell ref="AJ25:AK25"/>
    <mergeCell ref="AH26:AI26"/>
    <mergeCell ref="AJ26:AK26"/>
    <mergeCell ref="AH27:AI27"/>
    <mergeCell ref="AJ27:AK27"/>
    <mergeCell ref="AH28:AI28"/>
    <mergeCell ref="AJ28:AK28"/>
    <mergeCell ref="AH29:AI29"/>
    <mergeCell ref="AJ29:AK29"/>
    <mergeCell ref="AH30:AI30"/>
    <mergeCell ref="AJ30:AK30"/>
    <mergeCell ref="AH31:AI31"/>
    <mergeCell ref="AJ31:AK31"/>
    <mergeCell ref="AH32:AI32"/>
    <mergeCell ref="AJ32:AK32"/>
    <mergeCell ref="AH33:AI33"/>
    <mergeCell ref="AJ33:AK33"/>
    <mergeCell ref="AH34:AI34"/>
    <mergeCell ref="AJ34:AK34"/>
    <mergeCell ref="AH35:AI35"/>
    <mergeCell ref="AJ35:AK35"/>
    <mergeCell ref="AH36:AI36"/>
    <mergeCell ref="AJ36:AK36"/>
    <mergeCell ref="AH37:AI37"/>
    <mergeCell ref="AJ37:AK37"/>
    <mergeCell ref="AH41:AI41"/>
    <mergeCell ref="AJ41:AK41"/>
    <mergeCell ref="AH42:AI42"/>
    <mergeCell ref="AJ42:AK42"/>
    <mergeCell ref="AH38:AI38"/>
    <mergeCell ref="AJ38:AK38"/>
    <mergeCell ref="AH43:AI43"/>
    <mergeCell ref="AJ43:AK43"/>
    <mergeCell ref="AH44:AI44"/>
    <mergeCell ref="AJ44:AK44"/>
    <mergeCell ref="AH45:AI45"/>
    <mergeCell ref="AJ45:AK45"/>
    <mergeCell ref="AH46:AI46"/>
    <mergeCell ref="AJ46:AK46"/>
    <mergeCell ref="AH47:AI47"/>
    <mergeCell ref="AJ47:AK47"/>
    <mergeCell ref="AH48:AI48"/>
    <mergeCell ref="AJ48:AK48"/>
    <mergeCell ref="AH49:AI49"/>
    <mergeCell ref="AJ49:AK49"/>
    <mergeCell ref="AH50:AI50"/>
    <mergeCell ref="AJ50:AK50"/>
    <mergeCell ref="AH51:AI51"/>
    <mergeCell ref="AJ51:AK51"/>
    <mergeCell ref="AH52:AI52"/>
    <mergeCell ref="AJ52:AK52"/>
    <mergeCell ref="AH53:AI53"/>
    <mergeCell ref="AJ53:AK53"/>
    <mergeCell ref="AH54:AI54"/>
    <mergeCell ref="AJ54:AK54"/>
    <mergeCell ref="AH55:AI55"/>
    <mergeCell ref="AJ55:AK55"/>
    <mergeCell ref="AH56:AI56"/>
    <mergeCell ref="AJ56:AK56"/>
    <mergeCell ref="AH57:AI57"/>
    <mergeCell ref="AJ57:AK57"/>
    <mergeCell ref="AH58:AI58"/>
    <mergeCell ref="AJ58:AK58"/>
    <mergeCell ref="AH59:AI59"/>
    <mergeCell ref="AJ59:AK59"/>
    <mergeCell ref="AH60:AI60"/>
    <mergeCell ref="AJ60:AK60"/>
    <mergeCell ref="AH61:AI61"/>
    <mergeCell ref="AJ61:AK61"/>
    <mergeCell ref="AH62:AI62"/>
    <mergeCell ref="AJ62:AK62"/>
    <mergeCell ref="AH63:AI63"/>
    <mergeCell ref="AJ63:AK63"/>
    <mergeCell ref="AH64:AI64"/>
    <mergeCell ref="AJ64:AK64"/>
    <mergeCell ref="AH65:AI65"/>
    <mergeCell ref="AJ65:AK65"/>
    <mergeCell ref="AH66:AI66"/>
    <mergeCell ref="AJ66:AK66"/>
    <mergeCell ref="AH67:AI67"/>
    <mergeCell ref="AJ67:AK67"/>
    <mergeCell ref="AH70:AI70"/>
    <mergeCell ref="AJ70:AK70"/>
    <mergeCell ref="AH71:AI71"/>
    <mergeCell ref="AJ71:AK71"/>
    <mergeCell ref="AH72:AI72"/>
    <mergeCell ref="AJ72:AK72"/>
    <mergeCell ref="AH73:AI73"/>
    <mergeCell ref="AJ73:AK73"/>
    <mergeCell ref="AH74:AI74"/>
    <mergeCell ref="AJ74:AK74"/>
    <mergeCell ref="AH75:AI75"/>
    <mergeCell ref="AJ75:AK75"/>
    <mergeCell ref="AH76:AI76"/>
    <mergeCell ref="AJ76:AK76"/>
    <mergeCell ref="AH77:AI77"/>
    <mergeCell ref="AJ77:AK77"/>
    <mergeCell ref="AH78:AI78"/>
    <mergeCell ref="AJ78:AK78"/>
    <mergeCell ref="AH79:AI79"/>
    <mergeCell ref="AJ79:AK79"/>
    <mergeCell ref="AH80:AI80"/>
    <mergeCell ref="AJ80:AK80"/>
    <mergeCell ref="AH81:AI81"/>
    <mergeCell ref="AJ81:AK81"/>
    <mergeCell ref="AH82:AI82"/>
    <mergeCell ref="AJ82:AK82"/>
    <mergeCell ref="AH83:AI83"/>
    <mergeCell ref="AJ83:AK83"/>
    <mergeCell ref="AH84:AI84"/>
    <mergeCell ref="AJ84:AK84"/>
    <mergeCell ref="AH85:AI85"/>
    <mergeCell ref="AJ85:AK85"/>
    <mergeCell ref="AH86:AI86"/>
    <mergeCell ref="AJ86:AK86"/>
    <mergeCell ref="AH87:AI87"/>
    <mergeCell ref="AJ87:AK87"/>
    <mergeCell ref="AH88:AI88"/>
    <mergeCell ref="AJ88:AK88"/>
    <mergeCell ref="AH89:AI89"/>
    <mergeCell ref="AJ89:AK89"/>
    <mergeCell ref="AH90:AI90"/>
    <mergeCell ref="AJ90:AK90"/>
    <mergeCell ref="AH91:AI91"/>
    <mergeCell ref="AJ91:AK91"/>
    <mergeCell ref="AH92:AI92"/>
    <mergeCell ref="AJ92:AK92"/>
    <mergeCell ref="AH93:AI93"/>
    <mergeCell ref="AJ93:AK93"/>
    <mergeCell ref="AH94:AI94"/>
    <mergeCell ref="AJ94:AK94"/>
    <mergeCell ref="AH95:AI95"/>
    <mergeCell ref="AJ95:AK95"/>
    <mergeCell ref="AH99:AI99"/>
    <mergeCell ref="AJ99:AK99"/>
    <mergeCell ref="AH100:AI100"/>
    <mergeCell ref="AJ100:AK100"/>
    <mergeCell ref="AH101:AI101"/>
    <mergeCell ref="AJ101:AK101"/>
    <mergeCell ref="AH96:AI96"/>
    <mergeCell ref="AJ96:AK96"/>
    <mergeCell ref="AH102:AI102"/>
    <mergeCell ref="AJ102:AK102"/>
    <mergeCell ref="AH103:AI103"/>
    <mergeCell ref="AJ103:AK103"/>
    <mergeCell ref="AH104:AI104"/>
    <mergeCell ref="AJ104:AK104"/>
    <mergeCell ref="AH105:AI105"/>
    <mergeCell ref="AJ105:AK105"/>
    <mergeCell ref="AH106:AI106"/>
    <mergeCell ref="AJ106:AK106"/>
    <mergeCell ref="AH107:AI107"/>
    <mergeCell ref="AJ107:AK107"/>
    <mergeCell ref="AH108:AI108"/>
    <mergeCell ref="AJ108:AK108"/>
    <mergeCell ref="AH109:AI109"/>
    <mergeCell ref="AJ109:AK109"/>
    <mergeCell ref="AH110:AI110"/>
    <mergeCell ref="AJ110:AK110"/>
    <mergeCell ref="AH111:AI111"/>
    <mergeCell ref="AJ111:AK111"/>
    <mergeCell ref="AH112:AI112"/>
    <mergeCell ref="AJ112:AK112"/>
    <mergeCell ref="AH113:AI113"/>
    <mergeCell ref="AJ113:AK113"/>
    <mergeCell ref="AH114:AI114"/>
    <mergeCell ref="AJ114:AK114"/>
    <mergeCell ref="AH115:AI115"/>
    <mergeCell ref="AJ115:AK115"/>
    <mergeCell ref="AH116:AI116"/>
    <mergeCell ref="AJ116:AK116"/>
    <mergeCell ref="AH117:AI117"/>
    <mergeCell ref="AJ117:AK117"/>
    <mergeCell ref="AH118:AI118"/>
    <mergeCell ref="AJ118:AK118"/>
    <mergeCell ref="AH119:AI119"/>
    <mergeCell ref="AJ119:AK119"/>
    <mergeCell ref="AH120:AI120"/>
    <mergeCell ref="AJ120:AK120"/>
    <mergeCell ref="AH121:AI121"/>
    <mergeCell ref="AJ121:AK121"/>
    <mergeCell ref="AH122:AI122"/>
    <mergeCell ref="AJ122:AK122"/>
    <mergeCell ref="AH123:AI123"/>
    <mergeCell ref="AJ123:AK123"/>
    <mergeCell ref="AH124:AI124"/>
    <mergeCell ref="AJ124:AK124"/>
    <mergeCell ref="AH128:AI128"/>
    <mergeCell ref="AJ128:AK128"/>
    <mergeCell ref="AH125:AI125"/>
    <mergeCell ref="AJ125:AK125"/>
    <mergeCell ref="AH129:AI129"/>
    <mergeCell ref="AJ129:AK129"/>
    <mergeCell ref="AH130:AI130"/>
    <mergeCell ref="AJ130:AK130"/>
    <mergeCell ref="AH131:AI131"/>
    <mergeCell ref="AJ131:AK131"/>
    <mergeCell ref="AH132:AI132"/>
    <mergeCell ref="AJ132:AK132"/>
    <mergeCell ref="AH133:AI133"/>
    <mergeCell ref="AJ133:AK133"/>
    <mergeCell ref="AH134:AI134"/>
    <mergeCell ref="AJ134:AK134"/>
    <mergeCell ref="AH135:AI135"/>
    <mergeCell ref="AJ135:AK135"/>
    <mergeCell ref="AH136:AI136"/>
    <mergeCell ref="AJ136:AK136"/>
    <mergeCell ref="AH137:AI137"/>
    <mergeCell ref="AJ137:AK137"/>
    <mergeCell ref="AH138:AI138"/>
    <mergeCell ref="AJ138:AK138"/>
    <mergeCell ref="AH139:AI139"/>
    <mergeCell ref="AJ139:AK139"/>
    <mergeCell ref="AH140:AI140"/>
    <mergeCell ref="AJ140:AK140"/>
    <mergeCell ref="AH141:AI141"/>
    <mergeCell ref="AJ141:AK141"/>
    <mergeCell ref="AH142:AI142"/>
    <mergeCell ref="AJ142:AK142"/>
    <mergeCell ref="AH143:AI143"/>
    <mergeCell ref="AJ143:AK143"/>
    <mergeCell ref="AH144:AI144"/>
    <mergeCell ref="AJ144:AK144"/>
    <mergeCell ref="AH145:AI145"/>
    <mergeCell ref="AJ145:AK145"/>
    <mergeCell ref="AH146:AI146"/>
    <mergeCell ref="AJ146:AK146"/>
    <mergeCell ref="AH147:AI147"/>
    <mergeCell ref="AJ147:AK147"/>
    <mergeCell ref="AH148:AI148"/>
    <mergeCell ref="AJ148:AK148"/>
    <mergeCell ref="AH159:AI159"/>
    <mergeCell ref="AJ159:AK159"/>
    <mergeCell ref="AH149:AI149"/>
    <mergeCell ref="AJ149:AK149"/>
    <mergeCell ref="AH150:AI150"/>
    <mergeCell ref="AJ150:AK150"/>
    <mergeCell ref="AH151:AI151"/>
    <mergeCell ref="AJ151:AK151"/>
    <mergeCell ref="AH152:AI152"/>
    <mergeCell ref="AJ152:AK152"/>
    <mergeCell ref="AH153:AI153"/>
    <mergeCell ref="AJ153:AK153"/>
    <mergeCell ref="AH154:AI154"/>
    <mergeCell ref="AJ154:AK154"/>
  </mergeCells>
  <hyperlinks>
    <hyperlink ref="B2" location="Schedule_Listing" display="Return to Shedule Listing" xr:uid="{00000000-0004-0000-3400-000000000000}"/>
    <hyperlink ref="B2:E2" location="'Schedule Listing '!A1" display="Return to Schedule Listing" xr:uid="{00000000-0004-0000-3400-000001000000}"/>
  </hyperlinks>
  <pageMargins left="0.47244094488188981" right="0.35433070866141736" top="0.74803149606299213" bottom="0.51181102362204722" header="0.31496062992125984" footer="0.31496062992125984"/>
  <pageSetup scale="67"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3" manualBreakCount="3">
    <brk id="18" max="163" man="1"/>
    <brk id="25" max="163" man="1"/>
    <brk id="38" max="16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A1:AD169"/>
  <sheetViews>
    <sheetView showGridLines="0" zoomScaleNormal="100" zoomScaleSheetLayoutView="100" workbookViewId="0">
      <selection activeCell="H8" sqref="H8"/>
    </sheetView>
  </sheetViews>
  <sheetFormatPr defaultColWidth="9.1015625" defaultRowHeight="12.3"/>
  <cols>
    <col min="1" max="1" width="7.1015625" style="1" customWidth="1"/>
    <col min="2" max="2" width="9" style="1" customWidth="1"/>
    <col min="3" max="4" width="8.5234375" style="1" customWidth="1"/>
    <col min="5" max="5" width="0.89453125" style="1" customWidth="1"/>
    <col min="6" max="8" width="8.5234375" style="1" customWidth="1"/>
    <col min="9" max="9" width="0.89453125" style="1" customWidth="1"/>
    <col min="10" max="10" width="9.41796875" style="1" customWidth="1"/>
    <col min="11" max="14" width="8.5234375" style="1" customWidth="1"/>
    <col min="15" max="15" width="0.89453125" style="1" customWidth="1"/>
    <col min="16" max="16" width="5.5234375" style="1" customWidth="1"/>
    <col min="17" max="17" width="6" style="1" customWidth="1"/>
    <col min="18" max="18" width="5.5234375" style="1" customWidth="1"/>
    <col min="19" max="19" width="5.8945312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1.5234375" style="1"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30" ht="15">
      <c r="B1" s="729" t="s">
        <v>2961</v>
      </c>
      <c r="C1" s="37"/>
      <c r="D1" s="37"/>
      <c r="U1" s="37" t="str">
        <f>$B1</f>
        <v>Schedule 50.070 - IRB Approach - credit risk-weighted assets</v>
      </c>
    </row>
    <row r="2" spans="1:30" ht="15" customHeight="1">
      <c r="A2" s="21">
        <v>22</v>
      </c>
      <c r="B2" s="1536" t="s">
        <v>137</v>
      </c>
      <c r="C2" s="1554"/>
      <c r="D2" s="1554"/>
      <c r="E2" s="1554"/>
      <c r="F2" s="1555"/>
      <c r="G2" s="20"/>
      <c r="U2" s="1737" t="s">
        <v>2873</v>
      </c>
      <c r="V2" s="1737"/>
      <c r="W2" s="1737"/>
      <c r="X2" s="1737"/>
      <c r="Y2" s="1737"/>
      <c r="Z2" s="1737"/>
      <c r="AA2" s="1737"/>
      <c r="AB2" s="1737"/>
      <c r="AC2" s="1737"/>
      <c r="AD2" s="1737"/>
    </row>
    <row r="3" spans="1:30" ht="15">
      <c r="A3" s="21"/>
      <c r="B3" s="1346"/>
      <c r="C3" s="13"/>
      <c r="D3" s="13"/>
      <c r="E3" s="13"/>
      <c r="F3" s="13"/>
      <c r="G3" s="20"/>
      <c r="U3" s="1737"/>
      <c r="V3" s="1737"/>
      <c r="W3" s="1737"/>
      <c r="X3" s="1737"/>
      <c r="Y3" s="1737"/>
      <c r="Z3" s="1737"/>
      <c r="AA3" s="1737"/>
      <c r="AB3" s="1737"/>
      <c r="AC3" s="1737"/>
      <c r="AD3" s="1737"/>
    </row>
    <row r="4" spans="1:30" ht="15">
      <c r="B4" s="1624" t="s">
        <v>2410</v>
      </c>
      <c r="C4" s="1716"/>
      <c r="D4" s="1716"/>
      <c r="E4" s="1716"/>
      <c r="F4" s="1716"/>
      <c r="G4" s="1716"/>
      <c r="H4" s="1716"/>
      <c r="I4" s="1716"/>
      <c r="J4" s="1716"/>
      <c r="K4" s="1716"/>
      <c r="L4" s="1716"/>
      <c r="M4" s="1716"/>
      <c r="N4" s="1716"/>
      <c r="O4" s="1716"/>
      <c r="P4" s="1716"/>
      <c r="Q4" s="1716"/>
      <c r="R4" s="1716"/>
      <c r="S4" s="1716"/>
      <c r="U4" s="1650" t="str">
        <f>$B4</f>
        <v>For Banking Book - Large Corporate (101)</v>
      </c>
      <c r="V4" s="1650"/>
      <c r="W4" s="1650"/>
      <c r="X4" s="1650"/>
      <c r="Y4" s="1650"/>
      <c r="Z4" s="1650"/>
    </row>
    <row r="5" spans="1:30" ht="15">
      <c r="B5" s="19" t="s">
        <v>2875</v>
      </c>
      <c r="C5" s="59"/>
      <c r="U5" s="19" t="str">
        <f>$B5</f>
        <v>Dollars in thousands, Record Type 010</v>
      </c>
      <c r="V5" s="110"/>
      <c r="W5" s="111"/>
      <c r="X5" s="111"/>
      <c r="Y5" s="111"/>
      <c r="Z5" s="111"/>
    </row>
    <row r="6" spans="1:30" ht="21.75" customHeight="1">
      <c r="B6" s="1702" t="s">
        <v>2342</v>
      </c>
      <c r="C6" s="1703"/>
      <c r="D6" s="1704"/>
      <c r="E6" s="68"/>
      <c r="F6" s="1708" t="s">
        <v>2343</v>
      </c>
      <c r="G6" s="1709"/>
      <c r="H6" s="1710"/>
      <c r="I6" s="111"/>
      <c r="J6" s="1593" t="s">
        <v>2876</v>
      </c>
      <c r="K6" s="1594"/>
      <c r="L6" s="1594"/>
      <c r="M6" s="1594"/>
      <c r="N6" s="1595"/>
      <c r="U6" s="1660" t="s">
        <v>2877</v>
      </c>
      <c r="V6" s="1660"/>
      <c r="W6" s="112"/>
      <c r="X6" s="113"/>
      <c r="Y6" s="113"/>
    </row>
    <row r="7" spans="1:30" ht="36.75" customHeight="1">
      <c r="B7" s="1705"/>
      <c r="C7" s="1706"/>
      <c r="D7" s="1707"/>
      <c r="E7" s="68"/>
      <c r="F7" s="1711"/>
      <c r="G7" s="1712"/>
      <c r="H7" s="1713"/>
      <c r="I7" s="111"/>
      <c r="J7" s="1593" t="s">
        <v>2878</v>
      </c>
      <c r="K7" s="1701"/>
      <c r="L7" s="1593" t="s">
        <v>2879</v>
      </c>
      <c r="M7" s="1701"/>
      <c r="N7" s="1699" t="s">
        <v>2880</v>
      </c>
      <c r="O7" s="68"/>
      <c r="P7" s="68"/>
      <c r="Q7" s="68"/>
      <c r="R7" s="68"/>
      <c r="S7" s="68"/>
      <c r="U7" s="1661"/>
      <c r="V7" s="1661"/>
      <c r="W7" s="1338"/>
      <c r="X7" s="1647" t="s">
        <v>2879</v>
      </c>
      <c r="Y7" s="1648"/>
      <c r="Z7" s="1347"/>
    </row>
    <row r="8" spans="1:30" ht="78.75" customHeight="1">
      <c r="A8" s="69" t="s">
        <v>2881</v>
      </c>
      <c r="B8" s="69" t="s">
        <v>2882</v>
      </c>
      <c r="C8" s="69" t="s">
        <v>2345</v>
      </c>
      <c r="D8" s="69" t="s">
        <v>2883</v>
      </c>
      <c r="E8" s="72"/>
      <c r="F8" s="301"/>
      <c r="G8" s="1180" t="s">
        <v>2954</v>
      </c>
      <c r="H8" s="1125" t="s">
        <v>2940</v>
      </c>
      <c r="I8" s="1137"/>
      <c r="J8" s="984" t="s">
        <v>2886</v>
      </c>
      <c r="K8" s="984" t="s">
        <v>2887</v>
      </c>
      <c r="L8" s="69" t="s">
        <v>2888</v>
      </c>
      <c r="M8" s="69" t="s">
        <v>2889</v>
      </c>
      <c r="N8" s="1700"/>
      <c r="O8" s="72"/>
      <c r="P8" s="1649" t="s">
        <v>2352</v>
      </c>
      <c r="Q8" s="1648"/>
      <c r="R8" s="1649" t="s">
        <v>2890</v>
      </c>
      <c r="S8" s="1648"/>
      <c r="U8" s="118" t="str">
        <f>$A8</f>
        <v>PD Band</v>
      </c>
      <c r="V8" s="118" t="str">
        <f>$B8</f>
        <v>Estimated PD (%) (M3)</v>
      </c>
      <c r="W8" s="984" t="s">
        <v>2891</v>
      </c>
      <c r="X8" s="69" t="s">
        <v>2892</v>
      </c>
      <c r="Y8" s="69" t="s">
        <v>2893</v>
      </c>
      <c r="Z8" s="119"/>
    </row>
    <row r="9" spans="1:30" s="112" customFormat="1">
      <c r="B9" s="73" t="s">
        <v>282</v>
      </c>
      <c r="C9" s="73"/>
      <c r="D9" s="73" t="s">
        <v>283</v>
      </c>
      <c r="E9" s="73"/>
      <c r="F9" s="376"/>
      <c r="G9" s="776" t="s">
        <v>284</v>
      </c>
      <c r="H9" s="776" t="s">
        <v>2894</v>
      </c>
      <c r="I9" s="1139"/>
      <c r="J9" s="776" t="s">
        <v>424</v>
      </c>
      <c r="K9" s="776" t="s">
        <v>287</v>
      </c>
      <c r="L9" s="73"/>
      <c r="M9" s="73"/>
      <c r="N9" s="73"/>
      <c r="O9" s="73"/>
      <c r="P9" s="73"/>
      <c r="Q9" s="73"/>
      <c r="R9" s="73"/>
      <c r="S9" s="73"/>
      <c r="U9" s="120"/>
      <c r="V9" s="121" t="s">
        <v>2895</v>
      </c>
      <c r="W9" s="376"/>
      <c r="X9" s="1"/>
      <c r="Y9" s="73"/>
      <c r="Z9" s="73"/>
    </row>
    <row r="10" spans="1:30" ht="22.5" customHeight="1">
      <c r="B10" s="17" t="s">
        <v>1790</v>
      </c>
      <c r="D10" s="3"/>
      <c r="E10" s="3"/>
      <c r="F10" s="3"/>
      <c r="G10" s="992"/>
      <c r="H10" s="992"/>
      <c r="I10" s="992"/>
      <c r="J10" s="1736" t="s">
        <v>2962</v>
      </c>
      <c r="K10" s="1736"/>
      <c r="L10" s="3"/>
      <c r="M10" s="3"/>
      <c r="N10" s="3"/>
      <c r="O10" s="3"/>
      <c r="P10" s="3"/>
      <c r="Q10" s="3"/>
      <c r="U10" s="122"/>
      <c r="V10" s="123" t="str">
        <f>$B10</f>
        <v>Drawn (501)</v>
      </c>
    </row>
    <row r="11" spans="1:30" ht="12.75" customHeight="1">
      <c r="A11" s="7" t="s">
        <v>2897</v>
      </c>
      <c r="B11" s="124"/>
      <c r="C11" s="125"/>
      <c r="D11" s="76"/>
      <c r="E11" s="7"/>
      <c r="F11" s="301"/>
      <c r="G11" s="76"/>
      <c r="H11" s="301"/>
      <c r="I11" s="304"/>
      <c r="J11" s="292"/>
      <c r="K11" s="284"/>
      <c r="L11" s="292"/>
      <c r="M11" s="128"/>
      <c r="N11" s="129"/>
      <c r="O11" s="7"/>
      <c r="P11" s="1641"/>
      <c r="Q11" s="1641"/>
      <c r="R11" s="1641"/>
      <c r="S11" s="1641"/>
      <c r="U11" s="130" t="str">
        <f t="shared" ref="U11:U35" si="0">$A11</f>
        <v>1 (1401)</v>
      </c>
      <c r="V11" s="131" t="str">
        <f t="shared" ref="V11:V35" si="1">IF($B11="","",$B11)</f>
        <v/>
      </c>
      <c r="W11" s="285"/>
      <c r="X11" s="132"/>
      <c r="Y11" s="132"/>
      <c r="Z11" s="290"/>
    </row>
    <row r="12" spans="1:30">
      <c r="A12" s="7" t="s">
        <v>2898</v>
      </c>
      <c r="B12" s="124"/>
      <c r="C12" s="125"/>
      <c r="D12" s="76"/>
      <c r="E12" s="7"/>
      <c r="F12" s="301"/>
      <c r="G12" s="76"/>
      <c r="H12" s="301"/>
      <c r="I12" s="304"/>
      <c r="J12" s="292"/>
      <c r="K12" s="284"/>
      <c r="L12" s="292"/>
      <c r="M12" s="128"/>
      <c r="N12" s="129"/>
      <c r="O12" s="7"/>
      <c r="P12" s="1641"/>
      <c r="Q12" s="1641"/>
      <c r="R12" s="1641"/>
      <c r="S12" s="1641"/>
      <c r="U12" s="130" t="str">
        <f t="shared" si="0"/>
        <v>2 (1402)</v>
      </c>
      <c r="V12" s="131" t="str">
        <f t="shared" si="1"/>
        <v/>
      </c>
      <c r="W12" s="285"/>
      <c r="X12" s="132"/>
      <c r="Y12" s="132"/>
      <c r="Z12" s="290"/>
    </row>
    <row r="13" spans="1:30">
      <c r="A13" s="7" t="s">
        <v>2899</v>
      </c>
      <c r="B13" s="124"/>
      <c r="C13" s="125"/>
      <c r="D13" s="76"/>
      <c r="E13" s="7"/>
      <c r="F13" s="301"/>
      <c r="G13" s="76"/>
      <c r="H13" s="301"/>
      <c r="I13" s="304"/>
      <c r="J13" s="292"/>
      <c r="K13" s="284"/>
      <c r="L13" s="292"/>
      <c r="M13" s="128"/>
      <c r="N13" s="129"/>
      <c r="O13" s="7"/>
      <c r="P13" s="1641"/>
      <c r="Q13" s="1641"/>
      <c r="R13" s="1641"/>
      <c r="S13" s="1641"/>
      <c r="U13" s="130" t="str">
        <f t="shared" si="0"/>
        <v>3 (1403)</v>
      </c>
      <c r="V13" s="131" t="str">
        <f t="shared" si="1"/>
        <v/>
      </c>
      <c r="W13" s="285"/>
      <c r="X13" s="132"/>
      <c r="Y13" s="132"/>
      <c r="Z13" s="290"/>
    </row>
    <row r="14" spans="1:30" ht="12.75" hidden="1" customHeight="1">
      <c r="A14" s="7" t="s">
        <v>2900</v>
      </c>
      <c r="B14" s="124"/>
      <c r="C14" s="125"/>
      <c r="D14" s="76"/>
      <c r="E14" s="7"/>
      <c r="F14" s="301"/>
      <c r="G14" s="76"/>
      <c r="H14" s="301"/>
      <c r="I14" s="304"/>
      <c r="J14" s="292"/>
      <c r="K14" s="284"/>
      <c r="L14" s="292"/>
      <c r="M14" s="128"/>
      <c r="N14" s="129"/>
      <c r="O14" s="7"/>
      <c r="P14" s="1641"/>
      <c r="Q14" s="1641"/>
      <c r="R14" s="1641"/>
      <c r="S14" s="1641"/>
      <c r="U14" s="130" t="str">
        <f t="shared" si="0"/>
        <v>4 (1404)</v>
      </c>
      <c r="V14" s="131" t="str">
        <f t="shared" si="1"/>
        <v/>
      </c>
      <c r="W14" s="285"/>
      <c r="X14" s="132"/>
      <c r="Y14" s="132"/>
      <c r="Z14" s="290"/>
    </row>
    <row r="15" spans="1:30" ht="12.75" hidden="1" customHeight="1">
      <c r="A15" s="7" t="s">
        <v>2901</v>
      </c>
      <c r="B15" s="124"/>
      <c r="C15" s="125"/>
      <c r="D15" s="76"/>
      <c r="E15" s="7"/>
      <c r="F15" s="301"/>
      <c r="G15" s="76"/>
      <c r="H15" s="301"/>
      <c r="I15" s="304"/>
      <c r="J15" s="292"/>
      <c r="K15" s="284"/>
      <c r="L15" s="292"/>
      <c r="M15" s="128"/>
      <c r="N15" s="129"/>
      <c r="O15" s="7"/>
      <c r="P15" s="1641"/>
      <c r="Q15" s="1641"/>
      <c r="R15" s="1641"/>
      <c r="S15" s="1641"/>
      <c r="U15" s="130" t="str">
        <f t="shared" si="0"/>
        <v>5 (1405)</v>
      </c>
      <c r="V15" s="131" t="str">
        <f t="shared" si="1"/>
        <v/>
      </c>
      <c r="W15" s="285"/>
      <c r="X15" s="132"/>
      <c r="Y15" s="132"/>
      <c r="Z15" s="290"/>
    </row>
    <row r="16" spans="1:30" ht="12.75" hidden="1" customHeight="1">
      <c r="A16" s="7" t="s">
        <v>2902</v>
      </c>
      <c r="B16" s="124"/>
      <c r="C16" s="125"/>
      <c r="D16" s="76"/>
      <c r="E16" s="7"/>
      <c r="F16" s="301"/>
      <c r="G16" s="76"/>
      <c r="H16" s="301"/>
      <c r="I16" s="304"/>
      <c r="J16" s="292"/>
      <c r="K16" s="284"/>
      <c r="L16" s="292"/>
      <c r="M16" s="128"/>
      <c r="N16" s="129"/>
      <c r="O16" s="7"/>
      <c r="P16" s="1641"/>
      <c r="Q16" s="1641"/>
      <c r="R16" s="1641"/>
      <c r="S16" s="1641"/>
      <c r="U16" s="130" t="str">
        <f t="shared" si="0"/>
        <v>6 (1406)</v>
      </c>
      <c r="V16" s="131" t="str">
        <f t="shared" si="1"/>
        <v/>
      </c>
      <c r="W16" s="285"/>
      <c r="X16" s="132"/>
      <c r="Y16" s="132"/>
      <c r="Z16" s="290"/>
    </row>
    <row r="17" spans="1:26" ht="12.75" hidden="1" customHeight="1">
      <c r="A17" s="7" t="s">
        <v>2903</v>
      </c>
      <c r="B17" s="124"/>
      <c r="C17" s="125"/>
      <c r="D17" s="76"/>
      <c r="E17" s="7"/>
      <c r="F17" s="301"/>
      <c r="G17" s="76"/>
      <c r="H17" s="301"/>
      <c r="I17" s="304"/>
      <c r="J17" s="292"/>
      <c r="K17" s="284"/>
      <c r="L17" s="292"/>
      <c r="M17" s="128"/>
      <c r="N17" s="129"/>
      <c r="O17" s="7"/>
      <c r="P17" s="1641"/>
      <c r="Q17" s="1641"/>
      <c r="R17" s="1641"/>
      <c r="S17" s="1641"/>
      <c r="U17" s="130" t="str">
        <f t="shared" si="0"/>
        <v>7 (1407)</v>
      </c>
      <c r="V17" s="131" t="str">
        <f t="shared" si="1"/>
        <v/>
      </c>
      <c r="W17" s="285"/>
      <c r="X17" s="132"/>
      <c r="Y17" s="132"/>
      <c r="Z17" s="290"/>
    </row>
    <row r="18" spans="1:26" ht="12.75" hidden="1" customHeight="1">
      <c r="A18" s="7" t="s">
        <v>2904</v>
      </c>
      <c r="B18" s="124"/>
      <c r="C18" s="125"/>
      <c r="D18" s="76"/>
      <c r="E18" s="7"/>
      <c r="F18" s="301"/>
      <c r="G18" s="76"/>
      <c r="H18" s="301"/>
      <c r="I18" s="304"/>
      <c r="J18" s="292"/>
      <c r="K18" s="284"/>
      <c r="L18" s="292"/>
      <c r="M18" s="128"/>
      <c r="N18" s="129"/>
      <c r="O18" s="7"/>
      <c r="P18" s="1641"/>
      <c r="Q18" s="1641"/>
      <c r="R18" s="1641"/>
      <c r="S18" s="1641"/>
      <c r="U18" s="130" t="str">
        <f t="shared" si="0"/>
        <v>8 (1408)</v>
      </c>
      <c r="V18" s="131" t="str">
        <f t="shared" si="1"/>
        <v/>
      </c>
      <c r="W18" s="285"/>
      <c r="X18" s="132"/>
      <c r="Y18" s="132"/>
      <c r="Z18" s="290"/>
    </row>
    <row r="19" spans="1:26" ht="12.75" hidden="1" customHeight="1">
      <c r="A19" s="7" t="s">
        <v>2905</v>
      </c>
      <c r="B19" s="124"/>
      <c r="C19" s="125"/>
      <c r="D19" s="76"/>
      <c r="E19" s="7"/>
      <c r="F19" s="301"/>
      <c r="G19" s="76"/>
      <c r="H19" s="301"/>
      <c r="I19" s="304"/>
      <c r="J19" s="292"/>
      <c r="K19" s="284"/>
      <c r="L19" s="292"/>
      <c r="M19" s="128"/>
      <c r="N19" s="129"/>
      <c r="O19" s="7"/>
      <c r="P19" s="1641"/>
      <c r="Q19" s="1641"/>
      <c r="R19" s="1641"/>
      <c r="S19" s="1641"/>
      <c r="U19" s="130" t="str">
        <f t="shared" si="0"/>
        <v>9 (1409)</v>
      </c>
      <c r="V19" s="131" t="str">
        <f t="shared" si="1"/>
        <v/>
      </c>
      <c r="W19" s="285"/>
      <c r="X19" s="132"/>
      <c r="Y19" s="132"/>
      <c r="Z19" s="290"/>
    </row>
    <row r="20" spans="1:26" ht="12.75" hidden="1" customHeight="1">
      <c r="A20" s="7" t="s">
        <v>2906</v>
      </c>
      <c r="B20" s="124"/>
      <c r="C20" s="125"/>
      <c r="D20" s="76"/>
      <c r="E20" s="7"/>
      <c r="F20" s="301"/>
      <c r="G20" s="76"/>
      <c r="H20" s="301"/>
      <c r="I20" s="304"/>
      <c r="J20" s="292"/>
      <c r="K20" s="284"/>
      <c r="L20" s="292"/>
      <c r="M20" s="128"/>
      <c r="N20" s="129"/>
      <c r="O20" s="7"/>
      <c r="P20" s="1641"/>
      <c r="Q20" s="1641"/>
      <c r="R20" s="1641"/>
      <c r="S20" s="1641"/>
      <c r="U20" s="130" t="str">
        <f t="shared" si="0"/>
        <v>10 (1410)</v>
      </c>
      <c r="V20" s="131" t="str">
        <f t="shared" si="1"/>
        <v/>
      </c>
      <c r="W20" s="285"/>
      <c r="X20" s="132"/>
      <c r="Y20" s="132"/>
      <c r="Z20" s="290"/>
    </row>
    <row r="21" spans="1:26" ht="12.75" hidden="1" customHeight="1">
      <c r="A21" s="7" t="s">
        <v>2907</v>
      </c>
      <c r="B21" s="124"/>
      <c r="C21" s="125"/>
      <c r="D21" s="76"/>
      <c r="E21" s="7"/>
      <c r="F21" s="301"/>
      <c r="G21" s="76"/>
      <c r="H21" s="301"/>
      <c r="I21" s="304"/>
      <c r="J21" s="292"/>
      <c r="K21" s="284"/>
      <c r="L21" s="292"/>
      <c r="M21" s="128"/>
      <c r="N21" s="129"/>
      <c r="O21" s="7"/>
      <c r="P21" s="1641"/>
      <c r="Q21" s="1641"/>
      <c r="R21" s="1641"/>
      <c r="S21" s="1641"/>
      <c r="U21" s="130" t="str">
        <f t="shared" si="0"/>
        <v>11 (1411)</v>
      </c>
      <c r="V21" s="131" t="str">
        <f t="shared" si="1"/>
        <v/>
      </c>
      <c r="W21" s="285"/>
      <c r="X21" s="132"/>
      <c r="Y21" s="132"/>
      <c r="Z21" s="290"/>
    </row>
    <row r="22" spans="1:26" ht="12.75" hidden="1" customHeight="1">
      <c r="A22" s="7" t="s">
        <v>2908</v>
      </c>
      <c r="B22" s="124"/>
      <c r="C22" s="125"/>
      <c r="D22" s="76"/>
      <c r="E22" s="7"/>
      <c r="F22" s="301"/>
      <c r="G22" s="76"/>
      <c r="H22" s="301"/>
      <c r="I22" s="304"/>
      <c r="J22" s="292"/>
      <c r="K22" s="284"/>
      <c r="L22" s="292"/>
      <c r="M22" s="128"/>
      <c r="N22" s="129"/>
      <c r="O22" s="7"/>
      <c r="P22" s="1641"/>
      <c r="Q22" s="1641"/>
      <c r="R22" s="1641"/>
      <c r="S22" s="1641"/>
      <c r="U22" s="130" t="str">
        <f t="shared" si="0"/>
        <v>12 (1412)</v>
      </c>
      <c r="V22" s="131" t="str">
        <f t="shared" si="1"/>
        <v/>
      </c>
      <c r="W22" s="285"/>
      <c r="X22" s="132"/>
      <c r="Y22" s="132"/>
      <c r="Z22" s="290"/>
    </row>
    <row r="23" spans="1:26" ht="12.75" hidden="1" customHeight="1">
      <c r="A23" s="7" t="s">
        <v>2909</v>
      </c>
      <c r="B23" s="124"/>
      <c r="C23" s="125"/>
      <c r="D23" s="76"/>
      <c r="E23" s="7"/>
      <c r="F23" s="301"/>
      <c r="G23" s="76"/>
      <c r="H23" s="301"/>
      <c r="I23" s="304"/>
      <c r="J23" s="292"/>
      <c r="K23" s="284"/>
      <c r="L23" s="292"/>
      <c r="M23" s="128"/>
      <c r="N23" s="129"/>
      <c r="O23" s="7"/>
      <c r="P23" s="1641"/>
      <c r="Q23" s="1641"/>
      <c r="R23" s="1641"/>
      <c r="S23" s="1641"/>
      <c r="U23" s="130" t="str">
        <f t="shared" si="0"/>
        <v>13 (1413)</v>
      </c>
      <c r="V23" s="131" t="str">
        <f t="shared" si="1"/>
        <v/>
      </c>
      <c r="W23" s="285"/>
      <c r="X23" s="132"/>
      <c r="Y23" s="132"/>
      <c r="Z23" s="290"/>
    </row>
    <row r="24" spans="1:26" ht="12.75" hidden="1" customHeight="1">
      <c r="A24" s="7" t="s">
        <v>2910</v>
      </c>
      <c r="B24" s="124"/>
      <c r="C24" s="125"/>
      <c r="D24" s="76"/>
      <c r="E24" s="7"/>
      <c r="F24" s="301"/>
      <c r="G24" s="76"/>
      <c r="H24" s="301"/>
      <c r="I24" s="304"/>
      <c r="J24" s="292"/>
      <c r="K24" s="284"/>
      <c r="L24" s="292"/>
      <c r="M24" s="128"/>
      <c r="N24" s="129"/>
      <c r="O24" s="7"/>
      <c r="P24" s="1641"/>
      <c r="Q24" s="1641"/>
      <c r="R24" s="1641"/>
      <c r="S24" s="1641"/>
      <c r="U24" s="130" t="str">
        <f t="shared" si="0"/>
        <v>14 (1414)</v>
      </c>
      <c r="V24" s="131" t="str">
        <f t="shared" si="1"/>
        <v/>
      </c>
      <c r="W24" s="285"/>
      <c r="X24" s="132"/>
      <c r="Y24" s="132"/>
      <c r="Z24" s="290"/>
    </row>
    <row r="25" spans="1:26" ht="12.75" hidden="1" customHeight="1">
      <c r="A25" s="7" t="s">
        <v>2911</v>
      </c>
      <c r="B25" s="124"/>
      <c r="C25" s="125"/>
      <c r="D25" s="76"/>
      <c r="E25" s="7"/>
      <c r="F25" s="301"/>
      <c r="G25" s="76"/>
      <c r="H25" s="301"/>
      <c r="I25" s="304"/>
      <c r="J25" s="292"/>
      <c r="K25" s="284"/>
      <c r="L25" s="292"/>
      <c r="M25" s="128"/>
      <c r="N25" s="129"/>
      <c r="O25" s="7"/>
      <c r="P25" s="1641"/>
      <c r="Q25" s="1641"/>
      <c r="R25" s="1641"/>
      <c r="S25" s="1641"/>
      <c r="U25" s="130" t="str">
        <f t="shared" si="0"/>
        <v>15 (1415)</v>
      </c>
      <c r="V25" s="131" t="str">
        <f t="shared" si="1"/>
        <v/>
      </c>
      <c r="W25" s="285"/>
      <c r="X25" s="132"/>
      <c r="Y25" s="132"/>
      <c r="Z25" s="290"/>
    </row>
    <row r="26" spans="1:26" ht="12.75" hidden="1" customHeight="1">
      <c r="A26" s="7" t="s">
        <v>2912</v>
      </c>
      <c r="B26" s="124"/>
      <c r="C26" s="125"/>
      <c r="D26" s="76"/>
      <c r="E26" s="7"/>
      <c r="F26" s="301"/>
      <c r="G26" s="76"/>
      <c r="H26" s="301"/>
      <c r="I26" s="304"/>
      <c r="J26" s="292"/>
      <c r="K26" s="284"/>
      <c r="L26" s="292"/>
      <c r="M26" s="128"/>
      <c r="N26" s="129"/>
      <c r="O26" s="7"/>
      <c r="P26" s="1641"/>
      <c r="Q26" s="1641"/>
      <c r="R26" s="1641"/>
      <c r="S26" s="1641"/>
      <c r="U26" s="130" t="str">
        <f t="shared" si="0"/>
        <v>16 (1416)</v>
      </c>
      <c r="V26" s="131" t="str">
        <f t="shared" si="1"/>
        <v/>
      </c>
      <c r="W26" s="285"/>
      <c r="X26" s="132"/>
      <c r="Y26" s="132"/>
      <c r="Z26" s="290"/>
    </row>
    <row r="27" spans="1:26" ht="12.75" hidden="1" customHeight="1">
      <c r="A27" s="7" t="s">
        <v>2913</v>
      </c>
      <c r="B27" s="124"/>
      <c r="C27" s="125"/>
      <c r="D27" s="76"/>
      <c r="E27" s="7"/>
      <c r="F27" s="301"/>
      <c r="G27" s="76"/>
      <c r="H27" s="301"/>
      <c r="I27" s="304"/>
      <c r="J27" s="292"/>
      <c r="K27" s="284"/>
      <c r="L27" s="292"/>
      <c r="M27" s="128"/>
      <c r="N27" s="129"/>
      <c r="O27" s="7"/>
      <c r="P27" s="1641"/>
      <c r="Q27" s="1641"/>
      <c r="R27" s="1641"/>
      <c r="S27" s="1641"/>
      <c r="U27" s="130" t="str">
        <f t="shared" si="0"/>
        <v>17 (1417)</v>
      </c>
      <c r="V27" s="131" t="str">
        <f t="shared" si="1"/>
        <v/>
      </c>
      <c r="W27" s="285"/>
      <c r="X27" s="132"/>
      <c r="Y27" s="132"/>
      <c r="Z27" s="290"/>
    </row>
    <row r="28" spans="1:26" ht="12.75" hidden="1" customHeight="1">
      <c r="A28" s="7" t="s">
        <v>2914</v>
      </c>
      <c r="B28" s="124"/>
      <c r="C28" s="125"/>
      <c r="D28" s="76"/>
      <c r="E28" s="7"/>
      <c r="F28" s="301"/>
      <c r="G28" s="76"/>
      <c r="H28" s="301"/>
      <c r="I28" s="304"/>
      <c r="J28" s="292"/>
      <c r="K28" s="284"/>
      <c r="L28" s="292"/>
      <c r="M28" s="128"/>
      <c r="N28" s="129"/>
      <c r="O28" s="7"/>
      <c r="P28" s="1641"/>
      <c r="Q28" s="1641"/>
      <c r="R28" s="1641"/>
      <c r="S28" s="1641"/>
      <c r="U28" s="130" t="str">
        <f t="shared" si="0"/>
        <v>18 (1418)</v>
      </c>
      <c r="V28" s="131" t="str">
        <f t="shared" si="1"/>
        <v/>
      </c>
      <c r="W28" s="285"/>
      <c r="X28" s="132"/>
      <c r="Y28" s="132"/>
      <c r="Z28" s="290"/>
    </row>
    <row r="29" spans="1:26" ht="12.75" hidden="1" customHeight="1">
      <c r="A29" s="7" t="s">
        <v>2915</v>
      </c>
      <c r="B29" s="124"/>
      <c r="C29" s="125"/>
      <c r="D29" s="76"/>
      <c r="E29" s="7"/>
      <c r="F29" s="301"/>
      <c r="G29" s="76"/>
      <c r="H29" s="301"/>
      <c r="I29" s="304"/>
      <c r="J29" s="292"/>
      <c r="K29" s="284"/>
      <c r="L29" s="292"/>
      <c r="M29" s="128"/>
      <c r="N29" s="129"/>
      <c r="O29" s="7"/>
      <c r="P29" s="1641"/>
      <c r="Q29" s="1641"/>
      <c r="R29" s="1641"/>
      <c r="S29" s="1641"/>
      <c r="U29" s="130" t="str">
        <f t="shared" si="0"/>
        <v>19 (1419)</v>
      </c>
      <c r="V29" s="131" t="str">
        <f t="shared" si="1"/>
        <v/>
      </c>
      <c r="W29" s="285"/>
      <c r="X29" s="132"/>
      <c r="Y29" s="132"/>
      <c r="Z29" s="290"/>
    </row>
    <row r="30" spans="1:26" ht="12.75" hidden="1" customHeight="1">
      <c r="A30" s="7" t="s">
        <v>2916</v>
      </c>
      <c r="B30" s="124"/>
      <c r="C30" s="125"/>
      <c r="D30" s="76"/>
      <c r="E30" s="7"/>
      <c r="F30" s="301"/>
      <c r="G30" s="76"/>
      <c r="H30" s="301"/>
      <c r="I30" s="304"/>
      <c r="J30" s="292"/>
      <c r="K30" s="284"/>
      <c r="L30" s="292"/>
      <c r="M30" s="128"/>
      <c r="N30" s="129"/>
      <c r="O30" s="7"/>
      <c r="P30" s="1641"/>
      <c r="Q30" s="1641"/>
      <c r="R30" s="1641"/>
      <c r="S30" s="1641"/>
      <c r="U30" s="130" t="str">
        <f t="shared" si="0"/>
        <v>20 (1420)</v>
      </c>
      <c r="V30" s="131" t="str">
        <f t="shared" si="1"/>
        <v/>
      </c>
      <c r="W30" s="285"/>
      <c r="X30" s="132"/>
      <c r="Y30" s="132"/>
      <c r="Z30" s="290"/>
    </row>
    <row r="31" spans="1:26" ht="12.75" hidden="1" customHeight="1">
      <c r="A31" s="7" t="s">
        <v>2917</v>
      </c>
      <c r="B31" s="124"/>
      <c r="C31" s="125"/>
      <c r="D31" s="76"/>
      <c r="E31" s="7"/>
      <c r="F31" s="301"/>
      <c r="G31" s="76"/>
      <c r="H31" s="301"/>
      <c r="I31" s="304"/>
      <c r="J31" s="292"/>
      <c r="K31" s="284"/>
      <c r="L31" s="292"/>
      <c r="M31" s="128"/>
      <c r="N31" s="129"/>
      <c r="O31" s="7"/>
      <c r="P31" s="1641"/>
      <c r="Q31" s="1641"/>
      <c r="R31" s="1641"/>
      <c r="S31" s="1641"/>
      <c r="U31" s="130" t="str">
        <f t="shared" si="0"/>
        <v>21 (1421)</v>
      </c>
      <c r="V31" s="131" t="str">
        <f t="shared" si="1"/>
        <v/>
      </c>
      <c r="W31" s="285"/>
      <c r="X31" s="132"/>
      <c r="Y31" s="132"/>
      <c r="Z31" s="290"/>
    </row>
    <row r="32" spans="1:26" ht="12.75" hidden="1" customHeight="1">
      <c r="A32" s="7" t="s">
        <v>2918</v>
      </c>
      <c r="B32" s="124"/>
      <c r="C32" s="125"/>
      <c r="D32" s="76"/>
      <c r="E32" s="7"/>
      <c r="F32" s="301"/>
      <c r="G32" s="76"/>
      <c r="H32" s="301"/>
      <c r="I32" s="304"/>
      <c r="J32" s="292"/>
      <c r="K32" s="284"/>
      <c r="L32" s="292"/>
      <c r="M32" s="128"/>
      <c r="N32" s="129"/>
      <c r="O32" s="7"/>
      <c r="P32" s="1641"/>
      <c r="Q32" s="1641"/>
      <c r="R32" s="1641"/>
      <c r="S32" s="1641"/>
      <c r="U32" s="130" t="str">
        <f t="shared" si="0"/>
        <v>22 (1422)</v>
      </c>
      <c r="V32" s="131" t="str">
        <f t="shared" si="1"/>
        <v/>
      </c>
      <c r="W32" s="285"/>
      <c r="X32" s="132"/>
      <c r="Y32" s="132"/>
      <c r="Z32" s="290"/>
    </row>
    <row r="33" spans="1:26" ht="12.75" hidden="1" customHeight="1">
      <c r="A33" s="7" t="s">
        <v>2919</v>
      </c>
      <c r="B33" s="124"/>
      <c r="C33" s="125"/>
      <c r="D33" s="76"/>
      <c r="E33" s="7"/>
      <c r="F33" s="301"/>
      <c r="G33" s="76"/>
      <c r="H33" s="301"/>
      <c r="I33" s="304"/>
      <c r="J33" s="292"/>
      <c r="K33" s="284"/>
      <c r="L33" s="292"/>
      <c r="M33" s="128"/>
      <c r="N33" s="129"/>
      <c r="O33" s="7"/>
      <c r="P33" s="1641"/>
      <c r="Q33" s="1641"/>
      <c r="R33" s="1641"/>
      <c r="S33" s="1641"/>
      <c r="U33" s="130" t="str">
        <f t="shared" si="0"/>
        <v>23 (1423)</v>
      </c>
      <c r="V33" s="131" t="str">
        <f t="shared" si="1"/>
        <v/>
      </c>
      <c r="W33" s="285"/>
      <c r="X33" s="132"/>
      <c r="Y33" s="132"/>
      <c r="Z33" s="290"/>
    </row>
    <row r="34" spans="1:26" ht="12.75" hidden="1" customHeight="1">
      <c r="A34" s="7" t="s">
        <v>2920</v>
      </c>
      <c r="B34" s="124"/>
      <c r="C34" s="125"/>
      <c r="D34" s="76"/>
      <c r="E34" s="7"/>
      <c r="F34" s="301"/>
      <c r="G34" s="76"/>
      <c r="H34" s="301"/>
      <c r="I34" s="304"/>
      <c r="J34" s="292"/>
      <c r="K34" s="284"/>
      <c r="L34" s="292"/>
      <c r="M34" s="128"/>
      <c r="N34" s="129"/>
      <c r="O34" s="7"/>
      <c r="P34" s="1641"/>
      <c r="Q34" s="1641"/>
      <c r="R34" s="1641"/>
      <c r="S34" s="1641"/>
      <c r="U34" s="130" t="str">
        <f t="shared" si="0"/>
        <v>24 (1424)</v>
      </c>
      <c r="V34" s="131" t="str">
        <f t="shared" si="1"/>
        <v/>
      </c>
      <c r="W34" s="285"/>
      <c r="X34" s="132"/>
      <c r="Y34" s="132"/>
      <c r="Z34" s="290"/>
    </row>
    <row r="35" spans="1:26">
      <c r="A35" s="7" t="s">
        <v>2921</v>
      </c>
      <c r="B35" s="124"/>
      <c r="C35" s="125"/>
      <c r="D35" s="76"/>
      <c r="E35" s="7"/>
      <c r="F35" s="301"/>
      <c r="G35" s="76"/>
      <c r="H35" s="301"/>
      <c r="I35" s="304"/>
      <c r="J35" s="292"/>
      <c r="K35" s="284"/>
      <c r="L35" s="292"/>
      <c r="M35" s="128"/>
      <c r="N35" s="129"/>
      <c r="O35" s="7"/>
      <c r="P35" s="1641"/>
      <c r="Q35" s="1641"/>
      <c r="R35" s="1641"/>
      <c r="S35" s="1641"/>
      <c r="U35" s="130" t="str">
        <f t="shared" si="0"/>
        <v>25 (1425)</v>
      </c>
      <c r="V35" s="131" t="str">
        <f t="shared" si="1"/>
        <v/>
      </c>
      <c r="W35" s="285"/>
      <c r="X35" s="132"/>
      <c r="Y35" s="132"/>
      <c r="Z35" s="290"/>
    </row>
    <row r="36" spans="1:26">
      <c r="A36" s="33" t="s">
        <v>2922</v>
      </c>
      <c r="B36" s="134">
        <v>100</v>
      </c>
      <c r="C36" s="25"/>
      <c r="D36" s="76"/>
      <c r="E36" s="7"/>
      <c r="F36" s="302"/>
      <c r="G36" s="76"/>
      <c r="H36" s="302"/>
      <c r="I36" s="305"/>
      <c r="J36" s="292"/>
      <c r="K36" s="284"/>
      <c r="L36" s="292"/>
      <c r="M36" s="128"/>
      <c r="N36" s="1348"/>
      <c r="O36" s="7"/>
      <c r="P36" s="1642"/>
      <c r="Q36" s="1642"/>
      <c r="R36" s="1642"/>
      <c r="S36" s="1642"/>
      <c r="U36" s="137" t="str">
        <f>$A$36</f>
        <v>(1426)</v>
      </c>
      <c r="V36" s="138">
        <f>$B36</f>
        <v>100</v>
      </c>
      <c r="W36" s="285"/>
      <c r="X36" s="132"/>
      <c r="Y36" s="132"/>
      <c r="Z36" s="290"/>
    </row>
    <row r="37" spans="1:26">
      <c r="A37" s="4" t="s">
        <v>2923</v>
      </c>
      <c r="B37" s="139" t="s">
        <v>2924</v>
      </c>
      <c r="C37" s="28"/>
      <c r="D37" s="284"/>
      <c r="F37" s="422"/>
      <c r="G37" s="441"/>
      <c r="H37" s="422"/>
      <c r="I37" s="306"/>
      <c r="J37" s="292"/>
      <c r="K37" s="284"/>
      <c r="L37" s="292"/>
      <c r="M37" s="286"/>
      <c r="N37" s="287"/>
      <c r="P37" s="1639"/>
      <c r="Q37" s="1639"/>
      <c r="R37" s="1639"/>
      <c r="S37" s="1639"/>
      <c r="U37" s="137" t="str">
        <f>$A$37</f>
        <v>(1400)</v>
      </c>
      <c r="V37" s="28" t="str">
        <f>$B37</f>
        <v>Overall</v>
      </c>
      <c r="W37" s="285"/>
      <c r="X37" s="289"/>
      <c r="Y37" s="289"/>
      <c r="Z37" s="290"/>
    </row>
    <row r="38" spans="1:26" ht="6" customHeight="1">
      <c r="F38" s="296"/>
      <c r="G38" s="296"/>
      <c r="H38" s="296"/>
      <c r="I38" s="296"/>
      <c r="J38" s="296"/>
      <c r="K38" s="296"/>
      <c r="L38" s="296"/>
      <c r="M38" s="296"/>
      <c r="N38" s="296"/>
      <c r="U38" s="122"/>
      <c r="V38" s="122"/>
      <c r="Z38" s="290"/>
    </row>
    <row r="39" spans="1:26">
      <c r="B39" s="17" t="s">
        <v>1791</v>
      </c>
      <c r="F39" s="296"/>
      <c r="G39" s="296"/>
      <c r="H39" s="296"/>
      <c r="I39" s="296"/>
      <c r="J39" s="296"/>
      <c r="K39" s="296"/>
      <c r="L39" s="296"/>
      <c r="M39" s="296"/>
      <c r="N39" s="296"/>
      <c r="U39" s="122"/>
      <c r="V39" s="123" t="str">
        <f>$B39</f>
        <v>Undrawn Commitments (502)</v>
      </c>
      <c r="Z39" s="290"/>
    </row>
    <row r="40" spans="1:26">
      <c r="A40" s="7" t="s">
        <v>2897</v>
      </c>
      <c r="B40" s="124"/>
      <c r="C40" s="76"/>
      <c r="D40" s="76"/>
      <c r="E40" s="7"/>
      <c r="F40" s="301"/>
      <c r="G40" s="76"/>
      <c r="H40" s="301"/>
      <c r="I40" s="304"/>
      <c r="J40" s="292"/>
      <c r="K40" s="284"/>
      <c r="L40" s="292"/>
      <c r="M40" s="128"/>
      <c r="N40" s="129"/>
      <c r="O40" s="7"/>
      <c r="P40" s="1641"/>
      <c r="Q40" s="1641"/>
      <c r="R40" s="1641"/>
      <c r="S40" s="1641"/>
      <c r="U40" s="130" t="str">
        <f t="shared" ref="U40:U64" si="2">$A40</f>
        <v>1 (1401)</v>
      </c>
      <c r="V40" s="131" t="str">
        <f t="shared" ref="V40:V64" si="3">IF($B40="","",$B40)</f>
        <v/>
      </c>
      <c r="W40" s="285"/>
      <c r="X40" s="132"/>
      <c r="Y40" s="132"/>
      <c r="Z40" s="290"/>
    </row>
    <row r="41" spans="1:26">
      <c r="A41" s="7" t="s">
        <v>2898</v>
      </c>
      <c r="B41" s="124"/>
      <c r="C41" s="76"/>
      <c r="D41" s="76"/>
      <c r="E41" s="7"/>
      <c r="F41" s="301"/>
      <c r="G41" s="76"/>
      <c r="H41" s="301"/>
      <c r="I41" s="304"/>
      <c r="J41" s="292"/>
      <c r="K41" s="284"/>
      <c r="L41" s="292"/>
      <c r="M41" s="128"/>
      <c r="N41" s="129"/>
      <c r="O41" s="7"/>
      <c r="P41" s="1641"/>
      <c r="Q41" s="1641"/>
      <c r="R41" s="1641"/>
      <c r="S41" s="1641"/>
      <c r="U41" s="130" t="str">
        <f t="shared" si="2"/>
        <v>2 (1402)</v>
      </c>
      <c r="V41" s="131" t="str">
        <f t="shared" si="3"/>
        <v/>
      </c>
      <c r="W41" s="285"/>
      <c r="X41" s="132"/>
      <c r="Y41" s="132"/>
      <c r="Z41" s="290"/>
    </row>
    <row r="42" spans="1:26">
      <c r="A42" s="7" t="s">
        <v>2899</v>
      </c>
      <c r="B42" s="124"/>
      <c r="C42" s="76"/>
      <c r="D42" s="76"/>
      <c r="E42" s="7"/>
      <c r="F42" s="301"/>
      <c r="G42" s="76"/>
      <c r="H42" s="301"/>
      <c r="I42" s="304"/>
      <c r="J42" s="292"/>
      <c r="K42" s="284"/>
      <c r="L42" s="292"/>
      <c r="M42" s="128"/>
      <c r="N42" s="129"/>
      <c r="O42" s="7"/>
      <c r="P42" s="1641"/>
      <c r="Q42" s="1641"/>
      <c r="R42" s="1641"/>
      <c r="S42" s="1641"/>
      <c r="U42" s="130" t="str">
        <f t="shared" si="2"/>
        <v>3 (1403)</v>
      </c>
      <c r="V42" s="131" t="str">
        <f t="shared" si="3"/>
        <v/>
      </c>
      <c r="W42" s="285"/>
      <c r="X42" s="132"/>
      <c r="Y42" s="132"/>
      <c r="Z42" s="290"/>
    </row>
    <row r="43" spans="1:26" ht="12.75" hidden="1" customHeight="1">
      <c r="A43" s="7" t="s">
        <v>2900</v>
      </c>
      <c r="B43" s="124"/>
      <c r="C43" s="76"/>
      <c r="D43" s="76"/>
      <c r="E43" s="7"/>
      <c r="F43" s="301"/>
      <c r="G43" s="76"/>
      <c r="H43" s="301"/>
      <c r="I43" s="304"/>
      <c r="J43" s="292"/>
      <c r="K43" s="284"/>
      <c r="L43" s="292"/>
      <c r="M43" s="128"/>
      <c r="N43" s="129"/>
      <c r="O43" s="7"/>
      <c r="P43" s="1641"/>
      <c r="Q43" s="1641"/>
      <c r="R43" s="1641"/>
      <c r="S43" s="1641"/>
      <c r="U43" s="130" t="str">
        <f t="shared" si="2"/>
        <v>4 (1404)</v>
      </c>
      <c r="V43" s="131" t="str">
        <f t="shared" si="3"/>
        <v/>
      </c>
      <c r="W43" s="285"/>
      <c r="X43" s="132"/>
      <c r="Y43" s="132"/>
      <c r="Z43" s="290"/>
    </row>
    <row r="44" spans="1:26" ht="12.75" hidden="1" customHeight="1">
      <c r="A44" s="7" t="s">
        <v>2901</v>
      </c>
      <c r="B44" s="124"/>
      <c r="C44" s="76"/>
      <c r="D44" s="76"/>
      <c r="E44" s="7"/>
      <c r="F44" s="301"/>
      <c r="G44" s="76"/>
      <c r="H44" s="301"/>
      <c r="I44" s="304"/>
      <c r="J44" s="292"/>
      <c r="K44" s="284"/>
      <c r="L44" s="292"/>
      <c r="M44" s="128"/>
      <c r="N44" s="129"/>
      <c r="O44" s="7"/>
      <c r="P44" s="1641"/>
      <c r="Q44" s="1641"/>
      <c r="R44" s="1641"/>
      <c r="S44" s="1641"/>
      <c r="U44" s="130" t="str">
        <f t="shared" si="2"/>
        <v>5 (1405)</v>
      </c>
      <c r="V44" s="131" t="str">
        <f t="shared" si="3"/>
        <v/>
      </c>
      <c r="W44" s="285"/>
      <c r="X44" s="132"/>
      <c r="Y44" s="132"/>
      <c r="Z44" s="290"/>
    </row>
    <row r="45" spans="1:26" ht="12.75" hidden="1" customHeight="1">
      <c r="A45" s="7" t="s">
        <v>2902</v>
      </c>
      <c r="B45" s="124"/>
      <c r="C45" s="76"/>
      <c r="D45" s="76"/>
      <c r="E45" s="7"/>
      <c r="F45" s="301"/>
      <c r="G45" s="76"/>
      <c r="H45" s="301"/>
      <c r="I45" s="304"/>
      <c r="J45" s="292"/>
      <c r="K45" s="284"/>
      <c r="L45" s="292"/>
      <c r="M45" s="128"/>
      <c r="N45" s="129"/>
      <c r="O45" s="7"/>
      <c r="P45" s="1641"/>
      <c r="Q45" s="1641"/>
      <c r="R45" s="1641"/>
      <c r="S45" s="1641"/>
      <c r="U45" s="130" t="str">
        <f t="shared" si="2"/>
        <v>6 (1406)</v>
      </c>
      <c r="V45" s="131" t="str">
        <f t="shared" si="3"/>
        <v/>
      </c>
      <c r="W45" s="285"/>
      <c r="X45" s="132"/>
      <c r="Y45" s="132"/>
      <c r="Z45" s="290"/>
    </row>
    <row r="46" spans="1:26" ht="12.75" hidden="1" customHeight="1">
      <c r="A46" s="7" t="s">
        <v>2903</v>
      </c>
      <c r="B46" s="124"/>
      <c r="C46" s="76"/>
      <c r="D46" s="76"/>
      <c r="E46" s="7"/>
      <c r="F46" s="301"/>
      <c r="G46" s="76"/>
      <c r="H46" s="301"/>
      <c r="I46" s="304"/>
      <c r="J46" s="292"/>
      <c r="K46" s="284"/>
      <c r="L46" s="292"/>
      <c r="M46" s="128"/>
      <c r="N46" s="129"/>
      <c r="O46" s="7"/>
      <c r="P46" s="1641"/>
      <c r="Q46" s="1641"/>
      <c r="R46" s="1641"/>
      <c r="S46" s="1641"/>
      <c r="U46" s="130" t="str">
        <f t="shared" si="2"/>
        <v>7 (1407)</v>
      </c>
      <c r="V46" s="131" t="str">
        <f t="shared" si="3"/>
        <v/>
      </c>
      <c r="W46" s="285"/>
      <c r="X46" s="132"/>
      <c r="Y46" s="132"/>
      <c r="Z46" s="290"/>
    </row>
    <row r="47" spans="1:26" ht="12.75" hidden="1" customHeight="1">
      <c r="A47" s="7" t="s">
        <v>2904</v>
      </c>
      <c r="B47" s="124"/>
      <c r="C47" s="76" t="s">
        <v>2925</v>
      </c>
      <c r="D47" s="76"/>
      <c r="E47" s="7"/>
      <c r="F47" s="301"/>
      <c r="G47" s="76"/>
      <c r="H47" s="301"/>
      <c r="I47" s="304"/>
      <c r="J47" s="292"/>
      <c r="K47" s="284"/>
      <c r="L47" s="292"/>
      <c r="M47" s="128"/>
      <c r="N47" s="129"/>
      <c r="O47" s="7"/>
      <c r="P47" s="1641"/>
      <c r="Q47" s="1641"/>
      <c r="R47" s="1641"/>
      <c r="S47" s="1641"/>
      <c r="U47" s="130" t="str">
        <f t="shared" si="2"/>
        <v>8 (1408)</v>
      </c>
      <c r="V47" s="131" t="str">
        <f t="shared" si="3"/>
        <v/>
      </c>
      <c r="W47" s="285"/>
      <c r="X47" s="132"/>
      <c r="Y47" s="132"/>
      <c r="Z47" s="290"/>
    </row>
    <row r="48" spans="1:26" ht="12.75" hidden="1" customHeight="1">
      <c r="A48" s="7" t="s">
        <v>2905</v>
      </c>
      <c r="B48" s="124"/>
      <c r="C48" s="76" t="s">
        <v>2926</v>
      </c>
      <c r="D48" s="76"/>
      <c r="E48" s="7"/>
      <c r="F48" s="301"/>
      <c r="G48" s="76"/>
      <c r="H48" s="301"/>
      <c r="I48" s="304"/>
      <c r="J48" s="292"/>
      <c r="K48" s="284"/>
      <c r="L48" s="292"/>
      <c r="M48" s="128"/>
      <c r="N48" s="129"/>
      <c r="O48" s="7"/>
      <c r="P48" s="1641"/>
      <c r="Q48" s="1641"/>
      <c r="R48" s="1641"/>
      <c r="S48" s="1641"/>
      <c r="U48" s="130" t="str">
        <f t="shared" si="2"/>
        <v>9 (1409)</v>
      </c>
      <c r="V48" s="131" t="str">
        <f t="shared" si="3"/>
        <v/>
      </c>
      <c r="W48" s="285"/>
      <c r="X48" s="132"/>
      <c r="Y48" s="132"/>
      <c r="Z48" s="290"/>
    </row>
    <row r="49" spans="1:26" ht="12.75" hidden="1" customHeight="1">
      <c r="A49" s="7" t="s">
        <v>2906</v>
      </c>
      <c r="B49" s="124"/>
      <c r="C49" s="76"/>
      <c r="D49" s="76"/>
      <c r="E49" s="7"/>
      <c r="F49" s="301"/>
      <c r="G49" s="76"/>
      <c r="H49" s="301"/>
      <c r="I49" s="304"/>
      <c r="J49" s="292"/>
      <c r="K49" s="284"/>
      <c r="L49" s="292"/>
      <c r="M49" s="128"/>
      <c r="N49" s="129"/>
      <c r="O49" s="7"/>
      <c r="P49" s="1641"/>
      <c r="Q49" s="1641"/>
      <c r="R49" s="1641"/>
      <c r="S49" s="1641"/>
      <c r="U49" s="130" t="str">
        <f t="shared" si="2"/>
        <v>10 (1410)</v>
      </c>
      <c r="V49" s="131" t="str">
        <f t="shared" si="3"/>
        <v/>
      </c>
      <c r="W49" s="285"/>
      <c r="X49" s="132"/>
      <c r="Y49" s="132"/>
      <c r="Z49" s="290"/>
    </row>
    <row r="50" spans="1:26" ht="12.75" hidden="1" customHeight="1">
      <c r="A50" s="7" t="s">
        <v>2907</v>
      </c>
      <c r="B50" s="124"/>
      <c r="C50" s="76"/>
      <c r="D50" s="76"/>
      <c r="E50" s="7"/>
      <c r="F50" s="301"/>
      <c r="G50" s="76"/>
      <c r="H50" s="301"/>
      <c r="I50" s="304"/>
      <c r="J50" s="292"/>
      <c r="K50" s="284"/>
      <c r="L50" s="292"/>
      <c r="M50" s="128"/>
      <c r="N50" s="129"/>
      <c r="O50" s="7"/>
      <c r="P50" s="1641"/>
      <c r="Q50" s="1641"/>
      <c r="R50" s="1641"/>
      <c r="S50" s="1641"/>
      <c r="U50" s="130" t="str">
        <f t="shared" si="2"/>
        <v>11 (1411)</v>
      </c>
      <c r="V50" s="131" t="str">
        <f t="shared" si="3"/>
        <v/>
      </c>
      <c r="W50" s="285"/>
      <c r="X50" s="132"/>
      <c r="Y50" s="132"/>
      <c r="Z50" s="290"/>
    </row>
    <row r="51" spans="1:26" ht="12.75" hidden="1" customHeight="1">
      <c r="A51" s="7" t="s">
        <v>2908</v>
      </c>
      <c r="B51" s="124"/>
      <c r="C51" s="76"/>
      <c r="D51" s="76"/>
      <c r="E51" s="7"/>
      <c r="F51" s="301"/>
      <c r="G51" s="76"/>
      <c r="H51" s="301"/>
      <c r="I51" s="304"/>
      <c r="J51" s="292"/>
      <c r="K51" s="284"/>
      <c r="L51" s="292"/>
      <c r="M51" s="128"/>
      <c r="N51" s="129"/>
      <c r="O51" s="7"/>
      <c r="P51" s="1641"/>
      <c r="Q51" s="1641"/>
      <c r="R51" s="1641"/>
      <c r="S51" s="1641"/>
      <c r="U51" s="130" t="str">
        <f t="shared" si="2"/>
        <v>12 (1412)</v>
      </c>
      <c r="V51" s="131" t="str">
        <f t="shared" si="3"/>
        <v/>
      </c>
      <c r="W51" s="285"/>
      <c r="X51" s="132"/>
      <c r="Y51" s="132"/>
      <c r="Z51" s="290"/>
    </row>
    <row r="52" spans="1:26" ht="12.75" hidden="1" customHeight="1">
      <c r="A52" s="7" t="s">
        <v>2909</v>
      </c>
      <c r="B52" s="124"/>
      <c r="C52" s="76"/>
      <c r="D52" s="76"/>
      <c r="E52" s="7"/>
      <c r="F52" s="301"/>
      <c r="G52" s="76"/>
      <c r="H52" s="301"/>
      <c r="I52" s="304"/>
      <c r="J52" s="292"/>
      <c r="K52" s="284"/>
      <c r="L52" s="292"/>
      <c r="M52" s="128"/>
      <c r="N52" s="129"/>
      <c r="O52" s="7"/>
      <c r="P52" s="1641"/>
      <c r="Q52" s="1641"/>
      <c r="R52" s="1641"/>
      <c r="S52" s="1641"/>
      <c r="U52" s="130" t="str">
        <f t="shared" si="2"/>
        <v>13 (1413)</v>
      </c>
      <c r="V52" s="131" t="str">
        <f t="shared" si="3"/>
        <v/>
      </c>
      <c r="W52" s="285"/>
      <c r="X52" s="132"/>
      <c r="Y52" s="132"/>
      <c r="Z52" s="290"/>
    </row>
    <row r="53" spans="1:26" ht="12.75" hidden="1" customHeight="1">
      <c r="A53" s="7" t="s">
        <v>2910</v>
      </c>
      <c r="B53" s="124"/>
      <c r="C53" s="76"/>
      <c r="D53" s="76"/>
      <c r="E53" s="7"/>
      <c r="F53" s="301"/>
      <c r="G53" s="76"/>
      <c r="H53" s="301"/>
      <c r="I53" s="304"/>
      <c r="J53" s="292"/>
      <c r="K53" s="284"/>
      <c r="L53" s="292"/>
      <c r="M53" s="128"/>
      <c r="N53" s="129"/>
      <c r="O53" s="7"/>
      <c r="P53" s="1641"/>
      <c r="Q53" s="1641"/>
      <c r="R53" s="1641"/>
      <c r="S53" s="1641"/>
      <c r="U53" s="130" t="str">
        <f t="shared" si="2"/>
        <v>14 (1414)</v>
      </c>
      <c r="V53" s="131" t="str">
        <f t="shared" si="3"/>
        <v/>
      </c>
      <c r="W53" s="285"/>
      <c r="X53" s="132"/>
      <c r="Y53" s="132"/>
      <c r="Z53" s="290"/>
    </row>
    <row r="54" spans="1:26" ht="12.75" hidden="1" customHeight="1">
      <c r="A54" s="7" t="s">
        <v>2911</v>
      </c>
      <c r="B54" s="124"/>
      <c r="C54" s="76"/>
      <c r="D54" s="76"/>
      <c r="E54" s="7"/>
      <c r="F54" s="301"/>
      <c r="G54" s="76"/>
      <c r="H54" s="301"/>
      <c r="I54" s="304"/>
      <c r="J54" s="292"/>
      <c r="K54" s="284"/>
      <c r="L54" s="292"/>
      <c r="M54" s="128"/>
      <c r="N54" s="129"/>
      <c r="O54" s="7"/>
      <c r="P54" s="1641"/>
      <c r="Q54" s="1641"/>
      <c r="R54" s="1641"/>
      <c r="S54" s="1641"/>
      <c r="U54" s="130" t="str">
        <f t="shared" si="2"/>
        <v>15 (1415)</v>
      </c>
      <c r="V54" s="131" t="str">
        <f t="shared" si="3"/>
        <v/>
      </c>
      <c r="W54" s="285"/>
      <c r="X54" s="132"/>
      <c r="Y54" s="132"/>
      <c r="Z54" s="290"/>
    </row>
    <row r="55" spans="1:26" ht="12.75" hidden="1" customHeight="1">
      <c r="A55" s="7" t="s">
        <v>2912</v>
      </c>
      <c r="B55" s="124"/>
      <c r="C55" s="76"/>
      <c r="D55" s="76"/>
      <c r="E55" s="7"/>
      <c r="F55" s="301"/>
      <c r="G55" s="76"/>
      <c r="H55" s="301"/>
      <c r="I55" s="304"/>
      <c r="J55" s="292"/>
      <c r="K55" s="284"/>
      <c r="L55" s="292"/>
      <c r="M55" s="128"/>
      <c r="N55" s="129"/>
      <c r="O55" s="7"/>
      <c r="P55" s="1641"/>
      <c r="Q55" s="1641"/>
      <c r="R55" s="1641"/>
      <c r="S55" s="1641"/>
      <c r="U55" s="130" t="str">
        <f t="shared" si="2"/>
        <v>16 (1416)</v>
      </c>
      <c r="V55" s="131" t="str">
        <f t="shared" si="3"/>
        <v/>
      </c>
      <c r="W55" s="285"/>
      <c r="X55" s="132"/>
      <c r="Y55" s="132"/>
      <c r="Z55" s="290"/>
    </row>
    <row r="56" spans="1:26" ht="12.75" hidden="1" customHeight="1">
      <c r="A56" s="7" t="s">
        <v>2913</v>
      </c>
      <c r="B56" s="124"/>
      <c r="C56" s="76"/>
      <c r="D56" s="76"/>
      <c r="E56" s="7"/>
      <c r="F56" s="301"/>
      <c r="G56" s="76"/>
      <c r="H56" s="301"/>
      <c r="I56" s="304"/>
      <c r="J56" s="292"/>
      <c r="K56" s="284"/>
      <c r="L56" s="292"/>
      <c r="M56" s="128"/>
      <c r="N56" s="129"/>
      <c r="O56" s="7"/>
      <c r="P56" s="1641"/>
      <c r="Q56" s="1641"/>
      <c r="R56" s="1641"/>
      <c r="S56" s="1641"/>
      <c r="U56" s="130" t="str">
        <f t="shared" si="2"/>
        <v>17 (1417)</v>
      </c>
      <c r="V56" s="131" t="str">
        <f t="shared" si="3"/>
        <v/>
      </c>
      <c r="W56" s="285"/>
      <c r="X56" s="132"/>
      <c r="Y56" s="132"/>
      <c r="Z56" s="290"/>
    </row>
    <row r="57" spans="1:26" ht="12.75" hidden="1" customHeight="1">
      <c r="A57" s="7" t="s">
        <v>2914</v>
      </c>
      <c r="B57" s="124"/>
      <c r="C57" s="76"/>
      <c r="D57" s="76"/>
      <c r="E57" s="7"/>
      <c r="F57" s="301"/>
      <c r="G57" s="76"/>
      <c r="H57" s="301"/>
      <c r="I57" s="304"/>
      <c r="J57" s="292"/>
      <c r="K57" s="284"/>
      <c r="L57" s="292"/>
      <c r="M57" s="128"/>
      <c r="N57" s="129"/>
      <c r="O57" s="7"/>
      <c r="P57" s="1641"/>
      <c r="Q57" s="1641"/>
      <c r="R57" s="1641"/>
      <c r="S57" s="1641"/>
      <c r="U57" s="130" t="str">
        <f t="shared" si="2"/>
        <v>18 (1418)</v>
      </c>
      <c r="V57" s="131" t="str">
        <f t="shared" si="3"/>
        <v/>
      </c>
      <c r="W57" s="285"/>
      <c r="X57" s="132"/>
      <c r="Y57" s="132"/>
      <c r="Z57" s="290"/>
    </row>
    <row r="58" spans="1:26" ht="12.75" hidden="1" customHeight="1">
      <c r="A58" s="7" t="s">
        <v>2915</v>
      </c>
      <c r="B58" s="124"/>
      <c r="C58" s="76"/>
      <c r="D58" s="76"/>
      <c r="E58" s="7"/>
      <c r="F58" s="301"/>
      <c r="G58" s="76"/>
      <c r="H58" s="301"/>
      <c r="I58" s="304"/>
      <c r="J58" s="292"/>
      <c r="K58" s="284"/>
      <c r="L58" s="292"/>
      <c r="M58" s="128"/>
      <c r="N58" s="129"/>
      <c r="O58" s="7"/>
      <c r="P58" s="1641"/>
      <c r="Q58" s="1641"/>
      <c r="R58" s="1641"/>
      <c r="S58" s="1641"/>
      <c r="U58" s="130" t="str">
        <f t="shared" si="2"/>
        <v>19 (1419)</v>
      </c>
      <c r="V58" s="131" t="str">
        <f t="shared" si="3"/>
        <v/>
      </c>
      <c r="W58" s="285"/>
      <c r="X58" s="132"/>
      <c r="Y58" s="132"/>
      <c r="Z58" s="290"/>
    </row>
    <row r="59" spans="1:26" ht="12.75" hidden="1" customHeight="1">
      <c r="A59" s="7" t="s">
        <v>2916</v>
      </c>
      <c r="B59" s="124"/>
      <c r="C59" s="76"/>
      <c r="D59" s="76"/>
      <c r="E59" s="7"/>
      <c r="F59" s="301"/>
      <c r="G59" s="76"/>
      <c r="H59" s="301"/>
      <c r="I59" s="304"/>
      <c r="J59" s="292"/>
      <c r="K59" s="284"/>
      <c r="L59" s="292"/>
      <c r="M59" s="128"/>
      <c r="N59" s="129"/>
      <c r="O59" s="7"/>
      <c r="P59" s="1641"/>
      <c r="Q59" s="1641"/>
      <c r="R59" s="1641"/>
      <c r="S59" s="1641"/>
      <c r="U59" s="130" t="str">
        <f t="shared" si="2"/>
        <v>20 (1420)</v>
      </c>
      <c r="V59" s="131" t="str">
        <f t="shared" si="3"/>
        <v/>
      </c>
      <c r="W59" s="285"/>
      <c r="X59" s="132"/>
      <c r="Y59" s="132"/>
      <c r="Z59" s="290"/>
    </row>
    <row r="60" spans="1:26" ht="12.75" hidden="1" customHeight="1">
      <c r="A60" s="7" t="s">
        <v>2917</v>
      </c>
      <c r="B60" s="124"/>
      <c r="C60" s="76"/>
      <c r="D60" s="76"/>
      <c r="E60" s="7"/>
      <c r="F60" s="301"/>
      <c r="G60" s="76"/>
      <c r="H60" s="301"/>
      <c r="I60" s="304"/>
      <c r="J60" s="292"/>
      <c r="K60" s="284"/>
      <c r="L60" s="292"/>
      <c r="M60" s="128"/>
      <c r="N60" s="129"/>
      <c r="O60" s="7"/>
      <c r="P60" s="1641"/>
      <c r="Q60" s="1641"/>
      <c r="R60" s="1641"/>
      <c r="S60" s="1641"/>
      <c r="U60" s="130" t="str">
        <f t="shared" si="2"/>
        <v>21 (1421)</v>
      </c>
      <c r="V60" s="131" t="str">
        <f t="shared" si="3"/>
        <v/>
      </c>
      <c r="W60" s="285"/>
      <c r="X60" s="132"/>
      <c r="Y60" s="132"/>
      <c r="Z60" s="290"/>
    </row>
    <row r="61" spans="1:26" ht="12.75" hidden="1" customHeight="1">
      <c r="A61" s="7" t="s">
        <v>2918</v>
      </c>
      <c r="B61" s="124"/>
      <c r="C61" s="76"/>
      <c r="D61" s="76"/>
      <c r="E61" s="7"/>
      <c r="F61" s="301"/>
      <c r="G61" s="76"/>
      <c r="H61" s="301"/>
      <c r="I61" s="304"/>
      <c r="J61" s="292"/>
      <c r="K61" s="284"/>
      <c r="L61" s="292"/>
      <c r="M61" s="128"/>
      <c r="N61" s="129"/>
      <c r="O61" s="7"/>
      <c r="P61" s="1641"/>
      <c r="Q61" s="1641"/>
      <c r="R61" s="1641"/>
      <c r="S61" s="1641"/>
      <c r="U61" s="130" t="str">
        <f t="shared" si="2"/>
        <v>22 (1422)</v>
      </c>
      <c r="V61" s="131" t="str">
        <f t="shared" si="3"/>
        <v/>
      </c>
      <c r="W61" s="285"/>
      <c r="X61" s="132"/>
      <c r="Y61" s="132"/>
      <c r="Z61" s="290"/>
    </row>
    <row r="62" spans="1:26" ht="12.75" hidden="1" customHeight="1">
      <c r="A62" s="7" t="s">
        <v>2919</v>
      </c>
      <c r="B62" s="124"/>
      <c r="C62" s="76"/>
      <c r="D62" s="76"/>
      <c r="E62" s="7"/>
      <c r="F62" s="301"/>
      <c r="G62" s="76"/>
      <c r="H62" s="301"/>
      <c r="I62" s="304"/>
      <c r="J62" s="292"/>
      <c r="K62" s="284"/>
      <c r="L62" s="292"/>
      <c r="M62" s="128"/>
      <c r="N62" s="129"/>
      <c r="O62" s="7"/>
      <c r="P62" s="1641"/>
      <c r="Q62" s="1641"/>
      <c r="R62" s="1641"/>
      <c r="S62" s="1641"/>
      <c r="U62" s="130" t="str">
        <f t="shared" si="2"/>
        <v>23 (1423)</v>
      </c>
      <c r="V62" s="131" t="str">
        <f t="shared" si="3"/>
        <v/>
      </c>
      <c r="W62" s="285"/>
      <c r="X62" s="132"/>
      <c r="Y62" s="132"/>
      <c r="Z62" s="290"/>
    </row>
    <row r="63" spans="1:26" ht="12.75" hidden="1" customHeight="1">
      <c r="A63" s="7" t="s">
        <v>2920</v>
      </c>
      <c r="B63" s="124"/>
      <c r="C63" s="76"/>
      <c r="D63" s="76"/>
      <c r="E63" s="7"/>
      <c r="F63" s="301"/>
      <c r="G63" s="76"/>
      <c r="H63" s="301"/>
      <c r="I63" s="304"/>
      <c r="J63" s="292"/>
      <c r="K63" s="284"/>
      <c r="L63" s="292"/>
      <c r="M63" s="128"/>
      <c r="N63" s="129"/>
      <c r="O63" s="7"/>
      <c r="P63" s="1641"/>
      <c r="Q63" s="1641"/>
      <c r="R63" s="1641"/>
      <c r="S63" s="1641"/>
      <c r="U63" s="130" t="str">
        <f t="shared" si="2"/>
        <v>24 (1424)</v>
      </c>
      <c r="V63" s="131" t="str">
        <f t="shared" si="3"/>
        <v/>
      </c>
      <c r="W63" s="285"/>
      <c r="X63" s="132"/>
      <c r="Y63" s="132"/>
      <c r="Z63" s="290"/>
    </row>
    <row r="64" spans="1:26">
      <c r="A64" s="7" t="s">
        <v>2921</v>
      </c>
      <c r="B64" s="124"/>
      <c r="C64" s="76"/>
      <c r="D64" s="76"/>
      <c r="E64" s="7"/>
      <c r="F64" s="301"/>
      <c r="G64" s="76"/>
      <c r="H64" s="301"/>
      <c r="I64" s="304"/>
      <c r="J64" s="292"/>
      <c r="K64" s="284"/>
      <c r="L64" s="292"/>
      <c r="M64" s="128"/>
      <c r="N64" s="129"/>
      <c r="O64" s="7"/>
      <c r="P64" s="1641"/>
      <c r="Q64" s="1641"/>
      <c r="R64" s="1641"/>
      <c r="S64" s="1641"/>
      <c r="U64" s="130" t="str">
        <f t="shared" si="2"/>
        <v>25 (1425)</v>
      </c>
      <c r="V64" s="131" t="str">
        <f t="shared" si="3"/>
        <v/>
      </c>
      <c r="W64" s="285"/>
      <c r="X64" s="132"/>
      <c r="Y64" s="132"/>
      <c r="Z64" s="290"/>
    </row>
    <row r="65" spans="1:26">
      <c r="A65" s="33" t="s">
        <v>2922</v>
      </c>
      <c r="B65" s="134">
        <v>100</v>
      </c>
      <c r="C65" s="76"/>
      <c r="D65" s="76"/>
      <c r="E65" s="7"/>
      <c r="F65" s="302"/>
      <c r="G65" s="76"/>
      <c r="H65" s="302"/>
      <c r="I65" s="305"/>
      <c r="J65" s="292"/>
      <c r="K65" s="284"/>
      <c r="L65" s="292"/>
      <c r="M65" s="128"/>
      <c r="N65" s="1348"/>
      <c r="O65" s="7"/>
      <c r="P65" s="1642"/>
      <c r="Q65" s="1642"/>
      <c r="R65" s="1642"/>
      <c r="S65" s="1642"/>
      <c r="U65" s="137" t="str">
        <f>$A$65</f>
        <v>(1426)</v>
      </c>
      <c r="V65" s="138">
        <f>$B65</f>
        <v>100</v>
      </c>
      <c r="W65" s="285"/>
      <c r="X65" s="132"/>
      <c r="Y65" s="132"/>
      <c r="Z65" s="290"/>
    </row>
    <row r="66" spans="1:26" ht="12.75" customHeight="1">
      <c r="A66" s="4" t="s">
        <v>2923</v>
      </c>
      <c r="B66" s="139" t="s">
        <v>2924</v>
      </c>
      <c r="C66" s="284"/>
      <c r="D66" s="284"/>
      <c r="F66" s="422"/>
      <c r="G66" s="441"/>
      <c r="H66" s="303"/>
      <c r="I66" s="306"/>
      <c r="J66" s="292"/>
      <c r="K66" s="284"/>
      <c r="L66" s="292"/>
      <c r="M66" s="286"/>
      <c r="N66" s="287"/>
      <c r="P66" s="1639"/>
      <c r="Q66" s="1639"/>
      <c r="R66" s="1639"/>
      <c r="S66" s="1639"/>
      <c r="U66" s="137" t="str">
        <f>$A$66</f>
        <v>(1400)</v>
      </c>
      <c r="V66" s="28" t="str">
        <f>$B66</f>
        <v>Overall</v>
      </c>
      <c r="W66" s="285"/>
      <c r="X66" s="289"/>
      <c r="Y66" s="289"/>
      <c r="Z66" s="290"/>
    </row>
    <row r="67" spans="1:26" ht="6" customHeight="1">
      <c r="F67" s="296"/>
      <c r="G67" s="296"/>
      <c r="H67" s="296"/>
      <c r="I67" s="296"/>
      <c r="J67" s="296"/>
      <c r="K67" s="296"/>
      <c r="L67" s="296"/>
      <c r="M67" s="296"/>
      <c r="N67" s="296"/>
      <c r="U67" s="122"/>
      <c r="V67" s="122"/>
      <c r="Z67" s="290"/>
    </row>
    <row r="68" spans="1:26">
      <c r="B68" s="17" t="s">
        <v>1792</v>
      </c>
      <c r="F68" s="296"/>
      <c r="G68" s="296"/>
      <c r="H68" s="296"/>
      <c r="I68" s="296"/>
      <c r="J68" s="296"/>
      <c r="K68" s="296"/>
      <c r="L68" s="296"/>
      <c r="M68" s="296"/>
      <c r="N68" s="296"/>
      <c r="U68" s="122"/>
      <c r="V68" s="123" t="str">
        <f>$B68</f>
        <v>Repo-style Transactions (503)</v>
      </c>
      <c r="Z68" s="290"/>
    </row>
    <row r="69" spans="1:26">
      <c r="A69" s="7" t="s">
        <v>2897</v>
      </c>
      <c r="B69" s="124"/>
      <c r="C69" s="125"/>
      <c r="D69" s="76"/>
      <c r="E69" s="7"/>
      <c r="F69" s="301"/>
      <c r="G69" s="76"/>
      <c r="H69" s="76"/>
      <c r="I69" s="307"/>
      <c r="J69" s="76"/>
      <c r="K69" s="76"/>
      <c r="L69" s="128"/>
      <c r="M69" s="128"/>
      <c r="N69" s="129"/>
      <c r="O69" s="7"/>
      <c r="P69" s="1641"/>
      <c r="Q69" s="1641"/>
      <c r="R69" s="1641"/>
      <c r="S69" s="1641"/>
      <c r="U69" s="130" t="str">
        <f t="shared" ref="U69:U93" si="4">$A69</f>
        <v>1 (1401)</v>
      </c>
      <c r="V69" s="131" t="str">
        <f t="shared" ref="V69:V93" si="5">IF($B69="","",$B69)</f>
        <v/>
      </c>
      <c r="W69" s="285"/>
      <c r="X69" s="132"/>
      <c r="Y69" s="132"/>
      <c r="Z69" s="290"/>
    </row>
    <row r="70" spans="1:26">
      <c r="A70" s="7" t="s">
        <v>2898</v>
      </c>
      <c r="B70" s="124"/>
      <c r="C70" s="125"/>
      <c r="D70" s="76"/>
      <c r="E70" s="7"/>
      <c r="F70" s="301"/>
      <c r="G70" s="76"/>
      <c r="H70" s="76"/>
      <c r="I70" s="307"/>
      <c r="J70" s="76"/>
      <c r="K70" s="76"/>
      <c r="L70" s="128"/>
      <c r="M70" s="128"/>
      <c r="N70" s="129"/>
      <c r="O70" s="7"/>
      <c r="P70" s="1641"/>
      <c r="Q70" s="1641"/>
      <c r="R70" s="1641"/>
      <c r="S70" s="1641"/>
      <c r="U70" s="130" t="str">
        <f t="shared" si="4"/>
        <v>2 (1402)</v>
      </c>
      <c r="V70" s="131" t="str">
        <f t="shared" si="5"/>
        <v/>
      </c>
      <c r="W70" s="285"/>
      <c r="X70" s="132"/>
      <c r="Y70" s="132"/>
      <c r="Z70" s="290"/>
    </row>
    <row r="71" spans="1:26">
      <c r="A71" s="7" t="s">
        <v>2899</v>
      </c>
      <c r="B71" s="124"/>
      <c r="C71" s="125"/>
      <c r="D71" s="76"/>
      <c r="E71" s="7"/>
      <c r="F71" s="301"/>
      <c r="G71" s="76"/>
      <c r="H71" s="76"/>
      <c r="I71" s="307"/>
      <c r="J71" s="76"/>
      <c r="K71" s="76"/>
      <c r="L71" s="128"/>
      <c r="M71" s="128"/>
      <c r="N71" s="129"/>
      <c r="O71" s="7"/>
      <c r="P71" s="1641"/>
      <c r="Q71" s="1641"/>
      <c r="R71" s="1641"/>
      <c r="S71" s="1641"/>
      <c r="U71" s="130" t="str">
        <f t="shared" si="4"/>
        <v>3 (1403)</v>
      </c>
      <c r="V71" s="131" t="str">
        <f t="shared" si="5"/>
        <v/>
      </c>
      <c r="W71" s="285"/>
      <c r="X71" s="132"/>
      <c r="Y71" s="132"/>
      <c r="Z71" s="290"/>
    </row>
    <row r="72" spans="1:26" ht="12.75" hidden="1" customHeight="1">
      <c r="A72" s="7" t="s">
        <v>2900</v>
      </c>
      <c r="B72" s="124"/>
      <c r="C72" s="125"/>
      <c r="D72" s="76"/>
      <c r="E72" s="7"/>
      <c r="F72" s="301"/>
      <c r="G72" s="76"/>
      <c r="H72" s="76"/>
      <c r="I72" s="307"/>
      <c r="J72" s="76"/>
      <c r="K72" s="76"/>
      <c r="L72" s="128"/>
      <c r="M72" s="128"/>
      <c r="N72" s="129"/>
      <c r="O72" s="7"/>
      <c r="P72" s="1641"/>
      <c r="Q72" s="1641"/>
      <c r="R72" s="1641"/>
      <c r="S72" s="1641"/>
      <c r="U72" s="130" t="str">
        <f t="shared" si="4"/>
        <v>4 (1404)</v>
      </c>
      <c r="V72" s="131" t="str">
        <f t="shared" si="5"/>
        <v/>
      </c>
      <c r="W72" s="285"/>
      <c r="X72" s="132"/>
      <c r="Y72" s="132"/>
      <c r="Z72" s="290"/>
    </row>
    <row r="73" spans="1:26" ht="12.75" hidden="1" customHeight="1">
      <c r="A73" s="7" t="s">
        <v>2901</v>
      </c>
      <c r="B73" s="124"/>
      <c r="C73" s="125"/>
      <c r="D73" s="76"/>
      <c r="E73" s="7"/>
      <c r="F73" s="301"/>
      <c r="G73" s="76"/>
      <c r="H73" s="76"/>
      <c r="I73" s="307"/>
      <c r="J73" s="76"/>
      <c r="K73" s="76"/>
      <c r="L73" s="128"/>
      <c r="M73" s="128"/>
      <c r="N73" s="129"/>
      <c r="O73" s="7"/>
      <c r="P73" s="1641"/>
      <c r="Q73" s="1641"/>
      <c r="R73" s="1641"/>
      <c r="S73" s="1641"/>
      <c r="U73" s="130" t="str">
        <f t="shared" si="4"/>
        <v>5 (1405)</v>
      </c>
      <c r="V73" s="131" t="str">
        <f t="shared" si="5"/>
        <v/>
      </c>
      <c r="W73" s="285"/>
      <c r="X73" s="132"/>
      <c r="Y73" s="132"/>
      <c r="Z73" s="290"/>
    </row>
    <row r="74" spans="1:26" ht="12.75" hidden="1" customHeight="1">
      <c r="A74" s="7" t="s">
        <v>2902</v>
      </c>
      <c r="B74" s="124"/>
      <c r="C74" s="125"/>
      <c r="D74" s="76"/>
      <c r="E74" s="7"/>
      <c r="F74" s="301"/>
      <c r="G74" s="76"/>
      <c r="H74" s="76"/>
      <c r="I74" s="307"/>
      <c r="J74" s="76"/>
      <c r="K74" s="76"/>
      <c r="L74" s="128"/>
      <c r="M74" s="128"/>
      <c r="N74" s="129"/>
      <c r="O74" s="7"/>
      <c r="P74" s="1641"/>
      <c r="Q74" s="1641"/>
      <c r="R74" s="1641"/>
      <c r="S74" s="1641"/>
      <c r="U74" s="130" t="str">
        <f t="shared" si="4"/>
        <v>6 (1406)</v>
      </c>
      <c r="V74" s="131" t="str">
        <f t="shared" si="5"/>
        <v/>
      </c>
      <c r="W74" s="285"/>
      <c r="X74" s="132"/>
      <c r="Y74" s="132"/>
      <c r="Z74" s="290"/>
    </row>
    <row r="75" spans="1:26" ht="12.75" hidden="1" customHeight="1">
      <c r="A75" s="7" t="s">
        <v>2903</v>
      </c>
      <c r="B75" s="124"/>
      <c r="C75" s="125"/>
      <c r="D75" s="76"/>
      <c r="E75" s="7"/>
      <c r="F75" s="301"/>
      <c r="G75" s="76"/>
      <c r="H75" s="76"/>
      <c r="I75" s="307"/>
      <c r="J75" s="76"/>
      <c r="K75" s="76"/>
      <c r="L75" s="128"/>
      <c r="M75" s="128"/>
      <c r="N75" s="129"/>
      <c r="O75" s="7"/>
      <c r="P75" s="1641"/>
      <c r="Q75" s="1641"/>
      <c r="R75" s="1641"/>
      <c r="S75" s="1641"/>
      <c r="U75" s="130" t="str">
        <f t="shared" si="4"/>
        <v>7 (1407)</v>
      </c>
      <c r="V75" s="131" t="str">
        <f t="shared" si="5"/>
        <v/>
      </c>
      <c r="W75" s="285"/>
      <c r="X75" s="132"/>
      <c r="Y75" s="132"/>
      <c r="Z75" s="290"/>
    </row>
    <row r="76" spans="1:26" ht="12.75" hidden="1" customHeight="1">
      <c r="A76" s="7" t="s">
        <v>2904</v>
      </c>
      <c r="B76" s="124"/>
      <c r="C76" s="125"/>
      <c r="D76" s="76"/>
      <c r="E76" s="7"/>
      <c r="F76" s="301"/>
      <c r="G76" s="76"/>
      <c r="H76" s="76"/>
      <c r="I76" s="307"/>
      <c r="J76" s="76"/>
      <c r="K76" s="76"/>
      <c r="L76" s="128"/>
      <c r="M76" s="128"/>
      <c r="N76" s="129"/>
      <c r="O76" s="7"/>
      <c r="P76" s="1641"/>
      <c r="Q76" s="1641"/>
      <c r="R76" s="1641"/>
      <c r="S76" s="1641"/>
      <c r="U76" s="130" t="str">
        <f t="shared" si="4"/>
        <v>8 (1408)</v>
      </c>
      <c r="V76" s="131" t="str">
        <f t="shared" si="5"/>
        <v/>
      </c>
      <c r="W76" s="285"/>
      <c r="X76" s="132"/>
      <c r="Y76" s="132"/>
      <c r="Z76" s="290"/>
    </row>
    <row r="77" spans="1:26" ht="12.75" hidden="1" customHeight="1">
      <c r="A77" s="7" t="s">
        <v>2905</v>
      </c>
      <c r="B77" s="124"/>
      <c r="C77" s="125"/>
      <c r="D77" s="76"/>
      <c r="E77" s="7"/>
      <c r="F77" s="301"/>
      <c r="G77" s="76"/>
      <c r="H77" s="76"/>
      <c r="I77" s="307"/>
      <c r="J77" s="76"/>
      <c r="K77" s="76"/>
      <c r="L77" s="128"/>
      <c r="M77" s="128"/>
      <c r="N77" s="129"/>
      <c r="O77" s="7"/>
      <c r="P77" s="1641"/>
      <c r="Q77" s="1641"/>
      <c r="R77" s="1641"/>
      <c r="S77" s="1641"/>
      <c r="U77" s="130" t="str">
        <f t="shared" si="4"/>
        <v>9 (1409)</v>
      </c>
      <c r="V77" s="131" t="str">
        <f t="shared" si="5"/>
        <v/>
      </c>
      <c r="W77" s="285"/>
      <c r="X77" s="132"/>
      <c r="Y77" s="132"/>
      <c r="Z77" s="290"/>
    </row>
    <row r="78" spans="1:26" ht="12.75" hidden="1" customHeight="1">
      <c r="A78" s="7" t="s">
        <v>2906</v>
      </c>
      <c r="B78" s="124"/>
      <c r="C78" s="125"/>
      <c r="D78" s="76"/>
      <c r="E78" s="7"/>
      <c r="F78" s="301"/>
      <c r="G78" s="76"/>
      <c r="H78" s="76"/>
      <c r="I78" s="307"/>
      <c r="J78" s="76"/>
      <c r="K78" s="76"/>
      <c r="L78" s="128"/>
      <c r="M78" s="128"/>
      <c r="N78" s="129"/>
      <c r="O78" s="7"/>
      <c r="P78" s="1641"/>
      <c r="Q78" s="1641"/>
      <c r="R78" s="1641"/>
      <c r="S78" s="1641"/>
      <c r="U78" s="130" t="str">
        <f t="shared" si="4"/>
        <v>10 (1410)</v>
      </c>
      <c r="V78" s="131" t="str">
        <f t="shared" si="5"/>
        <v/>
      </c>
      <c r="W78" s="285"/>
      <c r="X78" s="132"/>
      <c r="Y78" s="132"/>
      <c r="Z78" s="290"/>
    </row>
    <row r="79" spans="1:26" ht="12.75" hidden="1" customHeight="1">
      <c r="A79" s="7" t="s">
        <v>2907</v>
      </c>
      <c r="B79" s="124"/>
      <c r="C79" s="125"/>
      <c r="D79" s="76"/>
      <c r="E79" s="7"/>
      <c r="F79" s="301"/>
      <c r="G79" s="76"/>
      <c r="H79" s="76"/>
      <c r="I79" s="307"/>
      <c r="J79" s="76"/>
      <c r="K79" s="76"/>
      <c r="L79" s="128"/>
      <c r="M79" s="128"/>
      <c r="N79" s="129"/>
      <c r="O79" s="7"/>
      <c r="P79" s="1641"/>
      <c r="Q79" s="1641"/>
      <c r="R79" s="1641"/>
      <c r="S79" s="1641"/>
      <c r="U79" s="130" t="str">
        <f t="shared" si="4"/>
        <v>11 (1411)</v>
      </c>
      <c r="V79" s="131" t="str">
        <f t="shared" si="5"/>
        <v/>
      </c>
      <c r="W79" s="285"/>
      <c r="X79" s="132"/>
      <c r="Y79" s="132"/>
      <c r="Z79" s="290"/>
    </row>
    <row r="80" spans="1:26" ht="12.75" hidden="1" customHeight="1">
      <c r="A80" s="7" t="s">
        <v>2908</v>
      </c>
      <c r="B80" s="124"/>
      <c r="C80" s="125"/>
      <c r="D80" s="76"/>
      <c r="E80" s="7"/>
      <c r="F80" s="301"/>
      <c r="G80" s="76"/>
      <c r="H80" s="76"/>
      <c r="I80" s="307"/>
      <c r="J80" s="76"/>
      <c r="K80" s="76"/>
      <c r="L80" s="128"/>
      <c r="M80" s="128"/>
      <c r="N80" s="129"/>
      <c r="O80" s="7"/>
      <c r="P80" s="1641"/>
      <c r="Q80" s="1641"/>
      <c r="R80" s="1641"/>
      <c r="S80" s="1641"/>
      <c r="U80" s="130" t="str">
        <f t="shared" si="4"/>
        <v>12 (1412)</v>
      </c>
      <c r="V80" s="131" t="str">
        <f t="shared" si="5"/>
        <v/>
      </c>
      <c r="W80" s="285"/>
      <c r="X80" s="132"/>
      <c r="Y80" s="132"/>
      <c r="Z80" s="290"/>
    </row>
    <row r="81" spans="1:26" ht="12.75" hidden="1" customHeight="1">
      <c r="A81" s="7" t="s">
        <v>2909</v>
      </c>
      <c r="B81" s="124"/>
      <c r="C81" s="125"/>
      <c r="D81" s="76"/>
      <c r="E81" s="7"/>
      <c r="F81" s="301"/>
      <c r="G81" s="76"/>
      <c r="H81" s="76"/>
      <c r="I81" s="307"/>
      <c r="J81" s="76"/>
      <c r="K81" s="76"/>
      <c r="L81" s="128"/>
      <c r="M81" s="128"/>
      <c r="N81" s="129"/>
      <c r="O81" s="7"/>
      <c r="P81" s="1641"/>
      <c r="Q81" s="1641"/>
      <c r="R81" s="1641"/>
      <c r="S81" s="1641"/>
      <c r="U81" s="130" t="str">
        <f t="shared" si="4"/>
        <v>13 (1413)</v>
      </c>
      <c r="V81" s="131" t="str">
        <f t="shared" si="5"/>
        <v/>
      </c>
      <c r="W81" s="285"/>
      <c r="X81" s="132"/>
      <c r="Y81" s="132"/>
      <c r="Z81" s="290"/>
    </row>
    <row r="82" spans="1:26" ht="12.75" hidden="1" customHeight="1">
      <c r="A82" s="7" t="s">
        <v>2910</v>
      </c>
      <c r="B82" s="124"/>
      <c r="C82" s="125"/>
      <c r="D82" s="76"/>
      <c r="E82" s="7"/>
      <c r="F82" s="301"/>
      <c r="G82" s="76"/>
      <c r="H82" s="76"/>
      <c r="I82" s="307"/>
      <c r="J82" s="76"/>
      <c r="K82" s="76"/>
      <c r="L82" s="128"/>
      <c r="M82" s="128"/>
      <c r="N82" s="129"/>
      <c r="O82" s="7"/>
      <c r="P82" s="1641"/>
      <c r="Q82" s="1641"/>
      <c r="R82" s="1641"/>
      <c r="S82" s="1641"/>
      <c r="U82" s="130" t="str">
        <f t="shared" si="4"/>
        <v>14 (1414)</v>
      </c>
      <c r="V82" s="131" t="str">
        <f t="shared" si="5"/>
        <v/>
      </c>
      <c r="W82" s="285"/>
      <c r="X82" s="132"/>
      <c r="Y82" s="132"/>
      <c r="Z82" s="290"/>
    </row>
    <row r="83" spans="1:26" ht="12.75" hidden="1" customHeight="1">
      <c r="A83" s="7" t="s">
        <v>2911</v>
      </c>
      <c r="B83" s="124"/>
      <c r="C83" s="125"/>
      <c r="D83" s="76"/>
      <c r="E83" s="7"/>
      <c r="F83" s="301"/>
      <c r="G83" s="76"/>
      <c r="H83" s="76"/>
      <c r="I83" s="307"/>
      <c r="J83" s="76"/>
      <c r="K83" s="76"/>
      <c r="L83" s="128"/>
      <c r="M83" s="128"/>
      <c r="N83" s="129"/>
      <c r="O83" s="7"/>
      <c r="P83" s="1641"/>
      <c r="Q83" s="1641"/>
      <c r="R83" s="1641"/>
      <c r="S83" s="1641"/>
      <c r="U83" s="130" t="str">
        <f t="shared" si="4"/>
        <v>15 (1415)</v>
      </c>
      <c r="V83" s="131" t="str">
        <f t="shared" si="5"/>
        <v/>
      </c>
      <c r="W83" s="285"/>
      <c r="X83" s="132"/>
      <c r="Y83" s="132"/>
      <c r="Z83" s="290"/>
    </row>
    <row r="84" spans="1:26" ht="12.75" hidden="1" customHeight="1">
      <c r="A84" s="7" t="s">
        <v>2912</v>
      </c>
      <c r="B84" s="124"/>
      <c r="C84" s="125"/>
      <c r="D84" s="76"/>
      <c r="E84" s="7"/>
      <c r="F84" s="301"/>
      <c r="G84" s="76"/>
      <c r="H84" s="76"/>
      <c r="I84" s="307"/>
      <c r="J84" s="76"/>
      <c r="K84" s="76"/>
      <c r="L84" s="128"/>
      <c r="M84" s="128"/>
      <c r="N84" s="129"/>
      <c r="O84" s="7"/>
      <c r="P84" s="1641"/>
      <c r="Q84" s="1641"/>
      <c r="R84" s="1641"/>
      <c r="S84" s="1641"/>
      <c r="U84" s="130" t="str">
        <f t="shared" si="4"/>
        <v>16 (1416)</v>
      </c>
      <c r="V84" s="131" t="str">
        <f t="shared" si="5"/>
        <v/>
      </c>
      <c r="W84" s="285"/>
      <c r="X84" s="132"/>
      <c r="Y84" s="132"/>
      <c r="Z84" s="290"/>
    </row>
    <row r="85" spans="1:26" ht="12.75" hidden="1" customHeight="1">
      <c r="A85" s="7" t="s">
        <v>2913</v>
      </c>
      <c r="B85" s="124"/>
      <c r="C85" s="125"/>
      <c r="D85" s="76"/>
      <c r="E85" s="7"/>
      <c r="F85" s="301"/>
      <c r="G85" s="76"/>
      <c r="H85" s="76"/>
      <c r="I85" s="307"/>
      <c r="J85" s="76"/>
      <c r="K85" s="76"/>
      <c r="L85" s="128"/>
      <c r="M85" s="128"/>
      <c r="N85" s="129"/>
      <c r="O85" s="7"/>
      <c r="P85" s="1641"/>
      <c r="Q85" s="1641"/>
      <c r="R85" s="1641"/>
      <c r="S85" s="1641"/>
      <c r="U85" s="130" t="str">
        <f t="shared" si="4"/>
        <v>17 (1417)</v>
      </c>
      <c r="V85" s="131" t="str">
        <f t="shared" si="5"/>
        <v/>
      </c>
      <c r="W85" s="285"/>
      <c r="X85" s="132"/>
      <c r="Y85" s="132"/>
      <c r="Z85" s="290"/>
    </row>
    <row r="86" spans="1:26" ht="12.75" hidden="1" customHeight="1">
      <c r="A86" s="7" t="s">
        <v>2914</v>
      </c>
      <c r="B86" s="124"/>
      <c r="C86" s="125"/>
      <c r="D86" s="76"/>
      <c r="E86" s="7"/>
      <c r="F86" s="301"/>
      <c r="G86" s="76"/>
      <c r="H86" s="76"/>
      <c r="I86" s="307"/>
      <c r="J86" s="76"/>
      <c r="K86" s="76"/>
      <c r="L86" s="128"/>
      <c r="M86" s="128"/>
      <c r="N86" s="129"/>
      <c r="O86" s="7"/>
      <c r="P86" s="1641"/>
      <c r="Q86" s="1641"/>
      <c r="R86" s="1641"/>
      <c r="S86" s="1641"/>
      <c r="U86" s="130" t="str">
        <f t="shared" si="4"/>
        <v>18 (1418)</v>
      </c>
      <c r="V86" s="131" t="str">
        <f t="shared" si="5"/>
        <v/>
      </c>
      <c r="W86" s="285"/>
      <c r="X86" s="132"/>
      <c r="Y86" s="132"/>
      <c r="Z86" s="290"/>
    </row>
    <row r="87" spans="1:26" ht="12.75" hidden="1" customHeight="1">
      <c r="A87" s="7" t="s">
        <v>2915</v>
      </c>
      <c r="B87" s="124"/>
      <c r="C87" s="125"/>
      <c r="D87" s="76"/>
      <c r="E87" s="7"/>
      <c r="F87" s="301"/>
      <c r="G87" s="76"/>
      <c r="H87" s="76"/>
      <c r="I87" s="307"/>
      <c r="J87" s="76"/>
      <c r="K87" s="76"/>
      <c r="L87" s="128"/>
      <c r="M87" s="128"/>
      <c r="N87" s="129"/>
      <c r="O87" s="7"/>
      <c r="P87" s="1641"/>
      <c r="Q87" s="1641"/>
      <c r="R87" s="1641"/>
      <c r="S87" s="1641"/>
      <c r="U87" s="130" t="str">
        <f t="shared" si="4"/>
        <v>19 (1419)</v>
      </c>
      <c r="V87" s="131" t="str">
        <f t="shared" si="5"/>
        <v/>
      </c>
      <c r="W87" s="285"/>
      <c r="X87" s="132"/>
      <c r="Y87" s="132"/>
      <c r="Z87" s="290"/>
    </row>
    <row r="88" spans="1:26" ht="12.75" hidden="1" customHeight="1">
      <c r="A88" s="7" t="s">
        <v>2916</v>
      </c>
      <c r="B88" s="124"/>
      <c r="C88" s="125"/>
      <c r="D88" s="76"/>
      <c r="E88" s="7"/>
      <c r="F88" s="301"/>
      <c r="G88" s="76"/>
      <c r="H88" s="76"/>
      <c r="I88" s="307"/>
      <c r="J88" s="76"/>
      <c r="K88" s="76"/>
      <c r="L88" s="128"/>
      <c r="M88" s="128"/>
      <c r="N88" s="129"/>
      <c r="O88" s="7"/>
      <c r="P88" s="1641"/>
      <c r="Q88" s="1641"/>
      <c r="R88" s="1641"/>
      <c r="S88" s="1641"/>
      <c r="U88" s="130" t="str">
        <f t="shared" si="4"/>
        <v>20 (1420)</v>
      </c>
      <c r="V88" s="131" t="str">
        <f t="shared" si="5"/>
        <v/>
      </c>
      <c r="W88" s="285"/>
      <c r="X88" s="132"/>
      <c r="Y88" s="132"/>
      <c r="Z88" s="290"/>
    </row>
    <row r="89" spans="1:26" ht="12.75" hidden="1" customHeight="1">
      <c r="A89" s="7" t="s">
        <v>2917</v>
      </c>
      <c r="B89" s="124"/>
      <c r="C89" s="125"/>
      <c r="D89" s="76"/>
      <c r="E89" s="7"/>
      <c r="F89" s="301"/>
      <c r="G89" s="76"/>
      <c r="H89" s="76"/>
      <c r="I89" s="307"/>
      <c r="J89" s="76"/>
      <c r="K89" s="76"/>
      <c r="L89" s="128"/>
      <c r="M89" s="128"/>
      <c r="N89" s="129"/>
      <c r="O89" s="7"/>
      <c r="P89" s="1641"/>
      <c r="Q89" s="1641"/>
      <c r="R89" s="1641"/>
      <c r="S89" s="1641"/>
      <c r="U89" s="130" t="str">
        <f t="shared" si="4"/>
        <v>21 (1421)</v>
      </c>
      <c r="V89" s="131" t="str">
        <f t="shared" si="5"/>
        <v/>
      </c>
      <c r="W89" s="285"/>
      <c r="X89" s="132"/>
      <c r="Y89" s="132"/>
      <c r="Z89" s="290"/>
    </row>
    <row r="90" spans="1:26" ht="12.75" hidden="1" customHeight="1">
      <c r="A90" s="7" t="s">
        <v>2918</v>
      </c>
      <c r="B90" s="124"/>
      <c r="C90" s="125"/>
      <c r="D90" s="76"/>
      <c r="E90" s="7"/>
      <c r="F90" s="301"/>
      <c r="G90" s="76"/>
      <c r="H90" s="76"/>
      <c r="I90" s="307"/>
      <c r="J90" s="76"/>
      <c r="K90" s="76"/>
      <c r="L90" s="128"/>
      <c r="M90" s="128"/>
      <c r="N90" s="129"/>
      <c r="O90" s="7"/>
      <c r="P90" s="1641"/>
      <c r="Q90" s="1641"/>
      <c r="R90" s="1641"/>
      <c r="S90" s="1641"/>
      <c r="U90" s="130" t="str">
        <f t="shared" si="4"/>
        <v>22 (1422)</v>
      </c>
      <c r="V90" s="131" t="str">
        <f t="shared" si="5"/>
        <v/>
      </c>
      <c r="W90" s="285"/>
      <c r="X90" s="132"/>
      <c r="Y90" s="132"/>
      <c r="Z90" s="290"/>
    </row>
    <row r="91" spans="1:26" ht="12.75" hidden="1" customHeight="1">
      <c r="A91" s="7" t="s">
        <v>2919</v>
      </c>
      <c r="B91" s="124"/>
      <c r="C91" s="125"/>
      <c r="D91" s="76"/>
      <c r="E91" s="7"/>
      <c r="F91" s="301"/>
      <c r="G91" s="76"/>
      <c r="H91" s="76"/>
      <c r="I91" s="307"/>
      <c r="J91" s="76"/>
      <c r="K91" s="76"/>
      <c r="L91" s="128"/>
      <c r="M91" s="128"/>
      <c r="N91" s="129"/>
      <c r="O91" s="7"/>
      <c r="P91" s="1641"/>
      <c r="Q91" s="1641"/>
      <c r="R91" s="1641"/>
      <c r="S91" s="1641"/>
      <c r="U91" s="130" t="str">
        <f t="shared" si="4"/>
        <v>23 (1423)</v>
      </c>
      <c r="V91" s="131" t="str">
        <f t="shared" si="5"/>
        <v/>
      </c>
      <c r="W91" s="285"/>
      <c r="X91" s="132"/>
      <c r="Y91" s="132"/>
      <c r="Z91" s="290"/>
    </row>
    <row r="92" spans="1:26" ht="12.75" hidden="1" customHeight="1">
      <c r="A92" s="7" t="s">
        <v>2920</v>
      </c>
      <c r="B92" s="124"/>
      <c r="C92" s="125"/>
      <c r="D92" s="76"/>
      <c r="E92" s="7"/>
      <c r="F92" s="301"/>
      <c r="G92" s="76"/>
      <c r="H92" s="76"/>
      <c r="I92" s="307"/>
      <c r="J92" s="76"/>
      <c r="K92" s="76"/>
      <c r="L92" s="128"/>
      <c r="M92" s="128"/>
      <c r="N92" s="129"/>
      <c r="O92" s="7"/>
      <c r="P92" s="1641"/>
      <c r="Q92" s="1641"/>
      <c r="R92" s="1641"/>
      <c r="S92" s="1641"/>
      <c r="U92" s="130" t="str">
        <f t="shared" si="4"/>
        <v>24 (1424)</v>
      </c>
      <c r="V92" s="131" t="str">
        <f t="shared" si="5"/>
        <v/>
      </c>
      <c r="W92" s="285"/>
      <c r="X92" s="132"/>
      <c r="Y92" s="132"/>
      <c r="Z92" s="290"/>
    </row>
    <row r="93" spans="1:26">
      <c r="A93" s="7" t="s">
        <v>2921</v>
      </c>
      <c r="B93" s="124"/>
      <c r="C93" s="125"/>
      <c r="D93" s="76"/>
      <c r="E93" s="7"/>
      <c r="F93" s="301"/>
      <c r="G93" s="76"/>
      <c r="H93" s="76"/>
      <c r="I93" s="307"/>
      <c r="J93" s="76"/>
      <c r="K93" s="76"/>
      <c r="L93" s="128"/>
      <c r="M93" s="128"/>
      <c r="N93" s="129"/>
      <c r="O93" s="7"/>
      <c r="P93" s="1641"/>
      <c r="Q93" s="1641"/>
      <c r="R93" s="1641"/>
      <c r="S93" s="1641"/>
      <c r="U93" s="130" t="str">
        <f t="shared" si="4"/>
        <v>25 (1425)</v>
      </c>
      <c r="V93" s="131" t="str">
        <f t="shared" si="5"/>
        <v/>
      </c>
      <c r="W93" s="285"/>
      <c r="X93" s="132"/>
      <c r="Y93" s="132"/>
      <c r="Z93" s="290"/>
    </row>
    <row r="94" spans="1:26">
      <c r="A94" s="33" t="s">
        <v>2922</v>
      </c>
      <c r="B94" s="134">
        <v>100</v>
      </c>
      <c r="C94" s="25"/>
      <c r="D94" s="76"/>
      <c r="E94" s="7"/>
      <c r="F94" s="302"/>
      <c r="G94" s="76"/>
      <c r="H94" s="76"/>
      <c r="I94" s="307"/>
      <c r="J94" s="76"/>
      <c r="K94" s="76"/>
      <c r="L94" s="128"/>
      <c r="M94" s="128"/>
      <c r="N94" s="1348"/>
      <c r="O94" s="7"/>
      <c r="P94" s="1642"/>
      <c r="Q94" s="1642"/>
      <c r="R94" s="1642"/>
      <c r="S94" s="1642"/>
      <c r="U94" s="137" t="str">
        <f>$A$94</f>
        <v>(1426)</v>
      </c>
      <c r="V94" s="138">
        <f>$B94</f>
        <v>100</v>
      </c>
      <c r="W94" s="285"/>
      <c r="X94" s="132"/>
      <c r="Y94" s="132"/>
      <c r="Z94" s="290"/>
    </row>
    <row r="95" spans="1:26">
      <c r="A95" s="4" t="s">
        <v>2923</v>
      </c>
      <c r="B95" s="139" t="s">
        <v>2924</v>
      </c>
      <c r="C95" s="28"/>
      <c r="D95" s="284"/>
      <c r="F95" s="422"/>
      <c r="G95" s="441"/>
      <c r="H95" s="284"/>
      <c r="I95" s="308"/>
      <c r="J95" s="284"/>
      <c r="K95" s="284"/>
      <c r="L95" s="286"/>
      <c r="M95" s="286"/>
      <c r="N95" s="287"/>
      <c r="P95" s="1639"/>
      <c r="Q95" s="1639"/>
      <c r="R95" s="1639"/>
      <c r="S95" s="1639"/>
      <c r="U95" s="137" t="str">
        <f>$A$95</f>
        <v>(1400)</v>
      </c>
      <c r="V95" s="28" t="str">
        <f>$B95</f>
        <v>Overall</v>
      </c>
      <c r="W95" s="285"/>
      <c r="X95" s="289"/>
      <c r="Y95" s="289"/>
      <c r="Z95" s="290"/>
    </row>
    <row r="96" spans="1:26" ht="6" customHeight="1">
      <c r="F96" s="296"/>
      <c r="G96" s="296"/>
      <c r="H96" s="296"/>
      <c r="I96" s="296"/>
      <c r="J96" s="296"/>
      <c r="K96" s="296"/>
      <c r="L96" s="296"/>
      <c r="M96" s="296"/>
      <c r="N96" s="296"/>
      <c r="U96" s="122"/>
      <c r="V96" s="122"/>
      <c r="Z96" s="290"/>
    </row>
    <row r="97" spans="1:26">
      <c r="B97" s="17" t="s">
        <v>1793</v>
      </c>
      <c r="F97" s="296"/>
      <c r="G97" s="296"/>
      <c r="H97" s="296"/>
      <c r="I97" s="296"/>
      <c r="J97" s="296"/>
      <c r="L97" s="296"/>
      <c r="M97" s="296"/>
      <c r="N97" s="296"/>
      <c r="U97" s="122"/>
      <c r="V97" s="123" t="str">
        <f>$B97</f>
        <v>OTC Derivatives (504)</v>
      </c>
      <c r="Z97" s="290"/>
    </row>
    <row r="98" spans="1:26">
      <c r="A98" s="7" t="s">
        <v>2897</v>
      </c>
      <c r="B98" s="124"/>
      <c r="C98" s="76"/>
      <c r="D98" s="76"/>
      <c r="E98" s="7"/>
      <c r="F98" s="301"/>
      <c r="G98" s="76"/>
      <c r="H98" s="78"/>
      <c r="I98" s="304"/>
      <c r="J98" s="76"/>
      <c r="K98" s="510"/>
      <c r="L98" s="128"/>
      <c r="M98" s="510"/>
      <c r="N98" s="129"/>
      <c r="O98" s="7"/>
      <c r="P98" s="1641"/>
      <c r="Q98" s="1641"/>
      <c r="R98" s="1641"/>
      <c r="S98" s="1641"/>
      <c r="U98" s="130" t="str">
        <f t="shared" ref="U98:U122" si="6">$A98</f>
        <v>1 (1401)</v>
      </c>
      <c r="V98" s="131" t="str">
        <f t="shared" ref="V98:V122" si="7">IF($B98="","",$B98)</f>
        <v/>
      </c>
      <c r="W98" s="285"/>
      <c r="X98" s="132"/>
      <c r="Y98" s="132"/>
      <c r="Z98" s="290"/>
    </row>
    <row r="99" spans="1:26">
      <c r="A99" s="7" t="s">
        <v>2898</v>
      </c>
      <c r="B99" s="124"/>
      <c r="C99" s="76"/>
      <c r="D99" s="76"/>
      <c r="E99" s="7"/>
      <c r="F99" s="301"/>
      <c r="G99" s="76"/>
      <c r="H99" s="78"/>
      <c r="I99" s="304"/>
      <c r="J99" s="76"/>
      <c r="K99" s="510"/>
      <c r="L99" s="128"/>
      <c r="M99" s="510"/>
      <c r="N99" s="129"/>
      <c r="O99" s="7"/>
      <c r="P99" s="1641"/>
      <c r="Q99" s="1641"/>
      <c r="R99" s="1641"/>
      <c r="S99" s="1641"/>
      <c r="U99" s="130" t="str">
        <f t="shared" si="6"/>
        <v>2 (1402)</v>
      </c>
      <c r="V99" s="131" t="str">
        <f t="shared" si="7"/>
        <v/>
      </c>
      <c r="W99" s="285"/>
      <c r="X99" s="132"/>
      <c r="Y99" s="132"/>
      <c r="Z99" s="290"/>
    </row>
    <row r="100" spans="1:26">
      <c r="A100" s="7" t="s">
        <v>2899</v>
      </c>
      <c r="B100" s="124"/>
      <c r="C100" s="76"/>
      <c r="D100" s="76"/>
      <c r="E100" s="7"/>
      <c r="F100" s="301"/>
      <c r="G100" s="76"/>
      <c r="H100" s="78"/>
      <c r="I100" s="304"/>
      <c r="J100" s="76"/>
      <c r="K100" s="510"/>
      <c r="L100" s="128"/>
      <c r="M100" s="510"/>
      <c r="N100" s="129"/>
      <c r="O100" s="7"/>
      <c r="P100" s="1641"/>
      <c r="Q100" s="1641"/>
      <c r="R100" s="1641"/>
      <c r="S100" s="1641"/>
      <c r="U100" s="130" t="str">
        <f t="shared" si="6"/>
        <v>3 (1403)</v>
      </c>
      <c r="V100" s="131" t="str">
        <f t="shared" si="7"/>
        <v/>
      </c>
      <c r="W100" s="285"/>
      <c r="X100" s="132"/>
      <c r="Y100" s="132"/>
      <c r="Z100" s="290"/>
    </row>
    <row r="101" spans="1:26" ht="12.75" hidden="1" customHeight="1">
      <c r="A101" s="7" t="s">
        <v>2900</v>
      </c>
      <c r="B101" s="124"/>
      <c r="C101" s="76"/>
      <c r="D101" s="76"/>
      <c r="E101" s="7"/>
      <c r="F101" s="301"/>
      <c r="G101" s="76"/>
      <c r="H101" s="78"/>
      <c r="I101" s="304"/>
      <c r="J101" s="76"/>
      <c r="K101" s="510"/>
      <c r="L101" s="128"/>
      <c r="M101" s="510"/>
      <c r="N101" s="129"/>
      <c r="O101" s="7"/>
      <c r="P101" s="1641"/>
      <c r="Q101" s="1641"/>
      <c r="R101" s="1641"/>
      <c r="S101" s="1641"/>
      <c r="U101" s="130" t="str">
        <f t="shared" si="6"/>
        <v>4 (1404)</v>
      </c>
      <c r="V101" s="131" t="str">
        <f t="shared" si="7"/>
        <v/>
      </c>
      <c r="W101" s="285"/>
      <c r="X101" s="132"/>
      <c r="Y101" s="132"/>
      <c r="Z101" s="290"/>
    </row>
    <row r="102" spans="1:26" ht="12.75" hidden="1" customHeight="1">
      <c r="A102" s="7" t="s">
        <v>2901</v>
      </c>
      <c r="B102" s="124"/>
      <c r="C102" s="76"/>
      <c r="D102" s="76"/>
      <c r="E102" s="7"/>
      <c r="F102" s="301"/>
      <c r="G102" s="76"/>
      <c r="H102" s="78"/>
      <c r="I102" s="304"/>
      <c r="J102" s="76"/>
      <c r="K102" s="510"/>
      <c r="L102" s="128"/>
      <c r="M102" s="510"/>
      <c r="N102" s="129"/>
      <c r="O102" s="7"/>
      <c r="P102" s="1641"/>
      <c r="Q102" s="1641"/>
      <c r="R102" s="1641"/>
      <c r="S102" s="1641"/>
      <c r="U102" s="130" t="str">
        <f t="shared" si="6"/>
        <v>5 (1405)</v>
      </c>
      <c r="V102" s="131" t="str">
        <f t="shared" si="7"/>
        <v/>
      </c>
      <c r="W102" s="285"/>
      <c r="X102" s="132"/>
      <c r="Y102" s="132"/>
      <c r="Z102" s="290"/>
    </row>
    <row r="103" spans="1:26" ht="12.75" hidden="1" customHeight="1">
      <c r="A103" s="7" t="s">
        <v>2902</v>
      </c>
      <c r="B103" s="124"/>
      <c r="C103" s="76"/>
      <c r="D103" s="76"/>
      <c r="E103" s="7"/>
      <c r="F103" s="301"/>
      <c r="G103" s="76"/>
      <c r="H103" s="78"/>
      <c r="I103" s="304"/>
      <c r="J103" s="76"/>
      <c r="K103" s="510"/>
      <c r="L103" s="128"/>
      <c r="M103" s="510"/>
      <c r="N103" s="129"/>
      <c r="O103" s="7"/>
      <c r="P103" s="1641"/>
      <c r="Q103" s="1641"/>
      <c r="R103" s="1641"/>
      <c r="S103" s="1641"/>
      <c r="U103" s="130" t="str">
        <f t="shared" si="6"/>
        <v>6 (1406)</v>
      </c>
      <c r="V103" s="131" t="str">
        <f t="shared" si="7"/>
        <v/>
      </c>
      <c r="W103" s="285"/>
      <c r="X103" s="132"/>
      <c r="Y103" s="132"/>
      <c r="Z103" s="290"/>
    </row>
    <row r="104" spans="1:26" ht="12.75" hidden="1" customHeight="1">
      <c r="A104" s="7" t="s">
        <v>2903</v>
      </c>
      <c r="B104" s="124"/>
      <c r="C104" s="76"/>
      <c r="D104" s="76"/>
      <c r="E104" s="7"/>
      <c r="F104" s="301"/>
      <c r="G104" s="76"/>
      <c r="H104" s="78"/>
      <c r="I104" s="304"/>
      <c r="J104" s="76"/>
      <c r="K104" s="510"/>
      <c r="L104" s="128"/>
      <c r="M104" s="510"/>
      <c r="N104" s="129"/>
      <c r="O104" s="7"/>
      <c r="P104" s="1641"/>
      <c r="Q104" s="1641"/>
      <c r="R104" s="1641"/>
      <c r="S104" s="1641"/>
      <c r="U104" s="130" t="str">
        <f t="shared" si="6"/>
        <v>7 (1407)</v>
      </c>
      <c r="V104" s="131" t="str">
        <f t="shared" si="7"/>
        <v/>
      </c>
      <c r="W104" s="285"/>
      <c r="X104" s="132"/>
      <c r="Y104" s="132"/>
      <c r="Z104" s="290"/>
    </row>
    <row r="105" spans="1:26" ht="12.75" hidden="1" customHeight="1">
      <c r="A105" s="7" t="s">
        <v>2904</v>
      </c>
      <c r="B105" s="124"/>
      <c r="C105" s="76"/>
      <c r="D105" s="76"/>
      <c r="E105" s="7"/>
      <c r="F105" s="301"/>
      <c r="G105" s="76"/>
      <c r="H105" s="78"/>
      <c r="I105" s="304"/>
      <c r="J105" s="76"/>
      <c r="K105" s="510"/>
      <c r="L105" s="128"/>
      <c r="M105" s="510"/>
      <c r="N105" s="129"/>
      <c r="O105" s="7"/>
      <c r="P105" s="1641"/>
      <c r="Q105" s="1641"/>
      <c r="R105" s="1641"/>
      <c r="S105" s="1641"/>
      <c r="U105" s="130" t="str">
        <f t="shared" si="6"/>
        <v>8 (1408)</v>
      </c>
      <c r="V105" s="131" t="str">
        <f t="shared" si="7"/>
        <v/>
      </c>
      <c r="W105" s="285"/>
      <c r="X105" s="132"/>
      <c r="Y105" s="132"/>
      <c r="Z105" s="290"/>
    </row>
    <row r="106" spans="1:26" ht="12.75" hidden="1" customHeight="1">
      <c r="A106" s="7" t="s">
        <v>2905</v>
      </c>
      <c r="B106" s="124"/>
      <c r="C106" s="76"/>
      <c r="D106" s="76"/>
      <c r="E106" s="7"/>
      <c r="F106" s="301"/>
      <c r="G106" s="76"/>
      <c r="H106" s="78"/>
      <c r="I106" s="304"/>
      <c r="J106" s="76"/>
      <c r="K106" s="510"/>
      <c r="L106" s="128"/>
      <c r="M106" s="510"/>
      <c r="N106" s="129"/>
      <c r="O106" s="7"/>
      <c r="P106" s="1641"/>
      <c r="Q106" s="1641"/>
      <c r="R106" s="1641"/>
      <c r="S106" s="1641"/>
      <c r="U106" s="130" t="str">
        <f t="shared" si="6"/>
        <v>9 (1409)</v>
      </c>
      <c r="V106" s="131" t="str">
        <f t="shared" si="7"/>
        <v/>
      </c>
      <c r="W106" s="285"/>
      <c r="X106" s="132"/>
      <c r="Y106" s="132"/>
      <c r="Z106" s="290"/>
    </row>
    <row r="107" spans="1:26" ht="12.75" hidden="1" customHeight="1">
      <c r="A107" s="7" t="s">
        <v>2906</v>
      </c>
      <c r="B107" s="124"/>
      <c r="C107" s="76"/>
      <c r="D107" s="76"/>
      <c r="E107" s="7"/>
      <c r="F107" s="301"/>
      <c r="G107" s="76"/>
      <c r="H107" s="78"/>
      <c r="I107" s="304"/>
      <c r="J107" s="76"/>
      <c r="K107" s="510"/>
      <c r="L107" s="128"/>
      <c r="M107" s="510"/>
      <c r="N107" s="129"/>
      <c r="O107" s="7"/>
      <c r="P107" s="1641"/>
      <c r="Q107" s="1641"/>
      <c r="R107" s="1641"/>
      <c r="S107" s="1641"/>
      <c r="U107" s="130" t="str">
        <f t="shared" si="6"/>
        <v>10 (1410)</v>
      </c>
      <c r="V107" s="131" t="str">
        <f t="shared" si="7"/>
        <v/>
      </c>
      <c r="W107" s="285"/>
      <c r="X107" s="132"/>
      <c r="Y107" s="132"/>
      <c r="Z107" s="290"/>
    </row>
    <row r="108" spans="1:26" ht="12.75" hidden="1" customHeight="1">
      <c r="A108" s="7" t="s">
        <v>2907</v>
      </c>
      <c r="B108" s="124"/>
      <c r="C108" s="76"/>
      <c r="D108" s="76"/>
      <c r="E108" s="7"/>
      <c r="F108" s="301"/>
      <c r="G108" s="76"/>
      <c r="H108" s="78"/>
      <c r="I108" s="304"/>
      <c r="J108" s="76"/>
      <c r="K108" s="510"/>
      <c r="L108" s="128"/>
      <c r="M108" s="510"/>
      <c r="N108" s="129"/>
      <c r="O108" s="7"/>
      <c r="P108" s="1641"/>
      <c r="Q108" s="1641"/>
      <c r="R108" s="1641"/>
      <c r="S108" s="1641"/>
      <c r="U108" s="130" t="str">
        <f t="shared" si="6"/>
        <v>11 (1411)</v>
      </c>
      <c r="V108" s="131" t="str">
        <f t="shared" si="7"/>
        <v/>
      </c>
      <c r="W108" s="285"/>
      <c r="X108" s="132"/>
      <c r="Y108" s="132"/>
      <c r="Z108" s="290"/>
    </row>
    <row r="109" spans="1:26" ht="12.75" hidden="1" customHeight="1">
      <c r="A109" s="7" t="s">
        <v>2908</v>
      </c>
      <c r="B109" s="124"/>
      <c r="C109" s="76"/>
      <c r="D109" s="76"/>
      <c r="E109" s="7"/>
      <c r="F109" s="301"/>
      <c r="G109" s="76"/>
      <c r="H109" s="78"/>
      <c r="I109" s="304"/>
      <c r="J109" s="76"/>
      <c r="K109" s="510"/>
      <c r="L109" s="128"/>
      <c r="M109" s="510"/>
      <c r="N109" s="129"/>
      <c r="O109" s="7"/>
      <c r="P109" s="1641"/>
      <c r="Q109" s="1641"/>
      <c r="R109" s="1641"/>
      <c r="S109" s="1641"/>
      <c r="U109" s="130" t="str">
        <f t="shared" si="6"/>
        <v>12 (1412)</v>
      </c>
      <c r="V109" s="131" t="str">
        <f t="shared" si="7"/>
        <v/>
      </c>
      <c r="W109" s="285"/>
      <c r="X109" s="132"/>
      <c r="Y109" s="132"/>
      <c r="Z109" s="290"/>
    </row>
    <row r="110" spans="1:26" ht="12.75" hidden="1" customHeight="1">
      <c r="A110" s="7" t="s">
        <v>2909</v>
      </c>
      <c r="B110" s="124"/>
      <c r="C110" s="76"/>
      <c r="D110" s="76"/>
      <c r="E110" s="7"/>
      <c r="F110" s="301"/>
      <c r="G110" s="76"/>
      <c r="H110" s="78"/>
      <c r="I110" s="304"/>
      <c r="J110" s="76"/>
      <c r="K110" s="510"/>
      <c r="L110" s="128"/>
      <c r="M110" s="510"/>
      <c r="N110" s="129"/>
      <c r="O110" s="7"/>
      <c r="P110" s="1641"/>
      <c r="Q110" s="1641"/>
      <c r="R110" s="1641"/>
      <c r="S110" s="1641"/>
      <c r="U110" s="130" t="str">
        <f t="shared" si="6"/>
        <v>13 (1413)</v>
      </c>
      <c r="V110" s="131" t="str">
        <f t="shared" si="7"/>
        <v/>
      </c>
      <c r="W110" s="285"/>
      <c r="X110" s="132"/>
      <c r="Y110" s="132"/>
      <c r="Z110" s="290"/>
    </row>
    <row r="111" spans="1:26" ht="12.75" hidden="1" customHeight="1">
      <c r="A111" s="7" t="s">
        <v>2910</v>
      </c>
      <c r="B111" s="124"/>
      <c r="C111" s="76"/>
      <c r="D111" s="76"/>
      <c r="E111" s="7"/>
      <c r="F111" s="301"/>
      <c r="G111" s="76"/>
      <c r="H111" s="78"/>
      <c r="I111" s="304"/>
      <c r="J111" s="76"/>
      <c r="K111" s="510"/>
      <c r="L111" s="128"/>
      <c r="M111" s="510"/>
      <c r="N111" s="129"/>
      <c r="O111" s="7"/>
      <c r="P111" s="1641"/>
      <c r="Q111" s="1641"/>
      <c r="R111" s="1641"/>
      <c r="S111" s="1641"/>
      <c r="U111" s="130" t="str">
        <f t="shared" si="6"/>
        <v>14 (1414)</v>
      </c>
      <c r="V111" s="131" t="str">
        <f t="shared" si="7"/>
        <v/>
      </c>
      <c r="W111" s="285"/>
      <c r="X111" s="132"/>
      <c r="Y111" s="132"/>
      <c r="Z111" s="290"/>
    </row>
    <row r="112" spans="1:26" ht="12.75" hidden="1" customHeight="1">
      <c r="A112" s="7" t="s">
        <v>2911</v>
      </c>
      <c r="B112" s="124"/>
      <c r="C112" s="76"/>
      <c r="D112" s="76"/>
      <c r="E112" s="7"/>
      <c r="F112" s="301"/>
      <c r="G112" s="76"/>
      <c r="H112" s="78"/>
      <c r="I112" s="304"/>
      <c r="J112" s="76"/>
      <c r="K112" s="510"/>
      <c r="L112" s="128"/>
      <c r="M112" s="510"/>
      <c r="N112" s="129"/>
      <c r="O112" s="7"/>
      <c r="P112" s="1641"/>
      <c r="Q112" s="1641"/>
      <c r="R112" s="1641"/>
      <c r="S112" s="1641"/>
      <c r="U112" s="130" t="str">
        <f t="shared" si="6"/>
        <v>15 (1415)</v>
      </c>
      <c r="V112" s="131" t="str">
        <f t="shared" si="7"/>
        <v/>
      </c>
      <c r="W112" s="285"/>
      <c r="X112" s="132"/>
      <c r="Y112" s="132"/>
      <c r="Z112" s="290"/>
    </row>
    <row r="113" spans="1:26" ht="12.75" hidden="1" customHeight="1">
      <c r="A113" s="7" t="s">
        <v>2912</v>
      </c>
      <c r="B113" s="124"/>
      <c r="C113" s="76"/>
      <c r="D113" s="76"/>
      <c r="E113" s="7"/>
      <c r="F113" s="301"/>
      <c r="G113" s="76"/>
      <c r="H113" s="78"/>
      <c r="I113" s="304"/>
      <c r="J113" s="76"/>
      <c r="K113" s="510"/>
      <c r="L113" s="128"/>
      <c r="M113" s="510"/>
      <c r="N113" s="129"/>
      <c r="O113" s="7"/>
      <c r="P113" s="1641"/>
      <c r="Q113" s="1641"/>
      <c r="R113" s="1641"/>
      <c r="S113" s="1641"/>
      <c r="U113" s="130" t="str">
        <f t="shared" si="6"/>
        <v>16 (1416)</v>
      </c>
      <c r="V113" s="131" t="str">
        <f t="shared" si="7"/>
        <v/>
      </c>
      <c r="W113" s="285"/>
      <c r="X113" s="132"/>
      <c r="Y113" s="132"/>
      <c r="Z113" s="290"/>
    </row>
    <row r="114" spans="1:26" ht="12.75" hidden="1" customHeight="1">
      <c r="A114" s="7" t="s">
        <v>2913</v>
      </c>
      <c r="B114" s="124"/>
      <c r="C114" s="76"/>
      <c r="D114" s="76"/>
      <c r="E114" s="7"/>
      <c r="F114" s="301"/>
      <c r="G114" s="76"/>
      <c r="H114" s="78"/>
      <c r="I114" s="304"/>
      <c r="J114" s="76"/>
      <c r="K114" s="510"/>
      <c r="L114" s="128"/>
      <c r="M114" s="510"/>
      <c r="N114" s="129"/>
      <c r="O114" s="7"/>
      <c r="P114" s="1641"/>
      <c r="Q114" s="1641"/>
      <c r="R114" s="1641"/>
      <c r="S114" s="1641"/>
      <c r="U114" s="130" t="str">
        <f t="shared" si="6"/>
        <v>17 (1417)</v>
      </c>
      <c r="V114" s="131" t="str">
        <f t="shared" si="7"/>
        <v/>
      </c>
      <c r="W114" s="285"/>
      <c r="X114" s="132"/>
      <c r="Y114" s="132"/>
      <c r="Z114" s="290"/>
    </row>
    <row r="115" spans="1:26" ht="12.75" hidden="1" customHeight="1">
      <c r="A115" s="7" t="s">
        <v>2914</v>
      </c>
      <c r="B115" s="124"/>
      <c r="C115" s="76"/>
      <c r="D115" s="76"/>
      <c r="E115" s="7"/>
      <c r="F115" s="301"/>
      <c r="G115" s="76"/>
      <c r="H115" s="78"/>
      <c r="I115" s="304"/>
      <c r="J115" s="76"/>
      <c r="K115" s="510"/>
      <c r="L115" s="128"/>
      <c r="M115" s="510"/>
      <c r="N115" s="129"/>
      <c r="O115" s="7"/>
      <c r="P115" s="1641"/>
      <c r="Q115" s="1641"/>
      <c r="R115" s="1641"/>
      <c r="S115" s="1641"/>
      <c r="U115" s="130" t="str">
        <f t="shared" si="6"/>
        <v>18 (1418)</v>
      </c>
      <c r="V115" s="131" t="str">
        <f t="shared" si="7"/>
        <v/>
      </c>
      <c r="W115" s="285"/>
      <c r="X115" s="132"/>
      <c r="Y115" s="132"/>
      <c r="Z115" s="290"/>
    </row>
    <row r="116" spans="1:26" ht="12.75" hidden="1" customHeight="1">
      <c r="A116" s="7" t="s">
        <v>2915</v>
      </c>
      <c r="B116" s="124"/>
      <c r="C116" s="76"/>
      <c r="D116" s="76"/>
      <c r="E116" s="7"/>
      <c r="F116" s="301"/>
      <c r="G116" s="76"/>
      <c r="H116" s="78"/>
      <c r="I116" s="304"/>
      <c r="J116" s="76"/>
      <c r="K116" s="510"/>
      <c r="L116" s="128"/>
      <c r="M116" s="510"/>
      <c r="N116" s="129"/>
      <c r="O116" s="7"/>
      <c r="P116" s="1641"/>
      <c r="Q116" s="1641"/>
      <c r="R116" s="1641"/>
      <c r="S116" s="1641"/>
      <c r="U116" s="130" t="str">
        <f t="shared" si="6"/>
        <v>19 (1419)</v>
      </c>
      <c r="V116" s="131" t="str">
        <f t="shared" si="7"/>
        <v/>
      </c>
      <c r="W116" s="285"/>
      <c r="X116" s="132"/>
      <c r="Y116" s="132"/>
      <c r="Z116" s="290"/>
    </row>
    <row r="117" spans="1:26" ht="12.75" hidden="1" customHeight="1">
      <c r="A117" s="7" t="s">
        <v>2916</v>
      </c>
      <c r="B117" s="124"/>
      <c r="C117" s="76"/>
      <c r="D117" s="76"/>
      <c r="E117" s="7"/>
      <c r="F117" s="301"/>
      <c r="G117" s="76"/>
      <c r="H117" s="78"/>
      <c r="I117" s="304"/>
      <c r="J117" s="76"/>
      <c r="K117" s="510"/>
      <c r="L117" s="128"/>
      <c r="M117" s="510"/>
      <c r="N117" s="129"/>
      <c r="O117" s="7"/>
      <c r="P117" s="1641"/>
      <c r="Q117" s="1641"/>
      <c r="R117" s="1641"/>
      <c r="S117" s="1641"/>
      <c r="U117" s="130" t="str">
        <f t="shared" si="6"/>
        <v>20 (1420)</v>
      </c>
      <c r="V117" s="131" t="str">
        <f t="shared" si="7"/>
        <v/>
      </c>
      <c r="W117" s="285"/>
      <c r="X117" s="132"/>
      <c r="Y117" s="132"/>
      <c r="Z117" s="290"/>
    </row>
    <row r="118" spans="1:26" ht="12.75" hidden="1" customHeight="1">
      <c r="A118" s="7" t="s">
        <v>2917</v>
      </c>
      <c r="B118" s="124"/>
      <c r="C118" s="76"/>
      <c r="D118" s="76"/>
      <c r="E118" s="7"/>
      <c r="F118" s="301"/>
      <c r="G118" s="76"/>
      <c r="H118" s="78"/>
      <c r="I118" s="304"/>
      <c r="J118" s="76"/>
      <c r="K118" s="510"/>
      <c r="L118" s="128"/>
      <c r="M118" s="510"/>
      <c r="N118" s="129"/>
      <c r="O118" s="7"/>
      <c r="P118" s="1641"/>
      <c r="Q118" s="1641"/>
      <c r="R118" s="1641"/>
      <c r="S118" s="1641"/>
      <c r="U118" s="130" t="str">
        <f t="shared" si="6"/>
        <v>21 (1421)</v>
      </c>
      <c r="V118" s="131" t="str">
        <f t="shared" si="7"/>
        <v/>
      </c>
      <c r="W118" s="285"/>
      <c r="X118" s="132"/>
      <c r="Y118" s="132"/>
      <c r="Z118" s="290"/>
    </row>
    <row r="119" spans="1:26" ht="12.75" hidden="1" customHeight="1">
      <c r="A119" s="7" t="s">
        <v>2918</v>
      </c>
      <c r="B119" s="124"/>
      <c r="C119" s="76"/>
      <c r="D119" s="76"/>
      <c r="E119" s="7"/>
      <c r="F119" s="301"/>
      <c r="G119" s="76"/>
      <c r="H119" s="78"/>
      <c r="I119" s="304"/>
      <c r="J119" s="76"/>
      <c r="K119" s="510"/>
      <c r="L119" s="128"/>
      <c r="M119" s="510"/>
      <c r="N119" s="129"/>
      <c r="O119" s="7"/>
      <c r="P119" s="1641"/>
      <c r="Q119" s="1641"/>
      <c r="R119" s="1641"/>
      <c r="S119" s="1641"/>
      <c r="U119" s="130" t="str">
        <f t="shared" si="6"/>
        <v>22 (1422)</v>
      </c>
      <c r="V119" s="131" t="str">
        <f t="shared" si="7"/>
        <v/>
      </c>
      <c r="W119" s="285"/>
      <c r="X119" s="132"/>
      <c r="Y119" s="132"/>
      <c r="Z119" s="290"/>
    </row>
    <row r="120" spans="1:26" ht="12.75" hidden="1" customHeight="1">
      <c r="A120" s="7" t="s">
        <v>2919</v>
      </c>
      <c r="B120" s="124"/>
      <c r="C120" s="76"/>
      <c r="D120" s="76"/>
      <c r="E120" s="7"/>
      <c r="F120" s="301"/>
      <c r="G120" s="76"/>
      <c r="H120" s="78"/>
      <c r="I120" s="304"/>
      <c r="J120" s="76"/>
      <c r="K120" s="510"/>
      <c r="L120" s="128"/>
      <c r="M120" s="510"/>
      <c r="N120" s="129"/>
      <c r="O120" s="7"/>
      <c r="P120" s="1641"/>
      <c r="Q120" s="1641"/>
      <c r="R120" s="1641"/>
      <c r="S120" s="1641"/>
      <c r="U120" s="130" t="str">
        <f t="shared" si="6"/>
        <v>23 (1423)</v>
      </c>
      <c r="V120" s="131" t="str">
        <f t="shared" si="7"/>
        <v/>
      </c>
      <c r="W120" s="285"/>
      <c r="X120" s="132"/>
      <c r="Y120" s="132"/>
      <c r="Z120" s="290"/>
    </row>
    <row r="121" spans="1:26" ht="12.75" hidden="1" customHeight="1">
      <c r="A121" s="7" t="s">
        <v>2920</v>
      </c>
      <c r="B121" s="124"/>
      <c r="C121" s="76"/>
      <c r="D121" s="76"/>
      <c r="E121" s="7"/>
      <c r="F121" s="301"/>
      <c r="G121" s="76"/>
      <c r="H121" s="78"/>
      <c r="I121" s="304"/>
      <c r="J121" s="76"/>
      <c r="K121" s="510"/>
      <c r="L121" s="128"/>
      <c r="M121" s="510"/>
      <c r="N121" s="129"/>
      <c r="O121" s="7"/>
      <c r="P121" s="1641"/>
      <c r="Q121" s="1641"/>
      <c r="R121" s="1641"/>
      <c r="S121" s="1641"/>
      <c r="U121" s="130" t="str">
        <f t="shared" si="6"/>
        <v>24 (1424)</v>
      </c>
      <c r="V121" s="131" t="str">
        <f t="shared" si="7"/>
        <v/>
      </c>
      <c r="W121" s="285"/>
      <c r="X121" s="132"/>
      <c r="Y121" s="132"/>
      <c r="Z121" s="290"/>
    </row>
    <row r="122" spans="1:26">
      <c r="A122" s="7" t="s">
        <v>2921</v>
      </c>
      <c r="B122" s="124"/>
      <c r="C122" s="76"/>
      <c r="D122" s="76"/>
      <c r="E122" s="7"/>
      <c r="F122" s="301"/>
      <c r="G122" s="76"/>
      <c r="H122" s="78"/>
      <c r="I122" s="304"/>
      <c r="J122" s="76"/>
      <c r="K122" s="510"/>
      <c r="L122" s="128"/>
      <c r="M122" s="510"/>
      <c r="N122" s="129"/>
      <c r="O122" s="7"/>
      <c r="P122" s="1641"/>
      <c r="Q122" s="1641"/>
      <c r="R122" s="1641"/>
      <c r="S122" s="1641"/>
      <c r="U122" s="130" t="str">
        <f t="shared" si="6"/>
        <v>25 (1425)</v>
      </c>
      <c r="V122" s="131" t="str">
        <f t="shared" si="7"/>
        <v/>
      </c>
      <c r="W122" s="285"/>
      <c r="X122" s="132"/>
      <c r="Y122" s="132"/>
      <c r="Z122" s="290"/>
    </row>
    <row r="123" spans="1:26">
      <c r="A123" s="33" t="s">
        <v>2922</v>
      </c>
      <c r="B123" s="134">
        <v>100</v>
      </c>
      <c r="C123" s="76"/>
      <c r="D123" s="76"/>
      <c r="E123" s="7"/>
      <c r="F123" s="302"/>
      <c r="G123" s="76"/>
      <c r="H123" s="135"/>
      <c r="I123" s="305"/>
      <c r="J123" s="76"/>
      <c r="K123" s="527"/>
      <c r="L123" s="128"/>
      <c r="M123" s="527"/>
      <c r="N123" s="1348"/>
      <c r="O123" s="7"/>
      <c r="P123" s="1642"/>
      <c r="Q123" s="1642"/>
      <c r="R123" s="1642"/>
      <c r="S123" s="1642"/>
      <c r="U123" s="137" t="str">
        <f>$A$123</f>
        <v>(1426)</v>
      </c>
      <c r="V123" s="138">
        <f>$B123</f>
        <v>100</v>
      </c>
      <c r="W123" s="285"/>
      <c r="X123" s="132"/>
      <c r="Y123" s="132"/>
      <c r="Z123" s="290"/>
    </row>
    <row r="124" spans="1:26">
      <c r="A124" s="4" t="s">
        <v>2923</v>
      </c>
      <c r="B124" s="139" t="s">
        <v>2924</v>
      </c>
      <c r="C124" s="284"/>
      <c r="D124" s="284"/>
      <c r="F124" s="422"/>
      <c r="G124" s="441"/>
      <c r="H124" s="140"/>
      <c r="I124" s="306"/>
      <c r="J124" s="284"/>
      <c r="K124" s="528"/>
      <c r="L124" s="286"/>
      <c r="M124" s="528"/>
      <c r="N124" s="287"/>
      <c r="P124" s="1639"/>
      <c r="Q124" s="1639"/>
      <c r="R124" s="1639"/>
      <c r="S124" s="1639"/>
      <c r="U124" s="137" t="str">
        <f>$A$124</f>
        <v>(1400)</v>
      </c>
      <c r="V124" s="28" t="str">
        <f>$B124</f>
        <v>Overall</v>
      </c>
      <c r="W124" s="285"/>
      <c r="X124" s="289"/>
      <c r="Y124" s="289"/>
      <c r="Z124" s="290"/>
    </row>
    <row r="125" spans="1:26" ht="6" customHeight="1">
      <c r="F125" s="296"/>
      <c r="G125" s="296"/>
      <c r="H125" s="296"/>
      <c r="I125" s="296"/>
      <c r="J125" s="296"/>
      <c r="K125" s="296"/>
      <c r="L125" s="296"/>
      <c r="M125" s="296"/>
      <c r="N125" s="296"/>
      <c r="U125" s="122"/>
      <c r="V125" s="122"/>
      <c r="Z125" s="290"/>
    </row>
    <row r="126" spans="1:26">
      <c r="B126" s="17" t="s">
        <v>1794</v>
      </c>
      <c r="F126" s="296"/>
      <c r="G126" s="296"/>
      <c r="H126" s="296"/>
      <c r="I126" s="296"/>
      <c r="J126" s="296"/>
      <c r="K126" s="296"/>
      <c r="L126" s="296"/>
      <c r="M126" s="296"/>
      <c r="N126" s="296"/>
      <c r="U126" s="122"/>
      <c r="V126" s="123" t="str">
        <f>$B126</f>
        <v>Other off-balance sheet (505)</v>
      </c>
      <c r="Z126" s="290"/>
    </row>
    <row r="127" spans="1:26">
      <c r="A127" s="7" t="s">
        <v>2897</v>
      </c>
      <c r="B127" s="124"/>
      <c r="C127" s="76"/>
      <c r="D127" s="76"/>
      <c r="E127" s="7"/>
      <c r="F127" s="301"/>
      <c r="G127" s="76"/>
      <c r="H127" s="301"/>
      <c r="I127" s="304"/>
      <c r="J127" s="292"/>
      <c r="K127" s="284"/>
      <c r="L127" s="292"/>
      <c r="M127" s="128"/>
      <c r="N127" s="129"/>
      <c r="O127" s="7"/>
      <c r="P127" s="1641"/>
      <c r="Q127" s="1641"/>
      <c r="R127" s="1641"/>
      <c r="S127" s="1641"/>
      <c r="U127" s="130" t="str">
        <f t="shared" ref="U127:U151" si="8">$A127</f>
        <v>1 (1401)</v>
      </c>
      <c r="V127" s="131" t="str">
        <f t="shared" ref="V127:V151" si="9">IF($B127="","",$B127)</f>
        <v/>
      </c>
      <c r="W127" s="285"/>
      <c r="X127" s="132"/>
      <c r="Y127" s="132"/>
      <c r="Z127" s="290"/>
    </row>
    <row r="128" spans="1:26">
      <c r="A128" s="7" t="s">
        <v>2898</v>
      </c>
      <c r="B128" s="124"/>
      <c r="C128" s="76"/>
      <c r="D128" s="76"/>
      <c r="E128" s="7"/>
      <c r="F128" s="301"/>
      <c r="G128" s="76"/>
      <c r="H128" s="301"/>
      <c r="I128" s="304"/>
      <c r="J128" s="292"/>
      <c r="K128" s="284"/>
      <c r="L128" s="292"/>
      <c r="M128" s="128"/>
      <c r="N128" s="129"/>
      <c r="O128" s="7"/>
      <c r="P128" s="1641"/>
      <c r="Q128" s="1641"/>
      <c r="R128" s="1641"/>
      <c r="S128" s="1641"/>
      <c r="U128" s="130" t="str">
        <f t="shared" si="8"/>
        <v>2 (1402)</v>
      </c>
      <c r="V128" s="131" t="str">
        <f t="shared" si="9"/>
        <v/>
      </c>
      <c r="W128" s="285"/>
      <c r="X128" s="132"/>
      <c r="Y128" s="132"/>
      <c r="Z128" s="290"/>
    </row>
    <row r="129" spans="1:26">
      <c r="A129" s="7" t="s">
        <v>2899</v>
      </c>
      <c r="B129" s="124"/>
      <c r="C129" s="76"/>
      <c r="D129" s="76"/>
      <c r="E129" s="7"/>
      <c r="F129" s="301"/>
      <c r="G129" s="76"/>
      <c r="H129" s="301"/>
      <c r="I129" s="304"/>
      <c r="J129" s="292"/>
      <c r="K129" s="284"/>
      <c r="L129" s="292"/>
      <c r="M129" s="128"/>
      <c r="N129" s="129"/>
      <c r="O129" s="7"/>
      <c r="P129" s="1641"/>
      <c r="Q129" s="1641"/>
      <c r="R129" s="1641"/>
      <c r="S129" s="1641"/>
      <c r="U129" s="130" t="str">
        <f t="shared" si="8"/>
        <v>3 (1403)</v>
      </c>
      <c r="V129" s="131" t="str">
        <f t="shared" si="9"/>
        <v/>
      </c>
      <c r="W129" s="285"/>
      <c r="X129" s="132"/>
      <c r="Y129" s="132"/>
      <c r="Z129" s="290"/>
    </row>
    <row r="130" spans="1:26" ht="12.75" hidden="1" customHeight="1">
      <c r="A130" s="7" t="s">
        <v>2900</v>
      </c>
      <c r="B130" s="124"/>
      <c r="C130" s="76"/>
      <c r="D130" s="76"/>
      <c r="E130" s="7"/>
      <c r="F130" s="301"/>
      <c r="G130" s="76"/>
      <c r="H130" s="301"/>
      <c r="I130" s="304"/>
      <c r="J130" s="292"/>
      <c r="K130" s="284"/>
      <c r="L130" s="292"/>
      <c r="M130" s="128"/>
      <c r="N130" s="129"/>
      <c r="O130" s="7"/>
      <c r="P130" s="1641"/>
      <c r="Q130" s="1641"/>
      <c r="R130" s="1641"/>
      <c r="S130" s="1641"/>
      <c r="U130" s="130" t="str">
        <f t="shared" si="8"/>
        <v>4 (1404)</v>
      </c>
      <c r="V130" s="131" t="str">
        <f t="shared" si="9"/>
        <v/>
      </c>
      <c r="W130" s="285"/>
      <c r="X130" s="132"/>
      <c r="Y130" s="132"/>
      <c r="Z130" s="290"/>
    </row>
    <row r="131" spans="1:26" ht="12.75" hidden="1" customHeight="1">
      <c r="A131" s="7" t="s">
        <v>2901</v>
      </c>
      <c r="B131" s="124"/>
      <c r="C131" s="76"/>
      <c r="D131" s="76"/>
      <c r="E131" s="7"/>
      <c r="F131" s="301"/>
      <c r="G131" s="76"/>
      <c r="H131" s="301"/>
      <c r="I131" s="304"/>
      <c r="J131" s="292"/>
      <c r="K131" s="284"/>
      <c r="L131" s="292"/>
      <c r="M131" s="128"/>
      <c r="N131" s="129"/>
      <c r="O131" s="7"/>
      <c r="P131" s="1641"/>
      <c r="Q131" s="1641"/>
      <c r="R131" s="1641"/>
      <c r="S131" s="1641"/>
      <c r="U131" s="130" t="str">
        <f t="shared" si="8"/>
        <v>5 (1405)</v>
      </c>
      <c r="V131" s="131" t="str">
        <f t="shared" si="9"/>
        <v/>
      </c>
      <c r="W131" s="285"/>
      <c r="X131" s="132"/>
      <c r="Y131" s="132"/>
      <c r="Z131" s="290"/>
    </row>
    <row r="132" spans="1:26" ht="12.75" hidden="1" customHeight="1">
      <c r="A132" s="7" t="s">
        <v>2902</v>
      </c>
      <c r="B132" s="124"/>
      <c r="C132" s="76"/>
      <c r="D132" s="76"/>
      <c r="E132" s="7"/>
      <c r="F132" s="301"/>
      <c r="G132" s="76"/>
      <c r="H132" s="301"/>
      <c r="I132" s="304"/>
      <c r="J132" s="292"/>
      <c r="K132" s="284"/>
      <c r="L132" s="292"/>
      <c r="M132" s="128"/>
      <c r="N132" s="129"/>
      <c r="O132" s="7"/>
      <c r="P132" s="1641"/>
      <c r="Q132" s="1641"/>
      <c r="R132" s="1641"/>
      <c r="S132" s="1641"/>
      <c r="U132" s="130" t="str">
        <f t="shared" si="8"/>
        <v>6 (1406)</v>
      </c>
      <c r="V132" s="131" t="str">
        <f t="shared" si="9"/>
        <v/>
      </c>
      <c r="W132" s="285"/>
      <c r="X132" s="132"/>
      <c r="Y132" s="132"/>
      <c r="Z132" s="290"/>
    </row>
    <row r="133" spans="1:26" ht="12.75" hidden="1" customHeight="1">
      <c r="A133" s="7" t="s">
        <v>2903</v>
      </c>
      <c r="B133" s="124"/>
      <c r="C133" s="76"/>
      <c r="D133" s="76"/>
      <c r="E133" s="7"/>
      <c r="F133" s="301"/>
      <c r="G133" s="76"/>
      <c r="H133" s="301"/>
      <c r="I133" s="304"/>
      <c r="J133" s="292"/>
      <c r="K133" s="284"/>
      <c r="L133" s="292"/>
      <c r="M133" s="128"/>
      <c r="N133" s="129"/>
      <c r="O133" s="7"/>
      <c r="P133" s="1641"/>
      <c r="Q133" s="1641"/>
      <c r="R133" s="1641"/>
      <c r="S133" s="1641"/>
      <c r="U133" s="130" t="str">
        <f t="shared" si="8"/>
        <v>7 (1407)</v>
      </c>
      <c r="V133" s="131" t="str">
        <f t="shared" si="9"/>
        <v/>
      </c>
      <c r="W133" s="285"/>
      <c r="X133" s="132"/>
      <c r="Y133" s="132"/>
      <c r="Z133" s="290"/>
    </row>
    <row r="134" spans="1:26" ht="12.75" hidden="1" customHeight="1">
      <c r="A134" s="7" t="s">
        <v>2904</v>
      </c>
      <c r="B134" s="124"/>
      <c r="C134" s="76"/>
      <c r="D134" s="76"/>
      <c r="E134" s="7"/>
      <c r="F134" s="301"/>
      <c r="G134" s="76"/>
      <c r="H134" s="301"/>
      <c r="I134" s="304"/>
      <c r="J134" s="292"/>
      <c r="K134" s="284"/>
      <c r="L134" s="292"/>
      <c r="M134" s="128"/>
      <c r="N134" s="129"/>
      <c r="O134" s="7"/>
      <c r="P134" s="1641"/>
      <c r="Q134" s="1641"/>
      <c r="R134" s="1641"/>
      <c r="S134" s="1641"/>
      <c r="U134" s="130" t="str">
        <f t="shared" si="8"/>
        <v>8 (1408)</v>
      </c>
      <c r="V134" s="131" t="str">
        <f t="shared" si="9"/>
        <v/>
      </c>
      <c r="W134" s="285"/>
      <c r="X134" s="132"/>
      <c r="Y134" s="132"/>
      <c r="Z134" s="290"/>
    </row>
    <row r="135" spans="1:26" ht="12.75" hidden="1" customHeight="1">
      <c r="A135" s="7" t="s">
        <v>2905</v>
      </c>
      <c r="B135" s="124"/>
      <c r="C135" s="76"/>
      <c r="D135" s="76"/>
      <c r="E135" s="7"/>
      <c r="F135" s="301"/>
      <c r="G135" s="76"/>
      <c r="H135" s="301"/>
      <c r="I135" s="304"/>
      <c r="J135" s="292"/>
      <c r="K135" s="284"/>
      <c r="L135" s="292"/>
      <c r="M135" s="128"/>
      <c r="N135" s="129"/>
      <c r="O135" s="7"/>
      <c r="P135" s="1641"/>
      <c r="Q135" s="1641"/>
      <c r="R135" s="1641"/>
      <c r="S135" s="1641"/>
      <c r="U135" s="130" t="str">
        <f t="shared" si="8"/>
        <v>9 (1409)</v>
      </c>
      <c r="V135" s="131" t="str">
        <f t="shared" si="9"/>
        <v/>
      </c>
      <c r="W135" s="285"/>
      <c r="X135" s="132"/>
      <c r="Y135" s="132"/>
      <c r="Z135" s="290"/>
    </row>
    <row r="136" spans="1:26" ht="12.75" hidden="1" customHeight="1">
      <c r="A136" s="7" t="s">
        <v>2906</v>
      </c>
      <c r="B136" s="124"/>
      <c r="C136" s="76"/>
      <c r="D136" s="76"/>
      <c r="E136" s="7"/>
      <c r="F136" s="301"/>
      <c r="G136" s="76"/>
      <c r="H136" s="301"/>
      <c r="I136" s="304"/>
      <c r="J136" s="292"/>
      <c r="K136" s="284"/>
      <c r="L136" s="292"/>
      <c r="M136" s="128"/>
      <c r="N136" s="129"/>
      <c r="O136" s="7"/>
      <c r="P136" s="1641"/>
      <c r="Q136" s="1641"/>
      <c r="R136" s="1641"/>
      <c r="S136" s="1641"/>
      <c r="U136" s="130" t="str">
        <f t="shared" si="8"/>
        <v>10 (1410)</v>
      </c>
      <c r="V136" s="131" t="str">
        <f t="shared" si="9"/>
        <v/>
      </c>
      <c r="W136" s="285"/>
      <c r="X136" s="132"/>
      <c r="Y136" s="132"/>
      <c r="Z136" s="290"/>
    </row>
    <row r="137" spans="1:26" ht="12.75" hidden="1" customHeight="1">
      <c r="A137" s="7" t="s">
        <v>2907</v>
      </c>
      <c r="B137" s="124"/>
      <c r="C137" s="76"/>
      <c r="D137" s="76"/>
      <c r="E137" s="7"/>
      <c r="F137" s="301"/>
      <c r="G137" s="76"/>
      <c r="H137" s="301"/>
      <c r="I137" s="304"/>
      <c r="J137" s="292"/>
      <c r="K137" s="284"/>
      <c r="L137" s="292"/>
      <c r="M137" s="128"/>
      <c r="N137" s="129"/>
      <c r="O137" s="7"/>
      <c r="P137" s="1641"/>
      <c r="Q137" s="1641"/>
      <c r="R137" s="1641"/>
      <c r="S137" s="1641"/>
      <c r="U137" s="130" t="str">
        <f t="shared" si="8"/>
        <v>11 (1411)</v>
      </c>
      <c r="V137" s="131" t="str">
        <f t="shared" si="9"/>
        <v/>
      </c>
      <c r="W137" s="285"/>
      <c r="X137" s="132"/>
      <c r="Y137" s="132"/>
      <c r="Z137" s="290"/>
    </row>
    <row r="138" spans="1:26" ht="12.75" hidden="1" customHeight="1">
      <c r="A138" s="7" t="s">
        <v>2908</v>
      </c>
      <c r="B138" s="124"/>
      <c r="C138" s="76"/>
      <c r="D138" s="76"/>
      <c r="E138" s="7"/>
      <c r="F138" s="301"/>
      <c r="G138" s="76"/>
      <c r="H138" s="301"/>
      <c r="I138" s="304"/>
      <c r="J138" s="292"/>
      <c r="K138" s="284"/>
      <c r="L138" s="292"/>
      <c r="M138" s="128"/>
      <c r="N138" s="129"/>
      <c r="O138" s="7"/>
      <c r="P138" s="1641"/>
      <c r="Q138" s="1641"/>
      <c r="R138" s="1641"/>
      <c r="S138" s="1641"/>
      <c r="U138" s="130" t="str">
        <f t="shared" si="8"/>
        <v>12 (1412)</v>
      </c>
      <c r="V138" s="131" t="str">
        <f t="shared" si="9"/>
        <v/>
      </c>
      <c r="W138" s="285"/>
      <c r="X138" s="132"/>
      <c r="Y138" s="132"/>
      <c r="Z138" s="290"/>
    </row>
    <row r="139" spans="1:26" ht="12.75" hidden="1" customHeight="1">
      <c r="A139" s="7" t="s">
        <v>2909</v>
      </c>
      <c r="B139" s="124"/>
      <c r="C139" s="76"/>
      <c r="D139" s="76"/>
      <c r="E139" s="7"/>
      <c r="F139" s="301"/>
      <c r="G139" s="76"/>
      <c r="H139" s="301"/>
      <c r="I139" s="304"/>
      <c r="J139" s="292"/>
      <c r="K139" s="284"/>
      <c r="L139" s="292"/>
      <c r="M139" s="128"/>
      <c r="N139" s="129"/>
      <c r="O139" s="7"/>
      <c r="P139" s="1641"/>
      <c r="Q139" s="1641"/>
      <c r="R139" s="1641"/>
      <c r="S139" s="1641"/>
      <c r="U139" s="130" t="str">
        <f t="shared" si="8"/>
        <v>13 (1413)</v>
      </c>
      <c r="V139" s="131" t="str">
        <f t="shared" si="9"/>
        <v/>
      </c>
      <c r="W139" s="285"/>
      <c r="X139" s="132"/>
      <c r="Y139" s="132"/>
      <c r="Z139" s="290"/>
    </row>
    <row r="140" spans="1:26" ht="12.75" hidden="1" customHeight="1">
      <c r="A140" s="7" t="s">
        <v>2910</v>
      </c>
      <c r="B140" s="124"/>
      <c r="C140" s="76"/>
      <c r="D140" s="76"/>
      <c r="E140" s="7"/>
      <c r="F140" s="301"/>
      <c r="G140" s="76"/>
      <c r="H140" s="301"/>
      <c r="I140" s="304"/>
      <c r="J140" s="292"/>
      <c r="K140" s="284"/>
      <c r="L140" s="292"/>
      <c r="M140" s="128"/>
      <c r="N140" s="129"/>
      <c r="O140" s="7"/>
      <c r="P140" s="1641"/>
      <c r="Q140" s="1641"/>
      <c r="R140" s="1641"/>
      <c r="S140" s="1641"/>
      <c r="U140" s="130" t="str">
        <f t="shared" si="8"/>
        <v>14 (1414)</v>
      </c>
      <c r="V140" s="131" t="str">
        <f t="shared" si="9"/>
        <v/>
      </c>
      <c r="W140" s="285"/>
      <c r="X140" s="132"/>
      <c r="Y140" s="132"/>
      <c r="Z140" s="290"/>
    </row>
    <row r="141" spans="1:26" ht="12.75" hidden="1" customHeight="1">
      <c r="A141" s="7" t="s">
        <v>2911</v>
      </c>
      <c r="B141" s="124"/>
      <c r="C141" s="76"/>
      <c r="D141" s="76"/>
      <c r="E141" s="7"/>
      <c r="F141" s="301"/>
      <c r="G141" s="76"/>
      <c r="H141" s="301"/>
      <c r="I141" s="304"/>
      <c r="J141" s="292"/>
      <c r="K141" s="284"/>
      <c r="L141" s="292"/>
      <c r="M141" s="128"/>
      <c r="N141" s="129"/>
      <c r="O141" s="7"/>
      <c r="P141" s="1641"/>
      <c r="Q141" s="1641"/>
      <c r="R141" s="1641"/>
      <c r="S141" s="1641"/>
      <c r="U141" s="130" t="str">
        <f t="shared" si="8"/>
        <v>15 (1415)</v>
      </c>
      <c r="V141" s="131" t="str">
        <f t="shared" si="9"/>
        <v/>
      </c>
      <c r="W141" s="285"/>
      <c r="X141" s="132"/>
      <c r="Y141" s="132"/>
      <c r="Z141" s="290"/>
    </row>
    <row r="142" spans="1:26" ht="12.75" hidden="1" customHeight="1">
      <c r="A142" s="7" t="s">
        <v>2912</v>
      </c>
      <c r="B142" s="124"/>
      <c r="C142" s="76"/>
      <c r="D142" s="76"/>
      <c r="E142" s="7"/>
      <c r="F142" s="301"/>
      <c r="G142" s="76"/>
      <c r="H142" s="301"/>
      <c r="I142" s="304"/>
      <c r="J142" s="292"/>
      <c r="K142" s="284"/>
      <c r="L142" s="292"/>
      <c r="M142" s="128"/>
      <c r="N142" s="129"/>
      <c r="O142" s="7"/>
      <c r="P142" s="1641"/>
      <c r="Q142" s="1641"/>
      <c r="R142" s="1641"/>
      <c r="S142" s="1641"/>
      <c r="U142" s="130" t="str">
        <f t="shared" si="8"/>
        <v>16 (1416)</v>
      </c>
      <c r="V142" s="131" t="str">
        <f t="shared" si="9"/>
        <v/>
      </c>
      <c r="W142" s="285"/>
      <c r="X142" s="132"/>
      <c r="Y142" s="132"/>
      <c r="Z142" s="290"/>
    </row>
    <row r="143" spans="1:26" ht="12.75" hidden="1" customHeight="1">
      <c r="A143" s="7" t="s">
        <v>2913</v>
      </c>
      <c r="B143" s="124"/>
      <c r="C143" s="76"/>
      <c r="D143" s="76"/>
      <c r="E143" s="7"/>
      <c r="F143" s="301"/>
      <c r="G143" s="76"/>
      <c r="H143" s="301"/>
      <c r="I143" s="304"/>
      <c r="J143" s="292"/>
      <c r="K143" s="284"/>
      <c r="L143" s="292"/>
      <c r="M143" s="128"/>
      <c r="N143" s="129"/>
      <c r="O143" s="7"/>
      <c r="P143" s="1641"/>
      <c r="Q143" s="1641"/>
      <c r="R143" s="1641"/>
      <c r="S143" s="1641"/>
      <c r="U143" s="130" t="str">
        <f t="shared" si="8"/>
        <v>17 (1417)</v>
      </c>
      <c r="V143" s="131" t="str">
        <f t="shared" si="9"/>
        <v/>
      </c>
      <c r="W143" s="285"/>
      <c r="X143" s="132"/>
      <c r="Y143" s="132"/>
      <c r="Z143" s="290"/>
    </row>
    <row r="144" spans="1:26" ht="12.75" hidden="1" customHeight="1">
      <c r="A144" s="7" t="s">
        <v>2914</v>
      </c>
      <c r="B144" s="124"/>
      <c r="C144" s="76"/>
      <c r="D144" s="76"/>
      <c r="E144" s="7"/>
      <c r="F144" s="301"/>
      <c r="G144" s="76"/>
      <c r="H144" s="301"/>
      <c r="I144" s="304"/>
      <c r="J144" s="292"/>
      <c r="K144" s="284"/>
      <c r="L144" s="292"/>
      <c r="M144" s="128"/>
      <c r="N144" s="129"/>
      <c r="O144" s="7"/>
      <c r="P144" s="1641"/>
      <c r="Q144" s="1641"/>
      <c r="R144" s="1641"/>
      <c r="S144" s="1641"/>
      <c r="U144" s="130" t="str">
        <f t="shared" si="8"/>
        <v>18 (1418)</v>
      </c>
      <c r="V144" s="131" t="str">
        <f t="shared" si="9"/>
        <v/>
      </c>
      <c r="W144" s="285"/>
      <c r="X144" s="132"/>
      <c r="Y144" s="132"/>
      <c r="Z144" s="290"/>
    </row>
    <row r="145" spans="1:26" ht="12.75" hidden="1" customHeight="1">
      <c r="A145" s="7" t="s">
        <v>2915</v>
      </c>
      <c r="B145" s="124"/>
      <c r="C145" s="76"/>
      <c r="D145" s="76"/>
      <c r="E145" s="7"/>
      <c r="F145" s="301"/>
      <c r="G145" s="76"/>
      <c r="H145" s="301"/>
      <c r="I145" s="304"/>
      <c r="J145" s="292"/>
      <c r="K145" s="284"/>
      <c r="L145" s="292"/>
      <c r="M145" s="128"/>
      <c r="N145" s="129"/>
      <c r="O145" s="7"/>
      <c r="P145" s="1641"/>
      <c r="Q145" s="1641"/>
      <c r="R145" s="1641"/>
      <c r="S145" s="1641"/>
      <c r="U145" s="130" t="str">
        <f t="shared" si="8"/>
        <v>19 (1419)</v>
      </c>
      <c r="V145" s="131" t="str">
        <f t="shared" si="9"/>
        <v/>
      </c>
      <c r="W145" s="285"/>
      <c r="X145" s="132"/>
      <c r="Y145" s="132"/>
      <c r="Z145" s="290"/>
    </row>
    <row r="146" spans="1:26" ht="12.75" hidden="1" customHeight="1">
      <c r="A146" s="7" t="s">
        <v>2916</v>
      </c>
      <c r="B146" s="124"/>
      <c r="C146" s="76"/>
      <c r="D146" s="76"/>
      <c r="E146" s="7"/>
      <c r="F146" s="301"/>
      <c r="G146" s="76"/>
      <c r="H146" s="301"/>
      <c r="I146" s="304"/>
      <c r="J146" s="292"/>
      <c r="K146" s="284"/>
      <c r="L146" s="292"/>
      <c r="M146" s="128"/>
      <c r="N146" s="129"/>
      <c r="O146" s="7"/>
      <c r="P146" s="1641"/>
      <c r="Q146" s="1641"/>
      <c r="R146" s="1641"/>
      <c r="S146" s="1641"/>
      <c r="U146" s="130" t="str">
        <f t="shared" si="8"/>
        <v>20 (1420)</v>
      </c>
      <c r="V146" s="131" t="str">
        <f t="shared" si="9"/>
        <v/>
      </c>
      <c r="W146" s="285"/>
      <c r="X146" s="132"/>
      <c r="Y146" s="132"/>
      <c r="Z146" s="290"/>
    </row>
    <row r="147" spans="1:26" ht="12.75" hidden="1" customHeight="1">
      <c r="A147" s="7" t="s">
        <v>2917</v>
      </c>
      <c r="B147" s="124"/>
      <c r="C147" s="76"/>
      <c r="D147" s="76"/>
      <c r="E147" s="7"/>
      <c r="F147" s="301"/>
      <c r="G147" s="76"/>
      <c r="H147" s="301"/>
      <c r="I147" s="304"/>
      <c r="J147" s="292"/>
      <c r="K147" s="284"/>
      <c r="L147" s="292"/>
      <c r="M147" s="128"/>
      <c r="N147" s="129"/>
      <c r="O147" s="7"/>
      <c r="P147" s="1641"/>
      <c r="Q147" s="1641"/>
      <c r="R147" s="1641"/>
      <c r="S147" s="1641"/>
      <c r="U147" s="130" t="str">
        <f t="shared" si="8"/>
        <v>21 (1421)</v>
      </c>
      <c r="V147" s="131" t="str">
        <f t="shared" si="9"/>
        <v/>
      </c>
      <c r="W147" s="285"/>
      <c r="X147" s="132"/>
      <c r="Y147" s="132"/>
      <c r="Z147" s="290"/>
    </row>
    <row r="148" spans="1:26" ht="12.75" hidden="1" customHeight="1">
      <c r="A148" s="7" t="s">
        <v>2918</v>
      </c>
      <c r="B148" s="124"/>
      <c r="C148" s="76"/>
      <c r="D148" s="76"/>
      <c r="E148" s="7"/>
      <c r="F148" s="301"/>
      <c r="G148" s="76"/>
      <c r="H148" s="301"/>
      <c r="I148" s="304"/>
      <c r="J148" s="292"/>
      <c r="K148" s="284"/>
      <c r="L148" s="292"/>
      <c r="M148" s="128"/>
      <c r="N148" s="129"/>
      <c r="O148" s="7"/>
      <c r="P148" s="1641"/>
      <c r="Q148" s="1641"/>
      <c r="R148" s="1641"/>
      <c r="S148" s="1641"/>
      <c r="U148" s="130" t="str">
        <f t="shared" si="8"/>
        <v>22 (1422)</v>
      </c>
      <c r="V148" s="131" t="str">
        <f t="shared" si="9"/>
        <v/>
      </c>
      <c r="W148" s="285"/>
      <c r="X148" s="132"/>
      <c r="Y148" s="132"/>
      <c r="Z148" s="290"/>
    </row>
    <row r="149" spans="1:26" ht="12.75" hidden="1" customHeight="1">
      <c r="A149" s="7" t="s">
        <v>2919</v>
      </c>
      <c r="B149" s="124"/>
      <c r="C149" s="76"/>
      <c r="D149" s="76"/>
      <c r="E149" s="7"/>
      <c r="F149" s="301"/>
      <c r="G149" s="76"/>
      <c r="H149" s="301"/>
      <c r="I149" s="304"/>
      <c r="J149" s="292"/>
      <c r="K149" s="284"/>
      <c r="L149" s="292"/>
      <c r="M149" s="128"/>
      <c r="N149" s="129"/>
      <c r="O149" s="7"/>
      <c r="P149" s="1641"/>
      <c r="Q149" s="1641"/>
      <c r="R149" s="1641"/>
      <c r="S149" s="1641"/>
      <c r="U149" s="130" t="str">
        <f t="shared" si="8"/>
        <v>23 (1423)</v>
      </c>
      <c r="V149" s="131" t="str">
        <f t="shared" si="9"/>
        <v/>
      </c>
      <c r="W149" s="285"/>
      <c r="X149" s="132"/>
      <c r="Y149" s="132"/>
      <c r="Z149" s="290"/>
    </row>
    <row r="150" spans="1:26" ht="12.75" hidden="1" customHeight="1">
      <c r="A150" s="7" t="s">
        <v>2920</v>
      </c>
      <c r="B150" s="124"/>
      <c r="C150" s="76"/>
      <c r="D150" s="76"/>
      <c r="E150" s="7"/>
      <c r="F150" s="301"/>
      <c r="G150" s="76"/>
      <c r="H150" s="301"/>
      <c r="I150" s="304"/>
      <c r="J150" s="292"/>
      <c r="K150" s="284"/>
      <c r="L150" s="292"/>
      <c r="M150" s="128"/>
      <c r="N150" s="129"/>
      <c r="O150" s="7"/>
      <c r="P150" s="1641"/>
      <c r="Q150" s="1641"/>
      <c r="R150" s="1641"/>
      <c r="S150" s="1641"/>
      <c r="U150" s="130" t="str">
        <f t="shared" si="8"/>
        <v>24 (1424)</v>
      </c>
      <c r="V150" s="131" t="str">
        <f t="shared" si="9"/>
        <v/>
      </c>
      <c r="W150" s="285"/>
      <c r="X150" s="132"/>
      <c r="Y150" s="132"/>
      <c r="Z150" s="290"/>
    </row>
    <row r="151" spans="1:26">
      <c r="A151" s="7" t="s">
        <v>2921</v>
      </c>
      <c r="B151" s="124"/>
      <c r="C151" s="76"/>
      <c r="D151" s="76"/>
      <c r="E151" s="7"/>
      <c r="F151" s="301"/>
      <c r="G151" s="76"/>
      <c r="H151" s="301"/>
      <c r="I151" s="304"/>
      <c r="J151" s="292"/>
      <c r="K151" s="284"/>
      <c r="L151" s="292"/>
      <c r="M151" s="128"/>
      <c r="N151" s="129"/>
      <c r="O151" s="7"/>
      <c r="P151" s="1641"/>
      <c r="Q151" s="1641"/>
      <c r="R151" s="1641"/>
      <c r="S151" s="1641"/>
      <c r="U151" s="130" t="str">
        <f t="shared" si="8"/>
        <v>25 (1425)</v>
      </c>
      <c r="V151" s="131" t="str">
        <f t="shared" si="9"/>
        <v/>
      </c>
      <c r="W151" s="285"/>
      <c r="X151" s="132"/>
      <c r="Y151" s="132"/>
      <c r="Z151" s="290"/>
    </row>
    <row r="152" spans="1:26">
      <c r="A152" s="33" t="s">
        <v>2922</v>
      </c>
      <c r="B152" s="134">
        <v>100</v>
      </c>
      <c r="C152" s="76"/>
      <c r="D152" s="76"/>
      <c r="E152" s="7"/>
      <c r="F152" s="302"/>
      <c r="G152" s="76"/>
      <c r="H152" s="302"/>
      <c r="I152" s="305"/>
      <c r="J152" s="292"/>
      <c r="K152" s="284"/>
      <c r="L152" s="292"/>
      <c r="M152" s="128"/>
      <c r="N152" s="1348"/>
      <c r="O152" s="7"/>
      <c r="P152" s="1642"/>
      <c r="Q152" s="1642"/>
      <c r="R152" s="1642"/>
      <c r="S152" s="1642"/>
      <c r="U152" s="137" t="str">
        <f>$A$152</f>
        <v>(1426)</v>
      </c>
      <c r="V152" s="138">
        <f>$B152</f>
        <v>100</v>
      </c>
      <c r="W152" s="285"/>
      <c r="X152" s="132"/>
      <c r="Y152" s="132"/>
      <c r="Z152" s="290"/>
    </row>
    <row r="153" spans="1:26">
      <c r="A153" s="4" t="s">
        <v>2923</v>
      </c>
      <c r="B153" s="139" t="s">
        <v>2924</v>
      </c>
      <c r="C153" s="284"/>
      <c r="D153" s="284"/>
      <c r="F153" s="422"/>
      <c r="G153" s="441"/>
      <c r="H153" s="303"/>
      <c r="I153" s="306"/>
      <c r="J153" s="292"/>
      <c r="K153" s="284"/>
      <c r="L153" s="292"/>
      <c r="M153" s="286"/>
      <c r="N153" s="287"/>
      <c r="P153" s="1639"/>
      <c r="Q153" s="1639"/>
      <c r="R153" s="1639"/>
      <c r="S153" s="1639"/>
      <c r="U153" s="137" t="str">
        <f>$A$153</f>
        <v>(1400)</v>
      </c>
      <c r="V153" s="28" t="str">
        <f>$B153</f>
        <v>Overall</v>
      </c>
      <c r="W153" s="285"/>
      <c r="X153" s="289"/>
      <c r="Y153" s="289"/>
      <c r="Z153" s="290"/>
    </row>
    <row r="154" spans="1:26">
      <c r="B154" s="2"/>
      <c r="C154" s="144"/>
      <c r="D154" s="144"/>
      <c r="F154" s="144"/>
      <c r="G154" s="94"/>
      <c r="H154" s="145"/>
      <c r="I154" s="145"/>
      <c r="J154" s="144"/>
      <c r="K154" s="144"/>
      <c r="L154" s="144"/>
      <c r="M154" s="144"/>
      <c r="N154" s="146"/>
      <c r="P154" s="81"/>
      <c r="Q154" s="81"/>
      <c r="R154" s="81"/>
      <c r="S154" s="81"/>
      <c r="U154" s="147"/>
      <c r="V154" s="147"/>
      <c r="W154" s="81"/>
      <c r="X154" s="81"/>
      <c r="Y154" s="81"/>
      <c r="Z154" s="81"/>
    </row>
    <row r="155" spans="1:26">
      <c r="A155" s="477"/>
      <c r="B155" s="1104" t="s">
        <v>2927</v>
      </c>
      <c r="C155" s="1119"/>
      <c r="D155" s="1119"/>
      <c r="E155" s="477"/>
      <c r="F155" s="1119"/>
      <c r="G155" s="1062"/>
      <c r="H155" s="1120"/>
      <c r="I155" s="1120"/>
      <c r="J155" s="1119"/>
      <c r="K155" s="1119"/>
      <c r="L155" s="1119"/>
      <c r="M155" s="1119"/>
      <c r="N155" s="1173"/>
      <c r="O155" s="477"/>
      <c r="P155" s="888"/>
      <c r="Q155" s="888"/>
      <c r="R155" s="888"/>
      <c r="S155" s="888"/>
      <c r="U155" s="147"/>
      <c r="V155" s="147"/>
      <c r="W155" s="81"/>
      <c r="X155" s="81"/>
      <c r="Y155" s="81"/>
      <c r="Z155" s="81"/>
    </row>
    <row r="156" spans="1:26">
      <c r="A156" s="478" t="s">
        <v>2923</v>
      </c>
      <c r="B156" s="1160" t="s">
        <v>2924</v>
      </c>
      <c r="C156" s="1122"/>
      <c r="D156" s="1122"/>
      <c r="E156" s="1123"/>
      <c r="F156" s="1122"/>
      <c r="G156" s="1122"/>
      <c r="H156" s="1124"/>
      <c r="I156" s="1146"/>
      <c r="J156" s="1147"/>
      <c r="K156" s="1147"/>
      <c r="L156" s="1147"/>
      <c r="M156" s="1147"/>
      <c r="N156" s="1147"/>
      <c r="O156" s="453"/>
      <c r="P156" s="1665"/>
      <c r="Q156" s="1665"/>
      <c r="R156" s="1667"/>
      <c r="S156" s="1667"/>
      <c r="U156" s="147"/>
      <c r="V156" s="147"/>
      <c r="W156" s="81"/>
      <c r="X156" s="81"/>
      <c r="Y156" s="81"/>
      <c r="Z156" s="81"/>
    </row>
    <row r="157" spans="1:26">
      <c r="A157" s="477"/>
      <c r="B157" s="475"/>
      <c r="C157" s="1119"/>
      <c r="D157" s="1119"/>
      <c r="E157" s="477"/>
      <c r="F157" s="1119"/>
      <c r="G157" s="1062"/>
      <c r="H157" s="1120"/>
      <c r="I157" s="1120"/>
      <c r="J157" s="1119"/>
      <c r="K157" s="1119"/>
      <c r="L157" s="1119"/>
      <c r="M157" s="1119"/>
      <c r="N157" s="1173"/>
      <c r="O157" s="477"/>
      <c r="P157" s="888"/>
      <c r="Q157" s="888"/>
      <c r="R157" s="888"/>
      <c r="S157" s="888"/>
      <c r="U157" s="147"/>
      <c r="V157" s="147"/>
      <c r="W157" s="81"/>
      <c r="X157" s="81"/>
      <c r="Y157" s="81"/>
      <c r="Z157" s="81"/>
    </row>
    <row r="158" spans="1:26">
      <c r="A158" s="477"/>
      <c r="B158" s="813" t="s">
        <v>772</v>
      </c>
      <c r="C158" s="1119"/>
      <c r="D158" s="997"/>
      <c r="E158" s="477"/>
      <c r="F158" s="1119"/>
      <c r="G158" s="1062"/>
      <c r="H158" s="1120"/>
      <c r="I158" s="1120"/>
      <c r="J158" s="1119"/>
      <c r="K158" s="1119"/>
      <c r="L158" s="1119"/>
      <c r="M158" s="1119"/>
      <c r="N158" s="1173"/>
      <c r="O158" s="477"/>
      <c r="P158" s="1664"/>
      <c r="Q158" s="1664"/>
      <c r="R158" s="1664"/>
      <c r="S158" s="1664"/>
      <c r="U158" s="148"/>
      <c r="V158" s="123" t="str">
        <f>$B158</f>
        <v>Total (500)</v>
      </c>
      <c r="W158" s="285"/>
      <c r="Y158" s="291"/>
      <c r="Z158" s="291"/>
    </row>
    <row r="159" spans="1:26">
      <c r="A159" s="477"/>
      <c r="B159" s="475"/>
      <c r="C159" s="475"/>
      <c r="D159" s="1105"/>
      <c r="E159" s="477"/>
      <c r="F159" s="1062"/>
      <c r="G159" s="1062"/>
      <c r="H159" s="1062"/>
      <c r="I159" s="1062"/>
      <c r="J159" s="1105"/>
      <c r="K159" s="1105"/>
      <c r="L159" s="1105"/>
      <c r="M159" s="1181"/>
      <c r="N159" s="453"/>
      <c r="O159" s="477"/>
      <c r="P159" s="1105"/>
      <c r="Q159" s="1105"/>
      <c r="R159" s="1105"/>
      <c r="S159" s="1105"/>
    </row>
    <row r="160" spans="1:26" ht="33.75" customHeight="1">
      <c r="A160" s="477"/>
      <c r="B160" s="1019" t="s">
        <v>2963</v>
      </c>
      <c r="C160" s="477"/>
      <c r="D160" s="477"/>
      <c r="E160" s="477"/>
      <c r="F160" s="477"/>
      <c r="G160" s="477"/>
      <c r="H160" s="477"/>
      <c r="I160" s="477"/>
      <c r="J160" s="477"/>
      <c r="K160" s="477"/>
      <c r="L160" s="477"/>
      <c r="M160" s="477"/>
      <c r="N160" s="477"/>
      <c r="O160" s="477"/>
      <c r="P160" s="1099" t="s">
        <v>2964</v>
      </c>
      <c r="Q160" s="1099" t="s">
        <v>2965</v>
      </c>
      <c r="R160" s="1099" t="s">
        <v>2964</v>
      </c>
      <c r="S160" s="1099" t="s">
        <v>2965</v>
      </c>
    </row>
    <row r="161" spans="1:26" ht="21.6" customHeight="1">
      <c r="A161" s="1201"/>
      <c r="B161" s="1065" t="s">
        <v>1790</v>
      </c>
      <c r="C161" s="975"/>
      <c r="D161" s="994"/>
      <c r="E161" s="477"/>
      <c r="F161" s="975"/>
      <c r="G161" s="975"/>
      <c r="H161" s="975"/>
      <c r="I161" s="1202"/>
      <c r="J161" s="1203"/>
      <c r="K161" s="997"/>
      <c r="L161" s="1203"/>
      <c r="M161" s="1148"/>
      <c r="N161" s="1149"/>
      <c r="O161" s="477"/>
      <c r="P161" s="994"/>
      <c r="Q161" s="994"/>
      <c r="R161" s="994"/>
      <c r="S161" s="994"/>
      <c r="Y161" s="149"/>
      <c r="Z161" s="149"/>
    </row>
    <row r="162" spans="1:26" ht="21.6" customHeight="1">
      <c r="A162" s="1201"/>
      <c r="B162" s="1204" t="s">
        <v>2966</v>
      </c>
      <c r="C162" s="994"/>
      <c r="D162" s="994"/>
      <c r="E162" s="477"/>
      <c r="F162" s="975"/>
      <c r="G162" s="975"/>
      <c r="H162" s="975"/>
      <c r="I162" s="1202"/>
      <c r="J162" s="1203"/>
      <c r="K162" s="997"/>
      <c r="L162" s="1203"/>
      <c r="M162" s="1148"/>
      <c r="N162" s="1149"/>
      <c r="O162" s="477"/>
      <c r="P162" s="994"/>
      <c r="Q162" s="994"/>
      <c r="R162" s="994"/>
      <c r="S162" s="994"/>
    </row>
    <row r="163" spans="1:26">
      <c r="A163" s="477"/>
      <c r="B163" s="475"/>
      <c r="C163" s="475"/>
      <c r="D163" s="1105"/>
      <c r="E163" s="477"/>
      <c r="F163" s="1062"/>
      <c r="G163" s="1062"/>
      <c r="H163" s="1062"/>
      <c r="I163" s="1062"/>
      <c r="J163" s="1062"/>
      <c r="K163" s="1105"/>
      <c r="L163" s="1105"/>
      <c r="M163" s="1181"/>
      <c r="N163" s="453"/>
      <c r="O163" s="477"/>
      <c r="P163" s="477"/>
      <c r="Q163" s="1105"/>
      <c r="R163" s="1105"/>
      <c r="S163" s="1105"/>
    </row>
    <row r="164" spans="1:26" ht="24.6" customHeight="1">
      <c r="A164" s="1176">
        <v>1</v>
      </c>
      <c r="B164" s="1714" t="s">
        <v>2928</v>
      </c>
      <c r="C164" s="1715"/>
      <c r="D164" s="1715"/>
      <c r="E164" s="1715"/>
      <c r="F164" s="1715"/>
      <c r="G164" s="1715"/>
      <c r="H164" s="1715"/>
      <c r="I164" s="1182"/>
      <c r="J164" s="1176">
        <v>4</v>
      </c>
      <c r="K164" s="1663" t="s">
        <v>2929</v>
      </c>
      <c r="L164" s="1611"/>
      <c r="M164" s="1611"/>
      <c r="N164" s="1611"/>
      <c r="O164" s="1611"/>
      <c r="P164" s="1611"/>
      <c r="Q164" s="1611"/>
      <c r="R164" s="1611"/>
      <c r="S164" s="477"/>
    </row>
    <row r="165" spans="1:26" ht="24.6" customHeight="1">
      <c r="A165" s="1176">
        <v>2</v>
      </c>
      <c r="B165" s="1663" t="s">
        <v>2930</v>
      </c>
      <c r="C165" s="1611"/>
      <c r="D165" s="1611"/>
      <c r="E165" s="1611"/>
      <c r="F165" s="1611"/>
      <c r="G165" s="1611"/>
      <c r="H165" s="1611"/>
      <c r="I165" s="1182"/>
      <c r="J165" s="1176">
        <v>5</v>
      </c>
      <c r="K165" s="1663" t="s">
        <v>2931</v>
      </c>
      <c r="L165" s="1611"/>
      <c r="M165" s="1611"/>
      <c r="N165" s="1611"/>
      <c r="O165" s="1611"/>
      <c r="P165" s="1611"/>
      <c r="Q165" s="1611"/>
      <c r="R165" s="1611"/>
      <c r="S165" s="477"/>
    </row>
    <row r="166" spans="1:26" ht="24.6" customHeight="1">
      <c r="A166" s="154">
        <v>3</v>
      </c>
      <c r="B166" s="1539" t="s">
        <v>2932</v>
      </c>
      <c r="C166" s="1638"/>
      <c r="D166" s="1638"/>
      <c r="E166" s="1638"/>
      <c r="F166" s="1638"/>
      <c r="G166" s="1638"/>
      <c r="H166" s="1638"/>
      <c r="I166" s="155"/>
      <c r="J166" s="154">
        <v>6</v>
      </c>
      <c r="K166" s="1696" t="s">
        <v>2933</v>
      </c>
      <c r="L166" s="1697"/>
      <c r="M166" s="1697"/>
      <c r="N166" s="1697"/>
      <c r="O166" s="1697"/>
      <c r="P166" s="1697"/>
      <c r="Q166" s="1697"/>
      <c r="R166" s="1697"/>
    </row>
    <row r="167" spans="1:26">
      <c r="J167" s="387"/>
      <c r="K167" s="375"/>
    </row>
    <row r="168" spans="1:26" ht="13.8">
      <c r="A168" s="156"/>
      <c r="B168" s="7"/>
    </row>
    <row r="169" spans="1:26">
      <c r="B169" s="373"/>
    </row>
  </sheetData>
  <sheetProtection formatColumns="0" formatRows="0"/>
  <customSheetViews>
    <customSheetView guid="{322AC775-AF01-45AA-8A10-37DBB67FD782}" scale="99" showPageBreaks="1" printArea="1" hiddenRows="1" view="pageBreakPreview">
      <colBreaks count="3" manualBreakCount="3">
        <brk id="19" max="1048575" man="1"/>
        <brk id="35" max="166" man="1"/>
        <brk id="48" max="166" man="1"/>
      </colBreaks>
      <pageMargins left="0" right="0" top="0" bottom="0" header="0" footer="0"/>
      <pageSetup scale="66" fitToHeight="0" orientation="portrait" r:id="rId1"/>
      <headerFooter alignWithMargins="0">
        <oddHeader>&amp;C
&amp;R&amp;9 PROTECTED B WHEN COMPLETED</oddHeader>
        <oddFooter>&amp;L&amp;9&amp;F&amp;C&amp;9 Schedule &amp;A&amp;R&amp;9                               p. &amp;P / &amp;N</oddFooter>
      </headerFooter>
    </customSheetView>
  </customSheetViews>
  <mergeCells count="295">
    <mergeCell ref="P8:Q8"/>
    <mergeCell ref="R8:S8"/>
    <mergeCell ref="J10:K10"/>
    <mergeCell ref="P11:Q11"/>
    <mergeCell ref="R11:S11"/>
    <mergeCell ref="L7:M7"/>
    <mergeCell ref="N7:N8"/>
    <mergeCell ref="X7:Y7"/>
    <mergeCell ref="B2:F2"/>
    <mergeCell ref="B4:S4"/>
    <mergeCell ref="U4:Z4"/>
    <mergeCell ref="J6:N6"/>
    <mergeCell ref="U6:V7"/>
    <mergeCell ref="J7:K7"/>
    <mergeCell ref="U2:AD3"/>
    <mergeCell ref="B6:D7"/>
    <mergeCell ref="F6:H7"/>
    <mergeCell ref="P15:Q15"/>
    <mergeCell ref="R15:S15"/>
    <mergeCell ref="P16:Q16"/>
    <mergeCell ref="R16:S16"/>
    <mergeCell ref="P17:Q17"/>
    <mergeCell ref="R17:S17"/>
    <mergeCell ref="P12:Q12"/>
    <mergeCell ref="R12:S12"/>
    <mergeCell ref="P13:Q13"/>
    <mergeCell ref="R13:S13"/>
    <mergeCell ref="P14:Q14"/>
    <mergeCell ref="R14:S14"/>
    <mergeCell ref="P21:Q21"/>
    <mergeCell ref="R21:S21"/>
    <mergeCell ref="P22:Q22"/>
    <mergeCell ref="R22:S22"/>
    <mergeCell ref="P23:Q23"/>
    <mergeCell ref="R23:S23"/>
    <mergeCell ref="P18:Q18"/>
    <mergeCell ref="R18:S18"/>
    <mergeCell ref="P19:Q19"/>
    <mergeCell ref="R19:S19"/>
    <mergeCell ref="P20:Q20"/>
    <mergeCell ref="R20:S20"/>
    <mergeCell ref="P27:Q27"/>
    <mergeCell ref="R27:S27"/>
    <mergeCell ref="P28:Q28"/>
    <mergeCell ref="R28:S28"/>
    <mergeCell ref="P29:Q29"/>
    <mergeCell ref="R29:S29"/>
    <mergeCell ref="P24:Q24"/>
    <mergeCell ref="R24:S24"/>
    <mergeCell ref="P25:Q25"/>
    <mergeCell ref="R25:S25"/>
    <mergeCell ref="P26:Q26"/>
    <mergeCell ref="R26:S26"/>
    <mergeCell ref="P33:Q33"/>
    <mergeCell ref="R33:S33"/>
    <mergeCell ref="P34:Q34"/>
    <mergeCell ref="R34:S34"/>
    <mergeCell ref="P35:Q35"/>
    <mergeCell ref="R35:S35"/>
    <mergeCell ref="P30:Q30"/>
    <mergeCell ref="R30:S30"/>
    <mergeCell ref="P31:Q31"/>
    <mergeCell ref="R31:S31"/>
    <mergeCell ref="P32:Q32"/>
    <mergeCell ref="R32:S32"/>
    <mergeCell ref="P41:Q41"/>
    <mergeCell ref="R41:S41"/>
    <mergeCell ref="P42:Q42"/>
    <mergeCell ref="R42:S42"/>
    <mergeCell ref="P43:Q43"/>
    <mergeCell ref="R43:S43"/>
    <mergeCell ref="P36:Q36"/>
    <mergeCell ref="R36:S36"/>
    <mergeCell ref="P37:Q37"/>
    <mergeCell ref="R37:S37"/>
    <mergeCell ref="P40:Q40"/>
    <mergeCell ref="R40:S40"/>
    <mergeCell ref="P47:Q47"/>
    <mergeCell ref="R47:S47"/>
    <mergeCell ref="P48:Q48"/>
    <mergeCell ref="R48:S48"/>
    <mergeCell ref="P49:Q49"/>
    <mergeCell ref="R49:S49"/>
    <mergeCell ref="P44:Q44"/>
    <mergeCell ref="R44:S44"/>
    <mergeCell ref="P45:Q45"/>
    <mergeCell ref="R45:S45"/>
    <mergeCell ref="P46:Q46"/>
    <mergeCell ref="R46:S46"/>
    <mergeCell ref="P53:Q53"/>
    <mergeCell ref="R53:S53"/>
    <mergeCell ref="P54:Q54"/>
    <mergeCell ref="R54:S54"/>
    <mergeCell ref="P55:Q55"/>
    <mergeCell ref="R55:S55"/>
    <mergeCell ref="P50:Q50"/>
    <mergeCell ref="R50:S50"/>
    <mergeCell ref="P51:Q51"/>
    <mergeCell ref="R51:S51"/>
    <mergeCell ref="P52:Q52"/>
    <mergeCell ref="R52:S52"/>
    <mergeCell ref="P59:Q59"/>
    <mergeCell ref="R59:S59"/>
    <mergeCell ref="P60:Q60"/>
    <mergeCell ref="R60:S60"/>
    <mergeCell ref="P61:Q61"/>
    <mergeCell ref="R61:S61"/>
    <mergeCell ref="P56:Q56"/>
    <mergeCell ref="R56:S56"/>
    <mergeCell ref="P57:Q57"/>
    <mergeCell ref="R57:S57"/>
    <mergeCell ref="P58:Q58"/>
    <mergeCell ref="R58:S58"/>
    <mergeCell ref="P65:Q65"/>
    <mergeCell ref="R65:S65"/>
    <mergeCell ref="P66:Q66"/>
    <mergeCell ref="R66:S66"/>
    <mergeCell ref="P69:Q69"/>
    <mergeCell ref="R69:S69"/>
    <mergeCell ref="P62:Q62"/>
    <mergeCell ref="R62:S62"/>
    <mergeCell ref="P63:Q63"/>
    <mergeCell ref="R63:S63"/>
    <mergeCell ref="P64:Q64"/>
    <mergeCell ref="R64:S64"/>
    <mergeCell ref="P73:Q73"/>
    <mergeCell ref="R73:S73"/>
    <mergeCell ref="P74:Q74"/>
    <mergeCell ref="R74:S74"/>
    <mergeCell ref="P75:Q75"/>
    <mergeCell ref="R75:S75"/>
    <mergeCell ref="P70:Q70"/>
    <mergeCell ref="R70:S70"/>
    <mergeCell ref="P71:Q71"/>
    <mergeCell ref="R71:S71"/>
    <mergeCell ref="P72:Q72"/>
    <mergeCell ref="R72:S72"/>
    <mergeCell ref="P79:Q79"/>
    <mergeCell ref="R79:S79"/>
    <mergeCell ref="P80:Q80"/>
    <mergeCell ref="R80:S80"/>
    <mergeCell ref="P81:Q81"/>
    <mergeCell ref="R81:S81"/>
    <mergeCell ref="P76:Q76"/>
    <mergeCell ref="R76:S76"/>
    <mergeCell ref="P77:Q77"/>
    <mergeCell ref="R77:S77"/>
    <mergeCell ref="P78:Q78"/>
    <mergeCell ref="R78:S78"/>
    <mergeCell ref="P85:Q85"/>
    <mergeCell ref="R85:S85"/>
    <mergeCell ref="P86:Q86"/>
    <mergeCell ref="R86:S86"/>
    <mergeCell ref="P87:Q87"/>
    <mergeCell ref="R87:S87"/>
    <mergeCell ref="P82:Q82"/>
    <mergeCell ref="R82:S82"/>
    <mergeCell ref="P83:Q83"/>
    <mergeCell ref="R83:S83"/>
    <mergeCell ref="P84:Q84"/>
    <mergeCell ref="R84:S84"/>
    <mergeCell ref="P91:Q91"/>
    <mergeCell ref="R91:S91"/>
    <mergeCell ref="P92:Q92"/>
    <mergeCell ref="R92:S92"/>
    <mergeCell ref="P93:Q93"/>
    <mergeCell ref="R93:S93"/>
    <mergeCell ref="P88:Q88"/>
    <mergeCell ref="R88:S88"/>
    <mergeCell ref="P89:Q89"/>
    <mergeCell ref="R89:S89"/>
    <mergeCell ref="P90:Q90"/>
    <mergeCell ref="R90:S90"/>
    <mergeCell ref="P99:Q99"/>
    <mergeCell ref="R99:S99"/>
    <mergeCell ref="P100:Q100"/>
    <mergeCell ref="R100:S100"/>
    <mergeCell ref="P101:Q101"/>
    <mergeCell ref="R101:S101"/>
    <mergeCell ref="P94:Q94"/>
    <mergeCell ref="R94:S94"/>
    <mergeCell ref="P95:Q95"/>
    <mergeCell ref="R95:S95"/>
    <mergeCell ref="P98:Q98"/>
    <mergeCell ref="R98:S98"/>
    <mergeCell ref="P105:Q105"/>
    <mergeCell ref="R105:S105"/>
    <mergeCell ref="P106:Q106"/>
    <mergeCell ref="R106:S106"/>
    <mergeCell ref="P107:Q107"/>
    <mergeCell ref="R107:S107"/>
    <mergeCell ref="P102:Q102"/>
    <mergeCell ref="R102:S102"/>
    <mergeCell ref="P103:Q103"/>
    <mergeCell ref="R103:S103"/>
    <mergeCell ref="P104:Q104"/>
    <mergeCell ref="R104:S104"/>
    <mergeCell ref="P111:Q111"/>
    <mergeCell ref="R111:S111"/>
    <mergeCell ref="P112:Q112"/>
    <mergeCell ref="R112:S112"/>
    <mergeCell ref="P113:Q113"/>
    <mergeCell ref="R113:S113"/>
    <mergeCell ref="P108:Q108"/>
    <mergeCell ref="R108:S108"/>
    <mergeCell ref="P109:Q109"/>
    <mergeCell ref="R109:S109"/>
    <mergeCell ref="P110:Q110"/>
    <mergeCell ref="R110:S110"/>
    <mergeCell ref="P117:Q117"/>
    <mergeCell ref="R117:S117"/>
    <mergeCell ref="P118:Q118"/>
    <mergeCell ref="R118:S118"/>
    <mergeCell ref="P119:Q119"/>
    <mergeCell ref="R119:S119"/>
    <mergeCell ref="P114:Q114"/>
    <mergeCell ref="R114:S114"/>
    <mergeCell ref="P115:Q115"/>
    <mergeCell ref="R115:S115"/>
    <mergeCell ref="P116:Q116"/>
    <mergeCell ref="R116:S116"/>
    <mergeCell ref="P123:Q123"/>
    <mergeCell ref="R123:S123"/>
    <mergeCell ref="P124:Q124"/>
    <mergeCell ref="R124:S124"/>
    <mergeCell ref="P127:Q127"/>
    <mergeCell ref="R127:S127"/>
    <mergeCell ref="P120:Q120"/>
    <mergeCell ref="R120:S120"/>
    <mergeCell ref="P121:Q121"/>
    <mergeCell ref="R121:S121"/>
    <mergeCell ref="P122:Q122"/>
    <mergeCell ref="R122:S122"/>
    <mergeCell ref="P131:Q131"/>
    <mergeCell ref="R131:S131"/>
    <mergeCell ref="P132:Q132"/>
    <mergeCell ref="R132:S132"/>
    <mergeCell ref="P133:Q133"/>
    <mergeCell ref="R133:S133"/>
    <mergeCell ref="P128:Q128"/>
    <mergeCell ref="R128:S128"/>
    <mergeCell ref="P129:Q129"/>
    <mergeCell ref="R129:S129"/>
    <mergeCell ref="P130:Q130"/>
    <mergeCell ref="R130:S130"/>
    <mergeCell ref="P137:Q137"/>
    <mergeCell ref="R137:S137"/>
    <mergeCell ref="P138:Q138"/>
    <mergeCell ref="R138:S138"/>
    <mergeCell ref="P139:Q139"/>
    <mergeCell ref="R139:S139"/>
    <mergeCell ref="P134:Q134"/>
    <mergeCell ref="R134:S134"/>
    <mergeCell ref="P135:Q135"/>
    <mergeCell ref="R135:S135"/>
    <mergeCell ref="P136:Q136"/>
    <mergeCell ref="R136:S136"/>
    <mergeCell ref="P143:Q143"/>
    <mergeCell ref="R143:S143"/>
    <mergeCell ref="P144:Q144"/>
    <mergeCell ref="R144:S144"/>
    <mergeCell ref="P145:Q145"/>
    <mergeCell ref="R145:S145"/>
    <mergeCell ref="P140:Q140"/>
    <mergeCell ref="R140:S140"/>
    <mergeCell ref="P141:Q141"/>
    <mergeCell ref="R141:S141"/>
    <mergeCell ref="P142:Q142"/>
    <mergeCell ref="R142:S142"/>
    <mergeCell ref="P149:Q149"/>
    <mergeCell ref="R149:S149"/>
    <mergeCell ref="P150:Q150"/>
    <mergeCell ref="R150:S150"/>
    <mergeCell ref="P151:Q151"/>
    <mergeCell ref="R151:S151"/>
    <mergeCell ref="P146:Q146"/>
    <mergeCell ref="R146:S146"/>
    <mergeCell ref="P147:Q147"/>
    <mergeCell ref="R147:S147"/>
    <mergeCell ref="P148:Q148"/>
    <mergeCell ref="R148:S148"/>
    <mergeCell ref="B164:H164"/>
    <mergeCell ref="K164:R164"/>
    <mergeCell ref="B165:H165"/>
    <mergeCell ref="K165:R165"/>
    <mergeCell ref="B166:H166"/>
    <mergeCell ref="K166:R166"/>
    <mergeCell ref="P152:Q152"/>
    <mergeCell ref="R152:S152"/>
    <mergeCell ref="P153:Q153"/>
    <mergeCell ref="R153:S153"/>
    <mergeCell ref="P158:Q158"/>
    <mergeCell ref="R158:S158"/>
    <mergeCell ref="P156:Q156"/>
    <mergeCell ref="R156:S156"/>
  </mergeCells>
  <hyperlinks>
    <hyperlink ref="B2" location="Schedule_Listing" display="Return to Shedule Listing" xr:uid="{00000000-0004-0000-3500-000000000000}"/>
    <hyperlink ref="B2:F2" location="'Schedule Listing '!A1" display="Return to Schedule Listing" xr:uid="{00000000-0004-0000-3500-000001000000}"/>
  </hyperlinks>
  <pageMargins left="0.47244094488188981" right="0.35433070866141736" top="0.74803149606299213" bottom="0.51181102362204722" header="0.31496062992125984" footer="0.31496062992125984"/>
  <pageSetup scale="66"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1"/>
  <dimension ref="A1:Y170"/>
  <sheetViews>
    <sheetView showGridLines="0" zoomScaleNormal="100" zoomScaleSheetLayoutView="102" workbookViewId="0">
      <selection activeCell="B1" sqref="B1"/>
    </sheetView>
  </sheetViews>
  <sheetFormatPr defaultColWidth="9.1015625" defaultRowHeight="12.3"/>
  <cols>
    <col min="1" max="1" width="7.1015625" style="1" customWidth="1"/>
    <col min="2" max="2" width="9" style="1" customWidth="1"/>
    <col min="3" max="4" width="8.5234375" style="1" customWidth="1"/>
    <col min="5" max="5" width="0.89453125" style="1" customWidth="1"/>
    <col min="6" max="7" width="8.1015625" style="1" customWidth="1"/>
    <col min="8" max="8" width="0.89453125" style="1" customWidth="1"/>
    <col min="9" max="9" width="9.41796875" style="1" customWidth="1"/>
    <col min="10" max="10" width="8.5234375" style="1" customWidth="1"/>
    <col min="11" max="12" width="11.41796875" style="1" customWidth="1"/>
    <col min="13" max="13" width="8.5234375" style="1" customWidth="1"/>
    <col min="14" max="14" width="0.89453125" style="1" customWidth="1"/>
    <col min="15" max="15" width="6.3125" style="1" customWidth="1"/>
    <col min="16" max="16" width="6.89453125" style="1" customWidth="1"/>
    <col min="17" max="17" width="6.1015625" style="1" customWidth="1"/>
    <col min="18" max="18" width="6.5234375" style="1" customWidth="1"/>
    <col min="19" max="19" width="2.1015625" style="1" customWidth="1"/>
    <col min="20" max="20" width="7.1015625" style="477" customWidth="1"/>
    <col min="21" max="21" width="9" style="477" customWidth="1"/>
    <col min="22" max="24" width="12.41796875" style="477"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25" ht="15">
      <c r="A1" s="319"/>
      <c r="B1" s="729" t="s">
        <v>2967</v>
      </c>
      <c r="C1" s="445"/>
      <c r="D1" s="445"/>
      <c r="E1" s="319"/>
      <c r="F1" s="319"/>
      <c r="G1" s="319"/>
      <c r="H1" s="319"/>
      <c r="I1" s="319"/>
      <c r="J1" s="319"/>
      <c r="K1" s="319"/>
      <c r="L1" s="319"/>
      <c r="M1" s="319"/>
      <c r="N1" s="319"/>
      <c r="O1" s="319"/>
      <c r="P1" s="319"/>
      <c r="Q1" s="319"/>
      <c r="R1" s="319"/>
      <c r="S1" s="319"/>
      <c r="T1" s="729" t="s">
        <v>2968</v>
      </c>
      <c r="Y1" s="319"/>
    </row>
    <row r="2" spans="1:25" ht="15" customHeight="1">
      <c r="A2" s="500">
        <v>22</v>
      </c>
      <c r="B2" s="1536" t="s">
        <v>137</v>
      </c>
      <c r="C2" s="1554"/>
      <c r="D2" s="1554"/>
      <c r="E2" s="1555"/>
      <c r="F2" s="379"/>
      <c r="G2" s="319"/>
      <c r="H2" s="319"/>
      <c r="I2" s="319"/>
      <c r="J2" s="319"/>
      <c r="K2" s="319"/>
      <c r="L2" s="319"/>
      <c r="M2" s="319"/>
      <c r="N2" s="319"/>
      <c r="O2" s="319"/>
      <c r="P2" s="319"/>
      <c r="Q2" s="319"/>
      <c r="R2" s="319"/>
      <c r="S2" s="319"/>
      <c r="T2" s="1624" t="s">
        <v>2873</v>
      </c>
      <c r="U2" s="1624"/>
      <c r="V2" s="1624"/>
      <c r="W2" s="1624"/>
      <c r="X2" s="1624"/>
      <c r="Y2" s="1624"/>
    </row>
    <row r="3" spans="1:25" ht="15">
      <c r="A3" s="500"/>
      <c r="B3" s="543"/>
      <c r="C3" s="545"/>
      <c r="D3" s="545"/>
      <c r="E3" s="545"/>
      <c r="F3" s="379"/>
      <c r="G3" s="319"/>
      <c r="H3" s="319"/>
      <c r="I3" s="319"/>
      <c r="J3" s="319"/>
      <c r="K3" s="319"/>
      <c r="L3" s="319"/>
      <c r="M3" s="319"/>
      <c r="N3" s="319"/>
      <c r="O3" s="319"/>
      <c r="P3" s="319"/>
      <c r="Q3" s="319"/>
      <c r="R3" s="319"/>
      <c r="S3" s="319"/>
      <c r="T3" s="1716"/>
      <c r="U3" s="1716"/>
      <c r="V3" s="1716"/>
      <c r="W3" s="1716"/>
      <c r="X3" s="1716"/>
      <c r="Y3" s="1716"/>
    </row>
    <row r="4" spans="1:25" ht="15" customHeight="1">
      <c r="A4" s="319"/>
      <c r="B4" s="1624" t="s">
        <v>2969</v>
      </c>
      <c r="C4" s="1716"/>
      <c r="D4" s="1716"/>
      <c r="E4" s="1716"/>
      <c r="F4" s="1716"/>
      <c r="G4" s="1716"/>
      <c r="H4" s="1716"/>
      <c r="I4" s="1716"/>
      <c r="J4" s="1716"/>
      <c r="K4" s="1716"/>
      <c r="L4" s="1716"/>
      <c r="M4" s="1716"/>
      <c r="N4" s="1716"/>
      <c r="O4" s="1716"/>
      <c r="P4" s="1716"/>
      <c r="Q4" s="1716"/>
      <c r="R4" s="1716"/>
      <c r="S4" s="319"/>
      <c r="T4" s="1624" t="str">
        <f>$B4</f>
        <v>For Banking Book - Mid-Sized Corporate (124)</v>
      </c>
      <c r="U4" s="1624"/>
      <c r="V4" s="1624"/>
      <c r="W4" s="1624"/>
      <c r="X4" s="1624"/>
      <c r="Y4" s="1624"/>
    </row>
    <row r="5" spans="1:25" ht="15">
      <c r="A5" s="477"/>
      <c r="B5" s="1128"/>
      <c r="C5" s="525"/>
      <c r="D5" s="477"/>
      <c r="E5" s="477"/>
      <c r="F5" s="477"/>
      <c r="G5" s="477"/>
      <c r="H5" s="477"/>
      <c r="I5" s="477"/>
      <c r="J5" s="477"/>
      <c r="K5" s="477"/>
      <c r="L5" s="477"/>
      <c r="M5" s="477"/>
      <c r="N5" s="477"/>
      <c r="O5" s="477"/>
      <c r="P5" s="477"/>
      <c r="Q5" s="477"/>
      <c r="R5" s="477"/>
      <c r="S5" s="319"/>
      <c r="T5" s="1128"/>
      <c r="Y5" s="319"/>
    </row>
    <row r="6" spans="1:25" ht="15">
      <c r="A6" s="477"/>
      <c r="B6" s="754" t="s">
        <v>2875</v>
      </c>
      <c r="C6" s="525"/>
      <c r="D6" s="477"/>
      <c r="E6" s="477"/>
      <c r="F6" s="477"/>
      <c r="G6" s="477"/>
      <c r="H6" s="477"/>
      <c r="I6" s="477"/>
      <c r="J6" s="477"/>
      <c r="K6" s="477"/>
      <c r="L6" s="477"/>
      <c r="M6" s="477"/>
      <c r="N6" s="477"/>
      <c r="O6" s="477"/>
      <c r="P6" s="477"/>
      <c r="Q6" s="477"/>
      <c r="R6" s="477"/>
      <c r="S6" s="319"/>
      <c r="T6" s="754" t="str">
        <f>$B6</f>
        <v>Dollars in thousands, Record Type 010</v>
      </c>
      <c r="U6" s="1130"/>
      <c r="V6" s="988"/>
      <c r="W6" s="988"/>
      <c r="X6" s="988"/>
      <c r="Y6" s="559"/>
    </row>
    <row r="7" spans="1:25" ht="12.6" customHeight="1">
      <c r="A7" s="477"/>
      <c r="B7" s="1671" t="s">
        <v>2342</v>
      </c>
      <c r="C7" s="1672"/>
      <c r="D7" s="1673"/>
      <c r="E7" s="985"/>
      <c r="F7" s="1670" t="s">
        <v>2368</v>
      </c>
      <c r="G7" s="1670"/>
      <c r="H7" s="988"/>
      <c r="I7" s="1601" t="s">
        <v>2876</v>
      </c>
      <c r="J7" s="1597"/>
      <c r="K7" s="1597"/>
      <c r="L7" s="1597"/>
      <c r="M7" s="1598"/>
      <c r="N7" s="477"/>
      <c r="O7" s="477"/>
      <c r="P7" s="477"/>
      <c r="Q7" s="477"/>
      <c r="R7" s="477"/>
      <c r="S7" s="319"/>
      <c r="T7" s="1674" t="s">
        <v>2877</v>
      </c>
      <c r="U7" s="1674"/>
      <c r="V7" s="1131"/>
      <c r="W7" s="1132"/>
      <c r="X7" s="1132"/>
      <c r="Y7" s="580"/>
    </row>
    <row r="8" spans="1:25" ht="12.6" customHeight="1">
      <c r="A8" s="477"/>
      <c r="B8" s="1134"/>
      <c r="C8" s="1135"/>
      <c r="D8" s="1136"/>
      <c r="E8" s="985"/>
      <c r="F8" s="1670"/>
      <c r="G8" s="1670"/>
      <c r="H8" s="988"/>
      <c r="I8" s="1601" t="s">
        <v>2878</v>
      </c>
      <c r="J8" s="1676"/>
      <c r="K8" s="1601" t="s">
        <v>2879</v>
      </c>
      <c r="L8" s="1676"/>
      <c r="M8" s="1677" t="s">
        <v>2880</v>
      </c>
      <c r="N8" s="985"/>
      <c r="O8" s="985"/>
      <c r="P8" s="985"/>
      <c r="Q8" s="985"/>
      <c r="R8" s="985"/>
      <c r="S8" s="319"/>
      <c r="T8" s="1675"/>
      <c r="U8" s="1675"/>
      <c r="V8" s="1131"/>
      <c r="W8" s="1596" t="s">
        <v>2879</v>
      </c>
      <c r="X8" s="1607"/>
      <c r="Y8" s="580"/>
    </row>
    <row r="9" spans="1:25" ht="68.25" customHeight="1">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319"/>
      <c r="T9" s="1138" t="str">
        <f>$A9</f>
        <v>PD Band</v>
      </c>
      <c r="U9" s="1138" t="str">
        <f>$B9</f>
        <v>Estimated PD (%) (M3)</v>
      </c>
      <c r="V9" s="984" t="s">
        <v>2891</v>
      </c>
      <c r="W9" s="984" t="s">
        <v>2892</v>
      </c>
      <c r="X9" s="984" t="s">
        <v>2893</v>
      </c>
      <c r="Y9" s="581"/>
    </row>
    <row r="10" spans="1:25" s="112" customFormat="1">
      <c r="A10" s="1131"/>
      <c r="B10" s="776" t="s">
        <v>282</v>
      </c>
      <c r="C10" s="776"/>
      <c r="D10" s="776" t="s">
        <v>283</v>
      </c>
      <c r="E10" s="776"/>
      <c r="F10" s="776" t="s">
        <v>284</v>
      </c>
      <c r="G10" s="776" t="s">
        <v>2894</v>
      </c>
      <c r="H10" s="1139"/>
      <c r="I10" s="776" t="s">
        <v>424</v>
      </c>
      <c r="J10" s="776" t="s">
        <v>287</v>
      </c>
      <c r="K10" s="776"/>
      <c r="L10" s="776"/>
      <c r="M10" s="776"/>
      <c r="N10" s="776"/>
      <c r="O10" s="776"/>
      <c r="P10" s="776"/>
      <c r="Q10" s="776"/>
      <c r="R10" s="776"/>
      <c r="S10" s="571"/>
      <c r="T10" s="1140"/>
      <c r="U10" s="1141" t="s">
        <v>2895</v>
      </c>
      <c r="V10" s="776"/>
      <c r="W10" s="477"/>
      <c r="X10" s="776"/>
      <c r="Y10" s="501"/>
    </row>
    <row r="11" spans="1:25" ht="13.35" customHeight="1">
      <c r="A11" s="477"/>
      <c r="B11" s="813" t="s">
        <v>1790</v>
      </c>
      <c r="C11" s="477"/>
      <c r="D11" s="992"/>
      <c r="E11" s="992"/>
      <c r="F11" s="992"/>
      <c r="G11" s="992"/>
      <c r="H11" s="992"/>
      <c r="I11" s="1669" t="s">
        <v>2896</v>
      </c>
      <c r="J11" s="1669"/>
      <c r="K11" s="992"/>
      <c r="L11" s="992"/>
      <c r="M11" s="992"/>
      <c r="N11" s="992"/>
      <c r="O11" s="992"/>
      <c r="P11" s="992"/>
      <c r="Q11" s="477"/>
      <c r="R11" s="477"/>
      <c r="S11" s="319"/>
      <c r="T11" s="1142"/>
      <c r="U11" s="1143" t="str">
        <f>$B11</f>
        <v>Drawn (501)</v>
      </c>
      <c r="Y11" s="319"/>
    </row>
    <row r="12" spans="1:25" ht="12.75" customHeight="1">
      <c r="A12" s="453" t="s">
        <v>2897</v>
      </c>
      <c r="B12" s="1144"/>
      <c r="C12" s="1207"/>
      <c r="D12" s="994"/>
      <c r="E12" s="453"/>
      <c r="F12" s="994"/>
      <c r="G12" s="1124"/>
      <c r="H12" s="1146"/>
      <c r="I12" s="1147"/>
      <c r="J12" s="997"/>
      <c r="K12" s="1147"/>
      <c r="L12" s="1148"/>
      <c r="M12" s="1149"/>
      <c r="N12" s="453"/>
      <c r="O12" s="1665"/>
      <c r="P12" s="1665"/>
      <c r="Q12" s="1665"/>
      <c r="R12" s="1665"/>
      <c r="S12" s="319"/>
      <c r="T12" s="1151" t="str">
        <f t="shared" ref="T12:T36" si="0">$A12</f>
        <v>1 (1401)</v>
      </c>
      <c r="U12" s="1152" t="str">
        <f t="shared" ref="U12:U36" si="1">IF($B12="","",$B12)</f>
        <v/>
      </c>
      <c r="V12" s="1153"/>
      <c r="W12" s="1154"/>
      <c r="X12" s="1154"/>
      <c r="Y12" s="582"/>
    </row>
    <row r="13" spans="1:25">
      <c r="A13" s="453" t="s">
        <v>2898</v>
      </c>
      <c r="B13" s="1144"/>
      <c r="C13" s="1207"/>
      <c r="D13" s="994"/>
      <c r="E13" s="453"/>
      <c r="F13" s="994"/>
      <c r="G13" s="1124"/>
      <c r="H13" s="1146"/>
      <c r="I13" s="1147"/>
      <c r="J13" s="997"/>
      <c r="K13" s="1147"/>
      <c r="L13" s="1148"/>
      <c r="M13" s="1149"/>
      <c r="N13" s="453"/>
      <c r="O13" s="1665"/>
      <c r="P13" s="1665"/>
      <c r="Q13" s="1665"/>
      <c r="R13" s="1665"/>
      <c r="S13" s="319"/>
      <c r="T13" s="1151" t="str">
        <f t="shared" si="0"/>
        <v>2 (1402)</v>
      </c>
      <c r="U13" s="1152" t="str">
        <f t="shared" si="1"/>
        <v/>
      </c>
      <c r="V13" s="1153"/>
      <c r="W13" s="1154"/>
      <c r="X13" s="1154"/>
      <c r="Y13" s="582"/>
    </row>
    <row r="14" spans="1:25">
      <c r="A14" s="453" t="s">
        <v>2899</v>
      </c>
      <c r="B14" s="1144"/>
      <c r="C14" s="1207"/>
      <c r="D14" s="994"/>
      <c r="E14" s="453"/>
      <c r="F14" s="994"/>
      <c r="G14" s="1124"/>
      <c r="H14" s="1146"/>
      <c r="I14" s="1147"/>
      <c r="J14" s="997"/>
      <c r="K14" s="1147"/>
      <c r="L14" s="1148"/>
      <c r="M14" s="1149"/>
      <c r="N14" s="453"/>
      <c r="O14" s="1665"/>
      <c r="P14" s="1665"/>
      <c r="Q14" s="1665"/>
      <c r="R14" s="1665"/>
      <c r="S14" s="319"/>
      <c r="T14" s="1151" t="str">
        <f t="shared" si="0"/>
        <v>3 (1403)</v>
      </c>
      <c r="U14" s="1152" t="str">
        <f t="shared" si="1"/>
        <v/>
      </c>
      <c r="V14" s="1153"/>
      <c r="W14" s="1154"/>
      <c r="X14" s="1154"/>
      <c r="Y14" s="582"/>
    </row>
    <row r="15" spans="1:25" ht="12.75" hidden="1" customHeight="1">
      <c r="A15" s="453" t="s">
        <v>2900</v>
      </c>
      <c r="B15" s="1144"/>
      <c r="C15" s="1207"/>
      <c r="D15" s="994"/>
      <c r="E15" s="453"/>
      <c r="F15" s="994"/>
      <c r="G15" s="1124"/>
      <c r="H15" s="1146"/>
      <c r="I15" s="1147"/>
      <c r="J15" s="997"/>
      <c r="K15" s="1147"/>
      <c r="L15" s="1148"/>
      <c r="M15" s="1149"/>
      <c r="N15" s="453"/>
      <c r="O15" s="1665"/>
      <c r="P15" s="1665"/>
      <c r="Q15" s="1665"/>
      <c r="R15" s="1665"/>
      <c r="S15" s="319"/>
      <c r="T15" s="1151" t="str">
        <f t="shared" si="0"/>
        <v>4 (1404)</v>
      </c>
      <c r="U15" s="1152" t="str">
        <f t="shared" si="1"/>
        <v/>
      </c>
      <c r="V15" s="1153"/>
      <c r="W15" s="1154"/>
      <c r="X15" s="1154"/>
      <c r="Y15" s="582"/>
    </row>
    <row r="16" spans="1:25" ht="12.75" hidden="1" customHeight="1">
      <c r="A16" s="453" t="s">
        <v>2901</v>
      </c>
      <c r="B16" s="1144"/>
      <c r="C16" s="1207"/>
      <c r="D16" s="994"/>
      <c r="E16" s="453"/>
      <c r="F16" s="994"/>
      <c r="G16" s="1124"/>
      <c r="H16" s="1146"/>
      <c r="I16" s="1147"/>
      <c r="J16" s="997"/>
      <c r="K16" s="1147"/>
      <c r="L16" s="1148"/>
      <c r="M16" s="1149"/>
      <c r="N16" s="453"/>
      <c r="O16" s="1665"/>
      <c r="P16" s="1665"/>
      <c r="Q16" s="1665"/>
      <c r="R16" s="1665"/>
      <c r="S16" s="319"/>
      <c r="T16" s="1151" t="str">
        <f t="shared" si="0"/>
        <v>5 (1405)</v>
      </c>
      <c r="U16" s="1152" t="str">
        <f t="shared" si="1"/>
        <v/>
      </c>
      <c r="V16" s="1153"/>
      <c r="W16" s="1154"/>
      <c r="X16" s="1154"/>
      <c r="Y16" s="582"/>
    </row>
    <row r="17" spans="1:25" ht="12.75" hidden="1" customHeight="1">
      <c r="A17" s="453" t="s">
        <v>2902</v>
      </c>
      <c r="B17" s="1144"/>
      <c r="C17" s="1207"/>
      <c r="D17" s="994"/>
      <c r="E17" s="453"/>
      <c r="F17" s="994"/>
      <c r="G17" s="1124"/>
      <c r="H17" s="1146"/>
      <c r="I17" s="1147"/>
      <c r="J17" s="997"/>
      <c r="K17" s="1147"/>
      <c r="L17" s="1148"/>
      <c r="M17" s="1149"/>
      <c r="N17" s="453"/>
      <c r="O17" s="1665"/>
      <c r="P17" s="1665"/>
      <c r="Q17" s="1665"/>
      <c r="R17" s="1665"/>
      <c r="S17" s="319"/>
      <c r="T17" s="1151" t="str">
        <f t="shared" si="0"/>
        <v>6 (1406)</v>
      </c>
      <c r="U17" s="1152" t="str">
        <f t="shared" si="1"/>
        <v/>
      </c>
      <c r="V17" s="1153"/>
      <c r="W17" s="1154"/>
      <c r="X17" s="1154"/>
      <c r="Y17" s="582"/>
    </row>
    <row r="18" spans="1:25" ht="12.75" hidden="1" customHeight="1">
      <c r="A18" s="453" t="s">
        <v>2903</v>
      </c>
      <c r="B18" s="1144"/>
      <c r="C18" s="1207"/>
      <c r="D18" s="994"/>
      <c r="E18" s="453"/>
      <c r="F18" s="994"/>
      <c r="G18" s="1124"/>
      <c r="H18" s="1146"/>
      <c r="I18" s="1147"/>
      <c r="J18" s="997"/>
      <c r="K18" s="1147"/>
      <c r="L18" s="1148"/>
      <c r="M18" s="1149"/>
      <c r="N18" s="453"/>
      <c r="O18" s="1665"/>
      <c r="P18" s="1665"/>
      <c r="Q18" s="1665"/>
      <c r="R18" s="1665"/>
      <c r="S18" s="319"/>
      <c r="T18" s="1151" t="str">
        <f t="shared" si="0"/>
        <v>7 (1407)</v>
      </c>
      <c r="U18" s="1152" t="str">
        <f t="shared" si="1"/>
        <v/>
      </c>
      <c r="V18" s="1153"/>
      <c r="W18" s="1154"/>
      <c r="X18" s="1154"/>
      <c r="Y18" s="582"/>
    </row>
    <row r="19" spans="1:25" ht="12.75" hidden="1" customHeight="1">
      <c r="A19" s="453" t="s">
        <v>2904</v>
      </c>
      <c r="B19" s="1144"/>
      <c r="C19" s="1207"/>
      <c r="D19" s="994"/>
      <c r="E19" s="453"/>
      <c r="F19" s="994"/>
      <c r="G19" s="1124"/>
      <c r="H19" s="1146"/>
      <c r="I19" s="1147"/>
      <c r="J19" s="997"/>
      <c r="K19" s="1147"/>
      <c r="L19" s="1148"/>
      <c r="M19" s="1149"/>
      <c r="N19" s="453"/>
      <c r="O19" s="1665"/>
      <c r="P19" s="1665"/>
      <c r="Q19" s="1665"/>
      <c r="R19" s="1665"/>
      <c r="S19" s="319"/>
      <c r="T19" s="1151" t="str">
        <f t="shared" si="0"/>
        <v>8 (1408)</v>
      </c>
      <c r="U19" s="1152" t="str">
        <f t="shared" si="1"/>
        <v/>
      </c>
      <c r="V19" s="1153"/>
      <c r="W19" s="1154"/>
      <c r="X19" s="1154"/>
      <c r="Y19" s="582"/>
    </row>
    <row r="20" spans="1:25" ht="12.75" hidden="1" customHeight="1">
      <c r="A20" s="453" t="s">
        <v>2905</v>
      </c>
      <c r="B20" s="1144"/>
      <c r="C20" s="1207"/>
      <c r="D20" s="994"/>
      <c r="E20" s="453"/>
      <c r="F20" s="994"/>
      <c r="G20" s="1124"/>
      <c r="H20" s="1146"/>
      <c r="I20" s="1147"/>
      <c r="J20" s="997"/>
      <c r="K20" s="1147"/>
      <c r="L20" s="1148"/>
      <c r="M20" s="1149"/>
      <c r="N20" s="453"/>
      <c r="O20" s="1665"/>
      <c r="P20" s="1665"/>
      <c r="Q20" s="1665"/>
      <c r="R20" s="1665"/>
      <c r="S20" s="319"/>
      <c r="T20" s="1151" t="str">
        <f t="shared" si="0"/>
        <v>9 (1409)</v>
      </c>
      <c r="U20" s="1152" t="str">
        <f t="shared" si="1"/>
        <v/>
      </c>
      <c r="V20" s="1153"/>
      <c r="W20" s="1154"/>
      <c r="X20" s="1154"/>
      <c r="Y20" s="582"/>
    </row>
    <row r="21" spans="1:25" ht="12.75" hidden="1" customHeight="1">
      <c r="A21" s="453" t="s">
        <v>2906</v>
      </c>
      <c r="B21" s="1144"/>
      <c r="C21" s="1207"/>
      <c r="D21" s="994"/>
      <c r="E21" s="453"/>
      <c r="F21" s="994"/>
      <c r="G21" s="1124"/>
      <c r="H21" s="1146"/>
      <c r="I21" s="1147"/>
      <c r="J21" s="997"/>
      <c r="K21" s="1147"/>
      <c r="L21" s="1148"/>
      <c r="M21" s="1149"/>
      <c r="N21" s="453"/>
      <c r="O21" s="1665"/>
      <c r="P21" s="1665"/>
      <c r="Q21" s="1665"/>
      <c r="R21" s="1665"/>
      <c r="S21" s="319"/>
      <c r="T21" s="1151" t="str">
        <f t="shared" si="0"/>
        <v>10 (1410)</v>
      </c>
      <c r="U21" s="1152" t="str">
        <f t="shared" si="1"/>
        <v/>
      </c>
      <c r="V21" s="1153"/>
      <c r="W21" s="1154"/>
      <c r="X21" s="1154"/>
      <c r="Y21" s="582"/>
    </row>
    <row r="22" spans="1:25" ht="12.75" hidden="1" customHeight="1">
      <c r="A22" s="453" t="s">
        <v>2907</v>
      </c>
      <c r="B22" s="1144"/>
      <c r="C22" s="1207"/>
      <c r="D22" s="994"/>
      <c r="E22" s="453"/>
      <c r="F22" s="994"/>
      <c r="G22" s="1124"/>
      <c r="H22" s="1146"/>
      <c r="I22" s="1147"/>
      <c r="J22" s="997"/>
      <c r="K22" s="1147"/>
      <c r="L22" s="1148"/>
      <c r="M22" s="1149"/>
      <c r="N22" s="453"/>
      <c r="O22" s="1665"/>
      <c r="P22" s="1665"/>
      <c r="Q22" s="1665"/>
      <c r="R22" s="1665"/>
      <c r="S22" s="319"/>
      <c r="T22" s="1151" t="str">
        <f t="shared" si="0"/>
        <v>11 (1411)</v>
      </c>
      <c r="U22" s="1152" t="str">
        <f t="shared" si="1"/>
        <v/>
      </c>
      <c r="V22" s="1153"/>
      <c r="W22" s="1154"/>
      <c r="X22" s="1154"/>
      <c r="Y22" s="582"/>
    </row>
    <row r="23" spans="1:25" ht="12.75" hidden="1" customHeight="1">
      <c r="A23" s="453" t="s">
        <v>2908</v>
      </c>
      <c r="B23" s="1144"/>
      <c r="C23" s="1207"/>
      <c r="D23" s="994"/>
      <c r="E23" s="453"/>
      <c r="F23" s="994"/>
      <c r="G23" s="1124"/>
      <c r="H23" s="1146"/>
      <c r="I23" s="1147"/>
      <c r="J23" s="997"/>
      <c r="K23" s="1147"/>
      <c r="L23" s="1148"/>
      <c r="M23" s="1149"/>
      <c r="N23" s="453"/>
      <c r="O23" s="1665"/>
      <c r="P23" s="1665"/>
      <c r="Q23" s="1665"/>
      <c r="R23" s="1665"/>
      <c r="S23" s="319"/>
      <c r="T23" s="1151" t="str">
        <f t="shared" si="0"/>
        <v>12 (1412)</v>
      </c>
      <c r="U23" s="1152" t="str">
        <f t="shared" si="1"/>
        <v/>
      </c>
      <c r="V23" s="1153"/>
      <c r="W23" s="1154"/>
      <c r="X23" s="1154"/>
      <c r="Y23" s="582"/>
    </row>
    <row r="24" spans="1:25" ht="12.75" hidden="1" customHeight="1">
      <c r="A24" s="453" t="s">
        <v>2909</v>
      </c>
      <c r="B24" s="1144"/>
      <c r="C24" s="1207"/>
      <c r="D24" s="994"/>
      <c r="E24" s="453"/>
      <c r="F24" s="994"/>
      <c r="G24" s="1124"/>
      <c r="H24" s="1146"/>
      <c r="I24" s="1147"/>
      <c r="J24" s="997"/>
      <c r="K24" s="1147"/>
      <c r="L24" s="1148"/>
      <c r="M24" s="1149"/>
      <c r="N24" s="453"/>
      <c r="O24" s="1665"/>
      <c r="P24" s="1665"/>
      <c r="Q24" s="1665"/>
      <c r="R24" s="1665"/>
      <c r="S24" s="319"/>
      <c r="T24" s="1151" t="str">
        <f t="shared" si="0"/>
        <v>13 (1413)</v>
      </c>
      <c r="U24" s="1152" t="str">
        <f t="shared" si="1"/>
        <v/>
      </c>
      <c r="V24" s="1153"/>
      <c r="W24" s="1154"/>
      <c r="X24" s="1154"/>
      <c r="Y24" s="582"/>
    </row>
    <row r="25" spans="1:25" ht="12.75" hidden="1" customHeight="1">
      <c r="A25" s="453" t="s">
        <v>2910</v>
      </c>
      <c r="B25" s="1144"/>
      <c r="C25" s="1207"/>
      <c r="D25" s="994"/>
      <c r="E25" s="453"/>
      <c r="F25" s="994"/>
      <c r="G25" s="1124"/>
      <c r="H25" s="1146"/>
      <c r="I25" s="1147"/>
      <c r="J25" s="997"/>
      <c r="K25" s="1147"/>
      <c r="L25" s="1148"/>
      <c r="M25" s="1149"/>
      <c r="N25" s="453"/>
      <c r="O25" s="1665"/>
      <c r="P25" s="1665"/>
      <c r="Q25" s="1665"/>
      <c r="R25" s="1665"/>
      <c r="S25" s="319"/>
      <c r="T25" s="1151" t="str">
        <f t="shared" si="0"/>
        <v>14 (1414)</v>
      </c>
      <c r="U25" s="1152" t="str">
        <f t="shared" si="1"/>
        <v/>
      </c>
      <c r="V25" s="1153"/>
      <c r="W25" s="1154"/>
      <c r="X25" s="1154"/>
      <c r="Y25" s="582"/>
    </row>
    <row r="26" spans="1:25" ht="12.75" hidden="1" customHeight="1">
      <c r="A26" s="453" t="s">
        <v>2911</v>
      </c>
      <c r="B26" s="1144"/>
      <c r="C26" s="1207"/>
      <c r="D26" s="994"/>
      <c r="E26" s="453"/>
      <c r="F26" s="994"/>
      <c r="G26" s="1124"/>
      <c r="H26" s="1146"/>
      <c r="I26" s="1147"/>
      <c r="J26" s="997"/>
      <c r="K26" s="1147"/>
      <c r="L26" s="1148"/>
      <c r="M26" s="1149"/>
      <c r="N26" s="453"/>
      <c r="O26" s="1665"/>
      <c r="P26" s="1665"/>
      <c r="Q26" s="1665"/>
      <c r="R26" s="1665"/>
      <c r="S26" s="319"/>
      <c r="T26" s="1151" t="str">
        <f t="shared" si="0"/>
        <v>15 (1415)</v>
      </c>
      <c r="U26" s="1152" t="str">
        <f t="shared" si="1"/>
        <v/>
      </c>
      <c r="V26" s="1153"/>
      <c r="W26" s="1154"/>
      <c r="X26" s="1154"/>
      <c r="Y26" s="582"/>
    </row>
    <row r="27" spans="1:25" ht="12.75" hidden="1" customHeight="1">
      <c r="A27" s="453" t="s">
        <v>2912</v>
      </c>
      <c r="B27" s="1144"/>
      <c r="C27" s="1207"/>
      <c r="D27" s="994"/>
      <c r="E27" s="453"/>
      <c r="F27" s="994"/>
      <c r="G27" s="1124"/>
      <c r="H27" s="1146"/>
      <c r="I27" s="1147"/>
      <c r="J27" s="997"/>
      <c r="K27" s="1147"/>
      <c r="L27" s="1148"/>
      <c r="M27" s="1149"/>
      <c r="N27" s="453"/>
      <c r="O27" s="1665"/>
      <c r="P27" s="1665"/>
      <c r="Q27" s="1665"/>
      <c r="R27" s="1665"/>
      <c r="S27" s="319"/>
      <c r="T27" s="1151" t="str">
        <f t="shared" si="0"/>
        <v>16 (1416)</v>
      </c>
      <c r="U27" s="1152" t="str">
        <f t="shared" si="1"/>
        <v/>
      </c>
      <c r="V27" s="1153"/>
      <c r="W27" s="1154"/>
      <c r="X27" s="1154"/>
      <c r="Y27" s="582"/>
    </row>
    <row r="28" spans="1:25" ht="12.75" hidden="1" customHeight="1">
      <c r="A28" s="453" t="s">
        <v>2913</v>
      </c>
      <c r="B28" s="1144"/>
      <c r="C28" s="1207"/>
      <c r="D28" s="994"/>
      <c r="E28" s="453"/>
      <c r="F28" s="994"/>
      <c r="G28" s="1124"/>
      <c r="H28" s="1146"/>
      <c r="I28" s="1147"/>
      <c r="J28" s="997"/>
      <c r="K28" s="1147"/>
      <c r="L28" s="1148"/>
      <c r="M28" s="1149"/>
      <c r="N28" s="453"/>
      <c r="O28" s="1665"/>
      <c r="P28" s="1665"/>
      <c r="Q28" s="1665"/>
      <c r="R28" s="1665"/>
      <c r="S28" s="319"/>
      <c r="T28" s="1151" t="str">
        <f t="shared" si="0"/>
        <v>17 (1417)</v>
      </c>
      <c r="U28" s="1152" t="str">
        <f t="shared" si="1"/>
        <v/>
      </c>
      <c r="V28" s="1153"/>
      <c r="W28" s="1154"/>
      <c r="X28" s="1154"/>
      <c r="Y28" s="582"/>
    </row>
    <row r="29" spans="1:25" ht="12.75" hidden="1" customHeight="1">
      <c r="A29" s="453" t="s">
        <v>2914</v>
      </c>
      <c r="B29" s="1144"/>
      <c r="C29" s="1207"/>
      <c r="D29" s="994"/>
      <c r="E29" s="453"/>
      <c r="F29" s="994"/>
      <c r="G29" s="1124"/>
      <c r="H29" s="1146"/>
      <c r="I29" s="1147"/>
      <c r="J29" s="997"/>
      <c r="K29" s="1147"/>
      <c r="L29" s="1148"/>
      <c r="M29" s="1149"/>
      <c r="N29" s="453"/>
      <c r="O29" s="1665"/>
      <c r="P29" s="1665"/>
      <c r="Q29" s="1665"/>
      <c r="R29" s="1665"/>
      <c r="S29" s="319"/>
      <c r="T29" s="1151" t="str">
        <f t="shared" si="0"/>
        <v>18 (1418)</v>
      </c>
      <c r="U29" s="1152" t="str">
        <f t="shared" si="1"/>
        <v/>
      </c>
      <c r="V29" s="1153"/>
      <c r="W29" s="1154"/>
      <c r="X29" s="1154"/>
      <c r="Y29" s="582"/>
    </row>
    <row r="30" spans="1:25" ht="12.75" hidden="1" customHeight="1">
      <c r="A30" s="453" t="s">
        <v>2915</v>
      </c>
      <c r="B30" s="1144"/>
      <c r="C30" s="1207"/>
      <c r="D30" s="994"/>
      <c r="E30" s="453"/>
      <c r="F30" s="994"/>
      <c r="G30" s="1124"/>
      <c r="H30" s="1146"/>
      <c r="I30" s="1147"/>
      <c r="J30" s="997"/>
      <c r="K30" s="1147"/>
      <c r="L30" s="1148"/>
      <c r="M30" s="1149"/>
      <c r="N30" s="453"/>
      <c r="O30" s="1665"/>
      <c r="P30" s="1665"/>
      <c r="Q30" s="1665"/>
      <c r="R30" s="1665"/>
      <c r="S30" s="319"/>
      <c r="T30" s="1151" t="str">
        <f t="shared" si="0"/>
        <v>19 (1419)</v>
      </c>
      <c r="U30" s="1152" t="str">
        <f t="shared" si="1"/>
        <v/>
      </c>
      <c r="V30" s="1153"/>
      <c r="W30" s="1154"/>
      <c r="X30" s="1154"/>
      <c r="Y30" s="582"/>
    </row>
    <row r="31" spans="1:25" ht="12.75" hidden="1" customHeight="1">
      <c r="A31" s="453" t="s">
        <v>2916</v>
      </c>
      <c r="B31" s="1144"/>
      <c r="C31" s="1207"/>
      <c r="D31" s="994"/>
      <c r="E31" s="453"/>
      <c r="F31" s="994"/>
      <c r="G31" s="1124"/>
      <c r="H31" s="1146"/>
      <c r="I31" s="1147"/>
      <c r="J31" s="997"/>
      <c r="K31" s="1147"/>
      <c r="L31" s="1148"/>
      <c r="M31" s="1149"/>
      <c r="N31" s="453"/>
      <c r="O31" s="1665"/>
      <c r="P31" s="1665"/>
      <c r="Q31" s="1665"/>
      <c r="R31" s="1665"/>
      <c r="S31" s="319"/>
      <c r="T31" s="1151" t="str">
        <f t="shared" si="0"/>
        <v>20 (1420)</v>
      </c>
      <c r="U31" s="1152" t="str">
        <f t="shared" si="1"/>
        <v/>
      </c>
      <c r="V31" s="1153"/>
      <c r="W31" s="1154"/>
      <c r="X31" s="1154"/>
      <c r="Y31" s="582"/>
    </row>
    <row r="32" spans="1:25" ht="12.75" hidden="1" customHeight="1">
      <c r="A32" s="453" t="s">
        <v>2917</v>
      </c>
      <c r="B32" s="1144"/>
      <c r="C32" s="1207"/>
      <c r="D32" s="994"/>
      <c r="E32" s="453"/>
      <c r="F32" s="994"/>
      <c r="G32" s="1124"/>
      <c r="H32" s="1146"/>
      <c r="I32" s="1147"/>
      <c r="J32" s="997"/>
      <c r="K32" s="1147"/>
      <c r="L32" s="1148"/>
      <c r="M32" s="1149"/>
      <c r="N32" s="453"/>
      <c r="O32" s="1665"/>
      <c r="P32" s="1665"/>
      <c r="Q32" s="1665"/>
      <c r="R32" s="1665"/>
      <c r="S32" s="319"/>
      <c r="T32" s="1151" t="str">
        <f t="shared" si="0"/>
        <v>21 (1421)</v>
      </c>
      <c r="U32" s="1152" t="str">
        <f t="shared" si="1"/>
        <v/>
      </c>
      <c r="V32" s="1153"/>
      <c r="W32" s="1154"/>
      <c r="X32" s="1154"/>
      <c r="Y32" s="582"/>
    </row>
    <row r="33" spans="1:25" ht="12.75" hidden="1" customHeight="1">
      <c r="A33" s="453" t="s">
        <v>2918</v>
      </c>
      <c r="B33" s="1144"/>
      <c r="C33" s="1207"/>
      <c r="D33" s="994"/>
      <c r="E33" s="453"/>
      <c r="F33" s="994"/>
      <c r="G33" s="1124"/>
      <c r="H33" s="1146"/>
      <c r="I33" s="1147"/>
      <c r="J33" s="997"/>
      <c r="K33" s="1147"/>
      <c r="L33" s="1148"/>
      <c r="M33" s="1149"/>
      <c r="N33" s="453"/>
      <c r="O33" s="1665"/>
      <c r="P33" s="1665"/>
      <c r="Q33" s="1665"/>
      <c r="R33" s="1665"/>
      <c r="S33" s="319"/>
      <c r="T33" s="1151" t="str">
        <f t="shared" si="0"/>
        <v>22 (1422)</v>
      </c>
      <c r="U33" s="1152" t="str">
        <f t="shared" si="1"/>
        <v/>
      </c>
      <c r="V33" s="1153"/>
      <c r="W33" s="1154"/>
      <c r="X33" s="1154"/>
      <c r="Y33" s="582"/>
    </row>
    <row r="34" spans="1:25" ht="12.75" hidden="1" customHeight="1">
      <c r="A34" s="453" t="s">
        <v>2919</v>
      </c>
      <c r="B34" s="1144"/>
      <c r="C34" s="1207"/>
      <c r="D34" s="994"/>
      <c r="E34" s="453"/>
      <c r="F34" s="994"/>
      <c r="G34" s="1124"/>
      <c r="H34" s="1146"/>
      <c r="I34" s="1147"/>
      <c r="J34" s="997"/>
      <c r="K34" s="1147"/>
      <c r="L34" s="1148"/>
      <c r="M34" s="1149"/>
      <c r="N34" s="453"/>
      <c r="O34" s="1665"/>
      <c r="P34" s="1665"/>
      <c r="Q34" s="1665"/>
      <c r="R34" s="1665"/>
      <c r="S34" s="319"/>
      <c r="T34" s="1151" t="str">
        <f t="shared" si="0"/>
        <v>23 (1423)</v>
      </c>
      <c r="U34" s="1152" t="str">
        <f t="shared" si="1"/>
        <v/>
      </c>
      <c r="V34" s="1153"/>
      <c r="W34" s="1154"/>
      <c r="X34" s="1154"/>
      <c r="Y34" s="582"/>
    </row>
    <row r="35" spans="1:25" ht="12.75" hidden="1" customHeight="1">
      <c r="A35" s="453" t="s">
        <v>2920</v>
      </c>
      <c r="B35" s="1144"/>
      <c r="C35" s="1207"/>
      <c r="D35" s="994"/>
      <c r="E35" s="453"/>
      <c r="F35" s="994"/>
      <c r="G35" s="1124"/>
      <c r="H35" s="1146"/>
      <c r="I35" s="1147"/>
      <c r="J35" s="997"/>
      <c r="K35" s="1147"/>
      <c r="L35" s="1148"/>
      <c r="M35" s="1149"/>
      <c r="N35" s="453"/>
      <c r="O35" s="1665"/>
      <c r="P35" s="1665"/>
      <c r="Q35" s="1665"/>
      <c r="R35" s="1665"/>
      <c r="S35" s="319"/>
      <c r="T35" s="1151" t="str">
        <f t="shared" si="0"/>
        <v>24 (1424)</v>
      </c>
      <c r="U35" s="1152" t="str">
        <f t="shared" si="1"/>
        <v/>
      </c>
      <c r="V35" s="1153"/>
      <c r="W35" s="1154"/>
      <c r="X35" s="1154"/>
      <c r="Y35" s="582"/>
    </row>
    <row r="36" spans="1:25">
      <c r="A36" s="453" t="s">
        <v>2921</v>
      </c>
      <c r="B36" s="1144"/>
      <c r="C36" s="1207"/>
      <c r="D36" s="994"/>
      <c r="E36" s="453"/>
      <c r="F36" s="994"/>
      <c r="G36" s="1124"/>
      <c r="H36" s="1146"/>
      <c r="I36" s="1147"/>
      <c r="J36" s="997"/>
      <c r="K36" s="1147"/>
      <c r="L36" s="1148"/>
      <c r="M36" s="1149"/>
      <c r="N36" s="453"/>
      <c r="O36" s="1665"/>
      <c r="P36" s="1665"/>
      <c r="Q36" s="1665"/>
      <c r="R36" s="1665"/>
      <c r="S36" s="319"/>
      <c r="T36" s="1151" t="str">
        <f t="shared" si="0"/>
        <v>25 (1425)</v>
      </c>
      <c r="U36" s="1152" t="str">
        <f t="shared" si="1"/>
        <v/>
      </c>
      <c r="V36" s="1153"/>
      <c r="W36" s="1154"/>
      <c r="X36" s="1154"/>
      <c r="Y36" s="582"/>
    </row>
    <row r="37" spans="1:25">
      <c r="A37" s="796" t="s">
        <v>2922</v>
      </c>
      <c r="B37" s="1208">
        <v>100</v>
      </c>
      <c r="C37" s="1209"/>
      <c r="D37" s="994"/>
      <c r="E37" s="453"/>
      <c r="F37" s="994"/>
      <c r="G37" s="1122"/>
      <c r="H37" s="1158"/>
      <c r="I37" s="1147"/>
      <c r="J37" s="997"/>
      <c r="K37" s="1147"/>
      <c r="L37" s="1148"/>
      <c r="M37" s="1356"/>
      <c r="N37" s="453"/>
      <c r="O37" s="1666"/>
      <c r="P37" s="1666"/>
      <c r="Q37" s="1666"/>
      <c r="R37" s="1666"/>
      <c r="S37" s="319"/>
      <c r="T37" s="1205" t="str">
        <f>$A$37</f>
        <v>(1426)</v>
      </c>
      <c r="U37" s="1159">
        <f>$B37</f>
        <v>100</v>
      </c>
      <c r="V37" s="1153"/>
      <c r="W37" s="1154"/>
      <c r="X37" s="1154"/>
      <c r="Y37" s="582"/>
    </row>
    <row r="38" spans="1:25">
      <c r="A38" s="478" t="s">
        <v>2923</v>
      </c>
      <c r="B38" s="1002" t="s">
        <v>2924</v>
      </c>
      <c r="C38" s="1003"/>
      <c r="D38" s="997"/>
      <c r="E38" s="477"/>
      <c r="F38" s="1163"/>
      <c r="G38" s="1164"/>
      <c r="H38" s="1165"/>
      <c r="I38" s="1147"/>
      <c r="J38" s="997"/>
      <c r="K38" s="1147"/>
      <c r="L38" s="1166"/>
      <c r="M38" s="1167"/>
      <c r="N38" s="477"/>
      <c r="O38" s="1664"/>
      <c r="P38" s="1664"/>
      <c r="Q38" s="1664"/>
      <c r="R38" s="1664"/>
      <c r="S38" s="319"/>
      <c r="T38" s="1205" t="str">
        <f>$A$38</f>
        <v>(1400)</v>
      </c>
      <c r="U38" s="1003" t="str">
        <f>$B38</f>
        <v>Overall</v>
      </c>
      <c r="V38" s="1153"/>
      <c r="W38" s="1168"/>
      <c r="X38" s="1168"/>
      <c r="Y38" s="582"/>
    </row>
    <row r="39" spans="1:25" ht="6" customHeight="1">
      <c r="A39" s="477"/>
      <c r="B39" s="477"/>
      <c r="C39" s="477"/>
      <c r="D39" s="477"/>
      <c r="E39" s="477"/>
      <c r="F39" s="1162"/>
      <c r="G39" s="1162"/>
      <c r="H39" s="1162"/>
      <c r="I39" s="1162"/>
      <c r="J39" s="1162"/>
      <c r="K39" s="1162"/>
      <c r="L39" s="1162"/>
      <c r="M39" s="1162"/>
      <c r="N39" s="477"/>
      <c r="O39" s="477"/>
      <c r="P39" s="477"/>
      <c r="Q39" s="477"/>
      <c r="R39" s="477"/>
      <c r="S39" s="319"/>
      <c r="T39" s="1142"/>
      <c r="U39" s="1142"/>
      <c r="Y39" s="582"/>
    </row>
    <row r="40" spans="1:25">
      <c r="A40" s="477"/>
      <c r="B40" s="813" t="s">
        <v>1791</v>
      </c>
      <c r="C40" s="477"/>
      <c r="D40" s="477"/>
      <c r="E40" s="477"/>
      <c r="F40" s="1162"/>
      <c r="G40" s="1162"/>
      <c r="H40" s="1162"/>
      <c r="I40" s="1162"/>
      <c r="J40" s="1162"/>
      <c r="K40" s="1162"/>
      <c r="L40" s="1162"/>
      <c r="M40" s="1162"/>
      <c r="N40" s="477"/>
      <c r="O40" s="477"/>
      <c r="P40" s="477"/>
      <c r="Q40" s="477"/>
      <c r="R40" s="477"/>
      <c r="S40" s="319"/>
      <c r="T40" s="1142"/>
      <c r="U40" s="1143" t="str">
        <f>$B40</f>
        <v>Undrawn Commitments (502)</v>
      </c>
      <c r="Y40" s="582"/>
    </row>
    <row r="41" spans="1:25">
      <c r="A41" s="453" t="s">
        <v>2897</v>
      </c>
      <c r="B41" s="1144"/>
      <c r="C41" s="994"/>
      <c r="D41" s="994"/>
      <c r="E41" s="453"/>
      <c r="F41" s="994"/>
      <c r="G41" s="1124"/>
      <c r="H41" s="1146"/>
      <c r="I41" s="1147"/>
      <c r="J41" s="997"/>
      <c r="K41" s="1147"/>
      <c r="L41" s="1148"/>
      <c r="M41" s="1149"/>
      <c r="N41" s="453"/>
      <c r="O41" s="1665"/>
      <c r="P41" s="1665"/>
      <c r="Q41" s="1665"/>
      <c r="R41" s="1665"/>
      <c r="S41" s="319"/>
      <c r="T41" s="1151" t="str">
        <f t="shared" ref="T41:T65" si="2">$A41</f>
        <v>1 (1401)</v>
      </c>
      <c r="U41" s="1152" t="str">
        <f t="shared" ref="U41:U65" si="3">IF($B41="","",$B41)</f>
        <v/>
      </c>
      <c r="V41" s="1153"/>
      <c r="W41" s="1154"/>
      <c r="X41" s="1154"/>
      <c r="Y41" s="582"/>
    </row>
    <row r="42" spans="1:25">
      <c r="A42" s="453" t="s">
        <v>2898</v>
      </c>
      <c r="B42" s="1144"/>
      <c r="C42" s="994"/>
      <c r="D42" s="994"/>
      <c r="E42" s="453"/>
      <c r="F42" s="994"/>
      <c r="G42" s="1124"/>
      <c r="H42" s="1146"/>
      <c r="I42" s="1147"/>
      <c r="J42" s="997"/>
      <c r="K42" s="1147"/>
      <c r="L42" s="1148"/>
      <c r="M42" s="1149"/>
      <c r="N42" s="453"/>
      <c r="O42" s="1665"/>
      <c r="P42" s="1665"/>
      <c r="Q42" s="1665"/>
      <c r="R42" s="1665"/>
      <c r="S42" s="319"/>
      <c r="T42" s="1151" t="str">
        <f t="shared" si="2"/>
        <v>2 (1402)</v>
      </c>
      <c r="U42" s="1152" t="str">
        <f t="shared" si="3"/>
        <v/>
      </c>
      <c r="V42" s="1153"/>
      <c r="W42" s="1154"/>
      <c r="X42" s="1154"/>
      <c r="Y42" s="582"/>
    </row>
    <row r="43" spans="1:25">
      <c r="A43" s="453" t="s">
        <v>2899</v>
      </c>
      <c r="B43" s="1144"/>
      <c r="C43" s="994"/>
      <c r="D43" s="994"/>
      <c r="E43" s="453"/>
      <c r="F43" s="994"/>
      <c r="G43" s="1124"/>
      <c r="H43" s="1146"/>
      <c r="I43" s="1147"/>
      <c r="J43" s="997"/>
      <c r="K43" s="1147"/>
      <c r="L43" s="1148"/>
      <c r="M43" s="1149"/>
      <c r="N43" s="453"/>
      <c r="O43" s="1665"/>
      <c r="P43" s="1665"/>
      <c r="Q43" s="1665"/>
      <c r="R43" s="1665"/>
      <c r="S43" s="319"/>
      <c r="T43" s="1151" t="str">
        <f t="shared" si="2"/>
        <v>3 (1403)</v>
      </c>
      <c r="U43" s="1152" t="str">
        <f t="shared" si="3"/>
        <v/>
      </c>
      <c r="V43" s="1153"/>
      <c r="W43" s="1154"/>
      <c r="X43" s="1154"/>
      <c r="Y43" s="582"/>
    </row>
    <row r="44" spans="1:25" ht="12.75" hidden="1" customHeight="1">
      <c r="A44" s="453" t="s">
        <v>2900</v>
      </c>
      <c r="B44" s="1144"/>
      <c r="C44" s="994"/>
      <c r="D44" s="994"/>
      <c r="E44" s="453"/>
      <c r="F44" s="994"/>
      <c r="G44" s="1124"/>
      <c r="H44" s="1146"/>
      <c r="I44" s="1147"/>
      <c r="J44" s="997"/>
      <c r="K44" s="1147"/>
      <c r="L44" s="1148"/>
      <c r="M44" s="1149"/>
      <c r="N44" s="453"/>
      <c r="O44" s="1665"/>
      <c r="P44" s="1665"/>
      <c r="Q44" s="1665"/>
      <c r="R44" s="1665"/>
      <c r="S44" s="319"/>
      <c r="T44" s="1151" t="str">
        <f t="shared" si="2"/>
        <v>4 (1404)</v>
      </c>
      <c r="U44" s="1152" t="str">
        <f t="shared" si="3"/>
        <v/>
      </c>
      <c r="V44" s="1153"/>
      <c r="W44" s="1154"/>
      <c r="X44" s="1154"/>
      <c r="Y44" s="582"/>
    </row>
    <row r="45" spans="1:25" ht="12.75" hidden="1" customHeight="1">
      <c r="A45" s="453" t="s">
        <v>2901</v>
      </c>
      <c r="B45" s="1144"/>
      <c r="C45" s="994"/>
      <c r="D45" s="994"/>
      <c r="E45" s="453"/>
      <c r="F45" s="994"/>
      <c r="G45" s="1124"/>
      <c r="H45" s="1146"/>
      <c r="I45" s="1147"/>
      <c r="J45" s="997"/>
      <c r="K45" s="1147"/>
      <c r="L45" s="1148"/>
      <c r="M45" s="1149"/>
      <c r="N45" s="453"/>
      <c r="O45" s="1665"/>
      <c r="P45" s="1665"/>
      <c r="Q45" s="1665"/>
      <c r="R45" s="1665"/>
      <c r="S45" s="319"/>
      <c r="T45" s="1151" t="str">
        <f t="shared" si="2"/>
        <v>5 (1405)</v>
      </c>
      <c r="U45" s="1152" t="str">
        <f t="shared" si="3"/>
        <v/>
      </c>
      <c r="V45" s="1153"/>
      <c r="W45" s="1154"/>
      <c r="X45" s="1154"/>
      <c r="Y45" s="582"/>
    </row>
    <row r="46" spans="1:25" ht="12.75" hidden="1" customHeight="1">
      <c r="A46" s="453" t="s">
        <v>2902</v>
      </c>
      <c r="B46" s="1144"/>
      <c r="C46" s="994"/>
      <c r="D46" s="994"/>
      <c r="E46" s="453"/>
      <c r="F46" s="994"/>
      <c r="G46" s="1124"/>
      <c r="H46" s="1146"/>
      <c r="I46" s="1147"/>
      <c r="J46" s="997"/>
      <c r="K46" s="1147"/>
      <c r="L46" s="1148"/>
      <c r="M46" s="1149"/>
      <c r="N46" s="453"/>
      <c r="O46" s="1665"/>
      <c r="P46" s="1665"/>
      <c r="Q46" s="1665"/>
      <c r="R46" s="1665"/>
      <c r="S46" s="319"/>
      <c r="T46" s="1151" t="str">
        <f t="shared" si="2"/>
        <v>6 (1406)</v>
      </c>
      <c r="U46" s="1152" t="str">
        <f t="shared" si="3"/>
        <v/>
      </c>
      <c r="V46" s="1153"/>
      <c r="W46" s="1154"/>
      <c r="X46" s="1154"/>
      <c r="Y46" s="582"/>
    </row>
    <row r="47" spans="1:25" ht="12.75" hidden="1" customHeight="1">
      <c r="A47" s="453" t="s">
        <v>2903</v>
      </c>
      <c r="B47" s="1144"/>
      <c r="C47" s="994"/>
      <c r="D47" s="994"/>
      <c r="E47" s="453"/>
      <c r="F47" s="994"/>
      <c r="G47" s="1124"/>
      <c r="H47" s="1146"/>
      <c r="I47" s="1147"/>
      <c r="J47" s="997"/>
      <c r="K47" s="1147"/>
      <c r="L47" s="1148"/>
      <c r="M47" s="1149"/>
      <c r="N47" s="453"/>
      <c r="O47" s="1665"/>
      <c r="P47" s="1665"/>
      <c r="Q47" s="1665"/>
      <c r="R47" s="1665"/>
      <c r="S47" s="319"/>
      <c r="T47" s="1151" t="str">
        <f t="shared" si="2"/>
        <v>7 (1407)</v>
      </c>
      <c r="U47" s="1152" t="str">
        <f t="shared" si="3"/>
        <v/>
      </c>
      <c r="V47" s="1153"/>
      <c r="W47" s="1154"/>
      <c r="X47" s="1154"/>
      <c r="Y47" s="582"/>
    </row>
    <row r="48" spans="1:25" ht="12.75" hidden="1" customHeight="1">
      <c r="A48" s="453" t="s">
        <v>2904</v>
      </c>
      <c r="B48" s="1144"/>
      <c r="C48" s="994" t="s">
        <v>2925</v>
      </c>
      <c r="D48" s="994"/>
      <c r="E48" s="453"/>
      <c r="F48" s="994"/>
      <c r="G48" s="1124"/>
      <c r="H48" s="1146"/>
      <c r="I48" s="1147"/>
      <c r="J48" s="997"/>
      <c r="K48" s="1147"/>
      <c r="L48" s="1148"/>
      <c r="M48" s="1149"/>
      <c r="N48" s="453"/>
      <c r="O48" s="1665"/>
      <c r="P48" s="1665"/>
      <c r="Q48" s="1665"/>
      <c r="R48" s="1665"/>
      <c r="S48" s="319"/>
      <c r="T48" s="1151" t="str">
        <f t="shared" si="2"/>
        <v>8 (1408)</v>
      </c>
      <c r="U48" s="1152" t="str">
        <f t="shared" si="3"/>
        <v/>
      </c>
      <c r="V48" s="1153"/>
      <c r="W48" s="1154"/>
      <c r="X48" s="1154"/>
      <c r="Y48" s="582"/>
    </row>
    <row r="49" spans="1:25" ht="12.75" hidden="1" customHeight="1">
      <c r="A49" s="453" t="s">
        <v>2905</v>
      </c>
      <c r="B49" s="1144"/>
      <c r="C49" s="994" t="s">
        <v>2926</v>
      </c>
      <c r="D49" s="994"/>
      <c r="E49" s="453"/>
      <c r="F49" s="994"/>
      <c r="G49" s="1124"/>
      <c r="H49" s="1146"/>
      <c r="I49" s="1147"/>
      <c r="J49" s="997"/>
      <c r="K49" s="1147"/>
      <c r="L49" s="1148"/>
      <c r="M49" s="1149"/>
      <c r="N49" s="453"/>
      <c r="O49" s="1665"/>
      <c r="P49" s="1665"/>
      <c r="Q49" s="1665"/>
      <c r="R49" s="1665"/>
      <c r="S49" s="319"/>
      <c r="T49" s="1151" t="str">
        <f t="shared" si="2"/>
        <v>9 (1409)</v>
      </c>
      <c r="U49" s="1152" t="str">
        <f t="shared" si="3"/>
        <v/>
      </c>
      <c r="V49" s="1153"/>
      <c r="W49" s="1154"/>
      <c r="X49" s="1154"/>
      <c r="Y49" s="582"/>
    </row>
    <row r="50" spans="1:25" ht="12.75" hidden="1" customHeight="1">
      <c r="A50" s="453" t="s">
        <v>2906</v>
      </c>
      <c r="B50" s="1144"/>
      <c r="C50" s="994"/>
      <c r="D50" s="994"/>
      <c r="E50" s="453"/>
      <c r="F50" s="994"/>
      <c r="G50" s="1124"/>
      <c r="H50" s="1146"/>
      <c r="I50" s="1147"/>
      <c r="J50" s="997"/>
      <c r="K50" s="1147"/>
      <c r="L50" s="1148"/>
      <c r="M50" s="1149"/>
      <c r="N50" s="453"/>
      <c r="O50" s="1665"/>
      <c r="P50" s="1665"/>
      <c r="Q50" s="1665"/>
      <c r="R50" s="1665"/>
      <c r="S50" s="319"/>
      <c r="T50" s="1151" t="str">
        <f t="shared" si="2"/>
        <v>10 (1410)</v>
      </c>
      <c r="U50" s="1152" t="str">
        <f t="shared" si="3"/>
        <v/>
      </c>
      <c r="V50" s="1153"/>
      <c r="W50" s="1154"/>
      <c r="X50" s="1154"/>
      <c r="Y50" s="582"/>
    </row>
    <row r="51" spans="1:25" ht="12.75" hidden="1" customHeight="1">
      <c r="A51" s="453" t="s">
        <v>2907</v>
      </c>
      <c r="B51" s="1144"/>
      <c r="C51" s="994"/>
      <c r="D51" s="994"/>
      <c r="E51" s="453"/>
      <c r="F51" s="994"/>
      <c r="G51" s="1124"/>
      <c r="H51" s="1146"/>
      <c r="I51" s="1147"/>
      <c r="J51" s="997"/>
      <c r="K51" s="1147"/>
      <c r="L51" s="1148"/>
      <c r="M51" s="1149"/>
      <c r="N51" s="453"/>
      <c r="O51" s="1665"/>
      <c r="P51" s="1665"/>
      <c r="Q51" s="1665"/>
      <c r="R51" s="1665"/>
      <c r="S51" s="319"/>
      <c r="T51" s="1151" t="str">
        <f t="shared" si="2"/>
        <v>11 (1411)</v>
      </c>
      <c r="U51" s="1152" t="str">
        <f t="shared" si="3"/>
        <v/>
      </c>
      <c r="V51" s="1153"/>
      <c r="W51" s="1154"/>
      <c r="X51" s="1154"/>
      <c r="Y51" s="582"/>
    </row>
    <row r="52" spans="1:25" ht="12.75" hidden="1" customHeight="1">
      <c r="A52" s="453" t="s">
        <v>2908</v>
      </c>
      <c r="B52" s="1144"/>
      <c r="C52" s="994"/>
      <c r="D52" s="994"/>
      <c r="E52" s="453"/>
      <c r="F52" s="994"/>
      <c r="G52" s="1124"/>
      <c r="H52" s="1146"/>
      <c r="I52" s="1147"/>
      <c r="J52" s="997"/>
      <c r="K52" s="1147"/>
      <c r="L52" s="1148"/>
      <c r="M52" s="1149"/>
      <c r="N52" s="453"/>
      <c r="O52" s="1665"/>
      <c r="P52" s="1665"/>
      <c r="Q52" s="1665"/>
      <c r="R52" s="1665"/>
      <c r="S52" s="319"/>
      <c r="T52" s="1151" t="str">
        <f t="shared" si="2"/>
        <v>12 (1412)</v>
      </c>
      <c r="U52" s="1152" t="str">
        <f t="shared" si="3"/>
        <v/>
      </c>
      <c r="V52" s="1153"/>
      <c r="W52" s="1154"/>
      <c r="X52" s="1154"/>
      <c r="Y52" s="582"/>
    </row>
    <row r="53" spans="1:25" ht="12.75" hidden="1" customHeight="1">
      <c r="A53" s="453" t="s">
        <v>2909</v>
      </c>
      <c r="B53" s="1144"/>
      <c r="C53" s="994"/>
      <c r="D53" s="994"/>
      <c r="E53" s="453"/>
      <c r="F53" s="994"/>
      <c r="G53" s="1124"/>
      <c r="H53" s="1146"/>
      <c r="I53" s="1147"/>
      <c r="J53" s="997"/>
      <c r="K53" s="1147"/>
      <c r="L53" s="1148"/>
      <c r="M53" s="1149"/>
      <c r="N53" s="453"/>
      <c r="O53" s="1665"/>
      <c r="P53" s="1665"/>
      <c r="Q53" s="1665"/>
      <c r="R53" s="1665"/>
      <c r="S53" s="319"/>
      <c r="T53" s="1151" t="str">
        <f t="shared" si="2"/>
        <v>13 (1413)</v>
      </c>
      <c r="U53" s="1152" t="str">
        <f t="shared" si="3"/>
        <v/>
      </c>
      <c r="V53" s="1153"/>
      <c r="W53" s="1154"/>
      <c r="X53" s="1154"/>
      <c r="Y53" s="582"/>
    </row>
    <row r="54" spans="1:25" ht="12.75" hidden="1" customHeight="1">
      <c r="A54" s="453" t="s">
        <v>2910</v>
      </c>
      <c r="B54" s="1144"/>
      <c r="C54" s="994"/>
      <c r="D54" s="994"/>
      <c r="E54" s="453"/>
      <c r="F54" s="994"/>
      <c r="G54" s="1124"/>
      <c r="H54" s="1146"/>
      <c r="I54" s="1147"/>
      <c r="J54" s="997"/>
      <c r="K54" s="1147"/>
      <c r="L54" s="1148"/>
      <c r="M54" s="1149"/>
      <c r="N54" s="453"/>
      <c r="O54" s="1665"/>
      <c r="P54" s="1665"/>
      <c r="Q54" s="1665"/>
      <c r="R54" s="1665"/>
      <c r="S54" s="319"/>
      <c r="T54" s="1151" t="str">
        <f t="shared" si="2"/>
        <v>14 (1414)</v>
      </c>
      <c r="U54" s="1152" t="str">
        <f t="shared" si="3"/>
        <v/>
      </c>
      <c r="V54" s="1153"/>
      <c r="W54" s="1154"/>
      <c r="X54" s="1154"/>
      <c r="Y54" s="582"/>
    </row>
    <row r="55" spans="1:25" ht="12.75" hidden="1" customHeight="1">
      <c r="A55" s="453" t="s">
        <v>2911</v>
      </c>
      <c r="B55" s="1144"/>
      <c r="C55" s="994"/>
      <c r="D55" s="994"/>
      <c r="E55" s="453"/>
      <c r="F55" s="994"/>
      <c r="G55" s="1124"/>
      <c r="H55" s="1146"/>
      <c r="I55" s="1147"/>
      <c r="J55" s="997"/>
      <c r="K55" s="1147"/>
      <c r="L55" s="1148"/>
      <c r="M55" s="1149"/>
      <c r="N55" s="453"/>
      <c r="O55" s="1665"/>
      <c r="P55" s="1665"/>
      <c r="Q55" s="1665"/>
      <c r="R55" s="1665"/>
      <c r="S55" s="319"/>
      <c r="T55" s="1151" t="str">
        <f t="shared" si="2"/>
        <v>15 (1415)</v>
      </c>
      <c r="U55" s="1152" t="str">
        <f t="shared" si="3"/>
        <v/>
      </c>
      <c r="V55" s="1153"/>
      <c r="W55" s="1154"/>
      <c r="X55" s="1154"/>
      <c r="Y55" s="582"/>
    </row>
    <row r="56" spans="1:25" ht="12.75" hidden="1" customHeight="1">
      <c r="A56" s="453" t="s">
        <v>2912</v>
      </c>
      <c r="B56" s="1144"/>
      <c r="C56" s="994"/>
      <c r="D56" s="994"/>
      <c r="E56" s="453"/>
      <c r="F56" s="994"/>
      <c r="G56" s="1124"/>
      <c r="H56" s="1146"/>
      <c r="I56" s="1147"/>
      <c r="J56" s="997"/>
      <c r="K56" s="1147"/>
      <c r="L56" s="1148"/>
      <c r="M56" s="1149"/>
      <c r="N56" s="453"/>
      <c r="O56" s="1665"/>
      <c r="P56" s="1665"/>
      <c r="Q56" s="1665"/>
      <c r="R56" s="1665"/>
      <c r="S56" s="319"/>
      <c r="T56" s="1151" t="str">
        <f t="shared" si="2"/>
        <v>16 (1416)</v>
      </c>
      <c r="U56" s="1152" t="str">
        <f t="shared" si="3"/>
        <v/>
      </c>
      <c r="V56" s="1153"/>
      <c r="W56" s="1154"/>
      <c r="X56" s="1154"/>
      <c r="Y56" s="582"/>
    </row>
    <row r="57" spans="1:25" ht="12.75" hidden="1" customHeight="1">
      <c r="A57" s="453" t="s">
        <v>2913</v>
      </c>
      <c r="B57" s="1144"/>
      <c r="C57" s="994"/>
      <c r="D57" s="994"/>
      <c r="E57" s="453"/>
      <c r="F57" s="994"/>
      <c r="G57" s="1124"/>
      <c r="H57" s="1146"/>
      <c r="I57" s="1147"/>
      <c r="J57" s="997"/>
      <c r="K57" s="1147"/>
      <c r="L57" s="1148"/>
      <c r="M57" s="1149"/>
      <c r="N57" s="453"/>
      <c r="O57" s="1665"/>
      <c r="P57" s="1665"/>
      <c r="Q57" s="1665"/>
      <c r="R57" s="1665"/>
      <c r="S57" s="319"/>
      <c r="T57" s="1151" t="str">
        <f t="shared" si="2"/>
        <v>17 (1417)</v>
      </c>
      <c r="U57" s="1152" t="str">
        <f t="shared" si="3"/>
        <v/>
      </c>
      <c r="V57" s="1153"/>
      <c r="W57" s="1154"/>
      <c r="X57" s="1154"/>
      <c r="Y57" s="582"/>
    </row>
    <row r="58" spans="1:25" ht="12.75" hidden="1" customHeight="1">
      <c r="A58" s="453" t="s">
        <v>2914</v>
      </c>
      <c r="B58" s="1144"/>
      <c r="C58" s="994"/>
      <c r="D58" s="994"/>
      <c r="E58" s="453"/>
      <c r="F58" s="994"/>
      <c r="G58" s="1124"/>
      <c r="H58" s="1146"/>
      <c r="I58" s="1147"/>
      <c r="J58" s="997"/>
      <c r="K58" s="1147"/>
      <c r="L58" s="1148"/>
      <c r="M58" s="1149"/>
      <c r="N58" s="453"/>
      <c r="O58" s="1665"/>
      <c r="P58" s="1665"/>
      <c r="Q58" s="1665"/>
      <c r="R58" s="1665"/>
      <c r="S58" s="319"/>
      <c r="T58" s="1151" t="str">
        <f t="shared" si="2"/>
        <v>18 (1418)</v>
      </c>
      <c r="U58" s="1152" t="str">
        <f t="shared" si="3"/>
        <v/>
      </c>
      <c r="V58" s="1153"/>
      <c r="W58" s="1154"/>
      <c r="X58" s="1154"/>
      <c r="Y58" s="582"/>
    </row>
    <row r="59" spans="1:25" ht="12.75" hidden="1" customHeight="1">
      <c r="A59" s="453" t="s">
        <v>2915</v>
      </c>
      <c r="B59" s="1144"/>
      <c r="C59" s="994"/>
      <c r="D59" s="994"/>
      <c r="E59" s="453"/>
      <c r="F59" s="994"/>
      <c r="G59" s="1124"/>
      <c r="H59" s="1146"/>
      <c r="I59" s="1147"/>
      <c r="J59" s="997"/>
      <c r="K59" s="1147"/>
      <c r="L59" s="1148"/>
      <c r="M59" s="1149"/>
      <c r="N59" s="453"/>
      <c r="O59" s="1665"/>
      <c r="P59" s="1665"/>
      <c r="Q59" s="1665"/>
      <c r="R59" s="1665"/>
      <c r="S59" s="319"/>
      <c r="T59" s="1151" t="str">
        <f t="shared" si="2"/>
        <v>19 (1419)</v>
      </c>
      <c r="U59" s="1152" t="str">
        <f t="shared" si="3"/>
        <v/>
      </c>
      <c r="V59" s="1153"/>
      <c r="W59" s="1154"/>
      <c r="X59" s="1154"/>
      <c r="Y59" s="582"/>
    </row>
    <row r="60" spans="1:25" ht="12.75" hidden="1" customHeight="1">
      <c r="A60" s="453" t="s">
        <v>2916</v>
      </c>
      <c r="B60" s="1144"/>
      <c r="C60" s="994"/>
      <c r="D60" s="994"/>
      <c r="E60" s="453"/>
      <c r="F60" s="994"/>
      <c r="G60" s="1124"/>
      <c r="H60" s="1146"/>
      <c r="I60" s="1147"/>
      <c r="J60" s="997"/>
      <c r="K60" s="1147"/>
      <c r="L60" s="1148"/>
      <c r="M60" s="1149"/>
      <c r="N60" s="453"/>
      <c r="O60" s="1665"/>
      <c r="P60" s="1665"/>
      <c r="Q60" s="1665"/>
      <c r="R60" s="1665"/>
      <c r="S60" s="319"/>
      <c r="T60" s="1151" t="str">
        <f t="shared" si="2"/>
        <v>20 (1420)</v>
      </c>
      <c r="U60" s="1152" t="str">
        <f t="shared" si="3"/>
        <v/>
      </c>
      <c r="V60" s="1153"/>
      <c r="W60" s="1154"/>
      <c r="X60" s="1154"/>
      <c r="Y60" s="582"/>
    </row>
    <row r="61" spans="1:25" ht="12.75" hidden="1" customHeight="1">
      <c r="A61" s="453" t="s">
        <v>2917</v>
      </c>
      <c r="B61" s="1144"/>
      <c r="C61" s="994"/>
      <c r="D61" s="994"/>
      <c r="E61" s="453"/>
      <c r="F61" s="994"/>
      <c r="G61" s="1124"/>
      <c r="H61" s="1146"/>
      <c r="I61" s="1147"/>
      <c r="J61" s="997"/>
      <c r="K61" s="1147"/>
      <c r="L61" s="1148"/>
      <c r="M61" s="1149"/>
      <c r="N61" s="453"/>
      <c r="O61" s="1665"/>
      <c r="P61" s="1665"/>
      <c r="Q61" s="1665"/>
      <c r="R61" s="1665"/>
      <c r="S61" s="319"/>
      <c r="T61" s="1151" t="str">
        <f t="shared" si="2"/>
        <v>21 (1421)</v>
      </c>
      <c r="U61" s="1152" t="str">
        <f t="shared" si="3"/>
        <v/>
      </c>
      <c r="V61" s="1153"/>
      <c r="W61" s="1154"/>
      <c r="X61" s="1154"/>
      <c r="Y61" s="582"/>
    </row>
    <row r="62" spans="1:25" ht="12.75" hidden="1" customHeight="1">
      <c r="A62" s="453" t="s">
        <v>2918</v>
      </c>
      <c r="B62" s="1144"/>
      <c r="C62" s="994"/>
      <c r="D62" s="994"/>
      <c r="E62" s="453"/>
      <c r="F62" s="994"/>
      <c r="G62" s="1124"/>
      <c r="H62" s="1146"/>
      <c r="I62" s="1147"/>
      <c r="J62" s="997"/>
      <c r="K62" s="1147"/>
      <c r="L62" s="1148"/>
      <c r="M62" s="1149"/>
      <c r="N62" s="453"/>
      <c r="O62" s="1665"/>
      <c r="P62" s="1665"/>
      <c r="Q62" s="1665"/>
      <c r="R62" s="1665"/>
      <c r="S62" s="319"/>
      <c r="T62" s="1151" t="str">
        <f t="shared" si="2"/>
        <v>22 (1422)</v>
      </c>
      <c r="U62" s="1152" t="str">
        <f t="shared" si="3"/>
        <v/>
      </c>
      <c r="V62" s="1153"/>
      <c r="W62" s="1154"/>
      <c r="X62" s="1154"/>
      <c r="Y62" s="582"/>
    </row>
    <row r="63" spans="1:25" ht="12.75" hidden="1" customHeight="1">
      <c r="A63" s="453" t="s">
        <v>2919</v>
      </c>
      <c r="B63" s="1144"/>
      <c r="C63" s="994"/>
      <c r="D63" s="994"/>
      <c r="E63" s="453"/>
      <c r="F63" s="994"/>
      <c r="G63" s="1124"/>
      <c r="H63" s="1146"/>
      <c r="I63" s="1147"/>
      <c r="J63" s="997"/>
      <c r="K63" s="1147"/>
      <c r="L63" s="1148"/>
      <c r="M63" s="1149"/>
      <c r="N63" s="453"/>
      <c r="O63" s="1665"/>
      <c r="P63" s="1665"/>
      <c r="Q63" s="1665"/>
      <c r="R63" s="1665"/>
      <c r="S63" s="319"/>
      <c r="T63" s="1151" t="str">
        <f t="shared" si="2"/>
        <v>23 (1423)</v>
      </c>
      <c r="U63" s="1152" t="str">
        <f t="shared" si="3"/>
        <v/>
      </c>
      <c r="V63" s="1153"/>
      <c r="W63" s="1154"/>
      <c r="X63" s="1154"/>
      <c r="Y63" s="582"/>
    </row>
    <row r="64" spans="1:25" ht="12.75" hidden="1" customHeight="1">
      <c r="A64" s="453" t="s">
        <v>2920</v>
      </c>
      <c r="B64" s="1144"/>
      <c r="C64" s="994"/>
      <c r="D64" s="994"/>
      <c r="E64" s="453"/>
      <c r="F64" s="994"/>
      <c r="G64" s="1124"/>
      <c r="H64" s="1146"/>
      <c r="I64" s="1147"/>
      <c r="J64" s="997"/>
      <c r="K64" s="1147"/>
      <c r="L64" s="1148"/>
      <c r="M64" s="1149"/>
      <c r="N64" s="453"/>
      <c r="O64" s="1665"/>
      <c r="P64" s="1665"/>
      <c r="Q64" s="1665"/>
      <c r="R64" s="1665"/>
      <c r="S64" s="319"/>
      <c r="T64" s="1151" t="str">
        <f t="shared" si="2"/>
        <v>24 (1424)</v>
      </c>
      <c r="U64" s="1152" t="str">
        <f t="shared" si="3"/>
        <v/>
      </c>
      <c r="V64" s="1153"/>
      <c r="W64" s="1154"/>
      <c r="X64" s="1154"/>
      <c r="Y64" s="582"/>
    </row>
    <row r="65" spans="1:25">
      <c r="A65" s="453" t="s">
        <v>2921</v>
      </c>
      <c r="B65" s="1144"/>
      <c r="C65" s="994"/>
      <c r="D65" s="994"/>
      <c r="E65" s="453"/>
      <c r="F65" s="994"/>
      <c r="G65" s="1124"/>
      <c r="H65" s="1146"/>
      <c r="I65" s="1147"/>
      <c r="J65" s="997"/>
      <c r="K65" s="1147"/>
      <c r="L65" s="1148"/>
      <c r="M65" s="1149"/>
      <c r="N65" s="453"/>
      <c r="O65" s="1665"/>
      <c r="P65" s="1665"/>
      <c r="Q65" s="1665"/>
      <c r="R65" s="1665"/>
      <c r="S65" s="319"/>
      <c r="T65" s="1151" t="str">
        <f t="shared" si="2"/>
        <v>25 (1425)</v>
      </c>
      <c r="U65" s="1152" t="str">
        <f t="shared" si="3"/>
        <v/>
      </c>
      <c r="V65" s="1153"/>
      <c r="W65" s="1154"/>
      <c r="X65" s="1154"/>
      <c r="Y65" s="582"/>
    </row>
    <row r="66" spans="1:25">
      <c r="A66" s="796" t="s">
        <v>2922</v>
      </c>
      <c r="B66" s="1208">
        <v>100</v>
      </c>
      <c r="C66" s="994"/>
      <c r="D66" s="994"/>
      <c r="E66" s="453"/>
      <c r="F66" s="994"/>
      <c r="G66" s="1122"/>
      <c r="H66" s="1158"/>
      <c r="I66" s="1147"/>
      <c r="J66" s="997"/>
      <c r="K66" s="1147"/>
      <c r="L66" s="1148"/>
      <c r="M66" s="1356"/>
      <c r="N66" s="453"/>
      <c r="O66" s="1666"/>
      <c r="P66" s="1666"/>
      <c r="Q66" s="1666"/>
      <c r="R66" s="1666"/>
      <c r="S66" s="319"/>
      <c r="T66" s="1205" t="str">
        <f>$A$66</f>
        <v>(1426)</v>
      </c>
      <c r="U66" s="1159">
        <f>$B66</f>
        <v>100</v>
      </c>
      <c r="V66" s="1153"/>
      <c r="W66" s="1154"/>
      <c r="X66" s="1154"/>
      <c r="Y66" s="582"/>
    </row>
    <row r="67" spans="1:25" ht="12.75" customHeight="1">
      <c r="A67" s="478" t="s">
        <v>2923</v>
      </c>
      <c r="B67" s="1002" t="s">
        <v>2924</v>
      </c>
      <c r="C67" s="997"/>
      <c r="D67" s="997"/>
      <c r="E67" s="477"/>
      <c r="F67" s="1163"/>
      <c r="G67" s="1169"/>
      <c r="H67" s="1165"/>
      <c r="I67" s="1147"/>
      <c r="J67" s="997"/>
      <c r="K67" s="1147"/>
      <c r="L67" s="1166"/>
      <c r="M67" s="1167"/>
      <c r="N67" s="477"/>
      <c r="O67" s="1664"/>
      <c r="P67" s="1664"/>
      <c r="Q67" s="1664"/>
      <c r="R67" s="1664"/>
      <c r="S67" s="319"/>
      <c r="T67" s="1205" t="str">
        <f>$A$67</f>
        <v>(1400)</v>
      </c>
      <c r="U67" s="1003" t="str">
        <f>$B67</f>
        <v>Overall</v>
      </c>
      <c r="V67" s="1153"/>
      <c r="W67" s="1168"/>
      <c r="X67" s="1168"/>
      <c r="Y67" s="582"/>
    </row>
    <row r="68" spans="1:25" ht="6" customHeight="1">
      <c r="A68" s="477"/>
      <c r="B68" s="477"/>
      <c r="C68" s="477"/>
      <c r="D68" s="477"/>
      <c r="E68" s="477"/>
      <c r="F68" s="1162"/>
      <c r="G68" s="1162"/>
      <c r="H68" s="1162"/>
      <c r="I68" s="1162"/>
      <c r="J68" s="1162"/>
      <c r="K68" s="1162"/>
      <c r="L68" s="1162"/>
      <c r="M68" s="1162"/>
      <c r="N68" s="477"/>
      <c r="O68" s="477"/>
      <c r="P68" s="477"/>
      <c r="Q68" s="477"/>
      <c r="R68" s="477"/>
      <c r="S68" s="319"/>
      <c r="T68" s="1142"/>
      <c r="U68" s="1142"/>
      <c r="Y68" s="582"/>
    </row>
    <row r="69" spans="1:25">
      <c r="A69" s="477"/>
      <c r="B69" s="813" t="s">
        <v>1792</v>
      </c>
      <c r="C69" s="477"/>
      <c r="D69" s="477"/>
      <c r="E69" s="477"/>
      <c r="F69" s="1162"/>
      <c r="G69" s="1162"/>
      <c r="H69" s="1162"/>
      <c r="I69" s="1162"/>
      <c r="J69" s="1162"/>
      <c r="K69" s="1162"/>
      <c r="L69" s="1162"/>
      <c r="M69" s="1162"/>
      <c r="N69" s="477"/>
      <c r="O69" s="477"/>
      <c r="P69" s="477"/>
      <c r="Q69" s="477"/>
      <c r="R69" s="477"/>
      <c r="S69" s="319"/>
      <c r="T69" s="1142"/>
      <c r="U69" s="1143" t="str">
        <f>$B69</f>
        <v>Repo-style Transactions (503)</v>
      </c>
      <c r="Y69" s="582"/>
    </row>
    <row r="70" spans="1:25">
      <c r="A70" s="453" t="s">
        <v>2897</v>
      </c>
      <c r="B70" s="1144"/>
      <c r="C70" s="1207"/>
      <c r="D70" s="994"/>
      <c r="E70" s="453"/>
      <c r="F70" s="994"/>
      <c r="G70" s="994"/>
      <c r="H70" s="1170"/>
      <c r="I70" s="994"/>
      <c r="J70" s="994"/>
      <c r="K70" s="1148"/>
      <c r="L70" s="1148"/>
      <c r="M70" s="1149"/>
      <c r="N70" s="453"/>
      <c r="O70" s="1665"/>
      <c r="P70" s="1665"/>
      <c r="Q70" s="1665"/>
      <c r="R70" s="1665"/>
      <c r="S70" s="319"/>
      <c r="T70" s="1151" t="str">
        <f t="shared" ref="T70:T94" si="4">$A70</f>
        <v>1 (1401)</v>
      </c>
      <c r="U70" s="1152" t="str">
        <f t="shared" ref="U70:U94" si="5">IF($B70="","",$B70)</f>
        <v/>
      </c>
      <c r="V70" s="1153"/>
      <c r="W70" s="1154"/>
      <c r="X70" s="1154"/>
      <c r="Y70" s="582"/>
    </row>
    <row r="71" spans="1:25">
      <c r="A71" s="453" t="s">
        <v>2898</v>
      </c>
      <c r="B71" s="1144"/>
      <c r="C71" s="1207"/>
      <c r="D71" s="994"/>
      <c r="E71" s="453"/>
      <c r="F71" s="994"/>
      <c r="G71" s="994"/>
      <c r="H71" s="1170"/>
      <c r="I71" s="994"/>
      <c r="J71" s="994"/>
      <c r="K71" s="1148"/>
      <c r="L71" s="1148"/>
      <c r="M71" s="1149"/>
      <c r="N71" s="453"/>
      <c r="O71" s="1665"/>
      <c r="P71" s="1665"/>
      <c r="Q71" s="1665"/>
      <c r="R71" s="1665"/>
      <c r="S71" s="319"/>
      <c r="T71" s="1151" t="str">
        <f t="shared" si="4"/>
        <v>2 (1402)</v>
      </c>
      <c r="U71" s="1152" t="str">
        <f t="shared" si="5"/>
        <v/>
      </c>
      <c r="V71" s="1153"/>
      <c r="W71" s="1154"/>
      <c r="X71" s="1154"/>
      <c r="Y71" s="582"/>
    </row>
    <row r="72" spans="1:25">
      <c r="A72" s="453" t="s">
        <v>2899</v>
      </c>
      <c r="B72" s="1144"/>
      <c r="C72" s="1207"/>
      <c r="D72" s="994"/>
      <c r="E72" s="453"/>
      <c r="F72" s="994"/>
      <c r="G72" s="994"/>
      <c r="H72" s="1170"/>
      <c r="I72" s="994"/>
      <c r="J72" s="994"/>
      <c r="K72" s="1148"/>
      <c r="L72" s="1148"/>
      <c r="M72" s="1149"/>
      <c r="N72" s="453"/>
      <c r="O72" s="1665"/>
      <c r="P72" s="1665"/>
      <c r="Q72" s="1665"/>
      <c r="R72" s="1665"/>
      <c r="S72" s="319"/>
      <c r="T72" s="1151" t="str">
        <f t="shared" si="4"/>
        <v>3 (1403)</v>
      </c>
      <c r="U72" s="1152" t="str">
        <f t="shared" si="5"/>
        <v/>
      </c>
      <c r="V72" s="1153"/>
      <c r="W72" s="1154"/>
      <c r="X72" s="1154"/>
      <c r="Y72" s="582"/>
    </row>
    <row r="73" spans="1:25" ht="12.75" hidden="1" customHeight="1">
      <c r="A73" s="453" t="s">
        <v>2900</v>
      </c>
      <c r="B73" s="1144"/>
      <c r="C73" s="1207"/>
      <c r="D73" s="994"/>
      <c r="E73" s="453"/>
      <c r="F73" s="994"/>
      <c r="G73" s="994"/>
      <c r="H73" s="1170"/>
      <c r="I73" s="994"/>
      <c r="J73" s="994"/>
      <c r="K73" s="1148"/>
      <c r="L73" s="1148"/>
      <c r="M73" s="1149"/>
      <c r="N73" s="453"/>
      <c r="O73" s="1665"/>
      <c r="P73" s="1665"/>
      <c r="Q73" s="1665"/>
      <c r="R73" s="1665"/>
      <c r="S73" s="319"/>
      <c r="T73" s="1151" t="str">
        <f t="shared" si="4"/>
        <v>4 (1404)</v>
      </c>
      <c r="U73" s="1152" t="str">
        <f t="shared" si="5"/>
        <v/>
      </c>
      <c r="V73" s="1153"/>
      <c r="W73" s="1154"/>
      <c r="X73" s="1154"/>
      <c r="Y73" s="582"/>
    </row>
    <row r="74" spans="1:25" ht="12.75" hidden="1" customHeight="1">
      <c r="A74" s="453" t="s">
        <v>2901</v>
      </c>
      <c r="B74" s="1144"/>
      <c r="C74" s="1207"/>
      <c r="D74" s="994"/>
      <c r="E74" s="453"/>
      <c r="F74" s="994"/>
      <c r="G74" s="994"/>
      <c r="H74" s="1170"/>
      <c r="I74" s="994"/>
      <c r="J74" s="994"/>
      <c r="K74" s="1148"/>
      <c r="L74" s="1148"/>
      <c r="M74" s="1149"/>
      <c r="N74" s="453"/>
      <c r="O74" s="1665"/>
      <c r="P74" s="1665"/>
      <c r="Q74" s="1665"/>
      <c r="R74" s="1665"/>
      <c r="S74" s="319"/>
      <c r="T74" s="1151" t="str">
        <f t="shared" si="4"/>
        <v>5 (1405)</v>
      </c>
      <c r="U74" s="1152" t="str">
        <f t="shared" si="5"/>
        <v/>
      </c>
      <c r="V74" s="1153"/>
      <c r="W74" s="1154"/>
      <c r="X74" s="1154"/>
      <c r="Y74" s="582"/>
    </row>
    <row r="75" spans="1:25" ht="12.75" hidden="1" customHeight="1">
      <c r="A75" s="453" t="s">
        <v>2902</v>
      </c>
      <c r="B75" s="1144"/>
      <c r="C75" s="1207"/>
      <c r="D75" s="994"/>
      <c r="E75" s="453"/>
      <c r="F75" s="994"/>
      <c r="G75" s="994"/>
      <c r="H75" s="1170"/>
      <c r="I75" s="994"/>
      <c r="J75" s="994"/>
      <c r="K75" s="1148"/>
      <c r="L75" s="1148"/>
      <c r="M75" s="1149"/>
      <c r="N75" s="453"/>
      <c r="O75" s="1665"/>
      <c r="P75" s="1665"/>
      <c r="Q75" s="1665"/>
      <c r="R75" s="1665"/>
      <c r="S75" s="319"/>
      <c r="T75" s="1151" t="str">
        <f t="shared" si="4"/>
        <v>6 (1406)</v>
      </c>
      <c r="U75" s="1152" t="str">
        <f t="shared" si="5"/>
        <v/>
      </c>
      <c r="V75" s="1153"/>
      <c r="W75" s="1154"/>
      <c r="X75" s="1154"/>
      <c r="Y75" s="582"/>
    </row>
    <row r="76" spans="1:25" ht="12.75" hidden="1" customHeight="1">
      <c r="A76" s="453" t="s">
        <v>2903</v>
      </c>
      <c r="B76" s="1144"/>
      <c r="C76" s="1207"/>
      <c r="D76" s="994"/>
      <c r="E76" s="453"/>
      <c r="F76" s="994"/>
      <c r="G76" s="994"/>
      <c r="H76" s="1170"/>
      <c r="I76" s="994"/>
      <c r="J76" s="994"/>
      <c r="K76" s="1148"/>
      <c r="L76" s="1148"/>
      <c r="M76" s="1149"/>
      <c r="N76" s="453"/>
      <c r="O76" s="1665"/>
      <c r="P76" s="1665"/>
      <c r="Q76" s="1665"/>
      <c r="R76" s="1665"/>
      <c r="S76" s="319"/>
      <c r="T76" s="1151" t="str">
        <f t="shared" si="4"/>
        <v>7 (1407)</v>
      </c>
      <c r="U76" s="1152" t="str">
        <f t="shared" si="5"/>
        <v/>
      </c>
      <c r="V76" s="1153"/>
      <c r="W76" s="1154"/>
      <c r="X76" s="1154"/>
      <c r="Y76" s="582"/>
    </row>
    <row r="77" spans="1:25" ht="12.75" hidden="1" customHeight="1">
      <c r="A77" s="453" t="s">
        <v>2904</v>
      </c>
      <c r="B77" s="1144"/>
      <c r="C77" s="1207"/>
      <c r="D77" s="994"/>
      <c r="E77" s="453"/>
      <c r="F77" s="994"/>
      <c r="G77" s="994"/>
      <c r="H77" s="1170"/>
      <c r="I77" s="994"/>
      <c r="J77" s="994"/>
      <c r="K77" s="1148"/>
      <c r="L77" s="1148"/>
      <c r="M77" s="1149"/>
      <c r="N77" s="453"/>
      <c r="O77" s="1665"/>
      <c r="P77" s="1665"/>
      <c r="Q77" s="1665"/>
      <c r="R77" s="1665"/>
      <c r="S77" s="319"/>
      <c r="T77" s="1151" t="str">
        <f t="shared" si="4"/>
        <v>8 (1408)</v>
      </c>
      <c r="U77" s="1152" t="str">
        <f t="shared" si="5"/>
        <v/>
      </c>
      <c r="V77" s="1153"/>
      <c r="W77" s="1154"/>
      <c r="X77" s="1154"/>
      <c r="Y77" s="582"/>
    </row>
    <row r="78" spans="1:25" ht="12.75" hidden="1" customHeight="1">
      <c r="A78" s="453" t="s">
        <v>2905</v>
      </c>
      <c r="B78" s="1144"/>
      <c r="C78" s="1207"/>
      <c r="D78" s="994"/>
      <c r="E78" s="453"/>
      <c r="F78" s="994"/>
      <c r="G78" s="994"/>
      <c r="H78" s="1170"/>
      <c r="I78" s="994"/>
      <c r="J78" s="994"/>
      <c r="K78" s="1148"/>
      <c r="L78" s="1148"/>
      <c r="M78" s="1149"/>
      <c r="N78" s="453"/>
      <c r="O78" s="1665"/>
      <c r="P78" s="1665"/>
      <c r="Q78" s="1665"/>
      <c r="R78" s="1665"/>
      <c r="S78" s="319"/>
      <c r="T78" s="1151" t="str">
        <f t="shared" si="4"/>
        <v>9 (1409)</v>
      </c>
      <c r="U78" s="1152" t="str">
        <f t="shared" si="5"/>
        <v/>
      </c>
      <c r="V78" s="1153"/>
      <c r="W78" s="1154"/>
      <c r="X78" s="1154"/>
      <c r="Y78" s="582"/>
    </row>
    <row r="79" spans="1:25" ht="12.75" hidden="1" customHeight="1">
      <c r="A79" s="453" t="s">
        <v>2906</v>
      </c>
      <c r="B79" s="1144"/>
      <c r="C79" s="1207"/>
      <c r="D79" s="994"/>
      <c r="E79" s="453"/>
      <c r="F79" s="994"/>
      <c r="G79" s="994"/>
      <c r="H79" s="1170"/>
      <c r="I79" s="994"/>
      <c r="J79" s="994"/>
      <c r="K79" s="1148"/>
      <c r="L79" s="1148"/>
      <c r="M79" s="1149"/>
      <c r="N79" s="453"/>
      <c r="O79" s="1665"/>
      <c r="P79" s="1665"/>
      <c r="Q79" s="1665"/>
      <c r="R79" s="1665"/>
      <c r="S79" s="319"/>
      <c r="T79" s="1151" t="str">
        <f t="shared" si="4"/>
        <v>10 (1410)</v>
      </c>
      <c r="U79" s="1152" t="str">
        <f t="shared" si="5"/>
        <v/>
      </c>
      <c r="V79" s="1153"/>
      <c r="W79" s="1154"/>
      <c r="X79" s="1154"/>
      <c r="Y79" s="582"/>
    </row>
    <row r="80" spans="1:25" ht="12.75" hidden="1" customHeight="1">
      <c r="A80" s="453" t="s">
        <v>2907</v>
      </c>
      <c r="B80" s="1144"/>
      <c r="C80" s="1207"/>
      <c r="D80" s="994"/>
      <c r="E80" s="453"/>
      <c r="F80" s="994"/>
      <c r="G80" s="994"/>
      <c r="H80" s="1170"/>
      <c r="I80" s="994"/>
      <c r="J80" s="994"/>
      <c r="K80" s="1148"/>
      <c r="L80" s="1148"/>
      <c r="M80" s="1149"/>
      <c r="N80" s="453"/>
      <c r="O80" s="1665"/>
      <c r="P80" s="1665"/>
      <c r="Q80" s="1665"/>
      <c r="R80" s="1665"/>
      <c r="S80" s="319"/>
      <c r="T80" s="1151" t="str">
        <f t="shared" si="4"/>
        <v>11 (1411)</v>
      </c>
      <c r="U80" s="1152" t="str">
        <f t="shared" si="5"/>
        <v/>
      </c>
      <c r="V80" s="1153"/>
      <c r="W80" s="1154"/>
      <c r="X80" s="1154"/>
      <c r="Y80" s="582"/>
    </row>
    <row r="81" spans="1:25" ht="12.75" hidden="1" customHeight="1">
      <c r="A81" s="453" t="s">
        <v>2908</v>
      </c>
      <c r="B81" s="1144"/>
      <c r="C81" s="1207"/>
      <c r="D81" s="994"/>
      <c r="E81" s="453"/>
      <c r="F81" s="994"/>
      <c r="G81" s="994"/>
      <c r="H81" s="1170"/>
      <c r="I81" s="994"/>
      <c r="J81" s="994"/>
      <c r="K81" s="1148"/>
      <c r="L81" s="1148"/>
      <c r="M81" s="1149"/>
      <c r="N81" s="453"/>
      <c r="O81" s="1665"/>
      <c r="P81" s="1665"/>
      <c r="Q81" s="1665"/>
      <c r="R81" s="1665"/>
      <c r="S81" s="319"/>
      <c r="T81" s="1151" t="str">
        <f t="shared" si="4"/>
        <v>12 (1412)</v>
      </c>
      <c r="U81" s="1152" t="str">
        <f t="shared" si="5"/>
        <v/>
      </c>
      <c r="V81" s="1153"/>
      <c r="W81" s="1154"/>
      <c r="X81" s="1154"/>
      <c r="Y81" s="582"/>
    </row>
    <row r="82" spans="1:25" ht="12.75" hidden="1" customHeight="1">
      <c r="A82" s="453" t="s">
        <v>2909</v>
      </c>
      <c r="B82" s="1144"/>
      <c r="C82" s="1207"/>
      <c r="D82" s="994"/>
      <c r="E82" s="453"/>
      <c r="F82" s="994"/>
      <c r="G82" s="994"/>
      <c r="H82" s="1170"/>
      <c r="I82" s="994"/>
      <c r="J82" s="994"/>
      <c r="K82" s="1148"/>
      <c r="L82" s="1148"/>
      <c r="M82" s="1149"/>
      <c r="N82" s="453"/>
      <c r="O82" s="1665"/>
      <c r="P82" s="1665"/>
      <c r="Q82" s="1665"/>
      <c r="R82" s="1665"/>
      <c r="S82" s="319"/>
      <c r="T82" s="1151" t="str">
        <f t="shared" si="4"/>
        <v>13 (1413)</v>
      </c>
      <c r="U82" s="1152" t="str">
        <f t="shared" si="5"/>
        <v/>
      </c>
      <c r="V82" s="1153"/>
      <c r="W82" s="1154"/>
      <c r="X82" s="1154"/>
      <c r="Y82" s="582"/>
    </row>
    <row r="83" spans="1:25" ht="12.75" hidden="1" customHeight="1">
      <c r="A83" s="453" t="s">
        <v>2910</v>
      </c>
      <c r="B83" s="1144"/>
      <c r="C83" s="1207"/>
      <c r="D83" s="994"/>
      <c r="E83" s="453"/>
      <c r="F83" s="994"/>
      <c r="G83" s="994"/>
      <c r="H83" s="1170"/>
      <c r="I83" s="994"/>
      <c r="J83" s="994"/>
      <c r="K83" s="1148"/>
      <c r="L83" s="1148"/>
      <c r="M83" s="1149"/>
      <c r="N83" s="453"/>
      <c r="O83" s="1665"/>
      <c r="P83" s="1665"/>
      <c r="Q83" s="1665"/>
      <c r="R83" s="1665"/>
      <c r="S83" s="319"/>
      <c r="T83" s="1151" t="str">
        <f t="shared" si="4"/>
        <v>14 (1414)</v>
      </c>
      <c r="U83" s="1152" t="str">
        <f t="shared" si="5"/>
        <v/>
      </c>
      <c r="V83" s="1153"/>
      <c r="W83" s="1154"/>
      <c r="X83" s="1154"/>
      <c r="Y83" s="582"/>
    </row>
    <row r="84" spans="1:25" ht="12.75" hidden="1" customHeight="1">
      <c r="A84" s="453" t="s">
        <v>2911</v>
      </c>
      <c r="B84" s="1144"/>
      <c r="C84" s="1207"/>
      <c r="D84" s="994"/>
      <c r="E84" s="453"/>
      <c r="F84" s="994"/>
      <c r="G84" s="994"/>
      <c r="H84" s="1170"/>
      <c r="I84" s="994"/>
      <c r="J84" s="994"/>
      <c r="K84" s="1148"/>
      <c r="L84" s="1148"/>
      <c r="M84" s="1149"/>
      <c r="N84" s="453"/>
      <c r="O84" s="1665"/>
      <c r="P84" s="1665"/>
      <c r="Q84" s="1665"/>
      <c r="R84" s="1665"/>
      <c r="S84" s="319"/>
      <c r="T84" s="1151" t="str">
        <f t="shared" si="4"/>
        <v>15 (1415)</v>
      </c>
      <c r="U84" s="1152" t="str">
        <f t="shared" si="5"/>
        <v/>
      </c>
      <c r="V84" s="1153"/>
      <c r="W84" s="1154"/>
      <c r="X84" s="1154"/>
      <c r="Y84" s="582"/>
    </row>
    <row r="85" spans="1:25" ht="12.75" hidden="1" customHeight="1">
      <c r="A85" s="453" t="s">
        <v>2912</v>
      </c>
      <c r="B85" s="1144"/>
      <c r="C85" s="1207"/>
      <c r="D85" s="994"/>
      <c r="E85" s="453"/>
      <c r="F85" s="994"/>
      <c r="G85" s="994"/>
      <c r="H85" s="1170"/>
      <c r="I85" s="994"/>
      <c r="J85" s="994"/>
      <c r="K85" s="1148"/>
      <c r="L85" s="1148"/>
      <c r="M85" s="1149"/>
      <c r="N85" s="453"/>
      <c r="O85" s="1665"/>
      <c r="P85" s="1665"/>
      <c r="Q85" s="1665"/>
      <c r="R85" s="1665"/>
      <c r="S85" s="319"/>
      <c r="T85" s="1151" t="str">
        <f t="shared" si="4"/>
        <v>16 (1416)</v>
      </c>
      <c r="U85" s="1152" t="str">
        <f t="shared" si="5"/>
        <v/>
      </c>
      <c r="V85" s="1153"/>
      <c r="W85" s="1154"/>
      <c r="X85" s="1154"/>
      <c r="Y85" s="582"/>
    </row>
    <row r="86" spans="1:25" ht="12.75" hidden="1" customHeight="1">
      <c r="A86" s="453" t="s">
        <v>2913</v>
      </c>
      <c r="B86" s="1144"/>
      <c r="C86" s="1207"/>
      <c r="D86" s="994"/>
      <c r="E86" s="453"/>
      <c r="F86" s="994"/>
      <c r="G86" s="994"/>
      <c r="H86" s="1170"/>
      <c r="I86" s="994"/>
      <c r="J86" s="994"/>
      <c r="K86" s="1148"/>
      <c r="L86" s="1148"/>
      <c r="M86" s="1149"/>
      <c r="N86" s="453"/>
      <c r="O86" s="1665"/>
      <c r="P86" s="1665"/>
      <c r="Q86" s="1665"/>
      <c r="R86" s="1665"/>
      <c r="S86" s="319"/>
      <c r="T86" s="1151" t="str">
        <f t="shared" si="4"/>
        <v>17 (1417)</v>
      </c>
      <c r="U86" s="1152" t="str">
        <f t="shared" si="5"/>
        <v/>
      </c>
      <c r="V86" s="1153"/>
      <c r="W86" s="1154"/>
      <c r="X86" s="1154"/>
      <c r="Y86" s="582"/>
    </row>
    <row r="87" spans="1:25" ht="12.75" hidden="1" customHeight="1">
      <c r="A87" s="453" t="s">
        <v>2914</v>
      </c>
      <c r="B87" s="1144"/>
      <c r="C87" s="1207"/>
      <c r="D87" s="994"/>
      <c r="E87" s="453"/>
      <c r="F87" s="994"/>
      <c r="G87" s="994"/>
      <c r="H87" s="1170"/>
      <c r="I87" s="994"/>
      <c r="J87" s="994"/>
      <c r="K87" s="1148"/>
      <c r="L87" s="1148"/>
      <c r="M87" s="1149"/>
      <c r="N87" s="453"/>
      <c r="O87" s="1665"/>
      <c r="P87" s="1665"/>
      <c r="Q87" s="1665"/>
      <c r="R87" s="1665"/>
      <c r="S87" s="319"/>
      <c r="T87" s="1151" t="str">
        <f t="shared" si="4"/>
        <v>18 (1418)</v>
      </c>
      <c r="U87" s="1152" t="str">
        <f t="shared" si="5"/>
        <v/>
      </c>
      <c r="V87" s="1153"/>
      <c r="W87" s="1154"/>
      <c r="X87" s="1154"/>
      <c r="Y87" s="582"/>
    </row>
    <row r="88" spans="1:25" ht="12.75" hidden="1" customHeight="1">
      <c r="A88" s="453" t="s">
        <v>2915</v>
      </c>
      <c r="B88" s="1144"/>
      <c r="C88" s="1207"/>
      <c r="D88" s="994"/>
      <c r="E88" s="453"/>
      <c r="F88" s="994"/>
      <c r="G88" s="994"/>
      <c r="H88" s="1170"/>
      <c r="I88" s="994"/>
      <c r="J88" s="994"/>
      <c r="K88" s="1148"/>
      <c r="L88" s="1148"/>
      <c r="M88" s="1149"/>
      <c r="N88" s="453"/>
      <c r="O88" s="1665"/>
      <c r="P88" s="1665"/>
      <c r="Q88" s="1665"/>
      <c r="R88" s="1665"/>
      <c r="S88" s="319"/>
      <c r="T88" s="1151" t="str">
        <f t="shared" si="4"/>
        <v>19 (1419)</v>
      </c>
      <c r="U88" s="1152" t="str">
        <f t="shared" si="5"/>
        <v/>
      </c>
      <c r="V88" s="1153"/>
      <c r="W88" s="1154"/>
      <c r="X88" s="1154"/>
      <c r="Y88" s="582"/>
    </row>
    <row r="89" spans="1:25" ht="12.75" hidden="1" customHeight="1">
      <c r="A89" s="453" t="s">
        <v>2916</v>
      </c>
      <c r="B89" s="1144"/>
      <c r="C89" s="1207"/>
      <c r="D89" s="994"/>
      <c r="E89" s="453"/>
      <c r="F89" s="994"/>
      <c r="G89" s="994"/>
      <c r="H89" s="1170"/>
      <c r="I89" s="994"/>
      <c r="J89" s="994"/>
      <c r="K89" s="1148"/>
      <c r="L89" s="1148"/>
      <c r="M89" s="1149"/>
      <c r="N89" s="453"/>
      <c r="O89" s="1665"/>
      <c r="P89" s="1665"/>
      <c r="Q89" s="1665"/>
      <c r="R89" s="1665"/>
      <c r="S89" s="319"/>
      <c r="T89" s="1151" t="str">
        <f t="shared" si="4"/>
        <v>20 (1420)</v>
      </c>
      <c r="U89" s="1152" t="str">
        <f t="shared" si="5"/>
        <v/>
      </c>
      <c r="V89" s="1153"/>
      <c r="W89" s="1154"/>
      <c r="X89" s="1154"/>
      <c r="Y89" s="582"/>
    </row>
    <row r="90" spans="1:25" ht="12.75" hidden="1" customHeight="1">
      <c r="A90" s="453" t="s">
        <v>2917</v>
      </c>
      <c r="B90" s="1144"/>
      <c r="C90" s="1207"/>
      <c r="D90" s="994"/>
      <c r="E90" s="453"/>
      <c r="F90" s="994"/>
      <c r="G90" s="994"/>
      <c r="H90" s="1170"/>
      <c r="I90" s="994"/>
      <c r="J90" s="994"/>
      <c r="K90" s="1148"/>
      <c r="L90" s="1148"/>
      <c r="M90" s="1149"/>
      <c r="N90" s="453"/>
      <c r="O90" s="1665"/>
      <c r="P90" s="1665"/>
      <c r="Q90" s="1665"/>
      <c r="R90" s="1665"/>
      <c r="S90" s="319"/>
      <c r="T90" s="1151" t="str">
        <f t="shared" si="4"/>
        <v>21 (1421)</v>
      </c>
      <c r="U90" s="1152" t="str">
        <f t="shared" si="5"/>
        <v/>
      </c>
      <c r="V90" s="1153"/>
      <c r="W90" s="1154"/>
      <c r="X90" s="1154"/>
      <c r="Y90" s="582"/>
    </row>
    <row r="91" spans="1:25" ht="12.75" hidden="1" customHeight="1">
      <c r="A91" s="453" t="s">
        <v>2918</v>
      </c>
      <c r="B91" s="1144"/>
      <c r="C91" s="1207"/>
      <c r="D91" s="994"/>
      <c r="E91" s="453"/>
      <c r="F91" s="994"/>
      <c r="G91" s="994"/>
      <c r="H91" s="1170"/>
      <c r="I91" s="994"/>
      <c r="J91" s="994"/>
      <c r="K91" s="1148"/>
      <c r="L91" s="1148"/>
      <c r="M91" s="1149"/>
      <c r="N91" s="453"/>
      <c r="O91" s="1665"/>
      <c r="P91" s="1665"/>
      <c r="Q91" s="1665"/>
      <c r="R91" s="1665"/>
      <c r="S91" s="319"/>
      <c r="T91" s="1151" t="str">
        <f t="shared" si="4"/>
        <v>22 (1422)</v>
      </c>
      <c r="U91" s="1152" t="str">
        <f t="shared" si="5"/>
        <v/>
      </c>
      <c r="V91" s="1153"/>
      <c r="W91" s="1154"/>
      <c r="X91" s="1154"/>
      <c r="Y91" s="582"/>
    </row>
    <row r="92" spans="1:25" ht="12.75" hidden="1" customHeight="1">
      <c r="A92" s="453" t="s">
        <v>2919</v>
      </c>
      <c r="B92" s="1144"/>
      <c r="C92" s="1207"/>
      <c r="D92" s="994"/>
      <c r="E92" s="453"/>
      <c r="F92" s="994"/>
      <c r="G92" s="994"/>
      <c r="H92" s="1170"/>
      <c r="I92" s="994"/>
      <c r="J92" s="994"/>
      <c r="K92" s="1148"/>
      <c r="L92" s="1148"/>
      <c r="M92" s="1149"/>
      <c r="N92" s="453"/>
      <c r="O92" s="1665"/>
      <c r="P92" s="1665"/>
      <c r="Q92" s="1665"/>
      <c r="R92" s="1665"/>
      <c r="S92" s="319"/>
      <c r="T92" s="1151" t="str">
        <f t="shared" si="4"/>
        <v>23 (1423)</v>
      </c>
      <c r="U92" s="1152" t="str">
        <f t="shared" si="5"/>
        <v/>
      </c>
      <c r="V92" s="1153"/>
      <c r="W92" s="1154"/>
      <c r="X92" s="1154"/>
      <c r="Y92" s="582"/>
    </row>
    <row r="93" spans="1:25" ht="12.75" hidden="1" customHeight="1">
      <c r="A93" s="453" t="s">
        <v>2920</v>
      </c>
      <c r="B93" s="1144"/>
      <c r="C93" s="1207"/>
      <c r="D93" s="994"/>
      <c r="E93" s="453"/>
      <c r="F93" s="994"/>
      <c r="G93" s="994"/>
      <c r="H93" s="1170"/>
      <c r="I93" s="994"/>
      <c r="J93" s="994"/>
      <c r="K93" s="1148"/>
      <c r="L93" s="1148"/>
      <c r="M93" s="1149"/>
      <c r="N93" s="453"/>
      <c r="O93" s="1665"/>
      <c r="P93" s="1665"/>
      <c r="Q93" s="1665"/>
      <c r="R93" s="1665"/>
      <c r="S93" s="319"/>
      <c r="T93" s="1151" t="str">
        <f t="shared" si="4"/>
        <v>24 (1424)</v>
      </c>
      <c r="U93" s="1152" t="str">
        <f t="shared" si="5"/>
        <v/>
      </c>
      <c r="V93" s="1153"/>
      <c r="W93" s="1154"/>
      <c r="X93" s="1154"/>
      <c r="Y93" s="582"/>
    </row>
    <row r="94" spans="1:25">
      <c r="A94" s="453" t="s">
        <v>2921</v>
      </c>
      <c r="B94" s="1144"/>
      <c r="C94" s="1207"/>
      <c r="D94" s="994"/>
      <c r="E94" s="453"/>
      <c r="F94" s="994"/>
      <c r="G94" s="994"/>
      <c r="H94" s="1170"/>
      <c r="I94" s="994"/>
      <c r="J94" s="994"/>
      <c r="K94" s="1148"/>
      <c r="L94" s="1148"/>
      <c r="M94" s="1149"/>
      <c r="N94" s="453"/>
      <c r="O94" s="1665"/>
      <c r="P94" s="1665"/>
      <c r="Q94" s="1665"/>
      <c r="R94" s="1665"/>
      <c r="S94" s="319"/>
      <c r="T94" s="1151" t="str">
        <f t="shared" si="4"/>
        <v>25 (1425)</v>
      </c>
      <c r="U94" s="1152" t="str">
        <f t="shared" si="5"/>
        <v/>
      </c>
      <c r="V94" s="1153"/>
      <c r="W94" s="1154"/>
      <c r="X94" s="1154"/>
      <c r="Y94" s="582"/>
    </row>
    <row r="95" spans="1:25">
      <c r="A95" s="796" t="s">
        <v>2922</v>
      </c>
      <c r="B95" s="1208">
        <v>100</v>
      </c>
      <c r="C95" s="1209"/>
      <c r="D95" s="994"/>
      <c r="E95" s="453"/>
      <c r="F95" s="994"/>
      <c r="G95" s="994"/>
      <c r="H95" s="1170"/>
      <c r="I95" s="994"/>
      <c r="J95" s="994"/>
      <c r="K95" s="1148"/>
      <c r="L95" s="1148"/>
      <c r="M95" s="1356"/>
      <c r="N95" s="453"/>
      <c r="O95" s="1666"/>
      <c r="P95" s="1666"/>
      <c r="Q95" s="1666"/>
      <c r="R95" s="1666"/>
      <c r="S95" s="319"/>
      <c r="T95" s="1205" t="str">
        <f>$A$95</f>
        <v>(1426)</v>
      </c>
      <c r="U95" s="1159">
        <f>$B95</f>
        <v>100</v>
      </c>
      <c r="V95" s="1153"/>
      <c r="W95" s="1154"/>
      <c r="X95" s="1154"/>
      <c r="Y95" s="582"/>
    </row>
    <row r="96" spans="1:25">
      <c r="A96" s="478" t="s">
        <v>2923</v>
      </c>
      <c r="B96" s="1002" t="s">
        <v>2924</v>
      </c>
      <c r="C96" s="1003"/>
      <c r="D96" s="997"/>
      <c r="E96" s="477"/>
      <c r="F96" s="1163"/>
      <c r="G96" s="997"/>
      <c r="H96" s="1171"/>
      <c r="I96" s="997"/>
      <c r="J96" s="997"/>
      <c r="K96" s="1166"/>
      <c r="L96" s="1166"/>
      <c r="M96" s="1167"/>
      <c r="N96" s="477"/>
      <c r="O96" s="1664"/>
      <c r="P96" s="1664"/>
      <c r="Q96" s="1664"/>
      <c r="R96" s="1664"/>
      <c r="S96" s="319"/>
      <c r="T96" s="1205" t="str">
        <f>$A$96</f>
        <v>(1400)</v>
      </c>
      <c r="U96" s="1003" t="str">
        <f>$B96</f>
        <v>Overall</v>
      </c>
      <c r="V96" s="1153"/>
      <c r="W96" s="1168"/>
      <c r="X96" s="1168"/>
      <c r="Y96" s="582"/>
    </row>
    <row r="97" spans="1:25" ht="6" customHeight="1">
      <c r="A97" s="477"/>
      <c r="B97" s="477"/>
      <c r="C97" s="477"/>
      <c r="D97" s="477"/>
      <c r="E97" s="477"/>
      <c r="F97" s="1162"/>
      <c r="G97" s="1162"/>
      <c r="H97" s="1162"/>
      <c r="I97" s="1162"/>
      <c r="J97" s="1162"/>
      <c r="K97" s="1162"/>
      <c r="L97" s="1162"/>
      <c r="M97" s="1162"/>
      <c r="N97" s="477"/>
      <c r="O97" s="477"/>
      <c r="P97" s="477"/>
      <c r="Q97" s="477"/>
      <c r="R97" s="477"/>
      <c r="S97" s="319"/>
      <c r="T97" s="1142"/>
      <c r="U97" s="1142"/>
      <c r="Y97" s="582"/>
    </row>
    <row r="98" spans="1:25">
      <c r="A98" s="477"/>
      <c r="B98" s="813" t="s">
        <v>1793</v>
      </c>
      <c r="C98" s="477"/>
      <c r="D98" s="477"/>
      <c r="E98" s="477"/>
      <c r="F98" s="1162"/>
      <c r="G98" s="1162"/>
      <c r="H98" s="1162"/>
      <c r="I98" s="1162"/>
      <c r="J98" s="477"/>
      <c r="K98" s="1162"/>
      <c r="L98" s="1162"/>
      <c r="M98" s="1162"/>
      <c r="N98" s="477"/>
      <c r="O98" s="477"/>
      <c r="P98" s="477"/>
      <c r="Q98" s="477"/>
      <c r="R98" s="477"/>
      <c r="S98" s="319"/>
      <c r="T98" s="1142"/>
      <c r="U98" s="1143" t="str">
        <f>$B98</f>
        <v>OTC Derivatives (504)</v>
      </c>
      <c r="Y98" s="582"/>
    </row>
    <row r="99" spans="1:25">
      <c r="A99" s="453" t="s">
        <v>2897</v>
      </c>
      <c r="B99" s="1144"/>
      <c r="C99" s="994"/>
      <c r="D99" s="994"/>
      <c r="E99" s="453"/>
      <c r="F99" s="994"/>
      <c r="G99" s="998"/>
      <c r="H99" s="1146"/>
      <c r="I99" s="994"/>
      <c r="J99" s="1007"/>
      <c r="K99" s="1148"/>
      <c r="L99" s="1007"/>
      <c r="M99" s="1149"/>
      <c r="N99" s="453"/>
      <c r="O99" s="1665"/>
      <c r="P99" s="1665"/>
      <c r="Q99" s="1665"/>
      <c r="R99" s="1665"/>
      <c r="S99" s="319"/>
      <c r="T99" s="1151" t="str">
        <f t="shared" ref="T99:T123" si="6">$A99</f>
        <v>1 (1401)</v>
      </c>
      <c r="U99" s="1152" t="str">
        <f t="shared" ref="U99:U123" si="7">IF($B99="","",$B99)</f>
        <v/>
      </c>
      <c r="V99" s="1153"/>
      <c r="W99" s="1154"/>
      <c r="X99" s="1154"/>
      <c r="Y99" s="582"/>
    </row>
    <row r="100" spans="1:25">
      <c r="A100" s="453" t="s">
        <v>2898</v>
      </c>
      <c r="B100" s="1144"/>
      <c r="C100" s="994"/>
      <c r="D100" s="994"/>
      <c r="E100" s="453"/>
      <c r="F100" s="994"/>
      <c r="G100" s="998"/>
      <c r="H100" s="1146"/>
      <c r="I100" s="994"/>
      <c r="J100" s="1007"/>
      <c r="K100" s="1148"/>
      <c r="L100" s="1007"/>
      <c r="M100" s="1149"/>
      <c r="N100" s="453"/>
      <c r="O100" s="1665"/>
      <c r="P100" s="1665"/>
      <c r="Q100" s="1665"/>
      <c r="R100" s="1665"/>
      <c r="S100" s="319"/>
      <c r="T100" s="1151" t="str">
        <f t="shared" si="6"/>
        <v>2 (1402)</v>
      </c>
      <c r="U100" s="1152" t="str">
        <f t="shared" si="7"/>
        <v/>
      </c>
      <c r="V100" s="1153"/>
      <c r="W100" s="1154"/>
      <c r="X100" s="1154"/>
      <c r="Y100" s="582"/>
    </row>
    <row r="101" spans="1:25">
      <c r="A101" s="453" t="s">
        <v>2899</v>
      </c>
      <c r="B101" s="1144"/>
      <c r="C101" s="994"/>
      <c r="D101" s="994"/>
      <c r="E101" s="453"/>
      <c r="F101" s="994"/>
      <c r="G101" s="998"/>
      <c r="H101" s="1146"/>
      <c r="I101" s="994"/>
      <c r="J101" s="1007"/>
      <c r="K101" s="1148"/>
      <c r="L101" s="1007"/>
      <c r="M101" s="1149"/>
      <c r="N101" s="453"/>
      <c r="O101" s="1665"/>
      <c r="P101" s="1665"/>
      <c r="Q101" s="1665"/>
      <c r="R101" s="1665"/>
      <c r="S101" s="319"/>
      <c r="T101" s="1151" t="str">
        <f t="shared" si="6"/>
        <v>3 (1403)</v>
      </c>
      <c r="U101" s="1152" t="str">
        <f t="shared" si="7"/>
        <v/>
      </c>
      <c r="V101" s="1153"/>
      <c r="W101" s="1154"/>
      <c r="X101" s="1154"/>
      <c r="Y101" s="582"/>
    </row>
    <row r="102" spans="1:25" ht="12.75" hidden="1" customHeight="1">
      <c r="A102" s="453" t="s">
        <v>2900</v>
      </c>
      <c r="B102" s="1144"/>
      <c r="C102" s="994"/>
      <c r="D102" s="994"/>
      <c r="E102" s="453"/>
      <c r="F102" s="994"/>
      <c r="G102" s="998"/>
      <c r="H102" s="1146"/>
      <c r="I102" s="994"/>
      <c r="J102" s="1007"/>
      <c r="K102" s="1148"/>
      <c r="L102" s="1007"/>
      <c r="M102" s="1149"/>
      <c r="N102" s="453"/>
      <c r="O102" s="1665"/>
      <c r="P102" s="1665"/>
      <c r="Q102" s="1665"/>
      <c r="R102" s="1665"/>
      <c r="S102" s="319"/>
      <c r="T102" s="1151" t="str">
        <f t="shared" si="6"/>
        <v>4 (1404)</v>
      </c>
      <c r="U102" s="1152" t="str">
        <f t="shared" si="7"/>
        <v/>
      </c>
      <c r="V102" s="1153"/>
      <c r="W102" s="1154"/>
      <c r="X102" s="1154"/>
      <c r="Y102" s="582"/>
    </row>
    <row r="103" spans="1:25" ht="12.75" hidden="1" customHeight="1">
      <c r="A103" s="453" t="s">
        <v>2901</v>
      </c>
      <c r="B103" s="1144"/>
      <c r="C103" s="994"/>
      <c r="D103" s="994"/>
      <c r="E103" s="453"/>
      <c r="F103" s="994"/>
      <c r="G103" s="998"/>
      <c r="H103" s="1146"/>
      <c r="I103" s="994"/>
      <c r="J103" s="1007"/>
      <c r="K103" s="1148"/>
      <c r="L103" s="1007"/>
      <c r="M103" s="1149"/>
      <c r="N103" s="453"/>
      <c r="O103" s="1665"/>
      <c r="P103" s="1665"/>
      <c r="Q103" s="1665"/>
      <c r="R103" s="1665"/>
      <c r="S103" s="319"/>
      <c r="T103" s="1151" t="str">
        <f t="shared" si="6"/>
        <v>5 (1405)</v>
      </c>
      <c r="U103" s="1152" t="str">
        <f t="shared" si="7"/>
        <v/>
      </c>
      <c r="V103" s="1153"/>
      <c r="W103" s="1154"/>
      <c r="X103" s="1154"/>
      <c r="Y103" s="582"/>
    </row>
    <row r="104" spans="1:25" ht="12.75" hidden="1" customHeight="1">
      <c r="A104" s="453" t="s">
        <v>2902</v>
      </c>
      <c r="B104" s="1144"/>
      <c r="C104" s="994"/>
      <c r="D104" s="994"/>
      <c r="E104" s="453"/>
      <c r="F104" s="994"/>
      <c r="G104" s="998"/>
      <c r="H104" s="1146"/>
      <c r="I104" s="994"/>
      <c r="J104" s="1007"/>
      <c r="K104" s="1148"/>
      <c r="L104" s="1007"/>
      <c r="M104" s="1149"/>
      <c r="N104" s="453"/>
      <c r="O104" s="1665"/>
      <c r="P104" s="1665"/>
      <c r="Q104" s="1665"/>
      <c r="R104" s="1665"/>
      <c r="S104" s="319"/>
      <c r="T104" s="1151" t="str">
        <f t="shared" si="6"/>
        <v>6 (1406)</v>
      </c>
      <c r="U104" s="1152" t="str">
        <f t="shared" si="7"/>
        <v/>
      </c>
      <c r="V104" s="1153"/>
      <c r="W104" s="1154"/>
      <c r="X104" s="1154"/>
      <c r="Y104" s="582"/>
    </row>
    <row r="105" spans="1:25" ht="12.75" hidden="1" customHeight="1">
      <c r="A105" s="453" t="s">
        <v>2903</v>
      </c>
      <c r="B105" s="1144"/>
      <c r="C105" s="994"/>
      <c r="D105" s="994"/>
      <c r="E105" s="453"/>
      <c r="F105" s="994"/>
      <c r="G105" s="998"/>
      <c r="H105" s="1146"/>
      <c r="I105" s="994"/>
      <c r="J105" s="1007"/>
      <c r="K105" s="1148"/>
      <c r="L105" s="1007"/>
      <c r="M105" s="1149"/>
      <c r="N105" s="453"/>
      <c r="O105" s="1665"/>
      <c r="P105" s="1665"/>
      <c r="Q105" s="1665"/>
      <c r="R105" s="1665"/>
      <c r="S105" s="319"/>
      <c r="T105" s="1151" t="str">
        <f t="shared" si="6"/>
        <v>7 (1407)</v>
      </c>
      <c r="U105" s="1152" t="str">
        <f t="shared" si="7"/>
        <v/>
      </c>
      <c r="V105" s="1153"/>
      <c r="W105" s="1154"/>
      <c r="X105" s="1154"/>
      <c r="Y105" s="582"/>
    </row>
    <row r="106" spans="1:25" ht="12.75" hidden="1" customHeight="1">
      <c r="A106" s="453" t="s">
        <v>2904</v>
      </c>
      <c r="B106" s="1144"/>
      <c r="C106" s="994"/>
      <c r="D106" s="994"/>
      <c r="E106" s="453"/>
      <c r="F106" s="994"/>
      <c r="G106" s="998"/>
      <c r="H106" s="1146"/>
      <c r="I106" s="994"/>
      <c r="J106" s="1007"/>
      <c r="K106" s="1148"/>
      <c r="L106" s="1007"/>
      <c r="M106" s="1149"/>
      <c r="N106" s="453"/>
      <c r="O106" s="1665"/>
      <c r="P106" s="1665"/>
      <c r="Q106" s="1665"/>
      <c r="R106" s="1665"/>
      <c r="S106" s="319"/>
      <c r="T106" s="1151" t="str">
        <f t="shared" si="6"/>
        <v>8 (1408)</v>
      </c>
      <c r="U106" s="1152" t="str">
        <f t="shared" si="7"/>
        <v/>
      </c>
      <c r="V106" s="1153"/>
      <c r="W106" s="1154"/>
      <c r="X106" s="1154"/>
      <c r="Y106" s="582"/>
    </row>
    <row r="107" spans="1:25" ht="12.75" hidden="1" customHeight="1">
      <c r="A107" s="453" t="s">
        <v>2905</v>
      </c>
      <c r="B107" s="1144"/>
      <c r="C107" s="994"/>
      <c r="D107" s="994"/>
      <c r="E107" s="453"/>
      <c r="F107" s="994"/>
      <c r="G107" s="998"/>
      <c r="H107" s="1146"/>
      <c r="I107" s="994"/>
      <c r="J107" s="1007"/>
      <c r="K107" s="1148"/>
      <c r="L107" s="1007"/>
      <c r="M107" s="1149"/>
      <c r="N107" s="453"/>
      <c r="O107" s="1665"/>
      <c r="P107" s="1665"/>
      <c r="Q107" s="1665"/>
      <c r="R107" s="1665"/>
      <c r="S107" s="319"/>
      <c r="T107" s="1151" t="str">
        <f t="shared" si="6"/>
        <v>9 (1409)</v>
      </c>
      <c r="U107" s="1152" t="str">
        <f t="shared" si="7"/>
        <v/>
      </c>
      <c r="V107" s="1153"/>
      <c r="W107" s="1154"/>
      <c r="X107" s="1154"/>
      <c r="Y107" s="582"/>
    </row>
    <row r="108" spans="1:25" ht="12.75" hidden="1" customHeight="1">
      <c r="A108" s="453" t="s">
        <v>2906</v>
      </c>
      <c r="B108" s="1144"/>
      <c r="C108" s="994"/>
      <c r="D108" s="994"/>
      <c r="E108" s="453"/>
      <c r="F108" s="994"/>
      <c r="G108" s="998"/>
      <c r="H108" s="1146"/>
      <c r="I108" s="994"/>
      <c r="J108" s="1007"/>
      <c r="K108" s="1148"/>
      <c r="L108" s="1007"/>
      <c r="M108" s="1149"/>
      <c r="N108" s="453"/>
      <c r="O108" s="1665"/>
      <c r="P108" s="1665"/>
      <c r="Q108" s="1665"/>
      <c r="R108" s="1665"/>
      <c r="S108" s="319"/>
      <c r="T108" s="1151" t="str">
        <f t="shared" si="6"/>
        <v>10 (1410)</v>
      </c>
      <c r="U108" s="1152" t="str">
        <f t="shared" si="7"/>
        <v/>
      </c>
      <c r="V108" s="1153"/>
      <c r="W108" s="1154"/>
      <c r="X108" s="1154"/>
      <c r="Y108" s="582"/>
    </row>
    <row r="109" spans="1:25" ht="12.75" hidden="1" customHeight="1">
      <c r="A109" s="453" t="s">
        <v>2907</v>
      </c>
      <c r="B109" s="1144"/>
      <c r="C109" s="994"/>
      <c r="D109" s="994"/>
      <c r="E109" s="453"/>
      <c r="F109" s="994"/>
      <c r="G109" s="998"/>
      <c r="H109" s="1146"/>
      <c r="I109" s="994"/>
      <c r="J109" s="1007"/>
      <c r="K109" s="1148"/>
      <c r="L109" s="1007"/>
      <c r="M109" s="1149"/>
      <c r="N109" s="453"/>
      <c r="O109" s="1665"/>
      <c r="P109" s="1665"/>
      <c r="Q109" s="1665"/>
      <c r="R109" s="1665"/>
      <c r="S109" s="319"/>
      <c r="T109" s="1151" t="str">
        <f t="shared" si="6"/>
        <v>11 (1411)</v>
      </c>
      <c r="U109" s="1152" t="str">
        <f t="shared" si="7"/>
        <v/>
      </c>
      <c r="V109" s="1153"/>
      <c r="W109" s="1154"/>
      <c r="X109" s="1154"/>
      <c r="Y109" s="582"/>
    </row>
    <row r="110" spans="1:25" ht="12.75" hidden="1" customHeight="1">
      <c r="A110" s="453" t="s">
        <v>2908</v>
      </c>
      <c r="B110" s="1144"/>
      <c r="C110" s="994"/>
      <c r="D110" s="994"/>
      <c r="E110" s="453"/>
      <c r="F110" s="994"/>
      <c r="G110" s="998"/>
      <c r="H110" s="1146"/>
      <c r="I110" s="994"/>
      <c r="J110" s="1007"/>
      <c r="K110" s="1148"/>
      <c r="L110" s="1007"/>
      <c r="M110" s="1149"/>
      <c r="N110" s="453"/>
      <c r="O110" s="1665"/>
      <c r="P110" s="1665"/>
      <c r="Q110" s="1665"/>
      <c r="R110" s="1665"/>
      <c r="S110" s="319"/>
      <c r="T110" s="1151" t="str">
        <f t="shared" si="6"/>
        <v>12 (1412)</v>
      </c>
      <c r="U110" s="1152" t="str">
        <f t="shared" si="7"/>
        <v/>
      </c>
      <c r="V110" s="1153"/>
      <c r="W110" s="1154"/>
      <c r="X110" s="1154"/>
      <c r="Y110" s="582"/>
    </row>
    <row r="111" spans="1:25" ht="12.75" hidden="1" customHeight="1">
      <c r="A111" s="453" t="s">
        <v>2909</v>
      </c>
      <c r="B111" s="1144"/>
      <c r="C111" s="994"/>
      <c r="D111" s="994"/>
      <c r="E111" s="453"/>
      <c r="F111" s="994"/>
      <c r="G111" s="998"/>
      <c r="H111" s="1146"/>
      <c r="I111" s="994"/>
      <c r="J111" s="1007"/>
      <c r="K111" s="1148"/>
      <c r="L111" s="1007"/>
      <c r="M111" s="1149"/>
      <c r="N111" s="453"/>
      <c r="O111" s="1665"/>
      <c r="P111" s="1665"/>
      <c r="Q111" s="1665"/>
      <c r="R111" s="1665"/>
      <c r="S111" s="319"/>
      <c r="T111" s="1151" t="str">
        <f t="shared" si="6"/>
        <v>13 (1413)</v>
      </c>
      <c r="U111" s="1152" t="str">
        <f t="shared" si="7"/>
        <v/>
      </c>
      <c r="V111" s="1153"/>
      <c r="W111" s="1154"/>
      <c r="X111" s="1154"/>
      <c r="Y111" s="582"/>
    </row>
    <row r="112" spans="1:25" ht="12.75" hidden="1" customHeight="1">
      <c r="A112" s="453" t="s">
        <v>2910</v>
      </c>
      <c r="B112" s="1144"/>
      <c r="C112" s="994"/>
      <c r="D112" s="994"/>
      <c r="E112" s="453"/>
      <c r="F112" s="994"/>
      <c r="G112" s="998"/>
      <c r="H112" s="1146"/>
      <c r="I112" s="994"/>
      <c r="J112" s="1007"/>
      <c r="K112" s="1148"/>
      <c r="L112" s="1007"/>
      <c r="M112" s="1149"/>
      <c r="N112" s="453"/>
      <c r="O112" s="1665"/>
      <c r="P112" s="1665"/>
      <c r="Q112" s="1665"/>
      <c r="R112" s="1665"/>
      <c r="S112" s="319"/>
      <c r="T112" s="1151" t="str">
        <f t="shared" si="6"/>
        <v>14 (1414)</v>
      </c>
      <c r="U112" s="1152" t="str">
        <f t="shared" si="7"/>
        <v/>
      </c>
      <c r="V112" s="1153"/>
      <c r="W112" s="1154"/>
      <c r="X112" s="1154"/>
      <c r="Y112" s="582"/>
    </row>
    <row r="113" spans="1:25" ht="12.75" hidden="1" customHeight="1">
      <c r="A113" s="453" t="s">
        <v>2911</v>
      </c>
      <c r="B113" s="1144"/>
      <c r="C113" s="994"/>
      <c r="D113" s="994"/>
      <c r="E113" s="453"/>
      <c r="F113" s="994"/>
      <c r="G113" s="998"/>
      <c r="H113" s="1146"/>
      <c r="I113" s="994"/>
      <c r="J113" s="1007"/>
      <c r="K113" s="1148"/>
      <c r="L113" s="1007"/>
      <c r="M113" s="1149"/>
      <c r="N113" s="453"/>
      <c r="O113" s="1665"/>
      <c r="P113" s="1665"/>
      <c r="Q113" s="1665"/>
      <c r="R113" s="1665"/>
      <c r="S113" s="319"/>
      <c r="T113" s="1151" t="str">
        <f t="shared" si="6"/>
        <v>15 (1415)</v>
      </c>
      <c r="U113" s="1152" t="str">
        <f t="shared" si="7"/>
        <v/>
      </c>
      <c r="V113" s="1153"/>
      <c r="W113" s="1154"/>
      <c r="X113" s="1154"/>
      <c r="Y113" s="582"/>
    </row>
    <row r="114" spans="1:25" ht="12.75" hidden="1" customHeight="1">
      <c r="A114" s="453" t="s">
        <v>2912</v>
      </c>
      <c r="B114" s="1144"/>
      <c r="C114" s="994"/>
      <c r="D114" s="994"/>
      <c r="E114" s="453"/>
      <c r="F114" s="994"/>
      <c r="G114" s="998"/>
      <c r="H114" s="1146"/>
      <c r="I114" s="994"/>
      <c r="J114" s="1007"/>
      <c r="K114" s="1148"/>
      <c r="L114" s="1007"/>
      <c r="M114" s="1149"/>
      <c r="N114" s="453"/>
      <c r="O114" s="1665"/>
      <c r="P114" s="1665"/>
      <c r="Q114" s="1665"/>
      <c r="R114" s="1665"/>
      <c r="S114" s="319"/>
      <c r="T114" s="1151" t="str">
        <f t="shared" si="6"/>
        <v>16 (1416)</v>
      </c>
      <c r="U114" s="1152" t="str">
        <f t="shared" si="7"/>
        <v/>
      </c>
      <c r="V114" s="1153"/>
      <c r="W114" s="1154"/>
      <c r="X114" s="1154"/>
      <c r="Y114" s="582"/>
    </row>
    <row r="115" spans="1:25" ht="12.75" hidden="1" customHeight="1">
      <c r="A115" s="453" t="s">
        <v>2913</v>
      </c>
      <c r="B115" s="1144"/>
      <c r="C115" s="994"/>
      <c r="D115" s="994"/>
      <c r="E115" s="453"/>
      <c r="F115" s="994"/>
      <c r="G115" s="998"/>
      <c r="H115" s="1146"/>
      <c r="I115" s="994"/>
      <c r="J115" s="1007"/>
      <c r="K115" s="1148"/>
      <c r="L115" s="1007"/>
      <c r="M115" s="1149"/>
      <c r="N115" s="453"/>
      <c r="O115" s="1665"/>
      <c r="P115" s="1665"/>
      <c r="Q115" s="1665"/>
      <c r="R115" s="1665"/>
      <c r="S115" s="319"/>
      <c r="T115" s="1151" t="str">
        <f t="shared" si="6"/>
        <v>17 (1417)</v>
      </c>
      <c r="U115" s="1152" t="str">
        <f t="shared" si="7"/>
        <v/>
      </c>
      <c r="V115" s="1153"/>
      <c r="W115" s="1154"/>
      <c r="X115" s="1154"/>
      <c r="Y115" s="582"/>
    </row>
    <row r="116" spans="1:25" ht="12.75" hidden="1" customHeight="1">
      <c r="A116" s="453" t="s">
        <v>2914</v>
      </c>
      <c r="B116" s="1144"/>
      <c r="C116" s="994"/>
      <c r="D116" s="994"/>
      <c r="E116" s="453"/>
      <c r="F116" s="994"/>
      <c r="G116" s="998"/>
      <c r="H116" s="1146"/>
      <c r="I116" s="994"/>
      <c r="J116" s="1007"/>
      <c r="K116" s="1148"/>
      <c r="L116" s="1007"/>
      <c r="M116" s="1149"/>
      <c r="N116" s="453"/>
      <c r="O116" s="1665"/>
      <c r="P116" s="1665"/>
      <c r="Q116" s="1665"/>
      <c r="R116" s="1665"/>
      <c r="S116" s="319"/>
      <c r="T116" s="1151" t="str">
        <f t="shared" si="6"/>
        <v>18 (1418)</v>
      </c>
      <c r="U116" s="1152" t="str">
        <f t="shared" si="7"/>
        <v/>
      </c>
      <c r="V116" s="1153"/>
      <c r="W116" s="1154"/>
      <c r="X116" s="1154"/>
      <c r="Y116" s="582"/>
    </row>
    <row r="117" spans="1:25" ht="12.75" hidden="1" customHeight="1">
      <c r="A117" s="453" t="s">
        <v>2915</v>
      </c>
      <c r="B117" s="1144"/>
      <c r="C117" s="994"/>
      <c r="D117" s="994"/>
      <c r="E117" s="453"/>
      <c r="F117" s="994"/>
      <c r="G117" s="998"/>
      <c r="H117" s="1146"/>
      <c r="I117" s="994"/>
      <c r="J117" s="1007"/>
      <c r="K117" s="1148"/>
      <c r="L117" s="1007"/>
      <c r="M117" s="1149"/>
      <c r="N117" s="453"/>
      <c r="O117" s="1665"/>
      <c r="P117" s="1665"/>
      <c r="Q117" s="1665"/>
      <c r="R117" s="1665"/>
      <c r="S117" s="319"/>
      <c r="T117" s="1151" t="str">
        <f t="shared" si="6"/>
        <v>19 (1419)</v>
      </c>
      <c r="U117" s="1152" t="str">
        <f t="shared" si="7"/>
        <v/>
      </c>
      <c r="V117" s="1153"/>
      <c r="W117" s="1154"/>
      <c r="X117" s="1154"/>
      <c r="Y117" s="582"/>
    </row>
    <row r="118" spans="1:25" ht="12.75" hidden="1" customHeight="1">
      <c r="A118" s="453" t="s">
        <v>2916</v>
      </c>
      <c r="B118" s="1144"/>
      <c r="C118" s="994"/>
      <c r="D118" s="994"/>
      <c r="E118" s="453"/>
      <c r="F118" s="994"/>
      <c r="G118" s="998"/>
      <c r="H118" s="1146"/>
      <c r="I118" s="994"/>
      <c r="J118" s="1007"/>
      <c r="K118" s="1148"/>
      <c r="L118" s="1007"/>
      <c r="M118" s="1149"/>
      <c r="N118" s="453"/>
      <c r="O118" s="1665"/>
      <c r="P118" s="1665"/>
      <c r="Q118" s="1665"/>
      <c r="R118" s="1665"/>
      <c r="S118" s="319"/>
      <c r="T118" s="1151" t="str">
        <f t="shared" si="6"/>
        <v>20 (1420)</v>
      </c>
      <c r="U118" s="1152" t="str">
        <f t="shared" si="7"/>
        <v/>
      </c>
      <c r="V118" s="1153"/>
      <c r="W118" s="1154"/>
      <c r="X118" s="1154"/>
      <c r="Y118" s="582"/>
    </row>
    <row r="119" spans="1:25" ht="12.75" hidden="1" customHeight="1">
      <c r="A119" s="453" t="s">
        <v>2917</v>
      </c>
      <c r="B119" s="1144"/>
      <c r="C119" s="994"/>
      <c r="D119" s="994"/>
      <c r="E119" s="453"/>
      <c r="F119" s="994"/>
      <c r="G119" s="998"/>
      <c r="H119" s="1146"/>
      <c r="I119" s="994"/>
      <c r="J119" s="1007"/>
      <c r="K119" s="1148"/>
      <c r="L119" s="1007"/>
      <c r="M119" s="1149"/>
      <c r="N119" s="453"/>
      <c r="O119" s="1665"/>
      <c r="P119" s="1665"/>
      <c r="Q119" s="1665"/>
      <c r="R119" s="1665"/>
      <c r="S119" s="319"/>
      <c r="T119" s="1151" t="str">
        <f t="shared" si="6"/>
        <v>21 (1421)</v>
      </c>
      <c r="U119" s="1152" t="str">
        <f t="shared" si="7"/>
        <v/>
      </c>
      <c r="V119" s="1153"/>
      <c r="W119" s="1154"/>
      <c r="X119" s="1154"/>
      <c r="Y119" s="582"/>
    </row>
    <row r="120" spans="1:25" ht="12.75" hidden="1" customHeight="1">
      <c r="A120" s="453" t="s">
        <v>2918</v>
      </c>
      <c r="B120" s="1144"/>
      <c r="C120" s="994"/>
      <c r="D120" s="994"/>
      <c r="E120" s="453"/>
      <c r="F120" s="994"/>
      <c r="G120" s="998"/>
      <c r="H120" s="1146"/>
      <c r="I120" s="994"/>
      <c r="J120" s="1007"/>
      <c r="K120" s="1148"/>
      <c r="L120" s="1007"/>
      <c r="M120" s="1149"/>
      <c r="N120" s="453"/>
      <c r="O120" s="1665"/>
      <c r="P120" s="1665"/>
      <c r="Q120" s="1665"/>
      <c r="R120" s="1665"/>
      <c r="S120" s="319"/>
      <c r="T120" s="1151" t="str">
        <f t="shared" si="6"/>
        <v>22 (1422)</v>
      </c>
      <c r="U120" s="1152" t="str">
        <f t="shared" si="7"/>
        <v/>
      </c>
      <c r="V120" s="1153"/>
      <c r="W120" s="1154"/>
      <c r="X120" s="1154"/>
      <c r="Y120" s="582"/>
    </row>
    <row r="121" spans="1:25" ht="12.75" hidden="1" customHeight="1">
      <c r="A121" s="453" t="s">
        <v>2919</v>
      </c>
      <c r="B121" s="1144"/>
      <c r="C121" s="994"/>
      <c r="D121" s="994"/>
      <c r="E121" s="453"/>
      <c r="F121" s="994"/>
      <c r="G121" s="998"/>
      <c r="H121" s="1146"/>
      <c r="I121" s="994"/>
      <c r="J121" s="1007"/>
      <c r="K121" s="1148"/>
      <c r="L121" s="1007"/>
      <c r="M121" s="1149"/>
      <c r="N121" s="453"/>
      <c r="O121" s="1665"/>
      <c r="P121" s="1665"/>
      <c r="Q121" s="1665"/>
      <c r="R121" s="1665"/>
      <c r="S121" s="319"/>
      <c r="T121" s="1151" t="str">
        <f t="shared" si="6"/>
        <v>23 (1423)</v>
      </c>
      <c r="U121" s="1152" t="str">
        <f t="shared" si="7"/>
        <v/>
      </c>
      <c r="V121" s="1153"/>
      <c r="W121" s="1154"/>
      <c r="X121" s="1154"/>
      <c r="Y121" s="582"/>
    </row>
    <row r="122" spans="1:25" ht="12.75" hidden="1" customHeight="1">
      <c r="A122" s="453" t="s">
        <v>2920</v>
      </c>
      <c r="B122" s="1144"/>
      <c r="C122" s="994"/>
      <c r="D122" s="994"/>
      <c r="E122" s="453"/>
      <c r="F122" s="994"/>
      <c r="G122" s="998"/>
      <c r="H122" s="1146"/>
      <c r="I122" s="994"/>
      <c r="J122" s="1007"/>
      <c r="K122" s="1148"/>
      <c r="L122" s="1007"/>
      <c r="M122" s="1149"/>
      <c r="N122" s="453"/>
      <c r="O122" s="1665"/>
      <c r="P122" s="1665"/>
      <c r="Q122" s="1665"/>
      <c r="R122" s="1665"/>
      <c r="S122" s="319"/>
      <c r="T122" s="1151" t="str">
        <f t="shared" si="6"/>
        <v>24 (1424)</v>
      </c>
      <c r="U122" s="1152" t="str">
        <f t="shared" si="7"/>
        <v/>
      </c>
      <c r="V122" s="1153"/>
      <c r="W122" s="1154"/>
      <c r="X122" s="1154"/>
      <c r="Y122" s="582"/>
    </row>
    <row r="123" spans="1:25">
      <c r="A123" s="453" t="s">
        <v>2921</v>
      </c>
      <c r="B123" s="1144"/>
      <c r="C123" s="994"/>
      <c r="D123" s="994"/>
      <c r="E123" s="453"/>
      <c r="F123" s="994"/>
      <c r="G123" s="998"/>
      <c r="H123" s="1146"/>
      <c r="I123" s="994"/>
      <c r="J123" s="1007"/>
      <c r="K123" s="1148"/>
      <c r="L123" s="1007"/>
      <c r="M123" s="1149"/>
      <c r="N123" s="453"/>
      <c r="O123" s="1665"/>
      <c r="P123" s="1665"/>
      <c r="Q123" s="1665"/>
      <c r="R123" s="1665"/>
      <c r="S123" s="319"/>
      <c r="T123" s="1151" t="str">
        <f t="shared" si="6"/>
        <v>25 (1425)</v>
      </c>
      <c r="U123" s="1152" t="str">
        <f t="shared" si="7"/>
        <v/>
      </c>
      <c r="V123" s="1153"/>
      <c r="W123" s="1154"/>
      <c r="X123" s="1154"/>
      <c r="Y123" s="582"/>
    </row>
    <row r="124" spans="1:25">
      <c r="A124" s="796" t="s">
        <v>2922</v>
      </c>
      <c r="B124" s="1208">
        <v>100</v>
      </c>
      <c r="C124" s="994"/>
      <c r="D124" s="994"/>
      <c r="E124" s="453"/>
      <c r="F124" s="994"/>
      <c r="G124" s="1047"/>
      <c r="H124" s="1158"/>
      <c r="I124" s="994"/>
      <c r="J124" s="772"/>
      <c r="K124" s="1148"/>
      <c r="L124" s="772"/>
      <c r="M124" s="1356"/>
      <c r="N124" s="453"/>
      <c r="O124" s="1666"/>
      <c r="P124" s="1666"/>
      <c r="Q124" s="1666"/>
      <c r="R124" s="1666"/>
      <c r="S124" s="319"/>
      <c r="T124" s="1205" t="str">
        <f>$A$124</f>
        <v>(1426)</v>
      </c>
      <c r="U124" s="1159">
        <f>$B124</f>
        <v>100</v>
      </c>
      <c r="V124" s="1153"/>
      <c r="W124" s="1154"/>
      <c r="X124" s="1154"/>
      <c r="Y124" s="582"/>
    </row>
    <row r="125" spans="1:25">
      <c r="A125" s="478" t="s">
        <v>2923</v>
      </c>
      <c r="B125" s="1002" t="s">
        <v>2924</v>
      </c>
      <c r="C125" s="997"/>
      <c r="D125" s="997"/>
      <c r="E125" s="477"/>
      <c r="F125" s="1163"/>
      <c r="G125" s="1106"/>
      <c r="H125" s="1165"/>
      <c r="I125" s="997"/>
      <c r="J125" s="1172"/>
      <c r="K125" s="1166"/>
      <c r="L125" s="1172"/>
      <c r="M125" s="1167"/>
      <c r="N125" s="477"/>
      <c r="O125" s="1664"/>
      <c r="P125" s="1664"/>
      <c r="Q125" s="1664"/>
      <c r="R125" s="1664"/>
      <c r="S125" s="319"/>
      <c r="T125" s="1205" t="str">
        <f>$A$125</f>
        <v>(1400)</v>
      </c>
      <c r="U125" s="1003" t="str">
        <f>$B125</f>
        <v>Overall</v>
      </c>
      <c r="V125" s="1153"/>
      <c r="W125" s="1168"/>
      <c r="X125" s="1168"/>
      <c r="Y125" s="582"/>
    </row>
    <row r="126" spans="1:25" ht="6" customHeight="1">
      <c r="A126" s="477"/>
      <c r="B126" s="477"/>
      <c r="C126" s="477"/>
      <c r="D126" s="477"/>
      <c r="E126" s="477"/>
      <c r="F126" s="1162"/>
      <c r="G126" s="1162"/>
      <c r="H126" s="1162"/>
      <c r="I126" s="1162"/>
      <c r="J126" s="1162"/>
      <c r="K126" s="1162"/>
      <c r="L126" s="1162"/>
      <c r="M126" s="1162"/>
      <c r="N126" s="477"/>
      <c r="O126" s="477"/>
      <c r="P126" s="477"/>
      <c r="Q126" s="477"/>
      <c r="R126" s="477"/>
      <c r="S126" s="319"/>
      <c r="T126" s="1142"/>
      <c r="U126" s="1142"/>
      <c r="Y126" s="582"/>
    </row>
    <row r="127" spans="1:25">
      <c r="A127" s="477"/>
      <c r="B127" s="813" t="s">
        <v>1794</v>
      </c>
      <c r="C127" s="477"/>
      <c r="D127" s="477"/>
      <c r="E127" s="477"/>
      <c r="F127" s="1162"/>
      <c r="G127" s="1162"/>
      <c r="H127" s="1162"/>
      <c r="I127" s="1162"/>
      <c r="J127" s="1162"/>
      <c r="K127" s="1162"/>
      <c r="L127" s="1162"/>
      <c r="M127" s="1162"/>
      <c r="N127" s="477"/>
      <c r="O127" s="477"/>
      <c r="P127" s="477"/>
      <c r="Q127" s="477"/>
      <c r="R127" s="477"/>
      <c r="S127" s="319"/>
      <c r="T127" s="1142"/>
      <c r="U127" s="1143" t="str">
        <f>$B127</f>
        <v>Other off-balance sheet (505)</v>
      </c>
      <c r="Y127" s="582"/>
    </row>
    <row r="128" spans="1:25">
      <c r="A128" s="453" t="s">
        <v>2897</v>
      </c>
      <c r="B128" s="1144"/>
      <c r="C128" s="994"/>
      <c r="D128" s="994"/>
      <c r="E128" s="453"/>
      <c r="F128" s="994"/>
      <c r="G128" s="1124"/>
      <c r="H128" s="1146"/>
      <c r="I128" s="1147"/>
      <c r="J128" s="997"/>
      <c r="K128" s="1147"/>
      <c r="L128" s="1148"/>
      <c r="M128" s="1149"/>
      <c r="N128" s="453"/>
      <c r="O128" s="1665"/>
      <c r="P128" s="1665"/>
      <c r="Q128" s="1665"/>
      <c r="R128" s="1665"/>
      <c r="S128" s="319"/>
      <c r="T128" s="1151" t="str">
        <f t="shared" ref="T128:T152" si="8">$A128</f>
        <v>1 (1401)</v>
      </c>
      <c r="U128" s="1152" t="str">
        <f t="shared" ref="U128:U152" si="9">IF($B128="","",$B128)</f>
        <v/>
      </c>
      <c r="V128" s="1153"/>
      <c r="W128" s="1154"/>
      <c r="X128" s="1154"/>
      <c r="Y128" s="582"/>
    </row>
    <row r="129" spans="1:25">
      <c r="A129" s="453" t="s">
        <v>2898</v>
      </c>
      <c r="B129" s="1144"/>
      <c r="C129" s="994"/>
      <c r="D129" s="994"/>
      <c r="E129" s="453"/>
      <c r="F129" s="994"/>
      <c r="G129" s="1124"/>
      <c r="H129" s="1146"/>
      <c r="I129" s="1147"/>
      <c r="J129" s="997"/>
      <c r="K129" s="1147"/>
      <c r="L129" s="1148"/>
      <c r="M129" s="1149"/>
      <c r="N129" s="453"/>
      <c r="O129" s="1665"/>
      <c r="P129" s="1665"/>
      <c r="Q129" s="1665"/>
      <c r="R129" s="1665"/>
      <c r="S129" s="319"/>
      <c r="T129" s="1151" t="str">
        <f t="shared" si="8"/>
        <v>2 (1402)</v>
      </c>
      <c r="U129" s="1152" t="str">
        <f t="shared" si="9"/>
        <v/>
      </c>
      <c r="V129" s="1153"/>
      <c r="W129" s="1154"/>
      <c r="X129" s="1154"/>
      <c r="Y129" s="582"/>
    </row>
    <row r="130" spans="1:25">
      <c r="A130" s="453" t="s">
        <v>2899</v>
      </c>
      <c r="B130" s="1144"/>
      <c r="C130" s="994"/>
      <c r="D130" s="994"/>
      <c r="E130" s="453"/>
      <c r="F130" s="994"/>
      <c r="G130" s="1124"/>
      <c r="H130" s="1146"/>
      <c r="I130" s="1147"/>
      <c r="J130" s="997"/>
      <c r="K130" s="1147"/>
      <c r="L130" s="1148"/>
      <c r="M130" s="1149"/>
      <c r="N130" s="453"/>
      <c r="O130" s="1665"/>
      <c r="P130" s="1665"/>
      <c r="Q130" s="1665"/>
      <c r="R130" s="1665"/>
      <c r="S130" s="319"/>
      <c r="T130" s="1151" t="str">
        <f t="shared" si="8"/>
        <v>3 (1403)</v>
      </c>
      <c r="U130" s="1152" t="str">
        <f t="shared" si="9"/>
        <v/>
      </c>
      <c r="V130" s="1153"/>
      <c r="W130" s="1154"/>
      <c r="X130" s="1154"/>
      <c r="Y130" s="582"/>
    </row>
    <row r="131" spans="1:25" ht="12.75" hidden="1" customHeight="1">
      <c r="A131" s="453" t="s">
        <v>2900</v>
      </c>
      <c r="B131" s="1144"/>
      <c r="C131" s="994"/>
      <c r="D131" s="994"/>
      <c r="E131" s="453"/>
      <c r="F131" s="994"/>
      <c r="G131" s="1124"/>
      <c r="H131" s="1146"/>
      <c r="I131" s="1147"/>
      <c r="J131" s="997"/>
      <c r="K131" s="1147"/>
      <c r="L131" s="1148"/>
      <c r="M131" s="1149"/>
      <c r="N131" s="453"/>
      <c r="O131" s="1665"/>
      <c r="P131" s="1665"/>
      <c r="Q131" s="1665"/>
      <c r="R131" s="1665"/>
      <c r="S131" s="319"/>
      <c r="T131" s="1151" t="str">
        <f t="shared" si="8"/>
        <v>4 (1404)</v>
      </c>
      <c r="U131" s="1152" t="str">
        <f t="shared" si="9"/>
        <v/>
      </c>
      <c r="V131" s="1153"/>
      <c r="W131" s="1154"/>
      <c r="X131" s="1154"/>
      <c r="Y131" s="582"/>
    </row>
    <row r="132" spans="1:25" ht="12.75" hidden="1" customHeight="1">
      <c r="A132" s="453" t="s">
        <v>2901</v>
      </c>
      <c r="B132" s="1144"/>
      <c r="C132" s="994"/>
      <c r="D132" s="994"/>
      <c r="E132" s="453"/>
      <c r="F132" s="994"/>
      <c r="G132" s="1124"/>
      <c r="H132" s="1146"/>
      <c r="I132" s="1147"/>
      <c r="J132" s="997"/>
      <c r="K132" s="1147"/>
      <c r="L132" s="1148"/>
      <c r="M132" s="1149"/>
      <c r="N132" s="453"/>
      <c r="O132" s="1665"/>
      <c r="P132" s="1665"/>
      <c r="Q132" s="1665"/>
      <c r="R132" s="1665"/>
      <c r="S132" s="319"/>
      <c r="T132" s="1151" t="str">
        <f t="shared" si="8"/>
        <v>5 (1405)</v>
      </c>
      <c r="U132" s="1152" t="str">
        <f t="shared" si="9"/>
        <v/>
      </c>
      <c r="V132" s="1153"/>
      <c r="W132" s="1154"/>
      <c r="X132" s="1154"/>
      <c r="Y132" s="582"/>
    </row>
    <row r="133" spans="1:25" ht="12.75" hidden="1" customHeight="1">
      <c r="A133" s="453" t="s">
        <v>2902</v>
      </c>
      <c r="B133" s="1144"/>
      <c r="C133" s="994"/>
      <c r="D133" s="994"/>
      <c r="E133" s="453"/>
      <c r="F133" s="994"/>
      <c r="G133" s="1124"/>
      <c r="H133" s="1146"/>
      <c r="I133" s="1147"/>
      <c r="J133" s="997"/>
      <c r="K133" s="1147"/>
      <c r="L133" s="1148"/>
      <c r="M133" s="1149"/>
      <c r="N133" s="453"/>
      <c r="O133" s="1665"/>
      <c r="P133" s="1665"/>
      <c r="Q133" s="1665"/>
      <c r="R133" s="1665"/>
      <c r="S133" s="319"/>
      <c r="T133" s="1151" t="str">
        <f t="shared" si="8"/>
        <v>6 (1406)</v>
      </c>
      <c r="U133" s="1152" t="str">
        <f t="shared" si="9"/>
        <v/>
      </c>
      <c r="V133" s="1153"/>
      <c r="W133" s="1154"/>
      <c r="X133" s="1154"/>
      <c r="Y133" s="582"/>
    </row>
    <row r="134" spans="1:25" ht="12.75" hidden="1" customHeight="1">
      <c r="A134" s="453" t="s">
        <v>2903</v>
      </c>
      <c r="B134" s="1144"/>
      <c r="C134" s="994"/>
      <c r="D134" s="994"/>
      <c r="E134" s="453"/>
      <c r="F134" s="994"/>
      <c r="G134" s="1124"/>
      <c r="H134" s="1146"/>
      <c r="I134" s="1147"/>
      <c r="J134" s="997"/>
      <c r="K134" s="1147"/>
      <c r="L134" s="1148"/>
      <c r="M134" s="1149"/>
      <c r="N134" s="453"/>
      <c r="O134" s="1665"/>
      <c r="P134" s="1665"/>
      <c r="Q134" s="1665"/>
      <c r="R134" s="1665"/>
      <c r="S134" s="319"/>
      <c r="T134" s="1151" t="str">
        <f t="shared" si="8"/>
        <v>7 (1407)</v>
      </c>
      <c r="U134" s="1152" t="str">
        <f t="shared" si="9"/>
        <v/>
      </c>
      <c r="V134" s="1153"/>
      <c r="W134" s="1154"/>
      <c r="X134" s="1154"/>
      <c r="Y134" s="582"/>
    </row>
    <row r="135" spans="1:25" ht="12.75" hidden="1" customHeight="1">
      <c r="A135" s="453" t="s">
        <v>2904</v>
      </c>
      <c r="B135" s="1144"/>
      <c r="C135" s="994"/>
      <c r="D135" s="994"/>
      <c r="E135" s="453"/>
      <c r="F135" s="994"/>
      <c r="G135" s="1124"/>
      <c r="H135" s="1146"/>
      <c r="I135" s="1147"/>
      <c r="J135" s="997"/>
      <c r="K135" s="1147"/>
      <c r="L135" s="1148"/>
      <c r="M135" s="1149"/>
      <c r="N135" s="453"/>
      <c r="O135" s="1665"/>
      <c r="P135" s="1665"/>
      <c r="Q135" s="1665"/>
      <c r="R135" s="1665"/>
      <c r="S135" s="319"/>
      <c r="T135" s="1151" t="str">
        <f t="shared" si="8"/>
        <v>8 (1408)</v>
      </c>
      <c r="U135" s="1152" t="str">
        <f t="shared" si="9"/>
        <v/>
      </c>
      <c r="V135" s="1153"/>
      <c r="W135" s="1154"/>
      <c r="X135" s="1154"/>
      <c r="Y135" s="582"/>
    </row>
    <row r="136" spans="1:25" ht="12.75" hidden="1" customHeight="1">
      <c r="A136" s="453" t="s">
        <v>2905</v>
      </c>
      <c r="B136" s="1144"/>
      <c r="C136" s="994"/>
      <c r="D136" s="994"/>
      <c r="E136" s="453"/>
      <c r="F136" s="994"/>
      <c r="G136" s="1124"/>
      <c r="H136" s="1146"/>
      <c r="I136" s="1147"/>
      <c r="J136" s="997"/>
      <c r="K136" s="1147"/>
      <c r="L136" s="1148"/>
      <c r="M136" s="1149"/>
      <c r="N136" s="453"/>
      <c r="O136" s="1665"/>
      <c r="P136" s="1665"/>
      <c r="Q136" s="1665"/>
      <c r="R136" s="1665"/>
      <c r="S136" s="319"/>
      <c r="T136" s="1151" t="str">
        <f t="shared" si="8"/>
        <v>9 (1409)</v>
      </c>
      <c r="U136" s="1152" t="str">
        <f t="shared" si="9"/>
        <v/>
      </c>
      <c r="V136" s="1153"/>
      <c r="W136" s="1154"/>
      <c r="X136" s="1154"/>
      <c r="Y136" s="582"/>
    </row>
    <row r="137" spans="1:25" ht="12.75" hidden="1" customHeight="1">
      <c r="A137" s="453" t="s">
        <v>2906</v>
      </c>
      <c r="B137" s="1144"/>
      <c r="C137" s="994"/>
      <c r="D137" s="994"/>
      <c r="E137" s="453"/>
      <c r="F137" s="994"/>
      <c r="G137" s="1124"/>
      <c r="H137" s="1146"/>
      <c r="I137" s="1147"/>
      <c r="J137" s="997"/>
      <c r="K137" s="1147"/>
      <c r="L137" s="1148"/>
      <c r="M137" s="1149"/>
      <c r="N137" s="453"/>
      <c r="O137" s="1665"/>
      <c r="P137" s="1665"/>
      <c r="Q137" s="1665"/>
      <c r="R137" s="1665"/>
      <c r="S137" s="319"/>
      <c r="T137" s="1151" t="str">
        <f t="shared" si="8"/>
        <v>10 (1410)</v>
      </c>
      <c r="U137" s="1152" t="str">
        <f t="shared" si="9"/>
        <v/>
      </c>
      <c r="V137" s="1153"/>
      <c r="W137" s="1154"/>
      <c r="X137" s="1154"/>
      <c r="Y137" s="582"/>
    </row>
    <row r="138" spans="1:25" ht="12.75" hidden="1" customHeight="1">
      <c r="A138" s="453" t="s">
        <v>2907</v>
      </c>
      <c r="B138" s="1144"/>
      <c r="C138" s="994"/>
      <c r="D138" s="994"/>
      <c r="E138" s="453"/>
      <c r="F138" s="994"/>
      <c r="G138" s="1124"/>
      <c r="H138" s="1146"/>
      <c r="I138" s="1147"/>
      <c r="J138" s="997"/>
      <c r="K138" s="1147"/>
      <c r="L138" s="1148"/>
      <c r="M138" s="1149"/>
      <c r="N138" s="453"/>
      <c r="O138" s="1665"/>
      <c r="P138" s="1665"/>
      <c r="Q138" s="1665"/>
      <c r="R138" s="1665"/>
      <c r="S138" s="319"/>
      <c r="T138" s="1151" t="str">
        <f t="shared" si="8"/>
        <v>11 (1411)</v>
      </c>
      <c r="U138" s="1152" t="str">
        <f t="shared" si="9"/>
        <v/>
      </c>
      <c r="V138" s="1153"/>
      <c r="W138" s="1154"/>
      <c r="X138" s="1154"/>
      <c r="Y138" s="582"/>
    </row>
    <row r="139" spans="1:25" ht="12.75" hidden="1" customHeight="1">
      <c r="A139" s="453" t="s">
        <v>2908</v>
      </c>
      <c r="B139" s="1144"/>
      <c r="C139" s="994"/>
      <c r="D139" s="994"/>
      <c r="E139" s="453"/>
      <c r="F139" s="994"/>
      <c r="G139" s="1124"/>
      <c r="H139" s="1146"/>
      <c r="I139" s="1147"/>
      <c r="J139" s="997"/>
      <c r="K139" s="1147"/>
      <c r="L139" s="1148"/>
      <c r="M139" s="1149"/>
      <c r="N139" s="453"/>
      <c r="O139" s="1665"/>
      <c r="P139" s="1665"/>
      <c r="Q139" s="1665"/>
      <c r="R139" s="1665"/>
      <c r="S139" s="319"/>
      <c r="T139" s="1151" t="str">
        <f t="shared" si="8"/>
        <v>12 (1412)</v>
      </c>
      <c r="U139" s="1152" t="str">
        <f t="shared" si="9"/>
        <v/>
      </c>
      <c r="V139" s="1153"/>
      <c r="W139" s="1154"/>
      <c r="X139" s="1154"/>
      <c r="Y139" s="582"/>
    </row>
    <row r="140" spans="1:25" ht="12.75" hidden="1" customHeight="1">
      <c r="A140" s="453" t="s">
        <v>2909</v>
      </c>
      <c r="B140" s="1144"/>
      <c r="C140" s="994"/>
      <c r="D140" s="994"/>
      <c r="E140" s="453"/>
      <c r="F140" s="994"/>
      <c r="G140" s="1124"/>
      <c r="H140" s="1146"/>
      <c r="I140" s="1147"/>
      <c r="J140" s="997"/>
      <c r="K140" s="1147"/>
      <c r="L140" s="1148"/>
      <c r="M140" s="1149"/>
      <c r="N140" s="453"/>
      <c r="O140" s="1665"/>
      <c r="P140" s="1665"/>
      <c r="Q140" s="1665"/>
      <c r="R140" s="1665"/>
      <c r="S140" s="319"/>
      <c r="T140" s="1151" t="str">
        <f t="shared" si="8"/>
        <v>13 (1413)</v>
      </c>
      <c r="U140" s="1152" t="str">
        <f t="shared" si="9"/>
        <v/>
      </c>
      <c r="V140" s="1153"/>
      <c r="W140" s="1154"/>
      <c r="X140" s="1154"/>
      <c r="Y140" s="582"/>
    </row>
    <row r="141" spans="1:25" ht="12.75" hidden="1" customHeight="1">
      <c r="A141" s="453" t="s">
        <v>2910</v>
      </c>
      <c r="B141" s="1144"/>
      <c r="C141" s="994"/>
      <c r="D141" s="994"/>
      <c r="E141" s="453"/>
      <c r="F141" s="994"/>
      <c r="G141" s="1124"/>
      <c r="H141" s="1146"/>
      <c r="I141" s="1147"/>
      <c r="J141" s="997"/>
      <c r="K141" s="1147"/>
      <c r="L141" s="1148"/>
      <c r="M141" s="1149"/>
      <c r="N141" s="453"/>
      <c r="O141" s="1665"/>
      <c r="P141" s="1665"/>
      <c r="Q141" s="1665"/>
      <c r="R141" s="1665"/>
      <c r="S141" s="319"/>
      <c r="T141" s="1151" t="str">
        <f t="shared" si="8"/>
        <v>14 (1414)</v>
      </c>
      <c r="U141" s="1152" t="str">
        <f t="shared" si="9"/>
        <v/>
      </c>
      <c r="V141" s="1153"/>
      <c r="W141" s="1154"/>
      <c r="X141" s="1154"/>
      <c r="Y141" s="582"/>
    </row>
    <row r="142" spans="1:25" ht="12.75" hidden="1" customHeight="1">
      <c r="A142" s="453" t="s">
        <v>2911</v>
      </c>
      <c r="B142" s="1144"/>
      <c r="C142" s="994"/>
      <c r="D142" s="994"/>
      <c r="E142" s="453"/>
      <c r="F142" s="994"/>
      <c r="G142" s="1124"/>
      <c r="H142" s="1146"/>
      <c r="I142" s="1147"/>
      <c r="J142" s="997"/>
      <c r="K142" s="1147"/>
      <c r="L142" s="1148"/>
      <c r="M142" s="1149"/>
      <c r="N142" s="453"/>
      <c r="O142" s="1665"/>
      <c r="P142" s="1665"/>
      <c r="Q142" s="1665"/>
      <c r="R142" s="1665"/>
      <c r="S142" s="319"/>
      <c r="T142" s="1151" t="str">
        <f t="shared" si="8"/>
        <v>15 (1415)</v>
      </c>
      <c r="U142" s="1152" t="str">
        <f t="shared" si="9"/>
        <v/>
      </c>
      <c r="V142" s="1153"/>
      <c r="W142" s="1154"/>
      <c r="X142" s="1154"/>
      <c r="Y142" s="582"/>
    </row>
    <row r="143" spans="1:25" ht="12.75" hidden="1" customHeight="1">
      <c r="A143" s="453" t="s">
        <v>2912</v>
      </c>
      <c r="B143" s="1144"/>
      <c r="C143" s="994"/>
      <c r="D143" s="994"/>
      <c r="E143" s="453"/>
      <c r="F143" s="994"/>
      <c r="G143" s="1124"/>
      <c r="H143" s="1146"/>
      <c r="I143" s="1147"/>
      <c r="J143" s="997"/>
      <c r="K143" s="1147"/>
      <c r="L143" s="1148"/>
      <c r="M143" s="1149"/>
      <c r="N143" s="453"/>
      <c r="O143" s="1665"/>
      <c r="P143" s="1665"/>
      <c r="Q143" s="1665"/>
      <c r="R143" s="1665"/>
      <c r="S143" s="319"/>
      <c r="T143" s="1151" t="str">
        <f t="shared" si="8"/>
        <v>16 (1416)</v>
      </c>
      <c r="U143" s="1152" t="str">
        <f t="shared" si="9"/>
        <v/>
      </c>
      <c r="V143" s="1153"/>
      <c r="W143" s="1154"/>
      <c r="X143" s="1154"/>
      <c r="Y143" s="582"/>
    </row>
    <row r="144" spans="1:25" ht="12.75" hidden="1" customHeight="1">
      <c r="A144" s="453" t="s">
        <v>2913</v>
      </c>
      <c r="B144" s="1144"/>
      <c r="C144" s="994"/>
      <c r="D144" s="994"/>
      <c r="E144" s="453"/>
      <c r="F144" s="994"/>
      <c r="G144" s="1124"/>
      <c r="H144" s="1146"/>
      <c r="I144" s="1147"/>
      <c r="J144" s="997"/>
      <c r="K144" s="1147"/>
      <c r="L144" s="1148"/>
      <c r="M144" s="1149"/>
      <c r="N144" s="453"/>
      <c r="O144" s="1665"/>
      <c r="P144" s="1665"/>
      <c r="Q144" s="1665"/>
      <c r="R144" s="1665"/>
      <c r="S144" s="319"/>
      <c r="T144" s="1151" t="str">
        <f t="shared" si="8"/>
        <v>17 (1417)</v>
      </c>
      <c r="U144" s="1152" t="str">
        <f t="shared" si="9"/>
        <v/>
      </c>
      <c r="V144" s="1153"/>
      <c r="W144" s="1154"/>
      <c r="X144" s="1154"/>
      <c r="Y144" s="582"/>
    </row>
    <row r="145" spans="1:25" ht="12.75" hidden="1" customHeight="1">
      <c r="A145" s="453" t="s">
        <v>2914</v>
      </c>
      <c r="B145" s="1144"/>
      <c r="C145" s="994"/>
      <c r="D145" s="994"/>
      <c r="E145" s="453"/>
      <c r="F145" s="994"/>
      <c r="G145" s="1124"/>
      <c r="H145" s="1146"/>
      <c r="I145" s="1147"/>
      <c r="J145" s="997"/>
      <c r="K145" s="1147"/>
      <c r="L145" s="1148"/>
      <c r="M145" s="1149"/>
      <c r="N145" s="453"/>
      <c r="O145" s="1665"/>
      <c r="P145" s="1665"/>
      <c r="Q145" s="1665"/>
      <c r="R145" s="1665"/>
      <c r="S145" s="319"/>
      <c r="T145" s="1151" t="str">
        <f t="shared" si="8"/>
        <v>18 (1418)</v>
      </c>
      <c r="U145" s="1152" t="str">
        <f t="shared" si="9"/>
        <v/>
      </c>
      <c r="V145" s="1153"/>
      <c r="W145" s="1154"/>
      <c r="X145" s="1154"/>
      <c r="Y145" s="582"/>
    </row>
    <row r="146" spans="1:25" ht="12.75" hidden="1" customHeight="1">
      <c r="A146" s="453" t="s">
        <v>2915</v>
      </c>
      <c r="B146" s="1144"/>
      <c r="C146" s="994"/>
      <c r="D146" s="994"/>
      <c r="E146" s="453"/>
      <c r="F146" s="994"/>
      <c r="G146" s="1124"/>
      <c r="H146" s="1146"/>
      <c r="I146" s="1147"/>
      <c r="J146" s="997"/>
      <c r="K146" s="1147"/>
      <c r="L146" s="1148"/>
      <c r="M146" s="1149"/>
      <c r="N146" s="453"/>
      <c r="O146" s="1665"/>
      <c r="P146" s="1665"/>
      <c r="Q146" s="1665"/>
      <c r="R146" s="1665"/>
      <c r="S146" s="319"/>
      <c r="T146" s="1151" t="str">
        <f t="shared" si="8"/>
        <v>19 (1419)</v>
      </c>
      <c r="U146" s="1152" t="str">
        <f t="shared" si="9"/>
        <v/>
      </c>
      <c r="V146" s="1153"/>
      <c r="W146" s="1154"/>
      <c r="X146" s="1154"/>
      <c r="Y146" s="582"/>
    </row>
    <row r="147" spans="1:25" ht="12.75" hidden="1" customHeight="1">
      <c r="A147" s="453" t="s">
        <v>2916</v>
      </c>
      <c r="B147" s="1144"/>
      <c r="C147" s="994"/>
      <c r="D147" s="994"/>
      <c r="E147" s="453"/>
      <c r="F147" s="994"/>
      <c r="G147" s="1124"/>
      <c r="H147" s="1146"/>
      <c r="I147" s="1147"/>
      <c r="J147" s="997"/>
      <c r="K147" s="1147"/>
      <c r="L147" s="1148"/>
      <c r="M147" s="1149"/>
      <c r="N147" s="453"/>
      <c r="O147" s="1665"/>
      <c r="P147" s="1665"/>
      <c r="Q147" s="1665"/>
      <c r="R147" s="1665"/>
      <c r="S147" s="319"/>
      <c r="T147" s="1151" t="str">
        <f t="shared" si="8"/>
        <v>20 (1420)</v>
      </c>
      <c r="U147" s="1152" t="str">
        <f t="shared" si="9"/>
        <v/>
      </c>
      <c r="V147" s="1153"/>
      <c r="W147" s="1154"/>
      <c r="X147" s="1154"/>
      <c r="Y147" s="582"/>
    </row>
    <row r="148" spans="1:25" ht="12.75" hidden="1" customHeight="1">
      <c r="A148" s="453" t="s">
        <v>2917</v>
      </c>
      <c r="B148" s="1144"/>
      <c r="C148" s="994"/>
      <c r="D148" s="994"/>
      <c r="E148" s="453"/>
      <c r="F148" s="994"/>
      <c r="G148" s="1124"/>
      <c r="H148" s="1146"/>
      <c r="I148" s="1147"/>
      <c r="J148" s="997"/>
      <c r="K148" s="1147"/>
      <c r="L148" s="1148"/>
      <c r="M148" s="1149"/>
      <c r="N148" s="453"/>
      <c r="O148" s="1665"/>
      <c r="P148" s="1665"/>
      <c r="Q148" s="1665"/>
      <c r="R148" s="1665"/>
      <c r="S148" s="319"/>
      <c r="T148" s="1151" t="str">
        <f t="shared" si="8"/>
        <v>21 (1421)</v>
      </c>
      <c r="U148" s="1152" t="str">
        <f t="shared" si="9"/>
        <v/>
      </c>
      <c r="V148" s="1153"/>
      <c r="W148" s="1154"/>
      <c r="X148" s="1154"/>
      <c r="Y148" s="582"/>
    </row>
    <row r="149" spans="1:25" ht="12.75" hidden="1" customHeight="1">
      <c r="A149" s="453" t="s">
        <v>2918</v>
      </c>
      <c r="B149" s="1144"/>
      <c r="C149" s="994"/>
      <c r="D149" s="994"/>
      <c r="E149" s="453"/>
      <c r="F149" s="994"/>
      <c r="G149" s="1124"/>
      <c r="H149" s="1146"/>
      <c r="I149" s="1147"/>
      <c r="J149" s="997"/>
      <c r="K149" s="1147"/>
      <c r="L149" s="1148"/>
      <c r="M149" s="1149"/>
      <c r="N149" s="453"/>
      <c r="O149" s="1665"/>
      <c r="P149" s="1665"/>
      <c r="Q149" s="1665"/>
      <c r="R149" s="1665"/>
      <c r="S149" s="319"/>
      <c r="T149" s="1151" t="str">
        <f t="shared" si="8"/>
        <v>22 (1422)</v>
      </c>
      <c r="U149" s="1152" t="str">
        <f t="shared" si="9"/>
        <v/>
      </c>
      <c r="V149" s="1153"/>
      <c r="W149" s="1154"/>
      <c r="X149" s="1154"/>
      <c r="Y149" s="582"/>
    </row>
    <row r="150" spans="1:25" ht="12.75" hidden="1" customHeight="1">
      <c r="A150" s="453" t="s">
        <v>2919</v>
      </c>
      <c r="B150" s="1144"/>
      <c r="C150" s="994"/>
      <c r="D150" s="994"/>
      <c r="E150" s="453"/>
      <c r="F150" s="994"/>
      <c r="G150" s="1124"/>
      <c r="H150" s="1146"/>
      <c r="I150" s="1147"/>
      <c r="J150" s="997"/>
      <c r="K150" s="1147"/>
      <c r="L150" s="1148"/>
      <c r="M150" s="1149"/>
      <c r="N150" s="453"/>
      <c r="O150" s="1665"/>
      <c r="P150" s="1665"/>
      <c r="Q150" s="1665"/>
      <c r="R150" s="1665"/>
      <c r="S150" s="319"/>
      <c r="T150" s="1151" t="str">
        <f t="shared" si="8"/>
        <v>23 (1423)</v>
      </c>
      <c r="U150" s="1152" t="str">
        <f t="shared" si="9"/>
        <v/>
      </c>
      <c r="V150" s="1153"/>
      <c r="W150" s="1154"/>
      <c r="X150" s="1154"/>
      <c r="Y150" s="582"/>
    </row>
    <row r="151" spans="1:25" ht="12.75" hidden="1" customHeight="1">
      <c r="A151" s="453" t="s">
        <v>2920</v>
      </c>
      <c r="B151" s="1144"/>
      <c r="C151" s="994"/>
      <c r="D151" s="994"/>
      <c r="E151" s="453"/>
      <c r="F151" s="994"/>
      <c r="G151" s="1124"/>
      <c r="H151" s="1146"/>
      <c r="I151" s="1147"/>
      <c r="J151" s="997"/>
      <c r="K151" s="1147"/>
      <c r="L151" s="1148"/>
      <c r="M151" s="1149"/>
      <c r="N151" s="453"/>
      <c r="O151" s="1665"/>
      <c r="P151" s="1665"/>
      <c r="Q151" s="1665"/>
      <c r="R151" s="1665"/>
      <c r="S151" s="319"/>
      <c r="T151" s="1151" t="str">
        <f t="shared" si="8"/>
        <v>24 (1424)</v>
      </c>
      <c r="U151" s="1152" t="str">
        <f t="shared" si="9"/>
        <v/>
      </c>
      <c r="V151" s="1153"/>
      <c r="W151" s="1154"/>
      <c r="X151" s="1154"/>
      <c r="Y151" s="582"/>
    </row>
    <row r="152" spans="1:25">
      <c r="A152" s="453" t="s">
        <v>2921</v>
      </c>
      <c r="B152" s="1144"/>
      <c r="C152" s="994"/>
      <c r="D152" s="994"/>
      <c r="E152" s="453"/>
      <c r="F152" s="994"/>
      <c r="G152" s="1124"/>
      <c r="H152" s="1146"/>
      <c r="I152" s="1147"/>
      <c r="J152" s="997"/>
      <c r="K152" s="1147"/>
      <c r="L152" s="1148"/>
      <c r="M152" s="1149"/>
      <c r="N152" s="453"/>
      <c r="O152" s="1665"/>
      <c r="P152" s="1665"/>
      <c r="Q152" s="1665"/>
      <c r="R152" s="1665"/>
      <c r="S152" s="319"/>
      <c r="T152" s="1151" t="str">
        <f t="shared" si="8"/>
        <v>25 (1425)</v>
      </c>
      <c r="U152" s="1152" t="str">
        <f t="shared" si="9"/>
        <v/>
      </c>
      <c r="V152" s="1153"/>
      <c r="W152" s="1154"/>
      <c r="X152" s="1154"/>
      <c r="Y152" s="582"/>
    </row>
    <row r="153" spans="1:25">
      <c r="A153" s="796" t="s">
        <v>2922</v>
      </c>
      <c r="B153" s="1208">
        <v>100</v>
      </c>
      <c r="C153" s="994"/>
      <c r="D153" s="994"/>
      <c r="E153" s="453"/>
      <c r="F153" s="994"/>
      <c r="G153" s="1122"/>
      <c r="H153" s="1158"/>
      <c r="I153" s="1147"/>
      <c r="J153" s="997"/>
      <c r="K153" s="1147"/>
      <c r="L153" s="1148"/>
      <c r="M153" s="1356"/>
      <c r="N153" s="453"/>
      <c r="O153" s="1666"/>
      <c r="P153" s="1666"/>
      <c r="Q153" s="1666"/>
      <c r="R153" s="1666"/>
      <c r="S153" s="319"/>
      <c r="T153" s="1205" t="str">
        <f>$A$153</f>
        <v>(1426)</v>
      </c>
      <c r="U153" s="1159">
        <f>$B153</f>
        <v>100</v>
      </c>
      <c r="V153" s="1153"/>
      <c r="W153" s="1154"/>
      <c r="X153" s="1154"/>
      <c r="Y153" s="582"/>
    </row>
    <row r="154" spans="1:25">
      <c r="A154" s="478" t="s">
        <v>2923</v>
      </c>
      <c r="B154" s="1002" t="s">
        <v>2924</v>
      </c>
      <c r="C154" s="997"/>
      <c r="D154" s="997"/>
      <c r="E154" s="477"/>
      <c r="F154" s="1163"/>
      <c r="G154" s="1169"/>
      <c r="H154" s="1165"/>
      <c r="I154" s="1147"/>
      <c r="J154" s="997"/>
      <c r="K154" s="1147"/>
      <c r="L154" s="1166"/>
      <c r="M154" s="1167"/>
      <c r="N154" s="477"/>
      <c r="O154" s="1664"/>
      <c r="P154" s="1664"/>
      <c r="Q154" s="1664"/>
      <c r="R154" s="1664"/>
      <c r="S154" s="319"/>
      <c r="T154" s="1205" t="str">
        <f>$A$154</f>
        <v>(1400)</v>
      </c>
      <c r="U154" s="1003" t="str">
        <f>$B154</f>
        <v>Overall</v>
      </c>
      <c r="V154" s="1153"/>
      <c r="W154" s="1168"/>
      <c r="X154" s="1168"/>
      <c r="Y154" s="582"/>
    </row>
    <row r="155" spans="1:25">
      <c r="A155" s="477"/>
      <c r="B155" s="475"/>
      <c r="C155" s="1119"/>
      <c r="D155" s="1119"/>
      <c r="E155" s="477"/>
      <c r="F155" s="1062"/>
      <c r="G155" s="1120"/>
      <c r="H155" s="1120"/>
      <c r="I155" s="1119"/>
      <c r="J155" s="1119"/>
      <c r="K155" s="1119"/>
      <c r="L155" s="1119"/>
      <c r="M155" s="1173"/>
      <c r="N155" s="477"/>
      <c r="O155" s="888"/>
      <c r="P155" s="888"/>
      <c r="Q155" s="888"/>
      <c r="R155" s="888"/>
      <c r="S155" s="319"/>
      <c r="T155" s="1177"/>
      <c r="U155" s="1177"/>
      <c r="V155" s="888"/>
      <c r="W155" s="888"/>
      <c r="X155" s="888"/>
      <c r="Y155" s="557"/>
    </row>
    <row r="156" spans="1:25">
      <c r="A156" s="477"/>
      <c r="B156" s="1104" t="s">
        <v>2927</v>
      </c>
      <c r="C156" s="1119"/>
      <c r="D156" s="1119"/>
      <c r="E156" s="477"/>
      <c r="F156" s="1062"/>
      <c r="G156" s="1120"/>
      <c r="H156" s="1120"/>
      <c r="I156" s="1119"/>
      <c r="J156" s="1119"/>
      <c r="K156" s="1119"/>
      <c r="L156" s="1119"/>
      <c r="M156" s="1173"/>
      <c r="N156" s="477"/>
      <c r="O156" s="888"/>
      <c r="P156" s="888"/>
      <c r="Q156" s="888"/>
      <c r="R156" s="888"/>
      <c r="S156" s="319"/>
      <c r="T156" s="1177"/>
      <c r="U156" s="1177"/>
      <c r="V156" s="888"/>
      <c r="W156" s="888"/>
      <c r="X156" s="888"/>
      <c r="Y156" s="557"/>
    </row>
    <row r="157" spans="1:25">
      <c r="A157" s="478" t="s">
        <v>2923</v>
      </c>
      <c r="B157" s="1160" t="s">
        <v>2924</v>
      </c>
      <c r="C157" s="1169"/>
      <c r="D157" s="1169"/>
      <c r="E157" s="1123"/>
      <c r="F157" s="1169"/>
      <c r="G157" s="1169"/>
      <c r="H157" s="1146"/>
      <c r="I157" s="1169"/>
      <c r="J157" s="1169"/>
      <c r="K157" s="1169"/>
      <c r="L157" s="1169"/>
      <c r="M157" s="1169"/>
      <c r="N157" s="453"/>
      <c r="O157" s="1738"/>
      <c r="P157" s="1739"/>
      <c r="Q157" s="1740"/>
      <c r="R157" s="1741"/>
      <c r="S157" s="319"/>
      <c r="T157" s="1177"/>
      <c r="U157" s="1177"/>
      <c r="V157" s="888"/>
      <c r="W157" s="888"/>
      <c r="X157" s="888"/>
      <c r="Y157" s="557"/>
    </row>
    <row r="158" spans="1:25">
      <c r="A158" s="477"/>
      <c r="B158" s="475"/>
      <c r="C158" s="1119"/>
      <c r="D158" s="1119"/>
      <c r="E158" s="477"/>
      <c r="F158" s="1062"/>
      <c r="G158" s="1120"/>
      <c r="H158" s="1120"/>
      <c r="I158" s="1119"/>
      <c r="J158" s="1119"/>
      <c r="K158" s="1119"/>
      <c r="L158" s="1119"/>
      <c r="M158" s="1173"/>
      <c r="N158" s="477"/>
      <c r="O158" s="888"/>
      <c r="P158" s="888"/>
      <c r="Q158" s="888"/>
      <c r="R158" s="888"/>
      <c r="S158" s="319"/>
      <c r="T158" s="1177"/>
      <c r="U158" s="1177"/>
      <c r="V158" s="888"/>
      <c r="W158" s="888"/>
      <c r="X158" s="888"/>
      <c r="Y158" s="557"/>
    </row>
    <row r="159" spans="1:25">
      <c r="A159" s="477"/>
      <c r="B159" s="813" t="s">
        <v>772</v>
      </c>
      <c r="C159" s="1119"/>
      <c r="D159" s="997"/>
      <c r="E159" s="477"/>
      <c r="F159" s="1062"/>
      <c r="G159" s="1120"/>
      <c r="H159" s="1120"/>
      <c r="I159" s="1119"/>
      <c r="J159" s="1119"/>
      <c r="K159" s="1119"/>
      <c r="L159" s="1119"/>
      <c r="M159" s="1173"/>
      <c r="N159" s="477"/>
      <c r="O159" s="1664"/>
      <c r="P159" s="1664"/>
      <c r="Q159" s="1664"/>
      <c r="R159" s="1664"/>
      <c r="S159" s="319"/>
      <c r="T159" s="1178"/>
      <c r="U159" s="1143" t="str">
        <f>$B159</f>
        <v>Total (500)</v>
      </c>
      <c r="V159" s="1153"/>
      <c r="X159" s="1206"/>
      <c r="Y159" s="432"/>
    </row>
    <row r="160" spans="1:25">
      <c r="A160" s="477"/>
      <c r="B160" s="475"/>
      <c r="C160" s="475"/>
      <c r="D160" s="1105"/>
      <c r="E160" s="477"/>
      <c r="F160" s="1062"/>
      <c r="G160" s="1062"/>
      <c r="H160" s="1062"/>
      <c r="I160" s="1105"/>
      <c r="J160" s="1105"/>
      <c r="K160" s="1105"/>
      <c r="L160" s="1181"/>
      <c r="M160" s="453"/>
      <c r="N160" s="477"/>
      <c r="O160" s="1105"/>
      <c r="P160" s="1105"/>
      <c r="Q160" s="1105"/>
      <c r="R160" s="1105"/>
    </row>
    <row r="161" spans="1:25" ht="33.75" customHeight="1">
      <c r="A161" s="477"/>
      <c r="B161" s="1019" t="s">
        <v>2963</v>
      </c>
      <c r="C161" s="477"/>
      <c r="D161" s="477"/>
      <c r="E161" s="477"/>
      <c r="F161" s="477"/>
      <c r="G161" s="477"/>
      <c r="H161" s="477"/>
      <c r="I161" s="477"/>
      <c r="J161" s="477"/>
      <c r="K161" s="477"/>
      <c r="L161" s="477"/>
      <c r="M161" s="477"/>
      <c r="N161" s="477"/>
      <c r="O161" s="1099" t="s">
        <v>2964</v>
      </c>
      <c r="P161" s="1099" t="s">
        <v>2965</v>
      </c>
      <c r="Q161" s="1099" t="s">
        <v>2964</v>
      </c>
      <c r="R161" s="1099" t="s">
        <v>2965</v>
      </c>
    </row>
    <row r="162" spans="1:25" ht="21.6" customHeight="1">
      <c r="A162" s="1201"/>
      <c r="B162" s="1065" t="s">
        <v>1790</v>
      </c>
      <c r="C162" s="975"/>
      <c r="D162" s="994"/>
      <c r="E162" s="477"/>
      <c r="F162" s="975"/>
      <c r="G162" s="975"/>
      <c r="H162" s="1202"/>
      <c r="I162" s="1203"/>
      <c r="J162" s="997"/>
      <c r="K162" s="1203"/>
      <c r="L162" s="1148"/>
      <c r="M162" s="1149"/>
      <c r="N162" s="477"/>
      <c r="O162" s="994"/>
      <c r="P162" s="994"/>
      <c r="Q162" s="994"/>
      <c r="R162" s="994"/>
      <c r="X162" s="1179"/>
      <c r="Y162" s="149"/>
    </row>
    <row r="163" spans="1:25" ht="21.6" customHeight="1">
      <c r="A163" s="1201"/>
      <c r="B163" s="1204" t="s">
        <v>2966</v>
      </c>
      <c r="C163" s="994"/>
      <c r="D163" s="994"/>
      <c r="E163" s="477"/>
      <c r="F163" s="975"/>
      <c r="G163" s="975"/>
      <c r="H163" s="1202"/>
      <c r="I163" s="1203"/>
      <c r="J163" s="997"/>
      <c r="K163" s="1203"/>
      <c r="L163" s="1148"/>
      <c r="M163" s="1149"/>
      <c r="N163" s="477"/>
      <c r="O163" s="994"/>
      <c r="P163" s="994"/>
      <c r="Q163" s="994"/>
      <c r="R163" s="994"/>
    </row>
    <row r="164" spans="1:25">
      <c r="A164" s="477"/>
      <c r="B164" s="475"/>
      <c r="C164" s="475"/>
      <c r="D164" s="1105"/>
      <c r="E164" s="477"/>
      <c r="F164" s="1062"/>
      <c r="G164" s="1062"/>
      <c r="H164" s="1062"/>
      <c r="I164" s="1062"/>
      <c r="J164" s="1105"/>
      <c r="K164" s="1105"/>
      <c r="L164" s="1181"/>
      <c r="M164" s="453"/>
      <c r="N164" s="477"/>
      <c r="O164" s="477"/>
      <c r="P164" s="1105"/>
      <c r="Q164" s="1105"/>
      <c r="R164" s="1105"/>
    </row>
    <row r="165" spans="1:25" ht="24" customHeight="1">
      <c r="A165" s="1176">
        <v>1</v>
      </c>
      <c r="B165" s="1714" t="s">
        <v>2928</v>
      </c>
      <c r="C165" s="1715"/>
      <c r="D165" s="1715"/>
      <c r="E165" s="1715"/>
      <c r="F165" s="1715"/>
      <c r="G165" s="1715"/>
      <c r="H165" s="1182"/>
      <c r="I165" s="1176">
        <v>4</v>
      </c>
      <c r="J165" s="1663" t="s">
        <v>2929</v>
      </c>
      <c r="K165" s="1611"/>
      <c r="L165" s="1611"/>
      <c r="M165" s="1611"/>
      <c r="N165" s="1611"/>
      <c r="O165" s="1611"/>
      <c r="P165" s="1611"/>
      <c r="Q165" s="1611"/>
      <c r="R165" s="477"/>
    </row>
    <row r="166" spans="1:25" ht="24" customHeight="1">
      <c r="A166" s="1176">
        <v>2</v>
      </c>
      <c r="B166" s="1663" t="s">
        <v>2930</v>
      </c>
      <c r="C166" s="1611"/>
      <c r="D166" s="1611"/>
      <c r="E166" s="1611"/>
      <c r="F166" s="1611"/>
      <c r="G166" s="1611"/>
      <c r="H166" s="1182"/>
      <c r="I166" s="1176">
        <v>5</v>
      </c>
      <c r="J166" s="1663" t="s">
        <v>2931</v>
      </c>
      <c r="K166" s="1611"/>
      <c r="L166" s="1611"/>
      <c r="M166" s="1611"/>
      <c r="N166" s="1611"/>
      <c r="O166" s="1611"/>
      <c r="P166" s="1611"/>
      <c r="Q166" s="1611"/>
      <c r="R166" s="477"/>
    </row>
    <row r="167" spans="1:25" ht="24" customHeight="1">
      <c r="A167" s="1176">
        <v>3</v>
      </c>
      <c r="B167" s="1663" t="s">
        <v>2932</v>
      </c>
      <c r="C167" s="1611"/>
      <c r="D167" s="1611"/>
      <c r="E167" s="1611"/>
      <c r="F167" s="1611"/>
      <c r="G167" s="1611"/>
      <c r="H167" s="1182"/>
      <c r="I167" s="1176">
        <v>6</v>
      </c>
      <c r="J167" s="1714" t="s">
        <v>2933</v>
      </c>
      <c r="K167" s="1715"/>
      <c r="L167" s="1715"/>
      <c r="M167" s="1715"/>
      <c r="N167" s="1715"/>
      <c r="O167" s="1715"/>
      <c r="P167" s="1715"/>
      <c r="Q167" s="1715"/>
      <c r="R167" s="477"/>
    </row>
    <row r="168" spans="1:25">
      <c r="I168" s="442"/>
      <c r="J168" s="443"/>
    </row>
    <row r="169" spans="1:25" ht="13.8">
      <c r="A169" s="156"/>
      <c r="B169" s="7"/>
    </row>
    <row r="170" spans="1:25">
      <c r="B170" s="373"/>
    </row>
  </sheetData>
  <sheetProtection formatColumns="0" formatRows="0"/>
  <customSheetViews>
    <customSheetView guid="{322AC775-AF01-45AA-8A10-37DBB67FD782}" scale="102" showPageBreaks="1" printArea="1" hiddenRows="1" view="pageBreakPreview">
      <selection activeCell="A156" sqref="A156:XFD158"/>
      <colBreaks count="1" manualBreakCount="1">
        <brk id="18" max="1048575" man="1"/>
      </colBreaks>
      <pageMargins left="0" right="0" top="0" bottom="0" header="0" footer="0"/>
      <pageSetup scale="67" fitToHeight="0" orientation="portrait" r:id="rId1"/>
      <headerFooter alignWithMargins="0">
        <oddHeader>&amp;C
&amp;R&amp;9 PROTECTED B WHEN COMPLETED</oddHeader>
        <oddFooter>&amp;L&amp;9&amp;F&amp;C&amp;9 Schedule &amp;A&amp;R&amp;9                               p. &amp;P / &amp;N</oddFooter>
      </headerFooter>
    </customSheetView>
  </customSheetViews>
  <mergeCells count="295">
    <mergeCell ref="F7:G8"/>
    <mergeCell ref="B4:R4"/>
    <mergeCell ref="T4:Y4"/>
    <mergeCell ref="B7:D7"/>
    <mergeCell ref="I7:M7"/>
    <mergeCell ref="T7:U8"/>
    <mergeCell ref="B2:E2"/>
    <mergeCell ref="T2:Y3"/>
    <mergeCell ref="O9:P9"/>
    <mergeCell ref="Q9:R9"/>
    <mergeCell ref="I8:J8"/>
    <mergeCell ref="K8:L8"/>
    <mergeCell ref="M8:M9"/>
    <mergeCell ref="W8:X8"/>
    <mergeCell ref="O14:P14"/>
    <mergeCell ref="Q14:R14"/>
    <mergeCell ref="O15:P15"/>
    <mergeCell ref="Q15:R15"/>
    <mergeCell ref="I11:J11"/>
    <mergeCell ref="O12:P12"/>
    <mergeCell ref="Q12:R12"/>
    <mergeCell ref="O13:P13"/>
    <mergeCell ref="Q13:R13"/>
    <mergeCell ref="O18:P18"/>
    <mergeCell ref="Q18:R18"/>
    <mergeCell ref="O19:P19"/>
    <mergeCell ref="Q19:R19"/>
    <mergeCell ref="O16:P16"/>
    <mergeCell ref="Q16:R16"/>
    <mergeCell ref="O17:P17"/>
    <mergeCell ref="Q17:R17"/>
    <mergeCell ref="O22:P22"/>
    <mergeCell ref="Q22:R22"/>
    <mergeCell ref="O23:P23"/>
    <mergeCell ref="Q23:R23"/>
    <mergeCell ref="O20:P20"/>
    <mergeCell ref="Q20:R20"/>
    <mergeCell ref="O21:P21"/>
    <mergeCell ref="Q21:R21"/>
    <mergeCell ref="O26:P26"/>
    <mergeCell ref="Q26:R26"/>
    <mergeCell ref="O27:P27"/>
    <mergeCell ref="Q27:R27"/>
    <mergeCell ref="O24:P24"/>
    <mergeCell ref="Q24:R24"/>
    <mergeCell ref="O25:P25"/>
    <mergeCell ref="Q25:R25"/>
    <mergeCell ref="O30:P30"/>
    <mergeCell ref="Q30:R30"/>
    <mergeCell ref="O31:P31"/>
    <mergeCell ref="Q31:R31"/>
    <mergeCell ref="O28:P28"/>
    <mergeCell ref="Q28:R28"/>
    <mergeCell ref="O29:P29"/>
    <mergeCell ref="Q29:R29"/>
    <mergeCell ref="O34:P34"/>
    <mergeCell ref="Q34:R34"/>
    <mergeCell ref="O35:P35"/>
    <mergeCell ref="Q35:R35"/>
    <mergeCell ref="O32:P32"/>
    <mergeCell ref="Q32:R32"/>
    <mergeCell ref="O33:P33"/>
    <mergeCell ref="Q33:R33"/>
    <mergeCell ref="O38:P38"/>
    <mergeCell ref="Q38:R38"/>
    <mergeCell ref="O41:P41"/>
    <mergeCell ref="Q41:R41"/>
    <mergeCell ref="O36:P36"/>
    <mergeCell ref="Q36:R36"/>
    <mergeCell ref="O37:P37"/>
    <mergeCell ref="Q37:R37"/>
    <mergeCell ref="O44:P44"/>
    <mergeCell ref="Q44:R44"/>
    <mergeCell ref="O45:P45"/>
    <mergeCell ref="Q45:R45"/>
    <mergeCell ref="O42:P42"/>
    <mergeCell ref="Q42:R42"/>
    <mergeCell ref="O43:P43"/>
    <mergeCell ref="Q43:R43"/>
    <mergeCell ref="O48:P48"/>
    <mergeCell ref="Q48:R48"/>
    <mergeCell ref="O49:P49"/>
    <mergeCell ref="Q49:R49"/>
    <mergeCell ref="O46:P46"/>
    <mergeCell ref="Q46:R46"/>
    <mergeCell ref="O47:P47"/>
    <mergeCell ref="Q47:R47"/>
    <mergeCell ref="O52:P52"/>
    <mergeCell ref="Q52:R52"/>
    <mergeCell ref="O53:P53"/>
    <mergeCell ref="Q53:R53"/>
    <mergeCell ref="O50:P50"/>
    <mergeCell ref="Q50:R50"/>
    <mergeCell ref="O51:P51"/>
    <mergeCell ref="Q51:R51"/>
    <mergeCell ref="O56:P56"/>
    <mergeCell ref="Q56:R56"/>
    <mergeCell ref="O57:P57"/>
    <mergeCell ref="Q57:R57"/>
    <mergeCell ref="O54:P54"/>
    <mergeCell ref="Q54:R54"/>
    <mergeCell ref="O55:P55"/>
    <mergeCell ref="Q55:R55"/>
    <mergeCell ref="O60:P60"/>
    <mergeCell ref="Q60:R60"/>
    <mergeCell ref="O61:P61"/>
    <mergeCell ref="Q61:R61"/>
    <mergeCell ref="O58:P58"/>
    <mergeCell ref="Q58:R58"/>
    <mergeCell ref="O59:P59"/>
    <mergeCell ref="Q59:R59"/>
    <mergeCell ref="O64:P64"/>
    <mergeCell ref="Q64:R64"/>
    <mergeCell ref="O65:P65"/>
    <mergeCell ref="Q65:R65"/>
    <mergeCell ref="O62:P62"/>
    <mergeCell ref="Q62:R62"/>
    <mergeCell ref="O63:P63"/>
    <mergeCell ref="Q63:R63"/>
    <mergeCell ref="O70:P70"/>
    <mergeCell ref="Q70:R70"/>
    <mergeCell ref="O71:P71"/>
    <mergeCell ref="Q71:R71"/>
    <mergeCell ref="O66:P66"/>
    <mergeCell ref="Q66:R66"/>
    <mergeCell ref="O67:P67"/>
    <mergeCell ref="Q67:R67"/>
    <mergeCell ref="O74:P74"/>
    <mergeCell ref="Q74:R74"/>
    <mergeCell ref="O75:P75"/>
    <mergeCell ref="Q75:R75"/>
    <mergeCell ref="O72:P72"/>
    <mergeCell ref="Q72:R72"/>
    <mergeCell ref="O73:P73"/>
    <mergeCell ref="Q73:R73"/>
    <mergeCell ref="O78:P78"/>
    <mergeCell ref="Q78:R78"/>
    <mergeCell ref="O79:P79"/>
    <mergeCell ref="Q79:R79"/>
    <mergeCell ref="O76:P76"/>
    <mergeCell ref="Q76:R76"/>
    <mergeCell ref="O77:P77"/>
    <mergeCell ref="Q77:R77"/>
    <mergeCell ref="O82:P82"/>
    <mergeCell ref="Q82:R82"/>
    <mergeCell ref="O83:P83"/>
    <mergeCell ref="Q83:R83"/>
    <mergeCell ref="O80:P80"/>
    <mergeCell ref="Q80:R80"/>
    <mergeCell ref="O81:P81"/>
    <mergeCell ref="Q81:R81"/>
    <mergeCell ref="O86:P86"/>
    <mergeCell ref="Q86:R86"/>
    <mergeCell ref="O87:P87"/>
    <mergeCell ref="Q87:R87"/>
    <mergeCell ref="O84:P84"/>
    <mergeCell ref="Q84:R84"/>
    <mergeCell ref="O85:P85"/>
    <mergeCell ref="Q85:R85"/>
    <mergeCell ref="O90:P90"/>
    <mergeCell ref="Q90:R90"/>
    <mergeCell ref="O91:P91"/>
    <mergeCell ref="Q91:R91"/>
    <mergeCell ref="O88:P88"/>
    <mergeCell ref="Q88:R88"/>
    <mergeCell ref="O89:P89"/>
    <mergeCell ref="Q89:R89"/>
    <mergeCell ref="O94:P94"/>
    <mergeCell ref="Q94:R94"/>
    <mergeCell ref="O95:P95"/>
    <mergeCell ref="Q95:R95"/>
    <mergeCell ref="O92:P92"/>
    <mergeCell ref="Q92:R92"/>
    <mergeCell ref="O93:P93"/>
    <mergeCell ref="Q93:R93"/>
    <mergeCell ref="O100:P100"/>
    <mergeCell ref="Q100:R100"/>
    <mergeCell ref="O101:P101"/>
    <mergeCell ref="Q101:R101"/>
    <mergeCell ref="O96:P96"/>
    <mergeCell ref="Q96:R96"/>
    <mergeCell ref="O99:P99"/>
    <mergeCell ref="Q99:R99"/>
    <mergeCell ref="O104:P104"/>
    <mergeCell ref="Q104:R104"/>
    <mergeCell ref="O105:P105"/>
    <mergeCell ref="Q105:R105"/>
    <mergeCell ref="O102:P102"/>
    <mergeCell ref="Q102:R102"/>
    <mergeCell ref="O103:P103"/>
    <mergeCell ref="Q103:R103"/>
    <mergeCell ref="O108:P108"/>
    <mergeCell ref="Q108:R108"/>
    <mergeCell ref="O109:P109"/>
    <mergeCell ref="Q109:R109"/>
    <mergeCell ref="O106:P106"/>
    <mergeCell ref="Q106:R106"/>
    <mergeCell ref="O107:P107"/>
    <mergeCell ref="Q107:R107"/>
    <mergeCell ref="O112:P112"/>
    <mergeCell ref="Q112:R112"/>
    <mergeCell ref="O113:P113"/>
    <mergeCell ref="Q113:R113"/>
    <mergeCell ref="O110:P110"/>
    <mergeCell ref="Q110:R110"/>
    <mergeCell ref="O111:P111"/>
    <mergeCell ref="Q111:R111"/>
    <mergeCell ref="O116:P116"/>
    <mergeCell ref="Q116:R116"/>
    <mergeCell ref="O117:P117"/>
    <mergeCell ref="Q117:R117"/>
    <mergeCell ref="O114:P114"/>
    <mergeCell ref="Q114:R114"/>
    <mergeCell ref="O115:P115"/>
    <mergeCell ref="Q115:R115"/>
    <mergeCell ref="O120:P120"/>
    <mergeCell ref="Q120:R120"/>
    <mergeCell ref="O121:P121"/>
    <mergeCell ref="Q121:R121"/>
    <mergeCell ref="O118:P118"/>
    <mergeCell ref="Q118:R118"/>
    <mergeCell ref="O119:P119"/>
    <mergeCell ref="Q119:R119"/>
    <mergeCell ref="O124:P124"/>
    <mergeCell ref="Q124:R124"/>
    <mergeCell ref="O125:P125"/>
    <mergeCell ref="Q125:R125"/>
    <mergeCell ref="O122:P122"/>
    <mergeCell ref="Q122:R122"/>
    <mergeCell ref="O123:P123"/>
    <mergeCell ref="Q123:R123"/>
    <mergeCell ref="O130:P130"/>
    <mergeCell ref="Q130:R130"/>
    <mergeCell ref="O131:P131"/>
    <mergeCell ref="Q131:R131"/>
    <mergeCell ref="O128:P128"/>
    <mergeCell ref="Q128:R128"/>
    <mergeCell ref="O129:P129"/>
    <mergeCell ref="Q129:R129"/>
    <mergeCell ref="O134:P134"/>
    <mergeCell ref="Q134:R134"/>
    <mergeCell ref="O135:P135"/>
    <mergeCell ref="Q135:R135"/>
    <mergeCell ref="O132:P132"/>
    <mergeCell ref="Q132:R132"/>
    <mergeCell ref="O133:P133"/>
    <mergeCell ref="Q133:R133"/>
    <mergeCell ref="O138:P138"/>
    <mergeCell ref="Q138:R138"/>
    <mergeCell ref="O139:P139"/>
    <mergeCell ref="Q139:R139"/>
    <mergeCell ref="O136:P136"/>
    <mergeCell ref="Q136:R136"/>
    <mergeCell ref="O137:P137"/>
    <mergeCell ref="Q137:R137"/>
    <mergeCell ref="O142:P142"/>
    <mergeCell ref="Q142:R142"/>
    <mergeCell ref="O143:P143"/>
    <mergeCell ref="Q143:R143"/>
    <mergeCell ref="O140:P140"/>
    <mergeCell ref="Q140:R140"/>
    <mergeCell ref="O141:P141"/>
    <mergeCell ref="Q141:R141"/>
    <mergeCell ref="O146:P146"/>
    <mergeCell ref="Q146:R146"/>
    <mergeCell ref="O147:P147"/>
    <mergeCell ref="Q147:R147"/>
    <mergeCell ref="O144:P144"/>
    <mergeCell ref="Q144:R144"/>
    <mergeCell ref="O145:P145"/>
    <mergeCell ref="Q145:R145"/>
    <mergeCell ref="O150:P150"/>
    <mergeCell ref="Q150:R150"/>
    <mergeCell ref="O148:P148"/>
    <mergeCell ref="Q148:R148"/>
    <mergeCell ref="O149:P149"/>
    <mergeCell ref="Q149:R149"/>
    <mergeCell ref="B166:G166"/>
    <mergeCell ref="J166:Q166"/>
    <mergeCell ref="B167:G167"/>
    <mergeCell ref="J167:Q167"/>
    <mergeCell ref="O154:P154"/>
    <mergeCell ref="Q154:R154"/>
    <mergeCell ref="O151:P151"/>
    <mergeCell ref="Q151:R151"/>
    <mergeCell ref="O159:P159"/>
    <mergeCell ref="Q159:R159"/>
    <mergeCell ref="O152:P152"/>
    <mergeCell ref="Q152:R152"/>
    <mergeCell ref="O153:P153"/>
    <mergeCell ref="Q153:R153"/>
    <mergeCell ref="O157:P157"/>
    <mergeCell ref="Q157:R157"/>
    <mergeCell ref="B165:G165"/>
    <mergeCell ref="J165:Q165"/>
  </mergeCells>
  <hyperlinks>
    <hyperlink ref="B2" location="Schedule_Listing" display="Return to Shedule Listing" xr:uid="{00000000-0004-0000-3600-000000000000}"/>
    <hyperlink ref="B2:E2" location="'Schedule Listing '!A1" display="Return to Schedule Listing" xr:uid="{00000000-0004-0000-3600-000001000000}"/>
  </hyperlinks>
  <pageMargins left="0.47244094488188981" right="0.35433070866141736" top="0.74803149606299213" bottom="0.51181102362204722" header="0.31496062992125984" footer="0.31496062992125984"/>
  <pageSetup scale="67"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dimension ref="A1:AS174"/>
  <sheetViews>
    <sheetView showGridLines="0" zoomScaleNormal="100" zoomScaleSheetLayoutView="98" workbookViewId="0">
      <selection activeCell="B1" sqref="B1"/>
    </sheetView>
  </sheetViews>
  <sheetFormatPr defaultColWidth="9.1015625" defaultRowHeight="12.3"/>
  <cols>
    <col min="1" max="1" width="7.1015625" style="1" customWidth="1"/>
    <col min="2" max="2" width="8.89453125" style="1" customWidth="1"/>
    <col min="3" max="4" width="9" style="1" customWidth="1"/>
    <col min="5" max="5" width="0.89453125" style="1" customWidth="1"/>
    <col min="6" max="8" width="8.41796875" style="1" customWidth="1"/>
    <col min="9" max="9" width="0.89453125" style="1" customWidth="1"/>
    <col min="10" max="11" width="8.5234375" style="1" customWidth="1"/>
    <col min="12" max="12" width="9.5234375" style="1" customWidth="1"/>
    <col min="13" max="14" width="8.5234375" style="1" customWidth="1"/>
    <col min="15" max="15" width="8.41796875" style="1" customWidth="1"/>
    <col min="16" max="16" width="0.89453125" style="1" customWidth="1"/>
    <col min="17" max="17" width="7" style="1" customWidth="1"/>
    <col min="18" max="18" width="6.5234375" style="1" customWidth="1"/>
    <col min="19" max="19" width="5.5234375" style="1" customWidth="1"/>
    <col min="20" max="20" width="6.41796875" style="1" customWidth="1"/>
    <col min="21" max="21" width="2.1015625" style="1" customWidth="1"/>
    <col min="22" max="22" width="6.5234375" style="1" customWidth="1"/>
    <col min="23" max="23" width="9" style="1" customWidth="1"/>
    <col min="24"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c r="B1" s="729" t="s">
        <v>2970</v>
      </c>
      <c r="C1" s="37"/>
      <c r="D1" s="37"/>
      <c r="V1" s="37" t="str">
        <f>$B1</f>
        <v>Schedule 50.090 - IRB Approach - credit risk-weighted assets</v>
      </c>
    </row>
    <row r="2" spans="1:27" ht="15" customHeight="1">
      <c r="A2" s="21">
        <v>25</v>
      </c>
      <c r="B2" s="1536" t="s">
        <v>137</v>
      </c>
      <c r="C2" s="1537"/>
      <c r="D2" s="1537"/>
      <c r="E2" s="1538"/>
      <c r="F2" s="734"/>
      <c r="G2" s="20"/>
      <c r="W2" s="246"/>
      <c r="X2" s="246"/>
      <c r="Y2" s="246"/>
      <c r="Z2" s="246"/>
      <c r="AA2" s="246"/>
    </row>
    <row r="3" spans="1:27" ht="15">
      <c r="A3" s="21"/>
      <c r="B3" s="1346"/>
      <c r="C3" s="13"/>
      <c r="D3" s="13"/>
      <c r="E3" s="13"/>
      <c r="F3" s="13"/>
      <c r="G3" s="20"/>
      <c r="V3" s="59" t="s">
        <v>2873</v>
      </c>
      <c r="W3" s="66"/>
      <c r="X3" s="66"/>
      <c r="Y3" s="66"/>
      <c r="Z3" s="66"/>
      <c r="AA3" s="66"/>
    </row>
    <row r="4" spans="1:27" ht="15">
      <c r="B4" s="59" t="s">
        <v>2971</v>
      </c>
      <c r="C4" s="59"/>
      <c r="V4" s="1650" t="str">
        <f>$B4</f>
        <v>For Banking Book - SMEs treated as Corporate (105)</v>
      </c>
      <c r="W4" s="1650"/>
      <c r="X4" s="1650"/>
      <c r="Y4" s="1650"/>
      <c r="Z4" s="1650"/>
      <c r="AA4" s="1650"/>
    </row>
    <row r="5" spans="1:27" ht="15" customHeight="1">
      <c r="B5" s="19" t="s">
        <v>2875</v>
      </c>
      <c r="V5" s="19" t="str">
        <f>$B5</f>
        <v>Dollars in thousands, Record Type 010</v>
      </c>
      <c r="W5" s="110"/>
      <c r="X5" s="111"/>
      <c r="Y5" s="111"/>
      <c r="Z5" s="111"/>
      <c r="AA5" s="111"/>
    </row>
    <row r="6" spans="1:27" ht="24.75" customHeight="1">
      <c r="B6" s="1702" t="s">
        <v>2342</v>
      </c>
      <c r="C6" s="1703"/>
      <c r="D6" s="1704"/>
      <c r="E6" s="68"/>
      <c r="F6" s="1708" t="s">
        <v>2368</v>
      </c>
      <c r="G6" s="1709"/>
      <c r="H6" s="1710"/>
      <c r="I6" s="111"/>
      <c r="J6" s="1593" t="s">
        <v>2876</v>
      </c>
      <c r="K6" s="1594"/>
      <c r="L6" s="1594"/>
      <c r="M6" s="1594"/>
      <c r="N6" s="1595"/>
      <c r="O6" s="1305"/>
      <c r="P6" s="68"/>
      <c r="Q6" s="68"/>
      <c r="R6" s="68"/>
      <c r="S6" s="68"/>
      <c r="T6" s="68"/>
      <c r="V6" s="1660" t="s">
        <v>2877</v>
      </c>
      <c r="W6" s="1660"/>
      <c r="X6" s="112"/>
      <c r="Y6" s="113"/>
      <c r="Z6" s="113"/>
    </row>
    <row r="7" spans="1:27" ht="39" customHeight="1">
      <c r="B7" s="1705"/>
      <c r="C7" s="1706"/>
      <c r="D7" s="1707"/>
      <c r="E7" s="68"/>
      <c r="F7" s="1711"/>
      <c r="G7" s="1712"/>
      <c r="H7" s="1713"/>
      <c r="I7" s="111"/>
      <c r="J7" s="1593" t="s">
        <v>2878</v>
      </c>
      <c r="K7" s="1701"/>
      <c r="L7" s="1593" t="s">
        <v>2879</v>
      </c>
      <c r="M7" s="1701"/>
      <c r="N7" s="1699" t="s">
        <v>2880</v>
      </c>
      <c r="O7" s="1699" t="s">
        <v>2972</v>
      </c>
      <c r="P7" s="68"/>
      <c r="Q7" s="68"/>
      <c r="R7" s="68"/>
      <c r="S7" s="68"/>
      <c r="T7" s="68"/>
      <c r="V7" s="1661"/>
      <c r="W7" s="1661"/>
      <c r="X7" s="1338"/>
      <c r="Y7" s="1647" t="s">
        <v>2879</v>
      </c>
      <c r="Z7" s="1648"/>
      <c r="AA7" s="1347"/>
    </row>
    <row r="8" spans="1:27" ht="78.75" customHeight="1">
      <c r="A8" s="69" t="s">
        <v>2881</v>
      </c>
      <c r="B8" s="69" t="s">
        <v>2882</v>
      </c>
      <c r="C8" s="69" t="s">
        <v>2345</v>
      </c>
      <c r="D8" s="69" t="s">
        <v>2883</v>
      </c>
      <c r="E8" s="72"/>
      <c r="F8" s="301"/>
      <c r="G8" s="1180" t="s">
        <v>2954</v>
      </c>
      <c r="H8" s="1125" t="s">
        <v>2973</v>
      </c>
      <c r="I8" s="1137"/>
      <c r="J8" s="984" t="s">
        <v>2886</v>
      </c>
      <c r="K8" s="984" t="s">
        <v>2887</v>
      </c>
      <c r="L8" s="69" t="s">
        <v>2888</v>
      </c>
      <c r="M8" s="69" t="s">
        <v>2889</v>
      </c>
      <c r="N8" s="1700"/>
      <c r="O8" s="1700" t="s">
        <v>2974</v>
      </c>
      <c r="P8" s="72"/>
      <c r="Q8" s="1649" t="s">
        <v>2352</v>
      </c>
      <c r="R8" s="1648"/>
      <c r="S8" s="1649" t="s">
        <v>2890</v>
      </c>
      <c r="T8" s="1648"/>
      <c r="V8" s="118" t="str">
        <f>$A8</f>
        <v>PD Band</v>
      </c>
      <c r="W8" s="118" t="str">
        <f>$B8</f>
        <v>Estimated PD (%) (M3)</v>
      </c>
      <c r="X8" s="984" t="s">
        <v>2891</v>
      </c>
      <c r="Y8" s="69" t="s">
        <v>2892</v>
      </c>
      <c r="Z8" s="69" t="s">
        <v>2893</v>
      </c>
      <c r="AA8" s="119"/>
    </row>
    <row r="9" spans="1:27" s="112" customFormat="1">
      <c r="B9" s="73" t="s">
        <v>282</v>
      </c>
      <c r="C9" s="73"/>
      <c r="D9" s="73" t="s">
        <v>283</v>
      </c>
      <c r="E9" s="73"/>
      <c r="F9" s="376"/>
      <c r="G9" s="776" t="s">
        <v>284</v>
      </c>
      <c r="H9" s="776" t="s">
        <v>2894</v>
      </c>
      <c r="I9" s="1139"/>
      <c r="J9" s="776" t="s">
        <v>424</v>
      </c>
      <c r="K9" s="776" t="s">
        <v>287</v>
      </c>
      <c r="L9" s="73"/>
      <c r="M9" s="73"/>
      <c r="N9" s="73"/>
      <c r="O9" s="73"/>
      <c r="P9" s="73"/>
      <c r="Q9" s="73"/>
      <c r="R9" s="73"/>
      <c r="S9" s="73"/>
      <c r="T9" s="73"/>
      <c r="V9" s="120"/>
      <c r="W9" s="121" t="s">
        <v>2895</v>
      </c>
      <c r="X9" s="376"/>
      <c r="Y9" s="1"/>
      <c r="Z9" s="73"/>
      <c r="AA9" s="73"/>
    </row>
    <row r="10" spans="1:27" ht="23.1" customHeight="1">
      <c r="B10" s="17" t="s">
        <v>1790</v>
      </c>
      <c r="D10" s="3"/>
      <c r="E10" s="3"/>
      <c r="F10" s="3"/>
      <c r="G10" s="3"/>
      <c r="H10" s="3"/>
      <c r="I10" s="3"/>
      <c r="J10" s="1736" t="s">
        <v>2962</v>
      </c>
      <c r="K10" s="1736"/>
      <c r="L10" s="3"/>
      <c r="M10" s="3"/>
      <c r="N10" s="3"/>
      <c r="O10" s="3"/>
      <c r="P10" s="3"/>
      <c r="Q10" s="3"/>
      <c r="R10" s="3"/>
      <c r="V10" s="122"/>
      <c r="W10" s="123" t="str">
        <f>$B10</f>
        <v>Drawn (501)</v>
      </c>
    </row>
    <row r="11" spans="1:27" ht="12.75" customHeight="1">
      <c r="A11" s="7" t="s">
        <v>2897</v>
      </c>
      <c r="B11" s="124"/>
      <c r="C11" s="293"/>
      <c r="D11" s="76"/>
      <c r="E11" s="298"/>
      <c r="F11" s="301"/>
      <c r="G11" s="76"/>
      <c r="H11" s="301"/>
      <c r="I11" s="304"/>
      <c r="J11" s="292"/>
      <c r="K11" s="284"/>
      <c r="L11" s="292"/>
      <c r="M11" s="128"/>
      <c r="N11" s="129"/>
      <c r="O11" s="76"/>
      <c r="P11" s="7"/>
      <c r="Q11" s="1641"/>
      <c r="R11" s="1641"/>
      <c r="S11" s="1641"/>
      <c r="T11" s="1641"/>
      <c r="V11" s="130" t="str">
        <f t="shared" ref="V11:V35" si="0">$A11</f>
        <v>1 (1401)</v>
      </c>
      <c r="W11" s="131" t="str">
        <f t="shared" ref="W11:W35" si="1">IF($B11="","",$B11)</f>
        <v/>
      </c>
      <c r="X11" s="285"/>
      <c r="Y11" s="132"/>
      <c r="Z11" s="132"/>
      <c r="AA11" s="13"/>
    </row>
    <row r="12" spans="1:27">
      <c r="A12" s="7" t="s">
        <v>2898</v>
      </c>
      <c r="B12" s="124"/>
      <c r="C12" s="293"/>
      <c r="D12" s="76"/>
      <c r="E12" s="298"/>
      <c r="F12" s="301"/>
      <c r="G12" s="76"/>
      <c r="H12" s="301"/>
      <c r="I12" s="304"/>
      <c r="J12" s="292"/>
      <c r="K12" s="284"/>
      <c r="L12" s="292"/>
      <c r="M12" s="128"/>
      <c r="N12" s="129"/>
      <c r="O12" s="76"/>
      <c r="P12" s="7"/>
      <c r="Q12" s="1641"/>
      <c r="R12" s="1641"/>
      <c r="S12" s="1641"/>
      <c r="T12" s="1641"/>
      <c r="V12" s="130" t="str">
        <f t="shared" si="0"/>
        <v>2 (1402)</v>
      </c>
      <c r="W12" s="131" t="str">
        <f t="shared" si="1"/>
        <v/>
      </c>
      <c r="X12" s="285"/>
      <c r="Y12" s="132"/>
      <c r="Z12" s="132"/>
      <c r="AA12" s="13"/>
    </row>
    <row r="13" spans="1:27">
      <c r="A13" s="7" t="s">
        <v>2899</v>
      </c>
      <c r="B13" s="124"/>
      <c r="C13" s="293"/>
      <c r="D13" s="76"/>
      <c r="E13" s="298"/>
      <c r="F13" s="301"/>
      <c r="G13" s="76"/>
      <c r="H13" s="301"/>
      <c r="I13" s="304"/>
      <c r="J13" s="292"/>
      <c r="K13" s="284"/>
      <c r="L13" s="292"/>
      <c r="M13" s="128"/>
      <c r="N13" s="129"/>
      <c r="O13" s="76"/>
      <c r="P13" s="7"/>
      <c r="Q13" s="1641"/>
      <c r="R13" s="1641"/>
      <c r="S13" s="1641"/>
      <c r="T13" s="1641"/>
      <c r="V13" s="130" t="str">
        <f t="shared" si="0"/>
        <v>3 (1403)</v>
      </c>
      <c r="W13" s="131" t="str">
        <f t="shared" si="1"/>
        <v/>
      </c>
      <c r="X13" s="285"/>
      <c r="Y13" s="132"/>
      <c r="Z13" s="132"/>
      <c r="AA13" s="13"/>
    </row>
    <row r="14" spans="1:27" ht="12.6" hidden="1" customHeight="1">
      <c r="A14" s="7" t="s">
        <v>2900</v>
      </c>
      <c r="B14" s="124"/>
      <c r="C14" s="293"/>
      <c r="D14" s="76"/>
      <c r="E14" s="298"/>
      <c r="F14" s="301"/>
      <c r="G14" s="76"/>
      <c r="H14" s="301"/>
      <c r="I14" s="304"/>
      <c r="J14" s="292"/>
      <c r="K14" s="284"/>
      <c r="L14" s="292"/>
      <c r="M14" s="128"/>
      <c r="N14" s="129"/>
      <c r="O14" s="76"/>
      <c r="P14" s="7"/>
      <c r="Q14" s="1641"/>
      <c r="R14" s="1641"/>
      <c r="S14" s="1641"/>
      <c r="T14" s="1641"/>
      <c r="V14" s="130" t="str">
        <f t="shared" si="0"/>
        <v>4 (1404)</v>
      </c>
      <c r="W14" s="131" t="str">
        <f t="shared" si="1"/>
        <v/>
      </c>
      <c r="X14" s="285"/>
      <c r="Y14" s="132"/>
      <c r="Z14" s="132"/>
      <c r="AA14" s="13"/>
    </row>
    <row r="15" spans="1:27" ht="12.6" hidden="1" customHeight="1">
      <c r="A15" s="7" t="s">
        <v>2901</v>
      </c>
      <c r="B15" s="124"/>
      <c r="C15" s="293"/>
      <c r="D15" s="76"/>
      <c r="E15" s="298"/>
      <c r="F15" s="301"/>
      <c r="G15" s="76"/>
      <c r="H15" s="301"/>
      <c r="I15" s="304"/>
      <c r="J15" s="292"/>
      <c r="K15" s="284"/>
      <c r="L15" s="292"/>
      <c r="M15" s="128"/>
      <c r="N15" s="129"/>
      <c r="O15" s="76"/>
      <c r="P15" s="7"/>
      <c r="Q15" s="1641"/>
      <c r="R15" s="1641"/>
      <c r="S15" s="1641"/>
      <c r="T15" s="1641"/>
      <c r="V15" s="130" t="str">
        <f t="shared" si="0"/>
        <v>5 (1405)</v>
      </c>
      <c r="W15" s="131" t="str">
        <f t="shared" si="1"/>
        <v/>
      </c>
      <c r="X15" s="285"/>
      <c r="Y15" s="132"/>
      <c r="Z15" s="132"/>
      <c r="AA15" s="13"/>
    </row>
    <row r="16" spans="1:27" ht="12.6" hidden="1" customHeight="1">
      <c r="A16" s="7" t="s">
        <v>2902</v>
      </c>
      <c r="B16" s="124"/>
      <c r="C16" s="293"/>
      <c r="D16" s="76"/>
      <c r="E16" s="298"/>
      <c r="F16" s="301"/>
      <c r="G16" s="76"/>
      <c r="H16" s="301"/>
      <c r="I16" s="304"/>
      <c r="J16" s="292"/>
      <c r="K16" s="284"/>
      <c r="L16" s="292"/>
      <c r="M16" s="128"/>
      <c r="N16" s="129"/>
      <c r="O16" s="76"/>
      <c r="P16" s="7"/>
      <c r="Q16" s="1641"/>
      <c r="R16" s="1641"/>
      <c r="S16" s="1641"/>
      <c r="T16" s="1641"/>
      <c r="V16" s="130" t="str">
        <f t="shared" si="0"/>
        <v>6 (1406)</v>
      </c>
      <c r="W16" s="131" t="str">
        <f t="shared" si="1"/>
        <v/>
      </c>
      <c r="X16" s="285"/>
      <c r="Y16" s="132"/>
      <c r="Z16" s="132"/>
      <c r="AA16" s="13"/>
    </row>
    <row r="17" spans="1:27" ht="12.6" hidden="1" customHeight="1">
      <c r="A17" s="7" t="s">
        <v>2903</v>
      </c>
      <c r="B17" s="124"/>
      <c r="C17" s="293"/>
      <c r="D17" s="76"/>
      <c r="E17" s="298"/>
      <c r="F17" s="301"/>
      <c r="G17" s="76"/>
      <c r="H17" s="301"/>
      <c r="I17" s="304"/>
      <c r="J17" s="292"/>
      <c r="K17" s="284"/>
      <c r="L17" s="292"/>
      <c r="M17" s="128"/>
      <c r="N17" s="129"/>
      <c r="O17" s="76"/>
      <c r="P17" s="7"/>
      <c r="Q17" s="1641"/>
      <c r="R17" s="1641"/>
      <c r="S17" s="1641"/>
      <c r="T17" s="1641"/>
      <c r="V17" s="130" t="str">
        <f t="shared" si="0"/>
        <v>7 (1407)</v>
      </c>
      <c r="W17" s="131" t="str">
        <f t="shared" si="1"/>
        <v/>
      </c>
      <c r="X17" s="285"/>
      <c r="Y17" s="132"/>
      <c r="Z17" s="132"/>
      <c r="AA17" s="13"/>
    </row>
    <row r="18" spans="1:27" ht="12.6" hidden="1" customHeight="1">
      <c r="A18" s="7" t="s">
        <v>2904</v>
      </c>
      <c r="B18" s="124"/>
      <c r="C18" s="293"/>
      <c r="D18" s="76"/>
      <c r="E18" s="298"/>
      <c r="F18" s="301"/>
      <c r="G18" s="76"/>
      <c r="H18" s="301"/>
      <c r="I18" s="304"/>
      <c r="J18" s="292"/>
      <c r="K18" s="284"/>
      <c r="L18" s="292"/>
      <c r="M18" s="128"/>
      <c r="N18" s="129"/>
      <c r="O18" s="76"/>
      <c r="P18" s="7"/>
      <c r="Q18" s="1641"/>
      <c r="R18" s="1641"/>
      <c r="S18" s="1641"/>
      <c r="T18" s="1641"/>
      <c r="V18" s="130" t="str">
        <f t="shared" si="0"/>
        <v>8 (1408)</v>
      </c>
      <c r="W18" s="131" t="str">
        <f t="shared" si="1"/>
        <v/>
      </c>
      <c r="X18" s="285"/>
      <c r="Y18" s="132"/>
      <c r="Z18" s="132"/>
      <c r="AA18" s="13"/>
    </row>
    <row r="19" spans="1:27" ht="12.6" hidden="1" customHeight="1">
      <c r="A19" s="7" t="s">
        <v>2905</v>
      </c>
      <c r="B19" s="124"/>
      <c r="C19" s="293"/>
      <c r="D19" s="76"/>
      <c r="E19" s="298"/>
      <c r="F19" s="301"/>
      <c r="G19" s="76"/>
      <c r="H19" s="301"/>
      <c r="I19" s="304"/>
      <c r="J19" s="292"/>
      <c r="K19" s="284"/>
      <c r="L19" s="292"/>
      <c r="M19" s="128"/>
      <c r="N19" s="129"/>
      <c r="O19" s="76"/>
      <c r="P19" s="7"/>
      <c r="Q19" s="1641"/>
      <c r="R19" s="1641"/>
      <c r="S19" s="1641"/>
      <c r="T19" s="1641"/>
      <c r="V19" s="130" t="str">
        <f t="shared" si="0"/>
        <v>9 (1409)</v>
      </c>
      <c r="W19" s="131" t="str">
        <f t="shared" si="1"/>
        <v/>
      </c>
      <c r="X19" s="285"/>
      <c r="Y19" s="132"/>
      <c r="Z19" s="132"/>
      <c r="AA19" s="13"/>
    </row>
    <row r="20" spans="1:27" ht="12.6" hidden="1" customHeight="1">
      <c r="A20" s="7" t="s">
        <v>2906</v>
      </c>
      <c r="B20" s="124"/>
      <c r="C20" s="293"/>
      <c r="D20" s="76"/>
      <c r="E20" s="298"/>
      <c r="F20" s="301"/>
      <c r="G20" s="76"/>
      <c r="H20" s="301"/>
      <c r="I20" s="304"/>
      <c r="J20" s="292"/>
      <c r="K20" s="284"/>
      <c r="L20" s="292"/>
      <c r="M20" s="128"/>
      <c r="N20" s="129"/>
      <c r="O20" s="76"/>
      <c r="P20" s="7"/>
      <c r="Q20" s="1641"/>
      <c r="R20" s="1641"/>
      <c r="S20" s="1641"/>
      <c r="T20" s="1641"/>
      <c r="V20" s="130" t="str">
        <f t="shared" si="0"/>
        <v>10 (1410)</v>
      </c>
      <c r="W20" s="131" t="str">
        <f t="shared" si="1"/>
        <v/>
      </c>
      <c r="X20" s="285"/>
      <c r="Y20" s="132"/>
      <c r="Z20" s="132"/>
      <c r="AA20" s="13"/>
    </row>
    <row r="21" spans="1:27" ht="12.6" hidden="1" customHeight="1">
      <c r="A21" s="7" t="s">
        <v>2907</v>
      </c>
      <c r="B21" s="124"/>
      <c r="C21" s="293"/>
      <c r="D21" s="76"/>
      <c r="E21" s="298"/>
      <c r="F21" s="301"/>
      <c r="G21" s="76"/>
      <c r="H21" s="301"/>
      <c r="I21" s="304"/>
      <c r="J21" s="292"/>
      <c r="K21" s="284"/>
      <c r="L21" s="292"/>
      <c r="M21" s="128"/>
      <c r="N21" s="129"/>
      <c r="O21" s="76"/>
      <c r="P21" s="7"/>
      <c r="Q21" s="1641"/>
      <c r="R21" s="1641"/>
      <c r="S21" s="1641"/>
      <c r="T21" s="1641"/>
      <c r="V21" s="130" t="str">
        <f t="shared" si="0"/>
        <v>11 (1411)</v>
      </c>
      <c r="W21" s="131" t="str">
        <f t="shared" si="1"/>
        <v/>
      </c>
      <c r="X21" s="285"/>
      <c r="Y21" s="132"/>
      <c r="Z21" s="132"/>
      <c r="AA21" s="13"/>
    </row>
    <row r="22" spans="1:27" ht="12.6" hidden="1" customHeight="1">
      <c r="A22" s="7" t="s">
        <v>2908</v>
      </c>
      <c r="B22" s="124"/>
      <c r="C22" s="293"/>
      <c r="D22" s="76"/>
      <c r="E22" s="298"/>
      <c r="F22" s="301"/>
      <c r="G22" s="76"/>
      <c r="H22" s="301"/>
      <c r="I22" s="304"/>
      <c r="J22" s="292"/>
      <c r="K22" s="284"/>
      <c r="L22" s="292"/>
      <c r="M22" s="128"/>
      <c r="N22" s="129"/>
      <c r="O22" s="76"/>
      <c r="P22" s="7"/>
      <c r="Q22" s="1641"/>
      <c r="R22" s="1641"/>
      <c r="S22" s="1641"/>
      <c r="T22" s="1641"/>
      <c r="V22" s="130" t="str">
        <f t="shared" si="0"/>
        <v>12 (1412)</v>
      </c>
      <c r="W22" s="131" t="str">
        <f t="shared" si="1"/>
        <v/>
      </c>
      <c r="X22" s="285"/>
      <c r="Y22" s="132"/>
      <c r="Z22" s="132"/>
      <c r="AA22" s="13"/>
    </row>
    <row r="23" spans="1:27" ht="12.6" hidden="1" customHeight="1">
      <c r="A23" s="7" t="s">
        <v>2909</v>
      </c>
      <c r="B23" s="124"/>
      <c r="C23" s="293"/>
      <c r="D23" s="76"/>
      <c r="E23" s="298"/>
      <c r="F23" s="301"/>
      <c r="G23" s="76"/>
      <c r="H23" s="301"/>
      <c r="I23" s="304"/>
      <c r="J23" s="292"/>
      <c r="K23" s="284"/>
      <c r="L23" s="292"/>
      <c r="M23" s="128"/>
      <c r="N23" s="129"/>
      <c r="O23" s="76"/>
      <c r="P23" s="7"/>
      <c r="Q23" s="1641"/>
      <c r="R23" s="1641"/>
      <c r="S23" s="1641"/>
      <c r="T23" s="1641"/>
      <c r="V23" s="130" t="str">
        <f t="shared" si="0"/>
        <v>13 (1413)</v>
      </c>
      <c r="W23" s="131" t="str">
        <f t="shared" si="1"/>
        <v/>
      </c>
      <c r="X23" s="285"/>
      <c r="Y23" s="132"/>
      <c r="Z23" s="132"/>
      <c r="AA23" s="13"/>
    </row>
    <row r="24" spans="1:27" ht="12.6" hidden="1" customHeight="1">
      <c r="A24" s="7" t="s">
        <v>2910</v>
      </c>
      <c r="B24" s="124"/>
      <c r="C24" s="293"/>
      <c r="D24" s="76"/>
      <c r="E24" s="298"/>
      <c r="F24" s="301"/>
      <c r="G24" s="76"/>
      <c r="H24" s="301"/>
      <c r="I24" s="304"/>
      <c r="J24" s="292"/>
      <c r="K24" s="284"/>
      <c r="L24" s="292"/>
      <c r="M24" s="128"/>
      <c r="N24" s="129"/>
      <c r="O24" s="76"/>
      <c r="P24" s="7"/>
      <c r="Q24" s="1641"/>
      <c r="R24" s="1641"/>
      <c r="S24" s="1641"/>
      <c r="T24" s="1641"/>
      <c r="V24" s="130" t="str">
        <f t="shared" si="0"/>
        <v>14 (1414)</v>
      </c>
      <c r="W24" s="131" t="str">
        <f t="shared" si="1"/>
        <v/>
      </c>
      <c r="X24" s="285"/>
      <c r="Y24" s="132"/>
      <c r="Z24" s="132"/>
      <c r="AA24" s="13"/>
    </row>
    <row r="25" spans="1:27" ht="12.6" hidden="1" customHeight="1">
      <c r="A25" s="7" t="s">
        <v>2911</v>
      </c>
      <c r="B25" s="124"/>
      <c r="C25" s="293"/>
      <c r="D25" s="76"/>
      <c r="E25" s="298"/>
      <c r="F25" s="301"/>
      <c r="G25" s="76"/>
      <c r="H25" s="301"/>
      <c r="I25" s="304"/>
      <c r="J25" s="292"/>
      <c r="K25" s="284"/>
      <c r="L25" s="292"/>
      <c r="M25" s="128"/>
      <c r="N25" s="129"/>
      <c r="O25" s="76"/>
      <c r="P25" s="7"/>
      <c r="Q25" s="1641"/>
      <c r="R25" s="1641"/>
      <c r="S25" s="1641"/>
      <c r="T25" s="1641"/>
      <c r="V25" s="130" t="str">
        <f t="shared" si="0"/>
        <v>15 (1415)</v>
      </c>
      <c r="W25" s="131" t="str">
        <f t="shared" si="1"/>
        <v/>
      </c>
      <c r="X25" s="285"/>
      <c r="Y25" s="132"/>
      <c r="Z25" s="132"/>
      <c r="AA25" s="13"/>
    </row>
    <row r="26" spans="1:27" ht="12.6" hidden="1" customHeight="1">
      <c r="A26" s="7" t="s">
        <v>2912</v>
      </c>
      <c r="B26" s="124"/>
      <c r="C26" s="293"/>
      <c r="D26" s="76"/>
      <c r="E26" s="298"/>
      <c r="F26" s="301"/>
      <c r="G26" s="76"/>
      <c r="H26" s="301"/>
      <c r="I26" s="304"/>
      <c r="J26" s="292"/>
      <c r="K26" s="284"/>
      <c r="L26" s="292"/>
      <c r="M26" s="128"/>
      <c r="N26" s="129"/>
      <c r="O26" s="76"/>
      <c r="P26" s="7"/>
      <c r="Q26" s="1641"/>
      <c r="R26" s="1641"/>
      <c r="S26" s="1641"/>
      <c r="T26" s="1641"/>
      <c r="V26" s="130" t="str">
        <f t="shared" si="0"/>
        <v>16 (1416)</v>
      </c>
      <c r="W26" s="131" t="str">
        <f t="shared" si="1"/>
        <v/>
      </c>
      <c r="X26" s="285"/>
      <c r="Y26" s="132"/>
      <c r="Z26" s="132"/>
      <c r="AA26" s="13"/>
    </row>
    <row r="27" spans="1:27" ht="12.6" hidden="1" customHeight="1">
      <c r="A27" s="7" t="s">
        <v>2913</v>
      </c>
      <c r="B27" s="124"/>
      <c r="C27" s="293"/>
      <c r="D27" s="76"/>
      <c r="E27" s="298"/>
      <c r="F27" s="301"/>
      <c r="G27" s="76"/>
      <c r="H27" s="301"/>
      <c r="I27" s="304"/>
      <c r="J27" s="292"/>
      <c r="K27" s="284"/>
      <c r="L27" s="292"/>
      <c r="M27" s="128"/>
      <c r="N27" s="129"/>
      <c r="O27" s="76"/>
      <c r="P27" s="7"/>
      <c r="Q27" s="1641"/>
      <c r="R27" s="1641"/>
      <c r="S27" s="1641"/>
      <c r="T27" s="1641"/>
      <c r="V27" s="130" t="str">
        <f t="shared" si="0"/>
        <v>17 (1417)</v>
      </c>
      <c r="W27" s="131" t="str">
        <f t="shared" si="1"/>
        <v/>
      </c>
      <c r="X27" s="285"/>
      <c r="Y27" s="132"/>
      <c r="Z27" s="132"/>
      <c r="AA27" s="13"/>
    </row>
    <row r="28" spans="1:27" ht="12.6" hidden="1" customHeight="1">
      <c r="A28" s="7" t="s">
        <v>2914</v>
      </c>
      <c r="B28" s="124"/>
      <c r="C28" s="293"/>
      <c r="D28" s="76"/>
      <c r="E28" s="298"/>
      <c r="F28" s="301"/>
      <c r="G28" s="76"/>
      <c r="H28" s="301"/>
      <c r="I28" s="304"/>
      <c r="J28" s="292"/>
      <c r="K28" s="284"/>
      <c r="L28" s="292"/>
      <c r="M28" s="128"/>
      <c r="N28" s="129"/>
      <c r="O28" s="76"/>
      <c r="P28" s="7"/>
      <c r="Q28" s="1641"/>
      <c r="R28" s="1641"/>
      <c r="S28" s="1641"/>
      <c r="T28" s="1641"/>
      <c r="V28" s="130" t="str">
        <f t="shared" si="0"/>
        <v>18 (1418)</v>
      </c>
      <c r="W28" s="131" t="str">
        <f t="shared" si="1"/>
        <v/>
      </c>
      <c r="X28" s="285"/>
      <c r="Y28" s="132"/>
      <c r="Z28" s="132"/>
      <c r="AA28" s="13"/>
    </row>
    <row r="29" spans="1:27" ht="12.6" hidden="1" customHeight="1">
      <c r="A29" s="7" t="s">
        <v>2915</v>
      </c>
      <c r="B29" s="124"/>
      <c r="C29" s="293"/>
      <c r="D29" s="76"/>
      <c r="E29" s="298"/>
      <c r="F29" s="301"/>
      <c r="G29" s="76"/>
      <c r="H29" s="301"/>
      <c r="I29" s="304"/>
      <c r="J29" s="292"/>
      <c r="K29" s="284"/>
      <c r="L29" s="292"/>
      <c r="M29" s="128"/>
      <c r="N29" s="129"/>
      <c r="O29" s="76"/>
      <c r="P29" s="7"/>
      <c r="Q29" s="1641"/>
      <c r="R29" s="1641"/>
      <c r="S29" s="1641"/>
      <c r="T29" s="1641"/>
      <c r="V29" s="130" t="str">
        <f t="shared" si="0"/>
        <v>19 (1419)</v>
      </c>
      <c r="W29" s="131" t="str">
        <f t="shared" si="1"/>
        <v/>
      </c>
      <c r="X29" s="285"/>
      <c r="Y29" s="132"/>
      <c r="Z29" s="132"/>
      <c r="AA29" s="13"/>
    </row>
    <row r="30" spans="1:27" ht="12.6" hidden="1" customHeight="1">
      <c r="A30" s="7" t="s">
        <v>2916</v>
      </c>
      <c r="B30" s="124"/>
      <c r="C30" s="293"/>
      <c r="D30" s="76"/>
      <c r="E30" s="298"/>
      <c r="F30" s="301"/>
      <c r="G30" s="76"/>
      <c r="H30" s="301"/>
      <c r="I30" s="304"/>
      <c r="J30" s="292"/>
      <c r="K30" s="284"/>
      <c r="L30" s="292"/>
      <c r="M30" s="128"/>
      <c r="N30" s="129"/>
      <c r="O30" s="76"/>
      <c r="P30" s="7"/>
      <c r="Q30" s="1641"/>
      <c r="R30" s="1641"/>
      <c r="S30" s="1641"/>
      <c r="T30" s="1641"/>
      <c r="V30" s="130" t="str">
        <f t="shared" si="0"/>
        <v>20 (1420)</v>
      </c>
      <c r="W30" s="131" t="str">
        <f t="shared" si="1"/>
        <v/>
      </c>
      <c r="X30" s="285"/>
      <c r="Y30" s="132"/>
      <c r="Z30" s="132"/>
      <c r="AA30" s="13"/>
    </row>
    <row r="31" spans="1:27" ht="12.6" hidden="1" customHeight="1">
      <c r="A31" s="7" t="s">
        <v>2917</v>
      </c>
      <c r="B31" s="124"/>
      <c r="C31" s="293"/>
      <c r="D31" s="76"/>
      <c r="E31" s="298"/>
      <c r="F31" s="301"/>
      <c r="G31" s="76"/>
      <c r="H31" s="301"/>
      <c r="I31" s="304"/>
      <c r="J31" s="292"/>
      <c r="K31" s="284"/>
      <c r="L31" s="292"/>
      <c r="M31" s="128"/>
      <c r="N31" s="129"/>
      <c r="O31" s="76"/>
      <c r="P31" s="7"/>
      <c r="Q31" s="1641"/>
      <c r="R31" s="1641"/>
      <c r="S31" s="1641"/>
      <c r="T31" s="1641"/>
      <c r="V31" s="130" t="str">
        <f t="shared" si="0"/>
        <v>21 (1421)</v>
      </c>
      <c r="W31" s="131" t="str">
        <f t="shared" si="1"/>
        <v/>
      </c>
      <c r="X31" s="285"/>
      <c r="Y31" s="132"/>
      <c r="Z31" s="132"/>
      <c r="AA31" s="13"/>
    </row>
    <row r="32" spans="1:27" ht="12.6" hidden="1" customHeight="1">
      <c r="A32" s="7" t="s">
        <v>2918</v>
      </c>
      <c r="B32" s="124"/>
      <c r="C32" s="293"/>
      <c r="D32" s="76"/>
      <c r="E32" s="298"/>
      <c r="F32" s="301"/>
      <c r="G32" s="76"/>
      <c r="H32" s="301"/>
      <c r="I32" s="304"/>
      <c r="J32" s="292"/>
      <c r="K32" s="284"/>
      <c r="L32" s="292"/>
      <c r="M32" s="128"/>
      <c r="N32" s="129"/>
      <c r="O32" s="76"/>
      <c r="P32" s="7"/>
      <c r="Q32" s="1641"/>
      <c r="R32" s="1641"/>
      <c r="S32" s="1641"/>
      <c r="T32" s="1641"/>
      <c r="V32" s="130" t="str">
        <f t="shared" si="0"/>
        <v>22 (1422)</v>
      </c>
      <c r="W32" s="131" t="str">
        <f t="shared" si="1"/>
        <v/>
      </c>
      <c r="X32" s="285"/>
      <c r="Y32" s="132"/>
      <c r="Z32" s="132"/>
      <c r="AA32" s="13"/>
    </row>
    <row r="33" spans="1:27" ht="12.6" hidden="1" customHeight="1">
      <c r="A33" s="7" t="s">
        <v>2919</v>
      </c>
      <c r="B33" s="124"/>
      <c r="C33" s="293"/>
      <c r="D33" s="76"/>
      <c r="E33" s="298"/>
      <c r="F33" s="301"/>
      <c r="G33" s="76"/>
      <c r="H33" s="301"/>
      <c r="I33" s="304"/>
      <c r="J33" s="292"/>
      <c r="K33" s="284"/>
      <c r="L33" s="292"/>
      <c r="M33" s="128"/>
      <c r="N33" s="129"/>
      <c r="O33" s="76"/>
      <c r="P33" s="7"/>
      <c r="Q33" s="1641"/>
      <c r="R33" s="1641"/>
      <c r="S33" s="1641"/>
      <c r="T33" s="1641"/>
      <c r="V33" s="130" t="str">
        <f t="shared" si="0"/>
        <v>23 (1423)</v>
      </c>
      <c r="W33" s="131" t="str">
        <f t="shared" si="1"/>
        <v/>
      </c>
      <c r="X33" s="285"/>
      <c r="Y33" s="132"/>
      <c r="Z33" s="132"/>
      <c r="AA33" s="13"/>
    </row>
    <row r="34" spans="1:27" ht="12.6" hidden="1" customHeight="1">
      <c r="A34" s="7" t="s">
        <v>2920</v>
      </c>
      <c r="B34" s="124"/>
      <c r="C34" s="293"/>
      <c r="D34" s="76"/>
      <c r="E34" s="298"/>
      <c r="F34" s="301"/>
      <c r="G34" s="76"/>
      <c r="H34" s="301"/>
      <c r="I34" s="304"/>
      <c r="J34" s="292"/>
      <c r="K34" s="284"/>
      <c r="L34" s="292"/>
      <c r="M34" s="128"/>
      <c r="N34" s="129"/>
      <c r="O34" s="76"/>
      <c r="P34" s="7"/>
      <c r="Q34" s="1641"/>
      <c r="R34" s="1641"/>
      <c r="S34" s="1641"/>
      <c r="T34" s="1641"/>
      <c r="V34" s="130" t="str">
        <f t="shared" si="0"/>
        <v>24 (1424)</v>
      </c>
      <c r="W34" s="131" t="str">
        <f t="shared" si="1"/>
        <v/>
      </c>
      <c r="X34" s="285"/>
      <c r="Y34" s="132"/>
      <c r="Z34" s="132"/>
      <c r="AA34" s="13"/>
    </row>
    <row r="35" spans="1:27">
      <c r="A35" s="7" t="s">
        <v>2921</v>
      </c>
      <c r="B35" s="124"/>
      <c r="C35" s="293"/>
      <c r="D35" s="76"/>
      <c r="E35" s="298"/>
      <c r="F35" s="301"/>
      <c r="G35" s="76"/>
      <c r="H35" s="301"/>
      <c r="I35" s="304"/>
      <c r="J35" s="292"/>
      <c r="K35" s="284"/>
      <c r="L35" s="292"/>
      <c r="M35" s="128"/>
      <c r="N35" s="129"/>
      <c r="O35" s="76"/>
      <c r="P35" s="7"/>
      <c r="Q35" s="1641"/>
      <c r="R35" s="1641"/>
      <c r="S35" s="1641"/>
      <c r="T35" s="1641"/>
      <c r="V35" s="130" t="str">
        <f t="shared" si="0"/>
        <v>25 (1425)</v>
      </c>
      <c r="W35" s="131" t="str">
        <f t="shared" si="1"/>
        <v/>
      </c>
      <c r="X35" s="285"/>
      <c r="Y35" s="132"/>
      <c r="Z35" s="132"/>
      <c r="AA35" s="13"/>
    </row>
    <row r="36" spans="1:27">
      <c r="A36" s="33" t="s">
        <v>2922</v>
      </c>
      <c r="B36" s="299">
        <v>100</v>
      </c>
      <c r="C36" s="300"/>
      <c r="D36" s="76"/>
      <c r="E36" s="298"/>
      <c r="F36" s="302"/>
      <c r="G36" s="76"/>
      <c r="H36" s="302"/>
      <c r="I36" s="305"/>
      <c r="J36" s="292"/>
      <c r="K36" s="284"/>
      <c r="L36" s="292"/>
      <c r="M36" s="128"/>
      <c r="N36" s="1348"/>
      <c r="O36" s="76"/>
      <c r="P36" s="7"/>
      <c r="Q36" s="1642"/>
      <c r="R36" s="1642"/>
      <c r="S36" s="1642"/>
      <c r="T36" s="1642"/>
      <c r="V36" s="122"/>
      <c r="W36" s="138">
        <f>$B36</f>
        <v>100</v>
      </c>
      <c r="X36" s="285"/>
      <c r="Y36" s="132"/>
      <c r="Z36" s="132"/>
      <c r="AA36" s="13"/>
    </row>
    <row r="37" spans="1:27">
      <c r="A37" s="4" t="s">
        <v>2923</v>
      </c>
      <c r="B37" s="294" t="s">
        <v>2924</v>
      </c>
      <c r="C37" s="295"/>
      <c r="D37" s="284"/>
      <c r="E37" s="296"/>
      <c r="F37" s="422"/>
      <c r="G37" s="441"/>
      <c r="H37" s="422"/>
      <c r="I37" s="306"/>
      <c r="J37" s="292"/>
      <c r="K37" s="284"/>
      <c r="L37" s="292"/>
      <c r="M37" s="286"/>
      <c r="N37" s="287"/>
      <c r="O37" s="284"/>
      <c r="Q37" s="1639"/>
      <c r="R37" s="1639"/>
      <c r="S37" s="1639"/>
      <c r="T37" s="1639"/>
      <c r="V37" s="122"/>
      <c r="W37" s="28" t="str">
        <f>$B37</f>
        <v>Overall</v>
      </c>
      <c r="X37" s="285"/>
      <c r="Y37" s="289"/>
      <c r="Z37" s="289"/>
      <c r="AA37" s="13"/>
    </row>
    <row r="38" spans="1:27" ht="6" customHeight="1">
      <c r="B38" s="296"/>
      <c r="C38" s="296"/>
      <c r="D38" s="296"/>
      <c r="E38" s="296"/>
      <c r="F38" s="296"/>
      <c r="G38" s="296"/>
      <c r="H38" s="296"/>
      <c r="I38" s="296"/>
      <c r="J38" s="296"/>
      <c r="K38" s="296"/>
      <c r="L38" s="296"/>
      <c r="M38" s="296"/>
      <c r="N38" s="296"/>
      <c r="O38" s="296"/>
      <c r="V38" s="122"/>
      <c r="W38" s="122"/>
      <c r="AA38" s="13"/>
    </row>
    <row r="39" spans="1:27">
      <c r="B39" s="297" t="s">
        <v>1791</v>
      </c>
      <c r="C39" s="296"/>
      <c r="D39" s="296"/>
      <c r="E39" s="296"/>
      <c r="F39" s="296"/>
      <c r="G39" s="296"/>
      <c r="H39" s="296"/>
      <c r="I39" s="296"/>
      <c r="J39" s="296"/>
      <c r="K39" s="296"/>
      <c r="L39" s="296"/>
      <c r="M39" s="296"/>
      <c r="N39" s="296"/>
      <c r="O39" s="296"/>
      <c r="V39" s="122"/>
      <c r="W39" s="123" t="str">
        <f>$B39</f>
        <v>Undrawn Commitments (502)</v>
      </c>
      <c r="AA39" s="13"/>
    </row>
    <row r="40" spans="1:27">
      <c r="A40" s="7" t="s">
        <v>2897</v>
      </c>
      <c r="B40" s="124"/>
      <c r="C40" s="76"/>
      <c r="D40" s="76"/>
      <c r="E40" s="298"/>
      <c r="F40" s="301"/>
      <c r="G40" s="76"/>
      <c r="H40" s="301"/>
      <c r="I40" s="304"/>
      <c r="J40" s="292"/>
      <c r="K40" s="284"/>
      <c r="L40" s="292"/>
      <c r="M40" s="128"/>
      <c r="N40" s="129"/>
      <c r="O40" s="76"/>
      <c r="P40" s="7"/>
      <c r="Q40" s="1641"/>
      <c r="R40" s="1641"/>
      <c r="S40" s="1641"/>
      <c r="T40" s="1641"/>
      <c r="V40" s="130" t="str">
        <f t="shared" ref="V40:V64" si="2">$A40</f>
        <v>1 (1401)</v>
      </c>
      <c r="W40" s="131" t="str">
        <f t="shared" ref="W40:W64" si="3">IF($B40="","",$B40)</f>
        <v/>
      </c>
      <c r="X40" s="285"/>
      <c r="Y40" s="132"/>
      <c r="Z40" s="132"/>
      <c r="AA40" s="13"/>
    </row>
    <row r="41" spans="1:27">
      <c r="A41" s="7" t="s">
        <v>2898</v>
      </c>
      <c r="B41" s="124"/>
      <c r="C41" s="76"/>
      <c r="D41" s="76"/>
      <c r="E41" s="298"/>
      <c r="F41" s="301"/>
      <c r="G41" s="76"/>
      <c r="H41" s="301"/>
      <c r="I41" s="304"/>
      <c r="J41" s="292"/>
      <c r="K41" s="284"/>
      <c r="L41" s="292"/>
      <c r="M41" s="128"/>
      <c r="N41" s="129"/>
      <c r="O41" s="76"/>
      <c r="P41" s="7"/>
      <c r="Q41" s="1641"/>
      <c r="R41" s="1641"/>
      <c r="S41" s="1641"/>
      <c r="T41" s="1641"/>
      <c r="V41" s="130" t="str">
        <f t="shared" si="2"/>
        <v>2 (1402)</v>
      </c>
      <c r="W41" s="131" t="str">
        <f t="shared" si="3"/>
        <v/>
      </c>
      <c r="X41" s="285"/>
      <c r="Y41" s="132"/>
      <c r="Z41" s="132"/>
      <c r="AA41" s="13"/>
    </row>
    <row r="42" spans="1:27">
      <c r="A42" s="7" t="s">
        <v>2899</v>
      </c>
      <c r="B42" s="124"/>
      <c r="C42" s="76"/>
      <c r="D42" s="76"/>
      <c r="E42" s="298"/>
      <c r="F42" s="301"/>
      <c r="G42" s="76"/>
      <c r="H42" s="301"/>
      <c r="I42" s="304"/>
      <c r="J42" s="292"/>
      <c r="K42" s="284"/>
      <c r="L42" s="292"/>
      <c r="M42" s="128"/>
      <c r="N42" s="129"/>
      <c r="O42" s="76"/>
      <c r="P42" s="7"/>
      <c r="Q42" s="1641"/>
      <c r="R42" s="1641"/>
      <c r="S42" s="1641"/>
      <c r="T42" s="1641"/>
      <c r="V42" s="130" t="str">
        <f t="shared" si="2"/>
        <v>3 (1403)</v>
      </c>
      <c r="W42" s="131" t="str">
        <f t="shared" si="3"/>
        <v/>
      </c>
      <c r="X42" s="285"/>
      <c r="Y42" s="132"/>
      <c r="Z42" s="132"/>
      <c r="AA42" s="13"/>
    </row>
    <row r="43" spans="1:27" ht="12.6" hidden="1" customHeight="1">
      <c r="A43" s="7" t="s">
        <v>2900</v>
      </c>
      <c r="B43" s="124"/>
      <c r="C43" s="76"/>
      <c r="D43" s="76"/>
      <c r="E43" s="298"/>
      <c r="F43" s="301"/>
      <c r="G43" s="76"/>
      <c r="H43" s="301"/>
      <c r="I43" s="304"/>
      <c r="J43" s="292"/>
      <c r="K43" s="284"/>
      <c r="L43" s="292"/>
      <c r="M43" s="128"/>
      <c r="N43" s="129"/>
      <c r="O43" s="76"/>
      <c r="P43" s="7"/>
      <c r="Q43" s="1641"/>
      <c r="R43" s="1641"/>
      <c r="S43" s="1641"/>
      <c r="T43" s="1641"/>
      <c r="V43" s="130" t="str">
        <f t="shared" si="2"/>
        <v>4 (1404)</v>
      </c>
      <c r="W43" s="131" t="str">
        <f t="shared" si="3"/>
        <v/>
      </c>
      <c r="X43" s="285"/>
      <c r="Y43" s="132"/>
      <c r="Z43" s="132"/>
      <c r="AA43" s="13"/>
    </row>
    <row r="44" spans="1:27" ht="12.6" hidden="1" customHeight="1">
      <c r="A44" s="7" t="s">
        <v>2901</v>
      </c>
      <c r="B44" s="124"/>
      <c r="C44" s="76"/>
      <c r="D44" s="76"/>
      <c r="E44" s="298"/>
      <c r="F44" s="301"/>
      <c r="G44" s="76"/>
      <c r="H44" s="301"/>
      <c r="I44" s="304"/>
      <c r="J44" s="292"/>
      <c r="K44" s="284"/>
      <c r="L44" s="292"/>
      <c r="M44" s="128"/>
      <c r="N44" s="129"/>
      <c r="O44" s="76"/>
      <c r="P44" s="7"/>
      <c r="Q44" s="1641"/>
      <c r="R44" s="1641"/>
      <c r="S44" s="1641"/>
      <c r="T44" s="1641"/>
      <c r="V44" s="130" t="str">
        <f t="shared" si="2"/>
        <v>5 (1405)</v>
      </c>
      <c r="W44" s="131" t="str">
        <f t="shared" si="3"/>
        <v/>
      </c>
      <c r="X44" s="285"/>
      <c r="Y44" s="132"/>
      <c r="Z44" s="132"/>
      <c r="AA44" s="13"/>
    </row>
    <row r="45" spans="1:27" ht="12.6" hidden="1" customHeight="1">
      <c r="A45" s="7" t="s">
        <v>2902</v>
      </c>
      <c r="B45" s="124"/>
      <c r="C45" s="76"/>
      <c r="D45" s="76"/>
      <c r="E45" s="298"/>
      <c r="F45" s="301"/>
      <c r="G45" s="76"/>
      <c r="H45" s="301"/>
      <c r="I45" s="304"/>
      <c r="J45" s="292"/>
      <c r="K45" s="284"/>
      <c r="L45" s="292"/>
      <c r="M45" s="128"/>
      <c r="N45" s="129"/>
      <c r="O45" s="76"/>
      <c r="P45" s="7"/>
      <c r="Q45" s="1641"/>
      <c r="R45" s="1641"/>
      <c r="S45" s="1641"/>
      <c r="T45" s="1641"/>
      <c r="V45" s="130" t="str">
        <f t="shared" si="2"/>
        <v>6 (1406)</v>
      </c>
      <c r="W45" s="131" t="str">
        <f t="shared" si="3"/>
        <v/>
      </c>
      <c r="X45" s="285"/>
      <c r="Y45" s="132"/>
      <c r="Z45" s="132"/>
      <c r="AA45" s="13"/>
    </row>
    <row r="46" spans="1:27" ht="12.6" hidden="1" customHeight="1">
      <c r="A46" s="7" t="s">
        <v>2903</v>
      </c>
      <c r="B46" s="124"/>
      <c r="C46" s="76"/>
      <c r="D46" s="76"/>
      <c r="E46" s="298"/>
      <c r="F46" s="301"/>
      <c r="G46" s="76"/>
      <c r="H46" s="301"/>
      <c r="I46" s="304"/>
      <c r="J46" s="292"/>
      <c r="K46" s="284"/>
      <c r="L46" s="292"/>
      <c r="M46" s="128"/>
      <c r="N46" s="129"/>
      <c r="O46" s="76"/>
      <c r="P46" s="7"/>
      <c r="Q46" s="1641"/>
      <c r="R46" s="1641"/>
      <c r="S46" s="1641"/>
      <c r="T46" s="1641"/>
      <c r="V46" s="130" t="str">
        <f t="shared" si="2"/>
        <v>7 (1407)</v>
      </c>
      <c r="W46" s="131" t="str">
        <f t="shared" si="3"/>
        <v/>
      </c>
      <c r="X46" s="285"/>
      <c r="Y46" s="132"/>
      <c r="Z46" s="132"/>
      <c r="AA46" s="13"/>
    </row>
    <row r="47" spans="1:27" ht="12.6" hidden="1" customHeight="1">
      <c r="A47" s="7" t="s">
        <v>2904</v>
      </c>
      <c r="B47" s="124"/>
      <c r="C47" s="76" t="s">
        <v>2925</v>
      </c>
      <c r="D47" s="76"/>
      <c r="E47" s="298"/>
      <c r="F47" s="301"/>
      <c r="G47" s="76"/>
      <c r="H47" s="301"/>
      <c r="I47" s="304"/>
      <c r="J47" s="292"/>
      <c r="K47" s="284"/>
      <c r="L47" s="292"/>
      <c r="M47" s="128"/>
      <c r="N47" s="129"/>
      <c r="O47" s="76"/>
      <c r="P47" s="7"/>
      <c r="Q47" s="1641"/>
      <c r="R47" s="1641"/>
      <c r="S47" s="1641"/>
      <c r="T47" s="1641"/>
      <c r="V47" s="130" t="str">
        <f t="shared" si="2"/>
        <v>8 (1408)</v>
      </c>
      <c r="W47" s="131" t="str">
        <f t="shared" si="3"/>
        <v/>
      </c>
      <c r="X47" s="285"/>
      <c r="Y47" s="132"/>
      <c r="Z47" s="132"/>
      <c r="AA47" s="13"/>
    </row>
    <row r="48" spans="1:27" ht="12.6" hidden="1" customHeight="1">
      <c r="A48" s="7" t="s">
        <v>2905</v>
      </c>
      <c r="B48" s="124"/>
      <c r="C48" s="76" t="s">
        <v>2926</v>
      </c>
      <c r="D48" s="76"/>
      <c r="E48" s="298"/>
      <c r="F48" s="301"/>
      <c r="G48" s="76"/>
      <c r="H48" s="301"/>
      <c r="I48" s="304"/>
      <c r="J48" s="292"/>
      <c r="K48" s="284"/>
      <c r="L48" s="292"/>
      <c r="M48" s="128"/>
      <c r="N48" s="129"/>
      <c r="O48" s="76"/>
      <c r="P48" s="7"/>
      <c r="Q48" s="1641"/>
      <c r="R48" s="1641"/>
      <c r="S48" s="1641"/>
      <c r="T48" s="1641"/>
      <c r="V48" s="130" t="str">
        <f t="shared" si="2"/>
        <v>9 (1409)</v>
      </c>
      <c r="W48" s="131" t="str">
        <f t="shared" si="3"/>
        <v/>
      </c>
      <c r="X48" s="285"/>
      <c r="Y48" s="132"/>
      <c r="Z48" s="132"/>
      <c r="AA48" s="13"/>
    </row>
    <row r="49" spans="1:27" ht="12.6" hidden="1" customHeight="1">
      <c r="A49" s="7" t="s">
        <v>2906</v>
      </c>
      <c r="B49" s="124"/>
      <c r="C49" s="76"/>
      <c r="D49" s="76"/>
      <c r="E49" s="298"/>
      <c r="F49" s="301"/>
      <c r="G49" s="76"/>
      <c r="H49" s="301"/>
      <c r="I49" s="304"/>
      <c r="J49" s="292"/>
      <c r="K49" s="284"/>
      <c r="L49" s="292"/>
      <c r="M49" s="128"/>
      <c r="N49" s="129"/>
      <c r="O49" s="76"/>
      <c r="P49" s="7"/>
      <c r="Q49" s="1641"/>
      <c r="R49" s="1641"/>
      <c r="S49" s="1641"/>
      <c r="T49" s="1641"/>
      <c r="V49" s="130" t="str">
        <f t="shared" si="2"/>
        <v>10 (1410)</v>
      </c>
      <c r="W49" s="131" t="str">
        <f t="shared" si="3"/>
        <v/>
      </c>
      <c r="X49" s="285"/>
      <c r="Y49" s="132"/>
      <c r="Z49" s="132"/>
      <c r="AA49" s="13"/>
    </row>
    <row r="50" spans="1:27" ht="12.6" hidden="1" customHeight="1">
      <c r="A50" s="7" t="s">
        <v>2907</v>
      </c>
      <c r="B50" s="124"/>
      <c r="C50" s="76"/>
      <c r="D50" s="76"/>
      <c r="E50" s="298"/>
      <c r="F50" s="301"/>
      <c r="G50" s="76"/>
      <c r="H50" s="301"/>
      <c r="I50" s="304"/>
      <c r="J50" s="292"/>
      <c r="K50" s="284"/>
      <c r="L50" s="292"/>
      <c r="M50" s="128"/>
      <c r="N50" s="129"/>
      <c r="O50" s="76"/>
      <c r="P50" s="7"/>
      <c r="Q50" s="1641"/>
      <c r="R50" s="1641"/>
      <c r="S50" s="1641"/>
      <c r="T50" s="1641"/>
      <c r="V50" s="130" t="str">
        <f t="shared" si="2"/>
        <v>11 (1411)</v>
      </c>
      <c r="W50" s="131" t="str">
        <f t="shared" si="3"/>
        <v/>
      </c>
      <c r="X50" s="285"/>
      <c r="Y50" s="132"/>
      <c r="Z50" s="132"/>
      <c r="AA50" s="13"/>
    </row>
    <row r="51" spans="1:27" ht="12.6" hidden="1" customHeight="1">
      <c r="A51" s="7" t="s">
        <v>2908</v>
      </c>
      <c r="B51" s="124"/>
      <c r="C51" s="76"/>
      <c r="D51" s="76"/>
      <c r="E51" s="298"/>
      <c r="F51" s="301"/>
      <c r="G51" s="76"/>
      <c r="H51" s="301"/>
      <c r="I51" s="304"/>
      <c r="J51" s="292"/>
      <c r="K51" s="284"/>
      <c r="L51" s="292"/>
      <c r="M51" s="128"/>
      <c r="N51" s="129"/>
      <c r="O51" s="76"/>
      <c r="P51" s="7"/>
      <c r="Q51" s="1641"/>
      <c r="R51" s="1641"/>
      <c r="S51" s="1641"/>
      <c r="T51" s="1641"/>
      <c r="V51" s="130" t="str">
        <f t="shared" si="2"/>
        <v>12 (1412)</v>
      </c>
      <c r="W51" s="131" t="str">
        <f t="shared" si="3"/>
        <v/>
      </c>
      <c r="X51" s="285"/>
      <c r="Y51" s="132"/>
      <c r="Z51" s="132"/>
      <c r="AA51" s="13"/>
    </row>
    <row r="52" spans="1:27" ht="12.6" hidden="1" customHeight="1">
      <c r="A52" s="7" t="s">
        <v>2909</v>
      </c>
      <c r="B52" s="124"/>
      <c r="C52" s="76"/>
      <c r="D52" s="76"/>
      <c r="E52" s="298"/>
      <c r="F52" s="301"/>
      <c r="G52" s="76"/>
      <c r="H52" s="301"/>
      <c r="I52" s="304"/>
      <c r="J52" s="292"/>
      <c r="K52" s="284"/>
      <c r="L52" s="292"/>
      <c r="M52" s="128"/>
      <c r="N52" s="129"/>
      <c r="O52" s="76"/>
      <c r="P52" s="7"/>
      <c r="Q52" s="1641"/>
      <c r="R52" s="1641"/>
      <c r="S52" s="1641"/>
      <c r="T52" s="1641"/>
      <c r="V52" s="130" t="str">
        <f t="shared" si="2"/>
        <v>13 (1413)</v>
      </c>
      <c r="W52" s="131" t="str">
        <f t="shared" si="3"/>
        <v/>
      </c>
      <c r="X52" s="285"/>
      <c r="Y52" s="132"/>
      <c r="Z52" s="132"/>
      <c r="AA52" s="13"/>
    </row>
    <row r="53" spans="1:27" ht="12.6" hidden="1" customHeight="1">
      <c r="A53" s="7" t="s">
        <v>2910</v>
      </c>
      <c r="B53" s="124"/>
      <c r="C53" s="76"/>
      <c r="D53" s="76"/>
      <c r="E53" s="298"/>
      <c r="F53" s="301"/>
      <c r="G53" s="76"/>
      <c r="H53" s="301"/>
      <c r="I53" s="304"/>
      <c r="J53" s="292"/>
      <c r="K53" s="284"/>
      <c r="L53" s="292"/>
      <c r="M53" s="128"/>
      <c r="N53" s="129"/>
      <c r="O53" s="76"/>
      <c r="P53" s="7"/>
      <c r="Q53" s="1641"/>
      <c r="R53" s="1641"/>
      <c r="S53" s="1641"/>
      <c r="T53" s="1641"/>
      <c r="V53" s="130" t="str">
        <f t="shared" si="2"/>
        <v>14 (1414)</v>
      </c>
      <c r="W53" s="131" t="str">
        <f t="shared" si="3"/>
        <v/>
      </c>
      <c r="X53" s="285"/>
      <c r="Y53" s="132"/>
      <c r="Z53" s="132"/>
      <c r="AA53" s="13"/>
    </row>
    <row r="54" spans="1:27" ht="12.6" hidden="1" customHeight="1">
      <c r="A54" s="7" t="s">
        <v>2911</v>
      </c>
      <c r="B54" s="124"/>
      <c r="C54" s="76"/>
      <c r="D54" s="76"/>
      <c r="E54" s="298"/>
      <c r="F54" s="301"/>
      <c r="G54" s="76"/>
      <c r="H54" s="301"/>
      <c r="I54" s="304"/>
      <c r="J54" s="292"/>
      <c r="K54" s="284"/>
      <c r="L54" s="292"/>
      <c r="M54" s="128"/>
      <c r="N54" s="129"/>
      <c r="O54" s="76"/>
      <c r="P54" s="7"/>
      <c r="Q54" s="1641"/>
      <c r="R54" s="1641"/>
      <c r="S54" s="1641"/>
      <c r="T54" s="1641"/>
      <c r="V54" s="130" t="str">
        <f t="shared" si="2"/>
        <v>15 (1415)</v>
      </c>
      <c r="W54" s="131" t="str">
        <f t="shared" si="3"/>
        <v/>
      </c>
      <c r="X54" s="285"/>
      <c r="Y54" s="132"/>
      <c r="Z54" s="132"/>
      <c r="AA54" s="13"/>
    </row>
    <row r="55" spans="1:27" ht="12.6" hidden="1" customHeight="1">
      <c r="A55" s="7" t="s">
        <v>2912</v>
      </c>
      <c r="B55" s="124"/>
      <c r="C55" s="76"/>
      <c r="D55" s="76"/>
      <c r="E55" s="298"/>
      <c r="F55" s="301"/>
      <c r="G55" s="76"/>
      <c r="H55" s="301"/>
      <c r="I55" s="304"/>
      <c r="J55" s="292"/>
      <c r="K55" s="284"/>
      <c r="L55" s="292"/>
      <c r="M55" s="128"/>
      <c r="N55" s="129"/>
      <c r="O55" s="76"/>
      <c r="P55" s="7"/>
      <c r="Q55" s="1641"/>
      <c r="R55" s="1641"/>
      <c r="S55" s="1641"/>
      <c r="T55" s="1641"/>
      <c r="V55" s="130" t="str">
        <f t="shared" si="2"/>
        <v>16 (1416)</v>
      </c>
      <c r="W55" s="131" t="str">
        <f t="shared" si="3"/>
        <v/>
      </c>
      <c r="X55" s="285"/>
      <c r="Y55" s="132"/>
      <c r="Z55" s="132"/>
      <c r="AA55" s="13"/>
    </row>
    <row r="56" spans="1:27" ht="12.6" hidden="1" customHeight="1">
      <c r="A56" s="7" t="s">
        <v>2913</v>
      </c>
      <c r="B56" s="124"/>
      <c r="C56" s="76"/>
      <c r="D56" s="76"/>
      <c r="E56" s="298"/>
      <c r="F56" s="301"/>
      <c r="G56" s="76"/>
      <c r="H56" s="301"/>
      <c r="I56" s="304"/>
      <c r="J56" s="292"/>
      <c r="K56" s="284"/>
      <c r="L56" s="292"/>
      <c r="M56" s="128"/>
      <c r="N56" s="129"/>
      <c r="O56" s="76"/>
      <c r="P56" s="7"/>
      <c r="Q56" s="1641"/>
      <c r="R56" s="1641"/>
      <c r="S56" s="1641"/>
      <c r="T56" s="1641"/>
      <c r="V56" s="130" t="str">
        <f t="shared" si="2"/>
        <v>17 (1417)</v>
      </c>
      <c r="W56" s="131" t="str">
        <f t="shared" si="3"/>
        <v/>
      </c>
      <c r="X56" s="285"/>
      <c r="Y56" s="132"/>
      <c r="Z56" s="132"/>
      <c r="AA56" s="13"/>
    </row>
    <row r="57" spans="1:27" ht="12.6" hidden="1" customHeight="1">
      <c r="A57" s="7" t="s">
        <v>2914</v>
      </c>
      <c r="B57" s="124"/>
      <c r="C57" s="76"/>
      <c r="D57" s="76"/>
      <c r="E57" s="298"/>
      <c r="F57" s="301"/>
      <c r="G57" s="76"/>
      <c r="H57" s="301"/>
      <c r="I57" s="304"/>
      <c r="J57" s="292"/>
      <c r="K57" s="284"/>
      <c r="L57" s="292"/>
      <c r="M57" s="128"/>
      <c r="N57" s="129"/>
      <c r="O57" s="76"/>
      <c r="P57" s="7"/>
      <c r="Q57" s="1641"/>
      <c r="R57" s="1641"/>
      <c r="S57" s="1641"/>
      <c r="T57" s="1641"/>
      <c r="V57" s="130" t="str">
        <f t="shared" si="2"/>
        <v>18 (1418)</v>
      </c>
      <c r="W57" s="131" t="str">
        <f t="shared" si="3"/>
        <v/>
      </c>
      <c r="X57" s="285"/>
      <c r="Y57" s="132"/>
      <c r="Z57" s="132"/>
      <c r="AA57" s="13"/>
    </row>
    <row r="58" spans="1:27" ht="12.6" hidden="1" customHeight="1">
      <c r="A58" s="7" t="s">
        <v>2915</v>
      </c>
      <c r="B58" s="124"/>
      <c r="C58" s="76"/>
      <c r="D58" s="76"/>
      <c r="E58" s="298"/>
      <c r="F58" s="301"/>
      <c r="G58" s="76"/>
      <c r="H58" s="301"/>
      <c r="I58" s="304"/>
      <c r="J58" s="292"/>
      <c r="K58" s="284"/>
      <c r="L58" s="292"/>
      <c r="M58" s="128"/>
      <c r="N58" s="129"/>
      <c r="O58" s="76"/>
      <c r="P58" s="7"/>
      <c r="Q58" s="1641"/>
      <c r="R58" s="1641"/>
      <c r="S58" s="1641"/>
      <c r="T58" s="1641"/>
      <c r="V58" s="130" t="str">
        <f t="shared" si="2"/>
        <v>19 (1419)</v>
      </c>
      <c r="W58" s="131" t="str">
        <f t="shared" si="3"/>
        <v/>
      </c>
      <c r="X58" s="285"/>
      <c r="Y58" s="132"/>
      <c r="Z58" s="132"/>
      <c r="AA58" s="13"/>
    </row>
    <row r="59" spans="1:27" ht="12.6" hidden="1" customHeight="1">
      <c r="A59" s="7" t="s">
        <v>2916</v>
      </c>
      <c r="B59" s="124"/>
      <c r="C59" s="76"/>
      <c r="D59" s="76"/>
      <c r="E59" s="298"/>
      <c r="F59" s="301"/>
      <c r="G59" s="76"/>
      <c r="H59" s="301"/>
      <c r="I59" s="304"/>
      <c r="J59" s="292"/>
      <c r="K59" s="284"/>
      <c r="L59" s="292"/>
      <c r="M59" s="128"/>
      <c r="N59" s="129"/>
      <c r="O59" s="76"/>
      <c r="P59" s="7"/>
      <c r="Q59" s="1641"/>
      <c r="R59" s="1641"/>
      <c r="S59" s="1641"/>
      <c r="T59" s="1641"/>
      <c r="V59" s="130" t="str">
        <f t="shared" si="2"/>
        <v>20 (1420)</v>
      </c>
      <c r="W59" s="131" t="str">
        <f t="shared" si="3"/>
        <v/>
      </c>
      <c r="X59" s="285"/>
      <c r="Y59" s="132"/>
      <c r="Z59" s="132"/>
      <c r="AA59" s="13"/>
    </row>
    <row r="60" spans="1:27" ht="12.6" hidden="1" customHeight="1">
      <c r="A60" s="7" t="s">
        <v>2917</v>
      </c>
      <c r="B60" s="124"/>
      <c r="C60" s="76"/>
      <c r="D60" s="76"/>
      <c r="E60" s="298"/>
      <c r="F60" s="301"/>
      <c r="G60" s="76"/>
      <c r="H60" s="301"/>
      <c r="I60" s="304"/>
      <c r="J60" s="292"/>
      <c r="K60" s="284"/>
      <c r="L60" s="292"/>
      <c r="M60" s="128"/>
      <c r="N60" s="129"/>
      <c r="O60" s="76"/>
      <c r="P60" s="7"/>
      <c r="Q60" s="1641"/>
      <c r="R60" s="1641"/>
      <c r="S60" s="1641"/>
      <c r="T60" s="1641"/>
      <c r="V60" s="130" t="str">
        <f t="shared" si="2"/>
        <v>21 (1421)</v>
      </c>
      <c r="W60" s="131" t="str">
        <f t="shared" si="3"/>
        <v/>
      </c>
      <c r="X60" s="285"/>
      <c r="Y60" s="132"/>
      <c r="Z60" s="132"/>
      <c r="AA60" s="13"/>
    </row>
    <row r="61" spans="1:27" ht="12.6" hidden="1" customHeight="1">
      <c r="A61" s="7" t="s">
        <v>2918</v>
      </c>
      <c r="B61" s="124"/>
      <c r="C61" s="76"/>
      <c r="D61" s="76"/>
      <c r="E61" s="298"/>
      <c r="F61" s="301"/>
      <c r="G61" s="76"/>
      <c r="H61" s="301"/>
      <c r="I61" s="304"/>
      <c r="J61" s="292"/>
      <c r="K61" s="284"/>
      <c r="L61" s="292"/>
      <c r="M61" s="128"/>
      <c r="N61" s="129"/>
      <c r="O61" s="76"/>
      <c r="P61" s="7"/>
      <c r="Q61" s="1641"/>
      <c r="R61" s="1641"/>
      <c r="S61" s="1641"/>
      <c r="T61" s="1641"/>
      <c r="V61" s="130" t="str">
        <f t="shared" si="2"/>
        <v>22 (1422)</v>
      </c>
      <c r="W61" s="131" t="str">
        <f t="shared" si="3"/>
        <v/>
      </c>
      <c r="X61" s="285"/>
      <c r="Y61" s="132"/>
      <c r="Z61" s="132"/>
      <c r="AA61" s="13"/>
    </row>
    <row r="62" spans="1:27" ht="12.6" hidden="1" customHeight="1">
      <c r="A62" s="7" t="s">
        <v>2919</v>
      </c>
      <c r="B62" s="124"/>
      <c r="C62" s="76"/>
      <c r="D62" s="76"/>
      <c r="E62" s="298"/>
      <c r="F62" s="301"/>
      <c r="G62" s="76"/>
      <c r="H62" s="301"/>
      <c r="I62" s="304"/>
      <c r="J62" s="292"/>
      <c r="K62" s="284"/>
      <c r="L62" s="292"/>
      <c r="M62" s="128"/>
      <c r="N62" s="129"/>
      <c r="O62" s="76"/>
      <c r="P62" s="7"/>
      <c r="Q62" s="1641"/>
      <c r="R62" s="1641"/>
      <c r="S62" s="1641"/>
      <c r="T62" s="1641"/>
      <c r="V62" s="130" t="str">
        <f t="shared" si="2"/>
        <v>23 (1423)</v>
      </c>
      <c r="W62" s="131" t="str">
        <f t="shared" si="3"/>
        <v/>
      </c>
      <c r="X62" s="285"/>
      <c r="Y62" s="132"/>
      <c r="Z62" s="132"/>
      <c r="AA62" s="13"/>
    </row>
    <row r="63" spans="1:27" ht="12.6" hidden="1" customHeight="1">
      <c r="A63" s="7" t="s">
        <v>2920</v>
      </c>
      <c r="B63" s="124"/>
      <c r="C63" s="76"/>
      <c r="D63" s="76"/>
      <c r="E63" s="298"/>
      <c r="F63" s="301"/>
      <c r="G63" s="76"/>
      <c r="H63" s="301"/>
      <c r="I63" s="304"/>
      <c r="J63" s="292"/>
      <c r="K63" s="284"/>
      <c r="L63" s="292"/>
      <c r="M63" s="128"/>
      <c r="N63" s="129"/>
      <c r="O63" s="76"/>
      <c r="P63" s="7"/>
      <c r="Q63" s="1641"/>
      <c r="R63" s="1641"/>
      <c r="S63" s="1641"/>
      <c r="T63" s="1641"/>
      <c r="V63" s="130" t="str">
        <f t="shared" si="2"/>
        <v>24 (1424)</v>
      </c>
      <c r="W63" s="131" t="str">
        <f t="shared" si="3"/>
        <v/>
      </c>
      <c r="X63" s="285"/>
      <c r="Y63" s="132"/>
      <c r="Z63" s="132"/>
      <c r="AA63" s="13"/>
    </row>
    <row r="64" spans="1:27">
      <c r="A64" s="7" t="s">
        <v>2921</v>
      </c>
      <c r="B64" s="124"/>
      <c r="C64" s="76"/>
      <c r="D64" s="76"/>
      <c r="E64" s="298"/>
      <c r="F64" s="301"/>
      <c r="G64" s="76"/>
      <c r="H64" s="301"/>
      <c r="I64" s="304"/>
      <c r="J64" s="292"/>
      <c r="K64" s="284"/>
      <c r="L64" s="292"/>
      <c r="M64" s="128"/>
      <c r="N64" s="129"/>
      <c r="O64" s="76"/>
      <c r="P64" s="7"/>
      <c r="Q64" s="1641"/>
      <c r="R64" s="1641"/>
      <c r="S64" s="1641"/>
      <c r="T64" s="1641"/>
      <c r="V64" s="130" t="str">
        <f t="shared" si="2"/>
        <v>25 (1425)</v>
      </c>
      <c r="W64" s="131" t="str">
        <f t="shared" si="3"/>
        <v/>
      </c>
      <c r="X64" s="285"/>
      <c r="Y64" s="132"/>
      <c r="Z64" s="132"/>
      <c r="AA64" s="13"/>
    </row>
    <row r="65" spans="1:27">
      <c r="A65" s="33" t="s">
        <v>2922</v>
      </c>
      <c r="B65" s="299">
        <v>100</v>
      </c>
      <c r="C65" s="76"/>
      <c r="D65" s="76"/>
      <c r="E65" s="298"/>
      <c r="F65" s="302"/>
      <c r="G65" s="76"/>
      <c r="H65" s="302"/>
      <c r="I65" s="305"/>
      <c r="J65" s="292"/>
      <c r="K65" s="284"/>
      <c r="L65" s="292"/>
      <c r="M65" s="128"/>
      <c r="N65" s="1348"/>
      <c r="O65" s="76"/>
      <c r="P65" s="7"/>
      <c r="Q65" s="1642"/>
      <c r="R65" s="1642"/>
      <c r="S65" s="1642"/>
      <c r="T65" s="1642"/>
      <c r="V65" s="122"/>
      <c r="W65" s="138">
        <f>$B65</f>
        <v>100</v>
      </c>
      <c r="X65" s="285"/>
      <c r="Y65" s="132"/>
      <c r="Z65" s="132"/>
      <c r="AA65" s="13"/>
    </row>
    <row r="66" spans="1:27" ht="12.75" customHeight="1">
      <c r="A66" s="4" t="s">
        <v>2923</v>
      </c>
      <c r="B66" s="294" t="s">
        <v>2924</v>
      </c>
      <c r="C66" s="284"/>
      <c r="D66" s="284"/>
      <c r="E66" s="296"/>
      <c r="F66" s="422"/>
      <c r="G66" s="441"/>
      <c r="H66" s="303"/>
      <c r="I66" s="306"/>
      <c r="J66" s="292"/>
      <c r="K66" s="284"/>
      <c r="L66" s="292"/>
      <c r="M66" s="286"/>
      <c r="N66" s="287"/>
      <c r="O66" s="284"/>
      <c r="Q66" s="1639"/>
      <c r="R66" s="1639"/>
      <c r="S66" s="1639"/>
      <c r="T66" s="1639"/>
      <c r="V66" s="122"/>
      <c r="W66" s="28" t="str">
        <f>$B66</f>
        <v>Overall</v>
      </c>
      <c r="X66" s="285"/>
      <c r="Y66" s="289"/>
      <c r="Z66" s="289"/>
      <c r="AA66" s="13"/>
    </row>
    <row r="67" spans="1:27" ht="6" customHeight="1">
      <c r="B67" s="296"/>
      <c r="C67" s="296"/>
      <c r="D67" s="296"/>
      <c r="E67" s="296"/>
      <c r="F67" s="296"/>
      <c r="G67" s="296"/>
      <c r="H67" s="296"/>
      <c r="I67" s="296"/>
      <c r="J67" s="296"/>
      <c r="K67" s="296"/>
      <c r="L67" s="296"/>
      <c r="M67" s="296"/>
      <c r="N67" s="296"/>
      <c r="O67" s="296"/>
      <c r="V67" s="122"/>
      <c r="W67" s="122"/>
      <c r="AA67" s="13"/>
    </row>
    <row r="68" spans="1:27">
      <c r="B68" s="297" t="s">
        <v>1792</v>
      </c>
      <c r="C68" s="296"/>
      <c r="D68" s="296"/>
      <c r="E68" s="296"/>
      <c r="F68" s="296"/>
      <c r="G68" s="296"/>
      <c r="H68" s="296"/>
      <c r="I68" s="296"/>
      <c r="J68" s="296"/>
      <c r="K68" s="296"/>
      <c r="L68" s="296"/>
      <c r="M68" s="296"/>
      <c r="N68" s="296"/>
      <c r="O68" s="296"/>
      <c r="V68" s="122"/>
      <c r="W68" s="123" t="str">
        <f>$B68</f>
        <v>Repo-style Transactions (503)</v>
      </c>
      <c r="AA68" s="13"/>
    </row>
    <row r="69" spans="1:27">
      <c r="A69" s="7" t="s">
        <v>2897</v>
      </c>
      <c r="B69" s="124"/>
      <c r="C69" s="293"/>
      <c r="D69" s="76"/>
      <c r="E69" s="298"/>
      <c r="F69" s="301"/>
      <c r="G69" s="76"/>
      <c r="H69" s="76"/>
      <c r="I69" s="307"/>
      <c r="J69" s="76"/>
      <c r="K69" s="76"/>
      <c r="L69" s="128"/>
      <c r="M69" s="128"/>
      <c r="N69" s="129"/>
      <c r="O69" s="76"/>
      <c r="P69" s="7"/>
      <c r="Q69" s="1641"/>
      <c r="R69" s="1641"/>
      <c r="S69" s="1641"/>
      <c r="T69" s="1641"/>
      <c r="V69" s="130" t="str">
        <f t="shared" ref="V69:V93" si="4">$A69</f>
        <v>1 (1401)</v>
      </c>
      <c r="W69" s="131" t="str">
        <f t="shared" ref="W69:W93" si="5">IF($B69="","",$B69)</f>
        <v/>
      </c>
      <c r="X69" s="285"/>
      <c r="Y69" s="132"/>
      <c r="Z69" s="132"/>
      <c r="AA69" s="13"/>
    </row>
    <row r="70" spans="1:27">
      <c r="A70" s="7" t="s">
        <v>2898</v>
      </c>
      <c r="B70" s="124"/>
      <c r="C70" s="293"/>
      <c r="D70" s="76"/>
      <c r="E70" s="298"/>
      <c r="F70" s="301"/>
      <c r="G70" s="76"/>
      <c r="H70" s="76"/>
      <c r="I70" s="307"/>
      <c r="J70" s="76"/>
      <c r="K70" s="76"/>
      <c r="L70" s="128"/>
      <c r="M70" s="128"/>
      <c r="N70" s="129"/>
      <c r="O70" s="76"/>
      <c r="P70" s="7"/>
      <c r="Q70" s="1641"/>
      <c r="R70" s="1641"/>
      <c r="S70" s="1641"/>
      <c r="T70" s="1641"/>
      <c r="V70" s="130" t="str">
        <f t="shared" si="4"/>
        <v>2 (1402)</v>
      </c>
      <c r="W70" s="131" t="str">
        <f t="shared" si="5"/>
        <v/>
      </c>
      <c r="X70" s="285"/>
      <c r="Y70" s="132"/>
      <c r="Z70" s="132"/>
      <c r="AA70" s="13"/>
    </row>
    <row r="71" spans="1:27">
      <c r="A71" s="7" t="s">
        <v>2899</v>
      </c>
      <c r="B71" s="124"/>
      <c r="C71" s="293"/>
      <c r="D71" s="76"/>
      <c r="E71" s="298"/>
      <c r="F71" s="301"/>
      <c r="G71" s="76"/>
      <c r="H71" s="76"/>
      <c r="I71" s="307"/>
      <c r="J71" s="76"/>
      <c r="K71" s="76"/>
      <c r="L71" s="128"/>
      <c r="M71" s="128"/>
      <c r="N71" s="129"/>
      <c r="O71" s="76"/>
      <c r="P71" s="7"/>
      <c r="Q71" s="1641"/>
      <c r="R71" s="1641"/>
      <c r="S71" s="1641"/>
      <c r="T71" s="1641"/>
      <c r="V71" s="130" t="str">
        <f t="shared" si="4"/>
        <v>3 (1403)</v>
      </c>
      <c r="W71" s="131" t="str">
        <f t="shared" si="5"/>
        <v/>
      </c>
      <c r="X71" s="285"/>
      <c r="Y71" s="132"/>
      <c r="Z71" s="132"/>
      <c r="AA71" s="13"/>
    </row>
    <row r="72" spans="1:27" ht="12.6" hidden="1" customHeight="1">
      <c r="A72" s="7" t="s">
        <v>2900</v>
      </c>
      <c r="B72" s="124"/>
      <c r="C72" s="293"/>
      <c r="D72" s="76"/>
      <c r="E72" s="298"/>
      <c r="F72" s="301"/>
      <c r="G72" s="76"/>
      <c r="H72" s="76"/>
      <c r="I72" s="307"/>
      <c r="J72" s="76"/>
      <c r="K72" s="76"/>
      <c r="L72" s="128"/>
      <c r="M72" s="128"/>
      <c r="N72" s="129"/>
      <c r="O72" s="76"/>
      <c r="P72" s="7"/>
      <c r="Q72" s="1641"/>
      <c r="R72" s="1641"/>
      <c r="S72" s="1641"/>
      <c r="T72" s="1641"/>
      <c r="V72" s="130" t="str">
        <f t="shared" si="4"/>
        <v>4 (1404)</v>
      </c>
      <c r="W72" s="131" t="str">
        <f t="shared" si="5"/>
        <v/>
      </c>
      <c r="X72" s="285"/>
      <c r="Y72" s="132"/>
      <c r="Z72" s="132"/>
      <c r="AA72" s="13"/>
    </row>
    <row r="73" spans="1:27" ht="12.6" hidden="1" customHeight="1">
      <c r="A73" s="7" t="s">
        <v>2901</v>
      </c>
      <c r="B73" s="124"/>
      <c r="C73" s="293"/>
      <c r="D73" s="76"/>
      <c r="E73" s="298"/>
      <c r="F73" s="301"/>
      <c r="G73" s="76"/>
      <c r="H73" s="76"/>
      <c r="I73" s="307"/>
      <c r="J73" s="76"/>
      <c r="K73" s="76"/>
      <c r="L73" s="128"/>
      <c r="M73" s="128"/>
      <c r="N73" s="129"/>
      <c r="O73" s="76"/>
      <c r="P73" s="7"/>
      <c r="Q73" s="1641"/>
      <c r="R73" s="1641"/>
      <c r="S73" s="1641"/>
      <c r="T73" s="1641"/>
      <c r="V73" s="130" t="str">
        <f t="shared" si="4"/>
        <v>5 (1405)</v>
      </c>
      <c r="W73" s="131" t="str">
        <f t="shared" si="5"/>
        <v/>
      </c>
      <c r="X73" s="285"/>
      <c r="Y73" s="132"/>
      <c r="Z73" s="132"/>
      <c r="AA73" s="13"/>
    </row>
    <row r="74" spans="1:27" ht="12.6" hidden="1" customHeight="1">
      <c r="A74" s="7" t="s">
        <v>2902</v>
      </c>
      <c r="B74" s="124"/>
      <c r="C74" s="293"/>
      <c r="D74" s="76"/>
      <c r="E74" s="298"/>
      <c r="F74" s="301"/>
      <c r="G74" s="76"/>
      <c r="H74" s="76"/>
      <c r="I74" s="307"/>
      <c r="J74" s="76"/>
      <c r="K74" s="76"/>
      <c r="L74" s="128"/>
      <c r="M74" s="128"/>
      <c r="N74" s="129"/>
      <c r="O74" s="76"/>
      <c r="P74" s="7"/>
      <c r="Q74" s="1641"/>
      <c r="R74" s="1641"/>
      <c r="S74" s="1641"/>
      <c r="T74" s="1641"/>
      <c r="V74" s="130" t="str">
        <f t="shared" si="4"/>
        <v>6 (1406)</v>
      </c>
      <c r="W74" s="131" t="str">
        <f t="shared" si="5"/>
        <v/>
      </c>
      <c r="X74" s="285"/>
      <c r="Y74" s="132"/>
      <c r="Z74" s="132"/>
      <c r="AA74" s="13"/>
    </row>
    <row r="75" spans="1:27" ht="12.6" hidden="1" customHeight="1">
      <c r="A75" s="7" t="s">
        <v>2903</v>
      </c>
      <c r="B75" s="124"/>
      <c r="C75" s="293"/>
      <c r="D75" s="76"/>
      <c r="E75" s="298"/>
      <c r="F75" s="301"/>
      <c r="G75" s="76"/>
      <c r="H75" s="76"/>
      <c r="I75" s="307"/>
      <c r="J75" s="76"/>
      <c r="K75" s="76"/>
      <c r="L75" s="128"/>
      <c r="M75" s="128"/>
      <c r="N75" s="129"/>
      <c r="O75" s="76"/>
      <c r="P75" s="7"/>
      <c r="Q75" s="1641"/>
      <c r="R75" s="1641"/>
      <c r="S75" s="1641"/>
      <c r="T75" s="1641"/>
      <c r="V75" s="130" t="str">
        <f t="shared" si="4"/>
        <v>7 (1407)</v>
      </c>
      <c r="W75" s="131" t="str">
        <f t="shared" si="5"/>
        <v/>
      </c>
      <c r="X75" s="285"/>
      <c r="Y75" s="132"/>
      <c r="Z75" s="132"/>
      <c r="AA75" s="13"/>
    </row>
    <row r="76" spans="1:27" ht="12.6" hidden="1" customHeight="1">
      <c r="A76" s="7" t="s">
        <v>2904</v>
      </c>
      <c r="B76" s="124"/>
      <c r="C76" s="293"/>
      <c r="D76" s="76"/>
      <c r="E76" s="298"/>
      <c r="F76" s="301"/>
      <c r="G76" s="76"/>
      <c r="H76" s="76"/>
      <c r="I76" s="307"/>
      <c r="J76" s="76"/>
      <c r="K76" s="76"/>
      <c r="L76" s="128"/>
      <c r="M76" s="128"/>
      <c r="N76" s="129"/>
      <c r="O76" s="76"/>
      <c r="P76" s="7"/>
      <c r="Q76" s="1641"/>
      <c r="R76" s="1641"/>
      <c r="S76" s="1641"/>
      <c r="T76" s="1641"/>
      <c r="V76" s="130" t="str">
        <f t="shared" si="4"/>
        <v>8 (1408)</v>
      </c>
      <c r="W76" s="131" t="str">
        <f t="shared" si="5"/>
        <v/>
      </c>
      <c r="X76" s="285"/>
      <c r="Y76" s="132"/>
      <c r="Z76" s="132"/>
      <c r="AA76" s="13"/>
    </row>
    <row r="77" spans="1:27" ht="12.6" hidden="1" customHeight="1">
      <c r="A77" s="7" t="s">
        <v>2905</v>
      </c>
      <c r="B77" s="124"/>
      <c r="C77" s="293"/>
      <c r="D77" s="76"/>
      <c r="E77" s="298"/>
      <c r="F77" s="301"/>
      <c r="G77" s="76"/>
      <c r="H77" s="76"/>
      <c r="I77" s="307"/>
      <c r="J77" s="76"/>
      <c r="K77" s="76"/>
      <c r="L77" s="128"/>
      <c r="M77" s="128"/>
      <c r="N77" s="129"/>
      <c r="O77" s="76"/>
      <c r="P77" s="7"/>
      <c r="Q77" s="1641"/>
      <c r="R77" s="1641"/>
      <c r="S77" s="1641"/>
      <c r="T77" s="1641"/>
      <c r="V77" s="130" t="str">
        <f t="shared" si="4"/>
        <v>9 (1409)</v>
      </c>
      <c r="W77" s="131" t="str">
        <f t="shared" si="5"/>
        <v/>
      </c>
      <c r="X77" s="285"/>
      <c r="Y77" s="132"/>
      <c r="Z77" s="132"/>
      <c r="AA77" s="13"/>
    </row>
    <row r="78" spans="1:27" ht="12.6" hidden="1" customHeight="1">
      <c r="A78" s="7" t="s">
        <v>2906</v>
      </c>
      <c r="B78" s="124"/>
      <c r="C78" s="293"/>
      <c r="D78" s="76"/>
      <c r="E78" s="298"/>
      <c r="F78" s="301"/>
      <c r="G78" s="76"/>
      <c r="H78" s="76"/>
      <c r="I78" s="307"/>
      <c r="J78" s="76"/>
      <c r="K78" s="76"/>
      <c r="L78" s="128"/>
      <c r="M78" s="128"/>
      <c r="N78" s="129"/>
      <c r="O78" s="76"/>
      <c r="P78" s="7"/>
      <c r="Q78" s="1641"/>
      <c r="R78" s="1641"/>
      <c r="S78" s="1641"/>
      <c r="T78" s="1641"/>
      <c r="V78" s="130" t="str">
        <f t="shared" si="4"/>
        <v>10 (1410)</v>
      </c>
      <c r="W78" s="131" t="str">
        <f t="shared" si="5"/>
        <v/>
      </c>
      <c r="X78" s="285"/>
      <c r="Y78" s="132"/>
      <c r="Z78" s="132"/>
      <c r="AA78" s="13"/>
    </row>
    <row r="79" spans="1:27" ht="12.6" hidden="1" customHeight="1">
      <c r="A79" s="7" t="s">
        <v>2907</v>
      </c>
      <c r="B79" s="124"/>
      <c r="C79" s="293"/>
      <c r="D79" s="76"/>
      <c r="E79" s="298"/>
      <c r="F79" s="301"/>
      <c r="G79" s="76"/>
      <c r="H79" s="76"/>
      <c r="I79" s="307"/>
      <c r="J79" s="76"/>
      <c r="K79" s="76"/>
      <c r="L79" s="128"/>
      <c r="M79" s="128"/>
      <c r="N79" s="129"/>
      <c r="O79" s="76"/>
      <c r="P79" s="7"/>
      <c r="Q79" s="1641"/>
      <c r="R79" s="1641"/>
      <c r="S79" s="1641"/>
      <c r="T79" s="1641"/>
      <c r="V79" s="130" t="str">
        <f t="shared" si="4"/>
        <v>11 (1411)</v>
      </c>
      <c r="W79" s="131" t="str">
        <f t="shared" si="5"/>
        <v/>
      </c>
      <c r="X79" s="285"/>
      <c r="Y79" s="132"/>
      <c r="Z79" s="132"/>
      <c r="AA79" s="13"/>
    </row>
    <row r="80" spans="1:27" ht="12.6" hidden="1" customHeight="1">
      <c r="A80" s="7" t="s">
        <v>2908</v>
      </c>
      <c r="B80" s="124"/>
      <c r="C80" s="293"/>
      <c r="D80" s="76"/>
      <c r="E80" s="298"/>
      <c r="F80" s="301"/>
      <c r="G80" s="76"/>
      <c r="H80" s="76"/>
      <c r="I80" s="307"/>
      <c r="J80" s="76"/>
      <c r="K80" s="76"/>
      <c r="L80" s="128"/>
      <c r="M80" s="128"/>
      <c r="N80" s="129"/>
      <c r="O80" s="76"/>
      <c r="P80" s="7"/>
      <c r="Q80" s="1641"/>
      <c r="R80" s="1641"/>
      <c r="S80" s="1641"/>
      <c r="T80" s="1641"/>
      <c r="V80" s="130" t="str">
        <f t="shared" si="4"/>
        <v>12 (1412)</v>
      </c>
      <c r="W80" s="131" t="str">
        <f t="shared" si="5"/>
        <v/>
      </c>
      <c r="X80" s="285"/>
      <c r="Y80" s="132"/>
      <c r="Z80" s="132"/>
      <c r="AA80" s="13"/>
    </row>
    <row r="81" spans="1:27" ht="12.6" hidden="1" customHeight="1">
      <c r="A81" s="7" t="s">
        <v>2909</v>
      </c>
      <c r="B81" s="124"/>
      <c r="C81" s="293"/>
      <c r="D81" s="76"/>
      <c r="E81" s="298"/>
      <c r="F81" s="301"/>
      <c r="G81" s="76"/>
      <c r="H81" s="76"/>
      <c r="I81" s="307"/>
      <c r="J81" s="76"/>
      <c r="K81" s="76"/>
      <c r="L81" s="128"/>
      <c r="M81" s="128"/>
      <c r="N81" s="129"/>
      <c r="O81" s="76"/>
      <c r="P81" s="7"/>
      <c r="Q81" s="1641"/>
      <c r="R81" s="1641"/>
      <c r="S81" s="1641"/>
      <c r="T81" s="1641"/>
      <c r="V81" s="130" t="str">
        <f t="shared" si="4"/>
        <v>13 (1413)</v>
      </c>
      <c r="W81" s="131" t="str">
        <f t="shared" si="5"/>
        <v/>
      </c>
      <c r="X81" s="285"/>
      <c r="Y81" s="132"/>
      <c r="Z81" s="132"/>
      <c r="AA81" s="13"/>
    </row>
    <row r="82" spans="1:27" ht="12.6" hidden="1" customHeight="1">
      <c r="A82" s="7" t="s">
        <v>2910</v>
      </c>
      <c r="B82" s="124"/>
      <c r="C82" s="293"/>
      <c r="D82" s="76"/>
      <c r="E82" s="298"/>
      <c r="F82" s="301"/>
      <c r="G82" s="76"/>
      <c r="H82" s="76"/>
      <c r="I82" s="307"/>
      <c r="J82" s="76"/>
      <c r="K82" s="76"/>
      <c r="L82" s="128"/>
      <c r="M82" s="128"/>
      <c r="N82" s="129"/>
      <c r="O82" s="76"/>
      <c r="P82" s="7"/>
      <c r="Q82" s="1641"/>
      <c r="R82" s="1641"/>
      <c r="S82" s="1641"/>
      <c r="T82" s="1641"/>
      <c r="V82" s="130" t="str">
        <f t="shared" si="4"/>
        <v>14 (1414)</v>
      </c>
      <c r="W82" s="131" t="str">
        <f t="shared" si="5"/>
        <v/>
      </c>
      <c r="X82" s="285"/>
      <c r="Y82" s="132"/>
      <c r="Z82" s="132"/>
      <c r="AA82" s="13"/>
    </row>
    <row r="83" spans="1:27" ht="12.6" hidden="1" customHeight="1">
      <c r="A83" s="7" t="s">
        <v>2911</v>
      </c>
      <c r="B83" s="124"/>
      <c r="C83" s="293"/>
      <c r="D83" s="76"/>
      <c r="E83" s="298"/>
      <c r="F83" s="301"/>
      <c r="G83" s="76"/>
      <c r="H83" s="76"/>
      <c r="I83" s="307"/>
      <c r="J83" s="76"/>
      <c r="K83" s="76"/>
      <c r="L83" s="128"/>
      <c r="M83" s="128"/>
      <c r="N83" s="129"/>
      <c r="O83" s="76"/>
      <c r="P83" s="7"/>
      <c r="Q83" s="1641"/>
      <c r="R83" s="1641"/>
      <c r="S83" s="1641"/>
      <c r="T83" s="1641"/>
      <c r="V83" s="130" t="str">
        <f t="shared" si="4"/>
        <v>15 (1415)</v>
      </c>
      <c r="W83" s="131" t="str">
        <f t="shared" si="5"/>
        <v/>
      </c>
      <c r="X83" s="285"/>
      <c r="Y83" s="132"/>
      <c r="Z83" s="132"/>
      <c r="AA83" s="13"/>
    </row>
    <row r="84" spans="1:27" ht="12.6" hidden="1" customHeight="1">
      <c r="A84" s="7" t="s">
        <v>2912</v>
      </c>
      <c r="B84" s="124"/>
      <c r="C84" s="293"/>
      <c r="D84" s="76"/>
      <c r="E84" s="298"/>
      <c r="F84" s="301"/>
      <c r="G84" s="76"/>
      <c r="H84" s="76"/>
      <c r="I84" s="307"/>
      <c r="J84" s="76"/>
      <c r="K84" s="76"/>
      <c r="L84" s="128"/>
      <c r="M84" s="128"/>
      <c r="N84" s="129"/>
      <c r="O84" s="76"/>
      <c r="P84" s="7"/>
      <c r="Q84" s="1641"/>
      <c r="R84" s="1641"/>
      <c r="S84" s="1641"/>
      <c r="T84" s="1641"/>
      <c r="V84" s="130" t="str">
        <f t="shared" si="4"/>
        <v>16 (1416)</v>
      </c>
      <c r="W84" s="131" t="str">
        <f t="shared" si="5"/>
        <v/>
      </c>
      <c r="X84" s="285"/>
      <c r="Y84" s="132"/>
      <c r="Z84" s="132"/>
      <c r="AA84" s="13"/>
    </row>
    <row r="85" spans="1:27" ht="12.6" hidden="1" customHeight="1">
      <c r="A85" s="7" t="s">
        <v>2913</v>
      </c>
      <c r="B85" s="124"/>
      <c r="C85" s="293"/>
      <c r="D85" s="76"/>
      <c r="E85" s="298"/>
      <c r="F85" s="301"/>
      <c r="G85" s="76"/>
      <c r="H85" s="76"/>
      <c r="I85" s="307"/>
      <c r="J85" s="76"/>
      <c r="K85" s="76"/>
      <c r="L85" s="128"/>
      <c r="M85" s="128"/>
      <c r="N85" s="129"/>
      <c r="O85" s="76"/>
      <c r="P85" s="7"/>
      <c r="Q85" s="1641"/>
      <c r="R85" s="1641"/>
      <c r="S85" s="1641"/>
      <c r="T85" s="1641"/>
      <c r="V85" s="130" t="str">
        <f t="shared" si="4"/>
        <v>17 (1417)</v>
      </c>
      <c r="W85" s="131" t="str">
        <f t="shared" si="5"/>
        <v/>
      </c>
      <c r="X85" s="285"/>
      <c r="Y85" s="132"/>
      <c r="Z85" s="132"/>
      <c r="AA85" s="13"/>
    </row>
    <row r="86" spans="1:27" ht="12.6" hidden="1" customHeight="1">
      <c r="A86" s="7" t="s">
        <v>2914</v>
      </c>
      <c r="B86" s="124"/>
      <c r="C86" s="293"/>
      <c r="D86" s="76"/>
      <c r="E86" s="298"/>
      <c r="F86" s="301"/>
      <c r="G86" s="76"/>
      <c r="H86" s="76"/>
      <c r="I86" s="307"/>
      <c r="J86" s="76"/>
      <c r="K86" s="76"/>
      <c r="L86" s="128"/>
      <c r="M86" s="128"/>
      <c r="N86" s="129"/>
      <c r="O86" s="76"/>
      <c r="P86" s="7"/>
      <c r="Q86" s="1641"/>
      <c r="R86" s="1641"/>
      <c r="S86" s="1641"/>
      <c r="T86" s="1641"/>
      <c r="V86" s="130" t="str">
        <f t="shared" si="4"/>
        <v>18 (1418)</v>
      </c>
      <c r="W86" s="131" t="str">
        <f t="shared" si="5"/>
        <v/>
      </c>
      <c r="X86" s="285"/>
      <c r="Y86" s="132"/>
      <c r="Z86" s="132"/>
      <c r="AA86" s="13"/>
    </row>
    <row r="87" spans="1:27" ht="12.6" hidden="1" customHeight="1">
      <c r="A87" s="7" t="s">
        <v>2915</v>
      </c>
      <c r="B87" s="124"/>
      <c r="C87" s="293"/>
      <c r="D87" s="76"/>
      <c r="E87" s="298"/>
      <c r="F87" s="301"/>
      <c r="G87" s="76"/>
      <c r="H87" s="76"/>
      <c r="I87" s="307"/>
      <c r="J87" s="76"/>
      <c r="K87" s="76"/>
      <c r="L87" s="128"/>
      <c r="M87" s="128"/>
      <c r="N87" s="129"/>
      <c r="O87" s="76"/>
      <c r="P87" s="7"/>
      <c r="Q87" s="1641"/>
      <c r="R87" s="1641"/>
      <c r="S87" s="1641"/>
      <c r="T87" s="1641"/>
      <c r="V87" s="130" t="str">
        <f t="shared" si="4"/>
        <v>19 (1419)</v>
      </c>
      <c r="W87" s="131" t="str">
        <f t="shared" si="5"/>
        <v/>
      </c>
      <c r="X87" s="285"/>
      <c r="Y87" s="132"/>
      <c r="Z87" s="132"/>
      <c r="AA87" s="13"/>
    </row>
    <row r="88" spans="1:27" ht="12.6" hidden="1" customHeight="1">
      <c r="A88" s="7" t="s">
        <v>2916</v>
      </c>
      <c r="B88" s="124"/>
      <c r="C88" s="293"/>
      <c r="D88" s="76"/>
      <c r="E88" s="298"/>
      <c r="F88" s="301"/>
      <c r="G88" s="76"/>
      <c r="H88" s="76"/>
      <c r="I88" s="307"/>
      <c r="J88" s="76"/>
      <c r="K88" s="76"/>
      <c r="L88" s="128"/>
      <c r="M88" s="128"/>
      <c r="N88" s="129"/>
      <c r="O88" s="76"/>
      <c r="P88" s="7"/>
      <c r="Q88" s="1641"/>
      <c r="R88" s="1641"/>
      <c r="S88" s="1641"/>
      <c r="T88" s="1641"/>
      <c r="V88" s="130" t="str">
        <f t="shared" si="4"/>
        <v>20 (1420)</v>
      </c>
      <c r="W88" s="131" t="str">
        <f t="shared" si="5"/>
        <v/>
      </c>
      <c r="X88" s="285"/>
      <c r="Y88" s="132"/>
      <c r="Z88" s="132"/>
      <c r="AA88" s="13"/>
    </row>
    <row r="89" spans="1:27" ht="12.6" hidden="1" customHeight="1">
      <c r="A89" s="7" t="s">
        <v>2917</v>
      </c>
      <c r="B89" s="124"/>
      <c r="C89" s="293"/>
      <c r="D89" s="76"/>
      <c r="E89" s="298"/>
      <c r="F89" s="301"/>
      <c r="G89" s="76"/>
      <c r="H89" s="76"/>
      <c r="I89" s="307"/>
      <c r="J89" s="76"/>
      <c r="K89" s="76"/>
      <c r="L89" s="128"/>
      <c r="M89" s="128"/>
      <c r="N89" s="129"/>
      <c r="O89" s="76"/>
      <c r="P89" s="7"/>
      <c r="Q89" s="1641"/>
      <c r="R89" s="1641"/>
      <c r="S89" s="1641"/>
      <c r="T89" s="1641"/>
      <c r="V89" s="130" t="str">
        <f t="shared" si="4"/>
        <v>21 (1421)</v>
      </c>
      <c r="W89" s="131" t="str">
        <f t="shared" si="5"/>
        <v/>
      </c>
      <c r="X89" s="285"/>
      <c r="Y89" s="132"/>
      <c r="Z89" s="132"/>
      <c r="AA89" s="13"/>
    </row>
    <row r="90" spans="1:27" ht="12.6" hidden="1" customHeight="1">
      <c r="A90" s="7" t="s">
        <v>2918</v>
      </c>
      <c r="B90" s="124"/>
      <c r="C90" s="293"/>
      <c r="D90" s="76"/>
      <c r="E90" s="298"/>
      <c r="F90" s="301"/>
      <c r="G90" s="76"/>
      <c r="H90" s="76"/>
      <c r="I90" s="307"/>
      <c r="J90" s="76"/>
      <c r="K90" s="76"/>
      <c r="L90" s="128"/>
      <c r="M90" s="128"/>
      <c r="N90" s="129"/>
      <c r="O90" s="76"/>
      <c r="P90" s="7"/>
      <c r="Q90" s="1641"/>
      <c r="R90" s="1641"/>
      <c r="S90" s="1641"/>
      <c r="T90" s="1641"/>
      <c r="V90" s="130" t="str">
        <f t="shared" si="4"/>
        <v>22 (1422)</v>
      </c>
      <c r="W90" s="131" t="str">
        <f t="shared" si="5"/>
        <v/>
      </c>
      <c r="X90" s="285"/>
      <c r="Y90" s="132"/>
      <c r="Z90" s="132"/>
      <c r="AA90" s="13"/>
    </row>
    <row r="91" spans="1:27" ht="12.6" hidden="1" customHeight="1">
      <c r="A91" s="7" t="s">
        <v>2919</v>
      </c>
      <c r="B91" s="124"/>
      <c r="C91" s="293"/>
      <c r="D91" s="76"/>
      <c r="E91" s="298"/>
      <c r="F91" s="301"/>
      <c r="G91" s="76"/>
      <c r="H91" s="76"/>
      <c r="I91" s="307"/>
      <c r="J91" s="76"/>
      <c r="K91" s="76"/>
      <c r="L91" s="128"/>
      <c r="M91" s="128"/>
      <c r="N91" s="129"/>
      <c r="O91" s="76"/>
      <c r="P91" s="7"/>
      <c r="Q91" s="1641"/>
      <c r="R91" s="1641"/>
      <c r="S91" s="1641"/>
      <c r="T91" s="1641"/>
      <c r="V91" s="130" t="str">
        <f t="shared" si="4"/>
        <v>23 (1423)</v>
      </c>
      <c r="W91" s="131" t="str">
        <f t="shared" si="5"/>
        <v/>
      </c>
      <c r="X91" s="285"/>
      <c r="Y91" s="132"/>
      <c r="Z91" s="132"/>
      <c r="AA91" s="13"/>
    </row>
    <row r="92" spans="1:27" ht="12.6" hidden="1" customHeight="1">
      <c r="A92" s="7" t="s">
        <v>2920</v>
      </c>
      <c r="B92" s="124"/>
      <c r="C92" s="293"/>
      <c r="D92" s="76"/>
      <c r="E92" s="298"/>
      <c r="F92" s="301"/>
      <c r="G92" s="76"/>
      <c r="H92" s="76"/>
      <c r="I92" s="307"/>
      <c r="J92" s="76"/>
      <c r="K92" s="76"/>
      <c r="L92" s="128"/>
      <c r="M92" s="128"/>
      <c r="N92" s="129"/>
      <c r="O92" s="76"/>
      <c r="P92" s="7"/>
      <c r="Q92" s="1641"/>
      <c r="R92" s="1641"/>
      <c r="S92" s="1641"/>
      <c r="T92" s="1641"/>
      <c r="V92" s="130" t="str">
        <f t="shared" si="4"/>
        <v>24 (1424)</v>
      </c>
      <c r="W92" s="131" t="str">
        <f t="shared" si="5"/>
        <v/>
      </c>
      <c r="X92" s="285"/>
      <c r="Y92" s="132"/>
      <c r="Z92" s="132"/>
      <c r="AA92" s="13"/>
    </row>
    <row r="93" spans="1:27">
      <c r="A93" s="7" t="s">
        <v>2921</v>
      </c>
      <c r="B93" s="124"/>
      <c r="C93" s="293"/>
      <c r="D93" s="76"/>
      <c r="E93" s="298"/>
      <c r="F93" s="301"/>
      <c r="G93" s="76"/>
      <c r="H93" s="76"/>
      <c r="I93" s="307"/>
      <c r="J93" s="76"/>
      <c r="K93" s="76"/>
      <c r="L93" s="128"/>
      <c r="M93" s="128"/>
      <c r="N93" s="129"/>
      <c r="O93" s="76"/>
      <c r="P93" s="7"/>
      <c r="Q93" s="1641"/>
      <c r="R93" s="1641"/>
      <c r="S93" s="1641"/>
      <c r="T93" s="1641"/>
      <c r="V93" s="130" t="str">
        <f t="shared" si="4"/>
        <v>25 (1425)</v>
      </c>
      <c r="W93" s="131" t="str">
        <f t="shared" si="5"/>
        <v/>
      </c>
      <c r="X93" s="285"/>
      <c r="Y93" s="132"/>
      <c r="Z93" s="132"/>
      <c r="AA93" s="13"/>
    </row>
    <row r="94" spans="1:27">
      <c r="A94" s="33" t="s">
        <v>2922</v>
      </c>
      <c r="B94" s="299">
        <v>100</v>
      </c>
      <c r="C94" s="300"/>
      <c r="D94" s="76"/>
      <c r="E94" s="298"/>
      <c r="F94" s="302"/>
      <c r="G94" s="76"/>
      <c r="H94" s="76"/>
      <c r="I94" s="307"/>
      <c r="J94" s="76"/>
      <c r="K94" s="76"/>
      <c r="L94" s="128"/>
      <c r="M94" s="128"/>
      <c r="N94" s="1348"/>
      <c r="O94" s="76"/>
      <c r="P94" s="7"/>
      <c r="Q94" s="1642"/>
      <c r="R94" s="1642"/>
      <c r="S94" s="1642"/>
      <c r="T94" s="1642"/>
      <c r="V94" s="122"/>
      <c r="W94" s="138">
        <f>$B94</f>
        <v>100</v>
      </c>
      <c r="X94" s="285"/>
      <c r="Y94" s="132"/>
      <c r="Z94" s="132"/>
      <c r="AA94" s="13"/>
    </row>
    <row r="95" spans="1:27">
      <c r="A95" s="4" t="s">
        <v>2923</v>
      </c>
      <c r="B95" s="294" t="s">
        <v>2924</v>
      </c>
      <c r="C95" s="295"/>
      <c r="D95" s="284"/>
      <c r="E95" s="296"/>
      <c r="F95" s="422"/>
      <c r="G95" s="441"/>
      <c r="H95" s="284"/>
      <c r="I95" s="308"/>
      <c r="J95" s="284"/>
      <c r="K95" s="284"/>
      <c r="L95" s="286"/>
      <c r="M95" s="286"/>
      <c r="N95" s="287"/>
      <c r="O95" s="284"/>
      <c r="Q95" s="1639"/>
      <c r="R95" s="1639"/>
      <c r="S95" s="1639"/>
      <c r="T95" s="1639"/>
      <c r="V95" s="122"/>
      <c r="W95" s="28" t="str">
        <f>$B95</f>
        <v>Overall</v>
      </c>
      <c r="X95" s="285"/>
      <c r="Y95" s="289"/>
      <c r="Z95" s="289"/>
      <c r="AA95" s="13"/>
    </row>
    <row r="96" spans="1:27" ht="6" customHeight="1">
      <c r="B96" s="296"/>
      <c r="C96" s="296"/>
      <c r="D96" s="296"/>
      <c r="E96" s="296"/>
      <c r="F96" s="296"/>
      <c r="G96" s="296"/>
      <c r="H96" s="296"/>
      <c r="I96" s="296"/>
      <c r="J96" s="296"/>
      <c r="K96" s="296"/>
      <c r="L96" s="296"/>
      <c r="M96" s="296"/>
      <c r="N96" s="296"/>
      <c r="O96" s="296"/>
      <c r="V96" s="122"/>
      <c r="W96" s="122"/>
      <c r="AA96" s="13"/>
    </row>
    <row r="97" spans="1:27">
      <c r="B97" s="297" t="s">
        <v>1793</v>
      </c>
      <c r="C97" s="296"/>
      <c r="D97" s="296"/>
      <c r="E97" s="296"/>
      <c r="F97" s="296"/>
      <c r="G97" s="296"/>
      <c r="H97" s="296"/>
      <c r="I97" s="296"/>
      <c r="J97" s="296"/>
      <c r="L97" s="296"/>
      <c r="M97" s="296"/>
      <c r="N97" s="296"/>
      <c r="O97" s="296"/>
      <c r="V97" s="122"/>
      <c r="W97" s="123" t="str">
        <f>$B97</f>
        <v>OTC Derivatives (504)</v>
      </c>
      <c r="AA97" s="13"/>
    </row>
    <row r="98" spans="1:27">
      <c r="A98" s="7" t="s">
        <v>2897</v>
      </c>
      <c r="B98" s="124"/>
      <c r="C98" s="76"/>
      <c r="D98" s="76"/>
      <c r="E98" s="298"/>
      <c r="F98" s="301"/>
      <c r="G98" s="76"/>
      <c r="H98" s="78"/>
      <c r="I98" s="304"/>
      <c r="J98" s="76"/>
      <c r="K98" s="510"/>
      <c r="L98" s="128"/>
      <c r="M98" s="510"/>
      <c r="N98" s="129"/>
      <c r="O98" s="76"/>
      <c r="P98" s="7"/>
      <c r="Q98" s="1641"/>
      <c r="R98" s="1641"/>
      <c r="S98" s="1641"/>
      <c r="T98" s="1641"/>
      <c r="V98" s="130" t="str">
        <f t="shared" ref="V98:V122" si="6">$A98</f>
        <v>1 (1401)</v>
      </c>
      <c r="W98" s="131" t="str">
        <f t="shared" ref="W98:W122" si="7">IF($B98="","",$B98)</f>
        <v/>
      </c>
      <c r="X98" s="285"/>
      <c r="Y98" s="132"/>
      <c r="Z98" s="132"/>
      <c r="AA98" s="13"/>
    </row>
    <row r="99" spans="1:27">
      <c r="A99" s="7" t="s">
        <v>2898</v>
      </c>
      <c r="B99" s="124"/>
      <c r="C99" s="76"/>
      <c r="D99" s="76"/>
      <c r="E99" s="298"/>
      <c r="F99" s="301"/>
      <c r="G99" s="76"/>
      <c r="H99" s="78"/>
      <c r="I99" s="304"/>
      <c r="J99" s="76"/>
      <c r="K99" s="510"/>
      <c r="L99" s="128"/>
      <c r="M99" s="510"/>
      <c r="N99" s="129"/>
      <c r="O99" s="76"/>
      <c r="P99" s="7"/>
      <c r="Q99" s="1641"/>
      <c r="R99" s="1641"/>
      <c r="S99" s="1641"/>
      <c r="T99" s="1641"/>
      <c r="V99" s="130" t="str">
        <f t="shared" si="6"/>
        <v>2 (1402)</v>
      </c>
      <c r="W99" s="131" t="str">
        <f t="shared" si="7"/>
        <v/>
      </c>
      <c r="X99" s="285"/>
      <c r="Y99" s="132"/>
      <c r="Z99" s="132"/>
      <c r="AA99" s="13"/>
    </row>
    <row r="100" spans="1:27">
      <c r="A100" s="7" t="s">
        <v>2899</v>
      </c>
      <c r="B100" s="124"/>
      <c r="C100" s="76"/>
      <c r="D100" s="76"/>
      <c r="E100" s="298"/>
      <c r="F100" s="301"/>
      <c r="G100" s="76"/>
      <c r="H100" s="78"/>
      <c r="I100" s="304"/>
      <c r="J100" s="76"/>
      <c r="K100" s="510"/>
      <c r="L100" s="128"/>
      <c r="M100" s="510"/>
      <c r="N100" s="129"/>
      <c r="O100" s="76"/>
      <c r="P100" s="7"/>
      <c r="Q100" s="1641"/>
      <c r="R100" s="1641"/>
      <c r="S100" s="1641"/>
      <c r="T100" s="1641"/>
      <c r="V100" s="130" t="str">
        <f t="shared" si="6"/>
        <v>3 (1403)</v>
      </c>
      <c r="W100" s="131" t="str">
        <f t="shared" si="7"/>
        <v/>
      </c>
      <c r="X100" s="285"/>
      <c r="Y100" s="132"/>
      <c r="Z100" s="132"/>
      <c r="AA100" s="13"/>
    </row>
    <row r="101" spans="1:27" ht="12.6" hidden="1" customHeight="1">
      <c r="A101" s="7" t="s">
        <v>2900</v>
      </c>
      <c r="B101" s="124"/>
      <c r="C101" s="76"/>
      <c r="D101" s="76"/>
      <c r="E101" s="298"/>
      <c r="F101" s="301"/>
      <c r="G101" s="76"/>
      <c r="H101" s="78"/>
      <c r="I101" s="304"/>
      <c r="J101" s="76"/>
      <c r="K101" s="510"/>
      <c r="L101" s="128"/>
      <c r="M101" s="510"/>
      <c r="N101" s="129"/>
      <c r="O101" s="76"/>
      <c r="P101" s="7"/>
      <c r="Q101" s="1641"/>
      <c r="R101" s="1641"/>
      <c r="S101" s="1641"/>
      <c r="T101" s="1641"/>
      <c r="V101" s="130" t="str">
        <f t="shared" si="6"/>
        <v>4 (1404)</v>
      </c>
      <c r="W101" s="131" t="str">
        <f t="shared" si="7"/>
        <v/>
      </c>
      <c r="X101" s="285"/>
      <c r="Y101" s="132"/>
      <c r="Z101" s="132"/>
      <c r="AA101" s="13"/>
    </row>
    <row r="102" spans="1:27" ht="12.6" hidden="1" customHeight="1">
      <c r="A102" s="7" t="s">
        <v>2901</v>
      </c>
      <c r="B102" s="124"/>
      <c r="C102" s="76"/>
      <c r="D102" s="76"/>
      <c r="E102" s="298"/>
      <c r="F102" s="301"/>
      <c r="G102" s="76"/>
      <c r="H102" s="78"/>
      <c r="I102" s="304"/>
      <c r="J102" s="76"/>
      <c r="K102" s="510"/>
      <c r="L102" s="128"/>
      <c r="M102" s="510"/>
      <c r="N102" s="129"/>
      <c r="O102" s="76"/>
      <c r="P102" s="7"/>
      <c r="Q102" s="1641"/>
      <c r="R102" s="1641"/>
      <c r="S102" s="1641"/>
      <c r="T102" s="1641"/>
      <c r="V102" s="130" t="str">
        <f t="shared" si="6"/>
        <v>5 (1405)</v>
      </c>
      <c r="W102" s="131" t="str">
        <f t="shared" si="7"/>
        <v/>
      </c>
      <c r="X102" s="285"/>
      <c r="Y102" s="132"/>
      <c r="Z102" s="132"/>
      <c r="AA102" s="13"/>
    </row>
    <row r="103" spans="1:27" ht="12.6" hidden="1" customHeight="1">
      <c r="A103" s="7" t="s">
        <v>2902</v>
      </c>
      <c r="B103" s="124"/>
      <c r="C103" s="76"/>
      <c r="D103" s="76"/>
      <c r="E103" s="298"/>
      <c r="F103" s="301"/>
      <c r="G103" s="76"/>
      <c r="H103" s="78"/>
      <c r="I103" s="304"/>
      <c r="J103" s="76"/>
      <c r="K103" s="510"/>
      <c r="L103" s="128"/>
      <c r="M103" s="510"/>
      <c r="N103" s="129"/>
      <c r="O103" s="76"/>
      <c r="P103" s="7"/>
      <c r="Q103" s="1641"/>
      <c r="R103" s="1641"/>
      <c r="S103" s="1641"/>
      <c r="T103" s="1641"/>
      <c r="V103" s="130" t="str">
        <f t="shared" si="6"/>
        <v>6 (1406)</v>
      </c>
      <c r="W103" s="131" t="str">
        <f t="shared" si="7"/>
        <v/>
      </c>
      <c r="X103" s="285"/>
      <c r="Y103" s="132"/>
      <c r="Z103" s="132"/>
      <c r="AA103" s="13"/>
    </row>
    <row r="104" spans="1:27" ht="12.6" hidden="1" customHeight="1">
      <c r="A104" s="7" t="s">
        <v>2903</v>
      </c>
      <c r="B104" s="124"/>
      <c r="C104" s="76"/>
      <c r="D104" s="76"/>
      <c r="E104" s="298"/>
      <c r="F104" s="301"/>
      <c r="G104" s="76"/>
      <c r="H104" s="78"/>
      <c r="I104" s="304"/>
      <c r="J104" s="76"/>
      <c r="K104" s="510"/>
      <c r="L104" s="128"/>
      <c r="M104" s="510"/>
      <c r="N104" s="129"/>
      <c r="O104" s="76"/>
      <c r="P104" s="7"/>
      <c r="Q104" s="1641"/>
      <c r="R104" s="1641"/>
      <c r="S104" s="1641"/>
      <c r="T104" s="1641"/>
      <c r="V104" s="130" t="str">
        <f t="shared" si="6"/>
        <v>7 (1407)</v>
      </c>
      <c r="W104" s="131" t="str">
        <f t="shared" si="7"/>
        <v/>
      </c>
      <c r="X104" s="285"/>
      <c r="Y104" s="132"/>
      <c r="Z104" s="132"/>
      <c r="AA104" s="13"/>
    </row>
    <row r="105" spans="1:27" ht="12.6" hidden="1" customHeight="1">
      <c r="A105" s="7" t="s">
        <v>2904</v>
      </c>
      <c r="B105" s="124"/>
      <c r="C105" s="76"/>
      <c r="D105" s="76"/>
      <c r="E105" s="298"/>
      <c r="F105" s="301"/>
      <c r="G105" s="76"/>
      <c r="H105" s="78"/>
      <c r="I105" s="304"/>
      <c r="J105" s="76"/>
      <c r="K105" s="510"/>
      <c r="L105" s="128"/>
      <c r="M105" s="510"/>
      <c r="N105" s="129"/>
      <c r="O105" s="76"/>
      <c r="P105" s="7"/>
      <c r="Q105" s="1641"/>
      <c r="R105" s="1641"/>
      <c r="S105" s="1641"/>
      <c r="T105" s="1641"/>
      <c r="V105" s="130" t="str">
        <f t="shared" si="6"/>
        <v>8 (1408)</v>
      </c>
      <c r="W105" s="131" t="str">
        <f t="shared" si="7"/>
        <v/>
      </c>
      <c r="X105" s="285"/>
      <c r="Y105" s="132"/>
      <c r="Z105" s="132"/>
      <c r="AA105" s="13"/>
    </row>
    <row r="106" spans="1:27" ht="12.6" hidden="1" customHeight="1">
      <c r="A106" s="7" t="s">
        <v>2905</v>
      </c>
      <c r="B106" s="124"/>
      <c r="C106" s="76"/>
      <c r="D106" s="76"/>
      <c r="E106" s="298"/>
      <c r="F106" s="301"/>
      <c r="G106" s="76"/>
      <c r="H106" s="78"/>
      <c r="I106" s="304"/>
      <c r="J106" s="76"/>
      <c r="K106" s="510"/>
      <c r="L106" s="128"/>
      <c r="M106" s="510"/>
      <c r="N106" s="129"/>
      <c r="O106" s="76"/>
      <c r="P106" s="7"/>
      <c r="Q106" s="1641"/>
      <c r="R106" s="1641"/>
      <c r="S106" s="1641"/>
      <c r="T106" s="1641"/>
      <c r="V106" s="130" t="str">
        <f t="shared" si="6"/>
        <v>9 (1409)</v>
      </c>
      <c r="W106" s="131" t="str">
        <f t="shared" si="7"/>
        <v/>
      </c>
      <c r="X106" s="285"/>
      <c r="Y106" s="132"/>
      <c r="Z106" s="132"/>
      <c r="AA106" s="13"/>
    </row>
    <row r="107" spans="1:27" ht="12.6" hidden="1" customHeight="1">
      <c r="A107" s="7" t="s">
        <v>2906</v>
      </c>
      <c r="B107" s="124"/>
      <c r="C107" s="76"/>
      <c r="D107" s="76"/>
      <c r="E107" s="298"/>
      <c r="F107" s="301"/>
      <c r="G107" s="76"/>
      <c r="H107" s="78"/>
      <c r="I107" s="304"/>
      <c r="J107" s="76"/>
      <c r="K107" s="510"/>
      <c r="L107" s="128"/>
      <c r="M107" s="510"/>
      <c r="N107" s="129"/>
      <c r="O107" s="76"/>
      <c r="P107" s="7"/>
      <c r="Q107" s="1641"/>
      <c r="R107" s="1641"/>
      <c r="S107" s="1641"/>
      <c r="T107" s="1641"/>
      <c r="V107" s="130" t="str">
        <f t="shared" si="6"/>
        <v>10 (1410)</v>
      </c>
      <c r="W107" s="131" t="str">
        <f t="shared" si="7"/>
        <v/>
      </c>
      <c r="X107" s="285"/>
      <c r="Y107" s="132"/>
      <c r="Z107" s="132"/>
      <c r="AA107" s="13"/>
    </row>
    <row r="108" spans="1:27" ht="12.6" hidden="1" customHeight="1">
      <c r="A108" s="7" t="s">
        <v>2907</v>
      </c>
      <c r="B108" s="124"/>
      <c r="C108" s="76"/>
      <c r="D108" s="76"/>
      <c r="E108" s="298"/>
      <c r="F108" s="301"/>
      <c r="G108" s="76"/>
      <c r="H108" s="78"/>
      <c r="I108" s="304"/>
      <c r="J108" s="76"/>
      <c r="K108" s="510"/>
      <c r="L108" s="128"/>
      <c r="M108" s="510"/>
      <c r="N108" s="129"/>
      <c r="O108" s="76"/>
      <c r="P108" s="7"/>
      <c r="Q108" s="1641"/>
      <c r="R108" s="1641"/>
      <c r="S108" s="1641"/>
      <c r="T108" s="1641"/>
      <c r="V108" s="130" t="str">
        <f t="shared" si="6"/>
        <v>11 (1411)</v>
      </c>
      <c r="W108" s="131" t="str">
        <f t="shared" si="7"/>
        <v/>
      </c>
      <c r="X108" s="285"/>
      <c r="Y108" s="132"/>
      <c r="Z108" s="132"/>
      <c r="AA108" s="13"/>
    </row>
    <row r="109" spans="1:27" ht="12.6" hidden="1" customHeight="1">
      <c r="A109" s="7" t="s">
        <v>2908</v>
      </c>
      <c r="B109" s="124"/>
      <c r="C109" s="76"/>
      <c r="D109" s="76"/>
      <c r="E109" s="298"/>
      <c r="F109" s="301"/>
      <c r="G109" s="76"/>
      <c r="H109" s="78"/>
      <c r="I109" s="304"/>
      <c r="J109" s="76"/>
      <c r="K109" s="510"/>
      <c r="L109" s="128"/>
      <c r="M109" s="510"/>
      <c r="N109" s="129"/>
      <c r="O109" s="76"/>
      <c r="P109" s="7"/>
      <c r="Q109" s="1641"/>
      <c r="R109" s="1641"/>
      <c r="S109" s="1641"/>
      <c r="T109" s="1641"/>
      <c r="V109" s="130" t="str">
        <f t="shared" si="6"/>
        <v>12 (1412)</v>
      </c>
      <c r="W109" s="131" t="str">
        <f t="shared" si="7"/>
        <v/>
      </c>
      <c r="X109" s="285"/>
      <c r="Y109" s="132"/>
      <c r="Z109" s="132"/>
      <c r="AA109" s="13"/>
    </row>
    <row r="110" spans="1:27" ht="12.6" hidden="1" customHeight="1">
      <c r="A110" s="7" t="s">
        <v>2909</v>
      </c>
      <c r="B110" s="124"/>
      <c r="C110" s="76"/>
      <c r="D110" s="76"/>
      <c r="E110" s="298"/>
      <c r="F110" s="301"/>
      <c r="G110" s="76"/>
      <c r="H110" s="78"/>
      <c r="I110" s="304"/>
      <c r="J110" s="76"/>
      <c r="K110" s="510"/>
      <c r="L110" s="128"/>
      <c r="M110" s="510"/>
      <c r="N110" s="129"/>
      <c r="O110" s="76"/>
      <c r="P110" s="7"/>
      <c r="Q110" s="1641"/>
      <c r="R110" s="1641"/>
      <c r="S110" s="1641"/>
      <c r="T110" s="1641"/>
      <c r="V110" s="130" t="str">
        <f t="shared" si="6"/>
        <v>13 (1413)</v>
      </c>
      <c r="W110" s="131" t="str">
        <f t="shared" si="7"/>
        <v/>
      </c>
      <c r="X110" s="285"/>
      <c r="Y110" s="132"/>
      <c r="Z110" s="132"/>
      <c r="AA110" s="13"/>
    </row>
    <row r="111" spans="1:27" ht="12.6" hidden="1" customHeight="1">
      <c r="A111" s="7" t="s">
        <v>2910</v>
      </c>
      <c r="B111" s="124"/>
      <c r="C111" s="76"/>
      <c r="D111" s="76"/>
      <c r="E111" s="298"/>
      <c r="F111" s="301"/>
      <c r="G111" s="76"/>
      <c r="H111" s="78"/>
      <c r="I111" s="304"/>
      <c r="J111" s="76"/>
      <c r="K111" s="510"/>
      <c r="L111" s="128"/>
      <c r="M111" s="510"/>
      <c r="N111" s="129"/>
      <c r="O111" s="76"/>
      <c r="P111" s="7"/>
      <c r="Q111" s="1641"/>
      <c r="R111" s="1641"/>
      <c r="S111" s="1641"/>
      <c r="T111" s="1641"/>
      <c r="V111" s="130" t="str">
        <f t="shared" si="6"/>
        <v>14 (1414)</v>
      </c>
      <c r="W111" s="131" t="str">
        <f t="shared" si="7"/>
        <v/>
      </c>
      <c r="X111" s="285"/>
      <c r="Y111" s="132"/>
      <c r="Z111" s="132"/>
      <c r="AA111" s="13"/>
    </row>
    <row r="112" spans="1:27" ht="12.6" hidden="1" customHeight="1">
      <c r="A112" s="7" t="s">
        <v>2911</v>
      </c>
      <c r="B112" s="124"/>
      <c r="C112" s="76"/>
      <c r="D112" s="76"/>
      <c r="E112" s="298"/>
      <c r="F112" s="301"/>
      <c r="G112" s="76"/>
      <c r="H112" s="78"/>
      <c r="I112" s="304"/>
      <c r="J112" s="76"/>
      <c r="K112" s="510"/>
      <c r="L112" s="128"/>
      <c r="M112" s="510"/>
      <c r="N112" s="129"/>
      <c r="O112" s="76"/>
      <c r="P112" s="7"/>
      <c r="Q112" s="1641"/>
      <c r="R112" s="1641"/>
      <c r="S112" s="1641"/>
      <c r="T112" s="1641"/>
      <c r="V112" s="130" t="str">
        <f t="shared" si="6"/>
        <v>15 (1415)</v>
      </c>
      <c r="W112" s="131" t="str">
        <f t="shared" si="7"/>
        <v/>
      </c>
      <c r="X112" s="285"/>
      <c r="Y112" s="132"/>
      <c r="Z112" s="132"/>
      <c r="AA112" s="13"/>
    </row>
    <row r="113" spans="1:27" ht="12.6" hidden="1" customHeight="1">
      <c r="A113" s="7" t="s">
        <v>2912</v>
      </c>
      <c r="B113" s="124"/>
      <c r="C113" s="76"/>
      <c r="D113" s="76"/>
      <c r="E113" s="298"/>
      <c r="F113" s="301"/>
      <c r="G113" s="76"/>
      <c r="H113" s="78"/>
      <c r="I113" s="304"/>
      <c r="J113" s="76"/>
      <c r="K113" s="510"/>
      <c r="L113" s="128"/>
      <c r="M113" s="510"/>
      <c r="N113" s="129"/>
      <c r="O113" s="76"/>
      <c r="P113" s="7"/>
      <c r="Q113" s="1641"/>
      <c r="R113" s="1641"/>
      <c r="S113" s="1641"/>
      <c r="T113" s="1641"/>
      <c r="V113" s="130" t="str">
        <f t="shared" si="6"/>
        <v>16 (1416)</v>
      </c>
      <c r="W113" s="131" t="str">
        <f t="shared" si="7"/>
        <v/>
      </c>
      <c r="X113" s="285"/>
      <c r="Y113" s="132"/>
      <c r="Z113" s="132"/>
      <c r="AA113" s="13"/>
    </row>
    <row r="114" spans="1:27" ht="12.6" hidden="1" customHeight="1">
      <c r="A114" s="7" t="s">
        <v>2913</v>
      </c>
      <c r="B114" s="124"/>
      <c r="C114" s="76"/>
      <c r="D114" s="76"/>
      <c r="E114" s="298"/>
      <c r="F114" s="301"/>
      <c r="G114" s="76"/>
      <c r="H114" s="78"/>
      <c r="I114" s="304"/>
      <c r="J114" s="76"/>
      <c r="K114" s="510"/>
      <c r="L114" s="128"/>
      <c r="M114" s="510"/>
      <c r="N114" s="129"/>
      <c r="O114" s="76"/>
      <c r="P114" s="7"/>
      <c r="Q114" s="1641"/>
      <c r="R114" s="1641"/>
      <c r="S114" s="1641"/>
      <c r="T114" s="1641"/>
      <c r="V114" s="130" t="str">
        <f t="shared" si="6"/>
        <v>17 (1417)</v>
      </c>
      <c r="W114" s="131" t="str">
        <f t="shared" si="7"/>
        <v/>
      </c>
      <c r="X114" s="285"/>
      <c r="Y114" s="132"/>
      <c r="Z114" s="132"/>
      <c r="AA114" s="13"/>
    </row>
    <row r="115" spans="1:27" ht="12.6" hidden="1" customHeight="1">
      <c r="A115" s="7" t="s">
        <v>2914</v>
      </c>
      <c r="B115" s="124"/>
      <c r="C115" s="76"/>
      <c r="D115" s="76"/>
      <c r="E115" s="298"/>
      <c r="F115" s="301"/>
      <c r="G115" s="76"/>
      <c r="H115" s="78"/>
      <c r="I115" s="304"/>
      <c r="J115" s="76"/>
      <c r="K115" s="510"/>
      <c r="L115" s="128"/>
      <c r="M115" s="510"/>
      <c r="N115" s="129"/>
      <c r="O115" s="76"/>
      <c r="P115" s="7"/>
      <c r="Q115" s="1641"/>
      <c r="R115" s="1641"/>
      <c r="S115" s="1641"/>
      <c r="T115" s="1641"/>
      <c r="V115" s="130" t="str">
        <f t="shared" si="6"/>
        <v>18 (1418)</v>
      </c>
      <c r="W115" s="131" t="str">
        <f t="shared" si="7"/>
        <v/>
      </c>
      <c r="X115" s="285"/>
      <c r="Y115" s="132"/>
      <c r="Z115" s="132"/>
      <c r="AA115" s="13"/>
    </row>
    <row r="116" spans="1:27" ht="12.6" hidden="1" customHeight="1">
      <c r="A116" s="7" t="s">
        <v>2915</v>
      </c>
      <c r="B116" s="124"/>
      <c r="C116" s="76"/>
      <c r="D116" s="76"/>
      <c r="E116" s="298"/>
      <c r="F116" s="301"/>
      <c r="G116" s="76"/>
      <c r="H116" s="78"/>
      <c r="I116" s="304"/>
      <c r="J116" s="76"/>
      <c r="K116" s="510"/>
      <c r="L116" s="128"/>
      <c r="M116" s="510"/>
      <c r="N116" s="129"/>
      <c r="O116" s="76"/>
      <c r="P116" s="7"/>
      <c r="Q116" s="1641"/>
      <c r="R116" s="1641"/>
      <c r="S116" s="1641"/>
      <c r="T116" s="1641"/>
      <c r="V116" s="130" t="str">
        <f t="shared" si="6"/>
        <v>19 (1419)</v>
      </c>
      <c r="W116" s="131" t="str">
        <f t="shared" si="7"/>
        <v/>
      </c>
      <c r="X116" s="285"/>
      <c r="Y116" s="132"/>
      <c r="Z116" s="132"/>
      <c r="AA116" s="13"/>
    </row>
    <row r="117" spans="1:27" ht="12.6" hidden="1" customHeight="1">
      <c r="A117" s="7" t="s">
        <v>2916</v>
      </c>
      <c r="B117" s="124"/>
      <c r="C117" s="76"/>
      <c r="D117" s="76"/>
      <c r="E117" s="298"/>
      <c r="F117" s="301"/>
      <c r="G117" s="76"/>
      <c r="H117" s="78"/>
      <c r="I117" s="304"/>
      <c r="J117" s="76"/>
      <c r="K117" s="510"/>
      <c r="L117" s="128"/>
      <c r="M117" s="510"/>
      <c r="N117" s="129"/>
      <c r="O117" s="76"/>
      <c r="P117" s="7"/>
      <c r="Q117" s="1641"/>
      <c r="R117" s="1641"/>
      <c r="S117" s="1641"/>
      <c r="T117" s="1641"/>
      <c r="V117" s="130" t="str">
        <f t="shared" si="6"/>
        <v>20 (1420)</v>
      </c>
      <c r="W117" s="131" t="str">
        <f t="shared" si="7"/>
        <v/>
      </c>
      <c r="X117" s="285"/>
      <c r="Y117" s="132"/>
      <c r="Z117" s="132"/>
      <c r="AA117" s="13"/>
    </row>
    <row r="118" spans="1:27" ht="12.6" hidden="1" customHeight="1">
      <c r="A118" s="7" t="s">
        <v>2917</v>
      </c>
      <c r="B118" s="124"/>
      <c r="C118" s="76"/>
      <c r="D118" s="76"/>
      <c r="E118" s="298"/>
      <c r="F118" s="301"/>
      <c r="G118" s="76"/>
      <c r="H118" s="78"/>
      <c r="I118" s="304"/>
      <c r="J118" s="76"/>
      <c r="K118" s="510"/>
      <c r="L118" s="128"/>
      <c r="M118" s="510"/>
      <c r="N118" s="129"/>
      <c r="O118" s="76"/>
      <c r="P118" s="7"/>
      <c r="Q118" s="1641"/>
      <c r="R118" s="1641"/>
      <c r="S118" s="1641"/>
      <c r="T118" s="1641"/>
      <c r="V118" s="130" t="str">
        <f t="shared" si="6"/>
        <v>21 (1421)</v>
      </c>
      <c r="W118" s="131" t="str">
        <f t="shared" si="7"/>
        <v/>
      </c>
      <c r="X118" s="285"/>
      <c r="Y118" s="132"/>
      <c r="Z118" s="132"/>
      <c r="AA118" s="13"/>
    </row>
    <row r="119" spans="1:27" ht="12.6" hidden="1" customHeight="1">
      <c r="A119" s="7" t="s">
        <v>2918</v>
      </c>
      <c r="B119" s="124"/>
      <c r="C119" s="76"/>
      <c r="D119" s="76"/>
      <c r="E119" s="298"/>
      <c r="F119" s="301"/>
      <c r="G119" s="76"/>
      <c r="H119" s="78"/>
      <c r="I119" s="304"/>
      <c r="J119" s="76"/>
      <c r="K119" s="510"/>
      <c r="L119" s="128"/>
      <c r="M119" s="510"/>
      <c r="N119" s="129"/>
      <c r="O119" s="76"/>
      <c r="P119" s="7"/>
      <c r="Q119" s="1641"/>
      <c r="R119" s="1641"/>
      <c r="S119" s="1641"/>
      <c r="T119" s="1641"/>
      <c r="V119" s="130" t="str">
        <f t="shared" si="6"/>
        <v>22 (1422)</v>
      </c>
      <c r="W119" s="131" t="str">
        <f t="shared" si="7"/>
        <v/>
      </c>
      <c r="X119" s="285"/>
      <c r="Y119" s="132"/>
      <c r="Z119" s="132"/>
      <c r="AA119" s="13"/>
    </row>
    <row r="120" spans="1:27" ht="12.6" hidden="1" customHeight="1">
      <c r="A120" s="7" t="s">
        <v>2919</v>
      </c>
      <c r="B120" s="124"/>
      <c r="C120" s="76"/>
      <c r="D120" s="76"/>
      <c r="E120" s="298"/>
      <c r="F120" s="301"/>
      <c r="G120" s="76"/>
      <c r="H120" s="78"/>
      <c r="I120" s="304"/>
      <c r="J120" s="76"/>
      <c r="K120" s="510"/>
      <c r="L120" s="128"/>
      <c r="M120" s="510"/>
      <c r="N120" s="129"/>
      <c r="O120" s="76"/>
      <c r="P120" s="7"/>
      <c r="Q120" s="1641"/>
      <c r="R120" s="1641"/>
      <c r="S120" s="1641"/>
      <c r="T120" s="1641"/>
      <c r="V120" s="130" t="str">
        <f t="shared" si="6"/>
        <v>23 (1423)</v>
      </c>
      <c r="W120" s="131" t="str">
        <f t="shared" si="7"/>
        <v/>
      </c>
      <c r="X120" s="285"/>
      <c r="Y120" s="132"/>
      <c r="Z120" s="132"/>
      <c r="AA120" s="13"/>
    </row>
    <row r="121" spans="1:27" ht="12.6" hidden="1" customHeight="1">
      <c r="A121" s="7" t="s">
        <v>2920</v>
      </c>
      <c r="B121" s="124"/>
      <c r="C121" s="76"/>
      <c r="D121" s="76"/>
      <c r="E121" s="298"/>
      <c r="F121" s="301"/>
      <c r="G121" s="76"/>
      <c r="H121" s="78"/>
      <c r="I121" s="304"/>
      <c r="J121" s="76"/>
      <c r="K121" s="510"/>
      <c r="L121" s="128"/>
      <c r="M121" s="510"/>
      <c r="N121" s="129"/>
      <c r="O121" s="76"/>
      <c r="P121" s="7"/>
      <c r="Q121" s="1641"/>
      <c r="R121" s="1641"/>
      <c r="S121" s="1641"/>
      <c r="T121" s="1641"/>
      <c r="V121" s="130" t="str">
        <f t="shared" si="6"/>
        <v>24 (1424)</v>
      </c>
      <c r="W121" s="131" t="str">
        <f t="shared" si="7"/>
        <v/>
      </c>
      <c r="X121" s="285"/>
      <c r="Y121" s="132"/>
      <c r="Z121" s="132"/>
      <c r="AA121" s="13"/>
    </row>
    <row r="122" spans="1:27">
      <c r="A122" s="7" t="s">
        <v>2921</v>
      </c>
      <c r="B122" s="124"/>
      <c r="C122" s="76"/>
      <c r="D122" s="76"/>
      <c r="E122" s="298"/>
      <c r="F122" s="301"/>
      <c r="G122" s="76"/>
      <c r="H122" s="78"/>
      <c r="I122" s="304"/>
      <c r="J122" s="76"/>
      <c r="K122" s="510"/>
      <c r="L122" s="128"/>
      <c r="M122" s="510"/>
      <c r="N122" s="129"/>
      <c r="O122" s="76"/>
      <c r="P122" s="7"/>
      <c r="Q122" s="1641"/>
      <c r="R122" s="1641"/>
      <c r="S122" s="1641"/>
      <c r="T122" s="1641"/>
      <c r="V122" s="130" t="str">
        <f t="shared" si="6"/>
        <v>25 (1425)</v>
      </c>
      <c r="W122" s="131" t="str">
        <f t="shared" si="7"/>
        <v/>
      </c>
      <c r="X122" s="285"/>
      <c r="Y122" s="132"/>
      <c r="Z122" s="132"/>
      <c r="AA122" s="13"/>
    </row>
    <row r="123" spans="1:27">
      <c r="A123" s="33" t="s">
        <v>2922</v>
      </c>
      <c r="B123" s="299">
        <v>100</v>
      </c>
      <c r="C123" s="76"/>
      <c r="D123" s="76"/>
      <c r="E123" s="298"/>
      <c r="F123" s="302"/>
      <c r="G123" s="76"/>
      <c r="H123" s="135"/>
      <c r="I123" s="305"/>
      <c r="J123" s="76"/>
      <c r="K123" s="527"/>
      <c r="L123" s="128"/>
      <c r="M123" s="527"/>
      <c r="N123" s="1348"/>
      <c r="O123" s="76"/>
      <c r="P123" s="7"/>
      <c r="Q123" s="1642"/>
      <c r="R123" s="1642"/>
      <c r="S123" s="1642"/>
      <c r="T123" s="1642"/>
      <c r="V123" s="122"/>
      <c r="W123" s="138">
        <f>$B123</f>
        <v>100</v>
      </c>
      <c r="X123" s="285"/>
      <c r="Y123" s="132"/>
      <c r="Z123" s="132"/>
      <c r="AA123" s="13"/>
    </row>
    <row r="124" spans="1:27">
      <c r="A124" s="4" t="s">
        <v>2923</v>
      </c>
      <c r="B124" s="294" t="s">
        <v>2924</v>
      </c>
      <c r="C124" s="284"/>
      <c r="D124" s="284"/>
      <c r="E124" s="296"/>
      <c r="F124" s="422"/>
      <c r="G124" s="441"/>
      <c r="H124" s="140"/>
      <c r="I124" s="306"/>
      <c r="J124" s="284"/>
      <c r="K124" s="528"/>
      <c r="L124" s="286"/>
      <c r="M124" s="528"/>
      <c r="N124" s="287"/>
      <c r="O124" s="284"/>
      <c r="Q124" s="1639"/>
      <c r="R124" s="1639"/>
      <c r="S124" s="1639"/>
      <c r="T124" s="1639"/>
      <c r="V124" s="122"/>
      <c r="W124" s="28" t="str">
        <f>$B124</f>
        <v>Overall</v>
      </c>
      <c r="X124" s="285"/>
      <c r="Y124" s="289"/>
      <c r="Z124" s="289"/>
      <c r="AA124" s="13"/>
    </row>
    <row r="125" spans="1:27" ht="6" customHeight="1">
      <c r="B125" s="296"/>
      <c r="C125" s="296"/>
      <c r="D125" s="296"/>
      <c r="E125" s="296"/>
      <c r="F125" s="296"/>
      <c r="G125" s="296"/>
      <c r="H125" s="296"/>
      <c r="I125" s="296"/>
      <c r="J125" s="296"/>
      <c r="K125" s="296"/>
      <c r="L125" s="296"/>
      <c r="M125" s="296"/>
      <c r="N125" s="296"/>
      <c r="O125" s="296"/>
      <c r="V125" s="122"/>
      <c r="W125" s="122"/>
      <c r="AA125" s="13"/>
    </row>
    <row r="126" spans="1:27">
      <c r="B126" s="297" t="s">
        <v>1794</v>
      </c>
      <c r="C126" s="296"/>
      <c r="D126" s="296"/>
      <c r="E126" s="296"/>
      <c r="F126" s="296"/>
      <c r="G126" s="296"/>
      <c r="H126" s="296"/>
      <c r="I126" s="296"/>
      <c r="J126" s="296"/>
      <c r="K126" s="296"/>
      <c r="L126" s="296"/>
      <c r="M126" s="296"/>
      <c r="N126" s="296"/>
      <c r="O126" s="296"/>
      <c r="V126" s="122"/>
      <c r="W126" s="123" t="str">
        <f>$B126</f>
        <v>Other off-balance sheet (505)</v>
      </c>
      <c r="AA126" s="13"/>
    </row>
    <row r="127" spans="1:27">
      <c r="A127" s="7" t="s">
        <v>2897</v>
      </c>
      <c r="B127" s="124"/>
      <c r="C127" s="76"/>
      <c r="D127" s="76"/>
      <c r="E127" s="298"/>
      <c r="F127" s="301"/>
      <c r="G127" s="76"/>
      <c r="H127" s="301"/>
      <c r="I127" s="304"/>
      <c r="J127" s="292"/>
      <c r="K127" s="284"/>
      <c r="L127" s="292"/>
      <c r="M127" s="128"/>
      <c r="N127" s="129"/>
      <c r="O127" s="76"/>
      <c r="P127" s="7"/>
      <c r="Q127" s="1641"/>
      <c r="R127" s="1641"/>
      <c r="S127" s="1641"/>
      <c r="T127" s="1641"/>
      <c r="V127" s="130" t="str">
        <f t="shared" ref="V127:V151" si="8">$A127</f>
        <v>1 (1401)</v>
      </c>
      <c r="W127" s="131" t="str">
        <f t="shared" ref="W127:W151" si="9">IF($B127="","",$B127)</f>
        <v/>
      </c>
      <c r="X127" s="285"/>
      <c r="Y127" s="132"/>
      <c r="Z127" s="132"/>
      <c r="AA127" s="13"/>
    </row>
    <row r="128" spans="1:27">
      <c r="A128" s="7" t="s">
        <v>2898</v>
      </c>
      <c r="B128" s="124"/>
      <c r="C128" s="76"/>
      <c r="D128" s="76"/>
      <c r="E128" s="298"/>
      <c r="F128" s="301"/>
      <c r="G128" s="76"/>
      <c r="H128" s="301"/>
      <c r="I128" s="304"/>
      <c r="J128" s="292"/>
      <c r="K128" s="284"/>
      <c r="L128" s="292"/>
      <c r="M128" s="128"/>
      <c r="N128" s="129"/>
      <c r="O128" s="76"/>
      <c r="P128" s="7"/>
      <c r="Q128" s="1641"/>
      <c r="R128" s="1641"/>
      <c r="S128" s="1641"/>
      <c r="T128" s="1641"/>
      <c r="V128" s="130" t="str">
        <f t="shared" si="8"/>
        <v>2 (1402)</v>
      </c>
      <c r="W128" s="131" t="str">
        <f t="shared" si="9"/>
        <v/>
      </c>
      <c r="X128" s="285"/>
      <c r="Y128" s="132"/>
      <c r="Z128" s="132"/>
      <c r="AA128" s="13"/>
    </row>
    <row r="129" spans="1:27">
      <c r="A129" s="7" t="s">
        <v>2899</v>
      </c>
      <c r="B129" s="124"/>
      <c r="C129" s="76"/>
      <c r="D129" s="76"/>
      <c r="E129" s="298"/>
      <c r="F129" s="301"/>
      <c r="G129" s="76"/>
      <c r="H129" s="301"/>
      <c r="I129" s="304"/>
      <c r="J129" s="292"/>
      <c r="K129" s="284"/>
      <c r="L129" s="292"/>
      <c r="M129" s="128"/>
      <c r="N129" s="129"/>
      <c r="O129" s="76"/>
      <c r="P129" s="7"/>
      <c r="Q129" s="1641"/>
      <c r="R129" s="1641"/>
      <c r="S129" s="1641"/>
      <c r="T129" s="1641"/>
      <c r="V129" s="130" t="str">
        <f t="shared" si="8"/>
        <v>3 (1403)</v>
      </c>
      <c r="W129" s="131" t="str">
        <f t="shared" si="9"/>
        <v/>
      </c>
      <c r="X129" s="285"/>
      <c r="Y129" s="132"/>
      <c r="Z129" s="132"/>
      <c r="AA129" s="13"/>
    </row>
    <row r="130" spans="1:27" ht="12.6" hidden="1" customHeight="1">
      <c r="A130" s="7" t="s">
        <v>2900</v>
      </c>
      <c r="B130" s="124"/>
      <c r="C130" s="76"/>
      <c r="D130" s="76"/>
      <c r="E130" s="298"/>
      <c r="F130" s="301"/>
      <c r="G130" s="76"/>
      <c r="H130" s="301"/>
      <c r="I130" s="304"/>
      <c r="J130" s="292"/>
      <c r="K130" s="284"/>
      <c r="L130" s="292"/>
      <c r="M130" s="128"/>
      <c r="N130" s="129"/>
      <c r="O130" s="76"/>
      <c r="P130" s="7"/>
      <c r="Q130" s="1641"/>
      <c r="R130" s="1641"/>
      <c r="S130" s="1641"/>
      <c r="T130" s="1641"/>
      <c r="V130" s="130" t="str">
        <f t="shared" si="8"/>
        <v>4 (1404)</v>
      </c>
      <c r="W130" s="131" t="str">
        <f t="shared" si="9"/>
        <v/>
      </c>
      <c r="X130" s="285"/>
      <c r="Y130" s="132"/>
      <c r="Z130" s="132"/>
      <c r="AA130" s="13"/>
    </row>
    <row r="131" spans="1:27" ht="12.6" hidden="1" customHeight="1">
      <c r="A131" s="7" t="s">
        <v>2901</v>
      </c>
      <c r="B131" s="124"/>
      <c r="C131" s="76"/>
      <c r="D131" s="76"/>
      <c r="E131" s="298"/>
      <c r="F131" s="301"/>
      <c r="G131" s="76"/>
      <c r="H131" s="301"/>
      <c r="I131" s="304"/>
      <c r="J131" s="292"/>
      <c r="K131" s="284"/>
      <c r="L131" s="292"/>
      <c r="M131" s="128"/>
      <c r="N131" s="129"/>
      <c r="O131" s="76"/>
      <c r="P131" s="7"/>
      <c r="Q131" s="1641"/>
      <c r="R131" s="1641"/>
      <c r="S131" s="1641"/>
      <c r="T131" s="1641"/>
      <c r="V131" s="130" t="str">
        <f t="shared" si="8"/>
        <v>5 (1405)</v>
      </c>
      <c r="W131" s="131" t="str">
        <f t="shared" si="9"/>
        <v/>
      </c>
      <c r="X131" s="285"/>
      <c r="Y131" s="132"/>
      <c r="Z131" s="132"/>
      <c r="AA131" s="13"/>
    </row>
    <row r="132" spans="1:27" ht="12.6" hidden="1" customHeight="1">
      <c r="A132" s="7" t="s">
        <v>2902</v>
      </c>
      <c r="B132" s="124"/>
      <c r="C132" s="76"/>
      <c r="D132" s="76"/>
      <c r="E132" s="298"/>
      <c r="F132" s="301"/>
      <c r="G132" s="76"/>
      <c r="H132" s="301"/>
      <c r="I132" s="304"/>
      <c r="J132" s="292"/>
      <c r="K132" s="284"/>
      <c r="L132" s="292"/>
      <c r="M132" s="128"/>
      <c r="N132" s="129"/>
      <c r="O132" s="76"/>
      <c r="P132" s="7"/>
      <c r="Q132" s="1641"/>
      <c r="R132" s="1641"/>
      <c r="S132" s="1641"/>
      <c r="T132" s="1641"/>
      <c r="V132" s="130" t="str">
        <f t="shared" si="8"/>
        <v>6 (1406)</v>
      </c>
      <c r="W132" s="131" t="str">
        <f t="shared" si="9"/>
        <v/>
      </c>
      <c r="X132" s="285"/>
      <c r="Y132" s="132"/>
      <c r="Z132" s="132"/>
      <c r="AA132" s="13"/>
    </row>
    <row r="133" spans="1:27" ht="12.6" hidden="1" customHeight="1">
      <c r="A133" s="7" t="s">
        <v>2903</v>
      </c>
      <c r="B133" s="124"/>
      <c r="C133" s="76"/>
      <c r="D133" s="76"/>
      <c r="E133" s="298"/>
      <c r="F133" s="301"/>
      <c r="G133" s="76"/>
      <c r="H133" s="301"/>
      <c r="I133" s="304"/>
      <c r="J133" s="292"/>
      <c r="K133" s="284"/>
      <c r="L133" s="292"/>
      <c r="M133" s="128"/>
      <c r="N133" s="129"/>
      <c r="O133" s="76"/>
      <c r="P133" s="7"/>
      <c r="Q133" s="1641"/>
      <c r="R133" s="1641"/>
      <c r="S133" s="1641"/>
      <c r="T133" s="1641"/>
      <c r="V133" s="130" t="str">
        <f t="shared" si="8"/>
        <v>7 (1407)</v>
      </c>
      <c r="W133" s="131" t="str">
        <f t="shared" si="9"/>
        <v/>
      </c>
      <c r="X133" s="285"/>
      <c r="Y133" s="132"/>
      <c r="Z133" s="132"/>
      <c r="AA133" s="13"/>
    </row>
    <row r="134" spans="1:27" ht="12.6" hidden="1" customHeight="1">
      <c r="A134" s="7" t="s">
        <v>2904</v>
      </c>
      <c r="B134" s="124"/>
      <c r="C134" s="76"/>
      <c r="D134" s="76"/>
      <c r="E134" s="298"/>
      <c r="F134" s="301"/>
      <c r="G134" s="76"/>
      <c r="H134" s="301"/>
      <c r="I134" s="304"/>
      <c r="J134" s="292"/>
      <c r="K134" s="284"/>
      <c r="L134" s="292"/>
      <c r="M134" s="128"/>
      <c r="N134" s="129"/>
      <c r="O134" s="76"/>
      <c r="P134" s="7"/>
      <c r="Q134" s="1641"/>
      <c r="R134" s="1641"/>
      <c r="S134" s="1641"/>
      <c r="T134" s="1641"/>
      <c r="V134" s="130" t="str">
        <f t="shared" si="8"/>
        <v>8 (1408)</v>
      </c>
      <c r="W134" s="131" t="str">
        <f t="shared" si="9"/>
        <v/>
      </c>
      <c r="X134" s="285"/>
      <c r="Y134" s="132"/>
      <c r="Z134" s="132"/>
      <c r="AA134" s="13"/>
    </row>
    <row r="135" spans="1:27" ht="12.6" hidden="1" customHeight="1">
      <c r="A135" s="7" t="s">
        <v>2905</v>
      </c>
      <c r="B135" s="124"/>
      <c r="C135" s="76"/>
      <c r="D135" s="76"/>
      <c r="E135" s="298"/>
      <c r="F135" s="301"/>
      <c r="G135" s="76"/>
      <c r="H135" s="301"/>
      <c r="I135" s="304"/>
      <c r="J135" s="292"/>
      <c r="K135" s="284"/>
      <c r="L135" s="292"/>
      <c r="M135" s="128"/>
      <c r="N135" s="129"/>
      <c r="O135" s="76"/>
      <c r="P135" s="7"/>
      <c r="Q135" s="1641"/>
      <c r="R135" s="1641"/>
      <c r="S135" s="1641"/>
      <c r="T135" s="1641"/>
      <c r="V135" s="130" t="str">
        <f t="shared" si="8"/>
        <v>9 (1409)</v>
      </c>
      <c r="W135" s="131" t="str">
        <f t="shared" si="9"/>
        <v/>
      </c>
      <c r="X135" s="285"/>
      <c r="Y135" s="132"/>
      <c r="Z135" s="132"/>
      <c r="AA135" s="13"/>
    </row>
    <row r="136" spans="1:27" ht="12.6" hidden="1" customHeight="1">
      <c r="A136" s="7" t="s">
        <v>2906</v>
      </c>
      <c r="B136" s="124"/>
      <c r="C136" s="76"/>
      <c r="D136" s="76"/>
      <c r="E136" s="298"/>
      <c r="F136" s="301"/>
      <c r="G136" s="76"/>
      <c r="H136" s="301"/>
      <c r="I136" s="304"/>
      <c r="J136" s="292"/>
      <c r="K136" s="284"/>
      <c r="L136" s="292"/>
      <c r="M136" s="128"/>
      <c r="N136" s="129"/>
      <c r="O136" s="76"/>
      <c r="P136" s="7"/>
      <c r="Q136" s="1641"/>
      <c r="R136" s="1641"/>
      <c r="S136" s="1641"/>
      <c r="T136" s="1641"/>
      <c r="V136" s="130" t="str">
        <f t="shared" si="8"/>
        <v>10 (1410)</v>
      </c>
      <c r="W136" s="131" t="str">
        <f t="shared" si="9"/>
        <v/>
      </c>
      <c r="X136" s="285"/>
      <c r="Y136" s="132"/>
      <c r="Z136" s="132"/>
      <c r="AA136" s="13"/>
    </row>
    <row r="137" spans="1:27" ht="12.6" hidden="1" customHeight="1">
      <c r="A137" s="7" t="s">
        <v>2907</v>
      </c>
      <c r="B137" s="124"/>
      <c r="C137" s="76"/>
      <c r="D137" s="76"/>
      <c r="E137" s="298"/>
      <c r="F137" s="301"/>
      <c r="G137" s="76"/>
      <c r="H137" s="301"/>
      <c r="I137" s="304"/>
      <c r="J137" s="292"/>
      <c r="K137" s="284"/>
      <c r="L137" s="292"/>
      <c r="M137" s="128"/>
      <c r="N137" s="129"/>
      <c r="O137" s="76"/>
      <c r="P137" s="7"/>
      <c r="Q137" s="1641"/>
      <c r="R137" s="1641"/>
      <c r="S137" s="1641"/>
      <c r="T137" s="1641"/>
      <c r="V137" s="130" t="str">
        <f t="shared" si="8"/>
        <v>11 (1411)</v>
      </c>
      <c r="W137" s="131" t="str">
        <f t="shared" si="9"/>
        <v/>
      </c>
      <c r="X137" s="285"/>
      <c r="Y137" s="132"/>
      <c r="Z137" s="132"/>
      <c r="AA137" s="13"/>
    </row>
    <row r="138" spans="1:27" ht="12.6" hidden="1" customHeight="1">
      <c r="A138" s="7" t="s">
        <v>2908</v>
      </c>
      <c r="B138" s="124"/>
      <c r="C138" s="76"/>
      <c r="D138" s="76"/>
      <c r="E138" s="298"/>
      <c r="F138" s="301"/>
      <c r="G138" s="76"/>
      <c r="H138" s="301"/>
      <c r="I138" s="304"/>
      <c r="J138" s="292"/>
      <c r="K138" s="284"/>
      <c r="L138" s="292"/>
      <c r="M138" s="128"/>
      <c r="N138" s="129"/>
      <c r="O138" s="76"/>
      <c r="P138" s="7"/>
      <c r="Q138" s="1641"/>
      <c r="R138" s="1641"/>
      <c r="S138" s="1641"/>
      <c r="T138" s="1641"/>
      <c r="V138" s="130" t="str">
        <f t="shared" si="8"/>
        <v>12 (1412)</v>
      </c>
      <c r="W138" s="131" t="str">
        <f t="shared" si="9"/>
        <v/>
      </c>
      <c r="X138" s="285"/>
      <c r="Y138" s="132"/>
      <c r="Z138" s="132"/>
      <c r="AA138" s="13"/>
    </row>
    <row r="139" spans="1:27" ht="12.6" hidden="1" customHeight="1">
      <c r="A139" s="7" t="s">
        <v>2909</v>
      </c>
      <c r="B139" s="124"/>
      <c r="C139" s="76"/>
      <c r="D139" s="76"/>
      <c r="E139" s="298"/>
      <c r="F139" s="301"/>
      <c r="G139" s="76"/>
      <c r="H139" s="301"/>
      <c r="I139" s="304"/>
      <c r="J139" s="292"/>
      <c r="K139" s="284"/>
      <c r="L139" s="292"/>
      <c r="M139" s="128"/>
      <c r="N139" s="129"/>
      <c r="O139" s="76"/>
      <c r="P139" s="7"/>
      <c r="Q139" s="1641"/>
      <c r="R139" s="1641"/>
      <c r="S139" s="1641"/>
      <c r="T139" s="1641"/>
      <c r="V139" s="130" t="str">
        <f t="shared" si="8"/>
        <v>13 (1413)</v>
      </c>
      <c r="W139" s="131" t="str">
        <f t="shared" si="9"/>
        <v/>
      </c>
      <c r="X139" s="285"/>
      <c r="Y139" s="132"/>
      <c r="Z139" s="132"/>
      <c r="AA139" s="13"/>
    </row>
    <row r="140" spans="1:27" ht="12.6" hidden="1" customHeight="1">
      <c r="A140" s="7" t="s">
        <v>2910</v>
      </c>
      <c r="B140" s="124"/>
      <c r="C140" s="76"/>
      <c r="D140" s="76"/>
      <c r="E140" s="298"/>
      <c r="F140" s="301"/>
      <c r="G140" s="76"/>
      <c r="H140" s="301"/>
      <c r="I140" s="304"/>
      <c r="J140" s="292"/>
      <c r="K140" s="284"/>
      <c r="L140" s="292"/>
      <c r="M140" s="128"/>
      <c r="N140" s="129"/>
      <c r="O140" s="76"/>
      <c r="P140" s="7"/>
      <c r="Q140" s="1641"/>
      <c r="R140" s="1641"/>
      <c r="S140" s="1641"/>
      <c r="T140" s="1641"/>
      <c r="V140" s="130" t="str">
        <f t="shared" si="8"/>
        <v>14 (1414)</v>
      </c>
      <c r="W140" s="131" t="str">
        <f t="shared" si="9"/>
        <v/>
      </c>
      <c r="X140" s="285"/>
      <c r="Y140" s="132"/>
      <c r="Z140" s="132"/>
      <c r="AA140" s="13"/>
    </row>
    <row r="141" spans="1:27" ht="12.6" hidden="1" customHeight="1">
      <c r="A141" s="7" t="s">
        <v>2911</v>
      </c>
      <c r="B141" s="124"/>
      <c r="C141" s="76"/>
      <c r="D141" s="76"/>
      <c r="E141" s="298"/>
      <c r="F141" s="301"/>
      <c r="G141" s="76"/>
      <c r="H141" s="301"/>
      <c r="I141" s="304"/>
      <c r="J141" s="292"/>
      <c r="K141" s="284"/>
      <c r="L141" s="292"/>
      <c r="M141" s="128"/>
      <c r="N141" s="129"/>
      <c r="O141" s="76"/>
      <c r="P141" s="7"/>
      <c r="Q141" s="1641"/>
      <c r="R141" s="1641"/>
      <c r="S141" s="1641"/>
      <c r="T141" s="1641"/>
      <c r="V141" s="130" t="str">
        <f t="shared" si="8"/>
        <v>15 (1415)</v>
      </c>
      <c r="W141" s="131" t="str">
        <f t="shared" si="9"/>
        <v/>
      </c>
      <c r="X141" s="285"/>
      <c r="Y141" s="132"/>
      <c r="Z141" s="132"/>
      <c r="AA141" s="13"/>
    </row>
    <row r="142" spans="1:27" ht="12.6" hidden="1" customHeight="1">
      <c r="A142" s="7" t="s">
        <v>2912</v>
      </c>
      <c r="B142" s="124"/>
      <c r="C142" s="76"/>
      <c r="D142" s="76"/>
      <c r="E142" s="298"/>
      <c r="F142" s="301"/>
      <c r="G142" s="76"/>
      <c r="H142" s="301"/>
      <c r="I142" s="304"/>
      <c r="J142" s="292"/>
      <c r="K142" s="284"/>
      <c r="L142" s="292"/>
      <c r="M142" s="128"/>
      <c r="N142" s="129"/>
      <c r="O142" s="76"/>
      <c r="P142" s="7"/>
      <c r="Q142" s="1641"/>
      <c r="R142" s="1641"/>
      <c r="S142" s="1641"/>
      <c r="T142" s="1641"/>
      <c r="V142" s="130" t="str">
        <f t="shared" si="8"/>
        <v>16 (1416)</v>
      </c>
      <c r="W142" s="131" t="str">
        <f t="shared" si="9"/>
        <v/>
      </c>
      <c r="X142" s="285"/>
      <c r="Y142" s="132"/>
      <c r="Z142" s="132"/>
      <c r="AA142" s="13"/>
    </row>
    <row r="143" spans="1:27" ht="12.6" hidden="1" customHeight="1">
      <c r="A143" s="7" t="s">
        <v>2913</v>
      </c>
      <c r="B143" s="124"/>
      <c r="C143" s="76"/>
      <c r="D143" s="76"/>
      <c r="E143" s="298"/>
      <c r="F143" s="301"/>
      <c r="G143" s="76"/>
      <c r="H143" s="301"/>
      <c r="I143" s="304"/>
      <c r="J143" s="292"/>
      <c r="K143" s="284"/>
      <c r="L143" s="292"/>
      <c r="M143" s="128"/>
      <c r="N143" s="129"/>
      <c r="O143" s="76"/>
      <c r="P143" s="7"/>
      <c r="Q143" s="1641"/>
      <c r="R143" s="1641"/>
      <c r="S143" s="1641"/>
      <c r="T143" s="1641"/>
      <c r="V143" s="130" t="str">
        <f t="shared" si="8"/>
        <v>17 (1417)</v>
      </c>
      <c r="W143" s="131" t="str">
        <f t="shared" si="9"/>
        <v/>
      </c>
      <c r="X143" s="285"/>
      <c r="Y143" s="132"/>
      <c r="Z143" s="132"/>
      <c r="AA143" s="13"/>
    </row>
    <row r="144" spans="1:27" ht="12.6" hidden="1" customHeight="1">
      <c r="A144" s="7" t="s">
        <v>2914</v>
      </c>
      <c r="B144" s="124"/>
      <c r="C144" s="76"/>
      <c r="D144" s="76"/>
      <c r="E144" s="298"/>
      <c r="F144" s="301"/>
      <c r="G144" s="76"/>
      <c r="H144" s="301"/>
      <c r="I144" s="304"/>
      <c r="J144" s="292"/>
      <c r="K144" s="284"/>
      <c r="L144" s="292"/>
      <c r="M144" s="128"/>
      <c r="N144" s="129"/>
      <c r="O144" s="76"/>
      <c r="P144" s="7"/>
      <c r="Q144" s="1641"/>
      <c r="R144" s="1641"/>
      <c r="S144" s="1641"/>
      <c r="T144" s="1641"/>
      <c r="V144" s="130" t="str">
        <f t="shared" si="8"/>
        <v>18 (1418)</v>
      </c>
      <c r="W144" s="131" t="str">
        <f t="shared" si="9"/>
        <v/>
      </c>
      <c r="X144" s="285"/>
      <c r="Y144" s="132"/>
      <c r="Z144" s="132"/>
      <c r="AA144" s="13"/>
    </row>
    <row r="145" spans="1:45" ht="12.6" hidden="1" customHeight="1">
      <c r="A145" s="7" t="s">
        <v>2915</v>
      </c>
      <c r="B145" s="124"/>
      <c r="C145" s="76"/>
      <c r="D145" s="76"/>
      <c r="E145" s="298"/>
      <c r="F145" s="301"/>
      <c r="G145" s="76"/>
      <c r="H145" s="301"/>
      <c r="I145" s="304"/>
      <c r="J145" s="292"/>
      <c r="K145" s="284"/>
      <c r="L145" s="292"/>
      <c r="M145" s="128"/>
      <c r="N145" s="129"/>
      <c r="O145" s="76"/>
      <c r="P145" s="7"/>
      <c r="Q145" s="1641"/>
      <c r="R145" s="1641"/>
      <c r="S145" s="1641"/>
      <c r="T145" s="1641"/>
      <c r="V145" s="130" t="str">
        <f t="shared" si="8"/>
        <v>19 (1419)</v>
      </c>
      <c r="W145" s="131" t="str">
        <f t="shared" si="9"/>
        <v/>
      </c>
      <c r="X145" s="285"/>
      <c r="Y145" s="132"/>
      <c r="Z145" s="132"/>
      <c r="AA145" s="13"/>
    </row>
    <row r="146" spans="1:45" ht="12.6" hidden="1" customHeight="1">
      <c r="A146" s="7" t="s">
        <v>2916</v>
      </c>
      <c r="B146" s="124"/>
      <c r="C146" s="76"/>
      <c r="D146" s="76"/>
      <c r="E146" s="298"/>
      <c r="F146" s="301"/>
      <c r="G146" s="76"/>
      <c r="H146" s="301"/>
      <c r="I146" s="304"/>
      <c r="J146" s="292"/>
      <c r="K146" s="284"/>
      <c r="L146" s="292"/>
      <c r="M146" s="128"/>
      <c r="N146" s="129"/>
      <c r="O146" s="76"/>
      <c r="P146" s="7"/>
      <c r="Q146" s="1641"/>
      <c r="R146" s="1641"/>
      <c r="S146" s="1641"/>
      <c r="T146" s="1641"/>
      <c r="V146" s="130" t="str">
        <f t="shared" si="8"/>
        <v>20 (1420)</v>
      </c>
      <c r="W146" s="131" t="str">
        <f t="shared" si="9"/>
        <v/>
      </c>
      <c r="X146" s="285"/>
      <c r="Y146" s="132"/>
      <c r="Z146" s="132"/>
      <c r="AA146" s="13"/>
    </row>
    <row r="147" spans="1:45" ht="12.6" hidden="1" customHeight="1">
      <c r="A147" s="7" t="s">
        <v>2917</v>
      </c>
      <c r="B147" s="124"/>
      <c r="C147" s="76"/>
      <c r="D147" s="76"/>
      <c r="E147" s="298"/>
      <c r="F147" s="301"/>
      <c r="G147" s="76"/>
      <c r="H147" s="301"/>
      <c r="I147" s="304"/>
      <c r="J147" s="292"/>
      <c r="K147" s="284"/>
      <c r="L147" s="292"/>
      <c r="M147" s="128"/>
      <c r="N147" s="129"/>
      <c r="O147" s="76"/>
      <c r="P147" s="7"/>
      <c r="Q147" s="1641"/>
      <c r="R147" s="1641"/>
      <c r="S147" s="1641"/>
      <c r="T147" s="1641"/>
      <c r="V147" s="130" t="str">
        <f t="shared" si="8"/>
        <v>21 (1421)</v>
      </c>
      <c r="W147" s="131" t="str">
        <f t="shared" si="9"/>
        <v/>
      </c>
      <c r="X147" s="285"/>
      <c r="Y147" s="132"/>
      <c r="Z147" s="132"/>
      <c r="AA147" s="13"/>
    </row>
    <row r="148" spans="1:45" ht="12.6" hidden="1" customHeight="1">
      <c r="A148" s="7" t="s">
        <v>2918</v>
      </c>
      <c r="B148" s="124"/>
      <c r="C148" s="76"/>
      <c r="D148" s="76"/>
      <c r="E148" s="298"/>
      <c r="F148" s="301"/>
      <c r="G148" s="76"/>
      <c r="H148" s="301"/>
      <c r="I148" s="304"/>
      <c r="J148" s="292"/>
      <c r="K148" s="284"/>
      <c r="L148" s="292"/>
      <c r="M148" s="128"/>
      <c r="N148" s="129"/>
      <c r="O148" s="76"/>
      <c r="P148" s="7"/>
      <c r="Q148" s="1641"/>
      <c r="R148" s="1641"/>
      <c r="S148" s="1641"/>
      <c r="T148" s="1641"/>
      <c r="V148" s="130" t="str">
        <f t="shared" si="8"/>
        <v>22 (1422)</v>
      </c>
      <c r="W148" s="131" t="str">
        <f t="shared" si="9"/>
        <v/>
      </c>
      <c r="X148" s="285"/>
      <c r="Y148" s="132"/>
      <c r="Z148" s="132"/>
      <c r="AA148" s="13"/>
    </row>
    <row r="149" spans="1:45" ht="12.6" hidden="1" customHeight="1">
      <c r="A149" s="7" t="s">
        <v>2919</v>
      </c>
      <c r="B149" s="124"/>
      <c r="C149" s="76"/>
      <c r="D149" s="76"/>
      <c r="E149" s="298"/>
      <c r="F149" s="301"/>
      <c r="G149" s="76"/>
      <c r="H149" s="301"/>
      <c r="I149" s="304"/>
      <c r="J149" s="292"/>
      <c r="K149" s="284"/>
      <c r="L149" s="292"/>
      <c r="M149" s="128"/>
      <c r="N149" s="129"/>
      <c r="O149" s="76"/>
      <c r="P149" s="7"/>
      <c r="Q149" s="1641"/>
      <c r="R149" s="1641"/>
      <c r="S149" s="1641"/>
      <c r="T149" s="1641"/>
      <c r="V149" s="130" t="str">
        <f t="shared" si="8"/>
        <v>23 (1423)</v>
      </c>
      <c r="W149" s="131" t="str">
        <f t="shared" si="9"/>
        <v/>
      </c>
      <c r="X149" s="285"/>
      <c r="Y149" s="132"/>
      <c r="Z149" s="132"/>
      <c r="AA149" s="13"/>
    </row>
    <row r="150" spans="1:45" ht="12.6" hidden="1" customHeight="1">
      <c r="A150" s="7" t="s">
        <v>2920</v>
      </c>
      <c r="B150" s="124"/>
      <c r="C150" s="76"/>
      <c r="D150" s="76"/>
      <c r="E150" s="298"/>
      <c r="F150" s="301"/>
      <c r="G150" s="76"/>
      <c r="H150" s="301"/>
      <c r="I150" s="304"/>
      <c r="J150" s="292"/>
      <c r="K150" s="284"/>
      <c r="L150" s="292"/>
      <c r="M150" s="128"/>
      <c r="N150" s="129"/>
      <c r="O150" s="76"/>
      <c r="P150" s="7"/>
      <c r="Q150" s="1641"/>
      <c r="R150" s="1641"/>
      <c r="S150" s="1641"/>
      <c r="T150" s="1641"/>
      <c r="V150" s="130" t="str">
        <f t="shared" si="8"/>
        <v>24 (1424)</v>
      </c>
      <c r="W150" s="131" t="str">
        <f t="shared" si="9"/>
        <v/>
      </c>
      <c r="X150" s="285"/>
      <c r="Y150" s="132"/>
      <c r="Z150" s="132"/>
      <c r="AA150" s="13"/>
    </row>
    <row r="151" spans="1:45">
      <c r="A151" s="7" t="s">
        <v>2921</v>
      </c>
      <c r="B151" s="124"/>
      <c r="C151" s="76"/>
      <c r="D151" s="76"/>
      <c r="E151" s="298"/>
      <c r="F151" s="301"/>
      <c r="G151" s="76"/>
      <c r="H151" s="301"/>
      <c r="I151" s="304"/>
      <c r="J151" s="292"/>
      <c r="K151" s="284"/>
      <c r="L151" s="292"/>
      <c r="M151" s="128"/>
      <c r="N151" s="129"/>
      <c r="O151" s="76"/>
      <c r="P151" s="7"/>
      <c r="Q151" s="1641"/>
      <c r="R151" s="1641"/>
      <c r="S151" s="1641"/>
      <c r="T151" s="1641"/>
      <c r="V151" s="130" t="str">
        <f t="shared" si="8"/>
        <v>25 (1425)</v>
      </c>
      <c r="W151" s="131" t="str">
        <f t="shared" si="9"/>
        <v/>
      </c>
      <c r="X151" s="285"/>
      <c r="Y151" s="132"/>
      <c r="Z151" s="132"/>
      <c r="AA151" s="13"/>
    </row>
    <row r="152" spans="1:45">
      <c r="A152" s="33" t="s">
        <v>2922</v>
      </c>
      <c r="B152" s="299">
        <v>100</v>
      </c>
      <c r="C152" s="76"/>
      <c r="D152" s="76"/>
      <c r="E152" s="298"/>
      <c r="F152" s="302"/>
      <c r="G152" s="76"/>
      <c r="H152" s="302"/>
      <c r="I152" s="305"/>
      <c r="J152" s="292"/>
      <c r="K152" s="284"/>
      <c r="L152" s="292"/>
      <c r="M152" s="128"/>
      <c r="N152" s="1348"/>
      <c r="O152" s="76"/>
      <c r="P152" s="7"/>
      <c r="Q152" s="1642"/>
      <c r="R152" s="1642"/>
      <c r="S152" s="1642"/>
      <c r="T152" s="1642"/>
      <c r="V152" s="122"/>
      <c r="W152" s="138">
        <f>$B152</f>
        <v>100</v>
      </c>
      <c r="X152" s="285"/>
      <c r="Y152" s="132"/>
      <c r="Z152" s="132"/>
      <c r="AA152" s="13"/>
    </row>
    <row r="153" spans="1:45">
      <c r="A153" s="4" t="s">
        <v>2923</v>
      </c>
      <c r="B153" s="294" t="s">
        <v>2924</v>
      </c>
      <c r="C153" s="284"/>
      <c r="D153" s="284"/>
      <c r="E153" s="296"/>
      <c r="F153" s="422"/>
      <c r="G153" s="441"/>
      <c r="H153" s="303"/>
      <c r="I153" s="306"/>
      <c r="J153" s="292"/>
      <c r="K153" s="284"/>
      <c r="L153" s="292"/>
      <c r="M153" s="286"/>
      <c r="N153" s="287"/>
      <c r="O153" s="284"/>
      <c r="Q153" s="1639"/>
      <c r="R153" s="1639"/>
      <c r="S153" s="1639"/>
      <c r="T153" s="1639"/>
      <c r="V153" s="122"/>
      <c r="W153" s="28" t="str">
        <f>$B153</f>
        <v>Overall</v>
      </c>
      <c r="X153" s="285"/>
      <c r="Y153" s="289"/>
      <c r="Z153" s="289"/>
      <c r="AA153" s="13"/>
    </row>
    <row r="154" spans="1:45">
      <c r="B154" s="2"/>
      <c r="C154" s="144"/>
      <c r="D154" s="144"/>
      <c r="F154" s="144"/>
      <c r="G154" s="94"/>
      <c r="H154" s="145"/>
      <c r="I154" s="145"/>
      <c r="J154" s="144"/>
      <c r="K154" s="144"/>
      <c r="L154" s="144"/>
      <c r="M154" s="144"/>
      <c r="N154" s="146"/>
      <c r="P154" s="81"/>
      <c r="Q154" s="81"/>
      <c r="R154" s="81"/>
      <c r="S154" s="81"/>
      <c r="U154" s="81"/>
      <c r="V154" s="147"/>
      <c r="W154" s="147"/>
      <c r="X154" s="81"/>
      <c r="Y154" s="81"/>
      <c r="Z154" s="81"/>
      <c r="AA154" s="382"/>
      <c r="AB154" s="735"/>
      <c r="AC154" s="735"/>
      <c r="AD154" s="414"/>
      <c r="AE154" s="414"/>
      <c r="AF154" s="414"/>
      <c r="AG154" s="414"/>
      <c r="AH154" s="425"/>
      <c r="AI154" s="414"/>
      <c r="AJ154" s="414"/>
      <c r="AK154" s="414"/>
      <c r="AL154" s="414"/>
      <c r="AM154" s="414"/>
      <c r="AN154" s="266"/>
      <c r="AO154" s="424"/>
      <c r="AP154" s="424"/>
      <c r="AQ154" s="414"/>
      <c r="AR154" s="414"/>
      <c r="AS154" s="414"/>
    </row>
    <row r="155" spans="1:45">
      <c r="A155" s="477"/>
      <c r="B155" s="1104" t="s">
        <v>2927</v>
      </c>
      <c r="C155" s="1119"/>
      <c r="D155" s="1119"/>
      <c r="E155" s="477"/>
      <c r="F155" s="1119"/>
      <c r="G155" s="1062"/>
      <c r="H155" s="1120"/>
      <c r="I155" s="1120"/>
      <c r="J155" s="1119"/>
      <c r="K155" s="1119"/>
      <c r="L155" s="1119"/>
      <c r="M155" s="1119"/>
      <c r="N155" s="1173"/>
      <c r="O155" s="477"/>
      <c r="P155" s="888"/>
      <c r="Q155" s="888"/>
      <c r="R155" s="888"/>
      <c r="S155" s="888"/>
      <c r="T155" s="888"/>
      <c r="U155" s="81"/>
      <c r="V155" s="147"/>
      <c r="W155" s="147"/>
      <c r="X155" s="81"/>
      <c r="Y155" s="81"/>
      <c r="Z155" s="81"/>
      <c r="AA155" s="382"/>
      <c r="AB155" s="735"/>
      <c r="AC155" s="735"/>
      <c r="AD155" s="414"/>
      <c r="AE155" s="414"/>
      <c r="AF155" s="414"/>
      <c r="AG155" s="414"/>
      <c r="AH155" s="425"/>
      <c r="AI155" s="414"/>
      <c r="AJ155" s="414"/>
      <c r="AK155" s="414"/>
      <c r="AL155" s="414"/>
      <c r="AM155" s="414"/>
      <c r="AN155" s="266"/>
      <c r="AO155" s="424"/>
      <c r="AP155" s="424"/>
      <c r="AQ155" s="414"/>
      <c r="AR155" s="414"/>
      <c r="AS155" s="414"/>
    </row>
    <row r="156" spans="1:45">
      <c r="A156" s="478" t="s">
        <v>2923</v>
      </c>
      <c r="B156" s="1160" t="s">
        <v>2924</v>
      </c>
      <c r="C156" s="1122"/>
      <c r="D156" s="1122"/>
      <c r="E156" s="1123"/>
      <c r="F156" s="1122"/>
      <c r="G156" s="1122"/>
      <c r="H156" s="1124"/>
      <c r="I156" s="1146"/>
      <c r="J156" s="1147"/>
      <c r="K156" s="1147"/>
      <c r="L156" s="1147"/>
      <c r="M156" s="1147"/>
      <c r="N156" s="1147"/>
      <c r="O156" s="1212"/>
      <c r="P156" s="1213"/>
      <c r="Q156" s="1664"/>
      <c r="R156" s="1664"/>
      <c r="S156" s="1743"/>
      <c r="T156" s="1743"/>
      <c r="U156" s="81"/>
      <c r="V156" s="147"/>
      <c r="W156" s="147"/>
      <c r="X156" s="81"/>
      <c r="Y156" s="81"/>
      <c r="Z156" s="81"/>
      <c r="AA156" s="382"/>
      <c r="AB156" s="735"/>
      <c r="AC156" s="735"/>
      <c r="AD156" s="414"/>
      <c r="AE156" s="414"/>
      <c r="AF156" s="414"/>
      <c r="AG156" s="414"/>
      <c r="AH156" s="425"/>
      <c r="AI156" s="414"/>
      <c r="AJ156" s="414"/>
      <c r="AK156" s="414"/>
      <c r="AL156" s="414"/>
      <c r="AM156" s="414"/>
      <c r="AN156" s="266"/>
      <c r="AO156" s="424"/>
      <c r="AP156" s="424"/>
      <c r="AQ156" s="414"/>
      <c r="AR156" s="414"/>
      <c r="AS156" s="414"/>
    </row>
    <row r="157" spans="1:45">
      <c r="B157" s="2"/>
      <c r="C157" s="144"/>
      <c r="D157" s="144"/>
      <c r="F157" s="144"/>
      <c r="G157" s="94"/>
      <c r="H157" s="145"/>
      <c r="I157" s="145"/>
      <c r="J157" s="144"/>
      <c r="K157" s="144"/>
      <c r="L157" s="144"/>
      <c r="M157" s="144"/>
      <c r="N157" s="146"/>
      <c r="O157" s="144"/>
      <c r="Q157" s="81"/>
      <c r="R157" s="81"/>
      <c r="S157" s="81"/>
      <c r="T157" s="81"/>
      <c r="V157" s="147"/>
      <c r="W157" s="147"/>
      <c r="X157" s="81"/>
      <c r="Y157" s="81"/>
      <c r="Z157" s="81"/>
      <c r="AA157" s="81"/>
    </row>
    <row r="158" spans="1:45">
      <c r="B158" s="17" t="s">
        <v>772</v>
      </c>
      <c r="C158" s="144"/>
      <c r="D158" s="284"/>
      <c r="F158" s="144"/>
      <c r="G158" s="94"/>
      <c r="H158" s="145"/>
      <c r="I158" s="145"/>
      <c r="J158" s="144"/>
      <c r="K158" s="144"/>
      <c r="L158" s="144"/>
      <c r="M158" s="144"/>
      <c r="N158" s="146"/>
      <c r="O158" s="144"/>
      <c r="Q158" s="1639"/>
      <c r="R158" s="1639"/>
      <c r="S158" s="1639"/>
      <c r="T158" s="1639"/>
      <c r="V158" s="148"/>
      <c r="W158" s="123" t="str">
        <f>$B158</f>
        <v>Total (500)</v>
      </c>
      <c r="X158" s="285"/>
      <c r="Z158" s="149"/>
      <c r="AA158" s="149"/>
    </row>
    <row r="159" spans="1:45">
      <c r="A159" s="477"/>
      <c r="B159" s="475"/>
      <c r="C159" s="475"/>
      <c r="D159" s="1105"/>
      <c r="E159" s="477"/>
      <c r="F159" s="1062"/>
      <c r="G159" s="1062"/>
      <c r="H159" s="1062"/>
      <c r="I159" s="1062"/>
      <c r="J159" s="1105"/>
      <c r="K159" s="1105"/>
      <c r="L159" s="1105"/>
      <c r="M159" s="1181"/>
      <c r="N159" s="453"/>
      <c r="O159" s="1181"/>
      <c r="P159" s="477"/>
      <c r="Q159" s="1105"/>
      <c r="R159" s="1105"/>
      <c r="S159" s="1105"/>
      <c r="T159" s="1105"/>
    </row>
    <row r="160" spans="1:45" ht="36" customHeight="1">
      <c r="A160" s="477"/>
      <c r="B160" s="1019" t="s">
        <v>2963</v>
      </c>
      <c r="C160" s="477"/>
      <c r="D160" s="477"/>
      <c r="E160" s="477"/>
      <c r="F160" s="477"/>
      <c r="G160" s="477"/>
      <c r="H160" s="477"/>
      <c r="I160" s="477"/>
      <c r="J160" s="477"/>
      <c r="K160" s="477"/>
      <c r="L160" s="477"/>
      <c r="M160" s="477"/>
      <c r="N160" s="477"/>
      <c r="O160" s="477"/>
      <c r="P160" s="477"/>
      <c r="Q160" s="1099" t="s">
        <v>2964</v>
      </c>
      <c r="R160" s="1099" t="s">
        <v>2965</v>
      </c>
      <c r="S160" s="1099" t="s">
        <v>2964</v>
      </c>
      <c r="T160" s="1099" t="s">
        <v>2965</v>
      </c>
    </row>
    <row r="161" spans="1:27" ht="33.75" customHeight="1">
      <c r="A161" s="1201"/>
      <c r="B161" s="1065" t="s">
        <v>1790</v>
      </c>
      <c r="C161" s="975"/>
      <c r="D161" s="994"/>
      <c r="E161" s="477"/>
      <c r="F161" s="975"/>
      <c r="G161" s="975"/>
      <c r="H161" s="975"/>
      <c r="I161" s="1202"/>
      <c r="J161" s="1203"/>
      <c r="K161" s="997"/>
      <c r="L161" s="1203"/>
      <c r="M161" s="1148"/>
      <c r="N161" s="1149"/>
      <c r="O161" s="994"/>
      <c r="P161" s="477"/>
      <c r="Q161" s="994"/>
      <c r="R161" s="994"/>
      <c r="S161" s="994"/>
      <c r="T161" s="994"/>
      <c r="Z161" s="149"/>
      <c r="AA161" s="149"/>
    </row>
    <row r="162" spans="1:27" ht="33.75" customHeight="1">
      <c r="A162" s="1201"/>
      <c r="B162" s="1204" t="s">
        <v>2966</v>
      </c>
      <c r="C162" s="994"/>
      <c r="D162" s="994"/>
      <c r="E162" s="477"/>
      <c r="F162" s="975"/>
      <c r="G162" s="975"/>
      <c r="H162" s="975"/>
      <c r="I162" s="1202"/>
      <c r="J162" s="1203"/>
      <c r="K162" s="997"/>
      <c r="L162" s="1203"/>
      <c r="M162" s="1148"/>
      <c r="N162" s="1149"/>
      <c r="O162" s="994"/>
      <c r="P162" s="477"/>
      <c r="Q162" s="994"/>
      <c r="R162" s="994"/>
      <c r="S162" s="994"/>
      <c r="T162" s="994"/>
    </row>
    <row r="163" spans="1:27">
      <c r="A163" s="477"/>
      <c r="B163" s="477"/>
      <c r="C163" s="477"/>
      <c r="D163" s="477"/>
      <c r="E163" s="477"/>
      <c r="F163" s="477"/>
      <c r="G163" s="477"/>
      <c r="H163" s="477"/>
      <c r="I163" s="477"/>
      <c r="J163" s="477"/>
      <c r="K163" s="477"/>
      <c r="L163" s="477"/>
      <c r="M163" s="477"/>
      <c r="N163" s="477"/>
      <c r="O163" s="477"/>
      <c r="P163" s="477"/>
      <c r="Q163" s="477"/>
      <c r="R163" s="477"/>
      <c r="S163" s="477"/>
      <c r="T163" s="477"/>
    </row>
    <row r="164" spans="1:27" ht="14.25" customHeight="1">
      <c r="A164" s="1176">
        <v>1</v>
      </c>
      <c r="B164" s="1742" t="s">
        <v>2928</v>
      </c>
      <c r="C164" s="1570"/>
      <c r="D164" s="1570"/>
      <c r="E164" s="1570"/>
      <c r="F164" s="1570"/>
      <c r="G164" s="1570"/>
      <c r="H164" s="1570"/>
      <c r="I164" s="1570"/>
      <c r="J164" s="1570"/>
      <c r="K164" s="1210">
        <v>4</v>
      </c>
      <c r="L164" s="1663" t="s">
        <v>2975</v>
      </c>
      <c r="M164" s="1663"/>
      <c r="N164" s="1663"/>
      <c r="O164" s="1663"/>
      <c r="P164" s="1663"/>
      <c r="Q164" s="1663"/>
      <c r="R164" s="1663"/>
      <c r="S164" s="1663"/>
      <c r="T164" s="1663"/>
    </row>
    <row r="165" spans="1:27" ht="14.25" customHeight="1">
      <c r="A165" s="1176">
        <v>2</v>
      </c>
      <c r="B165" s="1663" t="s">
        <v>2976</v>
      </c>
      <c r="C165" s="1611"/>
      <c r="D165" s="1611"/>
      <c r="E165" s="1611"/>
      <c r="F165" s="1611"/>
      <c r="G165" s="1611"/>
      <c r="H165" s="1611"/>
      <c r="I165" s="1611"/>
      <c r="J165" s="1611"/>
      <c r="K165" s="1211"/>
      <c r="L165" s="1663"/>
      <c r="M165" s="1663"/>
      <c r="N165" s="1663"/>
      <c r="O165" s="1663"/>
      <c r="P165" s="1663"/>
      <c r="Q165" s="1663"/>
      <c r="R165" s="1663"/>
      <c r="S165" s="1663"/>
      <c r="T165" s="1663"/>
    </row>
    <row r="166" spans="1:27" ht="11.25" customHeight="1">
      <c r="A166" s="477"/>
      <c r="B166" s="1611"/>
      <c r="C166" s="1611"/>
      <c r="D166" s="1611"/>
      <c r="E166" s="1611"/>
      <c r="F166" s="1611"/>
      <c r="G166" s="1611"/>
      <c r="H166" s="1611"/>
      <c r="I166" s="1611"/>
      <c r="J166" s="1611"/>
      <c r="K166" s="1211"/>
      <c r="L166" s="1663"/>
      <c r="M166" s="1663"/>
      <c r="N166" s="1663"/>
      <c r="O166" s="1663"/>
      <c r="P166" s="1663"/>
      <c r="Q166" s="1663"/>
      <c r="R166" s="1663"/>
      <c r="S166" s="1663"/>
      <c r="T166" s="1663"/>
    </row>
    <row r="167" spans="1:27" ht="14.25" customHeight="1">
      <c r="A167" s="477"/>
      <c r="B167" s="1611"/>
      <c r="C167" s="1611"/>
      <c r="D167" s="1611"/>
      <c r="E167" s="1611"/>
      <c r="F167" s="1611"/>
      <c r="G167" s="1611"/>
      <c r="H167" s="1611"/>
      <c r="I167" s="1611"/>
      <c r="J167" s="1611"/>
      <c r="K167" s="1210">
        <v>5</v>
      </c>
      <c r="L167" s="1663" t="s">
        <v>2929</v>
      </c>
      <c r="M167" s="1663"/>
      <c r="N167" s="1663"/>
      <c r="O167" s="1663"/>
      <c r="P167" s="1663"/>
      <c r="Q167" s="1663"/>
      <c r="R167" s="1663"/>
      <c r="S167" s="1663"/>
      <c r="T167" s="1663"/>
    </row>
    <row r="168" spans="1:27" ht="11.25" customHeight="1">
      <c r="A168" s="1210"/>
      <c r="B168" s="1611"/>
      <c r="C168" s="1611"/>
      <c r="D168" s="1611"/>
      <c r="E168" s="1611"/>
      <c r="F168" s="1611"/>
      <c r="G168" s="1611"/>
      <c r="H168" s="1611"/>
      <c r="I168" s="1611"/>
      <c r="J168" s="1611"/>
      <c r="K168" s="1211"/>
      <c r="L168" s="1663"/>
      <c r="M168" s="1663"/>
      <c r="N168" s="1663"/>
      <c r="O168" s="1663"/>
      <c r="P168" s="1663"/>
      <c r="Q168" s="1663"/>
      <c r="R168" s="1663"/>
      <c r="S168" s="1663"/>
      <c r="T168" s="1663"/>
    </row>
    <row r="169" spans="1:27" ht="14.25" customHeight="1">
      <c r="A169" s="1176">
        <v>3</v>
      </c>
      <c r="B169" s="1663" t="s">
        <v>2930</v>
      </c>
      <c r="C169" s="1663"/>
      <c r="D169" s="1663"/>
      <c r="E169" s="1663"/>
      <c r="F169" s="1663"/>
      <c r="G169" s="1663"/>
      <c r="H169" s="1663"/>
      <c r="I169" s="1663"/>
      <c r="J169" s="1663"/>
      <c r="K169" s="477"/>
      <c r="L169" s="1611"/>
      <c r="M169" s="1611"/>
      <c r="N169" s="1611"/>
      <c r="O169" s="1611"/>
      <c r="P169" s="1611"/>
      <c r="Q169" s="1611"/>
      <c r="R169" s="1611"/>
      <c r="S169" s="1611"/>
      <c r="T169" s="1611"/>
    </row>
    <row r="170" spans="1:27" ht="14.25" customHeight="1">
      <c r="A170" s="477"/>
      <c r="B170" s="1663"/>
      <c r="C170" s="1663"/>
      <c r="D170" s="1663"/>
      <c r="E170" s="1663"/>
      <c r="F170" s="1663"/>
      <c r="G170" s="1663"/>
      <c r="H170" s="1663"/>
      <c r="I170" s="1663"/>
      <c r="J170" s="1663"/>
      <c r="K170" s="1210">
        <v>6</v>
      </c>
      <c r="L170" s="1663" t="s">
        <v>2931</v>
      </c>
      <c r="M170" s="1611"/>
      <c r="N170" s="1611"/>
      <c r="O170" s="1611"/>
      <c r="P170" s="1611"/>
      <c r="Q170" s="1611"/>
      <c r="R170" s="1611"/>
      <c r="S170" s="1611"/>
      <c r="T170" s="1611"/>
    </row>
    <row r="171" spans="1:27" ht="11.25" customHeight="1">
      <c r="A171" s="477"/>
      <c r="B171" s="1663"/>
      <c r="C171" s="1663"/>
      <c r="D171" s="1663"/>
      <c r="E171" s="1663"/>
      <c r="F171" s="1663"/>
      <c r="G171" s="1663"/>
      <c r="H171" s="1663"/>
      <c r="I171" s="1663"/>
      <c r="J171" s="1663"/>
      <c r="K171" s="477"/>
      <c r="L171" s="1611"/>
      <c r="M171" s="1611"/>
      <c r="N171" s="1611"/>
      <c r="O171" s="1611"/>
      <c r="P171" s="1611"/>
      <c r="Q171" s="1611"/>
      <c r="R171" s="1611"/>
      <c r="S171" s="1611"/>
      <c r="T171" s="1611"/>
    </row>
    <row r="172" spans="1:27" ht="14.25" customHeight="1">
      <c r="B172" s="375"/>
      <c r="C172" s="7"/>
      <c r="D172" s="7"/>
      <c r="E172" s="7"/>
      <c r="F172" s="7"/>
      <c r="G172" s="7"/>
      <c r="H172" s="7"/>
      <c r="I172" s="7"/>
      <c r="J172" s="7"/>
      <c r="K172" s="156">
        <v>7</v>
      </c>
      <c r="L172" s="1539" t="s">
        <v>2933</v>
      </c>
      <c r="M172" s="1539"/>
      <c r="N172" s="1539"/>
      <c r="O172" s="1539"/>
      <c r="P172" s="1539"/>
      <c r="Q172" s="1539"/>
      <c r="R172" s="1539"/>
      <c r="S172" s="1539"/>
      <c r="T172" s="1539"/>
    </row>
    <row r="173" spans="1:27">
      <c r="B173" s="7"/>
      <c r="C173" s="7"/>
      <c r="D173" s="7"/>
      <c r="E173" s="7"/>
      <c r="F173" s="7"/>
      <c r="G173" s="7"/>
      <c r="H173" s="7"/>
      <c r="I173" s="7"/>
      <c r="J173" s="7"/>
      <c r="K173" s="7"/>
    </row>
    <row r="174" spans="1:27">
      <c r="B174" s="373"/>
    </row>
  </sheetData>
  <sheetProtection formatColumns="0" formatRows="0"/>
  <customSheetViews>
    <customSheetView guid="{322AC775-AF01-45AA-8A10-37DBB67FD782}" scale="98" showPageBreaks="1" printArea="1" hiddenRows="1" view="pageBreakPreview">
      <colBreaks count="1" manualBreakCount="1">
        <brk id="20" max="171" man="1"/>
      </colBreaks>
      <pageMargins left="0" right="0" top="0" bottom="0" header="0" footer="0"/>
      <pageSetup scale="6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5">
    <mergeCell ref="B2:E2"/>
    <mergeCell ref="F6:H7"/>
    <mergeCell ref="B6:D7"/>
    <mergeCell ref="Q8:R8"/>
    <mergeCell ref="S8:T8"/>
    <mergeCell ref="J10:K10"/>
    <mergeCell ref="Q11:R11"/>
    <mergeCell ref="S11:T11"/>
    <mergeCell ref="N7:N8"/>
    <mergeCell ref="O7:O8"/>
    <mergeCell ref="Y7:Z7"/>
    <mergeCell ref="V4:AA4"/>
    <mergeCell ref="J6:N6"/>
    <mergeCell ref="V6:W7"/>
    <mergeCell ref="J7:K7"/>
    <mergeCell ref="L7:M7"/>
    <mergeCell ref="Q15:R15"/>
    <mergeCell ref="S15:T15"/>
    <mergeCell ref="Q16:R16"/>
    <mergeCell ref="S16:T16"/>
    <mergeCell ref="Q17:R17"/>
    <mergeCell ref="S17:T17"/>
    <mergeCell ref="Q12:R12"/>
    <mergeCell ref="S12:T12"/>
    <mergeCell ref="Q13:R13"/>
    <mergeCell ref="S13:T13"/>
    <mergeCell ref="Q14:R14"/>
    <mergeCell ref="S14:T14"/>
    <mergeCell ref="Q21:R21"/>
    <mergeCell ref="S21:T21"/>
    <mergeCell ref="Q22:R22"/>
    <mergeCell ref="S22:T22"/>
    <mergeCell ref="Q23:R23"/>
    <mergeCell ref="S23:T23"/>
    <mergeCell ref="Q18:R18"/>
    <mergeCell ref="S18:T18"/>
    <mergeCell ref="Q19:R19"/>
    <mergeCell ref="S19:T19"/>
    <mergeCell ref="Q20:R20"/>
    <mergeCell ref="S20:T20"/>
    <mergeCell ref="Q27:R27"/>
    <mergeCell ref="S27:T27"/>
    <mergeCell ref="Q28:R28"/>
    <mergeCell ref="S28:T28"/>
    <mergeCell ref="Q29:R29"/>
    <mergeCell ref="S29:T29"/>
    <mergeCell ref="Q24:R24"/>
    <mergeCell ref="S24:T24"/>
    <mergeCell ref="Q25:R25"/>
    <mergeCell ref="S25:T25"/>
    <mergeCell ref="Q26:R26"/>
    <mergeCell ref="S26:T26"/>
    <mergeCell ref="Q33:R33"/>
    <mergeCell ref="S33:T33"/>
    <mergeCell ref="Q34:R34"/>
    <mergeCell ref="S34:T34"/>
    <mergeCell ref="Q35:R35"/>
    <mergeCell ref="S35:T35"/>
    <mergeCell ref="Q30:R30"/>
    <mergeCell ref="S30:T30"/>
    <mergeCell ref="Q31:R31"/>
    <mergeCell ref="S31:T31"/>
    <mergeCell ref="Q32:R32"/>
    <mergeCell ref="S32:T32"/>
    <mergeCell ref="Q41:R41"/>
    <mergeCell ref="S41:T41"/>
    <mergeCell ref="Q42:R42"/>
    <mergeCell ref="S42:T42"/>
    <mergeCell ref="Q43:R43"/>
    <mergeCell ref="S43:T43"/>
    <mergeCell ref="Q36:R36"/>
    <mergeCell ref="S36:T36"/>
    <mergeCell ref="Q37:R37"/>
    <mergeCell ref="S37:T37"/>
    <mergeCell ref="Q40:R40"/>
    <mergeCell ref="S40:T40"/>
    <mergeCell ref="Q47:R47"/>
    <mergeCell ref="S47:T47"/>
    <mergeCell ref="Q48:R48"/>
    <mergeCell ref="S48:T48"/>
    <mergeCell ref="Q49:R49"/>
    <mergeCell ref="S49:T49"/>
    <mergeCell ref="Q44:R44"/>
    <mergeCell ref="S44:T44"/>
    <mergeCell ref="Q45:R45"/>
    <mergeCell ref="S45:T45"/>
    <mergeCell ref="Q46:R46"/>
    <mergeCell ref="S46:T46"/>
    <mergeCell ref="Q53:R53"/>
    <mergeCell ref="S53:T53"/>
    <mergeCell ref="Q54:R54"/>
    <mergeCell ref="S54:T54"/>
    <mergeCell ref="Q55:R55"/>
    <mergeCell ref="S55:T55"/>
    <mergeCell ref="Q50:R50"/>
    <mergeCell ref="S50:T50"/>
    <mergeCell ref="Q51:R51"/>
    <mergeCell ref="S51:T51"/>
    <mergeCell ref="Q52:R52"/>
    <mergeCell ref="S52:T52"/>
    <mergeCell ref="Q59:R59"/>
    <mergeCell ref="S59:T59"/>
    <mergeCell ref="Q60:R60"/>
    <mergeCell ref="S60:T60"/>
    <mergeCell ref="Q61:R61"/>
    <mergeCell ref="S61:T61"/>
    <mergeCell ref="Q56:R56"/>
    <mergeCell ref="S56:T56"/>
    <mergeCell ref="Q57:R57"/>
    <mergeCell ref="S57:T57"/>
    <mergeCell ref="Q58:R58"/>
    <mergeCell ref="S58:T58"/>
    <mergeCell ref="Q65:R65"/>
    <mergeCell ref="S65:T65"/>
    <mergeCell ref="Q66:R66"/>
    <mergeCell ref="S66:T66"/>
    <mergeCell ref="Q69:R69"/>
    <mergeCell ref="S69:T69"/>
    <mergeCell ref="Q62:R62"/>
    <mergeCell ref="S62:T62"/>
    <mergeCell ref="Q63:R63"/>
    <mergeCell ref="S63:T63"/>
    <mergeCell ref="Q64:R64"/>
    <mergeCell ref="S64:T64"/>
    <mergeCell ref="Q73:R73"/>
    <mergeCell ref="S73:T73"/>
    <mergeCell ref="Q74:R74"/>
    <mergeCell ref="S74:T74"/>
    <mergeCell ref="Q75:R75"/>
    <mergeCell ref="S75:T75"/>
    <mergeCell ref="Q70:R70"/>
    <mergeCell ref="S70:T70"/>
    <mergeCell ref="Q71:R71"/>
    <mergeCell ref="S71:T71"/>
    <mergeCell ref="Q72:R72"/>
    <mergeCell ref="S72:T72"/>
    <mergeCell ref="Q79:R79"/>
    <mergeCell ref="S79:T79"/>
    <mergeCell ref="Q80:R80"/>
    <mergeCell ref="S80:T80"/>
    <mergeCell ref="Q81:R81"/>
    <mergeCell ref="S81:T81"/>
    <mergeCell ref="Q76:R76"/>
    <mergeCell ref="S76:T76"/>
    <mergeCell ref="Q77:R77"/>
    <mergeCell ref="S77:T77"/>
    <mergeCell ref="Q78:R78"/>
    <mergeCell ref="S78:T78"/>
    <mergeCell ref="Q85:R85"/>
    <mergeCell ref="S85:T85"/>
    <mergeCell ref="Q86:R86"/>
    <mergeCell ref="S86:T86"/>
    <mergeCell ref="Q87:R87"/>
    <mergeCell ref="S87:T87"/>
    <mergeCell ref="Q82:R82"/>
    <mergeCell ref="S82:T82"/>
    <mergeCell ref="Q83:R83"/>
    <mergeCell ref="S83:T83"/>
    <mergeCell ref="Q84:R84"/>
    <mergeCell ref="S84:T84"/>
    <mergeCell ref="Q91:R91"/>
    <mergeCell ref="S91:T91"/>
    <mergeCell ref="Q92:R92"/>
    <mergeCell ref="S92:T92"/>
    <mergeCell ref="Q93:R93"/>
    <mergeCell ref="S93:T93"/>
    <mergeCell ref="Q88:R88"/>
    <mergeCell ref="S88:T88"/>
    <mergeCell ref="Q89:R89"/>
    <mergeCell ref="S89:T89"/>
    <mergeCell ref="Q90:R90"/>
    <mergeCell ref="S90:T90"/>
    <mergeCell ref="Q99:R99"/>
    <mergeCell ref="S99:T99"/>
    <mergeCell ref="Q100:R100"/>
    <mergeCell ref="S100:T100"/>
    <mergeCell ref="Q101:R101"/>
    <mergeCell ref="S101:T101"/>
    <mergeCell ref="Q94:R94"/>
    <mergeCell ref="S94:T94"/>
    <mergeCell ref="Q95:R95"/>
    <mergeCell ref="S95:T95"/>
    <mergeCell ref="Q98:R98"/>
    <mergeCell ref="S98:T98"/>
    <mergeCell ref="Q105:R105"/>
    <mergeCell ref="S105:T105"/>
    <mergeCell ref="Q106:R106"/>
    <mergeCell ref="S106:T106"/>
    <mergeCell ref="Q107:R107"/>
    <mergeCell ref="S107:T107"/>
    <mergeCell ref="Q102:R102"/>
    <mergeCell ref="S102:T102"/>
    <mergeCell ref="Q103:R103"/>
    <mergeCell ref="S103:T103"/>
    <mergeCell ref="Q104:R104"/>
    <mergeCell ref="S104:T104"/>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49:R149"/>
    <mergeCell ref="S149:T149"/>
    <mergeCell ref="Q150:R150"/>
    <mergeCell ref="S150:T150"/>
    <mergeCell ref="Q151:R151"/>
    <mergeCell ref="S151:T151"/>
    <mergeCell ref="Q146:R146"/>
    <mergeCell ref="S146:T146"/>
    <mergeCell ref="Q147:R147"/>
    <mergeCell ref="S147:T147"/>
    <mergeCell ref="Q148:R148"/>
    <mergeCell ref="S148:T148"/>
    <mergeCell ref="L172:T172"/>
    <mergeCell ref="B164:J164"/>
    <mergeCell ref="L164:T166"/>
    <mergeCell ref="B165:J168"/>
    <mergeCell ref="L167:T169"/>
    <mergeCell ref="B169:J171"/>
    <mergeCell ref="L170:T171"/>
    <mergeCell ref="Q152:R152"/>
    <mergeCell ref="S152:T152"/>
    <mergeCell ref="Q153:R153"/>
    <mergeCell ref="S153:T153"/>
    <mergeCell ref="Q158:R158"/>
    <mergeCell ref="S158:T158"/>
    <mergeCell ref="Q156:R156"/>
    <mergeCell ref="S156:T156"/>
  </mergeCells>
  <hyperlinks>
    <hyperlink ref="B2" location="Schedule_Listing" display="Return to Shedule Listing" xr:uid="{00000000-0004-0000-3700-000000000000}"/>
  </hyperlinks>
  <pageMargins left="0.47244094488188981" right="0.35433070866141736" top="0.74803149606299213" bottom="0.51181102362204722" header="0.31496062992125984" footer="0.31496062992125984"/>
  <pageSetup scale="6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20" max="17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L129"/>
  <sheetViews>
    <sheetView showGridLines="0" zoomScale="110" zoomScaleNormal="110" zoomScaleSheetLayoutView="100" workbookViewId="0"/>
  </sheetViews>
  <sheetFormatPr defaultColWidth="8.5234375" defaultRowHeight="12.75" customHeight="1"/>
  <cols>
    <col min="1" max="1" width="58.5234375" customWidth="1"/>
    <col min="2" max="2" width="6.5234375" customWidth="1"/>
    <col min="3" max="3" width="11" customWidth="1"/>
    <col min="4" max="4" width="8.41796875" customWidth="1"/>
    <col min="5" max="5" width="10.5234375" customWidth="1"/>
    <col min="6" max="6" width="11.41796875" customWidth="1"/>
    <col min="8" max="8" width="4.5234375" customWidth="1"/>
    <col min="9" max="12" width="11.5234375" customWidth="1"/>
  </cols>
  <sheetData>
    <row r="1" spans="1:12" ht="15.3">
      <c r="A1" s="729" t="s">
        <v>340</v>
      </c>
      <c r="D1" s="7"/>
      <c r="E1" s="7"/>
      <c r="F1" s="7"/>
      <c r="G1" s="7"/>
      <c r="I1" s="7"/>
      <c r="J1" s="7"/>
    </row>
    <row r="2" spans="1:12" ht="12.75" customHeight="1">
      <c r="A2" s="644" t="s">
        <v>137</v>
      </c>
      <c r="D2" s="20"/>
      <c r="E2" s="1"/>
      <c r="F2" s="1"/>
      <c r="G2" s="1"/>
    </row>
    <row r="3" spans="1:12" ht="12.75" customHeight="1">
      <c r="A3" s="19" t="s">
        <v>138</v>
      </c>
      <c r="D3" s="1"/>
      <c r="E3" s="1"/>
      <c r="F3" s="1"/>
    </row>
    <row r="5" spans="1:12" ht="12.75" customHeight="1">
      <c r="A5" s="17" t="s">
        <v>341</v>
      </c>
    </row>
    <row r="6" spans="1:12" ht="12.75" customHeight="1">
      <c r="A6" s="12" t="s">
        <v>342</v>
      </c>
      <c r="C6" s="1"/>
      <c r="G6" s="229">
        <v>1188</v>
      </c>
      <c r="H6" t="s">
        <v>116</v>
      </c>
      <c r="I6" s="744"/>
      <c r="J6" s="744"/>
      <c r="K6" s="744"/>
      <c r="L6" s="744"/>
    </row>
    <row r="7" spans="1:12" ht="12.75" customHeight="1">
      <c r="A7" s="12" t="s">
        <v>343</v>
      </c>
      <c r="B7" s="327"/>
      <c r="C7" s="1"/>
      <c r="D7" s="327"/>
      <c r="E7" s="327"/>
      <c r="F7" s="4" t="s">
        <v>344</v>
      </c>
      <c r="G7" s="229">
        <v>1198</v>
      </c>
      <c r="H7" s="327" t="s">
        <v>118</v>
      </c>
      <c r="I7" s="744"/>
      <c r="J7" s="744"/>
      <c r="K7" s="744"/>
      <c r="L7" s="744"/>
    </row>
    <row r="8" spans="1:12" ht="12.75" customHeight="1">
      <c r="A8" s="12" t="s">
        <v>345</v>
      </c>
      <c r="B8" s="327"/>
      <c r="C8" s="327"/>
      <c r="D8" s="1"/>
      <c r="E8" s="327"/>
      <c r="F8" s="4" t="s">
        <v>346</v>
      </c>
      <c r="G8" s="229">
        <v>1325</v>
      </c>
      <c r="H8" s="327" t="s">
        <v>154</v>
      </c>
      <c r="I8" s="744"/>
      <c r="J8" s="744"/>
      <c r="K8" s="744"/>
      <c r="L8" s="744"/>
    </row>
    <row r="9" spans="1:12" ht="12.75" customHeight="1">
      <c r="A9" s="7"/>
      <c r="B9" s="327"/>
      <c r="C9" s="1"/>
      <c r="D9" s="327"/>
      <c r="E9" s="327"/>
      <c r="F9" s="327"/>
      <c r="G9" s="316"/>
      <c r="H9" s="327"/>
      <c r="I9" s="310"/>
    </row>
    <row r="10" spans="1:12" ht="12.75" customHeight="1">
      <c r="A10" s="7"/>
      <c r="B10" s="327"/>
      <c r="C10" s="1"/>
      <c r="D10" s="327"/>
      <c r="E10" s="327"/>
      <c r="F10" s="327"/>
      <c r="G10" s="316"/>
      <c r="H10" s="327"/>
      <c r="I10" s="310"/>
    </row>
    <row r="11" spans="1:12" ht="21.6">
      <c r="A11" s="17" t="s">
        <v>347</v>
      </c>
      <c r="B11" s="327"/>
      <c r="C11" s="60" t="s">
        <v>348</v>
      </c>
      <c r="D11" s="327"/>
      <c r="E11" s="60" t="s">
        <v>274</v>
      </c>
      <c r="F11" s="327"/>
      <c r="G11" s="327"/>
      <c r="H11" s="327"/>
    </row>
    <row r="12" spans="1:12" ht="12.75" customHeight="1">
      <c r="A12" s="12" t="s">
        <v>349</v>
      </c>
      <c r="B12" s="327"/>
      <c r="C12" s="327"/>
      <c r="D12" s="327"/>
      <c r="E12" s="327"/>
      <c r="F12" s="327"/>
      <c r="G12" s="327"/>
      <c r="H12" s="327"/>
    </row>
    <row r="13" spans="1:12" ht="12.75" customHeight="1">
      <c r="A13" s="32" t="s">
        <v>65</v>
      </c>
      <c r="B13" s="327"/>
      <c r="C13" s="229">
        <v>1327</v>
      </c>
      <c r="D13" s="327"/>
      <c r="E13" s="229">
        <v>1336</v>
      </c>
      <c r="F13" s="327"/>
      <c r="G13" s="327"/>
      <c r="H13" s="327"/>
    </row>
    <row r="14" spans="1:12" s="400" customFormat="1" ht="12.75" customHeight="1">
      <c r="A14" s="773" t="s">
        <v>102</v>
      </c>
      <c r="B14" s="811"/>
      <c r="C14" s="602">
        <v>10301</v>
      </c>
      <c r="D14" s="811"/>
      <c r="E14" s="602">
        <v>10302</v>
      </c>
    </row>
    <row r="15" spans="1:12" ht="12.75" customHeight="1">
      <c r="A15" s="773" t="s">
        <v>294</v>
      </c>
      <c r="B15" s="811"/>
      <c r="C15" s="602">
        <v>10303</v>
      </c>
      <c r="D15" s="811"/>
      <c r="E15" s="602">
        <v>10304</v>
      </c>
      <c r="F15" s="327"/>
      <c r="G15" s="327"/>
      <c r="H15" s="327"/>
    </row>
    <row r="16" spans="1:12" ht="12.75" customHeight="1">
      <c r="A16" s="773" t="s">
        <v>295</v>
      </c>
      <c r="B16" s="811"/>
      <c r="C16" s="602" t="s">
        <v>350</v>
      </c>
      <c r="D16" s="811"/>
      <c r="E16" s="602" t="s">
        <v>351</v>
      </c>
      <c r="F16" s="327"/>
      <c r="G16" s="327"/>
      <c r="H16" s="327"/>
    </row>
    <row r="17" spans="1:8" ht="12.75" customHeight="1">
      <c r="A17" s="773" t="s">
        <v>104</v>
      </c>
      <c r="B17" s="811"/>
      <c r="C17" s="602">
        <v>10307</v>
      </c>
      <c r="D17" s="811"/>
      <c r="E17" s="602">
        <v>10308</v>
      </c>
      <c r="F17" s="327"/>
      <c r="G17" s="327"/>
      <c r="H17" s="327"/>
    </row>
    <row r="18" spans="1:8" ht="12.75" customHeight="1">
      <c r="A18" s="773" t="s">
        <v>352</v>
      </c>
      <c r="B18" s="811"/>
      <c r="C18" s="602">
        <v>10309</v>
      </c>
      <c r="D18" s="811"/>
      <c r="E18" s="602">
        <v>10310</v>
      </c>
      <c r="F18" s="327"/>
      <c r="G18" s="327"/>
      <c r="H18" s="327"/>
    </row>
    <row r="19" spans="1:8" ht="12.75" customHeight="1">
      <c r="A19" s="773" t="s">
        <v>71</v>
      </c>
      <c r="B19" s="811"/>
      <c r="C19" s="602">
        <v>10311</v>
      </c>
      <c r="D19" s="811"/>
      <c r="E19" s="602">
        <v>10312</v>
      </c>
      <c r="F19" s="327"/>
      <c r="G19" s="327"/>
      <c r="H19" s="327"/>
    </row>
    <row r="20" spans="1:8" ht="12.75" customHeight="1">
      <c r="A20" s="773" t="s">
        <v>72</v>
      </c>
      <c r="B20" s="811"/>
      <c r="C20" s="602">
        <v>10313</v>
      </c>
      <c r="D20" s="811"/>
      <c r="E20" s="602">
        <v>10314</v>
      </c>
      <c r="F20" s="327"/>
      <c r="G20" s="327"/>
      <c r="H20" s="327"/>
    </row>
    <row r="21" spans="1:8" ht="12.75" customHeight="1">
      <c r="A21" s="773" t="s">
        <v>353</v>
      </c>
      <c r="B21" s="811"/>
      <c r="C21" s="602">
        <v>10315</v>
      </c>
      <c r="D21" s="811"/>
      <c r="E21" s="602">
        <v>10316</v>
      </c>
      <c r="F21" s="327"/>
      <c r="G21" s="327"/>
      <c r="H21" s="327"/>
    </row>
    <row r="22" spans="1:8" ht="12.75" customHeight="1">
      <c r="A22" s="773" t="s">
        <v>354</v>
      </c>
      <c r="B22" s="811"/>
      <c r="C22" s="602">
        <v>10317</v>
      </c>
      <c r="D22" s="811"/>
      <c r="E22" s="602">
        <v>10318</v>
      </c>
      <c r="F22" s="327"/>
      <c r="G22" s="327"/>
      <c r="H22" s="327"/>
    </row>
    <row r="23" spans="1:8" s="400" customFormat="1" ht="12.75" customHeight="1">
      <c r="A23" s="773" t="s">
        <v>75</v>
      </c>
      <c r="B23" s="811"/>
      <c r="C23" s="602">
        <v>10319</v>
      </c>
      <c r="D23" s="811"/>
      <c r="E23" s="602">
        <v>10320</v>
      </c>
    </row>
    <row r="24" spans="1:8" s="400" customFormat="1" ht="12.75" customHeight="1">
      <c r="A24" s="773" t="s">
        <v>297</v>
      </c>
      <c r="B24" s="811"/>
      <c r="C24" s="602">
        <v>10321</v>
      </c>
      <c r="D24" s="811"/>
      <c r="E24" s="602">
        <v>10322</v>
      </c>
    </row>
    <row r="25" spans="1:8" s="400" customFormat="1" ht="12.75" customHeight="1">
      <c r="A25" s="773" t="s">
        <v>298</v>
      </c>
      <c r="B25" s="811"/>
      <c r="C25" s="602">
        <v>10323</v>
      </c>
      <c r="D25" s="811"/>
      <c r="E25" s="602">
        <v>10324</v>
      </c>
    </row>
    <row r="26" spans="1:8" s="400" customFormat="1" ht="12.75" customHeight="1">
      <c r="A26" s="773" t="s">
        <v>299</v>
      </c>
      <c r="B26" s="811"/>
      <c r="C26" s="602">
        <v>10325</v>
      </c>
      <c r="D26" s="811"/>
      <c r="E26" s="602">
        <v>10326</v>
      </c>
    </row>
    <row r="27" spans="1:8" s="400" customFormat="1" ht="12.75" customHeight="1">
      <c r="A27" s="773" t="s">
        <v>114</v>
      </c>
      <c r="B27" s="811"/>
      <c r="C27" s="602">
        <v>10327</v>
      </c>
      <c r="D27" s="811"/>
      <c r="E27" s="602">
        <v>10328</v>
      </c>
    </row>
    <row r="28" spans="1:8" s="400" customFormat="1" ht="12.75" customHeight="1">
      <c r="A28" s="773" t="s">
        <v>115</v>
      </c>
      <c r="B28" s="811"/>
      <c r="C28" s="602">
        <v>10329</v>
      </c>
      <c r="D28" s="811"/>
      <c r="E28" s="602">
        <v>10330</v>
      </c>
    </row>
    <row r="29" spans="1:8" ht="12.75" customHeight="1">
      <c r="A29" s="773" t="s">
        <v>77</v>
      </c>
      <c r="B29" s="811"/>
      <c r="C29" s="602">
        <v>10331</v>
      </c>
      <c r="D29" s="811"/>
      <c r="E29" s="602">
        <v>10332</v>
      </c>
      <c r="F29" s="327"/>
      <c r="G29" s="327"/>
      <c r="H29" s="327"/>
    </row>
    <row r="30" spans="1:8" ht="12.75" customHeight="1">
      <c r="A30" s="773" t="s">
        <v>78</v>
      </c>
      <c r="B30" s="811"/>
      <c r="C30" s="602">
        <v>10333</v>
      </c>
      <c r="D30" s="811"/>
      <c r="E30" s="602">
        <v>10334</v>
      </c>
      <c r="F30" s="327"/>
      <c r="G30" s="327"/>
      <c r="H30" s="327"/>
    </row>
    <row r="31" spans="1:8" ht="12.75" customHeight="1">
      <c r="A31" s="773" t="s">
        <v>79</v>
      </c>
      <c r="B31" s="811"/>
      <c r="C31" s="602">
        <v>10335</v>
      </c>
      <c r="D31" s="811"/>
      <c r="E31" s="602">
        <v>10336</v>
      </c>
      <c r="F31" s="327"/>
      <c r="G31" s="327"/>
      <c r="H31" s="327"/>
    </row>
    <row r="32" spans="1:8" ht="12.75" customHeight="1">
      <c r="A32" s="773" t="s">
        <v>122</v>
      </c>
      <c r="B32" s="811"/>
      <c r="C32" s="602">
        <v>1331</v>
      </c>
      <c r="D32" s="811"/>
      <c r="E32" s="602">
        <v>1340</v>
      </c>
      <c r="F32" s="327"/>
      <c r="G32" s="327"/>
      <c r="H32" s="327"/>
    </row>
    <row r="33" spans="1:8" ht="12.75" customHeight="1">
      <c r="A33" s="773" t="s">
        <v>81</v>
      </c>
      <c r="B33" s="811"/>
      <c r="C33" s="602">
        <v>10337</v>
      </c>
      <c r="D33" s="811"/>
      <c r="E33" s="602">
        <v>10338</v>
      </c>
      <c r="F33" s="327"/>
      <c r="G33" s="327"/>
      <c r="H33" s="327"/>
    </row>
    <row r="34" spans="1:8" ht="12.75" customHeight="1">
      <c r="A34" s="773" t="s">
        <v>82</v>
      </c>
      <c r="B34" s="811"/>
      <c r="C34" s="602">
        <v>1330</v>
      </c>
      <c r="D34" s="811"/>
      <c r="E34" s="602">
        <v>1339</v>
      </c>
      <c r="F34" s="327"/>
      <c r="G34" s="327"/>
      <c r="H34" s="327"/>
    </row>
    <row r="35" spans="1:8" s="401" customFormat="1" ht="12.75" customHeight="1">
      <c r="A35" s="773" t="s">
        <v>83</v>
      </c>
      <c r="C35" s="602">
        <v>10339</v>
      </c>
      <c r="D35" s="811"/>
      <c r="E35" s="602">
        <v>10340</v>
      </c>
    </row>
    <row r="36" spans="1:8" s="400" customFormat="1" ht="12.75" customHeight="1">
      <c r="A36" s="773" t="s">
        <v>84</v>
      </c>
      <c r="B36" s="811"/>
      <c r="C36" s="602">
        <v>10341</v>
      </c>
      <c r="D36" s="811"/>
      <c r="E36" s="602">
        <v>10342</v>
      </c>
    </row>
    <row r="37" spans="1:8" s="400" customFormat="1" ht="12.75" customHeight="1">
      <c r="A37" s="773" t="s">
        <v>85</v>
      </c>
      <c r="B37" s="811"/>
      <c r="C37" s="602">
        <v>10343</v>
      </c>
      <c r="D37" s="811"/>
      <c r="E37" s="602">
        <v>10344</v>
      </c>
    </row>
    <row r="38" spans="1:8" s="400" customFormat="1" ht="12.75" customHeight="1">
      <c r="A38" s="773" t="s">
        <v>86</v>
      </c>
      <c r="B38" s="811"/>
      <c r="C38" s="602">
        <v>10345</v>
      </c>
      <c r="D38" s="811"/>
      <c r="E38" s="602">
        <v>10346</v>
      </c>
    </row>
    <row r="39" spans="1:8" s="400" customFormat="1" ht="21.6">
      <c r="A39" s="812" t="s">
        <v>88</v>
      </c>
      <c r="B39" s="811"/>
      <c r="C39" s="602">
        <v>10347</v>
      </c>
      <c r="D39" s="811"/>
      <c r="E39" s="602">
        <v>10348</v>
      </c>
    </row>
    <row r="40" spans="1:8" s="400" customFormat="1" ht="21.6">
      <c r="A40" s="812" t="s">
        <v>90</v>
      </c>
      <c r="B40" s="811"/>
      <c r="C40" s="602">
        <v>10349</v>
      </c>
      <c r="D40" s="811"/>
      <c r="E40" s="602">
        <v>10350</v>
      </c>
    </row>
    <row r="41" spans="1:8" s="400" customFormat="1" ht="12.75" customHeight="1">
      <c r="A41" s="773" t="s">
        <v>126</v>
      </c>
      <c r="B41" s="811"/>
      <c r="C41" s="602">
        <v>10351</v>
      </c>
      <c r="D41" s="811"/>
      <c r="E41" s="602">
        <v>10352</v>
      </c>
    </row>
    <row r="42" spans="1:8" s="400" customFormat="1" ht="12.75" customHeight="1">
      <c r="A42" s="773" t="s">
        <v>92</v>
      </c>
      <c r="B42" s="811"/>
      <c r="C42" s="602">
        <v>10353</v>
      </c>
      <c r="D42" s="811"/>
      <c r="E42" s="602">
        <v>10354</v>
      </c>
    </row>
    <row r="43" spans="1:8" s="400" customFormat="1" ht="12.75" customHeight="1">
      <c r="A43" s="773" t="s">
        <v>310</v>
      </c>
      <c r="B43" s="811"/>
      <c r="C43" s="602">
        <v>10355</v>
      </c>
      <c r="D43" s="811"/>
      <c r="E43" s="602">
        <v>10356</v>
      </c>
    </row>
    <row r="44" spans="1:8" s="400" customFormat="1" ht="12.75" customHeight="1">
      <c r="A44" s="773" t="s">
        <v>94</v>
      </c>
      <c r="B44" s="811"/>
      <c r="C44" s="602">
        <v>10357</v>
      </c>
      <c r="D44" s="811"/>
      <c r="E44" s="602">
        <v>10358</v>
      </c>
    </row>
    <row r="45" spans="1:8" s="400" customFormat="1" ht="12.75" customHeight="1">
      <c r="A45" s="773" t="s">
        <v>311</v>
      </c>
      <c r="B45" s="811"/>
      <c r="C45" s="602">
        <v>10359</v>
      </c>
      <c r="D45" s="811"/>
      <c r="E45" s="602">
        <v>10360</v>
      </c>
    </row>
    <row r="46" spans="1:8" ht="12.75" customHeight="1">
      <c r="A46" s="773" t="s">
        <v>76</v>
      </c>
      <c r="B46" s="811"/>
      <c r="C46" s="602">
        <v>10361</v>
      </c>
      <c r="D46" s="811"/>
      <c r="E46" s="602">
        <v>10362</v>
      </c>
      <c r="F46" s="327"/>
      <c r="G46" s="327"/>
      <c r="H46" s="327"/>
    </row>
    <row r="47" spans="1:8" ht="12.75" customHeight="1">
      <c r="A47" s="773" t="s">
        <v>97</v>
      </c>
      <c r="B47" s="811"/>
      <c r="C47" s="602">
        <v>10363</v>
      </c>
      <c r="D47" s="811"/>
      <c r="E47" s="602">
        <v>10364</v>
      </c>
      <c r="F47" s="327"/>
      <c r="G47" s="327"/>
      <c r="H47" s="327"/>
    </row>
    <row r="48" spans="1:8" ht="12.75" customHeight="1">
      <c r="A48" s="773" t="s">
        <v>313</v>
      </c>
      <c r="B48" s="811"/>
      <c r="C48" s="602">
        <v>10365</v>
      </c>
      <c r="D48" s="811"/>
      <c r="E48" s="602">
        <v>10366</v>
      </c>
      <c r="F48" s="327"/>
      <c r="G48" s="327"/>
      <c r="H48" s="327"/>
    </row>
    <row r="49" spans="1:10" ht="12.75" customHeight="1">
      <c r="A49" s="773" t="s">
        <v>314</v>
      </c>
      <c r="B49" s="811"/>
      <c r="C49" s="847"/>
      <c r="D49" s="811"/>
      <c r="E49" s="602">
        <v>10368</v>
      </c>
      <c r="F49" s="327"/>
      <c r="G49" s="327"/>
      <c r="H49" s="327"/>
      <c r="J49" s="400"/>
    </row>
    <row r="50" spans="1:10" ht="12.75" customHeight="1">
      <c r="A50" s="773" t="s">
        <v>315</v>
      </c>
      <c r="B50" s="811"/>
      <c r="C50" s="602">
        <v>1334</v>
      </c>
      <c r="D50" s="811"/>
      <c r="E50" s="602">
        <v>1343</v>
      </c>
      <c r="F50" s="327"/>
      <c r="G50" s="327"/>
      <c r="H50" s="327"/>
      <c r="J50" s="400"/>
    </row>
    <row r="51" spans="1:10" ht="12.75" customHeight="1">
      <c r="A51" s="773" t="s">
        <v>100</v>
      </c>
      <c r="B51" s="811"/>
      <c r="C51" s="602">
        <v>1333</v>
      </c>
      <c r="D51" s="811"/>
      <c r="E51" s="602">
        <v>1342</v>
      </c>
      <c r="F51" s="327"/>
      <c r="G51" s="327"/>
      <c r="H51" s="327"/>
      <c r="J51" s="400"/>
    </row>
    <row r="52" spans="1:10" ht="12.75" customHeight="1">
      <c r="A52" s="773" t="s">
        <v>355</v>
      </c>
      <c r="B52" s="327"/>
      <c r="C52" s="400"/>
      <c r="D52" s="478" t="s">
        <v>356</v>
      </c>
      <c r="E52" s="602">
        <v>10369</v>
      </c>
      <c r="F52" s="327"/>
      <c r="G52" s="327"/>
      <c r="H52" s="327"/>
    </row>
    <row r="53" spans="1:10" ht="12.75" customHeight="1">
      <c r="A53" s="460" t="s">
        <v>319</v>
      </c>
      <c r="B53" s="811"/>
      <c r="C53" s="811"/>
      <c r="D53" s="811"/>
      <c r="E53" s="602">
        <v>1345</v>
      </c>
      <c r="F53" s="811" t="s">
        <v>157</v>
      </c>
      <c r="G53" s="811"/>
      <c r="H53" s="811"/>
    </row>
    <row r="54" spans="1:10" ht="12.75" customHeight="1">
      <c r="A54" s="460" t="s">
        <v>324</v>
      </c>
      <c r="B54" s="811"/>
      <c r="C54" s="811"/>
      <c r="D54" s="811"/>
      <c r="E54" s="602">
        <v>10370</v>
      </c>
      <c r="F54" s="811" t="s">
        <v>159</v>
      </c>
      <c r="G54" s="811"/>
      <c r="H54" s="811"/>
    </row>
    <row r="55" spans="1:10" ht="12.75" customHeight="1">
      <c r="A55" s="461" t="s">
        <v>357</v>
      </c>
      <c r="B55" s="811"/>
      <c r="C55" s="811"/>
      <c r="D55" s="811"/>
      <c r="E55" s="811"/>
      <c r="F55" s="811"/>
      <c r="G55" s="1311" t="s">
        <v>358</v>
      </c>
      <c r="H55" s="811" t="s">
        <v>162</v>
      </c>
      <c r="I55" s="310"/>
    </row>
    <row r="56" spans="1:10" ht="12.75" customHeight="1">
      <c r="A56" s="461"/>
      <c r="B56" s="811"/>
      <c r="C56" s="811"/>
      <c r="D56" s="811"/>
      <c r="E56" s="811"/>
      <c r="F56" s="811"/>
      <c r="G56" s="811"/>
      <c r="H56" s="811"/>
    </row>
    <row r="57" spans="1:10" ht="12.75" customHeight="1">
      <c r="A57" s="811"/>
      <c r="B57" s="811"/>
      <c r="C57" s="811"/>
      <c r="D57" s="811"/>
      <c r="E57" s="811"/>
      <c r="F57" s="811"/>
      <c r="G57" s="811"/>
      <c r="H57" s="811"/>
    </row>
    <row r="58" spans="1:10" ht="12.75" customHeight="1">
      <c r="A58" s="813" t="s">
        <v>359</v>
      </c>
      <c r="B58" s="811"/>
      <c r="C58" s="811"/>
      <c r="D58" s="811"/>
      <c r="E58" s="811"/>
      <c r="F58" s="811"/>
      <c r="G58" s="811"/>
      <c r="H58" s="811"/>
    </row>
    <row r="59" spans="1:10" ht="12.75" customHeight="1">
      <c r="A59" s="457" t="s">
        <v>360</v>
      </c>
      <c r="B59" s="811"/>
      <c r="C59" s="811"/>
      <c r="D59" s="811"/>
      <c r="E59" s="811"/>
      <c r="F59" s="478" t="s">
        <v>361</v>
      </c>
      <c r="G59" s="1311" t="s">
        <v>362</v>
      </c>
      <c r="H59" s="811" t="s">
        <v>363</v>
      </c>
      <c r="I59" s="310"/>
    </row>
    <row r="60" spans="1:10" ht="12.75" customHeight="1">
      <c r="A60" s="457" t="s">
        <v>364</v>
      </c>
      <c r="B60" s="811"/>
      <c r="C60" s="811"/>
      <c r="D60" s="811"/>
      <c r="E60" s="811"/>
      <c r="F60" s="478" t="s">
        <v>365</v>
      </c>
      <c r="G60" s="806">
        <v>1346</v>
      </c>
      <c r="H60" s="811" t="s">
        <v>210</v>
      </c>
      <c r="I60" s="10"/>
    </row>
    <row r="61" spans="1:10" ht="12.75" customHeight="1">
      <c r="A61" s="457" t="s">
        <v>366</v>
      </c>
      <c r="B61" s="811"/>
      <c r="C61" s="811"/>
      <c r="D61" s="811"/>
      <c r="E61" s="811"/>
      <c r="F61" s="478" t="s">
        <v>367</v>
      </c>
      <c r="G61" s="806">
        <v>1347</v>
      </c>
      <c r="H61" s="811" t="s">
        <v>213</v>
      </c>
    </row>
    <row r="62" spans="1:10" ht="12.75" customHeight="1">
      <c r="A62" s="16"/>
      <c r="B62" s="327"/>
      <c r="C62" s="327"/>
      <c r="D62" s="327"/>
      <c r="E62" s="327"/>
      <c r="F62" s="4"/>
      <c r="G62" s="327"/>
      <c r="H62" s="327"/>
    </row>
    <row r="63" spans="1:10" ht="12.75" customHeight="1">
      <c r="A63" s="16"/>
      <c r="B63" s="327"/>
      <c r="C63" s="327"/>
      <c r="D63" s="327"/>
      <c r="E63" s="4"/>
      <c r="F63" s="4"/>
      <c r="G63" s="327"/>
      <c r="H63" s="327"/>
    </row>
    <row r="64" spans="1:10" ht="28.5" customHeight="1">
      <c r="A64" s="173" t="s">
        <v>368</v>
      </c>
      <c r="B64" s="327"/>
      <c r="C64" s="60" t="s">
        <v>348</v>
      </c>
      <c r="D64" s="327"/>
      <c r="E64" s="60" t="s">
        <v>274</v>
      </c>
      <c r="F64" s="1"/>
      <c r="G64" s="22"/>
      <c r="H64" s="327"/>
    </row>
    <row r="65" spans="1:8" ht="12.75" customHeight="1">
      <c r="A65" s="12" t="s">
        <v>369</v>
      </c>
      <c r="B65" s="327"/>
      <c r="C65" s="327"/>
      <c r="D65" s="327"/>
      <c r="E65" s="327"/>
      <c r="F65" s="327"/>
      <c r="G65" s="327"/>
      <c r="H65" s="327"/>
    </row>
    <row r="66" spans="1:8" ht="12.75" customHeight="1">
      <c r="A66" s="32" t="s">
        <v>65</v>
      </c>
      <c r="B66" s="327"/>
      <c r="C66" s="229">
        <v>1349</v>
      </c>
      <c r="D66" s="327"/>
      <c r="E66" s="229">
        <v>1357</v>
      </c>
      <c r="F66" s="327"/>
      <c r="G66" s="327"/>
      <c r="H66" s="327"/>
    </row>
    <row r="67" spans="1:8" ht="12.75" customHeight="1">
      <c r="A67" s="773" t="s">
        <v>102</v>
      </c>
      <c r="B67" s="811"/>
      <c r="C67" s="602">
        <v>10371</v>
      </c>
      <c r="D67" s="811"/>
      <c r="E67" s="602">
        <v>10372</v>
      </c>
      <c r="F67" s="327"/>
      <c r="G67" s="327"/>
      <c r="H67" s="327"/>
    </row>
    <row r="68" spans="1:8" ht="12.75" customHeight="1">
      <c r="A68" s="773" t="s">
        <v>294</v>
      </c>
      <c r="B68" s="811"/>
      <c r="C68" s="602">
        <v>10373</v>
      </c>
      <c r="D68" s="811"/>
      <c r="E68" s="602">
        <v>10374</v>
      </c>
      <c r="F68" s="327"/>
      <c r="G68" s="327"/>
      <c r="H68" s="327"/>
    </row>
    <row r="69" spans="1:8" ht="12.75" customHeight="1">
      <c r="A69" s="773" t="s">
        <v>295</v>
      </c>
      <c r="B69" s="811"/>
      <c r="C69" s="602">
        <v>1350</v>
      </c>
      <c r="D69" s="811"/>
      <c r="E69" s="602">
        <v>1358</v>
      </c>
      <c r="F69" s="327"/>
      <c r="G69" s="327"/>
      <c r="H69" s="327"/>
    </row>
    <row r="70" spans="1:8" ht="12.75" customHeight="1">
      <c r="A70" s="773" t="s">
        <v>104</v>
      </c>
      <c r="B70" s="811"/>
      <c r="C70" s="602">
        <v>10375</v>
      </c>
      <c r="D70" s="811"/>
      <c r="E70" s="602">
        <v>10376</v>
      </c>
      <c r="F70" s="327"/>
      <c r="G70" s="327"/>
      <c r="H70" s="327"/>
    </row>
    <row r="71" spans="1:8" ht="12.75" customHeight="1">
      <c r="A71" s="773" t="s">
        <v>105</v>
      </c>
      <c r="B71" s="811"/>
      <c r="C71" s="602">
        <v>10377</v>
      </c>
      <c r="D71" s="811"/>
      <c r="E71" s="602">
        <v>10378</v>
      </c>
      <c r="F71" s="327"/>
      <c r="G71" s="327"/>
      <c r="H71" s="327"/>
    </row>
    <row r="72" spans="1:8" ht="12.75" customHeight="1">
      <c r="A72" s="773" t="s">
        <v>71</v>
      </c>
      <c r="B72" s="811"/>
      <c r="C72" s="602">
        <v>1348</v>
      </c>
      <c r="D72" s="811"/>
      <c r="E72" s="602">
        <v>1356</v>
      </c>
      <c r="F72" s="327"/>
      <c r="G72" s="327"/>
      <c r="H72" s="327"/>
    </row>
    <row r="73" spans="1:8" ht="12.75" customHeight="1">
      <c r="A73" s="773" t="s">
        <v>72</v>
      </c>
      <c r="B73" s="811"/>
      <c r="C73" s="602">
        <v>10379</v>
      </c>
      <c r="D73" s="811"/>
      <c r="E73" s="602">
        <v>10380</v>
      </c>
      <c r="F73" s="327"/>
      <c r="G73" s="327"/>
      <c r="H73" s="327"/>
    </row>
    <row r="74" spans="1:8" ht="12.75" customHeight="1">
      <c r="A74" s="773" t="s">
        <v>353</v>
      </c>
      <c r="B74" s="811"/>
      <c r="C74" s="602">
        <v>10381</v>
      </c>
      <c r="D74" s="811"/>
      <c r="E74" s="602">
        <v>10382</v>
      </c>
      <c r="F74" s="327"/>
      <c r="G74" s="327"/>
      <c r="H74" s="327"/>
    </row>
    <row r="75" spans="1:8" ht="12.75" customHeight="1">
      <c r="A75" s="773" t="s">
        <v>354</v>
      </c>
      <c r="B75" s="811"/>
      <c r="C75" s="602">
        <v>10383</v>
      </c>
      <c r="D75" s="811"/>
      <c r="E75" s="602">
        <v>10384</v>
      </c>
      <c r="F75" s="327"/>
      <c r="G75" s="327"/>
      <c r="H75" s="327"/>
    </row>
    <row r="76" spans="1:8" ht="12.75" customHeight="1">
      <c r="A76" s="773" t="s">
        <v>75</v>
      </c>
      <c r="B76" s="811"/>
      <c r="C76" s="602">
        <v>10385</v>
      </c>
      <c r="D76" s="811"/>
      <c r="E76" s="602">
        <v>10386</v>
      </c>
      <c r="F76" s="327"/>
      <c r="G76" s="327"/>
      <c r="H76" s="327"/>
    </row>
    <row r="77" spans="1:8" ht="12.75" customHeight="1">
      <c r="A77" s="773" t="s">
        <v>297</v>
      </c>
      <c r="B77" s="811"/>
      <c r="C77" s="602">
        <v>10387</v>
      </c>
      <c r="D77" s="811"/>
      <c r="E77" s="602">
        <v>10388</v>
      </c>
      <c r="F77" s="327"/>
      <c r="G77" s="327"/>
      <c r="H77" s="327"/>
    </row>
    <row r="78" spans="1:8" ht="12.75" customHeight="1">
      <c r="A78" s="773" t="s">
        <v>298</v>
      </c>
      <c r="B78" s="811"/>
      <c r="C78" s="602">
        <v>10389</v>
      </c>
      <c r="D78" s="811"/>
      <c r="E78" s="602">
        <v>10390</v>
      </c>
      <c r="F78" s="327"/>
      <c r="G78" s="327"/>
      <c r="H78" s="327"/>
    </row>
    <row r="79" spans="1:8" ht="12.75" customHeight="1">
      <c r="A79" s="773" t="s">
        <v>299</v>
      </c>
      <c r="B79" s="811"/>
      <c r="C79" s="602">
        <v>10391</v>
      </c>
      <c r="D79" s="811"/>
      <c r="E79" s="602">
        <v>10392</v>
      </c>
      <c r="F79" s="327"/>
      <c r="G79" s="327"/>
      <c r="H79" s="327"/>
    </row>
    <row r="80" spans="1:8" ht="12.75" customHeight="1">
      <c r="A80" s="773" t="s">
        <v>114</v>
      </c>
      <c r="B80" s="811"/>
      <c r="C80" s="602">
        <v>10393</v>
      </c>
      <c r="D80" s="811"/>
      <c r="E80" s="602">
        <v>10394</v>
      </c>
      <c r="F80" s="327"/>
      <c r="G80" s="327"/>
      <c r="H80" s="327"/>
    </row>
    <row r="81" spans="1:8" ht="12.75" customHeight="1">
      <c r="A81" s="773" t="s">
        <v>115</v>
      </c>
      <c r="B81" s="811"/>
      <c r="C81" s="602">
        <v>10395</v>
      </c>
      <c r="D81" s="811"/>
      <c r="E81" s="602">
        <v>10396</v>
      </c>
      <c r="F81" s="327"/>
      <c r="G81" s="327"/>
      <c r="H81" s="327"/>
    </row>
    <row r="82" spans="1:8" ht="12.75" customHeight="1">
      <c r="A82" s="773" t="s">
        <v>77</v>
      </c>
      <c r="B82" s="811"/>
      <c r="C82" s="602">
        <v>10397</v>
      </c>
      <c r="D82" s="811"/>
      <c r="E82" s="602">
        <v>10398</v>
      </c>
      <c r="F82" s="327"/>
      <c r="G82" s="327"/>
      <c r="H82" s="327"/>
    </row>
    <row r="83" spans="1:8" ht="12.75" customHeight="1">
      <c r="A83" s="773" t="s">
        <v>78</v>
      </c>
      <c r="B83" s="811"/>
      <c r="C83" s="602">
        <v>10399</v>
      </c>
      <c r="D83" s="811"/>
      <c r="E83" s="602">
        <v>10400</v>
      </c>
      <c r="F83" s="327"/>
      <c r="G83" s="327"/>
      <c r="H83" s="327"/>
    </row>
    <row r="84" spans="1:8" ht="12.75" customHeight="1">
      <c r="A84" s="773" t="s">
        <v>79</v>
      </c>
      <c r="B84" s="811"/>
      <c r="C84" s="602">
        <v>10401</v>
      </c>
      <c r="D84" s="811"/>
      <c r="E84" s="602">
        <v>10402</v>
      </c>
      <c r="F84" s="327"/>
      <c r="G84" s="327"/>
      <c r="H84" s="327"/>
    </row>
    <row r="85" spans="1:8" ht="12.75" customHeight="1">
      <c r="A85" s="773" t="s">
        <v>122</v>
      </c>
      <c r="B85" s="811"/>
      <c r="C85" s="602">
        <v>1353</v>
      </c>
      <c r="D85" s="811"/>
      <c r="E85" s="602">
        <v>1361</v>
      </c>
      <c r="F85" s="327"/>
      <c r="G85" s="327"/>
      <c r="H85" s="327"/>
    </row>
    <row r="86" spans="1:8" ht="12.75" customHeight="1">
      <c r="A86" s="773" t="s">
        <v>81</v>
      </c>
      <c r="B86" s="811"/>
      <c r="C86" s="602">
        <v>10403</v>
      </c>
      <c r="D86" s="811"/>
      <c r="E86" s="602">
        <v>10404</v>
      </c>
      <c r="F86" s="327"/>
      <c r="G86" s="327"/>
      <c r="H86" s="327"/>
    </row>
    <row r="87" spans="1:8" ht="12.75" customHeight="1">
      <c r="A87" s="773" t="s">
        <v>82</v>
      </c>
      <c r="B87" s="811"/>
      <c r="C87" s="602">
        <v>1352</v>
      </c>
      <c r="D87" s="811"/>
      <c r="E87" s="602">
        <v>1360</v>
      </c>
      <c r="F87" s="327"/>
      <c r="G87" s="327"/>
      <c r="H87" s="327"/>
    </row>
    <row r="88" spans="1:8" ht="12.75" customHeight="1">
      <c r="A88" s="773" t="s">
        <v>83</v>
      </c>
      <c r="B88" s="811"/>
      <c r="C88" s="602">
        <v>1351</v>
      </c>
      <c r="D88" s="811"/>
      <c r="E88" s="602">
        <v>1359</v>
      </c>
      <c r="F88" s="327"/>
      <c r="G88" s="327"/>
      <c r="H88" s="327"/>
    </row>
    <row r="89" spans="1:8" ht="12.75" customHeight="1">
      <c r="A89" s="773" t="s">
        <v>84</v>
      </c>
      <c r="B89" s="811"/>
      <c r="C89" s="602">
        <v>10405</v>
      </c>
      <c r="D89" s="811"/>
      <c r="E89" s="602">
        <v>10406</v>
      </c>
      <c r="F89" s="327"/>
      <c r="G89" s="327"/>
      <c r="H89" s="327"/>
    </row>
    <row r="90" spans="1:8" ht="12.75" customHeight="1">
      <c r="A90" s="773" t="s">
        <v>85</v>
      </c>
      <c r="B90" s="811"/>
      <c r="C90" s="602">
        <v>10407</v>
      </c>
      <c r="D90" s="811"/>
      <c r="E90" s="602">
        <v>10408</v>
      </c>
      <c r="F90" s="327"/>
      <c r="G90" s="327"/>
      <c r="H90" s="327"/>
    </row>
    <row r="91" spans="1:8" ht="12.75" customHeight="1">
      <c r="A91" s="773" t="s">
        <v>86</v>
      </c>
      <c r="B91" s="811"/>
      <c r="C91" s="602">
        <v>10409</v>
      </c>
      <c r="D91" s="811"/>
      <c r="E91" s="602">
        <v>10410</v>
      </c>
      <c r="F91" s="327"/>
      <c r="G91" s="327"/>
      <c r="H91" s="327"/>
    </row>
    <row r="92" spans="1:8" ht="21.6">
      <c r="A92" s="812" t="s">
        <v>88</v>
      </c>
      <c r="B92" s="400"/>
      <c r="C92" s="602">
        <v>10411</v>
      </c>
      <c r="D92" s="811"/>
      <c r="E92" s="602">
        <v>10412</v>
      </c>
      <c r="F92" s="327"/>
      <c r="G92" s="327"/>
      <c r="H92" s="327"/>
    </row>
    <row r="93" spans="1:8" ht="21.6">
      <c r="A93" s="812" t="s">
        <v>90</v>
      </c>
      <c r="B93" s="400"/>
      <c r="C93" s="602">
        <v>10413</v>
      </c>
      <c r="D93" s="811"/>
      <c r="E93" s="602">
        <v>10414</v>
      </c>
      <c r="F93" s="327"/>
      <c r="G93" s="327"/>
      <c r="H93" s="327"/>
    </row>
    <row r="94" spans="1:8" ht="12.75" customHeight="1">
      <c r="A94" s="773" t="s">
        <v>370</v>
      </c>
      <c r="B94" s="400"/>
      <c r="C94" s="602">
        <v>10415</v>
      </c>
      <c r="D94" s="811"/>
      <c r="E94" s="602">
        <v>10416</v>
      </c>
      <c r="F94" s="327"/>
      <c r="G94" s="327"/>
      <c r="H94" s="327"/>
    </row>
    <row r="95" spans="1:8" ht="12.75" customHeight="1">
      <c r="A95" s="773" t="s">
        <v>92</v>
      </c>
      <c r="B95" s="400"/>
      <c r="C95" s="602">
        <v>10417</v>
      </c>
      <c r="D95" s="811"/>
      <c r="E95" s="602">
        <v>10418</v>
      </c>
      <c r="F95" s="327"/>
      <c r="G95" s="327"/>
      <c r="H95" s="327"/>
    </row>
    <row r="96" spans="1:8" ht="12.75" customHeight="1">
      <c r="A96" s="773" t="s">
        <v>310</v>
      </c>
      <c r="B96" s="400"/>
      <c r="C96" s="602">
        <v>10419</v>
      </c>
      <c r="D96" s="811"/>
      <c r="E96" s="602">
        <v>10420</v>
      </c>
      <c r="F96" s="327"/>
      <c r="G96" s="327"/>
      <c r="H96" s="327"/>
    </row>
    <row r="97" spans="1:10" ht="12.75" customHeight="1">
      <c r="A97" s="773" t="s">
        <v>94</v>
      </c>
      <c r="B97" s="400"/>
      <c r="C97" s="602">
        <v>10421</v>
      </c>
      <c r="D97" s="811"/>
      <c r="E97" s="602">
        <v>10422</v>
      </c>
      <c r="F97" s="327"/>
      <c r="G97" s="327"/>
      <c r="H97" s="327"/>
    </row>
    <row r="98" spans="1:10" ht="12.75" customHeight="1">
      <c r="A98" s="773" t="s">
        <v>311</v>
      </c>
      <c r="B98" s="400"/>
      <c r="C98" s="602">
        <v>10423</v>
      </c>
      <c r="D98" s="811"/>
      <c r="E98" s="602">
        <v>10424</v>
      </c>
      <c r="F98" s="327"/>
      <c r="G98" s="327"/>
      <c r="H98" s="327"/>
    </row>
    <row r="99" spans="1:10" ht="12.75" customHeight="1">
      <c r="A99" s="773" t="s">
        <v>76</v>
      </c>
      <c r="B99" s="327"/>
      <c r="C99" s="602">
        <v>10425</v>
      </c>
      <c r="D99" s="811"/>
      <c r="E99" s="602">
        <v>10426</v>
      </c>
      <c r="F99" s="327"/>
      <c r="G99" s="327"/>
      <c r="H99" s="327"/>
    </row>
    <row r="100" spans="1:10" ht="12.75" customHeight="1">
      <c r="A100" s="773" t="s">
        <v>97</v>
      </c>
      <c r="B100" s="400"/>
      <c r="C100" s="602">
        <v>10427</v>
      </c>
      <c r="D100" s="811"/>
      <c r="E100" s="602">
        <v>10428</v>
      </c>
      <c r="F100" s="327"/>
      <c r="G100" s="327"/>
      <c r="H100" s="327"/>
    </row>
    <row r="101" spans="1:10" ht="12.75" customHeight="1">
      <c r="A101" s="773" t="s">
        <v>313</v>
      </c>
      <c r="B101" s="400"/>
      <c r="C101" s="602">
        <v>10429</v>
      </c>
      <c r="D101" s="811"/>
      <c r="E101" s="602">
        <v>10430</v>
      </c>
      <c r="F101" s="327"/>
      <c r="G101" s="327"/>
      <c r="H101" s="327"/>
    </row>
    <row r="102" spans="1:10" ht="12.75" customHeight="1">
      <c r="A102" s="773" t="s">
        <v>314</v>
      </c>
      <c r="B102" s="400"/>
      <c r="C102" s="847"/>
      <c r="D102" s="811"/>
      <c r="E102" s="602">
        <v>10432</v>
      </c>
    </row>
    <row r="103" spans="1:10" ht="12.75" customHeight="1">
      <c r="A103" s="773" t="s">
        <v>100</v>
      </c>
      <c r="B103" s="327"/>
      <c r="C103" s="229">
        <v>1355</v>
      </c>
      <c r="D103" s="327"/>
      <c r="E103" s="229">
        <v>1363</v>
      </c>
    </row>
    <row r="104" spans="1:10" ht="12.75" customHeight="1">
      <c r="A104" s="32"/>
      <c r="C104" s="316"/>
      <c r="D104" s="327"/>
      <c r="E104" s="316"/>
    </row>
    <row r="105" spans="1:10" ht="12.75" customHeight="1">
      <c r="A105" s="373"/>
      <c r="D105" s="22"/>
      <c r="E105" s="1"/>
    </row>
    <row r="111" spans="1:10" ht="12.75" customHeight="1">
      <c r="J111" s="310"/>
    </row>
    <row r="122" spans="1:5" ht="12.75" customHeight="1">
      <c r="A122" s="310"/>
      <c r="D122" s="310"/>
      <c r="E122" s="310"/>
    </row>
    <row r="123" spans="1:5" ht="12.75" customHeight="1">
      <c r="A123" s="17"/>
      <c r="D123" s="310"/>
      <c r="E123" s="310"/>
    </row>
    <row r="129" spans="1:1" ht="12.75" customHeight="1">
      <c r="A129" s="310"/>
    </row>
  </sheetData>
  <customSheetViews>
    <customSheetView guid="{322AC775-AF01-45AA-8A10-37DBB67FD782}" showPageBreaks="1" printArea="1" view="pageBreakPreview">
      <selection activeCell="F59" sqref="F59"/>
      <rowBreaks count="1" manualBreakCount="1">
        <brk id="60" max="16383" man="1"/>
      </rowBreaks>
      <pageMargins left="0" right="0" top="0" bottom="0" header="0" footer="0"/>
      <pageSetup scale="75" orientation="portrait" r:id="rId1"/>
      <headerFooter alignWithMargins="0">
        <oddHeader>&amp;C
&amp;R&amp;9 PROTECTED B WHEN COMPLETED</oddHeader>
        <oddFooter>&amp;L&amp;9&amp;F&amp;C&amp;9 Schedule &amp;A&amp;R&amp;9                               p. &amp;P / &amp;N</oddFooter>
      </headerFooter>
    </customSheetView>
  </customSheetViews>
  <hyperlinks>
    <hyperlink ref="A2" location="'Schedule Listing '!A1" display="Return to Schedule Listing" xr:uid="{00000000-0004-0000-0400-000000000000}"/>
  </hyperlinks>
  <pageMargins left="0.47244094488188981" right="0.35433070866141736" top="0.74803149606299213" bottom="0.51181102362204722" header="0.31496062992125984" footer="0.31496062992125984"/>
  <pageSetup scale="75"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1" manualBreakCount="1">
    <brk id="6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2"/>
  <dimension ref="A1:AD169"/>
  <sheetViews>
    <sheetView showGridLines="0" zoomScaleNormal="100" zoomScaleSheetLayoutView="112" workbookViewId="0">
      <selection activeCell="B1" sqref="B1"/>
    </sheetView>
  </sheetViews>
  <sheetFormatPr defaultColWidth="9.1015625" defaultRowHeight="12.3"/>
  <cols>
    <col min="1" max="1" width="7.1015625" style="1" customWidth="1"/>
    <col min="2" max="2" width="7.5234375" style="1" customWidth="1"/>
    <col min="3" max="3" width="8.5234375" style="1" customWidth="1"/>
    <col min="4" max="4" width="9.1015625" style="1" customWidth="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6.3125" style="1" customWidth="1"/>
    <col min="19" max="19" width="2.1015625" style="1" customWidth="1"/>
    <col min="20" max="20" width="7.1015625" style="477" customWidth="1"/>
    <col min="21" max="21" width="9" style="477" customWidth="1"/>
    <col min="22" max="24" width="11.5234375" style="477"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30" ht="15">
      <c r="A1" s="319"/>
      <c r="B1" s="729" t="s">
        <v>2977</v>
      </c>
      <c r="C1" s="445"/>
      <c r="D1" s="445"/>
      <c r="E1" s="319"/>
      <c r="F1" s="319"/>
      <c r="G1" s="319"/>
      <c r="H1" s="319"/>
      <c r="I1" s="319"/>
      <c r="J1" s="319"/>
      <c r="K1" s="319"/>
      <c r="L1" s="319"/>
      <c r="M1" s="319"/>
      <c r="N1" s="319"/>
      <c r="O1" s="319"/>
      <c r="P1" s="319"/>
      <c r="Q1" s="319"/>
      <c r="R1" s="319"/>
      <c r="S1" s="319"/>
      <c r="T1" s="729" t="str">
        <f>$B1</f>
        <v>Schedule 50.100 - IRB Approach - credit risk-weighted assets</v>
      </c>
      <c r="Y1" s="477"/>
      <c r="Z1" s="477"/>
      <c r="AA1" s="477"/>
      <c r="AB1" s="477"/>
      <c r="AC1" s="477"/>
      <c r="AD1" s="477"/>
    </row>
    <row r="2" spans="1:30" ht="15" customHeight="1">
      <c r="A2" s="500">
        <v>22</v>
      </c>
      <c r="B2" s="1536" t="s">
        <v>137</v>
      </c>
      <c r="C2" s="1554"/>
      <c r="D2" s="1554"/>
      <c r="E2" s="1555"/>
      <c r="F2" s="379"/>
      <c r="G2" s="319"/>
      <c r="H2" s="319"/>
      <c r="I2" s="319"/>
      <c r="J2" s="319"/>
      <c r="K2" s="319"/>
      <c r="L2" s="319"/>
      <c r="M2" s="319"/>
      <c r="N2" s="319"/>
      <c r="O2" s="319"/>
      <c r="P2" s="319"/>
      <c r="Q2" s="319"/>
      <c r="R2" s="319"/>
      <c r="S2" s="319"/>
      <c r="U2" s="525"/>
      <c r="V2" s="525"/>
      <c r="W2" s="525"/>
      <c r="X2" s="525"/>
      <c r="Y2" s="477"/>
      <c r="Z2" s="477"/>
      <c r="AA2" s="477"/>
      <c r="AB2" s="477"/>
      <c r="AC2" s="477"/>
      <c r="AD2" s="477"/>
    </row>
    <row r="3" spans="1:30" ht="15">
      <c r="A3" s="500"/>
      <c r="B3" s="543"/>
      <c r="C3" s="545"/>
      <c r="D3" s="545"/>
      <c r="E3" s="545"/>
      <c r="F3" s="379"/>
      <c r="G3" s="319"/>
      <c r="H3" s="319"/>
      <c r="I3" s="319"/>
      <c r="J3" s="319"/>
      <c r="K3" s="319"/>
      <c r="L3" s="319"/>
      <c r="M3" s="319"/>
      <c r="N3" s="319"/>
      <c r="O3" s="319"/>
      <c r="P3" s="319"/>
      <c r="Q3" s="319"/>
      <c r="R3" s="319"/>
      <c r="S3" s="319"/>
      <c r="T3" s="525" t="s">
        <v>2873</v>
      </c>
      <c r="U3" s="1097"/>
      <c r="V3" s="1097"/>
      <c r="W3" s="1097"/>
      <c r="X3" s="1097"/>
      <c r="Y3" s="477"/>
      <c r="Z3" s="477"/>
      <c r="AA3" s="477"/>
      <c r="AB3" s="477"/>
      <c r="AC3" s="477"/>
      <c r="AD3" s="477"/>
    </row>
    <row r="4" spans="1:30" ht="15" customHeight="1">
      <c r="A4" s="319"/>
      <c r="B4" s="1624" t="s">
        <v>2424</v>
      </c>
      <c r="C4" s="1716"/>
      <c r="D4" s="1716"/>
      <c r="E4" s="1716"/>
      <c r="F4" s="1716"/>
      <c r="G4" s="1716"/>
      <c r="H4" s="1716"/>
      <c r="I4" s="1716"/>
      <c r="J4" s="1716"/>
      <c r="K4" s="1716"/>
      <c r="L4" s="1716"/>
      <c r="M4" s="1716"/>
      <c r="N4" s="1716"/>
      <c r="O4" s="1716"/>
      <c r="P4" s="1716"/>
      <c r="Q4" s="1716"/>
      <c r="R4" s="1716"/>
      <c r="S4" s="319"/>
      <c r="T4" s="525" t="str">
        <f>$B4</f>
        <v>For Banking Book - Securities Firms and Other Financial Institutions treated as Corporate (126)</v>
      </c>
      <c r="U4" s="525"/>
      <c r="V4" s="525"/>
      <c r="W4" s="525"/>
      <c r="X4" s="525"/>
      <c r="Y4" s="477"/>
      <c r="Z4" s="477"/>
      <c r="AA4" s="477"/>
      <c r="AB4" s="477"/>
      <c r="AC4" s="477"/>
      <c r="AD4" s="477"/>
    </row>
    <row r="5" spans="1:30" ht="15">
      <c r="A5" s="477"/>
      <c r="B5" s="754" t="s">
        <v>2875</v>
      </c>
      <c r="C5" s="525"/>
      <c r="D5" s="477"/>
      <c r="E5" s="477"/>
      <c r="F5" s="477"/>
      <c r="G5" s="477"/>
      <c r="H5" s="477"/>
      <c r="I5" s="477"/>
      <c r="J5" s="477"/>
      <c r="K5" s="477"/>
      <c r="L5" s="477"/>
      <c r="M5" s="477"/>
      <c r="N5" s="477"/>
      <c r="O5" s="477"/>
      <c r="P5" s="477"/>
      <c r="Q5" s="477"/>
      <c r="R5" s="477"/>
      <c r="S5" s="319"/>
      <c r="T5" s="754" t="str">
        <f>$B5</f>
        <v>Dollars in thousands, Record Type 010</v>
      </c>
      <c r="U5" s="1130"/>
      <c r="V5" s="988"/>
      <c r="W5" s="988"/>
      <c r="X5" s="988"/>
      <c r="Y5" s="477"/>
      <c r="Z5" s="477"/>
      <c r="AA5" s="477"/>
      <c r="AB5" s="477"/>
      <c r="AC5" s="477"/>
      <c r="AD5" s="477"/>
    </row>
    <row r="6" spans="1:30" ht="11.85" customHeight="1">
      <c r="A6" s="477"/>
      <c r="B6" s="1671" t="s">
        <v>2342</v>
      </c>
      <c r="C6" s="1672"/>
      <c r="D6" s="1673"/>
      <c r="E6" s="985"/>
      <c r="F6" s="1670" t="s">
        <v>2368</v>
      </c>
      <c r="G6" s="1670"/>
      <c r="H6" s="988"/>
      <c r="I6" s="1601" t="s">
        <v>2876</v>
      </c>
      <c r="J6" s="1597"/>
      <c r="K6" s="1597"/>
      <c r="L6" s="1597"/>
      <c r="M6" s="1598"/>
      <c r="N6" s="477"/>
      <c r="O6" s="477"/>
      <c r="P6" s="477"/>
      <c r="Q6" s="477"/>
      <c r="R6" s="477"/>
      <c r="S6" s="319"/>
      <c r="T6" s="1674" t="s">
        <v>2877</v>
      </c>
      <c r="U6" s="1674"/>
      <c r="V6" s="1131"/>
      <c r="W6" s="1132"/>
      <c r="X6" s="1132"/>
    </row>
    <row r="7" spans="1:30" ht="11.85" customHeight="1">
      <c r="A7" s="477"/>
      <c r="B7" s="1134"/>
      <c r="C7" s="1135"/>
      <c r="D7" s="1136"/>
      <c r="E7" s="985"/>
      <c r="F7" s="1670"/>
      <c r="G7" s="1670"/>
      <c r="H7" s="988"/>
      <c r="I7" s="1601" t="s">
        <v>2878</v>
      </c>
      <c r="J7" s="1676"/>
      <c r="K7" s="1601" t="s">
        <v>2879</v>
      </c>
      <c r="L7" s="1676"/>
      <c r="M7" s="1677" t="s">
        <v>2880</v>
      </c>
      <c r="N7" s="985"/>
      <c r="O7" s="985"/>
      <c r="P7" s="985"/>
      <c r="Q7" s="985"/>
      <c r="R7" s="985"/>
      <c r="S7" s="319"/>
      <c r="T7" s="1675"/>
      <c r="U7" s="1675"/>
      <c r="V7" s="1131"/>
      <c r="W7" s="1596" t="s">
        <v>2879</v>
      </c>
      <c r="X7" s="1607"/>
    </row>
    <row r="8" spans="1:30" ht="72" customHeight="1">
      <c r="A8" s="984" t="s">
        <v>2881</v>
      </c>
      <c r="B8" s="984" t="s">
        <v>2882</v>
      </c>
      <c r="C8" s="984" t="s">
        <v>2345</v>
      </c>
      <c r="D8" s="984" t="s">
        <v>2883</v>
      </c>
      <c r="E8" s="986"/>
      <c r="F8" s="984" t="s">
        <v>2884</v>
      </c>
      <c r="G8" s="984" t="s">
        <v>2940</v>
      </c>
      <c r="H8" s="1137"/>
      <c r="I8" s="984" t="s">
        <v>2886</v>
      </c>
      <c r="J8" s="984" t="s">
        <v>2887</v>
      </c>
      <c r="K8" s="984" t="s">
        <v>2888</v>
      </c>
      <c r="L8" s="984" t="s">
        <v>2889</v>
      </c>
      <c r="M8" s="1678"/>
      <c r="N8" s="986"/>
      <c r="O8" s="1744" t="s">
        <v>2352</v>
      </c>
      <c r="P8" s="1745"/>
      <c r="Q8" s="1744" t="s">
        <v>2890</v>
      </c>
      <c r="R8" s="1745"/>
      <c r="S8" s="319"/>
      <c r="T8" s="1138" t="str">
        <f>$A8</f>
        <v>PD Band</v>
      </c>
      <c r="U8" s="1138" t="str">
        <f>$B8</f>
        <v>Estimated PD (%) (M3)</v>
      </c>
      <c r="V8" s="984" t="s">
        <v>2891</v>
      </c>
      <c r="W8" s="984" t="s">
        <v>2892</v>
      </c>
      <c r="X8" s="984" t="s">
        <v>2893</v>
      </c>
    </row>
    <row r="9" spans="1:30" s="112" customFormat="1">
      <c r="A9" s="1131"/>
      <c r="B9" s="776" t="s">
        <v>282</v>
      </c>
      <c r="C9" s="776"/>
      <c r="D9" s="776" t="s">
        <v>283</v>
      </c>
      <c r="E9" s="776"/>
      <c r="F9" s="776" t="s">
        <v>284</v>
      </c>
      <c r="G9" s="776" t="s">
        <v>2894</v>
      </c>
      <c r="H9" s="1139"/>
      <c r="I9" s="776" t="s">
        <v>424</v>
      </c>
      <c r="J9" s="776" t="s">
        <v>287</v>
      </c>
      <c r="K9" s="776"/>
      <c r="L9" s="776"/>
      <c r="M9" s="776"/>
      <c r="N9" s="776"/>
      <c r="O9" s="776"/>
      <c r="P9" s="776"/>
      <c r="Q9" s="776"/>
      <c r="R9" s="776"/>
      <c r="S9" s="571"/>
      <c r="T9" s="1140"/>
      <c r="U9" s="1141" t="s">
        <v>2895</v>
      </c>
      <c r="V9" s="776"/>
      <c r="W9" s="477"/>
      <c r="X9" s="776"/>
    </row>
    <row r="10" spans="1:30" ht="13.65" customHeight="1">
      <c r="A10" s="477"/>
      <c r="B10" s="813" t="s">
        <v>1790</v>
      </c>
      <c r="C10" s="477"/>
      <c r="D10" s="992"/>
      <c r="E10" s="992"/>
      <c r="F10" s="992"/>
      <c r="G10" s="992"/>
      <c r="H10" s="992"/>
      <c r="I10" s="1669" t="s">
        <v>2896</v>
      </c>
      <c r="J10" s="1669"/>
      <c r="K10" s="992"/>
      <c r="L10" s="992"/>
      <c r="M10" s="992"/>
      <c r="N10" s="992"/>
      <c r="O10" s="992"/>
      <c r="P10" s="992"/>
      <c r="Q10" s="477"/>
      <c r="R10" s="477"/>
      <c r="S10" s="319"/>
      <c r="T10" s="1142"/>
      <c r="U10" s="1143" t="str">
        <f>$B10</f>
        <v>Drawn (501)</v>
      </c>
    </row>
    <row r="11" spans="1:30" ht="12.75" customHeight="1">
      <c r="A11" s="453" t="s">
        <v>2897</v>
      </c>
      <c r="B11" s="1144"/>
      <c r="C11" s="1207"/>
      <c r="D11" s="994"/>
      <c r="E11" s="453"/>
      <c r="F11" s="994"/>
      <c r="G11" s="1124"/>
      <c r="H11" s="1146"/>
      <c r="I11" s="1147"/>
      <c r="J11" s="997"/>
      <c r="K11" s="1147"/>
      <c r="L11" s="1148"/>
      <c r="M11" s="1149"/>
      <c r="N11" s="453"/>
      <c r="O11" s="1665"/>
      <c r="P11" s="1665"/>
      <c r="Q11" s="1665"/>
      <c r="R11" s="1665"/>
      <c r="S11" s="319"/>
      <c r="T11" s="1151" t="str">
        <f t="shared" ref="T11:T35" si="0">$A11</f>
        <v>1 (1401)</v>
      </c>
      <c r="U11" s="1152" t="str">
        <f t="shared" ref="U11:U35" si="1">IF($B11="","",$B11)</f>
        <v/>
      </c>
      <c r="V11" s="1153"/>
      <c r="W11" s="1154"/>
      <c r="X11" s="1154"/>
    </row>
    <row r="12" spans="1:30">
      <c r="A12" s="453" t="s">
        <v>2898</v>
      </c>
      <c r="B12" s="1144"/>
      <c r="C12" s="1207"/>
      <c r="D12" s="994"/>
      <c r="E12" s="453"/>
      <c r="F12" s="994"/>
      <c r="G12" s="1124"/>
      <c r="H12" s="1146"/>
      <c r="I12" s="1147"/>
      <c r="J12" s="997"/>
      <c r="K12" s="1147"/>
      <c r="L12" s="1148"/>
      <c r="M12" s="1149"/>
      <c r="N12" s="453"/>
      <c r="O12" s="1665"/>
      <c r="P12" s="1665"/>
      <c r="Q12" s="1665"/>
      <c r="R12" s="1665"/>
      <c r="S12" s="319"/>
      <c r="T12" s="1151" t="str">
        <f t="shared" si="0"/>
        <v>2 (1402)</v>
      </c>
      <c r="U12" s="1152" t="str">
        <f t="shared" si="1"/>
        <v/>
      </c>
      <c r="V12" s="1153"/>
      <c r="W12" s="1154"/>
      <c r="X12" s="1154"/>
    </row>
    <row r="13" spans="1:30">
      <c r="A13" s="453" t="s">
        <v>2899</v>
      </c>
      <c r="B13" s="1144"/>
      <c r="C13" s="1207"/>
      <c r="D13" s="994"/>
      <c r="E13" s="453"/>
      <c r="F13" s="994"/>
      <c r="G13" s="1124"/>
      <c r="H13" s="1146"/>
      <c r="I13" s="1147"/>
      <c r="J13" s="997"/>
      <c r="K13" s="1147"/>
      <c r="L13" s="1148"/>
      <c r="M13" s="1149"/>
      <c r="N13" s="453"/>
      <c r="O13" s="1665"/>
      <c r="P13" s="1665"/>
      <c r="Q13" s="1665"/>
      <c r="R13" s="1665"/>
      <c r="S13" s="319"/>
      <c r="T13" s="1151" t="str">
        <f t="shared" si="0"/>
        <v>3 (1403)</v>
      </c>
      <c r="U13" s="1152" t="str">
        <f t="shared" si="1"/>
        <v/>
      </c>
      <c r="V13" s="1153"/>
      <c r="W13" s="1154"/>
      <c r="X13" s="1154"/>
    </row>
    <row r="14" spans="1:30" ht="12.75" hidden="1" customHeight="1">
      <c r="A14" s="453" t="s">
        <v>2900</v>
      </c>
      <c r="B14" s="1144"/>
      <c r="C14" s="1207"/>
      <c r="D14" s="994"/>
      <c r="E14" s="453"/>
      <c r="F14" s="994"/>
      <c r="G14" s="1124"/>
      <c r="H14" s="1146"/>
      <c r="I14" s="1147"/>
      <c r="J14" s="997"/>
      <c r="K14" s="1147"/>
      <c r="L14" s="1148"/>
      <c r="M14" s="1149"/>
      <c r="N14" s="453"/>
      <c r="O14" s="1665"/>
      <c r="P14" s="1665"/>
      <c r="Q14" s="1665"/>
      <c r="R14" s="1665"/>
      <c r="S14" s="319"/>
      <c r="T14" s="1151" t="str">
        <f t="shared" si="0"/>
        <v>4 (1404)</v>
      </c>
      <c r="U14" s="1152" t="str">
        <f t="shared" si="1"/>
        <v/>
      </c>
      <c r="V14" s="1153"/>
      <c r="W14" s="1154"/>
      <c r="X14" s="1154"/>
    </row>
    <row r="15" spans="1:30" ht="12.75" hidden="1" customHeight="1">
      <c r="A15" s="453" t="s">
        <v>2901</v>
      </c>
      <c r="B15" s="1144"/>
      <c r="C15" s="1207"/>
      <c r="D15" s="994"/>
      <c r="E15" s="453"/>
      <c r="F15" s="994"/>
      <c r="G15" s="1124"/>
      <c r="H15" s="1146"/>
      <c r="I15" s="1147"/>
      <c r="J15" s="997"/>
      <c r="K15" s="1147"/>
      <c r="L15" s="1148"/>
      <c r="M15" s="1149"/>
      <c r="N15" s="453"/>
      <c r="O15" s="1665"/>
      <c r="P15" s="1665"/>
      <c r="Q15" s="1665"/>
      <c r="R15" s="1665"/>
      <c r="S15" s="319"/>
      <c r="T15" s="1151" t="str">
        <f t="shared" si="0"/>
        <v>5 (1405)</v>
      </c>
      <c r="U15" s="1152" t="str">
        <f t="shared" si="1"/>
        <v/>
      </c>
      <c r="V15" s="1153"/>
      <c r="W15" s="1154"/>
      <c r="X15" s="1154"/>
    </row>
    <row r="16" spans="1:30" ht="12.75" hidden="1" customHeight="1">
      <c r="A16" s="453" t="s">
        <v>2902</v>
      </c>
      <c r="B16" s="1144"/>
      <c r="C16" s="1207"/>
      <c r="D16" s="994"/>
      <c r="E16" s="453"/>
      <c r="F16" s="994"/>
      <c r="G16" s="1124"/>
      <c r="H16" s="1146"/>
      <c r="I16" s="1147"/>
      <c r="J16" s="997"/>
      <c r="K16" s="1147"/>
      <c r="L16" s="1148"/>
      <c r="M16" s="1149"/>
      <c r="N16" s="453"/>
      <c r="O16" s="1665"/>
      <c r="P16" s="1665"/>
      <c r="Q16" s="1665"/>
      <c r="R16" s="1665"/>
      <c r="S16" s="319"/>
      <c r="T16" s="1151" t="str">
        <f t="shared" si="0"/>
        <v>6 (1406)</v>
      </c>
      <c r="U16" s="1152" t="str">
        <f t="shared" si="1"/>
        <v/>
      </c>
      <c r="V16" s="1153"/>
      <c r="W16" s="1154"/>
      <c r="X16" s="1154"/>
    </row>
    <row r="17" spans="1:24" ht="12.75" hidden="1" customHeight="1">
      <c r="A17" s="453" t="s">
        <v>2903</v>
      </c>
      <c r="B17" s="1144"/>
      <c r="C17" s="1207"/>
      <c r="D17" s="994"/>
      <c r="E17" s="453"/>
      <c r="F17" s="994"/>
      <c r="G17" s="1124"/>
      <c r="H17" s="1146"/>
      <c r="I17" s="1147"/>
      <c r="J17" s="997"/>
      <c r="K17" s="1147"/>
      <c r="L17" s="1148"/>
      <c r="M17" s="1149"/>
      <c r="N17" s="453"/>
      <c r="O17" s="1665"/>
      <c r="P17" s="1665"/>
      <c r="Q17" s="1665"/>
      <c r="R17" s="1665"/>
      <c r="S17" s="319"/>
      <c r="T17" s="1151" t="str">
        <f t="shared" si="0"/>
        <v>7 (1407)</v>
      </c>
      <c r="U17" s="1152" t="str">
        <f t="shared" si="1"/>
        <v/>
      </c>
      <c r="V17" s="1153"/>
      <c r="W17" s="1154"/>
      <c r="X17" s="1154"/>
    </row>
    <row r="18" spans="1:24" ht="12.75" hidden="1" customHeight="1">
      <c r="A18" s="453" t="s">
        <v>2904</v>
      </c>
      <c r="B18" s="1144"/>
      <c r="C18" s="1207"/>
      <c r="D18" s="994"/>
      <c r="E18" s="453"/>
      <c r="F18" s="994"/>
      <c r="G18" s="1124"/>
      <c r="H18" s="1146"/>
      <c r="I18" s="1147"/>
      <c r="J18" s="997"/>
      <c r="K18" s="1147"/>
      <c r="L18" s="1148"/>
      <c r="M18" s="1149"/>
      <c r="N18" s="453"/>
      <c r="O18" s="1665"/>
      <c r="P18" s="1665"/>
      <c r="Q18" s="1665"/>
      <c r="R18" s="1665"/>
      <c r="S18" s="319"/>
      <c r="T18" s="1151" t="str">
        <f t="shared" si="0"/>
        <v>8 (1408)</v>
      </c>
      <c r="U18" s="1152" t="str">
        <f t="shared" si="1"/>
        <v/>
      </c>
      <c r="V18" s="1153"/>
      <c r="W18" s="1154"/>
      <c r="X18" s="1154"/>
    </row>
    <row r="19" spans="1:24" ht="12.75" hidden="1" customHeight="1">
      <c r="A19" s="453" t="s">
        <v>2905</v>
      </c>
      <c r="B19" s="1144"/>
      <c r="C19" s="1207"/>
      <c r="D19" s="994"/>
      <c r="E19" s="453"/>
      <c r="F19" s="994"/>
      <c r="G19" s="1124"/>
      <c r="H19" s="1146"/>
      <c r="I19" s="1147"/>
      <c r="J19" s="997"/>
      <c r="K19" s="1147"/>
      <c r="L19" s="1148"/>
      <c r="M19" s="1149"/>
      <c r="N19" s="453"/>
      <c r="O19" s="1665"/>
      <c r="P19" s="1665"/>
      <c r="Q19" s="1665"/>
      <c r="R19" s="1665"/>
      <c r="S19" s="319"/>
      <c r="T19" s="1151" t="str">
        <f t="shared" si="0"/>
        <v>9 (1409)</v>
      </c>
      <c r="U19" s="1152" t="str">
        <f t="shared" si="1"/>
        <v/>
      </c>
      <c r="V19" s="1153"/>
      <c r="W19" s="1154"/>
      <c r="X19" s="1154"/>
    </row>
    <row r="20" spans="1:24" ht="12.75" hidden="1" customHeight="1">
      <c r="A20" s="453" t="s">
        <v>2906</v>
      </c>
      <c r="B20" s="1144"/>
      <c r="C20" s="1207"/>
      <c r="D20" s="994"/>
      <c r="E20" s="453"/>
      <c r="F20" s="994"/>
      <c r="G20" s="1124"/>
      <c r="H20" s="1146"/>
      <c r="I20" s="1147"/>
      <c r="J20" s="997"/>
      <c r="K20" s="1147"/>
      <c r="L20" s="1148"/>
      <c r="M20" s="1149"/>
      <c r="N20" s="453"/>
      <c r="O20" s="1665"/>
      <c r="P20" s="1665"/>
      <c r="Q20" s="1665"/>
      <c r="R20" s="1665"/>
      <c r="S20" s="319"/>
      <c r="T20" s="1151" t="str">
        <f t="shared" si="0"/>
        <v>10 (1410)</v>
      </c>
      <c r="U20" s="1152" t="str">
        <f t="shared" si="1"/>
        <v/>
      </c>
      <c r="V20" s="1153"/>
      <c r="W20" s="1154"/>
      <c r="X20" s="1154"/>
    </row>
    <row r="21" spans="1:24" ht="12.75" hidden="1" customHeight="1">
      <c r="A21" s="453" t="s">
        <v>2907</v>
      </c>
      <c r="B21" s="1144"/>
      <c r="C21" s="1207"/>
      <c r="D21" s="994"/>
      <c r="E21" s="453"/>
      <c r="F21" s="994"/>
      <c r="G21" s="1124"/>
      <c r="H21" s="1146"/>
      <c r="I21" s="1147"/>
      <c r="J21" s="997"/>
      <c r="K21" s="1147"/>
      <c r="L21" s="1148"/>
      <c r="M21" s="1149"/>
      <c r="N21" s="453"/>
      <c r="O21" s="1665"/>
      <c r="P21" s="1665"/>
      <c r="Q21" s="1665"/>
      <c r="R21" s="1665"/>
      <c r="S21" s="319"/>
      <c r="T21" s="1151" t="str">
        <f t="shared" si="0"/>
        <v>11 (1411)</v>
      </c>
      <c r="U21" s="1152" t="str">
        <f t="shared" si="1"/>
        <v/>
      </c>
      <c r="V21" s="1153"/>
      <c r="W21" s="1154"/>
      <c r="X21" s="1154"/>
    </row>
    <row r="22" spans="1:24" ht="12.75" hidden="1" customHeight="1">
      <c r="A22" s="453" t="s">
        <v>2908</v>
      </c>
      <c r="B22" s="1144"/>
      <c r="C22" s="1207"/>
      <c r="D22" s="994"/>
      <c r="E22" s="453"/>
      <c r="F22" s="994"/>
      <c r="G22" s="1124"/>
      <c r="H22" s="1146"/>
      <c r="I22" s="1147"/>
      <c r="J22" s="997"/>
      <c r="K22" s="1147"/>
      <c r="L22" s="1148"/>
      <c r="M22" s="1149"/>
      <c r="N22" s="453"/>
      <c r="O22" s="1665"/>
      <c r="P22" s="1665"/>
      <c r="Q22" s="1665"/>
      <c r="R22" s="1665"/>
      <c r="S22" s="319"/>
      <c r="T22" s="1151" t="str">
        <f t="shared" si="0"/>
        <v>12 (1412)</v>
      </c>
      <c r="U22" s="1152" t="str">
        <f t="shared" si="1"/>
        <v/>
      </c>
      <c r="V22" s="1153"/>
      <c r="W22" s="1154"/>
      <c r="X22" s="1154"/>
    </row>
    <row r="23" spans="1:24" ht="12.75" hidden="1" customHeight="1">
      <c r="A23" s="453" t="s">
        <v>2909</v>
      </c>
      <c r="B23" s="1144"/>
      <c r="C23" s="1207"/>
      <c r="D23" s="994"/>
      <c r="E23" s="453"/>
      <c r="F23" s="994"/>
      <c r="G23" s="1124"/>
      <c r="H23" s="1146"/>
      <c r="I23" s="1147"/>
      <c r="J23" s="997"/>
      <c r="K23" s="1147"/>
      <c r="L23" s="1148"/>
      <c r="M23" s="1149"/>
      <c r="N23" s="453"/>
      <c r="O23" s="1665"/>
      <c r="P23" s="1665"/>
      <c r="Q23" s="1665"/>
      <c r="R23" s="1665"/>
      <c r="S23" s="319"/>
      <c r="T23" s="1151" t="str">
        <f t="shared" si="0"/>
        <v>13 (1413)</v>
      </c>
      <c r="U23" s="1152" t="str">
        <f t="shared" si="1"/>
        <v/>
      </c>
      <c r="V23" s="1153"/>
      <c r="W23" s="1154"/>
      <c r="X23" s="1154"/>
    </row>
    <row r="24" spans="1:24" ht="12.75" hidden="1" customHeight="1">
      <c r="A24" s="453" t="s">
        <v>2910</v>
      </c>
      <c r="B24" s="1144"/>
      <c r="C24" s="1207"/>
      <c r="D24" s="994"/>
      <c r="E24" s="453"/>
      <c r="F24" s="994"/>
      <c r="G24" s="1124"/>
      <c r="H24" s="1146"/>
      <c r="I24" s="1147"/>
      <c r="J24" s="997"/>
      <c r="K24" s="1147"/>
      <c r="L24" s="1148"/>
      <c r="M24" s="1149"/>
      <c r="N24" s="453"/>
      <c r="O24" s="1665"/>
      <c r="P24" s="1665"/>
      <c r="Q24" s="1665"/>
      <c r="R24" s="1665"/>
      <c r="S24" s="319"/>
      <c r="T24" s="1151" t="str">
        <f t="shared" si="0"/>
        <v>14 (1414)</v>
      </c>
      <c r="U24" s="1152" t="str">
        <f t="shared" si="1"/>
        <v/>
      </c>
      <c r="V24" s="1153"/>
      <c r="W24" s="1154"/>
      <c r="X24" s="1154"/>
    </row>
    <row r="25" spans="1:24" ht="12.75" hidden="1" customHeight="1">
      <c r="A25" s="453" t="s">
        <v>2911</v>
      </c>
      <c r="B25" s="1144"/>
      <c r="C25" s="1207"/>
      <c r="D25" s="994"/>
      <c r="E25" s="453"/>
      <c r="F25" s="994"/>
      <c r="G25" s="1124"/>
      <c r="H25" s="1146"/>
      <c r="I25" s="1147"/>
      <c r="J25" s="997"/>
      <c r="K25" s="1147"/>
      <c r="L25" s="1148"/>
      <c r="M25" s="1149"/>
      <c r="N25" s="453"/>
      <c r="O25" s="1665"/>
      <c r="P25" s="1665"/>
      <c r="Q25" s="1665"/>
      <c r="R25" s="1665"/>
      <c r="S25" s="319"/>
      <c r="T25" s="1151" t="str">
        <f t="shared" si="0"/>
        <v>15 (1415)</v>
      </c>
      <c r="U25" s="1152" t="str">
        <f t="shared" si="1"/>
        <v/>
      </c>
      <c r="V25" s="1153"/>
      <c r="W25" s="1154"/>
      <c r="X25" s="1154"/>
    </row>
    <row r="26" spans="1:24" ht="12.75" hidden="1" customHeight="1">
      <c r="A26" s="453" t="s">
        <v>2912</v>
      </c>
      <c r="B26" s="1144"/>
      <c r="C26" s="1207"/>
      <c r="D26" s="994"/>
      <c r="E26" s="453"/>
      <c r="F26" s="994"/>
      <c r="G26" s="1124"/>
      <c r="H26" s="1146"/>
      <c r="I26" s="1147"/>
      <c r="J26" s="997"/>
      <c r="K26" s="1147"/>
      <c r="L26" s="1148"/>
      <c r="M26" s="1149"/>
      <c r="N26" s="453"/>
      <c r="O26" s="1665"/>
      <c r="P26" s="1665"/>
      <c r="Q26" s="1665"/>
      <c r="R26" s="1665"/>
      <c r="S26" s="319"/>
      <c r="T26" s="1151" t="str">
        <f t="shared" si="0"/>
        <v>16 (1416)</v>
      </c>
      <c r="U26" s="1152" t="str">
        <f t="shared" si="1"/>
        <v/>
      </c>
      <c r="V26" s="1153"/>
      <c r="W26" s="1154"/>
      <c r="X26" s="1154"/>
    </row>
    <row r="27" spans="1:24" ht="12.75" hidden="1" customHeight="1">
      <c r="A27" s="453" t="s">
        <v>2913</v>
      </c>
      <c r="B27" s="1144"/>
      <c r="C27" s="1207"/>
      <c r="D27" s="994"/>
      <c r="E27" s="453"/>
      <c r="F27" s="994"/>
      <c r="G27" s="1124"/>
      <c r="H27" s="1146"/>
      <c r="I27" s="1147"/>
      <c r="J27" s="997"/>
      <c r="K27" s="1147"/>
      <c r="L27" s="1148"/>
      <c r="M27" s="1149"/>
      <c r="N27" s="453"/>
      <c r="O27" s="1665"/>
      <c r="P27" s="1665"/>
      <c r="Q27" s="1665"/>
      <c r="R27" s="1665"/>
      <c r="S27" s="319"/>
      <c r="T27" s="1151" t="str">
        <f t="shared" si="0"/>
        <v>17 (1417)</v>
      </c>
      <c r="U27" s="1152" t="str">
        <f t="shared" si="1"/>
        <v/>
      </c>
      <c r="V27" s="1153"/>
      <c r="W27" s="1154"/>
      <c r="X27" s="1154"/>
    </row>
    <row r="28" spans="1:24" ht="12.75" hidden="1" customHeight="1">
      <c r="A28" s="453" t="s">
        <v>2914</v>
      </c>
      <c r="B28" s="1144"/>
      <c r="C28" s="1207"/>
      <c r="D28" s="994"/>
      <c r="E28" s="453"/>
      <c r="F28" s="994"/>
      <c r="G28" s="1124"/>
      <c r="H28" s="1146"/>
      <c r="I28" s="1147"/>
      <c r="J28" s="997"/>
      <c r="K28" s="1147"/>
      <c r="L28" s="1148"/>
      <c r="M28" s="1149"/>
      <c r="N28" s="453"/>
      <c r="O28" s="1665"/>
      <c r="P28" s="1665"/>
      <c r="Q28" s="1665"/>
      <c r="R28" s="1665"/>
      <c r="S28" s="319"/>
      <c r="T28" s="1151" t="str">
        <f t="shared" si="0"/>
        <v>18 (1418)</v>
      </c>
      <c r="U28" s="1152" t="str">
        <f t="shared" si="1"/>
        <v/>
      </c>
      <c r="V28" s="1153"/>
      <c r="W28" s="1154"/>
      <c r="X28" s="1154"/>
    </row>
    <row r="29" spans="1:24" ht="12.75" hidden="1" customHeight="1">
      <c r="A29" s="453" t="s">
        <v>2915</v>
      </c>
      <c r="B29" s="1144"/>
      <c r="C29" s="1207"/>
      <c r="D29" s="994"/>
      <c r="E29" s="453"/>
      <c r="F29" s="994"/>
      <c r="G29" s="1124"/>
      <c r="H29" s="1146"/>
      <c r="I29" s="1147"/>
      <c r="J29" s="997"/>
      <c r="K29" s="1147"/>
      <c r="L29" s="1148"/>
      <c r="M29" s="1149"/>
      <c r="N29" s="453"/>
      <c r="O29" s="1665"/>
      <c r="P29" s="1665"/>
      <c r="Q29" s="1665"/>
      <c r="R29" s="1665"/>
      <c r="S29" s="319"/>
      <c r="T29" s="1151" t="str">
        <f t="shared" si="0"/>
        <v>19 (1419)</v>
      </c>
      <c r="U29" s="1152" t="str">
        <f t="shared" si="1"/>
        <v/>
      </c>
      <c r="V29" s="1153"/>
      <c r="W29" s="1154"/>
      <c r="X29" s="1154"/>
    </row>
    <row r="30" spans="1:24" ht="12.75" hidden="1" customHeight="1">
      <c r="A30" s="453" t="s">
        <v>2916</v>
      </c>
      <c r="B30" s="1144"/>
      <c r="C30" s="1207"/>
      <c r="D30" s="994"/>
      <c r="E30" s="453"/>
      <c r="F30" s="994"/>
      <c r="G30" s="1124"/>
      <c r="H30" s="1146"/>
      <c r="I30" s="1147"/>
      <c r="J30" s="997"/>
      <c r="K30" s="1147"/>
      <c r="L30" s="1148"/>
      <c r="M30" s="1149"/>
      <c r="N30" s="453"/>
      <c r="O30" s="1665"/>
      <c r="P30" s="1665"/>
      <c r="Q30" s="1665"/>
      <c r="R30" s="1665"/>
      <c r="S30" s="319"/>
      <c r="T30" s="1151" t="str">
        <f t="shared" si="0"/>
        <v>20 (1420)</v>
      </c>
      <c r="U30" s="1152" t="str">
        <f t="shared" si="1"/>
        <v/>
      </c>
      <c r="V30" s="1153"/>
      <c r="W30" s="1154"/>
      <c r="X30" s="1154"/>
    </row>
    <row r="31" spans="1:24" ht="12.75" hidden="1" customHeight="1">
      <c r="A31" s="453" t="s">
        <v>2917</v>
      </c>
      <c r="B31" s="1144"/>
      <c r="C31" s="1207"/>
      <c r="D31" s="994"/>
      <c r="E31" s="453"/>
      <c r="F31" s="994"/>
      <c r="G31" s="1124"/>
      <c r="H31" s="1146"/>
      <c r="I31" s="1147"/>
      <c r="J31" s="997"/>
      <c r="K31" s="1147"/>
      <c r="L31" s="1148"/>
      <c r="M31" s="1149"/>
      <c r="N31" s="453"/>
      <c r="O31" s="1665"/>
      <c r="P31" s="1665"/>
      <c r="Q31" s="1665"/>
      <c r="R31" s="1665"/>
      <c r="S31" s="319"/>
      <c r="T31" s="1151" t="str">
        <f t="shared" si="0"/>
        <v>21 (1421)</v>
      </c>
      <c r="U31" s="1152" t="str">
        <f t="shared" si="1"/>
        <v/>
      </c>
      <c r="V31" s="1153"/>
      <c r="W31" s="1154"/>
      <c r="X31" s="1154"/>
    </row>
    <row r="32" spans="1:24" ht="12.75" hidden="1" customHeight="1">
      <c r="A32" s="453" t="s">
        <v>2918</v>
      </c>
      <c r="B32" s="1144"/>
      <c r="C32" s="1207"/>
      <c r="D32" s="994"/>
      <c r="E32" s="453"/>
      <c r="F32" s="994"/>
      <c r="G32" s="1124"/>
      <c r="H32" s="1146"/>
      <c r="I32" s="1147"/>
      <c r="J32" s="997"/>
      <c r="K32" s="1147"/>
      <c r="L32" s="1148"/>
      <c r="M32" s="1149"/>
      <c r="N32" s="453"/>
      <c r="O32" s="1665"/>
      <c r="P32" s="1665"/>
      <c r="Q32" s="1665"/>
      <c r="R32" s="1665"/>
      <c r="S32" s="319"/>
      <c r="T32" s="1151" t="str">
        <f t="shared" si="0"/>
        <v>22 (1422)</v>
      </c>
      <c r="U32" s="1152" t="str">
        <f t="shared" si="1"/>
        <v/>
      </c>
      <c r="V32" s="1153"/>
      <c r="W32" s="1154"/>
      <c r="X32" s="1154"/>
    </row>
    <row r="33" spans="1:24" ht="12.75" hidden="1" customHeight="1">
      <c r="A33" s="453" t="s">
        <v>2919</v>
      </c>
      <c r="B33" s="1144"/>
      <c r="C33" s="1207"/>
      <c r="D33" s="994"/>
      <c r="E33" s="453"/>
      <c r="F33" s="994"/>
      <c r="G33" s="1124"/>
      <c r="H33" s="1146"/>
      <c r="I33" s="1147"/>
      <c r="J33" s="997"/>
      <c r="K33" s="1147"/>
      <c r="L33" s="1148"/>
      <c r="M33" s="1149"/>
      <c r="N33" s="453"/>
      <c r="O33" s="1665"/>
      <c r="P33" s="1665"/>
      <c r="Q33" s="1665"/>
      <c r="R33" s="1665"/>
      <c r="S33" s="319"/>
      <c r="T33" s="1151" t="str">
        <f t="shared" si="0"/>
        <v>23 (1423)</v>
      </c>
      <c r="U33" s="1152" t="str">
        <f t="shared" si="1"/>
        <v/>
      </c>
      <c r="V33" s="1153"/>
      <c r="W33" s="1154"/>
      <c r="X33" s="1154"/>
    </row>
    <row r="34" spans="1:24" ht="12.75" hidden="1" customHeight="1">
      <c r="A34" s="453" t="s">
        <v>2920</v>
      </c>
      <c r="B34" s="1144"/>
      <c r="C34" s="1207"/>
      <c r="D34" s="994"/>
      <c r="E34" s="453"/>
      <c r="F34" s="994"/>
      <c r="G34" s="1124"/>
      <c r="H34" s="1146"/>
      <c r="I34" s="1147"/>
      <c r="J34" s="997"/>
      <c r="K34" s="1147"/>
      <c r="L34" s="1148"/>
      <c r="M34" s="1149"/>
      <c r="N34" s="453"/>
      <c r="O34" s="1665"/>
      <c r="P34" s="1665"/>
      <c r="Q34" s="1665"/>
      <c r="R34" s="1665"/>
      <c r="S34" s="319"/>
      <c r="T34" s="1151" t="str">
        <f t="shared" si="0"/>
        <v>24 (1424)</v>
      </c>
      <c r="U34" s="1152" t="str">
        <f t="shared" si="1"/>
        <v/>
      </c>
      <c r="V34" s="1153"/>
      <c r="W34" s="1154"/>
      <c r="X34" s="1154"/>
    </row>
    <row r="35" spans="1:24">
      <c r="A35" s="453" t="s">
        <v>2921</v>
      </c>
      <c r="B35" s="1144"/>
      <c r="C35" s="1207"/>
      <c r="D35" s="994"/>
      <c r="E35" s="453"/>
      <c r="F35" s="994"/>
      <c r="G35" s="1124"/>
      <c r="H35" s="1146"/>
      <c r="I35" s="1147"/>
      <c r="J35" s="997"/>
      <c r="K35" s="1147"/>
      <c r="L35" s="1148"/>
      <c r="M35" s="1149"/>
      <c r="N35" s="453"/>
      <c r="O35" s="1665"/>
      <c r="P35" s="1665"/>
      <c r="Q35" s="1665"/>
      <c r="R35" s="1665"/>
      <c r="S35" s="319"/>
      <c r="T35" s="1151" t="str">
        <f t="shared" si="0"/>
        <v>25 (1425)</v>
      </c>
      <c r="U35" s="1152" t="str">
        <f t="shared" si="1"/>
        <v/>
      </c>
      <c r="V35" s="1153"/>
      <c r="W35" s="1154"/>
      <c r="X35" s="1154"/>
    </row>
    <row r="36" spans="1:24">
      <c r="A36" s="796" t="s">
        <v>2922</v>
      </c>
      <c r="B36" s="1208">
        <v>100</v>
      </c>
      <c r="C36" s="1209"/>
      <c r="D36" s="994"/>
      <c r="E36" s="453"/>
      <c r="F36" s="994"/>
      <c r="G36" s="1122"/>
      <c r="H36" s="1158"/>
      <c r="I36" s="1147"/>
      <c r="J36" s="997"/>
      <c r="K36" s="1147"/>
      <c r="L36" s="1148"/>
      <c r="M36" s="1356"/>
      <c r="N36" s="453"/>
      <c r="O36" s="1666"/>
      <c r="P36" s="1666"/>
      <c r="Q36" s="1666"/>
      <c r="R36" s="1666"/>
      <c r="S36" s="319"/>
      <c r="T36" s="1205" t="str">
        <f>$A$36</f>
        <v>(1426)</v>
      </c>
      <c r="U36" s="1159">
        <f>$B36</f>
        <v>100</v>
      </c>
      <c r="V36" s="1153"/>
      <c r="W36" s="1154"/>
      <c r="X36" s="1154"/>
    </row>
    <row r="37" spans="1:24">
      <c r="A37" s="478" t="s">
        <v>2923</v>
      </c>
      <c r="B37" s="1002" t="s">
        <v>2924</v>
      </c>
      <c r="C37" s="1003"/>
      <c r="D37" s="997"/>
      <c r="E37" s="477"/>
      <c r="F37" s="1163"/>
      <c r="G37" s="1164"/>
      <c r="H37" s="1165"/>
      <c r="I37" s="1147"/>
      <c r="J37" s="997"/>
      <c r="K37" s="1147"/>
      <c r="L37" s="1166"/>
      <c r="M37" s="1167"/>
      <c r="N37" s="477"/>
      <c r="O37" s="1664"/>
      <c r="P37" s="1664"/>
      <c r="Q37" s="1664"/>
      <c r="R37" s="1664"/>
      <c r="S37" s="319"/>
      <c r="T37" s="1205" t="str">
        <f>$A$37</f>
        <v>(1400)</v>
      </c>
      <c r="U37" s="1003" t="str">
        <f>$B37</f>
        <v>Overall</v>
      </c>
      <c r="V37" s="1153"/>
      <c r="W37" s="1168"/>
      <c r="X37" s="1168"/>
    </row>
    <row r="38" spans="1:24" ht="6" customHeight="1">
      <c r="A38" s="477"/>
      <c r="B38" s="477"/>
      <c r="C38" s="477"/>
      <c r="D38" s="477"/>
      <c r="E38" s="477"/>
      <c r="F38" s="1162"/>
      <c r="G38" s="1162"/>
      <c r="H38" s="1162"/>
      <c r="I38" s="1162"/>
      <c r="J38" s="1162"/>
      <c r="K38" s="1162"/>
      <c r="L38" s="1162"/>
      <c r="M38" s="1162"/>
      <c r="N38" s="477"/>
      <c r="O38" s="477"/>
      <c r="P38" s="477"/>
      <c r="Q38" s="477"/>
      <c r="R38" s="477"/>
      <c r="S38" s="319"/>
      <c r="T38" s="1142"/>
      <c r="U38" s="1142"/>
    </row>
    <row r="39" spans="1:24">
      <c r="A39" s="477"/>
      <c r="B39" s="813" t="s">
        <v>1791</v>
      </c>
      <c r="C39" s="477"/>
      <c r="D39" s="477"/>
      <c r="E39" s="477"/>
      <c r="F39" s="1162"/>
      <c r="G39" s="1162"/>
      <c r="H39" s="1162"/>
      <c r="I39" s="1162"/>
      <c r="J39" s="1162"/>
      <c r="K39" s="1162"/>
      <c r="L39" s="1162"/>
      <c r="M39" s="1162"/>
      <c r="N39" s="477"/>
      <c r="O39" s="477"/>
      <c r="P39" s="477"/>
      <c r="Q39" s="477"/>
      <c r="R39" s="477"/>
      <c r="S39" s="319"/>
      <c r="T39" s="1142"/>
      <c r="U39" s="1143" t="str">
        <f>$B39</f>
        <v>Undrawn Commitments (502)</v>
      </c>
    </row>
    <row r="40" spans="1:24">
      <c r="A40" s="453" t="s">
        <v>2897</v>
      </c>
      <c r="B40" s="1144"/>
      <c r="C40" s="994"/>
      <c r="D40" s="994"/>
      <c r="E40" s="453"/>
      <c r="F40" s="994"/>
      <c r="G40" s="1124"/>
      <c r="H40" s="1146"/>
      <c r="I40" s="1147"/>
      <c r="J40" s="997"/>
      <c r="K40" s="1147"/>
      <c r="L40" s="1148"/>
      <c r="M40" s="1149"/>
      <c r="N40" s="453"/>
      <c r="O40" s="1665"/>
      <c r="P40" s="1665"/>
      <c r="Q40" s="1665"/>
      <c r="R40" s="1665"/>
      <c r="S40" s="319"/>
      <c r="T40" s="1151" t="str">
        <f t="shared" ref="T40:T64" si="2">$A40</f>
        <v>1 (1401)</v>
      </c>
      <c r="U40" s="1152" t="str">
        <f t="shared" ref="U40:U64" si="3">IF($B40="","",$B40)</f>
        <v/>
      </c>
      <c r="V40" s="1153"/>
      <c r="W40" s="1154"/>
      <c r="X40" s="1154"/>
    </row>
    <row r="41" spans="1:24">
      <c r="A41" s="453" t="s">
        <v>2898</v>
      </c>
      <c r="B41" s="1144"/>
      <c r="C41" s="994"/>
      <c r="D41" s="994"/>
      <c r="E41" s="453"/>
      <c r="F41" s="994"/>
      <c r="G41" s="1124"/>
      <c r="H41" s="1146"/>
      <c r="I41" s="1147"/>
      <c r="J41" s="997"/>
      <c r="K41" s="1147"/>
      <c r="L41" s="1148"/>
      <c r="M41" s="1149"/>
      <c r="N41" s="453"/>
      <c r="O41" s="1665"/>
      <c r="P41" s="1665"/>
      <c r="Q41" s="1665"/>
      <c r="R41" s="1665"/>
      <c r="S41" s="319"/>
      <c r="T41" s="1151" t="str">
        <f t="shared" si="2"/>
        <v>2 (1402)</v>
      </c>
      <c r="U41" s="1152" t="str">
        <f t="shared" si="3"/>
        <v/>
      </c>
      <c r="V41" s="1153"/>
      <c r="W41" s="1154"/>
      <c r="X41" s="1154"/>
    </row>
    <row r="42" spans="1:24">
      <c r="A42" s="453" t="s">
        <v>2899</v>
      </c>
      <c r="B42" s="1144"/>
      <c r="C42" s="994"/>
      <c r="D42" s="994"/>
      <c r="E42" s="453"/>
      <c r="F42" s="994"/>
      <c r="G42" s="1124"/>
      <c r="H42" s="1146"/>
      <c r="I42" s="1147"/>
      <c r="J42" s="997"/>
      <c r="K42" s="1147"/>
      <c r="L42" s="1148"/>
      <c r="M42" s="1149"/>
      <c r="N42" s="453"/>
      <c r="O42" s="1665"/>
      <c r="P42" s="1665"/>
      <c r="Q42" s="1665"/>
      <c r="R42" s="1665"/>
      <c r="S42" s="319"/>
      <c r="T42" s="1151" t="str">
        <f t="shared" si="2"/>
        <v>3 (1403)</v>
      </c>
      <c r="U42" s="1152" t="str">
        <f t="shared" si="3"/>
        <v/>
      </c>
      <c r="V42" s="1153"/>
      <c r="W42" s="1154"/>
      <c r="X42" s="1154"/>
    </row>
    <row r="43" spans="1:24" ht="12.75" hidden="1" customHeight="1">
      <c r="A43" s="453" t="s">
        <v>2900</v>
      </c>
      <c r="B43" s="1144"/>
      <c r="C43" s="994"/>
      <c r="D43" s="994"/>
      <c r="E43" s="453"/>
      <c r="F43" s="994"/>
      <c r="G43" s="1124"/>
      <c r="H43" s="1146"/>
      <c r="I43" s="1147"/>
      <c r="J43" s="997"/>
      <c r="K43" s="1147"/>
      <c r="L43" s="1148"/>
      <c r="M43" s="1149"/>
      <c r="N43" s="453"/>
      <c r="O43" s="1665"/>
      <c r="P43" s="1665"/>
      <c r="Q43" s="1665"/>
      <c r="R43" s="1665"/>
      <c r="S43" s="319"/>
      <c r="T43" s="1151" t="str">
        <f t="shared" si="2"/>
        <v>4 (1404)</v>
      </c>
      <c r="U43" s="1152" t="str">
        <f t="shared" si="3"/>
        <v/>
      </c>
      <c r="V43" s="1153"/>
      <c r="W43" s="1154"/>
      <c r="X43" s="1154"/>
    </row>
    <row r="44" spans="1:24" ht="12.75" hidden="1" customHeight="1">
      <c r="A44" s="453" t="s">
        <v>2901</v>
      </c>
      <c r="B44" s="1144"/>
      <c r="C44" s="994"/>
      <c r="D44" s="994"/>
      <c r="E44" s="453"/>
      <c r="F44" s="994"/>
      <c r="G44" s="1124"/>
      <c r="H44" s="1146"/>
      <c r="I44" s="1147"/>
      <c r="J44" s="997"/>
      <c r="K44" s="1147"/>
      <c r="L44" s="1148"/>
      <c r="M44" s="1149"/>
      <c r="N44" s="453"/>
      <c r="O44" s="1665"/>
      <c r="P44" s="1665"/>
      <c r="Q44" s="1665"/>
      <c r="R44" s="1665"/>
      <c r="S44" s="319"/>
      <c r="T44" s="1151" t="str">
        <f t="shared" si="2"/>
        <v>5 (1405)</v>
      </c>
      <c r="U44" s="1152" t="str">
        <f t="shared" si="3"/>
        <v/>
      </c>
      <c r="V44" s="1153"/>
      <c r="W44" s="1154"/>
      <c r="X44" s="1154"/>
    </row>
    <row r="45" spans="1:24" ht="12.75" hidden="1" customHeight="1">
      <c r="A45" s="453" t="s">
        <v>2902</v>
      </c>
      <c r="B45" s="1144"/>
      <c r="C45" s="994"/>
      <c r="D45" s="994"/>
      <c r="E45" s="453"/>
      <c r="F45" s="994"/>
      <c r="G45" s="1124"/>
      <c r="H45" s="1146"/>
      <c r="I45" s="1147"/>
      <c r="J45" s="997"/>
      <c r="K45" s="1147"/>
      <c r="L45" s="1148"/>
      <c r="M45" s="1149"/>
      <c r="N45" s="453"/>
      <c r="O45" s="1665"/>
      <c r="P45" s="1665"/>
      <c r="Q45" s="1665"/>
      <c r="R45" s="1665"/>
      <c r="S45" s="319"/>
      <c r="T45" s="1151" t="str">
        <f t="shared" si="2"/>
        <v>6 (1406)</v>
      </c>
      <c r="U45" s="1152" t="str">
        <f t="shared" si="3"/>
        <v/>
      </c>
      <c r="V45" s="1153"/>
      <c r="W45" s="1154"/>
      <c r="X45" s="1154"/>
    </row>
    <row r="46" spans="1:24" ht="12.75" hidden="1" customHeight="1">
      <c r="A46" s="453" t="s">
        <v>2903</v>
      </c>
      <c r="B46" s="1144"/>
      <c r="C46" s="994"/>
      <c r="D46" s="994"/>
      <c r="E46" s="453"/>
      <c r="F46" s="994"/>
      <c r="G46" s="1124"/>
      <c r="H46" s="1146"/>
      <c r="I46" s="1147"/>
      <c r="J46" s="997"/>
      <c r="K46" s="1147"/>
      <c r="L46" s="1148"/>
      <c r="M46" s="1149"/>
      <c r="N46" s="453"/>
      <c r="O46" s="1665"/>
      <c r="P46" s="1665"/>
      <c r="Q46" s="1665"/>
      <c r="R46" s="1665"/>
      <c r="S46" s="319"/>
      <c r="T46" s="1151" t="str">
        <f t="shared" si="2"/>
        <v>7 (1407)</v>
      </c>
      <c r="U46" s="1152" t="str">
        <f t="shared" si="3"/>
        <v/>
      </c>
      <c r="V46" s="1153"/>
      <c r="W46" s="1154"/>
      <c r="X46" s="1154"/>
    </row>
    <row r="47" spans="1:24" ht="12.75" hidden="1" customHeight="1">
      <c r="A47" s="453" t="s">
        <v>2904</v>
      </c>
      <c r="B47" s="1144"/>
      <c r="C47" s="994" t="s">
        <v>2925</v>
      </c>
      <c r="D47" s="994"/>
      <c r="E47" s="453"/>
      <c r="F47" s="994"/>
      <c r="G47" s="1124"/>
      <c r="H47" s="1146"/>
      <c r="I47" s="1147"/>
      <c r="J47" s="997"/>
      <c r="K47" s="1147"/>
      <c r="L47" s="1148"/>
      <c r="M47" s="1149"/>
      <c r="N47" s="453"/>
      <c r="O47" s="1665"/>
      <c r="P47" s="1665"/>
      <c r="Q47" s="1665"/>
      <c r="R47" s="1665"/>
      <c r="S47" s="319"/>
      <c r="T47" s="1151" t="str">
        <f t="shared" si="2"/>
        <v>8 (1408)</v>
      </c>
      <c r="U47" s="1152" t="str">
        <f t="shared" si="3"/>
        <v/>
      </c>
      <c r="V47" s="1153"/>
      <c r="W47" s="1154"/>
      <c r="X47" s="1154"/>
    </row>
    <row r="48" spans="1:24" ht="12.75" hidden="1" customHeight="1">
      <c r="A48" s="453" t="s">
        <v>2905</v>
      </c>
      <c r="B48" s="1144"/>
      <c r="C48" s="994" t="s">
        <v>2926</v>
      </c>
      <c r="D48" s="994"/>
      <c r="E48" s="453"/>
      <c r="F48" s="994"/>
      <c r="G48" s="1124"/>
      <c r="H48" s="1146"/>
      <c r="I48" s="1147"/>
      <c r="J48" s="997"/>
      <c r="K48" s="1147"/>
      <c r="L48" s="1148"/>
      <c r="M48" s="1149"/>
      <c r="N48" s="453"/>
      <c r="O48" s="1665"/>
      <c r="P48" s="1665"/>
      <c r="Q48" s="1665"/>
      <c r="R48" s="1665"/>
      <c r="S48" s="319"/>
      <c r="T48" s="1151" t="str">
        <f t="shared" si="2"/>
        <v>9 (1409)</v>
      </c>
      <c r="U48" s="1152" t="str">
        <f t="shared" si="3"/>
        <v/>
      </c>
      <c r="V48" s="1153"/>
      <c r="W48" s="1154"/>
      <c r="X48" s="1154"/>
    </row>
    <row r="49" spans="1:24" ht="12.75" hidden="1" customHeight="1">
      <c r="A49" s="453" t="s">
        <v>2906</v>
      </c>
      <c r="B49" s="1144"/>
      <c r="C49" s="994"/>
      <c r="D49" s="994"/>
      <c r="E49" s="453"/>
      <c r="F49" s="994"/>
      <c r="G49" s="1124"/>
      <c r="H49" s="1146"/>
      <c r="I49" s="1147"/>
      <c r="J49" s="997"/>
      <c r="K49" s="1147"/>
      <c r="L49" s="1148"/>
      <c r="M49" s="1149"/>
      <c r="N49" s="453"/>
      <c r="O49" s="1665"/>
      <c r="P49" s="1665"/>
      <c r="Q49" s="1665"/>
      <c r="R49" s="1665"/>
      <c r="S49" s="319"/>
      <c r="T49" s="1151" t="str">
        <f t="shared" si="2"/>
        <v>10 (1410)</v>
      </c>
      <c r="U49" s="1152" t="str">
        <f t="shared" si="3"/>
        <v/>
      </c>
      <c r="V49" s="1153"/>
      <c r="W49" s="1154"/>
      <c r="X49" s="1154"/>
    </row>
    <row r="50" spans="1:24" ht="12.75" hidden="1" customHeight="1">
      <c r="A50" s="453" t="s">
        <v>2907</v>
      </c>
      <c r="B50" s="1144"/>
      <c r="C50" s="994"/>
      <c r="D50" s="994"/>
      <c r="E50" s="453"/>
      <c r="F50" s="994"/>
      <c r="G50" s="1124"/>
      <c r="H50" s="1146"/>
      <c r="I50" s="1147"/>
      <c r="J50" s="997"/>
      <c r="K50" s="1147"/>
      <c r="L50" s="1148"/>
      <c r="M50" s="1149"/>
      <c r="N50" s="453"/>
      <c r="O50" s="1665"/>
      <c r="P50" s="1665"/>
      <c r="Q50" s="1665"/>
      <c r="R50" s="1665"/>
      <c r="S50" s="319"/>
      <c r="T50" s="1151" t="str">
        <f t="shared" si="2"/>
        <v>11 (1411)</v>
      </c>
      <c r="U50" s="1152" t="str">
        <f t="shared" si="3"/>
        <v/>
      </c>
      <c r="V50" s="1153"/>
      <c r="W50" s="1154"/>
      <c r="X50" s="1154"/>
    </row>
    <row r="51" spans="1:24" ht="12.75" hidden="1" customHeight="1">
      <c r="A51" s="453" t="s">
        <v>2908</v>
      </c>
      <c r="B51" s="1144"/>
      <c r="C51" s="994"/>
      <c r="D51" s="994"/>
      <c r="E51" s="453"/>
      <c r="F51" s="994"/>
      <c r="G51" s="1124"/>
      <c r="H51" s="1146"/>
      <c r="I51" s="1147"/>
      <c r="J51" s="997"/>
      <c r="K51" s="1147"/>
      <c r="L51" s="1148"/>
      <c r="M51" s="1149"/>
      <c r="N51" s="453"/>
      <c r="O51" s="1665"/>
      <c r="P51" s="1665"/>
      <c r="Q51" s="1665"/>
      <c r="R51" s="1665"/>
      <c r="S51" s="319"/>
      <c r="T51" s="1151" t="str">
        <f t="shared" si="2"/>
        <v>12 (1412)</v>
      </c>
      <c r="U51" s="1152" t="str">
        <f t="shared" si="3"/>
        <v/>
      </c>
      <c r="V51" s="1153"/>
      <c r="W51" s="1154"/>
      <c r="X51" s="1154"/>
    </row>
    <row r="52" spans="1:24" ht="12.75" hidden="1" customHeight="1">
      <c r="A52" s="453" t="s">
        <v>2909</v>
      </c>
      <c r="B52" s="1144"/>
      <c r="C52" s="994"/>
      <c r="D52" s="994"/>
      <c r="E52" s="453"/>
      <c r="F52" s="994"/>
      <c r="G52" s="1124"/>
      <c r="H52" s="1146"/>
      <c r="I52" s="1147"/>
      <c r="J52" s="997"/>
      <c r="K52" s="1147"/>
      <c r="L52" s="1148"/>
      <c r="M52" s="1149"/>
      <c r="N52" s="453"/>
      <c r="O52" s="1665"/>
      <c r="P52" s="1665"/>
      <c r="Q52" s="1665"/>
      <c r="R52" s="1665"/>
      <c r="S52" s="319"/>
      <c r="T52" s="1151" t="str">
        <f t="shared" si="2"/>
        <v>13 (1413)</v>
      </c>
      <c r="U52" s="1152" t="str">
        <f t="shared" si="3"/>
        <v/>
      </c>
      <c r="V52" s="1153"/>
      <c r="W52" s="1154"/>
      <c r="X52" s="1154"/>
    </row>
    <row r="53" spans="1:24" ht="12.75" hidden="1" customHeight="1">
      <c r="A53" s="453" t="s">
        <v>2910</v>
      </c>
      <c r="B53" s="1144"/>
      <c r="C53" s="994"/>
      <c r="D53" s="994"/>
      <c r="E53" s="453"/>
      <c r="F53" s="994"/>
      <c r="G53" s="1124"/>
      <c r="H53" s="1146"/>
      <c r="I53" s="1147"/>
      <c r="J53" s="997"/>
      <c r="K53" s="1147"/>
      <c r="L53" s="1148"/>
      <c r="M53" s="1149"/>
      <c r="N53" s="453"/>
      <c r="O53" s="1665"/>
      <c r="P53" s="1665"/>
      <c r="Q53" s="1665"/>
      <c r="R53" s="1665"/>
      <c r="S53" s="319"/>
      <c r="T53" s="1151" t="str">
        <f t="shared" si="2"/>
        <v>14 (1414)</v>
      </c>
      <c r="U53" s="1152" t="str">
        <f t="shared" si="3"/>
        <v/>
      </c>
      <c r="V53" s="1153"/>
      <c r="W53" s="1154"/>
      <c r="X53" s="1154"/>
    </row>
    <row r="54" spans="1:24" ht="12.75" hidden="1" customHeight="1">
      <c r="A54" s="453" t="s">
        <v>2911</v>
      </c>
      <c r="B54" s="1144"/>
      <c r="C54" s="994"/>
      <c r="D54" s="994"/>
      <c r="E54" s="453"/>
      <c r="F54" s="994"/>
      <c r="G54" s="1124"/>
      <c r="H54" s="1146"/>
      <c r="I54" s="1147"/>
      <c r="J54" s="997"/>
      <c r="K54" s="1147"/>
      <c r="L54" s="1148"/>
      <c r="M54" s="1149"/>
      <c r="N54" s="453"/>
      <c r="O54" s="1665"/>
      <c r="P54" s="1665"/>
      <c r="Q54" s="1665"/>
      <c r="R54" s="1665"/>
      <c r="S54" s="319"/>
      <c r="T54" s="1151" t="str">
        <f t="shared" si="2"/>
        <v>15 (1415)</v>
      </c>
      <c r="U54" s="1152" t="str">
        <f t="shared" si="3"/>
        <v/>
      </c>
      <c r="V54" s="1153"/>
      <c r="W54" s="1154"/>
      <c r="X54" s="1154"/>
    </row>
    <row r="55" spans="1:24" ht="12.75" hidden="1" customHeight="1">
      <c r="A55" s="453" t="s">
        <v>2912</v>
      </c>
      <c r="B55" s="1144"/>
      <c r="C55" s="994"/>
      <c r="D55" s="994"/>
      <c r="E55" s="453"/>
      <c r="F55" s="994"/>
      <c r="G55" s="1124"/>
      <c r="H55" s="1146"/>
      <c r="I55" s="1147"/>
      <c r="J55" s="997"/>
      <c r="K55" s="1147"/>
      <c r="L55" s="1148"/>
      <c r="M55" s="1149"/>
      <c r="N55" s="453"/>
      <c r="O55" s="1665"/>
      <c r="P55" s="1665"/>
      <c r="Q55" s="1665"/>
      <c r="R55" s="1665"/>
      <c r="S55" s="319"/>
      <c r="T55" s="1151" t="str">
        <f t="shared" si="2"/>
        <v>16 (1416)</v>
      </c>
      <c r="U55" s="1152" t="str">
        <f t="shared" si="3"/>
        <v/>
      </c>
      <c r="V55" s="1153"/>
      <c r="W55" s="1154"/>
      <c r="X55" s="1154"/>
    </row>
    <row r="56" spans="1:24" ht="12.75" hidden="1" customHeight="1">
      <c r="A56" s="453" t="s">
        <v>2913</v>
      </c>
      <c r="B56" s="1144"/>
      <c r="C56" s="994"/>
      <c r="D56" s="994"/>
      <c r="E56" s="453"/>
      <c r="F56" s="994"/>
      <c r="G56" s="1124"/>
      <c r="H56" s="1146"/>
      <c r="I56" s="1147"/>
      <c r="J56" s="997"/>
      <c r="K56" s="1147"/>
      <c r="L56" s="1148"/>
      <c r="M56" s="1149"/>
      <c r="N56" s="453"/>
      <c r="O56" s="1665"/>
      <c r="P56" s="1665"/>
      <c r="Q56" s="1665"/>
      <c r="R56" s="1665"/>
      <c r="S56" s="319"/>
      <c r="T56" s="1151" t="str">
        <f t="shared" si="2"/>
        <v>17 (1417)</v>
      </c>
      <c r="U56" s="1152" t="str">
        <f t="shared" si="3"/>
        <v/>
      </c>
      <c r="V56" s="1153"/>
      <c r="W56" s="1154"/>
      <c r="X56" s="1154"/>
    </row>
    <row r="57" spans="1:24" ht="12.75" hidden="1" customHeight="1">
      <c r="A57" s="453" t="s">
        <v>2914</v>
      </c>
      <c r="B57" s="1144"/>
      <c r="C57" s="994"/>
      <c r="D57" s="994"/>
      <c r="E57" s="453"/>
      <c r="F57" s="994"/>
      <c r="G57" s="1124"/>
      <c r="H57" s="1146"/>
      <c r="I57" s="1147"/>
      <c r="J57" s="997"/>
      <c r="K57" s="1147"/>
      <c r="L57" s="1148"/>
      <c r="M57" s="1149"/>
      <c r="N57" s="453"/>
      <c r="O57" s="1665"/>
      <c r="P57" s="1665"/>
      <c r="Q57" s="1665"/>
      <c r="R57" s="1665"/>
      <c r="S57" s="319"/>
      <c r="T57" s="1151" t="str">
        <f t="shared" si="2"/>
        <v>18 (1418)</v>
      </c>
      <c r="U57" s="1152" t="str">
        <f t="shared" si="3"/>
        <v/>
      </c>
      <c r="V57" s="1153"/>
      <c r="W57" s="1154"/>
      <c r="X57" s="1154"/>
    </row>
    <row r="58" spans="1:24" ht="12.75" hidden="1" customHeight="1">
      <c r="A58" s="453" t="s">
        <v>2915</v>
      </c>
      <c r="B58" s="1144"/>
      <c r="C58" s="994"/>
      <c r="D58" s="994"/>
      <c r="E58" s="453"/>
      <c r="F58" s="994"/>
      <c r="G58" s="1124"/>
      <c r="H58" s="1146"/>
      <c r="I58" s="1147"/>
      <c r="J58" s="997"/>
      <c r="K58" s="1147"/>
      <c r="L58" s="1148"/>
      <c r="M58" s="1149"/>
      <c r="N58" s="453"/>
      <c r="O58" s="1665"/>
      <c r="P58" s="1665"/>
      <c r="Q58" s="1665"/>
      <c r="R58" s="1665"/>
      <c r="S58" s="319"/>
      <c r="T58" s="1151" t="str">
        <f t="shared" si="2"/>
        <v>19 (1419)</v>
      </c>
      <c r="U58" s="1152" t="str">
        <f t="shared" si="3"/>
        <v/>
      </c>
      <c r="V58" s="1153"/>
      <c r="W58" s="1154"/>
      <c r="X58" s="1154"/>
    </row>
    <row r="59" spans="1:24" ht="12.75" hidden="1" customHeight="1">
      <c r="A59" s="453" t="s">
        <v>2916</v>
      </c>
      <c r="B59" s="1144"/>
      <c r="C59" s="994"/>
      <c r="D59" s="994"/>
      <c r="E59" s="453"/>
      <c r="F59" s="994"/>
      <c r="G59" s="1124"/>
      <c r="H59" s="1146"/>
      <c r="I59" s="1147"/>
      <c r="J59" s="997"/>
      <c r="K59" s="1147"/>
      <c r="L59" s="1148"/>
      <c r="M59" s="1149"/>
      <c r="N59" s="453"/>
      <c r="O59" s="1665"/>
      <c r="P59" s="1665"/>
      <c r="Q59" s="1665"/>
      <c r="R59" s="1665"/>
      <c r="S59" s="319"/>
      <c r="T59" s="1151" t="str">
        <f t="shared" si="2"/>
        <v>20 (1420)</v>
      </c>
      <c r="U59" s="1152" t="str">
        <f t="shared" si="3"/>
        <v/>
      </c>
      <c r="V59" s="1153"/>
      <c r="W59" s="1154"/>
      <c r="X59" s="1154"/>
    </row>
    <row r="60" spans="1:24" ht="12.75" hidden="1" customHeight="1">
      <c r="A60" s="453" t="s">
        <v>2917</v>
      </c>
      <c r="B60" s="1144"/>
      <c r="C60" s="994"/>
      <c r="D60" s="994"/>
      <c r="E60" s="453"/>
      <c r="F60" s="994"/>
      <c r="G60" s="1124"/>
      <c r="H60" s="1146"/>
      <c r="I60" s="1147"/>
      <c r="J60" s="997"/>
      <c r="K60" s="1147"/>
      <c r="L60" s="1148"/>
      <c r="M60" s="1149"/>
      <c r="N60" s="453"/>
      <c r="O60" s="1665"/>
      <c r="P60" s="1665"/>
      <c r="Q60" s="1665"/>
      <c r="R60" s="1665"/>
      <c r="S60" s="319"/>
      <c r="T60" s="1151" t="str">
        <f t="shared" si="2"/>
        <v>21 (1421)</v>
      </c>
      <c r="U60" s="1152" t="str">
        <f t="shared" si="3"/>
        <v/>
      </c>
      <c r="V60" s="1153"/>
      <c r="W60" s="1154"/>
      <c r="X60" s="1154"/>
    </row>
    <row r="61" spans="1:24" ht="12.75" hidden="1" customHeight="1">
      <c r="A61" s="453" t="s">
        <v>2918</v>
      </c>
      <c r="B61" s="1144"/>
      <c r="C61" s="994"/>
      <c r="D61" s="994"/>
      <c r="E61" s="453"/>
      <c r="F61" s="994"/>
      <c r="G61" s="1124"/>
      <c r="H61" s="1146"/>
      <c r="I61" s="1147"/>
      <c r="J61" s="997"/>
      <c r="K61" s="1147"/>
      <c r="L61" s="1148"/>
      <c r="M61" s="1149"/>
      <c r="N61" s="453"/>
      <c r="O61" s="1665"/>
      <c r="P61" s="1665"/>
      <c r="Q61" s="1665"/>
      <c r="R61" s="1665"/>
      <c r="S61" s="319"/>
      <c r="T61" s="1151" t="str">
        <f t="shared" si="2"/>
        <v>22 (1422)</v>
      </c>
      <c r="U61" s="1152" t="str">
        <f t="shared" si="3"/>
        <v/>
      </c>
      <c r="V61" s="1153"/>
      <c r="W61" s="1154"/>
      <c r="X61" s="1154"/>
    </row>
    <row r="62" spans="1:24" ht="12.75" hidden="1" customHeight="1">
      <c r="A62" s="453" t="s">
        <v>2919</v>
      </c>
      <c r="B62" s="1144"/>
      <c r="C62" s="994"/>
      <c r="D62" s="994"/>
      <c r="E62" s="453"/>
      <c r="F62" s="994"/>
      <c r="G62" s="1124"/>
      <c r="H62" s="1146"/>
      <c r="I62" s="1147"/>
      <c r="J62" s="997"/>
      <c r="K62" s="1147"/>
      <c r="L62" s="1148"/>
      <c r="M62" s="1149"/>
      <c r="N62" s="453"/>
      <c r="O62" s="1665"/>
      <c r="P62" s="1665"/>
      <c r="Q62" s="1665"/>
      <c r="R62" s="1665"/>
      <c r="S62" s="319"/>
      <c r="T62" s="1151" t="str">
        <f t="shared" si="2"/>
        <v>23 (1423)</v>
      </c>
      <c r="U62" s="1152" t="str">
        <f t="shared" si="3"/>
        <v/>
      </c>
      <c r="V62" s="1153"/>
      <c r="W62" s="1154"/>
      <c r="X62" s="1154"/>
    </row>
    <row r="63" spans="1:24" ht="12.75" hidden="1" customHeight="1">
      <c r="A63" s="453" t="s">
        <v>2920</v>
      </c>
      <c r="B63" s="1144"/>
      <c r="C63" s="994"/>
      <c r="D63" s="994"/>
      <c r="E63" s="453"/>
      <c r="F63" s="994"/>
      <c r="G63" s="1124"/>
      <c r="H63" s="1146"/>
      <c r="I63" s="1147"/>
      <c r="J63" s="997"/>
      <c r="K63" s="1147"/>
      <c r="L63" s="1148"/>
      <c r="M63" s="1149"/>
      <c r="N63" s="453"/>
      <c r="O63" s="1665"/>
      <c r="P63" s="1665"/>
      <c r="Q63" s="1665"/>
      <c r="R63" s="1665"/>
      <c r="S63" s="319"/>
      <c r="T63" s="1151" t="str">
        <f t="shared" si="2"/>
        <v>24 (1424)</v>
      </c>
      <c r="U63" s="1152" t="str">
        <f t="shared" si="3"/>
        <v/>
      </c>
      <c r="V63" s="1153"/>
      <c r="W63" s="1154"/>
      <c r="X63" s="1154"/>
    </row>
    <row r="64" spans="1:24">
      <c r="A64" s="453" t="s">
        <v>2921</v>
      </c>
      <c r="B64" s="1144"/>
      <c r="C64" s="994"/>
      <c r="D64" s="994"/>
      <c r="E64" s="453"/>
      <c r="F64" s="994"/>
      <c r="G64" s="1124"/>
      <c r="H64" s="1146"/>
      <c r="I64" s="1147"/>
      <c r="J64" s="997"/>
      <c r="K64" s="1147"/>
      <c r="L64" s="1148"/>
      <c r="M64" s="1149"/>
      <c r="N64" s="453"/>
      <c r="O64" s="1665"/>
      <c r="P64" s="1665"/>
      <c r="Q64" s="1665"/>
      <c r="R64" s="1665"/>
      <c r="S64" s="319"/>
      <c r="T64" s="1151" t="str">
        <f t="shared" si="2"/>
        <v>25 (1425)</v>
      </c>
      <c r="U64" s="1152" t="str">
        <f t="shared" si="3"/>
        <v/>
      </c>
      <c r="V64" s="1153"/>
      <c r="W64" s="1154"/>
      <c r="X64" s="1154"/>
    </row>
    <row r="65" spans="1:24">
      <c r="A65" s="796" t="s">
        <v>2922</v>
      </c>
      <c r="B65" s="1208">
        <v>100</v>
      </c>
      <c r="C65" s="994"/>
      <c r="D65" s="994"/>
      <c r="E65" s="453"/>
      <c r="F65" s="994"/>
      <c r="G65" s="1122"/>
      <c r="H65" s="1158"/>
      <c r="I65" s="1147"/>
      <c r="J65" s="997"/>
      <c r="K65" s="1147"/>
      <c r="L65" s="1148"/>
      <c r="M65" s="1356"/>
      <c r="N65" s="453"/>
      <c r="O65" s="1666"/>
      <c r="P65" s="1666"/>
      <c r="Q65" s="1666"/>
      <c r="R65" s="1666"/>
      <c r="S65" s="319"/>
      <c r="T65" s="1205" t="str">
        <f>$A$65</f>
        <v>(1426)</v>
      </c>
      <c r="U65" s="1159">
        <f>$B65</f>
        <v>100</v>
      </c>
      <c r="V65" s="1153"/>
      <c r="W65" s="1154"/>
      <c r="X65" s="1154"/>
    </row>
    <row r="66" spans="1:24" ht="12.75" customHeight="1">
      <c r="A66" s="478" t="s">
        <v>2923</v>
      </c>
      <c r="B66" s="1002" t="s">
        <v>2924</v>
      </c>
      <c r="C66" s="997"/>
      <c r="D66" s="997"/>
      <c r="E66" s="477"/>
      <c r="F66" s="1163"/>
      <c r="G66" s="1169"/>
      <c r="H66" s="1165"/>
      <c r="I66" s="1147"/>
      <c r="J66" s="997"/>
      <c r="K66" s="1147"/>
      <c r="L66" s="1166"/>
      <c r="M66" s="1167"/>
      <c r="N66" s="477"/>
      <c r="O66" s="1664"/>
      <c r="P66" s="1664"/>
      <c r="Q66" s="1664"/>
      <c r="R66" s="1664"/>
      <c r="S66" s="319"/>
      <c r="T66" s="1205" t="str">
        <f>$A$66</f>
        <v>(1400)</v>
      </c>
      <c r="U66" s="1003" t="str">
        <f>$B66</f>
        <v>Overall</v>
      </c>
      <c r="V66" s="1153"/>
      <c r="W66" s="1168"/>
      <c r="X66" s="1168"/>
    </row>
    <row r="67" spans="1:24" ht="6" customHeight="1">
      <c r="A67" s="477"/>
      <c r="B67" s="477"/>
      <c r="C67" s="477"/>
      <c r="D67" s="477"/>
      <c r="E67" s="477"/>
      <c r="F67" s="1162"/>
      <c r="G67" s="1162"/>
      <c r="H67" s="1162"/>
      <c r="I67" s="1162"/>
      <c r="J67" s="1162"/>
      <c r="K67" s="1162"/>
      <c r="L67" s="1162"/>
      <c r="M67" s="1162"/>
      <c r="N67" s="477"/>
      <c r="O67" s="477"/>
      <c r="P67" s="477"/>
      <c r="Q67" s="477"/>
      <c r="R67" s="477"/>
      <c r="S67" s="319"/>
      <c r="T67" s="1142"/>
      <c r="U67" s="1142"/>
    </row>
    <row r="68" spans="1:24">
      <c r="A68" s="477"/>
      <c r="B68" s="813" t="s">
        <v>1792</v>
      </c>
      <c r="C68" s="477"/>
      <c r="D68" s="477"/>
      <c r="E68" s="477"/>
      <c r="F68" s="1162"/>
      <c r="G68" s="1162"/>
      <c r="H68" s="1162"/>
      <c r="I68" s="1162"/>
      <c r="J68" s="1162"/>
      <c r="K68" s="1162"/>
      <c r="L68" s="1162"/>
      <c r="M68" s="1162"/>
      <c r="N68" s="477"/>
      <c r="O68" s="477"/>
      <c r="P68" s="477"/>
      <c r="Q68" s="477"/>
      <c r="R68" s="477"/>
      <c r="S68" s="319"/>
      <c r="T68" s="1142"/>
      <c r="U68" s="1143" t="str">
        <f>$B68</f>
        <v>Repo-style Transactions (503)</v>
      </c>
    </row>
    <row r="69" spans="1:24">
      <c r="A69" s="453" t="s">
        <v>2897</v>
      </c>
      <c r="B69" s="1144"/>
      <c r="C69" s="1207"/>
      <c r="D69" s="994"/>
      <c r="E69" s="453"/>
      <c r="F69" s="994"/>
      <c r="G69" s="994"/>
      <c r="H69" s="1170"/>
      <c r="I69" s="994"/>
      <c r="J69" s="994"/>
      <c r="K69" s="1148"/>
      <c r="L69" s="1148"/>
      <c r="M69" s="1149"/>
      <c r="N69" s="453"/>
      <c r="O69" s="1665"/>
      <c r="P69" s="1665"/>
      <c r="Q69" s="1665"/>
      <c r="R69" s="1665"/>
      <c r="S69" s="319"/>
      <c r="T69" s="1151" t="str">
        <f t="shared" ref="T69:T93" si="4">$A69</f>
        <v>1 (1401)</v>
      </c>
      <c r="U69" s="1152" t="str">
        <f t="shared" ref="U69:U93" si="5">IF($B69="","",$B69)</f>
        <v/>
      </c>
      <c r="V69" s="1153"/>
      <c r="W69" s="1154"/>
      <c r="X69" s="1154"/>
    </row>
    <row r="70" spans="1:24">
      <c r="A70" s="453" t="s">
        <v>2898</v>
      </c>
      <c r="B70" s="1144"/>
      <c r="C70" s="1207"/>
      <c r="D70" s="994"/>
      <c r="E70" s="453"/>
      <c r="F70" s="994"/>
      <c r="G70" s="994"/>
      <c r="H70" s="1170"/>
      <c r="I70" s="994"/>
      <c r="J70" s="994"/>
      <c r="K70" s="1148"/>
      <c r="L70" s="1148"/>
      <c r="M70" s="1149"/>
      <c r="N70" s="453"/>
      <c r="O70" s="1665"/>
      <c r="P70" s="1665"/>
      <c r="Q70" s="1665"/>
      <c r="R70" s="1665"/>
      <c r="S70" s="319"/>
      <c r="T70" s="1151" t="str">
        <f t="shared" si="4"/>
        <v>2 (1402)</v>
      </c>
      <c r="U70" s="1152" t="str">
        <f t="shared" si="5"/>
        <v/>
      </c>
      <c r="V70" s="1153"/>
      <c r="W70" s="1154"/>
      <c r="X70" s="1154"/>
    </row>
    <row r="71" spans="1:24">
      <c r="A71" s="453" t="s">
        <v>2899</v>
      </c>
      <c r="B71" s="1144"/>
      <c r="C71" s="1207"/>
      <c r="D71" s="994"/>
      <c r="E71" s="453"/>
      <c r="F71" s="994"/>
      <c r="G71" s="994"/>
      <c r="H71" s="1170"/>
      <c r="I71" s="994"/>
      <c r="J71" s="994"/>
      <c r="K71" s="1148"/>
      <c r="L71" s="1148"/>
      <c r="M71" s="1149"/>
      <c r="N71" s="453"/>
      <c r="O71" s="1665"/>
      <c r="P71" s="1665"/>
      <c r="Q71" s="1665"/>
      <c r="R71" s="1665"/>
      <c r="S71" s="319"/>
      <c r="T71" s="1151" t="str">
        <f t="shared" si="4"/>
        <v>3 (1403)</v>
      </c>
      <c r="U71" s="1152" t="str">
        <f t="shared" si="5"/>
        <v/>
      </c>
      <c r="V71" s="1153"/>
      <c r="W71" s="1154"/>
      <c r="X71" s="1154"/>
    </row>
    <row r="72" spans="1:24" ht="12.75" hidden="1" customHeight="1">
      <c r="A72" s="453" t="s">
        <v>2900</v>
      </c>
      <c r="B72" s="1144"/>
      <c r="C72" s="1207"/>
      <c r="D72" s="994"/>
      <c r="E72" s="453"/>
      <c r="F72" s="994"/>
      <c r="G72" s="994"/>
      <c r="H72" s="1170"/>
      <c r="I72" s="994"/>
      <c r="J72" s="994"/>
      <c r="K72" s="1148"/>
      <c r="L72" s="1148"/>
      <c r="M72" s="1149"/>
      <c r="N72" s="453"/>
      <c r="O72" s="1665"/>
      <c r="P72" s="1665"/>
      <c r="Q72" s="1665"/>
      <c r="R72" s="1665"/>
      <c r="S72" s="319"/>
      <c r="T72" s="1151" t="str">
        <f t="shared" si="4"/>
        <v>4 (1404)</v>
      </c>
      <c r="U72" s="1152" t="str">
        <f t="shared" si="5"/>
        <v/>
      </c>
      <c r="V72" s="1153"/>
      <c r="W72" s="1154"/>
      <c r="X72" s="1154"/>
    </row>
    <row r="73" spans="1:24" ht="12.75" hidden="1" customHeight="1">
      <c r="A73" s="453" t="s">
        <v>2901</v>
      </c>
      <c r="B73" s="1144"/>
      <c r="C73" s="1207"/>
      <c r="D73" s="994"/>
      <c r="E73" s="453"/>
      <c r="F73" s="994"/>
      <c r="G73" s="994"/>
      <c r="H73" s="1170"/>
      <c r="I73" s="994"/>
      <c r="J73" s="994"/>
      <c r="K73" s="1148"/>
      <c r="L73" s="1148"/>
      <c r="M73" s="1149"/>
      <c r="N73" s="453"/>
      <c r="O73" s="1665"/>
      <c r="P73" s="1665"/>
      <c r="Q73" s="1665"/>
      <c r="R73" s="1665"/>
      <c r="S73" s="319"/>
      <c r="T73" s="1151" t="str">
        <f t="shared" si="4"/>
        <v>5 (1405)</v>
      </c>
      <c r="U73" s="1152" t="str">
        <f t="shared" si="5"/>
        <v/>
      </c>
      <c r="V73" s="1153"/>
      <c r="W73" s="1154"/>
      <c r="X73" s="1154"/>
    </row>
    <row r="74" spans="1:24" ht="12.75" hidden="1" customHeight="1">
      <c r="A74" s="453" t="s">
        <v>2902</v>
      </c>
      <c r="B74" s="1144"/>
      <c r="C74" s="1207"/>
      <c r="D74" s="994"/>
      <c r="E74" s="453"/>
      <c r="F74" s="994"/>
      <c r="G74" s="994"/>
      <c r="H74" s="1170"/>
      <c r="I74" s="994"/>
      <c r="J74" s="994"/>
      <c r="K74" s="1148"/>
      <c r="L74" s="1148"/>
      <c r="M74" s="1149"/>
      <c r="N74" s="453"/>
      <c r="O74" s="1665"/>
      <c r="P74" s="1665"/>
      <c r="Q74" s="1665"/>
      <c r="R74" s="1665"/>
      <c r="S74" s="319"/>
      <c r="T74" s="1151" t="str">
        <f t="shared" si="4"/>
        <v>6 (1406)</v>
      </c>
      <c r="U74" s="1152" t="str">
        <f t="shared" si="5"/>
        <v/>
      </c>
      <c r="V74" s="1153"/>
      <c r="W74" s="1154"/>
      <c r="X74" s="1154"/>
    </row>
    <row r="75" spans="1:24" ht="12.75" hidden="1" customHeight="1">
      <c r="A75" s="453" t="s">
        <v>2903</v>
      </c>
      <c r="B75" s="1144"/>
      <c r="C75" s="1207"/>
      <c r="D75" s="994"/>
      <c r="E75" s="453"/>
      <c r="F75" s="994"/>
      <c r="G75" s="994"/>
      <c r="H75" s="1170"/>
      <c r="I75" s="994"/>
      <c r="J75" s="994"/>
      <c r="K75" s="1148"/>
      <c r="L75" s="1148"/>
      <c r="M75" s="1149"/>
      <c r="N75" s="453"/>
      <c r="O75" s="1665"/>
      <c r="P75" s="1665"/>
      <c r="Q75" s="1665"/>
      <c r="R75" s="1665"/>
      <c r="S75" s="319"/>
      <c r="T75" s="1151" t="str">
        <f t="shared" si="4"/>
        <v>7 (1407)</v>
      </c>
      <c r="U75" s="1152" t="str">
        <f t="shared" si="5"/>
        <v/>
      </c>
      <c r="V75" s="1153"/>
      <c r="W75" s="1154"/>
      <c r="X75" s="1154"/>
    </row>
    <row r="76" spans="1:24" ht="12.75" hidden="1" customHeight="1">
      <c r="A76" s="453" t="s">
        <v>2904</v>
      </c>
      <c r="B76" s="1144"/>
      <c r="C76" s="1207"/>
      <c r="D76" s="994"/>
      <c r="E76" s="453"/>
      <c r="F76" s="994"/>
      <c r="G76" s="994"/>
      <c r="H76" s="1170"/>
      <c r="I76" s="994"/>
      <c r="J76" s="994"/>
      <c r="K76" s="1148"/>
      <c r="L76" s="1148"/>
      <c r="M76" s="1149"/>
      <c r="N76" s="453"/>
      <c r="O76" s="1665"/>
      <c r="P76" s="1665"/>
      <c r="Q76" s="1665"/>
      <c r="R76" s="1665"/>
      <c r="S76" s="319"/>
      <c r="T76" s="1151" t="str">
        <f t="shared" si="4"/>
        <v>8 (1408)</v>
      </c>
      <c r="U76" s="1152" t="str">
        <f t="shared" si="5"/>
        <v/>
      </c>
      <c r="V76" s="1153"/>
      <c r="W76" s="1154"/>
      <c r="X76" s="1154"/>
    </row>
    <row r="77" spans="1:24" ht="12.75" hidden="1" customHeight="1">
      <c r="A77" s="453" t="s">
        <v>2905</v>
      </c>
      <c r="B77" s="1144"/>
      <c r="C77" s="1207"/>
      <c r="D77" s="994"/>
      <c r="E77" s="453"/>
      <c r="F77" s="994"/>
      <c r="G77" s="994"/>
      <c r="H77" s="1170"/>
      <c r="I77" s="994"/>
      <c r="J77" s="994"/>
      <c r="K77" s="1148"/>
      <c r="L77" s="1148"/>
      <c r="M77" s="1149"/>
      <c r="N77" s="453"/>
      <c r="O77" s="1665"/>
      <c r="P77" s="1665"/>
      <c r="Q77" s="1665"/>
      <c r="R77" s="1665"/>
      <c r="S77" s="319"/>
      <c r="T77" s="1151" t="str">
        <f t="shared" si="4"/>
        <v>9 (1409)</v>
      </c>
      <c r="U77" s="1152" t="str">
        <f t="shared" si="5"/>
        <v/>
      </c>
      <c r="V77" s="1153"/>
      <c r="W77" s="1154"/>
      <c r="X77" s="1154"/>
    </row>
    <row r="78" spans="1:24" ht="12.75" hidden="1" customHeight="1">
      <c r="A78" s="453" t="s">
        <v>2906</v>
      </c>
      <c r="B78" s="1144"/>
      <c r="C78" s="1207"/>
      <c r="D78" s="994"/>
      <c r="E78" s="453"/>
      <c r="F78" s="994"/>
      <c r="G78" s="994"/>
      <c r="H78" s="1170"/>
      <c r="I78" s="994"/>
      <c r="J78" s="994"/>
      <c r="K78" s="1148"/>
      <c r="L78" s="1148"/>
      <c r="M78" s="1149"/>
      <c r="N78" s="453"/>
      <c r="O78" s="1665"/>
      <c r="P78" s="1665"/>
      <c r="Q78" s="1665"/>
      <c r="R78" s="1665"/>
      <c r="S78" s="319"/>
      <c r="T78" s="1151" t="str">
        <f t="shared" si="4"/>
        <v>10 (1410)</v>
      </c>
      <c r="U78" s="1152" t="str">
        <f t="shared" si="5"/>
        <v/>
      </c>
      <c r="V78" s="1153"/>
      <c r="W78" s="1154"/>
      <c r="X78" s="1154"/>
    </row>
    <row r="79" spans="1:24" ht="12.75" hidden="1" customHeight="1">
      <c r="A79" s="453" t="s">
        <v>2907</v>
      </c>
      <c r="B79" s="1144"/>
      <c r="C79" s="1207"/>
      <c r="D79" s="994"/>
      <c r="E79" s="453"/>
      <c r="F79" s="994"/>
      <c r="G79" s="994"/>
      <c r="H79" s="1170"/>
      <c r="I79" s="994"/>
      <c r="J79" s="994"/>
      <c r="K79" s="1148"/>
      <c r="L79" s="1148"/>
      <c r="M79" s="1149"/>
      <c r="N79" s="453"/>
      <c r="O79" s="1665"/>
      <c r="P79" s="1665"/>
      <c r="Q79" s="1665"/>
      <c r="R79" s="1665"/>
      <c r="S79" s="319"/>
      <c r="T79" s="1151" t="str">
        <f t="shared" si="4"/>
        <v>11 (1411)</v>
      </c>
      <c r="U79" s="1152" t="str">
        <f t="shared" si="5"/>
        <v/>
      </c>
      <c r="V79" s="1153"/>
      <c r="W79" s="1154"/>
      <c r="X79" s="1154"/>
    </row>
    <row r="80" spans="1:24" ht="12.75" hidden="1" customHeight="1">
      <c r="A80" s="453" t="s">
        <v>2908</v>
      </c>
      <c r="B80" s="1144"/>
      <c r="C80" s="1207"/>
      <c r="D80" s="994"/>
      <c r="E80" s="453"/>
      <c r="F80" s="994"/>
      <c r="G80" s="994"/>
      <c r="H80" s="1170"/>
      <c r="I80" s="994"/>
      <c r="J80" s="994"/>
      <c r="K80" s="1148"/>
      <c r="L80" s="1148"/>
      <c r="M80" s="1149"/>
      <c r="N80" s="453"/>
      <c r="O80" s="1665"/>
      <c r="P80" s="1665"/>
      <c r="Q80" s="1665"/>
      <c r="R80" s="1665"/>
      <c r="S80" s="319"/>
      <c r="T80" s="1151" t="str">
        <f t="shared" si="4"/>
        <v>12 (1412)</v>
      </c>
      <c r="U80" s="1152" t="str">
        <f t="shared" si="5"/>
        <v/>
      </c>
      <c r="V80" s="1153"/>
      <c r="W80" s="1154"/>
      <c r="X80" s="1154"/>
    </row>
    <row r="81" spans="1:24" ht="12.75" hidden="1" customHeight="1">
      <c r="A81" s="453" t="s">
        <v>2909</v>
      </c>
      <c r="B81" s="1144"/>
      <c r="C81" s="1207"/>
      <c r="D81" s="994"/>
      <c r="E81" s="453"/>
      <c r="F81" s="994"/>
      <c r="G81" s="994"/>
      <c r="H81" s="1170"/>
      <c r="I81" s="994"/>
      <c r="J81" s="994"/>
      <c r="K81" s="1148"/>
      <c r="L81" s="1148"/>
      <c r="M81" s="1149"/>
      <c r="N81" s="453"/>
      <c r="O81" s="1665"/>
      <c r="P81" s="1665"/>
      <c r="Q81" s="1665"/>
      <c r="R81" s="1665"/>
      <c r="S81" s="319"/>
      <c r="T81" s="1151" t="str">
        <f t="shared" si="4"/>
        <v>13 (1413)</v>
      </c>
      <c r="U81" s="1152" t="str">
        <f t="shared" si="5"/>
        <v/>
      </c>
      <c r="V81" s="1153"/>
      <c r="W81" s="1154"/>
      <c r="X81" s="1154"/>
    </row>
    <row r="82" spans="1:24" ht="12.75" hidden="1" customHeight="1">
      <c r="A82" s="453" t="s">
        <v>2910</v>
      </c>
      <c r="B82" s="1144"/>
      <c r="C82" s="1207"/>
      <c r="D82" s="994"/>
      <c r="E82" s="453"/>
      <c r="F82" s="994"/>
      <c r="G82" s="994"/>
      <c r="H82" s="1170"/>
      <c r="I82" s="994"/>
      <c r="J82" s="994"/>
      <c r="K82" s="1148"/>
      <c r="L82" s="1148"/>
      <c r="M82" s="1149"/>
      <c r="N82" s="453"/>
      <c r="O82" s="1665"/>
      <c r="P82" s="1665"/>
      <c r="Q82" s="1665"/>
      <c r="R82" s="1665"/>
      <c r="S82" s="319"/>
      <c r="T82" s="1151" t="str">
        <f t="shared" si="4"/>
        <v>14 (1414)</v>
      </c>
      <c r="U82" s="1152" t="str">
        <f t="shared" si="5"/>
        <v/>
      </c>
      <c r="V82" s="1153"/>
      <c r="W82" s="1154"/>
      <c r="X82" s="1154"/>
    </row>
    <row r="83" spans="1:24" ht="12.75" hidden="1" customHeight="1">
      <c r="A83" s="453" t="s">
        <v>2911</v>
      </c>
      <c r="B83" s="1144"/>
      <c r="C83" s="1207"/>
      <c r="D83" s="994"/>
      <c r="E83" s="453"/>
      <c r="F83" s="994"/>
      <c r="G83" s="994"/>
      <c r="H83" s="1170"/>
      <c r="I83" s="994"/>
      <c r="J83" s="994"/>
      <c r="K83" s="1148"/>
      <c r="L83" s="1148"/>
      <c r="M83" s="1149"/>
      <c r="N83" s="453"/>
      <c r="O83" s="1665"/>
      <c r="P83" s="1665"/>
      <c r="Q83" s="1665"/>
      <c r="R83" s="1665"/>
      <c r="S83" s="319"/>
      <c r="T83" s="1151" t="str">
        <f t="shared" si="4"/>
        <v>15 (1415)</v>
      </c>
      <c r="U83" s="1152" t="str">
        <f t="shared" si="5"/>
        <v/>
      </c>
      <c r="V83" s="1153"/>
      <c r="W83" s="1154"/>
      <c r="X83" s="1154"/>
    </row>
    <row r="84" spans="1:24" ht="12.75" hidden="1" customHeight="1">
      <c r="A84" s="453" t="s">
        <v>2912</v>
      </c>
      <c r="B84" s="1144"/>
      <c r="C84" s="1207"/>
      <c r="D84" s="994"/>
      <c r="E84" s="453"/>
      <c r="F84" s="994"/>
      <c r="G84" s="994"/>
      <c r="H84" s="1170"/>
      <c r="I84" s="994"/>
      <c r="J84" s="994"/>
      <c r="K84" s="1148"/>
      <c r="L84" s="1148"/>
      <c r="M84" s="1149"/>
      <c r="N84" s="453"/>
      <c r="O84" s="1665"/>
      <c r="P84" s="1665"/>
      <c r="Q84" s="1665"/>
      <c r="R84" s="1665"/>
      <c r="S84" s="319"/>
      <c r="T84" s="1151" t="str">
        <f t="shared" si="4"/>
        <v>16 (1416)</v>
      </c>
      <c r="U84" s="1152" t="str">
        <f t="shared" si="5"/>
        <v/>
      </c>
      <c r="V84" s="1153"/>
      <c r="W84" s="1154"/>
      <c r="X84" s="1154"/>
    </row>
    <row r="85" spans="1:24" ht="12.75" hidden="1" customHeight="1">
      <c r="A85" s="453" t="s">
        <v>2913</v>
      </c>
      <c r="B85" s="1144"/>
      <c r="C85" s="1207"/>
      <c r="D85" s="994"/>
      <c r="E85" s="453"/>
      <c r="F85" s="994"/>
      <c r="G85" s="994"/>
      <c r="H85" s="1170"/>
      <c r="I85" s="994"/>
      <c r="J85" s="994"/>
      <c r="K85" s="1148"/>
      <c r="L85" s="1148"/>
      <c r="M85" s="1149"/>
      <c r="N85" s="453"/>
      <c r="O85" s="1665"/>
      <c r="P85" s="1665"/>
      <c r="Q85" s="1665"/>
      <c r="R85" s="1665"/>
      <c r="S85" s="319"/>
      <c r="T85" s="1151" t="str">
        <f t="shared" si="4"/>
        <v>17 (1417)</v>
      </c>
      <c r="U85" s="1152" t="str">
        <f t="shared" si="5"/>
        <v/>
      </c>
      <c r="V85" s="1153"/>
      <c r="W85" s="1154"/>
      <c r="X85" s="1154"/>
    </row>
    <row r="86" spans="1:24" ht="12.75" hidden="1" customHeight="1">
      <c r="A86" s="453" t="s">
        <v>2914</v>
      </c>
      <c r="B86" s="1144"/>
      <c r="C86" s="1207"/>
      <c r="D86" s="994"/>
      <c r="E86" s="453"/>
      <c r="F86" s="994"/>
      <c r="G86" s="994"/>
      <c r="H86" s="1170"/>
      <c r="I86" s="994"/>
      <c r="J86" s="994"/>
      <c r="K86" s="1148"/>
      <c r="L86" s="1148"/>
      <c r="M86" s="1149"/>
      <c r="N86" s="453"/>
      <c r="O86" s="1665"/>
      <c r="P86" s="1665"/>
      <c r="Q86" s="1665"/>
      <c r="R86" s="1665"/>
      <c r="S86" s="319"/>
      <c r="T86" s="1151" t="str">
        <f t="shared" si="4"/>
        <v>18 (1418)</v>
      </c>
      <c r="U86" s="1152" t="str">
        <f t="shared" si="5"/>
        <v/>
      </c>
      <c r="V86" s="1153"/>
      <c r="W86" s="1154"/>
      <c r="X86" s="1154"/>
    </row>
    <row r="87" spans="1:24" ht="12.75" hidden="1" customHeight="1">
      <c r="A87" s="453" t="s">
        <v>2915</v>
      </c>
      <c r="B87" s="1144"/>
      <c r="C87" s="1207"/>
      <c r="D87" s="994"/>
      <c r="E87" s="453"/>
      <c r="F87" s="994"/>
      <c r="G87" s="994"/>
      <c r="H87" s="1170"/>
      <c r="I87" s="994"/>
      <c r="J87" s="994"/>
      <c r="K87" s="1148"/>
      <c r="L87" s="1148"/>
      <c r="M87" s="1149"/>
      <c r="N87" s="453"/>
      <c r="O87" s="1665"/>
      <c r="P87" s="1665"/>
      <c r="Q87" s="1665"/>
      <c r="R87" s="1665"/>
      <c r="S87" s="319"/>
      <c r="T87" s="1151" t="str">
        <f t="shared" si="4"/>
        <v>19 (1419)</v>
      </c>
      <c r="U87" s="1152" t="str">
        <f t="shared" si="5"/>
        <v/>
      </c>
      <c r="V87" s="1153"/>
      <c r="W87" s="1154"/>
      <c r="X87" s="1154"/>
    </row>
    <row r="88" spans="1:24" ht="12.75" hidden="1" customHeight="1">
      <c r="A88" s="453" t="s">
        <v>2916</v>
      </c>
      <c r="B88" s="1144"/>
      <c r="C88" s="1207"/>
      <c r="D88" s="994"/>
      <c r="E88" s="453"/>
      <c r="F88" s="994"/>
      <c r="G88" s="994"/>
      <c r="H88" s="1170"/>
      <c r="I88" s="994"/>
      <c r="J88" s="994"/>
      <c r="K88" s="1148"/>
      <c r="L88" s="1148"/>
      <c r="M88" s="1149"/>
      <c r="N88" s="453"/>
      <c r="O88" s="1665"/>
      <c r="P88" s="1665"/>
      <c r="Q88" s="1665"/>
      <c r="R88" s="1665"/>
      <c r="S88" s="319"/>
      <c r="T88" s="1151" t="str">
        <f t="shared" si="4"/>
        <v>20 (1420)</v>
      </c>
      <c r="U88" s="1152" t="str">
        <f t="shared" si="5"/>
        <v/>
      </c>
      <c r="V88" s="1153"/>
      <c r="W88" s="1154"/>
      <c r="X88" s="1154"/>
    </row>
    <row r="89" spans="1:24" ht="12.75" hidden="1" customHeight="1">
      <c r="A89" s="453" t="s">
        <v>2917</v>
      </c>
      <c r="B89" s="1144"/>
      <c r="C89" s="1207"/>
      <c r="D89" s="994"/>
      <c r="E89" s="453"/>
      <c r="F89" s="994"/>
      <c r="G89" s="994"/>
      <c r="H89" s="1170"/>
      <c r="I89" s="994"/>
      <c r="J89" s="994"/>
      <c r="K89" s="1148"/>
      <c r="L89" s="1148"/>
      <c r="M89" s="1149"/>
      <c r="N89" s="453"/>
      <c r="O89" s="1665"/>
      <c r="P89" s="1665"/>
      <c r="Q89" s="1665"/>
      <c r="R89" s="1665"/>
      <c r="S89" s="319"/>
      <c r="T89" s="1151" t="str">
        <f t="shared" si="4"/>
        <v>21 (1421)</v>
      </c>
      <c r="U89" s="1152" t="str">
        <f t="shared" si="5"/>
        <v/>
      </c>
      <c r="V89" s="1153"/>
      <c r="W89" s="1154"/>
      <c r="X89" s="1154"/>
    </row>
    <row r="90" spans="1:24" ht="12.75" hidden="1" customHeight="1">
      <c r="A90" s="453" t="s">
        <v>2918</v>
      </c>
      <c r="B90" s="1144"/>
      <c r="C90" s="1207"/>
      <c r="D90" s="994"/>
      <c r="E90" s="453"/>
      <c r="F90" s="994"/>
      <c r="G90" s="994"/>
      <c r="H90" s="1170"/>
      <c r="I90" s="994"/>
      <c r="J90" s="994"/>
      <c r="K90" s="1148"/>
      <c r="L90" s="1148"/>
      <c r="M90" s="1149"/>
      <c r="N90" s="453"/>
      <c r="O90" s="1665"/>
      <c r="P90" s="1665"/>
      <c r="Q90" s="1665"/>
      <c r="R90" s="1665"/>
      <c r="S90" s="319"/>
      <c r="T90" s="1151" t="str">
        <f t="shared" si="4"/>
        <v>22 (1422)</v>
      </c>
      <c r="U90" s="1152" t="str">
        <f t="shared" si="5"/>
        <v/>
      </c>
      <c r="V90" s="1153"/>
      <c r="W90" s="1154"/>
      <c r="X90" s="1154"/>
    </row>
    <row r="91" spans="1:24" ht="12.75" hidden="1" customHeight="1">
      <c r="A91" s="453" t="s">
        <v>2919</v>
      </c>
      <c r="B91" s="1144"/>
      <c r="C91" s="1207"/>
      <c r="D91" s="994"/>
      <c r="E91" s="453"/>
      <c r="F91" s="994"/>
      <c r="G91" s="994"/>
      <c r="H91" s="1170"/>
      <c r="I91" s="994"/>
      <c r="J91" s="994"/>
      <c r="K91" s="1148"/>
      <c r="L91" s="1148"/>
      <c r="M91" s="1149"/>
      <c r="N91" s="453"/>
      <c r="O91" s="1665"/>
      <c r="P91" s="1665"/>
      <c r="Q91" s="1665"/>
      <c r="R91" s="1665"/>
      <c r="S91" s="319"/>
      <c r="T91" s="1151" t="str">
        <f t="shared" si="4"/>
        <v>23 (1423)</v>
      </c>
      <c r="U91" s="1152" t="str">
        <f t="shared" si="5"/>
        <v/>
      </c>
      <c r="V91" s="1153"/>
      <c r="W91" s="1154"/>
      <c r="X91" s="1154"/>
    </row>
    <row r="92" spans="1:24" ht="12.75" hidden="1" customHeight="1">
      <c r="A92" s="453" t="s">
        <v>2920</v>
      </c>
      <c r="B92" s="1144"/>
      <c r="C92" s="1207"/>
      <c r="D92" s="994"/>
      <c r="E92" s="453"/>
      <c r="F92" s="994"/>
      <c r="G92" s="994"/>
      <c r="H92" s="1170"/>
      <c r="I92" s="994"/>
      <c r="J92" s="994"/>
      <c r="K92" s="1148"/>
      <c r="L92" s="1148"/>
      <c r="M92" s="1149"/>
      <c r="N92" s="453"/>
      <c r="O92" s="1665"/>
      <c r="P92" s="1665"/>
      <c r="Q92" s="1665"/>
      <c r="R92" s="1665"/>
      <c r="S92" s="319"/>
      <c r="T92" s="1151" t="str">
        <f t="shared" si="4"/>
        <v>24 (1424)</v>
      </c>
      <c r="U92" s="1152" t="str">
        <f t="shared" si="5"/>
        <v/>
      </c>
      <c r="V92" s="1153"/>
      <c r="W92" s="1154"/>
      <c r="X92" s="1154"/>
    </row>
    <row r="93" spans="1:24">
      <c r="A93" s="453" t="s">
        <v>2921</v>
      </c>
      <c r="B93" s="1144"/>
      <c r="C93" s="1207"/>
      <c r="D93" s="994"/>
      <c r="E93" s="453"/>
      <c r="F93" s="994"/>
      <c r="G93" s="994"/>
      <c r="H93" s="1170"/>
      <c r="I93" s="994"/>
      <c r="J93" s="994"/>
      <c r="K93" s="1148"/>
      <c r="L93" s="1148"/>
      <c r="M93" s="1149"/>
      <c r="N93" s="453"/>
      <c r="O93" s="1665"/>
      <c r="P93" s="1665"/>
      <c r="Q93" s="1665"/>
      <c r="R93" s="1665"/>
      <c r="S93" s="319"/>
      <c r="T93" s="1151" t="str">
        <f t="shared" si="4"/>
        <v>25 (1425)</v>
      </c>
      <c r="U93" s="1152" t="str">
        <f t="shared" si="5"/>
        <v/>
      </c>
      <c r="V93" s="1153"/>
      <c r="W93" s="1154"/>
      <c r="X93" s="1154"/>
    </row>
    <row r="94" spans="1:24">
      <c r="A94" s="796" t="s">
        <v>2922</v>
      </c>
      <c r="B94" s="1208">
        <v>100</v>
      </c>
      <c r="C94" s="1209"/>
      <c r="D94" s="994"/>
      <c r="E94" s="453"/>
      <c r="F94" s="994"/>
      <c r="G94" s="994"/>
      <c r="H94" s="1170"/>
      <c r="I94" s="994"/>
      <c r="J94" s="994"/>
      <c r="K94" s="1148"/>
      <c r="L94" s="1148"/>
      <c r="M94" s="1356"/>
      <c r="N94" s="453"/>
      <c r="O94" s="1666"/>
      <c r="P94" s="1666"/>
      <c r="Q94" s="1666"/>
      <c r="R94" s="1666"/>
      <c r="S94" s="319"/>
      <c r="T94" s="1205" t="str">
        <f>$A$94</f>
        <v>(1426)</v>
      </c>
      <c r="U94" s="1159">
        <f>$B94</f>
        <v>100</v>
      </c>
      <c r="V94" s="1153"/>
      <c r="W94" s="1154"/>
      <c r="X94" s="1154"/>
    </row>
    <row r="95" spans="1:24">
      <c r="A95" s="478" t="s">
        <v>2923</v>
      </c>
      <c r="B95" s="1002" t="s">
        <v>2924</v>
      </c>
      <c r="C95" s="1003"/>
      <c r="D95" s="997"/>
      <c r="E95" s="477"/>
      <c r="F95" s="1163"/>
      <c r="G95" s="997"/>
      <c r="H95" s="1171"/>
      <c r="I95" s="997"/>
      <c r="J95" s="997"/>
      <c r="K95" s="1166"/>
      <c r="L95" s="1166"/>
      <c r="M95" s="1167"/>
      <c r="N95" s="477"/>
      <c r="O95" s="1664"/>
      <c r="P95" s="1664"/>
      <c r="Q95" s="1664"/>
      <c r="R95" s="1664"/>
      <c r="S95" s="319"/>
      <c r="T95" s="1205" t="str">
        <f>$A$95</f>
        <v>(1400)</v>
      </c>
      <c r="U95" s="1003" t="str">
        <f>$B95</f>
        <v>Overall</v>
      </c>
      <c r="V95" s="1153"/>
      <c r="W95" s="1168"/>
      <c r="X95" s="1168"/>
    </row>
    <row r="96" spans="1:24" ht="6" customHeight="1">
      <c r="A96" s="477"/>
      <c r="B96" s="477"/>
      <c r="C96" s="477"/>
      <c r="D96" s="477"/>
      <c r="E96" s="477"/>
      <c r="F96" s="1162"/>
      <c r="G96" s="1162"/>
      <c r="H96" s="1162"/>
      <c r="I96" s="1162"/>
      <c r="J96" s="1162"/>
      <c r="K96" s="1162"/>
      <c r="L96" s="1162"/>
      <c r="M96" s="1162"/>
      <c r="N96" s="477"/>
      <c r="O96" s="477"/>
      <c r="P96" s="477"/>
      <c r="Q96" s="477"/>
      <c r="R96" s="477"/>
      <c r="S96" s="319"/>
      <c r="T96" s="1142"/>
      <c r="U96" s="1142"/>
    </row>
    <row r="97" spans="1:24">
      <c r="A97" s="477"/>
      <c r="B97" s="813" t="s">
        <v>1793</v>
      </c>
      <c r="C97" s="477"/>
      <c r="D97" s="477"/>
      <c r="E97" s="477"/>
      <c r="F97" s="1162"/>
      <c r="G97" s="1162"/>
      <c r="H97" s="1162"/>
      <c r="I97" s="1162"/>
      <c r="J97" s="477"/>
      <c r="K97" s="1162"/>
      <c r="L97" s="1162"/>
      <c r="M97" s="1162"/>
      <c r="N97" s="477"/>
      <c r="O97" s="477"/>
      <c r="P97" s="477"/>
      <c r="Q97" s="477"/>
      <c r="R97" s="477"/>
      <c r="S97" s="319"/>
      <c r="T97" s="1142"/>
      <c r="U97" s="1143" t="str">
        <f>$B97</f>
        <v>OTC Derivatives (504)</v>
      </c>
    </row>
    <row r="98" spans="1:24">
      <c r="A98" s="453" t="s">
        <v>2897</v>
      </c>
      <c r="B98" s="1144"/>
      <c r="C98" s="994"/>
      <c r="D98" s="994"/>
      <c r="E98" s="453"/>
      <c r="F98" s="994"/>
      <c r="G98" s="998"/>
      <c r="H98" s="1146"/>
      <c r="I98" s="994"/>
      <c r="J98" s="1007"/>
      <c r="K98" s="1148"/>
      <c r="L98" s="1007"/>
      <c r="M98" s="1149"/>
      <c r="N98" s="453"/>
      <c r="O98" s="1665"/>
      <c r="P98" s="1665"/>
      <c r="Q98" s="1665"/>
      <c r="R98" s="1665"/>
      <c r="S98" s="319"/>
      <c r="T98" s="1151" t="str">
        <f t="shared" ref="T98:T122" si="6">$A98</f>
        <v>1 (1401)</v>
      </c>
      <c r="U98" s="1152" t="str">
        <f t="shared" ref="U98:U122" si="7">IF($B98="","",$B98)</f>
        <v/>
      </c>
      <c r="V98" s="1153"/>
      <c r="W98" s="1154"/>
      <c r="X98" s="1154"/>
    </row>
    <row r="99" spans="1:24">
      <c r="A99" s="453" t="s">
        <v>2898</v>
      </c>
      <c r="B99" s="1144"/>
      <c r="C99" s="994"/>
      <c r="D99" s="994"/>
      <c r="E99" s="453"/>
      <c r="F99" s="994"/>
      <c r="G99" s="998"/>
      <c r="H99" s="1146"/>
      <c r="I99" s="994"/>
      <c r="J99" s="1007"/>
      <c r="K99" s="1148"/>
      <c r="L99" s="1007"/>
      <c r="M99" s="1149"/>
      <c r="N99" s="453"/>
      <c r="O99" s="1665"/>
      <c r="P99" s="1665"/>
      <c r="Q99" s="1665"/>
      <c r="R99" s="1665"/>
      <c r="S99" s="319"/>
      <c r="T99" s="1151" t="str">
        <f t="shared" si="6"/>
        <v>2 (1402)</v>
      </c>
      <c r="U99" s="1152" t="str">
        <f t="shared" si="7"/>
        <v/>
      </c>
      <c r="V99" s="1153"/>
      <c r="W99" s="1154"/>
      <c r="X99" s="1154"/>
    </row>
    <row r="100" spans="1:24">
      <c r="A100" s="453" t="s">
        <v>2899</v>
      </c>
      <c r="B100" s="1144"/>
      <c r="C100" s="994"/>
      <c r="D100" s="994"/>
      <c r="E100" s="453"/>
      <c r="F100" s="994"/>
      <c r="G100" s="998"/>
      <c r="H100" s="1146"/>
      <c r="I100" s="994"/>
      <c r="J100" s="1007"/>
      <c r="K100" s="1148"/>
      <c r="L100" s="1007"/>
      <c r="M100" s="1149"/>
      <c r="N100" s="453"/>
      <c r="O100" s="1665"/>
      <c r="P100" s="1665"/>
      <c r="Q100" s="1665"/>
      <c r="R100" s="1665"/>
      <c r="S100" s="319"/>
      <c r="T100" s="1151" t="str">
        <f t="shared" si="6"/>
        <v>3 (1403)</v>
      </c>
      <c r="U100" s="1152" t="str">
        <f t="shared" si="7"/>
        <v/>
      </c>
      <c r="V100" s="1153"/>
      <c r="W100" s="1154"/>
      <c r="X100" s="1154"/>
    </row>
    <row r="101" spans="1:24" ht="12.75" hidden="1" customHeight="1">
      <c r="A101" s="453" t="s">
        <v>2900</v>
      </c>
      <c r="B101" s="1144"/>
      <c r="C101" s="994"/>
      <c r="D101" s="994"/>
      <c r="E101" s="453"/>
      <c r="F101" s="994"/>
      <c r="G101" s="998"/>
      <c r="H101" s="1146"/>
      <c r="I101" s="994"/>
      <c r="J101" s="1007"/>
      <c r="K101" s="1148"/>
      <c r="L101" s="1007"/>
      <c r="M101" s="1149"/>
      <c r="N101" s="453"/>
      <c r="O101" s="1665"/>
      <c r="P101" s="1665"/>
      <c r="Q101" s="1665"/>
      <c r="R101" s="1665"/>
      <c r="S101" s="319"/>
      <c r="T101" s="1151" t="str">
        <f t="shared" si="6"/>
        <v>4 (1404)</v>
      </c>
      <c r="U101" s="1152" t="str">
        <f t="shared" si="7"/>
        <v/>
      </c>
      <c r="V101" s="1153"/>
      <c r="W101" s="1154"/>
      <c r="X101" s="1154"/>
    </row>
    <row r="102" spans="1:24" ht="12.75" hidden="1" customHeight="1">
      <c r="A102" s="453" t="s">
        <v>2901</v>
      </c>
      <c r="B102" s="1144"/>
      <c r="C102" s="994"/>
      <c r="D102" s="994"/>
      <c r="E102" s="453"/>
      <c r="F102" s="994"/>
      <c r="G102" s="998"/>
      <c r="H102" s="1146"/>
      <c r="I102" s="994"/>
      <c r="J102" s="1007"/>
      <c r="K102" s="1148"/>
      <c r="L102" s="1007"/>
      <c r="M102" s="1149"/>
      <c r="N102" s="453"/>
      <c r="O102" s="1665"/>
      <c r="P102" s="1665"/>
      <c r="Q102" s="1665"/>
      <c r="R102" s="1665"/>
      <c r="S102" s="319"/>
      <c r="T102" s="1151" t="str">
        <f t="shared" si="6"/>
        <v>5 (1405)</v>
      </c>
      <c r="U102" s="1152" t="str">
        <f t="shared" si="7"/>
        <v/>
      </c>
      <c r="V102" s="1153"/>
      <c r="W102" s="1154"/>
      <c r="X102" s="1154"/>
    </row>
    <row r="103" spans="1:24" ht="12.75" hidden="1" customHeight="1">
      <c r="A103" s="453" t="s">
        <v>2902</v>
      </c>
      <c r="B103" s="1144"/>
      <c r="C103" s="994"/>
      <c r="D103" s="994"/>
      <c r="E103" s="453"/>
      <c r="F103" s="994"/>
      <c r="G103" s="998"/>
      <c r="H103" s="1146"/>
      <c r="I103" s="994"/>
      <c r="J103" s="1007"/>
      <c r="K103" s="1148"/>
      <c r="L103" s="1007"/>
      <c r="M103" s="1149"/>
      <c r="N103" s="453"/>
      <c r="O103" s="1665"/>
      <c r="P103" s="1665"/>
      <c r="Q103" s="1665"/>
      <c r="R103" s="1665"/>
      <c r="S103" s="319"/>
      <c r="T103" s="1151" t="str">
        <f t="shared" si="6"/>
        <v>6 (1406)</v>
      </c>
      <c r="U103" s="1152" t="str">
        <f t="shared" si="7"/>
        <v/>
      </c>
      <c r="V103" s="1153"/>
      <c r="W103" s="1154"/>
      <c r="X103" s="1154"/>
    </row>
    <row r="104" spans="1:24" ht="12.75" hidden="1" customHeight="1">
      <c r="A104" s="453" t="s">
        <v>2903</v>
      </c>
      <c r="B104" s="1144"/>
      <c r="C104" s="994"/>
      <c r="D104" s="994"/>
      <c r="E104" s="453"/>
      <c r="F104" s="994"/>
      <c r="G104" s="998"/>
      <c r="H104" s="1146"/>
      <c r="I104" s="994"/>
      <c r="J104" s="1007"/>
      <c r="K104" s="1148"/>
      <c r="L104" s="1007"/>
      <c r="M104" s="1149"/>
      <c r="N104" s="453"/>
      <c r="O104" s="1665"/>
      <c r="P104" s="1665"/>
      <c r="Q104" s="1665"/>
      <c r="R104" s="1665"/>
      <c r="S104" s="319"/>
      <c r="T104" s="1151" t="str">
        <f t="shared" si="6"/>
        <v>7 (1407)</v>
      </c>
      <c r="U104" s="1152" t="str">
        <f t="shared" si="7"/>
        <v/>
      </c>
      <c r="V104" s="1153"/>
      <c r="W104" s="1154"/>
      <c r="X104" s="1154"/>
    </row>
    <row r="105" spans="1:24" ht="12.75" hidden="1" customHeight="1">
      <c r="A105" s="453" t="s">
        <v>2904</v>
      </c>
      <c r="B105" s="1144"/>
      <c r="C105" s="994"/>
      <c r="D105" s="994"/>
      <c r="E105" s="453"/>
      <c r="F105" s="994"/>
      <c r="G105" s="998"/>
      <c r="H105" s="1146"/>
      <c r="I105" s="994"/>
      <c r="J105" s="1007"/>
      <c r="K105" s="1148"/>
      <c r="L105" s="1007"/>
      <c r="M105" s="1149"/>
      <c r="N105" s="453"/>
      <c r="O105" s="1665"/>
      <c r="P105" s="1665"/>
      <c r="Q105" s="1665"/>
      <c r="R105" s="1665"/>
      <c r="S105" s="319"/>
      <c r="T105" s="1151" t="str">
        <f t="shared" si="6"/>
        <v>8 (1408)</v>
      </c>
      <c r="U105" s="1152" t="str">
        <f t="shared" si="7"/>
        <v/>
      </c>
      <c r="V105" s="1153"/>
      <c r="W105" s="1154"/>
      <c r="X105" s="1154"/>
    </row>
    <row r="106" spans="1:24" ht="12.75" hidden="1" customHeight="1">
      <c r="A106" s="453" t="s">
        <v>2905</v>
      </c>
      <c r="B106" s="1144"/>
      <c r="C106" s="994"/>
      <c r="D106" s="994"/>
      <c r="E106" s="453"/>
      <c r="F106" s="994"/>
      <c r="G106" s="998"/>
      <c r="H106" s="1146"/>
      <c r="I106" s="994"/>
      <c r="J106" s="1007"/>
      <c r="K106" s="1148"/>
      <c r="L106" s="1007"/>
      <c r="M106" s="1149"/>
      <c r="N106" s="453"/>
      <c r="O106" s="1665"/>
      <c r="P106" s="1665"/>
      <c r="Q106" s="1665"/>
      <c r="R106" s="1665"/>
      <c r="S106" s="319"/>
      <c r="T106" s="1151" t="str">
        <f t="shared" si="6"/>
        <v>9 (1409)</v>
      </c>
      <c r="U106" s="1152" t="str">
        <f t="shared" si="7"/>
        <v/>
      </c>
      <c r="V106" s="1153"/>
      <c r="W106" s="1154"/>
      <c r="X106" s="1154"/>
    </row>
    <row r="107" spans="1:24" ht="12.75" hidden="1" customHeight="1">
      <c r="A107" s="453" t="s">
        <v>2906</v>
      </c>
      <c r="B107" s="1144"/>
      <c r="C107" s="994"/>
      <c r="D107" s="994"/>
      <c r="E107" s="453"/>
      <c r="F107" s="994"/>
      <c r="G107" s="998"/>
      <c r="H107" s="1146"/>
      <c r="I107" s="994"/>
      <c r="J107" s="1007"/>
      <c r="K107" s="1148"/>
      <c r="L107" s="1007"/>
      <c r="M107" s="1149"/>
      <c r="N107" s="453"/>
      <c r="O107" s="1665"/>
      <c r="P107" s="1665"/>
      <c r="Q107" s="1665"/>
      <c r="R107" s="1665"/>
      <c r="S107" s="319"/>
      <c r="T107" s="1151" t="str">
        <f t="shared" si="6"/>
        <v>10 (1410)</v>
      </c>
      <c r="U107" s="1152" t="str">
        <f t="shared" si="7"/>
        <v/>
      </c>
      <c r="V107" s="1153"/>
      <c r="W107" s="1154"/>
      <c r="X107" s="1154"/>
    </row>
    <row r="108" spans="1:24" ht="12.75" hidden="1" customHeight="1">
      <c r="A108" s="453" t="s">
        <v>2907</v>
      </c>
      <c r="B108" s="1144"/>
      <c r="C108" s="994"/>
      <c r="D108" s="994"/>
      <c r="E108" s="453"/>
      <c r="F108" s="994"/>
      <c r="G108" s="998"/>
      <c r="H108" s="1146"/>
      <c r="I108" s="994"/>
      <c r="J108" s="1007"/>
      <c r="K108" s="1148"/>
      <c r="L108" s="1007"/>
      <c r="M108" s="1149"/>
      <c r="N108" s="453"/>
      <c r="O108" s="1665"/>
      <c r="P108" s="1665"/>
      <c r="Q108" s="1665"/>
      <c r="R108" s="1665"/>
      <c r="S108" s="319"/>
      <c r="T108" s="1151" t="str">
        <f t="shared" si="6"/>
        <v>11 (1411)</v>
      </c>
      <c r="U108" s="1152" t="str">
        <f t="shared" si="7"/>
        <v/>
      </c>
      <c r="V108" s="1153"/>
      <c r="W108" s="1154"/>
      <c r="X108" s="1154"/>
    </row>
    <row r="109" spans="1:24" ht="12.75" hidden="1" customHeight="1">
      <c r="A109" s="453" t="s">
        <v>2908</v>
      </c>
      <c r="B109" s="1144"/>
      <c r="C109" s="994"/>
      <c r="D109" s="994"/>
      <c r="E109" s="453"/>
      <c r="F109" s="994"/>
      <c r="G109" s="998"/>
      <c r="H109" s="1146"/>
      <c r="I109" s="994"/>
      <c r="J109" s="1007"/>
      <c r="K109" s="1148"/>
      <c r="L109" s="1007"/>
      <c r="M109" s="1149"/>
      <c r="N109" s="453"/>
      <c r="O109" s="1665"/>
      <c r="P109" s="1665"/>
      <c r="Q109" s="1665"/>
      <c r="R109" s="1665"/>
      <c r="S109" s="319"/>
      <c r="T109" s="1151" t="str">
        <f t="shared" si="6"/>
        <v>12 (1412)</v>
      </c>
      <c r="U109" s="1152" t="str">
        <f t="shared" si="7"/>
        <v/>
      </c>
      <c r="V109" s="1153"/>
      <c r="W109" s="1154"/>
      <c r="X109" s="1154"/>
    </row>
    <row r="110" spans="1:24" ht="12.75" hidden="1" customHeight="1">
      <c r="A110" s="453" t="s">
        <v>2909</v>
      </c>
      <c r="B110" s="1144"/>
      <c r="C110" s="994"/>
      <c r="D110" s="994"/>
      <c r="E110" s="453"/>
      <c r="F110" s="994"/>
      <c r="G110" s="998"/>
      <c r="H110" s="1146"/>
      <c r="I110" s="994"/>
      <c r="J110" s="1007"/>
      <c r="K110" s="1148"/>
      <c r="L110" s="1007"/>
      <c r="M110" s="1149"/>
      <c r="N110" s="453"/>
      <c r="O110" s="1665"/>
      <c r="P110" s="1665"/>
      <c r="Q110" s="1665"/>
      <c r="R110" s="1665"/>
      <c r="S110" s="319"/>
      <c r="T110" s="1151" t="str">
        <f t="shared" si="6"/>
        <v>13 (1413)</v>
      </c>
      <c r="U110" s="1152" t="str">
        <f t="shared" si="7"/>
        <v/>
      </c>
      <c r="V110" s="1153"/>
      <c r="W110" s="1154"/>
      <c r="X110" s="1154"/>
    </row>
    <row r="111" spans="1:24" ht="12.75" hidden="1" customHeight="1">
      <c r="A111" s="453" t="s">
        <v>2910</v>
      </c>
      <c r="B111" s="1144"/>
      <c r="C111" s="994"/>
      <c r="D111" s="994"/>
      <c r="E111" s="453"/>
      <c r="F111" s="994"/>
      <c r="G111" s="998"/>
      <c r="H111" s="1146"/>
      <c r="I111" s="994"/>
      <c r="J111" s="1007"/>
      <c r="K111" s="1148"/>
      <c r="L111" s="1007"/>
      <c r="M111" s="1149"/>
      <c r="N111" s="453"/>
      <c r="O111" s="1665"/>
      <c r="P111" s="1665"/>
      <c r="Q111" s="1665"/>
      <c r="R111" s="1665"/>
      <c r="S111" s="319"/>
      <c r="T111" s="1151" t="str">
        <f t="shared" si="6"/>
        <v>14 (1414)</v>
      </c>
      <c r="U111" s="1152" t="str">
        <f t="shared" si="7"/>
        <v/>
      </c>
      <c r="V111" s="1153"/>
      <c r="W111" s="1154"/>
      <c r="X111" s="1154"/>
    </row>
    <row r="112" spans="1:24" ht="12.75" hidden="1" customHeight="1">
      <c r="A112" s="453" t="s">
        <v>2911</v>
      </c>
      <c r="B112" s="1144"/>
      <c r="C112" s="994"/>
      <c r="D112" s="994"/>
      <c r="E112" s="453"/>
      <c r="F112" s="994"/>
      <c r="G112" s="998"/>
      <c r="H112" s="1146"/>
      <c r="I112" s="994"/>
      <c r="J112" s="1007"/>
      <c r="K112" s="1148"/>
      <c r="L112" s="1007"/>
      <c r="M112" s="1149"/>
      <c r="N112" s="453"/>
      <c r="O112" s="1665"/>
      <c r="P112" s="1665"/>
      <c r="Q112" s="1665"/>
      <c r="R112" s="1665"/>
      <c r="S112" s="319"/>
      <c r="T112" s="1151" t="str">
        <f t="shared" si="6"/>
        <v>15 (1415)</v>
      </c>
      <c r="U112" s="1152" t="str">
        <f t="shared" si="7"/>
        <v/>
      </c>
      <c r="V112" s="1153"/>
      <c r="W112" s="1154"/>
      <c r="X112" s="1154"/>
    </row>
    <row r="113" spans="1:24" ht="12.75" hidden="1" customHeight="1">
      <c r="A113" s="453" t="s">
        <v>2912</v>
      </c>
      <c r="B113" s="1144"/>
      <c r="C113" s="994"/>
      <c r="D113" s="994"/>
      <c r="E113" s="453"/>
      <c r="F113" s="994"/>
      <c r="G113" s="998"/>
      <c r="H113" s="1146"/>
      <c r="I113" s="994"/>
      <c r="J113" s="1007"/>
      <c r="K113" s="1148"/>
      <c r="L113" s="1007"/>
      <c r="M113" s="1149"/>
      <c r="N113" s="453"/>
      <c r="O113" s="1665"/>
      <c r="P113" s="1665"/>
      <c r="Q113" s="1665"/>
      <c r="R113" s="1665"/>
      <c r="S113" s="319"/>
      <c r="T113" s="1151" t="str">
        <f t="shared" si="6"/>
        <v>16 (1416)</v>
      </c>
      <c r="U113" s="1152" t="str">
        <f t="shared" si="7"/>
        <v/>
      </c>
      <c r="V113" s="1153"/>
      <c r="W113" s="1154"/>
      <c r="X113" s="1154"/>
    </row>
    <row r="114" spans="1:24" ht="12.75" hidden="1" customHeight="1">
      <c r="A114" s="453" t="s">
        <v>2913</v>
      </c>
      <c r="B114" s="1144"/>
      <c r="C114" s="994"/>
      <c r="D114" s="994"/>
      <c r="E114" s="453"/>
      <c r="F114" s="994"/>
      <c r="G114" s="998"/>
      <c r="H114" s="1146"/>
      <c r="I114" s="994"/>
      <c r="J114" s="1007"/>
      <c r="K114" s="1148"/>
      <c r="L114" s="1007"/>
      <c r="M114" s="1149"/>
      <c r="N114" s="453"/>
      <c r="O114" s="1665"/>
      <c r="P114" s="1665"/>
      <c r="Q114" s="1665"/>
      <c r="R114" s="1665"/>
      <c r="S114" s="319"/>
      <c r="T114" s="1151" t="str">
        <f t="shared" si="6"/>
        <v>17 (1417)</v>
      </c>
      <c r="U114" s="1152" t="str">
        <f t="shared" si="7"/>
        <v/>
      </c>
      <c r="V114" s="1153"/>
      <c r="W114" s="1154"/>
      <c r="X114" s="1154"/>
    </row>
    <row r="115" spans="1:24" ht="12.75" hidden="1" customHeight="1">
      <c r="A115" s="453" t="s">
        <v>2914</v>
      </c>
      <c r="B115" s="1144"/>
      <c r="C115" s="994"/>
      <c r="D115" s="994"/>
      <c r="E115" s="453"/>
      <c r="F115" s="994"/>
      <c r="G115" s="998"/>
      <c r="H115" s="1146"/>
      <c r="I115" s="994"/>
      <c r="J115" s="1007"/>
      <c r="K115" s="1148"/>
      <c r="L115" s="1007"/>
      <c r="M115" s="1149"/>
      <c r="N115" s="453"/>
      <c r="O115" s="1665"/>
      <c r="P115" s="1665"/>
      <c r="Q115" s="1665"/>
      <c r="R115" s="1665"/>
      <c r="S115" s="319"/>
      <c r="T115" s="1151" t="str">
        <f t="shared" si="6"/>
        <v>18 (1418)</v>
      </c>
      <c r="U115" s="1152" t="str">
        <f t="shared" si="7"/>
        <v/>
      </c>
      <c r="V115" s="1153"/>
      <c r="W115" s="1154"/>
      <c r="X115" s="1154"/>
    </row>
    <row r="116" spans="1:24" ht="12.75" hidden="1" customHeight="1">
      <c r="A116" s="453" t="s">
        <v>2915</v>
      </c>
      <c r="B116" s="1144"/>
      <c r="C116" s="994"/>
      <c r="D116" s="994"/>
      <c r="E116" s="453"/>
      <c r="F116" s="994"/>
      <c r="G116" s="998"/>
      <c r="H116" s="1146"/>
      <c r="I116" s="994"/>
      <c r="J116" s="1007"/>
      <c r="K116" s="1148"/>
      <c r="L116" s="1007"/>
      <c r="M116" s="1149"/>
      <c r="N116" s="453"/>
      <c r="O116" s="1665"/>
      <c r="P116" s="1665"/>
      <c r="Q116" s="1665"/>
      <c r="R116" s="1665"/>
      <c r="S116" s="319"/>
      <c r="T116" s="1151" t="str">
        <f t="shared" si="6"/>
        <v>19 (1419)</v>
      </c>
      <c r="U116" s="1152" t="str">
        <f t="shared" si="7"/>
        <v/>
      </c>
      <c r="V116" s="1153"/>
      <c r="W116" s="1154"/>
      <c r="X116" s="1154"/>
    </row>
    <row r="117" spans="1:24" ht="12.75" hidden="1" customHeight="1">
      <c r="A117" s="453" t="s">
        <v>2916</v>
      </c>
      <c r="B117" s="1144"/>
      <c r="C117" s="994"/>
      <c r="D117" s="994"/>
      <c r="E117" s="453"/>
      <c r="F117" s="994"/>
      <c r="G117" s="998"/>
      <c r="H117" s="1146"/>
      <c r="I117" s="994"/>
      <c r="J117" s="1007"/>
      <c r="K117" s="1148"/>
      <c r="L117" s="1007"/>
      <c r="M117" s="1149"/>
      <c r="N117" s="453"/>
      <c r="O117" s="1665"/>
      <c r="P117" s="1665"/>
      <c r="Q117" s="1665"/>
      <c r="R117" s="1665"/>
      <c r="S117" s="319"/>
      <c r="T117" s="1151" t="str">
        <f t="shared" si="6"/>
        <v>20 (1420)</v>
      </c>
      <c r="U117" s="1152" t="str">
        <f t="shared" si="7"/>
        <v/>
      </c>
      <c r="V117" s="1153"/>
      <c r="W117" s="1154"/>
      <c r="X117" s="1154"/>
    </row>
    <row r="118" spans="1:24" ht="12.75" hidden="1" customHeight="1">
      <c r="A118" s="453" t="s">
        <v>2917</v>
      </c>
      <c r="B118" s="1144"/>
      <c r="C118" s="994"/>
      <c r="D118" s="994"/>
      <c r="E118" s="453"/>
      <c r="F118" s="994"/>
      <c r="G118" s="998"/>
      <c r="H118" s="1146"/>
      <c r="I118" s="994"/>
      <c r="J118" s="1007"/>
      <c r="K118" s="1148"/>
      <c r="L118" s="1007"/>
      <c r="M118" s="1149"/>
      <c r="N118" s="453"/>
      <c r="O118" s="1665"/>
      <c r="P118" s="1665"/>
      <c r="Q118" s="1665"/>
      <c r="R118" s="1665"/>
      <c r="S118" s="319"/>
      <c r="T118" s="1151" t="str">
        <f t="shared" si="6"/>
        <v>21 (1421)</v>
      </c>
      <c r="U118" s="1152" t="str">
        <f t="shared" si="7"/>
        <v/>
      </c>
      <c r="V118" s="1153"/>
      <c r="W118" s="1154"/>
      <c r="X118" s="1154"/>
    </row>
    <row r="119" spans="1:24" ht="12.75" hidden="1" customHeight="1">
      <c r="A119" s="453" t="s">
        <v>2918</v>
      </c>
      <c r="B119" s="1144"/>
      <c r="C119" s="994"/>
      <c r="D119" s="994"/>
      <c r="E119" s="453"/>
      <c r="F119" s="994"/>
      <c r="G119" s="998"/>
      <c r="H119" s="1146"/>
      <c r="I119" s="994"/>
      <c r="J119" s="1007"/>
      <c r="K119" s="1148"/>
      <c r="L119" s="1007"/>
      <c r="M119" s="1149"/>
      <c r="N119" s="453"/>
      <c r="O119" s="1665"/>
      <c r="P119" s="1665"/>
      <c r="Q119" s="1665"/>
      <c r="R119" s="1665"/>
      <c r="S119" s="319"/>
      <c r="T119" s="1151" t="str">
        <f t="shared" si="6"/>
        <v>22 (1422)</v>
      </c>
      <c r="U119" s="1152" t="str">
        <f t="shared" si="7"/>
        <v/>
      </c>
      <c r="V119" s="1153"/>
      <c r="W119" s="1154"/>
      <c r="X119" s="1154"/>
    </row>
    <row r="120" spans="1:24" ht="12.75" hidden="1" customHeight="1">
      <c r="A120" s="453" t="s">
        <v>2919</v>
      </c>
      <c r="B120" s="1144"/>
      <c r="C120" s="994"/>
      <c r="D120" s="994"/>
      <c r="E120" s="453"/>
      <c r="F120" s="994"/>
      <c r="G120" s="998"/>
      <c r="H120" s="1146"/>
      <c r="I120" s="994"/>
      <c r="J120" s="1007"/>
      <c r="K120" s="1148"/>
      <c r="L120" s="1007"/>
      <c r="M120" s="1149"/>
      <c r="N120" s="453"/>
      <c r="O120" s="1665"/>
      <c r="P120" s="1665"/>
      <c r="Q120" s="1665"/>
      <c r="R120" s="1665"/>
      <c r="S120" s="319"/>
      <c r="T120" s="1151" t="str">
        <f t="shared" si="6"/>
        <v>23 (1423)</v>
      </c>
      <c r="U120" s="1152" t="str">
        <f t="shared" si="7"/>
        <v/>
      </c>
      <c r="V120" s="1153"/>
      <c r="W120" s="1154"/>
      <c r="X120" s="1154"/>
    </row>
    <row r="121" spans="1:24" ht="12.75" hidden="1" customHeight="1">
      <c r="A121" s="453" t="s">
        <v>2920</v>
      </c>
      <c r="B121" s="1144"/>
      <c r="C121" s="994"/>
      <c r="D121" s="994"/>
      <c r="E121" s="453"/>
      <c r="F121" s="994"/>
      <c r="G121" s="998"/>
      <c r="H121" s="1146"/>
      <c r="I121" s="994"/>
      <c r="J121" s="1007"/>
      <c r="K121" s="1148"/>
      <c r="L121" s="1007"/>
      <c r="M121" s="1149"/>
      <c r="N121" s="453"/>
      <c r="O121" s="1665"/>
      <c r="P121" s="1665"/>
      <c r="Q121" s="1665"/>
      <c r="R121" s="1665"/>
      <c r="S121" s="319"/>
      <c r="T121" s="1151" t="str">
        <f t="shared" si="6"/>
        <v>24 (1424)</v>
      </c>
      <c r="U121" s="1152" t="str">
        <f t="shared" si="7"/>
        <v/>
      </c>
      <c r="V121" s="1153"/>
      <c r="W121" s="1154"/>
      <c r="X121" s="1154"/>
    </row>
    <row r="122" spans="1:24">
      <c r="A122" s="453" t="s">
        <v>2921</v>
      </c>
      <c r="B122" s="1144"/>
      <c r="C122" s="994"/>
      <c r="D122" s="994"/>
      <c r="E122" s="453"/>
      <c r="F122" s="994"/>
      <c r="G122" s="998"/>
      <c r="H122" s="1146"/>
      <c r="I122" s="994"/>
      <c r="J122" s="1007"/>
      <c r="K122" s="1148"/>
      <c r="L122" s="1007"/>
      <c r="M122" s="1149"/>
      <c r="N122" s="453"/>
      <c r="O122" s="1665"/>
      <c r="P122" s="1665"/>
      <c r="Q122" s="1665"/>
      <c r="R122" s="1665"/>
      <c r="S122" s="319"/>
      <c r="T122" s="1151" t="str">
        <f t="shared" si="6"/>
        <v>25 (1425)</v>
      </c>
      <c r="U122" s="1152" t="str">
        <f t="shared" si="7"/>
        <v/>
      </c>
      <c r="V122" s="1153"/>
      <c r="W122" s="1154"/>
      <c r="X122" s="1154"/>
    </row>
    <row r="123" spans="1:24">
      <c r="A123" s="796" t="s">
        <v>2922</v>
      </c>
      <c r="B123" s="1208">
        <v>100</v>
      </c>
      <c r="C123" s="994"/>
      <c r="D123" s="994"/>
      <c r="E123" s="453"/>
      <c r="F123" s="994"/>
      <c r="G123" s="1047"/>
      <c r="H123" s="1158"/>
      <c r="I123" s="994"/>
      <c r="J123" s="772"/>
      <c r="K123" s="1148"/>
      <c r="L123" s="772"/>
      <c r="M123" s="1356"/>
      <c r="N123" s="453"/>
      <c r="O123" s="1666"/>
      <c r="P123" s="1666"/>
      <c r="Q123" s="1666"/>
      <c r="R123" s="1666"/>
      <c r="S123" s="319"/>
      <c r="T123" s="1205" t="str">
        <f>$A$123</f>
        <v>(1426)</v>
      </c>
      <c r="U123" s="1159">
        <f>$B123</f>
        <v>100</v>
      </c>
      <c r="V123" s="1153"/>
      <c r="W123" s="1154"/>
      <c r="X123" s="1154"/>
    </row>
    <row r="124" spans="1:24">
      <c r="A124" s="478" t="s">
        <v>2923</v>
      </c>
      <c r="B124" s="1002" t="s">
        <v>2924</v>
      </c>
      <c r="C124" s="997"/>
      <c r="D124" s="997"/>
      <c r="E124" s="477"/>
      <c r="F124" s="1163"/>
      <c r="G124" s="1106"/>
      <c r="H124" s="1165"/>
      <c r="I124" s="997"/>
      <c r="J124" s="1172"/>
      <c r="K124" s="1166"/>
      <c r="L124" s="1172"/>
      <c r="M124" s="1167"/>
      <c r="N124" s="477"/>
      <c r="O124" s="1664"/>
      <c r="P124" s="1664"/>
      <c r="Q124" s="1664"/>
      <c r="R124" s="1664"/>
      <c r="S124" s="319"/>
      <c r="T124" s="1205" t="str">
        <f>$A$124</f>
        <v>(1400)</v>
      </c>
      <c r="U124" s="1003" t="str">
        <f>$B124</f>
        <v>Overall</v>
      </c>
      <c r="V124" s="1153"/>
      <c r="W124" s="1168"/>
      <c r="X124" s="1168"/>
    </row>
    <row r="125" spans="1:24" ht="6" customHeight="1">
      <c r="A125" s="477"/>
      <c r="B125" s="477"/>
      <c r="C125" s="477"/>
      <c r="D125" s="477"/>
      <c r="E125" s="477"/>
      <c r="F125" s="1162"/>
      <c r="G125" s="1162"/>
      <c r="H125" s="1162"/>
      <c r="I125" s="1162"/>
      <c r="J125" s="1162"/>
      <c r="K125" s="1162"/>
      <c r="L125" s="1162"/>
      <c r="M125" s="1162"/>
      <c r="N125" s="477"/>
      <c r="O125" s="477"/>
      <c r="P125" s="477"/>
      <c r="Q125" s="477"/>
      <c r="R125" s="477"/>
      <c r="S125" s="319"/>
      <c r="T125" s="1142"/>
      <c r="U125" s="1142"/>
    </row>
    <row r="126" spans="1:24">
      <c r="A126" s="477"/>
      <c r="B126" s="813" t="s">
        <v>1794</v>
      </c>
      <c r="C126" s="477"/>
      <c r="D126" s="477"/>
      <c r="E126" s="477"/>
      <c r="F126" s="1162"/>
      <c r="G126" s="1162"/>
      <c r="H126" s="1162"/>
      <c r="I126" s="1162"/>
      <c r="J126" s="1162"/>
      <c r="K126" s="1162"/>
      <c r="L126" s="1162"/>
      <c r="M126" s="1162"/>
      <c r="N126" s="477"/>
      <c r="O126" s="477"/>
      <c r="P126" s="477"/>
      <c r="Q126" s="477"/>
      <c r="R126" s="477"/>
      <c r="S126" s="319"/>
      <c r="T126" s="1142"/>
      <c r="U126" s="1143" t="str">
        <f>$B126</f>
        <v>Other off-balance sheet (505)</v>
      </c>
    </row>
    <row r="127" spans="1:24">
      <c r="A127" s="453" t="s">
        <v>2897</v>
      </c>
      <c r="B127" s="1144"/>
      <c r="C127" s="994"/>
      <c r="D127" s="994"/>
      <c r="E127" s="453"/>
      <c r="F127" s="994"/>
      <c r="G127" s="1124"/>
      <c r="H127" s="1146"/>
      <c r="I127" s="1147"/>
      <c r="J127" s="997"/>
      <c r="K127" s="1147"/>
      <c r="L127" s="1148"/>
      <c r="M127" s="1149"/>
      <c r="N127" s="453"/>
      <c r="O127" s="1665"/>
      <c r="P127" s="1665"/>
      <c r="Q127" s="1665"/>
      <c r="R127" s="1665"/>
      <c r="S127" s="319"/>
      <c r="T127" s="1151" t="str">
        <f t="shared" ref="T127:T151" si="8">$A127</f>
        <v>1 (1401)</v>
      </c>
      <c r="U127" s="1152" t="str">
        <f t="shared" ref="U127:U151" si="9">IF($B127="","",$B127)</f>
        <v/>
      </c>
      <c r="V127" s="1153"/>
      <c r="W127" s="1154"/>
      <c r="X127" s="1154"/>
    </row>
    <row r="128" spans="1:24">
      <c r="A128" s="453" t="s">
        <v>2898</v>
      </c>
      <c r="B128" s="1144"/>
      <c r="C128" s="994"/>
      <c r="D128" s="994"/>
      <c r="E128" s="453"/>
      <c r="F128" s="994"/>
      <c r="G128" s="1124"/>
      <c r="H128" s="1146"/>
      <c r="I128" s="1147"/>
      <c r="J128" s="997"/>
      <c r="K128" s="1147"/>
      <c r="L128" s="1148"/>
      <c r="M128" s="1149"/>
      <c r="N128" s="453"/>
      <c r="O128" s="1665"/>
      <c r="P128" s="1665"/>
      <c r="Q128" s="1665"/>
      <c r="R128" s="1665"/>
      <c r="S128" s="319"/>
      <c r="T128" s="1151" t="str">
        <f t="shared" si="8"/>
        <v>2 (1402)</v>
      </c>
      <c r="U128" s="1152" t="str">
        <f t="shared" si="9"/>
        <v/>
      </c>
      <c r="V128" s="1153"/>
      <c r="W128" s="1154"/>
      <c r="X128" s="1154"/>
    </row>
    <row r="129" spans="1:24">
      <c r="A129" s="453" t="s">
        <v>2899</v>
      </c>
      <c r="B129" s="1144"/>
      <c r="C129" s="994"/>
      <c r="D129" s="994"/>
      <c r="E129" s="453"/>
      <c r="F129" s="994"/>
      <c r="G129" s="1124"/>
      <c r="H129" s="1146"/>
      <c r="I129" s="1147"/>
      <c r="J129" s="997"/>
      <c r="K129" s="1147"/>
      <c r="L129" s="1148"/>
      <c r="M129" s="1149"/>
      <c r="N129" s="453"/>
      <c r="O129" s="1665"/>
      <c r="P129" s="1665"/>
      <c r="Q129" s="1665"/>
      <c r="R129" s="1665"/>
      <c r="S129" s="319"/>
      <c r="T129" s="1151" t="str">
        <f t="shared" si="8"/>
        <v>3 (1403)</v>
      </c>
      <c r="U129" s="1152" t="str">
        <f t="shared" si="9"/>
        <v/>
      </c>
      <c r="V129" s="1153"/>
      <c r="W129" s="1154"/>
      <c r="X129" s="1154"/>
    </row>
    <row r="130" spans="1:24" ht="12.75" hidden="1" customHeight="1">
      <c r="A130" s="453" t="s">
        <v>2900</v>
      </c>
      <c r="B130" s="1144"/>
      <c r="C130" s="994"/>
      <c r="D130" s="994"/>
      <c r="E130" s="453"/>
      <c r="F130" s="994"/>
      <c r="G130" s="1124"/>
      <c r="H130" s="1146"/>
      <c r="I130" s="1147"/>
      <c r="J130" s="997"/>
      <c r="K130" s="1147"/>
      <c r="L130" s="1148"/>
      <c r="M130" s="1149"/>
      <c r="N130" s="453"/>
      <c r="O130" s="1665"/>
      <c r="P130" s="1665"/>
      <c r="Q130" s="1665"/>
      <c r="R130" s="1665"/>
      <c r="S130" s="319"/>
      <c r="T130" s="1151" t="str">
        <f t="shared" si="8"/>
        <v>4 (1404)</v>
      </c>
      <c r="U130" s="1152" t="str">
        <f t="shared" si="9"/>
        <v/>
      </c>
      <c r="V130" s="1153"/>
      <c r="W130" s="1154"/>
      <c r="X130" s="1154"/>
    </row>
    <row r="131" spans="1:24" ht="12.75" hidden="1" customHeight="1">
      <c r="A131" s="453" t="s">
        <v>2901</v>
      </c>
      <c r="B131" s="1144"/>
      <c r="C131" s="994"/>
      <c r="D131" s="994"/>
      <c r="E131" s="453"/>
      <c r="F131" s="994"/>
      <c r="G131" s="1124"/>
      <c r="H131" s="1146"/>
      <c r="I131" s="1147"/>
      <c r="J131" s="997"/>
      <c r="K131" s="1147"/>
      <c r="L131" s="1148"/>
      <c r="M131" s="1149"/>
      <c r="N131" s="453"/>
      <c r="O131" s="1665"/>
      <c r="P131" s="1665"/>
      <c r="Q131" s="1665"/>
      <c r="R131" s="1665"/>
      <c r="S131" s="319"/>
      <c r="T131" s="1151" t="str">
        <f t="shared" si="8"/>
        <v>5 (1405)</v>
      </c>
      <c r="U131" s="1152" t="str">
        <f t="shared" si="9"/>
        <v/>
      </c>
      <c r="V131" s="1153"/>
      <c r="W131" s="1154"/>
      <c r="X131" s="1154"/>
    </row>
    <row r="132" spans="1:24" ht="12.75" hidden="1" customHeight="1">
      <c r="A132" s="453" t="s">
        <v>2902</v>
      </c>
      <c r="B132" s="1144"/>
      <c r="C132" s="994"/>
      <c r="D132" s="994"/>
      <c r="E132" s="453"/>
      <c r="F132" s="994"/>
      <c r="G132" s="1124"/>
      <c r="H132" s="1146"/>
      <c r="I132" s="1147"/>
      <c r="J132" s="997"/>
      <c r="K132" s="1147"/>
      <c r="L132" s="1148"/>
      <c r="M132" s="1149"/>
      <c r="N132" s="453"/>
      <c r="O132" s="1665"/>
      <c r="P132" s="1665"/>
      <c r="Q132" s="1665"/>
      <c r="R132" s="1665"/>
      <c r="S132" s="319"/>
      <c r="T132" s="1151" t="str">
        <f t="shared" si="8"/>
        <v>6 (1406)</v>
      </c>
      <c r="U132" s="1152" t="str">
        <f t="shared" si="9"/>
        <v/>
      </c>
      <c r="V132" s="1153"/>
      <c r="W132" s="1154"/>
      <c r="X132" s="1154"/>
    </row>
    <row r="133" spans="1:24" ht="12.75" hidden="1" customHeight="1">
      <c r="A133" s="453" t="s">
        <v>2903</v>
      </c>
      <c r="B133" s="1144"/>
      <c r="C133" s="994"/>
      <c r="D133" s="994"/>
      <c r="E133" s="453"/>
      <c r="F133" s="994"/>
      <c r="G133" s="1124"/>
      <c r="H133" s="1146"/>
      <c r="I133" s="1147"/>
      <c r="J133" s="997"/>
      <c r="K133" s="1147"/>
      <c r="L133" s="1148"/>
      <c r="M133" s="1149"/>
      <c r="N133" s="453"/>
      <c r="O133" s="1665"/>
      <c r="P133" s="1665"/>
      <c r="Q133" s="1665"/>
      <c r="R133" s="1665"/>
      <c r="S133" s="319"/>
      <c r="T133" s="1151" t="str">
        <f t="shared" si="8"/>
        <v>7 (1407)</v>
      </c>
      <c r="U133" s="1152" t="str">
        <f t="shared" si="9"/>
        <v/>
      </c>
      <c r="V133" s="1153"/>
      <c r="W133" s="1154"/>
      <c r="X133" s="1154"/>
    </row>
    <row r="134" spans="1:24" ht="12.75" hidden="1" customHeight="1">
      <c r="A134" s="453" t="s">
        <v>2904</v>
      </c>
      <c r="B134" s="1144"/>
      <c r="C134" s="994"/>
      <c r="D134" s="994"/>
      <c r="E134" s="453"/>
      <c r="F134" s="994"/>
      <c r="G134" s="1124"/>
      <c r="H134" s="1146"/>
      <c r="I134" s="1147"/>
      <c r="J134" s="997"/>
      <c r="K134" s="1147"/>
      <c r="L134" s="1148"/>
      <c r="M134" s="1149"/>
      <c r="N134" s="453"/>
      <c r="O134" s="1665"/>
      <c r="P134" s="1665"/>
      <c r="Q134" s="1665"/>
      <c r="R134" s="1665"/>
      <c r="S134" s="319"/>
      <c r="T134" s="1151" t="str">
        <f t="shared" si="8"/>
        <v>8 (1408)</v>
      </c>
      <c r="U134" s="1152" t="str">
        <f t="shared" si="9"/>
        <v/>
      </c>
      <c r="V134" s="1153"/>
      <c r="W134" s="1154"/>
      <c r="X134" s="1154"/>
    </row>
    <row r="135" spans="1:24" ht="12.75" hidden="1" customHeight="1">
      <c r="A135" s="453" t="s">
        <v>2905</v>
      </c>
      <c r="B135" s="1144"/>
      <c r="C135" s="994"/>
      <c r="D135" s="994"/>
      <c r="E135" s="453"/>
      <c r="F135" s="994"/>
      <c r="G135" s="1124"/>
      <c r="H135" s="1146"/>
      <c r="I135" s="1147"/>
      <c r="J135" s="997"/>
      <c r="K135" s="1147"/>
      <c r="L135" s="1148"/>
      <c r="M135" s="1149"/>
      <c r="N135" s="453"/>
      <c r="O135" s="1665"/>
      <c r="P135" s="1665"/>
      <c r="Q135" s="1665"/>
      <c r="R135" s="1665"/>
      <c r="S135" s="319"/>
      <c r="T135" s="1151" t="str">
        <f t="shared" si="8"/>
        <v>9 (1409)</v>
      </c>
      <c r="U135" s="1152" t="str">
        <f t="shared" si="9"/>
        <v/>
      </c>
      <c r="V135" s="1153"/>
      <c r="W135" s="1154"/>
      <c r="X135" s="1154"/>
    </row>
    <row r="136" spans="1:24" ht="12.75" hidden="1" customHeight="1">
      <c r="A136" s="453" t="s">
        <v>2906</v>
      </c>
      <c r="B136" s="1144"/>
      <c r="C136" s="994"/>
      <c r="D136" s="994"/>
      <c r="E136" s="453"/>
      <c r="F136" s="994"/>
      <c r="G136" s="1124"/>
      <c r="H136" s="1146"/>
      <c r="I136" s="1147"/>
      <c r="J136" s="997"/>
      <c r="K136" s="1147"/>
      <c r="L136" s="1148"/>
      <c r="M136" s="1149"/>
      <c r="N136" s="453"/>
      <c r="O136" s="1665"/>
      <c r="P136" s="1665"/>
      <c r="Q136" s="1665"/>
      <c r="R136" s="1665"/>
      <c r="S136" s="319"/>
      <c r="T136" s="1151" t="str">
        <f t="shared" si="8"/>
        <v>10 (1410)</v>
      </c>
      <c r="U136" s="1152" t="str">
        <f t="shared" si="9"/>
        <v/>
      </c>
      <c r="V136" s="1153"/>
      <c r="W136" s="1154"/>
      <c r="X136" s="1154"/>
    </row>
    <row r="137" spans="1:24" ht="12.75" hidden="1" customHeight="1">
      <c r="A137" s="453" t="s">
        <v>2907</v>
      </c>
      <c r="B137" s="1144"/>
      <c r="C137" s="994"/>
      <c r="D137" s="994"/>
      <c r="E137" s="453"/>
      <c r="F137" s="994"/>
      <c r="G137" s="1124"/>
      <c r="H137" s="1146"/>
      <c r="I137" s="1147"/>
      <c r="J137" s="997"/>
      <c r="K137" s="1147"/>
      <c r="L137" s="1148"/>
      <c r="M137" s="1149"/>
      <c r="N137" s="453"/>
      <c r="O137" s="1665"/>
      <c r="P137" s="1665"/>
      <c r="Q137" s="1665"/>
      <c r="R137" s="1665"/>
      <c r="S137" s="319"/>
      <c r="T137" s="1151" t="str">
        <f t="shared" si="8"/>
        <v>11 (1411)</v>
      </c>
      <c r="U137" s="1152" t="str">
        <f t="shared" si="9"/>
        <v/>
      </c>
      <c r="V137" s="1153"/>
      <c r="W137" s="1154"/>
      <c r="X137" s="1154"/>
    </row>
    <row r="138" spans="1:24" ht="12.75" hidden="1" customHeight="1">
      <c r="A138" s="453" t="s">
        <v>2908</v>
      </c>
      <c r="B138" s="1144"/>
      <c r="C138" s="994"/>
      <c r="D138" s="994"/>
      <c r="E138" s="453"/>
      <c r="F138" s="994"/>
      <c r="G138" s="1124"/>
      <c r="H138" s="1146"/>
      <c r="I138" s="1147"/>
      <c r="J138" s="997"/>
      <c r="K138" s="1147"/>
      <c r="L138" s="1148"/>
      <c r="M138" s="1149"/>
      <c r="N138" s="453"/>
      <c r="O138" s="1665"/>
      <c r="P138" s="1665"/>
      <c r="Q138" s="1665"/>
      <c r="R138" s="1665"/>
      <c r="S138" s="319"/>
      <c r="T138" s="1151" t="str">
        <f t="shared" si="8"/>
        <v>12 (1412)</v>
      </c>
      <c r="U138" s="1152" t="str">
        <f t="shared" si="9"/>
        <v/>
      </c>
      <c r="V138" s="1153"/>
      <c r="W138" s="1154"/>
      <c r="X138" s="1154"/>
    </row>
    <row r="139" spans="1:24" ht="12.75" hidden="1" customHeight="1">
      <c r="A139" s="453" t="s">
        <v>2909</v>
      </c>
      <c r="B139" s="1144"/>
      <c r="C139" s="994"/>
      <c r="D139" s="994"/>
      <c r="E139" s="453"/>
      <c r="F139" s="994"/>
      <c r="G139" s="1124"/>
      <c r="H139" s="1146"/>
      <c r="I139" s="1147"/>
      <c r="J139" s="997"/>
      <c r="K139" s="1147"/>
      <c r="L139" s="1148"/>
      <c r="M139" s="1149"/>
      <c r="N139" s="453"/>
      <c r="O139" s="1665"/>
      <c r="P139" s="1665"/>
      <c r="Q139" s="1665"/>
      <c r="R139" s="1665"/>
      <c r="S139" s="319"/>
      <c r="T139" s="1151" t="str">
        <f t="shared" si="8"/>
        <v>13 (1413)</v>
      </c>
      <c r="U139" s="1152" t="str">
        <f t="shared" si="9"/>
        <v/>
      </c>
      <c r="V139" s="1153"/>
      <c r="W139" s="1154"/>
      <c r="X139" s="1154"/>
    </row>
    <row r="140" spans="1:24" ht="12.75" hidden="1" customHeight="1">
      <c r="A140" s="453" t="s">
        <v>2910</v>
      </c>
      <c r="B140" s="1144"/>
      <c r="C140" s="994"/>
      <c r="D140" s="994"/>
      <c r="E140" s="453"/>
      <c r="F140" s="994"/>
      <c r="G140" s="1124"/>
      <c r="H140" s="1146"/>
      <c r="I140" s="1147"/>
      <c r="J140" s="997"/>
      <c r="K140" s="1147"/>
      <c r="L140" s="1148"/>
      <c r="M140" s="1149"/>
      <c r="N140" s="453"/>
      <c r="O140" s="1665"/>
      <c r="P140" s="1665"/>
      <c r="Q140" s="1665"/>
      <c r="R140" s="1665"/>
      <c r="S140" s="319"/>
      <c r="T140" s="1151" t="str">
        <f t="shared" si="8"/>
        <v>14 (1414)</v>
      </c>
      <c r="U140" s="1152" t="str">
        <f t="shared" si="9"/>
        <v/>
      </c>
      <c r="V140" s="1153"/>
      <c r="W140" s="1154"/>
      <c r="X140" s="1154"/>
    </row>
    <row r="141" spans="1:24" ht="12.75" hidden="1" customHeight="1">
      <c r="A141" s="453" t="s">
        <v>2911</v>
      </c>
      <c r="B141" s="1144"/>
      <c r="C141" s="994"/>
      <c r="D141" s="994"/>
      <c r="E141" s="453"/>
      <c r="F141" s="994"/>
      <c r="G141" s="1124"/>
      <c r="H141" s="1146"/>
      <c r="I141" s="1147"/>
      <c r="J141" s="997"/>
      <c r="K141" s="1147"/>
      <c r="L141" s="1148"/>
      <c r="M141" s="1149"/>
      <c r="N141" s="453"/>
      <c r="O141" s="1665"/>
      <c r="P141" s="1665"/>
      <c r="Q141" s="1665"/>
      <c r="R141" s="1665"/>
      <c r="S141" s="319"/>
      <c r="T141" s="1151" t="str">
        <f t="shared" si="8"/>
        <v>15 (1415)</v>
      </c>
      <c r="U141" s="1152" t="str">
        <f t="shared" si="9"/>
        <v/>
      </c>
      <c r="V141" s="1153"/>
      <c r="W141" s="1154"/>
      <c r="X141" s="1154"/>
    </row>
    <row r="142" spans="1:24" ht="12.75" hidden="1" customHeight="1">
      <c r="A142" s="453" t="s">
        <v>2912</v>
      </c>
      <c r="B142" s="1144"/>
      <c r="C142" s="994"/>
      <c r="D142" s="994"/>
      <c r="E142" s="453"/>
      <c r="F142" s="994"/>
      <c r="G142" s="1124"/>
      <c r="H142" s="1146"/>
      <c r="I142" s="1147"/>
      <c r="J142" s="997"/>
      <c r="K142" s="1147"/>
      <c r="L142" s="1148"/>
      <c r="M142" s="1149"/>
      <c r="N142" s="453"/>
      <c r="O142" s="1665"/>
      <c r="P142" s="1665"/>
      <c r="Q142" s="1665"/>
      <c r="R142" s="1665"/>
      <c r="S142" s="319"/>
      <c r="T142" s="1151" t="str">
        <f t="shared" si="8"/>
        <v>16 (1416)</v>
      </c>
      <c r="U142" s="1152" t="str">
        <f t="shared" si="9"/>
        <v/>
      </c>
      <c r="V142" s="1153"/>
      <c r="W142" s="1154"/>
      <c r="X142" s="1154"/>
    </row>
    <row r="143" spans="1:24" ht="12.75" hidden="1" customHeight="1">
      <c r="A143" s="453" t="s">
        <v>2913</v>
      </c>
      <c r="B143" s="1144"/>
      <c r="C143" s="994"/>
      <c r="D143" s="994"/>
      <c r="E143" s="453"/>
      <c r="F143" s="994"/>
      <c r="G143" s="1124"/>
      <c r="H143" s="1146"/>
      <c r="I143" s="1147"/>
      <c r="J143" s="997"/>
      <c r="K143" s="1147"/>
      <c r="L143" s="1148"/>
      <c r="M143" s="1149"/>
      <c r="N143" s="453"/>
      <c r="O143" s="1665"/>
      <c r="P143" s="1665"/>
      <c r="Q143" s="1665"/>
      <c r="R143" s="1665"/>
      <c r="S143" s="319"/>
      <c r="T143" s="1151" t="str">
        <f t="shared" si="8"/>
        <v>17 (1417)</v>
      </c>
      <c r="U143" s="1152" t="str">
        <f t="shared" si="9"/>
        <v/>
      </c>
      <c r="V143" s="1153"/>
      <c r="W143" s="1154"/>
      <c r="X143" s="1154"/>
    </row>
    <row r="144" spans="1:24" ht="12.75" hidden="1" customHeight="1">
      <c r="A144" s="453" t="s">
        <v>2914</v>
      </c>
      <c r="B144" s="1144"/>
      <c r="C144" s="994"/>
      <c r="D144" s="994"/>
      <c r="E144" s="453"/>
      <c r="F144" s="994"/>
      <c r="G144" s="1124"/>
      <c r="H144" s="1146"/>
      <c r="I144" s="1147"/>
      <c r="J144" s="997"/>
      <c r="K144" s="1147"/>
      <c r="L144" s="1148"/>
      <c r="M144" s="1149"/>
      <c r="N144" s="453"/>
      <c r="O144" s="1665"/>
      <c r="P144" s="1665"/>
      <c r="Q144" s="1665"/>
      <c r="R144" s="1665"/>
      <c r="S144" s="319"/>
      <c r="T144" s="1151" t="str">
        <f t="shared" si="8"/>
        <v>18 (1418)</v>
      </c>
      <c r="U144" s="1152" t="str">
        <f t="shared" si="9"/>
        <v/>
      </c>
      <c r="V144" s="1153"/>
      <c r="W144" s="1154"/>
      <c r="X144" s="1154"/>
    </row>
    <row r="145" spans="1:24" ht="12.75" hidden="1" customHeight="1">
      <c r="A145" s="453" t="s">
        <v>2915</v>
      </c>
      <c r="B145" s="1144"/>
      <c r="C145" s="994"/>
      <c r="D145" s="994"/>
      <c r="E145" s="453"/>
      <c r="F145" s="994"/>
      <c r="G145" s="1124"/>
      <c r="H145" s="1146"/>
      <c r="I145" s="1147"/>
      <c r="J145" s="997"/>
      <c r="K145" s="1147"/>
      <c r="L145" s="1148"/>
      <c r="M145" s="1149"/>
      <c r="N145" s="453"/>
      <c r="O145" s="1665"/>
      <c r="P145" s="1665"/>
      <c r="Q145" s="1665"/>
      <c r="R145" s="1665"/>
      <c r="S145" s="319"/>
      <c r="T145" s="1151" t="str">
        <f t="shared" si="8"/>
        <v>19 (1419)</v>
      </c>
      <c r="U145" s="1152" t="str">
        <f t="shared" si="9"/>
        <v/>
      </c>
      <c r="V145" s="1153"/>
      <c r="W145" s="1154"/>
      <c r="X145" s="1154"/>
    </row>
    <row r="146" spans="1:24" ht="12.75" hidden="1" customHeight="1">
      <c r="A146" s="453" t="s">
        <v>2916</v>
      </c>
      <c r="B146" s="1144"/>
      <c r="C146" s="994"/>
      <c r="D146" s="994"/>
      <c r="E146" s="453"/>
      <c r="F146" s="994"/>
      <c r="G146" s="1124"/>
      <c r="H146" s="1146"/>
      <c r="I146" s="1147"/>
      <c r="J146" s="997"/>
      <c r="K146" s="1147"/>
      <c r="L146" s="1148"/>
      <c r="M146" s="1149"/>
      <c r="N146" s="453"/>
      <c r="O146" s="1665"/>
      <c r="P146" s="1665"/>
      <c r="Q146" s="1665"/>
      <c r="R146" s="1665"/>
      <c r="S146" s="319"/>
      <c r="T146" s="1151" t="str">
        <f t="shared" si="8"/>
        <v>20 (1420)</v>
      </c>
      <c r="U146" s="1152" t="str">
        <f t="shared" si="9"/>
        <v/>
      </c>
      <c r="V146" s="1153"/>
      <c r="W146" s="1154"/>
      <c r="X146" s="1154"/>
    </row>
    <row r="147" spans="1:24" ht="12.75" hidden="1" customHeight="1">
      <c r="A147" s="453" t="s">
        <v>2917</v>
      </c>
      <c r="B147" s="1144"/>
      <c r="C147" s="994"/>
      <c r="D147" s="994"/>
      <c r="E147" s="453"/>
      <c r="F147" s="994"/>
      <c r="G147" s="1124"/>
      <c r="H147" s="1146"/>
      <c r="I147" s="1147"/>
      <c r="J147" s="997"/>
      <c r="K147" s="1147"/>
      <c r="L147" s="1148"/>
      <c r="M147" s="1149"/>
      <c r="N147" s="453"/>
      <c r="O147" s="1665"/>
      <c r="P147" s="1665"/>
      <c r="Q147" s="1665"/>
      <c r="R147" s="1665"/>
      <c r="S147" s="319"/>
      <c r="T147" s="1151" t="str">
        <f t="shared" si="8"/>
        <v>21 (1421)</v>
      </c>
      <c r="U147" s="1152" t="str">
        <f t="shared" si="9"/>
        <v/>
      </c>
      <c r="V147" s="1153"/>
      <c r="W147" s="1154"/>
      <c r="X147" s="1154"/>
    </row>
    <row r="148" spans="1:24" ht="12.75" hidden="1" customHeight="1">
      <c r="A148" s="453" t="s">
        <v>2918</v>
      </c>
      <c r="B148" s="1144"/>
      <c r="C148" s="994"/>
      <c r="D148" s="994"/>
      <c r="E148" s="453"/>
      <c r="F148" s="994"/>
      <c r="G148" s="1124"/>
      <c r="H148" s="1146"/>
      <c r="I148" s="1147"/>
      <c r="J148" s="997"/>
      <c r="K148" s="1147"/>
      <c r="L148" s="1148"/>
      <c r="M148" s="1149"/>
      <c r="N148" s="453"/>
      <c r="O148" s="1665"/>
      <c r="P148" s="1665"/>
      <c r="Q148" s="1665"/>
      <c r="R148" s="1665"/>
      <c r="S148" s="319"/>
      <c r="T148" s="1151" t="str">
        <f t="shared" si="8"/>
        <v>22 (1422)</v>
      </c>
      <c r="U148" s="1152" t="str">
        <f t="shared" si="9"/>
        <v/>
      </c>
      <c r="V148" s="1153"/>
      <c r="W148" s="1154"/>
      <c r="X148" s="1154"/>
    </row>
    <row r="149" spans="1:24" ht="12.75" hidden="1" customHeight="1">
      <c r="A149" s="453" t="s">
        <v>2919</v>
      </c>
      <c r="B149" s="1144"/>
      <c r="C149" s="994"/>
      <c r="D149" s="994"/>
      <c r="E149" s="453"/>
      <c r="F149" s="994"/>
      <c r="G149" s="1124"/>
      <c r="H149" s="1146"/>
      <c r="I149" s="1147"/>
      <c r="J149" s="997"/>
      <c r="K149" s="1147"/>
      <c r="L149" s="1148"/>
      <c r="M149" s="1149"/>
      <c r="N149" s="453"/>
      <c r="O149" s="1665"/>
      <c r="P149" s="1665"/>
      <c r="Q149" s="1665"/>
      <c r="R149" s="1665"/>
      <c r="S149" s="319"/>
      <c r="T149" s="1151" t="str">
        <f t="shared" si="8"/>
        <v>23 (1423)</v>
      </c>
      <c r="U149" s="1152" t="str">
        <f t="shared" si="9"/>
        <v/>
      </c>
      <c r="V149" s="1153"/>
      <c r="W149" s="1154"/>
      <c r="X149" s="1154"/>
    </row>
    <row r="150" spans="1:24" ht="12.75" hidden="1" customHeight="1">
      <c r="A150" s="453" t="s">
        <v>2920</v>
      </c>
      <c r="B150" s="1144"/>
      <c r="C150" s="994"/>
      <c r="D150" s="994"/>
      <c r="E150" s="453"/>
      <c r="F150" s="994"/>
      <c r="G150" s="1124"/>
      <c r="H150" s="1146"/>
      <c r="I150" s="1147"/>
      <c r="J150" s="997"/>
      <c r="K150" s="1147"/>
      <c r="L150" s="1148"/>
      <c r="M150" s="1149"/>
      <c r="N150" s="453"/>
      <c r="O150" s="1665"/>
      <c r="P150" s="1665"/>
      <c r="Q150" s="1665"/>
      <c r="R150" s="1665"/>
      <c r="S150" s="319"/>
      <c r="T150" s="1151" t="str">
        <f t="shared" si="8"/>
        <v>24 (1424)</v>
      </c>
      <c r="U150" s="1152" t="str">
        <f t="shared" si="9"/>
        <v/>
      </c>
      <c r="V150" s="1153"/>
      <c r="W150" s="1154"/>
      <c r="X150" s="1154"/>
    </row>
    <row r="151" spans="1:24">
      <c r="A151" s="453" t="s">
        <v>2921</v>
      </c>
      <c r="B151" s="1144"/>
      <c r="C151" s="994"/>
      <c r="D151" s="994"/>
      <c r="E151" s="453"/>
      <c r="F151" s="994"/>
      <c r="G151" s="1124"/>
      <c r="H151" s="1146"/>
      <c r="I151" s="1147"/>
      <c r="J151" s="997"/>
      <c r="K151" s="1147"/>
      <c r="L151" s="1148"/>
      <c r="M151" s="1149"/>
      <c r="N151" s="453"/>
      <c r="O151" s="1665"/>
      <c r="P151" s="1665"/>
      <c r="Q151" s="1665"/>
      <c r="R151" s="1665"/>
      <c r="S151" s="319"/>
      <c r="T151" s="1151" t="str">
        <f t="shared" si="8"/>
        <v>25 (1425)</v>
      </c>
      <c r="U151" s="1152" t="str">
        <f t="shared" si="9"/>
        <v/>
      </c>
      <c r="V151" s="1153"/>
      <c r="W151" s="1154"/>
      <c r="X151" s="1154"/>
    </row>
    <row r="152" spans="1:24">
      <c r="A152" s="796" t="s">
        <v>2922</v>
      </c>
      <c r="B152" s="1208">
        <v>100</v>
      </c>
      <c r="C152" s="994"/>
      <c r="D152" s="994"/>
      <c r="E152" s="453"/>
      <c r="F152" s="994"/>
      <c r="G152" s="1122"/>
      <c r="H152" s="1158"/>
      <c r="I152" s="1147"/>
      <c r="J152" s="997"/>
      <c r="K152" s="1147"/>
      <c r="L152" s="1148"/>
      <c r="M152" s="1356"/>
      <c r="N152" s="453"/>
      <c r="O152" s="1666"/>
      <c r="P152" s="1666"/>
      <c r="Q152" s="1666"/>
      <c r="R152" s="1666"/>
      <c r="S152" s="319"/>
      <c r="T152" s="1205" t="str">
        <f>$A$152</f>
        <v>(1426)</v>
      </c>
      <c r="U152" s="1159">
        <f>$B152</f>
        <v>100</v>
      </c>
      <c r="V152" s="1153"/>
      <c r="W152" s="1154"/>
      <c r="X152" s="1154"/>
    </row>
    <row r="153" spans="1:24">
      <c r="A153" s="478" t="s">
        <v>2923</v>
      </c>
      <c r="B153" s="1002" t="s">
        <v>2924</v>
      </c>
      <c r="C153" s="997"/>
      <c r="D153" s="997"/>
      <c r="E153" s="477"/>
      <c r="F153" s="1163"/>
      <c r="G153" s="1169"/>
      <c r="H153" s="1165"/>
      <c r="I153" s="1147"/>
      <c r="J153" s="997"/>
      <c r="K153" s="1147"/>
      <c r="L153" s="1166"/>
      <c r="M153" s="1167"/>
      <c r="N153" s="477"/>
      <c r="O153" s="1664"/>
      <c r="P153" s="1664"/>
      <c r="Q153" s="1664"/>
      <c r="R153" s="1664"/>
      <c r="S153" s="319"/>
      <c r="T153" s="1205" t="str">
        <f>$A$153</f>
        <v>(1400)</v>
      </c>
      <c r="U153" s="1003" t="str">
        <f>$B153</f>
        <v>Overall</v>
      </c>
      <c r="V153" s="1153"/>
      <c r="W153" s="1168"/>
      <c r="X153" s="1168"/>
    </row>
    <row r="154" spans="1:24">
      <c r="A154" s="477"/>
      <c r="B154" s="475"/>
      <c r="C154" s="1119"/>
      <c r="D154" s="1119"/>
      <c r="E154" s="477"/>
      <c r="F154" s="1062"/>
      <c r="G154" s="1120"/>
      <c r="H154" s="1120"/>
      <c r="I154" s="1119"/>
      <c r="J154" s="1119"/>
      <c r="K154" s="1119"/>
      <c r="L154" s="1119"/>
      <c r="M154" s="1173"/>
      <c r="N154" s="477"/>
      <c r="O154" s="888"/>
      <c r="P154" s="888"/>
      <c r="Q154" s="888"/>
      <c r="R154" s="888"/>
      <c r="S154" s="319"/>
      <c r="T154" s="1177"/>
      <c r="U154" s="1177"/>
      <c r="V154" s="888"/>
      <c r="W154" s="888"/>
      <c r="X154" s="888"/>
    </row>
    <row r="155" spans="1:24">
      <c r="A155" s="477"/>
      <c r="B155" s="1104" t="s">
        <v>2927</v>
      </c>
      <c r="C155" s="1119"/>
      <c r="D155" s="1119"/>
      <c r="E155" s="477"/>
      <c r="F155" s="1062"/>
      <c r="G155" s="1120"/>
      <c r="H155" s="1120"/>
      <c r="I155" s="1119"/>
      <c r="J155" s="1119"/>
      <c r="K155" s="1119"/>
      <c r="L155" s="1119"/>
      <c r="M155" s="1173"/>
      <c r="N155" s="477"/>
      <c r="O155" s="888"/>
      <c r="P155" s="888"/>
      <c r="Q155" s="888"/>
      <c r="R155" s="888"/>
      <c r="S155" s="319"/>
      <c r="T155" s="1177"/>
      <c r="U155" s="1177"/>
      <c r="V155" s="888"/>
      <c r="W155" s="888"/>
      <c r="X155" s="888"/>
    </row>
    <row r="156" spans="1:24">
      <c r="A156" s="478" t="s">
        <v>2923</v>
      </c>
      <c r="B156" s="1160" t="s">
        <v>2924</v>
      </c>
      <c r="C156" s="1122"/>
      <c r="D156" s="1122"/>
      <c r="E156" s="1123"/>
      <c r="F156" s="1122"/>
      <c r="G156" s="1124"/>
      <c r="H156" s="1146"/>
      <c r="I156" s="1147"/>
      <c r="J156" s="1147"/>
      <c r="K156" s="1147"/>
      <c r="L156" s="1147"/>
      <c r="M156" s="1147"/>
      <c r="N156" s="453"/>
      <c r="O156" s="1665"/>
      <c r="P156" s="1665"/>
      <c r="Q156" s="1667"/>
      <c r="R156" s="1667"/>
      <c r="S156" s="319"/>
      <c r="T156" s="1177"/>
      <c r="U156" s="1177"/>
      <c r="V156" s="888"/>
      <c r="W156" s="888"/>
      <c r="X156" s="888"/>
    </row>
    <row r="157" spans="1:24">
      <c r="A157" s="477"/>
      <c r="B157" s="475"/>
      <c r="C157" s="1119"/>
      <c r="D157" s="1119"/>
      <c r="E157" s="477"/>
      <c r="F157" s="1062"/>
      <c r="G157" s="1120"/>
      <c r="H157" s="1120"/>
      <c r="I157" s="1119"/>
      <c r="J157" s="1119"/>
      <c r="K157" s="1119"/>
      <c r="L157" s="1119"/>
      <c r="M157" s="1173"/>
      <c r="N157" s="477"/>
      <c r="O157" s="888"/>
      <c r="P157" s="888"/>
      <c r="Q157" s="888"/>
      <c r="R157" s="888"/>
      <c r="S157" s="319"/>
      <c r="T157" s="1177"/>
      <c r="U157" s="1177"/>
      <c r="V157" s="888"/>
      <c r="W157" s="888"/>
      <c r="X157" s="888"/>
    </row>
    <row r="158" spans="1:24">
      <c r="A158" s="477"/>
      <c r="B158" s="813" t="s">
        <v>772</v>
      </c>
      <c r="C158" s="1119"/>
      <c r="D158" s="997"/>
      <c r="E158" s="477"/>
      <c r="F158" s="1062"/>
      <c r="G158" s="1120"/>
      <c r="H158" s="1120"/>
      <c r="I158" s="1119"/>
      <c r="J158" s="1119"/>
      <c r="K158" s="1119"/>
      <c r="L158" s="1119"/>
      <c r="M158" s="1173"/>
      <c r="N158" s="477"/>
      <c r="O158" s="1664"/>
      <c r="P158" s="1664"/>
      <c r="Q158" s="1664"/>
      <c r="R158" s="1664"/>
      <c r="S158" s="319"/>
      <c r="T158" s="1178"/>
      <c r="U158" s="1143" t="str">
        <f>$B158</f>
        <v>Total (500)</v>
      </c>
      <c r="V158" s="1153"/>
      <c r="X158" s="1206"/>
    </row>
    <row r="159" spans="1:24">
      <c r="A159" s="477"/>
      <c r="B159" s="475"/>
      <c r="C159" s="475"/>
      <c r="D159" s="1105"/>
      <c r="E159" s="477"/>
      <c r="F159" s="1062"/>
      <c r="G159" s="1062"/>
      <c r="H159" s="1062"/>
      <c r="I159" s="1105"/>
      <c r="J159" s="1105"/>
      <c r="K159" s="1105"/>
      <c r="L159" s="1181"/>
      <c r="M159" s="453"/>
      <c r="N159" s="477"/>
      <c r="O159" s="1105"/>
      <c r="P159" s="1105"/>
      <c r="Q159" s="1105"/>
      <c r="R159" s="1105"/>
    </row>
    <row r="160" spans="1:24" ht="38.25" customHeight="1">
      <c r="A160" s="477"/>
      <c r="B160" s="1019" t="s">
        <v>2963</v>
      </c>
      <c r="C160" s="477"/>
      <c r="D160" s="477"/>
      <c r="E160" s="477"/>
      <c r="F160" s="477"/>
      <c r="G160" s="477"/>
      <c r="H160" s="477"/>
      <c r="I160" s="477"/>
      <c r="J160" s="477"/>
      <c r="K160" s="477"/>
      <c r="L160" s="477"/>
      <c r="M160" s="477"/>
      <c r="N160" s="477"/>
      <c r="O160" s="1099" t="s">
        <v>2964</v>
      </c>
      <c r="P160" s="1099" t="s">
        <v>2965</v>
      </c>
      <c r="Q160" s="1099" t="s">
        <v>2964</v>
      </c>
      <c r="R160" s="1099" t="s">
        <v>2965</v>
      </c>
    </row>
    <row r="161" spans="1:24" ht="20.85" customHeight="1">
      <c r="A161" s="1201"/>
      <c r="B161" s="1065" t="s">
        <v>1790</v>
      </c>
      <c r="C161" s="975"/>
      <c r="D161" s="994"/>
      <c r="E161" s="477"/>
      <c r="F161" s="975"/>
      <c r="G161" s="975"/>
      <c r="H161" s="1202"/>
      <c r="I161" s="1203"/>
      <c r="J161" s="997"/>
      <c r="K161" s="1203"/>
      <c r="L161" s="1148"/>
      <c r="M161" s="1149"/>
      <c r="N161" s="477"/>
      <c r="O161" s="994"/>
      <c r="P161" s="994"/>
      <c r="Q161" s="994"/>
      <c r="R161" s="994"/>
      <c r="X161" s="1179"/>
    </row>
    <row r="162" spans="1:24" ht="20.85" customHeight="1">
      <c r="A162" s="1201"/>
      <c r="B162" s="1204" t="s">
        <v>2966</v>
      </c>
      <c r="C162" s="994"/>
      <c r="D162" s="994"/>
      <c r="E162" s="477"/>
      <c r="F162" s="975"/>
      <c r="G162" s="975"/>
      <c r="H162" s="1202"/>
      <c r="I162" s="1203"/>
      <c r="J162" s="997"/>
      <c r="K162" s="1203"/>
      <c r="L162" s="1148"/>
      <c r="M162" s="1149"/>
      <c r="N162" s="477"/>
      <c r="O162" s="994"/>
      <c r="P162" s="994"/>
      <c r="Q162" s="994"/>
      <c r="R162" s="994"/>
    </row>
    <row r="163" spans="1:24">
      <c r="A163" s="477"/>
      <c r="B163" s="475"/>
      <c r="C163" s="475"/>
      <c r="D163" s="1105"/>
      <c r="E163" s="477"/>
      <c r="F163" s="1062"/>
      <c r="G163" s="1062"/>
      <c r="H163" s="1062"/>
      <c r="I163" s="1062"/>
      <c r="J163" s="1105"/>
      <c r="K163" s="1105"/>
      <c r="L163" s="1181"/>
      <c r="M163" s="453"/>
      <c r="N163" s="477"/>
      <c r="O163" s="477"/>
      <c r="P163" s="1105"/>
      <c r="Q163" s="1105"/>
      <c r="R163" s="1105"/>
    </row>
    <row r="164" spans="1:24" ht="21" customHeight="1">
      <c r="A164" s="1176">
        <v>1</v>
      </c>
      <c r="B164" s="1714" t="s">
        <v>2928</v>
      </c>
      <c r="C164" s="1715"/>
      <c r="D164" s="1715"/>
      <c r="E164" s="1715"/>
      <c r="F164" s="1715"/>
      <c r="G164" s="1715"/>
      <c r="H164" s="1182"/>
      <c r="I164" s="1176">
        <v>4</v>
      </c>
      <c r="J164" s="1663" t="s">
        <v>2929</v>
      </c>
      <c r="K164" s="1611"/>
      <c r="L164" s="1611"/>
      <c r="M164" s="1611"/>
      <c r="N164" s="1611"/>
      <c r="O164" s="1611"/>
      <c r="P164" s="1611"/>
      <c r="Q164" s="1611"/>
      <c r="R164" s="477"/>
    </row>
    <row r="165" spans="1:24" ht="21" customHeight="1">
      <c r="A165" s="1176">
        <v>2</v>
      </c>
      <c r="B165" s="1663" t="s">
        <v>2930</v>
      </c>
      <c r="C165" s="1611"/>
      <c r="D165" s="1611"/>
      <c r="E165" s="1611"/>
      <c r="F165" s="1611"/>
      <c r="G165" s="1611"/>
      <c r="H165" s="1182"/>
      <c r="I165" s="1176">
        <v>5</v>
      </c>
      <c r="J165" s="1663" t="s">
        <v>2931</v>
      </c>
      <c r="K165" s="1611"/>
      <c r="L165" s="1611"/>
      <c r="M165" s="1611"/>
      <c r="N165" s="1611"/>
      <c r="O165" s="1611"/>
      <c r="P165" s="1611"/>
      <c r="Q165" s="1611"/>
      <c r="R165" s="477"/>
    </row>
    <row r="166" spans="1:24" ht="21" customHeight="1">
      <c r="A166" s="1176">
        <v>3</v>
      </c>
      <c r="B166" s="1663" t="s">
        <v>2932</v>
      </c>
      <c r="C166" s="1611"/>
      <c r="D166" s="1611"/>
      <c r="E166" s="1611"/>
      <c r="F166" s="1611"/>
      <c r="G166" s="1611"/>
      <c r="H166" s="1182"/>
      <c r="I166" s="1176">
        <v>6</v>
      </c>
      <c r="J166" s="1714" t="s">
        <v>2933</v>
      </c>
      <c r="K166" s="1715"/>
      <c r="L166" s="1715"/>
      <c r="M166" s="1715"/>
      <c r="N166" s="1715"/>
      <c r="O166" s="1715"/>
      <c r="P166" s="1715"/>
      <c r="Q166" s="1715"/>
      <c r="R166" s="477"/>
    </row>
    <row r="167" spans="1:24">
      <c r="I167" s="387"/>
      <c r="J167" s="375"/>
    </row>
    <row r="168" spans="1:24" ht="13.8">
      <c r="A168" s="156"/>
      <c r="B168" s="7"/>
    </row>
    <row r="169" spans="1:24">
      <c r="B169" s="373"/>
    </row>
  </sheetData>
  <sheetProtection formatColumns="0" formatRows="0"/>
  <customSheetViews>
    <customSheetView guid="{322AC775-AF01-45AA-8A10-37DBB67FD782}" scale="112" showPageBreaks="1" printArea="1" hiddenRows="1" view="pageBreakPreview">
      <colBreaks count="1" manualBreakCount="1">
        <brk id="18" max="1048575" man="1"/>
      </colBreaks>
      <pageMargins left="0" right="0" top="0" bottom="0" header="0" footer="0"/>
      <pageSetup scale="67" fitToHeight="0" orientation="portrait" r:id="rId1"/>
      <headerFooter alignWithMargins="0">
        <oddHeader>&amp;C
&amp;R&amp;9 PROTECTED B WHEN COMPLETED</oddHeader>
        <oddFooter>&amp;L&amp;9&amp;F&amp;C&amp;9 Schedule &amp;A&amp;R&amp;9                               p. &amp;P / &amp;N</oddFooter>
      </headerFooter>
    </customSheetView>
  </customSheetViews>
  <mergeCells count="293">
    <mergeCell ref="W7:X7"/>
    <mergeCell ref="F6:G7"/>
    <mergeCell ref="B4:R4"/>
    <mergeCell ref="B6:D6"/>
    <mergeCell ref="I6:M6"/>
    <mergeCell ref="T6:U7"/>
    <mergeCell ref="B2:E2"/>
    <mergeCell ref="O8:P8"/>
    <mergeCell ref="Q8:R8"/>
    <mergeCell ref="I7:J7"/>
    <mergeCell ref="K7:L7"/>
    <mergeCell ref="M7:M8"/>
    <mergeCell ref="O13:P13"/>
    <mergeCell ref="Q13:R13"/>
    <mergeCell ref="O14:P14"/>
    <mergeCell ref="Q14:R14"/>
    <mergeCell ref="I10:J10"/>
    <mergeCell ref="O11:P11"/>
    <mergeCell ref="Q11:R11"/>
    <mergeCell ref="O12:P12"/>
    <mergeCell ref="Q12:R12"/>
    <mergeCell ref="O17:P17"/>
    <mergeCell ref="Q17:R17"/>
    <mergeCell ref="O18:P18"/>
    <mergeCell ref="Q18:R18"/>
    <mergeCell ref="O15:P15"/>
    <mergeCell ref="Q15:R15"/>
    <mergeCell ref="O16:P16"/>
    <mergeCell ref="Q16:R16"/>
    <mergeCell ref="O21:P21"/>
    <mergeCell ref="Q21:R21"/>
    <mergeCell ref="O22:P22"/>
    <mergeCell ref="Q22:R22"/>
    <mergeCell ref="O19:P19"/>
    <mergeCell ref="Q19:R19"/>
    <mergeCell ref="O20:P20"/>
    <mergeCell ref="Q20:R20"/>
    <mergeCell ref="O25:P25"/>
    <mergeCell ref="Q25:R25"/>
    <mergeCell ref="O26:P26"/>
    <mergeCell ref="Q26:R26"/>
    <mergeCell ref="O23:P23"/>
    <mergeCell ref="Q23:R23"/>
    <mergeCell ref="O24:P24"/>
    <mergeCell ref="Q24:R24"/>
    <mergeCell ref="O29:P29"/>
    <mergeCell ref="Q29:R29"/>
    <mergeCell ref="O30:P30"/>
    <mergeCell ref="Q30:R30"/>
    <mergeCell ref="O27:P27"/>
    <mergeCell ref="Q27:R27"/>
    <mergeCell ref="O28:P28"/>
    <mergeCell ref="Q28:R28"/>
    <mergeCell ref="O33:P33"/>
    <mergeCell ref="Q33:R33"/>
    <mergeCell ref="O34:P34"/>
    <mergeCell ref="Q34:R34"/>
    <mergeCell ref="O31:P31"/>
    <mergeCell ref="Q31:R31"/>
    <mergeCell ref="O32:P32"/>
    <mergeCell ref="Q32:R32"/>
    <mergeCell ref="O37:P37"/>
    <mergeCell ref="Q37:R37"/>
    <mergeCell ref="O40:P40"/>
    <mergeCell ref="Q40:R40"/>
    <mergeCell ref="O35:P35"/>
    <mergeCell ref="Q35:R35"/>
    <mergeCell ref="O36:P36"/>
    <mergeCell ref="Q36:R36"/>
    <mergeCell ref="O43:P43"/>
    <mergeCell ref="Q43:R43"/>
    <mergeCell ref="O44:P44"/>
    <mergeCell ref="Q44:R44"/>
    <mergeCell ref="O41:P41"/>
    <mergeCell ref="Q41:R41"/>
    <mergeCell ref="O42:P42"/>
    <mergeCell ref="Q42:R42"/>
    <mergeCell ref="O47:P47"/>
    <mergeCell ref="Q47:R47"/>
    <mergeCell ref="O48:P48"/>
    <mergeCell ref="Q48:R48"/>
    <mergeCell ref="O45:P45"/>
    <mergeCell ref="Q45:R45"/>
    <mergeCell ref="O46:P46"/>
    <mergeCell ref="Q46:R46"/>
    <mergeCell ref="O51:P51"/>
    <mergeCell ref="Q51:R51"/>
    <mergeCell ref="O52:P52"/>
    <mergeCell ref="Q52:R52"/>
    <mergeCell ref="O49:P49"/>
    <mergeCell ref="Q49:R49"/>
    <mergeCell ref="O50:P50"/>
    <mergeCell ref="Q50:R50"/>
    <mergeCell ref="O55:P55"/>
    <mergeCell ref="Q55:R55"/>
    <mergeCell ref="O56:P56"/>
    <mergeCell ref="Q56:R56"/>
    <mergeCell ref="O53:P53"/>
    <mergeCell ref="Q53:R53"/>
    <mergeCell ref="O54:P54"/>
    <mergeCell ref="Q54:R54"/>
    <mergeCell ref="O59:P59"/>
    <mergeCell ref="Q59:R59"/>
    <mergeCell ref="O60:P60"/>
    <mergeCell ref="Q60:R60"/>
    <mergeCell ref="O57:P57"/>
    <mergeCell ref="Q57:R57"/>
    <mergeCell ref="O58:P58"/>
    <mergeCell ref="Q58:R58"/>
    <mergeCell ref="O63:P63"/>
    <mergeCell ref="Q63:R63"/>
    <mergeCell ref="O64:P64"/>
    <mergeCell ref="Q64:R64"/>
    <mergeCell ref="O61:P61"/>
    <mergeCell ref="Q61:R61"/>
    <mergeCell ref="O62:P62"/>
    <mergeCell ref="Q62:R62"/>
    <mergeCell ref="O69:P69"/>
    <mergeCell ref="Q69:R69"/>
    <mergeCell ref="O70:P70"/>
    <mergeCell ref="Q70:R70"/>
    <mergeCell ref="O65:P65"/>
    <mergeCell ref="Q65:R65"/>
    <mergeCell ref="O66:P66"/>
    <mergeCell ref="Q66:R66"/>
    <mergeCell ref="O73:P73"/>
    <mergeCell ref="Q73:R73"/>
    <mergeCell ref="O74:P74"/>
    <mergeCell ref="Q74:R74"/>
    <mergeCell ref="O71:P71"/>
    <mergeCell ref="Q71:R71"/>
    <mergeCell ref="O72:P72"/>
    <mergeCell ref="Q72:R72"/>
    <mergeCell ref="O77:P77"/>
    <mergeCell ref="Q77:R77"/>
    <mergeCell ref="O78:P78"/>
    <mergeCell ref="Q78:R78"/>
    <mergeCell ref="O75:P75"/>
    <mergeCell ref="Q75:R75"/>
    <mergeCell ref="O76:P76"/>
    <mergeCell ref="Q76:R76"/>
    <mergeCell ref="O81:P81"/>
    <mergeCell ref="Q81:R81"/>
    <mergeCell ref="O82:P82"/>
    <mergeCell ref="Q82:R82"/>
    <mergeCell ref="O79:P79"/>
    <mergeCell ref="Q79:R79"/>
    <mergeCell ref="O80:P80"/>
    <mergeCell ref="Q80:R80"/>
    <mergeCell ref="O85:P85"/>
    <mergeCell ref="Q85:R85"/>
    <mergeCell ref="O86:P86"/>
    <mergeCell ref="Q86:R86"/>
    <mergeCell ref="O83:P83"/>
    <mergeCell ref="Q83:R83"/>
    <mergeCell ref="O84:P84"/>
    <mergeCell ref="Q84:R84"/>
    <mergeCell ref="O89:P89"/>
    <mergeCell ref="Q89:R89"/>
    <mergeCell ref="O90:P90"/>
    <mergeCell ref="Q90:R90"/>
    <mergeCell ref="O87:P87"/>
    <mergeCell ref="Q87:R87"/>
    <mergeCell ref="O88:P88"/>
    <mergeCell ref="Q88:R88"/>
    <mergeCell ref="O93:P93"/>
    <mergeCell ref="Q93:R93"/>
    <mergeCell ref="O94:P94"/>
    <mergeCell ref="Q94:R94"/>
    <mergeCell ref="O91:P91"/>
    <mergeCell ref="Q91:R91"/>
    <mergeCell ref="O92:P92"/>
    <mergeCell ref="Q92:R92"/>
    <mergeCell ref="O99:P99"/>
    <mergeCell ref="Q99:R99"/>
    <mergeCell ref="O100:P100"/>
    <mergeCell ref="Q100:R100"/>
    <mergeCell ref="O95:P95"/>
    <mergeCell ref="Q95:R95"/>
    <mergeCell ref="O98:P98"/>
    <mergeCell ref="Q98:R98"/>
    <mergeCell ref="O103:P103"/>
    <mergeCell ref="Q103:R103"/>
    <mergeCell ref="O104:P104"/>
    <mergeCell ref="Q104:R104"/>
    <mergeCell ref="O101:P101"/>
    <mergeCell ref="Q101:R101"/>
    <mergeCell ref="O102:P102"/>
    <mergeCell ref="Q102:R102"/>
    <mergeCell ref="O107:P107"/>
    <mergeCell ref="Q107:R107"/>
    <mergeCell ref="O108:P108"/>
    <mergeCell ref="Q108:R108"/>
    <mergeCell ref="O105:P105"/>
    <mergeCell ref="Q105:R105"/>
    <mergeCell ref="O106:P106"/>
    <mergeCell ref="Q106:R106"/>
    <mergeCell ref="O111:P111"/>
    <mergeCell ref="Q111:R111"/>
    <mergeCell ref="O112:P112"/>
    <mergeCell ref="Q112:R112"/>
    <mergeCell ref="O109:P109"/>
    <mergeCell ref="Q109:R109"/>
    <mergeCell ref="O110:P110"/>
    <mergeCell ref="Q110:R110"/>
    <mergeCell ref="O115:P115"/>
    <mergeCell ref="Q115:R115"/>
    <mergeCell ref="O116:P116"/>
    <mergeCell ref="Q116:R116"/>
    <mergeCell ref="O113:P113"/>
    <mergeCell ref="Q113:R113"/>
    <mergeCell ref="O114:P114"/>
    <mergeCell ref="Q114:R114"/>
    <mergeCell ref="O119:P119"/>
    <mergeCell ref="Q119:R119"/>
    <mergeCell ref="O120:P120"/>
    <mergeCell ref="Q120:R120"/>
    <mergeCell ref="O117:P117"/>
    <mergeCell ref="Q117:R117"/>
    <mergeCell ref="O118:P118"/>
    <mergeCell ref="Q118:R118"/>
    <mergeCell ref="O123:P123"/>
    <mergeCell ref="Q123:R123"/>
    <mergeCell ref="O124:P124"/>
    <mergeCell ref="Q124:R124"/>
    <mergeCell ref="O121:P121"/>
    <mergeCell ref="Q121:R121"/>
    <mergeCell ref="O122:P122"/>
    <mergeCell ref="Q122:R122"/>
    <mergeCell ref="O129:P129"/>
    <mergeCell ref="Q129:R129"/>
    <mergeCell ref="O130:P130"/>
    <mergeCell ref="Q130:R130"/>
    <mergeCell ref="O127:P127"/>
    <mergeCell ref="Q127:R127"/>
    <mergeCell ref="O128:P128"/>
    <mergeCell ref="Q128:R128"/>
    <mergeCell ref="O133:P133"/>
    <mergeCell ref="Q133:R133"/>
    <mergeCell ref="O134:P134"/>
    <mergeCell ref="Q134:R134"/>
    <mergeCell ref="O131:P131"/>
    <mergeCell ref="Q131:R131"/>
    <mergeCell ref="O132:P132"/>
    <mergeCell ref="Q132:R132"/>
    <mergeCell ref="O137:P137"/>
    <mergeCell ref="Q137:R137"/>
    <mergeCell ref="O138:P138"/>
    <mergeCell ref="Q138:R138"/>
    <mergeCell ref="O135:P135"/>
    <mergeCell ref="Q135:R135"/>
    <mergeCell ref="O136:P136"/>
    <mergeCell ref="Q136:R136"/>
    <mergeCell ref="O141:P141"/>
    <mergeCell ref="Q141:R141"/>
    <mergeCell ref="O142:P142"/>
    <mergeCell ref="Q142:R142"/>
    <mergeCell ref="O139:P139"/>
    <mergeCell ref="Q139:R139"/>
    <mergeCell ref="O140:P140"/>
    <mergeCell ref="Q140:R140"/>
    <mergeCell ref="O145:P145"/>
    <mergeCell ref="Q145:R145"/>
    <mergeCell ref="O146:P146"/>
    <mergeCell ref="Q146:R146"/>
    <mergeCell ref="O143:P143"/>
    <mergeCell ref="Q143:R143"/>
    <mergeCell ref="O144:P144"/>
    <mergeCell ref="Q144:R144"/>
    <mergeCell ref="O149:P149"/>
    <mergeCell ref="Q149:R149"/>
    <mergeCell ref="O147:P147"/>
    <mergeCell ref="Q147:R147"/>
    <mergeCell ref="O148:P148"/>
    <mergeCell ref="Q148:R148"/>
    <mergeCell ref="B165:G165"/>
    <mergeCell ref="J165:Q165"/>
    <mergeCell ref="B166:G166"/>
    <mergeCell ref="J166:Q166"/>
    <mergeCell ref="O153:P153"/>
    <mergeCell ref="Q153:R153"/>
    <mergeCell ref="O150:P150"/>
    <mergeCell ref="Q150:R150"/>
    <mergeCell ref="O158:P158"/>
    <mergeCell ref="Q158:R158"/>
    <mergeCell ref="O151:P151"/>
    <mergeCell ref="Q151:R151"/>
    <mergeCell ref="O152:P152"/>
    <mergeCell ref="Q152:R152"/>
    <mergeCell ref="O156:P156"/>
    <mergeCell ref="Q156:R156"/>
    <mergeCell ref="B164:G164"/>
    <mergeCell ref="J164:Q164"/>
  </mergeCells>
  <hyperlinks>
    <hyperlink ref="B2" location="Schedule_Listing" display="Return to Shedule Listing" xr:uid="{00000000-0004-0000-3800-000000000000}"/>
    <hyperlink ref="B2:E2" location="'Schedule Listing '!A1" display="Return to Schedule Listing" xr:uid="{00000000-0004-0000-3800-000001000000}"/>
  </hyperlinks>
  <pageMargins left="0.47244094488188981" right="0.35433070866141736" top="0.74803149606299213" bottom="0.51181102362204722" header="0.31496062992125984" footer="0.31496062992125984"/>
  <pageSetup scale="67"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3"/>
  <dimension ref="A1:X112"/>
  <sheetViews>
    <sheetView showGridLines="0" zoomScaleNormal="100" zoomScaleSheetLayoutView="105" workbookViewId="0">
      <selection activeCell="B1" sqref="B1"/>
    </sheetView>
  </sheetViews>
  <sheetFormatPr defaultColWidth="9.1015625" defaultRowHeight="12.3"/>
  <cols>
    <col min="1" max="1" width="7.1015625" style="1" customWidth="1"/>
    <col min="2" max="2" width="7.5234375" style="1" customWidth="1"/>
    <col min="3" max="4" width="8.5234375" style="1" customWidth="1"/>
    <col min="5" max="5" width="0.89453125" style="1" customWidth="1"/>
    <col min="6" max="7" width="9.41796875" style="1" customWidth="1"/>
    <col min="8" max="8" width="0.89453125" style="1" customWidth="1"/>
    <col min="9" max="9" width="9.41796875" style="1" customWidth="1"/>
    <col min="10" max="10" width="8.5234375" style="1" customWidth="1"/>
    <col min="11" max="11" width="11.89453125" style="1" customWidth="1"/>
    <col min="12" max="12" width="10" style="1" customWidth="1"/>
    <col min="13" max="13" width="8.5234375" style="1" customWidth="1"/>
    <col min="14" max="14" width="0.89453125" style="1" customWidth="1"/>
    <col min="15" max="15" width="6.1015625" style="1" customWidth="1"/>
    <col min="16" max="17" width="5.5234375" style="1" customWidth="1"/>
    <col min="18" max="18" width="6" style="1" customWidth="1"/>
    <col min="19" max="19" width="2.1015625" style="1" customWidth="1"/>
    <col min="20" max="20" width="7.1015625" style="1" customWidth="1"/>
    <col min="21" max="21" width="9" style="1" customWidth="1"/>
    <col min="22" max="24" width="11.41796875" style="1"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c r="A1" s="319"/>
      <c r="B1" s="729" t="s">
        <v>2978</v>
      </c>
      <c r="C1" s="445"/>
      <c r="D1" s="445"/>
      <c r="E1" s="319"/>
      <c r="F1" s="319"/>
      <c r="G1" s="319"/>
      <c r="H1" s="319"/>
      <c r="I1" s="319"/>
      <c r="J1" s="319"/>
      <c r="K1" s="319"/>
      <c r="L1" s="319"/>
      <c r="M1" s="319"/>
      <c r="N1" s="319"/>
      <c r="O1" s="319"/>
      <c r="P1" s="319"/>
      <c r="Q1" s="319"/>
      <c r="R1" s="319"/>
      <c r="S1" s="319"/>
      <c r="T1" s="729" t="s">
        <v>2978</v>
      </c>
      <c r="U1" s="319"/>
      <c r="V1" s="319"/>
      <c r="W1" s="319"/>
      <c r="X1" s="319"/>
    </row>
    <row r="2" spans="1:24" ht="15" customHeight="1">
      <c r="A2" s="500">
        <v>22</v>
      </c>
      <c r="B2" s="1536" t="s">
        <v>137</v>
      </c>
      <c r="C2" s="1554"/>
      <c r="D2" s="1554"/>
      <c r="E2" s="1555"/>
      <c r="F2" s="379"/>
      <c r="G2" s="319"/>
      <c r="H2" s="319"/>
      <c r="I2" s="319"/>
      <c r="J2" s="319"/>
      <c r="K2" s="319"/>
      <c r="L2" s="319"/>
      <c r="M2" s="319"/>
      <c r="N2" s="319"/>
      <c r="O2" s="319"/>
      <c r="P2" s="319"/>
      <c r="Q2" s="319"/>
      <c r="R2" s="319"/>
      <c r="S2" s="319"/>
      <c r="U2" s="1057"/>
      <c r="V2" s="1057"/>
      <c r="W2" s="1057"/>
      <c r="X2" s="1057"/>
    </row>
    <row r="3" spans="1:24" ht="15">
      <c r="A3" s="454"/>
      <c r="B3" s="1214"/>
      <c r="C3" s="1097"/>
      <c r="D3" s="1097"/>
      <c r="E3" s="1097"/>
      <c r="F3" s="525"/>
      <c r="G3" s="477"/>
      <c r="H3" s="477"/>
      <c r="I3" s="477"/>
      <c r="J3" s="477"/>
      <c r="K3" s="477"/>
      <c r="L3" s="477"/>
      <c r="M3" s="477"/>
      <c r="N3" s="477"/>
      <c r="O3" s="477"/>
      <c r="P3" s="477"/>
      <c r="Q3" s="477"/>
      <c r="R3" s="477"/>
      <c r="S3" s="319"/>
      <c r="T3" s="525" t="s">
        <v>2873</v>
      </c>
      <c r="U3" s="1017"/>
      <c r="V3" s="1017"/>
      <c r="W3" s="1017"/>
      <c r="X3" s="1017"/>
    </row>
    <row r="4" spans="1:24" ht="15" customHeight="1">
      <c r="A4" s="477"/>
      <c r="B4" s="1624" t="s">
        <v>2979</v>
      </c>
      <c r="C4" s="1716"/>
      <c r="D4" s="1716"/>
      <c r="E4" s="1716"/>
      <c r="F4" s="1716"/>
      <c r="G4" s="1716"/>
      <c r="H4" s="1716"/>
      <c r="I4" s="1716"/>
      <c r="J4" s="1716"/>
      <c r="K4" s="1716"/>
      <c r="L4" s="1716"/>
      <c r="M4" s="1716"/>
      <c r="N4" s="1716"/>
      <c r="O4" s="1716"/>
      <c r="P4" s="1716"/>
      <c r="Q4" s="1716"/>
      <c r="R4" s="1716"/>
      <c r="S4" s="319"/>
      <c r="T4" s="525" t="str">
        <f>$B4</f>
        <v>For Banking Book - Specialized Lending - Project Financing (145)</v>
      </c>
      <c r="U4" s="525"/>
      <c r="V4" s="525"/>
      <c r="W4" s="525"/>
      <c r="X4" s="525"/>
    </row>
    <row r="5" spans="1:24" ht="15">
      <c r="A5" s="477"/>
      <c r="B5" s="754" t="s">
        <v>2875</v>
      </c>
      <c r="C5" s="525"/>
      <c r="D5" s="477"/>
      <c r="E5" s="477"/>
      <c r="F5" s="477"/>
      <c r="G5" s="477"/>
      <c r="H5" s="477"/>
      <c r="I5" s="477"/>
      <c r="J5" s="477"/>
      <c r="K5" s="477"/>
      <c r="L5" s="477"/>
      <c r="M5" s="477"/>
      <c r="N5" s="477"/>
      <c r="O5" s="477"/>
      <c r="P5" s="477"/>
      <c r="Q5" s="477"/>
      <c r="R5" s="477"/>
      <c r="S5" s="319"/>
      <c r="T5" s="754" t="str">
        <f>$B5</f>
        <v>Dollars in thousands, Record Type 010</v>
      </c>
      <c r="U5" s="1130"/>
      <c r="V5" s="988"/>
      <c r="W5" s="988"/>
      <c r="X5" s="988"/>
    </row>
    <row r="6" spans="1:24" ht="11.1" customHeight="1">
      <c r="A6" s="477"/>
      <c r="B6" s="1671" t="s">
        <v>2342</v>
      </c>
      <c r="C6" s="1672"/>
      <c r="D6" s="1673"/>
      <c r="E6" s="985"/>
      <c r="F6" s="1670" t="s">
        <v>2368</v>
      </c>
      <c r="G6" s="1670"/>
      <c r="H6" s="988"/>
      <c r="I6" s="1601" t="s">
        <v>2876</v>
      </c>
      <c r="J6" s="1597"/>
      <c r="K6" s="1597"/>
      <c r="L6" s="1597"/>
      <c r="M6" s="1598"/>
      <c r="N6" s="477"/>
      <c r="O6" s="477"/>
      <c r="P6" s="477"/>
      <c r="Q6" s="477"/>
      <c r="R6" s="477"/>
      <c r="S6" s="319"/>
      <c r="T6" s="1674" t="s">
        <v>2877</v>
      </c>
      <c r="U6" s="1674"/>
      <c r="V6" s="1131"/>
      <c r="W6" s="1132"/>
      <c r="X6" s="1132"/>
    </row>
    <row r="7" spans="1:24" ht="11.1" customHeight="1">
      <c r="A7" s="477"/>
      <c r="B7" s="1134"/>
      <c r="C7" s="1135"/>
      <c r="D7" s="1136"/>
      <c r="E7" s="985"/>
      <c r="F7" s="1670"/>
      <c r="G7" s="1670"/>
      <c r="H7" s="988"/>
      <c r="I7" s="1601" t="s">
        <v>2878</v>
      </c>
      <c r="J7" s="1676"/>
      <c r="K7" s="1601" t="s">
        <v>2879</v>
      </c>
      <c r="L7" s="1676"/>
      <c r="M7" s="1677" t="s">
        <v>2880</v>
      </c>
      <c r="N7" s="985"/>
      <c r="O7" s="985"/>
      <c r="P7" s="985"/>
      <c r="Q7" s="985"/>
      <c r="R7" s="985"/>
      <c r="S7" s="319"/>
      <c r="T7" s="1675"/>
      <c r="U7" s="1675"/>
      <c r="V7" s="1131"/>
      <c r="W7" s="1596" t="s">
        <v>2879</v>
      </c>
      <c r="X7" s="1607"/>
    </row>
    <row r="8" spans="1:24" ht="55.5" customHeight="1">
      <c r="A8" s="984" t="s">
        <v>2881</v>
      </c>
      <c r="B8" s="984" t="s">
        <v>2882</v>
      </c>
      <c r="C8" s="984" t="s">
        <v>2345</v>
      </c>
      <c r="D8" s="984" t="s">
        <v>2883</v>
      </c>
      <c r="E8" s="986"/>
      <c r="F8" s="984" t="s">
        <v>2884</v>
      </c>
      <c r="G8" s="984" t="s">
        <v>2940</v>
      </c>
      <c r="H8" s="1137"/>
      <c r="I8" s="984" t="s">
        <v>2886</v>
      </c>
      <c r="J8" s="984" t="s">
        <v>2887</v>
      </c>
      <c r="K8" s="984" t="s">
        <v>2888</v>
      </c>
      <c r="L8" s="984" t="s">
        <v>2889</v>
      </c>
      <c r="M8" s="1678"/>
      <c r="N8" s="986"/>
      <c r="O8" s="1605" t="s">
        <v>2352</v>
      </c>
      <c r="P8" s="1607"/>
      <c r="Q8" s="1605" t="s">
        <v>2890</v>
      </c>
      <c r="R8" s="1607"/>
      <c r="S8" s="319"/>
      <c r="T8" s="1138" t="str">
        <f>$A8</f>
        <v>PD Band</v>
      </c>
      <c r="U8" s="1138" t="str">
        <f>$B8</f>
        <v>Estimated PD (%) (M3)</v>
      </c>
      <c r="V8" s="984" t="s">
        <v>2891</v>
      </c>
      <c r="W8" s="984" t="s">
        <v>2892</v>
      </c>
      <c r="X8" s="984" t="s">
        <v>2893</v>
      </c>
    </row>
    <row r="9" spans="1:24" s="112" customFormat="1">
      <c r="A9" s="1131"/>
      <c r="B9" s="776" t="s">
        <v>282</v>
      </c>
      <c r="C9" s="776"/>
      <c r="D9" s="776" t="s">
        <v>283</v>
      </c>
      <c r="E9" s="776"/>
      <c r="F9" s="776" t="s">
        <v>284</v>
      </c>
      <c r="G9" s="776" t="s">
        <v>2894</v>
      </c>
      <c r="H9" s="1139"/>
      <c r="I9" s="776" t="s">
        <v>424</v>
      </c>
      <c r="J9" s="776" t="s">
        <v>287</v>
      </c>
      <c r="K9" s="776"/>
      <c r="L9" s="776"/>
      <c r="M9" s="776"/>
      <c r="N9" s="776"/>
      <c r="O9" s="776"/>
      <c r="P9" s="776"/>
      <c r="Q9" s="776"/>
      <c r="R9" s="776"/>
      <c r="S9" s="1131"/>
      <c r="T9" s="1140"/>
      <c r="U9" s="1141" t="s">
        <v>2895</v>
      </c>
      <c r="V9" s="776"/>
      <c r="W9" s="477"/>
      <c r="X9" s="501"/>
    </row>
    <row r="10" spans="1:24" s="112" customFormat="1">
      <c r="A10" s="1131"/>
      <c r="B10" s="776"/>
      <c r="C10" s="776"/>
      <c r="D10" s="776"/>
      <c r="E10" s="776"/>
      <c r="F10" s="776"/>
      <c r="G10" s="776"/>
      <c r="H10" s="1139"/>
      <c r="I10" s="1669" t="s">
        <v>2896</v>
      </c>
      <c r="J10" s="1669"/>
      <c r="K10" s="776"/>
      <c r="L10" s="776"/>
      <c r="M10" s="776"/>
      <c r="N10" s="776"/>
      <c r="O10" s="776"/>
      <c r="P10" s="776"/>
      <c r="Q10" s="776"/>
      <c r="R10" s="776"/>
      <c r="S10" s="1131"/>
      <c r="T10" s="1140"/>
      <c r="U10" s="1141"/>
      <c r="V10" s="776"/>
      <c r="W10" s="477"/>
      <c r="X10" s="501"/>
    </row>
    <row r="11" spans="1:24" ht="12.6" customHeight="1">
      <c r="A11" s="477"/>
      <c r="B11" s="813" t="s">
        <v>1790</v>
      </c>
      <c r="C11" s="477"/>
      <c r="D11" s="992"/>
      <c r="E11" s="992"/>
      <c r="F11" s="776"/>
      <c r="G11" s="776"/>
      <c r="H11" s="1139"/>
      <c r="I11" s="477"/>
      <c r="J11" s="477"/>
      <c r="K11" s="992"/>
      <c r="L11" s="992"/>
      <c r="M11" s="992"/>
      <c r="N11" s="992"/>
      <c r="O11" s="992"/>
      <c r="P11" s="992"/>
      <c r="Q11" s="477"/>
      <c r="R11" s="477"/>
      <c r="S11" s="477"/>
      <c r="T11" s="1142"/>
      <c r="U11" s="1143" t="str">
        <f>$B11</f>
        <v>Drawn (501)</v>
      </c>
      <c r="V11" s="477"/>
      <c r="W11" s="477"/>
      <c r="X11" s="319"/>
    </row>
    <row r="12" spans="1:24" ht="12.75" customHeight="1">
      <c r="A12" s="453" t="s">
        <v>2897</v>
      </c>
      <c r="B12" s="1144"/>
      <c r="C12" s="1207"/>
      <c r="D12" s="994"/>
      <c r="E12" s="453"/>
      <c r="F12" s="994"/>
      <c r="G12" s="1124"/>
      <c r="H12" s="1146"/>
      <c r="I12" s="1147"/>
      <c r="J12" s="997"/>
      <c r="K12" s="1147"/>
      <c r="L12" s="1148"/>
      <c r="M12" s="1149"/>
      <c r="N12" s="453"/>
      <c r="O12" s="1665"/>
      <c r="P12" s="1665"/>
      <c r="Q12" s="1665"/>
      <c r="R12" s="1665"/>
      <c r="S12" s="477"/>
      <c r="T12" s="1151" t="str">
        <f t="shared" ref="T12:T36" si="0">$A12</f>
        <v>1 (1401)</v>
      </c>
      <c r="U12" s="1152" t="str">
        <f t="shared" ref="U12:U36" si="1">IF($B12="","",$B12)</f>
        <v/>
      </c>
      <c r="V12" s="1153"/>
      <c r="W12" s="1154"/>
      <c r="X12" s="587"/>
    </row>
    <row r="13" spans="1:24">
      <c r="A13" s="453" t="s">
        <v>2898</v>
      </c>
      <c r="B13" s="1144"/>
      <c r="C13" s="1207"/>
      <c r="D13" s="994"/>
      <c r="E13" s="453"/>
      <c r="F13" s="994"/>
      <c r="G13" s="1124"/>
      <c r="H13" s="1146"/>
      <c r="I13" s="1147"/>
      <c r="J13" s="997"/>
      <c r="K13" s="1147"/>
      <c r="L13" s="1148"/>
      <c r="M13" s="1149"/>
      <c r="N13" s="453"/>
      <c r="O13" s="1665"/>
      <c r="P13" s="1665"/>
      <c r="Q13" s="1665"/>
      <c r="R13" s="1665"/>
      <c r="S13" s="477"/>
      <c r="T13" s="1151" t="str">
        <f t="shared" si="0"/>
        <v>2 (1402)</v>
      </c>
      <c r="U13" s="1152" t="str">
        <f t="shared" si="1"/>
        <v/>
      </c>
      <c r="V13" s="1153"/>
      <c r="W13" s="1154"/>
      <c r="X13" s="587"/>
    </row>
    <row r="14" spans="1:24">
      <c r="A14" s="453" t="s">
        <v>2899</v>
      </c>
      <c r="B14" s="1144"/>
      <c r="C14" s="1207"/>
      <c r="D14" s="994"/>
      <c r="E14" s="453"/>
      <c r="F14" s="994"/>
      <c r="G14" s="1124"/>
      <c r="H14" s="1146"/>
      <c r="I14" s="1147"/>
      <c r="J14" s="997"/>
      <c r="K14" s="1147"/>
      <c r="L14" s="1148"/>
      <c r="M14" s="1149"/>
      <c r="N14" s="453"/>
      <c r="O14" s="1665"/>
      <c r="P14" s="1665"/>
      <c r="Q14" s="1665"/>
      <c r="R14" s="1665"/>
      <c r="S14" s="477"/>
      <c r="T14" s="1151" t="str">
        <f t="shared" si="0"/>
        <v>3 (1403)</v>
      </c>
      <c r="U14" s="1152" t="str">
        <f t="shared" si="1"/>
        <v/>
      </c>
      <c r="V14" s="1153"/>
      <c r="W14" s="1154"/>
      <c r="X14" s="587"/>
    </row>
    <row r="15" spans="1:24" ht="12.75" hidden="1" customHeight="1">
      <c r="A15" s="453" t="s">
        <v>2900</v>
      </c>
      <c r="B15" s="1144"/>
      <c r="C15" s="1207"/>
      <c r="D15" s="994"/>
      <c r="E15" s="453"/>
      <c r="F15" s="994"/>
      <c r="G15" s="1124"/>
      <c r="H15" s="1146"/>
      <c r="I15" s="1147"/>
      <c r="J15" s="997"/>
      <c r="K15" s="1147"/>
      <c r="L15" s="1148"/>
      <c r="M15" s="1149"/>
      <c r="N15" s="453"/>
      <c r="O15" s="1665"/>
      <c r="P15" s="1665"/>
      <c r="Q15" s="1665"/>
      <c r="R15" s="1665"/>
      <c r="S15" s="477"/>
      <c r="T15" s="1151" t="str">
        <f t="shared" si="0"/>
        <v>4 (1404)</v>
      </c>
      <c r="U15" s="1152" t="str">
        <f t="shared" si="1"/>
        <v/>
      </c>
      <c r="V15" s="1153"/>
      <c r="W15" s="1154"/>
      <c r="X15" s="587"/>
    </row>
    <row r="16" spans="1:24" ht="12.75" hidden="1" customHeight="1">
      <c r="A16" s="453" t="s">
        <v>2901</v>
      </c>
      <c r="B16" s="1144"/>
      <c r="C16" s="1207"/>
      <c r="D16" s="994"/>
      <c r="E16" s="453"/>
      <c r="F16" s="994"/>
      <c r="G16" s="1124"/>
      <c r="H16" s="1146"/>
      <c r="I16" s="1147"/>
      <c r="J16" s="997"/>
      <c r="K16" s="1147"/>
      <c r="L16" s="1148"/>
      <c r="M16" s="1149"/>
      <c r="N16" s="453"/>
      <c r="O16" s="1665"/>
      <c r="P16" s="1665"/>
      <c r="Q16" s="1665"/>
      <c r="R16" s="1665"/>
      <c r="S16" s="477"/>
      <c r="T16" s="1151" t="str">
        <f t="shared" si="0"/>
        <v>5 (1405)</v>
      </c>
      <c r="U16" s="1152" t="str">
        <f t="shared" si="1"/>
        <v/>
      </c>
      <c r="V16" s="1153"/>
      <c r="W16" s="1154"/>
      <c r="X16" s="587"/>
    </row>
    <row r="17" spans="1:24" ht="12.75" hidden="1" customHeight="1">
      <c r="A17" s="453" t="s">
        <v>2902</v>
      </c>
      <c r="B17" s="1144"/>
      <c r="C17" s="1207"/>
      <c r="D17" s="994"/>
      <c r="E17" s="453"/>
      <c r="F17" s="994"/>
      <c r="G17" s="1124"/>
      <c r="H17" s="1146"/>
      <c r="I17" s="1147"/>
      <c r="J17" s="997"/>
      <c r="K17" s="1147"/>
      <c r="L17" s="1148"/>
      <c r="M17" s="1149"/>
      <c r="N17" s="453"/>
      <c r="O17" s="1665"/>
      <c r="P17" s="1665"/>
      <c r="Q17" s="1665"/>
      <c r="R17" s="1665"/>
      <c r="S17" s="477"/>
      <c r="T17" s="1151" t="str">
        <f t="shared" si="0"/>
        <v>6 (1406)</v>
      </c>
      <c r="U17" s="1152" t="str">
        <f t="shared" si="1"/>
        <v/>
      </c>
      <c r="V17" s="1153"/>
      <c r="W17" s="1154"/>
      <c r="X17" s="587"/>
    </row>
    <row r="18" spans="1:24" ht="12.75" hidden="1" customHeight="1">
      <c r="A18" s="453" t="s">
        <v>2903</v>
      </c>
      <c r="B18" s="1144"/>
      <c r="C18" s="1207"/>
      <c r="D18" s="994"/>
      <c r="E18" s="453"/>
      <c r="F18" s="994"/>
      <c r="G18" s="1124"/>
      <c r="H18" s="1146"/>
      <c r="I18" s="1147"/>
      <c r="J18" s="997"/>
      <c r="K18" s="1147"/>
      <c r="L18" s="1148"/>
      <c r="M18" s="1149"/>
      <c r="N18" s="453"/>
      <c r="O18" s="1665"/>
      <c r="P18" s="1665"/>
      <c r="Q18" s="1665"/>
      <c r="R18" s="1665"/>
      <c r="S18" s="477"/>
      <c r="T18" s="1151" t="str">
        <f t="shared" si="0"/>
        <v>7 (1407)</v>
      </c>
      <c r="U18" s="1152" t="str">
        <f t="shared" si="1"/>
        <v/>
      </c>
      <c r="V18" s="1153"/>
      <c r="W18" s="1154"/>
      <c r="X18" s="587"/>
    </row>
    <row r="19" spans="1:24" ht="12.75" hidden="1" customHeight="1">
      <c r="A19" s="453" t="s">
        <v>2904</v>
      </c>
      <c r="B19" s="1144"/>
      <c r="C19" s="1207"/>
      <c r="D19" s="994"/>
      <c r="E19" s="453"/>
      <c r="F19" s="994"/>
      <c r="G19" s="1124"/>
      <c r="H19" s="1146"/>
      <c r="I19" s="1147"/>
      <c r="J19" s="997"/>
      <c r="K19" s="1147"/>
      <c r="L19" s="1148"/>
      <c r="M19" s="1149"/>
      <c r="N19" s="453"/>
      <c r="O19" s="1665"/>
      <c r="P19" s="1665"/>
      <c r="Q19" s="1665"/>
      <c r="R19" s="1665"/>
      <c r="S19" s="477"/>
      <c r="T19" s="1151" t="str">
        <f t="shared" si="0"/>
        <v>8 (1408)</v>
      </c>
      <c r="U19" s="1152" t="str">
        <f t="shared" si="1"/>
        <v/>
      </c>
      <c r="V19" s="1153"/>
      <c r="W19" s="1154"/>
      <c r="X19" s="587"/>
    </row>
    <row r="20" spans="1:24" ht="12.75" hidden="1" customHeight="1">
      <c r="A20" s="453" t="s">
        <v>2905</v>
      </c>
      <c r="B20" s="1144"/>
      <c r="C20" s="1207"/>
      <c r="D20" s="994"/>
      <c r="E20" s="453"/>
      <c r="F20" s="994"/>
      <c r="G20" s="1124"/>
      <c r="H20" s="1146"/>
      <c r="I20" s="1147"/>
      <c r="J20" s="997"/>
      <c r="K20" s="1147"/>
      <c r="L20" s="1148"/>
      <c r="M20" s="1149"/>
      <c r="N20" s="453"/>
      <c r="O20" s="1665"/>
      <c r="P20" s="1665"/>
      <c r="Q20" s="1665"/>
      <c r="R20" s="1665"/>
      <c r="S20" s="477"/>
      <c r="T20" s="1151" t="str">
        <f t="shared" si="0"/>
        <v>9 (1409)</v>
      </c>
      <c r="U20" s="1152" t="str">
        <f t="shared" si="1"/>
        <v/>
      </c>
      <c r="V20" s="1153"/>
      <c r="W20" s="1154"/>
      <c r="X20" s="587"/>
    </row>
    <row r="21" spans="1:24" ht="12.75" hidden="1" customHeight="1">
      <c r="A21" s="453" t="s">
        <v>2906</v>
      </c>
      <c r="B21" s="1144"/>
      <c r="C21" s="1207"/>
      <c r="D21" s="994"/>
      <c r="E21" s="453"/>
      <c r="F21" s="994"/>
      <c r="G21" s="1124"/>
      <c r="H21" s="1146"/>
      <c r="I21" s="1147"/>
      <c r="J21" s="997"/>
      <c r="K21" s="1147"/>
      <c r="L21" s="1148"/>
      <c r="M21" s="1149"/>
      <c r="N21" s="453"/>
      <c r="O21" s="1665"/>
      <c r="P21" s="1665"/>
      <c r="Q21" s="1665"/>
      <c r="R21" s="1665"/>
      <c r="S21" s="477"/>
      <c r="T21" s="1151" t="str">
        <f t="shared" si="0"/>
        <v>10 (1410)</v>
      </c>
      <c r="U21" s="1152" t="str">
        <f t="shared" si="1"/>
        <v/>
      </c>
      <c r="V21" s="1153"/>
      <c r="W21" s="1154"/>
      <c r="X21" s="587"/>
    </row>
    <row r="22" spans="1:24" ht="12.75" hidden="1" customHeight="1">
      <c r="A22" s="453" t="s">
        <v>2907</v>
      </c>
      <c r="B22" s="1144"/>
      <c r="C22" s="1207"/>
      <c r="D22" s="994"/>
      <c r="E22" s="453"/>
      <c r="F22" s="994"/>
      <c r="G22" s="1124"/>
      <c r="H22" s="1146"/>
      <c r="I22" s="1147"/>
      <c r="J22" s="997"/>
      <c r="K22" s="1147"/>
      <c r="L22" s="1148"/>
      <c r="M22" s="1149"/>
      <c r="N22" s="453"/>
      <c r="O22" s="1665"/>
      <c r="P22" s="1665"/>
      <c r="Q22" s="1665"/>
      <c r="R22" s="1665"/>
      <c r="S22" s="477"/>
      <c r="T22" s="1151" t="str">
        <f t="shared" si="0"/>
        <v>11 (1411)</v>
      </c>
      <c r="U22" s="1152" t="str">
        <f t="shared" si="1"/>
        <v/>
      </c>
      <c r="V22" s="1153"/>
      <c r="W22" s="1154"/>
      <c r="X22" s="587"/>
    </row>
    <row r="23" spans="1:24" ht="12.75" hidden="1" customHeight="1">
      <c r="A23" s="453" t="s">
        <v>2908</v>
      </c>
      <c r="B23" s="1144"/>
      <c r="C23" s="1207"/>
      <c r="D23" s="994"/>
      <c r="E23" s="453"/>
      <c r="F23" s="994"/>
      <c r="G23" s="1124"/>
      <c r="H23" s="1146"/>
      <c r="I23" s="1147"/>
      <c r="J23" s="997"/>
      <c r="K23" s="1147"/>
      <c r="L23" s="1148"/>
      <c r="M23" s="1149"/>
      <c r="N23" s="453"/>
      <c r="O23" s="1665"/>
      <c r="P23" s="1665"/>
      <c r="Q23" s="1665"/>
      <c r="R23" s="1665"/>
      <c r="S23" s="477"/>
      <c r="T23" s="1151" t="str">
        <f t="shared" si="0"/>
        <v>12 (1412)</v>
      </c>
      <c r="U23" s="1152" t="str">
        <f t="shared" si="1"/>
        <v/>
      </c>
      <c r="V23" s="1153"/>
      <c r="W23" s="1154"/>
      <c r="X23" s="587"/>
    </row>
    <row r="24" spans="1:24" ht="12.75" hidden="1" customHeight="1">
      <c r="A24" s="453" t="s">
        <v>2909</v>
      </c>
      <c r="B24" s="1144"/>
      <c r="C24" s="1207"/>
      <c r="D24" s="994"/>
      <c r="E24" s="453"/>
      <c r="F24" s="994"/>
      <c r="G24" s="1124"/>
      <c r="H24" s="1146"/>
      <c r="I24" s="1147"/>
      <c r="J24" s="997"/>
      <c r="K24" s="1147"/>
      <c r="L24" s="1148"/>
      <c r="M24" s="1149"/>
      <c r="N24" s="453"/>
      <c r="O24" s="1665"/>
      <c r="P24" s="1665"/>
      <c r="Q24" s="1665"/>
      <c r="R24" s="1665"/>
      <c r="S24" s="477"/>
      <c r="T24" s="1151" t="str">
        <f t="shared" si="0"/>
        <v>13 (1413)</v>
      </c>
      <c r="U24" s="1152" t="str">
        <f t="shared" si="1"/>
        <v/>
      </c>
      <c r="V24" s="1153"/>
      <c r="W24" s="1154"/>
      <c r="X24" s="587"/>
    </row>
    <row r="25" spans="1:24" ht="12.75" hidden="1" customHeight="1">
      <c r="A25" s="453" t="s">
        <v>2910</v>
      </c>
      <c r="B25" s="1144"/>
      <c r="C25" s="1207"/>
      <c r="D25" s="994"/>
      <c r="E25" s="453"/>
      <c r="F25" s="994"/>
      <c r="G25" s="1124"/>
      <c r="H25" s="1146"/>
      <c r="I25" s="1147"/>
      <c r="J25" s="997"/>
      <c r="K25" s="1147"/>
      <c r="L25" s="1148"/>
      <c r="M25" s="1149"/>
      <c r="N25" s="453"/>
      <c r="O25" s="1665"/>
      <c r="P25" s="1665"/>
      <c r="Q25" s="1665"/>
      <c r="R25" s="1665"/>
      <c r="S25" s="477"/>
      <c r="T25" s="1151" t="str">
        <f t="shared" si="0"/>
        <v>14 (1414)</v>
      </c>
      <c r="U25" s="1152" t="str">
        <f t="shared" si="1"/>
        <v/>
      </c>
      <c r="V25" s="1153"/>
      <c r="W25" s="1154"/>
      <c r="X25" s="587"/>
    </row>
    <row r="26" spans="1:24" ht="12.75" hidden="1" customHeight="1">
      <c r="A26" s="453" t="s">
        <v>2911</v>
      </c>
      <c r="B26" s="1144"/>
      <c r="C26" s="1207"/>
      <c r="D26" s="994"/>
      <c r="E26" s="453"/>
      <c r="F26" s="994"/>
      <c r="G26" s="1124"/>
      <c r="H26" s="1146"/>
      <c r="I26" s="1147"/>
      <c r="J26" s="997"/>
      <c r="K26" s="1147"/>
      <c r="L26" s="1148"/>
      <c r="M26" s="1149"/>
      <c r="N26" s="453"/>
      <c r="O26" s="1665"/>
      <c r="P26" s="1665"/>
      <c r="Q26" s="1665"/>
      <c r="R26" s="1665"/>
      <c r="S26" s="477"/>
      <c r="T26" s="1151" t="str">
        <f t="shared" si="0"/>
        <v>15 (1415)</v>
      </c>
      <c r="U26" s="1152" t="str">
        <f t="shared" si="1"/>
        <v/>
      </c>
      <c r="V26" s="1153"/>
      <c r="W26" s="1154"/>
      <c r="X26" s="587"/>
    </row>
    <row r="27" spans="1:24" ht="12.75" hidden="1" customHeight="1">
      <c r="A27" s="453" t="s">
        <v>2912</v>
      </c>
      <c r="B27" s="1144"/>
      <c r="C27" s="1207"/>
      <c r="D27" s="994"/>
      <c r="E27" s="453"/>
      <c r="F27" s="994"/>
      <c r="G27" s="1124"/>
      <c r="H27" s="1146"/>
      <c r="I27" s="1147"/>
      <c r="J27" s="997"/>
      <c r="K27" s="1147"/>
      <c r="L27" s="1148"/>
      <c r="M27" s="1149"/>
      <c r="N27" s="453"/>
      <c r="O27" s="1665"/>
      <c r="P27" s="1665"/>
      <c r="Q27" s="1665"/>
      <c r="R27" s="1665"/>
      <c r="S27" s="477"/>
      <c r="T27" s="1151" t="str">
        <f t="shared" si="0"/>
        <v>16 (1416)</v>
      </c>
      <c r="U27" s="1152" t="str">
        <f t="shared" si="1"/>
        <v/>
      </c>
      <c r="V27" s="1153"/>
      <c r="W27" s="1154"/>
      <c r="X27" s="587"/>
    </row>
    <row r="28" spans="1:24" ht="12.75" hidden="1" customHeight="1">
      <c r="A28" s="453" t="s">
        <v>2913</v>
      </c>
      <c r="B28" s="1144"/>
      <c r="C28" s="1207"/>
      <c r="D28" s="994"/>
      <c r="E28" s="453"/>
      <c r="F28" s="994"/>
      <c r="G28" s="1124"/>
      <c r="H28" s="1146"/>
      <c r="I28" s="1147"/>
      <c r="J28" s="997"/>
      <c r="K28" s="1147"/>
      <c r="L28" s="1148"/>
      <c r="M28" s="1149"/>
      <c r="N28" s="453"/>
      <c r="O28" s="1665"/>
      <c r="P28" s="1665"/>
      <c r="Q28" s="1665"/>
      <c r="R28" s="1665"/>
      <c r="S28" s="477"/>
      <c r="T28" s="1151" t="str">
        <f t="shared" si="0"/>
        <v>17 (1417)</v>
      </c>
      <c r="U28" s="1152" t="str">
        <f t="shared" si="1"/>
        <v/>
      </c>
      <c r="V28" s="1153"/>
      <c r="W28" s="1154"/>
      <c r="X28" s="587"/>
    </row>
    <row r="29" spans="1:24" ht="12.75" hidden="1" customHeight="1">
      <c r="A29" s="453" t="s">
        <v>2914</v>
      </c>
      <c r="B29" s="1144"/>
      <c r="C29" s="1207"/>
      <c r="D29" s="994"/>
      <c r="E29" s="453"/>
      <c r="F29" s="994"/>
      <c r="G29" s="1124"/>
      <c r="H29" s="1146"/>
      <c r="I29" s="1147"/>
      <c r="J29" s="997"/>
      <c r="K29" s="1147"/>
      <c r="L29" s="1148"/>
      <c r="M29" s="1149"/>
      <c r="N29" s="453"/>
      <c r="O29" s="1665"/>
      <c r="P29" s="1665"/>
      <c r="Q29" s="1665"/>
      <c r="R29" s="1665"/>
      <c r="S29" s="477"/>
      <c r="T29" s="1151" t="str">
        <f t="shared" si="0"/>
        <v>18 (1418)</v>
      </c>
      <c r="U29" s="1152" t="str">
        <f t="shared" si="1"/>
        <v/>
      </c>
      <c r="V29" s="1153"/>
      <c r="W29" s="1154"/>
      <c r="X29" s="587"/>
    </row>
    <row r="30" spans="1:24" ht="12.75" hidden="1" customHeight="1">
      <c r="A30" s="453" t="s">
        <v>2915</v>
      </c>
      <c r="B30" s="1144"/>
      <c r="C30" s="1207"/>
      <c r="D30" s="994"/>
      <c r="E30" s="453"/>
      <c r="F30" s="994"/>
      <c r="G30" s="1124"/>
      <c r="H30" s="1146"/>
      <c r="I30" s="1147"/>
      <c r="J30" s="997"/>
      <c r="K30" s="1147"/>
      <c r="L30" s="1148"/>
      <c r="M30" s="1149"/>
      <c r="N30" s="453"/>
      <c r="O30" s="1665"/>
      <c r="P30" s="1665"/>
      <c r="Q30" s="1665"/>
      <c r="R30" s="1665"/>
      <c r="S30" s="477"/>
      <c r="T30" s="1151" t="str">
        <f t="shared" si="0"/>
        <v>19 (1419)</v>
      </c>
      <c r="U30" s="1152" t="str">
        <f t="shared" si="1"/>
        <v/>
      </c>
      <c r="V30" s="1153"/>
      <c r="W30" s="1154"/>
      <c r="X30" s="587"/>
    </row>
    <row r="31" spans="1:24" ht="12.75" hidden="1" customHeight="1">
      <c r="A31" s="453" t="s">
        <v>2916</v>
      </c>
      <c r="B31" s="1144"/>
      <c r="C31" s="1207"/>
      <c r="D31" s="994"/>
      <c r="E31" s="453"/>
      <c r="F31" s="994"/>
      <c r="G31" s="1124"/>
      <c r="H31" s="1146"/>
      <c r="I31" s="1147"/>
      <c r="J31" s="997"/>
      <c r="K31" s="1147"/>
      <c r="L31" s="1148"/>
      <c r="M31" s="1149"/>
      <c r="N31" s="453"/>
      <c r="O31" s="1665"/>
      <c r="P31" s="1665"/>
      <c r="Q31" s="1665"/>
      <c r="R31" s="1665"/>
      <c r="S31" s="477"/>
      <c r="T31" s="1151" t="str">
        <f t="shared" si="0"/>
        <v>20 (1420)</v>
      </c>
      <c r="U31" s="1152" t="str">
        <f t="shared" si="1"/>
        <v/>
      </c>
      <c r="V31" s="1153"/>
      <c r="W31" s="1154"/>
      <c r="X31" s="587"/>
    </row>
    <row r="32" spans="1:24" ht="12.75" hidden="1" customHeight="1">
      <c r="A32" s="453" t="s">
        <v>2917</v>
      </c>
      <c r="B32" s="1144"/>
      <c r="C32" s="1207"/>
      <c r="D32" s="994"/>
      <c r="E32" s="453"/>
      <c r="F32" s="994"/>
      <c r="G32" s="1124"/>
      <c r="H32" s="1146"/>
      <c r="I32" s="1147"/>
      <c r="J32" s="997"/>
      <c r="K32" s="1147"/>
      <c r="L32" s="1148"/>
      <c r="M32" s="1149"/>
      <c r="N32" s="453"/>
      <c r="O32" s="1665"/>
      <c r="P32" s="1665"/>
      <c r="Q32" s="1665"/>
      <c r="R32" s="1665"/>
      <c r="S32" s="477"/>
      <c r="T32" s="1151" t="str">
        <f t="shared" si="0"/>
        <v>21 (1421)</v>
      </c>
      <c r="U32" s="1152" t="str">
        <f t="shared" si="1"/>
        <v/>
      </c>
      <c r="V32" s="1153"/>
      <c r="W32" s="1154"/>
      <c r="X32" s="587"/>
    </row>
    <row r="33" spans="1:24" ht="12.75" hidden="1" customHeight="1">
      <c r="A33" s="453" t="s">
        <v>2918</v>
      </c>
      <c r="B33" s="1144"/>
      <c r="C33" s="1207"/>
      <c r="D33" s="994"/>
      <c r="E33" s="453"/>
      <c r="F33" s="994"/>
      <c r="G33" s="1124"/>
      <c r="H33" s="1146"/>
      <c r="I33" s="1147"/>
      <c r="J33" s="997"/>
      <c r="K33" s="1147"/>
      <c r="L33" s="1148"/>
      <c r="M33" s="1149"/>
      <c r="N33" s="453"/>
      <c r="O33" s="1665"/>
      <c r="P33" s="1665"/>
      <c r="Q33" s="1665"/>
      <c r="R33" s="1665"/>
      <c r="S33" s="477"/>
      <c r="T33" s="1151" t="str">
        <f t="shared" si="0"/>
        <v>22 (1422)</v>
      </c>
      <c r="U33" s="1152" t="str">
        <f t="shared" si="1"/>
        <v/>
      </c>
      <c r="V33" s="1153"/>
      <c r="W33" s="1154"/>
      <c r="X33" s="587"/>
    </row>
    <row r="34" spans="1:24" ht="12.75" hidden="1" customHeight="1">
      <c r="A34" s="453" t="s">
        <v>2919</v>
      </c>
      <c r="B34" s="1144"/>
      <c r="C34" s="1207"/>
      <c r="D34" s="994"/>
      <c r="E34" s="453"/>
      <c r="F34" s="994"/>
      <c r="G34" s="1124"/>
      <c r="H34" s="1146"/>
      <c r="I34" s="1147"/>
      <c r="J34" s="997"/>
      <c r="K34" s="1147"/>
      <c r="L34" s="1148"/>
      <c r="M34" s="1149"/>
      <c r="N34" s="453"/>
      <c r="O34" s="1665"/>
      <c r="P34" s="1665"/>
      <c r="Q34" s="1665"/>
      <c r="R34" s="1665"/>
      <c r="S34" s="477"/>
      <c r="T34" s="1151" t="str">
        <f t="shared" si="0"/>
        <v>23 (1423)</v>
      </c>
      <c r="U34" s="1152" t="str">
        <f t="shared" si="1"/>
        <v/>
      </c>
      <c r="V34" s="1153"/>
      <c r="W34" s="1154"/>
      <c r="X34" s="587"/>
    </row>
    <row r="35" spans="1:24" ht="12.75" hidden="1" customHeight="1">
      <c r="A35" s="453" t="s">
        <v>2920</v>
      </c>
      <c r="B35" s="1144"/>
      <c r="C35" s="1207"/>
      <c r="D35" s="994"/>
      <c r="E35" s="453"/>
      <c r="F35" s="994"/>
      <c r="G35" s="1124"/>
      <c r="H35" s="1146"/>
      <c r="I35" s="1147"/>
      <c r="J35" s="997"/>
      <c r="K35" s="1147"/>
      <c r="L35" s="1148"/>
      <c r="M35" s="1149"/>
      <c r="N35" s="453"/>
      <c r="O35" s="1665"/>
      <c r="P35" s="1665"/>
      <c r="Q35" s="1665"/>
      <c r="R35" s="1665"/>
      <c r="S35" s="477"/>
      <c r="T35" s="1151" t="str">
        <f t="shared" si="0"/>
        <v>24 (1424)</v>
      </c>
      <c r="U35" s="1152" t="str">
        <f t="shared" si="1"/>
        <v/>
      </c>
      <c r="V35" s="1153"/>
      <c r="W35" s="1154"/>
      <c r="X35" s="587"/>
    </row>
    <row r="36" spans="1:24">
      <c r="A36" s="453" t="s">
        <v>2921</v>
      </c>
      <c r="B36" s="1144"/>
      <c r="C36" s="1207"/>
      <c r="D36" s="994"/>
      <c r="E36" s="453"/>
      <c r="F36" s="994"/>
      <c r="G36" s="1124"/>
      <c r="H36" s="1146"/>
      <c r="I36" s="1147"/>
      <c r="J36" s="997"/>
      <c r="K36" s="1147"/>
      <c r="L36" s="1148"/>
      <c r="M36" s="1149"/>
      <c r="N36" s="453"/>
      <c r="O36" s="1665"/>
      <c r="P36" s="1665"/>
      <c r="Q36" s="1665"/>
      <c r="R36" s="1665"/>
      <c r="S36" s="477"/>
      <c r="T36" s="1151" t="str">
        <f t="shared" si="0"/>
        <v>25 (1425)</v>
      </c>
      <c r="U36" s="1152" t="str">
        <f t="shared" si="1"/>
        <v/>
      </c>
      <c r="V36" s="1153"/>
      <c r="W36" s="1154"/>
      <c r="X36" s="587"/>
    </row>
    <row r="37" spans="1:24">
      <c r="A37" s="796" t="s">
        <v>2922</v>
      </c>
      <c r="B37" s="1208">
        <v>100</v>
      </c>
      <c r="C37" s="1209"/>
      <c r="D37" s="994"/>
      <c r="E37" s="453"/>
      <c r="F37" s="994"/>
      <c r="G37" s="1122"/>
      <c r="H37" s="1158"/>
      <c r="I37" s="1147"/>
      <c r="J37" s="997"/>
      <c r="K37" s="1147"/>
      <c r="L37" s="1148"/>
      <c r="M37" s="1356"/>
      <c r="N37" s="453"/>
      <c r="O37" s="1666"/>
      <c r="P37" s="1666"/>
      <c r="Q37" s="1666"/>
      <c r="R37" s="1666"/>
      <c r="S37" s="477"/>
      <c r="T37" s="1205" t="str">
        <f>$A$37</f>
        <v>(1426)</v>
      </c>
      <c r="U37" s="1159">
        <f>$B37</f>
        <v>100</v>
      </c>
      <c r="V37" s="1153"/>
      <c r="W37" s="1154"/>
      <c r="X37" s="587"/>
    </row>
    <row r="38" spans="1:24">
      <c r="A38" s="478" t="s">
        <v>2923</v>
      </c>
      <c r="B38" s="1002" t="s">
        <v>2924</v>
      </c>
      <c r="C38" s="1003"/>
      <c r="D38" s="997"/>
      <c r="E38" s="477"/>
      <c r="F38" s="1163"/>
      <c r="G38" s="1164"/>
      <c r="H38" s="1165"/>
      <c r="I38" s="1147"/>
      <c r="J38" s="997"/>
      <c r="K38" s="1147"/>
      <c r="L38" s="1166"/>
      <c r="M38" s="1167"/>
      <c r="N38" s="477"/>
      <c r="O38" s="1664"/>
      <c r="P38" s="1664"/>
      <c r="Q38" s="1664"/>
      <c r="R38" s="1664"/>
      <c r="S38" s="477"/>
      <c r="T38" s="1205" t="str">
        <f>$A$38</f>
        <v>(1400)</v>
      </c>
      <c r="U38" s="1003" t="str">
        <f>$B38</f>
        <v>Overall</v>
      </c>
      <c r="V38" s="1153"/>
      <c r="W38" s="1168"/>
      <c r="X38" s="583"/>
    </row>
    <row r="39" spans="1:24" ht="6" customHeight="1">
      <c r="A39" s="477"/>
      <c r="B39" s="477"/>
      <c r="C39" s="477"/>
      <c r="D39" s="477"/>
      <c r="E39" s="477"/>
      <c r="F39" s="1162"/>
      <c r="G39" s="1162"/>
      <c r="H39" s="1162"/>
      <c r="I39" s="1162"/>
      <c r="J39" s="1162"/>
      <c r="K39" s="1162"/>
      <c r="L39" s="1162"/>
      <c r="M39" s="1162"/>
      <c r="N39" s="477"/>
      <c r="O39" s="477"/>
      <c r="P39" s="477"/>
      <c r="Q39" s="477"/>
      <c r="R39" s="477"/>
      <c r="S39" s="477"/>
      <c r="T39" s="1142"/>
      <c r="U39" s="1142"/>
      <c r="V39" s="477"/>
      <c r="W39" s="477"/>
      <c r="X39" s="319"/>
    </row>
    <row r="40" spans="1:24">
      <c r="A40" s="477"/>
      <c r="B40" s="813" t="s">
        <v>1791</v>
      </c>
      <c r="C40" s="477"/>
      <c r="D40" s="477"/>
      <c r="E40" s="477"/>
      <c r="F40" s="1162"/>
      <c r="G40" s="1162"/>
      <c r="H40" s="1162"/>
      <c r="I40" s="1162"/>
      <c r="J40" s="1162"/>
      <c r="K40" s="1162"/>
      <c r="L40" s="1162"/>
      <c r="M40" s="1162"/>
      <c r="N40" s="477"/>
      <c r="O40" s="477"/>
      <c r="P40" s="477"/>
      <c r="Q40" s="477"/>
      <c r="R40" s="477"/>
      <c r="S40" s="477"/>
      <c r="T40" s="1142"/>
      <c r="U40" s="1143" t="str">
        <f>$B40</f>
        <v>Undrawn Commitments (502)</v>
      </c>
      <c r="V40" s="477"/>
      <c r="W40" s="477"/>
      <c r="X40" s="319"/>
    </row>
    <row r="41" spans="1:24">
      <c r="A41" s="453" t="s">
        <v>2897</v>
      </c>
      <c r="B41" s="1144"/>
      <c r="C41" s="994"/>
      <c r="D41" s="994"/>
      <c r="E41" s="453"/>
      <c r="F41" s="994"/>
      <c r="G41" s="1124"/>
      <c r="H41" s="1146"/>
      <c r="I41" s="1147"/>
      <c r="J41" s="997"/>
      <c r="K41" s="1147"/>
      <c r="L41" s="1148"/>
      <c r="M41" s="1149"/>
      <c r="N41" s="453"/>
      <c r="O41" s="1665"/>
      <c r="P41" s="1665"/>
      <c r="Q41" s="1665"/>
      <c r="R41" s="1665"/>
      <c r="S41" s="477"/>
      <c r="T41" s="1151" t="str">
        <f t="shared" ref="T41:T65" si="2">$A41</f>
        <v>1 (1401)</v>
      </c>
      <c r="U41" s="1152" t="str">
        <f t="shared" ref="U41:U65" si="3">IF($B41="","",$B41)</f>
        <v/>
      </c>
      <c r="V41" s="1153"/>
      <c r="W41" s="1154"/>
      <c r="X41" s="587"/>
    </row>
    <row r="42" spans="1:24">
      <c r="A42" s="453" t="s">
        <v>2898</v>
      </c>
      <c r="B42" s="1144"/>
      <c r="C42" s="994"/>
      <c r="D42" s="994"/>
      <c r="E42" s="453"/>
      <c r="F42" s="994"/>
      <c r="G42" s="1124"/>
      <c r="H42" s="1146"/>
      <c r="I42" s="1147"/>
      <c r="J42" s="997"/>
      <c r="K42" s="1147"/>
      <c r="L42" s="1148"/>
      <c r="M42" s="1149"/>
      <c r="N42" s="453"/>
      <c r="O42" s="1665"/>
      <c r="P42" s="1665"/>
      <c r="Q42" s="1665"/>
      <c r="R42" s="1665"/>
      <c r="S42" s="477"/>
      <c r="T42" s="1151" t="str">
        <f t="shared" si="2"/>
        <v>2 (1402)</v>
      </c>
      <c r="U42" s="1152" t="str">
        <f t="shared" si="3"/>
        <v/>
      </c>
      <c r="V42" s="1153"/>
      <c r="W42" s="1154"/>
      <c r="X42" s="587"/>
    </row>
    <row r="43" spans="1:24">
      <c r="A43" s="453" t="s">
        <v>2899</v>
      </c>
      <c r="B43" s="1144"/>
      <c r="C43" s="994"/>
      <c r="D43" s="994"/>
      <c r="E43" s="453"/>
      <c r="F43" s="994"/>
      <c r="G43" s="1124"/>
      <c r="H43" s="1146"/>
      <c r="I43" s="1147"/>
      <c r="J43" s="997"/>
      <c r="K43" s="1147"/>
      <c r="L43" s="1148"/>
      <c r="M43" s="1149"/>
      <c r="N43" s="453"/>
      <c r="O43" s="1665"/>
      <c r="P43" s="1665"/>
      <c r="Q43" s="1665"/>
      <c r="R43" s="1665"/>
      <c r="S43" s="477"/>
      <c r="T43" s="1151" t="str">
        <f t="shared" si="2"/>
        <v>3 (1403)</v>
      </c>
      <c r="U43" s="1152" t="str">
        <f t="shared" si="3"/>
        <v/>
      </c>
      <c r="V43" s="1153"/>
      <c r="W43" s="1154"/>
      <c r="X43" s="587"/>
    </row>
    <row r="44" spans="1:24" ht="12.75" hidden="1" customHeight="1">
      <c r="A44" s="453" t="s">
        <v>2900</v>
      </c>
      <c r="B44" s="1144"/>
      <c r="C44" s="994"/>
      <c r="D44" s="994"/>
      <c r="E44" s="453"/>
      <c r="F44" s="994"/>
      <c r="G44" s="1124"/>
      <c r="H44" s="1146"/>
      <c r="I44" s="1147"/>
      <c r="J44" s="997"/>
      <c r="K44" s="1147"/>
      <c r="L44" s="1148"/>
      <c r="M44" s="1149"/>
      <c r="N44" s="453"/>
      <c r="O44" s="1665"/>
      <c r="P44" s="1665"/>
      <c r="Q44" s="1665"/>
      <c r="R44" s="1665"/>
      <c r="S44" s="477"/>
      <c r="T44" s="1151" t="str">
        <f t="shared" si="2"/>
        <v>4 (1404)</v>
      </c>
      <c r="U44" s="1152" t="str">
        <f t="shared" si="3"/>
        <v/>
      </c>
      <c r="V44" s="1153"/>
      <c r="W44" s="1154"/>
      <c r="X44" s="587"/>
    </row>
    <row r="45" spans="1:24" ht="12.75" hidden="1" customHeight="1">
      <c r="A45" s="453" t="s">
        <v>2901</v>
      </c>
      <c r="B45" s="1144"/>
      <c r="C45" s="994"/>
      <c r="D45" s="994"/>
      <c r="E45" s="453"/>
      <c r="F45" s="994"/>
      <c r="G45" s="1124"/>
      <c r="H45" s="1146"/>
      <c r="I45" s="1147"/>
      <c r="J45" s="997"/>
      <c r="K45" s="1147"/>
      <c r="L45" s="1148"/>
      <c r="M45" s="1149"/>
      <c r="N45" s="453"/>
      <c r="O45" s="1665"/>
      <c r="P45" s="1665"/>
      <c r="Q45" s="1665"/>
      <c r="R45" s="1665"/>
      <c r="S45" s="477"/>
      <c r="T45" s="1151" t="str">
        <f t="shared" si="2"/>
        <v>5 (1405)</v>
      </c>
      <c r="U45" s="1152" t="str">
        <f t="shared" si="3"/>
        <v/>
      </c>
      <c r="V45" s="1153"/>
      <c r="W45" s="1154"/>
      <c r="X45" s="587"/>
    </row>
    <row r="46" spans="1:24" ht="12.75" hidden="1" customHeight="1">
      <c r="A46" s="453" t="s">
        <v>2902</v>
      </c>
      <c r="B46" s="1144"/>
      <c r="C46" s="994"/>
      <c r="D46" s="994"/>
      <c r="E46" s="453"/>
      <c r="F46" s="994"/>
      <c r="G46" s="1124"/>
      <c r="H46" s="1146"/>
      <c r="I46" s="1147"/>
      <c r="J46" s="997"/>
      <c r="K46" s="1147"/>
      <c r="L46" s="1148"/>
      <c r="M46" s="1149"/>
      <c r="N46" s="453"/>
      <c r="O46" s="1665"/>
      <c r="P46" s="1665"/>
      <c r="Q46" s="1665"/>
      <c r="R46" s="1665"/>
      <c r="S46" s="477"/>
      <c r="T46" s="1151" t="str">
        <f t="shared" si="2"/>
        <v>6 (1406)</v>
      </c>
      <c r="U46" s="1152" t="str">
        <f t="shared" si="3"/>
        <v/>
      </c>
      <c r="V46" s="1153"/>
      <c r="W46" s="1154"/>
      <c r="X46" s="587"/>
    </row>
    <row r="47" spans="1:24" ht="12.75" hidden="1" customHeight="1">
      <c r="A47" s="453" t="s">
        <v>2903</v>
      </c>
      <c r="B47" s="1144"/>
      <c r="C47" s="994"/>
      <c r="D47" s="994"/>
      <c r="E47" s="453"/>
      <c r="F47" s="994"/>
      <c r="G47" s="1124"/>
      <c r="H47" s="1146"/>
      <c r="I47" s="1147"/>
      <c r="J47" s="997"/>
      <c r="K47" s="1147"/>
      <c r="L47" s="1148"/>
      <c r="M47" s="1149"/>
      <c r="N47" s="453"/>
      <c r="O47" s="1665"/>
      <c r="P47" s="1665"/>
      <c r="Q47" s="1665"/>
      <c r="R47" s="1665"/>
      <c r="S47" s="477"/>
      <c r="T47" s="1151" t="str">
        <f t="shared" si="2"/>
        <v>7 (1407)</v>
      </c>
      <c r="U47" s="1152" t="str">
        <f t="shared" si="3"/>
        <v/>
      </c>
      <c r="V47" s="1153"/>
      <c r="W47" s="1154"/>
      <c r="X47" s="587"/>
    </row>
    <row r="48" spans="1:24" ht="12.75" hidden="1" customHeight="1">
      <c r="A48" s="453" t="s">
        <v>2904</v>
      </c>
      <c r="B48" s="1144"/>
      <c r="C48" s="994" t="s">
        <v>2925</v>
      </c>
      <c r="D48" s="994"/>
      <c r="E48" s="453"/>
      <c r="F48" s="994"/>
      <c r="G48" s="1124"/>
      <c r="H48" s="1146"/>
      <c r="I48" s="1147"/>
      <c r="J48" s="997"/>
      <c r="K48" s="1147"/>
      <c r="L48" s="1148"/>
      <c r="M48" s="1149"/>
      <c r="N48" s="453"/>
      <c r="O48" s="1665"/>
      <c r="P48" s="1665"/>
      <c r="Q48" s="1665"/>
      <c r="R48" s="1665"/>
      <c r="S48" s="477"/>
      <c r="T48" s="1151" t="str">
        <f t="shared" si="2"/>
        <v>8 (1408)</v>
      </c>
      <c r="U48" s="1152" t="str">
        <f t="shared" si="3"/>
        <v/>
      </c>
      <c r="V48" s="1153"/>
      <c r="W48" s="1154"/>
      <c r="X48" s="587"/>
    </row>
    <row r="49" spans="1:24" ht="12.75" hidden="1" customHeight="1">
      <c r="A49" s="453" t="s">
        <v>2905</v>
      </c>
      <c r="B49" s="1144"/>
      <c r="C49" s="994" t="s">
        <v>2926</v>
      </c>
      <c r="D49" s="994"/>
      <c r="E49" s="453"/>
      <c r="F49" s="994"/>
      <c r="G49" s="1124"/>
      <c r="H49" s="1146"/>
      <c r="I49" s="1147"/>
      <c r="J49" s="997"/>
      <c r="K49" s="1147"/>
      <c r="L49" s="1148"/>
      <c r="M49" s="1149"/>
      <c r="N49" s="453"/>
      <c r="O49" s="1665"/>
      <c r="P49" s="1665"/>
      <c r="Q49" s="1665"/>
      <c r="R49" s="1665"/>
      <c r="S49" s="477"/>
      <c r="T49" s="1151" t="str">
        <f t="shared" si="2"/>
        <v>9 (1409)</v>
      </c>
      <c r="U49" s="1152" t="str">
        <f t="shared" si="3"/>
        <v/>
      </c>
      <c r="V49" s="1153"/>
      <c r="W49" s="1154"/>
      <c r="X49" s="587"/>
    </row>
    <row r="50" spans="1:24" ht="12.75" hidden="1" customHeight="1">
      <c r="A50" s="453" t="s">
        <v>2906</v>
      </c>
      <c r="B50" s="1144"/>
      <c r="C50" s="994"/>
      <c r="D50" s="994"/>
      <c r="E50" s="453"/>
      <c r="F50" s="994"/>
      <c r="G50" s="1124"/>
      <c r="H50" s="1146"/>
      <c r="I50" s="1147"/>
      <c r="J50" s="997"/>
      <c r="K50" s="1147"/>
      <c r="L50" s="1148"/>
      <c r="M50" s="1149"/>
      <c r="N50" s="453"/>
      <c r="O50" s="1665"/>
      <c r="P50" s="1665"/>
      <c r="Q50" s="1665"/>
      <c r="R50" s="1665"/>
      <c r="S50" s="477"/>
      <c r="T50" s="1151" t="str">
        <f t="shared" si="2"/>
        <v>10 (1410)</v>
      </c>
      <c r="U50" s="1152" t="str">
        <f t="shared" si="3"/>
        <v/>
      </c>
      <c r="V50" s="1153"/>
      <c r="W50" s="1154"/>
      <c r="X50" s="587"/>
    </row>
    <row r="51" spans="1:24" ht="12.75" hidden="1" customHeight="1">
      <c r="A51" s="453" t="s">
        <v>2907</v>
      </c>
      <c r="B51" s="1144"/>
      <c r="C51" s="994"/>
      <c r="D51" s="994"/>
      <c r="E51" s="453"/>
      <c r="F51" s="994"/>
      <c r="G51" s="1124"/>
      <c r="H51" s="1146"/>
      <c r="I51" s="1147"/>
      <c r="J51" s="997"/>
      <c r="K51" s="1147"/>
      <c r="L51" s="1148"/>
      <c r="M51" s="1149"/>
      <c r="N51" s="453"/>
      <c r="O51" s="1665"/>
      <c r="P51" s="1665"/>
      <c r="Q51" s="1665"/>
      <c r="R51" s="1665"/>
      <c r="S51" s="477"/>
      <c r="T51" s="1151" t="str">
        <f t="shared" si="2"/>
        <v>11 (1411)</v>
      </c>
      <c r="U51" s="1152" t="str">
        <f t="shared" si="3"/>
        <v/>
      </c>
      <c r="V51" s="1153"/>
      <c r="W51" s="1154"/>
      <c r="X51" s="587"/>
    </row>
    <row r="52" spans="1:24" ht="12.75" hidden="1" customHeight="1">
      <c r="A52" s="453" t="s">
        <v>2908</v>
      </c>
      <c r="B52" s="1144"/>
      <c r="C52" s="994"/>
      <c r="D52" s="994"/>
      <c r="E52" s="453"/>
      <c r="F52" s="994"/>
      <c r="G52" s="1124"/>
      <c r="H52" s="1146"/>
      <c r="I52" s="1147"/>
      <c r="J52" s="997"/>
      <c r="K52" s="1147"/>
      <c r="L52" s="1148"/>
      <c r="M52" s="1149"/>
      <c r="N52" s="453"/>
      <c r="O52" s="1665"/>
      <c r="P52" s="1665"/>
      <c r="Q52" s="1665"/>
      <c r="R52" s="1665"/>
      <c r="S52" s="477"/>
      <c r="T52" s="1151" t="str">
        <f t="shared" si="2"/>
        <v>12 (1412)</v>
      </c>
      <c r="U52" s="1152" t="str">
        <f t="shared" si="3"/>
        <v/>
      </c>
      <c r="V52" s="1153"/>
      <c r="W52" s="1154"/>
      <c r="X52" s="587"/>
    </row>
    <row r="53" spans="1:24" ht="12.75" hidden="1" customHeight="1">
      <c r="A53" s="453" t="s">
        <v>2909</v>
      </c>
      <c r="B53" s="1144"/>
      <c r="C53" s="994"/>
      <c r="D53" s="994"/>
      <c r="E53" s="453"/>
      <c r="F53" s="994"/>
      <c r="G53" s="1124"/>
      <c r="H53" s="1146"/>
      <c r="I53" s="1147"/>
      <c r="J53" s="997"/>
      <c r="K53" s="1147"/>
      <c r="L53" s="1148"/>
      <c r="M53" s="1149"/>
      <c r="N53" s="453"/>
      <c r="O53" s="1665"/>
      <c r="P53" s="1665"/>
      <c r="Q53" s="1665"/>
      <c r="R53" s="1665"/>
      <c r="S53" s="477"/>
      <c r="T53" s="1151" t="str">
        <f t="shared" si="2"/>
        <v>13 (1413)</v>
      </c>
      <c r="U53" s="1152" t="str">
        <f t="shared" si="3"/>
        <v/>
      </c>
      <c r="V53" s="1153"/>
      <c r="W53" s="1154"/>
      <c r="X53" s="587"/>
    </row>
    <row r="54" spans="1:24" ht="12.75" hidden="1" customHeight="1">
      <c r="A54" s="453" t="s">
        <v>2910</v>
      </c>
      <c r="B54" s="1144"/>
      <c r="C54" s="994"/>
      <c r="D54" s="994"/>
      <c r="E54" s="453"/>
      <c r="F54" s="994"/>
      <c r="G54" s="1124"/>
      <c r="H54" s="1146"/>
      <c r="I54" s="1147"/>
      <c r="J54" s="997"/>
      <c r="K54" s="1147"/>
      <c r="L54" s="1148"/>
      <c r="M54" s="1149"/>
      <c r="N54" s="453"/>
      <c r="O54" s="1665"/>
      <c r="P54" s="1665"/>
      <c r="Q54" s="1665"/>
      <c r="R54" s="1665"/>
      <c r="S54" s="477"/>
      <c r="T54" s="1151" t="str">
        <f t="shared" si="2"/>
        <v>14 (1414)</v>
      </c>
      <c r="U54" s="1152" t="str">
        <f t="shared" si="3"/>
        <v/>
      </c>
      <c r="V54" s="1153"/>
      <c r="W54" s="1154"/>
      <c r="X54" s="587"/>
    </row>
    <row r="55" spans="1:24" ht="12.75" hidden="1" customHeight="1">
      <c r="A55" s="453" t="s">
        <v>2911</v>
      </c>
      <c r="B55" s="1144"/>
      <c r="C55" s="994"/>
      <c r="D55" s="994"/>
      <c r="E55" s="453"/>
      <c r="F55" s="994"/>
      <c r="G55" s="1124"/>
      <c r="H55" s="1146"/>
      <c r="I55" s="1147"/>
      <c r="J55" s="997"/>
      <c r="K55" s="1147"/>
      <c r="L55" s="1148"/>
      <c r="M55" s="1149"/>
      <c r="N55" s="453"/>
      <c r="O55" s="1665"/>
      <c r="P55" s="1665"/>
      <c r="Q55" s="1665"/>
      <c r="R55" s="1665"/>
      <c r="S55" s="477"/>
      <c r="T55" s="1151" t="str">
        <f t="shared" si="2"/>
        <v>15 (1415)</v>
      </c>
      <c r="U55" s="1152" t="str">
        <f t="shared" si="3"/>
        <v/>
      </c>
      <c r="V55" s="1153"/>
      <c r="W55" s="1154"/>
      <c r="X55" s="587"/>
    </row>
    <row r="56" spans="1:24" ht="12.75" hidden="1" customHeight="1">
      <c r="A56" s="453" t="s">
        <v>2912</v>
      </c>
      <c r="B56" s="1144"/>
      <c r="C56" s="994"/>
      <c r="D56" s="994"/>
      <c r="E56" s="453"/>
      <c r="F56" s="994"/>
      <c r="G56" s="1124"/>
      <c r="H56" s="1146"/>
      <c r="I56" s="1147"/>
      <c r="J56" s="997"/>
      <c r="K56" s="1147"/>
      <c r="L56" s="1148"/>
      <c r="M56" s="1149"/>
      <c r="N56" s="453"/>
      <c r="O56" s="1665"/>
      <c r="P56" s="1665"/>
      <c r="Q56" s="1665"/>
      <c r="R56" s="1665"/>
      <c r="S56" s="477"/>
      <c r="T56" s="1151" t="str">
        <f t="shared" si="2"/>
        <v>16 (1416)</v>
      </c>
      <c r="U56" s="1152" t="str">
        <f t="shared" si="3"/>
        <v/>
      </c>
      <c r="V56" s="1153"/>
      <c r="W56" s="1154"/>
      <c r="X56" s="587"/>
    </row>
    <row r="57" spans="1:24" ht="12.75" hidden="1" customHeight="1">
      <c r="A57" s="453" t="s">
        <v>2913</v>
      </c>
      <c r="B57" s="1144"/>
      <c r="C57" s="994"/>
      <c r="D57" s="994"/>
      <c r="E57" s="453"/>
      <c r="F57" s="994"/>
      <c r="G57" s="1124"/>
      <c r="H57" s="1146"/>
      <c r="I57" s="1147"/>
      <c r="J57" s="997"/>
      <c r="K57" s="1147"/>
      <c r="L57" s="1148"/>
      <c r="M57" s="1149"/>
      <c r="N57" s="453"/>
      <c r="O57" s="1665"/>
      <c r="P57" s="1665"/>
      <c r="Q57" s="1665"/>
      <c r="R57" s="1665"/>
      <c r="S57" s="477"/>
      <c r="T57" s="1151" t="str">
        <f t="shared" si="2"/>
        <v>17 (1417)</v>
      </c>
      <c r="U57" s="1152" t="str">
        <f t="shared" si="3"/>
        <v/>
      </c>
      <c r="V57" s="1153"/>
      <c r="W57" s="1154"/>
      <c r="X57" s="587"/>
    </row>
    <row r="58" spans="1:24" ht="12.75" hidden="1" customHeight="1">
      <c r="A58" s="453" t="s">
        <v>2914</v>
      </c>
      <c r="B58" s="1144"/>
      <c r="C58" s="994"/>
      <c r="D58" s="994"/>
      <c r="E58" s="453"/>
      <c r="F58" s="994"/>
      <c r="G58" s="1124"/>
      <c r="H58" s="1146"/>
      <c r="I58" s="1147"/>
      <c r="J58" s="997"/>
      <c r="K58" s="1147"/>
      <c r="L58" s="1148"/>
      <c r="M58" s="1149"/>
      <c r="N58" s="453"/>
      <c r="O58" s="1665"/>
      <c r="P58" s="1665"/>
      <c r="Q58" s="1665"/>
      <c r="R58" s="1665"/>
      <c r="S58" s="477"/>
      <c r="T58" s="1151" t="str">
        <f t="shared" si="2"/>
        <v>18 (1418)</v>
      </c>
      <c r="U58" s="1152" t="str">
        <f t="shared" si="3"/>
        <v/>
      </c>
      <c r="V58" s="1153"/>
      <c r="W58" s="1154"/>
      <c r="X58" s="587"/>
    </row>
    <row r="59" spans="1:24" ht="12.75" hidden="1" customHeight="1">
      <c r="A59" s="453" t="s">
        <v>2915</v>
      </c>
      <c r="B59" s="1144"/>
      <c r="C59" s="994"/>
      <c r="D59" s="994"/>
      <c r="E59" s="453"/>
      <c r="F59" s="994"/>
      <c r="G59" s="1124"/>
      <c r="H59" s="1146"/>
      <c r="I59" s="1147"/>
      <c r="J59" s="997"/>
      <c r="K59" s="1147"/>
      <c r="L59" s="1148"/>
      <c r="M59" s="1149"/>
      <c r="N59" s="453"/>
      <c r="O59" s="1665"/>
      <c r="P59" s="1665"/>
      <c r="Q59" s="1665"/>
      <c r="R59" s="1665"/>
      <c r="S59" s="477"/>
      <c r="T59" s="1151" t="str">
        <f t="shared" si="2"/>
        <v>19 (1419)</v>
      </c>
      <c r="U59" s="1152" t="str">
        <f t="shared" si="3"/>
        <v/>
      </c>
      <c r="V59" s="1153"/>
      <c r="W59" s="1154"/>
      <c r="X59" s="587"/>
    </row>
    <row r="60" spans="1:24" ht="12.75" hidden="1" customHeight="1">
      <c r="A60" s="453" t="s">
        <v>2916</v>
      </c>
      <c r="B60" s="1144"/>
      <c r="C60" s="994"/>
      <c r="D60" s="994"/>
      <c r="E60" s="453"/>
      <c r="F60" s="994"/>
      <c r="G60" s="1124"/>
      <c r="H60" s="1146"/>
      <c r="I60" s="1147"/>
      <c r="J60" s="997"/>
      <c r="K60" s="1147"/>
      <c r="L60" s="1148"/>
      <c r="M60" s="1149"/>
      <c r="N60" s="453"/>
      <c r="O60" s="1665"/>
      <c r="P60" s="1665"/>
      <c r="Q60" s="1665"/>
      <c r="R60" s="1665"/>
      <c r="S60" s="477"/>
      <c r="T60" s="1151" t="str">
        <f t="shared" si="2"/>
        <v>20 (1420)</v>
      </c>
      <c r="U60" s="1152" t="str">
        <f t="shared" si="3"/>
        <v/>
      </c>
      <c r="V60" s="1153"/>
      <c r="W60" s="1154"/>
      <c r="X60" s="587"/>
    </row>
    <row r="61" spans="1:24" ht="12.75" hidden="1" customHeight="1">
      <c r="A61" s="453" t="s">
        <v>2917</v>
      </c>
      <c r="B61" s="1144"/>
      <c r="C61" s="994"/>
      <c r="D61" s="994"/>
      <c r="E61" s="453"/>
      <c r="F61" s="994"/>
      <c r="G61" s="1124"/>
      <c r="H61" s="1146"/>
      <c r="I61" s="1147"/>
      <c r="J61" s="997"/>
      <c r="K61" s="1147"/>
      <c r="L61" s="1148"/>
      <c r="M61" s="1149"/>
      <c r="N61" s="453"/>
      <c r="O61" s="1665"/>
      <c r="P61" s="1665"/>
      <c r="Q61" s="1665"/>
      <c r="R61" s="1665"/>
      <c r="S61" s="477"/>
      <c r="T61" s="1151" t="str">
        <f t="shared" si="2"/>
        <v>21 (1421)</v>
      </c>
      <c r="U61" s="1152" t="str">
        <f t="shared" si="3"/>
        <v/>
      </c>
      <c r="V61" s="1153"/>
      <c r="W61" s="1154"/>
      <c r="X61" s="587"/>
    </row>
    <row r="62" spans="1:24" ht="12.75" hidden="1" customHeight="1">
      <c r="A62" s="453" t="s">
        <v>2918</v>
      </c>
      <c r="B62" s="1144"/>
      <c r="C62" s="994"/>
      <c r="D62" s="994"/>
      <c r="E62" s="453"/>
      <c r="F62" s="994"/>
      <c r="G62" s="1124"/>
      <c r="H62" s="1146"/>
      <c r="I62" s="1147"/>
      <c r="J62" s="997"/>
      <c r="K62" s="1147"/>
      <c r="L62" s="1148"/>
      <c r="M62" s="1149"/>
      <c r="N62" s="453"/>
      <c r="O62" s="1665"/>
      <c r="P62" s="1665"/>
      <c r="Q62" s="1665"/>
      <c r="R62" s="1665"/>
      <c r="S62" s="477"/>
      <c r="T62" s="1151" t="str">
        <f t="shared" si="2"/>
        <v>22 (1422)</v>
      </c>
      <c r="U62" s="1152" t="str">
        <f t="shared" si="3"/>
        <v/>
      </c>
      <c r="V62" s="1153"/>
      <c r="W62" s="1154"/>
      <c r="X62" s="587"/>
    </row>
    <row r="63" spans="1:24" ht="12.75" hidden="1" customHeight="1">
      <c r="A63" s="453" t="s">
        <v>2919</v>
      </c>
      <c r="B63" s="1144"/>
      <c r="C63" s="994"/>
      <c r="D63" s="994"/>
      <c r="E63" s="453"/>
      <c r="F63" s="994"/>
      <c r="G63" s="1124"/>
      <c r="H63" s="1146"/>
      <c r="I63" s="1147"/>
      <c r="J63" s="997"/>
      <c r="K63" s="1147"/>
      <c r="L63" s="1148"/>
      <c r="M63" s="1149"/>
      <c r="N63" s="453"/>
      <c r="O63" s="1665"/>
      <c r="P63" s="1665"/>
      <c r="Q63" s="1665"/>
      <c r="R63" s="1665"/>
      <c r="S63" s="477"/>
      <c r="T63" s="1151" t="str">
        <f t="shared" si="2"/>
        <v>23 (1423)</v>
      </c>
      <c r="U63" s="1152" t="str">
        <f t="shared" si="3"/>
        <v/>
      </c>
      <c r="V63" s="1153"/>
      <c r="W63" s="1154"/>
      <c r="X63" s="587"/>
    </row>
    <row r="64" spans="1:24" ht="12.75" hidden="1" customHeight="1">
      <c r="A64" s="453" t="s">
        <v>2920</v>
      </c>
      <c r="B64" s="1144"/>
      <c r="C64" s="994"/>
      <c r="D64" s="994"/>
      <c r="E64" s="453"/>
      <c r="F64" s="994"/>
      <c r="G64" s="1124"/>
      <c r="H64" s="1146"/>
      <c r="I64" s="1147"/>
      <c r="J64" s="997"/>
      <c r="K64" s="1147"/>
      <c r="L64" s="1148"/>
      <c r="M64" s="1149"/>
      <c r="N64" s="453"/>
      <c r="O64" s="1665"/>
      <c r="P64" s="1665"/>
      <c r="Q64" s="1665"/>
      <c r="R64" s="1665"/>
      <c r="S64" s="477"/>
      <c r="T64" s="1151" t="str">
        <f t="shared" si="2"/>
        <v>24 (1424)</v>
      </c>
      <c r="U64" s="1152" t="str">
        <f t="shared" si="3"/>
        <v/>
      </c>
      <c r="V64" s="1153"/>
      <c r="W64" s="1154"/>
      <c r="X64" s="587"/>
    </row>
    <row r="65" spans="1:24">
      <c r="A65" s="453" t="s">
        <v>2921</v>
      </c>
      <c r="B65" s="1144"/>
      <c r="C65" s="994"/>
      <c r="D65" s="994"/>
      <c r="E65" s="453"/>
      <c r="F65" s="994"/>
      <c r="G65" s="1124"/>
      <c r="H65" s="1146"/>
      <c r="I65" s="1147"/>
      <c r="J65" s="997"/>
      <c r="K65" s="1147"/>
      <c r="L65" s="1148"/>
      <c r="M65" s="1149"/>
      <c r="N65" s="453"/>
      <c r="O65" s="1665"/>
      <c r="P65" s="1665"/>
      <c r="Q65" s="1665"/>
      <c r="R65" s="1665"/>
      <c r="S65" s="477"/>
      <c r="T65" s="1151" t="str">
        <f t="shared" si="2"/>
        <v>25 (1425)</v>
      </c>
      <c r="U65" s="1152" t="str">
        <f t="shared" si="3"/>
        <v/>
      </c>
      <c r="V65" s="1153"/>
      <c r="W65" s="1154"/>
      <c r="X65" s="587"/>
    </row>
    <row r="66" spans="1:24">
      <c r="A66" s="796" t="s">
        <v>2922</v>
      </c>
      <c r="B66" s="1208">
        <v>100</v>
      </c>
      <c r="C66" s="994"/>
      <c r="D66" s="994"/>
      <c r="E66" s="453"/>
      <c r="F66" s="994"/>
      <c r="G66" s="1122"/>
      <c r="H66" s="1158"/>
      <c r="I66" s="1147"/>
      <c r="J66" s="997"/>
      <c r="K66" s="1147"/>
      <c r="L66" s="1148"/>
      <c r="M66" s="1356"/>
      <c r="N66" s="453"/>
      <c r="O66" s="1666"/>
      <c r="P66" s="1666"/>
      <c r="Q66" s="1666"/>
      <c r="R66" s="1666"/>
      <c r="S66" s="477"/>
      <c r="T66" s="1205" t="str">
        <f>$A$66</f>
        <v>(1426)</v>
      </c>
      <c r="U66" s="1159">
        <f>$B66</f>
        <v>100</v>
      </c>
      <c r="V66" s="1153"/>
      <c r="W66" s="1154"/>
      <c r="X66" s="587"/>
    </row>
    <row r="67" spans="1:24" ht="12.75" customHeight="1">
      <c r="A67" s="478" t="s">
        <v>2923</v>
      </c>
      <c r="B67" s="1002" t="s">
        <v>2924</v>
      </c>
      <c r="C67" s="997"/>
      <c r="D67" s="997"/>
      <c r="E67" s="477"/>
      <c r="F67" s="1163"/>
      <c r="G67" s="1169"/>
      <c r="H67" s="1165"/>
      <c r="I67" s="1147"/>
      <c r="J67" s="997"/>
      <c r="K67" s="1147"/>
      <c r="L67" s="1166"/>
      <c r="M67" s="1167"/>
      <c r="N67" s="477"/>
      <c r="O67" s="1664"/>
      <c r="P67" s="1664"/>
      <c r="Q67" s="1664"/>
      <c r="R67" s="1664"/>
      <c r="S67" s="477"/>
      <c r="T67" s="1205" t="str">
        <f>$A$67</f>
        <v>(1400)</v>
      </c>
      <c r="U67" s="1003" t="str">
        <f>$B67</f>
        <v>Overall</v>
      </c>
      <c r="V67" s="1153"/>
      <c r="W67" s="1168"/>
      <c r="X67" s="583"/>
    </row>
    <row r="68" spans="1:24" ht="6" customHeight="1">
      <c r="A68" s="477"/>
      <c r="B68" s="477"/>
      <c r="C68" s="477"/>
      <c r="D68" s="477"/>
      <c r="E68" s="477"/>
      <c r="F68" s="1162"/>
      <c r="G68" s="1162"/>
      <c r="H68" s="1162"/>
      <c r="I68" s="1162"/>
      <c r="J68" s="1162"/>
      <c r="K68" s="1162"/>
      <c r="L68" s="1162"/>
      <c r="M68" s="1162"/>
      <c r="N68" s="477"/>
      <c r="O68" s="477"/>
      <c r="P68" s="477"/>
      <c r="Q68" s="477"/>
      <c r="R68" s="477"/>
      <c r="S68" s="477"/>
      <c r="T68" s="1142"/>
      <c r="U68" s="1142"/>
      <c r="V68" s="477"/>
      <c r="W68" s="477"/>
      <c r="X68" s="319"/>
    </row>
    <row r="69" spans="1:24">
      <c r="A69" s="477"/>
      <c r="B69" s="813" t="s">
        <v>1794</v>
      </c>
      <c r="C69" s="477"/>
      <c r="D69" s="477"/>
      <c r="E69" s="477"/>
      <c r="F69" s="1162"/>
      <c r="G69" s="1162"/>
      <c r="H69" s="1162"/>
      <c r="I69" s="1162"/>
      <c r="J69" s="1162"/>
      <c r="K69" s="1162"/>
      <c r="L69" s="1162"/>
      <c r="M69" s="1162"/>
      <c r="N69" s="477"/>
      <c r="O69" s="477"/>
      <c r="P69" s="477"/>
      <c r="Q69" s="477"/>
      <c r="R69" s="477"/>
      <c r="S69" s="477"/>
      <c r="T69" s="1142"/>
      <c r="U69" s="1143" t="str">
        <f>$B69</f>
        <v>Other off-balance sheet (505)</v>
      </c>
      <c r="V69" s="477"/>
      <c r="W69" s="477"/>
      <c r="X69" s="319"/>
    </row>
    <row r="70" spans="1:24">
      <c r="A70" s="453" t="s">
        <v>2897</v>
      </c>
      <c r="B70" s="1144"/>
      <c r="C70" s="994"/>
      <c r="D70" s="994"/>
      <c r="E70" s="453"/>
      <c r="F70" s="994"/>
      <c r="G70" s="1124"/>
      <c r="H70" s="1146"/>
      <c r="I70" s="1147"/>
      <c r="J70" s="997"/>
      <c r="K70" s="1147"/>
      <c r="L70" s="1148"/>
      <c r="M70" s="1149"/>
      <c r="N70" s="453"/>
      <c r="O70" s="1665"/>
      <c r="P70" s="1665"/>
      <c r="Q70" s="1665"/>
      <c r="R70" s="1665"/>
      <c r="S70" s="477"/>
      <c r="T70" s="1151" t="str">
        <f t="shared" ref="T70:T94" si="4">$A70</f>
        <v>1 (1401)</v>
      </c>
      <c r="U70" s="1152" t="str">
        <f t="shared" ref="U70:U94" si="5">IF($B70="","",$B70)</f>
        <v/>
      </c>
      <c r="V70" s="1153"/>
      <c r="W70" s="1154"/>
      <c r="X70" s="587"/>
    </row>
    <row r="71" spans="1:24">
      <c r="A71" s="453" t="s">
        <v>2898</v>
      </c>
      <c r="B71" s="1144"/>
      <c r="C71" s="994"/>
      <c r="D71" s="994"/>
      <c r="E71" s="453"/>
      <c r="F71" s="994"/>
      <c r="G71" s="1124"/>
      <c r="H71" s="1146"/>
      <c r="I71" s="1147"/>
      <c r="J71" s="997"/>
      <c r="K71" s="1147"/>
      <c r="L71" s="1148"/>
      <c r="M71" s="1149"/>
      <c r="N71" s="453"/>
      <c r="O71" s="1665"/>
      <c r="P71" s="1665"/>
      <c r="Q71" s="1665"/>
      <c r="R71" s="1665"/>
      <c r="S71" s="477"/>
      <c r="T71" s="1151" t="str">
        <f t="shared" si="4"/>
        <v>2 (1402)</v>
      </c>
      <c r="U71" s="1152" t="str">
        <f t="shared" si="5"/>
        <v/>
      </c>
      <c r="V71" s="1153"/>
      <c r="W71" s="1154"/>
      <c r="X71" s="587"/>
    </row>
    <row r="72" spans="1:24">
      <c r="A72" s="453" t="s">
        <v>2899</v>
      </c>
      <c r="B72" s="1144"/>
      <c r="C72" s="994"/>
      <c r="D72" s="994"/>
      <c r="E72" s="453"/>
      <c r="F72" s="994"/>
      <c r="G72" s="1124"/>
      <c r="H72" s="1146"/>
      <c r="I72" s="1147"/>
      <c r="J72" s="997"/>
      <c r="K72" s="1147"/>
      <c r="L72" s="1148"/>
      <c r="M72" s="1149"/>
      <c r="N72" s="453"/>
      <c r="O72" s="1665"/>
      <c r="P72" s="1665"/>
      <c r="Q72" s="1665"/>
      <c r="R72" s="1665"/>
      <c r="S72" s="477"/>
      <c r="T72" s="1151" t="str">
        <f t="shared" si="4"/>
        <v>3 (1403)</v>
      </c>
      <c r="U72" s="1152" t="str">
        <f t="shared" si="5"/>
        <v/>
      </c>
      <c r="V72" s="1153"/>
      <c r="W72" s="1154"/>
      <c r="X72" s="587"/>
    </row>
    <row r="73" spans="1:24" ht="12.75" hidden="1" customHeight="1">
      <c r="A73" s="453" t="s">
        <v>2900</v>
      </c>
      <c r="B73" s="1144"/>
      <c r="C73" s="994"/>
      <c r="D73" s="994"/>
      <c r="E73" s="453"/>
      <c r="F73" s="994"/>
      <c r="G73" s="1124"/>
      <c r="H73" s="1146"/>
      <c r="I73" s="1147"/>
      <c r="J73" s="997"/>
      <c r="K73" s="1147"/>
      <c r="L73" s="1148"/>
      <c r="M73" s="1149"/>
      <c r="N73" s="453"/>
      <c r="O73" s="1665"/>
      <c r="P73" s="1665"/>
      <c r="Q73" s="1665"/>
      <c r="R73" s="1665"/>
      <c r="S73" s="477"/>
      <c r="T73" s="1151" t="str">
        <f t="shared" si="4"/>
        <v>4 (1404)</v>
      </c>
      <c r="U73" s="1152" t="str">
        <f t="shared" si="5"/>
        <v/>
      </c>
      <c r="V73" s="1153"/>
      <c r="W73" s="1154"/>
      <c r="X73" s="587"/>
    </row>
    <row r="74" spans="1:24" ht="12.75" hidden="1" customHeight="1">
      <c r="A74" s="453" t="s">
        <v>2901</v>
      </c>
      <c r="B74" s="1144"/>
      <c r="C74" s="994"/>
      <c r="D74" s="994"/>
      <c r="E74" s="453"/>
      <c r="F74" s="994"/>
      <c r="G74" s="1124"/>
      <c r="H74" s="1146"/>
      <c r="I74" s="1147"/>
      <c r="J74" s="997"/>
      <c r="K74" s="1147"/>
      <c r="L74" s="1148"/>
      <c r="M74" s="1149"/>
      <c r="N74" s="453"/>
      <c r="O74" s="1665"/>
      <c r="P74" s="1665"/>
      <c r="Q74" s="1665"/>
      <c r="R74" s="1665"/>
      <c r="S74" s="477"/>
      <c r="T74" s="1151" t="str">
        <f t="shared" si="4"/>
        <v>5 (1405)</v>
      </c>
      <c r="U74" s="1152" t="str">
        <f t="shared" si="5"/>
        <v/>
      </c>
      <c r="V74" s="1153"/>
      <c r="W74" s="1154"/>
      <c r="X74" s="587"/>
    </row>
    <row r="75" spans="1:24" ht="12.75" hidden="1" customHeight="1">
      <c r="A75" s="453" t="s">
        <v>2902</v>
      </c>
      <c r="B75" s="1144"/>
      <c r="C75" s="994"/>
      <c r="D75" s="994"/>
      <c r="E75" s="453"/>
      <c r="F75" s="994"/>
      <c r="G75" s="1124"/>
      <c r="H75" s="1146"/>
      <c r="I75" s="1147"/>
      <c r="J75" s="997"/>
      <c r="K75" s="1147"/>
      <c r="L75" s="1148"/>
      <c r="M75" s="1149"/>
      <c r="N75" s="453"/>
      <c r="O75" s="1665"/>
      <c r="P75" s="1665"/>
      <c r="Q75" s="1665"/>
      <c r="R75" s="1665"/>
      <c r="S75" s="477"/>
      <c r="T75" s="1151" t="str">
        <f t="shared" si="4"/>
        <v>6 (1406)</v>
      </c>
      <c r="U75" s="1152" t="str">
        <f t="shared" si="5"/>
        <v/>
      </c>
      <c r="V75" s="1153"/>
      <c r="W75" s="1154"/>
      <c r="X75" s="587"/>
    </row>
    <row r="76" spans="1:24" ht="12.75" hidden="1" customHeight="1">
      <c r="A76" s="453" t="s">
        <v>2903</v>
      </c>
      <c r="B76" s="1144"/>
      <c r="C76" s="994"/>
      <c r="D76" s="994"/>
      <c r="E76" s="453"/>
      <c r="F76" s="994"/>
      <c r="G76" s="1124"/>
      <c r="H76" s="1146"/>
      <c r="I76" s="1147"/>
      <c r="J76" s="997"/>
      <c r="K76" s="1147"/>
      <c r="L76" s="1148"/>
      <c r="M76" s="1149"/>
      <c r="N76" s="453"/>
      <c r="O76" s="1665"/>
      <c r="P76" s="1665"/>
      <c r="Q76" s="1665"/>
      <c r="R76" s="1665"/>
      <c r="S76" s="477"/>
      <c r="T76" s="1151" t="str">
        <f t="shared" si="4"/>
        <v>7 (1407)</v>
      </c>
      <c r="U76" s="1152" t="str">
        <f t="shared" si="5"/>
        <v/>
      </c>
      <c r="V76" s="1153"/>
      <c r="W76" s="1154"/>
      <c r="X76" s="587"/>
    </row>
    <row r="77" spans="1:24" ht="12.75" hidden="1" customHeight="1">
      <c r="A77" s="453" t="s">
        <v>2904</v>
      </c>
      <c r="B77" s="1144"/>
      <c r="C77" s="994"/>
      <c r="D77" s="994"/>
      <c r="E77" s="453"/>
      <c r="F77" s="994"/>
      <c r="G77" s="1124"/>
      <c r="H77" s="1146"/>
      <c r="I77" s="1147"/>
      <c r="J77" s="997"/>
      <c r="K77" s="1147"/>
      <c r="L77" s="1148"/>
      <c r="M77" s="1149"/>
      <c r="N77" s="453"/>
      <c r="O77" s="1665"/>
      <c r="P77" s="1665"/>
      <c r="Q77" s="1665"/>
      <c r="R77" s="1665"/>
      <c r="S77" s="477"/>
      <c r="T77" s="1151" t="str">
        <f t="shared" si="4"/>
        <v>8 (1408)</v>
      </c>
      <c r="U77" s="1152" t="str">
        <f t="shared" si="5"/>
        <v/>
      </c>
      <c r="V77" s="1153"/>
      <c r="W77" s="1154"/>
      <c r="X77" s="587"/>
    </row>
    <row r="78" spans="1:24" ht="12.75" hidden="1" customHeight="1">
      <c r="A78" s="453" t="s">
        <v>2905</v>
      </c>
      <c r="B78" s="1144"/>
      <c r="C78" s="994"/>
      <c r="D78" s="994"/>
      <c r="E78" s="453"/>
      <c r="F78" s="994"/>
      <c r="G78" s="1124"/>
      <c r="H78" s="1146"/>
      <c r="I78" s="1147"/>
      <c r="J78" s="997"/>
      <c r="K78" s="1147"/>
      <c r="L78" s="1148"/>
      <c r="M78" s="1149"/>
      <c r="N78" s="453"/>
      <c r="O78" s="1665"/>
      <c r="P78" s="1665"/>
      <c r="Q78" s="1665"/>
      <c r="R78" s="1665"/>
      <c r="S78" s="477"/>
      <c r="T78" s="1151" t="str">
        <f t="shared" si="4"/>
        <v>9 (1409)</v>
      </c>
      <c r="U78" s="1152" t="str">
        <f t="shared" si="5"/>
        <v/>
      </c>
      <c r="V78" s="1153"/>
      <c r="W78" s="1154"/>
      <c r="X78" s="587"/>
    </row>
    <row r="79" spans="1:24" ht="12.75" hidden="1" customHeight="1">
      <c r="A79" s="453" t="s">
        <v>2906</v>
      </c>
      <c r="B79" s="1144"/>
      <c r="C79" s="994"/>
      <c r="D79" s="994"/>
      <c r="E79" s="453"/>
      <c r="F79" s="994"/>
      <c r="G79" s="1124"/>
      <c r="H79" s="1146"/>
      <c r="I79" s="1147"/>
      <c r="J79" s="997"/>
      <c r="K79" s="1147"/>
      <c r="L79" s="1148"/>
      <c r="M79" s="1149"/>
      <c r="N79" s="453"/>
      <c r="O79" s="1665"/>
      <c r="P79" s="1665"/>
      <c r="Q79" s="1665"/>
      <c r="R79" s="1665"/>
      <c r="S79" s="477"/>
      <c r="T79" s="1151" t="str">
        <f t="shared" si="4"/>
        <v>10 (1410)</v>
      </c>
      <c r="U79" s="1152" t="str">
        <f t="shared" si="5"/>
        <v/>
      </c>
      <c r="V79" s="1153"/>
      <c r="W79" s="1154"/>
      <c r="X79" s="587"/>
    </row>
    <row r="80" spans="1:24" ht="12.75" hidden="1" customHeight="1">
      <c r="A80" s="453" t="s">
        <v>2907</v>
      </c>
      <c r="B80" s="1144"/>
      <c r="C80" s="994"/>
      <c r="D80" s="994"/>
      <c r="E80" s="453"/>
      <c r="F80" s="994"/>
      <c r="G80" s="1124"/>
      <c r="H80" s="1146"/>
      <c r="I80" s="1147"/>
      <c r="J80" s="997"/>
      <c r="K80" s="1147"/>
      <c r="L80" s="1148"/>
      <c r="M80" s="1149"/>
      <c r="N80" s="453"/>
      <c r="O80" s="1665"/>
      <c r="P80" s="1665"/>
      <c r="Q80" s="1665"/>
      <c r="R80" s="1665"/>
      <c r="S80" s="477"/>
      <c r="T80" s="1151" t="str">
        <f t="shared" si="4"/>
        <v>11 (1411)</v>
      </c>
      <c r="U80" s="1152" t="str">
        <f t="shared" si="5"/>
        <v/>
      </c>
      <c r="V80" s="1153"/>
      <c r="W80" s="1154"/>
      <c r="X80" s="587"/>
    </row>
    <row r="81" spans="1:24" ht="12.75" hidden="1" customHeight="1">
      <c r="A81" s="453" t="s">
        <v>2908</v>
      </c>
      <c r="B81" s="1144"/>
      <c r="C81" s="994"/>
      <c r="D81" s="994"/>
      <c r="E81" s="453"/>
      <c r="F81" s="994"/>
      <c r="G81" s="1124"/>
      <c r="H81" s="1146"/>
      <c r="I81" s="1147"/>
      <c r="J81" s="997"/>
      <c r="K81" s="1147"/>
      <c r="L81" s="1148"/>
      <c r="M81" s="1149"/>
      <c r="N81" s="453"/>
      <c r="O81" s="1665"/>
      <c r="P81" s="1665"/>
      <c r="Q81" s="1665"/>
      <c r="R81" s="1665"/>
      <c r="S81" s="477"/>
      <c r="T81" s="1151" t="str">
        <f t="shared" si="4"/>
        <v>12 (1412)</v>
      </c>
      <c r="U81" s="1152" t="str">
        <f t="shared" si="5"/>
        <v/>
      </c>
      <c r="V81" s="1153"/>
      <c r="W81" s="1154"/>
      <c r="X81" s="587"/>
    </row>
    <row r="82" spans="1:24" ht="12.75" hidden="1" customHeight="1">
      <c r="A82" s="453" t="s">
        <v>2909</v>
      </c>
      <c r="B82" s="1144"/>
      <c r="C82" s="994"/>
      <c r="D82" s="994"/>
      <c r="E82" s="453"/>
      <c r="F82" s="994"/>
      <c r="G82" s="1124"/>
      <c r="H82" s="1146"/>
      <c r="I82" s="1147"/>
      <c r="J82" s="997"/>
      <c r="K82" s="1147"/>
      <c r="L82" s="1148"/>
      <c r="M82" s="1149"/>
      <c r="N82" s="453"/>
      <c r="O82" s="1665"/>
      <c r="P82" s="1665"/>
      <c r="Q82" s="1665"/>
      <c r="R82" s="1665"/>
      <c r="S82" s="477"/>
      <c r="T82" s="1151" t="str">
        <f t="shared" si="4"/>
        <v>13 (1413)</v>
      </c>
      <c r="U82" s="1152" t="str">
        <f t="shared" si="5"/>
        <v/>
      </c>
      <c r="V82" s="1153"/>
      <c r="W82" s="1154"/>
      <c r="X82" s="587"/>
    </row>
    <row r="83" spans="1:24" ht="12.75" hidden="1" customHeight="1">
      <c r="A83" s="453" t="s">
        <v>2910</v>
      </c>
      <c r="B83" s="1144"/>
      <c r="C83" s="994"/>
      <c r="D83" s="994"/>
      <c r="E83" s="453"/>
      <c r="F83" s="994"/>
      <c r="G83" s="1124"/>
      <c r="H83" s="1146"/>
      <c r="I83" s="1147"/>
      <c r="J83" s="997"/>
      <c r="K83" s="1147"/>
      <c r="L83" s="1148"/>
      <c r="M83" s="1149"/>
      <c r="N83" s="453"/>
      <c r="O83" s="1665"/>
      <c r="P83" s="1665"/>
      <c r="Q83" s="1665"/>
      <c r="R83" s="1665"/>
      <c r="S83" s="477"/>
      <c r="T83" s="1151" t="str">
        <f t="shared" si="4"/>
        <v>14 (1414)</v>
      </c>
      <c r="U83" s="1152" t="str">
        <f t="shared" si="5"/>
        <v/>
      </c>
      <c r="V83" s="1153"/>
      <c r="W83" s="1154"/>
      <c r="X83" s="587"/>
    </row>
    <row r="84" spans="1:24" ht="12.75" hidden="1" customHeight="1">
      <c r="A84" s="453" t="s">
        <v>2911</v>
      </c>
      <c r="B84" s="1144"/>
      <c r="C84" s="994"/>
      <c r="D84" s="994"/>
      <c r="E84" s="453"/>
      <c r="F84" s="994"/>
      <c r="G84" s="1124"/>
      <c r="H84" s="1146"/>
      <c r="I84" s="1147"/>
      <c r="J84" s="997"/>
      <c r="K84" s="1147"/>
      <c r="L84" s="1148"/>
      <c r="M84" s="1149"/>
      <c r="N84" s="453"/>
      <c r="O84" s="1665"/>
      <c r="P84" s="1665"/>
      <c r="Q84" s="1665"/>
      <c r="R84" s="1665"/>
      <c r="S84" s="477"/>
      <c r="T84" s="1151" t="str">
        <f t="shared" si="4"/>
        <v>15 (1415)</v>
      </c>
      <c r="U84" s="1152" t="str">
        <f t="shared" si="5"/>
        <v/>
      </c>
      <c r="V84" s="1153"/>
      <c r="W84" s="1154"/>
      <c r="X84" s="587"/>
    </row>
    <row r="85" spans="1:24" ht="12.75" hidden="1" customHeight="1">
      <c r="A85" s="453" t="s">
        <v>2912</v>
      </c>
      <c r="B85" s="1144"/>
      <c r="C85" s="994"/>
      <c r="D85" s="994"/>
      <c r="E85" s="453"/>
      <c r="F85" s="994"/>
      <c r="G85" s="1124"/>
      <c r="H85" s="1146"/>
      <c r="I85" s="1147"/>
      <c r="J85" s="997"/>
      <c r="K85" s="1147"/>
      <c r="L85" s="1148"/>
      <c r="M85" s="1149"/>
      <c r="N85" s="453"/>
      <c r="O85" s="1665"/>
      <c r="P85" s="1665"/>
      <c r="Q85" s="1665"/>
      <c r="R85" s="1665"/>
      <c r="S85" s="477"/>
      <c r="T85" s="1151" t="str">
        <f t="shared" si="4"/>
        <v>16 (1416)</v>
      </c>
      <c r="U85" s="1152" t="str">
        <f t="shared" si="5"/>
        <v/>
      </c>
      <c r="V85" s="1153"/>
      <c r="W85" s="1154"/>
      <c r="X85" s="587"/>
    </row>
    <row r="86" spans="1:24" ht="12.75" hidden="1" customHeight="1">
      <c r="A86" s="453" t="s">
        <v>2913</v>
      </c>
      <c r="B86" s="1144"/>
      <c r="C86" s="994"/>
      <c r="D86" s="994"/>
      <c r="E86" s="453"/>
      <c r="F86" s="994"/>
      <c r="G86" s="1124"/>
      <c r="H86" s="1146"/>
      <c r="I86" s="1147"/>
      <c r="J86" s="997"/>
      <c r="K86" s="1147"/>
      <c r="L86" s="1148"/>
      <c r="M86" s="1149"/>
      <c r="N86" s="453"/>
      <c r="O86" s="1665"/>
      <c r="P86" s="1665"/>
      <c r="Q86" s="1665"/>
      <c r="R86" s="1665"/>
      <c r="S86" s="477"/>
      <c r="T86" s="1151" t="str">
        <f t="shared" si="4"/>
        <v>17 (1417)</v>
      </c>
      <c r="U86" s="1152" t="str">
        <f t="shared" si="5"/>
        <v/>
      </c>
      <c r="V86" s="1153"/>
      <c r="W86" s="1154"/>
      <c r="X86" s="587"/>
    </row>
    <row r="87" spans="1:24" ht="12.75" hidden="1" customHeight="1">
      <c r="A87" s="453" t="s">
        <v>2914</v>
      </c>
      <c r="B87" s="1144"/>
      <c r="C87" s="994"/>
      <c r="D87" s="994"/>
      <c r="E87" s="453"/>
      <c r="F87" s="994"/>
      <c r="G87" s="1124"/>
      <c r="H87" s="1146"/>
      <c r="I87" s="1147"/>
      <c r="J87" s="997"/>
      <c r="K87" s="1147"/>
      <c r="L87" s="1148"/>
      <c r="M87" s="1149"/>
      <c r="N87" s="453"/>
      <c r="O87" s="1665"/>
      <c r="P87" s="1665"/>
      <c r="Q87" s="1665"/>
      <c r="R87" s="1665"/>
      <c r="S87" s="477"/>
      <c r="T87" s="1151" t="str">
        <f t="shared" si="4"/>
        <v>18 (1418)</v>
      </c>
      <c r="U87" s="1152" t="str">
        <f t="shared" si="5"/>
        <v/>
      </c>
      <c r="V87" s="1153"/>
      <c r="W87" s="1154"/>
      <c r="X87" s="587"/>
    </row>
    <row r="88" spans="1:24" ht="12.75" hidden="1" customHeight="1">
      <c r="A88" s="453" t="s">
        <v>2915</v>
      </c>
      <c r="B88" s="1144"/>
      <c r="C88" s="994"/>
      <c r="D88" s="994"/>
      <c r="E88" s="453"/>
      <c r="F88" s="994"/>
      <c r="G88" s="1124"/>
      <c r="H88" s="1146"/>
      <c r="I88" s="1147"/>
      <c r="J88" s="997"/>
      <c r="K88" s="1147"/>
      <c r="L88" s="1148"/>
      <c r="M88" s="1149"/>
      <c r="N88" s="453"/>
      <c r="O88" s="1665"/>
      <c r="P88" s="1665"/>
      <c r="Q88" s="1665"/>
      <c r="R88" s="1665"/>
      <c r="S88" s="477"/>
      <c r="T88" s="1151" t="str">
        <f t="shared" si="4"/>
        <v>19 (1419)</v>
      </c>
      <c r="U88" s="1152" t="str">
        <f t="shared" si="5"/>
        <v/>
      </c>
      <c r="V88" s="1153"/>
      <c r="W88" s="1154"/>
      <c r="X88" s="587"/>
    </row>
    <row r="89" spans="1:24" ht="12.75" hidden="1" customHeight="1">
      <c r="A89" s="453" t="s">
        <v>2916</v>
      </c>
      <c r="B89" s="1144"/>
      <c r="C89" s="994"/>
      <c r="D89" s="994"/>
      <c r="E89" s="453"/>
      <c r="F89" s="994"/>
      <c r="G89" s="1124"/>
      <c r="H89" s="1146"/>
      <c r="I89" s="1147"/>
      <c r="J89" s="997"/>
      <c r="K89" s="1147"/>
      <c r="L89" s="1148"/>
      <c r="M89" s="1149"/>
      <c r="N89" s="453"/>
      <c r="O89" s="1665"/>
      <c r="P89" s="1665"/>
      <c r="Q89" s="1665"/>
      <c r="R89" s="1665"/>
      <c r="S89" s="477"/>
      <c r="T89" s="1151" t="str">
        <f t="shared" si="4"/>
        <v>20 (1420)</v>
      </c>
      <c r="U89" s="1152" t="str">
        <f t="shared" si="5"/>
        <v/>
      </c>
      <c r="V89" s="1153"/>
      <c r="W89" s="1154"/>
      <c r="X89" s="587"/>
    </row>
    <row r="90" spans="1:24" ht="12.75" hidden="1" customHeight="1">
      <c r="A90" s="453" t="s">
        <v>2917</v>
      </c>
      <c r="B90" s="1144"/>
      <c r="C90" s="994"/>
      <c r="D90" s="994"/>
      <c r="E90" s="453"/>
      <c r="F90" s="994"/>
      <c r="G90" s="1124"/>
      <c r="H90" s="1146"/>
      <c r="I90" s="1147"/>
      <c r="J90" s="997"/>
      <c r="K90" s="1147"/>
      <c r="L90" s="1148"/>
      <c r="M90" s="1149"/>
      <c r="N90" s="453"/>
      <c r="O90" s="1665"/>
      <c r="P90" s="1665"/>
      <c r="Q90" s="1665"/>
      <c r="R90" s="1665"/>
      <c r="S90" s="477"/>
      <c r="T90" s="1151" t="str">
        <f t="shared" si="4"/>
        <v>21 (1421)</v>
      </c>
      <c r="U90" s="1152" t="str">
        <f t="shared" si="5"/>
        <v/>
      </c>
      <c r="V90" s="1153"/>
      <c r="W90" s="1154"/>
      <c r="X90" s="587"/>
    </row>
    <row r="91" spans="1:24" ht="12.75" hidden="1" customHeight="1">
      <c r="A91" s="453" t="s">
        <v>2918</v>
      </c>
      <c r="B91" s="1144"/>
      <c r="C91" s="994"/>
      <c r="D91" s="994"/>
      <c r="E91" s="453"/>
      <c r="F91" s="994"/>
      <c r="G91" s="1124"/>
      <c r="H91" s="1146"/>
      <c r="I91" s="1147"/>
      <c r="J91" s="997"/>
      <c r="K91" s="1147"/>
      <c r="L91" s="1148"/>
      <c r="M91" s="1149"/>
      <c r="N91" s="453"/>
      <c r="O91" s="1665"/>
      <c r="P91" s="1665"/>
      <c r="Q91" s="1665"/>
      <c r="R91" s="1665"/>
      <c r="S91" s="477"/>
      <c r="T91" s="1151" t="str">
        <f t="shared" si="4"/>
        <v>22 (1422)</v>
      </c>
      <c r="U91" s="1152" t="str">
        <f t="shared" si="5"/>
        <v/>
      </c>
      <c r="V91" s="1153"/>
      <c r="W91" s="1154"/>
      <c r="X91" s="587"/>
    </row>
    <row r="92" spans="1:24" ht="12.75" hidden="1" customHeight="1">
      <c r="A92" s="453" t="s">
        <v>2919</v>
      </c>
      <c r="B92" s="1144"/>
      <c r="C92" s="994"/>
      <c r="D92" s="994"/>
      <c r="E92" s="453"/>
      <c r="F92" s="994"/>
      <c r="G92" s="1124"/>
      <c r="H92" s="1146"/>
      <c r="I92" s="1147"/>
      <c r="J92" s="997"/>
      <c r="K92" s="1147"/>
      <c r="L92" s="1148"/>
      <c r="M92" s="1149"/>
      <c r="N92" s="453"/>
      <c r="O92" s="1665"/>
      <c r="P92" s="1665"/>
      <c r="Q92" s="1665"/>
      <c r="R92" s="1665"/>
      <c r="S92" s="477"/>
      <c r="T92" s="1151" t="str">
        <f t="shared" si="4"/>
        <v>23 (1423)</v>
      </c>
      <c r="U92" s="1152" t="str">
        <f t="shared" si="5"/>
        <v/>
      </c>
      <c r="V92" s="1153"/>
      <c r="W92" s="1154"/>
      <c r="X92" s="587"/>
    </row>
    <row r="93" spans="1:24" ht="12.75" hidden="1" customHeight="1">
      <c r="A93" s="453" t="s">
        <v>2920</v>
      </c>
      <c r="B93" s="1144"/>
      <c r="C93" s="994"/>
      <c r="D93" s="994"/>
      <c r="E93" s="453"/>
      <c r="F93" s="994"/>
      <c r="G93" s="1124"/>
      <c r="H93" s="1146"/>
      <c r="I93" s="1147"/>
      <c r="J93" s="997"/>
      <c r="K93" s="1147"/>
      <c r="L93" s="1148"/>
      <c r="M93" s="1149"/>
      <c r="N93" s="453"/>
      <c r="O93" s="1665"/>
      <c r="P93" s="1665"/>
      <c r="Q93" s="1665"/>
      <c r="R93" s="1665"/>
      <c r="S93" s="477"/>
      <c r="T93" s="1151" t="str">
        <f t="shared" si="4"/>
        <v>24 (1424)</v>
      </c>
      <c r="U93" s="1152" t="str">
        <f t="shared" si="5"/>
        <v/>
      </c>
      <c r="V93" s="1153"/>
      <c r="W93" s="1154"/>
      <c r="X93" s="587"/>
    </row>
    <row r="94" spans="1:24">
      <c r="A94" s="453" t="s">
        <v>2921</v>
      </c>
      <c r="B94" s="1144"/>
      <c r="C94" s="994"/>
      <c r="D94" s="994"/>
      <c r="E94" s="453"/>
      <c r="F94" s="994"/>
      <c r="G94" s="1124"/>
      <c r="H94" s="1146"/>
      <c r="I94" s="1147"/>
      <c r="J94" s="997"/>
      <c r="K94" s="1147"/>
      <c r="L94" s="1148"/>
      <c r="M94" s="1149"/>
      <c r="N94" s="453"/>
      <c r="O94" s="1665"/>
      <c r="P94" s="1665"/>
      <c r="Q94" s="1665"/>
      <c r="R94" s="1665"/>
      <c r="S94" s="477"/>
      <c r="T94" s="1151" t="str">
        <f t="shared" si="4"/>
        <v>25 (1425)</v>
      </c>
      <c r="U94" s="1152" t="str">
        <f t="shared" si="5"/>
        <v/>
      </c>
      <c r="V94" s="1153"/>
      <c r="W94" s="1154"/>
      <c r="X94" s="587"/>
    </row>
    <row r="95" spans="1:24">
      <c r="A95" s="796" t="s">
        <v>2922</v>
      </c>
      <c r="B95" s="1208">
        <v>100</v>
      </c>
      <c r="C95" s="994"/>
      <c r="D95" s="994"/>
      <c r="E95" s="453"/>
      <c r="F95" s="994"/>
      <c r="G95" s="1122"/>
      <c r="H95" s="1158"/>
      <c r="I95" s="1147"/>
      <c r="J95" s="997"/>
      <c r="K95" s="1147"/>
      <c r="L95" s="1148"/>
      <c r="M95" s="1356"/>
      <c r="N95" s="453"/>
      <c r="O95" s="1666"/>
      <c r="P95" s="1666"/>
      <c r="Q95" s="1666"/>
      <c r="R95" s="1666"/>
      <c r="S95" s="477"/>
      <c r="T95" s="1205" t="str">
        <f>$A$95</f>
        <v>(1426)</v>
      </c>
      <c r="U95" s="1159">
        <f>$B95</f>
        <v>100</v>
      </c>
      <c r="V95" s="1153"/>
      <c r="W95" s="1154"/>
      <c r="X95" s="587"/>
    </row>
    <row r="96" spans="1:24">
      <c r="A96" s="478" t="s">
        <v>2923</v>
      </c>
      <c r="B96" s="1002" t="s">
        <v>2924</v>
      </c>
      <c r="C96" s="997"/>
      <c r="D96" s="997"/>
      <c r="E96" s="477"/>
      <c r="F96" s="1163"/>
      <c r="G96" s="1169"/>
      <c r="H96" s="1165"/>
      <c r="I96" s="1147"/>
      <c r="J96" s="997"/>
      <c r="K96" s="1147"/>
      <c r="L96" s="1166"/>
      <c r="M96" s="1167"/>
      <c r="N96" s="477"/>
      <c r="O96" s="1664"/>
      <c r="P96" s="1664"/>
      <c r="Q96" s="1664"/>
      <c r="R96" s="1664"/>
      <c r="S96" s="477"/>
      <c r="T96" s="1205" t="str">
        <f>$A$96</f>
        <v>(1400)</v>
      </c>
      <c r="U96" s="1003" t="str">
        <f>$B96</f>
        <v>Overall</v>
      </c>
      <c r="V96" s="1153"/>
      <c r="W96" s="1168"/>
      <c r="X96" s="583"/>
    </row>
    <row r="97" spans="1:24">
      <c r="A97" s="477"/>
      <c r="B97" s="475"/>
      <c r="C97" s="1119"/>
      <c r="D97" s="1119"/>
      <c r="E97" s="477"/>
      <c r="F97" s="1062"/>
      <c r="G97" s="1120"/>
      <c r="H97" s="1120"/>
      <c r="I97" s="1119"/>
      <c r="J97" s="1119"/>
      <c r="K97" s="1119"/>
      <c r="L97" s="1119"/>
      <c r="M97" s="1173"/>
      <c r="N97" s="477"/>
      <c r="O97" s="888"/>
      <c r="P97" s="888"/>
      <c r="Q97" s="888"/>
      <c r="R97" s="888"/>
      <c r="S97" s="477"/>
      <c r="T97" s="1177"/>
      <c r="U97" s="1177"/>
      <c r="V97" s="888"/>
      <c r="W97" s="888"/>
      <c r="X97" s="557"/>
    </row>
    <row r="98" spans="1:24">
      <c r="A98" s="477"/>
      <c r="B98" s="1104" t="s">
        <v>2927</v>
      </c>
      <c r="C98" s="1119"/>
      <c r="D98" s="1119"/>
      <c r="E98" s="477"/>
      <c r="F98" s="1062"/>
      <c r="G98" s="1120"/>
      <c r="H98" s="1120"/>
      <c r="I98" s="1119"/>
      <c r="J98" s="1119"/>
      <c r="K98" s="1119"/>
      <c r="L98" s="1119"/>
      <c r="M98" s="1173"/>
      <c r="N98" s="477"/>
      <c r="O98" s="888"/>
      <c r="P98" s="888"/>
      <c r="Q98" s="888"/>
      <c r="R98" s="888"/>
      <c r="S98" s="477"/>
      <c r="T98" s="1177"/>
      <c r="U98" s="1177"/>
      <c r="V98" s="888"/>
      <c r="W98" s="888"/>
      <c r="X98" s="557"/>
    </row>
    <row r="99" spans="1:24">
      <c r="A99" s="478" t="s">
        <v>2923</v>
      </c>
      <c r="B99" s="1160" t="s">
        <v>2924</v>
      </c>
      <c r="C99" s="1122"/>
      <c r="D99" s="1122"/>
      <c r="E99" s="1123"/>
      <c r="F99" s="1122"/>
      <c r="G99" s="1124"/>
      <c r="H99" s="1146"/>
      <c r="I99" s="1147"/>
      <c r="J99" s="1147"/>
      <c r="K99" s="1147"/>
      <c r="L99" s="1147"/>
      <c r="M99" s="1147"/>
      <c r="N99" s="453"/>
      <c r="O99" s="1665"/>
      <c r="P99" s="1665"/>
      <c r="Q99" s="1667"/>
      <c r="R99" s="1667"/>
      <c r="S99" s="477"/>
      <c r="T99" s="1177"/>
      <c r="U99" s="1177"/>
      <c r="V99" s="888"/>
      <c r="W99" s="888"/>
      <c r="X99" s="557"/>
    </row>
    <row r="100" spans="1:24">
      <c r="A100" s="477"/>
      <c r="B100" s="475"/>
      <c r="C100" s="1119"/>
      <c r="D100" s="1119"/>
      <c r="E100" s="477"/>
      <c r="F100" s="1062"/>
      <c r="G100" s="1120"/>
      <c r="H100" s="1120"/>
      <c r="I100" s="1119"/>
      <c r="J100" s="1119"/>
      <c r="K100" s="1119"/>
      <c r="L100" s="1119"/>
      <c r="M100" s="1173"/>
      <c r="N100" s="477"/>
      <c r="O100" s="888"/>
      <c r="P100" s="888"/>
      <c r="Q100" s="888"/>
      <c r="R100" s="888"/>
      <c r="S100" s="477"/>
      <c r="T100" s="1177"/>
      <c r="U100" s="1177"/>
      <c r="V100" s="888"/>
      <c r="W100" s="888"/>
      <c r="X100" s="557"/>
    </row>
    <row r="101" spans="1:24">
      <c r="A101" s="477"/>
      <c r="B101" s="813" t="s">
        <v>772</v>
      </c>
      <c r="C101" s="1119"/>
      <c r="D101" s="997"/>
      <c r="E101" s="477"/>
      <c r="F101" s="1062"/>
      <c r="G101" s="1120"/>
      <c r="H101" s="1120"/>
      <c r="I101" s="1119"/>
      <c r="J101" s="1119"/>
      <c r="K101" s="1119"/>
      <c r="L101" s="1119"/>
      <c r="M101" s="1173"/>
      <c r="N101" s="477"/>
      <c r="O101" s="1664"/>
      <c r="P101" s="1664"/>
      <c r="Q101" s="1664"/>
      <c r="R101" s="1664"/>
      <c r="S101" s="477"/>
      <c r="T101" s="1178"/>
      <c r="U101" s="1143" t="str">
        <f>$B101</f>
        <v>Total (500)</v>
      </c>
      <c r="V101" s="1153"/>
      <c r="W101" s="477"/>
      <c r="X101" s="432"/>
    </row>
    <row r="102" spans="1:24">
      <c r="A102" s="477"/>
      <c r="B102" s="475"/>
      <c r="C102" s="475"/>
      <c r="D102" s="1105"/>
      <c r="E102" s="477"/>
      <c r="F102" s="1062"/>
      <c r="G102" s="1062"/>
      <c r="H102" s="1062"/>
      <c r="I102" s="1105"/>
      <c r="J102" s="1105"/>
      <c r="K102" s="1105"/>
      <c r="L102" s="1181"/>
      <c r="M102" s="453"/>
      <c r="N102" s="477"/>
      <c r="O102" s="1105"/>
      <c r="P102" s="1105"/>
      <c r="Q102" s="1105"/>
      <c r="R102" s="1105"/>
      <c r="S102" s="477"/>
      <c r="T102" s="477"/>
      <c r="U102" s="477"/>
      <c r="V102" s="477"/>
      <c r="W102" s="477"/>
      <c r="X102" s="319"/>
    </row>
    <row r="103" spans="1:24" ht="33.75" customHeight="1">
      <c r="A103" s="477"/>
      <c r="B103" s="1019" t="s">
        <v>2963</v>
      </c>
      <c r="C103" s="477"/>
      <c r="D103" s="477"/>
      <c r="E103" s="477"/>
      <c r="F103" s="477"/>
      <c r="G103" s="477"/>
      <c r="H103" s="477"/>
      <c r="I103" s="477"/>
      <c r="J103" s="477"/>
      <c r="K103" s="477"/>
      <c r="L103" s="477"/>
      <c r="M103" s="477"/>
      <c r="N103" s="477"/>
      <c r="O103" s="1099" t="s">
        <v>2964</v>
      </c>
      <c r="P103" s="1099" t="s">
        <v>2965</v>
      </c>
      <c r="Q103" s="1099" t="s">
        <v>2964</v>
      </c>
      <c r="R103" s="1099" t="s">
        <v>2965</v>
      </c>
      <c r="S103" s="477"/>
      <c r="T103" s="477"/>
      <c r="U103" s="477"/>
      <c r="V103" s="477"/>
      <c r="W103" s="477"/>
      <c r="X103" s="319"/>
    </row>
    <row r="104" spans="1:24" ht="23.1" customHeight="1">
      <c r="A104" s="1201"/>
      <c r="B104" s="1065" t="s">
        <v>1790</v>
      </c>
      <c r="C104" s="975"/>
      <c r="D104" s="994"/>
      <c r="E104" s="477"/>
      <c r="F104" s="975"/>
      <c r="G104" s="975"/>
      <c r="H104" s="1202"/>
      <c r="I104" s="1203"/>
      <c r="J104" s="997"/>
      <c r="K104" s="1203"/>
      <c r="L104" s="1148"/>
      <c r="M104" s="1149"/>
      <c r="N104" s="477"/>
      <c r="O104" s="994"/>
      <c r="P104" s="994"/>
      <c r="Q104" s="994"/>
      <c r="R104" s="994"/>
      <c r="S104" s="477"/>
      <c r="T104" s="477"/>
      <c r="U104" s="477"/>
      <c r="V104" s="477"/>
      <c r="W104" s="477"/>
      <c r="X104" s="494"/>
    </row>
    <row r="105" spans="1:24" ht="23.1" customHeight="1">
      <c r="A105" s="1201"/>
      <c r="B105" s="1204" t="s">
        <v>2966</v>
      </c>
      <c r="C105" s="994"/>
      <c r="D105" s="994"/>
      <c r="E105" s="477"/>
      <c r="F105" s="975"/>
      <c r="G105" s="975"/>
      <c r="H105" s="1202"/>
      <c r="I105" s="1203"/>
      <c r="J105" s="997"/>
      <c r="K105" s="1203"/>
      <c r="L105" s="1148"/>
      <c r="M105" s="1149"/>
      <c r="N105" s="477"/>
      <c r="O105" s="994"/>
      <c r="P105" s="994"/>
      <c r="Q105" s="994"/>
      <c r="R105" s="994"/>
      <c r="S105" s="477"/>
      <c r="T105" s="477"/>
      <c r="U105" s="477"/>
      <c r="V105" s="477"/>
      <c r="W105" s="477"/>
      <c r="X105" s="319"/>
    </row>
    <row r="106" spans="1:24">
      <c r="A106" s="477"/>
      <c r="B106" s="475"/>
      <c r="C106" s="475"/>
      <c r="D106" s="1105"/>
      <c r="E106" s="477"/>
      <c r="F106" s="1062"/>
      <c r="G106" s="1062"/>
      <c r="H106" s="1062"/>
      <c r="I106" s="1062"/>
      <c r="J106" s="1105"/>
      <c r="K106" s="1105"/>
      <c r="L106" s="1181"/>
      <c r="M106" s="453"/>
      <c r="N106" s="477"/>
      <c r="O106" s="477"/>
      <c r="P106" s="1105"/>
      <c r="Q106" s="1105"/>
      <c r="R106" s="1105"/>
      <c r="S106" s="477"/>
      <c r="T106" s="477"/>
      <c r="U106" s="477"/>
      <c r="V106" s="477"/>
      <c r="W106" s="477"/>
      <c r="X106" s="319"/>
    </row>
    <row r="107" spans="1:24" ht="20.399999999999999" customHeight="1">
      <c r="A107" s="1176">
        <v>1</v>
      </c>
      <c r="B107" s="1714" t="s">
        <v>2928</v>
      </c>
      <c r="C107" s="1715"/>
      <c r="D107" s="1715"/>
      <c r="E107" s="1715"/>
      <c r="F107" s="1715"/>
      <c r="G107" s="1715"/>
      <c r="H107" s="1182"/>
      <c r="I107" s="1176">
        <v>4</v>
      </c>
      <c r="J107" s="1663" t="s">
        <v>2929</v>
      </c>
      <c r="K107" s="1611"/>
      <c r="L107" s="1611"/>
      <c r="M107" s="1611"/>
      <c r="N107" s="1611"/>
      <c r="O107" s="1611"/>
      <c r="P107" s="1611"/>
      <c r="Q107" s="1611"/>
      <c r="R107" s="477"/>
      <c r="S107" s="477"/>
      <c r="T107" s="477"/>
      <c r="U107" s="477"/>
      <c r="V107" s="477"/>
      <c r="W107" s="477"/>
      <c r="X107" s="319"/>
    </row>
    <row r="108" spans="1:24" ht="32.1" customHeight="1">
      <c r="A108" s="1176">
        <v>2</v>
      </c>
      <c r="B108" s="1663" t="s">
        <v>2930</v>
      </c>
      <c r="C108" s="1611"/>
      <c r="D108" s="1611"/>
      <c r="E108" s="1611"/>
      <c r="F108" s="1611"/>
      <c r="G108" s="1611"/>
      <c r="H108" s="1182"/>
      <c r="I108" s="1176">
        <v>5</v>
      </c>
      <c r="J108" s="1663" t="s">
        <v>2931</v>
      </c>
      <c r="K108" s="1611"/>
      <c r="L108" s="1611"/>
      <c r="M108" s="1611"/>
      <c r="N108" s="1611"/>
      <c r="O108" s="1611"/>
      <c r="P108" s="1611"/>
      <c r="Q108" s="1611"/>
      <c r="R108" s="477"/>
      <c r="S108" s="477"/>
      <c r="T108" s="477"/>
      <c r="U108" s="477"/>
      <c r="V108" s="477"/>
      <c r="W108" s="477"/>
      <c r="X108" s="319"/>
    </row>
    <row r="109" spans="1:24" ht="34.5" customHeight="1">
      <c r="A109" s="1176">
        <v>3</v>
      </c>
      <c r="B109" s="1663" t="s">
        <v>2932</v>
      </c>
      <c r="C109" s="1611"/>
      <c r="D109" s="1611"/>
      <c r="E109" s="1611"/>
      <c r="F109" s="1611"/>
      <c r="G109" s="1611"/>
      <c r="H109" s="1182"/>
      <c r="I109" s="1176">
        <v>6</v>
      </c>
      <c r="J109" s="1714" t="s">
        <v>2933</v>
      </c>
      <c r="K109" s="1715"/>
      <c r="L109" s="1715"/>
      <c r="M109" s="1715"/>
      <c r="N109" s="1715"/>
      <c r="O109" s="1715"/>
      <c r="P109" s="1715"/>
      <c r="Q109" s="1715"/>
      <c r="R109" s="477"/>
      <c r="S109" s="477"/>
      <c r="T109" s="477"/>
      <c r="U109" s="477"/>
      <c r="V109" s="477"/>
      <c r="W109" s="477"/>
      <c r="X109" s="319"/>
    </row>
    <row r="110" spans="1:24">
      <c r="I110" s="387"/>
      <c r="J110" s="375"/>
    </row>
    <row r="111" spans="1:24" ht="13.8">
      <c r="A111" s="156"/>
      <c r="B111" s="7"/>
    </row>
    <row r="112" spans="1:24">
      <c r="B112" s="373"/>
    </row>
  </sheetData>
  <sheetProtection formatColumns="0" formatRows="0"/>
  <customSheetViews>
    <customSheetView guid="{322AC775-AF01-45AA-8A10-37DBB67FD782}" scale="105" showPageBreaks="1" printArea="1" hiddenRows="1" view="pageBreakPreview">
      <selection activeCell="A99" sqref="A99:XFD101"/>
      <colBreaks count="1" manualBreakCount="1">
        <brk id="18" max="1048575" man="1"/>
      </colBreaks>
      <pageMargins left="0" right="0" top="0" bottom="0" header="0" footer="0"/>
      <pageSetup scale="66" fitToHeight="0" orientation="portrait" r:id="rId1"/>
      <headerFooter alignWithMargins="0">
        <oddHeader>&amp;C
&amp;R&amp;9 PROTECTED B WHEN COMPLETED</oddHeader>
        <oddFooter>&amp;L&amp;9&amp;F&amp;C&amp;9 Schedule &amp;A&amp;R&amp;9                               p. &amp;P / &amp;N</oddFooter>
      </headerFooter>
    </customSheetView>
  </customSheetViews>
  <mergeCells count="185">
    <mergeCell ref="W7:X7"/>
    <mergeCell ref="F6:G7"/>
    <mergeCell ref="B4:R4"/>
    <mergeCell ref="B6:D6"/>
    <mergeCell ref="I6:M6"/>
    <mergeCell ref="T6:U7"/>
    <mergeCell ref="B2:E2"/>
    <mergeCell ref="O8:P8"/>
    <mergeCell ref="Q8:R8"/>
    <mergeCell ref="I7:J7"/>
    <mergeCell ref="K7:L7"/>
    <mergeCell ref="M7:M8"/>
    <mergeCell ref="O14:P14"/>
    <mergeCell ref="Q14:R14"/>
    <mergeCell ref="O15:P15"/>
    <mergeCell ref="Q15:R15"/>
    <mergeCell ref="I10:J10"/>
    <mergeCell ref="O12:P12"/>
    <mergeCell ref="Q12:R12"/>
    <mergeCell ref="O13:P13"/>
    <mergeCell ref="Q13:R13"/>
    <mergeCell ref="O18:P18"/>
    <mergeCell ref="Q18:R18"/>
    <mergeCell ref="O19:P19"/>
    <mergeCell ref="Q19:R19"/>
    <mergeCell ref="O16:P16"/>
    <mergeCell ref="Q16:R16"/>
    <mergeCell ref="O17:P17"/>
    <mergeCell ref="Q17:R17"/>
    <mergeCell ref="O22:P22"/>
    <mergeCell ref="Q22:R22"/>
    <mergeCell ref="O23:P23"/>
    <mergeCell ref="Q23:R23"/>
    <mergeCell ref="O20:P20"/>
    <mergeCell ref="Q20:R20"/>
    <mergeCell ref="O21:P21"/>
    <mergeCell ref="Q21:R21"/>
    <mergeCell ref="O26:P26"/>
    <mergeCell ref="Q26:R26"/>
    <mergeCell ref="O27:P27"/>
    <mergeCell ref="Q27:R27"/>
    <mergeCell ref="O24:P24"/>
    <mergeCell ref="Q24:R24"/>
    <mergeCell ref="O25:P25"/>
    <mergeCell ref="Q25:R25"/>
    <mergeCell ref="O30:P30"/>
    <mergeCell ref="Q30:R30"/>
    <mergeCell ref="O31:P31"/>
    <mergeCell ref="Q31:R31"/>
    <mergeCell ref="O28:P28"/>
    <mergeCell ref="Q28:R28"/>
    <mergeCell ref="O29:P29"/>
    <mergeCell ref="Q29:R29"/>
    <mergeCell ref="O34:P34"/>
    <mergeCell ref="Q34:R34"/>
    <mergeCell ref="O35:P35"/>
    <mergeCell ref="Q35:R35"/>
    <mergeCell ref="O32:P32"/>
    <mergeCell ref="Q32:R32"/>
    <mergeCell ref="O33:P33"/>
    <mergeCell ref="Q33:R33"/>
    <mergeCell ref="O38:P38"/>
    <mergeCell ref="Q38:R38"/>
    <mergeCell ref="O41:P41"/>
    <mergeCell ref="Q41:R41"/>
    <mergeCell ref="O36:P36"/>
    <mergeCell ref="Q36:R36"/>
    <mergeCell ref="O37:P37"/>
    <mergeCell ref="Q37:R37"/>
    <mergeCell ref="O44:P44"/>
    <mergeCell ref="Q44:R44"/>
    <mergeCell ref="O45:P45"/>
    <mergeCell ref="Q45:R45"/>
    <mergeCell ref="O42:P42"/>
    <mergeCell ref="Q42:R42"/>
    <mergeCell ref="O43:P43"/>
    <mergeCell ref="Q43:R43"/>
    <mergeCell ref="O48:P48"/>
    <mergeCell ref="Q48:R48"/>
    <mergeCell ref="O49:P49"/>
    <mergeCell ref="Q49:R49"/>
    <mergeCell ref="O46:P46"/>
    <mergeCell ref="Q46:R46"/>
    <mergeCell ref="O47:P47"/>
    <mergeCell ref="Q47:R47"/>
    <mergeCell ref="O52:P52"/>
    <mergeCell ref="Q52:R52"/>
    <mergeCell ref="O53:P53"/>
    <mergeCell ref="Q53:R53"/>
    <mergeCell ref="O50:P50"/>
    <mergeCell ref="Q50:R50"/>
    <mergeCell ref="O51:P51"/>
    <mergeCell ref="Q51:R51"/>
    <mergeCell ref="O56:P56"/>
    <mergeCell ref="Q56:R56"/>
    <mergeCell ref="O57:P57"/>
    <mergeCell ref="Q57:R57"/>
    <mergeCell ref="O54:P54"/>
    <mergeCell ref="Q54:R54"/>
    <mergeCell ref="O55:P55"/>
    <mergeCell ref="Q55:R55"/>
    <mergeCell ref="O60:P60"/>
    <mergeCell ref="Q60:R60"/>
    <mergeCell ref="O61:P61"/>
    <mergeCell ref="Q61:R61"/>
    <mergeCell ref="O58:P58"/>
    <mergeCell ref="Q58:R58"/>
    <mergeCell ref="O59:P59"/>
    <mergeCell ref="Q59:R59"/>
    <mergeCell ref="O64:P64"/>
    <mergeCell ref="Q64:R64"/>
    <mergeCell ref="O65:P65"/>
    <mergeCell ref="Q65:R65"/>
    <mergeCell ref="O62:P62"/>
    <mergeCell ref="Q62:R62"/>
    <mergeCell ref="O63:P63"/>
    <mergeCell ref="Q63:R63"/>
    <mergeCell ref="O66:P66"/>
    <mergeCell ref="Q66:R66"/>
    <mergeCell ref="O67:P67"/>
    <mergeCell ref="Q67:R67"/>
    <mergeCell ref="O72:P72"/>
    <mergeCell ref="Q72:R72"/>
    <mergeCell ref="O73:P73"/>
    <mergeCell ref="Q73:R73"/>
    <mergeCell ref="O70:P70"/>
    <mergeCell ref="Q70:R70"/>
    <mergeCell ref="O71:P71"/>
    <mergeCell ref="Q71:R71"/>
    <mergeCell ref="O76:P76"/>
    <mergeCell ref="Q76:R76"/>
    <mergeCell ref="O77:P77"/>
    <mergeCell ref="Q77:R77"/>
    <mergeCell ref="O74:P74"/>
    <mergeCell ref="Q74:R74"/>
    <mergeCell ref="O75:P75"/>
    <mergeCell ref="Q75:R75"/>
    <mergeCell ref="O80:P80"/>
    <mergeCell ref="Q80:R80"/>
    <mergeCell ref="O81:P81"/>
    <mergeCell ref="Q81:R81"/>
    <mergeCell ref="O78:P78"/>
    <mergeCell ref="Q78:R78"/>
    <mergeCell ref="O79:P79"/>
    <mergeCell ref="Q79:R79"/>
    <mergeCell ref="O84:P84"/>
    <mergeCell ref="Q84:R84"/>
    <mergeCell ref="O85:P85"/>
    <mergeCell ref="Q85:R85"/>
    <mergeCell ref="O82:P82"/>
    <mergeCell ref="Q82:R82"/>
    <mergeCell ref="O83:P83"/>
    <mergeCell ref="Q83:R83"/>
    <mergeCell ref="O88:P88"/>
    <mergeCell ref="Q88:R88"/>
    <mergeCell ref="O89:P89"/>
    <mergeCell ref="Q89:R89"/>
    <mergeCell ref="O86:P86"/>
    <mergeCell ref="Q86:R86"/>
    <mergeCell ref="O87:P87"/>
    <mergeCell ref="Q87:R87"/>
    <mergeCell ref="O92:P92"/>
    <mergeCell ref="Q92:R92"/>
    <mergeCell ref="O90:P90"/>
    <mergeCell ref="Q90:R90"/>
    <mergeCell ref="O91:P91"/>
    <mergeCell ref="Q91:R91"/>
    <mergeCell ref="B108:G108"/>
    <mergeCell ref="J108:Q108"/>
    <mergeCell ref="B109:G109"/>
    <mergeCell ref="J109:Q109"/>
    <mergeCell ref="O96:P96"/>
    <mergeCell ref="Q96:R96"/>
    <mergeCell ref="O93:P93"/>
    <mergeCell ref="Q93:R93"/>
    <mergeCell ref="O101:P101"/>
    <mergeCell ref="Q101:R101"/>
    <mergeCell ref="O94:P94"/>
    <mergeCell ref="Q94:R94"/>
    <mergeCell ref="O95:P95"/>
    <mergeCell ref="Q95:R95"/>
    <mergeCell ref="O99:P99"/>
    <mergeCell ref="Q99:R99"/>
    <mergeCell ref="B107:G107"/>
    <mergeCell ref="J107:Q107"/>
  </mergeCells>
  <hyperlinks>
    <hyperlink ref="B2" location="Schedule_Listing" display="Return to Shedule Listing" xr:uid="{00000000-0004-0000-3900-000000000000}"/>
    <hyperlink ref="B2:E2" location="'Schedule Listing '!A1" display="Return to Schedule Listing" xr:uid="{00000000-0004-0000-3900-000001000000}"/>
  </hyperlinks>
  <pageMargins left="0.47244094488188981" right="0.35433070866141736" top="0.74803149606299213" bottom="0.51181102362204722" header="0.31496062992125984" footer="0.31496062992125984"/>
  <pageSetup scale="66"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4"/>
  <dimension ref="A1:X112"/>
  <sheetViews>
    <sheetView showGridLines="0" zoomScaleNormal="100" zoomScaleSheetLayoutView="102" workbookViewId="0">
      <selection activeCell="B2" sqref="B2:E2"/>
    </sheetView>
  </sheetViews>
  <sheetFormatPr defaultColWidth="9.1015625" defaultRowHeight="12.3"/>
  <cols>
    <col min="1" max="1" width="7.1015625" style="1" customWidth="1"/>
    <col min="2" max="2" width="9" style="1" customWidth="1"/>
    <col min="3" max="4" width="8.5234375" style="1" customWidth="1"/>
    <col min="5" max="5" width="0.89453125" style="1" customWidth="1"/>
    <col min="6" max="7" width="9.1015625" style="1" customWidth="1"/>
    <col min="8" max="8" width="0.89453125" style="1" customWidth="1"/>
    <col min="9" max="9" width="9.41796875" style="1" customWidth="1"/>
    <col min="10" max="10" width="8.5234375" style="1" customWidth="1"/>
    <col min="11" max="11" width="10.41796875" style="1" customWidth="1"/>
    <col min="12" max="12" width="9.1015625" style="1" customWidth="1"/>
    <col min="13" max="13" width="8.5234375" style="1" customWidth="1"/>
    <col min="14" max="14" width="0.89453125" style="1" customWidth="1"/>
    <col min="15" max="15" width="6.89453125" style="1" customWidth="1"/>
    <col min="16" max="16" width="7.5234375" style="1" customWidth="1"/>
    <col min="17" max="17" width="7.3125" style="1" customWidth="1"/>
    <col min="18" max="18" width="6.5234375" style="1" customWidth="1"/>
    <col min="19" max="19" width="2.1015625" style="1" customWidth="1"/>
    <col min="20" max="20" width="7.1015625" style="477" customWidth="1"/>
    <col min="21" max="21" width="9" style="477" customWidth="1"/>
    <col min="22" max="24" width="11.5234375" style="477"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c r="A1" s="319"/>
      <c r="B1" s="729" t="s">
        <v>2980</v>
      </c>
      <c r="C1" s="445"/>
      <c r="D1" s="445"/>
      <c r="E1" s="319"/>
      <c r="F1" s="319"/>
      <c r="G1" s="319"/>
      <c r="H1" s="319"/>
      <c r="I1" s="319"/>
      <c r="J1" s="319"/>
      <c r="K1" s="319"/>
      <c r="L1" s="319"/>
      <c r="M1" s="319"/>
      <c r="N1" s="319"/>
      <c r="O1" s="319"/>
      <c r="P1" s="319"/>
      <c r="Q1" s="319"/>
      <c r="R1" s="319"/>
      <c r="S1" s="319"/>
      <c r="T1" s="729" t="s">
        <v>2980</v>
      </c>
    </row>
    <row r="2" spans="1:24" ht="15" customHeight="1">
      <c r="A2" s="500">
        <v>22</v>
      </c>
      <c r="B2" s="1536" t="s">
        <v>137</v>
      </c>
      <c r="C2" s="1554"/>
      <c r="D2" s="1554"/>
      <c r="E2" s="1555"/>
      <c r="F2" s="379"/>
      <c r="G2" s="319"/>
      <c r="H2" s="319"/>
      <c r="I2" s="319"/>
      <c r="J2" s="319"/>
      <c r="K2" s="319"/>
      <c r="L2" s="319"/>
      <c r="M2" s="319"/>
      <c r="N2" s="319"/>
      <c r="O2" s="319"/>
      <c r="P2" s="319"/>
      <c r="Q2" s="319"/>
      <c r="R2" s="319"/>
      <c r="S2" s="319"/>
      <c r="U2" s="1057"/>
      <c r="V2" s="1057"/>
      <c r="W2" s="1057"/>
      <c r="X2" s="1057"/>
    </row>
    <row r="3" spans="1:24" ht="15">
      <c r="A3" s="500"/>
      <c r="B3" s="543"/>
      <c r="C3" s="545"/>
      <c r="D3" s="545"/>
      <c r="E3" s="545"/>
      <c r="F3" s="379"/>
      <c r="G3" s="319"/>
      <c r="H3" s="319"/>
      <c r="I3" s="319"/>
      <c r="J3" s="319"/>
      <c r="K3" s="319"/>
      <c r="L3" s="319"/>
      <c r="M3" s="319"/>
      <c r="N3" s="319"/>
      <c r="O3" s="319"/>
      <c r="P3" s="319"/>
      <c r="Q3" s="319"/>
      <c r="R3" s="319"/>
      <c r="S3" s="319"/>
      <c r="T3" s="525" t="s">
        <v>2873</v>
      </c>
      <c r="U3" s="1017"/>
      <c r="V3" s="1017"/>
      <c r="W3" s="1017"/>
      <c r="X3" s="1017"/>
    </row>
    <row r="4" spans="1:24" ht="15" customHeight="1">
      <c r="A4" s="319"/>
      <c r="B4" s="1624" t="s">
        <v>2981</v>
      </c>
      <c r="C4" s="1716"/>
      <c r="D4" s="1716"/>
      <c r="E4" s="1716"/>
      <c r="F4" s="1716"/>
      <c r="G4" s="1716"/>
      <c r="H4" s="1716"/>
      <c r="I4" s="1716"/>
      <c r="J4" s="1716"/>
      <c r="K4" s="1716"/>
      <c r="L4" s="1716"/>
      <c r="M4" s="1716"/>
      <c r="N4" s="1716"/>
      <c r="O4" s="1716"/>
      <c r="P4" s="1716"/>
      <c r="Q4" s="1716"/>
      <c r="R4" s="1716"/>
      <c r="S4" s="319"/>
      <c r="T4" s="525" t="str">
        <f>$B4</f>
        <v>For Banking Book - Specialized Lending - Object Financing (146)</v>
      </c>
      <c r="U4" s="525"/>
      <c r="V4" s="525"/>
      <c r="W4" s="525"/>
      <c r="X4" s="525"/>
    </row>
    <row r="5" spans="1:24" ht="15">
      <c r="A5" s="319"/>
      <c r="B5" s="378"/>
      <c r="C5" s="379"/>
      <c r="D5" s="319"/>
      <c r="E5" s="319"/>
      <c r="F5" s="319"/>
      <c r="G5" s="319"/>
      <c r="H5" s="319"/>
      <c r="K5" s="319"/>
      <c r="L5" s="319"/>
      <c r="M5" s="319"/>
      <c r="N5" s="319"/>
      <c r="O5" s="319"/>
      <c r="P5" s="319"/>
      <c r="Q5" s="319"/>
      <c r="R5" s="319"/>
      <c r="S5" s="319"/>
      <c r="T5" s="525"/>
      <c r="U5" s="525"/>
      <c r="V5" s="525"/>
      <c r="W5" s="525"/>
      <c r="X5" s="525"/>
    </row>
    <row r="6" spans="1:24" ht="15">
      <c r="A6" s="477"/>
      <c r="B6" s="754" t="s">
        <v>2875</v>
      </c>
      <c r="C6" s="525"/>
      <c r="D6" s="477"/>
      <c r="E6" s="477"/>
      <c r="F6" s="477"/>
      <c r="G6" s="477"/>
      <c r="H6" s="477"/>
      <c r="I6" s="477"/>
      <c r="J6" s="477"/>
      <c r="K6" s="477"/>
      <c r="L6" s="477"/>
      <c r="M6" s="477"/>
      <c r="N6" s="477"/>
      <c r="O6" s="477"/>
      <c r="P6" s="477"/>
      <c r="Q6" s="477"/>
      <c r="R6" s="477"/>
      <c r="S6" s="319"/>
      <c r="T6" s="754" t="str">
        <f>$B6</f>
        <v>Dollars in thousands, Record Type 010</v>
      </c>
      <c r="U6" s="1130"/>
      <c r="V6" s="988"/>
      <c r="W6" s="988"/>
      <c r="X6" s="988"/>
    </row>
    <row r="7" spans="1:24" ht="12" customHeight="1">
      <c r="A7" s="477"/>
      <c r="B7" s="1671" t="s">
        <v>2342</v>
      </c>
      <c r="C7" s="1672"/>
      <c r="D7" s="1673"/>
      <c r="E7" s="985"/>
      <c r="F7" s="1670" t="s">
        <v>2368</v>
      </c>
      <c r="G7" s="1670"/>
      <c r="H7" s="988"/>
      <c r="I7" s="1601" t="s">
        <v>2876</v>
      </c>
      <c r="J7" s="1597"/>
      <c r="K7" s="1597"/>
      <c r="L7" s="1597"/>
      <c r="M7" s="1598"/>
      <c r="N7" s="477"/>
      <c r="O7" s="477"/>
      <c r="P7" s="477"/>
      <c r="Q7" s="477"/>
      <c r="R7" s="477"/>
      <c r="S7" s="319"/>
      <c r="T7" s="1674" t="s">
        <v>2877</v>
      </c>
      <c r="U7" s="1674"/>
      <c r="V7" s="1131"/>
      <c r="W7" s="1132"/>
      <c r="X7" s="1132"/>
    </row>
    <row r="8" spans="1:24" ht="12" customHeight="1">
      <c r="A8" s="477"/>
      <c r="B8" s="1134"/>
      <c r="C8" s="1135"/>
      <c r="D8" s="1136"/>
      <c r="E8" s="985"/>
      <c r="F8" s="1670"/>
      <c r="G8" s="1670"/>
      <c r="H8" s="988"/>
      <c r="I8" s="1601" t="s">
        <v>2878</v>
      </c>
      <c r="J8" s="1676"/>
      <c r="K8" s="1601" t="s">
        <v>2879</v>
      </c>
      <c r="L8" s="1676"/>
      <c r="M8" s="1677" t="s">
        <v>2880</v>
      </c>
      <c r="N8" s="985"/>
      <c r="O8" s="985"/>
      <c r="P8" s="985"/>
      <c r="Q8" s="985"/>
      <c r="R8" s="985"/>
      <c r="S8" s="319"/>
      <c r="T8" s="1675"/>
      <c r="U8" s="1675"/>
      <c r="V8" s="1131"/>
      <c r="W8" s="1596" t="s">
        <v>2879</v>
      </c>
      <c r="X8" s="1607"/>
    </row>
    <row r="9" spans="1:24" ht="74.25" customHeight="1">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319"/>
      <c r="T9" s="1138" t="str">
        <f>$A9</f>
        <v>PD Band</v>
      </c>
      <c r="U9" s="1138" t="str">
        <f>$B9</f>
        <v>Estimated PD (%) (M3)</v>
      </c>
      <c r="V9" s="984" t="s">
        <v>2891</v>
      </c>
      <c r="W9" s="984" t="s">
        <v>2892</v>
      </c>
      <c r="X9" s="984" t="s">
        <v>2893</v>
      </c>
    </row>
    <row r="10" spans="1:24" s="112" customFormat="1">
      <c r="A10" s="1131"/>
      <c r="B10" s="776" t="s">
        <v>282</v>
      </c>
      <c r="C10" s="776"/>
      <c r="D10" s="776" t="s">
        <v>283</v>
      </c>
      <c r="E10" s="776"/>
      <c r="F10" s="776" t="s">
        <v>284</v>
      </c>
      <c r="G10" s="776" t="s">
        <v>2894</v>
      </c>
      <c r="H10" s="1139"/>
      <c r="I10" s="776" t="s">
        <v>424</v>
      </c>
      <c r="J10" s="776" t="s">
        <v>287</v>
      </c>
      <c r="K10" s="776"/>
      <c r="L10" s="776"/>
      <c r="M10" s="776"/>
      <c r="N10" s="776"/>
      <c r="O10" s="776"/>
      <c r="P10" s="776"/>
      <c r="Q10" s="776"/>
      <c r="R10" s="776"/>
      <c r="S10" s="571"/>
      <c r="T10" s="1140"/>
      <c r="U10" s="1141" t="s">
        <v>2895</v>
      </c>
      <c r="V10" s="776"/>
      <c r="W10" s="477"/>
      <c r="X10" s="776"/>
    </row>
    <row r="11" spans="1:24" ht="11.1" customHeight="1">
      <c r="A11" s="477"/>
      <c r="B11" s="813" t="s">
        <v>1790</v>
      </c>
      <c r="C11" s="477"/>
      <c r="D11" s="992"/>
      <c r="E11" s="992"/>
      <c r="F11" s="992"/>
      <c r="G11" s="992"/>
      <c r="H11" s="992"/>
      <c r="I11" s="1669" t="s">
        <v>2896</v>
      </c>
      <c r="J11" s="1669"/>
      <c r="K11" s="992"/>
      <c r="L11" s="992"/>
      <c r="M11" s="992"/>
      <c r="N11" s="992"/>
      <c r="O11" s="992"/>
      <c r="P11" s="992"/>
      <c r="Q11" s="477"/>
      <c r="R11" s="477"/>
      <c r="S11" s="319"/>
      <c r="T11" s="1142"/>
      <c r="U11" s="1143" t="str">
        <f>$B11</f>
        <v>Drawn (501)</v>
      </c>
    </row>
    <row r="12" spans="1:24" ht="12.75" customHeight="1">
      <c r="A12" s="453" t="s">
        <v>2897</v>
      </c>
      <c r="B12" s="1144"/>
      <c r="C12" s="1207"/>
      <c r="D12" s="994"/>
      <c r="E12" s="453"/>
      <c r="F12" s="994"/>
      <c r="G12" s="1124"/>
      <c r="H12" s="1146"/>
      <c r="I12" s="1147"/>
      <c r="J12" s="997"/>
      <c r="K12" s="1147"/>
      <c r="L12" s="1148"/>
      <c r="M12" s="1149"/>
      <c r="N12" s="453"/>
      <c r="O12" s="1665"/>
      <c r="P12" s="1665"/>
      <c r="Q12" s="1665"/>
      <c r="R12" s="1665"/>
      <c r="S12" s="319"/>
      <c r="T12" s="1151" t="str">
        <f t="shared" ref="T12:T36" si="0">$A12</f>
        <v>1 (1401)</v>
      </c>
      <c r="U12" s="1152" t="str">
        <f t="shared" ref="U12:U36" si="1">IF($B12="","",$B12)</f>
        <v/>
      </c>
      <c r="V12" s="1153"/>
      <c r="W12" s="1154"/>
      <c r="X12" s="1154"/>
    </row>
    <row r="13" spans="1:24">
      <c r="A13" s="453" t="s">
        <v>2898</v>
      </c>
      <c r="B13" s="1144"/>
      <c r="C13" s="1207"/>
      <c r="D13" s="994"/>
      <c r="E13" s="453"/>
      <c r="F13" s="994"/>
      <c r="G13" s="1124"/>
      <c r="H13" s="1146"/>
      <c r="I13" s="1147"/>
      <c r="J13" s="997"/>
      <c r="K13" s="1147"/>
      <c r="L13" s="1148"/>
      <c r="M13" s="1149"/>
      <c r="N13" s="453"/>
      <c r="O13" s="1665"/>
      <c r="P13" s="1665"/>
      <c r="Q13" s="1665"/>
      <c r="R13" s="1665"/>
      <c r="S13" s="319"/>
      <c r="T13" s="1151" t="str">
        <f t="shared" si="0"/>
        <v>2 (1402)</v>
      </c>
      <c r="U13" s="1152" t="str">
        <f t="shared" si="1"/>
        <v/>
      </c>
      <c r="V13" s="1153"/>
      <c r="W13" s="1154"/>
      <c r="X13" s="1154"/>
    </row>
    <row r="14" spans="1:24">
      <c r="A14" s="453" t="s">
        <v>2899</v>
      </c>
      <c r="B14" s="1144"/>
      <c r="C14" s="1207"/>
      <c r="D14" s="994"/>
      <c r="E14" s="453"/>
      <c r="F14" s="994"/>
      <c r="G14" s="1124"/>
      <c r="H14" s="1146"/>
      <c r="I14" s="1147"/>
      <c r="J14" s="997"/>
      <c r="K14" s="1147"/>
      <c r="L14" s="1148"/>
      <c r="M14" s="1149"/>
      <c r="N14" s="453"/>
      <c r="O14" s="1665"/>
      <c r="P14" s="1665"/>
      <c r="Q14" s="1665"/>
      <c r="R14" s="1665"/>
      <c r="S14" s="319"/>
      <c r="T14" s="1151" t="str">
        <f t="shared" si="0"/>
        <v>3 (1403)</v>
      </c>
      <c r="U14" s="1152" t="str">
        <f t="shared" si="1"/>
        <v/>
      </c>
      <c r="V14" s="1153"/>
      <c r="W14" s="1154"/>
      <c r="X14" s="1154"/>
    </row>
    <row r="15" spans="1:24" ht="12.75" hidden="1" customHeight="1">
      <c r="A15" s="453" t="s">
        <v>2900</v>
      </c>
      <c r="B15" s="1144"/>
      <c r="C15" s="1207"/>
      <c r="D15" s="994"/>
      <c r="E15" s="453"/>
      <c r="F15" s="994"/>
      <c r="G15" s="1124"/>
      <c r="H15" s="1146"/>
      <c r="I15" s="1147"/>
      <c r="J15" s="997"/>
      <c r="K15" s="1147"/>
      <c r="L15" s="1148"/>
      <c r="M15" s="1149"/>
      <c r="N15" s="453"/>
      <c r="O15" s="1665"/>
      <c r="P15" s="1665"/>
      <c r="Q15" s="1665"/>
      <c r="R15" s="1665"/>
      <c r="S15" s="319"/>
      <c r="T15" s="1151" t="str">
        <f t="shared" si="0"/>
        <v>4 (1404)</v>
      </c>
      <c r="U15" s="1152" t="str">
        <f t="shared" si="1"/>
        <v/>
      </c>
      <c r="V15" s="1153"/>
      <c r="W15" s="1154"/>
      <c r="X15" s="1154"/>
    </row>
    <row r="16" spans="1:24" ht="12.75" hidden="1" customHeight="1">
      <c r="A16" s="453" t="s">
        <v>2901</v>
      </c>
      <c r="B16" s="1144"/>
      <c r="C16" s="1207"/>
      <c r="D16" s="994"/>
      <c r="E16" s="453"/>
      <c r="F16" s="994"/>
      <c r="G16" s="1124"/>
      <c r="H16" s="1146"/>
      <c r="I16" s="1147"/>
      <c r="J16" s="997"/>
      <c r="K16" s="1147"/>
      <c r="L16" s="1148"/>
      <c r="M16" s="1149"/>
      <c r="N16" s="453"/>
      <c r="O16" s="1665"/>
      <c r="P16" s="1665"/>
      <c r="Q16" s="1665"/>
      <c r="R16" s="1665"/>
      <c r="S16" s="319"/>
      <c r="T16" s="1151" t="str">
        <f t="shared" si="0"/>
        <v>5 (1405)</v>
      </c>
      <c r="U16" s="1152" t="str">
        <f t="shared" si="1"/>
        <v/>
      </c>
      <c r="V16" s="1153"/>
      <c r="W16" s="1154"/>
      <c r="X16" s="1154"/>
    </row>
    <row r="17" spans="1:24" ht="12.75" hidden="1" customHeight="1">
      <c r="A17" s="453" t="s">
        <v>2902</v>
      </c>
      <c r="B17" s="1144"/>
      <c r="C17" s="1207"/>
      <c r="D17" s="994"/>
      <c r="E17" s="453"/>
      <c r="F17" s="994"/>
      <c r="G17" s="1124"/>
      <c r="H17" s="1146"/>
      <c r="I17" s="1147"/>
      <c r="J17" s="997"/>
      <c r="K17" s="1147"/>
      <c r="L17" s="1148"/>
      <c r="M17" s="1149"/>
      <c r="N17" s="453"/>
      <c r="O17" s="1665"/>
      <c r="P17" s="1665"/>
      <c r="Q17" s="1665"/>
      <c r="R17" s="1665"/>
      <c r="S17" s="319"/>
      <c r="T17" s="1151" t="str">
        <f t="shared" si="0"/>
        <v>6 (1406)</v>
      </c>
      <c r="U17" s="1152" t="str">
        <f t="shared" si="1"/>
        <v/>
      </c>
      <c r="V17" s="1153"/>
      <c r="W17" s="1154"/>
      <c r="X17" s="1154"/>
    </row>
    <row r="18" spans="1:24" ht="12.75" hidden="1" customHeight="1">
      <c r="A18" s="453" t="s">
        <v>2903</v>
      </c>
      <c r="B18" s="1144"/>
      <c r="C18" s="1207"/>
      <c r="D18" s="994"/>
      <c r="E18" s="453"/>
      <c r="F18" s="994"/>
      <c r="G18" s="1124"/>
      <c r="H18" s="1146"/>
      <c r="I18" s="1147"/>
      <c r="J18" s="997"/>
      <c r="K18" s="1147"/>
      <c r="L18" s="1148"/>
      <c r="M18" s="1149"/>
      <c r="N18" s="453"/>
      <c r="O18" s="1665"/>
      <c r="P18" s="1665"/>
      <c r="Q18" s="1665"/>
      <c r="R18" s="1665"/>
      <c r="S18" s="319"/>
      <c r="T18" s="1151" t="str">
        <f t="shared" si="0"/>
        <v>7 (1407)</v>
      </c>
      <c r="U18" s="1152" t="str">
        <f t="shared" si="1"/>
        <v/>
      </c>
      <c r="V18" s="1153"/>
      <c r="W18" s="1154"/>
      <c r="X18" s="1154"/>
    </row>
    <row r="19" spans="1:24" ht="12.75" hidden="1" customHeight="1">
      <c r="A19" s="453" t="s">
        <v>2904</v>
      </c>
      <c r="B19" s="1144"/>
      <c r="C19" s="1207"/>
      <c r="D19" s="994"/>
      <c r="E19" s="453"/>
      <c r="F19" s="994"/>
      <c r="G19" s="1124"/>
      <c r="H19" s="1146"/>
      <c r="I19" s="1147"/>
      <c r="J19" s="997"/>
      <c r="K19" s="1147"/>
      <c r="L19" s="1148"/>
      <c r="M19" s="1149"/>
      <c r="N19" s="453"/>
      <c r="O19" s="1665"/>
      <c r="P19" s="1665"/>
      <c r="Q19" s="1665"/>
      <c r="R19" s="1665"/>
      <c r="S19" s="319"/>
      <c r="T19" s="1151" t="str">
        <f t="shared" si="0"/>
        <v>8 (1408)</v>
      </c>
      <c r="U19" s="1152" t="str">
        <f t="shared" si="1"/>
        <v/>
      </c>
      <c r="V19" s="1153"/>
      <c r="W19" s="1154"/>
      <c r="X19" s="1154"/>
    </row>
    <row r="20" spans="1:24" ht="12.75" hidden="1" customHeight="1">
      <c r="A20" s="453" t="s">
        <v>2905</v>
      </c>
      <c r="B20" s="1144"/>
      <c r="C20" s="1207"/>
      <c r="D20" s="994"/>
      <c r="E20" s="453"/>
      <c r="F20" s="994"/>
      <c r="G20" s="1124"/>
      <c r="H20" s="1146"/>
      <c r="I20" s="1147"/>
      <c r="J20" s="997"/>
      <c r="K20" s="1147"/>
      <c r="L20" s="1148"/>
      <c r="M20" s="1149"/>
      <c r="N20" s="453"/>
      <c r="O20" s="1665"/>
      <c r="P20" s="1665"/>
      <c r="Q20" s="1665"/>
      <c r="R20" s="1665"/>
      <c r="S20" s="319"/>
      <c r="T20" s="1151" t="str">
        <f t="shared" si="0"/>
        <v>9 (1409)</v>
      </c>
      <c r="U20" s="1152" t="str">
        <f t="shared" si="1"/>
        <v/>
      </c>
      <c r="V20" s="1153"/>
      <c r="W20" s="1154"/>
      <c r="X20" s="1154"/>
    </row>
    <row r="21" spans="1:24" ht="12.75" hidden="1" customHeight="1">
      <c r="A21" s="453" t="s">
        <v>2906</v>
      </c>
      <c r="B21" s="1144"/>
      <c r="C21" s="1207"/>
      <c r="D21" s="994"/>
      <c r="E21" s="453"/>
      <c r="F21" s="994"/>
      <c r="G21" s="1124"/>
      <c r="H21" s="1146"/>
      <c r="I21" s="1147"/>
      <c r="J21" s="997"/>
      <c r="K21" s="1147"/>
      <c r="L21" s="1148"/>
      <c r="M21" s="1149"/>
      <c r="N21" s="453"/>
      <c r="O21" s="1665"/>
      <c r="P21" s="1665"/>
      <c r="Q21" s="1665"/>
      <c r="R21" s="1665"/>
      <c r="S21" s="319"/>
      <c r="T21" s="1151" t="str">
        <f t="shared" si="0"/>
        <v>10 (1410)</v>
      </c>
      <c r="U21" s="1152" t="str">
        <f t="shared" si="1"/>
        <v/>
      </c>
      <c r="V21" s="1153"/>
      <c r="W21" s="1154"/>
      <c r="X21" s="1154"/>
    </row>
    <row r="22" spans="1:24" ht="12.75" hidden="1" customHeight="1">
      <c r="A22" s="453" t="s">
        <v>2907</v>
      </c>
      <c r="B22" s="1144"/>
      <c r="C22" s="1207"/>
      <c r="D22" s="994"/>
      <c r="E22" s="453"/>
      <c r="F22" s="994"/>
      <c r="G22" s="1124"/>
      <c r="H22" s="1146"/>
      <c r="I22" s="1147"/>
      <c r="J22" s="997"/>
      <c r="K22" s="1147"/>
      <c r="L22" s="1148"/>
      <c r="M22" s="1149"/>
      <c r="N22" s="453"/>
      <c r="O22" s="1665"/>
      <c r="P22" s="1665"/>
      <c r="Q22" s="1665"/>
      <c r="R22" s="1665"/>
      <c r="S22" s="319"/>
      <c r="T22" s="1151" t="str">
        <f t="shared" si="0"/>
        <v>11 (1411)</v>
      </c>
      <c r="U22" s="1152" t="str">
        <f t="shared" si="1"/>
        <v/>
      </c>
      <c r="V22" s="1153"/>
      <c r="W22" s="1154"/>
      <c r="X22" s="1154"/>
    </row>
    <row r="23" spans="1:24" ht="12.75" hidden="1" customHeight="1">
      <c r="A23" s="453" t="s">
        <v>2908</v>
      </c>
      <c r="B23" s="1144"/>
      <c r="C23" s="1207"/>
      <c r="D23" s="994"/>
      <c r="E23" s="453"/>
      <c r="F23" s="994"/>
      <c r="G23" s="1124"/>
      <c r="H23" s="1146"/>
      <c r="I23" s="1147"/>
      <c r="J23" s="997"/>
      <c r="K23" s="1147"/>
      <c r="L23" s="1148"/>
      <c r="M23" s="1149"/>
      <c r="N23" s="453"/>
      <c r="O23" s="1665"/>
      <c r="P23" s="1665"/>
      <c r="Q23" s="1665"/>
      <c r="R23" s="1665"/>
      <c r="S23" s="319"/>
      <c r="T23" s="1151" t="str">
        <f t="shared" si="0"/>
        <v>12 (1412)</v>
      </c>
      <c r="U23" s="1152" t="str">
        <f t="shared" si="1"/>
        <v/>
      </c>
      <c r="V23" s="1153"/>
      <c r="W23" s="1154"/>
      <c r="X23" s="1154"/>
    </row>
    <row r="24" spans="1:24" ht="12.75" hidden="1" customHeight="1">
      <c r="A24" s="453" t="s">
        <v>2909</v>
      </c>
      <c r="B24" s="1144"/>
      <c r="C24" s="1207"/>
      <c r="D24" s="994"/>
      <c r="E24" s="453"/>
      <c r="F24" s="994"/>
      <c r="G24" s="1124"/>
      <c r="H24" s="1146"/>
      <c r="I24" s="1147"/>
      <c r="J24" s="997"/>
      <c r="K24" s="1147"/>
      <c r="L24" s="1148"/>
      <c r="M24" s="1149"/>
      <c r="N24" s="453"/>
      <c r="O24" s="1665"/>
      <c r="P24" s="1665"/>
      <c r="Q24" s="1665"/>
      <c r="R24" s="1665"/>
      <c r="S24" s="319"/>
      <c r="T24" s="1151" t="str">
        <f t="shared" si="0"/>
        <v>13 (1413)</v>
      </c>
      <c r="U24" s="1152" t="str">
        <f t="shared" si="1"/>
        <v/>
      </c>
      <c r="V24" s="1153"/>
      <c r="W24" s="1154"/>
      <c r="X24" s="1154"/>
    </row>
    <row r="25" spans="1:24" ht="12.75" hidden="1" customHeight="1">
      <c r="A25" s="453" t="s">
        <v>2910</v>
      </c>
      <c r="B25" s="1144"/>
      <c r="C25" s="1207"/>
      <c r="D25" s="994"/>
      <c r="E25" s="453"/>
      <c r="F25" s="994"/>
      <c r="G25" s="1124"/>
      <c r="H25" s="1146"/>
      <c r="I25" s="1147"/>
      <c r="J25" s="997"/>
      <c r="K25" s="1147"/>
      <c r="L25" s="1148"/>
      <c r="M25" s="1149"/>
      <c r="N25" s="453"/>
      <c r="O25" s="1665"/>
      <c r="P25" s="1665"/>
      <c r="Q25" s="1665"/>
      <c r="R25" s="1665"/>
      <c r="S25" s="319"/>
      <c r="T25" s="1151" t="str">
        <f t="shared" si="0"/>
        <v>14 (1414)</v>
      </c>
      <c r="U25" s="1152" t="str">
        <f t="shared" si="1"/>
        <v/>
      </c>
      <c r="V25" s="1153"/>
      <c r="W25" s="1154"/>
      <c r="X25" s="1154"/>
    </row>
    <row r="26" spans="1:24" ht="12.75" hidden="1" customHeight="1">
      <c r="A26" s="453" t="s">
        <v>2911</v>
      </c>
      <c r="B26" s="1144"/>
      <c r="C26" s="1207"/>
      <c r="D26" s="994"/>
      <c r="E26" s="453"/>
      <c r="F26" s="994"/>
      <c r="G26" s="1124"/>
      <c r="H26" s="1146"/>
      <c r="I26" s="1147"/>
      <c r="J26" s="997"/>
      <c r="K26" s="1147"/>
      <c r="L26" s="1148"/>
      <c r="M26" s="1149"/>
      <c r="N26" s="453"/>
      <c r="O26" s="1665"/>
      <c r="P26" s="1665"/>
      <c r="Q26" s="1665"/>
      <c r="R26" s="1665"/>
      <c r="S26" s="319"/>
      <c r="T26" s="1151" t="str">
        <f t="shared" si="0"/>
        <v>15 (1415)</v>
      </c>
      <c r="U26" s="1152" t="str">
        <f t="shared" si="1"/>
        <v/>
      </c>
      <c r="V26" s="1153"/>
      <c r="W26" s="1154"/>
      <c r="X26" s="1154"/>
    </row>
    <row r="27" spans="1:24" ht="12.75" hidden="1" customHeight="1">
      <c r="A27" s="453" t="s">
        <v>2912</v>
      </c>
      <c r="B27" s="1144"/>
      <c r="C27" s="1207"/>
      <c r="D27" s="994"/>
      <c r="E27" s="453"/>
      <c r="F27" s="994"/>
      <c r="G27" s="1124"/>
      <c r="H27" s="1146"/>
      <c r="I27" s="1147"/>
      <c r="J27" s="997"/>
      <c r="K27" s="1147"/>
      <c r="L27" s="1148"/>
      <c r="M27" s="1149"/>
      <c r="N27" s="453"/>
      <c r="O27" s="1665"/>
      <c r="P27" s="1665"/>
      <c r="Q27" s="1665"/>
      <c r="R27" s="1665"/>
      <c r="S27" s="319"/>
      <c r="T27" s="1151" t="str">
        <f t="shared" si="0"/>
        <v>16 (1416)</v>
      </c>
      <c r="U27" s="1152" t="str">
        <f t="shared" si="1"/>
        <v/>
      </c>
      <c r="V27" s="1153"/>
      <c r="W27" s="1154"/>
      <c r="X27" s="1154"/>
    </row>
    <row r="28" spans="1:24" ht="12.75" hidden="1" customHeight="1">
      <c r="A28" s="453" t="s">
        <v>2913</v>
      </c>
      <c r="B28" s="1144"/>
      <c r="C28" s="1207"/>
      <c r="D28" s="994"/>
      <c r="E28" s="453"/>
      <c r="F28" s="994"/>
      <c r="G28" s="1124"/>
      <c r="H28" s="1146"/>
      <c r="I28" s="1147"/>
      <c r="J28" s="997"/>
      <c r="K28" s="1147"/>
      <c r="L28" s="1148"/>
      <c r="M28" s="1149"/>
      <c r="N28" s="453"/>
      <c r="O28" s="1665"/>
      <c r="P28" s="1665"/>
      <c r="Q28" s="1665"/>
      <c r="R28" s="1665"/>
      <c r="S28" s="319"/>
      <c r="T28" s="1151" t="str">
        <f t="shared" si="0"/>
        <v>17 (1417)</v>
      </c>
      <c r="U28" s="1152" t="str">
        <f t="shared" si="1"/>
        <v/>
      </c>
      <c r="V28" s="1153"/>
      <c r="W28" s="1154"/>
      <c r="X28" s="1154"/>
    </row>
    <row r="29" spans="1:24" ht="12.75" hidden="1" customHeight="1">
      <c r="A29" s="453" t="s">
        <v>2914</v>
      </c>
      <c r="B29" s="1144"/>
      <c r="C29" s="1207"/>
      <c r="D29" s="994"/>
      <c r="E29" s="453"/>
      <c r="F29" s="994"/>
      <c r="G29" s="1124"/>
      <c r="H29" s="1146"/>
      <c r="I29" s="1147"/>
      <c r="J29" s="997"/>
      <c r="K29" s="1147"/>
      <c r="L29" s="1148"/>
      <c r="M29" s="1149"/>
      <c r="N29" s="453"/>
      <c r="O29" s="1665"/>
      <c r="P29" s="1665"/>
      <c r="Q29" s="1665"/>
      <c r="R29" s="1665"/>
      <c r="S29" s="319"/>
      <c r="T29" s="1151" t="str">
        <f t="shared" si="0"/>
        <v>18 (1418)</v>
      </c>
      <c r="U29" s="1152" t="str">
        <f t="shared" si="1"/>
        <v/>
      </c>
      <c r="V29" s="1153"/>
      <c r="W29" s="1154"/>
      <c r="X29" s="1154"/>
    </row>
    <row r="30" spans="1:24" ht="12.75" hidden="1" customHeight="1">
      <c r="A30" s="453" t="s">
        <v>2915</v>
      </c>
      <c r="B30" s="1144"/>
      <c r="C30" s="1207"/>
      <c r="D30" s="994"/>
      <c r="E30" s="453"/>
      <c r="F30" s="994"/>
      <c r="G30" s="1124"/>
      <c r="H30" s="1146"/>
      <c r="I30" s="1147"/>
      <c r="J30" s="997"/>
      <c r="K30" s="1147"/>
      <c r="L30" s="1148"/>
      <c r="M30" s="1149"/>
      <c r="N30" s="453"/>
      <c r="O30" s="1665"/>
      <c r="P30" s="1665"/>
      <c r="Q30" s="1665"/>
      <c r="R30" s="1665"/>
      <c r="S30" s="319"/>
      <c r="T30" s="1151" t="str">
        <f t="shared" si="0"/>
        <v>19 (1419)</v>
      </c>
      <c r="U30" s="1152" t="str">
        <f t="shared" si="1"/>
        <v/>
      </c>
      <c r="V30" s="1153"/>
      <c r="W30" s="1154"/>
      <c r="X30" s="1154"/>
    </row>
    <row r="31" spans="1:24" ht="12.75" hidden="1" customHeight="1">
      <c r="A31" s="453" t="s">
        <v>2916</v>
      </c>
      <c r="B31" s="1144"/>
      <c r="C31" s="1207"/>
      <c r="D31" s="994"/>
      <c r="E31" s="453"/>
      <c r="F31" s="994"/>
      <c r="G31" s="1124"/>
      <c r="H31" s="1146"/>
      <c r="I31" s="1147"/>
      <c r="J31" s="997"/>
      <c r="K31" s="1147"/>
      <c r="L31" s="1148"/>
      <c r="M31" s="1149"/>
      <c r="N31" s="453"/>
      <c r="O31" s="1665"/>
      <c r="P31" s="1665"/>
      <c r="Q31" s="1665"/>
      <c r="R31" s="1665"/>
      <c r="S31" s="319"/>
      <c r="T31" s="1151" t="str">
        <f t="shared" si="0"/>
        <v>20 (1420)</v>
      </c>
      <c r="U31" s="1152" t="str">
        <f t="shared" si="1"/>
        <v/>
      </c>
      <c r="V31" s="1153"/>
      <c r="W31" s="1154"/>
      <c r="X31" s="1154"/>
    </row>
    <row r="32" spans="1:24" ht="12.75" hidden="1" customHeight="1">
      <c r="A32" s="453" t="s">
        <v>2917</v>
      </c>
      <c r="B32" s="1144"/>
      <c r="C32" s="1207"/>
      <c r="D32" s="994"/>
      <c r="E32" s="453"/>
      <c r="F32" s="994"/>
      <c r="G32" s="1124"/>
      <c r="H32" s="1146"/>
      <c r="I32" s="1147"/>
      <c r="J32" s="997"/>
      <c r="K32" s="1147"/>
      <c r="L32" s="1148"/>
      <c r="M32" s="1149"/>
      <c r="N32" s="453"/>
      <c r="O32" s="1665"/>
      <c r="P32" s="1665"/>
      <c r="Q32" s="1665"/>
      <c r="R32" s="1665"/>
      <c r="S32" s="319"/>
      <c r="T32" s="1151" t="str">
        <f t="shared" si="0"/>
        <v>21 (1421)</v>
      </c>
      <c r="U32" s="1152" t="str">
        <f t="shared" si="1"/>
        <v/>
      </c>
      <c r="V32" s="1153"/>
      <c r="W32" s="1154"/>
      <c r="X32" s="1154"/>
    </row>
    <row r="33" spans="1:24" ht="12.75" hidden="1" customHeight="1">
      <c r="A33" s="453" t="s">
        <v>2918</v>
      </c>
      <c r="B33" s="1144"/>
      <c r="C33" s="1207"/>
      <c r="D33" s="994"/>
      <c r="E33" s="453"/>
      <c r="F33" s="994"/>
      <c r="G33" s="1124"/>
      <c r="H33" s="1146"/>
      <c r="I33" s="1147"/>
      <c r="J33" s="997"/>
      <c r="K33" s="1147"/>
      <c r="L33" s="1148"/>
      <c r="M33" s="1149"/>
      <c r="N33" s="453"/>
      <c r="O33" s="1665"/>
      <c r="P33" s="1665"/>
      <c r="Q33" s="1665"/>
      <c r="R33" s="1665"/>
      <c r="S33" s="319"/>
      <c r="T33" s="1151" t="str">
        <f t="shared" si="0"/>
        <v>22 (1422)</v>
      </c>
      <c r="U33" s="1152" t="str">
        <f t="shared" si="1"/>
        <v/>
      </c>
      <c r="V33" s="1153"/>
      <c r="W33" s="1154"/>
      <c r="X33" s="1154"/>
    </row>
    <row r="34" spans="1:24" ht="12.75" hidden="1" customHeight="1">
      <c r="A34" s="453" t="s">
        <v>2919</v>
      </c>
      <c r="B34" s="1144"/>
      <c r="C34" s="1207"/>
      <c r="D34" s="994"/>
      <c r="E34" s="453"/>
      <c r="F34" s="994"/>
      <c r="G34" s="1124"/>
      <c r="H34" s="1146"/>
      <c r="I34" s="1147"/>
      <c r="J34" s="997"/>
      <c r="K34" s="1147"/>
      <c r="L34" s="1148"/>
      <c r="M34" s="1149"/>
      <c r="N34" s="453"/>
      <c r="O34" s="1665"/>
      <c r="P34" s="1665"/>
      <c r="Q34" s="1665"/>
      <c r="R34" s="1665"/>
      <c r="S34" s="319"/>
      <c r="T34" s="1151" t="str">
        <f t="shared" si="0"/>
        <v>23 (1423)</v>
      </c>
      <c r="U34" s="1152" t="str">
        <f t="shared" si="1"/>
        <v/>
      </c>
      <c r="V34" s="1153"/>
      <c r="W34" s="1154"/>
      <c r="X34" s="1154"/>
    </row>
    <row r="35" spans="1:24" ht="12.75" hidden="1" customHeight="1">
      <c r="A35" s="453" t="s">
        <v>2920</v>
      </c>
      <c r="B35" s="1144"/>
      <c r="C35" s="1207"/>
      <c r="D35" s="994"/>
      <c r="E35" s="453"/>
      <c r="F35" s="994"/>
      <c r="G35" s="1124"/>
      <c r="H35" s="1146"/>
      <c r="I35" s="1147"/>
      <c r="J35" s="997"/>
      <c r="K35" s="1147"/>
      <c r="L35" s="1148"/>
      <c r="M35" s="1149"/>
      <c r="N35" s="453"/>
      <c r="O35" s="1665"/>
      <c r="P35" s="1665"/>
      <c r="Q35" s="1665"/>
      <c r="R35" s="1665"/>
      <c r="S35" s="319"/>
      <c r="T35" s="1151" t="str">
        <f t="shared" si="0"/>
        <v>24 (1424)</v>
      </c>
      <c r="U35" s="1152" t="str">
        <f t="shared" si="1"/>
        <v/>
      </c>
      <c r="V35" s="1153"/>
      <c r="W35" s="1154"/>
      <c r="X35" s="1154"/>
    </row>
    <row r="36" spans="1:24">
      <c r="A36" s="453" t="s">
        <v>2921</v>
      </c>
      <c r="B36" s="1144"/>
      <c r="C36" s="1207"/>
      <c r="D36" s="994"/>
      <c r="E36" s="453"/>
      <c r="F36" s="994"/>
      <c r="G36" s="1124"/>
      <c r="H36" s="1146"/>
      <c r="I36" s="1147"/>
      <c r="J36" s="997"/>
      <c r="K36" s="1147"/>
      <c r="L36" s="1148"/>
      <c r="M36" s="1149"/>
      <c r="N36" s="453"/>
      <c r="O36" s="1665"/>
      <c r="P36" s="1665"/>
      <c r="Q36" s="1665"/>
      <c r="R36" s="1665"/>
      <c r="S36" s="319"/>
      <c r="T36" s="1151" t="str">
        <f t="shared" si="0"/>
        <v>25 (1425)</v>
      </c>
      <c r="U36" s="1152" t="str">
        <f t="shared" si="1"/>
        <v/>
      </c>
      <c r="V36" s="1153"/>
      <c r="W36" s="1154"/>
      <c r="X36" s="1154"/>
    </row>
    <row r="37" spans="1:24">
      <c r="A37" s="796" t="s">
        <v>2922</v>
      </c>
      <c r="B37" s="1208">
        <v>100</v>
      </c>
      <c r="C37" s="1209"/>
      <c r="D37" s="994"/>
      <c r="E37" s="453"/>
      <c r="F37" s="994"/>
      <c r="G37" s="1122"/>
      <c r="H37" s="1158"/>
      <c r="I37" s="1147"/>
      <c r="J37" s="997"/>
      <c r="K37" s="1147"/>
      <c r="L37" s="1148"/>
      <c r="M37" s="1356"/>
      <c r="N37" s="453"/>
      <c r="O37" s="1666"/>
      <c r="P37" s="1666"/>
      <c r="Q37" s="1666"/>
      <c r="R37" s="1666"/>
      <c r="S37" s="319"/>
      <c r="T37" s="1205" t="str">
        <f>$A$37</f>
        <v>(1426)</v>
      </c>
      <c r="U37" s="1159">
        <f>$B37</f>
        <v>100</v>
      </c>
      <c r="V37" s="1153"/>
      <c r="W37" s="1154"/>
      <c r="X37" s="1154"/>
    </row>
    <row r="38" spans="1:24">
      <c r="A38" s="478" t="s">
        <v>2923</v>
      </c>
      <c r="B38" s="1002" t="s">
        <v>2924</v>
      </c>
      <c r="C38" s="1003"/>
      <c r="D38" s="997"/>
      <c r="E38" s="477"/>
      <c r="F38" s="1163"/>
      <c r="G38" s="1164"/>
      <c r="H38" s="1165"/>
      <c r="I38" s="1147"/>
      <c r="J38" s="997"/>
      <c r="K38" s="1147"/>
      <c r="L38" s="1166"/>
      <c r="M38" s="1167"/>
      <c r="N38" s="477"/>
      <c r="O38" s="1664"/>
      <c r="P38" s="1664"/>
      <c r="Q38" s="1664"/>
      <c r="R38" s="1664"/>
      <c r="S38" s="319"/>
      <c r="T38" s="1205" t="str">
        <f>$A$38</f>
        <v>(1400)</v>
      </c>
      <c r="U38" s="1003" t="str">
        <f>$B38</f>
        <v>Overall</v>
      </c>
      <c r="V38" s="1153"/>
      <c r="W38" s="1168"/>
      <c r="X38" s="1168"/>
    </row>
    <row r="39" spans="1:24" ht="6" customHeight="1">
      <c r="A39" s="477"/>
      <c r="B39" s="477"/>
      <c r="C39" s="477"/>
      <c r="D39" s="477"/>
      <c r="E39" s="477"/>
      <c r="F39" s="1162"/>
      <c r="G39" s="1162"/>
      <c r="H39" s="1162"/>
      <c r="I39" s="1162"/>
      <c r="J39" s="1162"/>
      <c r="K39" s="1162"/>
      <c r="L39" s="1162"/>
      <c r="M39" s="1162"/>
      <c r="N39" s="477"/>
      <c r="O39" s="477"/>
      <c r="P39" s="477"/>
      <c r="Q39" s="477"/>
      <c r="R39" s="477"/>
      <c r="S39" s="319"/>
      <c r="T39" s="1142"/>
      <c r="U39" s="1142"/>
    </row>
    <row r="40" spans="1:24">
      <c r="A40" s="477"/>
      <c r="B40" s="813" t="s">
        <v>1791</v>
      </c>
      <c r="C40" s="477"/>
      <c r="D40" s="477"/>
      <c r="E40" s="477"/>
      <c r="F40" s="1162"/>
      <c r="G40" s="1162"/>
      <c r="H40" s="1162"/>
      <c r="I40" s="1162"/>
      <c r="J40" s="1162"/>
      <c r="K40" s="1162"/>
      <c r="L40" s="1162"/>
      <c r="M40" s="1162"/>
      <c r="N40" s="477"/>
      <c r="O40" s="477"/>
      <c r="P40" s="477"/>
      <c r="Q40" s="477"/>
      <c r="R40" s="477"/>
      <c r="S40" s="319"/>
      <c r="T40" s="1142"/>
      <c r="U40" s="1143" t="str">
        <f>$B40</f>
        <v>Undrawn Commitments (502)</v>
      </c>
    </row>
    <row r="41" spans="1:24">
      <c r="A41" s="453" t="s">
        <v>2897</v>
      </c>
      <c r="B41" s="1144"/>
      <c r="C41" s="994"/>
      <c r="D41" s="994"/>
      <c r="E41" s="453"/>
      <c r="F41" s="994"/>
      <c r="G41" s="1124"/>
      <c r="H41" s="1146"/>
      <c r="I41" s="1147"/>
      <c r="J41" s="997"/>
      <c r="K41" s="1147"/>
      <c r="L41" s="1148"/>
      <c r="M41" s="1149"/>
      <c r="N41" s="453"/>
      <c r="O41" s="1665"/>
      <c r="P41" s="1665"/>
      <c r="Q41" s="1665"/>
      <c r="R41" s="1665"/>
      <c r="S41" s="319"/>
      <c r="T41" s="1151" t="str">
        <f t="shared" ref="T41:T65" si="2">$A41</f>
        <v>1 (1401)</v>
      </c>
      <c r="U41" s="1152" t="str">
        <f t="shared" ref="U41:U65" si="3">IF($B41="","",$B41)</f>
        <v/>
      </c>
      <c r="V41" s="1153"/>
      <c r="W41" s="1154"/>
      <c r="X41" s="1154"/>
    </row>
    <row r="42" spans="1:24">
      <c r="A42" s="453" t="s">
        <v>2898</v>
      </c>
      <c r="B42" s="1144"/>
      <c r="C42" s="994"/>
      <c r="D42" s="994"/>
      <c r="E42" s="453"/>
      <c r="F42" s="994"/>
      <c r="G42" s="1124"/>
      <c r="H42" s="1146"/>
      <c r="I42" s="1147"/>
      <c r="J42" s="997"/>
      <c r="K42" s="1147"/>
      <c r="L42" s="1148"/>
      <c r="M42" s="1149"/>
      <c r="N42" s="453"/>
      <c r="O42" s="1665"/>
      <c r="P42" s="1665"/>
      <c r="Q42" s="1665"/>
      <c r="R42" s="1665"/>
      <c r="S42" s="319"/>
      <c r="T42" s="1151" t="str">
        <f t="shared" si="2"/>
        <v>2 (1402)</v>
      </c>
      <c r="U42" s="1152" t="str">
        <f t="shared" si="3"/>
        <v/>
      </c>
      <c r="V42" s="1153"/>
      <c r="W42" s="1154"/>
      <c r="X42" s="1154"/>
    </row>
    <row r="43" spans="1:24">
      <c r="A43" s="453" t="s">
        <v>2899</v>
      </c>
      <c r="B43" s="1144"/>
      <c r="C43" s="994"/>
      <c r="D43" s="994"/>
      <c r="E43" s="453"/>
      <c r="F43" s="994"/>
      <c r="G43" s="1124"/>
      <c r="H43" s="1146"/>
      <c r="I43" s="1147"/>
      <c r="J43" s="997"/>
      <c r="K43" s="1147"/>
      <c r="L43" s="1148"/>
      <c r="M43" s="1149"/>
      <c r="N43" s="453"/>
      <c r="O43" s="1665"/>
      <c r="P43" s="1665"/>
      <c r="Q43" s="1665"/>
      <c r="R43" s="1665"/>
      <c r="S43" s="319"/>
      <c r="T43" s="1151" t="str">
        <f t="shared" si="2"/>
        <v>3 (1403)</v>
      </c>
      <c r="U43" s="1152" t="str">
        <f t="shared" si="3"/>
        <v/>
      </c>
      <c r="V43" s="1153"/>
      <c r="W43" s="1154"/>
      <c r="X43" s="1154"/>
    </row>
    <row r="44" spans="1:24" ht="12.75" hidden="1" customHeight="1">
      <c r="A44" s="453" t="s">
        <v>2900</v>
      </c>
      <c r="B44" s="1144"/>
      <c r="C44" s="994"/>
      <c r="D44" s="994"/>
      <c r="E44" s="453"/>
      <c r="F44" s="994"/>
      <c r="G44" s="1124"/>
      <c r="H44" s="1146"/>
      <c r="I44" s="1147"/>
      <c r="J44" s="997"/>
      <c r="K44" s="1147"/>
      <c r="L44" s="1148"/>
      <c r="M44" s="1149"/>
      <c r="N44" s="453"/>
      <c r="O44" s="1665"/>
      <c r="P44" s="1665"/>
      <c r="Q44" s="1665"/>
      <c r="R44" s="1665"/>
      <c r="S44" s="319"/>
      <c r="T44" s="1151" t="str">
        <f t="shared" si="2"/>
        <v>4 (1404)</v>
      </c>
      <c r="U44" s="1152" t="str">
        <f t="shared" si="3"/>
        <v/>
      </c>
      <c r="V44" s="1153"/>
      <c r="W44" s="1154"/>
      <c r="X44" s="1154"/>
    </row>
    <row r="45" spans="1:24" ht="12.75" hidden="1" customHeight="1">
      <c r="A45" s="453" t="s">
        <v>2901</v>
      </c>
      <c r="B45" s="1144"/>
      <c r="C45" s="994"/>
      <c r="D45" s="994"/>
      <c r="E45" s="453"/>
      <c r="F45" s="994"/>
      <c r="G45" s="1124"/>
      <c r="H45" s="1146"/>
      <c r="I45" s="1147"/>
      <c r="J45" s="997"/>
      <c r="K45" s="1147"/>
      <c r="L45" s="1148"/>
      <c r="M45" s="1149"/>
      <c r="N45" s="453"/>
      <c r="O45" s="1665"/>
      <c r="P45" s="1665"/>
      <c r="Q45" s="1665"/>
      <c r="R45" s="1665"/>
      <c r="S45" s="319"/>
      <c r="T45" s="1151" t="str">
        <f t="shared" si="2"/>
        <v>5 (1405)</v>
      </c>
      <c r="U45" s="1152" t="str">
        <f t="shared" si="3"/>
        <v/>
      </c>
      <c r="V45" s="1153"/>
      <c r="W45" s="1154"/>
      <c r="X45" s="1154"/>
    </row>
    <row r="46" spans="1:24" ht="12.75" hidden="1" customHeight="1">
      <c r="A46" s="453" t="s">
        <v>2902</v>
      </c>
      <c r="B46" s="1144"/>
      <c r="C46" s="994"/>
      <c r="D46" s="994"/>
      <c r="E46" s="453"/>
      <c r="F46" s="994"/>
      <c r="G46" s="1124"/>
      <c r="H46" s="1146"/>
      <c r="I46" s="1147"/>
      <c r="J46" s="997"/>
      <c r="K46" s="1147"/>
      <c r="L46" s="1148"/>
      <c r="M46" s="1149"/>
      <c r="N46" s="453"/>
      <c r="O46" s="1665"/>
      <c r="P46" s="1665"/>
      <c r="Q46" s="1665"/>
      <c r="R46" s="1665"/>
      <c r="S46" s="319"/>
      <c r="T46" s="1151" t="str">
        <f t="shared" si="2"/>
        <v>6 (1406)</v>
      </c>
      <c r="U46" s="1152" t="str">
        <f t="shared" si="3"/>
        <v/>
      </c>
      <c r="V46" s="1153"/>
      <c r="W46" s="1154"/>
      <c r="X46" s="1154"/>
    </row>
    <row r="47" spans="1:24" ht="12.75" hidden="1" customHeight="1">
      <c r="A47" s="453" t="s">
        <v>2903</v>
      </c>
      <c r="B47" s="1144"/>
      <c r="C47" s="994"/>
      <c r="D47" s="994"/>
      <c r="E47" s="453"/>
      <c r="F47" s="994"/>
      <c r="G47" s="1124"/>
      <c r="H47" s="1146"/>
      <c r="I47" s="1147"/>
      <c r="J47" s="997"/>
      <c r="K47" s="1147"/>
      <c r="L47" s="1148"/>
      <c r="M47" s="1149"/>
      <c r="N47" s="453"/>
      <c r="O47" s="1665"/>
      <c r="P47" s="1665"/>
      <c r="Q47" s="1665"/>
      <c r="R47" s="1665"/>
      <c r="S47" s="319"/>
      <c r="T47" s="1151" t="str">
        <f t="shared" si="2"/>
        <v>7 (1407)</v>
      </c>
      <c r="U47" s="1152" t="str">
        <f t="shared" si="3"/>
        <v/>
      </c>
      <c r="V47" s="1153"/>
      <c r="W47" s="1154"/>
      <c r="X47" s="1154"/>
    </row>
    <row r="48" spans="1:24" ht="12.75" hidden="1" customHeight="1">
      <c r="A48" s="453" t="s">
        <v>2904</v>
      </c>
      <c r="B48" s="1144"/>
      <c r="C48" s="994" t="s">
        <v>2925</v>
      </c>
      <c r="D48" s="994"/>
      <c r="E48" s="453"/>
      <c r="F48" s="994"/>
      <c r="G48" s="1124"/>
      <c r="H48" s="1146"/>
      <c r="I48" s="1147"/>
      <c r="J48" s="997"/>
      <c r="K48" s="1147"/>
      <c r="L48" s="1148"/>
      <c r="M48" s="1149"/>
      <c r="N48" s="453"/>
      <c r="O48" s="1665"/>
      <c r="P48" s="1665"/>
      <c r="Q48" s="1665"/>
      <c r="R48" s="1665"/>
      <c r="S48" s="319"/>
      <c r="T48" s="1151" t="str">
        <f t="shared" si="2"/>
        <v>8 (1408)</v>
      </c>
      <c r="U48" s="1152" t="str">
        <f t="shared" si="3"/>
        <v/>
      </c>
      <c r="V48" s="1153"/>
      <c r="W48" s="1154"/>
      <c r="X48" s="1154"/>
    </row>
    <row r="49" spans="1:24" ht="12.75" hidden="1" customHeight="1">
      <c r="A49" s="453" t="s">
        <v>2905</v>
      </c>
      <c r="B49" s="1144"/>
      <c r="C49" s="994" t="s">
        <v>2926</v>
      </c>
      <c r="D49" s="994"/>
      <c r="E49" s="453"/>
      <c r="F49" s="994"/>
      <c r="G49" s="1124"/>
      <c r="H49" s="1146"/>
      <c r="I49" s="1147"/>
      <c r="J49" s="997"/>
      <c r="K49" s="1147"/>
      <c r="L49" s="1148"/>
      <c r="M49" s="1149"/>
      <c r="N49" s="453"/>
      <c r="O49" s="1665"/>
      <c r="P49" s="1665"/>
      <c r="Q49" s="1665"/>
      <c r="R49" s="1665"/>
      <c r="S49" s="319"/>
      <c r="T49" s="1151" t="str">
        <f t="shared" si="2"/>
        <v>9 (1409)</v>
      </c>
      <c r="U49" s="1152" t="str">
        <f t="shared" si="3"/>
        <v/>
      </c>
      <c r="V49" s="1153"/>
      <c r="W49" s="1154"/>
      <c r="X49" s="1154"/>
    </row>
    <row r="50" spans="1:24" ht="12.75" hidden="1" customHeight="1">
      <c r="A50" s="453" t="s">
        <v>2906</v>
      </c>
      <c r="B50" s="1144"/>
      <c r="C50" s="994"/>
      <c r="D50" s="994"/>
      <c r="E50" s="453"/>
      <c r="F50" s="994"/>
      <c r="G50" s="1124"/>
      <c r="H50" s="1146"/>
      <c r="I50" s="1147"/>
      <c r="J50" s="997"/>
      <c r="K50" s="1147"/>
      <c r="L50" s="1148"/>
      <c r="M50" s="1149"/>
      <c r="N50" s="453"/>
      <c r="O50" s="1665"/>
      <c r="P50" s="1665"/>
      <c r="Q50" s="1665"/>
      <c r="R50" s="1665"/>
      <c r="S50" s="319"/>
      <c r="T50" s="1151" t="str">
        <f t="shared" si="2"/>
        <v>10 (1410)</v>
      </c>
      <c r="U50" s="1152" t="str">
        <f t="shared" si="3"/>
        <v/>
      </c>
      <c r="V50" s="1153"/>
      <c r="W50" s="1154"/>
      <c r="X50" s="1154"/>
    </row>
    <row r="51" spans="1:24" ht="12.75" hidden="1" customHeight="1">
      <c r="A51" s="453" t="s">
        <v>2907</v>
      </c>
      <c r="B51" s="1144"/>
      <c r="C51" s="994"/>
      <c r="D51" s="994"/>
      <c r="E51" s="453"/>
      <c r="F51" s="994"/>
      <c r="G51" s="1124"/>
      <c r="H51" s="1146"/>
      <c r="I51" s="1147"/>
      <c r="J51" s="997"/>
      <c r="K51" s="1147"/>
      <c r="L51" s="1148"/>
      <c r="M51" s="1149"/>
      <c r="N51" s="453"/>
      <c r="O51" s="1665"/>
      <c r="P51" s="1665"/>
      <c r="Q51" s="1665"/>
      <c r="R51" s="1665"/>
      <c r="S51" s="319"/>
      <c r="T51" s="1151" t="str">
        <f t="shared" si="2"/>
        <v>11 (1411)</v>
      </c>
      <c r="U51" s="1152" t="str">
        <f t="shared" si="3"/>
        <v/>
      </c>
      <c r="V51" s="1153"/>
      <c r="W51" s="1154"/>
      <c r="X51" s="1154"/>
    </row>
    <row r="52" spans="1:24" ht="12.75" hidden="1" customHeight="1">
      <c r="A52" s="453" t="s">
        <v>2908</v>
      </c>
      <c r="B52" s="1144"/>
      <c r="C52" s="994"/>
      <c r="D52" s="994"/>
      <c r="E52" s="453"/>
      <c r="F52" s="994"/>
      <c r="G52" s="1124"/>
      <c r="H52" s="1146"/>
      <c r="I52" s="1147"/>
      <c r="J52" s="997"/>
      <c r="K52" s="1147"/>
      <c r="L52" s="1148"/>
      <c r="M52" s="1149"/>
      <c r="N52" s="453"/>
      <c r="O52" s="1665"/>
      <c r="P52" s="1665"/>
      <c r="Q52" s="1665"/>
      <c r="R52" s="1665"/>
      <c r="S52" s="319"/>
      <c r="T52" s="1151" t="str">
        <f t="shared" si="2"/>
        <v>12 (1412)</v>
      </c>
      <c r="U52" s="1152" t="str">
        <f t="shared" si="3"/>
        <v/>
      </c>
      <c r="V52" s="1153"/>
      <c r="W52" s="1154"/>
      <c r="X52" s="1154"/>
    </row>
    <row r="53" spans="1:24" ht="12.75" hidden="1" customHeight="1">
      <c r="A53" s="453" t="s">
        <v>2909</v>
      </c>
      <c r="B53" s="1144"/>
      <c r="C53" s="994"/>
      <c r="D53" s="994"/>
      <c r="E53" s="453"/>
      <c r="F53" s="994"/>
      <c r="G53" s="1124"/>
      <c r="H53" s="1146"/>
      <c r="I53" s="1147"/>
      <c r="J53" s="997"/>
      <c r="K53" s="1147"/>
      <c r="L53" s="1148"/>
      <c r="M53" s="1149"/>
      <c r="N53" s="453"/>
      <c r="O53" s="1665"/>
      <c r="P53" s="1665"/>
      <c r="Q53" s="1665"/>
      <c r="R53" s="1665"/>
      <c r="S53" s="319"/>
      <c r="T53" s="1151" t="str">
        <f t="shared" si="2"/>
        <v>13 (1413)</v>
      </c>
      <c r="U53" s="1152" t="str">
        <f t="shared" si="3"/>
        <v/>
      </c>
      <c r="V53" s="1153"/>
      <c r="W53" s="1154"/>
      <c r="X53" s="1154"/>
    </row>
    <row r="54" spans="1:24" ht="12.75" hidden="1" customHeight="1">
      <c r="A54" s="453" t="s">
        <v>2910</v>
      </c>
      <c r="B54" s="1144"/>
      <c r="C54" s="994"/>
      <c r="D54" s="994"/>
      <c r="E54" s="453"/>
      <c r="F54" s="994"/>
      <c r="G54" s="1124"/>
      <c r="H54" s="1146"/>
      <c r="I54" s="1147"/>
      <c r="J54" s="997"/>
      <c r="K54" s="1147"/>
      <c r="L54" s="1148"/>
      <c r="M54" s="1149"/>
      <c r="N54" s="453"/>
      <c r="O54" s="1665"/>
      <c r="P54" s="1665"/>
      <c r="Q54" s="1665"/>
      <c r="R54" s="1665"/>
      <c r="S54" s="319"/>
      <c r="T54" s="1151" t="str">
        <f t="shared" si="2"/>
        <v>14 (1414)</v>
      </c>
      <c r="U54" s="1152" t="str">
        <f t="shared" si="3"/>
        <v/>
      </c>
      <c r="V54" s="1153"/>
      <c r="W54" s="1154"/>
      <c r="X54" s="1154"/>
    </row>
    <row r="55" spans="1:24" ht="12.75" hidden="1" customHeight="1">
      <c r="A55" s="453" t="s">
        <v>2911</v>
      </c>
      <c r="B55" s="1144"/>
      <c r="C55" s="994"/>
      <c r="D55" s="994"/>
      <c r="E55" s="453"/>
      <c r="F55" s="994"/>
      <c r="G55" s="1124"/>
      <c r="H55" s="1146"/>
      <c r="I55" s="1147"/>
      <c r="J55" s="997"/>
      <c r="K55" s="1147"/>
      <c r="L55" s="1148"/>
      <c r="M55" s="1149"/>
      <c r="N55" s="453"/>
      <c r="O55" s="1665"/>
      <c r="P55" s="1665"/>
      <c r="Q55" s="1665"/>
      <c r="R55" s="1665"/>
      <c r="S55" s="319"/>
      <c r="T55" s="1151" t="str">
        <f t="shared" si="2"/>
        <v>15 (1415)</v>
      </c>
      <c r="U55" s="1152" t="str">
        <f t="shared" si="3"/>
        <v/>
      </c>
      <c r="V55" s="1153"/>
      <c r="W55" s="1154"/>
      <c r="X55" s="1154"/>
    </row>
    <row r="56" spans="1:24" ht="12.75" hidden="1" customHeight="1">
      <c r="A56" s="453" t="s">
        <v>2912</v>
      </c>
      <c r="B56" s="1144"/>
      <c r="C56" s="994"/>
      <c r="D56" s="994"/>
      <c r="E56" s="453"/>
      <c r="F56" s="994"/>
      <c r="G56" s="1124"/>
      <c r="H56" s="1146"/>
      <c r="I56" s="1147"/>
      <c r="J56" s="997"/>
      <c r="K56" s="1147"/>
      <c r="L56" s="1148"/>
      <c r="M56" s="1149"/>
      <c r="N56" s="453"/>
      <c r="O56" s="1665"/>
      <c r="P56" s="1665"/>
      <c r="Q56" s="1665"/>
      <c r="R56" s="1665"/>
      <c r="S56" s="319"/>
      <c r="T56" s="1151" t="str">
        <f t="shared" si="2"/>
        <v>16 (1416)</v>
      </c>
      <c r="U56" s="1152" t="str">
        <f t="shared" si="3"/>
        <v/>
      </c>
      <c r="V56" s="1153"/>
      <c r="W56" s="1154"/>
      <c r="X56" s="1154"/>
    </row>
    <row r="57" spans="1:24" ht="12.75" hidden="1" customHeight="1">
      <c r="A57" s="453" t="s">
        <v>2913</v>
      </c>
      <c r="B57" s="1144"/>
      <c r="C57" s="994"/>
      <c r="D57" s="994"/>
      <c r="E57" s="453"/>
      <c r="F57" s="994"/>
      <c r="G57" s="1124"/>
      <c r="H57" s="1146"/>
      <c r="I57" s="1147"/>
      <c r="J57" s="997"/>
      <c r="K57" s="1147"/>
      <c r="L57" s="1148"/>
      <c r="M57" s="1149"/>
      <c r="N57" s="453"/>
      <c r="O57" s="1665"/>
      <c r="P57" s="1665"/>
      <c r="Q57" s="1665"/>
      <c r="R57" s="1665"/>
      <c r="S57" s="319"/>
      <c r="T57" s="1151" t="str">
        <f t="shared" si="2"/>
        <v>17 (1417)</v>
      </c>
      <c r="U57" s="1152" t="str">
        <f t="shared" si="3"/>
        <v/>
      </c>
      <c r="V57" s="1153"/>
      <c r="W57" s="1154"/>
      <c r="X57" s="1154"/>
    </row>
    <row r="58" spans="1:24" ht="12.75" hidden="1" customHeight="1">
      <c r="A58" s="453" t="s">
        <v>2914</v>
      </c>
      <c r="B58" s="1144"/>
      <c r="C58" s="994"/>
      <c r="D58" s="994"/>
      <c r="E58" s="453"/>
      <c r="F58" s="994"/>
      <c r="G58" s="1124"/>
      <c r="H58" s="1146"/>
      <c r="I58" s="1147"/>
      <c r="J58" s="997"/>
      <c r="K58" s="1147"/>
      <c r="L58" s="1148"/>
      <c r="M58" s="1149"/>
      <c r="N58" s="453"/>
      <c r="O58" s="1665"/>
      <c r="P58" s="1665"/>
      <c r="Q58" s="1665"/>
      <c r="R58" s="1665"/>
      <c r="S58" s="319"/>
      <c r="T58" s="1151" t="str">
        <f t="shared" si="2"/>
        <v>18 (1418)</v>
      </c>
      <c r="U58" s="1152" t="str">
        <f t="shared" si="3"/>
        <v/>
      </c>
      <c r="V58" s="1153"/>
      <c r="W58" s="1154"/>
      <c r="X58" s="1154"/>
    </row>
    <row r="59" spans="1:24" ht="12.75" hidden="1" customHeight="1">
      <c r="A59" s="453" t="s">
        <v>2915</v>
      </c>
      <c r="B59" s="1144"/>
      <c r="C59" s="994"/>
      <c r="D59" s="994"/>
      <c r="E59" s="453"/>
      <c r="F59" s="994"/>
      <c r="G59" s="1124"/>
      <c r="H59" s="1146"/>
      <c r="I59" s="1147"/>
      <c r="J59" s="997"/>
      <c r="K59" s="1147"/>
      <c r="L59" s="1148"/>
      <c r="M59" s="1149"/>
      <c r="N59" s="453"/>
      <c r="O59" s="1665"/>
      <c r="P59" s="1665"/>
      <c r="Q59" s="1665"/>
      <c r="R59" s="1665"/>
      <c r="S59" s="319"/>
      <c r="T59" s="1151" t="str">
        <f t="shared" si="2"/>
        <v>19 (1419)</v>
      </c>
      <c r="U59" s="1152" t="str">
        <f t="shared" si="3"/>
        <v/>
      </c>
      <c r="V59" s="1153"/>
      <c r="W59" s="1154"/>
      <c r="X59" s="1154"/>
    </row>
    <row r="60" spans="1:24" ht="12.75" hidden="1" customHeight="1">
      <c r="A60" s="453" t="s">
        <v>2916</v>
      </c>
      <c r="B60" s="1144"/>
      <c r="C60" s="994"/>
      <c r="D60" s="994"/>
      <c r="E60" s="453"/>
      <c r="F60" s="994"/>
      <c r="G60" s="1124"/>
      <c r="H60" s="1146"/>
      <c r="I60" s="1147"/>
      <c r="J60" s="997"/>
      <c r="K60" s="1147"/>
      <c r="L60" s="1148"/>
      <c r="M60" s="1149"/>
      <c r="N60" s="453"/>
      <c r="O60" s="1665"/>
      <c r="P60" s="1665"/>
      <c r="Q60" s="1665"/>
      <c r="R60" s="1665"/>
      <c r="S60" s="319"/>
      <c r="T60" s="1151" t="str">
        <f t="shared" si="2"/>
        <v>20 (1420)</v>
      </c>
      <c r="U60" s="1152" t="str">
        <f t="shared" si="3"/>
        <v/>
      </c>
      <c r="V60" s="1153"/>
      <c r="W60" s="1154"/>
      <c r="X60" s="1154"/>
    </row>
    <row r="61" spans="1:24" ht="12.75" hidden="1" customHeight="1">
      <c r="A61" s="453" t="s">
        <v>2917</v>
      </c>
      <c r="B61" s="1144"/>
      <c r="C61" s="994"/>
      <c r="D61" s="994"/>
      <c r="E61" s="453"/>
      <c r="F61" s="994"/>
      <c r="G61" s="1124"/>
      <c r="H61" s="1146"/>
      <c r="I61" s="1147"/>
      <c r="J61" s="997"/>
      <c r="K61" s="1147"/>
      <c r="L61" s="1148"/>
      <c r="M61" s="1149"/>
      <c r="N61" s="453"/>
      <c r="O61" s="1665"/>
      <c r="P61" s="1665"/>
      <c r="Q61" s="1665"/>
      <c r="R61" s="1665"/>
      <c r="S61" s="319"/>
      <c r="T61" s="1151" t="str">
        <f t="shared" si="2"/>
        <v>21 (1421)</v>
      </c>
      <c r="U61" s="1152" t="str">
        <f t="shared" si="3"/>
        <v/>
      </c>
      <c r="V61" s="1153"/>
      <c r="W61" s="1154"/>
      <c r="X61" s="1154"/>
    </row>
    <row r="62" spans="1:24" ht="12.75" hidden="1" customHeight="1">
      <c r="A62" s="453" t="s">
        <v>2918</v>
      </c>
      <c r="B62" s="1144"/>
      <c r="C62" s="994"/>
      <c r="D62" s="994"/>
      <c r="E62" s="453"/>
      <c r="F62" s="994"/>
      <c r="G62" s="1124"/>
      <c r="H62" s="1146"/>
      <c r="I62" s="1147"/>
      <c r="J62" s="997"/>
      <c r="K62" s="1147"/>
      <c r="L62" s="1148"/>
      <c r="M62" s="1149"/>
      <c r="N62" s="453"/>
      <c r="O62" s="1665"/>
      <c r="P62" s="1665"/>
      <c r="Q62" s="1665"/>
      <c r="R62" s="1665"/>
      <c r="S62" s="319"/>
      <c r="T62" s="1151" t="str">
        <f t="shared" si="2"/>
        <v>22 (1422)</v>
      </c>
      <c r="U62" s="1152" t="str">
        <f t="shared" si="3"/>
        <v/>
      </c>
      <c r="V62" s="1153"/>
      <c r="W62" s="1154"/>
      <c r="X62" s="1154"/>
    </row>
    <row r="63" spans="1:24" ht="12.75" hidden="1" customHeight="1">
      <c r="A63" s="453" t="s">
        <v>2919</v>
      </c>
      <c r="B63" s="1144"/>
      <c r="C63" s="994"/>
      <c r="D63" s="994"/>
      <c r="E63" s="453"/>
      <c r="F63" s="994"/>
      <c r="G63" s="1124"/>
      <c r="H63" s="1146"/>
      <c r="I63" s="1147"/>
      <c r="J63" s="997"/>
      <c r="K63" s="1147"/>
      <c r="L63" s="1148"/>
      <c r="M63" s="1149"/>
      <c r="N63" s="453"/>
      <c r="O63" s="1665"/>
      <c r="P63" s="1665"/>
      <c r="Q63" s="1665"/>
      <c r="R63" s="1665"/>
      <c r="S63" s="319"/>
      <c r="T63" s="1151" t="str">
        <f t="shared" si="2"/>
        <v>23 (1423)</v>
      </c>
      <c r="U63" s="1152" t="str">
        <f t="shared" si="3"/>
        <v/>
      </c>
      <c r="V63" s="1153"/>
      <c r="W63" s="1154"/>
      <c r="X63" s="1154"/>
    </row>
    <row r="64" spans="1:24" ht="12.75" hidden="1" customHeight="1">
      <c r="A64" s="453" t="s">
        <v>2920</v>
      </c>
      <c r="B64" s="1144"/>
      <c r="C64" s="994"/>
      <c r="D64" s="994"/>
      <c r="E64" s="453"/>
      <c r="F64" s="994"/>
      <c r="G64" s="1124"/>
      <c r="H64" s="1146"/>
      <c r="I64" s="1147"/>
      <c r="J64" s="997"/>
      <c r="K64" s="1147"/>
      <c r="L64" s="1148"/>
      <c r="M64" s="1149"/>
      <c r="N64" s="453"/>
      <c r="O64" s="1665"/>
      <c r="P64" s="1665"/>
      <c r="Q64" s="1665"/>
      <c r="R64" s="1665"/>
      <c r="S64" s="319"/>
      <c r="T64" s="1151" t="str">
        <f t="shared" si="2"/>
        <v>24 (1424)</v>
      </c>
      <c r="U64" s="1152" t="str">
        <f t="shared" si="3"/>
        <v/>
      </c>
      <c r="V64" s="1153"/>
      <c r="W64" s="1154"/>
      <c r="X64" s="1154"/>
    </row>
    <row r="65" spans="1:24">
      <c r="A65" s="453" t="s">
        <v>2921</v>
      </c>
      <c r="B65" s="1144"/>
      <c r="C65" s="994"/>
      <c r="D65" s="994"/>
      <c r="E65" s="453"/>
      <c r="F65" s="994"/>
      <c r="G65" s="1124"/>
      <c r="H65" s="1146"/>
      <c r="I65" s="1147"/>
      <c r="J65" s="997"/>
      <c r="K65" s="1147"/>
      <c r="L65" s="1148"/>
      <c r="M65" s="1149"/>
      <c r="N65" s="453"/>
      <c r="O65" s="1665"/>
      <c r="P65" s="1665"/>
      <c r="Q65" s="1665"/>
      <c r="R65" s="1665"/>
      <c r="S65" s="319"/>
      <c r="T65" s="1151" t="str">
        <f t="shared" si="2"/>
        <v>25 (1425)</v>
      </c>
      <c r="U65" s="1152" t="str">
        <f t="shared" si="3"/>
        <v/>
      </c>
      <c r="V65" s="1153"/>
      <c r="W65" s="1154"/>
      <c r="X65" s="1154"/>
    </row>
    <row r="66" spans="1:24">
      <c r="A66" s="796" t="s">
        <v>2922</v>
      </c>
      <c r="B66" s="1208">
        <v>100</v>
      </c>
      <c r="C66" s="994"/>
      <c r="D66" s="994"/>
      <c r="E66" s="453"/>
      <c r="F66" s="994"/>
      <c r="G66" s="1122"/>
      <c r="H66" s="1158"/>
      <c r="I66" s="1147"/>
      <c r="J66" s="997"/>
      <c r="K66" s="1147"/>
      <c r="L66" s="1148"/>
      <c r="M66" s="1356"/>
      <c r="N66" s="453"/>
      <c r="O66" s="1666"/>
      <c r="P66" s="1666"/>
      <c r="Q66" s="1666"/>
      <c r="R66" s="1666"/>
      <c r="S66" s="319"/>
      <c r="T66" s="1205" t="str">
        <f>$A$66</f>
        <v>(1426)</v>
      </c>
      <c r="U66" s="1159">
        <f>$B66</f>
        <v>100</v>
      </c>
      <c r="V66" s="1153"/>
      <c r="W66" s="1154"/>
      <c r="X66" s="1154"/>
    </row>
    <row r="67" spans="1:24" ht="12.75" customHeight="1">
      <c r="A67" s="478" t="s">
        <v>2923</v>
      </c>
      <c r="B67" s="1002" t="s">
        <v>2924</v>
      </c>
      <c r="C67" s="997"/>
      <c r="D67" s="997"/>
      <c r="E67" s="477"/>
      <c r="F67" s="1163"/>
      <c r="G67" s="1169"/>
      <c r="H67" s="1165"/>
      <c r="I67" s="1147"/>
      <c r="J67" s="997"/>
      <c r="K67" s="1147"/>
      <c r="L67" s="1166"/>
      <c r="M67" s="1167"/>
      <c r="N67" s="477"/>
      <c r="O67" s="1664"/>
      <c r="P67" s="1664"/>
      <c r="Q67" s="1664"/>
      <c r="R67" s="1664"/>
      <c r="S67" s="319"/>
      <c r="T67" s="1205" t="str">
        <f>$A$67</f>
        <v>(1400)</v>
      </c>
      <c r="U67" s="1003" t="str">
        <f>$B67</f>
        <v>Overall</v>
      </c>
      <c r="V67" s="1153"/>
      <c r="W67" s="1168"/>
      <c r="X67" s="1168"/>
    </row>
    <row r="68" spans="1:24" ht="6" customHeight="1">
      <c r="A68" s="477"/>
      <c r="B68" s="477"/>
      <c r="C68" s="477"/>
      <c r="D68" s="477"/>
      <c r="E68" s="477"/>
      <c r="F68" s="1162"/>
      <c r="G68" s="1162"/>
      <c r="H68" s="1162"/>
      <c r="I68" s="1162"/>
      <c r="J68" s="1162"/>
      <c r="K68" s="1162"/>
      <c r="L68" s="1162"/>
      <c r="M68" s="1162"/>
      <c r="N68" s="477"/>
      <c r="O68" s="477"/>
      <c r="P68" s="477"/>
      <c r="Q68" s="477"/>
      <c r="R68" s="477"/>
      <c r="S68" s="319"/>
      <c r="T68" s="1142"/>
      <c r="U68" s="1142"/>
    </row>
    <row r="69" spans="1:24">
      <c r="A69" s="477"/>
      <c r="B69" s="813" t="s">
        <v>1794</v>
      </c>
      <c r="C69" s="477"/>
      <c r="D69" s="477"/>
      <c r="E69" s="477"/>
      <c r="F69" s="1162"/>
      <c r="G69" s="1162"/>
      <c r="H69" s="1162"/>
      <c r="I69" s="1162"/>
      <c r="J69" s="1162"/>
      <c r="K69" s="1162"/>
      <c r="L69" s="1162"/>
      <c r="M69" s="1162"/>
      <c r="N69" s="477"/>
      <c r="O69" s="477"/>
      <c r="P69" s="477"/>
      <c r="Q69" s="477"/>
      <c r="R69" s="477"/>
      <c r="S69" s="319"/>
      <c r="T69" s="1142"/>
      <c r="U69" s="1143" t="str">
        <f>$B69</f>
        <v>Other off-balance sheet (505)</v>
      </c>
    </row>
    <row r="70" spans="1:24">
      <c r="A70" s="453" t="s">
        <v>2897</v>
      </c>
      <c r="B70" s="1144"/>
      <c r="C70" s="994"/>
      <c r="D70" s="994"/>
      <c r="E70" s="453"/>
      <c r="F70" s="994"/>
      <c r="G70" s="1124"/>
      <c r="H70" s="1146"/>
      <c r="I70" s="1147"/>
      <c r="J70" s="997"/>
      <c r="K70" s="1147"/>
      <c r="L70" s="1148"/>
      <c r="M70" s="1149"/>
      <c r="N70" s="453"/>
      <c r="O70" s="1665"/>
      <c r="P70" s="1665"/>
      <c r="Q70" s="1665"/>
      <c r="R70" s="1665"/>
      <c r="S70" s="319"/>
      <c r="T70" s="1151" t="str">
        <f t="shared" ref="T70:T94" si="4">$A70</f>
        <v>1 (1401)</v>
      </c>
      <c r="U70" s="1152" t="str">
        <f t="shared" ref="U70:U94" si="5">IF($B70="","",$B70)</f>
        <v/>
      </c>
      <c r="V70" s="1153"/>
      <c r="W70" s="1154"/>
      <c r="X70" s="1154"/>
    </row>
    <row r="71" spans="1:24">
      <c r="A71" s="453" t="s">
        <v>2898</v>
      </c>
      <c r="B71" s="1144"/>
      <c r="C71" s="994"/>
      <c r="D71" s="994"/>
      <c r="E71" s="453"/>
      <c r="F71" s="994"/>
      <c r="G71" s="1124"/>
      <c r="H71" s="1146"/>
      <c r="I71" s="1147"/>
      <c r="J71" s="997"/>
      <c r="K71" s="1147"/>
      <c r="L71" s="1148"/>
      <c r="M71" s="1149"/>
      <c r="N71" s="453"/>
      <c r="O71" s="1665"/>
      <c r="P71" s="1665"/>
      <c r="Q71" s="1665"/>
      <c r="R71" s="1665"/>
      <c r="S71" s="319"/>
      <c r="T71" s="1151" t="str">
        <f t="shared" si="4"/>
        <v>2 (1402)</v>
      </c>
      <c r="U71" s="1152" t="str">
        <f t="shared" si="5"/>
        <v/>
      </c>
      <c r="V71" s="1153"/>
      <c r="W71" s="1154"/>
      <c r="X71" s="1154"/>
    </row>
    <row r="72" spans="1:24">
      <c r="A72" s="453" t="s">
        <v>2899</v>
      </c>
      <c r="B72" s="1144"/>
      <c r="C72" s="994"/>
      <c r="D72" s="994"/>
      <c r="E72" s="453"/>
      <c r="F72" s="994"/>
      <c r="G72" s="1124"/>
      <c r="H72" s="1146"/>
      <c r="I72" s="1147"/>
      <c r="J72" s="997"/>
      <c r="K72" s="1147"/>
      <c r="L72" s="1148"/>
      <c r="M72" s="1149"/>
      <c r="N72" s="453"/>
      <c r="O72" s="1665"/>
      <c r="P72" s="1665"/>
      <c r="Q72" s="1665"/>
      <c r="R72" s="1665"/>
      <c r="S72" s="319"/>
      <c r="T72" s="1151" t="str">
        <f t="shared" si="4"/>
        <v>3 (1403)</v>
      </c>
      <c r="U72" s="1152" t="str">
        <f t="shared" si="5"/>
        <v/>
      </c>
      <c r="V72" s="1153"/>
      <c r="W72" s="1154"/>
      <c r="X72" s="1154"/>
    </row>
    <row r="73" spans="1:24" ht="12.75" hidden="1" customHeight="1">
      <c r="A73" s="453" t="s">
        <v>2900</v>
      </c>
      <c r="B73" s="1144"/>
      <c r="C73" s="994"/>
      <c r="D73" s="994"/>
      <c r="E73" s="453"/>
      <c r="F73" s="994"/>
      <c r="G73" s="1124"/>
      <c r="H73" s="1146"/>
      <c r="I73" s="1147"/>
      <c r="J73" s="997"/>
      <c r="K73" s="1147"/>
      <c r="L73" s="1148"/>
      <c r="M73" s="1149"/>
      <c r="N73" s="453"/>
      <c r="O73" s="1665"/>
      <c r="P73" s="1665"/>
      <c r="Q73" s="1665"/>
      <c r="R73" s="1665"/>
      <c r="S73" s="319"/>
      <c r="T73" s="1151" t="str">
        <f t="shared" si="4"/>
        <v>4 (1404)</v>
      </c>
      <c r="U73" s="1152" t="str">
        <f t="shared" si="5"/>
        <v/>
      </c>
      <c r="V73" s="1153"/>
      <c r="W73" s="1154"/>
      <c r="X73" s="1154"/>
    </row>
    <row r="74" spans="1:24" ht="12.75" hidden="1" customHeight="1">
      <c r="A74" s="453" t="s">
        <v>2901</v>
      </c>
      <c r="B74" s="1144"/>
      <c r="C74" s="994"/>
      <c r="D74" s="994"/>
      <c r="E74" s="453"/>
      <c r="F74" s="994"/>
      <c r="G74" s="1124"/>
      <c r="H74" s="1146"/>
      <c r="I74" s="1147"/>
      <c r="J74" s="997"/>
      <c r="K74" s="1147"/>
      <c r="L74" s="1148"/>
      <c r="M74" s="1149"/>
      <c r="N74" s="453"/>
      <c r="O74" s="1665"/>
      <c r="P74" s="1665"/>
      <c r="Q74" s="1665"/>
      <c r="R74" s="1665"/>
      <c r="S74" s="319"/>
      <c r="T74" s="1151" t="str">
        <f t="shared" si="4"/>
        <v>5 (1405)</v>
      </c>
      <c r="U74" s="1152" t="str">
        <f t="shared" si="5"/>
        <v/>
      </c>
      <c r="V74" s="1153"/>
      <c r="W74" s="1154"/>
      <c r="X74" s="1154"/>
    </row>
    <row r="75" spans="1:24" ht="12.75" hidden="1" customHeight="1">
      <c r="A75" s="453" t="s">
        <v>2902</v>
      </c>
      <c r="B75" s="1144"/>
      <c r="C75" s="994"/>
      <c r="D75" s="994"/>
      <c r="E75" s="453"/>
      <c r="F75" s="994"/>
      <c r="G75" s="1124"/>
      <c r="H75" s="1146"/>
      <c r="I75" s="1147"/>
      <c r="J75" s="997"/>
      <c r="K75" s="1147"/>
      <c r="L75" s="1148"/>
      <c r="M75" s="1149"/>
      <c r="N75" s="453"/>
      <c r="O75" s="1665"/>
      <c r="P75" s="1665"/>
      <c r="Q75" s="1665"/>
      <c r="R75" s="1665"/>
      <c r="S75" s="319"/>
      <c r="T75" s="1151" t="str">
        <f t="shared" si="4"/>
        <v>6 (1406)</v>
      </c>
      <c r="U75" s="1152" t="str">
        <f t="shared" si="5"/>
        <v/>
      </c>
      <c r="V75" s="1153"/>
      <c r="W75" s="1154"/>
      <c r="X75" s="1154"/>
    </row>
    <row r="76" spans="1:24" ht="12.75" hidden="1" customHeight="1">
      <c r="A76" s="453" t="s">
        <v>2903</v>
      </c>
      <c r="B76" s="1144"/>
      <c r="C76" s="994"/>
      <c r="D76" s="994"/>
      <c r="E76" s="453"/>
      <c r="F76" s="994"/>
      <c r="G76" s="1124"/>
      <c r="H76" s="1146"/>
      <c r="I76" s="1147"/>
      <c r="J76" s="997"/>
      <c r="K76" s="1147"/>
      <c r="L76" s="1148"/>
      <c r="M76" s="1149"/>
      <c r="N76" s="453"/>
      <c r="O76" s="1665"/>
      <c r="P76" s="1665"/>
      <c r="Q76" s="1665"/>
      <c r="R76" s="1665"/>
      <c r="S76" s="319"/>
      <c r="T76" s="1151" t="str">
        <f t="shared" si="4"/>
        <v>7 (1407)</v>
      </c>
      <c r="U76" s="1152" t="str">
        <f t="shared" si="5"/>
        <v/>
      </c>
      <c r="V76" s="1153"/>
      <c r="W76" s="1154"/>
      <c r="X76" s="1154"/>
    </row>
    <row r="77" spans="1:24" ht="12.75" hidden="1" customHeight="1">
      <c r="A77" s="453" t="s">
        <v>2904</v>
      </c>
      <c r="B77" s="1144"/>
      <c r="C77" s="994"/>
      <c r="D77" s="994"/>
      <c r="E77" s="453"/>
      <c r="F77" s="994"/>
      <c r="G77" s="1124"/>
      <c r="H77" s="1146"/>
      <c r="I77" s="1147"/>
      <c r="J77" s="997"/>
      <c r="K77" s="1147"/>
      <c r="L77" s="1148"/>
      <c r="M77" s="1149"/>
      <c r="N77" s="453"/>
      <c r="O77" s="1665"/>
      <c r="P77" s="1665"/>
      <c r="Q77" s="1665"/>
      <c r="R77" s="1665"/>
      <c r="S77" s="319"/>
      <c r="T77" s="1151" t="str">
        <f t="shared" si="4"/>
        <v>8 (1408)</v>
      </c>
      <c r="U77" s="1152" t="str">
        <f t="shared" si="5"/>
        <v/>
      </c>
      <c r="V77" s="1153"/>
      <c r="W77" s="1154"/>
      <c r="X77" s="1154"/>
    </row>
    <row r="78" spans="1:24" ht="12.75" hidden="1" customHeight="1">
      <c r="A78" s="453" t="s">
        <v>2905</v>
      </c>
      <c r="B78" s="1144"/>
      <c r="C78" s="994"/>
      <c r="D78" s="994"/>
      <c r="E78" s="453"/>
      <c r="F78" s="994"/>
      <c r="G78" s="1124"/>
      <c r="H78" s="1146"/>
      <c r="I78" s="1147"/>
      <c r="J78" s="997"/>
      <c r="K78" s="1147"/>
      <c r="L78" s="1148"/>
      <c r="M78" s="1149"/>
      <c r="N78" s="453"/>
      <c r="O78" s="1665"/>
      <c r="P78" s="1665"/>
      <c r="Q78" s="1665"/>
      <c r="R78" s="1665"/>
      <c r="S78" s="319"/>
      <c r="T78" s="1151" t="str">
        <f t="shared" si="4"/>
        <v>9 (1409)</v>
      </c>
      <c r="U78" s="1152" t="str">
        <f t="shared" si="5"/>
        <v/>
      </c>
      <c r="V78" s="1153"/>
      <c r="W78" s="1154"/>
      <c r="X78" s="1154"/>
    </row>
    <row r="79" spans="1:24" ht="12.75" hidden="1" customHeight="1">
      <c r="A79" s="453" t="s">
        <v>2906</v>
      </c>
      <c r="B79" s="1144"/>
      <c r="C79" s="994"/>
      <c r="D79" s="994"/>
      <c r="E79" s="453"/>
      <c r="F79" s="994"/>
      <c r="G79" s="1124"/>
      <c r="H79" s="1146"/>
      <c r="I79" s="1147"/>
      <c r="J79" s="997"/>
      <c r="K79" s="1147"/>
      <c r="L79" s="1148"/>
      <c r="M79" s="1149"/>
      <c r="N79" s="453"/>
      <c r="O79" s="1665"/>
      <c r="P79" s="1665"/>
      <c r="Q79" s="1665"/>
      <c r="R79" s="1665"/>
      <c r="S79" s="319"/>
      <c r="T79" s="1151" t="str">
        <f t="shared" si="4"/>
        <v>10 (1410)</v>
      </c>
      <c r="U79" s="1152" t="str">
        <f t="shared" si="5"/>
        <v/>
      </c>
      <c r="V79" s="1153"/>
      <c r="W79" s="1154"/>
      <c r="X79" s="1154"/>
    </row>
    <row r="80" spans="1:24" ht="12.75" hidden="1" customHeight="1">
      <c r="A80" s="453" t="s">
        <v>2907</v>
      </c>
      <c r="B80" s="1144"/>
      <c r="C80" s="994"/>
      <c r="D80" s="994"/>
      <c r="E80" s="453"/>
      <c r="F80" s="994"/>
      <c r="G80" s="1124"/>
      <c r="H80" s="1146"/>
      <c r="I80" s="1147"/>
      <c r="J80" s="997"/>
      <c r="K80" s="1147"/>
      <c r="L80" s="1148"/>
      <c r="M80" s="1149"/>
      <c r="N80" s="453"/>
      <c r="O80" s="1665"/>
      <c r="P80" s="1665"/>
      <c r="Q80" s="1665"/>
      <c r="R80" s="1665"/>
      <c r="S80" s="319"/>
      <c r="T80" s="1151" t="str">
        <f t="shared" si="4"/>
        <v>11 (1411)</v>
      </c>
      <c r="U80" s="1152" t="str">
        <f t="shared" si="5"/>
        <v/>
      </c>
      <c r="V80" s="1153"/>
      <c r="W80" s="1154"/>
      <c r="X80" s="1154"/>
    </row>
    <row r="81" spans="1:24" ht="12.75" hidden="1" customHeight="1">
      <c r="A81" s="453" t="s">
        <v>2908</v>
      </c>
      <c r="B81" s="1144"/>
      <c r="C81" s="994"/>
      <c r="D81" s="994"/>
      <c r="E81" s="453"/>
      <c r="F81" s="994"/>
      <c r="G81" s="1124"/>
      <c r="H81" s="1146"/>
      <c r="I81" s="1147"/>
      <c r="J81" s="997"/>
      <c r="K81" s="1147"/>
      <c r="L81" s="1148"/>
      <c r="M81" s="1149"/>
      <c r="N81" s="453"/>
      <c r="O81" s="1665"/>
      <c r="P81" s="1665"/>
      <c r="Q81" s="1665"/>
      <c r="R81" s="1665"/>
      <c r="S81" s="319"/>
      <c r="T81" s="1151" t="str">
        <f t="shared" si="4"/>
        <v>12 (1412)</v>
      </c>
      <c r="U81" s="1152" t="str">
        <f t="shared" si="5"/>
        <v/>
      </c>
      <c r="V81" s="1153"/>
      <c r="W81" s="1154"/>
      <c r="X81" s="1154"/>
    </row>
    <row r="82" spans="1:24" ht="12.75" hidden="1" customHeight="1">
      <c r="A82" s="453" t="s">
        <v>2909</v>
      </c>
      <c r="B82" s="1144"/>
      <c r="C82" s="994"/>
      <c r="D82" s="994"/>
      <c r="E82" s="453"/>
      <c r="F82" s="994"/>
      <c r="G82" s="1124"/>
      <c r="H82" s="1146"/>
      <c r="I82" s="1147"/>
      <c r="J82" s="997"/>
      <c r="K82" s="1147"/>
      <c r="L82" s="1148"/>
      <c r="M82" s="1149"/>
      <c r="N82" s="453"/>
      <c r="O82" s="1665"/>
      <c r="P82" s="1665"/>
      <c r="Q82" s="1665"/>
      <c r="R82" s="1665"/>
      <c r="S82" s="319"/>
      <c r="T82" s="1151" t="str">
        <f t="shared" si="4"/>
        <v>13 (1413)</v>
      </c>
      <c r="U82" s="1152" t="str">
        <f t="shared" si="5"/>
        <v/>
      </c>
      <c r="V82" s="1153"/>
      <c r="W82" s="1154"/>
      <c r="X82" s="1154"/>
    </row>
    <row r="83" spans="1:24" ht="12.75" hidden="1" customHeight="1">
      <c r="A83" s="453" t="s">
        <v>2910</v>
      </c>
      <c r="B83" s="1144"/>
      <c r="C83" s="994"/>
      <c r="D83" s="994"/>
      <c r="E83" s="453"/>
      <c r="F83" s="994"/>
      <c r="G83" s="1124"/>
      <c r="H83" s="1146"/>
      <c r="I83" s="1147"/>
      <c r="J83" s="997"/>
      <c r="K83" s="1147"/>
      <c r="L83" s="1148"/>
      <c r="M83" s="1149"/>
      <c r="N83" s="453"/>
      <c r="O83" s="1665"/>
      <c r="P83" s="1665"/>
      <c r="Q83" s="1665"/>
      <c r="R83" s="1665"/>
      <c r="S83" s="319"/>
      <c r="T83" s="1151" t="str">
        <f t="shared" si="4"/>
        <v>14 (1414)</v>
      </c>
      <c r="U83" s="1152" t="str">
        <f t="shared" si="5"/>
        <v/>
      </c>
      <c r="V83" s="1153"/>
      <c r="W83" s="1154"/>
      <c r="X83" s="1154"/>
    </row>
    <row r="84" spans="1:24" ht="12.75" hidden="1" customHeight="1">
      <c r="A84" s="453" t="s">
        <v>2911</v>
      </c>
      <c r="B84" s="1144"/>
      <c r="C84" s="994"/>
      <c r="D84" s="994"/>
      <c r="E84" s="453"/>
      <c r="F84" s="994"/>
      <c r="G84" s="1124"/>
      <c r="H84" s="1146"/>
      <c r="I84" s="1147"/>
      <c r="J84" s="997"/>
      <c r="K84" s="1147"/>
      <c r="L84" s="1148"/>
      <c r="M84" s="1149"/>
      <c r="N84" s="453"/>
      <c r="O84" s="1665"/>
      <c r="P84" s="1665"/>
      <c r="Q84" s="1665"/>
      <c r="R84" s="1665"/>
      <c r="S84" s="319"/>
      <c r="T84" s="1151" t="str">
        <f t="shared" si="4"/>
        <v>15 (1415)</v>
      </c>
      <c r="U84" s="1152" t="str">
        <f t="shared" si="5"/>
        <v/>
      </c>
      <c r="V84" s="1153"/>
      <c r="W84" s="1154"/>
      <c r="X84" s="1154"/>
    </row>
    <row r="85" spans="1:24" ht="12.75" hidden="1" customHeight="1">
      <c r="A85" s="453" t="s">
        <v>2912</v>
      </c>
      <c r="B85" s="1144"/>
      <c r="C85" s="994"/>
      <c r="D85" s="994"/>
      <c r="E85" s="453"/>
      <c r="F85" s="994"/>
      <c r="G85" s="1124"/>
      <c r="H85" s="1146"/>
      <c r="I85" s="1147"/>
      <c r="J85" s="997"/>
      <c r="K85" s="1147"/>
      <c r="L85" s="1148"/>
      <c r="M85" s="1149"/>
      <c r="N85" s="453"/>
      <c r="O85" s="1665"/>
      <c r="P85" s="1665"/>
      <c r="Q85" s="1665"/>
      <c r="R85" s="1665"/>
      <c r="S85" s="319"/>
      <c r="T85" s="1151" t="str">
        <f t="shared" si="4"/>
        <v>16 (1416)</v>
      </c>
      <c r="U85" s="1152" t="str">
        <f t="shared" si="5"/>
        <v/>
      </c>
      <c r="V85" s="1153"/>
      <c r="W85" s="1154"/>
      <c r="X85" s="1154"/>
    </row>
    <row r="86" spans="1:24" ht="12.75" hidden="1" customHeight="1">
      <c r="A86" s="453" t="s">
        <v>2913</v>
      </c>
      <c r="B86" s="1144"/>
      <c r="C86" s="994"/>
      <c r="D86" s="994"/>
      <c r="E86" s="453"/>
      <c r="F86" s="994"/>
      <c r="G86" s="1124"/>
      <c r="H86" s="1146"/>
      <c r="I86" s="1147"/>
      <c r="J86" s="997"/>
      <c r="K86" s="1147"/>
      <c r="L86" s="1148"/>
      <c r="M86" s="1149"/>
      <c r="N86" s="453"/>
      <c r="O86" s="1665"/>
      <c r="P86" s="1665"/>
      <c r="Q86" s="1665"/>
      <c r="R86" s="1665"/>
      <c r="S86" s="319"/>
      <c r="T86" s="1151" t="str">
        <f t="shared" si="4"/>
        <v>17 (1417)</v>
      </c>
      <c r="U86" s="1152" t="str">
        <f t="shared" si="5"/>
        <v/>
      </c>
      <c r="V86" s="1153"/>
      <c r="W86" s="1154"/>
      <c r="X86" s="1154"/>
    </row>
    <row r="87" spans="1:24" ht="12.75" hidden="1" customHeight="1">
      <c r="A87" s="453" t="s">
        <v>2914</v>
      </c>
      <c r="B87" s="1144"/>
      <c r="C87" s="994"/>
      <c r="D87" s="994"/>
      <c r="E87" s="453"/>
      <c r="F87" s="994"/>
      <c r="G87" s="1124"/>
      <c r="H87" s="1146"/>
      <c r="I87" s="1147"/>
      <c r="J87" s="997"/>
      <c r="K87" s="1147"/>
      <c r="L87" s="1148"/>
      <c r="M87" s="1149"/>
      <c r="N87" s="453"/>
      <c r="O87" s="1665"/>
      <c r="P87" s="1665"/>
      <c r="Q87" s="1665"/>
      <c r="R87" s="1665"/>
      <c r="S87" s="319"/>
      <c r="T87" s="1151" t="str">
        <f t="shared" si="4"/>
        <v>18 (1418)</v>
      </c>
      <c r="U87" s="1152" t="str">
        <f t="shared" si="5"/>
        <v/>
      </c>
      <c r="V87" s="1153"/>
      <c r="W87" s="1154"/>
      <c r="X87" s="1154"/>
    </row>
    <row r="88" spans="1:24" ht="12.75" hidden="1" customHeight="1">
      <c r="A88" s="453" t="s">
        <v>2915</v>
      </c>
      <c r="B88" s="1144"/>
      <c r="C88" s="994"/>
      <c r="D88" s="994"/>
      <c r="E88" s="453"/>
      <c r="F88" s="994"/>
      <c r="G88" s="1124"/>
      <c r="H88" s="1146"/>
      <c r="I88" s="1147"/>
      <c r="J88" s="997"/>
      <c r="K88" s="1147"/>
      <c r="L88" s="1148"/>
      <c r="M88" s="1149"/>
      <c r="N88" s="453"/>
      <c r="O88" s="1665"/>
      <c r="P88" s="1665"/>
      <c r="Q88" s="1665"/>
      <c r="R88" s="1665"/>
      <c r="S88" s="319"/>
      <c r="T88" s="1151" t="str">
        <f t="shared" si="4"/>
        <v>19 (1419)</v>
      </c>
      <c r="U88" s="1152" t="str">
        <f t="shared" si="5"/>
        <v/>
      </c>
      <c r="V88" s="1153"/>
      <c r="W88" s="1154"/>
      <c r="X88" s="1154"/>
    </row>
    <row r="89" spans="1:24" ht="12.75" hidden="1" customHeight="1">
      <c r="A89" s="453" t="s">
        <v>2916</v>
      </c>
      <c r="B89" s="1144"/>
      <c r="C89" s="994"/>
      <c r="D89" s="994"/>
      <c r="E89" s="453"/>
      <c r="F89" s="994"/>
      <c r="G89" s="1124"/>
      <c r="H89" s="1146"/>
      <c r="I89" s="1147"/>
      <c r="J89" s="997"/>
      <c r="K89" s="1147"/>
      <c r="L89" s="1148"/>
      <c r="M89" s="1149"/>
      <c r="N89" s="453"/>
      <c r="O89" s="1665"/>
      <c r="P89" s="1665"/>
      <c r="Q89" s="1665"/>
      <c r="R89" s="1665"/>
      <c r="S89" s="319"/>
      <c r="T89" s="1151" t="str">
        <f t="shared" si="4"/>
        <v>20 (1420)</v>
      </c>
      <c r="U89" s="1152" t="str">
        <f t="shared" si="5"/>
        <v/>
      </c>
      <c r="V89" s="1153"/>
      <c r="W89" s="1154"/>
      <c r="X89" s="1154"/>
    </row>
    <row r="90" spans="1:24" ht="12.75" hidden="1" customHeight="1">
      <c r="A90" s="453" t="s">
        <v>2917</v>
      </c>
      <c r="B90" s="1144"/>
      <c r="C90" s="994"/>
      <c r="D90" s="994"/>
      <c r="E90" s="453"/>
      <c r="F90" s="994"/>
      <c r="G90" s="1124"/>
      <c r="H90" s="1146"/>
      <c r="I90" s="1147"/>
      <c r="J90" s="997"/>
      <c r="K90" s="1147"/>
      <c r="L90" s="1148"/>
      <c r="M90" s="1149"/>
      <c r="N90" s="453"/>
      <c r="O90" s="1665"/>
      <c r="P90" s="1665"/>
      <c r="Q90" s="1665"/>
      <c r="R90" s="1665"/>
      <c r="S90" s="319"/>
      <c r="T90" s="1151" t="str">
        <f t="shared" si="4"/>
        <v>21 (1421)</v>
      </c>
      <c r="U90" s="1152" t="str">
        <f t="shared" si="5"/>
        <v/>
      </c>
      <c r="V90" s="1153"/>
      <c r="W90" s="1154"/>
      <c r="X90" s="1154"/>
    </row>
    <row r="91" spans="1:24" ht="12.75" hidden="1" customHeight="1">
      <c r="A91" s="453" t="s">
        <v>2918</v>
      </c>
      <c r="B91" s="1144"/>
      <c r="C91" s="994"/>
      <c r="D91" s="994"/>
      <c r="E91" s="453"/>
      <c r="F91" s="994"/>
      <c r="G91" s="1124"/>
      <c r="H91" s="1146"/>
      <c r="I91" s="1147"/>
      <c r="J91" s="997"/>
      <c r="K91" s="1147"/>
      <c r="L91" s="1148"/>
      <c r="M91" s="1149"/>
      <c r="N91" s="453"/>
      <c r="O91" s="1665"/>
      <c r="P91" s="1665"/>
      <c r="Q91" s="1665"/>
      <c r="R91" s="1665"/>
      <c r="S91" s="319"/>
      <c r="T91" s="1151" t="str">
        <f t="shared" si="4"/>
        <v>22 (1422)</v>
      </c>
      <c r="U91" s="1152" t="str">
        <f t="shared" si="5"/>
        <v/>
      </c>
      <c r="V91" s="1153"/>
      <c r="W91" s="1154"/>
      <c r="X91" s="1154"/>
    </row>
    <row r="92" spans="1:24" ht="12.75" hidden="1" customHeight="1">
      <c r="A92" s="453" t="s">
        <v>2919</v>
      </c>
      <c r="B92" s="1144"/>
      <c r="C92" s="994"/>
      <c r="D92" s="994"/>
      <c r="E92" s="453"/>
      <c r="F92" s="994"/>
      <c r="G92" s="1124"/>
      <c r="H92" s="1146"/>
      <c r="I92" s="1147"/>
      <c r="J92" s="997"/>
      <c r="K92" s="1147"/>
      <c r="L92" s="1148"/>
      <c r="M92" s="1149"/>
      <c r="N92" s="453"/>
      <c r="O92" s="1665"/>
      <c r="P92" s="1665"/>
      <c r="Q92" s="1665"/>
      <c r="R92" s="1665"/>
      <c r="S92" s="319"/>
      <c r="T92" s="1151" t="str">
        <f t="shared" si="4"/>
        <v>23 (1423)</v>
      </c>
      <c r="U92" s="1152" t="str">
        <f t="shared" si="5"/>
        <v/>
      </c>
      <c r="V92" s="1153"/>
      <c r="W92" s="1154"/>
      <c r="X92" s="1154"/>
    </row>
    <row r="93" spans="1:24" ht="12.75" hidden="1" customHeight="1">
      <c r="A93" s="453" t="s">
        <v>2920</v>
      </c>
      <c r="B93" s="1144"/>
      <c r="C93" s="994"/>
      <c r="D93" s="994"/>
      <c r="E93" s="453"/>
      <c r="F93" s="994"/>
      <c r="G93" s="1124"/>
      <c r="H93" s="1146"/>
      <c r="I93" s="1147"/>
      <c r="J93" s="997"/>
      <c r="K93" s="1147"/>
      <c r="L93" s="1148"/>
      <c r="M93" s="1149"/>
      <c r="N93" s="453"/>
      <c r="O93" s="1665"/>
      <c r="P93" s="1665"/>
      <c r="Q93" s="1665"/>
      <c r="R93" s="1665"/>
      <c r="S93" s="319"/>
      <c r="T93" s="1151" t="str">
        <f t="shared" si="4"/>
        <v>24 (1424)</v>
      </c>
      <c r="U93" s="1152" t="str">
        <f t="shared" si="5"/>
        <v/>
      </c>
      <c r="V93" s="1153"/>
      <c r="W93" s="1154"/>
      <c r="X93" s="1154"/>
    </row>
    <row r="94" spans="1:24">
      <c r="A94" s="453" t="s">
        <v>2921</v>
      </c>
      <c r="B94" s="1144"/>
      <c r="C94" s="994"/>
      <c r="D94" s="994"/>
      <c r="E94" s="453"/>
      <c r="F94" s="994"/>
      <c r="G94" s="1124"/>
      <c r="H94" s="1146"/>
      <c r="I94" s="1147"/>
      <c r="J94" s="997"/>
      <c r="K94" s="1147"/>
      <c r="L94" s="1148"/>
      <c r="M94" s="1149"/>
      <c r="N94" s="453"/>
      <c r="O94" s="1665"/>
      <c r="P94" s="1665"/>
      <c r="Q94" s="1665"/>
      <c r="R94" s="1665"/>
      <c r="S94" s="319"/>
      <c r="T94" s="1151" t="str">
        <f t="shared" si="4"/>
        <v>25 (1425)</v>
      </c>
      <c r="U94" s="1152" t="str">
        <f t="shared" si="5"/>
        <v/>
      </c>
      <c r="V94" s="1153"/>
      <c r="W94" s="1154"/>
      <c r="X94" s="1154"/>
    </row>
    <row r="95" spans="1:24">
      <c r="A95" s="796" t="s">
        <v>2922</v>
      </c>
      <c r="B95" s="1208">
        <v>100</v>
      </c>
      <c r="C95" s="994"/>
      <c r="D95" s="994"/>
      <c r="E95" s="453"/>
      <c r="F95" s="994"/>
      <c r="G95" s="1122"/>
      <c r="H95" s="1158"/>
      <c r="I95" s="1147"/>
      <c r="J95" s="997"/>
      <c r="K95" s="1147"/>
      <c r="L95" s="1148"/>
      <c r="M95" s="1356"/>
      <c r="N95" s="453"/>
      <c r="O95" s="1666"/>
      <c r="P95" s="1666"/>
      <c r="Q95" s="1666"/>
      <c r="R95" s="1666"/>
      <c r="S95" s="319"/>
      <c r="T95" s="1205" t="str">
        <f>$A$95</f>
        <v>(1426)</v>
      </c>
      <c r="U95" s="1159">
        <f>$B95</f>
        <v>100</v>
      </c>
      <c r="V95" s="1153"/>
      <c r="W95" s="1154"/>
      <c r="X95" s="1154"/>
    </row>
    <row r="96" spans="1:24">
      <c r="A96" s="478" t="s">
        <v>2923</v>
      </c>
      <c r="B96" s="1002" t="s">
        <v>2924</v>
      </c>
      <c r="C96" s="997"/>
      <c r="D96" s="997"/>
      <c r="E96" s="477"/>
      <c r="F96" s="1163"/>
      <c r="G96" s="1169"/>
      <c r="H96" s="1165"/>
      <c r="I96" s="1147"/>
      <c r="J96" s="997"/>
      <c r="K96" s="1147"/>
      <c r="L96" s="1166"/>
      <c r="M96" s="1167"/>
      <c r="N96" s="477"/>
      <c r="O96" s="1664"/>
      <c r="P96" s="1664"/>
      <c r="Q96" s="1664"/>
      <c r="R96" s="1664"/>
      <c r="S96" s="319"/>
      <c r="T96" s="1205" t="str">
        <f>$A$96</f>
        <v>(1400)</v>
      </c>
      <c r="U96" s="1003" t="str">
        <f>$B96</f>
        <v>Overall</v>
      </c>
      <c r="V96" s="1153"/>
      <c r="W96" s="1168"/>
      <c r="X96" s="1168"/>
    </row>
    <row r="97" spans="1:24">
      <c r="A97" s="477"/>
      <c r="B97" s="475"/>
      <c r="C97" s="1119"/>
      <c r="D97" s="1119"/>
      <c r="E97" s="477"/>
      <c r="F97" s="1062"/>
      <c r="G97" s="1120"/>
      <c r="H97" s="1120"/>
      <c r="I97" s="1119"/>
      <c r="J97" s="1119"/>
      <c r="K97" s="1119"/>
      <c r="L97" s="1119"/>
      <c r="M97" s="1173"/>
      <c r="N97" s="477"/>
      <c r="O97" s="888"/>
      <c r="P97" s="888"/>
      <c r="Q97" s="888"/>
      <c r="R97" s="888"/>
      <c r="S97" s="319"/>
      <c r="T97" s="1177"/>
      <c r="U97" s="1177"/>
      <c r="V97" s="888"/>
      <c r="W97" s="888"/>
      <c r="X97" s="888"/>
    </row>
    <row r="98" spans="1:24">
      <c r="A98" s="477"/>
      <c r="B98" s="1104" t="s">
        <v>2927</v>
      </c>
      <c r="C98" s="1119"/>
      <c r="D98" s="1119"/>
      <c r="E98" s="477"/>
      <c r="F98" s="1062"/>
      <c r="G98" s="1120"/>
      <c r="H98" s="1120"/>
      <c r="I98" s="1119"/>
      <c r="J98" s="1119"/>
      <c r="K98" s="1119"/>
      <c r="L98" s="1119"/>
      <c r="M98" s="1173"/>
      <c r="N98" s="477"/>
      <c r="O98" s="888"/>
      <c r="P98" s="888"/>
      <c r="Q98" s="888"/>
      <c r="R98" s="888"/>
      <c r="S98" s="319"/>
      <c r="T98" s="1177"/>
      <c r="U98" s="1177"/>
      <c r="V98" s="888"/>
      <c r="W98" s="888"/>
      <c r="X98" s="888"/>
    </row>
    <row r="99" spans="1:24">
      <c r="A99" s="478" t="s">
        <v>2923</v>
      </c>
      <c r="B99" s="1160" t="s">
        <v>2924</v>
      </c>
      <c r="C99" s="1122"/>
      <c r="D99" s="1122"/>
      <c r="E99" s="1123"/>
      <c r="F99" s="1122"/>
      <c r="G99" s="1124"/>
      <c r="H99" s="1146"/>
      <c r="I99" s="1147"/>
      <c r="J99" s="1147"/>
      <c r="K99" s="1147"/>
      <c r="L99" s="1147"/>
      <c r="M99" s="1147"/>
      <c r="N99" s="453"/>
      <c r="O99" s="1665"/>
      <c r="P99" s="1665"/>
      <c r="Q99" s="1667"/>
      <c r="R99" s="1667"/>
      <c r="S99" s="319"/>
      <c r="T99" s="1177"/>
      <c r="U99" s="1177"/>
      <c r="V99" s="888"/>
      <c r="W99" s="888"/>
      <c r="X99" s="888"/>
    </row>
    <row r="100" spans="1:24">
      <c r="A100" s="477"/>
      <c r="B100" s="475"/>
      <c r="C100" s="1119"/>
      <c r="D100" s="1119"/>
      <c r="E100" s="477"/>
      <c r="F100" s="1062"/>
      <c r="G100" s="1120"/>
      <c r="H100" s="1120"/>
      <c r="I100" s="1119"/>
      <c r="J100" s="1119"/>
      <c r="K100" s="1119"/>
      <c r="L100" s="1119"/>
      <c r="M100" s="1173"/>
      <c r="N100" s="477"/>
      <c r="O100" s="888"/>
      <c r="P100" s="888"/>
      <c r="Q100" s="888"/>
      <c r="R100" s="888"/>
      <c r="S100" s="319"/>
      <c r="T100" s="1177"/>
      <c r="U100" s="1177"/>
      <c r="V100" s="888"/>
      <c r="W100" s="888"/>
      <c r="X100" s="888"/>
    </row>
    <row r="101" spans="1:24">
      <c r="A101" s="477"/>
      <c r="B101" s="813" t="s">
        <v>772</v>
      </c>
      <c r="C101" s="1119"/>
      <c r="D101" s="997"/>
      <c r="E101" s="477"/>
      <c r="F101" s="1062"/>
      <c r="G101" s="1120"/>
      <c r="H101" s="1120"/>
      <c r="I101" s="1119"/>
      <c r="J101" s="1119"/>
      <c r="K101" s="1119"/>
      <c r="L101" s="1119"/>
      <c r="M101" s="1173"/>
      <c r="N101" s="477"/>
      <c r="O101" s="1664"/>
      <c r="P101" s="1664"/>
      <c r="Q101" s="1664"/>
      <c r="R101" s="1664"/>
      <c r="S101" s="319"/>
      <c r="T101" s="1178"/>
      <c r="U101" s="1143" t="str">
        <f>$B101</f>
        <v>Total (500)</v>
      </c>
      <c r="V101" s="1153"/>
      <c r="X101" s="1206"/>
    </row>
    <row r="102" spans="1:24">
      <c r="A102" s="477"/>
      <c r="B102" s="475"/>
      <c r="C102" s="475"/>
      <c r="D102" s="1105"/>
      <c r="E102" s="477"/>
      <c r="F102" s="1062"/>
      <c r="G102" s="1062"/>
      <c r="H102" s="1062"/>
      <c r="I102" s="1105"/>
      <c r="J102" s="1105"/>
      <c r="K102" s="1105"/>
      <c r="L102" s="1181"/>
      <c r="M102" s="453"/>
      <c r="N102" s="477"/>
      <c r="O102" s="1105"/>
      <c r="P102" s="1105"/>
      <c r="Q102" s="1105"/>
      <c r="R102" s="1105"/>
    </row>
    <row r="103" spans="1:24" ht="42.75" customHeight="1">
      <c r="A103" s="477"/>
      <c r="B103" s="1019" t="s">
        <v>2963</v>
      </c>
      <c r="C103" s="477"/>
      <c r="D103" s="477"/>
      <c r="E103" s="477"/>
      <c r="F103" s="477"/>
      <c r="G103" s="477"/>
      <c r="H103" s="477"/>
      <c r="I103" s="477"/>
      <c r="J103" s="477"/>
      <c r="K103" s="477"/>
      <c r="L103" s="477"/>
      <c r="M103" s="477"/>
      <c r="N103" s="477"/>
      <c r="O103" s="1099" t="s">
        <v>2964</v>
      </c>
      <c r="P103" s="1099" t="s">
        <v>2965</v>
      </c>
      <c r="Q103" s="1099" t="s">
        <v>2964</v>
      </c>
      <c r="R103" s="1099" t="s">
        <v>2965</v>
      </c>
    </row>
    <row r="104" spans="1:24" ht="21.9" customHeight="1">
      <c r="A104" s="1201"/>
      <c r="B104" s="1065" t="s">
        <v>1790</v>
      </c>
      <c r="C104" s="975"/>
      <c r="D104" s="994"/>
      <c r="E104" s="477"/>
      <c r="F104" s="975"/>
      <c r="G104" s="975"/>
      <c r="H104" s="1202"/>
      <c r="I104" s="1203"/>
      <c r="J104" s="997"/>
      <c r="K104" s="1203"/>
      <c r="L104" s="1148"/>
      <c r="M104" s="1149"/>
      <c r="N104" s="477"/>
      <c r="O104" s="994"/>
      <c r="P104" s="994"/>
      <c r="Q104" s="994"/>
      <c r="R104" s="994"/>
      <c r="X104" s="1179"/>
    </row>
    <row r="105" spans="1:24" ht="21.9" customHeight="1">
      <c r="A105" s="1201"/>
      <c r="B105" s="1204" t="s">
        <v>2966</v>
      </c>
      <c r="C105" s="994"/>
      <c r="D105" s="994"/>
      <c r="E105" s="477"/>
      <c r="F105" s="975"/>
      <c r="G105" s="975"/>
      <c r="H105" s="1202"/>
      <c r="I105" s="1203"/>
      <c r="J105" s="997"/>
      <c r="K105" s="1203"/>
      <c r="L105" s="1148"/>
      <c r="M105" s="1149"/>
      <c r="N105" s="477"/>
      <c r="O105" s="994"/>
      <c r="P105" s="994"/>
      <c r="Q105" s="994"/>
      <c r="R105" s="994"/>
    </row>
    <row r="106" spans="1:24">
      <c r="A106" s="477"/>
      <c r="B106" s="475"/>
      <c r="C106" s="475"/>
      <c r="D106" s="1105"/>
      <c r="E106" s="477"/>
      <c r="F106" s="1062"/>
      <c r="G106" s="1062"/>
      <c r="H106" s="1062"/>
      <c r="I106" s="1062"/>
      <c r="J106" s="1105"/>
      <c r="K106" s="1105"/>
      <c r="L106" s="1181"/>
      <c r="M106" s="453"/>
      <c r="N106" s="477"/>
      <c r="O106" s="477"/>
      <c r="P106" s="1105"/>
      <c r="Q106" s="1105"/>
      <c r="R106" s="1105"/>
    </row>
    <row r="107" spans="1:24" ht="23.85" customHeight="1">
      <c r="A107" s="1176">
        <v>1</v>
      </c>
      <c r="B107" s="1714" t="s">
        <v>2928</v>
      </c>
      <c r="C107" s="1715"/>
      <c r="D107" s="1715"/>
      <c r="E107" s="1715"/>
      <c r="F107" s="1715"/>
      <c r="G107" s="1715"/>
      <c r="H107" s="1182"/>
      <c r="I107" s="1176">
        <v>4</v>
      </c>
      <c r="J107" s="1663" t="s">
        <v>2929</v>
      </c>
      <c r="K107" s="1611"/>
      <c r="L107" s="1611"/>
      <c r="M107" s="1611"/>
      <c r="N107" s="1611"/>
      <c r="O107" s="1611"/>
      <c r="P107" s="1611"/>
      <c r="Q107" s="1611"/>
      <c r="R107" s="477"/>
    </row>
    <row r="108" spans="1:24" ht="23.85" customHeight="1">
      <c r="A108" s="1176">
        <v>2</v>
      </c>
      <c r="B108" s="1663" t="s">
        <v>2930</v>
      </c>
      <c r="C108" s="1611"/>
      <c r="D108" s="1611"/>
      <c r="E108" s="1611"/>
      <c r="F108" s="1611"/>
      <c r="G108" s="1611"/>
      <c r="H108" s="1182"/>
      <c r="I108" s="1176">
        <v>5</v>
      </c>
      <c r="J108" s="1663" t="s">
        <v>2931</v>
      </c>
      <c r="K108" s="1611"/>
      <c r="L108" s="1611"/>
      <c r="M108" s="1611"/>
      <c r="N108" s="1611"/>
      <c r="O108" s="1611"/>
      <c r="P108" s="1611"/>
      <c r="Q108" s="1611"/>
      <c r="R108" s="477"/>
    </row>
    <row r="109" spans="1:24" ht="23.85" customHeight="1">
      <c r="A109" s="1176">
        <v>3</v>
      </c>
      <c r="B109" s="1663" t="s">
        <v>2932</v>
      </c>
      <c r="C109" s="1611"/>
      <c r="D109" s="1611"/>
      <c r="E109" s="1611"/>
      <c r="F109" s="1611"/>
      <c r="G109" s="1611"/>
      <c r="H109" s="1182"/>
      <c r="I109" s="1176">
        <v>6</v>
      </c>
      <c r="J109" s="1714" t="s">
        <v>2933</v>
      </c>
      <c r="K109" s="1715"/>
      <c r="L109" s="1715"/>
      <c r="M109" s="1715"/>
      <c r="N109" s="1715"/>
      <c r="O109" s="1715"/>
      <c r="P109" s="1715"/>
      <c r="Q109" s="1715"/>
      <c r="R109" s="477"/>
    </row>
    <row r="110" spans="1:24">
      <c r="I110" s="387"/>
      <c r="J110" s="375"/>
    </row>
    <row r="111" spans="1:24" ht="13.8">
      <c r="A111" s="156"/>
      <c r="B111" s="7"/>
    </row>
    <row r="112" spans="1:24">
      <c r="B112" s="373"/>
    </row>
  </sheetData>
  <sheetProtection formatColumns="0" formatRows="0"/>
  <customSheetViews>
    <customSheetView guid="{322AC775-AF01-45AA-8A10-37DBB67FD782}" scale="102" showPageBreaks="1" printArea="1" hiddenRows="1" view="pageBreakPreview">
      <selection activeCell="L38" sqref="L38"/>
      <colBreaks count="1" manualBreakCount="1">
        <brk id="18" max="1048575" man="1"/>
      </colBreaks>
      <pageMargins left="0" right="0" top="0" bottom="0" header="0" footer="0"/>
      <pageSetup scale="67" fitToHeight="0" orientation="portrait" r:id="rId1"/>
      <headerFooter alignWithMargins="0">
        <oddHeader>&amp;C
&amp;R&amp;9 PROTECTED B WHEN COMPLETED</oddHeader>
        <oddFooter>&amp;L&amp;9&amp;F&amp;C&amp;9 Schedule &amp;A&amp;R&amp;9                               p. &amp;P / &amp;N</oddFooter>
      </headerFooter>
    </customSheetView>
  </customSheetViews>
  <mergeCells count="185">
    <mergeCell ref="W8:X8"/>
    <mergeCell ref="F7:G8"/>
    <mergeCell ref="B4:R4"/>
    <mergeCell ref="B7:D7"/>
    <mergeCell ref="I7:M7"/>
    <mergeCell ref="T7:U8"/>
    <mergeCell ref="B2:E2"/>
    <mergeCell ref="O9:P9"/>
    <mergeCell ref="Q9:R9"/>
    <mergeCell ref="I8:J8"/>
    <mergeCell ref="K8:L8"/>
    <mergeCell ref="M8:M9"/>
    <mergeCell ref="O14:P14"/>
    <mergeCell ref="Q14:R14"/>
    <mergeCell ref="O15:P15"/>
    <mergeCell ref="Q15:R15"/>
    <mergeCell ref="I11:J11"/>
    <mergeCell ref="O12:P12"/>
    <mergeCell ref="Q12:R12"/>
    <mergeCell ref="O13:P13"/>
    <mergeCell ref="Q13:R13"/>
    <mergeCell ref="O18:P18"/>
    <mergeCell ref="Q18:R18"/>
    <mergeCell ref="O19:P19"/>
    <mergeCell ref="Q19:R19"/>
    <mergeCell ref="O16:P16"/>
    <mergeCell ref="Q16:R16"/>
    <mergeCell ref="O17:P17"/>
    <mergeCell ref="Q17:R17"/>
    <mergeCell ref="O22:P22"/>
    <mergeCell ref="Q22:R22"/>
    <mergeCell ref="O23:P23"/>
    <mergeCell ref="Q23:R23"/>
    <mergeCell ref="O20:P20"/>
    <mergeCell ref="Q20:R20"/>
    <mergeCell ref="O21:P21"/>
    <mergeCell ref="Q21:R21"/>
    <mergeCell ref="O26:P26"/>
    <mergeCell ref="Q26:R26"/>
    <mergeCell ref="O27:P27"/>
    <mergeCell ref="Q27:R27"/>
    <mergeCell ref="O24:P24"/>
    <mergeCell ref="Q24:R24"/>
    <mergeCell ref="O25:P25"/>
    <mergeCell ref="Q25:R25"/>
    <mergeCell ref="O30:P30"/>
    <mergeCell ref="Q30:R30"/>
    <mergeCell ref="O31:P31"/>
    <mergeCell ref="Q31:R31"/>
    <mergeCell ref="O28:P28"/>
    <mergeCell ref="Q28:R28"/>
    <mergeCell ref="O29:P29"/>
    <mergeCell ref="Q29:R29"/>
    <mergeCell ref="O34:P34"/>
    <mergeCell ref="Q34:R34"/>
    <mergeCell ref="O35:P35"/>
    <mergeCell ref="Q35:R35"/>
    <mergeCell ref="O32:P32"/>
    <mergeCell ref="Q32:R32"/>
    <mergeCell ref="O33:P33"/>
    <mergeCell ref="Q33:R33"/>
    <mergeCell ref="O38:P38"/>
    <mergeCell ref="Q38:R38"/>
    <mergeCell ref="O41:P41"/>
    <mergeCell ref="Q41:R41"/>
    <mergeCell ref="O36:P36"/>
    <mergeCell ref="Q36:R36"/>
    <mergeCell ref="O37:P37"/>
    <mergeCell ref="Q37:R37"/>
    <mergeCell ref="O44:P44"/>
    <mergeCell ref="Q44:R44"/>
    <mergeCell ref="O45:P45"/>
    <mergeCell ref="Q45:R45"/>
    <mergeCell ref="O42:P42"/>
    <mergeCell ref="Q42:R42"/>
    <mergeCell ref="O43:P43"/>
    <mergeCell ref="Q43:R43"/>
    <mergeCell ref="O48:P48"/>
    <mergeCell ref="Q48:R48"/>
    <mergeCell ref="O49:P49"/>
    <mergeCell ref="Q49:R49"/>
    <mergeCell ref="O46:P46"/>
    <mergeCell ref="Q46:R46"/>
    <mergeCell ref="O47:P47"/>
    <mergeCell ref="Q47:R47"/>
    <mergeCell ref="O52:P52"/>
    <mergeCell ref="Q52:R52"/>
    <mergeCell ref="O53:P53"/>
    <mergeCell ref="Q53:R53"/>
    <mergeCell ref="O50:P50"/>
    <mergeCell ref="Q50:R50"/>
    <mergeCell ref="O51:P51"/>
    <mergeCell ref="Q51:R51"/>
    <mergeCell ref="O56:P56"/>
    <mergeCell ref="Q56:R56"/>
    <mergeCell ref="O57:P57"/>
    <mergeCell ref="Q57:R57"/>
    <mergeCell ref="O54:P54"/>
    <mergeCell ref="Q54:R54"/>
    <mergeCell ref="O55:P55"/>
    <mergeCell ref="Q55:R55"/>
    <mergeCell ref="O60:P60"/>
    <mergeCell ref="Q60:R60"/>
    <mergeCell ref="O61:P61"/>
    <mergeCell ref="Q61:R61"/>
    <mergeCell ref="O58:P58"/>
    <mergeCell ref="Q58:R58"/>
    <mergeCell ref="O59:P59"/>
    <mergeCell ref="Q59:R59"/>
    <mergeCell ref="O64:P64"/>
    <mergeCell ref="Q64:R64"/>
    <mergeCell ref="O65:P65"/>
    <mergeCell ref="Q65:R65"/>
    <mergeCell ref="O62:P62"/>
    <mergeCell ref="Q62:R62"/>
    <mergeCell ref="O63:P63"/>
    <mergeCell ref="Q63:R63"/>
    <mergeCell ref="O66:P66"/>
    <mergeCell ref="Q66:R66"/>
    <mergeCell ref="O67:P67"/>
    <mergeCell ref="Q67:R67"/>
    <mergeCell ref="O72:P72"/>
    <mergeCell ref="Q72:R72"/>
    <mergeCell ref="O73:P73"/>
    <mergeCell ref="Q73:R73"/>
    <mergeCell ref="O70:P70"/>
    <mergeCell ref="Q70:R70"/>
    <mergeCell ref="O71:P71"/>
    <mergeCell ref="Q71:R71"/>
    <mergeCell ref="O76:P76"/>
    <mergeCell ref="Q76:R76"/>
    <mergeCell ref="O77:P77"/>
    <mergeCell ref="Q77:R77"/>
    <mergeCell ref="O74:P74"/>
    <mergeCell ref="Q74:R74"/>
    <mergeCell ref="O75:P75"/>
    <mergeCell ref="Q75:R75"/>
    <mergeCell ref="O80:P80"/>
    <mergeCell ref="Q80:R80"/>
    <mergeCell ref="O81:P81"/>
    <mergeCell ref="Q81:R81"/>
    <mergeCell ref="O78:P78"/>
    <mergeCell ref="Q78:R78"/>
    <mergeCell ref="O79:P79"/>
    <mergeCell ref="Q79:R79"/>
    <mergeCell ref="O84:P84"/>
    <mergeCell ref="Q84:R84"/>
    <mergeCell ref="O85:P85"/>
    <mergeCell ref="Q85:R85"/>
    <mergeCell ref="O82:P82"/>
    <mergeCell ref="Q82:R82"/>
    <mergeCell ref="O83:P83"/>
    <mergeCell ref="Q83:R83"/>
    <mergeCell ref="O88:P88"/>
    <mergeCell ref="Q88:R88"/>
    <mergeCell ref="O89:P89"/>
    <mergeCell ref="Q89:R89"/>
    <mergeCell ref="O86:P86"/>
    <mergeCell ref="Q86:R86"/>
    <mergeCell ref="O87:P87"/>
    <mergeCell ref="Q87:R87"/>
    <mergeCell ref="O92:P92"/>
    <mergeCell ref="Q92:R92"/>
    <mergeCell ref="O90:P90"/>
    <mergeCell ref="Q90:R90"/>
    <mergeCell ref="O91:P91"/>
    <mergeCell ref="Q91:R91"/>
    <mergeCell ref="B108:G108"/>
    <mergeCell ref="J108:Q108"/>
    <mergeCell ref="B109:G109"/>
    <mergeCell ref="J109:Q109"/>
    <mergeCell ref="O96:P96"/>
    <mergeCell ref="Q96:R96"/>
    <mergeCell ref="O93:P93"/>
    <mergeCell ref="Q93:R93"/>
    <mergeCell ref="O101:P101"/>
    <mergeCell ref="Q101:R101"/>
    <mergeCell ref="O94:P94"/>
    <mergeCell ref="Q94:R94"/>
    <mergeCell ref="O95:P95"/>
    <mergeCell ref="Q95:R95"/>
    <mergeCell ref="O99:P99"/>
    <mergeCell ref="Q99:R99"/>
    <mergeCell ref="B107:G107"/>
    <mergeCell ref="J107:Q107"/>
  </mergeCells>
  <hyperlinks>
    <hyperlink ref="B2" location="Schedule_Listing" display="Return to Shedule Listing" xr:uid="{00000000-0004-0000-3A00-000000000000}"/>
    <hyperlink ref="B2:E2" location="'Schedule Listing '!A1" display="Return to Schedule Listing" xr:uid="{00000000-0004-0000-3A00-000001000000}"/>
  </hyperlinks>
  <pageMargins left="0.47244094488188981" right="0.35433070866141736" top="0.74803149606299213" bottom="0.51181102362204722" header="0.31496062992125984" footer="0.31496062992125984"/>
  <pageSetup scale="67"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5"/>
  <dimension ref="A1:X112"/>
  <sheetViews>
    <sheetView showGridLines="0" zoomScaleNormal="100" zoomScaleSheetLayoutView="102" workbookViewId="0">
      <selection activeCell="B1" sqref="B1"/>
    </sheetView>
  </sheetViews>
  <sheetFormatPr defaultColWidth="9.1015625" defaultRowHeight="12.3"/>
  <cols>
    <col min="1" max="1" width="7.1015625" style="1" customWidth="1"/>
    <col min="2" max="2" width="7.89453125" style="1" customWidth="1"/>
    <col min="3" max="4" width="8.5234375" style="1" customWidth="1"/>
    <col min="5" max="5" width="0.89453125" style="1" customWidth="1"/>
    <col min="6" max="7" width="9.5234375" style="1" customWidth="1"/>
    <col min="8" max="8" width="0.89453125" style="1" customWidth="1"/>
    <col min="9" max="9" width="9.41796875" style="1" customWidth="1"/>
    <col min="10" max="10" width="8.5234375" style="1" customWidth="1"/>
    <col min="11" max="11" width="10.1015625" style="1" customWidth="1"/>
    <col min="12" max="13" width="8.5234375" style="1" customWidth="1"/>
    <col min="14" max="14" width="0.89453125" style="1" customWidth="1"/>
    <col min="15" max="15" width="6" style="1" customWidth="1"/>
    <col min="16" max="16" width="6.41796875" style="1" customWidth="1"/>
    <col min="17" max="17" width="6.1015625" style="1" customWidth="1"/>
    <col min="18" max="18" width="6.89453125" style="1" customWidth="1"/>
    <col min="19" max="19" width="2.1015625" style="1" customWidth="1"/>
    <col min="20" max="20" width="7.1015625" style="477" customWidth="1"/>
    <col min="21" max="21" width="9" style="477" customWidth="1"/>
    <col min="22" max="24" width="11.1015625" style="477"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c r="A1" s="319"/>
      <c r="B1" s="729" t="s">
        <v>2982</v>
      </c>
      <c r="C1" s="445"/>
      <c r="D1" s="445"/>
      <c r="E1" s="319"/>
      <c r="F1" s="319"/>
      <c r="G1" s="319"/>
      <c r="H1" s="319"/>
      <c r="I1" s="319"/>
      <c r="J1" s="319"/>
      <c r="K1" s="319"/>
      <c r="L1" s="319"/>
      <c r="M1" s="319"/>
      <c r="N1" s="319"/>
      <c r="O1" s="319"/>
      <c r="P1" s="319"/>
      <c r="Q1" s="319"/>
      <c r="R1" s="319"/>
      <c r="S1" s="319"/>
      <c r="T1" s="729" t="s">
        <v>2983</v>
      </c>
    </row>
    <row r="2" spans="1:24" ht="15" customHeight="1">
      <c r="A2" s="500">
        <v>22</v>
      </c>
      <c r="B2" s="1536" t="s">
        <v>137</v>
      </c>
      <c r="C2" s="1554"/>
      <c r="D2" s="1554"/>
      <c r="E2" s="1555"/>
      <c r="F2" s="379"/>
      <c r="G2" s="319"/>
      <c r="H2" s="319"/>
      <c r="I2" s="319"/>
      <c r="J2" s="319"/>
      <c r="K2" s="319"/>
      <c r="L2" s="319"/>
      <c r="M2" s="319"/>
      <c r="N2" s="319"/>
      <c r="O2" s="319"/>
      <c r="P2" s="319"/>
      <c r="Q2" s="319"/>
      <c r="R2" s="319"/>
      <c r="S2" s="319"/>
      <c r="U2" s="525"/>
      <c r="V2" s="525"/>
      <c r="W2" s="525"/>
      <c r="X2" s="525"/>
    </row>
    <row r="3" spans="1:24" ht="15">
      <c r="A3" s="500"/>
      <c r="B3" s="543"/>
      <c r="C3" s="545"/>
      <c r="D3" s="545"/>
      <c r="E3" s="545"/>
      <c r="F3" s="379"/>
      <c r="G3" s="319"/>
      <c r="H3" s="319"/>
      <c r="I3" s="319"/>
      <c r="J3" s="319"/>
      <c r="K3" s="319"/>
      <c r="L3" s="319"/>
      <c r="M3" s="319"/>
      <c r="N3" s="319"/>
      <c r="O3" s="319"/>
      <c r="P3" s="319"/>
      <c r="Q3" s="319"/>
      <c r="R3" s="319"/>
      <c r="S3" s="319"/>
      <c r="T3" s="525" t="s">
        <v>2873</v>
      </c>
      <c r="U3" s="1097"/>
      <c r="V3" s="1097"/>
      <c r="W3" s="1097"/>
      <c r="X3" s="1097"/>
    </row>
    <row r="4" spans="1:24" ht="15" customHeight="1">
      <c r="A4" s="477"/>
      <c r="B4" s="1624" t="s">
        <v>2984</v>
      </c>
      <c r="C4" s="1716"/>
      <c r="D4" s="1716"/>
      <c r="E4" s="1716"/>
      <c r="F4" s="1716"/>
      <c r="G4" s="1716"/>
      <c r="H4" s="1716"/>
      <c r="I4" s="1716"/>
      <c r="J4" s="1716"/>
      <c r="K4" s="1716"/>
      <c r="L4" s="1716"/>
      <c r="M4" s="1716"/>
      <c r="N4" s="1716"/>
      <c r="O4" s="1716"/>
      <c r="P4" s="1716"/>
      <c r="Q4" s="1716"/>
      <c r="R4" s="1716"/>
      <c r="S4" s="319"/>
      <c r="T4" s="525" t="str">
        <f>$B4</f>
        <v>For Banking Book - Specialized Lending - Commodities Financing (147)</v>
      </c>
      <c r="U4" s="525"/>
      <c r="V4" s="525"/>
      <c r="W4" s="525"/>
      <c r="X4" s="525"/>
    </row>
    <row r="5" spans="1:24" ht="15">
      <c r="A5" s="477"/>
      <c r="B5" s="1128"/>
      <c r="C5" s="525"/>
      <c r="D5" s="477"/>
      <c r="E5" s="477"/>
      <c r="F5" s="477"/>
      <c r="G5" s="477"/>
      <c r="H5" s="477"/>
      <c r="I5" s="477"/>
      <c r="J5" s="477"/>
      <c r="K5" s="477"/>
      <c r="L5" s="477"/>
      <c r="M5" s="477"/>
      <c r="N5" s="477"/>
      <c r="O5" s="477"/>
      <c r="P5" s="477"/>
      <c r="Q5" s="477"/>
      <c r="R5" s="477"/>
      <c r="S5" s="319"/>
      <c r="U5" s="525"/>
      <c r="V5" s="525"/>
      <c r="W5" s="525"/>
      <c r="X5" s="525"/>
    </row>
    <row r="6" spans="1:24" ht="15">
      <c r="A6" s="477"/>
      <c r="B6" s="754" t="s">
        <v>2875</v>
      </c>
      <c r="C6" s="525"/>
      <c r="D6" s="477"/>
      <c r="E6" s="477"/>
      <c r="F6" s="477"/>
      <c r="G6" s="477"/>
      <c r="H6" s="477"/>
      <c r="I6" s="477"/>
      <c r="J6" s="477"/>
      <c r="K6" s="477"/>
      <c r="L6" s="477"/>
      <c r="M6" s="477"/>
      <c r="N6" s="477"/>
      <c r="O6" s="477"/>
      <c r="P6" s="477"/>
      <c r="Q6" s="477"/>
      <c r="R6" s="477"/>
      <c r="S6" s="319"/>
      <c r="T6" s="754" t="str">
        <f>$B6</f>
        <v>Dollars in thousands, Record Type 010</v>
      </c>
      <c r="U6" s="1130"/>
      <c r="V6" s="988"/>
      <c r="W6" s="988"/>
      <c r="X6" s="988"/>
    </row>
    <row r="7" spans="1:24" ht="12" customHeight="1">
      <c r="A7" s="477"/>
      <c r="B7" s="1671" t="s">
        <v>2342</v>
      </c>
      <c r="C7" s="1672"/>
      <c r="D7" s="1673"/>
      <c r="E7" s="985"/>
      <c r="F7" s="1670" t="s">
        <v>2368</v>
      </c>
      <c r="G7" s="1670"/>
      <c r="H7" s="988"/>
      <c r="I7" s="1601" t="s">
        <v>2876</v>
      </c>
      <c r="J7" s="1597"/>
      <c r="K7" s="1597"/>
      <c r="L7" s="1597"/>
      <c r="M7" s="1598"/>
      <c r="N7" s="477"/>
      <c r="O7" s="477"/>
      <c r="P7" s="477"/>
      <c r="Q7" s="477"/>
      <c r="R7" s="477"/>
      <c r="S7" s="319"/>
      <c r="T7" s="1674" t="s">
        <v>2877</v>
      </c>
      <c r="U7" s="1674"/>
      <c r="V7" s="1131"/>
      <c r="W7" s="1132"/>
      <c r="X7" s="1132"/>
    </row>
    <row r="8" spans="1:24" ht="12" customHeight="1">
      <c r="A8" s="477"/>
      <c r="B8" s="1134"/>
      <c r="C8" s="1135"/>
      <c r="D8" s="1136"/>
      <c r="E8" s="985"/>
      <c r="F8" s="1670"/>
      <c r="G8" s="1670"/>
      <c r="H8" s="988"/>
      <c r="I8" s="1601" t="s">
        <v>2878</v>
      </c>
      <c r="J8" s="1676"/>
      <c r="K8" s="1601" t="s">
        <v>2879</v>
      </c>
      <c r="L8" s="1676"/>
      <c r="M8" s="1677" t="s">
        <v>2880</v>
      </c>
      <c r="N8" s="985"/>
      <c r="O8" s="985"/>
      <c r="P8" s="985"/>
      <c r="Q8" s="985"/>
      <c r="R8" s="985"/>
      <c r="S8" s="319"/>
      <c r="T8" s="1675"/>
      <c r="U8" s="1675"/>
      <c r="V8" s="1131"/>
      <c r="W8" s="1596" t="s">
        <v>2879</v>
      </c>
      <c r="X8" s="1607"/>
    </row>
    <row r="9" spans="1:24" ht="62.25" customHeight="1">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319"/>
      <c r="T9" s="1138" t="str">
        <f>$A9</f>
        <v>PD Band</v>
      </c>
      <c r="U9" s="1138" t="str">
        <f>$B9</f>
        <v>Estimated PD (%) (M3)</v>
      </c>
      <c r="V9" s="984" t="s">
        <v>2891</v>
      </c>
      <c r="W9" s="984" t="s">
        <v>2892</v>
      </c>
      <c r="X9" s="984" t="s">
        <v>2893</v>
      </c>
    </row>
    <row r="10" spans="1:24" s="112" customFormat="1">
      <c r="A10" s="1131"/>
      <c r="B10" s="776" t="s">
        <v>282</v>
      </c>
      <c r="C10" s="776"/>
      <c r="D10" s="776" t="s">
        <v>283</v>
      </c>
      <c r="E10" s="776"/>
      <c r="F10" s="776" t="s">
        <v>284</v>
      </c>
      <c r="G10" s="776" t="s">
        <v>2894</v>
      </c>
      <c r="H10" s="1139"/>
      <c r="I10" s="776" t="s">
        <v>424</v>
      </c>
      <c r="J10" s="776" t="s">
        <v>287</v>
      </c>
      <c r="K10" s="776"/>
      <c r="L10" s="776"/>
      <c r="M10" s="776"/>
      <c r="N10" s="776"/>
      <c r="O10" s="776"/>
      <c r="P10" s="776"/>
      <c r="Q10" s="776"/>
      <c r="R10" s="776"/>
      <c r="S10" s="571"/>
      <c r="T10" s="1140"/>
      <c r="U10" s="1141" t="s">
        <v>2895</v>
      </c>
      <c r="V10" s="776"/>
      <c r="W10" s="477"/>
      <c r="X10" s="776"/>
    </row>
    <row r="11" spans="1:24" ht="12.9" customHeight="1">
      <c r="A11" s="477"/>
      <c r="B11" s="813" t="s">
        <v>1790</v>
      </c>
      <c r="C11" s="477"/>
      <c r="D11" s="992"/>
      <c r="E11" s="992"/>
      <c r="F11" s="992"/>
      <c r="G11" s="992"/>
      <c r="H11" s="992"/>
      <c r="I11" s="1669" t="s">
        <v>2896</v>
      </c>
      <c r="J11" s="1669"/>
      <c r="K11" s="992"/>
      <c r="L11" s="992"/>
      <c r="M11" s="992"/>
      <c r="N11" s="992"/>
      <c r="O11" s="992"/>
      <c r="P11" s="992"/>
      <c r="Q11" s="477"/>
      <c r="R11" s="477"/>
      <c r="S11" s="319"/>
      <c r="T11" s="1142"/>
      <c r="U11" s="1143" t="str">
        <f>$B11</f>
        <v>Drawn (501)</v>
      </c>
    </row>
    <row r="12" spans="1:24" ht="12.75" customHeight="1">
      <c r="A12" s="453" t="s">
        <v>2897</v>
      </c>
      <c r="B12" s="1144"/>
      <c r="C12" s="1207"/>
      <c r="D12" s="994"/>
      <c r="E12" s="453"/>
      <c r="F12" s="994"/>
      <c r="G12" s="1124"/>
      <c r="H12" s="1146"/>
      <c r="I12" s="1147"/>
      <c r="J12" s="997"/>
      <c r="K12" s="1147"/>
      <c r="L12" s="1148"/>
      <c r="M12" s="1149"/>
      <c r="N12" s="453"/>
      <c r="O12" s="1665"/>
      <c r="P12" s="1665"/>
      <c r="Q12" s="1665"/>
      <c r="R12" s="1665"/>
      <c r="S12" s="319"/>
      <c r="T12" s="1151" t="str">
        <f t="shared" ref="T12:T36" si="0">$A12</f>
        <v>1 (1401)</v>
      </c>
      <c r="U12" s="1152" t="str">
        <f t="shared" ref="U12:U36" si="1">IF($B12="","",$B12)</f>
        <v/>
      </c>
      <c r="V12" s="1153"/>
      <c r="W12" s="1154"/>
      <c r="X12" s="1154"/>
    </row>
    <row r="13" spans="1:24">
      <c r="A13" s="453" t="s">
        <v>2898</v>
      </c>
      <c r="B13" s="1144"/>
      <c r="C13" s="1207"/>
      <c r="D13" s="994"/>
      <c r="E13" s="453"/>
      <c r="F13" s="994"/>
      <c r="G13" s="1124"/>
      <c r="H13" s="1146"/>
      <c r="I13" s="1147"/>
      <c r="J13" s="997"/>
      <c r="K13" s="1147"/>
      <c r="L13" s="1148"/>
      <c r="M13" s="1149"/>
      <c r="N13" s="453"/>
      <c r="O13" s="1665"/>
      <c r="P13" s="1665"/>
      <c r="Q13" s="1665"/>
      <c r="R13" s="1665"/>
      <c r="S13" s="319"/>
      <c r="T13" s="1151" t="str">
        <f t="shared" si="0"/>
        <v>2 (1402)</v>
      </c>
      <c r="U13" s="1152" t="str">
        <f t="shared" si="1"/>
        <v/>
      </c>
      <c r="V13" s="1153"/>
      <c r="W13" s="1154"/>
      <c r="X13" s="1154"/>
    </row>
    <row r="14" spans="1:24">
      <c r="A14" s="453" t="s">
        <v>2899</v>
      </c>
      <c r="B14" s="1144"/>
      <c r="C14" s="1207"/>
      <c r="D14" s="994"/>
      <c r="E14" s="453"/>
      <c r="F14" s="994"/>
      <c r="G14" s="1124"/>
      <c r="H14" s="1146"/>
      <c r="I14" s="1147"/>
      <c r="J14" s="997"/>
      <c r="K14" s="1147"/>
      <c r="L14" s="1148"/>
      <c r="M14" s="1149"/>
      <c r="N14" s="453"/>
      <c r="O14" s="1665"/>
      <c r="P14" s="1665"/>
      <c r="Q14" s="1665"/>
      <c r="R14" s="1665"/>
      <c r="S14" s="319"/>
      <c r="T14" s="1151" t="str">
        <f t="shared" si="0"/>
        <v>3 (1403)</v>
      </c>
      <c r="U14" s="1152" t="str">
        <f t="shared" si="1"/>
        <v/>
      </c>
      <c r="V14" s="1153"/>
      <c r="W14" s="1154"/>
      <c r="X14" s="1154"/>
    </row>
    <row r="15" spans="1:24" ht="12.75" hidden="1" customHeight="1">
      <c r="A15" s="453" t="s">
        <v>2900</v>
      </c>
      <c r="B15" s="1144"/>
      <c r="C15" s="1207"/>
      <c r="D15" s="994"/>
      <c r="E15" s="453"/>
      <c r="F15" s="994"/>
      <c r="G15" s="1124"/>
      <c r="H15" s="1146"/>
      <c r="I15" s="1147"/>
      <c r="J15" s="997"/>
      <c r="K15" s="1147"/>
      <c r="L15" s="1148"/>
      <c r="M15" s="1149"/>
      <c r="N15" s="453"/>
      <c r="O15" s="1665"/>
      <c r="P15" s="1665"/>
      <c r="Q15" s="1665"/>
      <c r="R15" s="1665"/>
      <c r="S15" s="319"/>
      <c r="T15" s="1151" t="str">
        <f t="shared" si="0"/>
        <v>4 (1404)</v>
      </c>
      <c r="U15" s="1152" t="str">
        <f t="shared" si="1"/>
        <v/>
      </c>
      <c r="V15" s="1153"/>
      <c r="W15" s="1154"/>
      <c r="X15" s="1154"/>
    </row>
    <row r="16" spans="1:24" ht="12.75" hidden="1" customHeight="1">
      <c r="A16" s="453" t="s">
        <v>2901</v>
      </c>
      <c r="B16" s="1144"/>
      <c r="C16" s="1207"/>
      <c r="D16" s="994"/>
      <c r="E16" s="453"/>
      <c r="F16" s="994"/>
      <c r="G16" s="1124"/>
      <c r="H16" s="1146"/>
      <c r="I16" s="1147"/>
      <c r="J16" s="997"/>
      <c r="K16" s="1147"/>
      <c r="L16" s="1148"/>
      <c r="M16" s="1149"/>
      <c r="N16" s="453"/>
      <c r="O16" s="1665"/>
      <c r="P16" s="1665"/>
      <c r="Q16" s="1665"/>
      <c r="R16" s="1665"/>
      <c r="S16" s="319"/>
      <c r="T16" s="1151" t="str">
        <f t="shared" si="0"/>
        <v>5 (1405)</v>
      </c>
      <c r="U16" s="1152" t="str">
        <f t="shared" si="1"/>
        <v/>
      </c>
      <c r="V16" s="1153"/>
      <c r="W16" s="1154"/>
      <c r="X16" s="1154"/>
    </row>
    <row r="17" spans="1:24" ht="12.75" hidden="1" customHeight="1">
      <c r="A17" s="453" t="s">
        <v>2902</v>
      </c>
      <c r="B17" s="1144"/>
      <c r="C17" s="1207"/>
      <c r="D17" s="994"/>
      <c r="E17" s="453"/>
      <c r="F17" s="994"/>
      <c r="G17" s="1124"/>
      <c r="H17" s="1146"/>
      <c r="I17" s="1147"/>
      <c r="J17" s="997"/>
      <c r="K17" s="1147"/>
      <c r="L17" s="1148"/>
      <c r="M17" s="1149"/>
      <c r="N17" s="453"/>
      <c r="O17" s="1665"/>
      <c r="P17" s="1665"/>
      <c r="Q17" s="1665"/>
      <c r="R17" s="1665"/>
      <c r="S17" s="319"/>
      <c r="T17" s="1151" t="str">
        <f t="shared" si="0"/>
        <v>6 (1406)</v>
      </c>
      <c r="U17" s="1152" t="str">
        <f t="shared" si="1"/>
        <v/>
      </c>
      <c r="V17" s="1153"/>
      <c r="W17" s="1154"/>
      <c r="X17" s="1154"/>
    </row>
    <row r="18" spans="1:24" ht="12.75" hidden="1" customHeight="1">
      <c r="A18" s="453" t="s">
        <v>2903</v>
      </c>
      <c r="B18" s="1144"/>
      <c r="C18" s="1207"/>
      <c r="D18" s="994"/>
      <c r="E18" s="453"/>
      <c r="F18" s="994"/>
      <c r="G18" s="1124"/>
      <c r="H18" s="1146"/>
      <c r="I18" s="1147"/>
      <c r="J18" s="997"/>
      <c r="K18" s="1147"/>
      <c r="L18" s="1148"/>
      <c r="M18" s="1149"/>
      <c r="N18" s="453"/>
      <c r="O18" s="1665"/>
      <c r="P18" s="1665"/>
      <c r="Q18" s="1665"/>
      <c r="R18" s="1665"/>
      <c r="S18" s="319"/>
      <c r="T18" s="1151" t="str">
        <f t="shared" si="0"/>
        <v>7 (1407)</v>
      </c>
      <c r="U18" s="1152" t="str">
        <f t="shared" si="1"/>
        <v/>
      </c>
      <c r="V18" s="1153"/>
      <c r="W18" s="1154"/>
      <c r="X18" s="1154"/>
    </row>
    <row r="19" spans="1:24" ht="12.75" hidden="1" customHeight="1">
      <c r="A19" s="453" t="s">
        <v>2904</v>
      </c>
      <c r="B19" s="1144"/>
      <c r="C19" s="1207"/>
      <c r="D19" s="994"/>
      <c r="E19" s="453"/>
      <c r="F19" s="994"/>
      <c r="G19" s="1124"/>
      <c r="H19" s="1146"/>
      <c r="I19" s="1147"/>
      <c r="J19" s="997"/>
      <c r="K19" s="1147"/>
      <c r="L19" s="1148"/>
      <c r="M19" s="1149"/>
      <c r="N19" s="453"/>
      <c r="O19" s="1665"/>
      <c r="P19" s="1665"/>
      <c r="Q19" s="1665"/>
      <c r="R19" s="1665"/>
      <c r="S19" s="319"/>
      <c r="T19" s="1151" t="str">
        <f t="shared" si="0"/>
        <v>8 (1408)</v>
      </c>
      <c r="U19" s="1152" t="str">
        <f t="shared" si="1"/>
        <v/>
      </c>
      <c r="V19" s="1153"/>
      <c r="W19" s="1154"/>
      <c r="X19" s="1154"/>
    </row>
    <row r="20" spans="1:24" ht="12.75" hidden="1" customHeight="1">
      <c r="A20" s="453" t="s">
        <v>2905</v>
      </c>
      <c r="B20" s="1144"/>
      <c r="C20" s="1207"/>
      <c r="D20" s="994"/>
      <c r="E20" s="453"/>
      <c r="F20" s="994"/>
      <c r="G20" s="1124"/>
      <c r="H20" s="1146"/>
      <c r="I20" s="1147"/>
      <c r="J20" s="997"/>
      <c r="K20" s="1147"/>
      <c r="L20" s="1148"/>
      <c r="M20" s="1149"/>
      <c r="N20" s="453"/>
      <c r="O20" s="1665"/>
      <c r="P20" s="1665"/>
      <c r="Q20" s="1665"/>
      <c r="R20" s="1665"/>
      <c r="S20" s="319"/>
      <c r="T20" s="1151" t="str">
        <f t="shared" si="0"/>
        <v>9 (1409)</v>
      </c>
      <c r="U20" s="1152" t="str">
        <f t="shared" si="1"/>
        <v/>
      </c>
      <c r="V20" s="1153"/>
      <c r="W20" s="1154"/>
      <c r="X20" s="1154"/>
    </row>
    <row r="21" spans="1:24" ht="12.75" hidden="1" customHeight="1">
      <c r="A21" s="453" t="s">
        <v>2906</v>
      </c>
      <c r="B21" s="1144"/>
      <c r="C21" s="1207"/>
      <c r="D21" s="994"/>
      <c r="E21" s="453"/>
      <c r="F21" s="994"/>
      <c r="G21" s="1124"/>
      <c r="H21" s="1146"/>
      <c r="I21" s="1147"/>
      <c r="J21" s="997"/>
      <c r="K21" s="1147"/>
      <c r="L21" s="1148"/>
      <c r="M21" s="1149"/>
      <c r="N21" s="453"/>
      <c r="O21" s="1665"/>
      <c r="P21" s="1665"/>
      <c r="Q21" s="1665"/>
      <c r="R21" s="1665"/>
      <c r="S21" s="319"/>
      <c r="T21" s="1151" t="str">
        <f t="shared" si="0"/>
        <v>10 (1410)</v>
      </c>
      <c r="U21" s="1152" t="str">
        <f t="shared" si="1"/>
        <v/>
      </c>
      <c r="V21" s="1153"/>
      <c r="W21" s="1154"/>
      <c r="X21" s="1154"/>
    </row>
    <row r="22" spans="1:24" ht="12.75" hidden="1" customHeight="1">
      <c r="A22" s="453" t="s">
        <v>2907</v>
      </c>
      <c r="B22" s="1144"/>
      <c r="C22" s="1207"/>
      <c r="D22" s="994"/>
      <c r="E22" s="453"/>
      <c r="F22" s="994"/>
      <c r="G22" s="1124"/>
      <c r="H22" s="1146"/>
      <c r="I22" s="1147"/>
      <c r="J22" s="997"/>
      <c r="K22" s="1147"/>
      <c r="L22" s="1148"/>
      <c r="M22" s="1149"/>
      <c r="N22" s="453"/>
      <c r="O22" s="1665"/>
      <c r="P22" s="1665"/>
      <c r="Q22" s="1665"/>
      <c r="R22" s="1665"/>
      <c r="S22" s="319"/>
      <c r="T22" s="1151" t="str">
        <f t="shared" si="0"/>
        <v>11 (1411)</v>
      </c>
      <c r="U22" s="1152" t="str">
        <f t="shared" si="1"/>
        <v/>
      </c>
      <c r="V22" s="1153"/>
      <c r="W22" s="1154"/>
      <c r="X22" s="1154"/>
    </row>
    <row r="23" spans="1:24" ht="12.75" hidden="1" customHeight="1">
      <c r="A23" s="453" t="s">
        <v>2908</v>
      </c>
      <c r="B23" s="1144"/>
      <c r="C23" s="1207"/>
      <c r="D23" s="994"/>
      <c r="E23" s="453"/>
      <c r="F23" s="994"/>
      <c r="G23" s="1124"/>
      <c r="H23" s="1146"/>
      <c r="I23" s="1147"/>
      <c r="J23" s="997"/>
      <c r="K23" s="1147"/>
      <c r="L23" s="1148"/>
      <c r="M23" s="1149"/>
      <c r="N23" s="453"/>
      <c r="O23" s="1665"/>
      <c r="P23" s="1665"/>
      <c r="Q23" s="1665"/>
      <c r="R23" s="1665"/>
      <c r="S23" s="319"/>
      <c r="T23" s="1151" t="str">
        <f t="shared" si="0"/>
        <v>12 (1412)</v>
      </c>
      <c r="U23" s="1152" t="str">
        <f t="shared" si="1"/>
        <v/>
      </c>
      <c r="V23" s="1153"/>
      <c r="W23" s="1154"/>
      <c r="X23" s="1154"/>
    </row>
    <row r="24" spans="1:24" ht="12.75" hidden="1" customHeight="1">
      <c r="A24" s="453" t="s">
        <v>2909</v>
      </c>
      <c r="B24" s="1144"/>
      <c r="C24" s="1207"/>
      <c r="D24" s="994"/>
      <c r="E24" s="453"/>
      <c r="F24" s="994"/>
      <c r="G24" s="1124"/>
      <c r="H24" s="1146"/>
      <c r="I24" s="1147"/>
      <c r="J24" s="997"/>
      <c r="K24" s="1147"/>
      <c r="L24" s="1148"/>
      <c r="M24" s="1149"/>
      <c r="N24" s="453"/>
      <c r="O24" s="1665"/>
      <c r="P24" s="1665"/>
      <c r="Q24" s="1665"/>
      <c r="R24" s="1665"/>
      <c r="S24" s="319"/>
      <c r="T24" s="1151" t="str">
        <f t="shared" si="0"/>
        <v>13 (1413)</v>
      </c>
      <c r="U24" s="1152" t="str">
        <f t="shared" si="1"/>
        <v/>
      </c>
      <c r="V24" s="1153"/>
      <c r="W24" s="1154"/>
      <c r="X24" s="1154"/>
    </row>
    <row r="25" spans="1:24" ht="12.75" hidden="1" customHeight="1">
      <c r="A25" s="453" t="s">
        <v>2910</v>
      </c>
      <c r="B25" s="1144"/>
      <c r="C25" s="1207"/>
      <c r="D25" s="994"/>
      <c r="E25" s="453"/>
      <c r="F25" s="994"/>
      <c r="G25" s="1124"/>
      <c r="H25" s="1146"/>
      <c r="I25" s="1147"/>
      <c r="J25" s="997"/>
      <c r="K25" s="1147"/>
      <c r="L25" s="1148"/>
      <c r="M25" s="1149"/>
      <c r="N25" s="453"/>
      <c r="O25" s="1665"/>
      <c r="P25" s="1665"/>
      <c r="Q25" s="1665"/>
      <c r="R25" s="1665"/>
      <c r="S25" s="319"/>
      <c r="T25" s="1151" t="str">
        <f t="shared" si="0"/>
        <v>14 (1414)</v>
      </c>
      <c r="U25" s="1152" t="str">
        <f t="shared" si="1"/>
        <v/>
      </c>
      <c r="V25" s="1153"/>
      <c r="W25" s="1154"/>
      <c r="X25" s="1154"/>
    </row>
    <row r="26" spans="1:24" ht="12.75" hidden="1" customHeight="1">
      <c r="A26" s="453" t="s">
        <v>2911</v>
      </c>
      <c r="B26" s="1144"/>
      <c r="C26" s="1207"/>
      <c r="D26" s="994"/>
      <c r="E26" s="453"/>
      <c r="F26" s="994"/>
      <c r="G26" s="1124"/>
      <c r="H26" s="1146"/>
      <c r="I26" s="1147"/>
      <c r="J26" s="997"/>
      <c r="K26" s="1147"/>
      <c r="L26" s="1148"/>
      <c r="M26" s="1149"/>
      <c r="N26" s="453"/>
      <c r="O26" s="1665"/>
      <c r="P26" s="1665"/>
      <c r="Q26" s="1665"/>
      <c r="R26" s="1665"/>
      <c r="S26" s="319"/>
      <c r="T26" s="1151" t="str">
        <f t="shared" si="0"/>
        <v>15 (1415)</v>
      </c>
      <c r="U26" s="1152" t="str">
        <f t="shared" si="1"/>
        <v/>
      </c>
      <c r="V26" s="1153"/>
      <c r="W26" s="1154"/>
      <c r="X26" s="1154"/>
    </row>
    <row r="27" spans="1:24" ht="12.75" hidden="1" customHeight="1">
      <c r="A27" s="453" t="s">
        <v>2912</v>
      </c>
      <c r="B27" s="1144"/>
      <c r="C27" s="1207"/>
      <c r="D27" s="994"/>
      <c r="E27" s="453"/>
      <c r="F27" s="994"/>
      <c r="G27" s="1124"/>
      <c r="H27" s="1146"/>
      <c r="I27" s="1147"/>
      <c r="J27" s="997"/>
      <c r="K27" s="1147"/>
      <c r="L27" s="1148"/>
      <c r="M27" s="1149"/>
      <c r="N27" s="453"/>
      <c r="O27" s="1665"/>
      <c r="P27" s="1665"/>
      <c r="Q27" s="1665"/>
      <c r="R27" s="1665"/>
      <c r="S27" s="319"/>
      <c r="T27" s="1151" t="str">
        <f t="shared" si="0"/>
        <v>16 (1416)</v>
      </c>
      <c r="U27" s="1152" t="str">
        <f t="shared" si="1"/>
        <v/>
      </c>
      <c r="V27" s="1153"/>
      <c r="W27" s="1154"/>
      <c r="X27" s="1154"/>
    </row>
    <row r="28" spans="1:24" ht="12.75" hidden="1" customHeight="1">
      <c r="A28" s="453" t="s">
        <v>2913</v>
      </c>
      <c r="B28" s="1144"/>
      <c r="C28" s="1207"/>
      <c r="D28" s="994"/>
      <c r="E28" s="453"/>
      <c r="F28" s="994"/>
      <c r="G28" s="1124"/>
      <c r="H28" s="1146"/>
      <c r="I28" s="1147"/>
      <c r="J28" s="997"/>
      <c r="K28" s="1147"/>
      <c r="L28" s="1148"/>
      <c r="M28" s="1149"/>
      <c r="N28" s="453"/>
      <c r="O28" s="1665"/>
      <c r="P28" s="1665"/>
      <c r="Q28" s="1665"/>
      <c r="R28" s="1665"/>
      <c r="S28" s="319"/>
      <c r="T28" s="1151" t="str">
        <f t="shared" si="0"/>
        <v>17 (1417)</v>
      </c>
      <c r="U28" s="1152" t="str">
        <f t="shared" si="1"/>
        <v/>
      </c>
      <c r="V28" s="1153"/>
      <c r="W28" s="1154"/>
      <c r="X28" s="1154"/>
    </row>
    <row r="29" spans="1:24" ht="12.75" hidden="1" customHeight="1">
      <c r="A29" s="453" t="s">
        <v>2914</v>
      </c>
      <c r="B29" s="1144"/>
      <c r="C29" s="1207"/>
      <c r="D29" s="994"/>
      <c r="E29" s="453"/>
      <c r="F29" s="994"/>
      <c r="G29" s="1124"/>
      <c r="H29" s="1146"/>
      <c r="I29" s="1147"/>
      <c r="J29" s="997"/>
      <c r="K29" s="1147"/>
      <c r="L29" s="1148"/>
      <c r="M29" s="1149"/>
      <c r="N29" s="453"/>
      <c r="O29" s="1665"/>
      <c r="P29" s="1665"/>
      <c r="Q29" s="1665"/>
      <c r="R29" s="1665"/>
      <c r="S29" s="319"/>
      <c r="T29" s="1151" t="str">
        <f t="shared" si="0"/>
        <v>18 (1418)</v>
      </c>
      <c r="U29" s="1152" t="str">
        <f t="shared" si="1"/>
        <v/>
      </c>
      <c r="V29" s="1153"/>
      <c r="W29" s="1154"/>
      <c r="X29" s="1154"/>
    </row>
    <row r="30" spans="1:24" ht="12.75" hidden="1" customHeight="1">
      <c r="A30" s="453" t="s">
        <v>2915</v>
      </c>
      <c r="B30" s="1144"/>
      <c r="C30" s="1207"/>
      <c r="D30" s="994"/>
      <c r="E30" s="453"/>
      <c r="F30" s="994"/>
      <c r="G30" s="1124"/>
      <c r="H30" s="1146"/>
      <c r="I30" s="1147"/>
      <c r="J30" s="997"/>
      <c r="K30" s="1147"/>
      <c r="L30" s="1148"/>
      <c r="M30" s="1149"/>
      <c r="N30" s="453"/>
      <c r="O30" s="1665"/>
      <c r="P30" s="1665"/>
      <c r="Q30" s="1665"/>
      <c r="R30" s="1665"/>
      <c r="S30" s="319"/>
      <c r="T30" s="1151" t="str">
        <f t="shared" si="0"/>
        <v>19 (1419)</v>
      </c>
      <c r="U30" s="1152" t="str">
        <f t="shared" si="1"/>
        <v/>
      </c>
      <c r="V30" s="1153"/>
      <c r="W30" s="1154"/>
      <c r="X30" s="1154"/>
    </row>
    <row r="31" spans="1:24" ht="12.75" hidden="1" customHeight="1">
      <c r="A31" s="453" t="s">
        <v>2916</v>
      </c>
      <c r="B31" s="1144"/>
      <c r="C31" s="1207"/>
      <c r="D31" s="994"/>
      <c r="E31" s="453"/>
      <c r="F31" s="994"/>
      <c r="G31" s="1124"/>
      <c r="H31" s="1146"/>
      <c r="I31" s="1147"/>
      <c r="J31" s="997"/>
      <c r="K31" s="1147"/>
      <c r="L31" s="1148"/>
      <c r="M31" s="1149"/>
      <c r="N31" s="453"/>
      <c r="O31" s="1665"/>
      <c r="P31" s="1665"/>
      <c r="Q31" s="1665"/>
      <c r="R31" s="1665"/>
      <c r="S31" s="319"/>
      <c r="T31" s="1151" t="str">
        <f t="shared" si="0"/>
        <v>20 (1420)</v>
      </c>
      <c r="U31" s="1152" t="str">
        <f t="shared" si="1"/>
        <v/>
      </c>
      <c r="V31" s="1153"/>
      <c r="W31" s="1154"/>
      <c r="X31" s="1154"/>
    </row>
    <row r="32" spans="1:24" ht="12.75" hidden="1" customHeight="1">
      <c r="A32" s="453" t="s">
        <v>2917</v>
      </c>
      <c r="B32" s="1144"/>
      <c r="C32" s="1207"/>
      <c r="D32" s="994"/>
      <c r="E32" s="453"/>
      <c r="F32" s="994"/>
      <c r="G32" s="1124"/>
      <c r="H32" s="1146"/>
      <c r="I32" s="1147"/>
      <c r="J32" s="997"/>
      <c r="K32" s="1147"/>
      <c r="L32" s="1148"/>
      <c r="M32" s="1149"/>
      <c r="N32" s="453"/>
      <c r="O32" s="1665"/>
      <c r="P32" s="1665"/>
      <c r="Q32" s="1665"/>
      <c r="R32" s="1665"/>
      <c r="S32" s="319"/>
      <c r="T32" s="1151" t="str">
        <f t="shared" si="0"/>
        <v>21 (1421)</v>
      </c>
      <c r="U32" s="1152" t="str">
        <f t="shared" si="1"/>
        <v/>
      </c>
      <c r="V32" s="1153"/>
      <c r="W32" s="1154"/>
      <c r="X32" s="1154"/>
    </row>
    <row r="33" spans="1:24" ht="12.75" hidden="1" customHeight="1">
      <c r="A33" s="453" t="s">
        <v>2918</v>
      </c>
      <c r="B33" s="1144"/>
      <c r="C33" s="1207"/>
      <c r="D33" s="994"/>
      <c r="E33" s="453"/>
      <c r="F33" s="994"/>
      <c r="G33" s="1124"/>
      <c r="H33" s="1146"/>
      <c r="I33" s="1147"/>
      <c r="J33" s="997"/>
      <c r="K33" s="1147"/>
      <c r="L33" s="1148"/>
      <c r="M33" s="1149"/>
      <c r="N33" s="453"/>
      <c r="O33" s="1665"/>
      <c r="P33" s="1665"/>
      <c r="Q33" s="1665"/>
      <c r="R33" s="1665"/>
      <c r="S33" s="319"/>
      <c r="T33" s="1151" t="str">
        <f t="shared" si="0"/>
        <v>22 (1422)</v>
      </c>
      <c r="U33" s="1152" t="str">
        <f t="shared" si="1"/>
        <v/>
      </c>
      <c r="V33" s="1153"/>
      <c r="W33" s="1154"/>
      <c r="X33" s="1154"/>
    </row>
    <row r="34" spans="1:24" ht="12.75" hidden="1" customHeight="1">
      <c r="A34" s="453" t="s">
        <v>2919</v>
      </c>
      <c r="B34" s="1144"/>
      <c r="C34" s="1207"/>
      <c r="D34" s="994"/>
      <c r="E34" s="453"/>
      <c r="F34" s="994"/>
      <c r="G34" s="1124"/>
      <c r="H34" s="1146"/>
      <c r="I34" s="1147"/>
      <c r="J34" s="997"/>
      <c r="K34" s="1147"/>
      <c r="L34" s="1148"/>
      <c r="M34" s="1149"/>
      <c r="N34" s="453"/>
      <c r="O34" s="1665"/>
      <c r="P34" s="1665"/>
      <c r="Q34" s="1665"/>
      <c r="R34" s="1665"/>
      <c r="S34" s="319"/>
      <c r="T34" s="1151" t="str">
        <f t="shared" si="0"/>
        <v>23 (1423)</v>
      </c>
      <c r="U34" s="1152" t="str">
        <f t="shared" si="1"/>
        <v/>
      </c>
      <c r="V34" s="1153"/>
      <c r="W34" s="1154"/>
      <c r="X34" s="1154"/>
    </row>
    <row r="35" spans="1:24" ht="12.75" hidden="1" customHeight="1">
      <c r="A35" s="453" t="s">
        <v>2920</v>
      </c>
      <c r="B35" s="1144"/>
      <c r="C35" s="1207"/>
      <c r="D35" s="994"/>
      <c r="E35" s="453"/>
      <c r="F35" s="994"/>
      <c r="G35" s="1124"/>
      <c r="H35" s="1146"/>
      <c r="I35" s="1147"/>
      <c r="J35" s="997"/>
      <c r="K35" s="1147"/>
      <c r="L35" s="1148"/>
      <c r="M35" s="1149"/>
      <c r="N35" s="453"/>
      <c r="O35" s="1665"/>
      <c r="P35" s="1665"/>
      <c r="Q35" s="1665"/>
      <c r="R35" s="1665"/>
      <c r="S35" s="319"/>
      <c r="T35" s="1151" t="str">
        <f t="shared" si="0"/>
        <v>24 (1424)</v>
      </c>
      <c r="U35" s="1152" t="str">
        <f t="shared" si="1"/>
        <v/>
      </c>
      <c r="V35" s="1153"/>
      <c r="W35" s="1154"/>
      <c r="X35" s="1154"/>
    </row>
    <row r="36" spans="1:24">
      <c r="A36" s="453" t="s">
        <v>2921</v>
      </c>
      <c r="B36" s="1144"/>
      <c r="C36" s="1207"/>
      <c r="D36" s="994"/>
      <c r="E36" s="453"/>
      <c r="F36" s="994"/>
      <c r="G36" s="1124"/>
      <c r="H36" s="1146"/>
      <c r="I36" s="1147"/>
      <c r="J36" s="997"/>
      <c r="K36" s="1147"/>
      <c r="L36" s="1148"/>
      <c r="M36" s="1149"/>
      <c r="N36" s="453"/>
      <c r="O36" s="1665"/>
      <c r="P36" s="1665"/>
      <c r="Q36" s="1665"/>
      <c r="R36" s="1665"/>
      <c r="S36" s="319"/>
      <c r="T36" s="1151" t="str">
        <f t="shared" si="0"/>
        <v>25 (1425)</v>
      </c>
      <c r="U36" s="1152" t="str">
        <f t="shared" si="1"/>
        <v/>
      </c>
      <c r="V36" s="1153"/>
      <c r="W36" s="1154"/>
      <c r="X36" s="1154"/>
    </row>
    <row r="37" spans="1:24">
      <c r="A37" s="796" t="s">
        <v>2922</v>
      </c>
      <c r="B37" s="1208">
        <v>100</v>
      </c>
      <c r="C37" s="1209"/>
      <c r="D37" s="994"/>
      <c r="E37" s="453"/>
      <c r="F37" s="994"/>
      <c r="G37" s="1122"/>
      <c r="H37" s="1158"/>
      <c r="I37" s="1147"/>
      <c r="J37" s="997"/>
      <c r="K37" s="1147"/>
      <c r="L37" s="1148"/>
      <c r="M37" s="1356"/>
      <c r="N37" s="453"/>
      <c r="O37" s="1666"/>
      <c r="P37" s="1666"/>
      <c r="Q37" s="1666"/>
      <c r="R37" s="1666"/>
      <c r="S37" s="319"/>
      <c r="T37" s="1205" t="str">
        <f>$A$37</f>
        <v>(1426)</v>
      </c>
      <c r="U37" s="1159">
        <f>$B37</f>
        <v>100</v>
      </c>
      <c r="V37" s="1153"/>
      <c r="W37" s="1154"/>
      <c r="X37" s="1154"/>
    </row>
    <row r="38" spans="1:24">
      <c r="A38" s="478" t="s">
        <v>2923</v>
      </c>
      <c r="B38" s="1002" t="s">
        <v>2924</v>
      </c>
      <c r="C38" s="1003"/>
      <c r="D38" s="997"/>
      <c r="E38" s="477"/>
      <c r="F38" s="1163"/>
      <c r="G38" s="1164"/>
      <c r="H38" s="1165"/>
      <c r="I38" s="1147"/>
      <c r="J38" s="997"/>
      <c r="K38" s="1147"/>
      <c r="L38" s="1166"/>
      <c r="M38" s="1167"/>
      <c r="N38" s="477"/>
      <c r="O38" s="1664"/>
      <c r="P38" s="1664"/>
      <c r="Q38" s="1664"/>
      <c r="R38" s="1664"/>
      <c r="S38" s="319"/>
      <c r="T38" s="1205" t="str">
        <f>$A$38</f>
        <v>(1400)</v>
      </c>
      <c r="U38" s="1003" t="str">
        <f>$B38</f>
        <v>Overall</v>
      </c>
      <c r="V38" s="1153"/>
      <c r="W38" s="1168"/>
      <c r="X38" s="1168"/>
    </row>
    <row r="39" spans="1:24" ht="6" customHeight="1">
      <c r="A39" s="477"/>
      <c r="B39" s="477"/>
      <c r="C39" s="477"/>
      <c r="D39" s="477"/>
      <c r="E39" s="477"/>
      <c r="F39" s="1162"/>
      <c r="G39" s="1162"/>
      <c r="H39" s="1162"/>
      <c r="I39" s="1162"/>
      <c r="J39" s="1162"/>
      <c r="K39" s="1162"/>
      <c r="L39" s="1162"/>
      <c r="M39" s="1162"/>
      <c r="N39" s="477"/>
      <c r="O39" s="477"/>
      <c r="P39" s="477"/>
      <c r="Q39" s="477"/>
      <c r="R39" s="477"/>
      <c r="S39" s="319"/>
      <c r="T39" s="1142"/>
      <c r="U39" s="1142"/>
    </row>
    <row r="40" spans="1:24">
      <c r="A40" s="477"/>
      <c r="B40" s="813" t="s">
        <v>1791</v>
      </c>
      <c r="C40" s="477"/>
      <c r="D40" s="477"/>
      <c r="E40" s="477"/>
      <c r="F40" s="1162"/>
      <c r="G40" s="1162"/>
      <c r="H40" s="1162"/>
      <c r="I40" s="1162"/>
      <c r="J40" s="1162"/>
      <c r="K40" s="1162"/>
      <c r="L40" s="1162"/>
      <c r="M40" s="1162"/>
      <c r="N40" s="477"/>
      <c r="O40" s="477"/>
      <c r="P40" s="477"/>
      <c r="Q40" s="477"/>
      <c r="R40" s="477"/>
      <c r="S40" s="319"/>
      <c r="T40" s="1142"/>
      <c r="U40" s="1143" t="str">
        <f>$B40</f>
        <v>Undrawn Commitments (502)</v>
      </c>
    </row>
    <row r="41" spans="1:24">
      <c r="A41" s="453" t="s">
        <v>2897</v>
      </c>
      <c r="B41" s="1144"/>
      <c r="C41" s="994"/>
      <c r="D41" s="994"/>
      <c r="E41" s="453"/>
      <c r="F41" s="994"/>
      <c r="G41" s="1124"/>
      <c r="H41" s="1146"/>
      <c r="I41" s="1147"/>
      <c r="J41" s="997"/>
      <c r="K41" s="1147"/>
      <c r="L41" s="1148"/>
      <c r="M41" s="1149"/>
      <c r="N41" s="453"/>
      <c r="O41" s="1665"/>
      <c r="P41" s="1665"/>
      <c r="Q41" s="1665"/>
      <c r="R41" s="1665"/>
      <c r="S41" s="319"/>
      <c r="T41" s="1151" t="str">
        <f t="shared" ref="T41:T65" si="2">$A41</f>
        <v>1 (1401)</v>
      </c>
      <c r="U41" s="1152" t="str">
        <f t="shared" ref="U41:U65" si="3">IF($B41="","",$B41)</f>
        <v/>
      </c>
      <c r="V41" s="1153"/>
      <c r="W41" s="1154"/>
      <c r="X41" s="1154"/>
    </row>
    <row r="42" spans="1:24">
      <c r="A42" s="453" t="s">
        <v>2898</v>
      </c>
      <c r="B42" s="1144"/>
      <c r="C42" s="994"/>
      <c r="D42" s="994"/>
      <c r="E42" s="453"/>
      <c r="F42" s="994"/>
      <c r="G42" s="1124"/>
      <c r="H42" s="1146"/>
      <c r="I42" s="1147"/>
      <c r="J42" s="997"/>
      <c r="K42" s="1147"/>
      <c r="L42" s="1148"/>
      <c r="M42" s="1149"/>
      <c r="N42" s="453"/>
      <c r="O42" s="1665"/>
      <c r="P42" s="1665"/>
      <c r="Q42" s="1665"/>
      <c r="R42" s="1665"/>
      <c r="S42" s="319"/>
      <c r="T42" s="1151" t="str">
        <f t="shared" si="2"/>
        <v>2 (1402)</v>
      </c>
      <c r="U42" s="1152" t="str">
        <f t="shared" si="3"/>
        <v/>
      </c>
      <c r="V42" s="1153"/>
      <c r="W42" s="1154"/>
      <c r="X42" s="1154"/>
    </row>
    <row r="43" spans="1:24">
      <c r="A43" s="453" t="s">
        <v>2899</v>
      </c>
      <c r="B43" s="1144"/>
      <c r="C43" s="994"/>
      <c r="D43" s="994"/>
      <c r="E43" s="453"/>
      <c r="F43" s="994"/>
      <c r="G43" s="1124"/>
      <c r="H43" s="1146"/>
      <c r="I43" s="1147"/>
      <c r="J43" s="997"/>
      <c r="K43" s="1147"/>
      <c r="L43" s="1148"/>
      <c r="M43" s="1149"/>
      <c r="N43" s="453"/>
      <c r="O43" s="1665"/>
      <c r="P43" s="1665"/>
      <c r="Q43" s="1665"/>
      <c r="R43" s="1665"/>
      <c r="S43" s="319"/>
      <c r="T43" s="1151" t="str">
        <f t="shared" si="2"/>
        <v>3 (1403)</v>
      </c>
      <c r="U43" s="1152" t="str">
        <f t="shared" si="3"/>
        <v/>
      </c>
      <c r="V43" s="1153"/>
      <c r="W43" s="1154"/>
      <c r="X43" s="1154"/>
    </row>
    <row r="44" spans="1:24" ht="12.75" hidden="1" customHeight="1">
      <c r="A44" s="453" t="s">
        <v>2900</v>
      </c>
      <c r="B44" s="1144"/>
      <c r="C44" s="994"/>
      <c r="D44" s="994"/>
      <c r="E44" s="453"/>
      <c r="F44" s="994"/>
      <c r="G44" s="1124"/>
      <c r="H44" s="1146"/>
      <c r="I44" s="1147"/>
      <c r="J44" s="997"/>
      <c r="K44" s="1147"/>
      <c r="L44" s="1148"/>
      <c r="M44" s="1149"/>
      <c r="N44" s="453"/>
      <c r="O44" s="1665"/>
      <c r="P44" s="1665"/>
      <c r="Q44" s="1665"/>
      <c r="R44" s="1665"/>
      <c r="S44" s="319"/>
      <c r="T44" s="1151" t="str">
        <f t="shared" si="2"/>
        <v>4 (1404)</v>
      </c>
      <c r="U44" s="1152" t="str">
        <f t="shared" si="3"/>
        <v/>
      </c>
      <c r="V44" s="1153"/>
      <c r="W44" s="1154"/>
      <c r="X44" s="1154"/>
    </row>
    <row r="45" spans="1:24" ht="12.75" hidden="1" customHeight="1">
      <c r="A45" s="453" t="s">
        <v>2901</v>
      </c>
      <c r="B45" s="1144"/>
      <c r="C45" s="994"/>
      <c r="D45" s="994"/>
      <c r="E45" s="453"/>
      <c r="F45" s="994"/>
      <c r="G45" s="1124"/>
      <c r="H45" s="1146"/>
      <c r="I45" s="1147"/>
      <c r="J45" s="997"/>
      <c r="K45" s="1147"/>
      <c r="L45" s="1148"/>
      <c r="M45" s="1149"/>
      <c r="N45" s="453"/>
      <c r="O45" s="1665"/>
      <c r="P45" s="1665"/>
      <c r="Q45" s="1665"/>
      <c r="R45" s="1665"/>
      <c r="S45" s="319"/>
      <c r="T45" s="1151" t="str">
        <f t="shared" si="2"/>
        <v>5 (1405)</v>
      </c>
      <c r="U45" s="1152" t="str">
        <f t="shared" si="3"/>
        <v/>
      </c>
      <c r="V45" s="1153"/>
      <c r="W45" s="1154"/>
      <c r="X45" s="1154"/>
    </row>
    <row r="46" spans="1:24" ht="12.75" hidden="1" customHeight="1">
      <c r="A46" s="453" t="s">
        <v>2902</v>
      </c>
      <c r="B46" s="1144"/>
      <c r="C46" s="994"/>
      <c r="D46" s="994"/>
      <c r="E46" s="453"/>
      <c r="F46" s="994"/>
      <c r="G46" s="1124"/>
      <c r="H46" s="1146"/>
      <c r="I46" s="1147"/>
      <c r="J46" s="997"/>
      <c r="K46" s="1147"/>
      <c r="L46" s="1148"/>
      <c r="M46" s="1149"/>
      <c r="N46" s="453"/>
      <c r="O46" s="1665"/>
      <c r="P46" s="1665"/>
      <c r="Q46" s="1665"/>
      <c r="R46" s="1665"/>
      <c r="S46" s="319"/>
      <c r="T46" s="1151" t="str">
        <f t="shared" si="2"/>
        <v>6 (1406)</v>
      </c>
      <c r="U46" s="1152" t="str">
        <f t="shared" si="3"/>
        <v/>
      </c>
      <c r="V46" s="1153"/>
      <c r="W46" s="1154"/>
      <c r="X46" s="1154"/>
    </row>
    <row r="47" spans="1:24" ht="12.75" hidden="1" customHeight="1">
      <c r="A47" s="453" t="s">
        <v>2903</v>
      </c>
      <c r="B47" s="1144"/>
      <c r="C47" s="994"/>
      <c r="D47" s="994"/>
      <c r="E47" s="453"/>
      <c r="F47" s="994"/>
      <c r="G47" s="1124"/>
      <c r="H47" s="1146"/>
      <c r="I47" s="1147"/>
      <c r="J47" s="997"/>
      <c r="K47" s="1147"/>
      <c r="L47" s="1148"/>
      <c r="M47" s="1149"/>
      <c r="N47" s="453"/>
      <c r="O47" s="1665"/>
      <c r="P47" s="1665"/>
      <c r="Q47" s="1665"/>
      <c r="R47" s="1665"/>
      <c r="S47" s="319"/>
      <c r="T47" s="1151" t="str">
        <f t="shared" si="2"/>
        <v>7 (1407)</v>
      </c>
      <c r="U47" s="1152" t="str">
        <f t="shared" si="3"/>
        <v/>
      </c>
      <c r="V47" s="1153"/>
      <c r="W47" s="1154"/>
      <c r="X47" s="1154"/>
    </row>
    <row r="48" spans="1:24" ht="12.75" hidden="1" customHeight="1">
      <c r="A48" s="453" t="s">
        <v>2904</v>
      </c>
      <c r="B48" s="1144"/>
      <c r="C48" s="994" t="s">
        <v>2925</v>
      </c>
      <c r="D48" s="994"/>
      <c r="E48" s="453"/>
      <c r="F48" s="994"/>
      <c r="G48" s="1124"/>
      <c r="H48" s="1146"/>
      <c r="I48" s="1147"/>
      <c r="J48" s="997"/>
      <c r="K48" s="1147"/>
      <c r="L48" s="1148"/>
      <c r="M48" s="1149"/>
      <c r="N48" s="453"/>
      <c r="O48" s="1665"/>
      <c r="P48" s="1665"/>
      <c r="Q48" s="1665"/>
      <c r="R48" s="1665"/>
      <c r="S48" s="319"/>
      <c r="T48" s="1151" t="str">
        <f t="shared" si="2"/>
        <v>8 (1408)</v>
      </c>
      <c r="U48" s="1152" t="str">
        <f t="shared" si="3"/>
        <v/>
      </c>
      <c r="V48" s="1153"/>
      <c r="W48" s="1154"/>
      <c r="X48" s="1154"/>
    </row>
    <row r="49" spans="1:24" ht="12.75" hidden="1" customHeight="1">
      <c r="A49" s="453" t="s">
        <v>2905</v>
      </c>
      <c r="B49" s="1144"/>
      <c r="C49" s="994" t="s">
        <v>2926</v>
      </c>
      <c r="D49" s="994"/>
      <c r="E49" s="453"/>
      <c r="F49" s="994"/>
      <c r="G49" s="1124"/>
      <c r="H49" s="1146"/>
      <c r="I49" s="1147"/>
      <c r="J49" s="997"/>
      <c r="K49" s="1147"/>
      <c r="L49" s="1148"/>
      <c r="M49" s="1149"/>
      <c r="N49" s="453"/>
      <c r="O49" s="1665"/>
      <c r="P49" s="1665"/>
      <c r="Q49" s="1665"/>
      <c r="R49" s="1665"/>
      <c r="S49" s="319"/>
      <c r="T49" s="1151" t="str">
        <f t="shared" si="2"/>
        <v>9 (1409)</v>
      </c>
      <c r="U49" s="1152" t="str">
        <f t="shared" si="3"/>
        <v/>
      </c>
      <c r="V49" s="1153"/>
      <c r="W49" s="1154"/>
      <c r="X49" s="1154"/>
    </row>
    <row r="50" spans="1:24" ht="12.75" hidden="1" customHeight="1">
      <c r="A50" s="453" t="s">
        <v>2906</v>
      </c>
      <c r="B50" s="1144"/>
      <c r="C50" s="994"/>
      <c r="D50" s="994"/>
      <c r="E50" s="453"/>
      <c r="F50" s="994"/>
      <c r="G50" s="1124"/>
      <c r="H50" s="1146"/>
      <c r="I50" s="1147"/>
      <c r="J50" s="997"/>
      <c r="K50" s="1147"/>
      <c r="L50" s="1148"/>
      <c r="M50" s="1149"/>
      <c r="N50" s="453"/>
      <c r="O50" s="1665"/>
      <c r="P50" s="1665"/>
      <c r="Q50" s="1665"/>
      <c r="R50" s="1665"/>
      <c r="S50" s="319"/>
      <c r="T50" s="1151" t="str">
        <f t="shared" si="2"/>
        <v>10 (1410)</v>
      </c>
      <c r="U50" s="1152" t="str">
        <f t="shared" si="3"/>
        <v/>
      </c>
      <c r="V50" s="1153"/>
      <c r="W50" s="1154"/>
      <c r="X50" s="1154"/>
    </row>
    <row r="51" spans="1:24" ht="12.75" hidden="1" customHeight="1">
      <c r="A51" s="453" t="s">
        <v>2907</v>
      </c>
      <c r="B51" s="1144"/>
      <c r="C51" s="994"/>
      <c r="D51" s="994"/>
      <c r="E51" s="453"/>
      <c r="F51" s="994"/>
      <c r="G51" s="1124"/>
      <c r="H51" s="1146"/>
      <c r="I51" s="1147"/>
      <c r="J51" s="997"/>
      <c r="K51" s="1147"/>
      <c r="L51" s="1148"/>
      <c r="M51" s="1149"/>
      <c r="N51" s="453"/>
      <c r="O51" s="1665"/>
      <c r="P51" s="1665"/>
      <c r="Q51" s="1665"/>
      <c r="R51" s="1665"/>
      <c r="S51" s="319"/>
      <c r="T51" s="1151" t="str">
        <f t="shared" si="2"/>
        <v>11 (1411)</v>
      </c>
      <c r="U51" s="1152" t="str">
        <f t="shared" si="3"/>
        <v/>
      </c>
      <c r="V51" s="1153"/>
      <c r="W51" s="1154"/>
      <c r="X51" s="1154"/>
    </row>
    <row r="52" spans="1:24" ht="12.75" hidden="1" customHeight="1">
      <c r="A52" s="453" t="s">
        <v>2908</v>
      </c>
      <c r="B52" s="1144"/>
      <c r="C52" s="994"/>
      <c r="D52" s="994"/>
      <c r="E52" s="453"/>
      <c r="F52" s="994"/>
      <c r="G52" s="1124"/>
      <c r="H52" s="1146"/>
      <c r="I52" s="1147"/>
      <c r="J52" s="997"/>
      <c r="K52" s="1147"/>
      <c r="L52" s="1148"/>
      <c r="M52" s="1149"/>
      <c r="N52" s="453"/>
      <c r="O52" s="1665"/>
      <c r="P52" s="1665"/>
      <c r="Q52" s="1665"/>
      <c r="R52" s="1665"/>
      <c r="S52" s="319"/>
      <c r="T52" s="1151" t="str">
        <f t="shared" si="2"/>
        <v>12 (1412)</v>
      </c>
      <c r="U52" s="1152" t="str">
        <f t="shared" si="3"/>
        <v/>
      </c>
      <c r="V52" s="1153"/>
      <c r="W52" s="1154"/>
      <c r="X52" s="1154"/>
    </row>
    <row r="53" spans="1:24" ht="12.75" hidden="1" customHeight="1">
      <c r="A53" s="453" t="s">
        <v>2909</v>
      </c>
      <c r="B53" s="1144"/>
      <c r="C53" s="994"/>
      <c r="D53" s="994"/>
      <c r="E53" s="453"/>
      <c r="F53" s="994"/>
      <c r="G53" s="1124"/>
      <c r="H53" s="1146"/>
      <c r="I53" s="1147"/>
      <c r="J53" s="997"/>
      <c r="K53" s="1147"/>
      <c r="L53" s="1148"/>
      <c r="M53" s="1149"/>
      <c r="N53" s="453"/>
      <c r="O53" s="1665"/>
      <c r="P53" s="1665"/>
      <c r="Q53" s="1665"/>
      <c r="R53" s="1665"/>
      <c r="S53" s="319"/>
      <c r="T53" s="1151" t="str">
        <f t="shared" si="2"/>
        <v>13 (1413)</v>
      </c>
      <c r="U53" s="1152" t="str">
        <f t="shared" si="3"/>
        <v/>
      </c>
      <c r="V53" s="1153"/>
      <c r="W53" s="1154"/>
      <c r="X53" s="1154"/>
    </row>
    <row r="54" spans="1:24" ht="12.75" hidden="1" customHeight="1">
      <c r="A54" s="453" t="s">
        <v>2910</v>
      </c>
      <c r="B54" s="1144"/>
      <c r="C54" s="994"/>
      <c r="D54" s="994"/>
      <c r="E54" s="453"/>
      <c r="F54" s="994"/>
      <c r="G54" s="1124"/>
      <c r="H54" s="1146"/>
      <c r="I54" s="1147"/>
      <c r="J54" s="997"/>
      <c r="K54" s="1147"/>
      <c r="L54" s="1148"/>
      <c r="M54" s="1149"/>
      <c r="N54" s="453"/>
      <c r="O54" s="1665"/>
      <c r="P54" s="1665"/>
      <c r="Q54" s="1665"/>
      <c r="R54" s="1665"/>
      <c r="S54" s="319"/>
      <c r="T54" s="1151" t="str">
        <f t="shared" si="2"/>
        <v>14 (1414)</v>
      </c>
      <c r="U54" s="1152" t="str">
        <f t="shared" si="3"/>
        <v/>
      </c>
      <c r="V54" s="1153"/>
      <c r="W54" s="1154"/>
      <c r="X54" s="1154"/>
    </row>
    <row r="55" spans="1:24" ht="12.75" hidden="1" customHeight="1">
      <c r="A55" s="453" t="s">
        <v>2911</v>
      </c>
      <c r="B55" s="1144"/>
      <c r="C55" s="994"/>
      <c r="D55" s="994"/>
      <c r="E55" s="453"/>
      <c r="F55" s="994"/>
      <c r="G55" s="1124"/>
      <c r="H55" s="1146"/>
      <c r="I55" s="1147"/>
      <c r="J55" s="997"/>
      <c r="K55" s="1147"/>
      <c r="L55" s="1148"/>
      <c r="M55" s="1149"/>
      <c r="N55" s="453"/>
      <c r="O55" s="1665"/>
      <c r="P55" s="1665"/>
      <c r="Q55" s="1665"/>
      <c r="R55" s="1665"/>
      <c r="S55" s="319"/>
      <c r="T55" s="1151" t="str">
        <f t="shared" si="2"/>
        <v>15 (1415)</v>
      </c>
      <c r="U55" s="1152" t="str">
        <f t="shared" si="3"/>
        <v/>
      </c>
      <c r="V55" s="1153"/>
      <c r="W55" s="1154"/>
      <c r="X55" s="1154"/>
    </row>
    <row r="56" spans="1:24" ht="12.75" hidden="1" customHeight="1">
      <c r="A56" s="453" t="s">
        <v>2912</v>
      </c>
      <c r="B56" s="1144"/>
      <c r="C56" s="994"/>
      <c r="D56" s="994"/>
      <c r="E56" s="453"/>
      <c r="F56" s="994"/>
      <c r="G56" s="1124"/>
      <c r="H56" s="1146"/>
      <c r="I56" s="1147"/>
      <c r="J56" s="997"/>
      <c r="K56" s="1147"/>
      <c r="L56" s="1148"/>
      <c r="M56" s="1149"/>
      <c r="N56" s="453"/>
      <c r="O56" s="1665"/>
      <c r="P56" s="1665"/>
      <c r="Q56" s="1665"/>
      <c r="R56" s="1665"/>
      <c r="S56" s="319"/>
      <c r="T56" s="1151" t="str">
        <f t="shared" si="2"/>
        <v>16 (1416)</v>
      </c>
      <c r="U56" s="1152" t="str">
        <f t="shared" si="3"/>
        <v/>
      </c>
      <c r="V56" s="1153"/>
      <c r="W56" s="1154"/>
      <c r="X56" s="1154"/>
    </row>
    <row r="57" spans="1:24" ht="12.75" hidden="1" customHeight="1">
      <c r="A57" s="453" t="s">
        <v>2913</v>
      </c>
      <c r="B57" s="1144"/>
      <c r="C57" s="994"/>
      <c r="D57" s="994"/>
      <c r="E57" s="453"/>
      <c r="F57" s="994"/>
      <c r="G57" s="1124"/>
      <c r="H57" s="1146"/>
      <c r="I57" s="1147"/>
      <c r="J57" s="997"/>
      <c r="K57" s="1147"/>
      <c r="L57" s="1148"/>
      <c r="M57" s="1149"/>
      <c r="N57" s="453"/>
      <c r="O57" s="1665"/>
      <c r="P57" s="1665"/>
      <c r="Q57" s="1665"/>
      <c r="R57" s="1665"/>
      <c r="S57" s="319"/>
      <c r="T57" s="1151" t="str">
        <f t="shared" si="2"/>
        <v>17 (1417)</v>
      </c>
      <c r="U57" s="1152" t="str">
        <f t="shared" si="3"/>
        <v/>
      </c>
      <c r="V57" s="1153"/>
      <c r="W57" s="1154"/>
      <c r="X57" s="1154"/>
    </row>
    <row r="58" spans="1:24" ht="12.75" hidden="1" customHeight="1">
      <c r="A58" s="453" t="s">
        <v>2914</v>
      </c>
      <c r="B58" s="1144"/>
      <c r="C58" s="994"/>
      <c r="D58" s="994"/>
      <c r="E58" s="453"/>
      <c r="F58" s="994"/>
      <c r="G58" s="1124"/>
      <c r="H58" s="1146"/>
      <c r="I58" s="1147"/>
      <c r="J58" s="997"/>
      <c r="K58" s="1147"/>
      <c r="L58" s="1148"/>
      <c r="M58" s="1149"/>
      <c r="N58" s="453"/>
      <c r="O58" s="1665"/>
      <c r="P58" s="1665"/>
      <c r="Q58" s="1665"/>
      <c r="R58" s="1665"/>
      <c r="S58" s="319"/>
      <c r="T58" s="1151" t="str">
        <f t="shared" si="2"/>
        <v>18 (1418)</v>
      </c>
      <c r="U58" s="1152" t="str">
        <f t="shared" si="3"/>
        <v/>
      </c>
      <c r="V58" s="1153"/>
      <c r="W58" s="1154"/>
      <c r="X58" s="1154"/>
    </row>
    <row r="59" spans="1:24" ht="12.75" hidden="1" customHeight="1">
      <c r="A59" s="453" t="s">
        <v>2915</v>
      </c>
      <c r="B59" s="1144"/>
      <c r="C59" s="994"/>
      <c r="D59" s="994"/>
      <c r="E59" s="453"/>
      <c r="F59" s="994"/>
      <c r="G59" s="1124"/>
      <c r="H59" s="1146"/>
      <c r="I59" s="1147"/>
      <c r="J59" s="997"/>
      <c r="K59" s="1147"/>
      <c r="L59" s="1148"/>
      <c r="M59" s="1149"/>
      <c r="N59" s="453"/>
      <c r="O59" s="1665"/>
      <c r="P59" s="1665"/>
      <c r="Q59" s="1665"/>
      <c r="R59" s="1665"/>
      <c r="S59" s="319"/>
      <c r="T59" s="1151" t="str">
        <f t="shared" si="2"/>
        <v>19 (1419)</v>
      </c>
      <c r="U59" s="1152" t="str">
        <f t="shared" si="3"/>
        <v/>
      </c>
      <c r="V59" s="1153"/>
      <c r="W59" s="1154"/>
      <c r="X59" s="1154"/>
    </row>
    <row r="60" spans="1:24" ht="12.75" hidden="1" customHeight="1">
      <c r="A60" s="453" t="s">
        <v>2916</v>
      </c>
      <c r="B60" s="1144"/>
      <c r="C60" s="994"/>
      <c r="D60" s="994"/>
      <c r="E60" s="453"/>
      <c r="F60" s="994"/>
      <c r="G60" s="1124"/>
      <c r="H60" s="1146"/>
      <c r="I60" s="1147"/>
      <c r="J60" s="997"/>
      <c r="K60" s="1147"/>
      <c r="L60" s="1148"/>
      <c r="M60" s="1149"/>
      <c r="N60" s="453"/>
      <c r="O60" s="1665"/>
      <c r="P60" s="1665"/>
      <c r="Q60" s="1665"/>
      <c r="R60" s="1665"/>
      <c r="S60" s="319"/>
      <c r="T60" s="1151" t="str">
        <f t="shared" si="2"/>
        <v>20 (1420)</v>
      </c>
      <c r="U60" s="1152" t="str">
        <f t="shared" si="3"/>
        <v/>
      </c>
      <c r="V60" s="1153"/>
      <c r="W60" s="1154"/>
      <c r="X60" s="1154"/>
    </row>
    <row r="61" spans="1:24" ht="12.75" hidden="1" customHeight="1">
      <c r="A61" s="453" t="s">
        <v>2917</v>
      </c>
      <c r="B61" s="1144"/>
      <c r="C61" s="994"/>
      <c r="D61" s="994"/>
      <c r="E61" s="453"/>
      <c r="F61" s="994"/>
      <c r="G61" s="1124"/>
      <c r="H61" s="1146"/>
      <c r="I61" s="1147"/>
      <c r="J61" s="997"/>
      <c r="K61" s="1147"/>
      <c r="L61" s="1148"/>
      <c r="M61" s="1149"/>
      <c r="N61" s="453"/>
      <c r="O61" s="1665"/>
      <c r="P61" s="1665"/>
      <c r="Q61" s="1665"/>
      <c r="R61" s="1665"/>
      <c r="S61" s="319"/>
      <c r="T61" s="1151" t="str">
        <f t="shared" si="2"/>
        <v>21 (1421)</v>
      </c>
      <c r="U61" s="1152" t="str">
        <f t="shared" si="3"/>
        <v/>
      </c>
      <c r="V61" s="1153"/>
      <c r="W61" s="1154"/>
      <c r="X61" s="1154"/>
    </row>
    <row r="62" spans="1:24" ht="12.75" hidden="1" customHeight="1">
      <c r="A62" s="453" t="s">
        <v>2918</v>
      </c>
      <c r="B62" s="1144"/>
      <c r="C62" s="994"/>
      <c r="D62" s="994"/>
      <c r="E62" s="453"/>
      <c r="F62" s="994"/>
      <c r="G62" s="1124"/>
      <c r="H62" s="1146"/>
      <c r="I62" s="1147"/>
      <c r="J62" s="997"/>
      <c r="K62" s="1147"/>
      <c r="L62" s="1148"/>
      <c r="M62" s="1149"/>
      <c r="N62" s="453"/>
      <c r="O62" s="1665"/>
      <c r="P62" s="1665"/>
      <c r="Q62" s="1665"/>
      <c r="R62" s="1665"/>
      <c r="S62" s="319"/>
      <c r="T62" s="1151" t="str">
        <f t="shared" si="2"/>
        <v>22 (1422)</v>
      </c>
      <c r="U62" s="1152" t="str">
        <f t="shared" si="3"/>
        <v/>
      </c>
      <c r="V62" s="1153"/>
      <c r="W62" s="1154"/>
      <c r="X62" s="1154"/>
    </row>
    <row r="63" spans="1:24" ht="12.75" hidden="1" customHeight="1">
      <c r="A63" s="453" t="s">
        <v>2919</v>
      </c>
      <c r="B63" s="1144"/>
      <c r="C63" s="994"/>
      <c r="D63" s="994"/>
      <c r="E63" s="453"/>
      <c r="F63" s="994"/>
      <c r="G63" s="1124"/>
      <c r="H63" s="1146"/>
      <c r="I63" s="1147"/>
      <c r="J63" s="997"/>
      <c r="K63" s="1147"/>
      <c r="L63" s="1148"/>
      <c r="M63" s="1149"/>
      <c r="N63" s="453"/>
      <c r="O63" s="1665"/>
      <c r="P63" s="1665"/>
      <c r="Q63" s="1665"/>
      <c r="R63" s="1665"/>
      <c r="S63" s="319"/>
      <c r="T63" s="1151" t="str">
        <f t="shared" si="2"/>
        <v>23 (1423)</v>
      </c>
      <c r="U63" s="1152" t="str">
        <f t="shared" si="3"/>
        <v/>
      </c>
      <c r="V63" s="1153"/>
      <c r="W63" s="1154"/>
      <c r="X63" s="1154"/>
    </row>
    <row r="64" spans="1:24" ht="12.75" hidden="1" customHeight="1">
      <c r="A64" s="453" t="s">
        <v>2920</v>
      </c>
      <c r="B64" s="1144"/>
      <c r="C64" s="994"/>
      <c r="D64" s="994"/>
      <c r="E64" s="453"/>
      <c r="F64" s="994"/>
      <c r="G64" s="1124"/>
      <c r="H64" s="1146"/>
      <c r="I64" s="1147"/>
      <c r="J64" s="997"/>
      <c r="K64" s="1147"/>
      <c r="L64" s="1148"/>
      <c r="M64" s="1149"/>
      <c r="N64" s="453"/>
      <c r="O64" s="1665"/>
      <c r="P64" s="1665"/>
      <c r="Q64" s="1665"/>
      <c r="R64" s="1665"/>
      <c r="S64" s="319"/>
      <c r="T64" s="1151" t="str">
        <f t="shared" si="2"/>
        <v>24 (1424)</v>
      </c>
      <c r="U64" s="1152" t="str">
        <f t="shared" si="3"/>
        <v/>
      </c>
      <c r="V64" s="1153"/>
      <c r="W64" s="1154"/>
      <c r="X64" s="1154"/>
    </row>
    <row r="65" spans="1:24">
      <c r="A65" s="453" t="s">
        <v>2921</v>
      </c>
      <c r="B65" s="1144"/>
      <c r="C65" s="994"/>
      <c r="D65" s="994"/>
      <c r="E65" s="453"/>
      <c r="F65" s="994"/>
      <c r="G65" s="1124"/>
      <c r="H65" s="1146"/>
      <c r="I65" s="1147"/>
      <c r="J65" s="997"/>
      <c r="K65" s="1147"/>
      <c r="L65" s="1148"/>
      <c r="M65" s="1149"/>
      <c r="N65" s="453"/>
      <c r="O65" s="1665"/>
      <c r="P65" s="1665"/>
      <c r="Q65" s="1665"/>
      <c r="R65" s="1665"/>
      <c r="S65" s="319"/>
      <c r="T65" s="1151" t="str">
        <f t="shared" si="2"/>
        <v>25 (1425)</v>
      </c>
      <c r="U65" s="1152" t="str">
        <f t="shared" si="3"/>
        <v/>
      </c>
      <c r="V65" s="1153"/>
      <c r="W65" s="1154"/>
      <c r="X65" s="1154"/>
    </row>
    <row r="66" spans="1:24">
      <c r="A66" s="796" t="s">
        <v>2922</v>
      </c>
      <c r="B66" s="1208">
        <v>100</v>
      </c>
      <c r="C66" s="994"/>
      <c r="D66" s="994"/>
      <c r="E66" s="453"/>
      <c r="F66" s="994"/>
      <c r="G66" s="1122"/>
      <c r="H66" s="1158"/>
      <c r="I66" s="1147"/>
      <c r="J66" s="997"/>
      <c r="K66" s="1147"/>
      <c r="L66" s="1148"/>
      <c r="M66" s="1356"/>
      <c r="N66" s="453"/>
      <c r="O66" s="1666"/>
      <c r="P66" s="1666"/>
      <c r="Q66" s="1666"/>
      <c r="R66" s="1666"/>
      <c r="S66" s="319"/>
      <c r="T66" s="1205" t="str">
        <f>$A$66</f>
        <v>(1426)</v>
      </c>
      <c r="U66" s="1159">
        <f>$B66</f>
        <v>100</v>
      </c>
      <c r="V66" s="1153"/>
      <c r="W66" s="1154"/>
      <c r="X66" s="1154"/>
    </row>
    <row r="67" spans="1:24" ht="12.75" customHeight="1">
      <c r="A67" s="478" t="s">
        <v>2923</v>
      </c>
      <c r="B67" s="1002" t="s">
        <v>2924</v>
      </c>
      <c r="C67" s="997"/>
      <c r="D67" s="997"/>
      <c r="E67" s="477"/>
      <c r="F67" s="1163"/>
      <c r="G67" s="1169"/>
      <c r="H67" s="1165"/>
      <c r="I67" s="1147"/>
      <c r="J67" s="997"/>
      <c r="K67" s="1147"/>
      <c r="L67" s="1166"/>
      <c r="M67" s="1167"/>
      <c r="N67" s="477"/>
      <c r="O67" s="1664"/>
      <c r="P67" s="1664"/>
      <c r="Q67" s="1664"/>
      <c r="R67" s="1664"/>
      <c r="S67" s="319"/>
      <c r="T67" s="1205" t="str">
        <f>$A$67</f>
        <v>(1400)</v>
      </c>
      <c r="U67" s="1003" t="str">
        <f>$B67</f>
        <v>Overall</v>
      </c>
      <c r="V67" s="1153"/>
      <c r="W67" s="1168"/>
      <c r="X67" s="1168"/>
    </row>
    <row r="68" spans="1:24" ht="6" customHeight="1">
      <c r="A68" s="477"/>
      <c r="B68" s="477"/>
      <c r="C68" s="477"/>
      <c r="D68" s="477"/>
      <c r="E68" s="477"/>
      <c r="F68" s="1162"/>
      <c r="G68" s="1162"/>
      <c r="H68" s="1162"/>
      <c r="I68" s="1162"/>
      <c r="J68" s="1162"/>
      <c r="K68" s="1162"/>
      <c r="L68" s="1162"/>
      <c r="M68" s="1162"/>
      <c r="N68" s="477"/>
      <c r="O68" s="477"/>
      <c r="P68" s="477"/>
      <c r="Q68" s="477"/>
      <c r="R68" s="477"/>
      <c r="S68" s="319"/>
      <c r="T68" s="1142"/>
      <c r="U68" s="1142"/>
    </row>
    <row r="69" spans="1:24">
      <c r="A69" s="477"/>
      <c r="B69" s="813" t="s">
        <v>1794</v>
      </c>
      <c r="C69" s="477"/>
      <c r="D69" s="477"/>
      <c r="E69" s="477"/>
      <c r="F69" s="1162"/>
      <c r="G69" s="1162"/>
      <c r="H69" s="1162"/>
      <c r="I69" s="1162"/>
      <c r="J69" s="1162"/>
      <c r="K69" s="1162"/>
      <c r="L69" s="1162"/>
      <c r="M69" s="1162"/>
      <c r="N69" s="477"/>
      <c r="O69" s="477"/>
      <c r="P69" s="477"/>
      <c r="Q69" s="477"/>
      <c r="R69" s="477"/>
      <c r="S69" s="319"/>
      <c r="T69" s="1142"/>
      <c r="U69" s="1143" t="str">
        <f>$B69</f>
        <v>Other off-balance sheet (505)</v>
      </c>
    </row>
    <row r="70" spans="1:24">
      <c r="A70" s="453" t="s">
        <v>2897</v>
      </c>
      <c r="B70" s="1144"/>
      <c r="C70" s="994"/>
      <c r="D70" s="994"/>
      <c r="E70" s="453"/>
      <c r="F70" s="994"/>
      <c r="G70" s="1124"/>
      <c r="H70" s="1146"/>
      <c r="I70" s="1147"/>
      <c r="J70" s="997"/>
      <c r="K70" s="1147"/>
      <c r="L70" s="1148"/>
      <c r="M70" s="1149"/>
      <c r="N70" s="453"/>
      <c r="O70" s="1665"/>
      <c r="P70" s="1665"/>
      <c r="Q70" s="1665"/>
      <c r="R70" s="1665"/>
      <c r="S70" s="319"/>
      <c r="T70" s="1151" t="str">
        <f t="shared" ref="T70:T94" si="4">$A70</f>
        <v>1 (1401)</v>
      </c>
      <c r="U70" s="1152" t="str">
        <f t="shared" ref="U70:U94" si="5">IF($B70="","",$B70)</f>
        <v/>
      </c>
      <c r="V70" s="1153"/>
      <c r="W70" s="1154"/>
      <c r="X70" s="1154"/>
    </row>
    <row r="71" spans="1:24">
      <c r="A71" s="453" t="s">
        <v>2898</v>
      </c>
      <c r="B71" s="1144"/>
      <c r="C71" s="994"/>
      <c r="D71" s="994"/>
      <c r="E71" s="453"/>
      <c r="F71" s="994"/>
      <c r="G71" s="1124"/>
      <c r="H71" s="1146"/>
      <c r="I71" s="1147"/>
      <c r="J71" s="997"/>
      <c r="K71" s="1147"/>
      <c r="L71" s="1148"/>
      <c r="M71" s="1149"/>
      <c r="N71" s="453"/>
      <c r="O71" s="1665"/>
      <c r="P71" s="1665"/>
      <c r="Q71" s="1665"/>
      <c r="R71" s="1665"/>
      <c r="S71" s="319"/>
      <c r="T71" s="1151" t="str">
        <f t="shared" si="4"/>
        <v>2 (1402)</v>
      </c>
      <c r="U71" s="1152" t="str">
        <f t="shared" si="5"/>
        <v/>
      </c>
      <c r="V71" s="1153"/>
      <c r="W71" s="1154"/>
      <c r="X71" s="1154"/>
    </row>
    <row r="72" spans="1:24">
      <c r="A72" s="453" t="s">
        <v>2899</v>
      </c>
      <c r="B72" s="1144"/>
      <c r="C72" s="994"/>
      <c r="D72" s="994"/>
      <c r="E72" s="453"/>
      <c r="F72" s="994"/>
      <c r="G72" s="1124"/>
      <c r="H72" s="1146"/>
      <c r="I72" s="1147"/>
      <c r="J72" s="997"/>
      <c r="K72" s="1147"/>
      <c r="L72" s="1148"/>
      <c r="M72" s="1149"/>
      <c r="N72" s="453"/>
      <c r="O72" s="1665"/>
      <c r="P72" s="1665"/>
      <c r="Q72" s="1665"/>
      <c r="R72" s="1665"/>
      <c r="S72" s="319"/>
      <c r="T72" s="1151" t="str">
        <f t="shared" si="4"/>
        <v>3 (1403)</v>
      </c>
      <c r="U72" s="1152" t="str">
        <f t="shared" si="5"/>
        <v/>
      </c>
      <c r="V72" s="1153"/>
      <c r="W72" s="1154"/>
      <c r="X72" s="1154"/>
    </row>
    <row r="73" spans="1:24" ht="12.75" hidden="1" customHeight="1">
      <c r="A73" s="453" t="s">
        <v>2900</v>
      </c>
      <c r="B73" s="1144"/>
      <c r="C73" s="994"/>
      <c r="D73" s="994"/>
      <c r="E73" s="453"/>
      <c r="F73" s="994"/>
      <c r="G73" s="1124"/>
      <c r="H73" s="1146"/>
      <c r="I73" s="1147"/>
      <c r="J73" s="997"/>
      <c r="K73" s="1147"/>
      <c r="L73" s="1148"/>
      <c r="M73" s="1149"/>
      <c r="N73" s="453"/>
      <c r="O73" s="1665"/>
      <c r="P73" s="1665"/>
      <c r="Q73" s="1665"/>
      <c r="R73" s="1665"/>
      <c r="S73" s="319"/>
      <c r="T73" s="1151" t="str">
        <f t="shared" si="4"/>
        <v>4 (1404)</v>
      </c>
      <c r="U73" s="1152" t="str">
        <f t="shared" si="5"/>
        <v/>
      </c>
      <c r="V73" s="1153"/>
      <c r="W73" s="1154"/>
      <c r="X73" s="1154"/>
    </row>
    <row r="74" spans="1:24" ht="12.75" hidden="1" customHeight="1">
      <c r="A74" s="453" t="s">
        <v>2901</v>
      </c>
      <c r="B74" s="1144"/>
      <c r="C74" s="994"/>
      <c r="D74" s="994"/>
      <c r="E74" s="453"/>
      <c r="F74" s="994"/>
      <c r="G74" s="1124"/>
      <c r="H74" s="1146"/>
      <c r="I74" s="1147"/>
      <c r="J74" s="997"/>
      <c r="K74" s="1147"/>
      <c r="L74" s="1148"/>
      <c r="M74" s="1149"/>
      <c r="N74" s="453"/>
      <c r="O74" s="1665"/>
      <c r="P74" s="1665"/>
      <c r="Q74" s="1665"/>
      <c r="R74" s="1665"/>
      <c r="S74" s="319"/>
      <c r="T74" s="1151" t="str">
        <f t="shared" si="4"/>
        <v>5 (1405)</v>
      </c>
      <c r="U74" s="1152" t="str">
        <f t="shared" si="5"/>
        <v/>
      </c>
      <c r="V74" s="1153"/>
      <c r="W74" s="1154"/>
      <c r="X74" s="1154"/>
    </row>
    <row r="75" spans="1:24" ht="12.75" hidden="1" customHeight="1">
      <c r="A75" s="453" t="s">
        <v>2902</v>
      </c>
      <c r="B75" s="1144"/>
      <c r="C75" s="994"/>
      <c r="D75" s="994"/>
      <c r="E75" s="453"/>
      <c r="F75" s="994"/>
      <c r="G75" s="1124"/>
      <c r="H75" s="1146"/>
      <c r="I75" s="1147"/>
      <c r="J75" s="997"/>
      <c r="K75" s="1147"/>
      <c r="L75" s="1148"/>
      <c r="M75" s="1149"/>
      <c r="N75" s="453"/>
      <c r="O75" s="1665"/>
      <c r="P75" s="1665"/>
      <c r="Q75" s="1665"/>
      <c r="R75" s="1665"/>
      <c r="S75" s="319"/>
      <c r="T75" s="1151" t="str">
        <f t="shared" si="4"/>
        <v>6 (1406)</v>
      </c>
      <c r="U75" s="1152" t="str">
        <f t="shared" si="5"/>
        <v/>
      </c>
      <c r="V75" s="1153"/>
      <c r="W75" s="1154"/>
      <c r="X75" s="1154"/>
    </row>
    <row r="76" spans="1:24" ht="12.75" hidden="1" customHeight="1">
      <c r="A76" s="453" t="s">
        <v>2903</v>
      </c>
      <c r="B76" s="1144"/>
      <c r="C76" s="994"/>
      <c r="D76" s="994"/>
      <c r="E76" s="453"/>
      <c r="F76" s="994"/>
      <c r="G76" s="1124"/>
      <c r="H76" s="1146"/>
      <c r="I76" s="1147"/>
      <c r="J76" s="997"/>
      <c r="K76" s="1147"/>
      <c r="L76" s="1148"/>
      <c r="M76" s="1149"/>
      <c r="N76" s="453"/>
      <c r="O76" s="1665"/>
      <c r="P76" s="1665"/>
      <c r="Q76" s="1665"/>
      <c r="R76" s="1665"/>
      <c r="S76" s="319"/>
      <c r="T76" s="1151" t="str">
        <f t="shared" si="4"/>
        <v>7 (1407)</v>
      </c>
      <c r="U76" s="1152" t="str">
        <f t="shared" si="5"/>
        <v/>
      </c>
      <c r="V76" s="1153"/>
      <c r="W76" s="1154"/>
      <c r="X76" s="1154"/>
    </row>
    <row r="77" spans="1:24" ht="12.75" hidden="1" customHeight="1">
      <c r="A77" s="453" t="s">
        <v>2904</v>
      </c>
      <c r="B77" s="1144"/>
      <c r="C77" s="994"/>
      <c r="D77" s="994"/>
      <c r="E77" s="453"/>
      <c r="F77" s="994"/>
      <c r="G77" s="1124"/>
      <c r="H77" s="1146"/>
      <c r="I77" s="1147"/>
      <c r="J77" s="997"/>
      <c r="K77" s="1147"/>
      <c r="L77" s="1148"/>
      <c r="M77" s="1149"/>
      <c r="N77" s="453"/>
      <c r="O77" s="1665"/>
      <c r="P77" s="1665"/>
      <c r="Q77" s="1665"/>
      <c r="R77" s="1665"/>
      <c r="S77" s="319"/>
      <c r="T77" s="1151" t="str">
        <f t="shared" si="4"/>
        <v>8 (1408)</v>
      </c>
      <c r="U77" s="1152" t="str">
        <f t="shared" si="5"/>
        <v/>
      </c>
      <c r="V77" s="1153"/>
      <c r="W77" s="1154"/>
      <c r="X77" s="1154"/>
    </row>
    <row r="78" spans="1:24" ht="12.75" hidden="1" customHeight="1">
      <c r="A78" s="453" t="s">
        <v>2905</v>
      </c>
      <c r="B78" s="1144"/>
      <c r="C78" s="994"/>
      <c r="D78" s="994"/>
      <c r="E78" s="453"/>
      <c r="F78" s="994"/>
      <c r="G78" s="1124"/>
      <c r="H78" s="1146"/>
      <c r="I78" s="1147"/>
      <c r="J78" s="997"/>
      <c r="K78" s="1147"/>
      <c r="L78" s="1148"/>
      <c r="M78" s="1149"/>
      <c r="N78" s="453"/>
      <c r="O78" s="1665"/>
      <c r="P78" s="1665"/>
      <c r="Q78" s="1665"/>
      <c r="R78" s="1665"/>
      <c r="S78" s="319"/>
      <c r="T78" s="1151" t="str">
        <f t="shared" si="4"/>
        <v>9 (1409)</v>
      </c>
      <c r="U78" s="1152" t="str">
        <f t="shared" si="5"/>
        <v/>
      </c>
      <c r="V78" s="1153"/>
      <c r="W78" s="1154"/>
      <c r="X78" s="1154"/>
    </row>
    <row r="79" spans="1:24" ht="12.75" hidden="1" customHeight="1">
      <c r="A79" s="453" t="s">
        <v>2906</v>
      </c>
      <c r="B79" s="1144"/>
      <c r="C79" s="994"/>
      <c r="D79" s="994"/>
      <c r="E79" s="453"/>
      <c r="F79" s="994"/>
      <c r="G79" s="1124"/>
      <c r="H79" s="1146"/>
      <c r="I79" s="1147"/>
      <c r="J79" s="997"/>
      <c r="K79" s="1147"/>
      <c r="L79" s="1148"/>
      <c r="M79" s="1149"/>
      <c r="N79" s="453"/>
      <c r="O79" s="1665"/>
      <c r="P79" s="1665"/>
      <c r="Q79" s="1665"/>
      <c r="R79" s="1665"/>
      <c r="S79" s="319"/>
      <c r="T79" s="1151" t="str">
        <f t="shared" si="4"/>
        <v>10 (1410)</v>
      </c>
      <c r="U79" s="1152" t="str">
        <f t="shared" si="5"/>
        <v/>
      </c>
      <c r="V79" s="1153"/>
      <c r="W79" s="1154"/>
      <c r="X79" s="1154"/>
    </row>
    <row r="80" spans="1:24" ht="12.75" hidden="1" customHeight="1">
      <c r="A80" s="453" t="s">
        <v>2907</v>
      </c>
      <c r="B80" s="1144"/>
      <c r="C80" s="994"/>
      <c r="D80" s="994"/>
      <c r="E80" s="453"/>
      <c r="F80" s="994"/>
      <c r="G80" s="1124"/>
      <c r="H80" s="1146"/>
      <c r="I80" s="1147"/>
      <c r="J80" s="997"/>
      <c r="K80" s="1147"/>
      <c r="L80" s="1148"/>
      <c r="M80" s="1149"/>
      <c r="N80" s="453"/>
      <c r="O80" s="1665"/>
      <c r="P80" s="1665"/>
      <c r="Q80" s="1665"/>
      <c r="R80" s="1665"/>
      <c r="S80" s="319"/>
      <c r="T80" s="1151" t="str">
        <f t="shared" si="4"/>
        <v>11 (1411)</v>
      </c>
      <c r="U80" s="1152" t="str">
        <f t="shared" si="5"/>
        <v/>
      </c>
      <c r="V80" s="1153"/>
      <c r="W80" s="1154"/>
      <c r="X80" s="1154"/>
    </row>
    <row r="81" spans="1:24" ht="12.75" hidden="1" customHeight="1">
      <c r="A81" s="453" t="s">
        <v>2908</v>
      </c>
      <c r="B81" s="1144"/>
      <c r="C81" s="994"/>
      <c r="D81" s="994"/>
      <c r="E81" s="453"/>
      <c r="F81" s="994"/>
      <c r="G81" s="1124"/>
      <c r="H81" s="1146"/>
      <c r="I81" s="1147"/>
      <c r="J81" s="997"/>
      <c r="K81" s="1147"/>
      <c r="L81" s="1148"/>
      <c r="M81" s="1149"/>
      <c r="N81" s="453"/>
      <c r="O81" s="1665"/>
      <c r="P81" s="1665"/>
      <c r="Q81" s="1665"/>
      <c r="R81" s="1665"/>
      <c r="S81" s="319"/>
      <c r="T81" s="1151" t="str">
        <f t="shared" si="4"/>
        <v>12 (1412)</v>
      </c>
      <c r="U81" s="1152" t="str">
        <f t="shared" si="5"/>
        <v/>
      </c>
      <c r="V81" s="1153"/>
      <c r="W81" s="1154"/>
      <c r="X81" s="1154"/>
    </row>
    <row r="82" spans="1:24" ht="12.75" hidden="1" customHeight="1">
      <c r="A82" s="453" t="s">
        <v>2909</v>
      </c>
      <c r="B82" s="1144"/>
      <c r="C82" s="994"/>
      <c r="D82" s="994"/>
      <c r="E82" s="453"/>
      <c r="F82" s="994"/>
      <c r="G82" s="1124"/>
      <c r="H82" s="1146"/>
      <c r="I82" s="1147"/>
      <c r="J82" s="997"/>
      <c r="K82" s="1147"/>
      <c r="L82" s="1148"/>
      <c r="M82" s="1149"/>
      <c r="N82" s="453"/>
      <c r="O82" s="1665"/>
      <c r="P82" s="1665"/>
      <c r="Q82" s="1665"/>
      <c r="R82" s="1665"/>
      <c r="S82" s="319"/>
      <c r="T82" s="1151" t="str">
        <f t="shared" si="4"/>
        <v>13 (1413)</v>
      </c>
      <c r="U82" s="1152" t="str">
        <f t="shared" si="5"/>
        <v/>
      </c>
      <c r="V82" s="1153"/>
      <c r="W82" s="1154"/>
      <c r="X82" s="1154"/>
    </row>
    <row r="83" spans="1:24" ht="12.75" hidden="1" customHeight="1">
      <c r="A83" s="453" t="s">
        <v>2910</v>
      </c>
      <c r="B83" s="1144"/>
      <c r="C83" s="994"/>
      <c r="D83" s="994"/>
      <c r="E83" s="453"/>
      <c r="F83" s="994"/>
      <c r="G83" s="1124"/>
      <c r="H83" s="1146"/>
      <c r="I83" s="1147"/>
      <c r="J83" s="997"/>
      <c r="K83" s="1147"/>
      <c r="L83" s="1148"/>
      <c r="M83" s="1149"/>
      <c r="N83" s="453"/>
      <c r="O83" s="1665"/>
      <c r="P83" s="1665"/>
      <c r="Q83" s="1665"/>
      <c r="R83" s="1665"/>
      <c r="S83" s="319"/>
      <c r="T83" s="1151" t="str">
        <f t="shared" si="4"/>
        <v>14 (1414)</v>
      </c>
      <c r="U83" s="1152" t="str">
        <f t="shared" si="5"/>
        <v/>
      </c>
      <c r="V83" s="1153"/>
      <c r="W83" s="1154"/>
      <c r="X83" s="1154"/>
    </row>
    <row r="84" spans="1:24" ht="12.75" hidden="1" customHeight="1">
      <c r="A84" s="453" t="s">
        <v>2911</v>
      </c>
      <c r="B84" s="1144"/>
      <c r="C84" s="994"/>
      <c r="D84" s="994"/>
      <c r="E84" s="453"/>
      <c r="F84" s="994"/>
      <c r="G84" s="1124"/>
      <c r="H84" s="1146"/>
      <c r="I84" s="1147"/>
      <c r="J84" s="997"/>
      <c r="K84" s="1147"/>
      <c r="L84" s="1148"/>
      <c r="M84" s="1149"/>
      <c r="N84" s="453"/>
      <c r="O84" s="1665"/>
      <c r="P84" s="1665"/>
      <c r="Q84" s="1665"/>
      <c r="R84" s="1665"/>
      <c r="S84" s="319"/>
      <c r="T84" s="1151" t="str">
        <f t="shared" si="4"/>
        <v>15 (1415)</v>
      </c>
      <c r="U84" s="1152" t="str">
        <f t="shared" si="5"/>
        <v/>
      </c>
      <c r="V84" s="1153"/>
      <c r="W84" s="1154"/>
      <c r="X84" s="1154"/>
    </row>
    <row r="85" spans="1:24" ht="12.75" hidden="1" customHeight="1">
      <c r="A85" s="453" t="s">
        <v>2912</v>
      </c>
      <c r="B85" s="1144"/>
      <c r="C85" s="994"/>
      <c r="D85" s="994"/>
      <c r="E85" s="453"/>
      <c r="F85" s="994"/>
      <c r="G85" s="1124"/>
      <c r="H85" s="1146"/>
      <c r="I85" s="1147"/>
      <c r="J85" s="997"/>
      <c r="K85" s="1147"/>
      <c r="L85" s="1148"/>
      <c r="M85" s="1149"/>
      <c r="N85" s="453"/>
      <c r="O85" s="1665"/>
      <c r="P85" s="1665"/>
      <c r="Q85" s="1665"/>
      <c r="R85" s="1665"/>
      <c r="S85" s="319"/>
      <c r="T85" s="1151" t="str">
        <f t="shared" si="4"/>
        <v>16 (1416)</v>
      </c>
      <c r="U85" s="1152" t="str">
        <f t="shared" si="5"/>
        <v/>
      </c>
      <c r="V85" s="1153"/>
      <c r="W85" s="1154"/>
      <c r="X85" s="1154"/>
    </row>
    <row r="86" spans="1:24" ht="12.75" hidden="1" customHeight="1">
      <c r="A86" s="453" t="s">
        <v>2913</v>
      </c>
      <c r="B86" s="1144"/>
      <c r="C86" s="994"/>
      <c r="D86" s="994"/>
      <c r="E86" s="453"/>
      <c r="F86" s="994"/>
      <c r="G86" s="1124"/>
      <c r="H86" s="1146"/>
      <c r="I86" s="1147"/>
      <c r="J86" s="997"/>
      <c r="K86" s="1147"/>
      <c r="L86" s="1148"/>
      <c r="M86" s="1149"/>
      <c r="N86" s="453"/>
      <c r="O86" s="1665"/>
      <c r="P86" s="1665"/>
      <c r="Q86" s="1665"/>
      <c r="R86" s="1665"/>
      <c r="S86" s="319"/>
      <c r="T86" s="1151" t="str">
        <f t="shared" si="4"/>
        <v>17 (1417)</v>
      </c>
      <c r="U86" s="1152" t="str">
        <f t="shared" si="5"/>
        <v/>
      </c>
      <c r="V86" s="1153"/>
      <c r="W86" s="1154"/>
      <c r="X86" s="1154"/>
    </row>
    <row r="87" spans="1:24" ht="12.75" hidden="1" customHeight="1">
      <c r="A87" s="453" t="s">
        <v>2914</v>
      </c>
      <c r="B87" s="1144"/>
      <c r="C87" s="994"/>
      <c r="D87" s="994"/>
      <c r="E87" s="453"/>
      <c r="F87" s="994"/>
      <c r="G87" s="1124"/>
      <c r="H87" s="1146"/>
      <c r="I87" s="1147"/>
      <c r="J87" s="997"/>
      <c r="K87" s="1147"/>
      <c r="L87" s="1148"/>
      <c r="M87" s="1149"/>
      <c r="N87" s="453"/>
      <c r="O87" s="1665"/>
      <c r="P87" s="1665"/>
      <c r="Q87" s="1665"/>
      <c r="R87" s="1665"/>
      <c r="S87" s="319"/>
      <c r="T87" s="1151" t="str">
        <f t="shared" si="4"/>
        <v>18 (1418)</v>
      </c>
      <c r="U87" s="1152" t="str">
        <f t="shared" si="5"/>
        <v/>
      </c>
      <c r="V87" s="1153"/>
      <c r="W87" s="1154"/>
      <c r="X87" s="1154"/>
    </row>
    <row r="88" spans="1:24" ht="12.75" hidden="1" customHeight="1">
      <c r="A88" s="453" t="s">
        <v>2915</v>
      </c>
      <c r="B88" s="1144"/>
      <c r="C88" s="994"/>
      <c r="D88" s="994"/>
      <c r="E88" s="453"/>
      <c r="F88" s="994"/>
      <c r="G88" s="1124"/>
      <c r="H88" s="1146"/>
      <c r="I88" s="1147"/>
      <c r="J88" s="997"/>
      <c r="K88" s="1147"/>
      <c r="L88" s="1148"/>
      <c r="M88" s="1149"/>
      <c r="N88" s="453"/>
      <c r="O88" s="1665"/>
      <c r="P88" s="1665"/>
      <c r="Q88" s="1665"/>
      <c r="R88" s="1665"/>
      <c r="S88" s="319"/>
      <c r="T88" s="1151" t="str">
        <f t="shared" si="4"/>
        <v>19 (1419)</v>
      </c>
      <c r="U88" s="1152" t="str">
        <f t="shared" si="5"/>
        <v/>
      </c>
      <c r="V88" s="1153"/>
      <c r="W88" s="1154"/>
      <c r="X88" s="1154"/>
    </row>
    <row r="89" spans="1:24" ht="12.75" hidden="1" customHeight="1">
      <c r="A89" s="453" t="s">
        <v>2916</v>
      </c>
      <c r="B89" s="1144"/>
      <c r="C89" s="994"/>
      <c r="D89" s="994"/>
      <c r="E89" s="453"/>
      <c r="F89" s="994"/>
      <c r="G89" s="1124"/>
      <c r="H89" s="1146"/>
      <c r="I89" s="1147"/>
      <c r="J89" s="997"/>
      <c r="K89" s="1147"/>
      <c r="L89" s="1148"/>
      <c r="M89" s="1149"/>
      <c r="N89" s="453"/>
      <c r="O89" s="1665"/>
      <c r="P89" s="1665"/>
      <c r="Q89" s="1665"/>
      <c r="R89" s="1665"/>
      <c r="S89" s="319"/>
      <c r="T89" s="1151" t="str">
        <f t="shared" si="4"/>
        <v>20 (1420)</v>
      </c>
      <c r="U89" s="1152" t="str">
        <f t="shared" si="5"/>
        <v/>
      </c>
      <c r="V89" s="1153"/>
      <c r="W89" s="1154"/>
      <c r="X89" s="1154"/>
    </row>
    <row r="90" spans="1:24" ht="12.75" hidden="1" customHeight="1">
      <c r="A90" s="453" t="s">
        <v>2917</v>
      </c>
      <c r="B90" s="1144"/>
      <c r="C90" s="994"/>
      <c r="D90" s="994"/>
      <c r="E90" s="453"/>
      <c r="F90" s="994"/>
      <c r="G90" s="1124"/>
      <c r="H90" s="1146"/>
      <c r="I90" s="1147"/>
      <c r="J90" s="997"/>
      <c r="K90" s="1147"/>
      <c r="L90" s="1148"/>
      <c r="M90" s="1149"/>
      <c r="N90" s="453"/>
      <c r="O90" s="1665"/>
      <c r="P90" s="1665"/>
      <c r="Q90" s="1665"/>
      <c r="R90" s="1665"/>
      <c r="S90" s="319"/>
      <c r="T90" s="1151" t="str">
        <f t="shared" si="4"/>
        <v>21 (1421)</v>
      </c>
      <c r="U90" s="1152" t="str">
        <f t="shared" si="5"/>
        <v/>
      </c>
      <c r="V90" s="1153"/>
      <c r="W90" s="1154"/>
      <c r="X90" s="1154"/>
    </row>
    <row r="91" spans="1:24" ht="12.75" hidden="1" customHeight="1">
      <c r="A91" s="453" t="s">
        <v>2918</v>
      </c>
      <c r="B91" s="1144"/>
      <c r="C91" s="994"/>
      <c r="D91" s="994"/>
      <c r="E91" s="453"/>
      <c r="F91" s="994"/>
      <c r="G91" s="1124"/>
      <c r="H91" s="1146"/>
      <c r="I91" s="1147"/>
      <c r="J91" s="997"/>
      <c r="K91" s="1147"/>
      <c r="L91" s="1148"/>
      <c r="M91" s="1149"/>
      <c r="N91" s="453"/>
      <c r="O91" s="1665"/>
      <c r="P91" s="1665"/>
      <c r="Q91" s="1665"/>
      <c r="R91" s="1665"/>
      <c r="S91" s="319"/>
      <c r="T91" s="1151" t="str">
        <f t="shared" si="4"/>
        <v>22 (1422)</v>
      </c>
      <c r="U91" s="1152" t="str">
        <f t="shared" si="5"/>
        <v/>
      </c>
      <c r="V91" s="1153"/>
      <c r="W91" s="1154"/>
      <c r="X91" s="1154"/>
    </row>
    <row r="92" spans="1:24" ht="12.75" hidden="1" customHeight="1">
      <c r="A92" s="453" t="s">
        <v>2919</v>
      </c>
      <c r="B92" s="1144"/>
      <c r="C92" s="994"/>
      <c r="D92" s="994"/>
      <c r="E92" s="453"/>
      <c r="F92" s="994"/>
      <c r="G92" s="1124"/>
      <c r="H92" s="1146"/>
      <c r="I92" s="1147"/>
      <c r="J92" s="997"/>
      <c r="K92" s="1147"/>
      <c r="L92" s="1148"/>
      <c r="M92" s="1149"/>
      <c r="N92" s="453"/>
      <c r="O92" s="1665"/>
      <c r="P92" s="1665"/>
      <c r="Q92" s="1665"/>
      <c r="R92" s="1665"/>
      <c r="S92" s="319"/>
      <c r="T92" s="1151" t="str">
        <f t="shared" si="4"/>
        <v>23 (1423)</v>
      </c>
      <c r="U92" s="1152" t="str">
        <f t="shared" si="5"/>
        <v/>
      </c>
      <c r="V92" s="1153"/>
      <c r="W92" s="1154"/>
      <c r="X92" s="1154"/>
    </row>
    <row r="93" spans="1:24" ht="12.75" hidden="1" customHeight="1">
      <c r="A93" s="453" t="s">
        <v>2920</v>
      </c>
      <c r="B93" s="1144"/>
      <c r="C93" s="994"/>
      <c r="D93" s="994"/>
      <c r="E93" s="453"/>
      <c r="F93" s="994"/>
      <c r="G93" s="1124"/>
      <c r="H93" s="1146"/>
      <c r="I93" s="1147"/>
      <c r="J93" s="997"/>
      <c r="K93" s="1147"/>
      <c r="L93" s="1148"/>
      <c r="M93" s="1149"/>
      <c r="N93" s="453"/>
      <c r="O93" s="1665"/>
      <c r="P93" s="1665"/>
      <c r="Q93" s="1665"/>
      <c r="R93" s="1665"/>
      <c r="S93" s="319"/>
      <c r="T93" s="1151" t="str">
        <f t="shared" si="4"/>
        <v>24 (1424)</v>
      </c>
      <c r="U93" s="1152" t="str">
        <f t="shared" si="5"/>
        <v/>
      </c>
      <c r="V93" s="1153"/>
      <c r="W93" s="1154"/>
      <c r="X93" s="1154"/>
    </row>
    <row r="94" spans="1:24">
      <c r="A94" s="453" t="s">
        <v>2921</v>
      </c>
      <c r="B94" s="1144"/>
      <c r="C94" s="994"/>
      <c r="D94" s="994"/>
      <c r="E94" s="453"/>
      <c r="F94" s="994"/>
      <c r="G94" s="1124"/>
      <c r="H94" s="1146"/>
      <c r="I94" s="1147"/>
      <c r="J94" s="997"/>
      <c r="K94" s="1147"/>
      <c r="L94" s="1148"/>
      <c r="M94" s="1149"/>
      <c r="N94" s="453"/>
      <c r="O94" s="1665"/>
      <c r="P94" s="1665"/>
      <c r="Q94" s="1665"/>
      <c r="R94" s="1665"/>
      <c r="S94" s="319"/>
      <c r="T94" s="1151" t="str">
        <f t="shared" si="4"/>
        <v>25 (1425)</v>
      </c>
      <c r="U94" s="1152" t="str">
        <f t="shared" si="5"/>
        <v/>
      </c>
      <c r="V94" s="1153"/>
      <c r="W94" s="1154"/>
      <c r="X94" s="1154"/>
    </row>
    <row r="95" spans="1:24">
      <c r="A95" s="796" t="s">
        <v>2922</v>
      </c>
      <c r="B95" s="1208">
        <v>100</v>
      </c>
      <c r="C95" s="994"/>
      <c r="D95" s="994"/>
      <c r="E95" s="453"/>
      <c r="F95" s="994"/>
      <c r="G95" s="1122"/>
      <c r="H95" s="1158"/>
      <c r="I95" s="1147"/>
      <c r="J95" s="997"/>
      <c r="K95" s="1147"/>
      <c r="L95" s="1148"/>
      <c r="M95" s="1356"/>
      <c r="N95" s="453"/>
      <c r="O95" s="1666"/>
      <c r="P95" s="1666"/>
      <c r="Q95" s="1666"/>
      <c r="R95" s="1666"/>
      <c r="S95" s="319"/>
      <c r="T95" s="1205" t="str">
        <f>$A$95</f>
        <v>(1426)</v>
      </c>
      <c r="U95" s="1159">
        <f>$B95</f>
        <v>100</v>
      </c>
      <c r="V95" s="1153"/>
      <c r="W95" s="1154"/>
      <c r="X95" s="1154"/>
    </row>
    <row r="96" spans="1:24">
      <c r="A96" s="478" t="s">
        <v>2923</v>
      </c>
      <c r="B96" s="1002" t="s">
        <v>2924</v>
      </c>
      <c r="C96" s="997"/>
      <c r="D96" s="997"/>
      <c r="E96" s="477"/>
      <c r="F96" s="1163"/>
      <c r="G96" s="1169"/>
      <c r="H96" s="1165"/>
      <c r="I96" s="1147"/>
      <c r="J96" s="997"/>
      <c r="K96" s="1147"/>
      <c r="L96" s="1166"/>
      <c r="M96" s="1167"/>
      <c r="N96" s="477"/>
      <c r="O96" s="1664"/>
      <c r="P96" s="1664"/>
      <c r="Q96" s="1664"/>
      <c r="R96" s="1664"/>
      <c r="S96" s="319"/>
      <c r="T96" s="1205" t="str">
        <f>$A$96</f>
        <v>(1400)</v>
      </c>
      <c r="U96" s="1003" t="str">
        <f>$B96</f>
        <v>Overall</v>
      </c>
      <c r="V96" s="1153"/>
      <c r="W96" s="1168"/>
      <c r="X96" s="1168"/>
    </row>
    <row r="97" spans="1:24">
      <c r="A97" s="477"/>
      <c r="B97" s="475"/>
      <c r="C97" s="1119"/>
      <c r="D97" s="1119"/>
      <c r="E97" s="477"/>
      <c r="F97" s="1062"/>
      <c r="G97" s="1120"/>
      <c r="H97" s="1120"/>
      <c r="I97" s="1119"/>
      <c r="J97" s="1119"/>
      <c r="K97" s="1119"/>
      <c r="L97" s="1119"/>
      <c r="M97" s="1173"/>
      <c r="N97" s="477"/>
      <c r="O97" s="888"/>
      <c r="P97" s="888"/>
      <c r="Q97" s="888"/>
      <c r="R97" s="888"/>
      <c r="S97" s="319"/>
      <c r="T97" s="1177"/>
      <c r="U97" s="1177"/>
      <c r="V97" s="888"/>
      <c r="W97" s="888"/>
      <c r="X97" s="888"/>
    </row>
    <row r="98" spans="1:24">
      <c r="A98" s="477"/>
      <c r="B98" s="1104" t="s">
        <v>2927</v>
      </c>
      <c r="C98" s="1119"/>
      <c r="D98" s="1119"/>
      <c r="E98" s="477"/>
      <c r="F98" s="1062"/>
      <c r="G98" s="1120"/>
      <c r="H98" s="1120"/>
      <c r="I98" s="1119"/>
      <c r="J98" s="1119"/>
      <c r="K98" s="1119"/>
      <c r="L98" s="1119"/>
      <c r="M98" s="1173"/>
      <c r="N98" s="477"/>
      <c r="O98" s="888"/>
      <c r="P98" s="888"/>
      <c r="Q98" s="888"/>
      <c r="R98" s="888"/>
      <c r="S98" s="319"/>
      <c r="T98" s="1177"/>
      <c r="U98" s="1177"/>
      <c r="V98" s="888"/>
      <c r="W98" s="888"/>
      <c r="X98" s="888"/>
    </row>
    <row r="99" spans="1:24">
      <c r="A99" s="478" t="s">
        <v>2923</v>
      </c>
      <c r="B99" s="1160" t="s">
        <v>2924</v>
      </c>
      <c r="C99" s="1122"/>
      <c r="D99" s="1122"/>
      <c r="E99" s="1123"/>
      <c r="F99" s="1122"/>
      <c r="G99" s="1124"/>
      <c r="H99" s="1146"/>
      <c r="I99" s="1147"/>
      <c r="J99" s="1147"/>
      <c r="K99" s="1147"/>
      <c r="L99" s="1147"/>
      <c r="M99" s="1147"/>
      <c r="N99" s="453"/>
      <c r="O99" s="1665"/>
      <c r="P99" s="1665"/>
      <c r="Q99" s="1667"/>
      <c r="R99" s="1667"/>
      <c r="S99" s="319"/>
      <c r="T99" s="1177"/>
      <c r="U99" s="1177"/>
      <c r="V99" s="888"/>
      <c r="W99" s="888"/>
      <c r="X99" s="888"/>
    </row>
    <row r="100" spans="1:24">
      <c r="A100" s="477"/>
      <c r="B100" s="475"/>
      <c r="C100" s="1119"/>
      <c r="D100" s="1119"/>
      <c r="E100" s="477"/>
      <c r="F100" s="1062"/>
      <c r="G100" s="1120"/>
      <c r="H100" s="1120"/>
      <c r="I100" s="1119"/>
      <c r="J100" s="1119"/>
      <c r="K100" s="1119"/>
      <c r="L100" s="1119"/>
      <c r="M100" s="1173"/>
      <c r="N100" s="477"/>
      <c r="O100" s="888"/>
      <c r="P100" s="888"/>
      <c r="Q100" s="888"/>
      <c r="R100" s="888"/>
      <c r="S100" s="319"/>
      <c r="T100" s="1177"/>
      <c r="U100" s="1177"/>
      <c r="V100" s="888"/>
      <c r="W100" s="888"/>
      <c r="X100" s="888"/>
    </row>
    <row r="101" spans="1:24">
      <c r="A101" s="477"/>
      <c r="B101" s="813" t="s">
        <v>772</v>
      </c>
      <c r="C101" s="1119"/>
      <c r="D101" s="997"/>
      <c r="E101" s="477"/>
      <c r="F101" s="1062"/>
      <c r="G101" s="1120"/>
      <c r="H101" s="1120"/>
      <c r="I101" s="1119"/>
      <c r="J101" s="1119"/>
      <c r="K101" s="1119"/>
      <c r="L101" s="1119"/>
      <c r="M101" s="1173"/>
      <c r="N101" s="477"/>
      <c r="O101" s="1664"/>
      <c r="P101" s="1664"/>
      <c r="Q101" s="1664"/>
      <c r="R101" s="1664"/>
      <c r="T101" s="1178"/>
      <c r="U101" s="1143" t="str">
        <f>$B101</f>
        <v>Total (500)</v>
      </c>
      <c r="V101" s="1153"/>
      <c r="X101" s="1206"/>
    </row>
    <row r="102" spans="1:24">
      <c r="A102" s="477"/>
      <c r="B102" s="475"/>
      <c r="C102" s="475"/>
      <c r="D102" s="1105"/>
      <c r="E102" s="477"/>
      <c r="F102" s="1062"/>
      <c r="G102" s="1062"/>
      <c r="H102" s="1062"/>
      <c r="I102" s="1105"/>
      <c r="J102" s="1105"/>
      <c r="K102" s="1105"/>
      <c r="L102" s="1181"/>
      <c r="M102" s="453"/>
      <c r="N102" s="477"/>
      <c r="O102" s="1105"/>
      <c r="P102" s="1105"/>
      <c r="Q102" s="1105"/>
      <c r="R102" s="1105"/>
    </row>
    <row r="103" spans="1:24" ht="33.75" customHeight="1">
      <c r="A103" s="477"/>
      <c r="B103" s="1019" t="s">
        <v>2963</v>
      </c>
      <c r="C103" s="477"/>
      <c r="D103" s="477"/>
      <c r="E103" s="477"/>
      <c r="F103" s="477"/>
      <c r="G103" s="477"/>
      <c r="H103" s="477"/>
      <c r="I103" s="477"/>
      <c r="J103" s="477"/>
      <c r="K103" s="477"/>
      <c r="L103" s="477"/>
      <c r="M103" s="477"/>
      <c r="N103" s="477"/>
      <c r="O103" s="1099" t="s">
        <v>2964</v>
      </c>
      <c r="P103" s="1099" t="s">
        <v>2965</v>
      </c>
      <c r="Q103" s="1099" t="s">
        <v>2964</v>
      </c>
      <c r="R103" s="1099" t="s">
        <v>2965</v>
      </c>
    </row>
    <row r="104" spans="1:24" ht="21" customHeight="1">
      <c r="A104" s="1201"/>
      <c r="B104" s="1065" t="s">
        <v>1790</v>
      </c>
      <c r="C104" s="975"/>
      <c r="D104" s="994"/>
      <c r="E104" s="477"/>
      <c r="F104" s="975"/>
      <c r="G104" s="975"/>
      <c r="H104" s="1202"/>
      <c r="I104" s="1203"/>
      <c r="J104" s="997"/>
      <c r="K104" s="1203"/>
      <c r="L104" s="1148"/>
      <c r="M104" s="1149"/>
      <c r="N104" s="477"/>
      <c r="O104" s="994"/>
      <c r="P104" s="994"/>
      <c r="Q104" s="994"/>
      <c r="R104" s="994"/>
      <c r="X104" s="1179"/>
    </row>
    <row r="105" spans="1:24" ht="21" customHeight="1">
      <c r="A105" s="1201"/>
      <c r="B105" s="1204" t="s">
        <v>2966</v>
      </c>
      <c r="C105" s="994"/>
      <c r="D105" s="994"/>
      <c r="E105" s="477"/>
      <c r="F105" s="975"/>
      <c r="G105" s="975"/>
      <c r="H105" s="1202"/>
      <c r="I105" s="1203"/>
      <c r="J105" s="997"/>
      <c r="K105" s="1203"/>
      <c r="L105" s="1148"/>
      <c r="M105" s="1149"/>
      <c r="N105" s="477"/>
      <c r="O105" s="994"/>
      <c r="P105" s="994"/>
      <c r="Q105" s="994"/>
      <c r="R105" s="994"/>
    </row>
    <row r="106" spans="1:24">
      <c r="A106" s="477"/>
      <c r="B106" s="475"/>
      <c r="C106" s="475"/>
      <c r="D106" s="1105"/>
      <c r="E106" s="477"/>
      <c r="F106" s="1062"/>
      <c r="G106" s="1062"/>
      <c r="H106" s="1062"/>
      <c r="I106" s="1062"/>
      <c r="J106" s="1105"/>
      <c r="K106" s="1105"/>
      <c r="L106" s="1181"/>
      <c r="M106" s="453"/>
      <c r="N106" s="477"/>
      <c r="O106" s="477"/>
      <c r="P106" s="1105"/>
      <c r="Q106" s="1105"/>
      <c r="R106" s="1105"/>
    </row>
    <row r="107" spans="1:24" ht="21" customHeight="1">
      <c r="A107" s="1176">
        <v>1</v>
      </c>
      <c r="B107" s="1714" t="s">
        <v>2928</v>
      </c>
      <c r="C107" s="1715"/>
      <c r="D107" s="1715"/>
      <c r="E107" s="1715"/>
      <c r="F107" s="1715"/>
      <c r="G107" s="1715"/>
      <c r="H107" s="1182"/>
      <c r="I107" s="1176">
        <v>4</v>
      </c>
      <c r="J107" s="1663" t="s">
        <v>2929</v>
      </c>
      <c r="K107" s="1611"/>
      <c r="L107" s="1611"/>
      <c r="M107" s="1611"/>
      <c r="N107" s="1611"/>
      <c r="O107" s="1611"/>
      <c r="P107" s="1611"/>
      <c r="Q107" s="1611"/>
      <c r="R107" s="477"/>
    </row>
    <row r="108" spans="1:24" ht="36.75" customHeight="1">
      <c r="A108" s="1176">
        <v>2</v>
      </c>
      <c r="B108" s="1663" t="s">
        <v>2930</v>
      </c>
      <c r="C108" s="1611"/>
      <c r="D108" s="1611"/>
      <c r="E108" s="1611"/>
      <c r="F108" s="1611"/>
      <c r="G108" s="1611"/>
      <c r="H108" s="1182"/>
      <c r="I108" s="1176">
        <v>5</v>
      </c>
      <c r="J108" s="1663" t="s">
        <v>2931</v>
      </c>
      <c r="K108" s="1611"/>
      <c r="L108" s="1611"/>
      <c r="M108" s="1611"/>
      <c r="N108" s="1611"/>
      <c r="O108" s="1611"/>
      <c r="P108" s="1611"/>
      <c r="Q108" s="1611"/>
      <c r="R108" s="477"/>
    </row>
    <row r="109" spans="1:24" ht="42" customHeight="1">
      <c r="A109" s="1176">
        <v>3</v>
      </c>
      <c r="B109" s="1663" t="s">
        <v>2932</v>
      </c>
      <c r="C109" s="1611"/>
      <c r="D109" s="1611"/>
      <c r="E109" s="1611"/>
      <c r="F109" s="1611"/>
      <c r="G109" s="1611"/>
      <c r="H109" s="1182"/>
      <c r="I109" s="1176">
        <v>6</v>
      </c>
      <c r="J109" s="1714" t="s">
        <v>2933</v>
      </c>
      <c r="K109" s="1715"/>
      <c r="L109" s="1715"/>
      <c r="M109" s="1715"/>
      <c r="N109" s="1715"/>
      <c r="O109" s="1715"/>
      <c r="P109" s="1715"/>
      <c r="Q109" s="1715"/>
      <c r="R109" s="477"/>
    </row>
    <row r="110" spans="1:24">
      <c r="I110" s="387"/>
      <c r="J110" s="375"/>
    </row>
    <row r="111" spans="1:24" ht="13.8">
      <c r="A111" s="156"/>
      <c r="B111" s="7"/>
    </row>
    <row r="112" spans="1:24">
      <c r="B112" s="373"/>
    </row>
  </sheetData>
  <sheetProtection formatColumns="0" formatRows="0"/>
  <customSheetViews>
    <customSheetView guid="{322AC775-AF01-45AA-8A10-37DBB67FD782}" scale="102" showPageBreaks="1" printArea="1" hiddenRows="1" view="pageBreakPreview">
      <selection activeCell="J36" sqref="J36"/>
      <colBreaks count="1" manualBreakCount="1">
        <brk id="18" max="1048575" man="1"/>
      </colBreaks>
      <pageMargins left="0" right="0" top="0" bottom="0" header="0" footer="0"/>
      <pageSetup scale="68" fitToHeight="0" orientation="portrait" r:id="rId1"/>
      <headerFooter alignWithMargins="0">
        <oddHeader>&amp;C
&amp;R&amp;9 PROTECTED B WHEN COMPLETED</oddHeader>
        <oddFooter>&amp;L&amp;9&amp;F&amp;C&amp;9 Schedule &amp;A&amp;R&amp;9                               p. &amp;P / &amp;N</oddFooter>
      </headerFooter>
    </customSheetView>
  </customSheetViews>
  <mergeCells count="185">
    <mergeCell ref="W8:X8"/>
    <mergeCell ref="F7:G8"/>
    <mergeCell ref="B4:R4"/>
    <mergeCell ref="B7:D7"/>
    <mergeCell ref="I7:M7"/>
    <mergeCell ref="T7:U8"/>
    <mergeCell ref="B2:E2"/>
    <mergeCell ref="O9:P9"/>
    <mergeCell ref="Q9:R9"/>
    <mergeCell ref="I8:J8"/>
    <mergeCell ref="K8:L8"/>
    <mergeCell ref="M8:M9"/>
    <mergeCell ref="O14:P14"/>
    <mergeCell ref="Q14:R14"/>
    <mergeCell ref="O15:P15"/>
    <mergeCell ref="Q15:R15"/>
    <mergeCell ref="I11:J11"/>
    <mergeCell ref="O12:P12"/>
    <mergeCell ref="Q12:R12"/>
    <mergeCell ref="O13:P13"/>
    <mergeCell ref="Q13:R13"/>
    <mergeCell ref="O18:P18"/>
    <mergeCell ref="Q18:R18"/>
    <mergeCell ref="O19:P19"/>
    <mergeCell ref="Q19:R19"/>
    <mergeCell ref="O16:P16"/>
    <mergeCell ref="Q16:R16"/>
    <mergeCell ref="O17:P17"/>
    <mergeCell ref="Q17:R17"/>
    <mergeCell ref="O22:P22"/>
    <mergeCell ref="Q22:R22"/>
    <mergeCell ref="O23:P23"/>
    <mergeCell ref="Q23:R23"/>
    <mergeCell ref="O20:P20"/>
    <mergeCell ref="Q20:R20"/>
    <mergeCell ref="O21:P21"/>
    <mergeCell ref="Q21:R21"/>
    <mergeCell ref="O26:P26"/>
    <mergeCell ref="Q26:R26"/>
    <mergeCell ref="O27:P27"/>
    <mergeCell ref="Q27:R27"/>
    <mergeCell ref="O24:P24"/>
    <mergeCell ref="Q24:R24"/>
    <mergeCell ref="O25:P25"/>
    <mergeCell ref="Q25:R25"/>
    <mergeCell ref="O30:P30"/>
    <mergeCell ref="Q30:R30"/>
    <mergeCell ref="O31:P31"/>
    <mergeCell ref="Q31:R31"/>
    <mergeCell ref="O28:P28"/>
    <mergeCell ref="Q28:R28"/>
    <mergeCell ref="O29:P29"/>
    <mergeCell ref="Q29:R29"/>
    <mergeCell ref="O34:P34"/>
    <mergeCell ref="Q34:R34"/>
    <mergeCell ref="O35:P35"/>
    <mergeCell ref="Q35:R35"/>
    <mergeCell ref="O32:P32"/>
    <mergeCell ref="Q32:R32"/>
    <mergeCell ref="O33:P33"/>
    <mergeCell ref="Q33:R33"/>
    <mergeCell ref="O38:P38"/>
    <mergeCell ref="Q38:R38"/>
    <mergeCell ref="O41:P41"/>
    <mergeCell ref="Q41:R41"/>
    <mergeCell ref="O36:P36"/>
    <mergeCell ref="Q36:R36"/>
    <mergeCell ref="O37:P37"/>
    <mergeCell ref="Q37:R37"/>
    <mergeCell ref="O44:P44"/>
    <mergeCell ref="Q44:R44"/>
    <mergeCell ref="O45:P45"/>
    <mergeCell ref="Q45:R45"/>
    <mergeCell ref="O42:P42"/>
    <mergeCell ref="Q42:R42"/>
    <mergeCell ref="O43:P43"/>
    <mergeCell ref="Q43:R43"/>
    <mergeCell ref="O48:P48"/>
    <mergeCell ref="Q48:R48"/>
    <mergeCell ref="O49:P49"/>
    <mergeCell ref="Q49:R49"/>
    <mergeCell ref="O46:P46"/>
    <mergeCell ref="Q46:R46"/>
    <mergeCell ref="O47:P47"/>
    <mergeCell ref="Q47:R47"/>
    <mergeCell ref="O52:P52"/>
    <mergeCell ref="Q52:R52"/>
    <mergeCell ref="O53:P53"/>
    <mergeCell ref="Q53:R53"/>
    <mergeCell ref="O50:P50"/>
    <mergeCell ref="Q50:R50"/>
    <mergeCell ref="O51:P51"/>
    <mergeCell ref="Q51:R51"/>
    <mergeCell ref="O56:P56"/>
    <mergeCell ref="Q56:R56"/>
    <mergeCell ref="O57:P57"/>
    <mergeCell ref="Q57:R57"/>
    <mergeCell ref="O54:P54"/>
    <mergeCell ref="Q54:R54"/>
    <mergeCell ref="O55:P55"/>
    <mergeCell ref="Q55:R55"/>
    <mergeCell ref="O60:P60"/>
    <mergeCell ref="Q60:R60"/>
    <mergeCell ref="O61:P61"/>
    <mergeCell ref="Q61:R61"/>
    <mergeCell ref="O58:P58"/>
    <mergeCell ref="Q58:R58"/>
    <mergeCell ref="O59:P59"/>
    <mergeCell ref="Q59:R59"/>
    <mergeCell ref="O64:P64"/>
    <mergeCell ref="Q64:R64"/>
    <mergeCell ref="O65:P65"/>
    <mergeCell ref="Q65:R65"/>
    <mergeCell ref="O62:P62"/>
    <mergeCell ref="Q62:R62"/>
    <mergeCell ref="O63:P63"/>
    <mergeCell ref="Q63:R63"/>
    <mergeCell ref="O66:P66"/>
    <mergeCell ref="Q66:R66"/>
    <mergeCell ref="O67:P67"/>
    <mergeCell ref="Q67:R67"/>
    <mergeCell ref="O72:P72"/>
    <mergeCell ref="Q72:R72"/>
    <mergeCell ref="O73:P73"/>
    <mergeCell ref="Q73:R73"/>
    <mergeCell ref="O70:P70"/>
    <mergeCell ref="Q70:R70"/>
    <mergeCell ref="O71:P71"/>
    <mergeCell ref="Q71:R71"/>
    <mergeCell ref="O76:P76"/>
    <mergeCell ref="Q76:R76"/>
    <mergeCell ref="O77:P77"/>
    <mergeCell ref="Q77:R77"/>
    <mergeCell ref="O74:P74"/>
    <mergeCell ref="Q74:R74"/>
    <mergeCell ref="O75:P75"/>
    <mergeCell ref="Q75:R75"/>
    <mergeCell ref="O80:P80"/>
    <mergeCell ref="Q80:R80"/>
    <mergeCell ref="O81:P81"/>
    <mergeCell ref="Q81:R81"/>
    <mergeCell ref="O78:P78"/>
    <mergeCell ref="Q78:R78"/>
    <mergeCell ref="O79:P79"/>
    <mergeCell ref="Q79:R79"/>
    <mergeCell ref="O84:P84"/>
    <mergeCell ref="Q84:R84"/>
    <mergeCell ref="O85:P85"/>
    <mergeCell ref="Q85:R85"/>
    <mergeCell ref="O82:P82"/>
    <mergeCell ref="Q82:R82"/>
    <mergeCell ref="O83:P83"/>
    <mergeCell ref="Q83:R83"/>
    <mergeCell ref="O88:P88"/>
    <mergeCell ref="Q88:R88"/>
    <mergeCell ref="O89:P89"/>
    <mergeCell ref="Q89:R89"/>
    <mergeCell ref="O86:P86"/>
    <mergeCell ref="Q86:R86"/>
    <mergeCell ref="O87:P87"/>
    <mergeCell ref="Q87:R87"/>
    <mergeCell ref="O92:P92"/>
    <mergeCell ref="Q92:R92"/>
    <mergeCell ref="O90:P90"/>
    <mergeCell ref="Q90:R90"/>
    <mergeCell ref="O91:P91"/>
    <mergeCell ref="Q91:R91"/>
    <mergeCell ref="B108:G108"/>
    <mergeCell ref="J108:Q108"/>
    <mergeCell ref="B109:G109"/>
    <mergeCell ref="J109:Q109"/>
    <mergeCell ref="O96:P96"/>
    <mergeCell ref="Q96:R96"/>
    <mergeCell ref="O93:P93"/>
    <mergeCell ref="Q93:R93"/>
    <mergeCell ref="O101:P101"/>
    <mergeCell ref="Q101:R101"/>
    <mergeCell ref="O94:P94"/>
    <mergeCell ref="Q94:R94"/>
    <mergeCell ref="O95:P95"/>
    <mergeCell ref="Q95:R95"/>
    <mergeCell ref="O99:P99"/>
    <mergeCell ref="Q99:R99"/>
    <mergeCell ref="B107:G107"/>
    <mergeCell ref="J107:Q107"/>
  </mergeCells>
  <hyperlinks>
    <hyperlink ref="B2" location="Schedule_Listing" display="Return to Shedule Listing" xr:uid="{00000000-0004-0000-3B00-000000000000}"/>
    <hyperlink ref="B2:E2" location="'Schedule Listing '!A1" display="Return to Schedule Listing" xr:uid="{00000000-0004-0000-3B00-000001000000}"/>
  </hyperlinks>
  <pageMargins left="0.47244094488188981" right="0.35433070866141736" top="0.74803149606299213" bottom="0.51181102362204722" header="0.31496062992125984" footer="0.31496062992125984"/>
  <pageSetup scale="68"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8"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6"/>
  <dimension ref="A1:AS139"/>
  <sheetViews>
    <sheetView showGridLines="0" zoomScaleNormal="100" zoomScaleSheetLayoutView="98" workbookViewId="0">
      <selection activeCell="B1" sqref="B1"/>
    </sheetView>
  </sheetViews>
  <sheetFormatPr defaultColWidth="9.1015625" defaultRowHeight="12.3"/>
  <cols>
    <col min="1" max="1" width="7.1015625" style="1" customWidth="1"/>
    <col min="2" max="2" width="8" style="1" customWidth="1"/>
    <col min="3" max="3" width="10" style="1" bestFit="1" customWidth="1"/>
    <col min="4" max="4" width="9.1015625" style="1"/>
    <col min="5" max="5" width="0.89453125" style="1" customWidth="1"/>
    <col min="6" max="6" width="10.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4" width="6.1015625" style="1" customWidth="1"/>
    <col min="15" max="15" width="7.3125" style="1" customWidth="1"/>
    <col min="16" max="16" width="5.89453125" style="1" customWidth="1"/>
    <col min="17" max="17" width="7.3125" style="1" customWidth="1"/>
    <col min="18" max="18" width="15.5234375" style="1" customWidth="1"/>
    <col min="19" max="19" width="6.5234375" style="1" customWidth="1"/>
    <col min="20" max="20" width="9" style="1" customWidth="1"/>
    <col min="21"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c r="B1" s="729" t="s">
        <v>2985</v>
      </c>
      <c r="C1" s="37"/>
      <c r="D1" s="37"/>
      <c r="S1" s="729" t="s">
        <v>2985</v>
      </c>
    </row>
    <row r="2" spans="1:24" ht="15" customHeight="1">
      <c r="A2" s="21">
        <v>23</v>
      </c>
      <c r="B2" s="1536" t="s">
        <v>137</v>
      </c>
      <c r="C2" s="1554"/>
      <c r="D2" s="1554"/>
      <c r="E2" s="1555"/>
      <c r="F2" s="20"/>
      <c r="T2" s="59"/>
      <c r="U2" s="59"/>
      <c r="V2" s="59"/>
      <c r="W2" s="59"/>
      <c r="X2" s="59"/>
    </row>
    <row r="3" spans="1:24" ht="15">
      <c r="A3" s="21"/>
      <c r="B3" s="1346"/>
      <c r="C3" s="13"/>
      <c r="D3" s="13"/>
      <c r="E3" s="13"/>
      <c r="F3" s="20"/>
      <c r="S3" s="59" t="s">
        <v>2986</v>
      </c>
      <c r="T3" s="13"/>
      <c r="U3" s="13"/>
      <c r="V3" s="13"/>
      <c r="W3" s="13"/>
      <c r="X3" s="13"/>
    </row>
    <row r="4" spans="1:24" ht="15" customHeight="1">
      <c r="B4" s="525" t="s">
        <v>2987</v>
      </c>
      <c r="C4" s="525"/>
      <c r="D4" s="477"/>
      <c r="E4" s="477"/>
      <c r="F4" s="477"/>
      <c r="G4" s="477"/>
      <c r="H4" s="477"/>
      <c r="I4" s="477"/>
      <c r="J4" s="477"/>
      <c r="K4" s="477"/>
      <c r="L4" s="477"/>
      <c r="M4" s="477"/>
      <c r="N4" s="477"/>
      <c r="O4" s="477"/>
      <c r="P4" s="477"/>
      <c r="Q4" s="477"/>
      <c r="R4" s="477"/>
      <c r="S4" s="59" t="str">
        <f>$B4</f>
        <v>For Banking Book - Specialized Lending - High-Volatility Commercial Real Estate (HVCRE)(103)</v>
      </c>
      <c r="T4" s="59"/>
      <c r="U4" s="59"/>
      <c r="V4" s="59"/>
      <c r="W4" s="59"/>
      <c r="X4" s="59"/>
    </row>
    <row r="5" spans="1:24" ht="15">
      <c r="B5" s="19" t="s">
        <v>2875</v>
      </c>
      <c r="C5" s="59"/>
      <c r="S5" s="19" t="str">
        <f>$B5</f>
        <v>Dollars in thousands, Record Type 010</v>
      </c>
      <c r="T5" s="110"/>
      <c r="U5" s="111"/>
      <c r="V5" s="111"/>
      <c r="W5" s="111"/>
      <c r="X5" s="111"/>
    </row>
    <row r="6" spans="1:24" ht="45.75" customHeight="1">
      <c r="B6" s="1651" t="s">
        <v>2342</v>
      </c>
      <c r="C6" s="1652"/>
      <c r="D6" s="1653"/>
      <c r="E6" s="68"/>
      <c r="F6" s="1748" t="s">
        <v>2343</v>
      </c>
      <c r="G6" s="111"/>
      <c r="H6" s="1593" t="s">
        <v>2876</v>
      </c>
      <c r="I6" s="1594"/>
      <c r="J6" s="1594"/>
      <c r="K6" s="1594"/>
      <c r="L6" s="1595"/>
      <c r="S6" s="1660" t="s">
        <v>2877</v>
      </c>
      <c r="T6" s="1660"/>
      <c r="U6" s="112"/>
      <c r="V6" s="113"/>
      <c r="W6" s="113"/>
    </row>
    <row r="7" spans="1:24" ht="30" customHeight="1">
      <c r="B7" s="157"/>
      <c r="C7" s="158"/>
      <c r="D7" s="159"/>
      <c r="F7" s="1749"/>
      <c r="G7" s="22"/>
      <c r="H7" s="1593" t="s">
        <v>2878</v>
      </c>
      <c r="I7" s="1747"/>
      <c r="J7" s="1593" t="s">
        <v>2879</v>
      </c>
      <c r="K7" s="1747"/>
      <c r="L7" s="1699" t="s">
        <v>2880</v>
      </c>
      <c r="M7" s="68"/>
      <c r="N7" s="68"/>
      <c r="O7" s="68"/>
      <c r="P7" s="68"/>
      <c r="Q7" s="68"/>
      <c r="S7" s="1661"/>
      <c r="T7" s="1661"/>
      <c r="U7" s="1338"/>
      <c r="V7" s="1647" t="s">
        <v>2879</v>
      </c>
      <c r="W7" s="1648"/>
      <c r="X7" s="1347"/>
    </row>
    <row r="8" spans="1:24" ht="73.5" customHeight="1">
      <c r="A8" s="69" t="s">
        <v>2881</v>
      </c>
      <c r="B8" s="69" t="s">
        <v>2882</v>
      </c>
      <c r="C8" s="69" t="s">
        <v>2345</v>
      </c>
      <c r="D8" s="69" t="s">
        <v>2883</v>
      </c>
      <c r="E8" s="72"/>
      <c r="F8" s="1215" t="s">
        <v>2988</v>
      </c>
      <c r="G8" s="117"/>
      <c r="H8" s="69" t="s">
        <v>2989</v>
      </c>
      <c r="I8" s="69" t="s">
        <v>2887</v>
      </c>
      <c r="J8" s="69" t="s">
        <v>2990</v>
      </c>
      <c r="K8" s="69" t="s">
        <v>2991</v>
      </c>
      <c r="L8" s="1700"/>
      <c r="M8" s="72"/>
      <c r="N8" s="1649" t="s">
        <v>2352</v>
      </c>
      <c r="O8" s="1648"/>
      <c r="P8" s="1649" t="s">
        <v>2890</v>
      </c>
      <c r="Q8" s="1648"/>
      <c r="S8" s="118" t="str">
        <f>$A8</f>
        <v>PD Band</v>
      </c>
      <c r="T8" s="118" t="str">
        <f>$B8</f>
        <v>Estimated PD (%) (M3)</v>
      </c>
      <c r="U8" s="69" t="s">
        <v>2992</v>
      </c>
      <c r="V8" s="69" t="s">
        <v>2892</v>
      </c>
      <c r="W8" s="69" t="s">
        <v>2893</v>
      </c>
      <c r="X8" s="119"/>
    </row>
    <row r="9" spans="1:24" s="112" customFormat="1">
      <c r="B9" s="73" t="s">
        <v>282</v>
      </c>
      <c r="C9" s="73"/>
      <c r="D9" s="73" t="s">
        <v>283</v>
      </c>
      <c r="E9" s="73"/>
      <c r="F9" s="73" t="s">
        <v>284</v>
      </c>
      <c r="G9" s="73"/>
      <c r="H9" s="73" t="s">
        <v>423</v>
      </c>
      <c r="I9" s="73" t="s">
        <v>424</v>
      </c>
      <c r="J9" s="73"/>
      <c r="K9" s="73"/>
      <c r="L9" s="73"/>
      <c r="M9" s="73"/>
      <c r="N9" s="73"/>
      <c r="O9" s="73"/>
      <c r="P9" s="73"/>
      <c r="Q9" s="73"/>
      <c r="S9" s="120"/>
      <c r="T9" s="121" t="s">
        <v>2895</v>
      </c>
      <c r="U9" s="376"/>
      <c r="V9" s="1"/>
      <c r="W9" s="73"/>
      <c r="X9" s="73"/>
    </row>
    <row r="10" spans="1:24">
      <c r="B10" s="17" t="s">
        <v>1790</v>
      </c>
      <c r="D10" s="3"/>
      <c r="E10" s="3"/>
      <c r="F10" s="3"/>
      <c r="G10" s="3"/>
      <c r="H10" s="1750" t="s">
        <v>2993</v>
      </c>
      <c r="I10" s="1750"/>
      <c r="J10" s="3"/>
      <c r="K10" s="3"/>
      <c r="L10" s="3"/>
      <c r="M10" s="3"/>
      <c r="N10" s="3"/>
      <c r="O10" s="3"/>
      <c r="S10" s="122"/>
      <c r="T10" s="123" t="str">
        <f>$B10</f>
        <v>Drawn (501)</v>
      </c>
    </row>
    <row r="11" spans="1:24" ht="12.75" customHeight="1">
      <c r="A11" s="7" t="s">
        <v>2897</v>
      </c>
      <c r="B11" s="124"/>
      <c r="C11" s="125"/>
      <c r="D11" s="76"/>
      <c r="E11" s="7"/>
      <c r="F11" s="76"/>
      <c r="G11" s="126"/>
      <c r="H11" s="127"/>
      <c r="I11" s="284"/>
      <c r="J11" s="127"/>
      <c r="K11" s="128"/>
      <c r="L11" s="129"/>
      <c r="M11" s="7"/>
      <c r="N11" s="1641"/>
      <c r="O11" s="1641"/>
      <c r="P11" s="1641"/>
      <c r="Q11" s="1641"/>
      <c r="S11" s="130" t="str">
        <f t="shared" ref="S11:S35" si="0">$A11</f>
        <v>1 (1401)</v>
      </c>
      <c r="T11" s="131" t="str">
        <f t="shared" ref="T11:T35" si="1">IF($B11="","",$B11)</f>
        <v/>
      </c>
      <c r="U11" s="285"/>
      <c r="V11" s="132"/>
      <c r="W11" s="132"/>
      <c r="X11" s="290"/>
    </row>
    <row r="12" spans="1:24">
      <c r="A12" s="7" t="s">
        <v>2898</v>
      </c>
      <c r="B12" s="124"/>
      <c r="C12" s="125"/>
      <c r="D12" s="76"/>
      <c r="E12" s="7"/>
      <c r="F12" s="76"/>
      <c r="G12" s="126"/>
      <c r="H12" s="127"/>
      <c r="I12" s="284"/>
      <c r="J12" s="127"/>
      <c r="K12" s="128"/>
      <c r="L12" s="129"/>
      <c r="M12" s="7"/>
      <c r="N12" s="1641"/>
      <c r="O12" s="1641"/>
      <c r="P12" s="1641"/>
      <c r="Q12" s="1641"/>
      <c r="S12" s="130" t="str">
        <f t="shared" si="0"/>
        <v>2 (1402)</v>
      </c>
      <c r="T12" s="131" t="str">
        <f t="shared" si="1"/>
        <v/>
      </c>
      <c r="U12" s="285"/>
      <c r="V12" s="132"/>
      <c r="W12" s="132"/>
      <c r="X12" s="290"/>
    </row>
    <row r="13" spans="1:24">
      <c r="A13" s="7" t="s">
        <v>2899</v>
      </c>
      <c r="B13" s="124"/>
      <c r="C13" s="125"/>
      <c r="D13" s="76"/>
      <c r="E13" s="7"/>
      <c r="F13" s="76"/>
      <c r="G13" s="126"/>
      <c r="H13" s="127"/>
      <c r="I13" s="284"/>
      <c r="J13" s="127"/>
      <c r="K13" s="128"/>
      <c r="L13" s="129"/>
      <c r="M13" s="7"/>
      <c r="N13" s="1641"/>
      <c r="O13" s="1641"/>
      <c r="P13" s="1641"/>
      <c r="Q13" s="1641"/>
      <c r="S13" s="130" t="str">
        <f t="shared" si="0"/>
        <v>3 (1403)</v>
      </c>
      <c r="T13" s="131" t="str">
        <f t="shared" si="1"/>
        <v/>
      </c>
      <c r="U13" s="285"/>
      <c r="V13" s="132"/>
      <c r="W13" s="132"/>
      <c r="X13" s="290"/>
    </row>
    <row r="14" spans="1:24" hidden="1">
      <c r="A14" s="7" t="s">
        <v>2900</v>
      </c>
      <c r="B14" s="124"/>
      <c r="C14" s="125"/>
      <c r="D14" s="76"/>
      <c r="E14" s="7"/>
      <c r="F14" s="76"/>
      <c r="G14" s="126"/>
      <c r="H14" s="127"/>
      <c r="I14" s="284"/>
      <c r="J14" s="127"/>
      <c r="K14" s="128"/>
      <c r="L14" s="129"/>
      <c r="M14" s="7"/>
      <c r="N14" s="1641"/>
      <c r="O14" s="1641"/>
      <c r="P14" s="1641"/>
      <c r="Q14" s="1641"/>
      <c r="S14" s="130" t="str">
        <f t="shared" si="0"/>
        <v>4 (1404)</v>
      </c>
      <c r="T14" s="131" t="str">
        <f t="shared" si="1"/>
        <v/>
      </c>
      <c r="U14" s="285"/>
      <c r="V14" s="132"/>
      <c r="W14" s="132"/>
      <c r="X14" s="290"/>
    </row>
    <row r="15" spans="1:24" hidden="1">
      <c r="A15" s="7" t="s">
        <v>2901</v>
      </c>
      <c r="B15" s="124"/>
      <c r="C15" s="125"/>
      <c r="D15" s="76"/>
      <c r="E15" s="7"/>
      <c r="F15" s="76"/>
      <c r="G15" s="126"/>
      <c r="H15" s="127"/>
      <c r="I15" s="284"/>
      <c r="J15" s="127"/>
      <c r="K15" s="128"/>
      <c r="L15" s="129"/>
      <c r="M15" s="7"/>
      <c r="N15" s="1641"/>
      <c r="O15" s="1641"/>
      <c r="P15" s="1641"/>
      <c r="Q15" s="1641"/>
      <c r="S15" s="130" t="str">
        <f t="shared" si="0"/>
        <v>5 (1405)</v>
      </c>
      <c r="T15" s="131" t="str">
        <f t="shared" si="1"/>
        <v/>
      </c>
      <c r="U15" s="285"/>
      <c r="V15" s="132"/>
      <c r="W15" s="132"/>
      <c r="X15" s="290"/>
    </row>
    <row r="16" spans="1:24" hidden="1">
      <c r="A16" s="7" t="s">
        <v>2902</v>
      </c>
      <c r="B16" s="124"/>
      <c r="C16" s="125"/>
      <c r="D16" s="76"/>
      <c r="E16" s="7"/>
      <c r="F16" s="76"/>
      <c r="G16" s="126"/>
      <c r="H16" s="127"/>
      <c r="I16" s="284"/>
      <c r="J16" s="127"/>
      <c r="K16" s="128"/>
      <c r="L16" s="129"/>
      <c r="M16" s="7"/>
      <c r="N16" s="1641"/>
      <c r="O16" s="1641"/>
      <c r="P16" s="1641"/>
      <c r="Q16" s="1641"/>
      <c r="S16" s="130" t="str">
        <f t="shared" si="0"/>
        <v>6 (1406)</v>
      </c>
      <c r="T16" s="131" t="str">
        <f t="shared" si="1"/>
        <v/>
      </c>
      <c r="U16" s="285"/>
      <c r="V16" s="132"/>
      <c r="W16" s="132"/>
      <c r="X16" s="290"/>
    </row>
    <row r="17" spans="1:24" hidden="1">
      <c r="A17" s="7" t="s">
        <v>2903</v>
      </c>
      <c r="B17" s="124"/>
      <c r="C17" s="125"/>
      <c r="D17" s="76"/>
      <c r="E17" s="7"/>
      <c r="F17" s="76"/>
      <c r="G17" s="126"/>
      <c r="H17" s="127"/>
      <c r="I17" s="284"/>
      <c r="J17" s="127"/>
      <c r="K17" s="128"/>
      <c r="L17" s="129"/>
      <c r="M17" s="7"/>
      <c r="N17" s="1641"/>
      <c r="O17" s="1641"/>
      <c r="P17" s="1641"/>
      <c r="Q17" s="1641"/>
      <c r="S17" s="130" t="str">
        <f t="shared" si="0"/>
        <v>7 (1407)</v>
      </c>
      <c r="T17" s="131" t="str">
        <f t="shared" si="1"/>
        <v/>
      </c>
      <c r="U17" s="285"/>
      <c r="V17" s="132"/>
      <c r="W17" s="132"/>
      <c r="X17" s="290"/>
    </row>
    <row r="18" spans="1:24" hidden="1">
      <c r="A18" s="7" t="s">
        <v>2904</v>
      </c>
      <c r="B18" s="124"/>
      <c r="C18" s="125"/>
      <c r="D18" s="76"/>
      <c r="E18" s="7"/>
      <c r="F18" s="76"/>
      <c r="G18" s="126"/>
      <c r="H18" s="127"/>
      <c r="I18" s="284"/>
      <c r="J18" s="127"/>
      <c r="K18" s="128"/>
      <c r="L18" s="129"/>
      <c r="M18" s="7"/>
      <c r="N18" s="1641"/>
      <c r="O18" s="1641"/>
      <c r="P18" s="1641"/>
      <c r="Q18" s="1641"/>
      <c r="S18" s="130" t="str">
        <f t="shared" si="0"/>
        <v>8 (1408)</v>
      </c>
      <c r="T18" s="131" t="str">
        <f t="shared" si="1"/>
        <v/>
      </c>
      <c r="U18" s="285"/>
      <c r="V18" s="132"/>
      <c r="W18" s="132"/>
      <c r="X18" s="290"/>
    </row>
    <row r="19" spans="1:24" hidden="1">
      <c r="A19" s="7" t="s">
        <v>2905</v>
      </c>
      <c r="B19" s="124"/>
      <c r="C19" s="125"/>
      <c r="D19" s="76"/>
      <c r="E19" s="7"/>
      <c r="F19" s="76"/>
      <c r="G19" s="126"/>
      <c r="H19" s="127"/>
      <c r="I19" s="284"/>
      <c r="J19" s="127"/>
      <c r="K19" s="128"/>
      <c r="L19" s="129"/>
      <c r="M19" s="7"/>
      <c r="N19" s="1641"/>
      <c r="O19" s="1641"/>
      <c r="P19" s="1641"/>
      <c r="Q19" s="1641"/>
      <c r="S19" s="130" t="str">
        <f t="shared" si="0"/>
        <v>9 (1409)</v>
      </c>
      <c r="T19" s="131" t="str">
        <f t="shared" si="1"/>
        <v/>
      </c>
      <c r="U19" s="285"/>
      <c r="V19" s="132"/>
      <c r="W19" s="132"/>
      <c r="X19" s="290"/>
    </row>
    <row r="20" spans="1:24" hidden="1">
      <c r="A20" s="7" t="s">
        <v>2906</v>
      </c>
      <c r="B20" s="124"/>
      <c r="C20" s="125"/>
      <c r="D20" s="76"/>
      <c r="E20" s="7"/>
      <c r="F20" s="76"/>
      <c r="G20" s="126"/>
      <c r="H20" s="127"/>
      <c r="I20" s="284"/>
      <c r="J20" s="127"/>
      <c r="K20" s="128"/>
      <c r="L20" s="129"/>
      <c r="M20" s="7"/>
      <c r="N20" s="1641"/>
      <c r="O20" s="1641"/>
      <c r="P20" s="1641"/>
      <c r="Q20" s="1641"/>
      <c r="S20" s="130" t="str">
        <f t="shared" si="0"/>
        <v>10 (1410)</v>
      </c>
      <c r="T20" s="131" t="str">
        <f t="shared" si="1"/>
        <v/>
      </c>
      <c r="U20" s="285"/>
      <c r="V20" s="132"/>
      <c r="W20" s="132"/>
      <c r="X20" s="290"/>
    </row>
    <row r="21" spans="1:24" hidden="1">
      <c r="A21" s="7" t="s">
        <v>2907</v>
      </c>
      <c r="B21" s="124"/>
      <c r="C21" s="125"/>
      <c r="D21" s="76"/>
      <c r="E21" s="7"/>
      <c r="F21" s="76"/>
      <c r="G21" s="126"/>
      <c r="H21" s="127"/>
      <c r="I21" s="284"/>
      <c r="J21" s="127"/>
      <c r="K21" s="128"/>
      <c r="L21" s="129"/>
      <c r="M21" s="7"/>
      <c r="N21" s="1641"/>
      <c r="O21" s="1641"/>
      <c r="P21" s="1641"/>
      <c r="Q21" s="1641"/>
      <c r="S21" s="130" t="str">
        <f t="shared" si="0"/>
        <v>11 (1411)</v>
      </c>
      <c r="T21" s="131" t="str">
        <f t="shared" si="1"/>
        <v/>
      </c>
      <c r="U21" s="285"/>
      <c r="V21" s="132"/>
      <c r="W21" s="132"/>
      <c r="X21" s="290"/>
    </row>
    <row r="22" spans="1:24" hidden="1">
      <c r="A22" s="7" t="s">
        <v>2908</v>
      </c>
      <c r="B22" s="124"/>
      <c r="C22" s="125"/>
      <c r="D22" s="76"/>
      <c r="E22" s="7"/>
      <c r="F22" s="76"/>
      <c r="G22" s="126"/>
      <c r="H22" s="127"/>
      <c r="I22" s="284"/>
      <c r="J22" s="127"/>
      <c r="K22" s="128"/>
      <c r="L22" s="129"/>
      <c r="M22" s="7"/>
      <c r="N22" s="1641"/>
      <c r="O22" s="1641"/>
      <c r="P22" s="1641"/>
      <c r="Q22" s="1641"/>
      <c r="S22" s="130" t="str">
        <f t="shared" si="0"/>
        <v>12 (1412)</v>
      </c>
      <c r="T22" s="131" t="str">
        <f t="shared" si="1"/>
        <v/>
      </c>
      <c r="U22" s="285"/>
      <c r="V22" s="132"/>
      <c r="W22" s="132"/>
      <c r="X22" s="290"/>
    </row>
    <row r="23" spans="1:24" hidden="1">
      <c r="A23" s="7" t="s">
        <v>2909</v>
      </c>
      <c r="B23" s="124"/>
      <c r="C23" s="125"/>
      <c r="D23" s="76"/>
      <c r="E23" s="7"/>
      <c r="F23" s="76"/>
      <c r="G23" s="126"/>
      <c r="H23" s="127"/>
      <c r="I23" s="284"/>
      <c r="J23" s="127"/>
      <c r="K23" s="128"/>
      <c r="L23" s="129"/>
      <c r="M23" s="7"/>
      <c r="N23" s="1641"/>
      <c r="O23" s="1641"/>
      <c r="P23" s="1641"/>
      <c r="Q23" s="1641"/>
      <c r="S23" s="130" t="str">
        <f t="shared" si="0"/>
        <v>13 (1413)</v>
      </c>
      <c r="T23" s="131" t="str">
        <f t="shared" si="1"/>
        <v/>
      </c>
      <c r="U23" s="285"/>
      <c r="V23" s="132"/>
      <c r="W23" s="132"/>
      <c r="X23" s="290"/>
    </row>
    <row r="24" spans="1:24" hidden="1">
      <c r="A24" s="7" t="s">
        <v>2910</v>
      </c>
      <c r="B24" s="124"/>
      <c r="C24" s="125"/>
      <c r="D24" s="76"/>
      <c r="E24" s="7"/>
      <c r="F24" s="76"/>
      <c r="G24" s="126"/>
      <c r="H24" s="127"/>
      <c r="I24" s="284"/>
      <c r="J24" s="127"/>
      <c r="K24" s="128"/>
      <c r="L24" s="129"/>
      <c r="M24" s="7"/>
      <c r="N24" s="1641"/>
      <c r="O24" s="1641"/>
      <c r="P24" s="1641"/>
      <c r="Q24" s="1641"/>
      <c r="S24" s="130" t="str">
        <f t="shared" si="0"/>
        <v>14 (1414)</v>
      </c>
      <c r="T24" s="131" t="str">
        <f t="shared" si="1"/>
        <v/>
      </c>
      <c r="U24" s="285"/>
      <c r="V24" s="132"/>
      <c r="W24" s="132"/>
      <c r="X24" s="290"/>
    </row>
    <row r="25" spans="1:24" hidden="1">
      <c r="A25" s="7" t="s">
        <v>2911</v>
      </c>
      <c r="B25" s="124"/>
      <c r="C25" s="125"/>
      <c r="D25" s="76"/>
      <c r="E25" s="7"/>
      <c r="F25" s="76"/>
      <c r="G25" s="126"/>
      <c r="H25" s="127"/>
      <c r="I25" s="284"/>
      <c r="J25" s="127"/>
      <c r="K25" s="128"/>
      <c r="L25" s="129"/>
      <c r="M25" s="7"/>
      <c r="N25" s="1641"/>
      <c r="O25" s="1641"/>
      <c r="P25" s="1641"/>
      <c r="Q25" s="1641"/>
      <c r="S25" s="130" t="str">
        <f t="shared" si="0"/>
        <v>15 (1415)</v>
      </c>
      <c r="T25" s="131" t="str">
        <f t="shared" si="1"/>
        <v/>
      </c>
      <c r="U25" s="285"/>
      <c r="V25" s="132"/>
      <c r="W25" s="132"/>
      <c r="X25" s="290"/>
    </row>
    <row r="26" spans="1:24" hidden="1">
      <c r="A26" s="7" t="s">
        <v>2912</v>
      </c>
      <c r="B26" s="124"/>
      <c r="C26" s="125"/>
      <c r="D26" s="76"/>
      <c r="E26" s="7"/>
      <c r="F26" s="76"/>
      <c r="G26" s="126"/>
      <c r="H26" s="127"/>
      <c r="I26" s="284"/>
      <c r="J26" s="127"/>
      <c r="K26" s="128"/>
      <c r="L26" s="129"/>
      <c r="M26" s="7"/>
      <c r="N26" s="1641"/>
      <c r="O26" s="1641"/>
      <c r="P26" s="1641"/>
      <c r="Q26" s="1641"/>
      <c r="S26" s="130" t="str">
        <f t="shared" si="0"/>
        <v>16 (1416)</v>
      </c>
      <c r="T26" s="131" t="str">
        <f t="shared" si="1"/>
        <v/>
      </c>
      <c r="U26" s="285"/>
      <c r="V26" s="132"/>
      <c r="W26" s="132"/>
      <c r="X26" s="290"/>
    </row>
    <row r="27" spans="1:24" hidden="1">
      <c r="A27" s="7" t="s">
        <v>2913</v>
      </c>
      <c r="B27" s="124"/>
      <c r="C27" s="125"/>
      <c r="D27" s="76"/>
      <c r="E27" s="7"/>
      <c r="F27" s="76"/>
      <c r="G27" s="126"/>
      <c r="H27" s="127"/>
      <c r="I27" s="284"/>
      <c r="J27" s="127"/>
      <c r="K27" s="128"/>
      <c r="L27" s="129"/>
      <c r="M27" s="7"/>
      <c r="N27" s="1641"/>
      <c r="O27" s="1641"/>
      <c r="P27" s="1641"/>
      <c r="Q27" s="1641"/>
      <c r="S27" s="130" t="str">
        <f t="shared" si="0"/>
        <v>17 (1417)</v>
      </c>
      <c r="T27" s="131" t="str">
        <f t="shared" si="1"/>
        <v/>
      </c>
      <c r="U27" s="285"/>
      <c r="V27" s="132"/>
      <c r="W27" s="132"/>
      <c r="X27" s="290"/>
    </row>
    <row r="28" spans="1:24" hidden="1">
      <c r="A28" s="7" t="s">
        <v>2914</v>
      </c>
      <c r="B28" s="124"/>
      <c r="C28" s="125"/>
      <c r="D28" s="76"/>
      <c r="E28" s="7"/>
      <c r="F28" s="76"/>
      <c r="G28" s="126"/>
      <c r="H28" s="127"/>
      <c r="I28" s="284"/>
      <c r="J28" s="127"/>
      <c r="K28" s="128"/>
      <c r="L28" s="129"/>
      <c r="M28" s="7"/>
      <c r="N28" s="1641"/>
      <c r="O28" s="1641"/>
      <c r="P28" s="1641"/>
      <c r="Q28" s="1641"/>
      <c r="S28" s="130" t="str">
        <f t="shared" si="0"/>
        <v>18 (1418)</v>
      </c>
      <c r="T28" s="131" t="str">
        <f t="shared" si="1"/>
        <v/>
      </c>
      <c r="U28" s="285"/>
      <c r="V28" s="132"/>
      <c r="W28" s="132"/>
      <c r="X28" s="290"/>
    </row>
    <row r="29" spans="1:24" hidden="1">
      <c r="A29" s="7" t="s">
        <v>2915</v>
      </c>
      <c r="B29" s="124"/>
      <c r="C29" s="125"/>
      <c r="D29" s="76"/>
      <c r="E29" s="7"/>
      <c r="F29" s="76"/>
      <c r="G29" s="126"/>
      <c r="H29" s="127"/>
      <c r="I29" s="284"/>
      <c r="J29" s="127"/>
      <c r="K29" s="128"/>
      <c r="L29" s="129"/>
      <c r="M29" s="7"/>
      <c r="N29" s="1641"/>
      <c r="O29" s="1641"/>
      <c r="P29" s="1641"/>
      <c r="Q29" s="1641"/>
      <c r="S29" s="130" t="str">
        <f t="shared" si="0"/>
        <v>19 (1419)</v>
      </c>
      <c r="T29" s="131" t="str">
        <f t="shared" si="1"/>
        <v/>
      </c>
      <c r="U29" s="285"/>
      <c r="V29" s="132"/>
      <c r="W29" s="132"/>
      <c r="X29" s="290"/>
    </row>
    <row r="30" spans="1:24" hidden="1">
      <c r="A30" s="7" t="s">
        <v>2916</v>
      </c>
      <c r="B30" s="124"/>
      <c r="C30" s="125"/>
      <c r="D30" s="76"/>
      <c r="E30" s="7"/>
      <c r="F30" s="76"/>
      <c r="G30" s="126"/>
      <c r="H30" s="127"/>
      <c r="I30" s="284"/>
      <c r="J30" s="127"/>
      <c r="K30" s="128"/>
      <c r="L30" s="129"/>
      <c r="M30" s="7"/>
      <c r="N30" s="1641"/>
      <c r="O30" s="1641"/>
      <c r="P30" s="1641"/>
      <c r="Q30" s="1641"/>
      <c r="S30" s="130" t="str">
        <f t="shared" si="0"/>
        <v>20 (1420)</v>
      </c>
      <c r="T30" s="131" t="str">
        <f t="shared" si="1"/>
        <v/>
      </c>
      <c r="U30" s="285"/>
      <c r="V30" s="132"/>
      <c r="W30" s="132"/>
      <c r="X30" s="290"/>
    </row>
    <row r="31" spans="1:24" hidden="1">
      <c r="A31" s="7" t="s">
        <v>2917</v>
      </c>
      <c r="B31" s="124"/>
      <c r="C31" s="125"/>
      <c r="D31" s="76"/>
      <c r="E31" s="7"/>
      <c r="F31" s="76"/>
      <c r="G31" s="126"/>
      <c r="H31" s="127"/>
      <c r="I31" s="284"/>
      <c r="J31" s="127"/>
      <c r="K31" s="128"/>
      <c r="L31" s="129"/>
      <c r="M31" s="7"/>
      <c r="N31" s="1641"/>
      <c r="O31" s="1641"/>
      <c r="P31" s="1641"/>
      <c r="Q31" s="1641"/>
      <c r="S31" s="130" t="str">
        <f t="shared" si="0"/>
        <v>21 (1421)</v>
      </c>
      <c r="T31" s="131" t="str">
        <f t="shared" si="1"/>
        <v/>
      </c>
      <c r="U31" s="285"/>
      <c r="V31" s="132"/>
      <c r="W31" s="132"/>
      <c r="X31" s="290"/>
    </row>
    <row r="32" spans="1:24" hidden="1">
      <c r="A32" s="7" t="s">
        <v>2918</v>
      </c>
      <c r="B32" s="124"/>
      <c r="C32" s="125"/>
      <c r="D32" s="76"/>
      <c r="E32" s="7"/>
      <c r="F32" s="76"/>
      <c r="G32" s="126"/>
      <c r="H32" s="127"/>
      <c r="I32" s="284"/>
      <c r="J32" s="127"/>
      <c r="K32" s="128"/>
      <c r="L32" s="129"/>
      <c r="M32" s="7"/>
      <c r="N32" s="1641"/>
      <c r="O32" s="1641"/>
      <c r="P32" s="1641"/>
      <c r="Q32" s="1641"/>
      <c r="S32" s="130" t="str">
        <f t="shared" si="0"/>
        <v>22 (1422)</v>
      </c>
      <c r="T32" s="131" t="str">
        <f t="shared" si="1"/>
        <v/>
      </c>
      <c r="U32" s="285"/>
      <c r="V32" s="132"/>
      <c r="W32" s="132"/>
      <c r="X32" s="290"/>
    </row>
    <row r="33" spans="1:24" hidden="1">
      <c r="A33" s="7" t="s">
        <v>2919</v>
      </c>
      <c r="B33" s="124"/>
      <c r="C33" s="125"/>
      <c r="D33" s="76"/>
      <c r="E33" s="7"/>
      <c r="F33" s="76"/>
      <c r="G33" s="126"/>
      <c r="H33" s="127"/>
      <c r="I33" s="284"/>
      <c r="J33" s="127"/>
      <c r="K33" s="128"/>
      <c r="L33" s="129"/>
      <c r="M33" s="7"/>
      <c r="N33" s="1641"/>
      <c r="O33" s="1641"/>
      <c r="P33" s="1641"/>
      <c r="Q33" s="1641"/>
      <c r="S33" s="130" t="str">
        <f t="shared" si="0"/>
        <v>23 (1423)</v>
      </c>
      <c r="T33" s="131" t="str">
        <f t="shared" si="1"/>
        <v/>
      </c>
      <c r="U33" s="285"/>
      <c r="V33" s="132"/>
      <c r="W33" s="132"/>
      <c r="X33" s="290"/>
    </row>
    <row r="34" spans="1:24" hidden="1">
      <c r="A34" s="7" t="s">
        <v>2920</v>
      </c>
      <c r="B34" s="124"/>
      <c r="C34" s="125"/>
      <c r="D34" s="76"/>
      <c r="E34" s="7"/>
      <c r="F34" s="76"/>
      <c r="G34" s="126"/>
      <c r="H34" s="127"/>
      <c r="I34" s="284"/>
      <c r="J34" s="127"/>
      <c r="K34" s="128"/>
      <c r="L34" s="129"/>
      <c r="M34" s="7"/>
      <c r="N34" s="1641"/>
      <c r="O34" s="1641"/>
      <c r="P34" s="1641"/>
      <c r="Q34" s="1641"/>
      <c r="S34" s="130" t="str">
        <f t="shared" si="0"/>
        <v>24 (1424)</v>
      </c>
      <c r="T34" s="131" t="str">
        <f t="shared" si="1"/>
        <v/>
      </c>
      <c r="U34" s="285"/>
      <c r="V34" s="132"/>
      <c r="W34" s="132"/>
      <c r="X34" s="290"/>
    </row>
    <row r="35" spans="1:24">
      <c r="A35" s="7" t="s">
        <v>2921</v>
      </c>
      <c r="B35" s="124"/>
      <c r="C35" s="125"/>
      <c r="D35" s="76"/>
      <c r="E35" s="7"/>
      <c r="F35" s="76"/>
      <c r="G35" s="126"/>
      <c r="H35" s="127"/>
      <c r="I35" s="284"/>
      <c r="J35" s="127"/>
      <c r="K35" s="128"/>
      <c r="L35" s="129"/>
      <c r="M35" s="7"/>
      <c r="N35" s="1641"/>
      <c r="O35" s="1641"/>
      <c r="P35" s="1641"/>
      <c r="Q35" s="1641"/>
      <c r="S35" s="130" t="str">
        <f t="shared" si="0"/>
        <v>25 (1425)</v>
      </c>
      <c r="T35" s="131" t="str">
        <f t="shared" si="1"/>
        <v/>
      </c>
      <c r="U35" s="285"/>
      <c r="V35" s="132"/>
      <c r="W35" s="132"/>
      <c r="X35" s="290"/>
    </row>
    <row r="36" spans="1:24">
      <c r="A36" s="33" t="s">
        <v>2922</v>
      </c>
      <c r="B36" s="134">
        <v>100</v>
      </c>
      <c r="C36" s="25"/>
      <c r="D36" s="76"/>
      <c r="E36" s="7"/>
      <c r="F36" s="76"/>
      <c r="G36" s="136"/>
      <c r="H36" s="127"/>
      <c r="I36" s="284"/>
      <c r="J36" s="127"/>
      <c r="K36" s="128"/>
      <c r="L36" s="1373"/>
      <c r="M36" s="7"/>
      <c r="N36" s="1642"/>
      <c r="O36" s="1642"/>
      <c r="P36" s="1642"/>
      <c r="Q36" s="1642"/>
      <c r="S36" s="137" t="str">
        <f>$A$36</f>
        <v>(1426)</v>
      </c>
      <c r="T36" s="138">
        <f>$B36</f>
        <v>100</v>
      </c>
      <c r="U36" s="285"/>
      <c r="V36" s="132"/>
      <c r="W36" s="132"/>
      <c r="X36" s="290"/>
    </row>
    <row r="37" spans="1:24">
      <c r="A37" s="4" t="s">
        <v>2923</v>
      </c>
      <c r="B37" s="139" t="s">
        <v>2924</v>
      </c>
      <c r="C37" s="28"/>
      <c r="D37" s="284"/>
      <c r="F37" s="435"/>
      <c r="G37" s="141"/>
      <c r="H37" s="127"/>
      <c r="I37" s="284"/>
      <c r="J37" s="127"/>
      <c r="K37" s="286"/>
      <c r="L37" s="287"/>
      <c r="N37" s="1639"/>
      <c r="O37" s="1639"/>
      <c r="P37" s="1639"/>
      <c r="Q37" s="1639"/>
      <c r="S37" s="137" t="str">
        <f>$A$37</f>
        <v>(1400)</v>
      </c>
      <c r="T37" s="28" t="str">
        <f>$B37</f>
        <v>Overall</v>
      </c>
      <c r="U37" s="285"/>
      <c r="V37" s="289"/>
      <c r="W37" s="289"/>
      <c r="X37" s="290"/>
    </row>
    <row r="38" spans="1:24" ht="6" customHeight="1">
      <c r="S38" s="122"/>
      <c r="T38" s="122"/>
      <c r="X38" s="290"/>
    </row>
    <row r="39" spans="1:24">
      <c r="B39" s="17" t="s">
        <v>1791</v>
      </c>
      <c r="S39" s="122"/>
      <c r="T39" s="123" t="str">
        <f>$B39</f>
        <v>Undrawn Commitments (502)</v>
      </c>
      <c r="X39" s="290"/>
    </row>
    <row r="40" spans="1:24">
      <c r="A40" s="7" t="s">
        <v>2897</v>
      </c>
      <c r="B40" s="124"/>
      <c r="C40" s="76"/>
      <c r="D40" s="76"/>
      <c r="E40" s="7"/>
      <c r="F40" s="76"/>
      <c r="G40" s="126"/>
      <c r="H40" s="127"/>
      <c r="I40" s="284"/>
      <c r="J40" s="127"/>
      <c r="K40" s="128"/>
      <c r="L40" s="129"/>
      <c r="M40" s="7"/>
      <c r="N40" s="1641"/>
      <c r="O40" s="1641"/>
      <c r="P40" s="1641"/>
      <c r="Q40" s="1641"/>
      <c r="S40" s="130" t="str">
        <f t="shared" ref="S40:S64" si="2">$A40</f>
        <v>1 (1401)</v>
      </c>
      <c r="T40" s="131" t="str">
        <f t="shared" ref="T40:T64" si="3">IF($B40="","",$B40)</f>
        <v/>
      </c>
      <c r="U40" s="285"/>
      <c r="V40" s="132"/>
      <c r="W40" s="132"/>
      <c r="X40" s="290"/>
    </row>
    <row r="41" spans="1:24">
      <c r="A41" s="7" t="s">
        <v>2898</v>
      </c>
      <c r="B41" s="124"/>
      <c r="C41" s="76"/>
      <c r="D41" s="76"/>
      <c r="E41" s="7"/>
      <c r="F41" s="76"/>
      <c r="G41" s="126"/>
      <c r="H41" s="127"/>
      <c r="I41" s="284"/>
      <c r="J41" s="127"/>
      <c r="K41" s="128"/>
      <c r="L41" s="129"/>
      <c r="M41" s="7"/>
      <c r="N41" s="1641"/>
      <c r="O41" s="1641"/>
      <c r="P41" s="1641"/>
      <c r="Q41" s="1641"/>
      <c r="S41" s="130" t="str">
        <f t="shared" si="2"/>
        <v>2 (1402)</v>
      </c>
      <c r="T41" s="131" t="str">
        <f t="shared" si="3"/>
        <v/>
      </c>
      <c r="U41" s="285"/>
      <c r="V41" s="132"/>
      <c r="W41" s="132"/>
      <c r="X41" s="290"/>
    </row>
    <row r="42" spans="1:24">
      <c r="A42" s="7" t="s">
        <v>2899</v>
      </c>
      <c r="B42" s="124"/>
      <c r="C42" s="76"/>
      <c r="D42" s="76"/>
      <c r="E42" s="7"/>
      <c r="F42" s="76"/>
      <c r="G42" s="126"/>
      <c r="H42" s="127"/>
      <c r="I42" s="284"/>
      <c r="J42" s="127"/>
      <c r="K42" s="128"/>
      <c r="L42" s="129"/>
      <c r="M42" s="7"/>
      <c r="N42" s="1641"/>
      <c r="O42" s="1641"/>
      <c r="P42" s="1641"/>
      <c r="Q42" s="1641"/>
      <c r="S42" s="130" t="str">
        <f t="shared" si="2"/>
        <v>3 (1403)</v>
      </c>
      <c r="T42" s="131" t="str">
        <f t="shared" si="3"/>
        <v/>
      </c>
      <c r="U42" s="285"/>
      <c r="V42" s="132"/>
      <c r="W42" s="132"/>
      <c r="X42" s="290"/>
    </row>
    <row r="43" spans="1:24" hidden="1">
      <c r="A43" s="7" t="s">
        <v>2900</v>
      </c>
      <c r="B43" s="124"/>
      <c r="C43" s="76"/>
      <c r="D43" s="76"/>
      <c r="E43" s="7"/>
      <c r="F43" s="76"/>
      <c r="G43" s="126"/>
      <c r="H43" s="127"/>
      <c r="I43" s="284"/>
      <c r="J43" s="127"/>
      <c r="K43" s="128"/>
      <c r="L43" s="129"/>
      <c r="M43" s="7"/>
      <c r="N43" s="1641"/>
      <c r="O43" s="1641"/>
      <c r="P43" s="1641"/>
      <c r="Q43" s="1641"/>
      <c r="S43" s="130" t="str">
        <f t="shared" si="2"/>
        <v>4 (1404)</v>
      </c>
      <c r="T43" s="131" t="str">
        <f t="shared" si="3"/>
        <v/>
      </c>
      <c r="U43" s="285"/>
      <c r="V43" s="132"/>
      <c r="W43" s="132"/>
      <c r="X43" s="290"/>
    </row>
    <row r="44" spans="1:24" hidden="1">
      <c r="A44" s="7" t="s">
        <v>2901</v>
      </c>
      <c r="B44" s="124"/>
      <c r="C44" s="76"/>
      <c r="D44" s="76"/>
      <c r="E44" s="7"/>
      <c r="F44" s="76"/>
      <c r="G44" s="126"/>
      <c r="H44" s="127"/>
      <c r="I44" s="284"/>
      <c r="J44" s="127"/>
      <c r="K44" s="128"/>
      <c r="L44" s="129"/>
      <c r="M44" s="7"/>
      <c r="N44" s="1641"/>
      <c r="O44" s="1641"/>
      <c r="P44" s="1641"/>
      <c r="Q44" s="1641"/>
      <c r="S44" s="130" t="str">
        <f t="shared" si="2"/>
        <v>5 (1405)</v>
      </c>
      <c r="T44" s="131" t="str">
        <f t="shared" si="3"/>
        <v/>
      </c>
      <c r="U44" s="285"/>
      <c r="V44" s="132"/>
      <c r="W44" s="132"/>
      <c r="X44" s="290"/>
    </row>
    <row r="45" spans="1:24" hidden="1">
      <c r="A45" s="7" t="s">
        <v>2902</v>
      </c>
      <c r="B45" s="124"/>
      <c r="C45" s="76"/>
      <c r="D45" s="76"/>
      <c r="E45" s="7"/>
      <c r="F45" s="76"/>
      <c r="G45" s="126"/>
      <c r="H45" s="127"/>
      <c r="I45" s="284"/>
      <c r="J45" s="127"/>
      <c r="K45" s="128"/>
      <c r="L45" s="129"/>
      <c r="M45" s="7"/>
      <c r="N45" s="1641"/>
      <c r="O45" s="1641"/>
      <c r="P45" s="1641"/>
      <c r="Q45" s="1641"/>
      <c r="S45" s="130" t="str">
        <f t="shared" si="2"/>
        <v>6 (1406)</v>
      </c>
      <c r="T45" s="131" t="str">
        <f t="shared" si="3"/>
        <v/>
      </c>
      <c r="U45" s="285"/>
      <c r="V45" s="132"/>
      <c r="W45" s="132"/>
      <c r="X45" s="290"/>
    </row>
    <row r="46" spans="1:24" hidden="1">
      <c r="A46" s="7" t="s">
        <v>2903</v>
      </c>
      <c r="B46" s="124"/>
      <c r="C46" s="76"/>
      <c r="D46" s="76"/>
      <c r="E46" s="7"/>
      <c r="F46" s="76"/>
      <c r="G46" s="126"/>
      <c r="H46" s="127"/>
      <c r="I46" s="284"/>
      <c r="J46" s="127"/>
      <c r="K46" s="128"/>
      <c r="L46" s="129"/>
      <c r="M46" s="7"/>
      <c r="N46" s="1641"/>
      <c r="O46" s="1641"/>
      <c r="P46" s="1641"/>
      <c r="Q46" s="1641"/>
      <c r="S46" s="130" t="str">
        <f t="shared" si="2"/>
        <v>7 (1407)</v>
      </c>
      <c r="T46" s="131" t="str">
        <f t="shared" si="3"/>
        <v/>
      </c>
      <c r="U46" s="285"/>
      <c r="V46" s="132"/>
      <c r="W46" s="132"/>
      <c r="X46" s="290"/>
    </row>
    <row r="47" spans="1:24" hidden="1">
      <c r="A47" s="7" t="s">
        <v>2904</v>
      </c>
      <c r="B47" s="124"/>
      <c r="C47" s="76" t="s">
        <v>2925</v>
      </c>
      <c r="D47" s="76"/>
      <c r="E47" s="7"/>
      <c r="F47" s="76"/>
      <c r="G47" s="126"/>
      <c r="H47" s="127"/>
      <c r="I47" s="284"/>
      <c r="J47" s="127"/>
      <c r="K47" s="128"/>
      <c r="L47" s="129"/>
      <c r="M47" s="7"/>
      <c r="N47" s="1641"/>
      <c r="O47" s="1641"/>
      <c r="P47" s="1641"/>
      <c r="Q47" s="1641"/>
      <c r="S47" s="130" t="str">
        <f t="shared" si="2"/>
        <v>8 (1408)</v>
      </c>
      <c r="T47" s="131" t="str">
        <f t="shared" si="3"/>
        <v/>
      </c>
      <c r="U47" s="285"/>
      <c r="V47" s="132"/>
      <c r="W47" s="132"/>
      <c r="X47" s="290"/>
    </row>
    <row r="48" spans="1:24" hidden="1">
      <c r="A48" s="7" t="s">
        <v>2905</v>
      </c>
      <c r="B48" s="124"/>
      <c r="C48" s="76" t="s">
        <v>2926</v>
      </c>
      <c r="D48" s="76"/>
      <c r="E48" s="7"/>
      <c r="F48" s="76"/>
      <c r="G48" s="126"/>
      <c r="H48" s="127"/>
      <c r="I48" s="284"/>
      <c r="J48" s="127"/>
      <c r="K48" s="128"/>
      <c r="L48" s="129"/>
      <c r="M48" s="7"/>
      <c r="N48" s="1641"/>
      <c r="O48" s="1641"/>
      <c r="P48" s="1641"/>
      <c r="Q48" s="1641"/>
      <c r="S48" s="130" t="str">
        <f t="shared" si="2"/>
        <v>9 (1409)</v>
      </c>
      <c r="T48" s="131" t="str">
        <f t="shared" si="3"/>
        <v/>
      </c>
      <c r="U48" s="285"/>
      <c r="V48" s="132"/>
      <c r="W48" s="132"/>
      <c r="X48" s="290"/>
    </row>
    <row r="49" spans="1:24" hidden="1">
      <c r="A49" s="7" t="s">
        <v>2906</v>
      </c>
      <c r="B49" s="124"/>
      <c r="C49" s="76"/>
      <c r="D49" s="76"/>
      <c r="E49" s="7"/>
      <c r="F49" s="76"/>
      <c r="G49" s="126"/>
      <c r="H49" s="127"/>
      <c r="I49" s="284"/>
      <c r="J49" s="127"/>
      <c r="K49" s="128"/>
      <c r="L49" s="129"/>
      <c r="M49" s="7"/>
      <c r="N49" s="1641"/>
      <c r="O49" s="1641"/>
      <c r="P49" s="1641"/>
      <c r="Q49" s="1641"/>
      <c r="S49" s="130" t="str">
        <f t="shared" si="2"/>
        <v>10 (1410)</v>
      </c>
      <c r="T49" s="131" t="str">
        <f t="shared" si="3"/>
        <v/>
      </c>
      <c r="U49" s="285"/>
      <c r="V49" s="132"/>
      <c r="W49" s="132"/>
      <c r="X49" s="290"/>
    </row>
    <row r="50" spans="1:24" hidden="1">
      <c r="A50" s="7" t="s">
        <v>2907</v>
      </c>
      <c r="B50" s="124"/>
      <c r="C50" s="76"/>
      <c r="D50" s="76"/>
      <c r="E50" s="7"/>
      <c r="F50" s="76"/>
      <c r="G50" s="126"/>
      <c r="H50" s="127"/>
      <c r="I50" s="284"/>
      <c r="J50" s="127"/>
      <c r="K50" s="128"/>
      <c r="L50" s="129"/>
      <c r="M50" s="7"/>
      <c r="N50" s="1641"/>
      <c r="O50" s="1641"/>
      <c r="P50" s="1641"/>
      <c r="Q50" s="1641"/>
      <c r="S50" s="130" t="str">
        <f t="shared" si="2"/>
        <v>11 (1411)</v>
      </c>
      <c r="T50" s="131" t="str">
        <f t="shared" si="3"/>
        <v/>
      </c>
      <c r="U50" s="285"/>
      <c r="V50" s="132"/>
      <c r="W50" s="132"/>
      <c r="X50" s="290"/>
    </row>
    <row r="51" spans="1:24" hidden="1">
      <c r="A51" s="7" t="s">
        <v>2908</v>
      </c>
      <c r="B51" s="124"/>
      <c r="C51" s="76"/>
      <c r="D51" s="76"/>
      <c r="E51" s="7"/>
      <c r="F51" s="76"/>
      <c r="G51" s="126"/>
      <c r="H51" s="127"/>
      <c r="I51" s="284"/>
      <c r="J51" s="127"/>
      <c r="K51" s="128"/>
      <c r="L51" s="129"/>
      <c r="M51" s="7"/>
      <c r="N51" s="1641"/>
      <c r="O51" s="1641"/>
      <c r="P51" s="1641"/>
      <c r="Q51" s="1641"/>
      <c r="S51" s="130" t="str">
        <f t="shared" si="2"/>
        <v>12 (1412)</v>
      </c>
      <c r="T51" s="131" t="str">
        <f t="shared" si="3"/>
        <v/>
      </c>
      <c r="U51" s="285"/>
      <c r="V51" s="132"/>
      <c r="W51" s="132"/>
      <c r="X51" s="290"/>
    </row>
    <row r="52" spans="1:24" hidden="1">
      <c r="A52" s="7" t="s">
        <v>2909</v>
      </c>
      <c r="B52" s="124"/>
      <c r="C52" s="76"/>
      <c r="D52" s="76"/>
      <c r="E52" s="7"/>
      <c r="F52" s="76"/>
      <c r="G52" s="126"/>
      <c r="H52" s="127"/>
      <c r="I52" s="284"/>
      <c r="J52" s="127"/>
      <c r="K52" s="128"/>
      <c r="L52" s="129"/>
      <c r="M52" s="7"/>
      <c r="N52" s="1641"/>
      <c r="O52" s="1641"/>
      <c r="P52" s="1641"/>
      <c r="Q52" s="1641"/>
      <c r="S52" s="130" t="str">
        <f t="shared" si="2"/>
        <v>13 (1413)</v>
      </c>
      <c r="T52" s="131" t="str">
        <f t="shared" si="3"/>
        <v/>
      </c>
      <c r="U52" s="285"/>
      <c r="V52" s="132"/>
      <c r="W52" s="132"/>
      <c r="X52" s="290"/>
    </row>
    <row r="53" spans="1:24" hidden="1">
      <c r="A53" s="7" t="s">
        <v>2910</v>
      </c>
      <c r="B53" s="124"/>
      <c r="C53" s="76"/>
      <c r="D53" s="76"/>
      <c r="E53" s="7"/>
      <c r="F53" s="76"/>
      <c r="G53" s="126"/>
      <c r="H53" s="127"/>
      <c r="I53" s="284"/>
      <c r="J53" s="127"/>
      <c r="K53" s="128"/>
      <c r="L53" s="129"/>
      <c r="M53" s="7"/>
      <c r="N53" s="1641"/>
      <c r="O53" s="1641"/>
      <c r="P53" s="1641"/>
      <c r="Q53" s="1641"/>
      <c r="S53" s="130" t="str">
        <f t="shared" si="2"/>
        <v>14 (1414)</v>
      </c>
      <c r="T53" s="131" t="str">
        <f t="shared" si="3"/>
        <v/>
      </c>
      <c r="U53" s="285"/>
      <c r="V53" s="132"/>
      <c r="W53" s="132"/>
      <c r="X53" s="290"/>
    </row>
    <row r="54" spans="1:24" hidden="1">
      <c r="A54" s="7" t="s">
        <v>2911</v>
      </c>
      <c r="B54" s="124"/>
      <c r="C54" s="76"/>
      <c r="D54" s="76"/>
      <c r="E54" s="7"/>
      <c r="F54" s="76"/>
      <c r="G54" s="126"/>
      <c r="H54" s="127"/>
      <c r="I54" s="284"/>
      <c r="J54" s="127"/>
      <c r="K54" s="128"/>
      <c r="L54" s="129"/>
      <c r="M54" s="7"/>
      <c r="N54" s="1641"/>
      <c r="O54" s="1641"/>
      <c r="P54" s="1641"/>
      <c r="Q54" s="1641"/>
      <c r="S54" s="130" t="str">
        <f t="shared" si="2"/>
        <v>15 (1415)</v>
      </c>
      <c r="T54" s="131" t="str">
        <f t="shared" si="3"/>
        <v/>
      </c>
      <c r="U54" s="285"/>
      <c r="V54" s="132"/>
      <c r="W54" s="132"/>
      <c r="X54" s="290"/>
    </row>
    <row r="55" spans="1:24" hidden="1">
      <c r="A55" s="7" t="s">
        <v>2912</v>
      </c>
      <c r="B55" s="124"/>
      <c r="C55" s="76"/>
      <c r="D55" s="76"/>
      <c r="E55" s="7"/>
      <c r="F55" s="76"/>
      <c r="G55" s="126"/>
      <c r="H55" s="127"/>
      <c r="I55" s="284"/>
      <c r="J55" s="127"/>
      <c r="K55" s="128"/>
      <c r="L55" s="129"/>
      <c r="M55" s="7"/>
      <c r="N55" s="1641"/>
      <c r="O55" s="1641"/>
      <c r="P55" s="1641"/>
      <c r="Q55" s="1641"/>
      <c r="S55" s="130" t="str">
        <f t="shared" si="2"/>
        <v>16 (1416)</v>
      </c>
      <c r="T55" s="131" t="str">
        <f t="shared" si="3"/>
        <v/>
      </c>
      <c r="U55" s="285"/>
      <c r="V55" s="132"/>
      <c r="W55" s="132"/>
      <c r="X55" s="290"/>
    </row>
    <row r="56" spans="1:24" hidden="1">
      <c r="A56" s="7" t="s">
        <v>2913</v>
      </c>
      <c r="B56" s="124"/>
      <c r="C56" s="76"/>
      <c r="D56" s="76"/>
      <c r="E56" s="7"/>
      <c r="F56" s="76"/>
      <c r="G56" s="126"/>
      <c r="H56" s="127"/>
      <c r="I56" s="284"/>
      <c r="J56" s="127"/>
      <c r="K56" s="128"/>
      <c r="L56" s="129"/>
      <c r="M56" s="7"/>
      <c r="N56" s="1641"/>
      <c r="O56" s="1641"/>
      <c r="P56" s="1641"/>
      <c r="Q56" s="1641"/>
      <c r="S56" s="130" t="str">
        <f t="shared" si="2"/>
        <v>17 (1417)</v>
      </c>
      <c r="T56" s="131" t="str">
        <f t="shared" si="3"/>
        <v/>
      </c>
      <c r="U56" s="285"/>
      <c r="V56" s="132"/>
      <c r="W56" s="132"/>
      <c r="X56" s="290"/>
    </row>
    <row r="57" spans="1:24" hidden="1">
      <c r="A57" s="7" t="s">
        <v>2914</v>
      </c>
      <c r="B57" s="124"/>
      <c r="C57" s="76"/>
      <c r="D57" s="76"/>
      <c r="E57" s="7"/>
      <c r="F57" s="76"/>
      <c r="G57" s="126"/>
      <c r="H57" s="127"/>
      <c r="I57" s="284"/>
      <c r="J57" s="127"/>
      <c r="K57" s="128"/>
      <c r="L57" s="129"/>
      <c r="M57" s="7"/>
      <c r="N57" s="1641"/>
      <c r="O57" s="1641"/>
      <c r="P57" s="1641"/>
      <c r="Q57" s="1641"/>
      <c r="S57" s="130" t="str">
        <f t="shared" si="2"/>
        <v>18 (1418)</v>
      </c>
      <c r="T57" s="131" t="str">
        <f t="shared" si="3"/>
        <v/>
      </c>
      <c r="U57" s="285"/>
      <c r="V57" s="132"/>
      <c r="W57" s="132"/>
      <c r="X57" s="290"/>
    </row>
    <row r="58" spans="1:24" hidden="1">
      <c r="A58" s="7" t="s">
        <v>2915</v>
      </c>
      <c r="B58" s="124"/>
      <c r="C58" s="76"/>
      <c r="D58" s="76"/>
      <c r="E58" s="7"/>
      <c r="F58" s="76"/>
      <c r="G58" s="126"/>
      <c r="H58" s="127"/>
      <c r="I58" s="284"/>
      <c r="J58" s="127"/>
      <c r="K58" s="128"/>
      <c r="L58" s="129"/>
      <c r="M58" s="7"/>
      <c r="N58" s="1641"/>
      <c r="O58" s="1641"/>
      <c r="P58" s="1641"/>
      <c r="Q58" s="1641"/>
      <c r="S58" s="130" t="str">
        <f t="shared" si="2"/>
        <v>19 (1419)</v>
      </c>
      <c r="T58" s="131" t="str">
        <f t="shared" si="3"/>
        <v/>
      </c>
      <c r="U58" s="285"/>
      <c r="V58" s="132"/>
      <c r="W58" s="132"/>
      <c r="X58" s="290"/>
    </row>
    <row r="59" spans="1:24" hidden="1">
      <c r="A59" s="7" t="s">
        <v>2916</v>
      </c>
      <c r="B59" s="124"/>
      <c r="C59" s="76"/>
      <c r="D59" s="76"/>
      <c r="E59" s="7"/>
      <c r="F59" s="76"/>
      <c r="G59" s="126"/>
      <c r="H59" s="127"/>
      <c r="I59" s="284"/>
      <c r="J59" s="127"/>
      <c r="K59" s="128"/>
      <c r="L59" s="129"/>
      <c r="M59" s="7"/>
      <c r="N59" s="1641"/>
      <c r="O59" s="1641"/>
      <c r="P59" s="1641"/>
      <c r="Q59" s="1641"/>
      <c r="S59" s="130" t="str">
        <f t="shared" si="2"/>
        <v>20 (1420)</v>
      </c>
      <c r="T59" s="131" t="str">
        <f t="shared" si="3"/>
        <v/>
      </c>
      <c r="U59" s="285"/>
      <c r="V59" s="132"/>
      <c r="W59" s="132"/>
      <c r="X59" s="290"/>
    </row>
    <row r="60" spans="1:24" hidden="1">
      <c r="A60" s="7" t="s">
        <v>2917</v>
      </c>
      <c r="B60" s="124"/>
      <c r="C60" s="76"/>
      <c r="D60" s="76"/>
      <c r="E60" s="7"/>
      <c r="F60" s="76"/>
      <c r="G60" s="126"/>
      <c r="H60" s="127"/>
      <c r="I60" s="284"/>
      <c r="J60" s="127"/>
      <c r="K60" s="128"/>
      <c r="L60" s="129"/>
      <c r="M60" s="7"/>
      <c r="N60" s="1641"/>
      <c r="O60" s="1641"/>
      <c r="P60" s="1641"/>
      <c r="Q60" s="1641"/>
      <c r="S60" s="130" t="str">
        <f t="shared" si="2"/>
        <v>21 (1421)</v>
      </c>
      <c r="T60" s="131" t="str">
        <f t="shared" si="3"/>
        <v/>
      </c>
      <c r="U60" s="285"/>
      <c r="V60" s="132"/>
      <c r="W60" s="132"/>
      <c r="X60" s="290"/>
    </row>
    <row r="61" spans="1:24" hidden="1">
      <c r="A61" s="7" t="s">
        <v>2918</v>
      </c>
      <c r="B61" s="124"/>
      <c r="C61" s="76"/>
      <c r="D61" s="76"/>
      <c r="E61" s="7"/>
      <c r="F61" s="76"/>
      <c r="G61" s="126"/>
      <c r="H61" s="127"/>
      <c r="I61" s="284"/>
      <c r="J61" s="127"/>
      <c r="K61" s="128"/>
      <c r="L61" s="129"/>
      <c r="M61" s="7"/>
      <c r="N61" s="1641"/>
      <c r="O61" s="1641"/>
      <c r="P61" s="1641"/>
      <c r="Q61" s="1641"/>
      <c r="S61" s="130" t="str">
        <f t="shared" si="2"/>
        <v>22 (1422)</v>
      </c>
      <c r="T61" s="131" t="str">
        <f t="shared" si="3"/>
        <v/>
      </c>
      <c r="U61" s="285"/>
      <c r="V61" s="132"/>
      <c r="W61" s="132"/>
      <c r="X61" s="290"/>
    </row>
    <row r="62" spans="1:24" hidden="1">
      <c r="A62" s="7" t="s">
        <v>2919</v>
      </c>
      <c r="B62" s="124"/>
      <c r="C62" s="76"/>
      <c r="D62" s="76"/>
      <c r="E62" s="7"/>
      <c r="F62" s="76"/>
      <c r="G62" s="126"/>
      <c r="H62" s="127"/>
      <c r="I62" s="284"/>
      <c r="J62" s="127"/>
      <c r="K62" s="128"/>
      <c r="L62" s="129"/>
      <c r="M62" s="7"/>
      <c r="N62" s="1641"/>
      <c r="O62" s="1641"/>
      <c r="P62" s="1641"/>
      <c r="Q62" s="1641"/>
      <c r="S62" s="130" t="str">
        <f t="shared" si="2"/>
        <v>23 (1423)</v>
      </c>
      <c r="T62" s="131" t="str">
        <f t="shared" si="3"/>
        <v/>
      </c>
      <c r="U62" s="285"/>
      <c r="V62" s="132"/>
      <c r="W62" s="132"/>
      <c r="X62" s="290"/>
    </row>
    <row r="63" spans="1:24" hidden="1">
      <c r="A63" s="7" t="s">
        <v>2920</v>
      </c>
      <c r="B63" s="124"/>
      <c r="C63" s="76"/>
      <c r="D63" s="76"/>
      <c r="E63" s="7"/>
      <c r="F63" s="76"/>
      <c r="G63" s="126"/>
      <c r="H63" s="127"/>
      <c r="I63" s="284"/>
      <c r="J63" s="127"/>
      <c r="K63" s="128"/>
      <c r="L63" s="129"/>
      <c r="M63" s="7"/>
      <c r="N63" s="1641"/>
      <c r="O63" s="1641"/>
      <c r="P63" s="1641"/>
      <c r="Q63" s="1641"/>
      <c r="S63" s="130" t="str">
        <f t="shared" si="2"/>
        <v>24 (1424)</v>
      </c>
      <c r="T63" s="131" t="str">
        <f t="shared" si="3"/>
        <v/>
      </c>
      <c r="U63" s="285"/>
      <c r="V63" s="132"/>
      <c r="W63" s="132"/>
      <c r="X63" s="290"/>
    </row>
    <row r="64" spans="1:24">
      <c r="A64" s="7" t="s">
        <v>2921</v>
      </c>
      <c r="B64" s="124"/>
      <c r="C64" s="76"/>
      <c r="D64" s="76"/>
      <c r="E64" s="7"/>
      <c r="F64" s="76"/>
      <c r="G64" s="126"/>
      <c r="H64" s="127"/>
      <c r="I64" s="284"/>
      <c r="J64" s="127"/>
      <c r="K64" s="128"/>
      <c r="L64" s="129"/>
      <c r="M64" s="7"/>
      <c r="N64" s="1641"/>
      <c r="O64" s="1641"/>
      <c r="P64" s="1641"/>
      <c r="Q64" s="1641"/>
      <c r="S64" s="130" t="str">
        <f t="shared" si="2"/>
        <v>25 (1425)</v>
      </c>
      <c r="T64" s="131" t="str">
        <f t="shared" si="3"/>
        <v/>
      </c>
      <c r="U64" s="285"/>
      <c r="V64" s="132"/>
      <c r="W64" s="132"/>
      <c r="X64" s="290"/>
    </row>
    <row r="65" spans="1:24">
      <c r="A65" s="33" t="s">
        <v>2922</v>
      </c>
      <c r="B65" s="134">
        <v>100</v>
      </c>
      <c r="C65" s="76"/>
      <c r="D65" s="76"/>
      <c r="E65" s="7"/>
      <c r="F65" s="76"/>
      <c r="G65" s="136"/>
      <c r="H65" s="127"/>
      <c r="I65" s="284"/>
      <c r="J65" s="127"/>
      <c r="K65" s="128"/>
      <c r="L65" s="1373"/>
      <c r="M65" s="7"/>
      <c r="N65" s="1642"/>
      <c r="O65" s="1642"/>
      <c r="P65" s="1642"/>
      <c r="Q65" s="1642"/>
      <c r="S65" s="137" t="str">
        <f>$A$65</f>
        <v>(1426)</v>
      </c>
      <c r="T65" s="138">
        <f>$B65</f>
        <v>100</v>
      </c>
      <c r="U65" s="285"/>
      <c r="V65" s="132"/>
      <c r="W65" s="132"/>
      <c r="X65" s="290"/>
    </row>
    <row r="66" spans="1:24" ht="12.75" customHeight="1">
      <c r="A66" s="4" t="s">
        <v>2923</v>
      </c>
      <c r="B66" s="139" t="s">
        <v>2924</v>
      </c>
      <c r="C66" s="284"/>
      <c r="D66" s="284"/>
      <c r="F66" s="435"/>
      <c r="G66" s="141"/>
      <c r="H66" s="127"/>
      <c r="I66" s="284"/>
      <c r="J66" s="127"/>
      <c r="K66" s="286"/>
      <c r="L66" s="287"/>
      <c r="N66" s="1639"/>
      <c r="O66" s="1639"/>
      <c r="P66" s="1639"/>
      <c r="Q66" s="1639"/>
      <c r="S66" s="137" t="str">
        <f>$A$66</f>
        <v>(1400)</v>
      </c>
      <c r="T66" s="28" t="str">
        <f>$B66</f>
        <v>Overall</v>
      </c>
      <c r="U66" s="285"/>
      <c r="V66" s="289"/>
      <c r="W66" s="289"/>
      <c r="X66" s="290"/>
    </row>
    <row r="67" spans="1:24" ht="6" customHeight="1">
      <c r="S67" s="122"/>
      <c r="T67" s="122"/>
      <c r="X67" s="290"/>
    </row>
    <row r="68" spans="1:24">
      <c r="B68" s="17" t="s">
        <v>1794</v>
      </c>
      <c r="S68" s="122"/>
      <c r="T68" s="123" t="str">
        <f>$B68</f>
        <v>Other off-balance sheet (505)</v>
      </c>
      <c r="X68" s="290"/>
    </row>
    <row r="69" spans="1:24">
      <c r="A69" s="7" t="s">
        <v>2897</v>
      </c>
      <c r="B69" s="124"/>
      <c r="C69" s="76"/>
      <c r="D69" s="76"/>
      <c r="E69" s="7"/>
      <c r="F69" s="76"/>
      <c r="G69" s="126"/>
      <c r="H69" s="127"/>
      <c r="I69" s="284"/>
      <c r="J69" s="127"/>
      <c r="K69" s="128"/>
      <c r="L69" s="129"/>
      <c r="M69" s="7"/>
      <c r="N69" s="1641"/>
      <c r="O69" s="1641"/>
      <c r="P69" s="1641"/>
      <c r="Q69" s="1641"/>
      <c r="S69" s="130" t="str">
        <f t="shared" ref="S69:S93" si="4">$A69</f>
        <v>1 (1401)</v>
      </c>
      <c r="T69" s="131" t="str">
        <f t="shared" ref="T69:T93" si="5">IF($B69="","",$B69)</f>
        <v/>
      </c>
      <c r="U69" s="285"/>
      <c r="V69" s="132"/>
      <c r="W69" s="132"/>
      <c r="X69" s="290"/>
    </row>
    <row r="70" spans="1:24">
      <c r="A70" s="7" t="s">
        <v>2898</v>
      </c>
      <c r="B70" s="124"/>
      <c r="C70" s="76"/>
      <c r="D70" s="76"/>
      <c r="E70" s="7"/>
      <c r="F70" s="76"/>
      <c r="G70" s="126"/>
      <c r="H70" s="127"/>
      <c r="I70" s="284"/>
      <c r="J70" s="127"/>
      <c r="K70" s="128"/>
      <c r="L70" s="129"/>
      <c r="M70" s="7"/>
      <c r="N70" s="1641"/>
      <c r="O70" s="1641"/>
      <c r="P70" s="1641"/>
      <c r="Q70" s="1641"/>
      <c r="S70" s="130" t="str">
        <f t="shared" si="4"/>
        <v>2 (1402)</v>
      </c>
      <c r="T70" s="131" t="str">
        <f t="shared" si="5"/>
        <v/>
      </c>
      <c r="U70" s="285"/>
      <c r="V70" s="132"/>
      <c r="W70" s="132"/>
      <c r="X70" s="290"/>
    </row>
    <row r="71" spans="1:24">
      <c r="A71" s="7" t="s">
        <v>2899</v>
      </c>
      <c r="B71" s="124"/>
      <c r="C71" s="76"/>
      <c r="D71" s="76"/>
      <c r="E71" s="7"/>
      <c r="F71" s="76"/>
      <c r="G71" s="126"/>
      <c r="H71" s="127"/>
      <c r="I71" s="284"/>
      <c r="J71" s="127"/>
      <c r="K71" s="128"/>
      <c r="L71" s="129"/>
      <c r="M71" s="7"/>
      <c r="N71" s="1641"/>
      <c r="O71" s="1641"/>
      <c r="P71" s="1641"/>
      <c r="Q71" s="1641"/>
      <c r="S71" s="130" t="str">
        <f t="shared" si="4"/>
        <v>3 (1403)</v>
      </c>
      <c r="T71" s="131" t="str">
        <f t="shared" si="5"/>
        <v/>
      </c>
      <c r="U71" s="285"/>
      <c r="V71" s="132"/>
      <c r="W71" s="132"/>
      <c r="X71" s="290"/>
    </row>
    <row r="72" spans="1:24" hidden="1">
      <c r="A72" s="7" t="s">
        <v>2900</v>
      </c>
      <c r="B72" s="124"/>
      <c r="C72" s="76"/>
      <c r="D72" s="76"/>
      <c r="E72" s="7"/>
      <c r="F72" s="76"/>
      <c r="G72" s="126"/>
      <c r="H72" s="127"/>
      <c r="I72" s="284"/>
      <c r="J72" s="127"/>
      <c r="K72" s="128"/>
      <c r="L72" s="129"/>
      <c r="M72" s="7"/>
      <c r="N72" s="1641"/>
      <c r="O72" s="1641"/>
      <c r="P72" s="1641"/>
      <c r="Q72" s="1641"/>
      <c r="S72" s="130" t="str">
        <f t="shared" si="4"/>
        <v>4 (1404)</v>
      </c>
      <c r="T72" s="131" t="str">
        <f t="shared" si="5"/>
        <v/>
      </c>
      <c r="U72" s="285"/>
      <c r="V72" s="132"/>
      <c r="W72" s="132"/>
      <c r="X72" s="290"/>
    </row>
    <row r="73" spans="1:24" hidden="1">
      <c r="A73" s="7" t="s">
        <v>2901</v>
      </c>
      <c r="B73" s="124"/>
      <c r="C73" s="76"/>
      <c r="D73" s="76"/>
      <c r="E73" s="7"/>
      <c r="F73" s="76"/>
      <c r="G73" s="126"/>
      <c r="H73" s="127"/>
      <c r="I73" s="284"/>
      <c r="J73" s="127"/>
      <c r="K73" s="128"/>
      <c r="L73" s="129"/>
      <c r="M73" s="7"/>
      <c r="N73" s="1641"/>
      <c r="O73" s="1641"/>
      <c r="P73" s="1641"/>
      <c r="Q73" s="1641"/>
      <c r="S73" s="130" t="str">
        <f t="shared" si="4"/>
        <v>5 (1405)</v>
      </c>
      <c r="T73" s="131" t="str">
        <f t="shared" si="5"/>
        <v/>
      </c>
      <c r="U73" s="285"/>
      <c r="V73" s="132"/>
      <c r="W73" s="132"/>
      <c r="X73" s="290"/>
    </row>
    <row r="74" spans="1:24" hidden="1">
      <c r="A74" s="7" t="s">
        <v>2902</v>
      </c>
      <c r="B74" s="124"/>
      <c r="C74" s="76"/>
      <c r="D74" s="76"/>
      <c r="E74" s="7"/>
      <c r="F74" s="76"/>
      <c r="G74" s="126"/>
      <c r="H74" s="127"/>
      <c r="I74" s="284"/>
      <c r="J74" s="127"/>
      <c r="K74" s="128"/>
      <c r="L74" s="129"/>
      <c r="M74" s="7"/>
      <c r="N74" s="1641"/>
      <c r="O74" s="1641"/>
      <c r="P74" s="1641"/>
      <c r="Q74" s="1641"/>
      <c r="S74" s="130" t="str">
        <f t="shared" si="4"/>
        <v>6 (1406)</v>
      </c>
      <c r="T74" s="131" t="str">
        <f t="shared" si="5"/>
        <v/>
      </c>
      <c r="U74" s="285"/>
      <c r="V74" s="132"/>
      <c r="W74" s="132"/>
      <c r="X74" s="290"/>
    </row>
    <row r="75" spans="1:24" hidden="1">
      <c r="A75" s="7" t="s">
        <v>2903</v>
      </c>
      <c r="B75" s="124"/>
      <c r="C75" s="76"/>
      <c r="D75" s="76"/>
      <c r="E75" s="7"/>
      <c r="F75" s="76"/>
      <c r="G75" s="126"/>
      <c r="H75" s="127"/>
      <c r="I75" s="284"/>
      <c r="J75" s="127"/>
      <c r="K75" s="128"/>
      <c r="L75" s="129"/>
      <c r="M75" s="7"/>
      <c r="N75" s="1641"/>
      <c r="O75" s="1641"/>
      <c r="P75" s="1641"/>
      <c r="Q75" s="1641"/>
      <c r="S75" s="130" t="str">
        <f t="shared" si="4"/>
        <v>7 (1407)</v>
      </c>
      <c r="T75" s="131" t="str">
        <f t="shared" si="5"/>
        <v/>
      </c>
      <c r="U75" s="285"/>
      <c r="V75" s="132"/>
      <c r="W75" s="132"/>
      <c r="X75" s="290"/>
    </row>
    <row r="76" spans="1:24" hidden="1">
      <c r="A76" s="7" t="s">
        <v>2904</v>
      </c>
      <c r="B76" s="124"/>
      <c r="C76" s="76"/>
      <c r="D76" s="76"/>
      <c r="E76" s="7"/>
      <c r="F76" s="76"/>
      <c r="G76" s="126"/>
      <c r="H76" s="127"/>
      <c r="I76" s="284"/>
      <c r="J76" s="127"/>
      <c r="K76" s="128"/>
      <c r="L76" s="129"/>
      <c r="M76" s="7"/>
      <c r="N76" s="1641"/>
      <c r="O76" s="1641"/>
      <c r="P76" s="1641"/>
      <c r="Q76" s="1641"/>
      <c r="S76" s="130" t="str">
        <f t="shared" si="4"/>
        <v>8 (1408)</v>
      </c>
      <c r="T76" s="131" t="str">
        <f t="shared" si="5"/>
        <v/>
      </c>
      <c r="U76" s="285"/>
      <c r="V76" s="132"/>
      <c r="W76" s="132"/>
      <c r="X76" s="290"/>
    </row>
    <row r="77" spans="1:24" hidden="1">
      <c r="A77" s="7" t="s">
        <v>2905</v>
      </c>
      <c r="B77" s="124"/>
      <c r="C77" s="76"/>
      <c r="D77" s="76"/>
      <c r="E77" s="7"/>
      <c r="F77" s="76"/>
      <c r="G77" s="126"/>
      <c r="H77" s="127"/>
      <c r="I77" s="284"/>
      <c r="J77" s="127"/>
      <c r="K77" s="128"/>
      <c r="L77" s="129"/>
      <c r="M77" s="7"/>
      <c r="N77" s="1641"/>
      <c r="O77" s="1641"/>
      <c r="P77" s="1641"/>
      <c r="Q77" s="1641"/>
      <c r="S77" s="130" t="str">
        <f t="shared" si="4"/>
        <v>9 (1409)</v>
      </c>
      <c r="T77" s="131" t="str">
        <f t="shared" si="5"/>
        <v/>
      </c>
      <c r="U77" s="285"/>
      <c r="V77" s="132"/>
      <c r="W77" s="132"/>
      <c r="X77" s="290"/>
    </row>
    <row r="78" spans="1:24" hidden="1">
      <c r="A78" s="7" t="s">
        <v>2906</v>
      </c>
      <c r="B78" s="124"/>
      <c r="C78" s="76"/>
      <c r="D78" s="76"/>
      <c r="E78" s="7"/>
      <c r="F78" s="76"/>
      <c r="G78" s="126"/>
      <c r="H78" s="127"/>
      <c r="I78" s="284"/>
      <c r="J78" s="127"/>
      <c r="K78" s="128"/>
      <c r="L78" s="129"/>
      <c r="M78" s="7"/>
      <c r="N78" s="1641"/>
      <c r="O78" s="1641"/>
      <c r="P78" s="1641"/>
      <c r="Q78" s="1641"/>
      <c r="S78" s="130" t="str">
        <f t="shared" si="4"/>
        <v>10 (1410)</v>
      </c>
      <c r="T78" s="131" t="str">
        <f t="shared" si="5"/>
        <v/>
      </c>
      <c r="U78" s="285"/>
      <c r="V78" s="132"/>
      <c r="W78" s="132"/>
      <c r="X78" s="290"/>
    </row>
    <row r="79" spans="1:24" hidden="1">
      <c r="A79" s="7" t="s">
        <v>2907</v>
      </c>
      <c r="B79" s="124"/>
      <c r="C79" s="76"/>
      <c r="D79" s="76"/>
      <c r="E79" s="7"/>
      <c r="F79" s="76"/>
      <c r="G79" s="126"/>
      <c r="H79" s="127"/>
      <c r="I79" s="284"/>
      <c r="J79" s="127"/>
      <c r="K79" s="128"/>
      <c r="L79" s="129"/>
      <c r="M79" s="7"/>
      <c r="N79" s="1641"/>
      <c r="O79" s="1641"/>
      <c r="P79" s="1641"/>
      <c r="Q79" s="1641"/>
      <c r="S79" s="130" t="str">
        <f t="shared" si="4"/>
        <v>11 (1411)</v>
      </c>
      <c r="T79" s="131" t="str">
        <f t="shared" si="5"/>
        <v/>
      </c>
      <c r="U79" s="285"/>
      <c r="V79" s="132"/>
      <c r="W79" s="132"/>
      <c r="X79" s="290"/>
    </row>
    <row r="80" spans="1:24" hidden="1">
      <c r="A80" s="7" t="s">
        <v>2908</v>
      </c>
      <c r="B80" s="124"/>
      <c r="C80" s="76"/>
      <c r="D80" s="76"/>
      <c r="E80" s="7"/>
      <c r="F80" s="76"/>
      <c r="G80" s="126"/>
      <c r="H80" s="127"/>
      <c r="I80" s="284"/>
      <c r="J80" s="127"/>
      <c r="K80" s="128"/>
      <c r="L80" s="129"/>
      <c r="M80" s="7"/>
      <c r="N80" s="1641"/>
      <c r="O80" s="1641"/>
      <c r="P80" s="1641"/>
      <c r="Q80" s="1641"/>
      <c r="S80" s="130" t="str">
        <f t="shared" si="4"/>
        <v>12 (1412)</v>
      </c>
      <c r="T80" s="131" t="str">
        <f t="shared" si="5"/>
        <v/>
      </c>
      <c r="U80" s="285"/>
      <c r="V80" s="132"/>
      <c r="W80" s="132"/>
      <c r="X80" s="290"/>
    </row>
    <row r="81" spans="1:45" hidden="1">
      <c r="A81" s="7" t="s">
        <v>2909</v>
      </c>
      <c r="B81" s="124"/>
      <c r="C81" s="76"/>
      <c r="D81" s="76"/>
      <c r="E81" s="7"/>
      <c r="F81" s="76"/>
      <c r="G81" s="126"/>
      <c r="H81" s="127"/>
      <c r="I81" s="284"/>
      <c r="J81" s="127"/>
      <c r="K81" s="128"/>
      <c r="L81" s="129"/>
      <c r="M81" s="7"/>
      <c r="N81" s="1641"/>
      <c r="O81" s="1641"/>
      <c r="P81" s="1641"/>
      <c r="Q81" s="1641"/>
      <c r="S81" s="130" t="str">
        <f t="shared" si="4"/>
        <v>13 (1413)</v>
      </c>
      <c r="T81" s="131" t="str">
        <f t="shared" si="5"/>
        <v/>
      </c>
      <c r="U81" s="285"/>
      <c r="V81" s="132"/>
      <c r="W81" s="132"/>
      <c r="X81" s="290"/>
    </row>
    <row r="82" spans="1:45" hidden="1">
      <c r="A82" s="7" t="s">
        <v>2910</v>
      </c>
      <c r="B82" s="124"/>
      <c r="C82" s="76"/>
      <c r="D82" s="76"/>
      <c r="E82" s="7"/>
      <c r="F82" s="76"/>
      <c r="G82" s="126"/>
      <c r="H82" s="127"/>
      <c r="I82" s="284"/>
      <c r="J82" s="127"/>
      <c r="K82" s="128"/>
      <c r="L82" s="129"/>
      <c r="M82" s="7"/>
      <c r="N82" s="1641"/>
      <c r="O82" s="1641"/>
      <c r="P82" s="1641"/>
      <c r="Q82" s="1641"/>
      <c r="S82" s="130" t="str">
        <f t="shared" si="4"/>
        <v>14 (1414)</v>
      </c>
      <c r="T82" s="131" t="str">
        <f t="shared" si="5"/>
        <v/>
      </c>
      <c r="U82" s="285"/>
      <c r="V82" s="132"/>
      <c r="W82" s="132"/>
      <c r="X82" s="290"/>
    </row>
    <row r="83" spans="1:45" hidden="1">
      <c r="A83" s="7" t="s">
        <v>2911</v>
      </c>
      <c r="B83" s="124"/>
      <c r="C83" s="76"/>
      <c r="D83" s="76"/>
      <c r="E83" s="7"/>
      <c r="F83" s="76"/>
      <c r="G83" s="126"/>
      <c r="H83" s="127"/>
      <c r="I83" s="284"/>
      <c r="J83" s="127"/>
      <c r="K83" s="128"/>
      <c r="L83" s="129"/>
      <c r="M83" s="7"/>
      <c r="N83" s="1641"/>
      <c r="O83" s="1641"/>
      <c r="P83" s="1641"/>
      <c r="Q83" s="1641"/>
      <c r="S83" s="130" t="str">
        <f t="shared" si="4"/>
        <v>15 (1415)</v>
      </c>
      <c r="T83" s="131" t="str">
        <f t="shared" si="5"/>
        <v/>
      </c>
      <c r="U83" s="285"/>
      <c r="V83" s="132"/>
      <c r="W83" s="132"/>
      <c r="X83" s="290"/>
    </row>
    <row r="84" spans="1:45" hidden="1">
      <c r="A84" s="7" t="s">
        <v>2912</v>
      </c>
      <c r="B84" s="124"/>
      <c r="C84" s="76"/>
      <c r="D84" s="76"/>
      <c r="E84" s="7"/>
      <c r="F84" s="76"/>
      <c r="G84" s="126"/>
      <c r="H84" s="127"/>
      <c r="I84" s="284"/>
      <c r="J84" s="127"/>
      <c r="K84" s="128"/>
      <c r="L84" s="129"/>
      <c r="M84" s="7"/>
      <c r="N84" s="1641"/>
      <c r="O84" s="1641"/>
      <c r="P84" s="1641"/>
      <c r="Q84" s="1641"/>
      <c r="S84" s="130" t="str">
        <f t="shared" si="4"/>
        <v>16 (1416)</v>
      </c>
      <c r="T84" s="131" t="str">
        <f t="shared" si="5"/>
        <v/>
      </c>
      <c r="U84" s="285"/>
      <c r="V84" s="132"/>
      <c r="W84" s="132"/>
      <c r="X84" s="290"/>
    </row>
    <row r="85" spans="1:45" hidden="1">
      <c r="A85" s="7" t="s">
        <v>2913</v>
      </c>
      <c r="B85" s="124"/>
      <c r="C85" s="76"/>
      <c r="D85" s="76"/>
      <c r="E85" s="7"/>
      <c r="F85" s="76"/>
      <c r="G85" s="126"/>
      <c r="H85" s="127"/>
      <c r="I85" s="284"/>
      <c r="J85" s="127"/>
      <c r="K85" s="128"/>
      <c r="L85" s="129"/>
      <c r="M85" s="7"/>
      <c r="N85" s="1641"/>
      <c r="O85" s="1641"/>
      <c r="P85" s="1641"/>
      <c r="Q85" s="1641"/>
      <c r="S85" s="130" t="str">
        <f t="shared" si="4"/>
        <v>17 (1417)</v>
      </c>
      <c r="T85" s="131" t="str">
        <f t="shared" si="5"/>
        <v/>
      </c>
      <c r="U85" s="285"/>
      <c r="V85" s="132"/>
      <c r="W85" s="132"/>
      <c r="X85" s="290"/>
    </row>
    <row r="86" spans="1:45" hidden="1">
      <c r="A86" s="7" t="s">
        <v>2914</v>
      </c>
      <c r="B86" s="124"/>
      <c r="C86" s="76"/>
      <c r="D86" s="76"/>
      <c r="E86" s="7"/>
      <c r="F86" s="76"/>
      <c r="G86" s="126"/>
      <c r="H86" s="127"/>
      <c r="I86" s="284"/>
      <c r="J86" s="127"/>
      <c r="K86" s="128"/>
      <c r="L86" s="129"/>
      <c r="M86" s="7"/>
      <c r="N86" s="1641"/>
      <c r="O86" s="1641"/>
      <c r="P86" s="1641"/>
      <c r="Q86" s="1641"/>
      <c r="S86" s="130" t="str">
        <f t="shared" si="4"/>
        <v>18 (1418)</v>
      </c>
      <c r="T86" s="131" t="str">
        <f t="shared" si="5"/>
        <v/>
      </c>
      <c r="U86" s="285"/>
      <c r="V86" s="132"/>
      <c r="W86" s="132"/>
      <c r="X86" s="290"/>
    </row>
    <row r="87" spans="1:45" hidden="1">
      <c r="A87" s="7" t="s">
        <v>2915</v>
      </c>
      <c r="B87" s="124"/>
      <c r="C87" s="76"/>
      <c r="D87" s="76"/>
      <c r="E87" s="7"/>
      <c r="F87" s="76"/>
      <c r="G87" s="126"/>
      <c r="H87" s="127"/>
      <c r="I87" s="284"/>
      <c r="J87" s="127"/>
      <c r="K87" s="128"/>
      <c r="L87" s="129"/>
      <c r="M87" s="7"/>
      <c r="N87" s="1641"/>
      <c r="O87" s="1641"/>
      <c r="P87" s="1641"/>
      <c r="Q87" s="1641"/>
      <c r="S87" s="130" t="str">
        <f t="shared" si="4"/>
        <v>19 (1419)</v>
      </c>
      <c r="T87" s="131" t="str">
        <f t="shared" si="5"/>
        <v/>
      </c>
      <c r="U87" s="285"/>
      <c r="V87" s="132"/>
      <c r="W87" s="132"/>
      <c r="X87" s="290"/>
    </row>
    <row r="88" spans="1:45" hidden="1">
      <c r="A88" s="7" t="s">
        <v>2916</v>
      </c>
      <c r="B88" s="124"/>
      <c r="C88" s="76"/>
      <c r="D88" s="76"/>
      <c r="E88" s="7"/>
      <c r="F88" s="76"/>
      <c r="G88" s="126"/>
      <c r="H88" s="127"/>
      <c r="I88" s="284"/>
      <c r="J88" s="127"/>
      <c r="K88" s="128"/>
      <c r="L88" s="129"/>
      <c r="M88" s="7"/>
      <c r="N88" s="1641"/>
      <c r="O88" s="1641"/>
      <c r="P88" s="1641"/>
      <c r="Q88" s="1641"/>
      <c r="S88" s="130" t="str">
        <f t="shared" si="4"/>
        <v>20 (1420)</v>
      </c>
      <c r="T88" s="131" t="str">
        <f t="shared" si="5"/>
        <v/>
      </c>
      <c r="U88" s="285"/>
      <c r="V88" s="132"/>
      <c r="W88" s="132"/>
      <c r="X88" s="290"/>
    </row>
    <row r="89" spans="1:45" hidden="1">
      <c r="A89" s="7" t="s">
        <v>2917</v>
      </c>
      <c r="B89" s="124"/>
      <c r="C89" s="76"/>
      <c r="D89" s="76"/>
      <c r="E89" s="7"/>
      <c r="F89" s="76"/>
      <c r="G89" s="126"/>
      <c r="H89" s="127"/>
      <c r="I89" s="284"/>
      <c r="J89" s="127"/>
      <c r="K89" s="128"/>
      <c r="L89" s="129"/>
      <c r="M89" s="7"/>
      <c r="N89" s="1641"/>
      <c r="O89" s="1641"/>
      <c r="P89" s="1641"/>
      <c r="Q89" s="1641"/>
      <c r="S89" s="130" t="str">
        <f t="shared" si="4"/>
        <v>21 (1421)</v>
      </c>
      <c r="T89" s="131" t="str">
        <f t="shared" si="5"/>
        <v/>
      </c>
      <c r="U89" s="285"/>
      <c r="V89" s="132"/>
      <c r="W89" s="132"/>
      <c r="X89" s="290"/>
    </row>
    <row r="90" spans="1:45" hidden="1">
      <c r="A90" s="7" t="s">
        <v>2918</v>
      </c>
      <c r="B90" s="124"/>
      <c r="C90" s="76"/>
      <c r="D90" s="76"/>
      <c r="E90" s="7"/>
      <c r="F90" s="76"/>
      <c r="G90" s="126"/>
      <c r="H90" s="127"/>
      <c r="I90" s="284"/>
      <c r="J90" s="127"/>
      <c r="K90" s="128"/>
      <c r="L90" s="129"/>
      <c r="M90" s="7"/>
      <c r="N90" s="1641"/>
      <c r="O90" s="1641"/>
      <c r="P90" s="1641"/>
      <c r="Q90" s="1641"/>
      <c r="S90" s="130" t="str">
        <f t="shared" si="4"/>
        <v>22 (1422)</v>
      </c>
      <c r="T90" s="131" t="str">
        <f t="shared" si="5"/>
        <v/>
      </c>
      <c r="U90" s="285"/>
      <c r="V90" s="132"/>
      <c r="W90" s="132"/>
      <c r="X90" s="290"/>
    </row>
    <row r="91" spans="1:45" hidden="1">
      <c r="A91" s="7" t="s">
        <v>2919</v>
      </c>
      <c r="B91" s="124"/>
      <c r="C91" s="76"/>
      <c r="D91" s="76"/>
      <c r="E91" s="7"/>
      <c r="F91" s="76"/>
      <c r="G91" s="126"/>
      <c r="H91" s="127"/>
      <c r="I91" s="284"/>
      <c r="J91" s="127"/>
      <c r="K91" s="128"/>
      <c r="L91" s="129"/>
      <c r="M91" s="7"/>
      <c r="N91" s="1641"/>
      <c r="O91" s="1641"/>
      <c r="P91" s="1641"/>
      <c r="Q91" s="1641"/>
      <c r="S91" s="130" t="str">
        <f t="shared" si="4"/>
        <v>23 (1423)</v>
      </c>
      <c r="T91" s="131" t="str">
        <f t="shared" si="5"/>
        <v/>
      </c>
      <c r="U91" s="285"/>
      <c r="V91" s="132"/>
      <c r="W91" s="132"/>
      <c r="X91" s="290"/>
    </row>
    <row r="92" spans="1:45" hidden="1">
      <c r="A92" s="7" t="s">
        <v>2920</v>
      </c>
      <c r="B92" s="124"/>
      <c r="C92" s="76"/>
      <c r="D92" s="76"/>
      <c r="E92" s="7"/>
      <c r="F92" s="76"/>
      <c r="G92" s="126"/>
      <c r="H92" s="127"/>
      <c r="I92" s="284"/>
      <c r="J92" s="127"/>
      <c r="K92" s="128"/>
      <c r="L92" s="129"/>
      <c r="M92" s="7"/>
      <c r="N92" s="1641"/>
      <c r="O92" s="1641"/>
      <c r="P92" s="1641"/>
      <c r="Q92" s="1641"/>
      <c r="S92" s="130" t="str">
        <f t="shared" si="4"/>
        <v>24 (1424)</v>
      </c>
      <c r="T92" s="131" t="str">
        <f t="shared" si="5"/>
        <v/>
      </c>
      <c r="U92" s="285"/>
      <c r="V92" s="132"/>
      <c r="W92" s="132"/>
      <c r="X92" s="290"/>
    </row>
    <row r="93" spans="1:45">
      <c r="A93" s="7" t="s">
        <v>2921</v>
      </c>
      <c r="B93" s="124"/>
      <c r="C93" s="76"/>
      <c r="D93" s="76"/>
      <c r="E93" s="7"/>
      <c r="F93" s="76"/>
      <c r="G93" s="126"/>
      <c r="H93" s="127"/>
      <c r="I93" s="284"/>
      <c r="J93" s="127"/>
      <c r="K93" s="128"/>
      <c r="L93" s="129"/>
      <c r="M93" s="7"/>
      <c r="N93" s="1641"/>
      <c r="O93" s="1641"/>
      <c r="P93" s="1641"/>
      <c r="Q93" s="1641"/>
      <c r="S93" s="130" t="str">
        <f t="shared" si="4"/>
        <v>25 (1425)</v>
      </c>
      <c r="T93" s="131" t="str">
        <f t="shared" si="5"/>
        <v/>
      </c>
      <c r="U93" s="285"/>
      <c r="V93" s="132"/>
      <c r="W93" s="132"/>
      <c r="X93" s="290"/>
    </row>
    <row r="94" spans="1:45">
      <c r="A94" s="33" t="s">
        <v>2922</v>
      </c>
      <c r="B94" s="134">
        <v>100</v>
      </c>
      <c r="C94" s="76"/>
      <c r="D94" s="76"/>
      <c r="E94" s="7"/>
      <c r="F94" s="76"/>
      <c r="G94" s="136"/>
      <c r="H94" s="127"/>
      <c r="I94" s="284"/>
      <c r="J94" s="127"/>
      <c r="K94" s="128"/>
      <c r="L94" s="1373"/>
      <c r="M94" s="7"/>
      <c r="N94" s="1642"/>
      <c r="O94" s="1642"/>
      <c r="P94" s="1642"/>
      <c r="Q94" s="1642"/>
      <c r="S94" s="137" t="str">
        <f>$A$94</f>
        <v>(1426)</v>
      </c>
      <c r="T94" s="138">
        <f>$B94</f>
        <v>100</v>
      </c>
      <c r="U94" s="285"/>
      <c r="V94" s="132"/>
      <c r="W94" s="132"/>
      <c r="X94" s="290"/>
    </row>
    <row r="95" spans="1:45">
      <c r="A95" s="4" t="s">
        <v>2923</v>
      </c>
      <c r="B95" s="139" t="s">
        <v>2924</v>
      </c>
      <c r="C95" s="284"/>
      <c r="D95" s="284"/>
      <c r="F95" s="435"/>
      <c r="G95" s="141"/>
      <c r="H95" s="127"/>
      <c r="I95" s="284"/>
      <c r="J95" s="127"/>
      <c r="K95" s="286"/>
      <c r="L95" s="287"/>
      <c r="N95" s="1639"/>
      <c r="O95" s="1639"/>
      <c r="P95" s="1639"/>
      <c r="Q95" s="1639"/>
      <c r="S95" s="137" t="str">
        <f>$A$95</f>
        <v>(1400)</v>
      </c>
      <c r="T95" s="28" t="str">
        <f>$B95</f>
        <v>Overall</v>
      </c>
      <c r="U95" s="285"/>
      <c r="V95" s="289"/>
      <c r="W95" s="289"/>
      <c r="X95" s="290"/>
    </row>
    <row r="96" spans="1:45">
      <c r="B96" s="2"/>
      <c r="C96" s="144"/>
      <c r="D96" s="144"/>
      <c r="F96" s="144"/>
      <c r="G96" s="94"/>
      <c r="H96" s="145"/>
      <c r="I96" s="145"/>
      <c r="J96" s="144"/>
      <c r="K96" s="144"/>
      <c r="L96" s="144"/>
      <c r="M96" s="144"/>
      <c r="N96" s="146"/>
      <c r="P96" s="81"/>
      <c r="Q96" s="81"/>
      <c r="R96" s="81"/>
      <c r="S96" s="492"/>
      <c r="T96" s="492"/>
      <c r="U96" s="557"/>
      <c r="V96" s="557"/>
      <c r="W96" s="81"/>
      <c r="X96" s="81"/>
      <c r="Y96" s="382"/>
      <c r="Z96" s="382"/>
      <c r="AB96" s="735"/>
      <c r="AC96" s="735"/>
      <c r="AD96" s="414"/>
      <c r="AE96" s="414"/>
      <c r="AF96" s="414"/>
      <c r="AG96" s="414"/>
      <c r="AH96" s="425"/>
      <c r="AI96" s="414"/>
      <c r="AJ96" s="414"/>
      <c r="AK96" s="414"/>
      <c r="AL96" s="414"/>
      <c r="AM96" s="414"/>
      <c r="AN96" s="266"/>
      <c r="AO96" s="735"/>
      <c r="AP96" s="735"/>
      <c r="AQ96" s="414"/>
      <c r="AR96" s="414"/>
      <c r="AS96" s="414"/>
    </row>
    <row r="97" spans="1:45">
      <c r="A97" s="477"/>
      <c r="B97" s="1104" t="s">
        <v>2927</v>
      </c>
      <c r="C97" s="1119"/>
      <c r="D97" s="1119"/>
      <c r="E97" s="477"/>
      <c r="F97" s="1119"/>
      <c r="G97" s="1062"/>
      <c r="H97" s="1120"/>
      <c r="I97" s="1120"/>
      <c r="J97" s="1119"/>
      <c r="K97" s="1119"/>
      <c r="L97" s="1119"/>
      <c r="M97" s="1119"/>
      <c r="N97" s="1173"/>
      <c r="O97" s="477"/>
      <c r="P97" s="888"/>
      <c r="Q97" s="888"/>
      <c r="S97" s="492"/>
      <c r="T97" s="492"/>
      <c r="U97" s="557"/>
      <c r="V97" s="557"/>
      <c r="W97" s="81"/>
      <c r="X97" s="81"/>
      <c r="Y97" s="382"/>
      <c r="Z97" s="382"/>
      <c r="AB97" s="735"/>
      <c r="AC97" s="735"/>
      <c r="AD97" s="414"/>
      <c r="AE97" s="414"/>
      <c r="AF97" s="414"/>
      <c r="AG97" s="414"/>
      <c r="AH97" s="425"/>
      <c r="AI97" s="414"/>
      <c r="AJ97" s="414"/>
      <c r="AK97" s="414"/>
      <c r="AL97" s="414"/>
      <c r="AM97" s="414"/>
      <c r="AN97" s="266"/>
      <c r="AO97" s="735"/>
      <c r="AP97" s="735"/>
      <c r="AQ97" s="414"/>
      <c r="AR97" s="414"/>
      <c r="AS97" s="414"/>
    </row>
    <row r="98" spans="1:45">
      <c r="A98" s="478" t="s">
        <v>2923</v>
      </c>
      <c r="B98" s="1160" t="s">
        <v>2924</v>
      </c>
      <c r="C98" s="1122"/>
      <c r="D98" s="1122"/>
      <c r="E98" s="1123"/>
      <c r="F98" s="1122"/>
      <c r="G98" s="1123"/>
      <c r="H98" s="1216"/>
      <c r="I98" s="1216"/>
      <c r="J98" s="1216"/>
      <c r="K98" s="1216"/>
      <c r="L98" s="1216"/>
      <c r="M98" s="477"/>
      <c r="N98" s="1664"/>
      <c r="O98" s="1664"/>
      <c r="P98" s="1743"/>
      <c r="Q98" s="1743"/>
      <c r="S98" s="492"/>
      <c r="T98" s="492"/>
      <c r="U98" s="557"/>
      <c r="V98" s="557"/>
      <c r="W98" s="81"/>
      <c r="X98" s="81"/>
      <c r="Y98" s="382"/>
      <c r="Z98" s="382"/>
      <c r="AB98" s="735"/>
      <c r="AC98" s="735"/>
      <c r="AD98" s="414"/>
      <c r="AE98" s="414"/>
      <c r="AF98" s="414"/>
      <c r="AG98" s="414"/>
      <c r="AH98" s="425"/>
      <c r="AI98" s="414"/>
      <c r="AJ98" s="414"/>
      <c r="AK98" s="414"/>
      <c r="AL98" s="414"/>
      <c r="AM98" s="414"/>
      <c r="AN98" s="266"/>
      <c r="AO98" s="735"/>
      <c r="AP98" s="735"/>
      <c r="AQ98" s="414"/>
      <c r="AR98" s="414"/>
      <c r="AS98" s="414"/>
    </row>
    <row r="99" spans="1:45">
      <c r="A99" s="477"/>
      <c r="B99" s="475"/>
      <c r="C99" s="475"/>
      <c r="D99" s="1105"/>
      <c r="E99" s="477"/>
      <c r="F99" s="1062"/>
      <c r="G99" s="1062"/>
      <c r="H99" s="1105"/>
      <c r="I99" s="1105"/>
      <c r="J99" s="1105"/>
      <c r="K99" s="1181"/>
      <c r="L99" s="453"/>
      <c r="M99" s="477"/>
      <c r="N99" s="1105"/>
      <c r="O99" s="1105"/>
      <c r="P99" s="1105"/>
      <c r="Q99" s="1105"/>
      <c r="S99" s="122"/>
      <c r="T99" s="122"/>
      <c r="X99" s="290"/>
    </row>
    <row r="100" spans="1:45">
      <c r="A100" s="477"/>
      <c r="B100" s="1011" t="s">
        <v>772</v>
      </c>
      <c r="C100" s="475"/>
      <c r="D100" s="997"/>
      <c r="E100" s="477"/>
      <c r="F100" s="477"/>
      <c r="G100" s="1062"/>
      <c r="H100" s="1105"/>
      <c r="I100" s="1105"/>
      <c r="J100" s="1105"/>
      <c r="K100" s="1181"/>
      <c r="L100" s="453"/>
      <c r="M100" s="477"/>
      <c r="N100" s="1664"/>
      <c r="O100" s="1664"/>
      <c r="P100" s="1664"/>
      <c r="Q100" s="1664"/>
      <c r="S100" s="148"/>
      <c r="T100" s="123" t="str">
        <f>$B100</f>
        <v>Total (500)</v>
      </c>
      <c r="U100" s="285"/>
      <c r="W100" s="291"/>
      <c r="X100" s="291"/>
    </row>
    <row r="101" spans="1:45">
      <c r="A101" s="453"/>
      <c r="B101" s="475"/>
      <c r="C101" s="475"/>
      <c r="D101" s="1105"/>
      <c r="E101" s="477"/>
      <c r="F101" s="1062"/>
      <c r="G101" s="1062"/>
      <c r="H101" s="1105"/>
      <c r="I101" s="1105"/>
      <c r="J101" s="1105"/>
      <c r="K101" s="1181"/>
      <c r="L101" s="453"/>
      <c r="M101" s="477"/>
      <c r="N101" s="1105"/>
      <c r="O101" s="1105"/>
      <c r="P101" s="1105"/>
      <c r="Q101" s="1105"/>
      <c r="S101" s="7"/>
      <c r="T101" s="160"/>
      <c r="U101" s="161"/>
      <c r="V101" s="162"/>
      <c r="W101" s="162"/>
      <c r="X101" s="13"/>
    </row>
    <row r="102" spans="1:45" ht="33.75" customHeight="1">
      <c r="A102" s="453"/>
      <c r="B102" s="1019" t="s">
        <v>2963</v>
      </c>
      <c r="C102" s="477"/>
      <c r="D102" s="477"/>
      <c r="E102" s="477"/>
      <c r="F102" s="477"/>
      <c r="G102" s="477"/>
      <c r="H102" s="477"/>
      <c r="I102" s="477"/>
      <c r="J102" s="477"/>
      <c r="K102" s="477"/>
      <c r="L102" s="477"/>
      <c r="M102" s="477"/>
      <c r="N102" s="1099" t="s">
        <v>2964</v>
      </c>
      <c r="O102" s="1099" t="s">
        <v>2965</v>
      </c>
      <c r="P102" s="1099" t="s">
        <v>2964</v>
      </c>
      <c r="Q102" s="1099" t="s">
        <v>2965</v>
      </c>
      <c r="S102" s="7"/>
      <c r="T102" s="160"/>
      <c r="U102" s="161"/>
      <c r="V102" s="162"/>
      <c r="W102" s="162"/>
      <c r="X102" s="13"/>
    </row>
    <row r="103" spans="1:45" ht="20.85" customHeight="1">
      <c r="A103" s="453"/>
      <c r="B103" s="1065" t="s">
        <v>1790</v>
      </c>
      <c r="C103" s="975"/>
      <c r="D103" s="994"/>
      <c r="E103" s="477"/>
      <c r="F103" s="975"/>
      <c r="G103" s="1202"/>
      <c r="H103" s="1217"/>
      <c r="I103" s="997"/>
      <c r="J103" s="1217"/>
      <c r="K103" s="1148"/>
      <c r="L103" s="1149"/>
      <c r="M103" s="477"/>
      <c r="N103" s="994"/>
      <c r="O103" s="994"/>
      <c r="P103" s="994"/>
      <c r="Q103" s="994"/>
      <c r="S103" s="7"/>
      <c r="T103" s="160"/>
      <c r="U103" s="161"/>
      <c r="V103" s="162"/>
      <c r="W103" s="162"/>
      <c r="X103" s="13"/>
    </row>
    <row r="104" spans="1:45" ht="20.85" customHeight="1">
      <c r="A104" s="453"/>
      <c r="B104" s="1204" t="s">
        <v>2966</v>
      </c>
      <c r="C104" s="994"/>
      <c r="D104" s="994"/>
      <c r="E104" s="477"/>
      <c r="F104" s="975"/>
      <c r="G104" s="1202"/>
      <c r="H104" s="1217"/>
      <c r="I104" s="997"/>
      <c r="J104" s="1217"/>
      <c r="K104" s="1148"/>
      <c r="L104" s="1149"/>
      <c r="M104" s="477"/>
      <c r="N104" s="994"/>
      <c r="O104" s="994"/>
      <c r="P104" s="994"/>
      <c r="Q104" s="994"/>
      <c r="S104" s="7"/>
      <c r="T104" s="160"/>
      <c r="U104" s="161"/>
      <c r="V104" s="162"/>
      <c r="W104" s="162"/>
      <c r="X104" s="13"/>
    </row>
    <row r="105" spans="1:45">
      <c r="A105" s="453"/>
      <c r="B105" s="475"/>
      <c r="C105" s="475"/>
      <c r="D105" s="1105"/>
      <c r="E105" s="477"/>
      <c r="F105" s="1062"/>
      <c r="G105" s="1062"/>
      <c r="H105" s="1062"/>
      <c r="I105" s="1105"/>
      <c r="J105" s="1105"/>
      <c r="K105" s="1181"/>
      <c r="L105" s="453"/>
      <c r="M105" s="477"/>
      <c r="N105" s="477"/>
      <c r="O105" s="1105"/>
      <c r="P105" s="1105"/>
      <c r="Q105" s="1105"/>
      <c r="S105" s="7"/>
      <c r="T105" s="160"/>
      <c r="U105" s="161"/>
      <c r="V105" s="162"/>
      <c r="W105" s="162"/>
      <c r="X105" s="13"/>
    </row>
    <row r="106" spans="1:45" ht="33.75" customHeight="1">
      <c r="A106" s="1176">
        <v>1</v>
      </c>
      <c r="B106" s="1663" t="s">
        <v>2928</v>
      </c>
      <c r="C106" s="1611"/>
      <c r="D106" s="1611"/>
      <c r="E106" s="1611"/>
      <c r="F106" s="1611"/>
      <c r="G106" s="1611"/>
      <c r="H106" s="1611"/>
      <c r="I106" s="1176">
        <v>3</v>
      </c>
      <c r="J106" s="1663" t="s">
        <v>2994</v>
      </c>
      <c r="K106" s="1611"/>
      <c r="L106" s="1611"/>
      <c r="M106" s="1611"/>
      <c r="N106" s="1611"/>
      <c r="O106" s="1611"/>
      <c r="P106" s="1611"/>
      <c r="Q106" s="1611"/>
      <c r="S106" s="7"/>
      <c r="T106" s="160"/>
      <c r="U106" s="161"/>
      <c r="V106" s="162"/>
      <c r="W106" s="162"/>
      <c r="X106" s="13"/>
    </row>
    <row r="107" spans="1:45" ht="25.5" customHeight="1">
      <c r="A107" s="1176">
        <v>2</v>
      </c>
      <c r="B107" s="1663" t="s">
        <v>2995</v>
      </c>
      <c r="C107" s="1611"/>
      <c r="D107" s="1611"/>
      <c r="E107" s="1611"/>
      <c r="F107" s="1611"/>
      <c r="G107" s="1611"/>
      <c r="H107" s="1611"/>
      <c r="I107" s="1176">
        <v>4</v>
      </c>
      <c r="J107" s="1663" t="s">
        <v>2931</v>
      </c>
      <c r="K107" s="1611"/>
      <c r="L107" s="1611"/>
      <c r="M107" s="1611"/>
      <c r="N107" s="1611"/>
      <c r="O107" s="1611"/>
      <c r="P107" s="1611"/>
      <c r="Q107" s="1611"/>
      <c r="S107" s="7"/>
      <c r="T107" s="160"/>
      <c r="U107" s="161"/>
      <c r="V107" s="162"/>
      <c r="W107" s="162"/>
      <c r="X107" s="13"/>
    </row>
    <row r="108" spans="1:45" ht="14.25" customHeight="1">
      <c r="A108" s="444"/>
      <c r="B108" s="375"/>
      <c r="I108" s="156">
        <v>5</v>
      </c>
      <c r="J108" s="1696" t="s">
        <v>2933</v>
      </c>
      <c r="K108" s="1746"/>
      <c r="L108" s="1746"/>
      <c r="M108" s="1746"/>
      <c r="N108" s="1746"/>
      <c r="O108" s="1746"/>
      <c r="P108" s="1746"/>
      <c r="Q108" s="1746"/>
      <c r="S108" s="7"/>
      <c r="T108" s="160"/>
      <c r="U108" s="161"/>
      <c r="V108" s="162"/>
      <c r="W108" s="162"/>
      <c r="X108" s="13"/>
    </row>
    <row r="109" spans="1:45" ht="11.25" customHeight="1">
      <c r="A109" s="7"/>
      <c r="B109" s="163"/>
      <c r="C109" s="163"/>
      <c r="D109" s="163"/>
      <c r="E109" s="163"/>
      <c r="F109" s="163"/>
      <c r="G109" s="163"/>
      <c r="H109" s="163"/>
      <c r="I109" s="164"/>
      <c r="J109" s="165"/>
      <c r="K109" s="163"/>
      <c r="L109" s="163"/>
      <c r="M109" s="163"/>
      <c r="N109" s="163"/>
      <c r="O109" s="163"/>
      <c r="P109" s="163"/>
      <c r="Q109" s="163"/>
      <c r="S109" s="7"/>
      <c r="T109" s="160"/>
      <c r="U109" s="161"/>
      <c r="V109" s="162"/>
      <c r="W109" s="162"/>
      <c r="X109" s="13"/>
    </row>
    <row r="110" spans="1:45" ht="11.25" customHeight="1">
      <c r="A110" s="7"/>
      <c r="B110" s="373"/>
      <c r="C110" s="66"/>
      <c r="D110" s="66"/>
      <c r="E110" s="66"/>
      <c r="F110" s="66"/>
      <c r="G110" s="66"/>
      <c r="H110" s="66"/>
      <c r="I110" s="164"/>
      <c r="J110" s="163"/>
      <c r="K110" s="163"/>
      <c r="L110" s="163"/>
      <c r="M110" s="163"/>
      <c r="N110" s="163"/>
      <c r="O110" s="163"/>
      <c r="P110" s="163"/>
      <c r="Q110" s="163"/>
      <c r="S110" s="7"/>
      <c r="T110" s="160"/>
      <c r="U110" s="161"/>
      <c r="V110" s="162"/>
      <c r="W110" s="162"/>
      <c r="X110" s="13"/>
    </row>
    <row r="111" spans="1:45" ht="11.25" customHeight="1">
      <c r="A111" s="7"/>
      <c r="I111" s="164"/>
      <c r="J111" s="1530"/>
      <c r="K111" s="1521"/>
      <c r="L111" s="1521"/>
      <c r="M111" s="1521"/>
      <c r="N111" s="1521"/>
      <c r="O111" s="1521"/>
      <c r="P111" s="1521"/>
      <c r="Q111" s="1521"/>
      <c r="S111" s="7"/>
      <c r="T111" s="160"/>
      <c r="U111" s="161"/>
      <c r="V111" s="162"/>
      <c r="W111" s="162"/>
      <c r="X111" s="13"/>
    </row>
    <row r="112" spans="1:45">
      <c r="A112" s="7"/>
      <c r="S112" s="7"/>
      <c r="T112" s="160"/>
      <c r="U112" s="161"/>
      <c r="V112" s="162"/>
      <c r="W112" s="162"/>
      <c r="X112" s="13"/>
    </row>
    <row r="113" spans="1:24">
      <c r="A113" s="7"/>
      <c r="S113" s="7"/>
      <c r="T113" s="160"/>
      <c r="U113" s="161"/>
      <c r="V113" s="162"/>
      <c r="W113" s="162"/>
      <c r="X113" s="13"/>
    </row>
    <row r="114" spans="1:24">
      <c r="A114" s="7"/>
      <c r="S114" s="7"/>
      <c r="T114" s="160"/>
      <c r="U114" s="161"/>
      <c r="V114" s="162"/>
      <c r="W114" s="162"/>
      <c r="X114" s="13"/>
    </row>
    <row r="115" spans="1:24">
      <c r="A115" s="7"/>
      <c r="S115" s="7"/>
      <c r="T115" s="160"/>
      <c r="U115" s="161"/>
      <c r="V115" s="162"/>
      <c r="W115" s="162"/>
      <c r="X115" s="13"/>
    </row>
    <row r="116" spans="1:24">
      <c r="A116" s="7"/>
      <c r="S116" s="7"/>
      <c r="T116" s="160"/>
      <c r="U116" s="161"/>
      <c r="V116" s="162"/>
      <c r="W116" s="162"/>
      <c r="X116" s="13"/>
    </row>
    <row r="117" spans="1:24">
      <c r="A117" s="7"/>
      <c r="S117" s="7"/>
      <c r="T117" s="160"/>
      <c r="U117" s="161"/>
      <c r="V117" s="162"/>
      <c r="W117" s="162"/>
      <c r="X117" s="13"/>
    </row>
    <row r="118" spans="1:24">
      <c r="A118" s="7"/>
      <c r="S118" s="7"/>
      <c r="T118" s="160"/>
      <c r="U118" s="161"/>
      <c r="V118" s="162"/>
      <c r="W118" s="162"/>
      <c r="X118" s="13"/>
    </row>
    <row r="119" spans="1:24">
      <c r="A119" s="7"/>
      <c r="S119" s="7"/>
      <c r="T119" s="160"/>
      <c r="U119" s="161"/>
      <c r="V119" s="162"/>
      <c r="W119" s="162"/>
      <c r="X119" s="13"/>
    </row>
    <row r="120" spans="1:24">
      <c r="A120" s="7"/>
      <c r="S120" s="7"/>
      <c r="T120" s="160"/>
      <c r="U120" s="161"/>
      <c r="V120" s="162"/>
      <c r="W120" s="162"/>
      <c r="X120" s="13"/>
    </row>
    <row r="121" spans="1:24">
      <c r="A121" s="7"/>
      <c r="S121" s="7"/>
      <c r="T121" s="160"/>
      <c r="U121" s="161"/>
      <c r="V121" s="162"/>
      <c r="W121" s="162"/>
      <c r="X121" s="13"/>
    </row>
    <row r="122" spans="1:24">
      <c r="A122" s="7"/>
      <c r="S122" s="7"/>
      <c r="T122" s="160"/>
      <c r="U122" s="161"/>
      <c r="V122" s="162"/>
      <c r="W122" s="162"/>
      <c r="X122" s="13"/>
    </row>
    <row r="123" spans="1:24">
      <c r="A123" s="7"/>
      <c r="S123" s="7"/>
      <c r="T123" s="160"/>
      <c r="U123" s="161"/>
      <c r="V123" s="162"/>
      <c r="W123" s="162"/>
      <c r="X123" s="13"/>
    </row>
    <row r="124" spans="1:24">
      <c r="A124" s="7"/>
      <c r="S124" s="7"/>
      <c r="T124" s="160"/>
      <c r="U124" s="161"/>
      <c r="V124" s="162"/>
      <c r="W124" s="162"/>
      <c r="X124" s="13"/>
    </row>
    <row r="125" spans="1:24">
      <c r="A125" s="7"/>
      <c r="S125" s="7"/>
      <c r="T125" s="160"/>
      <c r="U125" s="161"/>
      <c r="V125" s="162"/>
      <c r="W125" s="162"/>
      <c r="X125" s="13"/>
    </row>
    <row r="126" spans="1:24">
      <c r="A126" s="33"/>
      <c r="T126" s="166"/>
      <c r="U126" s="161"/>
      <c r="V126" s="162"/>
      <c r="W126" s="162"/>
      <c r="X126" s="13"/>
    </row>
    <row r="127" spans="1:24">
      <c r="A127" s="4"/>
      <c r="T127" s="2"/>
      <c r="U127" s="161"/>
      <c r="V127" s="167"/>
      <c r="W127" s="167"/>
      <c r="X127" s="13"/>
    </row>
    <row r="128" spans="1:24">
      <c r="S128" s="81"/>
      <c r="T128" s="81"/>
      <c r="U128" s="81"/>
      <c r="V128" s="81"/>
      <c r="W128" s="81"/>
      <c r="X128" s="81"/>
    </row>
    <row r="129" spans="1:24">
      <c r="S129" s="149"/>
      <c r="T129" s="17"/>
      <c r="U129" s="161"/>
      <c r="W129" s="149"/>
      <c r="X129" s="149"/>
    </row>
    <row r="132" spans="1:24">
      <c r="A132" s="152"/>
      <c r="W132" s="149"/>
      <c r="X132" s="149"/>
    </row>
    <row r="133" spans="1:24">
      <c r="A133" s="152"/>
    </row>
    <row r="139" spans="1:24" ht="13.8">
      <c r="A139" s="156"/>
    </row>
  </sheetData>
  <sheetProtection formatColumns="0" formatRows="0"/>
  <customSheetViews>
    <customSheetView guid="{322AC775-AF01-45AA-8A10-37DBB67FD782}" scale="98" showPageBreaks="1" printArea="1" hiddenRows="1" view="pageBreakPreview">
      <selection activeCell="U10" sqref="U10"/>
      <colBreaks count="1" manualBreakCount="1">
        <brk id="17" max="1048575" man="1"/>
      </colBreaks>
      <pageMargins left="0" right="0" top="0" bottom="0" header="0" footer="0"/>
      <pageSetup scale="68"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84">
    <mergeCell ref="V7:W7"/>
    <mergeCell ref="S6:T7"/>
    <mergeCell ref="H7:I7"/>
    <mergeCell ref="J7:K7"/>
    <mergeCell ref="L7:L8"/>
    <mergeCell ref="F6:F7"/>
    <mergeCell ref="H10:I10"/>
    <mergeCell ref="N11:O11"/>
    <mergeCell ref="P11:Q11"/>
    <mergeCell ref="B2:E2"/>
    <mergeCell ref="B6:D6"/>
    <mergeCell ref="H6:L6"/>
    <mergeCell ref="N13:O13"/>
    <mergeCell ref="P13:Q13"/>
    <mergeCell ref="N20:O20"/>
    <mergeCell ref="P20:Q20"/>
    <mergeCell ref="N21:O21"/>
    <mergeCell ref="P21:Q21"/>
    <mergeCell ref="N12:O12"/>
    <mergeCell ref="P12:Q12"/>
    <mergeCell ref="N14:O14"/>
    <mergeCell ref="P14:Q14"/>
    <mergeCell ref="N15:O15"/>
    <mergeCell ref="P15:Q15"/>
    <mergeCell ref="N16:O16"/>
    <mergeCell ref="P16:Q16"/>
    <mergeCell ref="N8:O8"/>
    <mergeCell ref="P8:Q8"/>
    <mergeCell ref="N22:O22"/>
    <mergeCell ref="P22:Q22"/>
    <mergeCell ref="N17:O17"/>
    <mergeCell ref="P17:Q17"/>
    <mergeCell ref="N18:O18"/>
    <mergeCell ref="P18:Q18"/>
    <mergeCell ref="N19:O19"/>
    <mergeCell ref="P19:Q19"/>
    <mergeCell ref="N26:O26"/>
    <mergeCell ref="P26:Q26"/>
    <mergeCell ref="N27:O27"/>
    <mergeCell ref="P27:Q27"/>
    <mergeCell ref="N28:O28"/>
    <mergeCell ref="P28:Q28"/>
    <mergeCell ref="N23:O23"/>
    <mergeCell ref="P23:Q23"/>
    <mergeCell ref="N24:O24"/>
    <mergeCell ref="P24:Q24"/>
    <mergeCell ref="N25:O25"/>
    <mergeCell ref="P25:Q25"/>
    <mergeCell ref="N32:O32"/>
    <mergeCell ref="P32:Q32"/>
    <mergeCell ref="N33:O33"/>
    <mergeCell ref="P33:Q33"/>
    <mergeCell ref="N34:O34"/>
    <mergeCell ref="P34:Q34"/>
    <mergeCell ref="N29:O29"/>
    <mergeCell ref="P29:Q29"/>
    <mergeCell ref="N30:O30"/>
    <mergeCell ref="P30:Q30"/>
    <mergeCell ref="N31:O31"/>
    <mergeCell ref="P31:Q31"/>
    <mergeCell ref="N40:O40"/>
    <mergeCell ref="P40:Q40"/>
    <mergeCell ref="N41:O41"/>
    <mergeCell ref="P41:Q41"/>
    <mergeCell ref="N42:O42"/>
    <mergeCell ref="P42:Q42"/>
    <mergeCell ref="N35:O35"/>
    <mergeCell ref="P35:Q35"/>
    <mergeCell ref="N36:O36"/>
    <mergeCell ref="P36:Q36"/>
    <mergeCell ref="N37:O37"/>
    <mergeCell ref="P37:Q37"/>
    <mergeCell ref="N46:O46"/>
    <mergeCell ref="P46:Q46"/>
    <mergeCell ref="N47:O47"/>
    <mergeCell ref="P47:Q47"/>
    <mergeCell ref="N48:O48"/>
    <mergeCell ref="P48:Q48"/>
    <mergeCell ref="N43:O43"/>
    <mergeCell ref="P43:Q43"/>
    <mergeCell ref="N44:O44"/>
    <mergeCell ref="P44:Q44"/>
    <mergeCell ref="N45:O45"/>
    <mergeCell ref="P45:Q45"/>
    <mergeCell ref="N52:O52"/>
    <mergeCell ref="P52:Q52"/>
    <mergeCell ref="N53:O53"/>
    <mergeCell ref="P53:Q53"/>
    <mergeCell ref="N54:O54"/>
    <mergeCell ref="P54:Q54"/>
    <mergeCell ref="N49:O49"/>
    <mergeCell ref="P49:Q49"/>
    <mergeCell ref="N50:O50"/>
    <mergeCell ref="P50:Q50"/>
    <mergeCell ref="N51:O51"/>
    <mergeCell ref="P51:Q51"/>
    <mergeCell ref="N58:O58"/>
    <mergeCell ref="P58:Q58"/>
    <mergeCell ref="N59:O59"/>
    <mergeCell ref="P59:Q59"/>
    <mergeCell ref="N60:O60"/>
    <mergeCell ref="P60:Q60"/>
    <mergeCell ref="N55:O55"/>
    <mergeCell ref="P55:Q55"/>
    <mergeCell ref="N56:O56"/>
    <mergeCell ref="P56:Q56"/>
    <mergeCell ref="N57:O57"/>
    <mergeCell ref="P57:Q57"/>
    <mergeCell ref="N64:O64"/>
    <mergeCell ref="P64:Q64"/>
    <mergeCell ref="N65:O65"/>
    <mergeCell ref="P65:Q65"/>
    <mergeCell ref="N66:O66"/>
    <mergeCell ref="P66:Q66"/>
    <mergeCell ref="N61:O61"/>
    <mergeCell ref="P61:Q61"/>
    <mergeCell ref="N62:O62"/>
    <mergeCell ref="P62:Q62"/>
    <mergeCell ref="N63:O63"/>
    <mergeCell ref="P63:Q63"/>
    <mergeCell ref="N72:O72"/>
    <mergeCell ref="P72:Q72"/>
    <mergeCell ref="N73:O73"/>
    <mergeCell ref="P73:Q73"/>
    <mergeCell ref="N74:O74"/>
    <mergeCell ref="P74:Q74"/>
    <mergeCell ref="N69:O69"/>
    <mergeCell ref="P69:Q69"/>
    <mergeCell ref="N70:O70"/>
    <mergeCell ref="P70:Q70"/>
    <mergeCell ref="N71:O71"/>
    <mergeCell ref="P71:Q71"/>
    <mergeCell ref="N78:O78"/>
    <mergeCell ref="P78:Q78"/>
    <mergeCell ref="N79:O79"/>
    <mergeCell ref="P79:Q79"/>
    <mergeCell ref="N80:O80"/>
    <mergeCell ref="P80:Q80"/>
    <mergeCell ref="N75:O75"/>
    <mergeCell ref="P75:Q75"/>
    <mergeCell ref="N76:O76"/>
    <mergeCell ref="P76:Q76"/>
    <mergeCell ref="N77:O77"/>
    <mergeCell ref="P77:Q77"/>
    <mergeCell ref="N84:O84"/>
    <mergeCell ref="P84:Q84"/>
    <mergeCell ref="N85:O85"/>
    <mergeCell ref="P85:Q85"/>
    <mergeCell ref="N86:O86"/>
    <mergeCell ref="P86:Q86"/>
    <mergeCell ref="N81:O81"/>
    <mergeCell ref="P81:Q81"/>
    <mergeCell ref="N82:O82"/>
    <mergeCell ref="P82:Q82"/>
    <mergeCell ref="N83:O83"/>
    <mergeCell ref="P83:Q83"/>
    <mergeCell ref="N90:O90"/>
    <mergeCell ref="P90:Q90"/>
    <mergeCell ref="N91:O91"/>
    <mergeCell ref="P91:Q91"/>
    <mergeCell ref="N92:O92"/>
    <mergeCell ref="P92:Q92"/>
    <mergeCell ref="N87:O87"/>
    <mergeCell ref="P87:Q87"/>
    <mergeCell ref="N88:O88"/>
    <mergeCell ref="P88:Q88"/>
    <mergeCell ref="N89:O89"/>
    <mergeCell ref="P89:Q89"/>
    <mergeCell ref="J108:Q108"/>
    <mergeCell ref="J111:Q111"/>
    <mergeCell ref="N100:O100"/>
    <mergeCell ref="P100:Q100"/>
    <mergeCell ref="B106:H106"/>
    <mergeCell ref="J106:Q106"/>
    <mergeCell ref="B107:H107"/>
    <mergeCell ref="J107:Q107"/>
    <mergeCell ref="N93:O93"/>
    <mergeCell ref="P93:Q93"/>
    <mergeCell ref="N94:O94"/>
    <mergeCell ref="P94:Q94"/>
    <mergeCell ref="N95:O95"/>
    <mergeCell ref="P95:Q95"/>
    <mergeCell ref="P98:Q98"/>
    <mergeCell ref="N98:O98"/>
  </mergeCells>
  <hyperlinks>
    <hyperlink ref="B2" location="Schedule_Listing" display="Return to Shedule Listing" xr:uid="{00000000-0004-0000-3C00-000000000000}"/>
    <hyperlink ref="B2:E2" location="'50.140'!A1" display="Return to Schedule Listing" xr:uid="{00000000-0004-0000-3C00-000001000000}"/>
  </hyperlinks>
  <pageMargins left="0.47244094488188981" right="0.35433070866141736" top="0.74803149606299213" bottom="0.51181102362204722" header="0.31496062992125984" footer="0.31496062992125984"/>
  <pageSetup scale="68"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1"/>
  <dimension ref="A1:AN45"/>
  <sheetViews>
    <sheetView showGridLines="0" zoomScaleNormal="100" zoomScaleSheetLayoutView="97" workbookViewId="0"/>
  </sheetViews>
  <sheetFormatPr defaultColWidth="9.1015625" defaultRowHeight="12.3"/>
  <cols>
    <col min="1" max="1" width="9.1015625" style="1"/>
    <col min="2" max="2" width="9.41796875" style="1" customWidth="1"/>
    <col min="3" max="3" width="10.41796875" style="1" customWidth="1"/>
    <col min="4" max="4" width="9.1015625" style="1"/>
    <col min="5" max="5" width="8.89453125" style="1" customWidth="1"/>
    <col min="6" max="6" width="0.89453125" style="1" customWidth="1"/>
    <col min="7" max="7" width="8.41796875" style="1" customWidth="1"/>
    <col min="8" max="8" width="11" style="1" customWidth="1"/>
    <col min="9" max="9" width="1.5234375" style="1" customWidth="1"/>
    <col min="10" max="10" width="9" style="1" customWidth="1"/>
    <col min="11" max="11" width="9.5234375" style="1" customWidth="1"/>
    <col min="12" max="12" width="9.41796875" style="1" customWidth="1"/>
    <col min="13" max="13" width="9.5234375" style="1" customWidth="1"/>
    <col min="14" max="14" width="0.89453125" style="1" customWidth="1"/>
    <col min="15" max="15" width="8.41796875" style="1" customWidth="1"/>
    <col min="16" max="16" width="9.5234375" style="1" customWidth="1"/>
    <col min="17" max="17" width="1.41796875" style="1" customWidth="1"/>
    <col min="18" max="18" width="9" style="1" customWidth="1"/>
    <col min="19" max="19" width="9.5234375" style="1" customWidth="1"/>
    <col min="20" max="20" width="9.41796875" style="1" customWidth="1"/>
    <col min="21" max="21" width="9.5234375" style="1" customWidth="1"/>
    <col min="22" max="22" width="0.89453125" style="1" customWidth="1"/>
    <col min="23" max="23" width="8.41796875" style="1" customWidth="1"/>
    <col min="24" max="24" width="9.5234375" style="1" customWidth="1"/>
    <col min="25" max="25" width="1.41796875" style="1" customWidth="1"/>
    <col min="26" max="26" width="9" style="1" customWidth="1"/>
    <col min="27" max="27" width="9.5234375" style="1" customWidth="1"/>
    <col min="28" max="28" width="9.41796875" style="1" customWidth="1"/>
    <col min="29" max="29" width="9.5234375" style="1" customWidth="1"/>
    <col min="30" max="30" width="0.89453125" style="1" customWidth="1"/>
    <col min="31" max="31" width="8.41796875" style="1" customWidth="1"/>
    <col min="32" max="32" width="9.5234375" style="1" customWidth="1"/>
    <col min="33" max="33" width="1.41796875" style="1" customWidth="1"/>
    <col min="34" max="34" width="9" style="1" customWidth="1"/>
    <col min="35" max="35" width="9.5234375" style="1" customWidth="1"/>
    <col min="36" max="36" width="9.41796875" style="1" customWidth="1"/>
    <col min="37" max="37" width="9.5234375" style="1" customWidth="1"/>
    <col min="38" max="38" width="0.89453125" style="1" customWidth="1"/>
    <col min="39" max="39" width="8.41796875" style="1" customWidth="1"/>
    <col min="40" max="40" width="9.5234375" style="1" customWidth="1"/>
    <col min="41" max="41" width="1.41796875" style="1" customWidth="1"/>
    <col min="42" max="249" width="9.1015625" style="1"/>
    <col min="250" max="250" width="9.41796875" style="1" customWidth="1"/>
    <col min="251" max="251" width="10.41796875" style="1" customWidth="1"/>
    <col min="252" max="252" width="9.1015625" style="1"/>
    <col min="253" max="253" width="8.89453125" style="1" customWidth="1"/>
    <col min="254" max="254" width="0.89453125" style="1" customWidth="1"/>
    <col min="255" max="255" width="8.41796875" style="1" customWidth="1"/>
    <col min="256" max="256" width="11" style="1" customWidth="1"/>
    <col min="257" max="257" width="1.5234375" style="1" customWidth="1"/>
    <col min="258" max="258" width="9" style="1" customWidth="1"/>
    <col min="259" max="259" width="9.5234375" style="1" customWidth="1"/>
    <col min="260" max="260" width="9.41796875" style="1" customWidth="1"/>
    <col min="261" max="261" width="9.5234375" style="1" customWidth="1"/>
    <col min="262" max="262" width="0.89453125" style="1" customWidth="1"/>
    <col min="263" max="263" width="8.41796875" style="1" customWidth="1"/>
    <col min="264" max="264" width="9.5234375" style="1" customWidth="1"/>
    <col min="265" max="505" width="9.1015625" style="1"/>
    <col min="506" max="506" width="9.41796875" style="1" customWidth="1"/>
    <col min="507" max="507" width="10.41796875" style="1" customWidth="1"/>
    <col min="508" max="508" width="9.1015625" style="1"/>
    <col min="509" max="509" width="8.89453125" style="1" customWidth="1"/>
    <col min="510" max="510" width="0.89453125" style="1" customWidth="1"/>
    <col min="511" max="511" width="8.41796875" style="1" customWidth="1"/>
    <col min="512" max="512" width="11" style="1" customWidth="1"/>
    <col min="513" max="513" width="1.5234375" style="1" customWidth="1"/>
    <col min="514" max="514" width="9" style="1" customWidth="1"/>
    <col min="515" max="515" width="9.5234375" style="1" customWidth="1"/>
    <col min="516" max="516" width="9.41796875" style="1" customWidth="1"/>
    <col min="517" max="517" width="9.5234375" style="1" customWidth="1"/>
    <col min="518" max="518" width="0.89453125" style="1" customWidth="1"/>
    <col min="519" max="519" width="8.41796875" style="1" customWidth="1"/>
    <col min="520" max="520" width="9.5234375" style="1" customWidth="1"/>
    <col min="521" max="761" width="9.1015625" style="1"/>
    <col min="762" max="762" width="9.41796875" style="1" customWidth="1"/>
    <col min="763" max="763" width="10.41796875" style="1" customWidth="1"/>
    <col min="764" max="764" width="9.1015625" style="1"/>
    <col min="765" max="765" width="8.89453125" style="1" customWidth="1"/>
    <col min="766" max="766" width="0.89453125" style="1" customWidth="1"/>
    <col min="767" max="767" width="8.41796875" style="1" customWidth="1"/>
    <col min="768" max="768" width="11" style="1" customWidth="1"/>
    <col min="769" max="769" width="1.5234375" style="1" customWidth="1"/>
    <col min="770" max="770" width="9" style="1" customWidth="1"/>
    <col min="771" max="771" width="9.5234375" style="1" customWidth="1"/>
    <col min="772" max="772" width="9.41796875" style="1" customWidth="1"/>
    <col min="773" max="773" width="9.5234375" style="1" customWidth="1"/>
    <col min="774" max="774" width="0.89453125" style="1" customWidth="1"/>
    <col min="775" max="775" width="8.41796875" style="1" customWidth="1"/>
    <col min="776" max="776" width="9.5234375" style="1" customWidth="1"/>
    <col min="777" max="1017" width="9.1015625" style="1"/>
    <col min="1018" max="1018" width="9.41796875" style="1" customWidth="1"/>
    <col min="1019" max="1019" width="10.41796875" style="1" customWidth="1"/>
    <col min="1020" max="1020" width="9.1015625" style="1"/>
    <col min="1021" max="1021" width="8.89453125" style="1" customWidth="1"/>
    <col min="1022" max="1022" width="0.89453125" style="1" customWidth="1"/>
    <col min="1023" max="1023" width="8.41796875" style="1" customWidth="1"/>
    <col min="1024" max="1024" width="11" style="1" customWidth="1"/>
    <col min="1025" max="1025" width="1.5234375" style="1" customWidth="1"/>
    <col min="1026" max="1026" width="9" style="1" customWidth="1"/>
    <col min="1027" max="1027" width="9.5234375" style="1" customWidth="1"/>
    <col min="1028" max="1028" width="9.41796875" style="1" customWidth="1"/>
    <col min="1029" max="1029" width="9.5234375" style="1" customWidth="1"/>
    <col min="1030" max="1030" width="0.89453125" style="1" customWidth="1"/>
    <col min="1031" max="1031" width="8.41796875" style="1" customWidth="1"/>
    <col min="1032" max="1032" width="9.5234375" style="1" customWidth="1"/>
    <col min="1033" max="1273" width="9.1015625" style="1"/>
    <col min="1274" max="1274" width="9.41796875" style="1" customWidth="1"/>
    <col min="1275" max="1275" width="10.41796875" style="1" customWidth="1"/>
    <col min="1276" max="1276" width="9.1015625" style="1"/>
    <col min="1277" max="1277" width="8.89453125" style="1" customWidth="1"/>
    <col min="1278" max="1278" width="0.89453125" style="1" customWidth="1"/>
    <col min="1279" max="1279" width="8.41796875" style="1" customWidth="1"/>
    <col min="1280" max="1280" width="11" style="1" customWidth="1"/>
    <col min="1281" max="1281" width="1.5234375" style="1" customWidth="1"/>
    <col min="1282" max="1282" width="9" style="1" customWidth="1"/>
    <col min="1283" max="1283" width="9.5234375" style="1" customWidth="1"/>
    <col min="1284" max="1284" width="9.41796875" style="1" customWidth="1"/>
    <col min="1285" max="1285" width="9.5234375" style="1" customWidth="1"/>
    <col min="1286" max="1286" width="0.89453125" style="1" customWidth="1"/>
    <col min="1287" max="1287" width="8.41796875" style="1" customWidth="1"/>
    <col min="1288" max="1288" width="9.5234375" style="1" customWidth="1"/>
    <col min="1289" max="1529" width="9.1015625" style="1"/>
    <col min="1530" max="1530" width="9.41796875" style="1" customWidth="1"/>
    <col min="1531" max="1531" width="10.41796875" style="1" customWidth="1"/>
    <col min="1532" max="1532" width="9.1015625" style="1"/>
    <col min="1533" max="1533" width="8.89453125" style="1" customWidth="1"/>
    <col min="1534" max="1534" width="0.89453125" style="1" customWidth="1"/>
    <col min="1535" max="1535" width="8.41796875" style="1" customWidth="1"/>
    <col min="1536" max="1536" width="11" style="1" customWidth="1"/>
    <col min="1537" max="1537" width="1.5234375" style="1" customWidth="1"/>
    <col min="1538" max="1538" width="9" style="1" customWidth="1"/>
    <col min="1539" max="1539" width="9.5234375" style="1" customWidth="1"/>
    <col min="1540" max="1540" width="9.41796875" style="1" customWidth="1"/>
    <col min="1541" max="1541" width="9.5234375" style="1" customWidth="1"/>
    <col min="1542" max="1542" width="0.89453125" style="1" customWidth="1"/>
    <col min="1543" max="1543" width="8.41796875" style="1" customWidth="1"/>
    <col min="1544" max="1544" width="9.5234375" style="1" customWidth="1"/>
    <col min="1545" max="1785" width="9.1015625" style="1"/>
    <col min="1786" max="1786" width="9.41796875" style="1" customWidth="1"/>
    <col min="1787" max="1787" width="10.41796875" style="1" customWidth="1"/>
    <col min="1788" max="1788" width="9.1015625" style="1"/>
    <col min="1789" max="1789" width="8.89453125" style="1" customWidth="1"/>
    <col min="1790" max="1790" width="0.89453125" style="1" customWidth="1"/>
    <col min="1791" max="1791" width="8.41796875" style="1" customWidth="1"/>
    <col min="1792" max="1792" width="11" style="1" customWidth="1"/>
    <col min="1793" max="1793" width="1.5234375" style="1" customWidth="1"/>
    <col min="1794" max="1794" width="9" style="1" customWidth="1"/>
    <col min="1795" max="1795" width="9.5234375" style="1" customWidth="1"/>
    <col min="1796" max="1796" width="9.41796875" style="1" customWidth="1"/>
    <col min="1797" max="1797" width="9.5234375" style="1" customWidth="1"/>
    <col min="1798" max="1798" width="0.89453125" style="1" customWidth="1"/>
    <col min="1799" max="1799" width="8.41796875" style="1" customWidth="1"/>
    <col min="1800" max="1800" width="9.5234375" style="1" customWidth="1"/>
    <col min="1801" max="2041" width="9.1015625" style="1"/>
    <col min="2042" max="2042" width="9.41796875" style="1" customWidth="1"/>
    <col min="2043" max="2043" width="10.41796875" style="1" customWidth="1"/>
    <col min="2044" max="2044" width="9.1015625" style="1"/>
    <col min="2045" max="2045" width="8.89453125" style="1" customWidth="1"/>
    <col min="2046" max="2046" width="0.89453125" style="1" customWidth="1"/>
    <col min="2047" max="2047" width="8.41796875" style="1" customWidth="1"/>
    <col min="2048" max="2048" width="11" style="1" customWidth="1"/>
    <col min="2049" max="2049" width="1.5234375" style="1" customWidth="1"/>
    <col min="2050" max="2050" width="9" style="1" customWidth="1"/>
    <col min="2051" max="2051" width="9.5234375" style="1" customWidth="1"/>
    <col min="2052" max="2052" width="9.41796875" style="1" customWidth="1"/>
    <col min="2053" max="2053" width="9.5234375" style="1" customWidth="1"/>
    <col min="2054" max="2054" width="0.89453125" style="1" customWidth="1"/>
    <col min="2055" max="2055" width="8.41796875" style="1" customWidth="1"/>
    <col min="2056" max="2056" width="9.5234375" style="1" customWidth="1"/>
    <col min="2057" max="2297" width="9.1015625" style="1"/>
    <col min="2298" max="2298" width="9.41796875" style="1" customWidth="1"/>
    <col min="2299" max="2299" width="10.41796875" style="1" customWidth="1"/>
    <col min="2300" max="2300" width="9.1015625" style="1"/>
    <col min="2301" max="2301" width="8.89453125" style="1" customWidth="1"/>
    <col min="2302" max="2302" width="0.89453125" style="1" customWidth="1"/>
    <col min="2303" max="2303" width="8.41796875" style="1" customWidth="1"/>
    <col min="2304" max="2304" width="11" style="1" customWidth="1"/>
    <col min="2305" max="2305" width="1.5234375" style="1" customWidth="1"/>
    <col min="2306" max="2306" width="9" style="1" customWidth="1"/>
    <col min="2307" max="2307" width="9.5234375" style="1" customWidth="1"/>
    <col min="2308" max="2308" width="9.41796875" style="1" customWidth="1"/>
    <col min="2309" max="2309" width="9.5234375" style="1" customWidth="1"/>
    <col min="2310" max="2310" width="0.89453125" style="1" customWidth="1"/>
    <col min="2311" max="2311" width="8.41796875" style="1" customWidth="1"/>
    <col min="2312" max="2312" width="9.5234375" style="1" customWidth="1"/>
    <col min="2313" max="2553" width="9.1015625" style="1"/>
    <col min="2554" max="2554" width="9.41796875" style="1" customWidth="1"/>
    <col min="2555" max="2555" width="10.41796875" style="1" customWidth="1"/>
    <col min="2556" max="2556" width="9.1015625" style="1"/>
    <col min="2557" max="2557" width="8.89453125" style="1" customWidth="1"/>
    <col min="2558" max="2558" width="0.89453125" style="1" customWidth="1"/>
    <col min="2559" max="2559" width="8.41796875" style="1" customWidth="1"/>
    <col min="2560" max="2560" width="11" style="1" customWidth="1"/>
    <col min="2561" max="2561" width="1.5234375" style="1" customWidth="1"/>
    <col min="2562" max="2562" width="9" style="1" customWidth="1"/>
    <col min="2563" max="2563" width="9.5234375" style="1" customWidth="1"/>
    <col min="2564" max="2564" width="9.41796875" style="1" customWidth="1"/>
    <col min="2565" max="2565" width="9.5234375" style="1" customWidth="1"/>
    <col min="2566" max="2566" width="0.89453125" style="1" customWidth="1"/>
    <col min="2567" max="2567" width="8.41796875" style="1" customWidth="1"/>
    <col min="2568" max="2568" width="9.5234375" style="1" customWidth="1"/>
    <col min="2569" max="2809" width="9.1015625" style="1"/>
    <col min="2810" max="2810" width="9.41796875" style="1" customWidth="1"/>
    <col min="2811" max="2811" width="10.41796875" style="1" customWidth="1"/>
    <col min="2812" max="2812" width="9.1015625" style="1"/>
    <col min="2813" max="2813" width="8.89453125" style="1" customWidth="1"/>
    <col min="2814" max="2814" width="0.89453125" style="1" customWidth="1"/>
    <col min="2815" max="2815" width="8.41796875" style="1" customWidth="1"/>
    <col min="2816" max="2816" width="11" style="1" customWidth="1"/>
    <col min="2817" max="2817" width="1.5234375" style="1" customWidth="1"/>
    <col min="2818" max="2818" width="9" style="1" customWidth="1"/>
    <col min="2819" max="2819" width="9.5234375" style="1" customWidth="1"/>
    <col min="2820" max="2820" width="9.41796875" style="1" customWidth="1"/>
    <col min="2821" max="2821" width="9.5234375" style="1" customWidth="1"/>
    <col min="2822" max="2822" width="0.89453125" style="1" customWidth="1"/>
    <col min="2823" max="2823" width="8.41796875" style="1" customWidth="1"/>
    <col min="2824" max="2824" width="9.5234375" style="1" customWidth="1"/>
    <col min="2825" max="3065" width="9.1015625" style="1"/>
    <col min="3066" max="3066" width="9.41796875" style="1" customWidth="1"/>
    <col min="3067" max="3067" width="10.41796875" style="1" customWidth="1"/>
    <col min="3068" max="3068" width="9.1015625" style="1"/>
    <col min="3069" max="3069" width="8.89453125" style="1" customWidth="1"/>
    <col min="3070" max="3070" width="0.89453125" style="1" customWidth="1"/>
    <col min="3071" max="3071" width="8.41796875" style="1" customWidth="1"/>
    <col min="3072" max="3072" width="11" style="1" customWidth="1"/>
    <col min="3073" max="3073" width="1.5234375" style="1" customWidth="1"/>
    <col min="3074" max="3074" width="9" style="1" customWidth="1"/>
    <col min="3075" max="3075" width="9.5234375" style="1" customWidth="1"/>
    <col min="3076" max="3076" width="9.41796875" style="1" customWidth="1"/>
    <col min="3077" max="3077" width="9.5234375" style="1" customWidth="1"/>
    <col min="3078" max="3078" width="0.89453125" style="1" customWidth="1"/>
    <col min="3079" max="3079" width="8.41796875" style="1" customWidth="1"/>
    <col min="3080" max="3080" width="9.5234375" style="1" customWidth="1"/>
    <col min="3081" max="3321" width="9.1015625" style="1"/>
    <col min="3322" max="3322" width="9.41796875" style="1" customWidth="1"/>
    <col min="3323" max="3323" width="10.41796875" style="1" customWidth="1"/>
    <col min="3324" max="3324" width="9.1015625" style="1"/>
    <col min="3325" max="3325" width="8.89453125" style="1" customWidth="1"/>
    <col min="3326" max="3326" width="0.89453125" style="1" customWidth="1"/>
    <col min="3327" max="3327" width="8.41796875" style="1" customWidth="1"/>
    <col min="3328" max="3328" width="11" style="1" customWidth="1"/>
    <col min="3329" max="3329" width="1.5234375" style="1" customWidth="1"/>
    <col min="3330" max="3330" width="9" style="1" customWidth="1"/>
    <col min="3331" max="3331" width="9.5234375" style="1" customWidth="1"/>
    <col min="3332" max="3332" width="9.41796875" style="1" customWidth="1"/>
    <col min="3333" max="3333" width="9.5234375" style="1" customWidth="1"/>
    <col min="3334" max="3334" width="0.89453125" style="1" customWidth="1"/>
    <col min="3335" max="3335" width="8.41796875" style="1" customWidth="1"/>
    <col min="3336" max="3336" width="9.5234375" style="1" customWidth="1"/>
    <col min="3337" max="3577" width="9.1015625" style="1"/>
    <col min="3578" max="3578" width="9.41796875" style="1" customWidth="1"/>
    <col min="3579" max="3579" width="10.41796875" style="1" customWidth="1"/>
    <col min="3580" max="3580" width="9.1015625" style="1"/>
    <col min="3581" max="3581" width="8.89453125" style="1" customWidth="1"/>
    <col min="3582" max="3582" width="0.89453125" style="1" customWidth="1"/>
    <col min="3583" max="3583" width="8.41796875" style="1" customWidth="1"/>
    <col min="3584" max="3584" width="11" style="1" customWidth="1"/>
    <col min="3585" max="3585" width="1.5234375" style="1" customWidth="1"/>
    <col min="3586" max="3586" width="9" style="1" customWidth="1"/>
    <col min="3587" max="3587" width="9.5234375" style="1" customWidth="1"/>
    <col min="3588" max="3588" width="9.41796875" style="1" customWidth="1"/>
    <col min="3589" max="3589" width="9.5234375" style="1" customWidth="1"/>
    <col min="3590" max="3590" width="0.89453125" style="1" customWidth="1"/>
    <col min="3591" max="3591" width="8.41796875" style="1" customWidth="1"/>
    <col min="3592" max="3592" width="9.5234375" style="1" customWidth="1"/>
    <col min="3593" max="3833" width="9.1015625" style="1"/>
    <col min="3834" max="3834" width="9.41796875" style="1" customWidth="1"/>
    <col min="3835" max="3835" width="10.41796875" style="1" customWidth="1"/>
    <col min="3836" max="3836" width="9.1015625" style="1"/>
    <col min="3837" max="3837" width="8.89453125" style="1" customWidth="1"/>
    <col min="3838" max="3838" width="0.89453125" style="1" customWidth="1"/>
    <col min="3839" max="3839" width="8.41796875" style="1" customWidth="1"/>
    <col min="3840" max="3840" width="11" style="1" customWidth="1"/>
    <col min="3841" max="3841" width="1.5234375" style="1" customWidth="1"/>
    <col min="3842" max="3842" width="9" style="1" customWidth="1"/>
    <col min="3843" max="3843" width="9.5234375" style="1" customWidth="1"/>
    <col min="3844" max="3844" width="9.41796875" style="1" customWidth="1"/>
    <col min="3845" max="3845" width="9.5234375" style="1" customWidth="1"/>
    <col min="3846" max="3846" width="0.89453125" style="1" customWidth="1"/>
    <col min="3847" max="3847" width="8.41796875" style="1" customWidth="1"/>
    <col min="3848" max="3848" width="9.5234375" style="1" customWidth="1"/>
    <col min="3849" max="4089" width="9.1015625" style="1"/>
    <col min="4090" max="4090" width="9.41796875" style="1" customWidth="1"/>
    <col min="4091" max="4091" width="10.41796875" style="1" customWidth="1"/>
    <col min="4092" max="4092" width="9.1015625" style="1"/>
    <col min="4093" max="4093" width="8.89453125" style="1" customWidth="1"/>
    <col min="4094" max="4094" width="0.89453125" style="1" customWidth="1"/>
    <col min="4095" max="4095" width="8.41796875" style="1" customWidth="1"/>
    <col min="4096" max="4096" width="11" style="1" customWidth="1"/>
    <col min="4097" max="4097" width="1.5234375" style="1" customWidth="1"/>
    <col min="4098" max="4098" width="9" style="1" customWidth="1"/>
    <col min="4099" max="4099" width="9.5234375" style="1" customWidth="1"/>
    <col min="4100" max="4100" width="9.41796875" style="1" customWidth="1"/>
    <col min="4101" max="4101" width="9.5234375" style="1" customWidth="1"/>
    <col min="4102" max="4102" width="0.89453125" style="1" customWidth="1"/>
    <col min="4103" max="4103" width="8.41796875" style="1" customWidth="1"/>
    <col min="4104" max="4104" width="9.5234375" style="1" customWidth="1"/>
    <col min="4105" max="4345" width="9.1015625" style="1"/>
    <col min="4346" max="4346" width="9.41796875" style="1" customWidth="1"/>
    <col min="4347" max="4347" width="10.41796875" style="1" customWidth="1"/>
    <col min="4348" max="4348" width="9.1015625" style="1"/>
    <col min="4349" max="4349" width="8.89453125" style="1" customWidth="1"/>
    <col min="4350" max="4350" width="0.89453125" style="1" customWidth="1"/>
    <col min="4351" max="4351" width="8.41796875" style="1" customWidth="1"/>
    <col min="4352" max="4352" width="11" style="1" customWidth="1"/>
    <col min="4353" max="4353" width="1.5234375" style="1" customWidth="1"/>
    <col min="4354" max="4354" width="9" style="1" customWidth="1"/>
    <col min="4355" max="4355" width="9.5234375" style="1" customWidth="1"/>
    <col min="4356" max="4356" width="9.41796875" style="1" customWidth="1"/>
    <col min="4357" max="4357" width="9.5234375" style="1" customWidth="1"/>
    <col min="4358" max="4358" width="0.89453125" style="1" customWidth="1"/>
    <col min="4359" max="4359" width="8.41796875" style="1" customWidth="1"/>
    <col min="4360" max="4360" width="9.5234375" style="1" customWidth="1"/>
    <col min="4361" max="4601" width="9.1015625" style="1"/>
    <col min="4602" max="4602" width="9.41796875" style="1" customWidth="1"/>
    <col min="4603" max="4603" width="10.41796875" style="1" customWidth="1"/>
    <col min="4604" max="4604" width="9.1015625" style="1"/>
    <col min="4605" max="4605" width="8.89453125" style="1" customWidth="1"/>
    <col min="4606" max="4606" width="0.89453125" style="1" customWidth="1"/>
    <col min="4607" max="4607" width="8.41796875" style="1" customWidth="1"/>
    <col min="4608" max="4608" width="11" style="1" customWidth="1"/>
    <col min="4609" max="4609" width="1.5234375" style="1" customWidth="1"/>
    <col min="4610" max="4610" width="9" style="1" customWidth="1"/>
    <col min="4611" max="4611" width="9.5234375" style="1" customWidth="1"/>
    <col min="4612" max="4612" width="9.41796875" style="1" customWidth="1"/>
    <col min="4613" max="4613" width="9.5234375" style="1" customWidth="1"/>
    <col min="4614" max="4614" width="0.89453125" style="1" customWidth="1"/>
    <col min="4615" max="4615" width="8.41796875" style="1" customWidth="1"/>
    <col min="4616" max="4616" width="9.5234375" style="1" customWidth="1"/>
    <col min="4617" max="4857" width="9.1015625" style="1"/>
    <col min="4858" max="4858" width="9.41796875" style="1" customWidth="1"/>
    <col min="4859" max="4859" width="10.41796875" style="1" customWidth="1"/>
    <col min="4860" max="4860" width="9.1015625" style="1"/>
    <col min="4861" max="4861" width="8.89453125" style="1" customWidth="1"/>
    <col min="4862" max="4862" width="0.89453125" style="1" customWidth="1"/>
    <col min="4863" max="4863" width="8.41796875" style="1" customWidth="1"/>
    <col min="4864" max="4864" width="11" style="1" customWidth="1"/>
    <col min="4865" max="4865" width="1.5234375" style="1" customWidth="1"/>
    <col min="4866" max="4866" width="9" style="1" customWidth="1"/>
    <col min="4867" max="4867" width="9.5234375" style="1" customWidth="1"/>
    <col min="4868" max="4868" width="9.41796875" style="1" customWidth="1"/>
    <col min="4869" max="4869" width="9.5234375" style="1" customWidth="1"/>
    <col min="4870" max="4870" width="0.89453125" style="1" customWidth="1"/>
    <col min="4871" max="4871" width="8.41796875" style="1" customWidth="1"/>
    <col min="4872" max="4872" width="9.5234375" style="1" customWidth="1"/>
    <col min="4873" max="5113" width="9.1015625" style="1"/>
    <col min="5114" max="5114" width="9.41796875" style="1" customWidth="1"/>
    <col min="5115" max="5115" width="10.41796875" style="1" customWidth="1"/>
    <col min="5116" max="5116" width="9.1015625" style="1"/>
    <col min="5117" max="5117" width="8.89453125" style="1" customWidth="1"/>
    <col min="5118" max="5118" width="0.89453125" style="1" customWidth="1"/>
    <col min="5119" max="5119" width="8.41796875" style="1" customWidth="1"/>
    <col min="5120" max="5120" width="11" style="1" customWidth="1"/>
    <col min="5121" max="5121" width="1.5234375" style="1" customWidth="1"/>
    <col min="5122" max="5122" width="9" style="1" customWidth="1"/>
    <col min="5123" max="5123" width="9.5234375" style="1" customWidth="1"/>
    <col min="5124" max="5124" width="9.41796875" style="1" customWidth="1"/>
    <col min="5125" max="5125" width="9.5234375" style="1" customWidth="1"/>
    <col min="5126" max="5126" width="0.89453125" style="1" customWidth="1"/>
    <col min="5127" max="5127" width="8.41796875" style="1" customWidth="1"/>
    <col min="5128" max="5128" width="9.5234375" style="1" customWidth="1"/>
    <col min="5129" max="5369" width="9.1015625" style="1"/>
    <col min="5370" max="5370" width="9.41796875" style="1" customWidth="1"/>
    <col min="5371" max="5371" width="10.41796875" style="1" customWidth="1"/>
    <col min="5372" max="5372" width="9.1015625" style="1"/>
    <col min="5373" max="5373" width="8.89453125" style="1" customWidth="1"/>
    <col min="5374" max="5374" width="0.89453125" style="1" customWidth="1"/>
    <col min="5375" max="5375" width="8.41796875" style="1" customWidth="1"/>
    <col min="5376" max="5376" width="11" style="1" customWidth="1"/>
    <col min="5377" max="5377" width="1.5234375" style="1" customWidth="1"/>
    <col min="5378" max="5378" width="9" style="1" customWidth="1"/>
    <col min="5379" max="5379" width="9.5234375" style="1" customWidth="1"/>
    <col min="5380" max="5380" width="9.41796875" style="1" customWidth="1"/>
    <col min="5381" max="5381" width="9.5234375" style="1" customWidth="1"/>
    <col min="5382" max="5382" width="0.89453125" style="1" customWidth="1"/>
    <col min="5383" max="5383" width="8.41796875" style="1" customWidth="1"/>
    <col min="5384" max="5384" width="9.5234375" style="1" customWidth="1"/>
    <col min="5385" max="5625" width="9.1015625" style="1"/>
    <col min="5626" max="5626" width="9.41796875" style="1" customWidth="1"/>
    <col min="5627" max="5627" width="10.41796875" style="1" customWidth="1"/>
    <col min="5628" max="5628" width="9.1015625" style="1"/>
    <col min="5629" max="5629" width="8.89453125" style="1" customWidth="1"/>
    <col min="5630" max="5630" width="0.89453125" style="1" customWidth="1"/>
    <col min="5631" max="5631" width="8.41796875" style="1" customWidth="1"/>
    <col min="5632" max="5632" width="11" style="1" customWidth="1"/>
    <col min="5633" max="5633" width="1.5234375" style="1" customWidth="1"/>
    <col min="5634" max="5634" width="9" style="1" customWidth="1"/>
    <col min="5635" max="5635" width="9.5234375" style="1" customWidth="1"/>
    <col min="5636" max="5636" width="9.41796875" style="1" customWidth="1"/>
    <col min="5637" max="5637" width="9.5234375" style="1" customWidth="1"/>
    <col min="5638" max="5638" width="0.89453125" style="1" customWidth="1"/>
    <col min="5639" max="5639" width="8.41796875" style="1" customWidth="1"/>
    <col min="5640" max="5640" width="9.5234375" style="1" customWidth="1"/>
    <col min="5641" max="5881" width="9.1015625" style="1"/>
    <col min="5882" max="5882" width="9.41796875" style="1" customWidth="1"/>
    <col min="5883" max="5883" width="10.41796875" style="1" customWidth="1"/>
    <col min="5884" max="5884" width="9.1015625" style="1"/>
    <col min="5885" max="5885" width="8.89453125" style="1" customWidth="1"/>
    <col min="5886" max="5886" width="0.89453125" style="1" customWidth="1"/>
    <col min="5887" max="5887" width="8.41796875" style="1" customWidth="1"/>
    <col min="5888" max="5888" width="11" style="1" customWidth="1"/>
    <col min="5889" max="5889" width="1.5234375" style="1" customWidth="1"/>
    <col min="5890" max="5890" width="9" style="1" customWidth="1"/>
    <col min="5891" max="5891" width="9.5234375" style="1" customWidth="1"/>
    <col min="5892" max="5892" width="9.41796875" style="1" customWidth="1"/>
    <col min="5893" max="5893" width="9.5234375" style="1" customWidth="1"/>
    <col min="5894" max="5894" width="0.89453125" style="1" customWidth="1"/>
    <col min="5895" max="5895" width="8.41796875" style="1" customWidth="1"/>
    <col min="5896" max="5896" width="9.5234375" style="1" customWidth="1"/>
    <col min="5897" max="6137" width="9.1015625" style="1"/>
    <col min="6138" max="6138" width="9.41796875" style="1" customWidth="1"/>
    <col min="6139" max="6139" width="10.41796875" style="1" customWidth="1"/>
    <col min="6140" max="6140" width="9.1015625" style="1"/>
    <col min="6141" max="6141" width="8.89453125" style="1" customWidth="1"/>
    <col min="6142" max="6142" width="0.89453125" style="1" customWidth="1"/>
    <col min="6143" max="6143" width="8.41796875" style="1" customWidth="1"/>
    <col min="6144" max="6144" width="11" style="1" customWidth="1"/>
    <col min="6145" max="6145" width="1.5234375" style="1" customWidth="1"/>
    <col min="6146" max="6146" width="9" style="1" customWidth="1"/>
    <col min="6147" max="6147" width="9.5234375" style="1" customWidth="1"/>
    <col min="6148" max="6148" width="9.41796875" style="1" customWidth="1"/>
    <col min="6149" max="6149" width="9.5234375" style="1" customWidth="1"/>
    <col min="6150" max="6150" width="0.89453125" style="1" customWidth="1"/>
    <col min="6151" max="6151" width="8.41796875" style="1" customWidth="1"/>
    <col min="6152" max="6152" width="9.5234375" style="1" customWidth="1"/>
    <col min="6153" max="6393" width="9.1015625" style="1"/>
    <col min="6394" max="6394" width="9.41796875" style="1" customWidth="1"/>
    <col min="6395" max="6395" width="10.41796875" style="1" customWidth="1"/>
    <col min="6396" max="6396" width="9.1015625" style="1"/>
    <col min="6397" max="6397" width="8.89453125" style="1" customWidth="1"/>
    <col min="6398" max="6398" width="0.89453125" style="1" customWidth="1"/>
    <col min="6399" max="6399" width="8.41796875" style="1" customWidth="1"/>
    <col min="6400" max="6400" width="11" style="1" customWidth="1"/>
    <col min="6401" max="6401" width="1.5234375" style="1" customWidth="1"/>
    <col min="6402" max="6402" width="9" style="1" customWidth="1"/>
    <col min="6403" max="6403" width="9.5234375" style="1" customWidth="1"/>
    <col min="6404" max="6404" width="9.41796875" style="1" customWidth="1"/>
    <col min="6405" max="6405" width="9.5234375" style="1" customWidth="1"/>
    <col min="6406" max="6406" width="0.89453125" style="1" customWidth="1"/>
    <col min="6407" max="6407" width="8.41796875" style="1" customWidth="1"/>
    <col min="6408" max="6408" width="9.5234375" style="1" customWidth="1"/>
    <col min="6409" max="6649" width="9.1015625" style="1"/>
    <col min="6650" max="6650" width="9.41796875" style="1" customWidth="1"/>
    <col min="6651" max="6651" width="10.41796875" style="1" customWidth="1"/>
    <col min="6652" max="6652" width="9.1015625" style="1"/>
    <col min="6653" max="6653" width="8.89453125" style="1" customWidth="1"/>
    <col min="6654" max="6654" width="0.89453125" style="1" customWidth="1"/>
    <col min="6655" max="6655" width="8.41796875" style="1" customWidth="1"/>
    <col min="6656" max="6656" width="11" style="1" customWidth="1"/>
    <col min="6657" max="6657" width="1.5234375" style="1" customWidth="1"/>
    <col min="6658" max="6658" width="9" style="1" customWidth="1"/>
    <col min="6659" max="6659" width="9.5234375" style="1" customWidth="1"/>
    <col min="6660" max="6660" width="9.41796875" style="1" customWidth="1"/>
    <col min="6661" max="6661" width="9.5234375" style="1" customWidth="1"/>
    <col min="6662" max="6662" width="0.89453125" style="1" customWidth="1"/>
    <col min="6663" max="6663" width="8.41796875" style="1" customWidth="1"/>
    <col min="6664" max="6664" width="9.5234375" style="1" customWidth="1"/>
    <col min="6665" max="6905" width="9.1015625" style="1"/>
    <col min="6906" max="6906" width="9.41796875" style="1" customWidth="1"/>
    <col min="6907" max="6907" width="10.41796875" style="1" customWidth="1"/>
    <col min="6908" max="6908" width="9.1015625" style="1"/>
    <col min="6909" max="6909" width="8.89453125" style="1" customWidth="1"/>
    <col min="6910" max="6910" width="0.89453125" style="1" customWidth="1"/>
    <col min="6911" max="6911" width="8.41796875" style="1" customWidth="1"/>
    <col min="6912" max="6912" width="11" style="1" customWidth="1"/>
    <col min="6913" max="6913" width="1.5234375" style="1" customWidth="1"/>
    <col min="6914" max="6914" width="9" style="1" customWidth="1"/>
    <col min="6915" max="6915" width="9.5234375" style="1" customWidth="1"/>
    <col min="6916" max="6916" width="9.41796875" style="1" customWidth="1"/>
    <col min="6917" max="6917" width="9.5234375" style="1" customWidth="1"/>
    <col min="6918" max="6918" width="0.89453125" style="1" customWidth="1"/>
    <col min="6919" max="6919" width="8.41796875" style="1" customWidth="1"/>
    <col min="6920" max="6920" width="9.5234375" style="1" customWidth="1"/>
    <col min="6921" max="7161" width="9.1015625" style="1"/>
    <col min="7162" max="7162" width="9.41796875" style="1" customWidth="1"/>
    <col min="7163" max="7163" width="10.41796875" style="1" customWidth="1"/>
    <col min="7164" max="7164" width="9.1015625" style="1"/>
    <col min="7165" max="7165" width="8.89453125" style="1" customWidth="1"/>
    <col min="7166" max="7166" width="0.89453125" style="1" customWidth="1"/>
    <col min="7167" max="7167" width="8.41796875" style="1" customWidth="1"/>
    <col min="7168" max="7168" width="11" style="1" customWidth="1"/>
    <col min="7169" max="7169" width="1.5234375" style="1" customWidth="1"/>
    <col min="7170" max="7170" width="9" style="1" customWidth="1"/>
    <col min="7171" max="7171" width="9.5234375" style="1" customWidth="1"/>
    <col min="7172" max="7172" width="9.41796875" style="1" customWidth="1"/>
    <col min="7173" max="7173" width="9.5234375" style="1" customWidth="1"/>
    <col min="7174" max="7174" width="0.89453125" style="1" customWidth="1"/>
    <col min="7175" max="7175" width="8.41796875" style="1" customWidth="1"/>
    <col min="7176" max="7176" width="9.5234375" style="1" customWidth="1"/>
    <col min="7177" max="7417" width="9.1015625" style="1"/>
    <col min="7418" max="7418" width="9.41796875" style="1" customWidth="1"/>
    <col min="7419" max="7419" width="10.41796875" style="1" customWidth="1"/>
    <col min="7420" max="7420" width="9.1015625" style="1"/>
    <col min="7421" max="7421" width="8.89453125" style="1" customWidth="1"/>
    <col min="7422" max="7422" width="0.89453125" style="1" customWidth="1"/>
    <col min="7423" max="7423" width="8.41796875" style="1" customWidth="1"/>
    <col min="7424" max="7424" width="11" style="1" customWidth="1"/>
    <col min="7425" max="7425" width="1.5234375" style="1" customWidth="1"/>
    <col min="7426" max="7426" width="9" style="1" customWidth="1"/>
    <col min="7427" max="7427" width="9.5234375" style="1" customWidth="1"/>
    <col min="7428" max="7428" width="9.41796875" style="1" customWidth="1"/>
    <col min="7429" max="7429" width="9.5234375" style="1" customWidth="1"/>
    <col min="7430" max="7430" width="0.89453125" style="1" customWidth="1"/>
    <col min="7431" max="7431" width="8.41796875" style="1" customWidth="1"/>
    <col min="7432" max="7432" width="9.5234375" style="1" customWidth="1"/>
    <col min="7433" max="7673" width="9.1015625" style="1"/>
    <col min="7674" max="7674" width="9.41796875" style="1" customWidth="1"/>
    <col min="7675" max="7675" width="10.41796875" style="1" customWidth="1"/>
    <col min="7676" max="7676" width="9.1015625" style="1"/>
    <col min="7677" max="7677" width="8.89453125" style="1" customWidth="1"/>
    <col min="7678" max="7678" width="0.89453125" style="1" customWidth="1"/>
    <col min="7679" max="7679" width="8.41796875" style="1" customWidth="1"/>
    <col min="7680" max="7680" width="11" style="1" customWidth="1"/>
    <col min="7681" max="7681" width="1.5234375" style="1" customWidth="1"/>
    <col min="7682" max="7682" width="9" style="1" customWidth="1"/>
    <col min="7683" max="7683" width="9.5234375" style="1" customWidth="1"/>
    <col min="7684" max="7684" width="9.41796875" style="1" customWidth="1"/>
    <col min="7685" max="7685" width="9.5234375" style="1" customWidth="1"/>
    <col min="7686" max="7686" width="0.89453125" style="1" customWidth="1"/>
    <col min="7687" max="7687" width="8.41796875" style="1" customWidth="1"/>
    <col min="7688" max="7688" width="9.5234375" style="1" customWidth="1"/>
    <col min="7689" max="7929" width="9.1015625" style="1"/>
    <col min="7930" max="7930" width="9.41796875" style="1" customWidth="1"/>
    <col min="7931" max="7931" width="10.41796875" style="1" customWidth="1"/>
    <col min="7932" max="7932" width="9.1015625" style="1"/>
    <col min="7933" max="7933" width="8.89453125" style="1" customWidth="1"/>
    <col min="7934" max="7934" width="0.89453125" style="1" customWidth="1"/>
    <col min="7935" max="7935" width="8.41796875" style="1" customWidth="1"/>
    <col min="7936" max="7936" width="11" style="1" customWidth="1"/>
    <col min="7937" max="7937" width="1.5234375" style="1" customWidth="1"/>
    <col min="7938" max="7938" width="9" style="1" customWidth="1"/>
    <col min="7939" max="7939" width="9.5234375" style="1" customWidth="1"/>
    <col min="7940" max="7940" width="9.41796875" style="1" customWidth="1"/>
    <col min="7941" max="7941" width="9.5234375" style="1" customWidth="1"/>
    <col min="7942" max="7942" width="0.89453125" style="1" customWidth="1"/>
    <col min="7943" max="7943" width="8.41796875" style="1" customWidth="1"/>
    <col min="7944" max="7944" width="9.5234375" style="1" customWidth="1"/>
    <col min="7945" max="8185" width="9.1015625" style="1"/>
    <col min="8186" max="8186" width="9.41796875" style="1" customWidth="1"/>
    <col min="8187" max="8187" width="10.41796875" style="1" customWidth="1"/>
    <col min="8188" max="8188" width="9.1015625" style="1"/>
    <col min="8189" max="8189" width="8.89453125" style="1" customWidth="1"/>
    <col min="8190" max="8190" width="0.89453125" style="1" customWidth="1"/>
    <col min="8191" max="8191" width="8.41796875" style="1" customWidth="1"/>
    <col min="8192" max="8192" width="11" style="1" customWidth="1"/>
    <col min="8193" max="8193" width="1.5234375" style="1" customWidth="1"/>
    <col min="8194" max="8194" width="9" style="1" customWidth="1"/>
    <col min="8195" max="8195" width="9.5234375" style="1" customWidth="1"/>
    <col min="8196" max="8196" width="9.41796875" style="1" customWidth="1"/>
    <col min="8197" max="8197" width="9.5234375" style="1" customWidth="1"/>
    <col min="8198" max="8198" width="0.89453125" style="1" customWidth="1"/>
    <col min="8199" max="8199" width="8.41796875" style="1" customWidth="1"/>
    <col min="8200" max="8200" width="9.5234375" style="1" customWidth="1"/>
    <col min="8201" max="8441" width="9.1015625" style="1"/>
    <col min="8442" max="8442" width="9.41796875" style="1" customWidth="1"/>
    <col min="8443" max="8443" width="10.41796875" style="1" customWidth="1"/>
    <col min="8444" max="8444" width="9.1015625" style="1"/>
    <col min="8445" max="8445" width="8.89453125" style="1" customWidth="1"/>
    <col min="8446" max="8446" width="0.89453125" style="1" customWidth="1"/>
    <col min="8447" max="8447" width="8.41796875" style="1" customWidth="1"/>
    <col min="8448" max="8448" width="11" style="1" customWidth="1"/>
    <col min="8449" max="8449" width="1.5234375" style="1" customWidth="1"/>
    <col min="8450" max="8450" width="9" style="1" customWidth="1"/>
    <col min="8451" max="8451" width="9.5234375" style="1" customWidth="1"/>
    <col min="8452" max="8452" width="9.41796875" style="1" customWidth="1"/>
    <col min="8453" max="8453" width="9.5234375" style="1" customWidth="1"/>
    <col min="8454" max="8454" width="0.89453125" style="1" customWidth="1"/>
    <col min="8455" max="8455" width="8.41796875" style="1" customWidth="1"/>
    <col min="8456" max="8456" width="9.5234375" style="1" customWidth="1"/>
    <col min="8457" max="8697" width="9.1015625" style="1"/>
    <col min="8698" max="8698" width="9.41796875" style="1" customWidth="1"/>
    <col min="8699" max="8699" width="10.41796875" style="1" customWidth="1"/>
    <col min="8700" max="8700" width="9.1015625" style="1"/>
    <col min="8701" max="8701" width="8.89453125" style="1" customWidth="1"/>
    <col min="8702" max="8702" width="0.89453125" style="1" customWidth="1"/>
    <col min="8703" max="8703" width="8.41796875" style="1" customWidth="1"/>
    <col min="8704" max="8704" width="11" style="1" customWidth="1"/>
    <col min="8705" max="8705" width="1.5234375" style="1" customWidth="1"/>
    <col min="8706" max="8706" width="9" style="1" customWidth="1"/>
    <col min="8707" max="8707" width="9.5234375" style="1" customWidth="1"/>
    <col min="8708" max="8708" width="9.41796875" style="1" customWidth="1"/>
    <col min="8709" max="8709" width="9.5234375" style="1" customWidth="1"/>
    <col min="8710" max="8710" width="0.89453125" style="1" customWidth="1"/>
    <col min="8711" max="8711" width="8.41796875" style="1" customWidth="1"/>
    <col min="8712" max="8712" width="9.5234375" style="1" customWidth="1"/>
    <col min="8713" max="8953" width="9.1015625" style="1"/>
    <col min="8954" max="8954" width="9.41796875" style="1" customWidth="1"/>
    <col min="8955" max="8955" width="10.41796875" style="1" customWidth="1"/>
    <col min="8956" max="8956" width="9.1015625" style="1"/>
    <col min="8957" max="8957" width="8.89453125" style="1" customWidth="1"/>
    <col min="8958" max="8958" width="0.89453125" style="1" customWidth="1"/>
    <col min="8959" max="8959" width="8.41796875" style="1" customWidth="1"/>
    <col min="8960" max="8960" width="11" style="1" customWidth="1"/>
    <col min="8961" max="8961" width="1.5234375" style="1" customWidth="1"/>
    <col min="8962" max="8962" width="9" style="1" customWidth="1"/>
    <col min="8963" max="8963" width="9.5234375" style="1" customWidth="1"/>
    <col min="8964" max="8964" width="9.41796875" style="1" customWidth="1"/>
    <col min="8965" max="8965" width="9.5234375" style="1" customWidth="1"/>
    <col min="8966" max="8966" width="0.89453125" style="1" customWidth="1"/>
    <col min="8967" max="8967" width="8.41796875" style="1" customWidth="1"/>
    <col min="8968" max="8968" width="9.5234375" style="1" customWidth="1"/>
    <col min="8969" max="9209" width="9.1015625" style="1"/>
    <col min="9210" max="9210" width="9.41796875" style="1" customWidth="1"/>
    <col min="9211" max="9211" width="10.41796875" style="1" customWidth="1"/>
    <col min="9212" max="9212" width="9.1015625" style="1"/>
    <col min="9213" max="9213" width="8.89453125" style="1" customWidth="1"/>
    <col min="9214" max="9214" width="0.89453125" style="1" customWidth="1"/>
    <col min="9215" max="9215" width="8.41796875" style="1" customWidth="1"/>
    <col min="9216" max="9216" width="11" style="1" customWidth="1"/>
    <col min="9217" max="9217" width="1.5234375" style="1" customWidth="1"/>
    <col min="9218" max="9218" width="9" style="1" customWidth="1"/>
    <col min="9219" max="9219" width="9.5234375" style="1" customWidth="1"/>
    <col min="9220" max="9220" width="9.41796875" style="1" customWidth="1"/>
    <col min="9221" max="9221" width="9.5234375" style="1" customWidth="1"/>
    <col min="9222" max="9222" width="0.89453125" style="1" customWidth="1"/>
    <col min="9223" max="9223" width="8.41796875" style="1" customWidth="1"/>
    <col min="9224" max="9224" width="9.5234375" style="1" customWidth="1"/>
    <col min="9225" max="9465" width="9.1015625" style="1"/>
    <col min="9466" max="9466" width="9.41796875" style="1" customWidth="1"/>
    <col min="9467" max="9467" width="10.41796875" style="1" customWidth="1"/>
    <col min="9468" max="9468" width="9.1015625" style="1"/>
    <col min="9469" max="9469" width="8.89453125" style="1" customWidth="1"/>
    <col min="9470" max="9470" width="0.89453125" style="1" customWidth="1"/>
    <col min="9471" max="9471" width="8.41796875" style="1" customWidth="1"/>
    <col min="9472" max="9472" width="11" style="1" customWidth="1"/>
    <col min="9473" max="9473" width="1.5234375" style="1" customWidth="1"/>
    <col min="9474" max="9474" width="9" style="1" customWidth="1"/>
    <col min="9475" max="9475" width="9.5234375" style="1" customWidth="1"/>
    <col min="9476" max="9476" width="9.41796875" style="1" customWidth="1"/>
    <col min="9477" max="9477" width="9.5234375" style="1" customWidth="1"/>
    <col min="9478" max="9478" width="0.89453125" style="1" customWidth="1"/>
    <col min="9479" max="9479" width="8.41796875" style="1" customWidth="1"/>
    <col min="9480" max="9480" width="9.5234375" style="1" customWidth="1"/>
    <col min="9481" max="9721" width="9.1015625" style="1"/>
    <col min="9722" max="9722" width="9.41796875" style="1" customWidth="1"/>
    <col min="9723" max="9723" width="10.41796875" style="1" customWidth="1"/>
    <col min="9724" max="9724" width="9.1015625" style="1"/>
    <col min="9725" max="9725" width="8.89453125" style="1" customWidth="1"/>
    <col min="9726" max="9726" width="0.89453125" style="1" customWidth="1"/>
    <col min="9727" max="9727" width="8.41796875" style="1" customWidth="1"/>
    <col min="9728" max="9728" width="11" style="1" customWidth="1"/>
    <col min="9729" max="9729" width="1.5234375" style="1" customWidth="1"/>
    <col min="9730" max="9730" width="9" style="1" customWidth="1"/>
    <col min="9731" max="9731" width="9.5234375" style="1" customWidth="1"/>
    <col min="9732" max="9732" width="9.41796875" style="1" customWidth="1"/>
    <col min="9733" max="9733" width="9.5234375" style="1" customWidth="1"/>
    <col min="9734" max="9734" width="0.89453125" style="1" customWidth="1"/>
    <col min="9735" max="9735" width="8.41796875" style="1" customWidth="1"/>
    <col min="9736" max="9736" width="9.5234375" style="1" customWidth="1"/>
    <col min="9737" max="9977" width="9.1015625" style="1"/>
    <col min="9978" max="9978" width="9.41796875" style="1" customWidth="1"/>
    <col min="9979" max="9979" width="10.41796875" style="1" customWidth="1"/>
    <col min="9980" max="9980" width="9.1015625" style="1"/>
    <col min="9981" max="9981" width="8.89453125" style="1" customWidth="1"/>
    <col min="9982" max="9982" width="0.89453125" style="1" customWidth="1"/>
    <col min="9983" max="9983" width="8.41796875" style="1" customWidth="1"/>
    <col min="9984" max="9984" width="11" style="1" customWidth="1"/>
    <col min="9985" max="9985" width="1.5234375" style="1" customWidth="1"/>
    <col min="9986" max="9986" width="9" style="1" customWidth="1"/>
    <col min="9987" max="9987" width="9.5234375" style="1" customWidth="1"/>
    <col min="9988" max="9988" width="9.41796875" style="1" customWidth="1"/>
    <col min="9989" max="9989" width="9.5234375" style="1" customWidth="1"/>
    <col min="9990" max="9990" width="0.89453125" style="1" customWidth="1"/>
    <col min="9991" max="9991" width="8.41796875" style="1" customWidth="1"/>
    <col min="9992" max="9992" width="9.5234375" style="1" customWidth="1"/>
    <col min="9993" max="10233" width="9.1015625" style="1"/>
    <col min="10234" max="10234" width="9.41796875" style="1" customWidth="1"/>
    <col min="10235" max="10235" width="10.41796875" style="1" customWidth="1"/>
    <col min="10236" max="10236" width="9.1015625" style="1"/>
    <col min="10237" max="10237" width="8.89453125" style="1" customWidth="1"/>
    <col min="10238" max="10238" width="0.89453125" style="1" customWidth="1"/>
    <col min="10239" max="10239" width="8.41796875" style="1" customWidth="1"/>
    <col min="10240" max="10240" width="11" style="1" customWidth="1"/>
    <col min="10241" max="10241" width="1.5234375" style="1" customWidth="1"/>
    <col min="10242" max="10242" width="9" style="1" customWidth="1"/>
    <col min="10243" max="10243" width="9.5234375" style="1" customWidth="1"/>
    <col min="10244" max="10244" width="9.41796875" style="1" customWidth="1"/>
    <col min="10245" max="10245" width="9.5234375" style="1" customWidth="1"/>
    <col min="10246" max="10246" width="0.89453125" style="1" customWidth="1"/>
    <col min="10247" max="10247" width="8.41796875" style="1" customWidth="1"/>
    <col min="10248" max="10248" width="9.5234375" style="1" customWidth="1"/>
    <col min="10249" max="10489" width="9.1015625" style="1"/>
    <col min="10490" max="10490" width="9.41796875" style="1" customWidth="1"/>
    <col min="10491" max="10491" width="10.41796875" style="1" customWidth="1"/>
    <col min="10492" max="10492" width="9.1015625" style="1"/>
    <col min="10493" max="10493" width="8.89453125" style="1" customWidth="1"/>
    <col min="10494" max="10494" width="0.89453125" style="1" customWidth="1"/>
    <col min="10495" max="10495" width="8.41796875" style="1" customWidth="1"/>
    <col min="10496" max="10496" width="11" style="1" customWidth="1"/>
    <col min="10497" max="10497" width="1.5234375" style="1" customWidth="1"/>
    <col min="10498" max="10498" width="9" style="1" customWidth="1"/>
    <col min="10499" max="10499" width="9.5234375" style="1" customWidth="1"/>
    <col min="10500" max="10500" width="9.41796875" style="1" customWidth="1"/>
    <col min="10501" max="10501" width="9.5234375" style="1" customWidth="1"/>
    <col min="10502" max="10502" width="0.89453125" style="1" customWidth="1"/>
    <col min="10503" max="10503" width="8.41796875" style="1" customWidth="1"/>
    <col min="10504" max="10504" width="9.5234375" style="1" customWidth="1"/>
    <col min="10505" max="10745" width="9.1015625" style="1"/>
    <col min="10746" max="10746" width="9.41796875" style="1" customWidth="1"/>
    <col min="10747" max="10747" width="10.41796875" style="1" customWidth="1"/>
    <col min="10748" max="10748" width="9.1015625" style="1"/>
    <col min="10749" max="10749" width="8.89453125" style="1" customWidth="1"/>
    <col min="10750" max="10750" width="0.89453125" style="1" customWidth="1"/>
    <col min="10751" max="10751" width="8.41796875" style="1" customWidth="1"/>
    <col min="10752" max="10752" width="11" style="1" customWidth="1"/>
    <col min="10753" max="10753" width="1.5234375" style="1" customWidth="1"/>
    <col min="10754" max="10754" width="9" style="1" customWidth="1"/>
    <col min="10755" max="10755" width="9.5234375" style="1" customWidth="1"/>
    <col min="10756" max="10756" width="9.41796875" style="1" customWidth="1"/>
    <col min="10757" max="10757" width="9.5234375" style="1" customWidth="1"/>
    <col min="10758" max="10758" width="0.89453125" style="1" customWidth="1"/>
    <col min="10759" max="10759" width="8.41796875" style="1" customWidth="1"/>
    <col min="10760" max="10760" width="9.5234375" style="1" customWidth="1"/>
    <col min="10761" max="11001" width="9.1015625" style="1"/>
    <col min="11002" max="11002" width="9.41796875" style="1" customWidth="1"/>
    <col min="11003" max="11003" width="10.41796875" style="1" customWidth="1"/>
    <col min="11004" max="11004" width="9.1015625" style="1"/>
    <col min="11005" max="11005" width="8.89453125" style="1" customWidth="1"/>
    <col min="11006" max="11006" width="0.89453125" style="1" customWidth="1"/>
    <col min="11007" max="11007" width="8.41796875" style="1" customWidth="1"/>
    <col min="11008" max="11008" width="11" style="1" customWidth="1"/>
    <col min="11009" max="11009" width="1.5234375" style="1" customWidth="1"/>
    <col min="11010" max="11010" width="9" style="1" customWidth="1"/>
    <col min="11011" max="11011" width="9.5234375" style="1" customWidth="1"/>
    <col min="11012" max="11012" width="9.41796875" style="1" customWidth="1"/>
    <col min="11013" max="11013" width="9.5234375" style="1" customWidth="1"/>
    <col min="11014" max="11014" width="0.89453125" style="1" customWidth="1"/>
    <col min="11015" max="11015" width="8.41796875" style="1" customWidth="1"/>
    <col min="11016" max="11016" width="9.5234375" style="1" customWidth="1"/>
    <col min="11017" max="11257" width="9.1015625" style="1"/>
    <col min="11258" max="11258" width="9.41796875" style="1" customWidth="1"/>
    <col min="11259" max="11259" width="10.41796875" style="1" customWidth="1"/>
    <col min="11260" max="11260" width="9.1015625" style="1"/>
    <col min="11261" max="11261" width="8.89453125" style="1" customWidth="1"/>
    <col min="11262" max="11262" width="0.89453125" style="1" customWidth="1"/>
    <col min="11263" max="11263" width="8.41796875" style="1" customWidth="1"/>
    <col min="11264" max="11264" width="11" style="1" customWidth="1"/>
    <col min="11265" max="11265" width="1.5234375" style="1" customWidth="1"/>
    <col min="11266" max="11266" width="9" style="1" customWidth="1"/>
    <col min="11267" max="11267" width="9.5234375" style="1" customWidth="1"/>
    <col min="11268" max="11268" width="9.41796875" style="1" customWidth="1"/>
    <col min="11269" max="11269" width="9.5234375" style="1" customWidth="1"/>
    <col min="11270" max="11270" width="0.89453125" style="1" customWidth="1"/>
    <col min="11271" max="11271" width="8.41796875" style="1" customWidth="1"/>
    <col min="11272" max="11272" width="9.5234375" style="1" customWidth="1"/>
    <col min="11273" max="11513" width="9.1015625" style="1"/>
    <col min="11514" max="11514" width="9.41796875" style="1" customWidth="1"/>
    <col min="11515" max="11515" width="10.41796875" style="1" customWidth="1"/>
    <col min="11516" max="11516" width="9.1015625" style="1"/>
    <col min="11517" max="11517" width="8.89453125" style="1" customWidth="1"/>
    <col min="11518" max="11518" width="0.89453125" style="1" customWidth="1"/>
    <col min="11519" max="11519" width="8.41796875" style="1" customWidth="1"/>
    <col min="11520" max="11520" width="11" style="1" customWidth="1"/>
    <col min="11521" max="11521" width="1.5234375" style="1" customWidth="1"/>
    <col min="11522" max="11522" width="9" style="1" customWidth="1"/>
    <col min="11523" max="11523" width="9.5234375" style="1" customWidth="1"/>
    <col min="11524" max="11524" width="9.41796875" style="1" customWidth="1"/>
    <col min="11525" max="11525" width="9.5234375" style="1" customWidth="1"/>
    <col min="11526" max="11526" width="0.89453125" style="1" customWidth="1"/>
    <col min="11527" max="11527" width="8.41796875" style="1" customWidth="1"/>
    <col min="11528" max="11528" width="9.5234375" style="1" customWidth="1"/>
    <col min="11529" max="11769" width="9.1015625" style="1"/>
    <col min="11770" max="11770" width="9.41796875" style="1" customWidth="1"/>
    <col min="11771" max="11771" width="10.41796875" style="1" customWidth="1"/>
    <col min="11772" max="11772" width="9.1015625" style="1"/>
    <col min="11773" max="11773" width="8.89453125" style="1" customWidth="1"/>
    <col min="11774" max="11774" width="0.89453125" style="1" customWidth="1"/>
    <col min="11775" max="11775" width="8.41796875" style="1" customWidth="1"/>
    <col min="11776" max="11776" width="11" style="1" customWidth="1"/>
    <col min="11777" max="11777" width="1.5234375" style="1" customWidth="1"/>
    <col min="11778" max="11778" width="9" style="1" customWidth="1"/>
    <col min="11779" max="11779" width="9.5234375" style="1" customWidth="1"/>
    <col min="11780" max="11780" width="9.41796875" style="1" customWidth="1"/>
    <col min="11781" max="11781" width="9.5234375" style="1" customWidth="1"/>
    <col min="11782" max="11782" width="0.89453125" style="1" customWidth="1"/>
    <col min="11783" max="11783" width="8.41796875" style="1" customWidth="1"/>
    <col min="11784" max="11784" width="9.5234375" style="1" customWidth="1"/>
    <col min="11785" max="12025" width="9.1015625" style="1"/>
    <col min="12026" max="12026" width="9.41796875" style="1" customWidth="1"/>
    <col min="12027" max="12027" width="10.41796875" style="1" customWidth="1"/>
    <col min="12028" max="12028" width="9.1015625" style="1"/>
    <col min="12029" max="12029" width="8.89453125" style="1" customWidth="1"/>
    <col min="12030" max="12030" width="0.89453125" style="1" customWidth="1"/>
    <col min="12031" max="12031" width="8.41796875" style="1" customWidth="1"/>
    <col min="12032" max="12032" width="11" style="1" customWidth="1"/>
    <col min="12033" max="12033" width="1.5234375" style="1" customWidth="1"/>
    <col min="12034" max="12034" width="9" style="1" customWidth="1"/>
    <col min="12035" max="12035" width="9.5234375" style="1" customWidth="1"/>
    <col min="12036" max="12036" width="9.41796875" style="1" customWidth="1"/>
    <col min="12037" max="12037" width="9.5234375" style="1" customWidth="1"/>
    <col min="12038" max="12038" width="0.89453125" style="1" customWidth="1"/>
    <col min="12039" max="12039" width="8.41796875" style="1" customWidth="1"/>
    <col min="12040" max="12040" width="9.5234375" style="1" customWidth="1"/>
    <col min="12041" max="12281" width="9.1015625" style="1"/>
    <col min="12282" max="12282" width="9.41796875" style="1" customWidth="1"/>
    <col min="12283" max="12283" width="10.41796875" style="1" customWidth="1"/>
    <col min="12284" max="12284" width="9.1015625" style="1"/>
    <col min="12285" max="12285" width="8.89453125" style="1" customWidth="1"/>
    <col min="12286" max="12286" width="0.89453125" style="1" customWidth="1"/>
    <col min="12287" max="12287" width="8.41796875" style="1" customWidth="1"/>
    <col min="12288" max="12288" width="11" style="1" customWidth="1"/>
    <col min="12289" max="12289" width="1.5234375" style="1" customWidth="1"/>
    <col min="12290" max="12290" width="9" style="1" customWidth="1"/>
    <col min="12291" max="12291" width="9.5234375" style="1" customWidth="1"/>
    <col min="12292" max="12292" width="9.41796875" style="1" customWidth="1"/>
    <col min="12293" max="12293" width="9.5234375" style="1" customWidth="1"/>
    <col min="12294" max="12294" width="0.89453125" style="1" customWidth="1"/>
    <col min="12295" max="12295" width="8.41796875" style="1" customWidth="1"/>
    <col min="12296" max="12296" width="9.5234375" style="1" customWidth="1"/>
    <col min="12297" max="12537" width="9.1015625" style="1"/>
    <col min="12538" max="12538" width="9.41796875" style="1" customWidth="1"/>
    <col min="12539" max="12539" width="10.41796875" style="1" customWidth="1"/>
    <col min="12540" max="12540" width="9.1015625" style="1"/>
    <col min="12541" max="12541" width="8.89453125" style="1" customWidth="1"/>
    <col min="12542" max="12542" width="0.89453125" style="1" customWidth="1"/>
    <col min="12543" max="12543" width="8.41796875" style="1" customWidth="1"/>
    <col min="12544" max="12544" width="11" style="1" customWidth="1"/>
    <col min="12545" max="12545" width="1.5234375" style="1" customWidth="1"/>
    <col min="12546" max="12546" width="9" style="1" customWidth="1"/>
    <col min="12547" max="12547" width="9.5234375" style="1" customWidth="1"/>
    <col min="12548" max="12548" width="9.41796875" style="1" customWidth="1"/>
    <col min="12549" max="12549" width="9.5234375" style="1" customWidth="1"/>
    <col min="12550" max="12550" width="0.89453125" style="1" customWidth="1"/>
    <col min="12551" max="12551" width="8.41796875" style="1" customWidth="1"/>
    <col min="12552" max="12552" width="9.5234375" style="1" customWidth="1"/>
    <col min="12553" max="12793" width="9.1015625" style="1"/>
    <col min="12794" max="12794" width="9.41796875" style="1" customWidth="1"/>
    <col min="12795" max="12795" width="10.41796875" style="1" customWidth="1"/>
    <col min="12796" max="12796" width="9.1015625" style="1"/>
    <col min="12797" max="12797" width="8.89453125" style="1" customWidth="1"/>
    <col min="12798" max="12798" width="0.89453125" style="1" customWidth="1"/>
    <col min="12799" max="12799" width="8.41796875" style="1" customWidth="1"/>
    <col min="12800" max="12800" width="11" style="1" customWidth="1"/>
    <col min="12801" max="12801" width="1.5234375" style="1" customWidth="1"/>
    <col min="12802" max="12802" width="9" style="1" customWidth="1"/>
    <col min="12803" max="12803" width="9.5234375" style="1" customWidth="1"/>
    <col min="12804" max="12804" width="9.41796875" style="1" customWidth="1"/>
    <col min="12805" max="12805" width="9.5234375" style="1" customWidth="1"/>
    <col min="12806" max="12806" width="0.89453125" style="1" customWidth="1"/>
    <col min="12807" max="12807" width="8.41796875" style="1" customWidth="1"/>
    <col min="12808" max="12808" width="9.5234375" style="1" customWidth="1"/>
    <col min="12809" max="13049" width="9.1015625" style="1"/>
    <col min="13050" max="13050" width="9.41796875" style="1" customWidth="1"/>
    <col min="13051" max="13051" width="10.41796875" style="1" customWidth="1"/>
    <col min="13052" max="13052" width="9.1015625" style="1"/>
    <col min="13053" max="13053" width="8.89453125" style="1" customWidth="1"/>
    <col min="13054" max="13054" width="0.89453125" style="1" customWidth="1"/>
    <col min="13055" max="13055" width="8.41796875" style="1" customWidth="1"/>
    <col min="13056" max="13056" width="11" style="1" customWidth="1"/>
    <col min="13057" max="13057" width="1.5234375" style="1" customWidth="1"/>
    <col min="13058" max="13058" width="9" style="1" customWidth="1"/>
    <col min="13059" max="13059" width="9.5234375" style="1" customWidth="1"/>
    <col min="13060" max="13060" width="9.41796875" style="1" customWidth="1"/>
    <col min="13061" max="13061" width="9.5234375" style="1" customWidth="1"/>
    <col min="13062" max="13062" width="0.89453125" style="1" customWidth="1"/>
    <col min="13063" max="13063" width="8.41796875" style="1" customWidth="1"/>
    <col min="13064" max="13064" width="9.5234375" style="1" customWidth="1"/>
    <col min="13065" max="13305" width="9.1015625" style="1"/>
    <col min="13306" max="13306" width="9.41796875" style="1" customWidth="1"/>
    <col min="13307" max="13307" width="10.41796875" style="1" customWidth="1"/>
    <col min="13308" max="13308" width="9.1015625" style="1"/>
    <col min="13309" max="13309" width="8.89453125" style="1" customWidth="1"/>
    <col min="13310" max="13310" width="0.89453125" style="1" customWidth="1"/>
    <col min="13311" max="13311" width="8.41796875" style="1" customWidth="1"/>
    <col min="13312" max="13312" width="11" style="1" customWidth="1"/>
    <col min="13313" max="13313" width="1.5234375" style="1" customWidth="1"/>
    <col min="13314" max="13314" width="9" style="1" customWidth="1"/>
    <col min="13315" max="13315" width="9.5234375" style="1" customWidth="1"/>
    <col min="13316" max="13316" width="9.41796875" style="1" customWidth="1"/>
    <col min="13317" max="13317" width="9.5234375" style="1" customWidth="1"/>
    <col min="13318" max="13318" width="0.89453125" style="1" customWidth="1"/>
    <col min="13319" max="13319" width="8.41796875" style="1" customWidth="1"/>
    <col min="13320" max="13320" width="9.5234375" style="1" customWidth="1"/>
    <col min="13321" max="13561" width="9.1015625" style="1"/>
    <col min="13562" max="13562" width="9.41796875" style="1" customWidth="1"/>
    <col min="13563" max="13563" width="10.41796875" style="1" customWidth="1"/>
    <col min="13564" max="13564" width="9.1015625" style="1"/>
    <col min="13565" max="13565" width="8.89453125" style="1" customWidth="1"/>
    <col min="13566" max="13566" width="0.89453125" style="1" customWidth="1"/>
    <col min="13567" max="13567" width="8.41796875" style="1" customWidth="1"/>
    <col min="13568" max="13568" width="11" style="1" customWidth="1"/>
    <col min="13569" max="13569" width="1.5234375" style="1" customWidth="1"/>
    <col min="13570" max="13570" width="9" style="1" customWidth="1"/>
    <col min="13571" max="13571" width="9.5234375" style="1" customWidth="1"/>
    <col min="13572" max="13572" width="9.41796875" style="1" customWidth="1"/>
    <col min="13573" max="13573" width="9.5234375" style="1" customWidth="1"/>
    <col min="13574" max="13574" width="0.89453125" style="1" customWidth="1"/>
    <col min="13575" max="13575" width="8.41796875" style="1" customWidth="1"/>
    <col min="13576" max="13576" width="9.5234375" style="1" customWidth="1"/>
    <col min="13577" max="13817" width="9.1015625" style="1"/>
    <col min="13818" max="13818" width="9.41796875" style="1" customWidth="1"/>
    <col min="13819" max="13819" width="10.41796875" style="1" customWidth="1"/>
    <col min="13820" max="13820" width="9.1015625" style="1"/>
    <col min="13821" max="13821" width="8.89453125" style="1" customWidth="1"/>
    <col min="13822" max="13822" width="0.89453125" style="1" customWidth="1"/>
    <col min="13823" max="13823" width="8.41796875" style="1" customWidth="1"/>
    <col min="13824" max="13824" width="11" style="1" customWidth="1"/>
    <col min="13825" max="13825" width="1.5234375" style="1" customWidth="1"/>
    <col min="13826" max="13826" width="9" style="1" customWidth="1"/>
    <col min="13827" max="13827" width="9.5234375" style="1" customWidth="1"/>
    <col min="13828" max="13828" width="9.41796875" style="1" customWidth="1"/>
    <col min="13829" max="13829" width="9.5234375" style="1" customWidth="1"/>
    <col min="13830" max="13830" width="0.89453125" style="1" customWidth="1"/>
    <col min="13831" max="13831" width="8.41796875" style="1" customWidth="1"/>
    <col min="13832" max="13832" width="9.5234375" style="1" customWidth="1"/>
    <col min="13833" max="14073" width="9.1015625" style="1"/>
    <col min="14074" max="14074" width="9.41796875" style="1" customWidth="1"/>
    <col min="14075" max="14075" width="10.41796875" style="1" customWidth="1"/>
    <col min="14076" max="14076" width="9.1015625" style="1"/>
    <col min="14077" max="14077" width="8.89453125" style="1" customWidth="1"/>
    <col min="14078" max="14078" width="0.89453125" style="1" customWidth="1"/>
    <col min="14079" max="14079" width="8.41796875" style="1" customWidth="1"/>
    <col min="14080" max="14080" width="11" style="1" customWidth="1"/>
    <col min="14081" max="14081" width="1.5234375" style="1" customWidth="1"/>
    <col min="14082" max="14082" width="9" style="1" customWidth="1"/>
    <col min="14083" max="14083" width="9.5234375" style="1" customWidth="1"/>
    <col min="14084" max="14084" width="9.41796875" style="1" customWidth="1"/>
    <col min="14085" max="14085" width="9.5234375" style="1" customWidth="1"/>
    <col min="14086" max="14086" width="0.89453125" style="1" customWidth="1"/>
    <col min="14087" max="14087" width="8.41796875" style="1" customWidth="1"/>
    <col min="14088" max="14088" width="9.5234375" style="1" customWidth="1"/>
    <col min="14089" max="14329" width="9.1015625" style="1"/>
    <col min="14330" max="14330" width="9.41796875" style="1" customWidth="1"/>
    <col min="14331" max="14331" width="10.41796875" style="1" customWidth="1"/>
    <col min="14332" max="14332" width="9.1015625" style="1"/>
    <col min="14333" max="14333" width="8.89453125" style="1" customWidth="1"/>
    <col min="14334" max="14334" width="0.89453125" style="1" customWidth="1"/>
    <col min="14335" max="14335" width="8.41796875" style="1" customWidth="1"/>
    <col min="14336" max="14336" width="11" style="1" customWidth="1"/>
    <col min="14337" max="14337" width="1.5234375" style="1" customWidth="1"/>
    <col min="14338" max="14338" width="9" style="1" customWidth="1"/>
    <col min="14339" max="14339" width="9.5234375" style="1" customWidth="1"/>
    <col min="14340" max="14340" width="9.41796875" style="1" customWidth="1"/>
    <col min="14341" max="14341" width="9.5234375" style="1" customWidth="1"/>
    <col min="14342" max="14342" width="0.89453125" style="1" customWidth="1"/>
    <col min="14343" max="14343" width="8.41796875" style="1" customWidth="1"/>
    <col min="14344" max="14344" width="9.5234375" style="1" customWidth="1"/>
    <col min="14345" max="14585" width="9.1015625" style="1"/>
    <col min="14586" max="14586" width="9.41796875" style="1" customWidth="1"/>
    <col min="14587" max="14587" width="10.41796875" style="1" customWidth="1"/>
    <col min="14588" max="14588" width="9.1015625" style="1"/>
    <col min="14589" max="14589" width="8.89453125" style="1" customWidth="1"/>
    <col min="14590" max="14590" width="0.89453125" style="1" customWidth="1"/>
    <col min="14591" max="14591" width="8.41796875" style="1" customWidth="1"/>
    <col min="14592" max="14592" width="11" style="1" customWidth="1"/>
    <col min="14593" max="14593" width="1.5234375" style="1" customWidth="1"/>
    <col min="14594" max="14594" width="9" style="1" customWidth="1"/>
    <col min="14595" max="14595" width="9.5234375" style="1" customWidth="1"/>
    <col min="14596" max="14596" width="9.41796875" style="1" customWidth="1"/>
    <col min="14597" max="14597" width="9.5234375" style="1" customWidth="1"/>
    <col min="14598" max="14598" width="0.89453125" style="1" customWidth="1"/>
    <col min="14599" max="14599" width="8.41796875" style="1" customWidth="1"/>
    <col min="14600" max="14600" width="9.5234375" style="1" customWidth="1"/>
    <col min="14601" max="14841" width="9.1015625" style="1"/>
    <col min="14842" max="14842" width="9.41796875" style="1" customWidth="1"/>
    <col min="14843" max="14843" width="10.41796875" style="1" customWidth="1"/>
    <col min="14844" max="14844" width="9.1015625" style="1"/>
    <col min="14845" max="14845" width="8.89453125" style="1" customWidth="1"/>
    <col min="14846" max="14846" width="0.89453125" style="1" customWidth="1"/>
    <col min="14847" max="14847" width="8.41796875" style="1" customWidth="1"/>
    <col min="14848" max="14848" width="11" style="1" customWidth="1"/>
    <col min="14849" max="14849" width="1.5234375" style="1" customWidth="1"/>
    <col min="14850" max="14850" width="9" style="1" customWidth="1"/>
    <col min="14851" max="14851" width="9.5234375" style="1" customWidth="1"/>
    <col min="14852" max="14852" width="9.41796875" style="1" customWidth="1"/>
    <col min="14853" max="14853" width="9.5234375" style="1" customWidth="1"/>
    <col min="14854" max="14854" width="0.89453125" style="1" customWidth="1"/>
    <col min="14855" max="14855" width="8.41796875" style="1" customWidth="1"/>
    <col min="14856" max="14856" width="9.5234375" style="1" customWidth="1"/>
    <col min="14857" max="15097" width="9.1015625" style="1"/>
    <col min="15098" max="15098" width="9.41796875" style="1" customWidth="1"/>
    <col min="15099" max="15099" width="10.41796875" style="1" customWidth="1"/>
    <col min="15100" max="15100" width="9.1015625" style="1"/>
    <col min="15101" max="15101" width="8.89453125" style="1" customWidth="1"/>
    <col min="15102" max="15102" width="0.89453125" style="1" customWidth="1"/>
    <col min="15103" max="15103" width="8.41796875" style="1" customWidth="1"/>
    <col min="15104" max="15104" width="11" style="1" customWidth="1"/>
    <col min="15105" max="15105" width="1.5234375" style="1" customWidth="1"/>
    <col min="15106" max="15106" width="9" style="1" customWidth="1"/>
    <col min="15107" max="15107" width="9.5234375" style="1" customWidth="1"/>
    <col min="15108" max="15108" width="9.41796875" style="1" customWidth="1"/>
    <col min="15109" max="15109" width="9.5234375" style="1" customWidth="1"/>
    <col min="15110" max="15110" width="0.89453125" style="1" customWidth="1"/>
    <col min="15111" max="15111" width="8.41796875" style="1" customWidth="1"/>
    <col min="15112" max="15112" width="9.5234375" style="1" customWidth="1"/>
    <col min="15113" max="15353" width="9.1015625" style="1"/>
    <col min="15354" max="15354" width="9.41796875" style="1" customWidth="1"/>
    <col min="15355" max="15355" width="10.41796875" style="1" customWidth="1"/>
    <col min="15356" max="15356" width="9.1015625" style="1"/>
    <col min="15357" max="15357" width="8.89453125" style="1" customWidth="1"/>
    <col min="15358" max="15358" width="0.89453125" style="1" customWidth="1"/>
    <col min="15359" max="15359" width="8.41796875" style="1" customWidth="1"/>
    <col min="15360" max="15360" width="11" style="1" customWidth="1"/>
    <col min="15361" max="15361" width="1.5234375" style="1" customWidth="1"/>
    <col min="15362" max="15362" width="9" style="1" customWidth="1"/>
    <col min="15363" max="15363" width="9.5234375" style="1" customWidth="1"/>
    <col min="15364" max="15364" width="9.41796875" style="1" customWidth="1"/>
    <col min="15365" max="15365" width="9.5234375" style="1" customWidth="1"/>
    <col min="15366" max="15366" width="0.89453125" style="1" customWidth="1"/>
    <col min="15367" max="15367" width="8.41796875" style="1" customWidth="1"/>
    <col min="15368" max="15368" width="9.5234375" style="1" customWidth="1"/>
    <col min="15369" max="15609" width="9.1015625" style="1"/>
    <col min="15610" max="15610" width="9.41796875" style="1" customWidth="1"/>
    <col min="15611" max="15611" width="10.41796875" style="1" customWidth="1"/>
    <col min="15612" max="15612" width="9.1015625" style="1"/>
    <col min="15613" max="15613" width="8.89453125" style="1" customWidth="1"/>
    <col min="15614" max="15614" width="0.89453125" style="1" customWidth="1"/>
    <col min="15615" max="15615" width="8.41796875" style="1" customWidth="1"/>
    <col min="15616" max="15616" width="11" style="1" customWidth="1"/>
    <col min="15617" max="15617" width="1.5234375" style="1" customWidth="1"/>
    <col min="15618" max="15618" width="9" style="1" customWidth="1"/>
    <col min="15619" max="15619" width="9.5234375" style="1" customWidth="1"/>
    <col min="15620" max="15620" width="9.41796875" style="1" customWidth="1"/>
    <col min="15621" max="15621" width="9.5234375" style="1" customWidth="1"/>
    <col min="15622" max="15622" width="0.89453125" style="1" customWidth="1"/>
    <col min="15623" max="15623" width="8.41796875" style="1" customWidth="1"/>
    <col min="15624" max="15624" width="9.5234375" style="1" customWidth="1"/>
    <col min="15625" max="15865" width="9.1015625" style="1"/>
    <col min="15866" max="15866" width="9.41796875" style="1" customWidth="1"/>
    <col min="15867" max="15867" width="10.41796875" style="1" customWidth="1"/>
    <col min="15868" max="15868" width="9.1015625" style="1"/>
    <col min="15869" max="15869" width="8.89453125" style="1" customWidth="1"/>
    <col min="15870" max="15870" width="0.89453125" style="1" customWidth="1"/>
    <col min="15871" max="15871" width="8.41796875" style="1" customWidth="1"/>
    <col min="15872" max="15872" width="11" style="1" customWidth="1"/>
    <col min="15873" max="15873" width="1.5234375" style="1" customWidth="1"/>
    <col min="15874" max="15874" width="9" style="1" customWidth="1"/>
    <col min="15875" max="15875" width="9.5234375" style="1" customWidth="1"/>
    <col min="15876" max="15876" width="9.41796875" style="1" customWidth="1"/>
    <col min="15877" max="15877" width="9.5234375" style="1" customWidth="1"/>
    <col min="15878" max="15878" width="0.89453125" style="1" customWidth="1"/>
    <col min="15879" max="15879" width="8.41796875" style="1" customWidth="1"/>
    <col min="15880" max="15880" width="9.5234375" style="1" customWidth="1"/>
    <col min="15881" max="16121" width="9.1015625" style="1"/>
    <col min="16122" max="16122" width="9.41796875" style="1" customWidth="1"/>
    <col min="16123" max="16123" width="10.41796875" style="1" customWidth="1"/>
    <col min="16124" max="16124" width="9.1015625" style="1"/>
    <col min="16125" max="16125" width="8.89453125" style="1" customWidth="1"/>
    <col min="16126" max="16126" width="0.89453125" style="1" customWidth="1"/>
    <col min="16127" max="16127" width="8.41796875" style="1" customWidth="1"/>
    <col min="16128" max="16128" width="11" style="1" customWidth="1"/>
    <col min="16129" max="16129" width="1.5234375" style="1" customWidth="1"/>
    <col min="16130" max="16130" width="9" style="1" customWidth="1"/>
    <col min="16131" max="16131" width="9.5234375" style="1" customWidth="1"/>
    <col min="16132" max="16132" width="9.41796875" style="1" customWidth="1"/>
    <col min="16133" max="16133" width="9.5234375" style="1" customWidth="1"/>
    <col min="16134" max="16134" width="0.89453125" style="1" customWidth="1"/>
    <col min="16135" max="16135" width="8.41796875" style="1" customWidth="1"/>
    <col min="16136" max="16136" width="9.5234375" style="1" customWidth="1"/>
    <col min="16137" max="16384" width="9.1015625" style="1"/>
  </cols>
  <sheetData>
    <row r="1" spans="1:40" ht="15">
      <c r="A1" s="729" t="s">
        <v>2996</v>
      </c>
      <c r="E1" s="37"/>
      <c r="F1" s="37"/>
      <c r="G1" s="17"/>
      <c r="H1" s="37"/>
    </row>
    <row r="2" spans="1:40" ht="15">
      <c r="A2" s="1536" t="s">
        <v>137</v>
      </c>
      <c r="B2" s="1537"/>
      <c r="C2" s="1537"/>
      <c r="D2" s="1537"/>
      <c r="E2" s="1538"/>
      <c r="F2" s="37"/>
      <c r="G2" s="17"/>
      <c r="H2" s="37"/>
    </row>
    <row r="3" spans="1:40" ht="15">
      <c r="A3" s="525" t="s">
        <v>2997</v>
      </c>
      <c r="E3" s="59"/>
      <c r="F3" s="59"/>
      <c r="G3" s="17"/>
      <c r="H3" s="59"/>
    </row>
    <row r="4" spans="1:40" ht="15">
      <c r="A4" s="378"/>
      <c r="E4" s="59"/>
      <c r="F4" s="59"/>
      <c r="G4" s="17"/>
      <c r="H4" s="59"/>
    </row>
    <row r="5" spans="1:40" ht="12.75" customHeight="1">
      <c r="B5" s="19" t="s">
        <v>2998</v>
      </c>
      <c r="E5" s="59"/>
      <c r="F5" s="59"/>
      <c r="G5" s="17"/>
      <c r="H5" s="59"/>
    </row>
    <row r="6" spans="1:40" ht="15">
      <c r="A6" s="37"/>
      <c r="B6" s="1637" t="s">
        <v>2999</v>
      </c>
      <c r="C6" s="1594"/>
      <c r="D6" s="1594"/>
      <c r="E6" s="1594"/>
      <c r="F6" s="1594"/>
      <c r="G6" s="1594"/>
      <c r="H6" s="1595"/>
      <c r="I6" s="68"/>
      <c r="J6" s="1637" t="s">
        <v>3000</v>
      </c>
      <c r="K6" s="1594"/>
      <c r="L6" s="1594"/>
      <c r="M6" s="1594"/>
      <c r="N6" s="1594"/>
      <c r="O6" s="1594"/>
      <c r="P6" s="1595"/>
      <c r="R6" s="1637" t="s">
        <v>3001</v>
      </c>
      <c r="S6" s="1594"/>
      <c r="T6" s="1594"/>
      <c r="U6" s="1594"/>
      <c r="V6" s="1594"/>
      <c r="W6" s="1594"/>
      <c r="X6" s="1595"/>
      <c r="Z6" s="1637" t="s">
        <v>3002</v>
      </c>
      <c r="AA6" s="1594"/>
      <c r="AB6" s="1594"/>
      <c r="AC6" s="1594"/>
      <c r="AD6" s="1594"/>
      <c r="AE6" s="1594"/>
      <c r="AF6" s="1595"/>
      <c r="AH6" s="1593" t="s">
        <v>3003</v>
      </c>
      <c r="AI6" s="1594"/>
      <c r="AJ6" s="1594"/>
      <c r="AK6" s="1594"/>
      <c r="AL6" s="1594"/>
      <c r="AM6" s="1594"/>
      <c r="AN6" s="1595"/>
    </row>
    <row r="7" spans="1:40" ht="37.5" customHeight="1">
      <c r="A7" s="69"/>
      <c r="B7" s="70" t="s">
        <v>2345</v>
      </c>
      <c r="C7" s="69" t="s">
        <v>3004</v>
      </c>
      <c r="D7" s="70" t="s">
        <v>3005</v>
      </c>
      <c r="E7" s="92" t="s">
        <v>2352</v>
      </c>
      <c r="F7" s="71"/>
      <c r="G7" s="70" t="s">
        <v>3006</v>
      </c>
      <c r="H7" s="92" t="s">
        <v>2890</v>
      </c>
      <c r="I7" s="68"/>
      <c r="J7" s="70" t="s">
        <v>2345</v>
      </c>
      <c r="K7" s="69" t="s">
        <v>3004</v>
      </c>
      <c r="L7" s="70" t="s">
        <v>3005</v>
      </c>
      <c r="M7" s="92" t="s">
        <v>2352</v>
      </c>
      <c r="N7" s="71"/>
      <c r="O7" s="70" t="s">
        <v>3006</v>
      </c>
      <c r="P7" s="92" t="s">
        <v>2890</v>
      </c>
      <c r="R7" s="70" t="s">
        <v>2345</v>
      </c>
      <c r="S7" s="69" t="s">
        <v>3004</v>
      </c>
      <c r="T7" s="70" t="s">
        <v>3005</v>
      </c>
      <c r="U7" s="92" t="s">
        <v>2352</v>
      </c>
      <c r="V7" s="71"/>
      <c r="W7" s="70" t="s">
        <v>3006</v>
      </c>
      <c r="X7" s="92" t="s">
        <v>2890</v>
      </c>
      <c r="Z7" s="70" t="s">
        <v>2345</v>
      </c>
      <c r="AA7" s="69" t="s">
        <v>3004</v>
      </c>
      <c r="AB7" s="70" t="s">
        <v>3005</v>
      </c>
      <c r="AC7" s="92" t="s">
        <v>2352</v>
      </c>
      <c r="AD7" s="71"/>
      <c r="AE7" s="70" t="s">
        <v>3006</v>
      </c>
      <c r="AF7" s="92" t="s">
        <v>2890</v>
      </c>
      <c r="AH7" s="70" t="s">
        <v>2345</v>
      </c>
      <c r="AI7" s="69" t="s">
        <v>3004</v>
      </c>
      <c r="AJ7" s="70" t="s">
        <v>3005</v>
      </c>
      <c r="AK7" s="92" t="s">
        <v>2352</v>
      </c>
      <c r="AL7" s="71"/>
      <c r="AM7" s="70" t="s">
        <v>3006</v>
      </c>
      <c r="AN7" s="92" t="s">
        <v>2890</v>
      </c>
    </row>
    <row r="8" spans="1:40">
      <c r="A8" s="73"/>
      <c r="B8" s="73"/>
      <c r="C8" s="73" t="s">
        <v>282</v>
      </c>
      <c r="D8" s="73" t="s">
        <v>283</v>
      </c>
      <c r="E8" s="73" t="s">
        <v>2461</v>
      </c>
      <c r="F8" s="73"/>
      <c r="G8" s="73" t="s">
        <v>423</v>
      </c>
      <c r="H8" s="73" t="s">
        <v>3007</v>
      </c>
      <c r="J8" s="73"/>
      <c r="K8" s="73" t="s">
        <v>287</v>
      </c>
      <c r="L8" s="73" t="s">
        <v>288</v>
      </c>
      <c r="M8" s="73" t="s">
        <v>3008</v>
      </c>
      <c r="N8" s="73"/>
      <c r="O8" s="73" t="s">
        <v>1107</v>
      </c>
      <c r="P8" s="73" t="s">
        <v>3009</v>
      </c>
      <c r="R8" s="73"/>
      <c r="S8" s="73" t="s">
        <v>287</v>
      </c>
      <c r="T8" s="73" t="s">
        <v>288</v>
      </c>
      <c r="U8" s="73" t="s">
        <v>3008</v>
      </c>
      <c r="V8" s="73"/>
      <c r="W8" s="73" t="s">
        <v>1107</v>
      </c>
      <c r="X8" s="73" t="s">
        <v>3009</v>
      </c>
      <c r="Z8" s="73"/>
      <c r="AA8" s="73" t="s">
        <v>287</v>
      </c>
      <c r="AB8" s="73" t="s">
        <v>288</v>
      </c>
      <c r="AC8" s="73" t="s">
        <v>3008</v>
      </c>
      <c r="AD8" s="73"/>
      <c r="AE8" s="73" t="s">
        <v>1107</v>
      </c>
      <c r="AF8" s="73" t="s">
        <v>3009</v>
      </c>
      <c r="AH8" s="73"/>
      <c r="AI8" s="73" t="s">
        <v>287</v>
      </c>
      <c r="AJ8" s="73" t="s">
        <v>288</v>
      </c>
      <c r="AK8" s="73" t="s">
        <v>3008</v>
      </c>
      <c r="AL8" s="73"/>
      <c r="AM8" s="73" t="s">
        <v>1107</v>
      </c>
      <c r="AN8" s="73" t="s">
        <v>3009</v>
      </c>
    </row>
    <row r="9" spans="1:40" ht="15" customHeight="1">
      <c r="A9" s="17" t="s">
        <v>1790</v>
      </c>
      <c r="B9" s="462"/>
      <c r="C9" s="462"/>
      <c r="D9" s="3"/>
      <c r="E9" s="173"/>
      <c r="F9" s="173"/>
      <c r="G9" s="3"/>
      <c r="H9" s="173"/>
      <c r="J9" s="173"/>
      <c r="K9" s="173"/>
      <c r="L9" s="3"/>
      <c r="M9" s="173"/>
      <c r="N9" s="173"/>
      <c r="O9" s="3"/>
      <c r="P9" s="173"/>
      <c r="R9" s="173"/>
      <c r="S9" s="173"/>
      <c r="T9" s="3"/>
      <c r="U9" s="173"/>
      <c r="V9" s="173"/>
      <c r="W9" s="3"/>
      <c r="X9" s="173"/>
      <c r="Z9" s="173"/>
      <c r="AA9" s="173"/>
      <c r="AB9" s="3"/>
      <c r="AC9" s="173"/>
      <c r="AD9" s="173"/>
      <c r="AE9" s="3"/>
      <c r="AF9" s="173"/>
      <c r="AH9" s="173"/>
      <c r="AI9" s="173"/>
      <c r="AJ9" s="3"/>
      <c r="AK9" s="173"/>
      <c r="AL9" s="173"/>
      <c r="AM9" s="3"/>
      <c r="AN9" s="173"/>
    </row>
    <row r="10" spans="1:40" s="477" customFormat="1" ht="12.75" customHeight="1">
      <c r="A10" s="880" t="s">
        <v>3010</v>
      </c>
      <c r="B10" s="1273"/>
      <c r="C10" s="994"/>
      <c r="D10" s="1218" t="s">
        <v>3011</v>
      </c>
      <c r="E10" s="997"/>
      <c r="F10" s="1219"/>
      <c r="G10" s="1218">
        <v>0.05</v>
      </c>
      <c r="H10" s="997"/>
      <c r="J10" s="1273"/>
      <c r="K10" s="994"/>
      <c r="L10" s="1220" t="s">
        <v>3012</v>
      </c>
      <c r="M10" s="997"/>
      <c r="N10" s="1219"/>
      <c r="O10" s="1220">
        <v>0</v>
      </c>
      <c r="P10" s="1221"/>
      <c r="R10" s="1273"/>
      <c r="S10" s="994"/>
      <c r="T10" s="1220" t="s">
        <v>3012</v>
      </c>
      <c r="U10" s="997"/>
      <c r="V10" s="1219"/>
      <c r="W10" s="1220">
        <v>0</v>
      </c>
      <c r="X10" s="1221"/>
      <c r="Z10" s="1273"/>
      <c r="AA10" s="994"/>
      <c r="AB10" s="1220" t="s">
        <v>3012</v>
      </c>
      <c r="AC10" s="997"/>
      <c r="AD10" s="1219"/>
      <c r="AE10" s="1220">
        <v>0</v>
      </c>
      <c r="AF10" s="1221"/>
      <c r="AH10" s="1273"/>
      <c r="AI10" s="994"/>
      <c r="AJ10" s="1220" t="s">
        <v>3012</v>
      </c>
      <c r="AK10" s="997"/>
      <c r="AL10" s="1219"/>
      <c r="AM10" s="1220">
        <v>0</v>
      </c>
      <c r="AN10" s="997"/>
    </row>
    <row r="11" spans="1:40" s="477" customFormat="1" ht="12.75" customHeight="1">
      <c r="A11" s="880" t="s">
        <v>3013</v>
      </c>
      <c r="B11" s="1273"/>
      <c r="C11" s="994"/>
      <c r="D11" s="1218" t="s">
        <v>3014</v>
      </c>
      <c r="E11" s="997"/>
      <c r="F11" s="1219"/>
      <c r="G11" s="1218">
        <v>0.05</v>
      </c>
      <c r="H11" s="997"/>
      <c r="J11" s="1273"/>
      <c r="K11" s="994"/>
      <c r="L11" s="1220" t="s">
        <v>3015</v>
      </c>
      <c r="M11" s="997"/>
      <c r="N11" s="1219"/>
      <c r="O11" s="1220">
        <v>0.05</v>
      </c>
      <c r="P11" s="997"/>
      <c r="R11" s="1273"/>
      <c r="S11" s="994"/>
      <c r="T11" s="1220" t="s">
        <v>3015</v>
      </c>
      <c r="U11" s="997"/>
      <c r="V11" s="1219"/>
      <c r="W11" s="1220">
        <v>0.05</v>
      </c>
      <c r="X11" s="997"/>
      <c r="Z11" s="1273"/>
      <c r="AA11" s="994"/>
      <c r="AB11" s="1220" t="s">
        <v>3015</v>
      </c>
      <c r="AC11" s="997"/>
      <c r="AD11" s="1219"/>
      <c r="AE11" s="1220">
        <v>0.05</v>
      </c>
      <c r="AF11" s="997"/>
      <c r="AH11" s="1273"/>
      <c r="AI11" s="994"/>
      <c r="AJ11" s="1220" t="s">
        <v>3015</v>
      </c>
      <c r="AK11" s="997"/>
      <c r="AL11" s="1219"/>
      <c r="AM11" s="1220">
        <v>0.05</v>
      </c>
      <c r="AN11" s="997"/>
    </row>
    <row r="12" spans="1:40" s="477" customFormat="1">
      <c r="A12" s="880" t="s">
        <v>3016</v>
      </c>
      <c r="B12" s="1273"/>
      <c r="C12" s="994"/>
      <c r="D12" s="1218" t="s">
        <v>3017</v>
      </c>
      <c r="E12" s="997"/>
      <c r="F12" s="1222"/>
      <c r="G12" s="1218">
        <v>0.05</v>
      </c>
      <c r="H12" s="997"/>
      <c r="J12" s="1273"/>
      <c r="K12" s="994"/>
      <c r="L12" s="1220" t="s">
        <v>3018</v>
      </c>
      <c r="M12" s="997"/>
      <c r="N12" s="1219"/>
      <c r="O12" s="1220">
        <v>0.05</v>
      </c>
      <c r="P12" s="997"/>
      <c r="R12" s="1273"/>
      <c r="S12" s="994"/>
      <c r="T12" s="1220" t="s">
        <v>3018</v>
      </c>
      <c r="U12" s="997"/>
      <c r="V12" s="1219"/>
      <c r="W12" s="1220">
        <v>0.05</v>
      </c>
      <c r="X12" s="997"/>
      <c r="Z12" s="1273"/>
      <c r="AA12" s="994"/>
      <c r="AB12" s="1220" t="s">
        <v>3018</v>
      </c>
      <c r="AC12" s="997"/>
      <c r="AD12" s="1219"/>
      <c r="AE12" s="1220">
        <v>0.05</v>
      </c>
      <c r="AF12" s="997"/>
      <c r="AH12" s="1273"/>
      <c r="AI12" s="994"/>
      <c r="AJ12" s="1220" t="s">
        <v>3018</v>
      </c>
      <c r="AK12" s="997"/>
      <c r="AL12" s="1219"/>
      <c r="AM12" s="1220">
        <v>0.05</v>
      </c>
      <c r="AN12" s="997"/>
    </row>
    <row r="13" spans="1:40" s="477" customFormat="1">
      <c r="A13" s="880" t="s">
        <v>3019</v>
      </c>
      <c r="B13" s="1273"/>
      <c r="C13" s="994"/>
      <c r="D13" s="1218" t="s">
        <v>3020</v>
      </c>
      <c r="E13" s="997"/>
      <c r="F13" s="1222"/>
      <c r="G13" s="1218">
        <v>0.05</v>
      </c>
      <c r="H13" s="997"/>
      <c r="J13" s="1273"/>
      <c r="K13" s="994"/>
      <c r="L13" s="1220" t="s">
        <v>3021</v>
      </c>
      <c r="M13" s="997"/>
      <c r="N13" s="1222"/>
      <c r="O13" s="1220">
        <v>0.1</v>
      </c>
      <c r="P13" s="997"/>
      <c r="R13" s="1273"/>
      <c r="S13" s="994"/>
      <c r="T13" s="1220" t="s">
        <v>3021</v>
      </c>
      <c r="U13" s="997"/>
      <c r="V13" s="1222"/>
      <c r="W13" s="1220">
        <v>0.1</v>
      </c>
      <c r="X13" s="997"/>
      <c r="Z13" s="1273"/>
      <c r="AA13" s="994"/>
      <c r="AB13" s="1220" t="s">
        <v>3021</v>
      </c>
      <c r="AC13" s="997"/>
      <c r="AD13" s="1222"/>
      <c r="AE13" s="1220">
        <v>0.1</v>
      </c>
      <c r="AF13" s="997"/>
      <c r="AH13" s="1273"/>
      <c r="AI13" s="994"/>
      <c r="AJ13" s="1220" t="s">
        <v>3021</v>
      </c>
      <c r="AK13" s="997"/>
      <c r="AL13" s="1222"/>
      <c r="AM13" s="1220">
        <v>0.1</v>
      </c>
      <c r="AN13" s="997"/>
    </row>
    <row r="14" spans="1:40" s="477" customFormat="1">
      <c r="A14" s="880" t="s">
        <v>3022</v>
      </c>
      <c r="B14" s="1273"/>
      <c r="C14" s="994"/>
      <c r="D14" s="1218" t="s">
        <v>3023</v>
      </c>
      <c r="E14" s="997"/>
      <c r="F14" s="1222"/>
      <c r="G14" s="1218">
        <v>0.35</v>
      </c>
      <c r="H14" s="997"/>
      <c r="J14" s="1273"/>
      <c r="K14" s="994"/>
      <c r="L14" s="1220" t="s">
        <v>3024</v>
      </c>
      <c r="M14" s="997"/>
      <c r="N14" s="1222"/>
      <c r="O14" s="1220">
        <v>0.35</v>
      </c>
      <c r="P14" s="997"/>
      <c r="R14" s="1273"/>
      <c r="S14" s="994"/>
      <c r="T14" s="1220" t="s">
        <v>3024</v>
      </c>
      <c r="U14" s="997"/>
      <c r="V14" s="1222"/>
      <c r="W14" s="1220">
        <v>0.35</v>
      </c>
      <c r="X14" s="997"/>
      <c r="Z14" s="1273"/>
      <c r="AA14" s="994"/>
      <c r="AB14" s="1220" t="s">
        <v>3024</v>
      </c>
      <c r="AC14" s="997"/>
      <c r="AD14" s="1222"/>
      <c r="AE14" s="1220">
        <v>0.35</v>
      </c>
      <c r="AF14" s="997"/>
      <c r="AH14" s="1273"/>
      <c r="AI14" s="994"/>
      <c r="AJ14" s="1220" t="s">
        <v>3024</v>
      </c>
      <c r="AK14" s="997"/>
      <c r="AL14" s="1222"/>
      <c r="AM14" s="1220">
        <v>0.35</v>
      </c>
      <c r="AN14" s="997"/>
    </row>
    <row r="15" spans="1:40" s="477" customFormat="1">
      <c r="A15" s="880" t="s">
        <v>3025</v>
      </c>
      <c r="B15" s="1273"/>
      <c r="C15" s="994"/>
      <c r="D15" s="1218" t="s">
        <v>3026</v>
      </c>
      <c r="E15" s="997"/>
      <c r="F15" s="1222"/>
      <c r="G15" s="1218">
        <v>1</v>
      </c>
      <c r="H15" s="997"/>
      <c r="J15" s="1273"/>
      <c r="K15" s="994"/>
      <c r="L15" s="1220" t="s">
        <v>3026</v>
      </c>
      <c r="M15" s="997"/>
      <c r="N15" s="1222"/>
      <c r="O15" s="1220">
        <v>1</v>
      </c>
      <c r="P15" s="997"/>
      <c r="R15" s="1273"/>
      <c r="S15" s="994"/>
      <c r="T15" s="1220" t="s">
        <v>3026</v>
      </c>
      <c r="U15" s="997"/>
      <c r="V15" s="1222"/>
      <c r="W15" s="1220">
        <v>1</v>
      </c>
      <c r="X15" s="997"/>
      <c r="Z15" s="1273"/>
      <c r="AA15" s="994"/>
      <c r="AB15" s="1220" t="s">
        <v>3026</v>
      </c>
      <c r="AC15" s="997"/>
      <c r="AD15" s="1222"/>
      <c r="AE15" s="1220">
        <v>1</v>
      </c>
      <c r="AF15" s="997"/>
      <c r="AH15" s="1273"/>
      <c r="AI15" s="994"/>
      <c r="AJ15" s="1220" t="s">
        <v>3026</v>
      </c>
      <c r="AK15" s="997"/>
      <c r="AL15" s="1222"/>
      <c r="AM15" s="1220">
        <v>1</v>
      </c>
      <c r="AN15" s="997"/>
    </row>
    <row r="16" spans="1:40" s="477" customFormat="1">
      <c r="A16" s="880" t="s">
        <v>3027</v>
      </c>
      <c r="B16" s="1273"/>
      <c r="C16" s="994"/>
      <c r="D16" s="1218" t="s">
        <v>3028</v>
      </c>
      <c r="E16" s="1374"/>
      <c r="F16" s="1222"/>
      <c r="G16" s="1218">
        <v>6.25</v>
      </c>
      <c r="H16" s="997"/>
      <c r="J16" s="1273"/>
      <c r="K16" s="994"/>
      <c r="L16" s="1220" t="s">
        <v>3028</v>
      </c>
      <c r="M16" s="1374"/>
      <c r="N16" s="1222"/>
      <c r="O16" s="1220">
        <v>6.25</v>
      </c>
      <c r="P16" s="997"/>
      <c r="R16" s="1273"/>
      <c r="S16" s="994"/>
      <c r="T16" s="1220" t="s">
        <v>3028</v>
      </c>
      <c r="U16" s="1374"/>
      <c r="V16" s="1222"/>
      <c r="W16" s="1220">
        <v>6.25</v>
      </c>
      <c r="X16" s="997"/>
      <c r="Z16" s="1273"/>
      <c r="AA16" s="994"/>
      <c r="AB16" s="1220" t="s">
        <v>3028</v>
      </c>
      <c r="AC16" s="1374"/>
      <c r="AD16" s="1222"/>
      <c r="AE16" s="1220">
        <v>6.25</v>
      </c>
      <c r="AF16" s="997"/>
      <c r="AH16" s="1273"/>
      <c r="AI16" s="994"/>
      <c r="AJ16" s="1220" t="s">
        <v>3028</v>
      </c>
      <c r="AK16" s="1374"/>
      <c r="AL16" s="1222"/>
      <c r="AM16" s="1220">
        <v>6.25</v>
      </c>
      <c r="AN16" s="997"/>
    </row>
    <row r="17" spans="1:40" s="477" customFormat="1">
      <c r="A17" s="1002" t="s">
        <v>280</v>
      </c>
      <c r="B17" s="1331"/>
      <c r="C17" s="997"/>
      <c r="E17" s="997"/>
      <c r="F17" s="1223"/>
      <c r="H17" s="997"/>
      <c r="J17" s="1331"/>
      <c r="K17" s="997"/>
      <c r="M17" s="997"/>
      <c r="N17" s="1223"/>
      <c r="O17" s="1224"/>
      <c r="P17" s="997"/>
      <c r="R17" s="1331"/>
      <c r="S17" s="997"/>
      <c r="U17" s="997"/>
      <c r="V17" s="1223"/>
      <c r="X17" s="997"/>
      <c r="Z17" s="1331"/>
      <c r="AA17" s="997"/>
      <c r="AC17" s="997"/>
      <c r="AD17" s="1223"/>
      <c r="AF17" s="997"/>
      <c r="AH17" s="1331"/>
      <c r="AI17" s="997"/>
      <c r="AK17" s="997"/>
      <c r="AL17" s="1223"/>
      <c r="AN17" s="997"/>
    </row>
    <row r="18" spans="1:40" s="477" customFormat="1" ht="6" customHeight="1">
      <c r="A18" s="475"/>
      <c r="B18" s="475"/>
      <c r="J18" s="475"/>
      <c r="R18" s="475"/>
      <c r="Z18" s="475"/>
      <c r="AH18" s="475"/>
    </row>
    <row r="19" spans="1:40" s="477" customFormat="1">
      <c r="A19" s="813" t="s">
        <v>1791</v>
      </c>
      <c r="B19" s="813"/>
      <c r="J19" s="813"/>
      <c r="R19" s="813"/>
      <c r="Z19" s="813"/>
      <c r="AH19" s="813"/>
    </row>
    <row r="20" spans="1:40" s="477" customFormat="1">
      <c r="A20" s="880" t="s">
        <v>3010</v>
      </c>
      <c r="B20" s="994"/>
      <c r="C20" s="994"/>
      <c r="D20" s="1218" t="s">
        <v>3011</v>
      </c>
      <c r="E20" s="997"/>
      <c r="F20" s="1219"/>
      <c r="G20" s="1218">
        <v>0.05</v>
      </c>
      <c r="H20" s="997"/>
      <c r="J20" s="994"/>
      <c r="K20" s="994"/>
      <c r="L20" s="1220" t="s">
        <v>3012</v>
      </c>
      <c r="M20" s="997"/>
      <c r="N20" s="1219"/>
      <c r="O20" s="1220">
        <v>0</v>
      </c>
      <c r="P20" s="1221"/>
      <c r="R20" s="994"/>
      <c r="S20" s="994"/>
      <c r="T20" s="1220" t="s">
        <v>3012</v>
      </c>
      <c r="U20" s="997"/>
      <c r="V20" s="1219"/>
      <c r="W20" s="1220">
        <v>0</v>
      </c>
      <c r="X20" s="1221"/>
      <c r="Z20" s="994"/>
      <c r="AA20" s="994"/>
      <c r="AB20" s="1220" t="s">
        <v>3012</v>
      </c>
      <c r="AC20" s="997"/>
      <c r="AD20" s="1219"/>
      <c r="AE20" s="1220">
        <v>0</v>
      </c>
      <c r="AF20" s="1221"/>
      <c r="AH20" s="994"/>
      <c r="AI20" s="994"/>
      <c r="AJ20" s="1220" t="s">
        <v>3012</v>
      </c>
      <c r="AK20" s="997"/>
      <c r="AL20" s="1219"/>
      <c r="AM20" s="1220">
        <v>0</v>
      </c>
      <c r="AN20" s="997"/>
    </row>
    <row r="21" spans="1:40" s="477" customFormat="1">
      <c r="A21" s="880" t="s">
        <v>3013</v>
      </c>
      <c r="B21" s="994"/>
      <c r="C21" s="994"/>
      <c r="D21" s="1218" t="s">
        <v>3014</v>
      </c>
      <c r="E21" s="997"/>
      <c r="F21" s="1219"/>
      <c r="G21" s="1218">
        <v>0.05</v>
      </c>
      <c r="H21" s="997"/>
      <c r="J21" s="994"/>
      <c r="K21" s="994"/>
      <c r="L21" s="1220" t="s">
        <v>3015</v>
      </c>
      <c r="M21" s="997"/>
      <c r="N21" s="1219"/>
      <c r="O21" s="1220">
        <v>0.05</v>
      </c>
      <c r="P21" s="997"/>
      <c r="R21" s="994"/>
      <c r="S21" s="994"/>
      <c r="T21" s="1220" t="s">
        <v>3015</v>
      </c>
      <c r="U21" s="997"/>
      <c r="V21" s="1219"/>
      <c r="W21" s="1220">
        <v>0.05</v>
      </c>
      <c r="X21" s="997"/>
      <c r="Z21" s="994"/>
      <c r="AA21" s="994"/>
      <c r="AB21" s="1220" t="s">
        <v>3015</v>
      </c>
      <c r="AC21" s="997"/>
      <c r="AD21" s="1219"/>
      <c r="AE21" s="1220">
        <v>0.05</v>
      </c>
      <c r="AF21" s="997"/>
      <c r="AH21" s="994"/>
      <c r="AI21" s="994"/>
      <c r="AJ21" s="1220" t="s">
        <v>3015</v>
      </c>
      <c r="AK21" s="997"/>
      <c r="AL21" s="1219"/>
      <c r="AM21" s="1220">
        <v>0.05</v>
      </c>
      <c r="AN21" s="997"/>
    </row>
    <row r="22" spans="1:40" s="477" customFormat="1">
      <c r="A22" s="880" t="s">
        <v>3016</v>
      </c>
      <c r="B22" s="994"/>
      <c r="C22" s="994"/>
      <c r="D22" s="1218" t="s">
        <v>3017</v>
      </c>
      <c r="E22" s="997"/>
      <c r="F22" s="1222"/>
      <c r="G22" s="1218">
        <v>0.05</v>
      </c>
      <c r="H22" s="997"/>
      <c r="J22" s="994"/>
      <c r="K22" s="994"/>
      <c r="L22" s="1220" t="s">
        <v>3018</v>
      </c>
      <c r="M22" s="997"/>
      <c r="N22" s="1219"/>
      <c r="O22" s="1220">
        <v>0.05</v>
      </c>
      <c r="P22" s="997"/>
      <c r="R22" s="994"/>
      <c r="S22" s="994"/>
      <c r="T22" s="1220" t="s">
        <v>3018</v>
      </c>
      <c r="U22" s="997"/>
      <c r="V22" s="1219"/>
      <c r="W22" s="1220">
        <v>0.05</v>
      </c>
      <c r="X22" s="997"/>
      <c r="Z22" s="994"/>
      <c r="AA22" s="994"/>
      <c r="AB22" s="1220" t="s">
        <v>3018</v>
      </c>
      <c r="AC22" s="997"/>
      <c r="AD22" s="1219"/>
      <c r="AE22" s="1220">
        <v>0.05</v>
      </c>
      <c r="AF22" s="997"/>
      <c r="AH22" s="994"/>
      <c r="AI22" s="994"/>
      <c r="AJ22" s="1220" t="s">
        <v>3018</v>
      </c>
      <c r="AK22" s="997"/>
      <c r="AL22" s="1219"/>
      <c r="AM22" s="1220">
        <v>0.05</v>
      </c>
      <c r="AN22" s="997"/>
    </row>
    <row r="23" spans="1:40" s="477" customFormat="1">
      <c r="A23" s="880" t="s">
        <v>3019</v>
      </c>
      <c r="B23" s="994"/>
      <c r="C23" s="994"/>
      <c r="D23" s="1218" t="s">
        <v>3020</v>
      </c>
      <c r="E23" s="997"/>
      <c r="F23" s="1222"/>
      <c r="G23" s="1218">
        <v>0.05</v>
      </c>
      <c r="H23" s="997"/>
      <c r="J23" s="994"/>
      <c r="K23" s="994"/>
      <c r="L23" s="1220" t="s">
        <v>3021</v>
      </c>
      <c r="M23" s="997"/>
      <c r="N23" s="1222"/>
      <c r="O23" s="1220">
        <v>0.1</v>
      </c>
      <c r="P23" s="997"/>
      <c r="R23" s="994"/>
      <c r="S23" s="994"/>
      <c r="T23" s="1220" t="s">
        <v>3021</v>
      </c>
      <c r="U23" s="997"/>
      <c r="V23" s="1222"/>
      <c r="W23" s="1220">
        <v>0.1</v>
      </c>
      <c r="X23" s="997"/>
      <c r="Z23" s="994"/>
      <c r="AA23" s="994"/>
      <c r="AB23" s="1220" t="s">
        <v>3021</v>
      </c>
      <c r="AC23" s="997"/>
      <c r="AD23" s="1222"/>
      <c r="AE23" s="1220">
        <v>0.1</v>
      </c>
      <c r="AF23" s="997"/>
      <c r="AH23" s="994"/>
      <c r="AI23" s="994"/>
      <c r="AJ23" s="1220" t="s">
        <v>3021</v>
      </c>
      <c r="AK23" s="997"/>
      <c r="AL23" s="1222"/>
      <c r="AM23" s="1220">
        <v>0.1</v>
      </c>
      <c r="AN23" s="997"/>
    </row>
    <row r="24" spans="1:40" s="477" customFormat="1">
      <c r="A24" s="880" t="s">
        <v>3022</v>
      </c>
      <c r="B24" s="994"/>
      <c r="C24" s="994"/>
      <c r="D24" s="1218" t="s">
        <v>3023</v>
      </c>
      <c r="E24" s="997"/>
      <c r="F24" s="1222"/>
      <c r="G24" s="1218">
        <v>0.35</v>
      </c>
      <c r="H24" s="997"/>
      <c r="J24" s="994"/>
      <c r="K24" s="994"/>
      <c r="L24" s="1220" t="s">
        <v>3024</v>
      </c>
      <c r="M24" s="997"/>
      <c r="N24" s="1222"/>
      <c r="O24" s="1220">
        <v>0.35</v>
      </c>
      <c r="P24" s="997"/>
      <c r="R24" s="994"/>
      <c r="S24" s="994"/>
      <c r="T24" s="1220" t="s">
        <v>3024</v>
      </c>
      <c r="U24" s="997"/>
      <c r="V24" s="1222"/>
      <c r="W24" s="1220">
        <v>0.35</v>
      </c>
      <c r="X24" s="997"/>
      <c r="Z24" s="994"/>
      <c r="AA24" s="994"/>
      <c r="AB24" s="1220" t="s">
        <v>3024</v>
      </c>
      <c r="AC24" s="997"/>
      <c r="AD24" s="1222"/>
      <c r="AE24" s="1220">
        <v>0.35</v>
      </c>
      <c r="AF24" s="997"/>
      <c r="AH24" s="994"/>
      <c r="AI24" s="994"/>
      <c r="AJ24" s="1220" t="s">
        <v>3024</v>
      </c>
      <c r="AK24" s="997"/>
      <c r="AL24" s="1222"/>
      <c r="AM24" s="1220">
        <v>0.35</v>
      </c>
      <c r="AN24" s="997"/>
    </row>
    <row r="25" spans="1:40" s="477" customFormat="1">
      <c r="A25" s="880" t="s">
        <v>3025</v>
      </c>
      <c r="B25" s="994"/>
      <c r="C25" s="994"/>
      <c r="D25" s="1218" t="s">
        <v>3026</v>
      </c>
      <c r="E25" s="997"/>
      <c r="F25" s="1222"/>
      <c r="G25" s="1218">
        <v>1</v>
      </c>
      <c r="H25" s="997"/>
      <c r="J25" s="994"/>
      <c r="K25" s="994"/>
      <c r="L25" s="1220" t="s">
        <v>3026</v>
      </c>
      <c r="M25" s="997"/>
      <c r="N25" s="1222"/>
      <c r="O25" s="1220">
        <v>1</v>
      </c>
      <c r="P25" s="997"/>
      <c r="R25" s="994"/>
      <c r="S25" s="994"/>
      <c r="T25" s="1220" t="s">
        <v>3026</v>
      </c>
      <c r="U25" s="997"/>
      <c r="V25" s="1222"/>
      <c r="W25" s="1220">
        <v>1</v>
      </c>
      <c r="X25" s="997"/>
      <c r="Z25" s="994"/>
      <c r="AA25" s="994"/>
      <c r="AB25" s="1220" t="s">
        <v>3026</v>
      </c>
      <c r="AC25" s="997"/>
      <c r="AD25" s="1222"/>
      <c r="AE25" s="1220">
        <v>1</v>
      </c>
      <c r="AF25" s="997"/>
      <c r="AH25" s="994"/>
      <c r="AI25" s="994"/>
      <c r="AJ25" s="1220" t="s">
        <v>3026</v>
      </c>
      <c r="AK25" s="997"/>
      <c r="AL25" s="1222"/>
      <c r="AM25" s="1220">
        <v>1</v>
      </c>
      <c r="AN25" s="997"/>
    </row>
    <row r="26" spans="1:40" s="477" customFormat="1">
      <c r="A26" s="880" t="s">
        <v>3027</v>
      </c>
      <c r="B26" s="994"/>
      <c r="C26" s="994"/>
      <c r="D26" s="1218" t="s">
        <v>3028</v>
      </c>
      <c r="E26" s="1374"/>
      <c r="F26" s="1222"/>
      <c r="G26" s="1218">
        <v>6.25</v>
      </c>
      <c r="H26" s="997"/>
      <c r="J26" s="994"/>
      <c r="K26" s="994"/>
      <c r="L26" s="1220" t="s">
        <v>3028</v>
      </c>
      <c r="M26" s="1374"/>
      <c r="N26" s="1222"/>
      <c r="O26" s="1220">
        <v>6.25</v>
      </c>
      <c r="P26" s="997"/>
      <c r="R26" s="994"/>
      <c r="S26" s="994"/>
      <c r="T26" s="1220" t="s">
        <v>3028</v>
      </c>
      <c r="U26" s="1374"/>
      <c r="V26" s="1222"/>
      <c r="W26" s="1220">
        <v>6.25</v>
      </c>
      <c r="X26" s="997"/>
      <c r="Z26" s="994"/>
      <c r="AA26" s="994"/>
      <c r="AB26" s="1220" t="s">
        <v>3028</v>
      </c>
      <c r="AC26" s="1374"/>
      <c r="AD26" s="1222"/>
      <c r="AE26" s="1220">
        <v>6.25</v>
      </c>
      <c r="AF26" s="997"/>
      <c r="AH26" s="994"/>
      <c r="AI26" s="994"/>
      <c r="AJ26" s="1220" t="s">
        <v>3028</v>
      </c>
      <c r="AK26" s="1374"/>
      <c r="AL26" s="1222"/>
      <c r="AM26" s="1220">
        <v>6.25</v>
      </c>
      <c r="AN26" s="997"/>
    </row>
    <row r="27" spans="1:40" s="477" customFormat="1">
      <c r="A27" s="1002" t="s">
        <v>280</v>
      </c>
      <c r="B27" s="997"/>
      <c r="C27" s="997"/>
      <c r="E27" s="997"/>
      <c r="F27" s="1223"/>
      <c r="H27" s="997"/>
      <c r="J27" s="997"/>
      <c r="K27" s="997"/>
      <c r="M27" s="997"/>
      <c r="N27" s="1223"/>
      <c r="P27" s="997"/>
      <c r="R27" s="997"/>
      <c r="S27" s="997"/>
      <c r="U27" s="997"/>
      <c r="V27" s="1223"/>
      <c r="X27" s="997"/>
      <c r="Z27" s="997"/>
      <c r="AA27" s="997"/>
      <c r="AC27" s="997"/>
      <c r="AD27" s="1223"/>
      <c r="AF27" s="997"/>
      <c r="AH27" s="997"/>
      <c r="AI27" s="997"/>
      <c r="AK27" s="997"/>
      <c r="AL27" s="1223"/>
      <c r="AN27" s="997"/>
    </row>
    <row r="28" spans="1:40" s="477" customFormat="1" ht="6" customHeight="1"/>
    <row r="29" spans="1:40" s="477" customFormat="1">
      <c r="A29" s="813" t="s">
        <v>1794</v>
      </c>
      <c r="B29" s="813"/>
      <c r="J29" s="813"/>
      <c r="R29" s="813"/>
      <c r="Z29" s="813"/>
      <c r="AH29" s="813"/>
    </row>
    <row r="30" spans="1:40" s="477" customFormat="1">
      <c r="A30" s="880" t="s">
        <v>3010</v>
      </c>
      <c r="B30" s="994"/>
      <c r="C30" s="994"/>
      <c r="D30" s="1218" t="s">
        <v>3011</v>
      </c>
      <c r="E30" s="997"/>
      <c r="F30" s="1219"/>
      <c r="G30" s="1218">
        <v>0.05</v>
      </c>
      <c r="H30" s="997"/>
      <c r="J30" s="994"/>
      <c r="K30" s="994"/>
      <c r="L30" s="1220" t="s">
        <v>3012</v>
      </c>
      <c r="M30" s="997"/>
      <c r="N30" s="1219"/>
      <c r="O30" s="1220">
        <v>0</v>
      </c>
      <c r="P30" s="1221"/>
      <c r="R30" s="994"/>
      <c r="S30" s="994"/>
      <c r="T30" s="1220" t="s">
        <v>3012</v>
      </c>
      <c r="U30" s="997"/>
      <c r="V30" s="1219"/>
      <c r="W30" s="1220">
        <v>0</v>
      </c>
      <c r="X30" s="1221"/>
      <c r="Z30" s="994"/>
      <c r="AA30" s="994"/>
      <c r="AB30" s="1220" t="s">
        <v>3012</v>
      </c>
      <c r="AC30" s="997"/>
      <c r="AD30" s="1219"/>
      <c r="AE30" s="1220">
        <v>0</v>
      </c>
      <c r="AF30" s="1221"/>
      <c r="AH30" s="994"/>
      <c r="AI30" s="994"/>
      <c r="AJ30" s="1220" t="s">
        <v>3012</v>
      </c>
      <c r="AK30" s="997"/>
      <c r="AL30" s="1219"/>
      <c r="AM30" s="1220">
        <v>0</v>
      </c>
      <c r="AN30" s="997"/>
    </row>
    <row r="31" spans="1:40" s="477" customFormat="1">
      <c r="A31" s="880" t="s">
        <v>3013</v>
      </c>
      <c r="B31" s="994"/>
      <c r="C31" s="994"/>
      <c r="D31" s="1218" t="s">
        <v>3014</v>
      </c>
      <c r="E31" s="997"/>
      <c r="F31" s="1219"/>
      <c r="G31" s="1218">
        <v>0.05</v>
      </c>
      <c r="H31" s="997"/>
      <c r="J31" s="994"/>
      <c r="K31" s="994"/>
      <c r="L31" s="1220" t="s">
        <v>3015</v>
      </c>
      <c r="M31" s="997"/>
      <c r="N31" s="1219"/>
      <c r="O31" s="1220">
        <v>0.05</v>
      </c>
      <c r="P31" s="997"/>
      <c r="R31" s="994"/>
      <c r="S31" s="994"/>
      <c r="T31" s="1220" t="s">
        <v>3015</v>
      </c>
      <c r="U31" s="997"/>
      <c r="V31" s="1219"/>
      <c r="W31" s="1220">
        <v>0.05</v>
      </c>
      <c r="X31" s="997"/>
      <c r="Z31" s="994"/>
      <c r="AA31" s="994"/>
      <c r="AB31" s="1220" t="s">
        <v>3015</v>
      </c>
      <c r="AC31" s="997"/>
      <c r="AD31" s="1219"/>
      <c r="AE31" s="1220">
        <v>0.05</v>
      </c>
      <c r="AF31" s="997"/>
      <c r="AH31" s="994"/>
      <c r="AI31" s="994"/>
      <c r="AJ31" s="1220" t="s">
        <v>3015</v>
      </c>
      <c r="AK31" s="997"/>
      <c r="AL31" s="1219"/>
      <c r="AM31" s="1220">
        <v>0.05</v>
      </c>
      <c r="AN31" s="997"/>
    </row>
    <row r="32" spans="1:40" s="477" customFormat="1">
      <c r="A32" s="880" t="s">
        <v>3016</v>
      </c>
      <c r="B32" s="994"/>
      <c r="C32" s="994"/>
      <c r="D32" s="1218" t="s">
        <v>3017</v>
      </c>
      <c r="E32" s="997"/>
      <c r="F32" s="1222"/>
      <c r="G32" s="1218">
        <v>0.05</v>
      </c>
      <c r="H32" s="997"/>
      <c r="J32" s="994"/>
      <c r="K32" s="994"/>
      <c r="L32" s="1220" t="s">
        <v>3018</v>
      </c>
      <c r="M32" s="997"/>
      <c r="N32" s="1219"/>
      <c r="O32" s="1220">
        <v>0.05</v>
      </c>
      <c r="P32" s="997"/>
      <c r="R32" s="994"/>
      <c r="S32" s="994"/>
      <c r="T32" s="1220" t="s">
        <v>3018</v>
      </c>
      <c r="U32" s="997"/>
      <c r="V32" s="1219"/>
      <c r="W32" s="1220">
        <v>0.05</v>
      </c>
      <c r="X32" s="997"/>
      <c r="Z32" s="994"/>
      <c r="AA32" s="994"/>
      <c r="AB32" s="1220" t="s">
        <v>3018</v>
      </c>
      <c r="AC32" s="997"/>
      <c r="AD32" s="1219"/>
      <c r="AE32" s="1220">
        <v>0.05</v>
      </c>
      <c r="AF32" s="997"/>
      <c r="AH32" s="994"/>
      <c r="AI32" s="994"/>
      <c r="AJ32" s="1220" t="s">
        <v>3018</v>
      </c>
      <c r="AK32" s="997"/>
      <c r="AL32" s="1219"/>
      <c r="AM32" s="1220">
        <v>0.05</v>
      </c>
      <c r="AN32" s="997"/>
    </row>
    <row r="33" spans="1:40" s="477" customFormat="1">
      <c r="A33" s="880" t="s">
        <v>3019</v>
      </c>
      <c r="B33" s="994"/>
      <c r="C33" s="994"/>
      <c r="D33" s="1218" t="s">
        <v>3020</v>
      </c>
      <c r="E33" s="997"/>
      <c r="F33" s="1222"/>
      <c r="G33" s="1218">
        <v>0.05</v>
      </c>
      <c r="H33" s="997"/>
      <c r="J33" s="994"/>
      <c r="K33" s="994"/>
      <c r="L33" s="1218" t="s">
        <v>3021</v>
      </c>
      <c r="M33" s="997"/>
      <c r="N33" s="1222"/>
      <c r="O33" s="1220">
        <v>0.1</v>
      </c>
      <c r="P33" s="997"/>
      <c r="R33" s="994"/>
      <c r="S33" s="994"/>
      <c r="T33" s="1218" t="s">
        <v>3021</v>
      </c>
      <c r="U33" s="997"/>
      <c r="V33" s="1222"/>
      <c r="W33" s="1218">
        <v>0.1</v>
      </c>
      <c r="X33" s="997"/>
      <c r="Z33" s="994"/>
      <c r="AA33" s="994"/>
      <c r="AB33" s="1218" t="s">
        <v>3021</v>
      </c>
      <c r="AC33" s="997"/>
      <c r="AD33" s="1222"/>
      <c r="AE33" s="1218">
        <v>0.1</v>
      </c>
      <c r="AF33" s="997"/>
      <c r="AH33" s="994"/>
      <c r="AI33" s="994"/>
      <c r="AJ33" s="1220" t="s">
        <v>3021</v>
      </c>
      <c r="AK33" s="997"/>
      <c r="AL33" s="1222"/>
      <c r="AM33" s="1218">
        <v>0.1</v>
      </c>
      <c r="AN33" s="997"/>
    </row>
    <row r="34" spans="1:40" s="477" customFormat="1">
      <c r="A34" s="880" t="s">
        <v>3022</v>
      </c>
      <c r="B34" s="994"/>
      <c r="C34" s="994"/>
      <c r="D34" s="1218" t="s">
        <v>3023</v>
      </c>
      <c r="E34" s="997"/>
      <c r="F34" s="1222"/>
      <c r="G34" s="1218">
        <v>0.35</v>
      </c>
      <c r="H34" s="997"/>
      <c r="J34" s="994"/>
      <c r="K34" s="994"/>
      <c r="L34" s="1218" t="s">
        <v>3024</v>
      </c>
      <c r="M34" s="997"/>
      <c r="N34" s="1222"/>
      <c r="O34" s="1218">
        <v>0.35</v>
      </c>
      <c r="P34" s="997"/>
      <c r="R34" s="994"/>
      <c r="S34" s="994"/>
      <c r="T34" s="1218" t="s">
        <v>3024</v>
      </c>
      <c r="U34" s="997"/>
      <c r="V34" s="1222"/>
      <c r="W34" s="1218">
        <v>0.35</v>
      </c>
      <c r="X34" s="997"/>
      <c r="Z34" s="994"/>
      <c r="AA34" s="994"/>
      <c r="AB34" s="1218" t="s">
        <v>3024</v>
      </c>
      <c r="AC34" s="997"/>
      <c r="AD34" s="1222"/>
      <c r="AE34" s="1218">
        <v>0.35</v>
      </c>
      <c r="AF34" s="997"/>
      <c r="AH34" s="994"/>
      <c r="AI34" s="994"/>
      <c r="AJ34" s="1218" t="s">
        <v>3024</v>
      </c>
      <c r="AK34" s="997"/>
      <c r="AL34" s="1222"/>
      <c r="AM34" s="1218">
        <v>0.35</v>
      </c>
      <c r="AN34" s="997"/>
    </row>
    <row r="35" spans="1:40" s="477" customFormat="1">
      <c r="A35" s="880" t="s">
        <v>3025</v>
      </c>
      <c r="B35" s="994"/>
      <c r="C35" s="994"/>
      <c r="D35" s="1218" t="s">
        <v>3026</v>
      </c>
      <c r="E35" s="997"/>
      <c r="F35" s="1222"/>
      <c r="G35" s="1218">
        <v>1</v>
      </c>
      <c r="H35" s="997"/>
      <c r="J35" s="994"/>
      <c r="K35" s="994"/>
      <c r="L35" s="1218" t="s">
        <v>3026</v>
      </c>
      <c r="M35" s="997"/>
      <c r="N35" s="1222"/>
      <c r="O35" s="1218">
        <v>1</v>
      </c>
      <c r="P35" s="997"/>
      <c r="R35" s="994"/>
      <c r="S35" s="994"/>
      <c r="T35" s="1218" t="s">
        <v>3026</v>
      </c>
      <c r="U35" s="997"/>
      <c r="V35" s="1222"/>
      <c r="W35" s="1218">
        <v>1</v>
      </c>
      <c r="X35" s="997"/>
      <c r="Z35" s="994"/>
      <c r="AA35" s="994"/>
      <c r="AB35" s="1218" t="s">
        <v>3026</v>
      </c>
      <c r="AC35" s="997"/>
      <c r="AD35" s="1222"/>
      <c r="AE35" s="1218">
        <v>1</v>
      </c>
      <c r="AF35" s="997"/>
      <c r="AH35" s="994"/>
      <c r="AI35" s="994"/>
      <c r="AJ35" s="1218" t="s">
        <v>3026</v>
      </c>
      <c r="AK35" s="997"/>
      <c r="AL35" s="1222"/>
      <c r="AM35" s="1218">
        <v>1</v>
      </c>
      <c r="AN35" s="997"/>
    </row>
    <row r="36" spans="1:40" s="477" customFormat="1">
      <c r="A36" s="880" t="s">
        <v>3027</v>
      </c>
      <c r="B36" s="994"/>
      <c r="C36" s="994"/>
      <c r="D36" s="1218" t="s">
        <v>3028</v>
      </c>
      <c r="E36" s="1374"/>
      <c r="F36" s="1222"/>
      <c r="G36" s="1218">
        <v>6.25</v>
      </c>
      <c r="H36" s="997"/>
      <c r="J36" s="994"/>
      <c r="K36" s="994"/>
      <c r="L36" s="1218" t="s">
        <v>3028</v>
      </c>
      <c r="M36" s="1374"/>
      <c r="N36" s="1222"/>
      <c r="O36" s="1218">
        <v>6.25</v>
      </c>
      <c r="P36" s="997"/>
      <c r="R36" s="994"/>
      <c r="S36" s="994"/>
      <c r="T36" s="1218" t="s">
        <v>3028</v>
      </c>
      <c r="U36" s="1374"/>
      <c r="V36" s="1222"/>
      <c r="W36" s="1218">
        <v>6.25</v>
      </c>
      <c r="X36" s="997"/>
      <c r="Z36" s="994"/>
      <c r="AA36" s="994"/>
      <c r="AB36" s="1218" t="s">
        <v>3028</v>
      </c>
      <c r="AC36" s="1374"/>
      <c r="AD36" s="1222"/>
      <c r="AE36" s="1218">
        <v>6.25</v>
      </c>
      <c r="AF36" s="997"/>
      <c r="AH36" s="994"/>
      <c r="AI36" s="994"/>
      <c r="AJ36" s="1218" t="s">
        <v>3028</v>
      </c>
      <c r="AK36" s="1374"/>
      <c r="AL36" s="1222"/>
      <c r="AM36" s="1218">
        <v>6.25</v>
      </c>
      <c r="AN36" s="997"/>
    </row>
    <row r="37" spans="1:40" s="477" customFormat="1">
      <c r="A37" s="1002" t="s">
        <v>280</v>
      </c>
      <c r="B37" s="997"/>
      <c r="C37" s="997"/>
      <c r="E37" s="997"/>
      <c r="F37" s="1223"/>
      <c r="H37" s="997"/>
      <c r="J37" s="997"/>
      <c r="K37" s="997"/>
      <c r="M37" s="997"/>
      <c r="N37" s="1223"/>
      <c r="P37" s="997"/>
      <c r="R37" s="997"/>
      <c r="S37" s="997"/>
      <c r="U37" s="997"/>
      <c r="V37" s="1223"/>
      <c r="X37" s="997"/>
      <c r="Z37" s="997"/>
      <c r="AA37" s="997"/>
      <c r="AC37" s="997"/>
      <c r="AD37" s="1223"/>
      <c r="AF37" s="997"/>
      <c r="AH37" s="997"/>
      <c r="AI37" s="997"/>
      <c r="AK37" s="997"/>
      <c r="AL37" s="1223"/>
      <c r="AN37" s="997"/>
    </row>
    <row r="38" spans="1:40" s="477" customFormat="1">
      <c r="A38" s="475"/>
      <c r="B38" s="810"/>
      <c r="C38" s="810"/>
      <c r="E38" s="810"/>
      <c r="F38" s="1223"/>
      <c r="H38" s="810"/>
      <c r="J38" s="810"/>
      <c r="K38" s="810"/>
      <c r="M38" s="810"/>
      <c r="N38" s="1223"/>
      <c r="P38" s="810"/>
      <c r="R38" s="810"/>
      <c r="S38" s="810"/>
      <c r="U38" s="810"/>
      <c r="V38" s="1223"/>
      <c r="X38" s="810"/>
      <c r="Z38" s="810"/>
      <c r="AA38" s="810"/>
      <c r="AC38" s="810"/>
      <c r="AD38" s="1223"/>
      <c r="AF38" s="810"/>
      <c r="AH38" s="810"/>
      <c r="AI38" s="810"/>
      <c r="AK38" s="810"/>
      <c r="AL38" s="1223"/>
      <c r="AN38" s="810"/>
    </row>
    <row r="39" spans="1:40" s="477" customFormat="1">
      <c r="A39" s="813" t="s">
        <v>772</v>
      </c>
      <c r="B39" s="810"/>
      <c r="C39" s="997"/>
      <c r="D39" s="1002" t="s">
        <v>2372</v>
      </c>
      <c r="E39" s="997"/>
      <c r="F39" s="1223"/>
      <c r="H39" s="997"/>
      <c r="J39" s="810"/>
      <c r="K39" s="997"/>
      <c r="L39" s="1002" t="s">
        <v>2372</v>
      </c>
      <c r="M39" s="997"/>
      <c r="N39" s="1223"/>
      <c r="P39" s="997"/>
      <c r="R39" s="810"/>
      <c r="S39" s="997"/>
      <c r="T39" s="1002" t="s">
        <v>2372</v>
      </c>
      <c r="U39" s="997"/>
      <c r="V39" s="1223"/>
      <c r="X39" s="997"/>
      <c r="Z39" s="810"/>
      <c r="AA39" s="997"/>
      <c r="AB39" s="1002" t="s">
        <v>2372</v>
      </c>
      <c r="AC39" s="997"/>
      <c r="AD39" s="1223"/>
      <c r="AF39" s="997"/>
      <c r="AH39" s="810"/>
      <c r="AI39" s="997"/>
      <c r="AJ39" s="1002" t="s">
        <v>2372</v>
      </c>
      <c r="AK39" s="997"/>
      <c r="AL39" s="1223"/>
      <c r="AN39" s="997"/>
    </row>
    <row r="40" spans="1:40">
      <c r="A40" s="2"/>
      <c r="B40" s="22"/>
      <c r="C40" s="22"/>
      <c r="E40" s="22"/>
      <c r="F40" s="174"/>
      <c r="H40" s="22"/>
      <c r="J40" s="22"/>
      <c r="K40" s="22"/>
      <c r="M40" s="22"/>
      <c r="N40" s="174"/>
      <c r="P40" s="22"/>
      <c r="R40" s="22"/>
      <c r="S40" s="22"/>
      <c r="U40" s="22"/>
      <c r="V40" s="174"/>
      <c r="X40" s="22"/>
      <c r="Z40" s="22"/>
      <c r="AA40" s="22"/>
      <c r="AC40" s="22"/>
      <c r="AD40" s="174"/>
      <c r="AF40" s="22"/>
      <c r="AH40" s="22"/>
      <c r="AI40" s="22"/>
      <c r="AK40" s="22"/>
      <c r="AL40" s="174"/>
      <c r="AN40" s="22"/>
    </row>
    <row r="41" spans="1:40" ht="25.5" customHeight="1">
      <c r="A41" s="1751" t="s">
        <v>3029</v>
      </c>
      <c r="B41" s="1751"/>
      <c r="C41" s="1751"/>
      <c r="D41" s="1751"/>
      <c r="E41" s="1751"/>
      <c r="F41" s="1751"/>
      <c r="G41" s="1751"/>
      <c r="H41" s="1751"/>
      <c r="I41" s="1751"/>
      <c r="J41" s="1751"/>
      <c r="K41" s="1751"/>
      <c r="L41" s="1751"/>
      <c r="M41" s="1751"/>
      <c r="N41" s="1751"/>
      <c r="O41" s="1751"/>
      <c r="P41" s="1751"/>
    </row>
    <row r="42" spans="1:40">
      <c r="A42" s="66"/>
      <c r="B42" s="66"/>
      <c r="C42" s="66"/>
      <c r="D42" s="66"/>
      <c r="E42" s="66"/>
      <c r="F42" s="66"/>
      <c r="G42" s="66"/>
      <c r="H42" s="66"/>
      <c r="I42" s="66"/>
      <c r="J42" s="66"/>
      <c r="K42" s="66"/>
      <c r="L42" s="66"/>
      <c r="M42" s="66"/>
      <c r="N42" s="66"/>
      <c r="O42" s="66"/>
      <c r="P42" s="66"/>
      <c r="R42" s="66"/>
      <c r="S42" s="66"/>
      <c r="T42" s="66"/>
      <c r="U42" s="66"/>
      <c r="V42" s="66"/>
      <c r="W42" s="66"/>
      <c r="X42" s="66"/>
      <c r="Z42" s="66"/>
      <c r="AA42" s="66"/>
      <c r="AB42" s="66"/>
      <c r="AC42" s="66"/>
      <c r="AD42" s="66"/>
      <c r="AE42" s="66"/>
      <c r="AF42" s="66"/>
      <c r="AH42" s="66"/>
      <c r="AI42" s="66"/>
      <c r="AJ42" s="66"/>
      <c r="AK42" s="66"/>
      <c r="AL42" s="66"/>
      <c r="AM42" s="66"/>
      <c r="AN42" s="66"/>
    </row>
    <row r="43" spans="1:40">
      <c r="A43" s="7"/>
    </row>
    <row r="44" spans="1:40" s="5" customFormat="1">
      <c r="A44" s="373"/>
      <c r="B44" s="47"/>
      <c r="C44" s="47"/>
      <c r="E44" s="47"/>
      <c r="F44" s="47"/>
      <c r="H44" s="47"/>
    </row>
    <row r="45" spans="1:40">
      <c r="A45" s="7"/>
      <c r="B45" s="7"/>
      <c r="C45" s="7"/>
      <c r="E45" s="7"/>
      <c r="F45" s="7"/>
      <c r="H45" s="7"/>
    </row>
  </sheetData>
  <sheetProtection formatColumns="0" formatRows="0"/>
  <dataConsolidate/>
  <customSheetViews>
    <customSheetView guid="{322AC775-AF01-45AA-8A10-37DBB67FD782}" scale="97" showPageBreaks="1" printArea="1" view="pageBreakPreview">
      <selection activeCell="R30" sqref="R30:AN37"/>
      <colBreaks count="2" manualBreakCount="2">
        <brk id="17" max="52" man="1"/>
        <brk id="33" max="52" man="1"/>
      </colBreaks>
      <pageMargins left="0" right="0" top="0" bottom="0" header="0" footer="0"/>
      <pageSetup scale="76" orientation="portrait" verticalDpi="300" r:id="rId1"/>
      <headerFooter alignWithMargins="0">
        <oddHeader>&amp;C
&amp;R&amp;9 PROTECTED B WHEN COMPLETED</oddHeader>
        <oddFooter>&amp;L&amp;9&amp;F&amp;C&amp;9 Schedule &amp;A&amp;R&amp;9                               p. &amp;P / &amp;N</oddFooter>
      </headerFooter>
    </customSheetView>
  </customSheetViews>
  <mergeCells count="7">
    <mergeCell ref="A2:E2"/>
    <mergeCell ref="A41:P41"/>
    <mergeCell ref="AH6:AN6"/>
    <mergeCell ref="B6:H6"/>
    <mergeCell ref="J6:P6"/>
    <mergeCell ref="R6:X6"/>
    <mergeCell ref="Z6:AF6"/>
  </mergeCells>
  <hyperlinks>
    <hyperlink ref="A2" location="Schedule_Listing" display="Return to Shedule Listing" xr:uid="{00000000-0004-0000-3D00-000000000000}"/>
    <hyperlink ref="A2:D2" location="'Schedule Listing '!A1" display="Return to Schedule Listing" xr:uid="{00000000-0004-0000-3D00-000001000000}"/>
  </hyperlinks>
  <pageMargins left="0.47244094488188981" right="0.35433070866141736" top="0.74803149606299213" bottom="0.51181102362204722" header="0.31496062992125984" footer="0.31496062992125984"/>
  <pageSetup scale="76"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2" manualBreakCount="2">
    <brk id="17" max="52" man="1"/>
    <brk id="33" max="52"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O168"/>
  <sheetViews>
    <sheetView showGridLines="0" zoomScaleNormal="100" zoomScaleSheetLayoutView="97" workbookViewId="0">
      <selection activeCell="B1" sqref="B1"/>
    </sheetView>
  </sheetViews>
  <sheetFormatPr defaultColWidth="9.1015625" defaultRowHeight="12.3"/>
  <cols>
    <col min="1" max="1" width="7.1015625" style="1" customWidth="1"/>
    <col min="2" max="2" width="7.5234375" style="1" customWidth="1"/>
    <col min="3" max="3" width="9.1015625" style="1"/>
    <col min="4" max="4" width="12.41796875" style="1" customWidth="1"/>
    <col min="5" max="5" width="0.89453125" style="1" customWidth="1"/>
    <col min="6" max="6" width="10.5234375" style="1" customWidth="1"/>
    <col min="7" max="7" width="0.89453125" style="1" customWidth="1"/>
    <col min="8" max="8" width="10.41796875" style="1" customWidth="1"/>
    <col min="9" max="9" width="11.5234375" style="1" customWidth="1"/>
    <col min="10" max="10" width="0.5234375" style="1" customWidth="1"/>
    <col min="11" max="11" width="5.5234375" style="1" customWidth="1"/>
    <col min="12" max="12" width="6" style="1" customWidth="1"/>
    <col min="13" max="13" width="7" style="1" customWidth="1"/>
    <col min="14" max="14" width="7.3125" style="1" customWidth="1"/>
    <col min="15" max="15" width="16.523437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c r="A1" s="319"/>
      <c r="B1" s="729" t="s">
        <v>3030</v>
      </c>
      <c r="C1" s="445"/>
      <c r="D1" s="445"/>
      <c r="E1" s="319"/>
      <c r="F1" s="319"/>
      <c r="G1" s="319"/>
      <c r="H1" s="319"/>
      <c r="I1" s="319"/>
      <c r="J1" s="319"/>
      <c r="K1" s="319"/>
      <c r="L1" s="319"/>
      <c r="M1" s="319"/>
      <c r="N1" s="319"/>
      <c r="O1" s="319"/>
    </row>
    <row r="2" spans="1:15" ht="15">
      <c r="A2" s="500">
        <v>33</v>
      </c>
      <c r="B2" s="1536" t="s">
        <v>137</v>
      </c>
      <c r="C2" s="1554"/>
      <c r="D2" s="1555"/>
      <c r="E2" s="319"/>
      <c r="F2" s="379"/>
      <c r="G2" s="319"/>
      <c r="H2" s="319"/>
      <c r="I2" s="319"/>
      <c r="J2" s="319"/>
      <c r="K2" s="319"/>
      <c r="L2" s="319"/>
      <c r="M2" s="319"/>
      <c r="N2" s="319"/>
      <c r="O2" s="319"/>
    </row>
    <row r="3" spans="1:15" ht="15">
      <c r="A3" s="500"/>
      <c r="B3" s="543"/>
      <c r="C3" s="545"/>
      <c r="D3" s="545"/>
      <c r="E3" s="319"/>
      <c r="F3" s="379"/>
      <c r="G3" s="319"/>
      <c r="H3" s="319"/>
      <c r="I3" s="319"/>
      <c r="J3" s="319"/>
      <c r="K3" s="319"/>
      <c r="L3" s="319"/>
      <c r="M3" s="319"/>
      <c r="N3" s="319"/>
      <c r="O3" s="319"/>
    </row>
    <row r="4" spans="1:15" ht="15" customHeight="1">
      <c r="A4" s="319"/>
      <c r="B4" s="525" t="s">
        <v>2497</v>
      </c>
      <c r="C4" s="525"/>
      <c r="D4" s="477"/>
      <c r="E4" s="477"/>
      <c r="F4" s="477"/>
      <c r="G4" s="477"/>
      <c r="H4" s="477"/>
      <c r="I4" s="477"/>
      <c r="J4" s="477"/>
      <c r="K4" s="477"/>
      <c r="L4" s="477"/>
      <c r="M4" s="477"/>
      <c r="N4" s="477"/>
      <c r="O4" s="477"/>
    </row>
    <row r="5" spans="1:15" ht="15">
      <c r="A5" s="477"/>
      <c r="B5" s="754" t="s">
        <v>2875</v>
      </c>
      <c r="C5" s="525"/>
      <c r="D5" s="477"/>
      <c r="E5" s="477"/>
      <c r="F5" s="477"/>
      <c r="G5" s="477"/>
      <c r="H5" s="477"/>
      <c r="I5" s="477"/>
      <c r="J5" s="477"/>
      <c r="K5" s="477"/>
      <c r="L5" s="477"/>
      <c r="M5" s="477"/>
      <c r="N5" s="477"/>
      <c r="O5" s="319"/>
    </row>
    <row r="6" spans="1:15" ht="21" customHeight="1">
      <c r="A6" s="477"/>
      <c r="B6" s="1601" t="s">
        <v>2342</v>
      </c>
      <c r="C6" s="1597"/>
      <c r="D6" s="1598"/>
      <c r="E6" s="985"/>
      <c r="F6" s="1375" t="s">
        <v>2368</v>
      </c>
      <c r="G6" s="1225"/>
      <c r="H6" s="1601" t="s">
        <v>2774</v>
      </c>
      <c r="I6" s="1598"/>
      <c r="J6" s="985"/>
      <c r="K6" s="985"/>
      <c r="L6" s="985"/>
      <c r="M6" s="985"/>
      <c r="N6" s="985"/>
      <c r="O6" s="319"/>
    </row>
    <row r="7" spans="1:15" ht="54.6" customHeight="1">
      <c r="A7" s="984" t="s">
        <v>2881</v>
      </c>
      <c r="B7" s="984" t="s">
        <v>2882</v>
      </c>
      <c r="C7" s="984" t="s">
        <v>2345</v>
      </c>
      <c r="D7" s="984" t="s">
        <v>3031</v>
      </c>
      <c r="E7" s="986"/>
      <c r="F7" s="984" t="s">
        <v>3032</v>
      </c>
      <c r="G7" s="1137"/>
      <c r="H7" s="984" t="s">
        <v>3033</v>
      </c>
      <c r="I7" s="984" t="s">
        <v>3034</v>
      </c>
      <c r="J7" s="986"/>
      <c r="K7" s="1605" t="s">
        <v>2352</v>
      </c>
      <c r="L7" s="1607"/>
      <c r="M7" s="1605" t="s">
        <v>2890</v>
      </c>
      <c r="N7" s="1607"/>
      <c r="O7" s="319"/>
    </row>
    <row r="8" spans="1:15" s="112" customFormat="1">
      <c r="A8" s="1131"/>
      <c r="B8" s="776" t="s">
        <v>282</v>
      </c>
      <c r="C8" s="776"/>
      <c r="D8" s="776" t="s">
        <v>283</v>
      </c>
      <c r="E8" s="776"/>
      <c r="F8" s="776" t="s">
        <v>284</v>
      </c>
      <c r="G8" s="776"/>
      <c r="H8" s="776" t="s">
        <v>3035</v>
      </c>
      <c r="I8" s="776"/>
      <c r="J8" s="776"/>
      <c r="K8" s="776"/>
      <c r="L8" s="776"/>
      <c r="M8" s="776"/>
      <c r="N8" s="776"/>
      <c r="O8" s="571"/>
    </row>
    <row r="9" spans="1:15">
      <c r="A9" s="477"/>
      <c r="B9" s="813" t="s">
        <v>1790</v>
      </c>
      <c r="C9" s="477"/>
      <c r="D9" s="992"/>
      <c r="E9" s="992"/>
      <c r="F9" s="992"/>
      <c r="G9" s="992"/>
      <c r="H9" s="992"/>
      <c r="I9" s="992"/>
      <c r="J9" s="992"/>
      <c r="K9" s="992"/>
      <c r="L9" s="992"/>
      <c r="M9" s="992"/>
      <c r="N9" s="477"/>
      <c r="O9" s="319"/>
    </row>
    <row r="10" spans="1:15" ht="12.75" customHeight="1">
      <c r="A10" s="453" t="s">
        <v>2897</v>
      </c>
      <c r="B10" s="1144"/>
      <c r="C10" s="1207"/>
      <c r="D10" s="994"/>
      <c r="E10" s="453"/>
      <c r="F10" s="994"/>
      <c r="G10" s="1226"/>
      <c r="H10" s="997"/>
      <c r="I10" s="1148"/>
      <c r="J10" s="453"/>
      <c r="K10" s="1665"/>
      <c r="L10" s="1665"/>
      <c r="M10" s="1665"/>
      <c r="N10" s="1665"/>
      <c r="O10" s="319"/>
    </row>
    <row r="11" spans="1:15">
      <c r="A11" s="453" t="s">
        <v>2898</v>
      </c>
      <c r="B11" s="1144"/>
      <c r="C11" s="1207"/>
      <c r="D11" s="994"/>
      <c r="E11" s="453"/>
      <c r="F11" s="994"/>
      <c r="G11" s="1226"/>
      <c r="H11" s="997"/>
      <c r="I11" s="1148"/>
      <c r="J11" s="453"/>
      <c r="K11" s="1665"/>
      <c r="L11" s="1665"/>
      <c r="M11" s="1665"/>
      <c r="N11" s="1665"/>
      <c r="O11" s="319"/>
    </row>
    <row r="12" spans="1:15">
      <c r="A12" s="453" t="s">
        <v>2899</v>
      </c>
      <c r="B12" s="1144"/>
      <c r="C12" s="1207"/>
      <c r="D12" s="994"/>
      <c r="E12" s="453"/>
      <c r="F12" s="994"/>
      <c r="G12" s="1226"/>
      <c r="H12" s="997"/>
      <c r="I12" s="1148"/>
      <c r="J12" s="453"/>
      <c r="K12" s="1665"/>
      <c r="L12" s="1665"/>
      <c r="M12" s="1665"/>
      <c r="N12" s="1665"/>
      <c r="O12" s="319"/>
    </row>
    <row r="13" spans="1:15" hidden="1">
      <c r="A13" s="453" t="s">
        <v>2900</v>
      </c>
      <c r="B13" s="1144"/>
      <c r="C13" s="1207"/>
      <c r="D13" s="994"/>
      <c r="E13" s="453"/>
      <c r="F13" s="994"/>
      <c r="G13" s="1226"/>
      <c r="H13" s="997"/>
      <c r="I13" s="1148"/>
      <c r="J13" s="453"/>
      <c r="K13" s="1754"/>
      <c r="L13" s="1754"/>
      <c r="M13" s="1754"/>
      <c r="N13" s="1754"/>
      <c r="O13" s="319"/>
    </row>
    <row r="14" spans="1:15" hidden="1">
      <c r="A14" s="453" t="s">
        <v>2901</v>
      </c>
      <c r="B14" s="1144"/>
      <c r="C14" s="1207"/>
      <c r="D14" s="994"/>
      <c r="E14" s="453"/>
      <c r="F14" s="994"/>
      <c r="G14" s="1226"/>
      <c r="H14" s="997"/>
      <c r="I14" s="1148"/>
      <c r="J14" s="453"/>
      <c r="K14" s="1754"/>
      <c r="L14" s="1754"/>
      <c r="M14" s="1754"/>
      <c r="N14" s="1754"/>
      <c r="O14" s="319"/>
    </row>
    <row r="15" spans="1:15" hidden="1">
      <c r="A15" s="453" t="s">
        <v>2902</v>
      </c>
      <c r="B15" s="1144"/>
      <c r="C15" s="1207"/>
      <c r="D15" s="994"/>
      <c r="E15" s="453"/>
      <c r="F15" s="994"/>
      <c r="G15" s="1226"/>
      <c r="H15" s="997"/>
      <c r="I15" s="1148"/>
      <c r="J15" s="453"/>
      <c r="K15" s="1754"/>
      <c r="L15" s="1754"/>
      <c r="M15" s="1754"/>
      <c r="N15" s="1754"/>
      <c r="O15" s="319"/>
    </row>
    <row r="16" spans="1:15" hidden="1">
      <c r="A16" s="453" t="s">
        <v>2903</v>
      </c>
      <c r="B16" s="1144"/>
      <c r="C16" s="1207"/>
      <c r="D16" s="994"/>
      <c r="E16" s="453"/>
      <c r="F16" s="994"/>
      <c r="G16" s="1226"/>
      <c r="H16" s="997"/>
      <c r="I16" s="1148"/>
      <c r="J16" s="453"/>
      <c r="K16" s="1754"/>
      <c r="L16" s="1754"/>
      <c r="M16" s="1754"/>
      <c r="N16" s="1754"/>
      <c r="O16" s="319"/>
    </row>
    <row r="17" spans="1:15" hidden="1">
      <c r="A17" s="453" t="s">
        <v>2904</v>
      </c>
      <c r="B17" s="1144"/>
      <c r="C17" s="1207"/>
      <c r="D17" s="994"/>
      <c r="E17" s="453"/>
      <c r="F17" s="994"/>
      <c r="G17" s="1226"/>
      <c r="H17" s="997"/>
      <c r="I17" s="1148"/>
      <c r="J17" s="453"/>
      <c r="K17" s="1754"/>
      <c r="L17" s="1754"/>
      <c r="M17" s="1754"/>
      <c r="N17" s="1754"/>
      <c r="O17" s="319"/>
    </row>
    <row r="18" spans="1:15" hidden="1">
      <c r="A18" s="453" t="s">
        <v>2905</v>
      </c>
      <c r="B18" s="1144"/>
      <c r="C18" s="1207"/>
      <c r="D18" s="994"/>
      <c r="E18" s="453"/>
      <c r="F18" s="994"/>
      <c r="G18" s="1226"/>
      <c r="H18" s="997"/>
      <c r="I18" s="1148"/>
      <c r="J18" s="453"/>
      <c r="K18" s="1754"/>
      <c r="L18" s="1754"/>
      <c r="M18" s="1754"/>
      <c r="N18" s="1754"/>
      <c r="O18" s="319"/>
    </row>
    <row r="19" spans="1:15" hidden="1">
      <c r="A19" s="453" t="s">
        <v>2906</v>
      </c>
      <c r="B19" s="1144"/>
      <c r="C19" s="1207"/>
      <c r="D19" s="994"/>
      <c r="E19" s="453"/>
      <c r="F19" s="994"/>
      <c r="G19" s="1226"/>
      <c r="H19" s="997"/>
      <c r="I19" s="1148"/>
      <c r="J19" s="453"/>
      <c r="K19" s="1754"/>
      <c r="L19" s="1754"/>
      <c r="M19" s="1754"/>
      <c r="N19" s="1754"/>
      <c r="O19" s="319"/>
    </row>
    <row r="20" spans="1:15" hidden="1">
      <c r="A20" s="453" t="s">
        <v>2907</v>
      </c>
      <c r="B20" s="1144"/>
      <c r="C20" s="1207"/>
      <c r="D20" s="994"/>
      <c r="E20" s="453"/>
      <c r="F20" s="994"/>
      <c r="G20" s="1226"/>
      <c r="H20" s="997"/>
      <c r="I20" s="1148"/>
      <c r="J20" s="453"/>
      <c r="K20" s="1754"/>
      <c r="L20" s="1754"/>
      <c r="M20" s="1754"/>
      <c r="N20" s="1754"/>
      <c r="O20" s="319"/>
    </row>
    <row r="21" spans="1:15" hidden="1">
      <c r="A21" s="453" t="s">
        <v>2908</v>
      </c>
      <c r="B21" s="1144"/>
      <c r="C21" s="1207"/>
      <c r="D21" s="994"/>
      <c r="E21" s="453"/>
      <c r="F21" s="994"/>
      <c r="G21" s="1226"/>
      <c r="H21" s="997"/>
      <c r="I21" s="1148"/>
      <c r="J21" s="453"/>
      <c r="K21" s="1754"/>
      <c r="L21" s="1754"/>
      <c r="M21" s="1754"/>
      <c r="N21" s="1754"/>
      <c r="O21" s="319"/>
    </row>
    <row r="22" spans="1:15" hidden="1">
      <c r="A22" s="453" t="s">
        <v>2909</v>
      </c>
      <c r="B22" s="1144"/>
      <c r="C22" s="1207"/>
      <c r="D22" s="994"/>
      <c r="E22" s="453"/>
      <c r="F22" s="994"/>
      <c r="G22" s="1226"/>
      <c r="H22" s="997"/>
      <c r="I22" s="1148"/>
      <c r="J22" s="453"/>
      <c r="K22" s="1754"/>
      <c r="L22" s="1754"/>
      <c r="M22" s="1754"/>
      <c r="N22" s="1754"/>
      <c r="O22" s="319"/>
    </row>
    <row r="23" spans="1:15" hidden="1">
      <c r="A23" s="453" t="s">
        <v>2910</v>
      </c>
      <c r="B23" s="1144"/>
      <c r="C23" s="1207"/>
      <c r="D23" s="994"/>
      <c r="E23" s="453"/>
      <c r="F23" s="994"/>
      <c r="G23" s="1226"/>
      <c r="H23" s="997"/>
      <c r="I23" s="1148"/>
      <c r="J23" s="453"/>
      <c r="K23" s="1754"/>
      <c r="L23" s="1754"/>
      <c r="M23" s="1754"/>
      <c r="N23" s="1754"/>
      <c r="O23" s="319"/>
    </row>
    <row r="24" spans="1:15" hidden="1">
      <c r="A24" s="453" t="s">
        <v>2911</v>
      </c>
      <c r="B24" s="1144"/>
      <c r="C24" s="1207"/>
      <c r="D24" s="994"/>
      <c r="E24" s="453"/>
      <c r="F24" s="994"/>
      <c r="G24" s="1226"/>
      <c r="H24" s="997"/>
      <c r="I24" s="1148"/>
      <c r="J24" s="453"/>
      <c r="K24" s="1754"/>
      <c r="L24" s="1754"/>
      <c r="M24" s="1754"/>
      <c r="N24" s="1754"/>
      <c r="O24" s="319"/>
    </row>
    <row r="25" spans="1:15" hidden="1">
      <c r="A25" s="453" t="s">
        <v>2912</v>
      </c>
      <c r="B25" s="1144"/>
      <c r="C25" s="1207"/>
      <c r="D25" s="994"/>
      <c r="E25" s="453"/>
      <c r="F25" s="994"/>
      <c r="G25" s="1226"/>
      <c r="H25" s="997"/>
      <c r="I25" s="1148"/>
      <c r="J25" s="453"/>
      <c r="K25" s="1754"/>
      <c r="L25" s="1754"/>
      <c r="M25" s="1754"/>
      <c r="N25" s="1754"/>
      <c r="O25" s="319"/>
    </row>
    <row r="26" spans="1:15" hidden="1">
      <c r="A26" s="453" t="s">
        <v>2913</v>
      </c>
      <c r="B26" s="1144"/>
      <c r="C26" s="1207"/>
      <c r="D26" s="994"/>
      <c r="E26" s="453"/>
      <c r="F26" s="994"/>
      <c r="G26" s="1226"/>
      <c r="H26" s="997"/>
      <c r="I26" s="1148"/>
      <c r="J26" s="453"/>
      <c r="K26" s="1754"/>
      <c r="L26" s="1754"/>
      <c r="M26" s="1754"/>
      <c r="N26" s="1754"/>
      <c r="O26" s="319"/>
    </row>
    <row r="27" spans="1:15" hidden="1">
      <c r="A27" s="453" t="s">
        <v>2914</v>
      </c>
      <c r="B27" s="1144"/>
      <c r="C27" s="1207"/>
      <c r="D27" s="994"/>
      <c r="E27" s="453"/>
      <c r="F27" s="994"/>
      <c r="G27" s="1226"/>
      <c r="H27" s="997"/>
      <c r="I27" s="1148"/>
      <c r="J27" s="453"/>
      <c r="K27" s="1754"/>
      <c r="L27" s="1754"/>
      <c r="M27" s="1754"/>
      <c r="N27" s="1754"/>
      <c r="O27" s="319"/>
    </row>
    <row r="28" spans="1:15" hidden="1">
      <c r="A28" s="453" t="s">
        <v>2915</v>
      </c>
      <c r="B28" s="1144"/>
      <c r="C28" s="1207"/>
      <c r="D28" s="994"/>
      <c r="E28" s="453"/>
      <c r="F28" s="994"/>
      <c r="G28" s="1226"/>
      <c r="H28" s="997"/>
      <c r="I28" s="1148"/>
      <c r="J28" s="453"/>
      <c r="K28" s="1754"/>
      <c r="L28" s="1754"/>
      <c r="M28" s="1754"/>
      <c r="N28" s="1754"/>
      <c r="O28" s="319"/>
    </row>
    <row r="29" spans="1:15" hidden="1">
      <c r="A29" s="453" t="s">
        <v>2916</v>
      </c>
      <c r="B29" s="1144"/>
      <c r="C29" s="1207"/>
      <c r="D29" s="994"/>
      <c r="E29" s="453"/>
      <c r="F29" s="994"/>
      <c r="G29" s="1226"/>
      <c r="H29" s="997"/>
      <c r="I29" s="1148"/>
      <c r="J29" s="453"/>
      <c r="K29" s="1754"/>
      <c r="L29" s="1754"/>
      <c r="M29" s="1754"/>
      <c r="N29" s="1754"/>
      <c r="O29" s="319"/>
    </row>
    <row r="30" spans="1:15" hidden="1">
      <c r="A30" s="453" t="s">
        <v>2917</v>
      </c>
      <c r="B30" s="1144"/>
      <c r="C30" s="1207"/>
      <c r="D30" s="994"/>
      <c r="E30" s="453"/>
      <c r="F30" s="994"/>
      <c r="G30" s="1226"/>
      <c r="H30" s="997"/>
      <c r="I30" s="1148"/>
      <c r="J30" s="453"/>
      <c r="K30" s="1754"/>
      <c r="L30" s="1754"/>
      <c r="M30" s="1754"/>
      <c r="N30" s="1754"/>
      <c r="O30" s="319"/>
    </row>
    <row r="31" spans="1:15" hidden="1">
      <c r="A31" s="453" t="s">
        <v>2918</v>
      </c>
      <c r="B31" s="1144"/>
      <c r="C31" s="1207"/>
      <c r="D31" s="994"/>
      <c r="E31" s="453"/>
      <c r="F31" s="994"/>
      <c r="G31" s="1226"/>
      <c r="H31" s="997"/>
      <c r="I31" s="1148"/>
      <c r="J31" s="453"/>
      <c r="K31" s="1754"/>
      <c r="L31" s="1754"/>
      <c r="M31" s="1754"/>
      <c r="N31" s="1754"/>
      <c r="O31" s="319"/>
    </row>
    <row r="32" spans="1:15" hidden="1">
      <c r="A32" s="453" t="s">
        <v>2919</v>
      </c>
      <c r="B32" s="1144"/>
      <c r="C32" s="1207"/>
      <c r="D32" s="994"/>
      <c r="E32" s="453"/>
      <c r="F32" s="994"/>
      <c r="G32" s="1226"/>
      <c r="H32" s="997"/>
      <c r="I32" s="1148"/>
      <c r="J32" s="453"/>
      <c r="K32" s="1754"/>
      <c r="L32" s="1754"/>
      <c r="M32" s="1754"/>
      <c r="N32" s="1754"/>
      <c r="O32" s="319"/>
    </row>
    <row r="33" spans="1:15" hidden="1">
      <c r="A33" s="453" t="s">
        <v>2920</v>
      </c>
      <c r="B33" s="1144"/>
      <c r="C33" s="1207"/>
      <c r="D33" s="994"/>
      <c r="E33" s="453"/>
      <c r="F33" s="994"/>
      <c r="G33" s="1226"/>
      <c r="H33" s="997"/>
      <c r="I33" s="1148"/>
      <c r="J33" s="453"/>
      <c r="K33" s="1754"/>
      <c r="L33" s="1754"/>
      <c r="M33" s="1754"/>
      <c r="N33" s="1754"/>
      <c r="O33" s="319"/>
    </row>
    <row r="34" spans="1:15">
      <c r="A34" s="453" t="s">
        <v>2921</v>
      </c>
      <c r="B34" s="1144"/>
      <c r="C34" s="1207"/>
      <c r="D34" s="994"/>
      <c r="E34" s="453"/>
      <c r="F34" s="994"/>
      <c r="G34" s="1226"/>
      <c r="H34" s="997"/>
      <c r="I34" s="1148"/>
      <c r="J34" s="453"/>
      <c r="K34" s="1665"/>
      <c r="L34" s="1665"/>
      <c r="M34" s="1665"/>
      <c r="N34" s="1665"/>
      <c r="O34" s="319"/>
    </row>
    <row r="35" spans="1:15">
      <c r="A35" s="796" t="s">
        <v>2922</v>
      </c>
      <c r="B35" s="1208">
        <v>100</v>
      </c>
      <c r="C35" s="1209"/>
      <c r="D35" s="994"/>
      <c r="E35" s="453"/>
      <c r="F35" s="994"/>
      <c r="G35" s="1226"/>
      <c r="H35" s="997"/>
      <c r="I35" s="1148"/>
      <c r="J35" s="453"/>
      <c r="K35" s="1666"/>
      <c r="L35" s="1666"/>
      <c r="M35" s="1666"/>
      <c r="N35" s="1666"/>
      <c r="O35" s="319"/>
    </row>
    <row r="36" spans="1:15">
      <c r="A36" s="478" t="s">
        <v>2923</v>
      </c>
      <c r="B36" s="1002" t="s">
        <v>2924</v>
      </c>
      <c r="C36" s="1003"/>
      <c r="D36" s="997"/>
      <c r="E36" s="477"/>
      <c r="F36" s="997"/>
      <c r="G36" s="1227"/>
      <c r="H36" s="997"/>
      <c r="I36" s="1166"/>
      <c r="J36" s="477"/>
      <c r="K36" s="1664"/>
      <c r="L36" s="1664"/>
      <c r="M36" s="1664"/>
      <c r="N36" s="1664"/>
      <c r="O36" s="319"/>
    </row>
    <row r="37" spans="1:15" ht="6" customHeight="1">
      <c r="A37" s="477"/>
      <c r="B37" s="477"/>
      <c r="C37" s="477"/>
      <c r="D37" s="477"/>
      <c r="E37" s="477"/>
      <c r="F37" s="477"/>
      <c r="G37" s="477"/>
      <c r="H37" s="477"/>
      <c r="I37" s="477"/>
      <c r="J37" s="477"/>
      <c r="K37" s="477"/>
      <c r="L37" s="477"/>
      <c r="M37" s="477"/>
      <c r="N37" s="477"/>
      <c r="O37" s="319"/>
    </row>
    <row r="38" spans="1:15">
      <c r="A38" s="477"/>
      <c r="B38" s="813" t="s">
        <v>1791</v>
      </c>
      <c r="C38" s="477"/>
      <c r="D38" s="477"/>
      <c r="E38" s="477"/>
      <c r="F38" s="477"/>
      <c r="G38" s="477"/>
      <c r="H38" s="477"/>
      <c r="I38" s="477"/>
      <c r="J38" s="477"/>
      <c r="K38" s="477"/>
      <c r="L38" s="477"/>
      <c r="M38" s="477"/>
      <c r="N38" s="477"/>
      <c r="O38" s="319"/>
    </row>
    <row r="39" spans="1:15">
      <c r="A39" s="453" t="s">
        <v>2897</v>
      </c>
      <c r="B39" s="1144"/>
      <c r="C39" s="994"/>
      <c r="D39" s="994"/>
      <c r="E39" s="453"/>
      <c r="F39" s="994"/>
      <c r="G39" s="1226"/>
      <c r="H39" s="997"/>
      <c r="I39" s="1148"/>
      <c r="J39" s="453"/>
      <c r="K39" s="1665"/>
      <c r="L39" s="1665"/>
      <c r="M39" s="1665"/>
      <c r="N39" s="1665"/>
      <c r="O39" s="319"/>
    </row>
    <row r="40" spans="1:15">
      <c r="A40" s="453" t="s">
        <v>2898</v>
      </c>
      <c r="B40" s="1144"/>
      <c r="C40" s="994"/>
      <c r="D40" s="994"/>
      <c r="E40" s="453"/>
      <c r="F40" s="994"/>
      <c r="G40" s="1226"/>
      <c r="H40" s="997"/>
      <c r="I40" s="1148"/>
      <c r="J40" s="453"/>
      <c r="K40" s="1665"/>
      <c r="L40" s="1665"/>
      <c r="M40" s="1665"/>
      <c r="N40" s="1665"/>
      <c r="O40" s="319"/>
    </row>
    <row r="41" spans="1:15">
      <c r="A41" s="453" t="s">
        <v>2899</v>
      </c>
      <c r="B41" s="1144"/>
      <c r="C41" s="994"/>
      <c r="D41" s="994"/>
      <c r="E41" s="453"/>
      <c r="F41" s="994"/>
      <c r="G41" s="1226"/>
      <c r="H41" s="997"/>
      <c r="I41" s="1148"/>
      <c r="J41" s="453"/>
      <c r="K41" s="1665"/>
      <c r="L41" s="1665"/>
      <c r="M41" s="1665"/>
      <c r="N41" s="1665"/>
      <c r="O41" s="319"/>
    </row>
    <row r="42" spans="1:15" s="245" customFormat="1" ht="14.4" hidden="1">
      <c r="A42" s="1086" t="s">
        <v>2900</v>
      </c>
      <c r="B42" s="1228"/>
      <c r="C42" s="458"/>
      <c r="D42" s="458"/>
      <c r="E42" s="1086"/>
      <c r="F42" s="458"/>
      <c r="G42" s="1226"/>
      <c r="H42" s="458"/>
      <c r="I42" s="1229"/>
      <c r="J42" s="1086"/>
      <c r="K42" s="1752"/>
      <c r="L42" s="1753"/>
      <c r="M42" s="1752"/>
      <c r="N42" s="1753"/>
      <c r="O42" s="592"/>
    </row>
    <row r="43" spans="1:15" s="245" customFormat="1" ht="14.4" hidden="1">
      <c r="A43" s="1086" t="s">
        <v>2901</v>
      </c>
      <c r="B43" s="1228"/>
      <c r="C43" s="458"/>
      <c r="D43" s="458"/>
      <c r="E43" s="1086"/>
      <c r="F43" s="458"/>
      <c r="G43" s="1226"/>
      <c r="H43" s="458"/>
      <c r="I43" s="1229"/>
      <c r="J43" s="1086"/>
      <c r="K43" s="1752"/>
      <c r="L43" s="1753"/>
      <c r="M43" s="1752"/>
      <c r="N43" s="1753"/>
      <c r="O43" s="592"/>
    </row>
    <row r="44" spans="1:15" s="245" customFormat="1" ht="14.4" hidden="1">
      <c r="A44" s="1086" t="s">
        <v>2902</v>
      </c>
      <c r="B44" s="1228"/>
      <c r="C44" s="458"/>
      <c r="D44" s="458"/>
      <c r="E44" s="1086"/>
      <c r="F44" s="458"/>
      <c r="G44" s="1226"/>
      <c r="H44" s="458"/>
      <c r="I44" s="1229"/>
      <c r="J44" s="1086"/>
      <c r="K44" s="1752"/>
      <c r="L44" s="1753"/>
      <c r="M44" s="1752"/>
      <c r="N44" s="1753"/>
      <c r="O44" s="592"/>
    </row>
    <row r="45" spans="1:15" s="245" customFormat="1" ht="14.4" hidden="1">
      <c r="A45" s="1086" t="s">
        <v>2903</v>
      </c>
      <c r="B45" s="1228"/>
      <c r="C45" s="458"/>
      <c r="D45" s="458"/>
      <c r="E45" s="1086"/>
      <c r="F45" s="458"/>
      <c r="G45" s="1226"/>
      <c r="H45" s="458"/>
      <c r="I45" s="1229"/>
      <c r="J45" s="1086"/>
      <c r="K45" s="1752"/>
      <c r="L45" s="1753"/>
      <c r="M45" s="1752"/>
      <c r="N45" s="1753"/>
      <c r="O45" s="592"/>
    </row>
    <row r="46" spans="1:15" s="245" customFormat="1" ht="14.4" hidden="1">
      <c r="A46" s="1086" t="s">
        <v>2904</v>
      </c>
      <c r="B46" s="1228"/>
      <c r="C46" s="458" t="s">
        <v>2925</v>
      </c>
      <c r="D46" s="458"/>
      <c r="E46" s="1086"/>
      <c r="F46" s="458"/>
      <c r="G46" s="1226"/>
      <c r="H46" s="458"/>
      <c r="I46" s="1229"/>
      <c r="J46" s="1086"/>
      <c r="K46" s="1752"/>
      <c r="L46" s="1753"/>
      <c r="M46" s="1752"/>
      <c r="N46" s="1753"/>
      <c r="O46" s="592"/>
    </row>
    <row r="47" spans="1:15" s="245" customFormat="1" ht="14.4" hidden="1">
      <c r="A47" s="1086" t="s">
        <v>2905</v>
      </c>
      <c r="B47" s="1228"/>
      <c r="C47" s="458" t="s">
        <v>2926</v>
      </c>
      <c r="D47" s="458"/>
      <c r="E47" s="1086"/>
      <c r="F47" s="458"/>
      <c r="G47" s="1226"/>
      <c r="H47" s="458"/>
      <c r="I47" s="1229"/>
      <c r="J47" s="1086"/>
      <c r="K47" s="1752"/>
      <c r="L47" s="1753"/>
      <c r="M47" s="1752"/>
      <c r="N47" s="1753"/>
      <c r="O47" s="592"/>
    </row>
    <row r="48" spans="1:15" s="245" customFormat="1" ht="14.4" hidden="1">
      <c r="A48" s="1086" t="s">
        <v>2906</v>
      </c>
      <c r="B48" s="1228"/>
      <c r="C48" s="458"/>
      <c r="D48" s="458"/>
      <c r="E48" s="1086"/>
      <c r="F48" s="458"/>
      <c r="G48" s="1226"/>
      <c r="H48" s="458"/>
      <c r="I48" s="1229"/>
      <c r="J48" s="1086"/>
      <c r="K48" s="1752"/>
      <c r="L48" s="1753"/>
      <c r="M48" s="1752"/>
      <c r="N48" s="1753"/>
      <c r="O48" s="592"/>
    </row>
    <row r="49" spans="1:15" s="245" customFormat="1" ht="14.4" hidden="1">
      <c r="A49" s="1086" t="s">
        <v>2907</v>
      </c>
      <c r="B49" s="1228"/>
      <c r="C49" s="458"/>
      <c r="D49" s="458"/>
      <c r="E49" s="1086"/>
      <c r="F49" s="458"/>
      <c r="G49" s="1226"/>
      <c r="H49" s="458"/>
      <c r="I49" s="1229"/>
      <c r="J49" s="1086"/>
      <c r="K49" s="1752"/>
      <c r="L49" s="1753"/>
      <c r="M49" s="1752"/>
      <c r="N49" s="1753"/>
      <c r="O49" s="592"/>
    </row>
    <row r="50" spans="1:15" s="245" customFormat="1" ht="14.4" hidden="1">
      <c r="A50" s="1086" t="s">
        <v>2908</v>
      </c>
      <c r="B50" s="1228"/>
      <c r="C50" s="458"/>
      <c r="D50" s="458"/>
      <c r="E50" s="1086"/>
      <c r="F50" s="458"/>
      <c r="G50" s="1226"/>
      <c r="H50" s="458"/>
      <c r="I50" s="1229"/>
      <c r="J50" s="1086"/>
      <c r="K50" s="1752"/>
      <c r="L50" s="1753"/>
      <c r="M50" s="1752"/>
      <c r="N50" s="1753"/>
      <c r="O50" s="592"/>
    </row>
    <row r="51" spans="1:15" s="245" customFormat="1" ht="14.4" hidden="1">
      <c r="A51" s="1086" t="s">
        <v>2909</v>
      </c>
      <c r="B51" s="1228"/>
      <c r="C51" s="458"/>
      <c r="D51" s="458"/>
      <c r="E51" s="1086"/>
      <c r="F51" s="458"/>
      <c r="G51" s="1226"/>
      <c r="H51" s="458"/>
      <c r="I51" s="1229"/>
      <c r="J51" s="1086"/>
      <c r="K51" s="1752"/>
      <c r="L51" s="1753"/>
      <c r="M51" s="1752"/>
      <c r="N51" s="1753"/>
      <c r="O51" s="592"/>
    </row>
    <row r="52" spans="1:15" s="245" customFormat="1" ht="14.4" hidden="1">
      <c r="A52" s="1086" t="s">
        <v>2910</v>
      </c>
      <c r="B52" s="1228"/>
      <c r="C52" s="458"/>
      <c r="D52" s="458"/>
      <c r="E52" s="1086"/>
      <c r="F52" s="458"/>
      <c r="G52" s="1226"/>
      <c r="H52" s="458"/>
      <c r="I52" s="1229"/>
      <c r="J52" s="1086"/>
      <c r="K52" s="1752"/>
      <c r="L52" s="1753"/>
      <c r="M52" s="1752"/>
      <c r="N52" s="1753"/>
      <c r="O52" s="592"/>
    </row>
    <row r="53" spans="1:15" s="245" customFormat="1" ht="14.4" hidden="1">
      <c r="A53" s="1086" t="s">
        <v>2911</v>
      </c>
      <c r="B53" s="1228"/>
      <c r="C53" s="458"/>
      <c r="D53" s="458"/>
      <c r="E53" s="1086"/>
      <c r="F53" s="458"/>
      <c r="G53" s="1226"/>
      <c r="H53" s="458"/>
      <c r="I53" s="1229"/>
      <c r="J53" s="1086"/>
      <c r="K53" s="1752"/>
      <c r="L53" s="1753"/>
      <c r="M53" s="1752"/>
      <c r="N53" s="1753"/>
      <c r="O53" s="592"/>
    </row>
    <row r="54" spans="1:15" s="245" customFormat="1" ht="14.4" hidden="1">
      <c r="A54" s="1086" t="s">
        <v>2912</v>
      </c>
      <c r="B54" s="1228"/>
      <c r="C54" s="458"/>
      <c r="D54" s="458"/>
      <c r="E54" s="1086"/>
      <c r="F54" s="458"/>
      <c r="G54" s="1226"/>
      <c r="H54" s="458"/>
      <c r="I54" s="1229"/>
      <c r="J54" s="1086"/>
      <c r="K54" s="1752"/>
      <c r="L54" s="1753"/>
      <c r="M54" s="1752"/>
      <c r="N54" s="1753"/>
      <c r="O54" s="592"/>
    </row>
    <row r="55" spans="1:15" s="245" customFormat="1" ht="14.4" hidden="1">
      <c r="A55" s="1086" t="s">
        <v>2913</v>
      </c>
      <c r="B55" s="1228"/>
      <c r="C55" s="458"/>
      <c r="D55" s="458"/>
      <c r="E55" s="1086"/>
      <c r="F55" s="458"/>
      <c r="G55" s="1226"/>
      <c r="H55" s="458"/>
      <c r="I55" s="1229"/>
      <c r="J55" s="1086"/>
      <c r="K55" s="1752"/>
      <c r="L55" s="1753"/>
      <c r="M55" s="1752"/>
      <c r="N55" s="1753"/>
      <c r="O55" s="592"/>
    </row>
    <row r="56" spans="1:15" s="245" customFormat="1" ht="14.4" hidden="1">
      <c r="A56" s="1086" t="s">
        <v>2914</v>
      </c>
      <c r="B56" s="1228"/>
      <c r="C56" s="458"/>
      <c r="D56" s="458"/>
      <c r="E56" s="1086"/>
      <c r="F56" s="458"/>
      <c r="G56" s="1226"/>
      <c r="H56" s="458"/>
      <c r="I56" s="1229"/>
      <c r="J56" s="1086"/>
      <c r="K56" s="1752"/>
      <c r="L56" s="1753"/>
      <c r="M56" s="1752"/>
      <c r="N56" s="1753"/>
      <c r="O56" s="592"/>
    </row>
    <row r="57" spans="1:15" s="245" customFormat="1" ht="14.4" hidden="1">
      <c r="A57" s="1086" t="s">
        <v>2915</v>
      </c>
      <c r="B57" s="1228"/>
      <c r="C57" s="458"/>
      <c r="D57" s="458"/>
      <c r="E57" s="1086"/>
      <c r="F57" s="458"/>
      <c r="G57" s="1226"/>
      <c r="H57" s="458"/>
      <c r="I57" s="1229"/>
      <c r="J57" s="1086"/>
      <c r="K57" s="1752"/>
      <c r="L57" s="1753"/>
      <c r="M57" s="1752"/>
      <c r="N57" s="1753"/>
      <c r="O57" s="592"/>
    </row>
    <row r="58" spans="1:15" s="245" customFormat="1" ht="14.4" hidden="1">
      <c r="A58" s="1086" t="s">
        <v>2916</v>
      </c>
      <c r="B58" s="1228"/>
      <c r="C58" s="458"/>
      <c r="D58" s="458"/>
      <c r="E58" s="1086"/>
      <c r="F58" s="458"/>
      <c r="G58" s="1226"/>
      <c r="H58" s="458"/>
      <c r="I58" s="1229"/>
      <c r="J58" s="1086"/>
      <c r="K58" s="1752"/>
      <c r="L58" s="1753"/>
      <c r="M58" s="1752"/>
      <c r="N58" s="1753"/>
      <c r="O58" s="592"/>
    </row>
    <row r="59" spans="1:15" s="245" customFormat="1" ht="14.4" hidden="1">
      <c r="A59" s="1086" t="s">
        <v>2917</v>
      </c>
      <c r="B59" s="1228"/>
      <c r="C59" s="458"/>
      <c r="D59" s="458"/>
      <c r="E59" s="1086"/>
      <c r="F59" s="458"/>
      <c r="G59" s="1226"/>
      <c r="H59" s="458"/>
      <c r="I59" s="1229"/>
      <c r="J59" s="1086"/>
      <c r="K59" s="1752"/>
      <c r="L59" s="1753"/>
      <c r="M59" s="1752"/>
      <c r="N59" s="1753"/>
      <c r="O59" s="592"/>
    </row>
    <row r="60" spans="1:15" s="245" customFormat="1" ht="14.4" hidden="1">
      <c r="A60" s="1086" t="s">
        <v>2918</v>
      </c>
      <c r="B60" s="1228"/>
      <c r="C60" s="458"/>
      <c r="D60" s="458"/>
      <c r="E60" s="1086"/>
      <c r="F60" s="458"/>
      <c r="G60" s="1226"/>
      <c r="H60" s="458"/>
      <c r="I60" s="1229"/>
      <c r="J60" s="1086"/>
      <c r="K60" s="1752"/>
      <c r="L60" s="1753"/>
      <c r="M60" s="1752"/>
      <c r="N60" s="1753"/>
      <c r="O60" s="592"/>
    </row>
    <row r="61" spans="1:15" s="245" customFormat="1" ht="14.4" hidden="1">
      <c r="A61" s="1086" t="s">
        <v>2919</v>
      </c>
      <c r="B61" s="1228"/>
      <c r="C61" s="458"/>
      <c r="D61" s="458"/>
      <c r="E61" s="1086"/>
      <c r="F61" s="458"/>
      <c r="G61" s="1226"/>
      <c r="H61" s="458"/>
      <c r="I61" s="1229"/>
      <c r="J61" s="1086"/>
      <c r="K61" s="1752"/>
      <c r="L61" s="1753"/>
      <c r="M61" s="1752"/>
      <c r="N61" s="1753"/>
      <c r="O61" s="592"/>
    </row>
    <row r="62" spans="1:15" s="245" customFormat="1" ht="14.4" hidden="1">
      <c r="A62" s="1086" t="s">
        <v>2920</v>
      </c>
      <c r="B62" s="1228"/>
      <c r="C62" s="458"/>
      <c r="D62" s="458"/>
      <c r="E62" s="1086"/>
      <c r="F62" s="458"/>
      <c r="G62" s="1226"/>
      <c r="H62" s="458"/>
      <c r="I62" s="1229"/>
      <c r="J62" s="1086"/>
      <c r="K62" s="1752"/>
      <c r="L62" s="1753"/>
      <c r="M62" s="1752"/>
      <c r="N62" s="1753"/>
      <c r="O62" s="592"/>
    </row>
    <row r="63" spans="1:15">
      <c r="A63" s="453" t="s">
        <v>2921</v>
      </c>
      <c r="B63" s="1144"/>
      <c r="C63" s="994"/>
      <c r="D63" s="994"/>
      <c r="E63" s="453"/>
      <c r="F63" s="994"/>
      <c r="G63" s="1226"/>
      <c r="H63" s="997"/>
      <c r="I63" s="1148"/>
      <c r="J63" s="453"/>
      <c r="K63" s="1665"/>
      <c r="L63" s="1665"/>
      <c r="M63" s="1665"/>
      <c r="N63" s="1665"/>
      <c r="O63" s="319"/>
    </row>
    <row r="64" spans="1:15">
      <c r="A64" s="796" t="s">
        <v>2922</v>
      </c>
      <c r="B64" s="1208">
        <v>100</v>
      </c>
      <c r="C64" s="994"/>
      <c r="D64" s="994"/>
      <c r="E64" s="453"/>
      <c r="F64" s="994"/>
      <c r="G64" s="1226"/>
      <c r="H64" s="997"/>
      <c r="I64" s="1148"/>
      <c r="J64" s="453"/>
      <c r="K64" s="1666"/>
      <c r="L64" s="1666"/>
      <c r="M64" s="1666"/>
      <c r="N64" s="1666"/>
      <c r="O64" s="319"/>
    </row>
    <row r="65" spans="1:15" ht="12.75" customHeight="1">
      <c r="A65" s="478" t="s">
        <v>2923</v>
      </c>
      <c r="B65" s="1002" t="s">
        <v>2924</v>
      </c>
      <c r="C65" s="997"/>
      <c r="D65" s="997"/>
      <c r="E65" s="477"/>
      <c r="F65" s="997"/>
      <c r="G65" s="1227"/>
      <c r="H65" s="997"/>
      <c r="I65" s="1166"/>
      <c r="J65" s="477"/>
      <c r="K65" s="1664"/>
      <c r="L65" s="1664"/>
      <c r="M65" s="1664"/>
      <c r="N65" s="1664"/>
      <c r="O65" s="319"/>
    </row>
    <row r="66" spans="1:15" ht="6" customHeight="1">
      <c r="A66" s="477"/>
      <c r="B66" s="477"/>
      <c r="C66" s="477"/>
      <c r="D66" s="477"/>
      <c r="E66" s="477"/>
      <c r="F66" s="477"/>
      <c r="G66" s="477"/>
      <c r="H66" s="477"/>
      <c r="I66" s="477"/>
      <c r="J66" s="477"/>
      <c r="K66" s="477"/>
      <c r="L66" s="477"/>
      <c r="M66" s="477"/>
      <c r="N66" s="477"/>
      <c r="O66" s="319"/>
    </row>
    <row r="67" spans="1:15">
      <c r="A67" s="477"/>
      <c r="B67" s="813" t="s">
        <v>1794</v>
      </c>
      <c r="C67" s="477"/>
      <c r="D67" s="477"/>
      <c r="E67" s="477"/>
      <c r="F67" s="477"/>
      <c r="G67" s="477"/>
      <c r="H67" s="477"/>
      <c r="I67" s="477"/>
      <c r="J67" s="477"/>
      <c r="K67" s="477"/>
      <c r="L67" s="477"/>
      <c r="M67" s="477"/>
      <c r="N67" s="477"/>
      <c r="O67" s="319"/>
    </row>
    <row r="68" spans="1:15">
      <c r="A68" s="453" t="s">
        <v>2897</v>
      </c>
      <c r="B68" s="1144"/>
      <c r="C68" s="994"/>
      <c r="D68" s="994"/>
      <c r="E68" s="453"/>
      <c r="F68" s="994"/>
      <c r="G68" s="1226"/>
      <c r="H68" s="997"/>
      <c r="I68" s="1148"/>
      <c r="J68" s="453"/>
      <c r="K68" s="1665"/>
      <c r="L68" s="1665"/>
      <c r="M68" s="1665"/>
      <c r="N68" s="1665"/>
      <c r="O68" s="319"/>
    </row>
    <row r="69" spans="1:15">
      <c r="A69" s="453" t="s">
        <v>2898</v>
      </c>
      <c r="B69" s="1144"/>
      <c r="C69" s="994"/>
      <c r="D69" s="994"/>
      <c r="E69" s="453"/>
      <c r="F69" s="994"/>
      <c r="G69" s="1226"/>
      <c r="H69" s="997"/>
      <c r="I69" s="1148"/>
      <c r="J69" s="453"/>
      <c r="K69" s="1665"/>
      <c r="L69" s="1665"/>
      <c r="M69" s="1665"/>
      <c r="N69" s="1665"/>
      <c r="O69" s="319"/>
    </row>
    <row r="70" spans="1:15">
      <c r="A70" s="453" t="s">
        <v>2899</v>
      </c>
      <c r="B70" s="1144"/>
      <c r="C70" s="994"/>
      <c r="D70" s="994"/>
      <c r="E70" s="453"/>
      <c r="F70" s="994"/>
      <c r="G70" s="1226"/>
      <c r="H70" s="997"/>
      <c r="I70" s="1148"/>
      <c r="J70" s="453"/>
      <c r="K70" s="1665"/>
      <c r="L70" s="1665"/>
      <c r="M70" s="1665"/>
      <c r="N70" s="1665"/>
      <c r="O70" s="319"/>
    </row>
    <row r="71" spans="1:15" hidden="1">
      <c r="A71" s="453" t="s">
        <v>2900</v>
      </c>
      <c r="B71" s="1144"/>
      <c r="C71" s="994"/>
      <c r="D71" s="994"/>
      <c r="E71" s="453"/>
      <c r="F71" s="994"/>
      <c r="G71" s="1226"/>
      <c r="H71" s="997"/>
      <c r="I71" s="1148"/>
      <c r="J71" s="453"/>
      <c r="K71" s="1665"/>
      <c r="L71" s="1665"/>
      <c r="M71" s="1665"/>
      <c r="N71" s="1665"/>
      <c r="O71" s="319"/>
    </row>
    <row r="72" spans="1:15" hidden="1">
      <c r="A72" s="453" t="s">
        <v>2901</v>
      </c>
      <c r="B72" s="1144"/>
      <c r="C72" s="994"/>
      <c r="D72" s="994"/>
      <c r="E72" s="453"/>
      <c r="F72" s="994"/>
      <c r="G72" s="1226"/>
      <c r="H72" s="997"/>
      <c r="I72" s="1148"/>
      <c r="J72" s="453"/>
      <c r="K72" s="1665"/>
      <c r="L72" s="1665"/>
      <c r="M72" s="1665"/>
      <c r="N72" s="1665"/>
      <c r="O72" s="319"/>
    </row>
    <row r="73" spans="1:15" hidden="1">
      <c r="A73" s="453" t="s">
        <v>2902</v>
      </c>
      <c r="B73" s="1144"/>
      <c r="C73" s="994"/>
      <c r="D73" s="994"/>
      <c r="E73" s="453"/>
      <c r="F73" s="994"/>
      <c r="G73" s="1226"/>
      <c r="H73" s="997"/>
      <c r="I73" s="1148"/>
      <c r="J73" s="453"/>
      <c r="K73" s="1665"/>
      <c r="L73" s="1665"/>
      <c r="M73" s="1665"/>
      <c r="N73" s="1665"/>
      <c r="O73" s="319"/>
    </row>
    <row r="74" spans="1:15" hidden="1">
      <c r="A74" s="453" t="s">
        <v>2903</v>
      </c>
      <c r="B74" s="1144"/>
      <c r="C74" s="994"/>
      <c r="D74" s="994"/>
      <c r="E74" s="453"/>
      <c r="F74" s="994"/>
      <c r="G74" s="1226"/>
      <c r="H74" s="997"/>
      <c r="I74" s="1148"/>
      <c r="J74" s="453"/>
      <c r="K74" s="1665"/>
      <c r="L74" s="1665"/>
      <c r="M74" s="1665"/>
      <c r="N74" s="1665"/>
      <c r="O74" s="319"/>
    </row>
    <row r="75" spans="1:15" hidden="1">
      <c r="A75" s="453" t="s">
        <v>2904</v>
      </c>
      <c r="B75" s="1144"/>
      <c r="C75" s="994"/>
      <c r="D75" s="994"/>
      <c r="E75" s="453"/>
      <c r="F75" s="994"/>
      <c r="G75" s="1226"/>
      <c r="H75" s="997"/>
      <c r="I75" s="1148"/>
      <c r="J75" s="453"/>
      <c r="K75" s="1665"/>
      <c r="L75" s="1665"/>
      <c r="M75" s="1665"/>
      <c r="N75" s="1665"/>
      <c r="O75" s="319"/>
    </row>
    <row r="76" spans="1:15" hidden="1">
      <c r="A76" s="453" t="s">
        <v>2905</v>
      </c>
      <c r="B76" s="1144"/>
      <c r="C76" s="994"/>
      <c r="D76" s="994"/>
      <c r="E76" s="453"/>
      <c r="F76" s="994"/>
      <c r="G76" s="1226"/>
      <c r="H76" s="997"/>
      <c r="I76" s="1148"/>
      <c r="J76" s="453"/>
      <c r="K76" s="1665"/>
      <c r="L76" s="1665"/>
      <c r="M76" s="1665"/>
      <c r="N76" s="1665"/>
      <c r="O76" s="319"/>
    </row>
    <row r="77" spans="1:15" hidden="1">
      <c r="A77" s="453" t="s">
        <v>2906</v>
      </c>
      <c r="B77" s="1144"/>
      <c r="C77" s="994"/>
      <c r="D77" s="994"/>
      <c r="E77" s="453"/>
      <c r="F77" s="994"/>
      <c r="G77" s="1226"/>
      <c r="H77" s="997"/>
      <c r="I77" s="1148"/>
      <c r="J77" s="453"/>
      <c r="K77" s="1665"/>
      <c r="L77" s="1665"/>
      <c r="M77" s="1665"/>
      <c r="N77" s="1665"/>
      <c r="O77" s="319"/>
    </row>
    <row r="78" spans="1:15" hidden="1">
      <c r="A78" s="453" t="s">
        <v>2907</v>
      </c>
      <c r="B78" s="1144"/>
      <c r="C78" s="994"/>
      <c r="D78" s="994"/>
      <c r="E78" s="453"/>
      <c r="F78" s="994"/>
      <c r="G78" s="1226"/>
      <c r="H78" s="997"/>
      <c r="I78" s="1148"/>
      <c r="J78" s="453"/>
      <c r="K78" s="1665"/>
      <c r="L78" s="1665"/>
      <c r="M78" s="1665"/>
      <c r="N78" s="1665"/>
      <c r="O78" s="319"/>
    </row>
    <row r="79" spans="1:15" hidden="1">
      <c r="A79" s="453" t="s">
        <v>2908</v>
      </c>
      <c r="B79" s="1144"/>
      <c r="C79" s="994"/>
      <c r="D79" s="994"/>
      <c r="E79" s="453"/>
      <c r="F79" s="994"/>
      <c r="G79" s="1226"/>
      <c r="H79" s="997"/>
      <c r="I79" s="1148"/>
      <c r="J79" s="453"/>
      <c r="K79" s="1665"/>
      <c r="L79" s="1665"/>
      <c r="M79" s="1665"/>
      <c r="N79" s="1665"/>
      <c r="O79" s="319"/>
    </row>
    <row r="80" spans="1:15" hidden="1">
      <c r="A80" s="453" t="s">
        <v>2909</v>
      </c>
      <c r="B80" s="1144"/>
      <c r="C80" s="994"/>
      <c r="D80" s="994"/>
      <c r="E80" s="453"/>
      <c r="F80" s="994"/>
      <c r="G80" s="1226"/>
      <c r="H80" s="997"/>
      <c r="I80" s="1148"/>
      <c r="J80" s="453"/>
      <c r="K80" s="1665"/>
      <c r="L80" s="1665"/>
      <c r="M80" s="1665"/>
      <c r="N80" s="1665"/>
      <c r="O80" s="319"/>
    </row>
    <row r="81" spans="1:15" hidden="1">
      <c r="A81" s="453" t="s">
        <v>2910</v>
      </c>
      <c r="B81" s="1144"/>
      <c r="C81" s="994"/>
      <c r="D81" s="994"/>
      <c r="E81" s="453"/>
      <c r="F81" s="994"/>
      <c r="G81" s="1226"/>
      <c r="H81" s="997"/>
      <c r="I81" s="1148"/>
      <c r="J81" s="453"/>
      <c r="K81" s="1665"/>
      <c r="L81" s="1665"/>
      <c r="M81" s="1665"/>
      <c r="N81" s="1665"/>
      <c r="O81" s="319"/>
    </row>
    <row r="82" spans="1:15" hidden="1">
      <c r="A82" s="453" t="s">
        <v>2911</v>
      </c>
      <c r="B82" s="1144"/>
      <c r="C82" s="994"/>
      <c r="D82" s="994"/>
      <c r="E82" s="453"/>
      <c r="F82" s="994"/>
      <c r="G82" s="1226"/>
      <c r="H82" s="997"/>
      <c r="I82" s="1148"/>
      <c r="J82" s="453"/>
      <c r="K82" s="1665"/>
      <c r="L82" s="1665"/>
      <c r="M82" s="1665"/>
      <c r="N82" s="1665"/>
      <c r="O82" s="319"/>
    </row>
    <row r="83" spans="1:15" hidden="1">
      <c r="A83" s="453" t="s">
        <v>2912</v>
      </c>
      <c r="B83" s="1144"/>
      <c r="C83" s="994"/>
      <c r="D83" s="994"/>
      <c r="E83" s="453"/>
      <c r="F83" s="994"/>
      <c r="G83" s="1226"/>
      <c r="H83" s="997"/>
      <c r="I83" s="1148"/>
      <c r="J83" s="453"/>
      <c r="K83" s="1665"/>
      <c r="L83" s="1665"/>
      <c r="M83" s="1665"/>
      <c r="N83" s="1665"/>
      <c r="O83" s="319"/>
    </row>
    <row r="84" spans="1:15" hidden="1">
      <c r="A84" s="453" t="s">
        <v>2913</v>
      </c>
      <c r="B84" s="1144"/>
      <c r="C84" s="994"/>
      <c r="D84" s="994"/>
      <c r="E84" s="453"/>
      <c r="F84" s="994"/>
      <c r="G84" s="1226"/>
      <c r="H84" s="997"/>
      <c r="I84" s="1148"/>
      <c r="J84" s="453"/>
      <c r="K84" s="1665"/>
      <c r="L84" s="1665"/>
      <c r="M84" s="1665"/>
      <c r="N84" s="1665"/>
      <c r="O84" s="319"/>
    </row>
    <row r="85" spans="1:15" hidden="1">
      <c r="A85" s="453" t="s">
        <v>2914</v>
      </c>
      <c r="B85" s="1144"/>
      <c r="C85" s="994"/>
      <c r="D85" s="994"/>
      <c r="E85" s="453"/>
      <c r="F85" s="994"/>
      <c r="G85" s="1226"/>
      <c r="H85" s="997"/>
      <c r="I85" s="1148"/>
      <c r="J85" s="453"/>
      <c r="K85" s="1665"/>
      <c r="L85" s="1665"/>
      <c r="M85" s="1665"/>
      <c r="N85" s="1665"/>
      <c r="O85" s="319"/>
    </row>
    <row r="86" spans="1:15" hidden="1">
      <c r="A86" s="453" t="s">
        <v>2915</v>
      </c>
      <c r="B86" s="1144"/>
      <c r="C86" s="994"/>
      <c r="D86" s="994"/>
      <c r="E86" s="453"/>
      <c r="F86" s="994"/>
      <c r="G86" s="1226"/>
      <c r="H86" s="997"/>
      <c r="I86" s="1148"/>
      <c r="J86" s="453"/>
      <c r="K86" s="1665"/>
      <c r="L86" s="1665"/>
      <c r="M86" s="1665"/>
      <c r="N86" s="1665"/>
      <c r="O86" s="319"/>
    </row>
    <row r="87" spans="1:15" hidden="1">
      <c r="A87" s="453" t="s">
        <v>2916</v>
      </c>
      <c r="B87" s="1144"/>
      <c r="C87" s="994"/>
      <c r="D87" s="994"/>
      <c r="E87" s="453"/>
      <c r="F87" s="994"/>
      <c r="G87" s="1226"/>
      <c r="H87" s="997"/>
      <c r="I87" s="1148"/>
      <c r="J87" s="453"/>
      <c r="K87" s="1665"/>
      <c r="L87" s="1665"/>
      <c r="M87" s="1665"/>
      <c r="N87" s="1665"/>
      <c r="O87" s="319"/>
    </row>
    <row r="88" spans="1:15" hidden="1">
      <c r="A88" s="453" t="s">
        <v>2917</v>
      </c>
      <c r="B88" s="1144"/>
      <c r="C88" s="994"/>
      <c r="D88" s="994"/>
      <c r="E88" s="453"/>
      <c r="F88" s="994"/>
      <c r="G88" s="1226"/>
      <c r="H88" s="997"/>
      <c r="I88" s="1148"/>
      <c r="J88" s="453"/>
      <c r="K88" s="1665"/>
      <c r="L88" s="1665"/>
      <c r="M88" s="1665"/>
      <c r="N88" s="1665"/>
      <c r="O88" s="319"/>
    </row>
    <row r="89" spans="1:15" hidden="1">
      <c r="A89" s="453" t="s">
        <v>2918</v>
      </c>
      <c r="B89" s="1144"/>
      <c r="C89" s="994"/>
      <c r="D89" s="994"/>
      <c r="E89" s="453"/>
      <c r="F89" s="994"/>
      <c r="G89" s="1226"/>
      <c r="H89" s="997"/>
      <c r="I89" s="1148"/>
      <c r="J89" s="453"/>
      <c r="K89" s="1665"/>
      <c r="L89" s="1665"/>
      <c r="M89" s="1665"/>
      <c r="N89" s="1665"/>
      <c r="O89" s="319"/>
    </row>
    <row r="90" spans="1:15" hidden="1">
      <c r="A90" s="453" t="s">
        <v>2919</v>
      </c>
      <c r="B90" s="1144"/>
      <c r="C90" s="994"/>
      <c r="D90" s="994"/>
      <c r="E90" s="453"/>
      <c r="F90" s="994"/>
      <c r="G90" s="1226"/>
      <c r="H90" s="997"/>
      <c r="I90" s="1148"/>
      <c r="J90" s="453"/>
      <c r="K90" s="1665"/>
      <c r="L90" s="1665"/>
      <c r="M90" s="1665"/>
      <c r="N90" s="1665"/>
      <c r="O90" s="319"/>
    </row>
    <row r="91" spans="1:15" hidden="1">
      <c r="A91" s="453" t="s">
        <v>2920</v>
      </c>
      <c r="B91" s="1144"/>
      <c r="C91" s="994"/>
      <c r="D91" s="994"/>
      <c r="E91" s="453"/>
      <c r="F91" s="994"/>
      <c r="G91" s="1226"/>
      <c r="H91" s="997"/>
      <c r="I91" s="1148"/>
      <c r="J91" s="453"/>
      <c r="K91" s="1665"/>
      <c r="L91" s="1665"/>
      <c r="M91" s="1665"/>
      <c r="N91" s="1665"/>
      <c r="O91" s="319"/>
    </row>
    <row r="92" spans="1:15">
      <c r="A92" s="453" t="s">
        <v>2921</v>
      </c>
      <c r="B92" s="1144"/>
      <c r="C92" s="994"/>
      <c r="D92" s="994"/>
      <c r="E92" s="453"/>
      <c r="F92" s="994"/>
      <c r="G92" s="1226"/>
      <c r="H92" s="997"/>
      <c r="I92" s="1148"/>
      <c r="J92" s="453"/>
      <c r="K92" s="1665"/>
      <c r="L92" s="1665"/>
      <c r="M92" s="1665"/>
      <c r="N92" s="1665"/>
      <c r="O92" s="319"/>
    </row>
    <row r="93" spans="1:15">
      <c r="A93" s="796" t="s">
        <v>2922</v>
      </c>
      <c r="B93" s="1208">
        <v>100</v>
      </c>
      <c r="C93" s="994"/>
      <c r="D93" s="994"/>
      <c r="E93" s="453"/>
      <c r="F93" s="994"/>
      <c r="G93" s="1226"/>
      <c r="H93" s="997"/>
      <c r="I93" s="1148"/>
      <c r="J93" s="453"/>
      <c r="K93" s="1666"/>
      <c r="L93" s="1666"/>
      <c r="M93" s="1666"/>
      <c r="N93" s="1666"/>
      <c r="O93" s="319"/>
    </row>
    <row r="94" spans="1:15">
      <c r="A94" s="478" t="s">
        <v>2923</v>
      </c>
      <c r="B94" s="1002" t="s">
        <v>2924</v>
      </c>
      <c r="C94" s="997"/>
      <c r="D94" s="997"/>
      <c r="E94" s="477"/>
      <c r="F94" s="997"/>
      <c r="G94" s="1227"/>
      <c r="H94" s="997"/>
      <c r="I94" s="1166"/>
      <c r="J94" s="477"/>
      <c r="K94" s="1664"/>
      <c r="L94" s="1664"/>
      <c r="M94" s="1664"/>
      <c r="N94" s="1664"/>
      <c r="O94" s="319"/>
    </row>
    <row r="95" spans="1:15">
      <c r="A95" s="477"/>
      <c r="B95" s="477"/>
      <c r="C95" s="477"/>
      <c r="D95" s="477"/>
      <c r="E95" s="477"/>
      <c r="F95" s="477"/>
      <c r="G95" s="477"/>
      <c r="H95" s="477"/>
      <c r="I95" s="477"/>
      <c r="J95" s="477"/>
      <c r="K95" s="477"/>
      <c r="L95" s="477"/>
      <c r="M95" s="477"/>
      <c r="N95" s="477"/>
      <c r="O95" s="319"/>
    </row>
    <row r="96" spans="1:15">
      <c r="A96" s="477"/>
      <c r="B96" s="1104" t="s">
        <v>2927</v>
      </c>
      <c r="C96" s="477"/>
      <c r="D96" s="477"/>
      <c r="E96" s="477"/>
      <c r="F96" s="477"/>
      <c r="G96" s="477"/>
      <c r="H96" s="477"/>
      <c r="I96" s="477"/>
      <c r="J96" s="477"/>
      <c r="K96" s="477"/>
      <c r="L96" s="477"/>
      <c r="M96" s="477"/>
      <c r="N96" s="477"/>
      <c r="O96" s="319"/>
    </row>
    <row r="97" spans="1:15">
      <c r="A97" s="478" t="s">
        <v>2923</v>
      </c>
      <c r="B97" s="1002" t="s">
        <v>2924</v>
      </c>
      <c r="C97" s="1230"/>
      <c r="D97" s="1230"/>
      <c r="E97" s="477"/>
      <c r="F97" s="1230"/>
      <c r="G97" s="1227"/>
      <c r="H97" s="1230"/>
      <c r="I97" s="1231"/>
      <c r="J97" s="477"/>
      <c r="K97" s="1664"/>
      <c r="L97" s="1664"/>
      <c r="M97" s="1743"/>
      <c r="N97" s="1743"/>
      <c r="O97" s="319"/>
    </row>
    <row r="98" spans="1:15">
      <c r="A98" s="477"/>
      <c r="B98" s="477"/>
      <c r="C98" s="477"/>
      <c r="D98" s="477"/>
      <c r="E98" s="477"/>
      <c r="F98" s="477"/>
      <c r="G98" s="477"/>
      <c r="H98" s="477"/>
      <c r="I98" s="477"/>
      <c r="J98" s="477"/>
      <c r="K98" s="477"/>
      <c r="L98" s="477"/>
      <c r="M98" s="477"/>
      <c r="N98" s="477"/>
      <c r="O98" s="319"/>
    </row>
    <row r="99" spans="1:15">
      <c r="A99" s="477"/>
      <c r="B99" s="813" t="s">
        <v>772</v>
      </c>
      <c r="C99" s="477"/>
      <c r="D99" s="997"/>
      <c r="E99" s="477"/>
      <c r="F99" s="477"/>
      <c r="G99" s="477"/>
      <c r="H99" s="477"/>
      <c r="I99" s="477"/>
      <c r="J99" s="477"/>
      <c r="K99" s="1664"/>
      <c r="L99" s="1664"/>
      <c r="M99" s="1664"/>
      <c r="N99" s="1664"/>
      <c r="O99" s="319"/>
    </row>
    <row r="100" spans="1:15">
      <c r="A100" s="477"/>
      <c r="B100" s="477"/>
      <c r="C100" s="477"/>
      <c r="D100" s="477"/>
      <c r="E100" s="477"/>
      <c r="F100" s="477"/>
      <c r="G100" s="477"/>
      <c r="H100" s="477"/>
      <c r="I100" s="477"/>
      <c r="J100" s="477"/>
      <c r="K100" s="477"/>
      <c r="L100" s="477"/>
      <c r="M100" s="477"/>
      <c r="N100" s="477"/>
    </row>
    <row r="101" spans="1:15" ht="33.75" customHeight="1">
      <c r="A101" s="453"/>
      <c r="B101" s="1019" t="s">
        <v>2963</v>
      </c>
      <c r="C101" s="477"/>
      <c r="D101" s="477"/>
      <c r="E101" s="477"/>
      <c r="F101" s="477"/>
      <c r="G101" s="477"/>
      <c r="H101" s="477"/>
      <c r="I101" s="477"/>
      <c r="J101" s="477"/>
      <c r="K101" s="1099" t="s">
        <v>2964</v>
      </c>
      <c r="L101" s="1099" t="s">
        <v>2965</v>
      </c>
      <c r="M101" s="1099" t="s">
        <v>2964</v>
      </c>
      <c r="N101" s="1099" t="s">
        <v>2965</v>
      </c>
    </row>
    <row r="102" spans="1:15" ht="33.75" customHeight="1">
      <c r="A102" s="453"/>
      <c r="B102" s="1065" t="s">
        <v>1790</v>
      </c>
      <c r="C102" s="975"/>
      <c r="D102" s="994"/>
      <c r="E102" s="477"/>
      <c r="F102" s="1203"/>
      <c r="G102" s="1226"/>
      <c r="H102" s="997"/>
      <c r="I102" s="1148"/>
      <c r="J102" s="477"/>
      <c r="K102" s="994"/>
      <c r="L102" s="994"/>
      <c r="M102" s="994"/>
      <c r="N102" s="994"/>
    </row>
    <row r="103" spans="1:15" ht="33.75" customHeight="1">
      <c r="A103" s="453"/>
      <c r="B103" s="1204" t="s">
        <v>2966</v>
      </c>
      <c r="C103" s="994"/>
      <c r="D103" s="994"/>
      <c r="E103" s="477"/>
      <c r="F103" s="1203"/>
      <c r="G103" s="1226"/>
      <c r="H103" s="997"/>
      <c r="I103" s="1148"/>
      <c r="J103" s="477"/>
      <c r="K103" s="994"/>
      <c r="L103" s="994"/>
      <c r="M103" s="994"/>
      <c r="N103" s="994"/>
    </row>
    <row r="104" spans="1:15" ht="12.75" customHeight="1">
      <c r="A104" s="453"/>
      <c r="B104" s="477"/>
      <c r="C104" s="477"/>
      <c r="D104" s="477"/>
      <c r="E104" s="477"/>
      <c r="F104" s="477"/>
      <c r="G104" s="477"/>
      <c r="H104" s="477"/>
      <c r="I104" s="477"/>
      <c r="J104" s="477"/>
      <c r="K104" s="477"/>
      <c r="L104" s="477"/>
      <c r="M104" s="477"/>
      <c r="N104" s="477"/>
    </row>
    <row r="105" spans="1:15" ht="22.5" customHeight="1">
      <c r="A105" s="1176">
        <v>1</v>
      </c>
      <c r="B105" s="1561" t="s">
        <v>3036</v>
      </c>
      <c r="C105" s="1716"/>
      <c r="D105" s="1716"/>
      <c r="E105" s="1716"/>
      <c r="F105" s="1716"/>
      <c r="G105" s="1716"/>
      <c r="H105" s="1716"/>
      <c r="I105" s="1716"/>
      <c r="J105" s="1716"/>
      <c r="K105" s="1716"/>
      <c r="L105" s="1716"/>
      <c r="M105" s="1716"/>
      <c r="N105" s="1716"/>
    </row>
    <row r="106" spans="1:15" ht="14.85" customHeight="1">
      <c r="A106" s="1176">
        <v>2</v>
      </c>
      <c r="B106" s="1663" t="s">
        <v>3037</v>
      </c>
      <c r="C106" s="1611"/>
      <c r="D106" s="1611"/>
      <c r="E106" s="1611"/>
      <c r="F106" s="1611"/>
      <c r="G106" s="1611"/>
      <c r="H106" s="1611"/>
      <c r="I106" s="1611"/>
      <c r="J106" s="1611"/>
      <c r="K106" s="1611"/>
      <c r="L106" s="1611"/>
      <c r="M106" s="1611"/>
      <c r="N106" s="1611"/>
    </row>
    <row r="107" spans="1:15" ht="13.8">
      <c r="A107" s="444"/>
      <c r="B107" s="373"/>
    </row>
    <row r="108" spans="1:15">
      <c r="A108" s="7"/>
      <c r="B108" s="373"/>
    </row>
    <row r="109" spans="1:15">
      <c r="A109" s="7"/>
    </row>
    <row r="110" spans="1:15">
      <c r="A110" s="7"/>
    </row>
    <row r="111" spans="1:15">
      <c r="A111" s="7"/>
    </row>
    <row r="112" spans="1:15">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33"/>
    </row>
    <row r="127" spans="1:1">
      <c r="A127" s="4"/>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7"/>
    </row>
    <row r="155" spans="1:1">
      <c r="A155" s="33"/>
    </row>
    <row r="156" spans="1:1">
      <c r="A156" s="4"/>
    </row>
    <row r="168" spans="1:1" ht="13.8">
      <c r="A168" s="156"/>
    </row>
  </sheetData>
  <sheetProtection formatColumns="0" formatRows="0"/>
  <customSheetViews>
    <customSheetView guid="{322AC775-AF01-45AA-8A10-37DBB67FD782}" scale="97" showPageBreaks="1" printArea="1" hiddenRows="1" view="pageBreakPreview">
      <selection activeCell="F9" sqref="F9"/>
      <colBreaks count="1" manualBreakCount="1">
        <brk id="15" max="107" man="1"/>
      </colBreaks>
      <pageMargins left="0" right="0" top="0" bottom="0" header="0" footer="0"/>
      <pageSetup scale="84"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73">
    <mergeCell ref="K61:L61"/>
    <mergeCell ref="M61:N61"/>
    <mergeCell ref="K62:L62"/>
    <mergeCell ref="M62:N62"/>
    <mergeCell ref="K54:L54"/>
    <mergeCell ref="M54:N54"/>
    <mergeCell ref="K55:L55"/>
    <mergeCell ref="M55:N55"/>
    <mergeCell ref="K56:L56"/>
    <mergeCell ref="M56:N56"/>
    <mergeCell ref="K57:L57"/>
    <mergeCell ref="M57:N57"/>
    <mergeCell ref="K58:L58"/>
    <mergeCell ref="M58:N58"/>
    <mergeCell ref="K51:L51"/>
    <mergeCell ref="M51:N51"/>
    <mergeCell ref="K52:L52"/>
    <mergeCell ref="M52:N52"/>
    <mergeCell ref="K53:L53"/>
    <mergeCell ref="M53:N53"/>
    <mergeCell ref="K59:L59"/>
    <mergeCell ref="M59:N59"/>
    <mergeCell ref="K60:L60"/>
    <mergeCell ref="M60:N60"/>
    <mergeCell ref="B2:D2"/>
    <mergeCell ref="B6:D6"/>
    <mergeCell ref="H6:I6"/>
    <mergeCell ref="K11:L11"/>
    <mergeCell ref="M11:N11"/>
    <mergeCell ref="K49:L49"/>
    <mergeCell ref="M49:N49"/>
    <mergeCell ref="K50:L50"/>
    <mergeCell ref="M50:N50"/>
    <mergeCell ref="K12:L12"/>
    <mergeCell ref="M12:N12"/>
    <mergeCell ref="K13:L13"/>
    <mergeCell ref="M13:N13"/>
    <mergeCell ref="K7:L7"/>
    <mergeCell ref="M7:N7"/>
    <mergeCell ref="K10:L10"/>
    <mergeCell ref="M10:N10"/>
    <mergeCell ref="K17:L17"/>
    <mergeCell ref="M17:N17"/>
    <mergeCell ref="K18:L18"/>
    <mergeCell ref="M18:N18"/>
    <mergeCell ref="K19:L19"/>
    <mergeCell ref="M19:N19"/>
    <mergeCell ref="K14:L14"/>
    <mergeCell ref="M14:N14"/>
    <mergeCell ref="K15:L15"/>
    <mergeCell ref="M15:N15"/>
    <mergeCell ref="K16:L16"/>
    <mergeCell ref="M16:N16"/>
    <mergeCell ref="K23:L23"/>
    <mergeCell ref="M23:N23"/>
    <mergeCell ref="K24:L24"/>
    <mergeCell ref="M24:N24"/>
    <mergeCell ref="K25:L25"/>
    <mergeCell ref="M25:N25"/>
    <mergeCell ref="K20:L20"/>
    <mergeCell ref="M20:N20"/>
    <mergeCell ref="K21:L21"/>
    <mergeCell ref="M21:N21"/>
    <mergeCell ref="K22:L22"/>
    <mergeCell ref="M22:N22"/>
    <mergeCell ref="K29:L29"/>
    <mergeCell ref="M29:N29"/>
    <mergeCell ref="K30:L30"/>
    <mergeCell ref="M30:N30"/>
    <mergeCell ref="K31:L31"/>
    <mergeCell ref="M31:N31"/>
    <mergeCell ref="K26:L26"/>
    <mergeCell ref="M26:N26"/>
    <mergeCell ref="K27:L27"/>
    <mergeCell ref="M27:N27"/>
    <mergeCell ref="K28:L28"/>
    <mergeCell ref="M28:N28"/>
    <mergeCell ref="K35:L35"/>
    <mergeCell ref="M35:N35"/>
    <mergeCell ref="K36:L36"/>
    <mergeCell ref="M36:N36"/>
    <mergeCell ref="K39:L39"/>
    <mergeCell ref="M39:N39"/>
    <mergeCell ref="K32:L32"/>
    <mergeCell ref="M32:N32"/>
    <mergeCell ref="K33:L33"/>
    <mergeCell ref="M33:N33"/>
    <mergeCell ref="K34:L34"/>
    <mergeCell ref="M34:N34"/>
    <mergeCell ref="K40:L40"/>
    <mergeCell ref="M40:N40"/>
    <mergeCell ref="K41:L41"/>
    <mergeCell ref="M41:N41"/>
    <mergeCell ref="K63:L63"/>
    <mergeCell ref="M63:N63"/>
    <mergeCell ref="K69:L69"/>
    <mergeCell ref="M69:N69"/>
    <mergeCell ref="K70:L70"/>
    <mergeCell ref="M70:N70"/>
    <mergeCell ref="K42:L42"/>
    <mergeCell ref="M42:N42"/>
    <mergeCell ref="K43:L43"/>
    <mergeCell ref="M43:N43"/>
    <mergeCell ref="K44:L44"/>
    <mergeCell ref="M44:N44"/>
    <mergeCell ref="K45:L45"/>
    <mergeCell ref="M45:N45"/>
    <mergeCell ref="K46:L46"/>
    <mergeCell ref="M46:N46"/>
    <mergeCell ref="K47:L47"/>
    <mergeCell ref="M47:N47"/>
    <mergeCell ref="K48:L48"/>
    <mergeCell ref="M48:N48"/>
    <mergeCell ref="K71:L71"/>
    <mergeCell ref="M71:N71"/>
    <mergeCell ref="K64:L64"/>
    <mergeCell ref="M64:N64"/>
    <mergeCell ref="K65:L65"/>
    <mergeCell ref="M65:N65"/>
    <mergeCell ref="K68:L68"/>
    <mergeCell ref="M68:N68"/>
    <mergeCell ref="K75:L75"/>
    <mergeCell ref="M75:N75"/>
    <mergeCell ref="K76:L76"/>
    <mergeCell ref="M76:N76"/>
    <mergeCell ref="K77:L77"/>
    <mergeCell ref="M77:N77"/>
    <mergeCell ref="K72:L72"/>
    <mergeCell ref="M72:N72"/>
    <mergeCell ref="K73:L73"/>
    <mergeCell ref="M73:N73"/>
    <mergeCell ref="K74:L74"/>
    <mergeCell ref="M74:N74"/>
    <mergeCell ref="K81:L81"/>
    <mergeCell ref="M81:N81"/>
    <mergeCell ref="K82:L82"/>
    <mergeCell ref="M82:N82"/>
    <mergeCell ref="K83:L83"/>
    <mergeCell ref="M83:N83"/>
    <mergeCell ref="K78:L78"/>
    <mergeCell ref="M78:N78"/>
    <mergeCell ref="K79:L79"/>
    <mergeCell ref="M79:N79"/>
    <mergeCell ref="K80:L80"/>
    <mergeCell ref="M80:N80"/>
    <mergeCell ref="K87:L87"/>
    <mergeCell ref="M87:N87"/>
    <mergeCell ref="K88:L88"/>
    <mergeCell ref="M88:N88"/>
    <mergeCell ref="K89:L89"/>
    <mergeCell ref="M89:N89"/>
    <mergeCell ref="K84:L84"/>
    <mergeCell ref="M84:N84"/>
    <mergeCell ref="K85:L85"/>
    <mergeCell ref="M85:N85"/>
    <mergeCell ref="K86:L86"/>
    <mergeCell ref="M86:N86"/>
    <mergeCell ref="B105:N105"/>
    <mergeCell ref="B106:N106"/>
    <mergeCell ref="K93:L93"/>
    <mergeCell ref="M93:N93"/>
    <mergeCell ref="K94:L94"/>
    <mergeCell ref="M94:N94"/>
    <mergeCell ref="K99:L99"/>
    <mergeCell ref="M99:N99"/>
    <mergeCell ref="K90:L90"/>
    <mergeCell ref="M90:N90"/>
    <mergeCell ref="K91:L91"/>
    <mergeCell ref="M91:N91"/>
    <mergeCell ref="K92:L92"/>
    <mergeCell ref="M92:N92"/>
    <mergeCell ref="K97:L97"/>
    <mergeCell ref="M97:N97"/>
  </mergeCells>
  <hyperlinks>
    <hyperlink ref="B2" location="Schedule_Listing" display="Return to Shedule Listing" xr:uid="{00000000-0004-0000-3E00-000000000000}"/>
    <hyperlink ref="B2:D2" location="'Schedule Listing '!A1" display="Return to Schedule Listing" xr:uid="{00000000-0004-0000-3E00-000001000000}"/>
  </hyperlinks>
  <pageMargins left="0.47244094488188981" right="0.35433070866141736" top="0.74803149606299213" bottom="0.51181102362204722" header="0.31496062992125984" footer="0.31496062992125984"/>
  <pageSetup scale="84"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6"/>
  <dimension ref="A1:T168"/>
  <sheetViews>
    <sheetView showGridLines="0" zoomScaleNormal="100" zoomScaleSheetLayoutView="98" workbookViewId="0">
      <selection activeCell="B1" sqref="B1"/>
    </sheetView>
  </sheetViews>
  <sheetFormatPr defaultColWidth="9.1015625" defaultRowHeight="12.3"/>
  <cols>
    <col min="1" max="1" width="8.89453125" style="1" customWidth="1"/>
    <col min="2" max="3" width="9.1015625" style="1"/>
    <col min="4" max="4" width="12.41796875" style="1" customWidth="1"/>
    <col min="5" max="5" width="0.89453125" style="1" customWidth="1"/>
    <col min="6" max="6" width="10" style="1" customWidth="1"/>
    <col min="7" max="7" width="0.89453125" style="1" customWidth="1"/>
    <col min="8" max="8" width="11" style="1" customWidth="1"/>
    <col min="9" max="9" width="11.5234375" style="1" customWidth="1"/>
    <col min="10" max="10" width="0.5234375" style="1" customWidth="1"/>
    <col min="11" max="11" width="7.1015625" style="1" customWidth="1"/>
    <col min="12" max="12" width="7" style="1" customWidth="1"/>
    <col min="13" max="13" width="6.41796875" style="1" customWidth="1"/>
    <col min="14" max="14" width="6.5234375" style="1" customWidth="1"/>
    <col min="15" max="15" width="13.1015625" style="1" customWidth="1"/>
    <col min="16" max="16" width="6.5234375" style="1" customWidth="1"/>
    <col min="17" max="17" width="9" style="1" customWidth="1"/>
    <col min="18" max="18" width="11.1015625" style="1" customWidth="1"/>
    <col min="19" max="20" width="11.5234375" style="1" customWidth="1"/>
    <col min="21" max="247" width="9.1015625" style="1"/>
    <col min="248" max="248" width="7.1015625" style="1" customWidth="1"/>
    <col min="249" max="250" width="9.1015625" style="1"/>
    <col min="251" max="251" width="12.41796875" style="1" customWidth="1"/>
    <col min="252" max="252" width="0.89453125" style="1" customWidth="1"/>
    <col min="253" max="253" width="12.41796875" style="1" customWidth="1"/>
    <col min="254" max="254" width="0.89453125" style="1" customWidth="1"/>
    <col min="255" max="255" width="12.41796875" style="1" customWidth="1"/>
    <col min="256" max="256" width="11.5234375" style="1" customWidth="1"/>
    <col min="257" max="257" width="0.523437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503" width="9.1015625" style="1"/>
    <col min="504" max="504" width="7.1015625" style="1" customWidth="1"/>
    <col min="505" max="506" width="9.1015625" style="1"/>
    <col min="507" max="507" width="12.41796875" style="1" customWidth="1"/>
    <col min="508" max="508" width="0.89453125" style="1" customWidth="1"/>
    <col min="509" max="509" width="12.41796875" style="1" customWidth="1"/>
    <col min="510" max="510" width="0.89453125" style="1" customWidth="1"/>
    <col min="511" max="511" width="12.41796875" style="1" customWidth="1"/>
    <col min="512" max="512" width="11.5234375" style="1" customWidth="1"/>
    <col min="513" max="513" width="0.523437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9" width="9.1015625" style="1"/>
    <col min="760" max="760" width="7.1015625" style="1" customWidth="1"/>
    <col min="761" max="762" width="9.1015625" style="1"/>
    <col min="763" max="763" width="12.41796875" style="1" customWidth="1"/>
    <col min="764" max="764" width="0.89453125" style="1" customWidth="1"/>
    <col min="765" max="765" width="12.41796875" style="1" customWidth="1"/>
    <col min="766" max="766" width="0.89453125" style="1" customWidth="1"/>
    <col min="767" max="767" width="12.41796875" style="1" customWidth="1"/>
    <col min="768" max="768" width="11.5234375" style="1" customWidth="1"/>
    <col min="769" max="769" width="0.523437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5" width="9.1015625" style="1"/>
    <col min="1016" max="1016" width="7.1015625" style="1" customWidth="1"/>
    <col min="1017" max="1018" width="9.1015625" style="1"/>
    <col min="1019" max="1019" width="12.41796875" style="1" customWidth="1"/>
    <col min="1020" max="1020" width="0.89453125" style="1" customWidth="1"/>
    <col min="1021" max="1021" width="12.41796875" style="1" customWidth="1"/>
    <col min="1022" max="1022" width="0.89453125" style="1" customWidth="1"/>
    <col min="1023" max="1023" width="12.41796875" style="1" customWidth="1"/>
    <col min="1024" max="1024" width="11.5234375" style="1" customWidth="1"/>
    <col min="1025" max="1025" width="0.523437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71" width="9.1015625" style="1"/>
    <col min="1272" max="1272" width="7.1015625" style="1" customWidth="1"/>
    <col min="1273" max="1274" width="9.1015625" style="1"/>
    <col min="1275" max="1275" width="12.41796875" style="1" customWidth="1"/>
    <col min="1276" max="1276" width="0.89453125" style="1" customWidth="1"/>
    <col min="1277" max="1277" width="12.41796875" style="1" customWidth="1"/>
    <col min="1278" max="1278" width="0.89453125" style="1" customWidth="1"/>
    <col min="1279" max="1279" width="12.41796875" style="1" customWidth="1"/>
    <col min="1280" max="1280" width="11.5234375" style="1" customWidth="1"/>
    <col min="1281" max="1281" width="0.523437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7" width="9.1015625" style="1"/>
    <col min="1528" max="1528" width="7.1015625" style="1" customWidth="1"/>
    <col min="1529" max="1530" width="9.1015625" style="1"/>
    <col min="1531" max="1531" width="12.41796875" style="1" customWidth="1"/>
    <col min="1532" max="1532" width="0.89453125" style="1" customWidth="1"/>
    <col min="1533" max="1533" width="12.41796875" style="1" customWidth="1"/>
    <col min="1534" max="1534" width="0.89453125" style="1" customWidth="1"/>
    <col min="1535" max="1535" width="12.41796875" style="1" customWidth="1"/>
    <col min="1536" max="1536" width="11.5234375" style="1" customWidth="1"/>
    <col min="1537" max="1537" width="0.523437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83" width="9.1015625" style="1"/>
    <col min="1784" max="1784" width="7.1015625" style="1" customWidth="1"/>
    <col min="1785" max="1786" width="9.1015625" style="1"/>
    <col min="1787" max="1787" width="12.41796875" style="1" customWidth="1"/>
    <col min="1788" max="1788" width="0.89453125" style="1" customWidth="1"/>
    <col min="1789" max="1789" width="12.41796875" style="1" customWidth="1"/>
    <col min="1790" max="1790" width="0.89453125" style="1" customWidth="1"/>
    <col min="1791" max="1791" width="12.41796875" style="1" customWidth="1"/>
    <col min="1792" max="1792" width="11.5234375" style="1" customWidth="1"/>
    <col min="1793" max="1793" width="0.523437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9" width="9.1015625" style="1"/>
    <col min="2040" max="2040" width="7.1015625" style="1" customWidth="1"/>
    <col min="2041" max="2042" width="9.1015625" style="1"/>
    <col min="2043" max="2043" width="12.41796875" style="1" customWidth="1"/>
    <col min="2044" max="2044" width="0.89453125" style="1" customWidth="1"/>
    <col min="2045" max="2045" width="12.41796875" style="1" customWidth="1"/>
    <col min="2046" max="2046" width="0.89453125" style="1" customWidth="1"/>
    <col min="2047" max="2047" width="12.41796875" style="1" customWidth="1"/>
    <col min="2048" max="2048" width="11.5234375" style="1" customWidth="1"/>
    <col min="2049" max="2049" width="0.523437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5" width="9.1015625" style="1"/>
    <col min="2296" max="2296" width="7.1015625" style="1" customWidth="1"/>
    <col min="2297" max="2298" width="9.1015625" style="1"/>
    <col min="2299" max="2299" width="12.41796875" style="1" customWidth="1"/>
    <col min="2300" max="2300" width="0.89453125" style="1" customWidth="1"/>
    <col min="2301" max="2301" width="12.41796875" style="1" customWidth="1"/>
    <col min="2302" max="2302" width="0.89453125" style="1" customWidth="1"/>
    <col min="2303" max="2303" width="12.41796875" style="1" customWidth="1"/>
    <col min="2304" max="2304" width="11.5234375" style="1" customWidth="1"/>
    <col min="2305" max="2305" width="0.523437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51" width="9.1015625" style="1"/>
    <col min="2552" max="2552" width="7.1015625" style="1" customWidth="1"/>
    <col min="2553" max="2554" width="9.1015625" style="1"/>
    <col min="2555" max="2555" width="12.41796875" style="1" customWidth="1"/>
    <col min="2556" max="2556" width="0.89453125" style="1" customWidth="1"/>
    <col min="2557" max="2557" width="12.41796875" style="1" customWidth="1"/>
    <col min="2558" max="2558" width="0.89453125" style="1" customWidth="1"/>
    <col min="2559" max="2559" width="12.41796875" style="1" customWidth="1"/>
    <col min="2560" max="2560" width="11.5234375" style="1" customWidth="1"/>
    <col min="2561" max="2561" width="0.523437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7" width="9.1015625" style="1"/>
    <col min="2808" max="2808" width="7.1015625" style="1" customWidth="1"/>
    <col min="2809" max="2810" width="9.1015625" style="1"/>
    <col min="2811" max="2811" width="12.41796875" style="1" customWidth="1"/>
    <col min="2812" max="2812" width="0.89453125" style="1" customWidth="1"/>
    <col min="2813" max="2813" width="12.41796875" style="1" customWidth="1"/>
    <col min="2814" max="2814" width="0.89453125" style="1" customWidth="1"/>
    <col min="2815" max="2815" width="12.41796875" style="1" customWidth="1"/>
    <col min="2816" max="2816" width="11.5234375" style="1" customWidth="1"/>
    <col min="2817" max="2817" width="0.523437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63" width="9.1015625" style="1"/>
    <col min="3064" max="3064" width="7.1015625" style="1" customWidth="1"/>
    <col min="3065" max="3066" width="9.1015625" style="1"/>
    <col min="3067" max="3067" width="12.41796875" style="1" customWidth="1"/>
    <col min="3068" max="3068" width="0.89453125" style="1" customWidth="1"/>
    <col min="3069" max="3069" width="12.41796875" style="1" customWidth="1"/>
    <col min="3070" max="3070" width="0.89453125" style="1" customWidth="1"/>
    <col min="3071" max="3071" width="12.41796875" style="1" customWidth="1"/>
    <col min="3072" max="3072" width="11.5234375" style="1" customWidth="1"/>
    <col min="3073" max="3073" width="0.523437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9" width="9.1015625" style="1"/>
    <col min="3320" max="3320" width="7.1015625" style="1" customWidth="1"/>
    <col min="3321" max="3322" width="9.1015625" style="1"/>
    <col min="3323" max="3323" width="12.41796875" style="1" customWidth="1"/>
    <col min="3324" max="3324" width="0.89453125" style="1" customWidth="1"/>
    <col min="3325" max="3325" width="12.41796875" style="1" customWidth="1"/>
    <col min="3326" max="3326" width="0.89453125" style="1" customWidth="1"/>
    <col min="3327" max="3327" width="12.41796875" style="1" customWidth="1"/>
    <col min="3328" max="3328" width="11.5234375" style="1" customWidth="1"/>
    <col min="3329" max="3329" width="0.523437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5" width="9.1015625" style="1"/>
    <col min="3576" max="3576" width="7.1015625" style="1" customWidth="1"/>
    <col min="3577" max="3578" width="9.1015625" style="1"/>
    <col min="3579" max="3579" width="12.41796875" style="1" customWidth="1"/>
    <col min="3580" max="3580" width="0.89453125" style="1" customWidth="1"/>
    <col min="3581" max="3581" width="12.41796875" style="1" customWidth="1"/>
    <col min="3582" max="3582" width="0.89453125" style="1" customWidth="1"/>
    <col min="3583" max="3583" width="12.41796875" style="1" customWidth="1"/>
    <col min="3584" max="3584" width="11.5234375" style="1" customWidth="1"/>
    <col min="3585" max="3585" width="0.523437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31" width="9.1015625" style="1"/>
    <col min="3832" max="3832" width="7.1015625" style="1" customWidth="1"/>
    <col min="3833" max="3834" width="9.1015625" style="1"/>
    <col min="3835" max="3835" width="12.41796875" style="1" customWidth="1"/>
    <col min="3836" max="3836" width="0.89453125" style="1" customWidth="1"/>
    <col min="3837" max="3837" width="12.41796875" style="1" customWidth="1"/>
    <col min="3838" max="3838" width="0.89453125" style="1" customWidth="1"/>
    <col min="3839" max="3839" width="12.41796875" style="1" customWidth="1"/>
    <col min="3840" max="3840" width="11.5234375" style="1" customWidth="1"/>
    <col min="3841" max="3841" width="0.523437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7" width="9.1015625" style="1"/>
    <col min="4088" max="4088" width="7.1015625" style="1" customWidth="1"/>
    <col min="4089" max="4090" width="9.1015625" style="1"/>
    <col min="4091" max="4091" width="12.41796875" style="1" customWidth="1"/>
    <col min="4092" max="4092" width="0.89453125" style="1" customWidth="1"/>
    <col min="4093" max="4093" width="12.41796875" style="1" customWidth="1"/>
    <col min="4094" max="4094" width="0.89453125" style="1" customWidth="1"/>
    <col min="4095" max="4095" width="12.41796875" style="1" customWidth="1"/>
    <col min="4096" max="4096" width="11.5234375" style="1" customWidth="1"/>
    <col min="4097" max="4097" width="0.523437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43" width="9.1015625" style="1"/>
    <col min="4344" max="4344" width="7.1015625" style="1" customWidth="1"/>
    <col min="4345" max="4346" width="9.1015625" style="1"/>
    <col min="4347" max="4347" width="12.41796875" style="1" customWidth="1"/>
    <col min="4348" max="4348" width="0.89453125" style="1" customWidth="1"/>
    <col min="4349" max="4349" width="12.41796875" style="1" customWidth="1"/>
    <col min="4350" max="4350" width="0.89453125" style="1" customWidth="1"/>
    <col min="4351" max="4351" width="12.41796875" style="1" customWidth="1"/>
    <col min="4352" max="4352" width="11.5234375" style="1" customWidth="1"/>
    <col min="4353" max="4353" width="0.523437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9" width="9.1015625" style="1"/>
    <col min="4600" max="4600" width="7.1015625" style="1" customWidth="1"/>
    <col min="4601" max="4602" width="9.1015625" style="1"/>
    <col min="4603" max="4603" width="12.41796875" style="1" customWidth="1"/>
    <col min="4604" max="4604" width="0.89453125" style="1" customWidth="1"/>
    <col min="4605" max="4605" width="12.41796875" style="1" customWidth="1"/>
    <col min="4606" max="4606" width="0.89453125" style="1" customWidth="1"/>
    <col min="4607" max="4607" width="12.41796875" style="1" customWidth="1"/>
    <col min="4608" max="4608" width="11.5234375" style="1" customWidth="1"/>
    <col min="4609" max="4609" width="0.523437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5" width="9.1015625" style="1"/>
    <col min="4856" max="4856" width="7.1015625" style="1" customWidth="1"/>
    <col min="4857" max="4858" width="9.1015625" style="1"/>
    <col min="4859" max="4859" width="12.41796875" style="1" customWidth="1"/>
    <col min="4860" max="4860" width="0.89453125" style="1" customWidth="1"/>
    <col min="4861" max="4861" width="12.41796875" style="1" customWidth="1"/>
    <col min="4862" max="4862" width="0.89453125" style="1" customWidth="1"/>
    <col min="4863" max="4863" width="12.41796875" style="1" customWidth="1"/>
    <col min="4864" max="4864" width="11.5234375" style="1" customWidth="1"/>
    <col min="4865" max="4865" width="0.523437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11" width="9.1015625" style="1"/>
    <col min="5112" max="5112" width="7.1015625" style="1" customWidth="1"/>
    <col min="5113" max="5114" width="9.1015625" style="1"/>
    <col min="5115" max="5115" width="12.41796875" style="1" customWidth="1"/>
    <col min="5116" max="5116" width="0.89453125" style="1" customWidth="1"/>
    <col min="5117" max="5117" width="12.41796875" style="1" customWidth="1"/>
    <col min="5118" max="5118" width="0.89453125" style="1" customWidth="1"/>
    <col min="5119" max="5119" width="12.41796875" style="1" customWidth="1"/>
    <col min="5120" max="5120" width="11.5234375" style="1" customWidth="1"/>
    <col min="5121" max="5121" width="0.523437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7" width="9.1015625" style="1"/>
    <col min="5368" max="5368" width="7.1015625" style="1" customWidth="1"/>
    <col min="5369" max="5370" width="9.1015625" style="1"/>
    <col min="5371" max="5371" width="12.41796875" style="1" customWidth="1"/>
    <col min="5372" max="5372" width="0.89453125" style="1" customWidth="1"/>
    <col min="5373" max="5373" width="12.41796875" style="1" customWidth="1"/>
    <col min="5374" max="5374" width="0.89453125" style="1" customWidth="1"/>
    <col min="5375" max="5375" width="12.41796875" style="1" customWidth="1"/>
    <col min="5376" max="5376" width="11.5234375" style="1" customWidth="1"/>
    <col min="5377" max="5377" width="0.523437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23" width="9.1015625" style="1"/>
    <col min="5624" max="5624" width="7.1015625" style="1" customWidth="1"/>
    <col min="5625" max="5626" width="9.1015625" style="1"/>
    <col min="5627" max="5627" width="12.41796875" style="1" customWidth="1"/>
    <col min="5628" max="5628" width="0.89453125" style="1" customWidth="1"/>
    <col min="5629" max="5629" width="12.41796875" style="1" customWidth="1"/>
    <col min="5630" max="5630" width="0.89453125" style="1" customWidth="1"/>
    <col min="5631" max="5631" width="12.41796875" style="1" customWidth="1"/>
    <col min="5632" max="5632" width="11.5234375" style="1" customWidth="1"/>
    <col min="5633" max="5633" width="0.523437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9" width="9.1015625" style="1"/>
    <col min="5880" max="5880" width="7.1015625" style="1" customWidth="1"/>
    <col min="5881" max="5882" width="9.1015625" style="1"/>
    <col min="5883" max="5883" width="12.41796875" style="1" customWidth="1"/>
    <col min="5884" max="5884" width="0.89453125" style="1" customWidth="1"/>
    <col min="5885" max="5885" width="12.41796875" style="1" customWidth="1"/>
    <col min="5886" max="5886" width="0.89453125" style="1" customWidth="1"/>
    <col min="5887" max="5887" width="12.41796875" style="1" customWidth="1"/>
    <col min="5888" max="5888" width="11.5234375" style="1" customWidth="1"/>
    <col min="5889" max="5889" width="0.523437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5" width="9.1015625" style="1"/>
    <col min="6136" max="6136" width="7.1015625" style="1" customWidth="1"/>
    <col min="6137" max="6138" width="9.1015625" style="1"/>
    <col min="6139" max="6139" width="12.41796875" style="1" customWidth="1"/>
    <col min="6140" max="6140" width="0.89453125" style="1" customWidth="1"/>
    <col min="6141" max="6141" width="12.41796875" style="1" customWidth="1"/>
    <col min="6142" max="6142" width="0.89453125" style="1" customWidth="1"/>
    <col min="6143" max="6143" width="12.41796875" style="1" customWidth="1"/>
    <col min="6144" max="6144" width="11.5234375" style="1" customWidth="1"/>
    <col min="6145" max="6145" width="0.523437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91" width="9.1015625" style="1"/>
    <col min="6392" max="6392" width="7.1015625" style="1" customWidth="1"/>
    <col min="6393" max="6394" width="9.1015625" style="1"/>
    <col min="6395" max="6395" width="12.41796875" style="1" customWidth="1"/>
    <col min="6396" max="6396" width="0.89453125" style="1" customWidth="1"/>
    <col min="6397" max="6397" width="12.41796875" style="1" customWidth="1"/>
    <col min="6398" max="6398" width="0.89453125" style="1" customWidth="1"/>
    <col min="6399" max="6399" width="12.41796875" style="1" customWidth="1"/>
    <col min="6400" max="6400" width="11.5234375" style="1" customWidth="1"/>
    <col min="6401" max="6401" width="0.523437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7" width="9.1015625" style="1"/>
    <col min="6648" max="6648" width="7.1015625" style="1" customWidth="1"/>
    <col min="6649" max="6650" width="9.1015625" style="1"/>
    <col min="6651" max="6651" width="12.41796875" style="1" customWidth="1"/>
    <col min="6652" max="6652" width="0.89453125" style="1" customWidth="1"/>
    <col min="6653" max="6653" width="12.41796875" style="1" customWidth="1"/>
    <col min="6654" max="6654" width="0.89453125" style="1" customWidth="1"/>
    <col min="6655" max="6655" width="12.41796875" style="1" customWidth="1"/>
    <col min="6656" max="6656" width="11.5234375" style="1" customWidth="1"/>
    <col min="6657" max="6657" width="0.523437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903" width="9.1015625" style="1"/>
    <col min="6904" max="6904" width="7.1015625" style="1" customWidth="1"/>
    <col min="6905" max="6906" width="9.1015625" style="1"/>
    <col min="6907" max="6907" width="12.41796875" style="1" customWidth="1"/>
    <col min="6908" max="6908" width="0.89453125" style="1" customWidth="1"/>
    <col min="6909" max="6909" width="12.41796875" style="1" customWidth="1"/>
    <col min="6910" max="6910" width="0.89453125" style="1" customWidth="1"/>
    <col min="6911" max="6911" width="12.41796875" style="1" customWidth="1"/>
    <col min="6912" max="6912" width="11.5234375" style="1" customWidth="1"/>
    <col min="6913" max="6913" width="0.523437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9" width="9.1015625" style="1"/>
    <col min="7160" max="7160" width="7.1015625" style="1" customWidth="1"/>
    <col min="7161" max="7162" width="9.1015625" style="1"/>
    <col min="7163" max="7163" width="12.41796875" style="1" customWidth="1"/>
    <col min="7164" max="7164" width="0.89453125" style="1" customWidth="1"/>
    <col min="7165" max="7165" width="12.41796875" style="1" customWidth="1"/>
    <col min="7166" max="7166" width="0.89453125" style="1" customWidth="1"/>
    <col min="7167" max="7167" width="12.41796875" style="1" customWidth="1"/>
    <col min="7168" max="7168" width="11.5234375" style="1" customWidth="1"/>
    <col min="7169" max="7169" width="0.523437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5" width="9.1015625" style="1"/>
    <col min="7416" max="7416" width="7.1015625" style="1" customWidth="1"/>
    <col min="7417" max="7418" width="9.1015625" style="1"/>
    <col min="7419" max="7419" width="12.41796875" style="1" customWidth="1"/>
    <col min="7420" max="7420" width="0.89453125" style="1" customWidth="1"/>
    <col min="7421" max="7421" width="12.41796875" style="1" customWidth="1"/>
    <col min="7422" max="7422" width="0.89453125" style="1" customWidth="1"/>
    <col min="7423" max="7423" width="12.41796875" style="1" customWidth="1"/>
    <col min="7424" max="7424" width="11.5234375" style="1" customWidth="1"/>
    <col min="7425" max="7425" width="0.523437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71" width="9.1015625" style="1"/>
    <col min="7672" max="7672" width="7.1015625" style="1" customWidth="1"/>
    <col min="7673" max="7674" width="9.1015625" style="1"/>
    <col min="7675" max="7675" width="12.41796875" style="1" customWidth="1"/>
    <col min="7676" max="7676" width="0.89453125" style="1" customWidth="1"/>
    <col min="7677" max="7677" width="12.41796875" style="1" customWidth="1"/>
    <col min="7678" max="7678" width="0.89453125" style="1" customWidth="1"/>
    <col min="7679" max="7679" width="12.41796875" style="1" customWidth="1"/>
    <col min="7680" max="7680" width="11.5234375" style="1" customWidth="1"/>
    <col min="7681" max="7681" width="0.523437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7" width="9.1015625" style="1"/>
    <col min="7928" max="7928" width="7.1015625" style="1" customWidth="1"/>
    <col min="7929" max="7930" width="9.1015625" style="1"/>
    <col min="7931" max="7931" width="12.41796875" style="1" customWidth="1"/>
    <col min="7932" max="7932" width="0.89453125" style="1" customWidth="1"/>
    <col min="7933" max="7933" width="12.41796875" style="1" customWidth="1"/>
    <col min="7934" max="7934" width="0.89453125" style="1" customWidth="1"/>
    <col min="7935" max="7935" width="12.41796875" style="1" customWidth="1"/>
    <col min="7936" max="7936" width="11.5234375" style="1" customWidth="1"/>
    <col min="7937" max="7937" width="0.523437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83" width="9.1015625" style="1"/>
    <col min="8184" max="8184" width="7.1015625" style="1" customWidth="1"/>
    <col min="8185" max="8186" width="9.1015625" style="1"/>
    <col min="8187" max="8187" width="12.41796875" style="1" customWidth="1"/>
    <col min="8188" max="8188" width="0.89453125" style="1" customWidth="1"/>
    <col min="8189" max="8189" width="12.41796875" style="1" customWidth="1"/>
    <col min="8190" max="8190" width="0.89453125" style="1" customWidth="1"/>
    <col min="8191" max="8191" width="12.41796875" style="1" customWidth="1"/>
    <col min="8192" max="8192" width="11.5234375" style="1" customWidth="1"/>
    <col min="8193" max="8193" width="0.523437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9" width="9.1015625" style="1"/>
    <col min="8440" max="8440" width="7.1015625" style="1" customWidth="1"/>
    <col min="8441" max="8442" width="9.1015625" style="1"/>
    <col min="8443" max="8443" width="12.41796875" style="1" customWidth="1"/>
    <col min="8444" max="8444" width="0.89453125" style="1" customWidth="1"/>
    <col min="8445" max="8445" width="12.41796875" style="1" customWidth="1"/>
    <col min="8446" max="8446" width="0.89453125" style="1" customWidth="1"/>
    <col min="8447" max="8447" width="12.41796875" style="1" customWidth="1"/>
    <col min="8448" max="8448" width="11.5234375" style="1" customWidth="1"/>
    <col min="8449" max="8449" width="0.523437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5" width="9.1015625" style="1"/>
    <col min="8696" max="8696" width="7.1015625" style="1" customWidth="1"/>
    <col min="8697" max="8698" width="9.1015625" style="1"/>
    <col min="8699" max="8699" width="12.41796875" style="1" customWidth="1"/>
    <col min="8700" max="8700" width="0.89453125" style="1" customWidth="1"/>
    <col min="8701" max="8701" width="12.41796875" style="1" customWidth="1"/>
    <col min="8702" max="8702" width="0.89453125" style="1" customWidth="1"/>
    <col min="8703" max="8703" width="12.41796875" style="1" customWidth="1"/>
    <col min="8704" max="8704" width="11.5234375" style="1" customWidth="1"/>
    <col min="8705" max="8705" width="0.523437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51" width="9.1015625" style="1"/>
    <col min="8952" max="8952" width="7.1015625" style="1" customWidth="1"/>
    <col min="8953" max="8954" width="9.1015625" style="1"/>
    <col min="8955" max="8955" width="12.41796875" style="1" customWidth="1"/>
    <col min="8956" max="8956" width="0.89453125" style="1" customWidth="1"/>
    <col min="8957" max="8957" width="12.41796875" style="1" customWidth="1"/>
    <col min="8958" max="8958" width="0.89453125" style="1" customWidth="1"/>
    <col min="8959" max="8959" width="12.41796875" style="1" customWidth="1"/>
    <col min="8960" max="8960" width="11.5234375" style="1" customWidth="1"/>
    <col min="8961" max="8961" width="0.523437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7" width="9.1015625" style="1"/>
    <col min="9208" max="9208" width="7.1015625" style="1" customWidth="1"/>
    <col min="9209" max="9210" width="9.1015625" style="1"/>
    <col min="9211" max="9211" width="12.41796875" style="1" customWidth="1"/>
    <col min="9212" max="9212" width="0.89453125" style="1" customWidth="1"/>
    <col min="9213" max="9213" width="12.41796875" style="1" customWidth="1"/>
    <col min="9214" max="9214" width="0.89453125" style="1" customWidth="1"/>
    <col min="9215" max="9215" width="12.41796875" style="1" customWidth="1"/>
    <col min="9216" max="9216" width="11.5234375" style="1" customWidth="1"/>
    <col min="9217" max="9217" width="0.523437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63" width="9.1015625" style="1"/>
    <col min="9464" max="9464" width="7.1015625" style="1" customWidth="1"/>
    <col min="9465" max="9466" width="9.1015625" style="1"/>
    <col min="9467" max="9467" width="12.41796875" style="1" customWidth="1"/>
    <col min="9468" max="9468" width="0.89453125" style="1" customWidth="1"/>
    <col min="9469" max="9469" width="12.41796875" style="1" customWidth="1"/>
    <col min="9470" max="9470" width="0.89453125" style="1" customWidth="1"/>
    <col min="9471" max="9471" width="12.41796875" style="1" customWidth="1"/>
    <col min="9472" max="9472" width="11.5234375" style="1" customWidth="1"/>
    <col min="9473" max="9473" width="0.523437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9" width="9.1015625" style="1"/>
    <col min="9720" max="9720" width="7.1015625" style="1" customWidth="1"/>
    <col min="9721" max="9722" width="9.1015625" style="1"/>
    <col min="9723" max="9723" width="12.41796875" style="1" customWidth="1"/>
    <col min="9724" max="9724" width="0.89453125" style="1" customWidth="1"/>
    <col min="9725" max="9725" width="12.41796875" style="1" customWidth="1"/>
    <col min="9726" max="9726" width="0.89453125" style="1" customWidth="1"/>
    <col min="9727" max="9727" width="12.41796875" style="1" customWidth="1"/>
    <col min="9728" max="9728" width="11.5234375" style="1" customWidth="1"/>
    <col min="9729" max="9729" width="0.523437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5" width="9.1015625" style="1"/>
    <col min="9976" max="9976" width="7.1015625" style="1" customWidth="1"/>
    <col min="9977" max="9978" width="9.1015625" style="1"/>
    <col min="9979" max="9979" width="12.41796875" style="1" customWidth="1"/>
    <col min="9980" max="9980" width="0.89453125" style="1" customWidth="1"/>
    <col min="9981" max="9981" width="12.41796875" style="1" customWidth="1"/>
    <col min="9982" max="9982" width="0.89453125" style="1" customWidth="1"/>
    <col min="9983" max="9983" width="12.41796875" style="1" customWidth="1"/>
    <col min="9984" max="9984" width="11.5234375" style="1" customWidth="1"/>
    <col min="9985" max="9985" width="0.523437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31" width="9.1015625" style="1"/>
    <col min="10232" max="10232" width="7.1015625" style="1" customWidth="1"/>
    <col min="10233" max="10234" width="9.1015625" style="1"/>
    <col min="10235" max="10235" width="12.41796875" style="1" customWidth="1"/>
    <col min="10236" max="10236" width="0.89453125" style="1" customWidth="1"/>
    <col min="10237" max="10237" width="12.41796875" style="1" customWidth="1"/>
    <col min="10238" max="10238" width="0.89453125" style="1" customWidth="1"/>
    <col min="10239" max="10239" width="12.41796875" style="1" customWidth="1"/>
    <col min="10240" max="10240" width="11.5234375" style="1" customWidth="1"/>
    <col min="10241" max="10241" width="0.523437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7" width="9.1015625" style="1"/>
    <col min="10488" max="10488" width="7.1015625" style="1" customWidth="1"/>
    <col min="10489" max="10490" width="9.1015625" style="1"/>
    <col min="10491" max="10491" width="12.41796875" style="1" customWidth="1"/>
    <col min="10492" max="10492" width="0.89453125" style="1" customWidth="1"/>
    <col min="10493" max="10493" width="12.41796875" style="1" customWidth="1"/>
    <col min="10494" max="10494" width="0.89453125" style="1" customWidth="1"/>
    <col min="10495" max="10495" width="12.41796875" style="1" customWidth="1"/>
    <col min="10496" max="10496" width="11.5234375" style="1" customWidth="1"/>
    <col min="10497" max="10497" width="0.523437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43" width="9.1015625" style="1"/>
    <col min="10744" max="10744" width="7.1015625" style="1" customWidth="1"/>
    <col min="10745" max="10746" width="9.1015625" style="1"/>
    <col min="10747" max="10747" width="12.41796875" style="1" customWidth="1"/>
    <col min="10748" max="10748" width="0.89453125" style="1" customWidth="1"/>
    <col min="10749" max="10749" width="12.41796875" style="1" customWidth="1"/>
    <col min="10750" max="10750" width="0.89453125" style="1" customWidth="1"/>
    <col min="10751" max="10751" width="12.41796875" style="1" customWidth="1"/>
    <col min="10752" max="10752" width="11.5234375" style="1" customWidth="1"/>
    <col min="10753" max="10753" width="0.523437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9" width="9.1015625" style="1"/>
    <col min="11000" max="11000" width="7.1015625" style="1" customWidth="1"/>
    <col min="11001" max="11002" width="9.1015625" style="1"/>
    <col min="11003" max="11003" width="12.41796875" style="1" customWidth="1"/>
    <col min="11004" max="11004" width="0.89453125" style="1" customWidth="1"/>
    <col min="11005" max="11005" width="12.41796875" style="1" customWidth="1"/>
    <col min="11006" max="11006" width="0.89453125" style="1" customWidth="1"/>
    <col min="11007" max="11007" width="12.41796875" style="1" customWidth="1"/>
    <col min="11008" max="11008" width="11.5234375" style="1" customWidth="1"/>
    <col min="11009" max="11009" width="0.523437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5" width="9.1015625" style="1"/>
    <col min="11256" max="11256" width="7.1015625" style="1" customWidth="1"/>
    <col min="11257" max="11258" width="9.1015625" style="1"/>
    <col min="11259" max="11259" width="12.41796875" style="1" customWidth="1"/>
    <col min="11260" max="11260" width="0.89453125" style="1" customWidth="1"/>
    <col min="11261" max="11261" width="12.41796875" style="1" customWidth="1"/>
    <col min="11262" max="11262" width="0.89453125" style="1" customWidth="1"/>
    <col min="11263" max="11263" width="12.41796875" style="1" customWidth="1"/>
    <col min="11264" max="11264" width="11.5234375" style="1" customWidth="1"/>
    <col min="11265" max="11265" width="0.523437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11" width="9.1015625" style="1"/>
    <col min="11512" max="11512" width="7.1015625" style="1" customWidth="1"/>
    <col min="11513" max="11514" width="9.1015625" style="1"/>
    <col min="11515" max="11515" width="12.41796875" style="1" customWidth="1"/>
    <col min="11516" max="11516" width="0.89453125" style="1" customWidth="1"/>
    <col min="11517" max="11517" width="12.41796875" style="1" customWidth="1"/>
    <col min="11518" max="11518" width="0.89453125" style="1" customWidth="1"/>
    <col min="11519" max="11519" width="12.41796875" style="1" customWidth="1"/>
    <col min="11520" max="11520" width="11.5234375" style="1" customWidth="1"/>
    <col min="11521" max="11521" width="0.523437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7" width="9.1015625" style="1"/>
    <col min="11768" max="11768" width="7.1015625" style="1" customWidth="1"/>
    <col min="11769" max="11770" width="9.1015625" style="1"/>
    <col min="11771" max="11771" width="12.41796875" style="1" customWidth="1"/>
    <col min="11772" max="11772" width="0.89453125" style="1" customWidth="1"/>
    <col min="11773" max="11773" width="12.41796875" style="1" customWidth="1"/>
    <col min="11774" max="11774" width="0.89453125" style="1" customWidth="1"/>
    <col min="11775" max="11775" width="12.41796875" style="1" customWidth="1"/>
    <col min="11776" max="11776" width="11.5234375" style="1" customWidth="1"/>
    <col min="11777" max="11777" width="0.523437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23" width="9.1015625" style="1"/>
    <col min="12024" max="12024" width="7.1015625" style="1" customWidth="1"/>
    <col min="12025" max="12026" width="9.1015625" style="1"/>
    <col min="12027" max="12027" width="12.41796875" style="1" customWidth="1"/>
    <col min="12028" max="12028" width="0.89453125" style="1" customWidth="1"/>
    <col min="12029" max="12029" width="12.41796875" style="1" customWidth="1"/>
    <col min="12030" max="12030" width="0.89453125" style="1" customWidth="1"/>
    <col min="12031" max="12031" width="12.41796875" style="1" customWidth="1"/>
    <col min="12032" max="12032" width="11.5234375" style="1" customWidth="1"/>
    <col min="12033" max="12033" width="0.523437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9" width="9.1015625" style="1"/>
    <col min="12280" max="12280" width="7.1015625" style="1" customWidth="1"/>
    <col min="12281" max="12282" width="9.1015625" style="1"/>
    <col min="12283" max="12283" width="12.41796875" style="1" customWidth="1"/>
    <col min="12284" max="12284" width="0.89453125" style="1" customWidth="1"/>
    <col min="12285" max="12285" width="12.41796875" style="1" customWidth="1"/>
    <col min="12286" max="12286" width="0.89453125" style="1" customWidth="1"/>
    <col min="12287" max="12287" width="12.41796875" style="1" customWidth="1"/>
    <col min="12288" max="12288" width="11.5234375" style="1" customWidth="1"/>
    <col min="12289" max="12289" width="0.523437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5" width="9.1015625" style="1"/>
    <col min="12536" max="12536" width="7.1015625" style="1" customWidth="1"/>
    <col min="12537" max="12538" width="9.1015625" style="1"/>
    <col min="12539" max="12539" width="12.41796875" style="1" customWidth="1"/>
    <col min="12540" max="12540" width="0.89453125" style="1" customWidth="1"/>
    <col min="12541" max="12541" width="12.41796875" style="1" customWidth="1"/>
    <col min="12542" max="12542" width="0.89453125" style="1" customWidth="1"/>
    <col min="12543" max="12543" width="12.41796875" style="1" customWidth="1"/>
    <col min="12544" max="12544" width="11.5234375" style="1" customWidth="1"/>
    <col min="12545" max="12545" width="0.523437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91" width="9.1015625" style="1"/>
    <col min="12792" max="12792" width="7.1015625" style="1" customWidth="1"/>
    <col min="12793" max="12794" width="9.1015625" style="1"/>
    <col min="12795" max="12795" width="12.41796875" style="1" customWidth="1"/>
    <col min="12796" max="12796" width="0.89453125" style="1" customWidth="1"/>
    <col min="12797" max="12797" width="12.41796875" style="1" customWidth="1"/>
    <col min="12798" max="12798" width="0.89453125" style="1" customWidth="1"/>
    <col min="12799" max="12799" width="12.41796875" style="1" customWidth="1"/>
    <col min="12800" max="12800" width="11.5234375" style="1" customWidth="1"/>
    <col min="12801" max="12801" width="0.523437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7" width="9.1015625" style="1"/>
    <col min="13048" max="13048" width="7.1015625" style="1" customWidth="1"/>
    <col min="13049" max="13050" width="9.1015625" style="1"/>
    <col min="13051" max="13051" width="12.41796875" style="1" customWidth="1"/>
    <col min="13052" max="13052" width="0.89453125" style="1" customWidth="1"/>
    <col min="13053" max="13053" width="12.41796875" style="1" customWidth="1"/>
    <col min="13054" max="13054" width="0.89453125" style="1" customWidth="1"/>
    <col min="13055" max="13055" width="12.41796875" style="1" customWidth="1"/>
    <col min="13056" max="13056" width="11.5234375" style="1" customWidth="1"/>
    <col min="13057" max="13057" width="0.523437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303" width="9.1015625" style="1"/>
    <col min="13304" max="13304" width="7.1015625" style="1" customWidth="1"/>
    <col min="13305" max="13306" width="9.1015625" style="1"/>
    <col min="13307" max="13307" width="12.41796875" style="1" customWidth="1"/>
    <col min="13308" max="13308" width="0.89453125" style="1" customWidth="1"/>
    <col min="13309" max="13309" width="12.41796875" style="1" customWidth="1"/>
    <col min="13310" max="13310" width="0.89453125" style="1" customWidth="1"/>
    <col min="13311" max="13311" width="12.41796875" style="1" customWidth="1"/>
    <col min="13312" max="13312" width="11.5234375" style="1" customWidth="1"/>
    <col min="13313" max="13313" width="0.523437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9" width="9.1015625" style="1"/>
    <col min="13560" max="13560" width="7.1015625" style="1" customWidth="1"/>
    <col min="13561" max="13562" width="9.1015625" style="1"/>
    <col min="13563" max="13563" width="12.41796875" style="1" customWidth="1"/>
    <col min="13564" max="13564" width="0.89453125" style="1" customWidth="1"/>
    <col min="13565" max="13565" width="12.41796875" style="1" customWidth="1"/>
    <col min="13566" max="13566" width="0.89453125" style="1" customWidth="1"/>
    <col min="13567" max="13567" width="12.41796875" style="1" customWidth="1"/>
    <col min="13568" max="13568" width="11.5234375" style="1" customWidth="1"/>
    <col min="13569" max="13569" width="0.523437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5" width="9.1015625" style="1"/>
    <col min="13816" max="13816" width="7.1015625" style="1" customWidth="1"/>
    <col min="13817" max="13818" width="9.1015625" style="1"/>
    <col min="13819" max="13819" width="12.41796875" style="1" customWidth="1"/>
    <col min="13820" max="13820" width="0.89453125" style="1" customWidth="1"/>
    <col min="13821" max="13821" width="12.41796875" style="1" customWidth="1"/>
    <col min="13822" max="13822" width="0.89453125" style="1" customWidth="1"/>
    <col min="13823" max="13823" width="12.41796875" style="1" customWidth="1"/>
    <col min="13824" max="13824" width="11.5234375" style="1" customWidth="1"/>
    <col min="13825" max="13825" width="0.523437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71" width="9.1015625" style="1"/>
    <col min="14072" max="14072" width="7.1015625" style="1" customWidth="1"/>
    <col min="14073" max="14074" width="9.1015625" style="1"/>
    <col min="14075" max="14075" width="12.41796875" style="1" customWidth="1"/>
    <col min="14076" max="14076" width="0.89453125" style="1" customWidth="1"/>
    <col min="14077" max="14077" width="12.41796875" style="1" customWidth="1"/>
    <col min="14078" max="14078" width="0.89453125" style="1" customWidth="1"/>
    <col min="14079" max="14079" width="12.41796875" style="1" customWidth="1"/>
    <col min="14080" max="14080" width="11.5234375" style="1" customWidth="1"/>
    <col min="14081" max="14081" width="0.523437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7" width="9.1015625" style="1"/>
    <col min="14328" max="14328" width="7.1015625" style="1" customWidth="1"/>
    <col min="14329" max="14330" width="9.1015625" style="1"/>
    <col min="14331" max="14331" width="12.41796875" style="1" customWidth="1"/>
    <col min="14332" max="14332" width="0.89453125" style="1" customWidth="1"/>
    <col min="14333" max="14333" width="12.41796875" style="1" customWidth="1"/>
    <col min="14334" max="14334" width="0.89453125" style="1" customWidth="1"/>
    <col min="14335" max="14335" width="12.41796875" style="1" customWidth="1"/>
    <col min="14336" max="14336" width="11.5234375" style="1" customWidth="1"/>
    <col min="14337" max="14337" width="0.523437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83" width="9.1015625" style="1"/>
    <col min="14584" max="14584" width="7.1015625" style="1" customWidth="1"/>
    <col min="14585" max="14586" width="9.1015625" style="1"/>
    <col min="14587" max="14587" width="12.41796875" style="1" customWidth="1"/>
    <col min="14588" max="14588" width="0.89453125" style="1" customWidth="1"/>
    <col min="14589" max="14589" width="12.41796875" style="1" customWidth="1"/>
    <col min="14590" max="14590" width="0.89453125" style="1" customWidth="1"/>
    <col min="14591" max="14591" width="12.41796875" style="1" customWidth="1"/>
    <col min="14592" max="14592" width="11.5234375" style="1" customWidth="1"/>
    <col min="14593" max="14593" width="0.523437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9" width="9.1015625" style="1"/>
    <col min="14840" max="14840" width="7.1015625" style="1" customWidth="1"/>
    <col min="14841" max="14842" width="9.1015625" style="1"/>
    <col min="14843" max="14843" width="12.41796875" style="1" customWidth="1"/>
    <col min="14844" max="14844" width="0.89453125" style="1" customWidth="1"/>
    <col min="14845" max="14845" width="12.41796875" style="1" customWidth="1"/>
    <col min="14846" max="14846" width="0.89453125" style="1" customWidth="1"/>
    <col min="14847" max="14847" width="12.41796875" style="1" customWidth="1"/>
    <col min="14848" max="14848" width="11.5234375" style="1" customWidth="1"/>
    <col min="14849" max="14849" width="0.523437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5" width="9.1015625" style="1"/>
    <col min="15096" max="15096" width="7.1015625" style="1" customWidth="1"/>
    <col min="15097" max="15098" width="9.1015625" style="1"/>
    <col min="15099" max="15099" width="12.41796875" style="1" customWidth="1"/>
    <col min="15100" max="15100" width="0.89453125" style="1" customWidth="1"/>
    <col min="15101" max="15101" width="12.41796875" style="1" customWidth="1"/>
    <col min="15102" max="15102" width="0.89453125" style="1" customWidth="1"/>
    <col min="15103" max="15103" width="12.41796875" style="1" customWidth="1"/>
    <col min="15104" max="15104" width="11.5234375" style="1" customWidth="1"/>
    <col min="15105" max="15105" width="0.523437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51" width="9.1015625" style="1"/>
    <col min="15352" max="15352" width="7.1015625" style="1" customWidth="1"/>
    <col min="15353" max="15354" width="9.1015625" style="1"/>
    <col min="15355" max="15355" width="12.41796875" style="1" customWidth="1"/>
    <col min="15356" max="15356" width="0.89453125" style="1" customWidth="1"/>
    <col min="15357" max="15357" width="12.41796875" style="1" customWidth="1"/>
    <col min="15358" max="15358" width="0.89453125" style="1" customWidth="1"/>
    <col min="15359" max="15359" width="12.41796875" style="1" customWidth="1"/>
    <col min="15360" max="15360" width="11.5234375" style="1" customWidth="1"/>
    <col min="15361" max="15361" width="0.523437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7" width="9.1015625" style="1"/>
    <col min="15608" max="15608" width="7.1015625" style="1" customWidth="1"/>
    <col min="15609" max="15610" width="9.1015625" style="1"/>
    <col min="15611" max="15611" width="12.41796875" style="1" customWidth="1"/>
    <col min="15612" max="15612" width="0.89453125" style="1" customWidth="1"/>
    <col min="15613" max="15613" width="12.41796875" style="1" customWidth="1"/>
    <col min="15614" max="15614" width="0.89453125" style="1" customWidth="1"/>
    <col min="15615" max="15615" width="12.41796875" style="1" customWidth="1"/>
    <col min="15616" max="15616" width="11.5234375" style="1" customWidth="1"/>
    <col min="15617" max="15617" width="0.523437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63" width="9.1015625" style="1"/>
    <col min="15864" max="15864" width="7.1015625" style="1" customWidth="1"/>
    <col min="15865" max="15866" width="9.1015625" style="1"/>
    <col min="15867" max="15867" width="12.41796875" style="1" customWidth="1"/>
    <col min="15868" max="15868" width="0.89453125" style="1" customWidth="1"/>
    <col min="15869" max="15869" width="12.41796875" style="1" customWidth="1"/>
    <col min="15870" max="15870" width="0.89453125" style="1" customWidth="1"/>
    <col min="15871" max="15871" width="12.41796875" style="1" customWidth="1"/>
    <col min="15872" max="15872" width="11.5234375" style="1" customWidth="1"/>
    <col min="15873" max="15873" width="0.523437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9" width="9.1015625" style="1"/>
    <col min="16120" max="16120" width="7.1015625" style="1" customWidth="1"/>
    <col min="16121" max="16122" width="9.1015625" style="1"/>
    <col min="16123" max="16123" width="12.41796875" style="1" customWidth="1"/>
    <col min="16124" max="16124" width="0.89453125" style="1" customWidth="1"/>
    <col min="16125" max="16125" width="12.41796875" style="1" customWidth="1"/>
    <col min="16126" max="16126" width="0.89453125" style="1" customWidth="1"/>
    <col min="16127" max="16127" width="12.41796875" style="1" customWidth="1"/>
    <col min="16128" max="16128" width="11.5234375" style="1" customWidth="1"/>
    <col min="16129" max="16129" width="0.523437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20" ht="15">
      <c r="A1" s="319"/>
      <c r="B1" s="729" t="s">
        <v>3038</v>
      </c>
      <c r="C1" s="445"/>
      <c r="D1" s="445"/>
      <c r="E1" s="319"/>
      <c r="F1" s="319"/>
      <c r="G1" s="319"/>
      <c r="H1" s="319"/>
      <c r="I1" s="319"/>
      <c r="J1" s="319"/>
      <c r="K1" s="319"/>
      <c r="L1" s="319"/>
      <c r="M1" s="319"/>
      <c r="N1" s="319"/>
      <c r="O1" s="319"/>
      <c r="P1" s="729" t="s">
        <v>3038</v>
      </c>
      <c r="Q1" s="319"/>
      <c r="R1" s="319"/>
      <c r="S1" s="319"/>
      <c r="T1" s="319"/>
    </row>
    <row r="2" spans="1:20" ht="15" customHeight="1">
      <c r="A2" s="500">
        <v>33</v>
      </c>
      <c r="B2" s="1536" t="s">
        <v>137</v>
      </c>
      <c r="C2" s="1554"/>
      <c r="D2" s="1555"/>
      <c r="E2" s="319"/>
      <c r="F2" s="379"/>
      <c r="G2" s="319"/>
      <c r="H2" s="319"/>
      <c r="I2" s="319"/>
      <c r="J2" s="319"/>
      <c r="K2" s="319"/>
      <c r="L2" s="319"/>
      <c r="M2" s="319"/>
      <c r="N2" s="319"/>
      <c r="O2" s="319"/>
      <c r="Q2" s="379"/>
      <c r="R2" s="379"/>
      <c r="S2" s="379"/>
      <c r="T2" s="379"/>
    </row>
    <row r="3" spans="1:20" ht="15">
      <c r="A3" s="500"/>
      <c r="B3" s="543"/>
      <c r="C3" s="545"/>
      <c r="D3" s="545"/>
      <c r="E3" s="319"/>
      <c r="F3" s="379"/>
      <c r="G3" s="319"/>
      <c r="H3" s="319"/>
      <c r="I3" s="319"/>
      <c r="J3" s="319"/>
      <c r="K3" s="319"/>
      <c r="L3" s="319"/>
      <c r="M3" s="319"/>
      <c r="N3" s="319"/>
      <c r="O3" s="319"/>
      <c r="P3" s="525" t="s">
        <v>2873</v>
      </c>
      <c r="Q3" s="379"/>
      <c r="R3" s="379"/>
      <c r="S3" s="379"/>
      <c r="T3" s="379"/>
    </row>
    <row r="4" spans="1:20" ht="15" customHeight="1">
      <c r="A4" s="319"/>
      <c r="B4" s="525" t="s">
        <v>2501</v>
      </c>
      <c r="C4" s="525"/>
      <c r="D4" s="477"/>
      <c r="E4" s="477"/>
      <c r="F4" s="477"/>
      <c r="G4" s="477"/>
      <c r="H4" s="477"/>
      <c r="I4" s="477"/>
      <c r="J4" s="477"/>
      <c r="K4" s="477"/>
      <c r="L4" s="477"/>
      <c r="M4" s="477"/>
      <c r="N4" s="477"/>
      <c r="O4" s="477"/>
      <c r="P4" s="525" t="str">
        <f>$B4</f>
        <v>For Banking Book - Regulatory Retail - Revolvers (130)</v>
      </c>
      <c r="Q4" s="379"/>
      <c r="R4" s="379"/>
      <c r="S4" s="379"/>
      <c r="T4" s="379"/>
    </row>
    <row r="5" spans="1:20" ht="15">
      <c r="A5" s="477"/>
      <c r="B5" s="754" t="s">
        <v>2875</v>
      </c>
      <c r="C5" s="525"/>
      <c r="D5" s="477"/>
      <c r="E5" s="477"/>
      <c r="F5" s="477"/>
      <c r="G5" s="477"/>
      <c r="H5" s="477"/>
      <c r="I5" s="477"/>
      <c r="J5" s="477"/>
      <c r="K5" s="477"/>
      <c r="L5" s="477"/>
      <c r="M5" s="477"/>
      <c r="N5" s="477"/>
      <c r="O5" s="477"/>
      <c r="P5" s="754" t="str">
        <f>$B5</f>
        <v>Dollars in thousands, Record Type 010</v>
      </c>
      <c r="Q5" s="477"/>
      <c r="R5" s="477"/>
      <c r="S5" s="477"/>
      <c r="T5" s="477"/>
    </row>
    <row r="6" spans="1:20" ht="21.75" customHeight="1">
      <c r="A6" s="477"/>
      <c r="B6" s="1601" t="s">
        <v>2342</v>
      </c>
      <c r="C6" s="1597"/>
      <c r="D6" s="1598"/>
      <c r="E6" s="985"/>
      <c r="F6" s="1375" t="s">
        <v>2368</v>
      </c>
      <c r="G6" s="1225"/>
      <c r="H6" s="1601" t="s">
        <v>2774</v>
      </c>
      <c r="I6" s="1598"/>
      <c r="J6" s="985"/>
      <c r="K6" s="985"/>
      <c r="L6" s="985"/>
      <c r="M6" s="985"/>
      <c r="N6" s="985"/>
      <c r="O6" s="477"/>
      <c r="P6" s="1675"/>
      <c r="Q6" s="1675"/>
      <c r="R6" s="1131"/>
      <c r="S6" s="1596" t="s">
        <v>2879</v>
      </c>
      <c r="T6" s="1607"/>
    </row>
    <row r="7" spans="1:20" ht="55.5" customHeight="1">
      <c r="A7" s="984" t="s">
        <v>2881</v>
      </c>
      <c r="B7" s="984" t="s">
        <v>2882</v>
      </c>
      <c r="C7" s="984" t="s">
        <v>2345</v>
      </c>
      <c r="D7" s="984" t="s">
        <v>3031</v>
      </c>
      <c r="E7" s="986"/>
      <c r="F7" s="984" t="s">
        <v>3039</v>
      </c>
      <c r="G7" s="1137"/>
      <c r="H7" s="984" t="s">
        <v>3033</v>
      </c>
      <c r="I7" s="984" t="s">
        <v>3034</v>
      </c>
      <c r="J7" s="986"/>
      <c r="K7" s="1605" t="s">
        <v>2352</v>
      </c>
      <c r="L7" s="1607"/>
      <c r="M7" s="1605" t="s">
        <v>2890</v>
      </c>
      <c r="N7" s="1607"/>
      <c r="O7" s="477"/>
      <c r="P7" s="1138" t="s">
        <v>2881</v>
      </c>
      <c r="Q7" s="1138" t="str">
        <f>$B7</f>
        <v>Estimated PD (%) (M3)</v>
      </c>
      <c r="R7" s="984" t="s">
        <v>3040</v>
      </c>
      <c r="S7" s="984" t="s">
        <v>2892</v>
      </c>
      <c r="T7" s="984" t="s">
        <v>2893</v>
      </c>
    </row>
    <row r="8" spans="1:20" s="112" customFormat="1">
      <c r="A8" s="1131"/>
      <c r="B8" s="776" t="s">
        <v>282</v>
      </c>
      <c r="C8" s="776"/>
      <c r="D8" s="776" t="s">
        <v>283</v>
      </c>
      <c r="E8" s="776"/>
      <c r="F8" s="776" t="s">
        <v>284</v>
      </c>
      <c r="G8" s="776"/>
      <c r="H8" s="776" t="s">
        <v>3035</v>
      </c>
      <c r="I8" s="776"/>
      <c r="J8" s="776"/>
      <c r="K8" s="776"/>
      <c r="L8" s="776"/>
      <c r="M8" s="776"/>
      <c r="N8" s="776"/>
      <c r="O8" s="1131"/>
      <c r="P8" s="1140"/>
      <c r="Q8" s="1141" t="s">
        <v>2895</v>
      </c>
      <c r="R8" s="776"/>
      <c r="S8" s="477"/>
      <c r="T8" s="776"/>
    </row>
    <row r="9" spans="1:20">
      <c r="A9" s="477"/>
      <c r="B9" s="813" t="s">
        <v>1790</v>
      </c>
      <c r="C9" s="477"/>
      <c r="D9" s="992"/>
      <c r="E9" s="992"/>
      <c r="F9" s="992"/>
      <c r="G9" s="992"/>
      <c r="H9" s="992"/>
      <c r="I9" s="992"/>
      <c r="J9" s="992"/>
      <c r="K9" s="992"/>
      <c r="L9" s="992"/>
      <c r="M9" s="992"/>
      <c r="N9" s="477"/>
      <c r="O9" s="477"/>
      <c r="P9" s="1142"/>
      <c r="Q9" s="1143" t="str">
        <f>$B9</f>
        <v>Drawn (501)</v>
      </c>
      <c r="R9" s="477"/>
      <c r="S9" s="477"/>
      <c r="T9" s="477"/>
    </row>
    <row r="10" spans="1:20" ht="12.75" customHeight="1">
      <c r="A10" s="453" t="s">
        <v>2897</v>
      </c>
      <c r="B10" s="1144"/>
      <c r="C10" s="1207"/>
      <c r="D10" s="994"/>
      <c r="E10" s="453"/>
      <c r="F10" s="994"/>
      <c r="G10" s="1226"/>
      <c r="H10" s="997"/>
      <c r="I10" s="1148"/>
      <c r="J10" s="453"/>
      <c r="K10" s="1665"/>
      <c r="L10" s="1665"/>
      <c r="M10" s="1665"/>
      <c r="N10" s="1665"/>
      <c r="O10" s="477"/>
      <c r="P10" s="1151" t="s">
        <v>2897</v>
      </c>
      <c r="Q10" s="1152" t="str">
        <f t="shared" ref="Q10:Q34" si="0">IF($B10="","",$B10)</f>
        <v/>
      </c>
      <c r="R10" s="1153"/>
      <c r="S10" s="1154"/>
      <c r="T10" s="1154"/>
    </row>
    <row r="11" spans="1:20">
      <c r="A11" s="453" t="s">
        <v>2898</v>
      </c>
      <c r="B11" s="1144"/>
      <c r="C11" s="1207"/>
      <c r="D11" s="994"/>
      <c r="E11" s="453"/>
      <c r="F11" s="994"/>
      <c r="G11" s="1226"/>
      <c r="H11" s="997"/>
      <c r="I11" s="1148"/>
      <c r="J11" s="453"/>
      <c r="K11" s="1665"/>
      <c r="L11" s="1665"/>
      <c r="M11" s="1665"/>
      <c r="N11" s="1665"/>
      <c r="O11" s="477"/>
      <c r="P11" s="1151" t="s">
        <v>2898</v>
      </c>
      <c r="Q11" s="1152" t="str">
        <f t="shared" si="0"/>
        <v/>
      </c>
      <c r="R11" s="1153"/>
      <c r="S11" s="1154"/>
      <c r="T11" s="1154"/>
    </row>
    <row r="12" spans="1:20">
      <c r="A12" s="453" t="s">
        <v>2899</v>
      </c>
      <c r="B12" s="1144"/>
      <c r="C12" s="1207"/>
      <c r="D12" s="994"/>
      <c r="E12" s="453"/>
      <c r="F12" s="994"/>
      <c r="G12" s="1226"/>
      <c r="H12" s="997"/>
      <c r="I12" s="1148"/>
      <c r="J12" s="453"/>
      <c r="K12" s="1665"/>
      <c r="L12" s="1665"/>
      <c r="M12" s="1665"/>
      <c r="N12" s="1665"/>
      <c r="O12" s="477"/>
      <c r="P12" s="1151" t="s">
        <v>2899</v>
      </c>
      <c r="Q12" s="1152" t="str">
        <f t="shared" si="0"/>
        <v/>
      </c>
      <c r="R12" s="1153"/>
      <c r="S12" s="1154"/>
      <c r="T12" s="1154"/>
    </row>
    <row r="13" spans="1:20" hidden="1">
      <c r="A13" s="453" t="s">
        <v>2900</v>
      </c>
      <c r="B13" s="1144"/>
      <c r="C13" s="1207"/>
      <c r="D13" s="994"/>
      <c r="E13" s="453"/>
      <c r="F13" s="994"/>
      <c r="G13" s="1226"/>
      <c r="H13" s="997"/>
      <c r="I13" s="1148"/>
      <c r="J13" s="453"/>
      <c r="K13" s="1754"/>
      <c r="L13" s="1754"/>
      <c r="M13" s="1754"/>
      <c r="N13" s="1754"/>
      <c r="O13" s="477"/>
      <c r="P13" s="1151" t="s">
        <v>2900</v>
      </c>
      <c r="Q13" s="1152" t="str">
        <f t="shared" si="0"/>
        <v/>
      </c>
      <c r="R13" s="1153"/>
      <c r="S13" s="1154"/>
      <c r="T13" s="1154"/>
    </row>
    <row r="14" spans="1:20" hidden="1">
      <c r="A14" s="453" t="s">
        <v>2901</v>
      </c>
      <c r="B14" s="1144"/>
      <c r="C14" s="1207"/>
      <c r="D14" s="994"/>
      <c r="E14" s="453"/>
      <c r="F14" s="994"/>
      <c r="G14" s="1226"/>
      <c r="H14" s="997"/>
      <c r="I14" s="1148"/>
      <c r="J14" s="453"/>
      <c r="K14" s="1754"/>
      <c r="L14" s="1754"/>
      <c r="M14" s="1754"/>
      <c r="N14" s="1754"/>
      <c r="O14" s="477"/>
      <c r="P14" s="1151" t="s">
        <v>2901</v>
      </c>
      <c r="Q14" s="1152" t="str">
        <f t="shared" si="0"/>
        <v/>
      </c>
      <c r="R14" s="1153"/>
      <c r="S14" s="1154"/>
      <c r="T14" s="1154"/>
    </row>
    <row r="15" spans="1:20" hidden="1">
      <c r="A15" s="453" t="s">
        <v>2902</v>
      </c>
      <c r="B15" s="1144"/>
      <c r="C15" s="1207"/>
      <c r="D15" s="994"/>
      <c r="E15" s="453"/>
      <c r="F15" s="994"/>
      <c r="G15" s="1226"/>
      <c r="H15" s="997"/>
      <c r="I15" s="1148"/>
      <c r="J15" s="453"/>
      <c r="K15" s="1754"/>
      <c r="L15" s="1754"/>
      <c r="M15" s="1754"/>
      <c r="N15" s="1754"/>
      <c r="O15" s="477"/>
      <c r="P15" s="1151" t="s">
        <v>2902</v>
      </c>
      <c r="Q15" s="1152" t="str">
        <f t="shared" si="0"/>
        <v/>
      </c>
      <c r="R15" s="1153"/>
      <c r="S15" s="1154"/>
      <c r="T15" s="1154"/>
    </row>
    <row r="16" spans="1:20" hidden="1">
      <c r="A16" s="453" t="s">
        <v>2903</v>
      </c>
      <c r="B16" s="1144"/>
      <c r="C16" s="1207"/>
      <c r="D16" s="994"/>
      <c r="E16" s="453"/>
      <c r="F16" s="994"/>
      <c r="G16" s="1226"/>
      <c r="H16" s="997"/>
      <c r="I16" s="1148"/>
      <c r="J16" s="453"/>
      <c r="K16" s="1754"/>
      <c r="L16" s="1754"/>
      <c r="M16" s="1754"/>
      <c r="N16" s="1754"/>
      <c r="O16" s="477"/>
      <c r="P16" s="1151" t="s">
        <v>2903</v>
      </c>
      <c r="Q16" s="1152" t="str">
        <f t="shared" si="0"/>
        <v/>
      </c>
      <c r="R16" s="1153"/>
      <c r="S16" s="1154"/>
      <c r="T16" s="1154"/>
    </row>
    <row r="17" spans="1:20" hidden="1">
      <c r="A17" s="453" t="s">
        <v>2904</v>
      </c>
      <c r="B17" s="1144"/>
      <c r="C17" s="1207"/>
      <c r="D17" s="994"/>
      <c r="E17" s="453"/>
      <c r="F17" s="994"/>
      <c r="G17" s="1226"/>
      <c r="H17" s="997"/>
      <c r="I17" s="1148"/>
      <c r="J17" s="453"/>
      <c r="K17" s="1754"/>
      <c r="L17" s="1754"/>
      <c r="M17" s="1754"/>
      <c r="N17" s="1754"/>
      <c r="O17" s="477"/>
      <c r="P17" s="1151" t="s">
        <v>2904</v>
      </c>
      <c r="Q17" s="1152" t="str">
        <f t="shared" si="0"/>
        <v/>
      </c>
      <c r="R17" s="1153"/>
      <c r="S17" s="1154"/>
      <c r="T17" s="1154"/>
    </row>
    <row r="18" spans="1:20" hidden="1">
      <c r="A18" s="453" t="s">
        <v>2905</v>
      </c>
      <c r="B18" s="1144"/>
      <c r="C18" s="1207"/>
      <c r="D18" s="994"/>
      <c r="E18" s="453"/>
      <c r="F18" s="994"/>
      <c r="G18" s="1226"/>
      <c r="H18" s="997"/>
      <c r="I18" s="1148"/>
      <c r="J18" s="453"/>
      <c r="K18" s="1754"/>
      <c r="L18" s="1754"/>
      <c r="M18" s="1754"/>
      <c r="N18" s="1754"/>
      <c r="O18" s="477"/>
      <c r="P18" s="1151" t="s">
        <v>2905</v>
      </c>
      <c r="Q18" s="1152" t="str">
        <f t="shared" si="0"/>
        <v/>
      </c>
      <c r="R18" s="1153"/>
      <c r="S18" s="1154"/>
      <c r="T18" s="1154"/>
    </row>
    <row r="19" spans="1:20" hidden="1">
      <c r="A19" s="453" t="s">
        <v>2906</v>
      </c>
      <c r="B19" s="1144"/>
      <c r="C19" s="1207"/>
      <c r="D19" s="994"/>
      <c r="E19" s="453"/>
      <c r="F19" s="994"/>
      <c r="G19" s="1226"/>
      <c r="H19" s="997"/>
      <c r="I19" s="1148"/>
      <c r="J19" s="453"/>
      <c r="K19" s="1754"/>
      <c r="L19" s="1754"/>
      <c r="M19" s="1754"/>
      <c r="N19" s="1754"/>
      <c r="O19" s="477"/>
      <c r="P19" s="1151" t="s">
        <v>2906</v>
      </c>
      <c r="Q19" s="1152" t="str">
        <f t="shared" si="0"/>
        <v/>
      </c>
      <c r="R19" s="1153"/>
      <c r="S19" s="1154"/>
      <c r="T19" s="1154"/>
    </row>
    <row r="20" spans="1:20" hidden="1">
      <c r="A20" s="453" t="s">
        <v>2907</v>
      </c>
      <c r="B20" s="1144"/>
      <c r="C20" s="1207"/>
      <c r="D20" s="994"/>
      <c r="E20" s="453"/>
      <c r="F20" s="994"/>
      <c r="G20" s="1226"/>
      <c r="H20" s="997"/>
      <c r="I20" s="1148"/>
      <c r="J20" s="453"/>
      <c r="K20" s="1754"/>
      <c r="L20" s="1754"/>
      <c r="M20" s="1754"/>
      <c r="N20" s="1754"/>
      <c r="O20" s="477"/>
      <c r="P20" s="1151" t="s">
        <v>2907</v>
      </c>
      <c r="Q20" s="1152" t="str">
        <f t="shared" si="0"/>
        <v/>
      </c>
      <c r="R20" s="1153"/>
      <c r="S20" s="1154"/>
      <c r="T20" s="1154"/>
    </row>
    <row r="21" spans="1:20" hidden="1">
      <c r="A21" s="453" t="s">
        <v>2908</v>
      </c>
      <c r="B21" s="1144"/>
      <c r="C21" s="1207"/>
      <c r="D21" s="994"/>
      <c r="E21" s="453"/>
      <c r="F21" s="994"/>
      <c r="G21" s="1226"/>
      <c r="H21" s="997"/>
      <c r="I21" s="1148"/>
      <c r="J21" s="453"/>
      <c r="K21" s="1754"/>
      <c r="L21" s="1754"/>
      <c r="M21" s="1754"/>
      <c r="N21" s="1754"/>
      <c r="O21" s="477"/>
      <c r="P21" s="1151" t="s">
        <v>2908</v>
      </c>
      <c r="Q21" s="1152" t="str">
        <f t="shared" si="0"/>
        <v/>
      </c>
      <c r="R21" s="1153"/>
      <c r="S21" s="1154"/>
      <c r="T21" s="1154"/>
    </row>
    <row r="22" spans="1:20" hidden="1">
      <c r="A22" s="453" t="s">
        <v>2909</v>
      </c>
      <c r="B22" s="1144"/>
      <c r="C22" s="1207"/>
      <c r="D22" s="994"/>
      <c r="E22" s="453"/>
      <c r="F22" s="994"/>
      <c r="G22" s="1226"/>
      <c r="H22" s="997"/>
      <c r="I22" s="1148"/>
      <c r="J22" s="453"/>
      <c r="K22" s="1754"/>
      <c r="L22" s="1754"/>
      <c r="M22" s="1754"/>
      <c r="N22" s="1754"/>
      <c r="O22" s="477"/>
      <c r="P22" s="1151" t="s">
        <v>2909</v>
      </c>
      <c r="Q22" s="1152" t="str">
        <f t="shared" si="0"/>
        <v/>
      </c>
      <c r="R22" s="1153"/>
      <c r="S22" s="1154"/>
      <c r="T22" s="1154"/>
    </row>
    <row r="23" spans="1:20" hidden="1">
      <c r="A23" s="453" t="s">
        <v>2910</v>
      </c>
      <c r="B23" s="1144"/>
      <c r="C23" s="1207"/>
      <c r="D23" s="994"/>
      <c r="E23" s="453"/>
      <c r="F23" s="994"/>
      <c r="G23" s="1226"/>
      <c r="H23" s="997"/>
      <c r="I23" s="1148"/>
      <c r="J23" s="453"/>
      <c r="K23" s="1754"/>
      <c r="L23" s="1754"/>
      <c r="M23" s="1754"/>
      <c r="N23" s="1754"/>
      <c r="O23" s="477"/>
      <c r="P23" s="1151" t="s">
        <v>2910</v>
      </c>
      <c r="Q23" s="1152" t="str">
        <f t="shared" si="0"/>
        <v/>
      </c>
      <c r="R23" s="1153"/>
      <c r="S23" s="1154"/>
      <c r="T23" s="1154"/>
    </row>
    <row r="24" spans="1:20" hidden="1">
      <c r="A24" s="453" t="s">
        <v>2911</v>
      </c>
      <c r="B24" s="1144"/>
      <c r="C24" s="1207"/>
      <c r="D24" s="994"/>
      <c r="E24" s="453"/>
      <c r="F24" s="994"/>
      <c r="G24" s="1226"/>
      <c r="H24" s="997"/>
      <c r="I24" s="1148"/>
      <c r="J24" s="453"/>
      <c r="K24" s="1754"/>
      <c r="L24" s="1754"/>
      <c r="M24" s="1754"/>
      <c r="N24" s="1754"/>
      <c r="O24" s="477"/>
      <c r="P24" s="1151" t="s">
        <v>2911</v>
      </c>
      <c r="Q24" s="1152" t="str">
        <f t="shared" si="0"/>
        <v/>
      </c>
      <c r="R24" s="1153"/>
      <c r="S24" s="1154"/>
      <c r="T24" s="1154"/>
    </row>
    <row r="25" spans="1:20" hidden="1">
      <c r="A25" s="453" t="s">
        <v>2912</v>
      </c>
      <c r="B25" s="1144"/>
      <c r="C25" s="1207"/>
      <c r="D25" s="994"/>
      <c r="E25" s="453"/>
      <c r="F25" s="994"/>
      <c r="G25" s="1226"/>
      <c r="H25" s="997"/>
      <c r="I25" s="1148"/>
      <c r="J25" s="453"/>
      <c r="K25" s="1754"/>
      <c r="L25" s="1754"/>
      <c r="M25" s="1754"/>
      <c r="N25" s="1754"/>
      <c r="O25" s="477"/>
      <c r="P25" s="1151" t="s">
        <v>2912</v>
      </c>
      <c r="Q25" s="1152" t="str">
        <f t="shared" si="0"/>
        <v/>
      </c>
      <c r="R25" s="1153"/>
      <c r="S25" s="1154"/>
      <c r="T25" s="1154"/>
    </row>
    <row r="26" spans="1:20" hidden="1">
      <c r="A26" s="453" t="s">
        <v>2913</v>
      </c>
      <c r="B26" s="1144"/>
      <c r="C26" s="1207"/>
      <c r="D26" s="994"/>
      <c r="E26" s="453"/>
      <c r="F26" s="994"/>
      <c r="G26" s="1226"/>
      <c r="H26" s="997"/>
      <c r="I26" s="1148"/>
      <c r="J26" s="453"/>
      <c r="K26" s="1754"/>
      <c r="L26" s="1754"/>
      <c r="M26" s="1754"/>
      <c r="N26" s="1754"/>
      <c r="O26" s="477"/>
      <c r="P26" s="1151" t="s">
        <v>2913</v>
      </c>
      <c r="Q26" s="1152" t="str">
        <f t="shared" si="0"/>
        <v/>
      </c>
      <c r="R26" s="1153"/>
      <c r="S26" s="1154"/>
      <c r="T26" s="1154"/>
    </row>
    <row r="27" spans="1:20" hidden="1">
      <c r="A27" s="453" t="s">
        <v>2914</v>
      </c>
      <c r="B27" s="1144"/>
      <c r="C27" s="1207"/>
      <c r="D27" s="994"/>
      <c r="E27" s="453"/>
      <c r="F27" s="994"/>
      <c r="G27" s="1226"/>
      <c r="H27" s="997"/>
      <c r="I27" s="1148"/>
      <c r="J27" s="453"/>
      <c r="K27" s="1754"/>
      <c r="L27" s="1754"/>
      <c r="M27" s="1754"/>
      <c r="N27" s="1754"/>
      <c r="O27" s="477"/>
      <c r="P27" s="1151" t="s">
        <v>2914</v>
      </c>
      <c r="Q27" s="1152" t="str">
        <f t="shared" si="0"/>
        <v/>
      </c>
      <c r="R27" s="1153"/>
      <c r="S27" s="1154"/>
      <c r="T27" s="1154"/>
    </row>
    <row r="28" spans="1:20" hidden="1">
      <c r="A28" s="453" t="s">
        <v>2915</v>
      </c>
      <c r="B28" s="1144"/>
      <c r="C28" s="1207"/>
      <c r="D28" s="994"/>
      <c r="E28" s="453"/>
      <c r="F28" s="994"/>
      <c r="G28" s="1226"/>
      <c r="H28" s="997"/>
      <c r="I28" s="1148"/>
      <c r="J28" s="453"/>
      <c r="K28" s="1754"/>
      <c r="L28" s="1754"/>
      <c r="M28" s="1754"/>
      <c r="N28" s="1754"/>
      <c r="O28" s="477"/>
      <c r="P28" s="1151" t="s">
        <v>2915</v>
      </c>
      <c r="Q28" s="1152" t="str">
        <f t="shared" si="0"/>
        <v/>
      </c>
      <c r="R28" s="1153"/>
      <c r="S28" s="1154"/>
      <c r="T28" s="1154"/>
    </row>
    <row r="29" spans="1:20" hidden="1">
      <c r="A29" s="453" t="s">
        <v>2916</v>
      </c>
      <c r="B29" s="1144"/>
      <c r="C29" s="1207"/>
      <c r="D29" s="994"/>
      <c r="E29" s="453"/>
      <c r="F29" s="994"/>
      <c r="G29" s="1226"/>
      <c r="H29" s="997"/>
      <c r="I29" s="1148"/>
      <c r="J29" s="453"/>
      <c r="K29" s="1754"/>
      <c r="L29" s="1754"/>
      <c r="M29" s="1754"/>
      <c r="N29" s="1754"/>
      <c r="O29" s="477"/>
      <c r="P29" s="1151" t="s">
        <v>2916</v>
      </c>
      <c r="Q29" s="1152" t="str">
        <f t="shared" si="0"/>
        <v/>
      </c>
      <c r="R29" s="1153"/>
      <c r="S29" s="1154"/>
      <c r="T29" s="1154"/>
    </row>
    <row r="30" spans="1:20" hidden="1">
      <c r="A30" s="453" t="s">
        <v>2917</v>
      </c>
      <c r="B30" s="1144"/>
      <c r="C30" s="1207"/>
      <c r="D30" s="994"/>
      <c r="E30" s="453"/>
      <c r="F30" s="994"/>
      <c r="G30" s="1226"/>
      <c r="H30" s="997"/>
      <c r="I30" s="1148"/>
      <c r="J30" s="453"/>
      <c r="K30" s="1754"/>
      <c r="L30" s="1754"/>
      <c r="M30" s="1754"/>
      <c r="N30" s="1754"/>
      <c r="O30" s="477"/>
      <c r="P30" s="1151" t="s">
        <v>2917</v>
      </c>
      <c r="Q30" s="1152" t="str">
        <f t="shared" si="0"/>
        <v/>
      </c>
      <c r="R30" s="1153"/>
      <c r="S30" s="1154"/>
      <c r="T30" s="1154"/>
    </row>
    <row r="31" spans="1:20" hidden="1">
      <c r="A31" s="453" t="s">
        <v>2918</v>
      </c>
      <c r="B31" s="1144"/>
      <c r="C31" s="1207"/>
      <c r="D31" s="994"/>
      <c r="E31" s="453"/>
      <c r="F31" s="994"/>
      <c r="G31" s="1226"/>
      <c r="H31" s="997"/>
      <c r="I31" s="1148"/>
      <c r="J31" s="453"/>
      <c r="K31" s="1754"/>
      <c r="L31" s="1754"/>
      <c r="M31" s="1754"/>
      <c r="N31" s="1754"/>
      <c r="O31" s="477"/>
      <c r="P31" s="1151" t="s">
        <v>2918</v>
      </c>
      <c r="Q31" s="1152" t="str">
        <f t="shared" si="0"/>
        <v/>
      </c>
      <c r="R31" s="1153"/>
      <c r="S31" s="1154"/>
      <c r="T31" s="1154"/>
    </row>
    <row r="32" spans="1:20" hidden="1">
      <c r="A32" s="453" t="s">
        <v>2919</v>
      </c>
      <c r="B32" s="1144"/>
      <c r="C32" s="1207"/>
      <c r="D32" s="994"/>
      <c r="E32" s="453"/>
      <c r="F32" s="994"/>
      <c r="G32" s="1226"/>
      <c r="H32" s="997"/>
      <c r="I32" s="1148"/>
      <c r="J32" s="453"/>
      <c r="K32" s="1754"/>
      <c r="L32" s="1754"/>
      <c r="M32" s="1754"/>
      <c r="N32" s="1754"/>
      <c r="O32" s="477"/>
      <c r="P32" s="1151" t="s">
        <v>2919</v>
      </c>
      <c r="Q32" s="1152" t="str">
        <f t="shared" si="0"/>
        <v/>
      </c>
      <c r="R32" s="1153"/>
      <c r="S32" s="1154"/>
      <c r="T32" s="1154"/>
    </row>
    <row r="33" spans="1:20" hidden="1">
      <c r="A33" s="453" t="s">
        <v>2920</v>
      </c>
      <c r="B33" s="1144"/>
      <c r="C33" s="1207"/>
      <c r="D33" s="994"/>
      <c r="E33" s="453"/>
      <c r="F33" s="994"/>
      <c r="G33" s="1226"/>
      <c r="H33" s="997"/>
      <c r="I33" s="1148"/>
      <c r="J33" s="453"/>
      <c r="K33" s="1754"/>
      <c r="L33" s="1754"/>
      <c r="M33" s="1754"/>
      <c r="N33" s="1754"/>
      <c r="O33" s="477"/>
      <c r="P33" s="1151" t="s">
        <v>2920</v>
      </c>
      <c r="Q33" s="1152" t="str">
        <f t="shared" si="0"/>
        <v/>
      </c>
      <c r="R33" s="1153"/>
      <c r="S33" s="1154"/>
      <c r="T33" s="1154"/>
    </row>
    <row r="34" spans="1:20">
      <c r="A34" s="453" t="s">
        <v>2921</v>
      </c>
      <c r="B34" s="1144"/>
      <c r="C34" s="1207"/>
      <c r="D34" s="994"/>
      <c r="E34" s="453"/>
      <c r="F34" s="994"/>
      <c r="G34" s="1226"/>
      <c r="H34" s="997"/>
      <c r="I34" s="1148"/>
      <c r="J34" s="453"/>
      <c r="K34" s="1665"/>
      <c r="L34" s="1665"/>
      <c r="M34" s="1665"/>
      <c r="N34" s="1665"/>
      <c r="O34" s="477"/>
      <c r="P34" s="1151" t="s">
        <v>2921</v>
      </c>
      <c r="Q34" s="1152" t="str">
        <f t="shared" si="0"/>
        <v/>
      </c>
      <c r="R34" s="1153"/>
      <c r="S34" s="1154"/>
      <c r="T34" s="1154"/>
    </row>
    <row r="35" spans="1:20">
      <c r="A35" s="796" t="s">
        <v>2922</v>
      </c>
      <c r="B35" s="1208">
        <v>100</v>
      </c>
      <c r="C35" s="1209"/>
      <c r="D35" s="994"/>
      <c r="E35" s="453"/>
      <c r="F35" s="994"/>
      <c r="G35" s="1226"/>
      <c r="H35" s="997"/>
      <c r="I35" s="1148"/>
      <c r="J35" s="453"/>
      <c r="K35" s="1666"/>
      <c r="L35" s="1666"/>
      <c r="M35" s="1666"/>
      <c r="N35" s="1666"/>
      <c r="O35" s="477"/>
      <c r="P35" s="1142"/>
      <c r="Q35" s="1159">
        <f>$B35</f>
        <v>100</v>
      </c>
      <c r="R35" s="1153"/>
      <c r="S35" s="1154"/>
      <c r="T35" s="1154"/>
    </row>
    <row r="36" spans="1:20">
      <c r="A36" s="478" t="s">
        <v>2923</v>
      </c>
      <c r="B36" s="1002" t="s">
        <v>2924</v>
      </c>
      <c r="C36" s="1003"/>
      <c r="D36" s="997"/>
      <c r="E36" s="477"/>
      <c r="F36" s="997"/>
      <c r="G36" s="1227"/>
      <c r="H36" s="997"/>
      <c r="I36" s="1166"/>
      <c r="J36" s="477"/>
      <c r="K36" s="1664"/>
      <c r="L36" s="1664"/>
      <c r="M36" s="1664"/>
      <c r="N36" s="1664"/>
      <c r="O36" s="477"/>
      <c r="P36" s="1142"/>
      <c r="Q36" s="1003" t="str">
        <f>$B36</f>
        <v>Overall</v>
      </c>
      <c r="R36" s="1153"/>
      <c r="S36" s="1168"/>
      <c r="T36" s="1168"/>
    </row>
    <row r="37" spans="1:20" ht="6" customHeight="1">
      <c r="A37" s="477"/>
      <c r="B37" s="477"/>
      <c r="C37" s="477"/>
      <c r="D37" s="477"/>
      <c r="E37" s="477"/>
      <c r="F37" s="477"/>
      <c r="G37" s="477"/>
      <c r="H37" s="477"/>
      <c r="I37" s="477"/>
      <c r="J37" s="477"/>
      <c r="K37" s="477"/>
      <c r="L37" s="477"/>
      <c r="M37" s="477"/>
      <c r="N37" s="477"/>
      <c r="O37" s="477"/>
      <c r="P37" s="1142"/>
      <c r="Q37" s="1142"/>
      <c r="R37" s="477"/>
      <c r="S37" s="477"/>
      <c r="T37" s="477"/>
    </row>
    <row r="38" spans="1:20">
      <c r="A38" s="477"/>
      <c r="B38" s="813" t="s">
        <v>1791</v>
      </c>
      <c r="C38" s="477"/>
      <c r="D38" s="477"/>
      <c r="E38" s="477"/>
      <c r="F38" s="477"/>
      <c r="G38" s="477"/>
      <c r="H38" s="477"/>
      <c r="I38" s="477"/>
      <c r="J38" s="477"/>
      <c r="K38" s="477"/>
      <c r="L38" s="477"/>
      <c r="M38" s="477"/>
      <c r="N38" s="477"/>
      <c r="O38" s="477"/>
      <c r="P38" s="1142"/>
      <c r="Q38" s="1143" t="str">
        <f>$B38</f>
        <v>Undrawn Commitments (502)</v>
      </c>
      <c r="R38" s="477"/>
      <c r="S38" s="477"/>
      <c r="T38" s="477"/>
    </row>
    <row r="39" spans="1:20">
      <c r="A39" s="453" t="s">
        <v>2897</v>
      </c>
      <c r="B39" s="1144"/>
      <c r="C39" s="994"/>
      <c r="D39" s="994"/>
      <c r="E39" s="453"/>
      <c r="F39" s="994"/>
      <c r="G39" s="1226"/>
      <c r="H39" s="997"/>
      <c r="I39" s="1148"/>
      <c r="J39" s="453"/>
      <c r="K39" s="1665"/>
      <c r="L39" s="1665"/>
      <c r="M39" s="1665"/>
      <c r="N39" s="1665"/>
      <c r="O39" s="477"/>
      <c r="P39" s="1151" t="s">
        <v>2897</v>
      </c>
      <c r="Q39" s="1152" t="str">
        <f>IF($B39="","",$B39)</f>
        <v/>
      </c>
      <c r="R39" s="1153"/>
      <c r="S39" s="1154"/>
      <c r="T39" s="1154"/>
    </row>
    <row r="40" spans="1:20">
      <c r="A40" s="453" t="s">
        <v>2898</v>
      </c>
      <c r="B40" s="1144"/>
      <c r="C40" s="994"/>
      <c r="D40" s="994"/>
      <c r="E40" s="453"/>
      <c r="F40" s="994"/>
      <c r="G40" s="1226"/>
      <c r="H40" s="997"/>
      <c r="I40" s="1148"/>
      <c r="J40" s="453"/>
      <c r="K40" s="1665"/>
      <c r="L40" s="1665"/>
      <c r="M40" s="1665"/>
      <c r="N40" s="1665"/>
      <c r="O40" s="477"/>
      <c r="P40" s="1151" t="s">
        <v>2898</v>
      </c>
      <c r="Q40" s="1152" t="str">
        <f>IF($B40="","",$B40)</f>
        <v/>
      </c>
      <c r="R40" s="1153"/>
      <c r="S40" s="1154"/>
      <c r="T40" s="1154"/>
    </row>
    <row r="41" spans="1:20">
      <c r="A41" s="453" t="s">
        <v>2899</v>
      </c>
      <c r="B41" s="1144"/>
      <c r="C41" s="994"/>
      <c r="D41" s="994"/>
      <c r="E41" s="453"/>
      <c r="F41" s="994"/>
      <c r="G41" s="1226"/>
      <c r="H41" s="997"/>
      <c r="I41" s="1148"/>
      <c r="J41" s="453"/>
      <c r="K41" s="1665"/>
      <c r="L41" s="1665"/>
      <c r="M41" s="1665"/>
      <c r="N41" s="1665"/>
      <c r="O41" s="477"/>
      <c r="P41" s="1151" t="s">
        <v>2899</v>
      </c>
      <c r="Q41" s="1152" t="str">
        <f>IF($B41="","",$B41)</f>
        <v/>
      </c>
      <c r="R41" s="1153"/>
      <c r="S41" s="1154"/>
      <c r="T41" s="1154"/>
    </row>
    <row r="42" spans="1:20" s="245" customFormat="1" ht="14.4" hidden="1">
      <c r="A42" s="1086" t="s">
        <v>2900</v>
      </c>
      <c r="B42" s="1228"/>
      <c r="C42" s="458"/>
      <c r="D42" s="458"/>
      <c r="E42" s="1086"/>
      <c r="F42" s="458"/>
      <c r="G42" s="1226"/>
      <c r="H42" s="458"/>
      <c r="I42" s="1229"/>
      <c r="J42" s="1086"/>
      <c r="K42" s="1752"/>
      <c r="L42" s="1753"/>
      <c r="M42" s="1752"/>
      <c r="N42" s="1753"/>
      <c r="O42" s="752"/>
      <c r="P42" s="1151" t="s">
        <v>2900</v>
      </c>
      <c r="Q42" s="1232"/>
      <c r="R42" s="458"/>
      <c r="S42" s="1229"/>
      <c r="T42" s="1229"/>
    </row>
    <row r="43" spans="1:20" s="245" customFormat="1" ht="14.4" hidden="1">
      <c r="A43" s="1086" t="s">
        <v>2901</v>
      </c>
      <c r="B43" s="1228"/>
      <c r="C43" s="458"/>
      <c r="D43" s="458"/>
      <c r="E43" s="1086"/>
      <c r="F43" s="458"/>
      <c r="G43" s="1226"/>
      <c r="H43" s="458"/>
      <c r="I43" s="1229"/>
      <c r="J43" s="1086"/>
      <c r="K43" s="1752"/>
      <c r="L43" s="1753"/>
      <c r="M43" s="1752"/>
      <c r="N43" s="1753"/>
      <c r="O43" s="752"/>
      <c r="P43" s="1151" t="s">
        <v>2901</v>
      </c>
      <c r="Q43" s="1232"/>
      <c r="R43" s="458"/>
      <c r="S43" s="1229"/>
      <c r="T43" s="1229"/>
    </row>
    <row r="44" spans="1:20" s="245" customFormat="1" ht="14.4" hidden="1">
      <c r="A44" s="1086" t="s">
        <v>2902</v>
      </c>
      <c r="B44" s="1228"/>
      <c r="C44" s="458"/>
      <c r="D44" s="458"/>
      <c r="E44" s="1086"/>
      <c r="F44" s="458"/>
      <c r="G44" s="1226"/>
      <c r="H44" s="458"/>
      <c r="I44" s="1229"/>
      <c r="J44" s="1086"/>
      <c r="K44" s="1752"/>
      <c r="L44" s="1753"/>
      <c r="M44" s="1752"/>
      <c r="N44" s="1753"/>
      <c r="O44" s="752"/>
      <c r="P44" s="1151" t="s">
        <v>2902</v>
      </c>
      <c r="Q44" s="1232"/>
      <c r="R44" s="458"/>
      <c r="S44" s="1229"/>
      <c r="T44" s="1229"/>
    </row>
    <row r="45" spans="1:20" s="245" customFormat="1" ht="14.4" hidden="1">
      <c r="A45" s="1086" t="s">
        <v>2903</v>
      </c>
      <c r="B45" s="1228"/>
      <c r="C45" s="458"/>
      <c r="D45" s="458"/>
      <c r="E45" s="1086"/>
      <c r="F45" s="458"/>
      <c r="G45" s="1226"/>
      <c r="H45" s="458"/>
      <c r="I45" s="1229"/>
      <c r="J45" s="1086"/>
      <c r="K45" s="1752"/>
      <c r="L45" s="1753"/>
      <c r="M45" s="1752"/>
      <c r="N45" s="1753"/>
      <c r="O45" s="752"/>
      <c r="P45" s="1151" t="s">
        <v>2903</v>
      </c>
      <c r="Q45" s="1232"/>
      <c r="R45" s="458"/>
      <c r="S45" s="1229"/>
      <c r="T45" s="1229"/>
    </row>
    <row r="46" spans="1:20" s="245" customFormat="1" ht="14.4" hidden="1">
      <c r="A46" s="1086" t="s">
        <v>2904</v>
      </c>
      <c r="B46" s="1228"/>
      <c r="C46" s="458" t="s">
        <v>2925</v>
      </c>
      <c r="D46" s="458"/>
      <c r="E46" s="1086"/>
      <c r="F46" s="458"/>
      <c r="G46" s="1226"/>
      <c r="H46" s="458"/>
      <c r="I46" s="1229"/>
      <c r="J46" s="1086"/>
      <c r="K46" s="1752"/>
      <c r="L46" s="1753"/>
      <c r="M46" s="1752"/>
      <c r="N46" s="1753"/>
      <c r="O46" s="752"/>
      <c r="P46" s="1151" t="s">
        <v>2904</v>
      </c>
      <c r="Q46" s="1232"/>
      <c r="R46" s="458"/>
      <c r="S46" s="1229"/>
      <c r="T46" s="1229"/>
    </row>
    <row r="47" spans="1:20" s="245" customFormat="1" ht="14.4" hidden="1">
      <c r="A47" s="1086" t="s">
        <v>2905</v>
      </c>
      <c r="B47" s="1228"/>
      <c r="C47" s="458" t="s">
        <v>2926</v>
      </c>
      <c r="D47" s="458"/>
      <c r="E47" s="1086"/>
      <c r="F47" s="458"/>
      <c r="G47" s="1226"/>
      <c r="H47" s="458"/>
      <c r="I47" s="1229"/>
      <c r="J47" s="1086"/>
      <c r="K47" s="1752"/>
      <c r="L47" s="1753"/>
      <c r="M47" s="1752"/>
      <c r="N47" s="1753"/>
      <c r="O47" s="752"/>
      <c r="P47" s="1151" t="s">
        <v>2905</v>
      </c>
      <c r="Q47" s="1232"/>
      <c r="R47" s="458"/>
      <c r="S47" s="1229"/>
      <c r="T47" s="1229"/>
    </row>
    <row r="48" spans="1:20" s="245" customFormat="1" ht="14.4" hidden="1">
      <c r="A48" s="1086" t="s">
        <v>2906</v>
      </c>
      <c r="B48" s="1228"/>
      <c r="C48" s="458"/>
      <c r="D48" s="458"/>
      <c r="E48" s="1086"/>
      <c r="F48" s="458"/>
      <c r="G48" s="1226"/>
      <c r="H48" s="458"/>
      <c r="I48" s="1229"/>
      <c r="J48" s="1086"/>
      <c r="K48" s="1752"/>
      <c r="L48" s="1753"/>
      <c r="M48" s="1752"/>
      <c r="N48" s="1753"/>
      <c r="O48" s="752"/>
      <c r="P48" s="1151" t="s">
        <v>2906</v>
      </c>
      <c r="Q48" s="1232"/>
      <c r="R48" s="458"/>
      <c r="S48" s="1229"/>
      <c r="T48" s="1229"/>
    </row>
    <row r="49" spans="1:20" s="245" customFormat="1" ht="14.4" hidden="1">
      <c r="A49" s="1086" t="s">
        <v>2907</v>
      </c>
      <c r="B49" s="1228"/>
      <c r="C49" s="458"/>
      <c r="D49" s="458"/>
      <c r="E49" s="1086"/>
      <c r="F49" s="458"/>
      <c r="G49" s="1226"/>
      <c r="H49" s="458"/>
      <c r="I49" s="1229"/>
      <c r="J49" s="1086"/>
      <c r="K49" s="1752"/>
      <c r="L49" s="1753"/>
      <c r="M49" s="1752"/>
      <c r="N49" s="1753"/>
      <c r="O49" s="752"/>
      <c r="P49" s="1151" t="s">
        <v>2907</v>
      </c>
      <c r="Q49" s="1232"/>
      <c r="R49" s="458"/>
      <c r="S49" s="1229"/>
      <c r="T49" s="1229"/>
    </row>
    <row r="50" spans="1:20" s="245" customFormat="1" ht="14.4" hidden="1">
      <c r="A50" s="1086" t="s">
        <v>2908</v>
      </c>
      <c r="B50" s="1228"/>
      <c r="C50" s="458"/>
      <c r="D50" s="458"/>
      <c r="E50" s="1086"/>
      <c r="F50" s="458"/>
      <c r="G50" s="1226"/>
      <c r="H50" s="458"/>
      <c r="I50" s="1229"/>
      <c r="J50" s="1086"/>
      <c r="K50" s="1752"/>
      <c r="L50" s="1753"/>
      <c r="M50" s="1752"/>
      <c r="N50" s="1753"/>
      <c r="O50" s="752"/>
      <c r="P50" s="1151" t="s">
        <v>2908</v>
      </c>
      <c r="Q50" s="1232"/>
      <c r="R50" s="458"/>
      <c r="S50" s="1229"/>
      <c r="T50" s="1229"/>
    </row>
    <row r="51" spans="1:20" s="245" customFormat="1" ht="14.4" hidden="1">
      <c r="A51" s="1086" t="s">
        <v>2909</v>
      </c>
      <c r="B51" s="1228"/>
      <c r="C51" s="458"/>
      <c r="D51" s="458"/>
      <c r="E51" s="1086"/>
      <c r="F51" s="458"/>
      <c r="G51" s="1226"/>
      <c r="H51" s="458"/>
      <c r="I51" s="1229"/>
      <c r="J51" s="1086"/>
      <c r="K51" s="1752"/>
      <c r="L51" s="1753"/>
      <c r="M51" s="1752"/>
      <c r="N51" s="1753"/>
      <c r="O51" s="752"/>
      <c r="P51" s="1151" t="s">
        <v>2909</v>
      </c>
      <c r="Q51" s="1232"/>
      <c r="R51" s="458"/>
      <c r="S51" s="1229"/>
      <c r="T51" s="1229"/>
    </row>
    <row r="52" spans="1:20" s="245" customFormat="1" ht="14.4" hidden="1">
      <c r="A52" s="1086" t="s">
        <v>2910</v>
      </c>
      <c r="B52" s="1228"/>
      <c r="C52" s="458"/>
      <c r="D52" s="458"/>
      <c r="E52" s="1086"/>
      <c r="F52" s="458"/>
      <c r="G52" s="1226"/>
      <c r="H52" s="458"/>
      <c r="I52" s="1229"/>
      <c r="J52" s="1086"/>
      <c r="K52" s="1752"/>
      <c r="L52" s="1753"/>
      <c r="M52" s="1752"/>
      <c r="N52" s="1753"/>
      <c r="O52" s="752"/>
      <c r="P52" s="1151" t="s">
        <v>2910</v>
      </c>
      <c r="Q52" s="1232"/>
      <c r="R52" s="458"/>
      <c r="S52" s="1229"/>
      <c r="T52" s="1229"/>
    </row>
    <row r="53" spans="1:20" s="245" customFormat="1" ht="14.4" hidden="1">
      <c r="A53" s="1086" t="s">
        <v>2911</v>
      </c>
      <c r="B53" s="1228"/>
      <c r="C53" s="458"/>
      <c r="D53" s="458"/>
      <c r="E53" s="1086"/>
      <c r="F53" s="458"/>
      <c r="G53" s="1226"/>
      <c r="H53" s="458"/>
      <c r="I53" s="1229"/>
      <c r="J53" s="1086"/>
      <c r="K53" s="1752"/>
      <c r="L53" s="1753"/>
      <c r="M53" s="1752"/>
      <c r="N53" s="1753"/>
      <c r="O53" s="752"/>
      <c r="P53" s="1151" t="s">
        <v>2911</v>
      </c>
      <c r="Q53" s="1232"/>
      <c r="R53" s="458"/>
      <c r="S53" s="1229"/>
      <c r="T53" s="1229"/>
    </row>
    <row r="54" spans="1:20" s="245" customFormat="1" ht="14.4" hidden="1">
      <c r="A54" s="1086" t="s">
        <v>2912</v>
      </c>
      <c r="B54" s="1228"/>
      <c r="C54" s="458"/>
      <c r="D54" s="458"/>
      <c r="E54" s="1086"/>
      <c r="F54" s="458"/>
      <c r="G54" s="1226"/>
      <c r="H54" s="458"/>
      <c r="I54" s="1229"/>
      <c r="J54" s="1086"/>
      <c r="K54" s="1752"/>
      <c r="L54" s="1753"/>
      <c r="M54" s="1752"/>
      <c r="N54" s="1753"/>
      <c r="O54" s="752"/>
      <c r="P54" s="1151" t="s">
        <v>2912</v>
      </c>
      <c r="Q54" s="1232"/>
      <c r="R54" s="458"/>
      <c r="S54" s="1229"/>
      <c r="T54" s="1229"/>
    </row>
    <row r="55" spans="1:20" s="245" customFormat="1" ht="14.4" hidden="1">
      <c r="A55" s="1086" t="s">
        <v>2913</v>
      </c>
      <c r="B55" s="1228"/>
      <c r="C55" s="458"/>
      <c r="D55" s="458"/>
      <c r="E55" s="1086"/>
      <c r="F55" s="458"/>
      <c r="G55" s="1226"/>
      <c r="H55" s="458"/>
      <c r="I55" s="1229"/>
      <c r="J55" s="1086"/>
      <c r="K55" s="1752"/>
      <c r="L55" s="1753"/>
      <c r="M55" s="1752"/>
      <c r="N55" s="1753"/>
      <c r="O55" s="752"/>
      <c r="P55" s="1151" t="s">
        <v>2913</v>
      </c>
      <c r="Q55" s="1232"/>
      <c r="R55" s="458"/>
      <c r="S55" s="1229"/>
      <c r="T55" s="1229"/>
    </row>
    <row r="56" spans="1:20" s="245" customFormat="1" ht="14.4" hidden="1">
      <c r="A56" s="1086" t="s">
        <v>2914</v>
      </c>
      <c r="B56" s="1228"/>
      <c r="C56" s="458"/>
      <c r="D56" s="458"/>
      <c r="E56" s="1086"/>
      <c r="F56" s="458"/>
      <c r="G56" s="1226"/>
      <c r="H56" s="458"/>
      <c r="I56" s="1229"/>
      <c r="J56" s="1086"/>
      <c r="K56" s="1752"/>
      <c r="L56" s="1753"/>
      <c r="M56" s="1752"/>
      <c r="N56" s="1753"/>
      <c r="O56" s="752"/>
      <c r="P56" s="1151" t="s">
        <v>2914</v>
      </c>
      <c r="Q56" s="1232"/>
      <c r="R56" s="458"/>
      <c r="S56" s="1229"/>
      <c r="T56" s="1229"/>
    </row>
    <row r="57" spans="1:20" s="245" customFormat="1" ht="14.4" hidden="1">
      <c r="A57" s="1086" t="s">
        <v>2915</v>
      </c>
      <c r="B57" s="1228"/>
      <c r="C57" s="458"/>
      <c r="D57" s="458"/>
      <c r="E57" s="1086"/>
      <c r="F57" s="458"/>
      <c r="G57" s="1226"/>
      <c r="H57" s="458"/>
      <c r="I57" s="1229"/>
      <c r="J57" s="1086"/>
      <c r="K57" s="1752"/>
      <c r="L57" s="1753"/>
      <c r="M57" s="1752"/>
      <c r="N57" s="1753"/>
      <c r="O57" s="752"/>
      <c r="P57" s="1151" t="s">
        <v>2915</v>
      </c>
      <c r="Q57" s="1232"/>
      <c r="R57" s="458"/>
      <c r="S57" s="1229"/>
      <c r="T57" s="1229"/>
    </row>
    <row r="58" spans="1:20" s="245" customFormat="1" ht="14.4" hidden="1">
      <c r="A58" s="1086" t="s">
        <v>2916</v>
      </c>
      <c r="B58" s="1228"/>
      <c r="C58" s="458"/>
      <c r="D58" s="458"/>
      <c r="E58" s="1086"/>
      <c r="F58" s="458"/>
      <c r="G58" s="1226"/>
      <c r="H58" s="458"/>
      <c r="I58" s="1229"/>
      <c r="J58" s="1086"/>
      <c r="K58" s="1752"/>
      <c r="L58" s="1753"/>
      <c r="M58" s="1752"/>
      <c r="N58" s="1753"/>
      <c r="O58" s="752"/>
      <c r="P58" s="1151" t="s">
        <v>2916</v>
      </c>
      <c r="Q58" s="1232"/>
      <c r="R58" s="458"/>
      <c r="S58" s="1229"/>
      <c r="T58" s="1229"/>
    </row>
    <row r="59" spans="1:20" s="245" customFormat="1" ht="14.4" hidden="1">
      <c r="A59" s="1086" t="s">
        <v>2917</v>
      </c>
      <c r="B59" s="1228"/>
      <c r="C59" s="458"/>
      <c r="D59" s="458"/>
      <c r="E59" s="1086"/>
      <c r="F59" s="458"/>
      <c r="G59" s="1226"/>
      <c r="H59" s="458"/>
      <c r="I59" s="1229"/>
      <c r="J59" s="1086"/>
      <c r="K59" s="1752"/>
      <c r="L59" s="1753"/>
      <c r="M59" s="1752"/>
      <c r="N59" s="1753"/>
      <c r="O59" s="752"/>
      <c r="P59" s="1151" t="s">
        <v>2917</v>
      </c>
      <c r="Q59" s="1232"/>
      <c r="R59" s="458"/>
      <c r="S59" s="1229"/>
      <c r="T59" s="1229"/>
    </row>
    <row r="60" spans="1:20" s="245" customFormat="1" ht="14.4" hidden="1">
      <c r="A60" s="1086" t="s">
        <v>2918</v>
      </c>
      <c r="B60" s="1228"/>
      <c r="C60" s="458"/>
      <c r="D60" s="458"/>
      <c r="E60" s="1086"/>
      <c r="F60" s="458"/>
      <c r="G60" s="1226"/>
      <c r="H60" s="458"/>
      <c r="I60" s="1229"/>
      <c r="J60" s="1086"/>
      <c r="K60" s="1752"/>
      <c r="L60" s="1753"/>
      <c r="M60" s="1752"/>
      <c r="N60" s="1753"/>
      <c r="O60" s="752"/>
      <c r="P60" s="1151" t="s">
        <v>2918</v>
      </c>
      <c r="Q60" s="1232"/>
      <c r="R60" s="458"/>
      <c r="S60" s="1229"/>
      <c r="T60" s="1229"/>
    </row>
    <row r="61" spans="1:20" s="245" customFormat="1" ht="14.4" hidden="1">
      <c r="A61" s="1086" t="s">
        <v>2919</v>
      </c>
      <c r="B61" s="1228"/>
      <c r="C61" s="458"/>
      <c r="D61" s="458"/>
      <c r="E61" s="1086"/>
      <c r="F61" s="458"/>
      <c r="G61" s="1226"/>
      <c r="H61" s="458"/>
      <c r="I61" s="1229"/>
      <c r="J61" s="1086"/>
      <c r="K61" s="1752"/>
      <c r="L61" s="1753"/>
      <c r="M61" s="1752"/>
      <c r="N61" s="1753"/>
      <c r="O61" s="752"/>
      <c r="P61" s="1151" t="s">
        <v>2919</v>
      </c>
      <c r="Q61" s="1232"/>
      <c r="R61" s="458"/>
      <c r="S61" s="1229"/>
      <c r="T61" s="1229"/>
    </row>
    <row r="62" spans="1:20" s="245" customFormat="1" ht="14.4" hidden="1">
      <c r="A62" s="1086" t="s">
        <v>2920</v>
      </c>
      <c r="B62" s="1228"/>
      <c r="C62" s="458"/>
      <c r="D62" s="458"/>
      <c r="E62" s="1086"/>
      <c r="F62" s="458"/>
      <c r="G62" s="1226"/>
      <c r="H62" s="458"/>
      <c r="I62" s="1229"/>
      <c r="J62" s="1086"/>
      <c r="K62" s="1752"/>
      <c r="L62" s="1753"/>
      <c r="M62" s="1752"/>
      <c r="N62" s="1753"/>
      <c r="O62" s="752"/>
      <c r="P62" s="1151" t="s">
        <v>2920</v>
      </c>
      <c r="Q62" s="1232"/>
      <c r="R62" s="458"/>
      <c r="S62" s="1229"/>
      <c r="T62" s="1229"/>
    </row>
    <row r="63" spans="1:20">
      <c r="A63" s="453" t="s">
        <v>2921</v>
      </c>
      <c r="B63" s="1144"/>
      <c r="C63" s="994"/>
      <c r="D63" s="994"/>
      <c r="E63" s="453"/>
      <c r="F63" s="994"/>
      <c r="G63" s="1226"/>
      <c r="H63" s="997"/>
      <c r="I63" s="1148"/>
      <c r="J63" s="453"/>
      <c r="K63" s="1665"/>
      <c r="L63" s="1665"/>
      <c r="M63" s="1665"/>
      <c r="N63" s="1665"/>
      <c r="O63" s="477"/>
      <c r="P63" s="1151" t="s">
        <v>2921</v>
      </c>
      <c r="Q63" s="1152" t="str">
        <f>IF($B63="","",$B63)</f>
        <v/>
      </c>
      <c r="R63" s="1153"/>
      <c r="S63" s="1154"/>
      <c r="T63" s="1154"/>
    </row>
    <row r="64" spans="1:20">
      <c r="A64" s="796" t="s">
        <v>2922</v>
      </c>
      <c r="B64" s="1208">
        <v>100</v>
      </c>
      <c r="C64" s="994"/>
      <c r="D64" s="994"/>
      <c r="E64" s="453"/>
      <c r="F64" s="994"/>
      <c r="G64" s="1226"/>
      <c r="H64" s="997"/>
      <c r="I64" s="1148"/>
      <c r="J64" s="453"/>
      <c r="K64" s="1666"/>
      <c r="L64" s="1666"/>
      <c r="M64" s="1666"/>
      <c r="N64" s="1666"/>
      <c r="O64" s="477"/>
      <c r="P64" s="1142"/>
      <c r="Q64" s="1159">
        <f>$B64</f>
        <v>100</v>
      </c>
      <c r="R64" s="1153"/>
      <c r="S64" s="1154"/>
      <c r="T64" s="1154"/>
    </row>
    <row r="65" spans="1:20" ht="12.75" customHeight="1">
      <c r="A65" s="478" t="s">
        <v>2923</v>
      </c>
      <c r="B65" s="1002" t="s">
        <v>2924</v>
      </c>
      <c r="C65" s="997"/>
      <c r="D65" s="997"/>
      <c r="E65" s="477"/>
      <c r="F65" s="997"/>
      <c r="G65" s="1227"/>
      <c r="H65" s="997"/>
      <c r="I65" s="1166"/>
      <c r="J65" s="477"/>
      <c r="K65" s="1664"/>
      <c r="L65" s="1664"/>
      <c r="M65" s="1664"/>
      <c r="N65" s="1664"/>
      <c r="O65" s="477"/>
      <c r="P65" s="1142"/>
      <c r="Q65" s="1003" t="str">
        <f>$B65</f>
        <v>Overall</v>
      </c>
      <c r="R65" s="1153"/>
      <c r="S65" s="1168"/>
      <c r="T65" s="1168"/>
    </row>
    <row r="66" spans="1:20" ht="6" customHeight="1">
      <c r="A66" s="477"/>
      <c r="B66" s="477"/>
      <c r="C66" s="477"/>
      <c r="D66" s="477"/>
      <c r="E66" s="477"/>
      <c r="F66" s="477"/>
      <c r="G66" s="477"/>
      <c r="H66" s="477"/>
      <c r="I66" s="477"/>
      <c r="J66" s="477"/>
      <c r="K66" s="477"/>
      <c r="L66" s="477"/>
      <c r="M66" s="477"/>
      <c r="N66" s="477"/>
      <c r="O66" s="477"/>
      <c r="P66" s="1142"/>
      <c r="Q66" s="1142"/>
      <c r="R66" s="477"/>
      <c r="S66" s="477"/>
      <c r="T66" s="477"/>
    </row>
    <row r="67" spans="1:20">
      <c r="A67" s="477"/>
      <c r="B67" s="813" t="s">
        <v>1794</v>
      </c>
      <c r="C67" s="477"/>
      <c r="D67" s="477"/>
      <c r="E67" s="477"/>
      <c r="F67" s="477"/>
      <c r="G67" s="477"/>
      <c r="H67" s="477"/>
      <c r="I67" s="477"/>
      <c r="J67" s="477"/>
      <c r="K67" s="477"/>
      <c r="L67" s="477"/>
      <c r="M67" s="477"/>
      <c r="N67" s="477"/>
      <c r="O67" s="477"/>
      <c r="P67" s="1142"/>
      <c r="Q67" s="1143" t="str">
        <f>$B67</f>
        <v>Other off-balance sheet (505)</v>
      </c>
      <c r="R67" s="477"/>
      <c r="S67" s="477"/>
      <c r="T67" s="477"/>
    </row>
    <row r="68" spans="1:20">
      <c r="A68" s="453" t="s">
        <v>2897</v>
      </c>
      <c r="B68" s="1144"/>
      <c r="C68" s="994"/>
      <c r="D68" s="994"/>
      <c r="E68" s="453"/>
      <c r="F68" s="994"/>
      <c r="G68" s="1226"/>
      <c r="H68" s="997"/>
      <c r="I68" s="1148"/>
      <c r="J68" s="453"/>
      <c r="K68" s="1665"/>
      <c r="L68" s="1665"/>
      <c r="M68" s="1665"/>
      <c r="N68" s="1665"/>
      <c r="O68" s="477"/>
      <c r="P68" s="1151" t="s">
        <v>2897</v>
      </c>
      <c r="Q68" s="1152" t="str">
        <f t="shared" ref="Q68:Q92" si="1">IF($B68="","",$B68)</f>
        <v/>
      </c>
      <c r="R68" s="1153"/>
      <c r="S68" s="1154"/>
      <c r="T68" s="1154"/>
    </row>
    <row r="69" spans="1:20">
      <c r="A69" s="453" t="s">
        <v>2898</v>
      </c>
      <c r="B69" s="1144"/>
      <c r="C69" s="994"/>
      <c r="D69" s="994"/>
      <c r="E69" s="453"/>
      <c r="F69" s="994"/>
      <c r="G69" s="1226"/>
      <c r="H69" s="997"/>
      <c r="I69" s="1148"/>
      <c r="J69" s="453"/>
      <c r="K69" s="1665"/>
      <c r="L69" s="1665"/>
      <c r="M69" s="1665"/>
      <c r="N69" s="1665"/>
      <c r="O69" s="477"/>
      <c r="P69" s="1151" t="s">
        <v>2898</v>
      </c>
      <c r="Q69" s="1152" t="str">
        <f t="shared" si="1"/>
        <v/>
      </c>
      <c r="R69" s="1153"/>
      <c r="S69" s="1154"/>
      <c r="T69" s="1154"/>
    </row>
    <row r="70" spans="1:20">
      <c r="A70" s="453" t="s">
        <v>2899</v>
      </c>
      <c r="B70" s="1144"/>
      <c r="C70" s="994"/>
      <c r="D70" s="994"/>
      <c r="E70" s="453"/>
      <c r="F70" s="994"/>
      <c r="G70" s="1226"/>
      <c r="H70" s="997"/>
      <c r="I70" s="1148"/>
      <c r="J70" s="453"/>
      <c r="K70" s="1665"/>
      <c r="L70" s="1665"/>
      <c r="M70" s="1665"/>
      <c r="N70" s="1665"/>
      <c r="O70" s="477"/>
      <c r="P70" s="1151" t="s">
        <v>2899</v>
      </c>
      <c r="Q70" s="1152" t="str">
        <f t="shared" si="1"/>
        <v/>
      </c>
      <c r="R70" s="1153"/>
      <c r="S70" s="1154"/>
      <c r="T70" s="1154"/>
    </row>
    <row r="71" spans="1:20" hidden="1">
      <c r="A71" s="453" t="s">
        <v>2900</v>
      </c>
      <c r="B71" s="1144"/>
      <c r="C71" s="994"/>
      <c r="D71" s="994"/>
      <c r="E71" s="453"/>
      <c r="F71" s="994"/>
      <c r="G71" s="1226"/>
      <c r="H71" s="997"/>
      <c r="I71" s="1148"/>
      <c r="J71" s="453"/>
      <c r="K71" s="1665"/>
      <c r="L71" s="1665"/>
      <c r="M71" s="1665"/>
      <c r="N71" s="1665"/>
      <c r="O71" s="477"/>
      <c r="P71" s="1151" t="s">
        <v>2900</v>
      </c>
      <c r="Q71" s="1152" t="str">
        <f t="shared" si="1"/>
        <v/>
      </c>
      <c r="R71" s="1153"/>
      <c r="S71" s="1154"/>
      <c r="T71" s="1154"/>
    </row>
    <row r="72" spans="1:20" hidden="1">
      <c r="A72" s="453" t="s">
        <v>2901</v>
      </c>
      <c r="B72" s="1144"/>
      <c r="C72" s="994"/>
      <c r="D72" s="994"/>
      <c r="E72" s="453"/>
      <c r="F72" s="994"/>
      <c r="G72" s="1226"/>
      <c r="H72" s="997"/>
      <c r="I72" s="1148"/>
      <c r="J72" s="453"/>
      <c r="K72" s="1665"/>
      <c r="L72" s="1665"/>
      <c r="M72" s="1665"/>
      <c r="N72" s="1665"/>
      <c r="O72" s="477"/>
      <c r="P72" s="1151" t="s">
        <v>2901</v>
      </c>
      <c r="Q72" s="1152" t="str">
        <f t="shared" si="1"/>
        <v/>
      </c>
      <c r="R72" s="1153"/>
      <c r="S72" s="1154"/>
      <c r="T72" s="1154"/>
    </row>
    <row r="73" spans="1:20" hidden="1">
      <c r="A73" s="453" t="s">
        <v>2902</v>
      </c>
      <c r="B73" s="1144"/>
      <c r="C73" s="994"/>
      <c r="D73" s="994"/>
      <c r="E73" s="453"/>
      <c r="F73" s="994"/>
      <c r="G73" s="1226"/>
      <c r="H73" s="997"/>
      <c r="I73" s="1148"/>
      <c r="J73" s="453"/>
      <c r="K73" s="1665"/>
      <c r="L73" s="1665"/>
      <c r="M73" s="1665"/>
      <c r="N73" s="1665"/>
      <c r="O73" s="477"/>
      <c r="P73" s="1151" t="s">
        <v>2902</v>
      </c>
      <c r="Q73" s="1152" t="str">
        <f t="shared" si="1"/>
        <v/>
      </c>
      <c r="R73" s="1153"/>
      <c r="S73" s="1154"/>
      <c r="T73" s="1154"/>
    </row>
    <row r="74" spans="1:20" hidden="1">
      <c r="A74" s="453" t="s">
        <v>2903</v>
      </c>
      <c r="B74" s="1144"/>
      <c r="C74" s="994"/>
      <c r="D74" s="994"/>
      <c r="E74" s="453"/>
      <c r="F74" s="994"/>
      <c r="G74" s="1226"/>
      <c r="H74" s="997"/>
      <c r="I74" s="1148"/>
      <c r="J74" s="453"/>
      <c r="K74" s="1665"/>
      <c r="L74" s="1665"/>
      <c r="M74" s="1665"/>
      <c r="N74" s="1665"/>
      <c r="O74" s="477"/>
      <c r="P74" s="1151" t="s">
        <v>2903</v>
      </c>
      <c r="Q74" s="1152" t="str">
        <f t="shared" si="1"/>
        <v/>
      </c>
      <c r="R74" s="1153"/>
      <c r="S74" s="1154"/>
      <c r="T74" s="1154"/>
    </row>
    <row r="75" spans="1:20" hidden="1">
      <c r="A75" s="453" t="s">
        <v>2904</v>
      </c>
      <c r="B75" s="1144"/>
      <c r="C75" s="994"/>
      <c r="D75" s="994"/>
      <c r="E75" s="453"/>
      <c r="F75" s="994"/>
      <c r="G75" s="1226"/>
      <c r="H75" s="997"/>
      <c r="I75" s="1148"/>
      <c r="J75" s="453"/>
      <c r="K75" s="1665"/>
      <c r="L75" s="1665"/>
      <c r="M75" s="1665"/>
      <c r="N75" s="1665"/>
      <c r="O75" s="477"/>
      <c r="P75" s="1151" t="s">
        <v>2904</v>
      </c>
      <c r="Q75" s="1152" t="str">
        <f t="shared" si="1"/>
        <v/>
      </c>
      <c r="R75" s="1153"/>
      <c r="S75" s="1154"/>
      <c r="T75" s="1154"/>
    </row>
    <row r="76" spans="1:20" hidden="1">
      <c r="A76" s="453" t="s">
        <v>2905</v>
      </c>
      <c r="B76" s="1144"/>
      <c r="C76" s="994"/>
      <c r="D76" s="994"/>
      <c r="E76" s="453"/>
      <c r="F76" s="994"/>
      <c r="G76" s="1226"/>
      <c r="H76" s="997"/>
      <c r="I76" s="1148"/>
      <c r="J76" s="453"/>
      <c r="K76" s="1665"/>
      <c r="L76" s="1665"/>
      <c r="M76" s="1665"/>
      <c r="N76" s="1665"/>
      <c r="O76" s="477"/>
      <c r="P76" s="1151" t="s">
        <v>2905</v>
      </c>
      <c r="Q76" s="1152" t="str">
        <f t="shared" si="1"/>
        <v/>
      </c>
      <c r="R76" s="1153"/>
      <c r="S76" s="1154"/>
      <c r="T76" s="1154"/>
    </row>
    <row r="77" spans="1:20" hidden="1">
      <c r="A77" s="453" t="s">
        <v>2906</v>
      </c>
      <c r="B77" s="1144"/>
      <c r="C77" s="994"/>
      <c r="D77" s="994"/>
      <c r="E77" s="453"/>
      <c r="F77" s="994"/>
      <c r="G77" s="1226"/>
      <c r="H77" s="997"/>
      <c r="I77" s="1148"/>
      <c r="J77" s="453"/>
      <c r="K77" s="1665"/>
      <c r="L77" s="1665"/>
      <c r="M77" s="1665"/>
      <c r="N77" s="1665"/>
      <c r="O77" s="477"/>
      <c r="P77" s="1151" t="s">
        <v>2906</v>
      </c>
      <c r="Q77" s="1152" t="str">
        <f t="shared" si="1"/>
        <v/>
      </c>
      <c r="R77" s="1153"/>
      <c r="S77" s="1154"/>
      <c r="T77" s="1154"/>
    </row>
    <row r="78" spans="1:20" hidden="1">
      <c r="A78" s="453" t="s">
        <v>2907</v>
      </c>
      <c r="B78" s="1144"/>
      <c r="C78" s="994"/>
      <c r="D78" s="994"/>
      <c r="E78" s="453"/>
      <c r="F78" s="994"/>
      <c r="G78" s="1226"/>
      <c r="H78" s="997"/>
      <c r="I78" s="1148"/>
      <c r="J78" s="453"/>
      <c r="K78" s="1665"/>
      <c r="L78" s="1665"/>
      <c r="M78" s="1665"/>
      <c r="N78" s="1665"/>
      <c r="O78" s="477"/>
      <c r="P78" s="1151" t="s">
        <v>2907</v>
      </c>
      <c r="Q78" s="1152" t="str">
        <f t="shared" si="1"/>
        <v/>
      </c>
      <c r="R78" s="1153"/>
      <c r="S78" s="1154"/>
      <c r="T78" s="1154"/>
    </row>
    <row r="79" spans="1:20" hidden="1">
      <c r="A79" s="453" t="s">
        <v>2908</v>
      </c>
      <c r="B79" s="1144"/>
      <c r="C79" s="994"/>
      <c r="D79" s="994"/>
      <c r="E79" s="453"/>
      <c r="F79" s="994"/>
      <c r="G79" s="1226"/>
      <c r="H79" s="997"/>
      <c r="I79" s="1148"/>
      <c r="J79" s="453"/>
      <c r="K79" s="1665"/>
      <c r="L79" s="1665"/>
      <c r="M79" s="1665"/>
      <c r="N79" s="1665"/>
      <c r="O79" s="477"/>
      <c r="P79" s="1151" t="s">
        <v>2908</v>
      </c>
      <c r="Q79" s="1152" t="str">
        <f t="shared" si="1"/>
        <v/>
      </c>
      <c r="R79" s="1153"/>
      <c r="S79" s="1154"/>
      <c r="T79" s="1154"/>
    </row>
    <row r="80" spans="1:20" hidden="1">
      <c r="A80" s="453" t="s">
        <v>2909</v>
      </c>
      <c r="B80" s="1144"/>
      <c r="C80" s="994"/>
      <c r="D80" s="994"/>
      <c r="E80" s="453"/>
      <c r="F80" s="994"/>
      <c r="G80" s="1226"/>
      <c r="H80" s="997"/>
      <c r="I80" s="1148"/>
      <c r="J80" s="453"/>
      <c r="K80" s="1665"/>
      <c r="L80" s="1665"/>
      <c r="M80" s="1665"/>
      <c r="N80" s="1665"/>
      <c r="O80" s="477"/>
      <c r="P80" s="1151" t="s">
        <v>2909</v>
      </c>
      <c r="Q80" s="1152" t="str">
        <f t="shared" si="1"/>
        <v/>
      </c>
      <c r="R80" s="1153"/>
      <c r="S80" s="1154"/>
      <c r="T80" s="1154"/>
    </row>
    <row r="81" spans="1:20" hidden="1">
      <c r="A81" s="453" t="s">
        <v>2910</v>
      </c>
      <c r="B81" s="1144"/>
      <c r="C81" s="994"/>
      <c r="D81" s="994"/>
      <c r="E81" s="453"/>
      <c r="F81" s="994"/>
      <c r="G81" s="1226"/>
      <c r="H81" s="997"/>
      <c r="I81" s="1148"/>
      <c r="J81" s="453"/>
      <c r="K81" s="1665"/>
      <c r="L81" s="1665"/>
      <c r="M81" s="1665"/>
      <c r="N81" s="1665"/>
      <c r="O81" s="477"/>
      <c r="P81" s="1151" t="s">
        <v>2910</v>
      </c>
      <c r="Q81" s="1152" t="str">
        <f t="shared" si="1"/>
        <v/>
      </c>
      <c r="R81" s="1153"/>
      <c r="S81" s="1154"/>
      <c r="T81" s="1154"/>
    </row>
    <row r="82" spans="1:20" hidden="1">
      <c r="A82" s="453" t="s">
        <v>2911</v>
      </c>
      <c r="B82" s="1144"/>
      <c r="C82" s="994"/>
      <c r="D82" s="994"/>
      <c r="E82" s="453"/>
      <c r="F82" s="994"/>
      <c r="G82" s="1226"/>
      <c r="H82" s="997"/>
      <c r="I82" s="1148"/>
      <c r="J82" s="453"/>
      <c r="K82" s="1665"/>
      <c r="L82" s="1665"/>
      <c r="M82" s="1665"/>
      <c r="N82" s="1665"/>
      <c r="O82" s="477"/>
      <c r="P82" s="1151" t="s">
        <v>2911</v>
      </c>
      <c r="Q82" s="1152" t="str">
        <f t="shared" si="1"/>
        <v/>
      </c>
      <c r="R82" s="1153"/>
      <c r="S82" s="1154"/>
      <c r="T82" s="1154"/>
    </row>
    <row r="83" spans="1:20" hidden="1">
      <c r="A83" s="453" t="s">
        <v>2912</v>
      </c>
      <c r="B83" s="1144"/>
      <c r="C83" s="994"/>
      <c r="D83" s="994"/>
      <c r="E83" s="453"/>
      <c r="F83" s="994"/>
      <c r="G83" s="1226"/>
      <c r="H83" s="997"/>
      <c r="I83" s="1148"/>
      <c r="J83" s="453"/>
      <c r="K83" s="1665"/>
      <c r="L83" s="1665"/>
      <c r="M83" s="1665"/>
      <c r="N83" s="1665"/>
      <c r="O83" s="477"/>
      <c r="P83" s="1151" t="s">
        <v>2912</v>
      </c>
      <c r="Q83" s="1152" t="str">
        <f t="shared" si="1"/>
        <v/>
      </c>
      <c r="R83" s="1153"/>
      <c r="S83" s="1154"/>
      <c r="T83" s="1154"/>
    </row>
    <row r="84" spans="1:20" hidden="1">
      <c r="A84" s="453" t="s">
        <v>2913</v>
      </c>
      <c r="B84" s="1144"/>
      <c r="C84" s="994"/>
      <c r="D84" s="994"/>
      <c r="E84" s="453"/>
      <c r="F84" s="994"/>
      <c r="G84" s="1226"/>
      <c r="H84" s="997"/>
      <c r="I84" s="1148"/>
      <c r="J84" s="453"/>
      <c r="K84" s="1665"/>
      <c r="L84" s="1665"/>
      <c r="M84" s="1665"/>
      <c r="N84" s="1665"/>
      <c r="O84" s="477"/>
      <c r="P84" s="1151" t="s">
        <v>2913</v>
      </c>
      <c r="Q84" s="1152" t="str">
        <f t="shared" si="1"/>
        <v/>
      </c>
      <c r="R84" s="1153"/>
      <c r="S84" s="1154"/>
      <c r="T84" s="1154"/>
    </row>
    <row r="85" spans="1:20" hidden="1">
      <c r="A85" s="453" t="s">
        <v>2914</v>
      </c>
      <c r="B85" s="1144"/>
      <c r="C85" s="994"/>
      <c r="D85" s="994"/>
      <c r="E85" s="453"/>
      <c r="F85" s="994"/>
      <c r="G85" s="1226"/>
      <c r="H85" s="997"/>
      <c r="I85" s="1148"/>
      <c r="J85" s="453"/>
      <c r="K85" s="1665"/>
      <c r="L85" s="1665"/>
      <c r="M85" s="1665"/>
      <c r="N85" s="1665"/>
      <c r="O85" s="477"/>
      <c r="P85" s="1151" t="s">
        <v>2914</v>
      </c>
      <c r="Q85" s="1152" t="str">
        <f t="shared" si="1"/>
        <v/>
      </c>
      <c r="R85" s="1153"/>
      <c r="S85" s="1154"/>
      <c r="T85" s="1154"/>
    </row>
    <row r="86" spans="1:20" hidden="1">
      <c r="A86" s="453" t="s">
        <v>2915</v>
      </c>
      <c r="B86" s="1144"/>
      <c r="C86" s="994"/>
      <c r="D86" s="994"/>
      <c r="E86" s="453"/>
      <c r="F86" s="994"/>
      <c r="G86" s="1226"/>
      <c r="H86" s="997"/>
      <c r="I86" s="1148"/>
      <c r="J86" s="453"/>
      <c r="K86" s="1665"/>
      <c r="L86" s="1665"/>
      <c r="M86" s="1665"/>
      <c r="N86" s="1665"/>
      <c r="O86" s="477"/>
      <c r="P86" s="1151" t="s">
        <v>2915</v>
      </c>
      <c r="Q86" s="1152" t="str">
        <f t="shared" si="1"/>
        <v/>
      </c>
      <c r="R86" s="1153"/>
      <c r="S86" s="1154"/>
      <c r="T86" s="1154"/>
    </row>
    <row r="87" spans="1:20" hidden="1">
      <c r="A87" s="453" t="s">
        <v>2916</v>
      </c>
      <c r="B87" s="1144"/>
      <c r="C87" s="994"/>
      <c r="D87" s="994"/>
      <c r="E87" s="453"/>
      <c r="F87" s="994"/>
      <c r="G87" s="1226"/>
      <c r="H87" s="997"/>
      <c r="I87" s="1148"/>
      <c r="J87" s="453"/>
      <c r="K87" s="1665"/>
      <c r="L87" s="1665"/>
      <c r="M87" s="1665"/>
      <c r="N87" s="1665"/>
      <c r="O87" s="477"/>
      <c r="P87" s="1151" t="s">
        <v>2916</v>
      </c>
      <c r="Q87" s="1152" t="str">
        <f t="shared" si="1"/>
        <v/>
      </c>
      <c r="R87" s="1153"/>
      <c r="S87" s="1154"/>
      <c r="T87" s="1154"/>
    </row>
    <row r="88" spans="1:20" hidden="1">
      <c r="A88" s="453" t="s">
        <v>2917</v>
      </c>
      <c r="B88" s="1144"/>
      <c r="C88" s="994"/>
      <c r="D88" s="994"/>
      <c r="E88" s="453"/>
      <c r="F88" s="994"/>
      <c r="G88" s="1226"/>
      <c r="H88" s="997"/>
      <c r="I88" s="1148"/>
      <c r="J88" s="453"/>
      <c r="K88" s="1665"/>
      <c r="L88" s="1665"/>
      <c r="M88" s="1665"/>
      <c r="N88" s="1665"/>
      <c r="O88" s="477"/>
      <c r="P88" s="1151" t="s">
        <v>2917</v>
      </c>
      <c r="Q88" s="1152" t="str">
        <f t="shared" si="1"/>
        <v/>
      </c>
      <c r="R88" s="1153"/>
      <c r="S88" s="1154"/>
      <c r="T88" s="1154"/>
    </row>
    <row r="89" spans="1:20" hidden="1">
      <c r="A89" s="453" t="s">
        <v>2918</v>
      </c>
      <c r="B89" s="1144"/>
      <c r="C89" s="994"/>
      <c r="D89" s="994"/>
      <c r="E89" s="453"/>
      <c r="F89" s="994"/>
      <c r="G89" s="1226"/>
      <c r="H89" s="997"/>
      <c r="I89" s="1148"/>
      <c r="J89" s="453"/>
      <c r="K89" s="1665"/>
      <c r="L89" s="1665"/>
      <c r="M89" s="1665"/>
      <c r="N89" s="1665"/>
      <c r="O89" s="477"/>
      <c r="P89" s="1151" t="s">
        <v>2918</v>
      </c>
      <c r="Q89" s="1152" t="str">
        <f t="shared" si="1"/>
        <v/>
      </c>
      <c r="R89" s="1153"/>
      <c r="S89" s="1154"/>
      <c r="T89" s="1154"/>
    </row>
    <row r="90" spans="1:20" hidden="1">
      <c r="A90" s="453" t="s">
        <v>2919</v>
      </c>
      <c r="B90" s="1144"/>
      <c r="C90" s="994"/>
      <c r="D90" s="994"/>
      <c r="E90" s="453"/>
      <c r="F90" s="994"/>
      <c r="G90" s="1226"/>
      <c r="H90" s="997"/>
      <c r="I90" s="1148"/>
      <c r="J90" s="453"/>
      <c r="K90" s="1665"/>
      <c r="L90" s="1665"/>
      <c r="M90" s="1665"/>
      <c r="N90" s="1665"/>
      <c r="O90" s="477"/>
      <c r="P90" s="1151" t="s">
        <v>2919</v>
      </c>
      <c r="Q90" s="1152" t="str">
        <f t="shared" si="1"/>
        <v/>
      </c>
      <c r="R90" s="1153"/>
      <c r="S90" s="1154"/>
      <c r="T90" s="1154"/>
    </row>
    <row r="91" spans="1:20" hidden="1">
      <c r="A91" s="453" t="s">
        <v>2920</v>
      </c>
      <c r="B91" s="1144"/>
      <c r="C91" s="994"/>
      <c r="D91" s="994"/>
      <c r="E91" s="453"/>
      <c r="F91" s="994"/>
      <c r="G91" s="1226"/>
      <c r="H91" s="997"/>
      <c r="I91" s="1148"/>
      <c r="J91" s="453"/>
      <c r="K91" s="1665"/>
      <c r="L91" s="1665"/>
      <c r="M91" s="1665"/>
      <c r="N91" s="1665"/>
      <c r="O91" s="477"/>
      <c r="P91" s="1151" t="s">
        <v>2920</v>
      </c>
      <c r="Q91" s="1152" t="str">
        <f t="shared" si="1"/>
        <v/>
      </c>
      <c r="R91" s="1153"/>
      <c r="S91" s="1154"/>
      <c r="T91" s="1154"/>
    </row>
    <row r="92" spans="1:20">
      <c r="A92" s="453" t="s">
        <v>2921</v>
      </c>
      <c r="B92" s="1144"/>
      <c r="C92" s="994"/>
      <c r="D92" s="994"/>
      <c r="E92" s="453"/>
      <c r="F92" s="994"/>
      <c r="G92" s="1226"/>
      <c r="H92" s="997"/>
      <c r="I92" s="1148"/>
      <c r="J92" s="453"/>
      <c r="K92" s="1665"/>
      <c r="L92" s="1665"/>
      <c r="M92" s="1665"/>
      <c r="N92" s="1665"/>
      <c r="O92" s="477"/>
      <c r="P92" s="1151" t="s">
        <v>2921</v>
      </c>
      <c r="Q92" s="1152" t="str">
        <f t="shared" si="1"/>
        <v/>
      </c>
      <c r="R92" s="1153"/>
      <c r="S92" s="1154"/>
      <c r="T92" s="1154"/>
    </row>
    <row r="93" spans="1:20">
      <c r="A93" s="796" t="s">
        <v>2922</v>
      </c>
      <c r="B93" s="1208">
        <v>100</v>
      </c>
      <c r="C93" s="994"/>
      <c r="D93" s="994"/>
      <c r="E93" s="453"/>
      <c r="F93" s="994"/>
      <c r="G93" s="1226"/>
      <c r="H93" s="997"/>
      <c r="I93" s="1148"/>
      <c r="J93" s="453"/>
      <c r="K93" s="1666"/>
      <c r="L93" s="1666"/>
      <c r="M93" s="1666"/>
      <c r="N93" s="1666"/>
      <c r="O93" s="477"/>
      <c r="P93" s="1142"/>
      <c r="Q93" s="1159">
        <f>$B93</f>
        <v>100</v>
      </c>
      <c r="R93" s="1153"/>
      <c r="S93" s="1154"/>
      <c r="T93" s="1154"/>
    </row>
    <row r="94" spans="1:20">
      <c r="A94" s="478" t="s">
        <v>2923</v>
      </c>
      <c r="B94" s="1002" t="s">
        <v>2924</v>
      </c>
      <c r="C94" s="997"/>
      <c r="D94" s="997"/>
      <c r="E94" s="477"/>
      <c r="F94" s="997"/>
      <c r="G94" s="1227"/>
      <c r="H94" s="997"/>
      <c r="I94" s="1166"/>
      <c r="J94" s="477"/>
      <c r="K94" s="1664"/>
      <c r="L94" s="1664"/>
      <c r="M94" s="1664"/>
      <c r="N94" s="1664"/>
      <c r="O94" s="477"/>
      <c r="P94" s="1142"/>
      <c r="Q94" s="1003" t="str">
        <f>$B94</f>
        <v>Overall</v>
      </c>
      <c r="R94" s="1153"/>
      <c r="S94" s="1168"/>
      <c r="T94" s="1168"/>
    </row>
    <row r="95" spans="1:20">
      <c r="A95" s="477"/>
      <c r="B95" s="477"/>
      <c r="C95" s="477"/>
      <c r="D95" s="477"/>
      <c r="E95" s="477"/>
      <c r="F95" s="477"/>
      <c r="G95" s="477"/>
      <c r="H95" s="477"/>
      <c r="I95" s="477"/>
      <c r="J95" s="477"/>
      <c r="K95" s="477"/>
      <c r="L95" s="477"/>
      <c r="M95" s="477"/>
      <c r="N95" s="477"/>
      <c r="O95" s="477"/>
      <c r="P95" s="1177"/>
      <c r="Q95" s="1177"/>
      <c r="R95" s="888"/>
      <c r="S95" s="888"/>
      <c r="T95" s="888"/>
    </row>
    <row r="96" spans="1:20">
      <c r="A96" s="477"/>
      <c r="B96" s="1104" t="s">
        <v>2927</v>
      </c>
      <c r="C96" s="477"/>
      <c r="D96" s="477"/>
      <c r="E96" s="477"/>
      <c r="F96" s="477"/>
      <c r="G96" s="477"/>
      <c r="H96" s="477"/>
      <c r="I96" s="477"/>
      <c r="J96" s="477"/>
      <c r="K96" s="477"/>
      <c r="L96" s="477"/>
      <c r="M96" s="477"/>
      <c r="N96" s="477"/>
      <c r="O96" s="477"/>
      <c r="P96" s="1177"/>
      <c r="Q96" s="1177"/>
      <c r="R96" s="888"/>
      <c r="S96" s="888"/>
      <c r="T96" s="888"/>
    </row>
    <row r="97" spans="1:20">
      <c r="A97" s="478" t="s">
        <v>2923</v>
      </c>
      <c r="B97" s="1002" t="s">
        <v>2924</v>
      </c>
      <c r="C97" s="1230"/>
      <c r="D97" s="1230"/>
      <c r="E97" s="477"/>
      <c r="F97" s="1230"/>
      <c r="G97" s="1227"/>
      <c r="H97" s="1230"/>
      <c r="I97" s="1231"/>
      <c r="J97" s="477"/>
      <c r="K97" s="1664"/>
      <c r="L97" s="1664"/>
      <c r="M97" s="1743"/>
      <c r="N97" s="1743"/>
      <c r="O97" s="477"/>
      <c r="P97" s="1177"/>
      <c r="Q97" s="1177"/>
      <c r="R97" s="888"/>
      <c r="S97" s="888"/>
      <c r="T97" s="888"/>
    </row>
    <row r="98" spans="1:20">
      <c r="A98" s="477"/>
      <c r="B98" s="477"/>
      <c r="C98" s="477"/>
      <c r="D98" s="477"/>
      <c r="E98" s="477"/>
      <c r="F98" s="477"/>
      <c r="G98" s="477"/>
      <c r="H98" s="477"/>
      <c r="I98" s="477"/>
      <c r="J98" s="477"/>
      <c r="K98" s="477"/>
      <c r="L98" s="477"/>
      <c r="M98" s="477"/>
      <c r="N98" s="477"/>
      <c r="O98" s="477"/>
      <c r="P98" s="1177"/>
      <c r="Q98" s="1177"/>
      <c r="R98" s="888"/>
      <c r="S98" s="888"/>
      <c r="T98" s="888"/>
    </row>
    <row r="99" spans="1:20">
      <c r="A99" s="477"/>
      <c r="B99" s="813" t="s">
        <v>772</v>
      </c>
      <c r="C99" s="477"/>
      <c r="D99" s="997"/>
      <c r="E99" s="477"/>
      <c r="F99" s="477"/>
      <c r="G99" s="477"/>
      <c r="H99" s="477"/>
      <c r="I99" s="477"/>
      <c r="J99" s="477"/>
      <c r="K99" s="1664"/>
      <c r="L99" s="1664"/>
      <c r="M99" s="1664"/>
      <c r="N99" s="1664"/>
      <c r="O99" s="477"/>
      <c r="P99" s="1178"/>
      <c r="Q99" s="1143" t="str">
        <f>$B99</f>
        <v>Total (500)</v>
      </c>
      <c r="R99" s="1153"/>
      <c r="S99" s="477"/>
      <c r="T99" s="1179"/>
    </row>
    <row r="100" spans="1:20">
      <c r="A100" s="477"/>
      <c r="B100" s="477"/>
      <c r="C100" s="477"/>
      <c r="D100" s="477"/>
      <c r="E100" s="477"/>
      <c r="F100" s="477"/>
      <c r="G100" s="477"/>
      <c r="H100" s="477"/>
      <c r="I100" s="477"/>
      <c r="J100" s="477"/>
      <c r="K100" s="477"/>
      <c r="L100" s="477"/>
      <c r="M100" s="477"/>
      <c r="N100" s="477"/>
      <c r="O100" s="477"/>
      <c r="P100" s="477"/>
      <c r="Q100" s="477"/>
      <c r="R100" s="477"/>
      <c r="S100" s="477"/>
      <c r="T100" s="477"/>
    </row>
    <row r="101" spans="1:20" ht="33.75" customHeight="1">
      <c r="A101" s="453"/>
      <c r="B101" s="1019" t="s">
        <v>2963</v>
      </c>
      <c r="C101" s="477"/>
      <c r="D101" s="477"/>
      <c r="E101" s="477"/>
      <c r="F101" s="477"/>
      <c r="G101" s="477"/>
      <c r="H101" s="477"/>
      <c r="I101" s="477"/>
      <c r="J101" s="477"/>
      <c r="K101" s="1099" t="s">
        <v>2964</v>
      </c>
      <c r="L101" s="1099" t="s">
        <v>2965</v>
      </c>
      <c r="M101" s="1099" t="s">
        <v>2964</v>
      </c>
      <c r="N101" s="1099" t="s">
        <v>2965</v>
      </c>
      <c r="O101" s="477"/>
      <c r="P101" s="477"/>
      <c r="Q101" s="477"/>
      <c r="R101" s="477"/>
      <c r="S101" s="477"/>
      <c r="T101" s="477"/>
    </row>
    <row r="102" spans="1:20" ht="21.6" customHeight="1">
      <c r="A102" s="453"/>
      <c r="B102" s="1065" t="s">
        <v>1790</v>
      </c>
      <c r="C102" s="975"/>
      <c r="D102" s="994"/>
      <c r="E102" s="477"/>
      <c r="F102" s="1203"/>
      <c r="G102" s="1226"/>
      <c r="H102" s="997"/>
      <c r="I102" s="1148"/>
      <c r="J102" s="477"/>
      <c r="K102" s="994"/>
      <c r="L102" s="994"/>
      <c r="M102" s="994"/>
      <c r="N102" s="994"/>
      <c r="O102" s="477"/>
      <c r="P102" s="477"/>
      <c r="Q102" s="477"/>
      <c r="R102" s="477"/>
      <c r="S102" s="477"/>
      <c r="T102" s="477"/>
    </row>
    <row r="103" spans="1:20" ht="21.6" customHeight="1">
      <c r="A103" s="453"/>
      <c r="B103" s="1204" t="s">
        <v>2966</v>
      </c>
      <c r="C103" s="994"/>
      <c r="D103" s="994"/>
      <c r="E103" s="477"/>
      <c r="F103" s="1203"/>
      <c r="G103" s="1226"/>
      <c r="H103" s="997"/>
      <c r="I103" s="1148"/>
      <c r="J103" s="477"/>
      <c r="K103" s="994"/>
      <c r="L103" s="994"/>
      <c r="M103" s="994"/>
      <c r="N103" s="994"/>
      <c r="O103" s="477"/>
      <c r="P103" s="477"/>
      <c r="Q103" s="477"/>
      <c r="R103" s="477"/>
      <c r="S103" s="477"/>
      <c r="T103" s="477"/>
    </row>
    <row r="104" spans="1:20" ht="12.75" customHeight="1">
      <c r="A104" s="453"/>
      <c r="B104" s="477"/>
      <c r="C104" s="477"/>
      <c r="D104" s="477"/>
      <c r="E104" s="477"/>
      <c r="F104" s="477"/>
      <c r="G104" s="477"/>
      <c r="H104" s="477"/>
      <c r="I104" s="477"/>
      <c r="J104" s="477"/>
      <c r="K104" s="477"/>
      <c r="L104" s="477"/>
      <c r="M104" s="477"/>
      <c r="N104" s="477"/>
      <c r="O104" s="477"/>
      <c r="P104" s="477"/>
      <c r="Q104" s="477"/>
      <c r="R104" s="477"/>
      <c r="S104" s="477"/>
      <c r="T104" s="477"/>
    </row>
    <row r="105" spans="1:20" ht="22.5" customHeight="1">
      <c r="A105" s="1176">
        <v>1</v>
      </c>
      <c r="B105" s="1561" t="s">
        <v>3036</v>
      </c>
      <c r="C105" s="1716"/>
      <c r="D105" s="1716"/>
      <c r="E105" s="1716"/>
      <c r="F105" s="1716"/>
      <c r="G105" s="1716"/>
      <c r="H105" s="1716"/>
      <c r="I105" s="1716"/>
      <c r="J105" s="1716"/>
      <c r="K105" s="1716"/>
      <c r="L105" s="1716"/>
      <c r="M105" s="1716"/>
      <c r="N105" s="1716"/>
      <c r="O105" s="477"/>
      <c r="P105" s="477"/>
      <c r="Q105" s="477"/>
      <c r="R105" s="477"/>
      <c r="S105" s="477"/>
      <c r="T105" s="477"/>
    </row>
    <row r="106" spans="1:20" ht="12.6" customHeight="1">
      <c r="A106" s="1176">
        <v>2</v>
      </c>
      <c r="B106" s="1663" t="s">
        <v>3037</v>
      </c>
      <c r="C106" s="1611"/>
      <c r="D106" s="1611"/>
      <c r="E106" s="1611"/>
      <c r="F106" s="1611"/>
      <c r="G106" s="1611"/>
      <c r="H106" s="1611"/>
      <c r="I106" s="1611"/>
      <c r="J106" s="1611"/>
      <c r="K106" s="1611"/>
      <c r="L106" s="1611"/>
      <c r="M106" s="1611"/>
      <c r="N106" s="1611"/>
      <c r="O106" s="477"/>
      <c r="P106" s="477"/>
      <c r="Q106" s="477"/>
      <c r="R106" s="477"/>
      <c r="S106" s="477"/>
      <c r="T106" s="477"/>
    </row>
    <row r="107" spans="1:20" ht="13.8">
      <c r="A107" s="444"/>
      <c r="B107" s="373"/>
    </row>
    <row r="108" spans="1:20">
      <c r="A108" s="7"/>
      <c r="B108" s="373"/>
    </row>
    <row r="109" spans="1:20">
      <c r="A109" s="7"/>
    </row>
    <row r="110" spans="1:20">
      <c r="A110" s="7"/>
    </row>
    <row r="111" spans="1:20">
      <c r="A111" s="7"/>
    </row>
    <row r="112" spans="1:20">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33"/>
    </row>
    <row r="127" spans="1:1">
      <c r="A127" s="4"/>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7"/>
    </row>
    <row r="155" spans="1:1">
      <c r="A155" s="33"/>
    </row>
    <row r="156" spans="1:1">
      <c r="A156" s="4"/>
    </row>
    <row r="168" spans="1:1" ht="13.8">
      <c r="A168" s="156"/>
    </row>
  </sheetData>
  <sheetProtection formatColumns="0" formatRows="0"/>
  <customSheetViews>
    <customSheetView guid="{322AC775-AF01-45AA-8A10-37DBB67FD782}" scale="98" showPageBreaks="1" printArea="1" hiddenRows="1" view="pageBreakPreview">
      <selection activeCell="F9" sqref="F9"/>
      <colBreaks count="1" manualBreakCount="1">
        <brk id="15" max="107" man="1"/>
      </colBreaks>
      <pageMargins left="0" right="0" top="0" bottom="0" header="0" footer="0"/>
      <pageSetup scale="84"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75">
    <mergeCell ref="B105:N105"/>
    <mergeCell ref="B106:N106"/>
    <mergeCell ref="K93:L93"/>
    <mergeCell ref="M93:N93"/>
    <mergeCell ref="K94:L94"/>
    <mergeCell ref="M94:N94"/>
    <mergeCell ref="K99:L99"/>
    <mergeCell ref="M99:N99"/>
    <mergeCell ref="K90:L90"/>
    <mergeCell ref="M90:N90"/>
    <mergeCell ref="K91:L91"/>
    <mergeCell ref="M91:N91"/>
    <mergeCell ref="K92:L92"/>
    <mergeCell ref="M92:N92"/>
    <mergeCell ref="K97:L97"/>
    <mergeCell ref="M97:N97"/>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8:L68"/>
    <mergeCell ref="M68:N68"/>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9:L39"/>
    <mergeCell ref="M39:N39"/>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4:L24"/>
    <mergeCell ref="M24:N24"/>
    <mergeCell ref="K25:L25"/>
    <mergeCell ref="M25:N25"/>
    <mergeCell ref="K20:L20"/>
    <mergeCell ref="M20:N20"/>
    <mergeCell ref="K21:L21"/>
    <mergeCell ref="M21:N21"/>
    <mergeCell ref="K22:L22"/>
    <mergeCell ref="M22:N22"/>
    <mergeCell ref="K19:L19"/>
    <mergeCell ref="M19:N19"/>
    <mergeCell ref="K14:L14"/>
    <mergeCell ref="M14:N14"/>
    <mergeCell ref="K15:L15"/>
    <mergeCell ref="M15:N15"/>
    <mergeCell ref="K16:L16"/>
    <mergeCell ref="M16:N16"/>
    <mergeCell ref="K23:L23"/>
    <mergeCell ref="M23:N23"/>
    <mergeCell ref="K13:L13"/>
    <mergeCell ref="M13:N13"/>
    <mergeCell ref="K7:L7"/>
    <mergeCell ref="M7:N7"/>
    <mergeCell ref="K10:L10"/>
    <mergeCell ref="M10:N10"/>
    <mergeCell ref="K17:L17"/>
    <mergeCell ref="M17:N17"/>
    <mergeCell ref="K18:L18"/>
    <mergeCell ref="M18:N18"/>
    <mergeCell ref="B2:D2"/>
    <mergeCell ref="P6:Q6"/>
    <mergeCell ref="B6:D6"/>
    <mergeCell ref="H6:I6"/>
    <mergeCell ref="S6:T6"/>
    <mergeCell ref="K11:L11"/>
    <mergeCell ref="M11:N11"/>
    <mergeCell ref="K12:L12"/>
    <mergeCell ref="M12:N12"/>
  </mergeCells>
  <hyperlinks>
    <hyperlink ref="B2" location="Schedule_Listing" display="Return to Shedule Listing" xr:uid="{00000000-0004-0000-3F00-000000000000}"/>
    <hyperlink ref="B2:D2" location="'Schedule Listing '!A1" display="Return to Schedule Listing" xr:uid="{00000000-0004-0000-3F00-000001000000}"/>
  </hyperlinks>
  <pageMargins left="0.47244094488188981" right="0.35433070866141736" top="0.74803149606299213" bottom="0.51181102362204722" header="0.31496062992125984" footer="0.31496062992125984"/>
  <pageSetup scale="84"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5" max="107"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dimension ref="A1:AF111"/>
  <sheetViews>
    <sheetView showGridLines="0" zoomScaleNormal="100" zoomScaleSheetLayoutView="100" workbookViewId="0">
      <selection activeCell="B1" sqref="B1"/>
    </sheetView>
  </sheetViews>
  <sheetFormatPr defaultColWidth="9.1015625" defaultRowHeight="12.3"/>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89453125" style="1" customWidth="1"/>
    <col min="15" max="17" width="6.5234375" style="1" customWidth="1"/>
    <col min="18" max="18" width="2.1015625" style="1" customWidth="1"/>
    <col min="19" max="19" width="6.5234375" style="1" customWidth="1"/>
    <col min="20" max="20" width="9" style="1" customWidth="1"/>
    <col min="21" max="23" width="11.5234375" style="1" customWidth="1"/>
    <col min="24" max="235" width="9.1015625" style="1"/>
    <col min="236" max="236" width="7.1015625" style="1" customWidth="1"/>
    <col min="237" max="239" width="9.5234375" style="1" customWidth="1"/>
    <col min="240" max="240" width="0.89453125" style="1" customWidth="1"/>
    <col min="241" max="241" width="9.5234375" style="1" customWidth="1"/>
    <col min="242" max="242" width="10.1015625" style="1" customWidth="1"/>
    <col min="243" max="243" width="0.89453125" style="1" customWidth="1"/>
    <col min="244" max="246" width="9.5234375" style="1" customWidth="1"/>
    <col min="247" max="247" width="10" style="1" customWidth="1"/>
    <col min="248" max="248" width="0.89453125" style="1" customWidth="1"/>
    <col min="249" max="249" width="6.1015625" style="1" customWidth="1"/>
    <col min="250" max="250" width="6" style="1" customWidth="1"/>
    <col min="251" max="251" width="5.89453125" style="1" customWidth="1"/>
    <col min="252" max="252" width="6.1015625" style="1" customWidth="1"/>
    <col min="253" max="253" width="2.1015625" style="1" customWidth="1"/>
    <col min="254" max="254" width="6.5234375" style="1" customWidth="1"/>
    <col min="255" max="255" width="9" style="1" customWidth="1"/>
    <col min="256" max="258" width="9.41796875" style="1" customWidth="1"/>
    <col min="259" max="259" width="0.89453125" style="1" customWidth="1"/>
    <col min="260" max="267" width="8.5234375" style="1" customWidth="1"/>
    <col min="268" max="491" width="9.1015625" style="1"/>
    <col min="492" max="492" width="7.1015625" style="1" customWidth="1"/>
    <col min="493" max="495" width="9.5234375" style="1" customWidth="1"/>
    <col min="496" max="496" width="0.89453125" style="1" customWidth="1"/>
    <col min="497" max="497" width="9.5234375" style="1" customWidth="1"/>
    <col min="498" max="498" width="10.1015625" style="1" customWidth="1"/>
    <col min="499" max="499" width="0.89453125" style="1" customWidth="1"/>
    <col min="500" max="502" width="9.5234375" style="1" customWidth="1"/>
    <col min="503" max="503" width="10" style="1" customWidth="1"/>
    <col min="504" max="504" width="0.89453125" style="1" customWidth="1"/>
    <col min="505" max="505" width="6.1015625" style="1" customWidth="1"/>
    <col min="506" max="506" width="6" style="1" customWidth="1"/>
    <col min="507" max="507" width="5.89453125" style="1" customWidth="1"/>
    <col min="508" max="508" width="6.1015625" style="1" customWidth="1"/>
    <col min="509" max="509" width="2.1015625" style="1" customWidth="1"/>
    <col min="510" max="510" width="6.5234375" style="1" customWidth="1"/>
    <col min="511" max="511" width="9" style="1" customWidth="1"/>
    <col min="512" max="514" width="9.41796875" style="1" customWidth="1"/>
    <col min="515" max="515" width="0.89453125" style="1" customWidth="1"/>
    <col min="516" max="523" width="8.5234375" style="1" customWidth="1"/>
    <col min="524" max="747" width="9.1015625" style="1"/>
    <col min="748" max="748" width="7.1015625" style="1" customWidth="1"/>
    <col min="749" max="751" width="9.5234375" style="1" customWidth="1"/>
    <col min="752" max="752" width="0.89453125" style="1" customWidth="1"/>
    <col min="753" max="753" width="9.5234375" style="1" customWidth="1"/>
    <col min="754" max="754" width="10.1015625" style="1" customWidth="1"/>
    <col min="755" max="755" width="0.89453125" style="1" customWidth="1"/>
    <col min="756" max="758" width="9.5234375" style="1" customWidth="1"/>
    <col min="759" max="759" width="10" style="1" customWidth="1"/>
    <col min="760" max="760" width="0.89453125" style="1" customWidth="1"/>
    <col min="761" max="761" width="6.1015625" style="1" customWidth="1"/>
    <col min="762" max="762" width="6" style="1" customWidth="1"/>
    <col min="763" max="763" width="5.89453125" style="1" customWidth="1"/>
    <col min="764" max="764" width="6.1015625" style="1" customWidth="1"/>
    <col min="765" max="765" width="2.1015625" style="1" customWidth="1"/>
    <col min="766" max="766" width="6.5234375" style="1" customWidth="1"/>
    <col min="767" max="767" width="9" style="1" customWidth="1"/>
    <col min="768" max="770" width="9.41796875" style="1" customWidth="1"/>
    <col min="771" max="771" width="0.89453125" style="1" customWidth="1"/>
    <col min="772" max="779" width="8.5234375" style="1" customWidth="1"/>
    <col min="780" max="1003" width="9.1015625" style="1"/>
    <col min="1004" max="1004" width="7.1015625" style="1" customWidth="1"/>
    <col min="1005" max="1007" width="9.5234375" style="1" customWidth="1"/>
    <col min="1008" max="1008" width="0.89453125" style="1" customWidth="1"/>
    <col min="1009" max="1009" width="9.5234375" style="1" customWidth="1"/>
    <col min="1010" max="1010" width="10.1015625" style="1" customWidth="1"/>
    <col min="1011" max="1011" width="0.89453125" style="1" customWidth="1"/>
    <col min="1012" max="1014" width="9.5234375" style="1" customWidth="1"/>
    <col min="1015" max="1015" width="10" style="1" customWidth="1"/>
    <col min="1016" max="1016" width="0.89453125" style="1" customWidth="1"/>
    <col min="1017" max="1017" width="6.1015625" style="1" customWidth="1"/>
    <col min="1018" max="1018" width="6" style="1" customWidth="1"/>
    <col min="1019" max="1019" width="5.89453125" style="1" customWidth="1"/>
    <col min="1020" max="1020" width="6.1015625" style="1" customWidth="1"/>
    <col min="1021" max="1021" width="2.1015625" style="1" customWidth="1"/>
    <col min="1022" max="1022" width="6.5234375" style="1" customWidth="1"/>
    <col min="1023" max="1023" width="9" style="1" customWidth="1"/>
    <col min="1024" max="1026" width="9.41796875" style="1" customWidth="1"/>
    <col min="1027" max="1027" width="0.89453125" style="1" customWidth="1"/>
    <col min="1028" max="1035" width="8.5234375" style="1" customWidth="1"/>
    <col min="1036" max="1259" width="9.1015625" style="1"/>
    <col min="1260" max="1260" width="7.1015625" style="1" customWidth="1"/>
    <col min="1261" max="1263" width="9.5234375" style="1" customWidth="1"/>
    <col min="1264" max="1264" width="0.89453125" style="1" customWidth="1"/>
    <col min="1265" max="1265" width="9.5234375" style="1" customWidth="1"/>
    <col min="1266" max="1266" width="10.1015625" style="1" customWidth="1"/>
    <col min="1267" max="1267" width="0.89453125" style="1" customWidth="1"/>
    <col min="1268" max="1270" width="9.5234375" style="1" customWidth="1"/>
    <col min="1271" max="1271" width="10" style="1" customWidth="1"/>
    <col min="1272" max="1272" width="0.89453125" style="1" customWidth="1"/>
    <col min="1273" max="1273" width="6.1015625" style="1" customWidth="1"/>
    <col min="1274" max="1274" width="6" style="1" customWidth="1"/>
    <col min="1275" max="1275" width="5.89453125" style="1" customWidth="1"/>
    <col min="1276" max="1276" width="6.1015625" style="1" customWidth="1"/>
    <col min="1277" max="1277" width="2.1015625" style="1" customWidth="1"/>
    <col min="1278" max="1278" width="6.5234375" style="1" customWidth="1"/>
    <col min="1279" max="1279" width="9" style="1" customWidth="1"/>
    <col min="1280" max="1282" width="9.41796875" style="1" customWidth="1"/>
    <col min="1283" max="1283" width="0.89453125" style="1" customWidth="1"/>
    <col min="1284" max="1291" width="8.5234375" style="1" customWidth="1"/>
    <col min="1292" max="1515" width="9.1015625" style="1"/>
    <col min="1516" max="1516" width="7.1015625" style="1" customWidth="1"/>
    <col min="1517" max="1519" width="9.5234375" style="1" customWidth="1"/>
    <col min="1520" max="1520" width="0.89453125" style="1" customWidth="1"/>
    <col min="1521" max="1521" width="9.5234375" style="1" customWidth="1"/>
    <col min="1522" max="1522" width="10.1015625" style="1" customWidth="1"/>
    <col min="1523" max="1523" width="0.89453125" style="1" customWidth="1"/>
    <col min="1524" max="1526" width="9.5234375" style="1" customWidth="1"/>
    <col min="1527" max="1527" width="10" style="1" customWidth="1"/>
    <col min="1528" max="1528" width="0.89453125" style="1" customWidth="1"/>
    <col min="1529" max="1529" width="6.1015625" style="1" customWidth="1"/>
    <col min="1530" max="1530" width="6" style="1" customWidth="1"/>
    <col min="1531" max="1531" width="5.89453125" style="1" customWidth="1"/>
    <col min="1532" max="1532" width="6.1015625" style="1" customWidth="1"/>
    <col min="1533" max="1533" width="2.1015625" style="1" customWidth="1"/>
    <col min="1534" max="1534" width="6.5234375" style="1" customWidth="1"/>
    <col min="1535" max="1535" width="9" style="1" customWidth="1"/>
    <col min="1536" max="1538" width="9.41796875" style="1" customWidth="1"/>
    <col min="1539" max="1539" width="0.89453125" style="1" customWidth="1"/>
    <col min="1540" max="1547" width="8.5234375" style="1" customWidth="1"/>
    <col min="1548" max="1771" width="9.1015625" style="1"/>
    <col min="1772" max="1772" width="7.1015625" style="1" customWidth="1"/>
    <col min="1773" max="1775" width="9.5234375" style="1" customWidth="1"/>
    <col min="1776" max="1776" width="0.89453125" style="1" customWidth="1"/>
    <col min="1777" max="1777" width="9.5234375" style="1" customWidth="1"/>
    <col min="1778" max="1778" width="10.1015625" style="1" customWidth="1"/>
    <col min="1779" max="1779" width="0.89453125" style="1" customWidth="1"/>
    <col min="1780" max="1782" width="9.5234375" style="1" customWidth="1"/>
    <col min="1783" max="1783" width="10" style="1" customWidth="1"/>
    <col min="1784" max="1784" width="0.89453125" style="1" customWidth="1"/>
    <col min="1785" max="1785" width="6.1015625" style="1" customWidth="1"/>
    <col min="1786" max="1786" width="6" style="1" customWidth="1"/>
    <col min="1787" max="1787" width="5.89453125" style="1" customWidth="1"/>
    <col min="1788" max="1788" width="6.1015625" style="1" customWidth="1"/>
    <col min="1789" max="1789" width="2.1015625" style="1" customWidth="1"/>
    <col min="1790" max="1790" width="6.5234375" style="1" customWidth="1"/>
    <col min="1791" max="1791" width="9" style="1" customWidth="1"/>
    <col min="1792" max="1794" width="9.41796875" style="1" customWidth="1"/>
    <col min="1795" max="1795" width="0.89453125" style="1" customWidth="1"/>
    <col min="1796" max="1803" width="8.5234375" style="1" customWidth="1"/>
    <col min="1804" max="2027" width="9.1015625" style="1"/>
    <col min="2028" max="2028" width="7.1015625" style="1" customWidth="1"/>
    <col min="2029" max="2031" width="9.5234375" style="1" customWidth="1"/>
    <col min="2032" max="2032" width="0.89453125" style="1" customWidth="1"/>
    <col min="2033" max="2033" width="9.5234375" style="1" customWidth="1"/>
    <col min="2034" max="2034" width="10.1015625" style="1" customWidth="1"/>
    <col min="2035" max="2035" width="0.89453125" style="1" customWidth="1"/>
    <col min="2036" max="2038" width="9.5234375" style="1" customWidth="1"/>
    <col min="2039" max="2039" width="10" style="1" customWidth="1"/>
    <col min="2040" max="2040" width="0.89453125" style="1" customWidth="1"/>
    <col min="2041" max="2041" width="6.1015625" style="1" customWidth="1"/>
    <col min="2042" max="2042" width="6" style="1" customWidth="1"/>
    <col min="2043" max="2043" width="5.89453125" style="1" customWidth="1"/>
    <col min="2044" max="2044" width="6.1015625" style="1" customWidth="1"/>
    <col min="2045" max="2045" width="2.1015625" style="1" customWidth="1"/>
    <col min="2046" max="2046" width="6.5234375" style="1" customWidth="1"/>
    <col min="2047" max="2047" width="9" style="1" customWidth="1"/>
    <col min="2048" max="2050" width="9.41796875" style="1" customWidth="1"/>
    <col min="2051" max="2051" width="0.89453125" style="1" customWidth="1"/>
    <col min="2052" max="2059" width="8.5234375" style="1" customWidth="1"/>
    <col min="2060" max="2283" width="9.1015625" style="1"/>
    <col min="2284" max="2284" width="7.1015625" style="1" customWidth="1"/>
    <col min="2285" max="2287" width="9.5234375" style="1" customWidth="1"/>
    <col min="2288" max="2288" width="0.89453125" style="1" customWidth="1"/>
    <col min="2289" max="2289" width="9.5234375" style="1" customWidth="1"/>
    <col min="2290" max="2290" width="10.1015625" style="1" customWidth="1"/>
    <col min="2291" max="2291" width="0.89453125" style="1" customWidth="1"/>
    <col min="2292" max="2294" width="9.5234375" style="1" customWidth="1"/>
    <col min="2295" max="2295" width="10" style="1" customWidth="1"/>
    <col min="2296" max="2296" width="0.89453125" style="1" customWidth="1"/>
    <col min="2297" max="2297" width="6.1015625" style="1" customWidth="1"/>
    <col min="2298" max="2298" width="6" style="1" customWidth="1"/>
    <col min="2299" max="2299" width="5.89453125" style="1" customWidth="1"/>
    <col min="2300" max="2300" width="6.1015625" style="1" customWidth="1"/>
    <col min="2301" max="2301" width="2.1015625" style="1" customWidth="1"/>
    <col min="2302" max="2302" width="6.5234375" style="1" customWidth="1"/>
    <col min="2303" max="2303" width="9" style="1" customWidth="1"/>
    <col min="2304" max="2306" width="9.41796875" style="1" customWidth="1"/>
    <col min="2307" max="2307" width="0.89453125" style="1" customWidth="1"/>
    <col min="2308" max="2315" width="8.5234375" style="1" customWidth="1"/>
    <col min="2316" max="2539" width="9.1015625" style="1"/>
    <col min="2540" max="2540" width="7.1015625" style="1" customWidth="1"/>
    <col min="2541" max="2543" width="9.5234375" style="1" customWidth="1"/>
    <col min="2544" max="2544" width="0.89453125" style="1" customWidth="1"/>
    <col min="2545" max="2545" width="9.5234375" style="1" customWidth="1"/>
    <col min="2546" max="2546" width="10.1015625" style="1" customWidth="1"/>
    <col min="2547" max="2547" width="0.89453125" style="1" customWidth="1"/>
    <col min="2548" max="2550" width="9.5234375" style="1" customWidth="1"/>
    <col min="2551" max="2551" width="10" style="1" customWidth="1"/>
    <col min="2552" max="2552" width="0.89453125" style="1" customWidth="1"/>
    <col min="2553" max="2553" width="6.1015625" style="1" customWidth="1"/>
    <col min="2554" max="2554" width="6" style="1" customWidth="1"/>
    <col min="2555" max="2555" width="5.89453125" style="1" customWidth="1"/>
    <col min="2556" max="2556" width="6.1015625" style="1" customWidth="1"/>
    <col min="2557" max="2557" width="2.1015625" style="1" customWidth="1"/>
    <col min="2558" max="2558" width="6.5234375" style="1" customWidth="1"/>
    <col min="2559" max="2559" width="9" style="1" customWidth="1"/>
    <col min="2560" max="2562" width="9.41796875" style="1" customWidth="1"/>
    <col min="2563" max="2563" width="0.89453125" style="1" customWidth="1"/>
    <col min="2564" max="2571" width="8.5234375" style="1" customWidth="1"/>
    <col min="2572" max="2795" width="9.1015625" style="1"/>
    <col min="2796" max="2796" width="7.1015625" style="1" customWidth="1"/>
    <col min="2797" max="2799" width="9.5234375" style="1" customWidth="1"/>
    <col min="2800" max="2800" width="0.89453125" style="1" customWidth="1"/>
    <col min="2801" max="2801" width="9.5234375" style="1" customWidth="1"/>
    <col min="2802" max="2802" width="10.1015625" style="1" customWidth="1"/>
    <col min="2803" max="2803" width="0.89453125" style="1" customWidth="1"/>
    <col min="2804" max="2806" width="9.5234375" style="1" customWidth="1"/>
    <col min="2807" max="2807" width="10" style="1" customWidth="1"/>
    <col min="2808" max="2808" width="0.89453125" style="1" customWidth="1"/>
    <col min="2809" max="2809" width="6.1015625" style="1" customWidth="1"/>
    <col min="2810" max="2810" width="6" style="1" customWidth="1"/>
    <col min="2811" max="2811" width="5.89453125" style="1" customWidth="1"/>
    <col min="2812" max="2812" width="6.1015625" style="1" customWidth="1"/>
    <col min="2813" max="2813" width="2.1015625" style="1" customWidth="1"/>
    <col min="2814" max="2814" width="6.5234375" style="1" customWidth="1"/>
    <col min="2815" max="2815" width="9" style="1" customWidth="1"/>
    <col min="2816" max="2818" width="9.41796875" style="1" customWidth="1"/>
    <col min="2819" max="2819" width="0.89453125" style="1" customWidth="1"/>
    <col min="2820" max="2827" width="8.5234375" style="1" customWidth="1"/>
    <col min="2828" max="3051" width="9.1015625" style="1"/>
    <col min="3052" max="3052" width="7.1015625" style="1" customWidth="1"/>
    <col min="3053" max="3055" width="9.5234375" style="1" customWidth="1"/>
    <col min="3056" max="3056" width="0.89453125" style="1" customWidth="1"/>
    <col min="3057" max="3057" width="9.5234375" style="1" customWidth="1"/>
    <col min="3058" max="3058" width="10.1015625" style="1" customWidth="1"/>
    <col min="3059" max="3059" width="0.89453125" style="1" customWidth="1"/>
    <col min="3060" max="3062" width="9.5234375" style="1" customWidth="1"/>
    <col min="3063" max="3063" width="10" style="1" customWidth="1"/>
    <col min="3064" max="3064" width="0.89453125" style="1" customWidth="1"/>
    <col min="3065" max="3065" width="6.1015625" style="1" customWidth="1"/>
    <col min="3066" max="3066" width="6" style="1" customWidth="1"/>
    <col min="3067" max="3067" width="5.89453125" style="1" customWidth="1"/>
    <col min="3068" max="3068" width="6.1015625" style="1" customWidth="1"/>
    <col min="3069" max="3069" width="2.1015625" style="1" customWidth="1"/>
    <col min="3070" max="3070" width="6.5234375" style="1" customWidth="1"/>
    <col min="3071" max="3071" width="9" style="1" customWidth="1"/>
    <col min="3072" max="3074" width="9.41796875" style="1" customWidth="1"/>
    <col min="3075" max="3075" width="0.89453125" style="1" customWidth="1"/>
    <col min="3076" max="3083" width="8.5234375" style="1" customWidth="1"/>
    <col min="3084" max="3307" width="9.1015625" style="1"/>
    <col min="3308" max="3308" width="7.1015625" style="1" customWidth="1"/>
    <col min="3309" max="3311" width="9.5234375" style="1" customWidth="1"/>
    <col min="3312" max="3312" width="0.89453125" style="1" customWidth="1"/>
    <col min="3313" max="3313" width="9.5234375" style="1" customWidth="1"/>
    <col min="3314" max="3314" width="10.1015625" style="1" customWidth="1"/>
    <col min="3315" max="3315" width="0.89453125" style="1" customWidth="1"/>
    <col min="3316" max="3318" width="9.5234375" style="1" customWidth="1"/>
    <col min="3319" max="3319" width="10" style="1" customWidth="1"/>
    <col min="3320" max="3320" width="0.89453125" style="1" customWidth="1"/>
    <col min="3321" max="3321" width="6.1015625" style="1" customWidth="1"/>
    <col min="3322" max="3322" width="6" style="1" customWidth="1"/>
    <col min="3323" max="3323" width="5.89453125" style="1" customWidth="1"/>
    <col min="3324" max="3324" width="6.1015625" style="1" customWidth="1"/>
    <col min="3325" max="3325" width="2.1015625" style="1" customWidth="1"/>
    <col min="3326" max="3326" width="6.5234375" style="1" customWidth="1"/>
    <col min="3327" max="3327" width="9" style="1" customWidth="1"/>
    <col min="3328" max="3330" width="9.41796875" style="1" customWidth="1"/>
    <col min="3331" max="3331" width="0.89453125" style="1" customWidth="1"/>
    <col min="3332" max="3339" width="8.5234375" style="1" customWidth="1"/>
    <col min="3340" max="3563" width="9.1015625" style="1"/>
    <col min="3564" max="3564" width="7.1015625" style="1" customWidth="1"/>
    <col min="3565" max="3567" width="9.5234375" style="1" customWidth="1"/>
    <col min="3568" max="3568" width="0.89453125" style="1" customWidth="1"/>
    <col min="3569" max="3569" width="9.5234375" style="1" customWidth="1"/>
    <col min="3570" max="3570" width="10.1015625" style="1" customWidth="1"/>
    <col min="3571" max="3571" width="0.89453125" style="1" customWidth="1"/>
    <col min="3572" max="3574" width="9.5234375" style="1" customWidth="1"/>
    <col min="3575" max="3575" width="10" style="1" customWidth="1"/>
    <col min="3576" max="3576" width="0.89453125" style="1" customWidth="1"/>
    <col min="3577" max="3577" width="6.1015625" style="1" customWidth="1"/>
    <col min="3578" max="3578" width="6" style="1" customWidth="1"/>
    <col min="3579" max="3579" width="5.89453125" style="1" customWidth="1"/>
    <col min="3580" max="3580" width="6.1015625" style="1" customWidth="1"/>
    <col min="3581" max="3581" width="2.1015625" style="1" customWidth="1"/>
    <col min="3582" max="3582" width="6.5234375" style="1" customWidth="1"/>
    <col min="3583" max="3583" width="9" style="1" customWidth="1"/>
    <col min="3584" max="3586" width="9.41796875" style="1" customWidth="1"/>
    <col min="3587" max="3587" width="0.89453125" style="1" customWidth="1"/>
    <col min="3588" max="3595" width="8.5234375" style="1" customWidth="1"/>
    <col min="3596" max="3819" width="9.1015625" style="1"/>
    <col min="3820" max="3820" width="7.1015625" style="1" customWidth="1"/>
    <col min="3821" max="3823" width="9.5234375" style="1" customWidth="1"/>
    <col min="3824" max="3824" width="0.89453125" style="1" customWidth="1"/>
    <col min="3825" max="3825" width="9.5234375" style="1" customWidth="1"/>
    <col min="3826" max="3826" width="10.1015625" style="1" customWidth="1"/>
    <col min="3827" max="3827" width="0.89453125" style="1" customWidth="1"/>
    <col min="3828" max="3830" width="9.5234375" style="1" customWidth="1"/>
    <col min="3831" max="3831" width="10" style="1" customWidth="1"/>
    <col min="3832" max="3832" width="0.89453125" style="1" customWidth="1"/>
    <col min="3833" max="3833" width="6.1015625" style="1" customWidth="1"/>
    <col min="3834" max="3834" width="6" style="1" customWidth="1"/>
    <col min="3835" max="3835" width="5.89453125" style="1" customWidth="1"/>
    <col min="3836" max="3836" width="6.1015625" style="1" customWidth="1"/>
    <col min="3837" max="3837" width="2.1015625" style="1" customWidth="1"/>
    <col min="3838" max="3838" width="6.5234375" style="1" customWidth="1"/>
    <col min="3839" max="3839" width="9" style="1" customWidth="1"/>
    <col min="3840" max="3842" width="9.41796875" style="1" customWidth="1"/>
    <col min="3843" max="3843" width="0.89453125" style="1" customWidth="1"/>
    <col min="3844" max="3851" width="8.5234375" style="1" customWidth="1"/>
    <col min="3852" max="4075" width="9.1015625" style="1"/>
    <col min="4076" max="4076" width="7.1015625" style="1" customWidth="1"/>
    <col min="4077" max="4079" width="9.5234375" style="1" customWidth="1"/>
    <col min="4080" max="4080" width="0.89453125" style="1" customWidth="1"/>
    <col min="4081" max="4081" width="9.5234375" style="1" customWidth="1"/>
    <col min="4082" max="4082" width="10.1015625" style="1" customWidth="1"/>
    <col min="4083" max="4083" width="0.89453125" style="1" customWidth="1"/>
    <col min="4084" max="4086" width="9.5234375" style="1" customWidth="1"/>
    <col min="4087" max="4087" width="10" style="1" customWidth="1"/>
    <col min="4088" max="4088" width="0.89453125" style="1" customWidth="1"/>
    <col min="4089" max="4089" width="6.1015625" style="1" customWidth="1"/>
    <col min="4090" max="4090" width="6" style="1" customWidth="1"/>
    <col min="4091" max="4091" width="5.89453125" style="1" customWidth="1"/>
    <col min="4092" max="4092" width="6.1015625" style="1" customWidth="1"/>
    <col min="4093" max="4093" width="2.1015625" style="1" customWidth="1"/>
    <col min="4094" max="4094" width="6.5234375" style="1" customWidth="1"/>
    <col min="4095" max="4095" width="9" style="1" customWidth="1"/>
    <col min="4096" max="4098" width="9.41796875" style="1" customWidth="1"/>
    <col min="4099" max="4099" width="0.89453125" style="1" customWidth="1"/>
    <col min="4100" max="4107" width="8.5234375" style="1" customWidth="1"/>
    <col min="4108" max="4331" width="9.1015625" style="1"/>
    <col min="4332" max="4332" width="7.1015625" style="1" customWidth="1"/>
    <col min="4333" max="4335" width="9.5234375" style="1" customWidth="1"/>
    <col min="4336" max="4336" width="0.89453125" style="1" customWidth="1"/>
    <col min="4337" max="4337" width="9.5234375" style="1" customWidth="1"/>
    <col min="4338" max="4338" width="10.1015625" style="1" customWidth="1"/>
    <col min="4339" max="4339" width="0.89453125" style="1" customWidth="1"/>
    <col min="4340" max="4342" width="9.5234375" style="1" customWidth="1"/>
    <col min="4343" max="4343" width="10" style="1" customWidth="1"/>
    <col min="4344" max="4344" width="0.89453125" style="1" customWidth="1"/>
    <col min="4345" max="4345" width="6.1015625" style="1" customWidth="1"/>
    <col min="4346" max="4346" width="6" style="1" customWidth="1"/>
    <col min="4347" max="4347" width="5.89453125" style="1" customWidth="1"/>
    <col min="4348" max="4348" width="6.1015625" style="1" customWidth="1"/>
    <col min="4349" max="4349" width="2.1015625" style="1" customWidth="1"/>
    <col min="4350" max="4350" width="6.5234375" style="1" customWidth="1"/>
    <col min="4351" max="4351" width="9" style="1" customWidth="1"/>
    <col min="4352" max="4354" width="9.41796875" style="1" customWidth="1"/>
    <col min="4355" max="4355" width="0.89453125" style="1" customWidth="1"/>
    <col min="4356" max="4363" width="8.5234375" style="1" customWidth="1"/>
    <col min="4364" max="4587" width="9.1015625" style="1"/>
    <col min="4588" max="4588" width="7.1015625" style="1" customWidth="1"/>
    <col min="4589" max="4591" width="9.5234375" style="1" customWidth="1"/>
    <col min="4592" max="4592" width="0.89453125" style="1" customWidth="1"/>
    <col min="4593" max="4593" width="9.5234375" style="1" customWidth="1"/>
    <col min="4594" max="4594" width="10.1015625" style="1" customWidth="1"/>
    <col min="4595" max="4595" width="0.89453125" style="1" customWidth="1"/>
    <col min="4596" max="4598" width="9.5234375" style="1" customWidth="1"/>
    <col min="4599" max="4599" width="10" style="1" customWidth="1"/>
    <col min="4600" max="4600" width="0.89453125" style="1" customWidth="1"/>
    <col min="4601" max="4601" width="6.1015625" style="1" customWidth="1"/>
    <col min="4602" max="4602" width="6" style="1" customWidth="1"/>
    <col min="4603" max="4603" width="5.89453125" style="1" customWidth="1"/>
    <col min="4604" max="4604" width="6.1015625" style="1" customWidth="1"/>
    <col min="4605" max="4605" width="2.1015625" style="1" customWidth="1"/>
    <col min="4606" max="4606" width="6.5234375" style="1" customWidth="1"/>
    <col min="4607" max="4607" width="9" style="1" customWidth="1"/>
    <col min="4608" max="4610" width="9.41796875" style="1" customWidth="1"/>
    <col min="4611" max="4611" width="0.89453125" style="1" customWidth="1"/>
    <col min="4612" max="4619" width="8.5234375" style="1" customWidth="1"/>
    <col min="4620" max="4843" width="9.1015625" style="1"/>
    <col min="4844" max="4844" width="7.1015625" style="1" customWidth="1"/>
    <col min="4845" max="4847" width="9.5234375" style="1" customWidth="1"/>
    <col min="4848" max="4848" width="0.89453125" style="1" customWidth="1"/>
    <col min="4849" max="4849" width="9.5234375" style="1" customWidth="1"/>
    <col min="4850" max="4850" width="10.1015625" style="1" customWidth="1"/>
    <col min="4851" max="4851" width="0.89453125" style="1" customWidth="1"/>
    <col min="4852" max="4854" width="9.5234375" style="1" customWidth="1"/>
    <col min="4855" max="4855" width="10" style="1" customWidth="1"/>
    <col min="4856" max="4856" width="0.89453125" style="1" customWidth="1"/>
    <col min="4857" max="4857" width="6.1015625" style="1" customWidth="1"/>
    <col min="4858" max="4858" width="6" style="1" customWidth="1"/>
    <col min="4859" max="4859" width="5.89453125" style="1" customWidth="1"/>
    <col min="4860" max="4860" width="6.1015625" style="1" customWidth="1"/>
    <col min="4861" max="4861" width="2.1015625" style="1" customWidth="1"/>
    <col min="4862" max="4862" width="6.5234375" style="1" customWidth="1"/>
    <col min="4863" max="4863" width="9" style="1" customWidth="1"/>
    <col min="4864" max="4866" width="9.41796875" style="1" customWidth="1"/>
    <col min="4867" max="4867" width="0.89453125" style="1" customWidth="1"/>
    <col min="4868" max="4875" width="8.5234375" style="1" customWidth="1"/>
    <col min="4876" max="5099" width="9.1015625" style="1"/>
    <col min="5100" max="5100" width="7.1015625" style="1" customWidth="1"/>
    <col min="5101" max="5103" width="9.5234375" style="1" customWidth="1"/>
    <col min="5104" max="5104" width="0.89453125" style="1" customWidth="1"/>
    <col min="5105" max="5105" width="9.5234375" style="1" customWidth="1"/>
    <col min="5106" max="5106" width="10.1015625" style="1" customWidth="1"/>
    <col min="5107" max="5107" width="0.89453125" style="1" customWidth="1"/>
    <col min="5108" max="5110" width="9.5234375" style="1" customWidth="1"/>
    <col min="5111" max="5111" width="10" style="1" customWidth="1"/>
    <col min="5112" max="5112" width="0.89453125" style="1" customWidth="1"/>
    <col min="5113" max="5113" width="6.1015625" style="1" customWidth="1"/>
    <col min="5114" max="5114" width="6" style="1" customWidth="1"/>
    <col min="5115" max="5115" width="5.89453125" style="1" customWidth="1"/>
    <col min="5116" max="5116" width="6.1015625" style="1" customWidth="1"/>
    <col min="5117" max="5117" width="2.1015625" style="1" customWidth="1"/>
    <col min="5118" max="5118" width="6.5234375" style="1" customWidth="1"/>
    <col min="5119" max="5119" width="9" style="1" customWidth="1"/>
    <col min="5120" max="5122" width="9.41796875" style="1" customWidth="1"/>
    <col min="5123" max="5123" width="0.89453125" style="1" customWidth="1"/>
    <col min="5124" max="5131" width="8.5234375" style="1" customWidth="1"/>
    <col min="5132" max="5355" width="9.1015625" style="1"/>
    <col min="5356" max="5356" width="7.1015625" style="1" customWidth="1"/>
    <col min="5357" max="5359" width="9.5234375" style="1" customWidth="1"/>
    <col min="5360" max="5360" width="0.89453125" style="1" customWidth="1"/>
    <col min="5361" max="5361" width="9.5234375" style="1" customWidth="1"/>
    <col min="5362" max="5362" width="10.1015625" style="1" customWidth="1"/>
    <col min="5363" max="5363" width="0.89453125" style="1" customWidth="1"/>
    <col min="5364" max="5366" width="9.5234375" style="1" customWidth="1"/>
    <col min="5367" max="5367" width="10" style="1" customWidth="1"/>
    <col min="5368" max="5368" width="0.89453125" style="1" customWidth="1"/>
    <col min="5369" max="5369" width="6.1015625" style="1" customWidth="1"/>
    <col min="5370" max="5370" width="6" style="1" customWidth="1"/>
    <col min="5371" max="5371" width="5.89453125" style="1" customWidth="1"/>
    <col min="5372" max="5372" width="6.1015625" style="1" customWidth="1"/>
    <col min="5373" max="5373" width="2.1015625" style="1" customWidth="1"/>
    <col min="5374" max="5374" width="6.5234375" style="1" customWidth="1"/>
    <col min="5375" max="5375" width="9" style="1" customWidth="1"/>
    <col min="5376" max="5378" width="9.41796875" style="1" customWidth="1"/>
    <col min="5379" max="5379" width="0.89453125" style="1" customWidth="1"/>
    <col min="5380" max="5387" width="8.5234375" style="1" customWidth="1"/>
    <col min="5388" max="5611" width="9.1015625" style="1"/>
    <col min="5612" max="5612" width="7.1015625" style="1" customWidth="1"/>
    <col min="5613" max="5615" width="9.5234375" style="1" customWidth="1"/>
    <col min="5616" max="5616" width="0.89453125" style="1" customWidth="1"/>
    <col min="5617" max="5617" width="9.5234375" style="1" customWidth="1"/>
    <col min="5618" max="5618" width="10.1015625" style="1" customWidth="1"/>
    <col min="5619" max="5619" width="0.89453125" style="1" customWidth="1"/>
    <col min="5620" max="5622" width="9.5234375" style="1" customWidth="1"/>
    <col min="5623" max="5623" width="10" style="1" customWidth="1"/>
    <col min="5624" max="5624" width="0.89453125" style="1" customWidth="1"/>
    <col min="5625" max="5625" width="6.1015625" style="1" customWidth="1"/>
    <col min="5626" max="5626" width="6" style="1" customWidth="1"/>
    <col min="5627" max="5627" width="5.89453125" style="1" customWidth="1"/>
    <col min="5628" max="5628" width="6.1015625" style="1" customWidth="1"/>
    <col min="5629" max="5629" width="2.1015625" style="1" customWidth="1"/>
    <col min="5630" max="5630" width="6.5234375" style="1" customWidth="1"/>
    <col min="5631" max="5631" width="9" style="1" customWidth="1"/>
    <col min="5632" max="5634" width="9.41796875" style="1" customWidth="1"/>
    <col min="5635" max="5635" width="0.89453125" style="1" customWidth="1"/>
    <col min="5636" max="5643" width="8.5234375" style="1" customWidth="1"/>
    <col min="5644" max="5867" width="9.1015625" style="1"/>
    <col min="5868" max="5868" width="7.1015625" style="1" customWidth="1"/>
    <col min="5869" max="5871" width="9.5234375" style="1" customWidth="1"/>
    <col min="5872" max="5872" width="0.89453125" style="1" customWidth="1"/>
    <col min="5873" max="5873" width="9.5234375" style="1" customWidth="1"/>
    <col min="5874" max="5874" width="10.1015625" style="1" customWidth="1"/>
    <col min="5875" max="5875" width="0.89453125" style="1" customWidth="1"/>
    <col min="5876" max="5878" width="9.5234375" style="1" customWidth="1"/>
    <col min="5879" max="5879" width="10" style="1" customWidth="1"/>
    <col min="5880" max="5880" width="0.89453125" style="1" customWidth="1"/>
    <col min="5881" max="5881" width="6.1015625" style="1" customWidth="1"/>
    <col min="5882" max="5882" width="6" style="1" customWidth="1"/>
    <col min="5883" max="5883" width="5.89453125" style="1" customWidth="1"/>
    <col min="5884" max="5884" width="6.1015625" style="1" customWidth="1"/>
    <col min="5885" max="5885" width="2.1015625" style="1" customWidth="1"/>
    <col min="5886" max="5886" width="6.5234375" style="1" customWidth="1"/>
    <col min="5887" max="5887" width="9" style="1" customWidth="1"/>
    <col min="5888" max="5890" width="9.41796875" style="1" customWidth="1"/>
    <col min="5891" max="5891" width="0.89453125" style="1" customWidth="1"/>
    <col min="5892" max="5899" width="8.5234375" style="1" customWidth="1"/>
    <col min="5900" max="6123" width="9.1015625" style="1"/>
    <col min="6124" max="6124" width="7.1015625" style="1" customWidth="1"/>
    <col min="6125" max="6127" width="9.5234375" style="1" customWidth="1"/>
    <col min="6128" max="6128" width="0.89453125" style="1" customWidth="1"/>
    <col min="6129" max="6129" width="9.5234375" style="1" customWidth="1"/>
    <col min="6130" max="6130" width="10.1015625" style="1" customWidth="1"/>
    <col min="6131" max="6131" width="0.89453125" style="1" customWidth="1"/>
    <col min="6132" max="6134" width="9.5234375" style="1" customWidth="1"/>
    <col min="6135" max="6135" width="10" style="1" customWidth="1"/>
    <col min="6136" max="6136" width="0.89453125" style="1" customWidth="1"/>
    <col min="6137" max="6137" width="6.1015625" style="1" customWidth="1"/>
    <col min="6138" max="6138" width="6" style="1" customWidth="1"/>
    <col min="6139" max="6139" width="5.89453125" style="1" customWidth="1"/>
    <col min="6140" max="6140" width="6.1015625" style="1" customWidth="1"/>
    <col min="6141" max="6141" width="2.1015625" style="1" customWidth="1"/>
    <col min="6142" max="6142" width="6.5234375" style="1" customWidth="1"/>
    <col min="6143" max="6143" width="9" style="1" customWidth="1"/>
    <col min="6144" max="6146" width="9.41796875" style="1" customWidth="1"/>
    <col min="6147" max="6147" width="0.89453125" style="1" customWidth="1"/>
    <col min="6148" max="6155" width="8.5234375" style="1" customWidth="1"/>
    <col min="6156" max="6379" width="9.1015625" style="1"/>
    <col min="6380" max="6380" width="7.1015625" style="1" customWidth="1"/>
    <col min="6381" max="6383" width="9.5234375" style="1" customWidth="1"/>
    <col min="6384" max="6384" width="0.89453125" style="1" customWidth="1"/>
    <col min="6385" max="6385" width="9.5234375" style="1" customWidth="1"/>
    <col min="6386" max="6386" width="10.1015625" style="1" customWidth="1"/>
    <col min="6387" max="6387" width="0.89453125" style="1" customWidth="1"/>
    <col min="6388" max="6390" width="9.5234375" style="1" customWidth="1"/>
    <col min="6391" max="6391" width="10" style="1" customWidth="1"/>
    <col min="6392" max="6392" width="0.89453125" style="1" customWidth="1"/>
    <col min="6393" max="6393" width="6.1015625" style="1" customWidth="1"/>
    <col min="6394" max="6394" width="6" style="1" customWidth="1"/>
    <col min="6395" max="6395" width="5.89453125" style="1" customWidth="1"/>
    <col min="6396" max="6396" width="6.1015625" style="1" customWidth="1"/>
    <col min="6397" max="6397" width="2.1015625" style="1" customWidth="1"/>
    <col min="6398" max="6398" width="6.5234375" style="1" customWidth="1"/>
    <col min="6399" max="6399" width="9" style="1" customWidth="1"/>
    <col min="6400" max="6402" width="9.41796875" style="1" customWidth="1"/>
    <col min="6403" max="6403" width="0.89453125" style="1" customWidth="1"/>
    <col min="6404" max="6411" width="8.5234375" style="1" customWidth="1"/>
    <col min="6412" max="6635" width="9.1015625" style="1"/>
    <col min="6636" max="6636" width="7.1015625" style="1" customWidth="1"/>
    <col min="6637" max="6639" width="9.5234375" style="1" customWidth="1"/>
    <col min="6640" max="6640" width="0.89453125" style="1" customWidth="1"/>
    <col min="6641" max="6641" width="9.5234375" style="1" customWidth="1"/>
    <col min="6642" max="6642" width="10.1015625" style="1" customWidth="1"/>
    <col min="6643" max="6643" width="0.89453125" style="1" customWidth="1"/>
    <col min="6644" max="6646" width="9.5234375" style="1" customWidth="1"/>
    <col min="6647" max="6647" width="10" style="1" customWidth="1"/>
    <col min="6648" max="6648" width="0.89453125" style="1" customWidth="1"/>
    <col min="6649" max="6649" width="6.1015625" style="1" customWidth="1"/>
    <col min="6650" max="6650" width="6" style="1" customWidth="1"/>
    <col min="6651" max="6651" width="5.89453125" style="1" customWidth="1"/>
    <col min="6652" max="6652" width="6.1015625" style="1" customWidth="1"/>
    <col min="6653" max="6653" width="2.1015625" style="1" customWidth="1"/>
    <col min="6654" max="6654" width="6.5234375" style="1" customWidth="1"/>
    <col min="6655" max="6655" width="9" style="1" customWidth="1"/>
    <col min="6656" max="6658" width="9.41796875" style="1" customWidth="1"/>
    <col min="6659" max="6659" width="0.89453125" style="1" customWidth="1"/>
    <col min="6660" max="6667" width="8.5234375" style="1" customWidth="1"/>
    <col min="6668" max="6891" width="9.1015625" style="1"/>
    <col min="6892" max="6892" width="7.1015625" style="1" customWidth="1"/>
    <col min="6893" max="6895" width="9.5234375" style="1" customWidth="1"/>
    <col min="6896" max="6896" width="0.89453125" style="1" customWidth="1"/>
    <col min="6897" max="6897" width="9.5234375" style="1" customWidth="1"/>
    <col min="6898" max="6898" width="10.1015625" style="1" customWidth="1"/>
    <col min="6899" max="6899" width="0.89453125" style="1" customWidth="1"/>
    <col min="6900" max="6902" width="9.5234375" style="1" customWidth="1"/>
    <col min="6903" max="6903" width="10" style="1" customWidth="1"/>
    <col min="6904" max="6904" width="0.89453125" style="1" customWidth="1"/>
    <col min="6905" max="6905" width="6.1015625" style="1" customWidth="1"/>
    <col min="6906" max="6906" width="6" style="1" customWidth="1"/>
    <col min="6907" max="6907" width="5.89453125" style="1" customWidth="1"/>
    <col min="6908" max="6908" width="6.1015625" style="1" customWidth="1"/>
    <col min="6909" max="6909" width="2.1015625" style="1" customWidth="1"/>
    <col min="6910" max="6910" width="6.5234375" style="1" customWidth="1"/>
    <col min="6911" max="6911" width="9" style="1" customWidth="1"/>
    <col min="6912" max="6914" width="9.41796875" style="1" customWidth="1"/>
    <col min="6915" max="6915" width="0.89453125" style="1" customWidth="1"/>
    <col min="6916" max="6923" width="8.5234375" style="1" customWidth="1"/>
    <col min="6924" max="7147" width="9.1015625" style="1"/>
    <col min="7148" max="7148" width="7.1015625" style="1" customWidth="1"/>
    <col min="7149" max="7151" width="9.5234375" style="1" customWidth="1"/>
    <col min="7152" max="7152" width="0.89453125" style="1" customWidth="1"/>
    <col min="7153" max="7153" width="9.5234375" style="1" customWidth="1"/>
    <col min="7154" max="7154" width="10.1015625" style="1" customWidth="1"/>
    <col min="7155" max="7155" width="0.89453125" style="1" customWidth="1"/>
    <col min="7156" max="7158" width="9.5234375" style="1" customWidth="1"/>
    <col min="7159" max="7159" width="10" style="1" customWidth="1"/>
    <col min="7160" max="7160" width="0.89453125" style="1" customWidth="1"/>
    <col min="7161" max="7161" width="6.1015625" style="1" customWidth="1"/>
    <col min="7162" max="7162" width="6" style="1" customWidth="1"/>
    <col min="7163" max="7163" width="5.89453125" style="1" customWidth="1"/>
    <col min="7164" max="7164" width="6.1015625" style="1" customWidth="1"/>
    <col min="7165" max="7165" width="2.1015625" style="1" customWidth="1"/>
    <col min="7166" max="7166" width="6.5234375" style="1" customWidth="1"/>
    <col min="7167" max="7167" width="9" style="1" customWidth="1"/>
    <col min="7168" max="7170" width="9.41796875" style="1" customWidth="1"/>
    <col min="7171" max="7171" width="0.89453125" style="1" customWidth="1"/>
    <col min="7172" max="7179" width="8.5234375" style="1" customWidth="1"/>
    <col min="7180" max="7403" width="9.1015625" style="1"/>
    <col min="7404" max="7404" width="7.1015625" style="1" customWidth="1"/>
    <col min="7405" max="7407" width="9.5234375" style="1" customWidth="1"/>
    <col min="7408" max="7408" width="0.89453125" style="1" customWidth="1"/>
    <col min="7409" max="7409" width="9.5234375" style="1" customWidth="1"/>
    <col min="7410" max="7410" width="10.1015625" style="1" customWidth="1"/>
    <col min="7411" max="7411" width="0.89453125" style="1" customWidth="1"/>
    <col min="7412" max="7414" width="9.5234375" style="1" customWidth="1"/>
    <col min="7415" max="7415" width="10" style="1" customWidth="1"/>
    <col min="7416" max="7416" width="0.89453125" style="1" customWidth="1"/>
    <col min="7417" max="7417" width="6.1015625" style="1" customWidth="1"/>
    <col min="7418" max="7418" width="6" style="1" customWidth="1"/>
    <col min="7419" max="7419" width="5.89453125" style="1" customWidth="1"/>
    <col min="7420" max="7420" width="6.1015625" style="1" customWidth="1"/>
    <col min="7421" max="7421" width="2.1015625" style="1" customWidth="1"/>
    <col min="7422" max="7422" width="6.5234375" style="1" customWidth="1"/>
    <col min="7423" max="7423" width="9" style="1" customWidth="1"/>
    <col min="7424" max="7426" width="9.41796875" style="1" customWidth="1"/>
    <col min="7427" max="7427" width="0.89453125" style="1" customWidth="1"/>
    <col min="7428" max="7435" width="8.5234375" style="1" customWidth="1"/>
    <col min="7436" max="7659" width="9.1015625" style="1"/>
    <col min="7660" max="7660" width="7.1015625" style="1" customWidth="1"/>
    <col min="7661" max="7663" width="9.5234375" style="1" customWidth="1"/>
    <col min="7664" max="7664" width="0.89453125" style="1" customWidth="1"/>
    <col min="7665" max="7665" width="9.5234375" style="1" customWidth="1"/>
    <col min="7666" max="7666" width="10.1015625" style="1" customWidth="1"/>
    <col min="7667" max="7667" width="0.89453125" style="1" customWidth="1"/>
    <col min="7668" max="7670" width="9.5234375" style="1" customWidth="1"/>
    <col min="7671" max="7671" width="10" style="1" customWidth="1"/>
    <col min="7672" max="7672" width="0.89453125" style="1" customWidth="1"/>
    <col min="7673" max="7673" width="6.1015625" style="1" customWidth="1"/>
    <col min="7674" max="7674" width="6" style="1" customWidth="1"/>
    <col min="7675" max="7675" width="5.89453125" style="1" customWidth="1"/>
    <col min="7676" max="7676" width="6.1015625" style="1" customWidth="1"/>
    <col min="7677" max="7677" width="2.1015625" style="1" customWidth="1"/>
    <col min="7678" max="7678" width="6.5234375" style="1" customWidth="1"/>
    <col min="7679" max="7679" width="9" style="1" customWidth="1"/>
    <col min="7680" max="7682" width="9.41796875" style="1" customWidth="1"/>
    <col min="7683" max="7683" width="0.89453125" style="1" customWidth="1"/>
    <col min="7684" max="7691" width="8.5234375" style="1" customWidth="1"/>
    <col min="7692" max="7915" width="9.1015625" style="1"/>
    <col min="7916" max="7916" width="7.1015625" style="1" customWidth="1"/>
    <col min="7917" max="7919" width="9.5234375" style="1" customWidth="1"/>
    <col min="7920" max="7920" width="0.89453125" style="1" customWidth="1"/>
    <col min="7921" max="7921" width="9.5234375" style="1" customWidth="1"/>
    <col min="7922" max="7922" width="10.1015625" style="1" customWidth="1"/>
    <col min="7923" max="7923" width="0.89453125" style="1" customWidth="1"/>
    <col min="7924" max="7926" width="9.5234375" style="1" customWidth="1"/>
    <col min="7927" max="7927" width="10" style="1" customWidth="1"/>
    <col min="7928" max="7928" width="0.89453125" style="1" customWidth="1"/>
    <col min="7929" max="7929" width="6.1015625" style="1" customWidth="1"/>
    <col min="7930" max="7930" width="6" style="1" customWidth="1"/>
    <col min="7931" max="7931" width="5.89453125" style="1" customWidth="1"/>
    <col min="7932" max="7932" width="6.1015625" style="1" customWidth="1"/>
    <col min="7933" max="7933" width="2.1015625" style="1" customWidth="1"/>
    <col min="7934" max="7934" width="6.5234375" style="1" customWidth="1"/>
    <col min="7935" max="7935" width="9" style="1" customWidth="1"/>
    <col min="7936" max="7938" width="9.41796875" style="1" customWidth="1"/>
    <col min="7939" max="7939" width="0.89453125" style="1" customWidth="1"/>
    <col min="7940" max="7947" width="8.5234375" style="1" customWidth="1"/>
    <col min="7948" max="8171" width="9.1015625" style="1"/>
    <col min="8172" max="8172" width="7.1015625" style="1" customWidth="1"/>
    <col min="8173" max="8175" width="9.5234375" style="1" customWidth="1"/>
    <col min="8176" max="8176" width="0.89453125" style="1" customWidth="1"/>
    <col min="8177" max="8177" width="9.5234375" style="1" customWidth="1"/>
    <col min="8178" max="8178" width="10.1015625" style="1" customWidth="1"/>
    <col min="8179" max="8179" width="0.89453125" style="1" customWidth="1"/>
    <col min="8180" max="8182" width="9.5234375" style="1" customWidth="1"/>
    <col min="8183" max="8183" width="10" style="1" customWidth="1"/>
    <col min="8184" max="8184" width="0.89453125" style="1" customWidth="1"/>
    <col min="8185" max="8185" width="6.1015625" style="1" customWidth="1"/>
    <col min="8186" max="8186" width="6" style="1" customWidth="1"/>
    <col min="8187" max="8187" width="5.89453125" style="1" customWidth="1"/>
    <col min="8188" max="8188" width="6.1015625" style="1" customWidth="1"/>
    <col min="8189" max="8189" width="2.1015625" style="1" customWidth="1"/>
    <col min="8190" max="8190" width="6.5234375" style="1" customWidth="1"/>
    <col min="8191" max="8191" width="9" style="1" customWidth="1"/>
    <col min="8192" max="8194" width="9.41796875" style="1" customWidth="1"/>
    <col min="8195" max="8195" width="0.89453125" style="1" customWidth="1"/>
    <col min="8196" max="8203" width="8.5234375" style="1" customWidth="1"/>
    <col min="8204" max="8427" width="9.1015625" style="1"/>
    <col min="8428" max="8428" width="7.1015625" style="1" customWidth="1"/>
    <col min="8429" max="8431" width="9.5234375" style="1" customWidth="1"/>
    <col min="8432" max="8432" width="0.89453125" style="1" customWidth="1"/>
    <col min="8433" max="8433" width="9.5234375" style="1" customWidth="1"/>
    <col min="8434" max="8434" width="10.1015625" style="1" customWidth="1"/>
    <col min="8435" max="8435" width="0.89453125" style="1" customWidth="1"/>
    <col min="8436" max="8438" width="9.5234375" style="1" customWidth="1"/>
    <col min="8439" max="8439" width="10" style="1" customWidth="1"/>
    <col min="8440" max="8440" width="0.89453125" style="1" customWidth="1"/>
    <col min="8441" max="8441" width="6.1015625" style="1" customWidth="1"/>
    <col min="8442" max="8442" width="6" style="1" customWidth="1"/>
    <col min="8443" max="8443" width="5.89453125" style="1" customWidth="1"/>
    <col min="8444" max="8444" width="6.1015625" style="1" customWidth="1"/>
    <col min="8445" max="8445" width="2.1015625" style="1" customWidth="1"/>
    <col min="8446" max="8446" width="6.5234375" style="1" customWidth="1"/>
    <col min="8447" max="8447" width="9" style="1" customWidth="1"/>
    <col min="8448" max="8450" width="9.41796875" style="1" customWidth="1"/>
    <col min="8451" max="8451" width="0.89453125" style="1" customWidth="1"/>
    <col min="8452" max="8459" width="8.5234375" style="1" customWidth="1"/>
    <col min="8460" max="8683" width="9.1015625" style="1"/>
    <col min="8684" max="8684" width="7.1015625" style="1" customWidth="1"/>
    <col min="8685" max="8687" width="9.5234375" style="1" customWidth="1"/>
    <col min="8688" max="8688" width="0.89453125" style="1" customWidth="1"/>
    <col min="8689" max="8689" width="9.5234375" style="1" customWidth="1"/>
    <col min="8690" max="8690" width="10.1015625" style="1" customWidth="1"/>
    <col min="8691" max="8691" width="0.89453125" style="1" customWidth="1"/>
    <col min="8692" max="8694" width="9.5234375" style="1" customWidth="1"/>
    <col min="8695" max="8695" width="10" style="1" customWidth="1"/>
    <col min="8696" max="8696" width="0.89453125" style="1" customWidth="1"/>
    <col min="8697" max="8697" width="6.1015625" style="1" customWidth="1"/>
    <col min="8698" max="8698" width="6" style="1" customWidth="1"/>
    <col min="8699" max="8699" width="5.89453125" style="1" customWidth="1"/>
    <col min="8700" max="8700" width="6.1015625" style="1" customWidth="1"/>
    <col min="8701" max="8701" width="2.1015625" style="1" customWidth="1"/>
    <col min="8702" max="8702" width="6.5234375" style="1" customWidth="1"/>
    <col min="8703" max="8703" width="9" style="1" customWidth="1"/>
    <col min="8704" max="8706" width="9.41796875" style="1" customWidth="1"/>
    <col min="8707" max="8707" width="0.89453125" style="1" customWidth="1"/>
    <col min="8708" max="8715" width="8.5234375" style="1" customWidth="1"/>
    <col min="8716" max="8939" width="9.1015625" style="1"/>
    <col min="8940" max="8940" width="7.1015625" style="1" customWidth="1"/>
    <col min="8941" max="8943" width="9.5234375" style="1" customWidth="1"/>
    <col min="8944" max="8944" width="0.89453125" style="1" customWidth="1"/>
    <col min="8945" max="8945" width="9.5234375" style="1" customWidth="1"/>
    <col min="8946" max="8946" width="10.1015625" style="1" customWidth="1"/>
    <col min="8947" max="8947" width="0.89453125" style="1" customWidth="1"/>
    <col min="8948" max="8950" width="9.5234375" style="1" customWidth="1"/>
    <col min="8951" max="8951" width="10" style="1" customWidth="1"/>
    <col min="8952" max="8952" width="0.89453125" style="1" customWidth="1"/>
    <col min="8953" max="8953" width="6.1015625" style="1" customWidth="1"/>
    <col min="8954" max="8954" width="6" style="1" customWidth="1"/>
    <col min="8955" max="8955" width="5.89453125" style="1" customWidth="1"/>
    <col min="8956" max="8956" width="6.1015625" style="1" customWidth="1"/>
    <col min="8957" max="8957" width="2.1015625" style="1" customWidth="1"/>
    <col min="8958" max="8958" width="6.5234375" style="1" customWidth="1"/>
    <col min="8959" max="8959" width="9" style="1" customWidth="1"/>
    <col min="8960" max="8962" width="9.41796875" style="1" customWidth="1"/>
    <col min="8963" max="8963" width="0.89453125" style="1" customWidth="1"/>
    <col min="8964" max="8971" width="8.5234375" style="1" customWidth="1"/>
    <col min="8972" max="9195" width="9.1015625" style="1"/>
    <col min="9196" max="9196" width="7.1015625" style="1" customWidth="1"/>
    <col min="9197" max="9199" width="9.5234375" style="1" customWidth="1"/>
    <col min="9200" max="9200" width="0.89453125" style="1" customWidth="1"/>
    <col min="9201" max="9201" width="9.5234375" style="1" customWidth="1"/>
    <col min="9202" max="9202" width="10.1015625" style="1" customWidth="1"/>
    <col min="9203" max="9203" width="0.89453125" style="1" customWidth="1"/>
    <col min="9204" max="9206" width="9.5234375" style="1" customWidth="1"/>
    <col min="9207" max="9207" width="10" style="1" customWidth="1"/>
    <col min="9208" max="9208" width="0.89453125" style="1" customWidth="1"/>
    <col min="9209" max="9209" width="6.1015625" style="1" customWidth="1"/>
    <col min="9210" max="9210" width="6" style="1" customWidth="1"/>
    <col min="9211" max="9211" width="5.89453125" style="1" customWidth="1"/>
    <col min="9212" max="9212" width="6.1015625" style="1" customWidth="1"/>
    <col min="9213" max="9213" width="2.1015625" style="1" customWidth="1"/>
    <col min="9214" max="9214" width="6.5234375" style="1" customWidth="1"/>
    <col min="9215" max="9215" width="9" style="1" customWidth="1"/>
    <col min="9216" max="9218" width="9.41796875" style="1" customWidth="1"/>
    <col min="9219" max="9219" width="0.89453125" style="1" customWidth="1"/>
    <col min="9220" max="9227" width="8.5234375" style="1" customWidth="1"/>
    <col min="9228" max="9451" width="9.1015625" style="1"/>
    <col min="9452" max="9452" width="7.1015625" style="1" customWidth="1"/>
    <col min="9453" max="9455" width="9.5234375" style="1" customWidth="1"/>
    <col min="9456" max="9456" width="0.89453125" style="1" customWidth="1"/>
    <col min="9457" max="9457" width="9.5234375" style="1" customWidth="1"/>
    <col min="9458" max="9458" width="10.1015625" style="1" customWidth="1"/>
    <col min="9459" max="9459" width="0.89453125" style="1" customWidth="1"/>
    <col min="9460" max="9462" width="9.5234375" style="1" customWidth="1"/>
    <col min="9463" max="9463" width="10" style="1" customWidth="1"/>
    <col min="9464" max="9464" width="0.89453125" style="1" customWidth="1"/>
    <col min="9465" max="9465" width="6.1015625" style="1" customWidth="1"/>
    <col min="9466" max="9466" width="6" style="1" customWidth="1"/>
    <col min="9467" max="9467" width="5.89453125" style="1" customWidth="1"/>
    <col min="9468" max="9468" width="6.1015625" style="1" customWidth="1"/>
    <col min="9469" max="9469" width="2.1015625" style="1" customWidth="1"/>
    <col min="9470" max="9470" width="6.5234375" style="1" customWidth="1"/>
    <col min="9471" max="9471" width="9" style="1" customWidth="1"/>
    <col min="9472" max="9474" width="9.41796875" style="1" customWidth="1"/>
    <col min="9475" max="9475" width="0.89453125" style="1" customWidth="1"/>
    <col min="9476" max="9483" width="8.5234375" style="1" customWidth="1"/>
    <col min="9484" max="9707" width="9.1015625" style="1"/>
    <col min="9708" max="9708" width="7.1015625" style="1" customWidth="1"/>
    <col min="9709" max="9711" width="9.5234375" style="1" customWidth="1"/>
    <col min="9712" max="9712" width="0.89453125" style="1" customWidth="1"/>
    <col min="9713" max="9713" width="9.5234375" style="1" customWidth="1"/>
    <col min="9714" max="9714" width="10.1015625" style="1" customWidth="1"/>
    <col min="9715" max="9715" width="0.89453125" style="1" customWidth="1"/>
    <col min="9716" max="9718" width="9.5234375" style="1" customWidth="1"/>
    <col min="9719" max="9719" width="10" style="1" customWidth="1"/>
    <col min="9720" max="9720" width="0.89453125" style="1" customWidth="1"/>
    <col min="9721" max="9721" width="6.1015625" style="1" customWidth="1"/>
    <col min="9722" max="9722" width="6" style="1" customWidth="1"/>
    <col min="9723" max="9723" width="5.89453125" style="1" customWidth="1"/>
    <col min="9724" max="9724" width="6.1015625" style="1" customWidth="1"/>
    <col min="9725" max="9725" width="2.1015625" style="1" customWidth="1"/>
    <col min="9726" max="9726" width="6.5234375" style="1" customWidth="1"/>
    <col min="9727" max="9727" width="9" style="1" customWidth="1"/>
    <col min="9728" max="9730" width="9.41796875" style="1" customWidth="1"/>
    <col min="9731" max="9731" width="0.89453125" style="1" customWidth="1"/>
    <col min="9732" max="9739" width="8.5234375" style="1" customWidth="1"/>
    <col min="9740" max="9963" width="9.1015625" style="1"/>
    <col min="9964" max="9964" width="7.1015625" style="1" customWidth="1"/>
    <col min="9965" max="9967" width="9.5234375" style="1" customWidth="1"/>
    <col min="9968" max="9968" width="0.89453125" style="1" customWidth="1"/>
    <col min="9969" max="9969" width="9.5234375" style="1" customWidth="1"/>
    <col min="9970" max="9970" width="10.1015625" style="1" customWidth="1"/>
    <col min="9971" max="9971" width="0.89453125" style="1" customWidth="1"/>
    <col min="9972" max="9974" width="9.5234375" style="1" customWidth="1"/>
    <col min="9975" max="9975" width="10" style="1" customWidth="1"/>
    <col min="9976" max="9976" width="0.89453125" style="1" customWidth="1"/>
    <col min="9977" max="9977" width="6.1015625" style="1" customWidth="1"/>
    <col min="9978" max="9978" width="6" style="1" customWidth="1"/>
    <col min="9979" max="9979" width="5.89453125" style="1" customWidth="1"/>
    <col min="9980" max="9980" width="6.1015625" style="1" customWidth="1"/>
    <col min="9981" max="9981" width="2.1015625" style="1" customWidth="1"/>
    <col min="9982" max="9982" width="6.5234375" style="1" customWidth="1"/>
    <col min="9983" max="9983" width="9" style="1" customWidth="1"/>
    <col min="9984" max="9986" width="9.41796875" style="1" customWidth="1"/>
    <col min="9987" max="9987" width="0.89453125" style="1" customWidth="1"/>
    <col min="9988" max="9995" width="8.5234375" style="1" customWidth="1"/>
    <col min="9996" max="10219" width="9.1015625" style="1"/>
    <col min="10220" max="10220" width="7.1015625" style="1" customWidth="1"/>
    <col min="10221" max="10223" width="9.5234375" style="1" customWidth="1"/>
    <col min="10224" max="10224" width="0.89453125" style="1" customWidth="1"/>
    <col min="10225" max="10225" width="9.5234375" style="1" customWidth="1"/>
    <col min="10226" max="10226" width="10.1015625" style="1" customWidth="1"/>
    <col min="10227" max="10227" width="0.89453125" style="1" customWidth="1"/>
    <col min="10228" max="10230" width="9.5234375" style="1" customWidth="1"/>
    <col min="10231" max="10231" width="10" style="1" customWidth="1"/>
    <col min="10232" max="10232" width="0.89453125" style="1" customWidth="1"/>
    <col min="10233" max="10233" width="6.1015625" style="1" customWidth="1"/>
    <col min="10234" max="10234" width="6" style="1" customWidth="1"/>
    <col min="10235" max="10235" width="5.89453125" style="1" customWidth="1"/>
    <col min="10236" max="10236" width="6.1015625" style="1" customWidth="1"/>
    <col min="10237" max="10237" width="2.1015625" style="1" customWidth="1"/>
    <col min="10238" max="10238" width="6.5234375" style="1" customWidth="1"/>
    <col min="10239" max="10239" width="9" style="1" customWidth="1"/>
    <col min="10240" max="10242" width="9.41796875" style="1" customWidth="1"/>
    <col min="10243" max="10243" width="0.89453125" style="1" customWidth="1"/>
    <col min="10244" max="10251" width="8.5234375" style="1" customWidth="1"/>
    <col min="10252" max="10475" width="9.1015625" style="1"/>
    <col min="10476" max="10476" width="7.1015625" style="1" customWidth="1"/>
    <col min="10477" max="10479" width="9.5234375" style="1" customWidth="1"/>
    <col min="10480" max="10480" width="0.89453125" style="1" customWidth="1"/>
    <col min="10481" max="10481" width="9.5234375" style="1" customWidth="1"/>
    <col min="10482" max="10482" width="10.1015625" style="1" customWidth="1"/>
    <col min="10483" max="10483" width="0.89453125" style="1" customWidth="1"/>
    <col min="10484" max="10486" width="9.5234375" style="1" customWidth="1"/>
    <col min="10487" max="10487" width="10" style="1" customWidth="1"/>
    <col min="10488" max="10488" width="0.89453125" style="1" customWidth="1"/>
    <col min="10489" max="10489" width="6.1015625" style="1" customWidth="1"/>
    <col min="10490" max="10490" width="6" style="1" customWidth="1"/>
    <col min="10491" max="10491" width="5.89453125" style="1" customWidth="1"/>
    <col min="10492" max="10492" width="6.1015625" style="1" customWidth="1"/>
    <col min="10493" max="10493" width="2.1015625" style="1" customWidth="1"/>
    <col min="10494" max="10494" width="6.5234375" style="1" customWidth="1"/>
    <col min="10495" max="10495" width="9" style="1" customWidth="1"/>
    <col min="10496" max="10498" width="9.41796875" style="1" customWidth="1"/>
    <col min="10499" max="10499" width="0.89453125" style="1" customWidth="1"/>
    <col min="10500" max="10507" width="8.5234375" style="1" customWidth="1"/>
    <col min="10508" max="10731" width="9.1015625" style="1"/>
    <col min="10732" max="10732" width="7.1015625" style="1" customWidth="1"/>
    <col min="10733" max="10735" width="9.5234375" style="1" customWidth="1"/>
    <col min="10736" max="10736" width="0.89453125" style="1" customWidth="1"/>
    <col min="10737" max="10737" width="9.5234375" style="1" customWidth="1"/>
    <col min="10738" max="10738" width="10.1015625" style="1" customWidth="1"/>
    <col min="10739" max="10739" width="0.89453125" style="1" customWidth="1"/>
    <col min="10740" max="10742" width="9.5234375" style="1" customWidth="1"/>
    <col min="10743" max="10743" width="10" style="1" customWidth="1"/>
    <col min="10744" max="10744" width="0.89453125" style="1" customWidth="1"/>
    <col min="10745" max="10745" width="6.1015625" style="1" customWidth="1"/>
    <col min="10746" max="10746" width="6" style="1" customWidth="1"/>
    <col min="10747" max="10747" width="5.89453125" style="1" customWidth="1"/>
    <col min="10748" max="10748" width="6.1015625" style="1" customWidth="1"/>
    <col min="10749" max="10749" width="2.1015625" style="1" customWidth="1"/>
    <col min="10750" max="10750" width="6.5234375" style="1" customWidth="1"/>
    <col min="10751" max="10751" width="9" style="1" customWidth="1"/>
    <col min="10752" max="10754" width="9.41796875" style="1" customWidth="1"/>
    <col min="10755" max="10755" width="0.89453125" style="1" customWidth="1"/>
    <col min="10756" max="10763" width="8.5234375" style="1" customWidth="1"/>
    <col min="10764" max="10987" width="9.1015625" style="1"/>
    <col min="10988" max="10988" width="7.1015625" style="1" customWidth="1"/>
    <col min="10989" max="10991" width="9.5234375" style="1" customWidth="1"/>
    <col min="10992" max="10992" width="0.89453125" style="1" customWidth="1"/>
    <col min="10993" max="10993" width="9.5234375" style="1" customWidth="1"/>
    <col min="10994" max="10994" width="10.1015625" style="1" customWidth="1"/>
    <col min="10995" max="10995" width="0.89453125" style="1" customWidth="1"/>
    <col min="10996" max="10998" width="9.5234375" style="1" customWidth="1"/>
    <col min="10999" max="10999" width="10" style="1" customWidth="1"/>
    <col min="11000" max="11000" width="0.89453125" style="1" customWidth="1"/>
    <col min="11001" max="11001" width="6.1015625" style="1" customWidth="1"/>
    <col min="11002" max="11002" width="6" style="1" customWidth="1"/>
    <col min="11003" max="11003" width="5.89453125" style="1" customWidth="1"/>
    <col min="11004" max="11004" width="6.1015625" style="1" customWidth="1"/>
    <col min="11005" max="11005" width="2.1015625" style="1" customWidth="1"/>
    <col min="11006" max="11006" width="6.5234375" style="1" customWidth="1"/>
    <col min="11007" max="11007" width="9" style="1" customWidth="1"/>
    <col min="11008" max="11010" width="9.41796875" style="1" customWidth="1"/>
    <col min="11011" max="11011" width="0.89453125" style="1" customWidth="1"/>
    <col min="11012" max="11019" width="8.5234375" style="1" customWidth="1"/>
    <col min="11020" max="11243" width="9.1015625" style="1"/>
    <col min="11244" max="11244" width="7.1015625" style="1" customWidth="1"/>
    <col min="11245" max="11247" width="9.5234375" style="1" customWidth="1"/>
    <col min="11248" max="11248" width="0.89453125" style="1" customWidth="1"/>
    <col min="11249" max="11249" width="9.5234375" style="1" customWidth="1"/>
    <col min="11250" max="11250" width="10.1015625" style="1" customWidth="1"/>
    <col min="11251" max="11251" width="0.89453125" style="1" customWidth="1"/>
    <col min="11252" max="11254" width="9.5234375" style="1" customWidth="1"/>
    <col min="11255" max="11255" width="10" style="1" customWidth="1"/>
    <col min="11256" max="11256" width="0.89453125" style="1" customWidth="1"/>
    <col min="11257" max="11257" width="6.1015625" style="1" customWidth="1"/>
    <col min="11258" max="11258" width="6" style="1" customWidth="1"/>
    <col min="11259" max="11259" width="5.89453125" style="1" customWidth="1"/>
    <col min="11260" max="11260" width="6.1015625" style="1" customWidth="1"/>
    <col min="11261" max="11261" width="2.1015625" style="1" customWidth="1"/>
    <col min="11262" max="11262" width="6.5234375" style="1" customWidth="1"/>
    <col min="11263" max="11263" width="9" style="1" customWidth="1"/>
    <col min="11264" max="11266" width="9.41796875" style="1" customWidth="1"/>
    <col min="11267" max="11267" width="0.89453125" style="1" customWidth="1"/>
    <col min="11268" max="11275" width="8.5234375" style="1" customWidth="1"/>
    <col min="11276" max="11499" width="9.1015625" style="1"/>
    <col min="11500" max="11500" width="7.1015625" style="1" customWidth="1"/>
    <col min="11501" max="11503" width="9.5234375" style="1" customWidth="1"/>
    <col min="11504" max="11504" width="0.89453125" style="1" customWidth="1"/>
    <col min="11505" max="11505" width="9.5234375" style="1" customWidth="1"/>
    <col min="11506" max="11506" width="10.1015625" style="1" customWidth="1"/>
    <col min="11507" max="11507" width="0.89453125" style="1" customWidth="1"/>
    <col min="11508" max="11510" width="9.5234375" style="1" customWidth="1"/>
    <col min="11511" max="11511" width="10" style="1" customWidth="1"/>
    <col min="11512" max="11512" width="0.89453125" style="1" customWidth="1"/>
    <col min="11513" max="11513" width="6.1015625" style="1" customWidth="1"/>
    <col min="11514" max="11514" width="6" style="1" customWidth="1"/>
    <col min="11515" max="11515" width="5.89453125" style="1" customWidth="1"/>
    <col min="11516" max="11516" width="6.1015625" style="1" customWidth="1"/>
    <col min="11517" max="11517" width="2.1015625" style="1" customWidth="1"/>
    <col min="11518" max="11518" width="6.5234375" style="1" customWidth="1"/>
    <col min="11519" max="11519" width="9" style="1" customWidth="1"/>
    <col min="11520" max="11522" width="9.41796875" style="1" customWidth="1"/>
    <col min="11523" max="11523" width="0.89453125" style="1" customWidth="1"/>
    <col min="11524" max="11531" width="8.5234375" style="1" customWidth="1"/>
    <col min="11532" max="11755" width="9.1015625" style="1"/>
    <col min="11756" max="11756" width="7.1015625" style="1" customWidth="1"/>
    <col min="11757" max="11759" width="9.5234375" style="1" customWidth="1"/>
    <col min="11760" max="11760" width="0.89453125" style="1" customWidth="1"/>
    <col min="11761" max="11761" width="9.5234375" style="1" customWidth="1"/>
    <col min="11762" max="11762" width="10.1015625" style="1" customWidth="1"/>
    <col min="11763" max="11763" width="0.89453125" style="1" customWidth="1"/>
    <col min="11764" max="11766" width="9.5234375" style="1" customWidth="1"/>
    <col min="11767" max="11767" width="10" style="1" customWidth="1"/>
    <col min="11768" max="11768" width="0.89453125" style="1" customWidth="1"/>
    <col min="11769" max="11769" width="6.1015625" style="1" customWidth="1"/>
    <col min="11770" max="11770" width="6" style="1" customWidth="1"/>
    <col min="11771" max="11771" width="5.89453125" style="1" customWidth="1"/>
    <col min="11772" max="11772" width="6.1015625" style="1" customWidth="1"/>
    <col min="11773" max="11773" width="2.1015625" style="1" customWidth="1"/>
    <col min="11774" max="11774" width="6.5234375" style="1" customWidth="1"/>
    <col min="11775" max="11775" width="9" style="1" customWidth="1"/>
    <col min="11776" max="11778" width="9.41796875" style="1" customWidth="1"/>
    <col min="11779" max="11779" width="0.89453125" style="1" customWidth="1"/>
    <col min="11780" max="11787" width="8.5234375" style="1" customWidth="1"/>
    <col min="11788" max="12011" width="9.1015625" style="1"/>
    <col min="12012" max="12012" width="7.1015625" style="1" customWidth="1"/>
    <col min="12013" max="12015" width="9.5234375" style="1" customWidth="1"/>
    <col min="12016" max="12016" width="0.89453125" style="1" customWidth="1"/>
    <col min="12017" max="12017" width="9.5234375" style="1" customWidth="1"/>
    <col min="12018" max="12018" width="10.1015625" style="1" customWidth="1"/>
    <col min="12019" max="12019" width="0.89453125" style="1" customWidth="1"/>
    <col min="12020" max="12022" width="9.5234375" style="1" customWidth="1"/>
    <col min="12023" max="12023" width="10" style="1" customWidth="1"/>
    <col min="12024" max="12024" width="0.89453125" style="1" customWidth="1"/>
    <col min="12025" max="12025" width="6.1015625" style="1" customWidth="1"/>
    <col min="12026" max="12026" width="6" style="1" customWidth="1"/>
    <col min="12027" max="12027" width="5.89453125" style="1" customWidth="1"/>
    <col min="12028" max="12028" width="6.1015625" style="1" customWidth="1"/>
    <col min="12029" max="12029" width="2.1015625" style="1" customWidth="1"/>
    <col min="12030" max="12030" width="6.5234375" style="1" customWidth="1"/>
    <col min="12031" max="12031" width="9" style="1" customWidth="1"/>
    <col min="12032" max="12034" width="9.41796875" style="1" customWidth="1"/>
    <col min="12035" max="12035" width="0.89453125" style="1" customWidth="1"/>
    <col min="12036" max="12043" width="8.5234375" style="1" customWidth="1"/>
    <col min="12044" max="12267" width="9.1015625" style="1"/>
    <col min="12268" max="12268" width="7.1015625" style="1" customWidth="1"/>
    <col min="12269" max="12271" width="9.5234375" style="1" customWidth="1"/>
    <col min="12272" max="12272" width="0.89453125" style="1" customWidth="1"/>
    <col min="12273" max="12273" width="9.5234375" style="1" customWidth="1"/>
    <col min="12274" max="12274" width="10.1015625" style="1" customWidth="1"/>
    <col min="12275" max="12275" width="0.89453125" style="1" customWidth="1"/>
    <col min="12276" max="12278" width="9.5234375" style="1" customWidth="1"/>
    <col min="12279" max="12279" width="10" style="1" customWidth="1"/>
    <col min="12280" max="12280" width="0.89453125" style="1" customWidth="1"/>
    <col min="12281" max="12281" width="6.1015625" style="1" customWidth="1"/>
    <col min="12282" max="12282" width="6" style="1" customWidth="1"/>
    <col min="12283" max="12283" width="5.89453125" style="1" customWidth="1"/>
    <col min="12284" max="12284" width="6.1015625" style="1" customWidth="1"/>
    <col min="12285" max="12285" width="2.1015625" style="1" customWidth="1"/>
    <col min="12286" max="12286" width="6.5234375" style="1" customWidth="1"/>
    <col min="12287" max="12287" width="9" style="1" customWidth="1"/>
    <col min="12288" max="12290" width="9.41796875" style="1" customWidth="1"/>
    <col min="12291" max="12291" width="0.89453125" style="1" customWidth="1"/>
    <col min="12292" max="12299" width="8.5234375" style="1" customWidth="1"/>
    <col min="12300" max="12523" width="9.1015625" style="1"/>
    <col min="12524" max="12524" width="7.1015625" style="1" customWidth="1"/>
    <col min="12525" max="12527" width="9.5234375" style="1" customWidth="1"/>
    <col min="12528" max="12528" width="0.89453125" style="1" customWidth="1"/>
    <col min="12529" max="12529" width="9.5234375" style="1" customWidth="1"/>
    <col min="12530" max="12530" width="10.1015625" style="1" customWidth="1"/>
    <col min="12531" max="12531" width="0.89453125" style="1" customWidth="1"/>
    <col min="12532" max="12534" width="9.5234375" style="1" customWidth="1"/>
    <col min="12535" max="12535" width="10" style="1" customWidth="1"/>
    <col min="12536" max="12536" width="0.89453125" style="1" customWidth="1"/>
    <col min="12537" max="12537" width="6.1015625" style="1" customWidth="1"/>
    <col min="12538" max="12538" width="6" style="1" customWidth="1"/>
    <col min="12539" max="12539" width="5.89453125" style="1" customWidth="1"/>
    <col min="12540" max="12540" width="6.1015625" style="1" customWidth="1"/>
    <col min="12541" max="12541" width="2.1015625" style="1" customWidth="1"/>
    <col min="12542" max="12542" width="6.5234375" style="1" customWidth="1"/>
    <col min="12543" max="12543" width="9" style="1" customWidth="1"/>
    <col min="12544" max="12546" width="9.41796875" style="1" customWidth="1"/>
    <col min="12547" max="12547" width="0.89453125" style="1" customWidth="1"/>
    <col min="12548" max="12555" width="8.5234375" style="1" customWidth="1"/>
    <col min="12556" max="12779" width="9.1015625" style="1"/>
    <col min="12780" max="12780" width="7.1015625" style="1" customWidth="1"/>
    <col min="12781" max="12783" width="9.5234375" style="1" customWidth="1"/>
    <col min="12784" max="12784" width="0.89453125" style="1" customWidth="1"/>
    <col min="12785" max="12785" width="9.5234375" style="1" customWidth="1"/>
    <col min="12786" max="12786" width="10.1015625" style="1" customWidth="1"/>
    <col min="12787" max="12787" width="0.89453125" style="1" customWidth="1"/>
    <col min="12788" max="12790" width="9.5234375" style="1" customWidth="1"/>
    <col min="12791" max="12791" width="10" style="1" customWidth="1"/>
    <col min="12792" max="12792" width="0.89453125" style="1" customWidth="1"/>
    <col min="12793" max="12793" width="6.1015625" style="1" customWidth="1"/>
    <col min="12794" max="12794" width="6" style="1" customWidth="1"/>
    <col min="12795" max="12795" width="5.89453125" style="1" customWidth="1"/>
    <col min="12796" max="12796" width="6.1015625" style="1" customWidth="1"/>
    <col min="12797" max="12797" width="2.1015625" style="1" customWidth="1"/>
    <col min="12798" max="12798" width="6.5234375" style="1" customWidth="1"/>
    <col min="12799" max="12799" width="9" style="1" customWidth="1"/>
    <col min="12800" max="12802" width="9.41796875" style="1" customWidth="1"/>
    <col min="12803" max="12803" width="0.89453125" style="1" customWidth="1"/>
    <col min="12804" max="12811" width="8.5234375" style="1" customWidth="1"/>
    <col min="12812" max="13035" width="9.1015625" style="1"/>
    <col min="13036" max="13036" width="7.1015625" style="1" customWidth="1"/>
    <col min="13037" max="13039" width="9.5234375" style="1" customWidth="1"/>
    <col min="13040" max="13040" width="0.89453125" style="1" customWidth="1"/>
    <col min="13041" max="13041" width="9.5234375" style="1" customWidth="1"/>
    <col min="13042" max="13042" width="10.1015625" style="1" customWidth="1"/>
    <col min="13043" max="13043" width="0.89453125" style="1" customWidth="1"/>
    <col min="13044" max="13046" width="9.5234375" style="1" customWidth="1"/>
    <col min="13047" max="13047" width="10" style="1" customWidth="1"/>
    <col min="13048" max="13048" width="0.89453125" style="1" customWidth="1"/>
    <col min="13049" max="13049" width="6.1015625" style="1" customWidth="1"/>
    <col min="13050" max="13050" width="6" style="1" customWidth="1"/>
    <col min="13051" max="13051" width="5.89453125" style="1" customWidth="1"/>
    <col min="13052" max="13052" width="6.1015625" style="1" customWidth="1"/>
    <col min="13053" max="13053" width="2.1015625" style="1" customWidth="1"/>
    <col min="13054" max="13054" width="6.5234375" style="1" customWidth="1"/>
    <col min="13055" max="13055" width="9" style="1" customWidth="1"/>
    <col min="13056" max="13058" width="9.41796875" style="1" customWidth="1"/>
    <col min="13059" max="13059" width="0.89453125" style="1" customWidth="1"/>
    <col min="13060" max="13067" width="8.5234375" style="1" customWidth="1"/>
    <col min="13068" max="13291" width="9.1015625" style="1"/>
    <col min="13292" max="13292" width="7.1015625" style="1" customWidth="1"/>
    <col min="13293" max="13295" width="9.5234375" style="1" customWidth="1"/>
    <col min="13296" max="13296" width="0.89453125" style="1" customWidth="1"/>
    <col min="13297" max="13297" width="9.5234375" style="1" customWidth="1"/>
    <col min="13298" max="13298" width="10.1015625" style="1" customWidth="1"/>
    <col min="13299" max="13299" width="0.89453125" style="1" customWidth="1"/>
    <col min="13300" max="13302" width="9.5234375" style="1" customWidth="1"/>
    <col min="13303" max="13303" width="10" style="1" customWidth="1"/>
    <col min="13304" max="13304" width="0.89453125" style="1" customWidth="1"/>
    <col min="13305" max="13305" width="6.1015625" style="1" customWidth="1"/>
    <col min="13306" max="13306" width="6" style="1" customWidth="1"/>
    <col min="13307" max="13307" width="5.89453125" style="1" customWidth="1"/>
    <col min="13308" max="13308" width="6.1015625" style="1" customWidth="1"/>
    <col min="13309" max="13309" width="2.1015625" style="1" customWidth="1"/>
    <col min="13310" max="13310" width="6.5234375" style="1" customWidth="1"/>
    <col min="13311" max="13311" width="9" style="1" customWidth="1"/>
    <col min="13312" max="13314" width="9.41796875" style="1" customWidth="1"/>
    <col min="13315" max="13315" width="0.89453125" style="1" customWidth="1"/>
    <col min="13316" max="13323" width="8.5234375" style="1" customWidth="1"/>
    <col min="13324" max="13547" width="9.1015625" style="1"/>
    <col min="13548" max="13548" width="7.1015625" style="1" customWidth="1"/>
    <col min="13549" max="13551" width="9.5234375" style="1" customWidth="1"/>
    <col min="13552" max="13552" width="0.89453125" style="1" customWidth="1"/>
    <col min="13553" max="13553" width="9.5234375" style="1" customWidth="1"/>
    <col min="13554" max="13554" width="10.1015625" style="1" customWidth="1"/>
    <col min="13555" max="13555" width="0.89453125" style="1" customWidth="1"/>
    <col min="13556" max="13558" width="9.5234375" style="1" customWidth="1"/>
    <col min="13559" max="13559" width="10" style="1" customWidth="1"/>
    <col min="13560" max="13560" width="0.89453125" style="1" customWidth="1"/>
    <col min="13561" max="13561" width="6.1015625" style="1" customWidth="1"/>
    <col min="13562" max="13562" width="6" style="1" customWidth="1"/>
    <col min="13563" max="13563" width="5.89453125" style="1" customWidth="1"/>
    <col min="13564" max="13564" width="6.1015625" style="1" customWidth="1"/>
    <col min="13565" max="13565" width="2.1015625" style="1" customWidth="1"/>
    <col min="13566" max="13566" width="6.5234375" style="1" customWidth="1"/>
    <col min="13567" max="13567" width="9" style="1" customWidth="1"/>
    <col min="13568" max="13570" width="9.41796875" style="1" customWidth="1"/>
    <col min="13571" max="13571" width="0.89453125" style="1" customWidth="1"/>
    <col min="13572" max="13579" width="8.5234375" style="1" customWidth="1"/>
    <col min="13580" max="13803" width="9.1015625" style="1"/>
    <col min="13804" max="13804" width="7.1015625" style="1" customWidth="1"/>
    <col min="13805" max="13807" width="9.5234375" style="1" customWidth="1"/>
    <col min="13808" max="13808" width="0.89453125" style="1" customWidth="1"/>
    <col min="13809" max="13809" width="9.5234375" style="1" customWidth="1"/>
    <col min="13810" max="13810" width="10.1015625" style="1" customWidth="1"/>
    <col min="13811" max="13811" width="0.89453125" style="1" customWidth="1"/>
    <col min="13812" max="13814" width="9.5234375" style="1" customWidth="1"/>
    <col min="13815" max="13815" width="10" style="1" customWidth="1"/>
    <col min="13816" max="13816" width="0.89453125" style="1" customWidth="1"/>
    <col min="13817" max="13817" width="6.1015625" style="1" customWidth="1"/>
    <col min="13818" max="13818" width="6" style="1" customWidth="1"/>
    <col min="13819" max="13819" width="5.89453125" style="1" customWidth="1"/>
    <col min="13820" max="13820" width="6.1015625" style="1" customWidth="1"/>
    <col min="13821" max="13821" width="2.1015625" style="1" customWidth="1"/>
    <col min="13822" max="13822" width="6.5234375" style="1" customWidth="1"/>
    <col min="13823" max="13823" width="9" style="1" customWidth="1"/>
    <col min="13824" max="13826" width="9.41796875" style="1" customWidth="1"/>
    <col min="13827" max="13827" width="0.89453125" style="1" customWidth="1"/>
    <col min="13828" max="13835" width="8.5234375" style="1" customWidth="1"/>
    <col min="13836" max="14059" width="9.1015625" style="1"/>
    <col min="14060" max="14060" width="7.1015625" style="1" customWidth="1"/>
    <col min="14061" max="14063" width="9.5234375" style="1" customWidth="1"/>
    <col min="14064" max="14064" width="0.89453125" style="1" customWidth="1"/>
    <col min="14065" max="14065" width="9.5234375" style="1" customWidth="1"/>
    <col min="14066" max="14066" width="10.1015625" style="1" customWidth="1"/>
    <col min="14067" max="14067" width="0.89453125" style="1" customWidth="1"/>
    <col min="14068" max="14070" width="9.5234375" style="1" customWidth="1"/>
    <col min="14071" max="14071" width="10" style="1" customWidth="1"/>
    <col min="14072" max="14072" width="0.89453125" style="1" customWidth="1"/>
    <col min="14073" max="14073" width="6.1015625" style="1" customWidth="1"/>
    <col min="14074" max="14074" width="6" style="1" customWidth="1"/>
    <col min="14075" max="14075" width="5.89453125" style="1" customWidth="1"/>
    <col min="14076" max="14076" width="6.1015625" style="1" customWidth="1"/>
    <col min="14077" max="14077" width="2.1015625" style="1" customWidth="1"/>
    <col min="14078" max="14078" width="6.5234375" style="1" customWidth="1"/>
    <col min="14079" max="14079" width="9" style="1" customWidth="1"/>
    <col min="14080" max="14082" width="9.41796875" style="1" customWidth="1"/>
    <col min="14083" max="14083" width="0.89453125" style="1" customWidth="1"/>
    <col min="14084" max="14091" width="8.5234375" style="1" customWidth="1"/>
    <col min="14092" max="14315" width="9.1015625" style="1"/>
    <col min="14316" max="14316" width="7.1015625" style="1" customWidth="1"/>
    <col min="14317" max="14319" width="9.5234375" style="1" customWidth="1"/>
    <col min="14320" max="14320" width="0.89453125" style="1" customWidth="1"/>
    <col min="14321" max="14321" width="9.5234375" style="1" customWidth="1"/>
    <col min="14322" max="14322" width="10.1015625" style="1" customWidth="1"/>
    <col min="14323" max="14323" width="0.89453125" style="1" customWidth="1"/>
    <col min="14324" max="14326" width="9.5234375" style="1" customWidth="1"/>
    <col min="14327" max="14327" width="10" style="1" customWidth="1"/>
    <col min="14328" max="14328" width="0.89453125" style="1" customWidth="1"/>
    <col min="14329" max="14329" width="6.1015625" style="1" customWidth="1"/>
    <col min="14330" max="14330" width="6" style="1" customWidth="1"/>
    <col min="14331" max="14331" width="5.89453125" style="1" customWidth="1"/>
    <col min="14332" max="14332" width="6.1015625" style="1" customWidth="1"/>
    <col min="14333" max="14333" width="2.1015625" style="1" customWidth="1"/>
    <col min="14334" max="14334" width="6.5234375" style="1" customWidth="1"/>
    <col min="14335" max="14335" width="9" style="1" customWidth="1"/>
    <col min="14336" max="14338" width="9.41796875" style="1" customWidth="1"/>
    <col min="14339" max="14339" width="0.89453125" style="1" customWidth="1"/>
    <col min="14340" max="14347" width="8.5234375" style="1" customWidth="1"/>
    <col min="14348" max="14571" width="9.1015625" style="1"/>
    <col min="14572" max="14572" width="7.1015625" style="1" customWidth="1"/>
    <col min="14573" max="14575" width="9.5234375" style="1" customWidth="1"/>
    <col min="14576" max="14576" width="0.89453125" style="1" customWidth="1"/>
    <col min="14577" max="14577" width="9.5234375" style="1" customWidth="1"/>
    <col min="14578" max="14578" width="10.1015625" style="1" customWidth="1"/>
    <col min="14579" max="14579" width="0.89453125" style="1" customWidth="1"/>
    <col min="14580" max="14582" width="9.5234375" style="1" customWidth="1"/>
    <col min="14583" max="14583" width="10" style="1" customWidth="1"/>
    <col min="14584" max="14584" width="0.89453125" style="1" customWidth="1"/>
    <col min="14585" max="14585" width="6.1015625" style="1" customWidth="1"/>
    <col min="14586" max="14586" width="6" style="1" customWidth="1"/>
    <col min="14587" max="14587" width="5.89453125" style="1" customWidth="1"/>
    <col min="14588" max="14588" width="6.1015625" style="1" customWidth="1"/>
    <col min="14589" max="14589" width="2.1015625" style="1" customWidth="1"/>
    <col min="14590" max="14590" width="6.5234375" style="1" customWidth="1"/>
    <col min="14591" max="14591" width="9" style="1" customWidth="1"/>
    <col min="14592" max="14594" width="9.41796875" style="1" customWidth="1"/>
    <col min="14595" max="14595" width="0.89453125" style="1" customWidth="1"/>
    <col min="14596" max="14603" width="8.5234375" style="1" customWidth="1"/>
    <col min="14604" max="14827" width="9.1015625" style="1"/>
    <col min="14828" max="14828" width="7.1015625" style="1" customWidth="1"/>
    <col min="14829" max="14831" width="9.5234375" style="1" customWidth="1"/>
    <col min="14832" max="14832" width="0.89453125" style="1" customWidth="1"/>
    <col min="14833" max="14833" width="9.5234375" style="1" customWidth="1"/>
    <col min="14834" max="14834" width="10.1015625" style="1" customWidth="1"/>
    <col min="14835" max="14835" width="0.89453125" style="1" customWidth="1"/>
    <col min="14836" max="14838" width="9.5234375" style="1" customWidth="1"/>
    <col min="14839" max="14839" width="10" style="1" customWidth="1"/>
    <col min="14840" max="14840" width="0.89453125" style="1" customWidth="1"/>
    <col min="14841" max="14841" width="6.1015625" style="1" customWidth="1"/>
    <col min="14842" max="14842" width="6" style="1" customWidth="1"/>
    <col min="14843" max="14843" width="5.89453125" style="1" customWidth="1"/>
    <col min="14844" max="14844" width="6.1015625" style="1" customWidth="1"/>
    <col min="14845" max="14845" width="2.1015625" style="1" customWidth="1"/>
    <col min="14846" max="14846" width="6.5234375" style="1" customWidth="1"/>
    <col min="14847" max="14847" width="9" style="1" customWidth="1"/>
    <col min="14848" max="14850" width="9.41796875" style="1" customWidth="1"/>
    <col min="14851" max="14851" width="0.89453125" style="1" customWidth="1"/>
    <col min="14852" max="14859" width="8.5234375" style="1" customWidth="1"/>
    <col min="14860" max="15083" width="9.1015625" style="1"/>
    <col min="15084" max="15084" width="7.1015625" style="1" customWidth="1"/>
    <col min="15085" max="15087" width="9.5234375" style="1" customWidth="1"/>
    <col min="15088" max="15088" width="0.89453125" style="1" customWidth="1"/>
    <col min="15089" max="15089" width="9.5234375" style="1" customWidth="1"/>
    <col min="15090" max="15090" width="10.1015625" style="1" customWidth="1"/>
    <col min="15091" max="15091" width="0.89453125" style="1" customWidth="1"/>
    <col min="15092" max="15094" width="9.5234375" style="1" customWidth="1"/>
    <col min="15095" max="15095" width="10" style="1" customWidth="1"/>
    <col min="15096" max="15096" width="0.89453125" style="1" customWidth="1"/>
    <col min="15097" max="15097" width="6.1015625" style="1" customWidth="1"/>
    <col min="15098" max="15098" width="6" style="1" customWidth="1"/>
    <col min="15099" max="15099" width="5.89453125" style="1" customWidth="1"/>
    <col min="15100" max="15100" width="6.1015625" style="1" customWidth="1"/>
    <col min="15101" max="15101" width="2.1015625" style="1" customWidth="1"/>
    <col min="15102" max="15102" width="6.5234375" style="1" customWidth="1"/>
    <col min="15103" max="15103" width="9" style="1" customWidth="1"/>
    <col min="15104" max="15106" width="9.41796875" style="1" customWidth="1"/>
    <col min="15107" max="15107" width="0.89453125" style="1" customWidth="1"/>
    <col min="15108" max="15115" width="8.5234375" style="1" customWidth="1"/>
    <col min="15116" max="15339" width="9.1015625" style="1"/>
    <col min="15340" max="15340" width="7.1015625" style="1" customWidth="1"/>
    <col min="15341" max="15343" width="9.5234375" style="1" customWidth="1"/>
    <col min="15344" max="15344" width="0.89453125" style="1" customWidth="1"/>
    <col min="15345" max="15345" width="9.5234375" style="1" customWidth="1"/>
    <col min="15346" max="15346" width="10.1015625" style="1" customWidth="1"/>
    <col min="15347" max="15347" width="0.89453125" style="1" customWidth="1"/>
    <col min="15348" max="15350" width="9.5234375" style="1" customWidth="1"/>
    <col min="15351" max="15351" width="10" style="1" customWidth="1"/>
    <col min="15352" max="15352" width="0.89453125" style="1" customWidth="1"/>
    <col min="15353" max="15353" width="6.1015625" style="1" customWidth="1"/>
    <col min="15354" max="15354" width="6" style="1" customWidth="1"/>
    <col min="15355" max="15355" width="5.89453125" style="1" customWidth="1"/>
    <col min="15356" max="15356" width="6.1015625" style="1" customWidth="1"/>
    <col min="15357" max="15357" width="2.1015625" style="1" customWidth="1"/>
    <col min="15358" max="15358" width="6.5234375" style="1" customWidth="1"/>
    <col min="15359" max="15359" width="9" style="1" customWidth="1"/>
    <col min="15360" max="15362" width="9.41796875" style="1" customWidth="1"/>
    <col min="15363" max="15363" width="0.89453125" style="1" customWidth="1"/>
    <col min="15364" max="15371" width="8.5234375" style="1" customWidth="1"/>
    <col min="15372" max="15595" width="9.1015625" style="1"/>
    <col min="15596" max="15596" width="7.1015625" style="1" customWidth="1"/>
    <col min="15597" max="15599" width="9.5234375" style="1" customWidth="1"/>
    <col min="15600" max="15600" width="0.89453125" style="1" customWidth="1"/>
    <col min="15601" max="15601" width="9.5234375" style="1" customWidth="1"/>
    <col min="15602" max="15602" width="10.1015625" style="1" customWidth="1"/>
    <col min="15603" max="15603" width="0.89453125" style="1" customWidth="1"/>
    <col min="15604" max="15606" width="9.5234375" style="1" customWidth="1"/>
    <col min="15607" max="15607" width="10" style="1" customWidth="1"/>
    <col min="15608" max="15608" width="0.89453125" style="1" customWidth="1"/>
    <col min="15609" max="15609" width="6.1015625" style="1" customWidth="1"/>
    <col min="15610" max="15610" width="6" style="1" customWidth="1"/>
    <col min="15611" max="15611" width="5.89453125" style="1" customWidth="1"/>
    <col min="15612" max="15612" width="6.1015625" style="1" customWidth="1"/>
    <col min="15613" max="15613" width="2.1015625" style="1" customWidth="1"/>
    <col min="15614" max="15614" width="6.5234375" style="1" customWidth="1"/>
    <col min="15615" max="15615" width="9" style="1" customWidth="1"/>
    <col min="15616" max="15618" width="9.41796875" style="1" customWidth="1"/>
    <col min="15619" max="15619" width="0.89453125" style="1" customWidth="1"/>
    <col min="15620" max="15627" width="8.5234375" style="1" customWidth="1"/>
    <col min="15628" max="15851" width="9.1015625" style="1"/>
    <col min="15852" max="15852" width="7.1015625" style="1" customWidth="1"/>
    <col min="15853" max="15855" width="9.5234375" style="1" customWidth="1"/>
    <col min="15856" max="15856" width="0.89453125" style="1" customWidth="1"/>
    <col min="15857" max="15857" width="9.5234375" style="1" customWidth="1"/>
    <col min="15858" max="15858" width="10.1015625" style="1" customWidth="1"/>
    <col min="15859" max="15859" width="0.89453125" style="1" customWidth="1"/>
    <col min="15860" max="15862" width="9.5234375" style="1" customWidth="1"/>
    <col min="15863" max="15863" width="10" style="1" customWidth="1"/>
    <col min="15864" max="15864" width="0.89453125" style="1" customWidth="1"/>
    <col min="15865" max="15865" width="6.1015625" style="1" customWidth="1"/>
    <col min="15866" max="15866" width="6" style="1" customWidth="1"/>
    <col min="15867" max="15867" width="5.89453125" style="1" customWidth="1"/>
    <col min="15868" max="15868" width="6.1015625" style="1" customWidth="1"/>
    <col min="15869" max="15869" width="2.1015625" style="1" customWidth="1"/>
    <col min="15870" max="15870" width="6.5234375" style="1" customWidth="1"/>
    <col min="15871" max="15871" width="9" style="1" customWidth="1"/>
    <col min="15872" max="15874" width="9.41796875" style="1" customWidth="1"/>
    <col min="15875" max="15875" width="0.89453125" style="1" customWidth="1"/>
    <col min="15876" max="15883" width="8.5234375" style="1" customWidth="1"/>
    <col min="15884" max="16107" width="9.1015625" style="1"/>
    <col min="16108" max="16108" width="7.1015625" style="1" customWidth="1"/>
    <col min="16109" max="16111" width="9.5234375" style="1" customWidth="1"/>
    <col min="16112" max="16112" width="0.89453125" style="1" customWidth="1"/>
    <col min="16113" max="16113" width="9.5234375" style="1" customWidth="1"/>
    <col min="16114" max="16114" width="10.1015625" style="1" customWidth="1"/>
    <col min="16115" max="16115" width="0.89453125" style="1" customWidth="1"/>
    <col min="16116" max="16118" width="9.5234375" style="1" customWidth="1"/>
    <col min="16119" max="16119" width="10" style="1" customWidth="1"/>
    <col min="16120" max="16120" width="0.89453125" style="1" customWidth="1"/>
    <col min="16121" max="16121" width="6.1015625" style="1" customWidth="1"/>
    <col min="16122" max="16122" width="6" style="1" customWidth="1"/>
    <col min="16123" max="16123" width="5.89453125" style="1" customWidth="1"/>
    <col min="16124" max="16124" width="6.1015625" style="1" customWidth="1"/>
    <col min="16125" max="16125" width="2.1015625" style="1" customWidth="1"/>
    <col min="16126" max="16126" width="6.5234375" style="1" customWidth="1"/>
    <col min="16127" max="16127" width="9" style="1" customWidth="1"/>
    <col min="16128" max="16130" width="9.41796875" style="1" customWidth="1"/>
    <col min="16131" max="16131" width="0.89453125" style="1" customWidth="1"/>
    <col min="16132" max="16139" width="8.5234375" style="1" customWidth="1"/>
    <col min="16140" max="16384" width="9.1015625" style="1"/>
  </cols>
  <sheetData>
    <row r="1" spans="1:23" ht="15">
      <c r="A1" s="319"/>
      <c r="B1" s="729" t="s">
        <v>3041</v>
      </c>
      <c r="C1" s="445"/>
      <c r="D1" s="445"/>
      <c r="E1" s="319"/>
      <c r="F1" s="319"/>
      <c r="G1" s="319"/>
      <c r="H1" s="319"/>
      <c r="I1" s="319"/>
      <c r="J1" s="319"/>
      <c r="K1" s="319"/>
      <c r="L1" s="319"/>
      <c r="M1" s="319"/>
      <c r="N1" s="319"/>
      <c r="O1" s="319"/>
      <c r="P1" s="319"/>
      <c r="Q1" s="319"/>
      <c r="R1" s="319"/>
      <c r="S1" s="729" t="s">
        <v>3042</v>
      </c>
      <c r="T1" s="319"/>
      <c r="U1" s="319"/>
      <c r="V1" s="319"/>
      <c r="W1" s="319"/>
    </row>
    <row r="2" spans="1:23" ht="15" customHeight="1">
      <c r="A2" s="500">
        <v>32</v>
      </c>
      <c r="B2" s="1536" t="s">
        <v>137</v>
      </c>
      <c r="C2" s="1554"/>
      <c r="D2" s="1554"/>
      <c r="E2" s="1555"/>
      <c r="F2" s="379"/>
      <c r="G2" s="319"/>
      <c r="H2" s="319"/>
      <c r="I2" s="319"/>
      <c r="J2" s="319"/>
      <c r="K2" s="319"/>
      <c r="L2" s="319"/>
      <c r="M2" s="319"/>
      <c r="N2" s="319"/>
      <c r="O2" s="319"/>
      <c r="P2" s="319"/>
      <c r="Q2" s="319"/>
      <c r="R2" s="319"/>
      <c r="S2" s="477"/>
      <c r="T2" s="379"/>
      <c r="U2" s="379"/>
      <c r="V2" s="379"/>
      <c r="W2" s="379"/>
    </row>
    <row r="3" spans="1:23" ht="15">
      <c r="A3" s="500"/>
      <c r="B3" s="543"/>
      <c r="C3" s="545"/>
      <c r="D3" s="545"/>
      <c r="E3" s="545"/>
      <c r="F3" s="379"/>
      <c r="G3" s="319"/>
      <c r="H3" s="319"/>
      <c r="I3" s="319"/>
      <c r="J3" s="319"/>
      <c r="K3" s="319"/>
      <c r="L3" s="319"/>
      <c r="M3" s="319"/>
      <c r="N3" s="319"/>
      <c r="O3" s="319"/>
      <c r="P3" s="319"/>
      <c r="Q3" s="319"/>
      <c r="R3" s="319"/>
      <c r="S3" s="525" t="s">
        <v>2873</v>
      </c>
      <c r="T3" s="545"/>
      <c r="U3" s="545"/>
      <c r="V3" s="545"/>
      <c r="W3" s="545"/>
    </row>
    <row r="4" spans="1:23" ht="15" customHeight="1">
      <c r="A4" s="319"/>
      <c r="B4" s="1624" t="s">
        <v>2505</v>
      </c>
      <c r="C4" s="1716"/>
      <c r="D4" s="1716"/>
      <c r="E4" s="1716"/>
      <c r="F4" s="1716"/>
      <c r="G4" s="1716"/>
      <c r="H4" s="1716"/>
      <c r="I4" s="1716"/>
      <c r="J4" s="1716"/>
      <c r="K4" s="1716"/>
      <c r="L4" s="1716"/>
      <c r="M4" s="1716"/>
      <c r="N4" s="1716"/>
      <c r="O4" s="1716"/>
      <c r="P4" s="1716"/>
      <c r="Q4" s="1716"/>
      <c r="R4" s="319"/>
      <c r="S4" s="525" t="str">
        <f>$B4</f>
        <v>For Banking Book - Regulatory Retail - Indirect Auto (131)</v>
      </c>
      <c r="T4" s="379"/>
      <c r="U4" s="379"/>
      <c r="V4" s="379"/>
      <c r="W4" s="379"/>
    </row>
    <row r="5" spans="1:23" s="477" customFormat="1" ht="12.75" customHeight="1">
      <c r="B5" s="754" t="s">
        <v>2875</v>
      </c>
      <c r="C5" s="525"/>
      <c r="S5" s="754" t="str">
        <f>$B5</f>
        <v>Dollars in thousands, Record Type 010</v>
      </c>
      <c r="T5" s="1130"/>
      <c r="U5" s="988"/>
      <c r="V5" s="988"/>
      <c r="W5" s="988"/>
    </row>
    <row r="6" spans="1:23" s="477" customFormat="1" ht="12.9" customHeight="1">
      <c r="B6" s="1671" t="s">
        <v>2342</v>
      </c>
      <c r="C6" s="1672"/>
      <c r="D6" s="1673"/>
      <c r="E6" s="985"/>
      <c r="F6" s="1708" t="s">
        <v>2368</v>
      </c>
      <c r="G6" s="1710"/>
      <c r="H6" s="1225"/>
      <c r="I6" s="1601" t="s">
        <v>2774</v>
      </c>
      <c r="J6" s="1601"/>
      <c r="K6" s="1601"/>
      <c r="L6" s="1601"/>
      <c r="M6" s="985"/>
      <c r="N6" s="985"/>
      <c r="O6" s="985"/>
      <c r="P6" s="985"/>
      <c r="Q6" s="985"/>
      <c r="S6" s="1674" t="s">
        <v>2877</v>
      </c>
      <c r="T6" s="1674"/>
      <c r="U6" s="1131"/>
      <c r="V6" s="1132"/>
      <c r="W6" s="1132"/>
    </row>
    <row r="7" spans="1:23" s="477" customFormat="1" ht="12.9" customHeight="1">
      <c r="B7" s="1134"/>
      <c r="C7" s="1135"/>
      <c r="D7" s="1136"/>
      <c r="E7" s="985"/>
      <c r="F7" s="1711"/>
      <c r="G7" s="1713"/>
      <c r="H7" s="1225"/>
      <c r="I7" s="1601" t="s">
        <v>2878</v>
      </c>
      <c r="J7" s="1676"/>
      <c r="K7" s="1601" t="s">
        <v>2879</v>
      </c>
      <c r="L7" s="1676"/>
      <c r="M7" s="985"/>
      <c r="N7" s="985"/>
      <c r="O7" s="985"/>
      <c r="P7" s="985"/>
      <c r="Q7" s="985"/>
      <c r="S7" s="1675"/>
      <c r="T7" s="1675"/>
      <c r="U7" s="1131"/>
      <c r="V7" s="1596" t="s">
        <v>2879</v>
      </c>
      <c r="W7" s="1607"/>
    </row>
    <row r="8" spans="1:23" s="477" customFormat="1" ht="57.9" customHeight="1">
      <c r="A8" s="984" t="s">
        <v>2881</v>
      </c>
      <c r="B8" s="984" t="s">
        <v>2882</v>
      </c>
      <c r="C8" s="984" t="s">
        <v>2345</v>
      </c>
      <c r="D8" s="984" t="s">
        <v>2883</v>
      </c>
      <c r="E8" s="986"/>
      <c r="F8" s="984" t="s">
        <v>3032</v>
      </c>
      <c r="G8" s="984" t="s">
        <v>3043</v>
      </c>
      <c r="H8" s="1137"/>
      <c r="I8" s="984" t="s">
        <v>3044</v>
      </c>
      <c r="J8" s="984" t="s">
        <v>2887</v>
      </c>
      <c r="K8" s="984" t="s">
        <v>3045</v>
      </c>
      <c r="L8" s="984" t="s">
        <v>3046</v>
      </c>
      <c r="M8" s="986"/>
      <c r="N8" s="1605" t="s">
        <v>2352</v>
      </c>
      <c r="O8" s="1607"/>
      <c r="P8" s="1605" t="s">
        <v>2890</v>
      </c>
      <c r="Q8" s="1607"/>
      <c r="S8" s="1138" t="str">
        <f>$A8</f>
        <v>PD Band</v>
      </c>
      <c r="T8" s="1138" t="str">
        <f>$B8</f>
        <v>Estimated PD (%) (M3)</v>
      </c>
      <c r="U8" s="984" t="s">
        <v>2891</v>
      </c>
      <c r="V8" s="984" t="s">
        <v>2892</v>
      </c>
      <c r="W8" s="984" t="s">
        <v>2893</v>
      </c>
    </row>
    <row r="9" spans="1:23" s="1131" customFormat="1">
      <c r="B9" s="776" t="s">
        <v>282</v>
      </c>
      <c r="C9" s="776"/>
      <c r="D9" s="776" t="s">
        <v>283</v>
      </c>
      <c r="E9" s="776"/>
      <c r="F9" s="776" t="s">
        <v>284</v>
      </c>
      <c r="G9" s="776" t="s">
        <v>423</v>
      </c>
      <c r="H9" s="776"/>
      <c r="I9" s="776" t="s">
        <v>424</v>
      </c>
      <c r="J9" s="776" t="s">
        <v>287</v>
      </c>
      <c r="K9" s="776"/>
      <c r="L9" s="776"/>
      <c r="M9" s="776"/>
      <c r="N9" s="776"/>
      <c r="O9" s="776"/>
      <c r="P9" s="776"/>
      <c r="Q9" s="776"/>
      <c r="S9" s="1140"/>
      <c r="T9" s="1141" t="s">
        <v>2895</v>
      </c>
      <c r="U9" s="776"/>
      <c r="V9" s="477"/>
      <c r="W9" s="776"/>
    </row>
    <row r="10" spans="1:23" s="477" customFormat="1">
      <c r="B10" s="813" t="s">
        <v>1790</v>
      </c>
      <c r="D10" s="992"/>
      <c r="E10" s="992"/>
      <c r="F10" s="992"/>
      <c r="G10" s="992"/>
      <c r="H10" s="992"/>
      <c r="I10" s="1736" t="s">
        <v>2896</v>
      </c>
      <c r="J10" s="1736"/>
      <c r="K10" s="992"/>
      <c r="L10" s="992"/>
      <c r="M10" s="992"/>
      <c r="N10" s="992"/>
      <c r="O10" s="992"/>
      <c r="P10" s="992"/>
      <c r="S10" s="1142"/>
      <c r="T10" s="1143" t="str">
        <f>$B10</f>
        <v>Drawn (501)</v>
      </c>
    </row>
    <row r="11" spans="1:23" s="477" customFormat="1" ht="12.75" customHeight="1">
      <c r="A11" s="453" t="s">
        <v>2897</v>
      </c>
      <c r="B11" s="1144"/>
      <c r="C11" s="1207"/>
      <c r="D11" s="994"/>
      <c r="E11" s="453"/>
      <c r="F11" s="994"/>
      <c r="G11" s="998"/>
      <c r="H11" s="1226"/>
      <c r="I11" s="1203"/>
      <c r="J11" s="997"/>
      <c r="K11" s="1203"/>
      <c r="L11" s="1148"/>
      <c r="M11" s="453"/>
      <c r="N11" s="1665"/>
      <c r="O11" s="1665"/>
      <c r="P11" s="1665"/>
      <c r="Q11" s="1665"/>
      <c r="S11" s="1151" t="str">
        <f t="shared" ref="S11:S35" si="0">$A11</f>
        <v>1 (1401)</v>
      </c>
      <c r="T11" s="1152" t="str">
        <f t="shared" ref="T11:T35" si="1">IF($B11="","",$B11)</f>
        <v/>
      </c>
      <c r="U11" s="1153"/>
      <c r="V11" s="1154"/>
      <c r="W11" s="1154"/>
    </row>
    <row r="12" spans="1:23" s="477" customFormat="1">
      <c r="A12" s="453" t="s">
        <v>2898</v>
      </c>
      <c r="B12" s="1144"/>
      <c r="C12" s="1207"/>
      <c r="D12" s="994"/>
      <c r="E12" s="453"/>
      <c r="F12" s="994"/>
      <c r="G12" s="998"/>
      <c r="H12" s="1226"/>
      <c r="I12" s="1203"/>
      <c r="J12" s="997"/>
      <c r="K12" s="1203"/>
      <c r="L12" s="1148"/>
      <c r="M12" s="453"/>
      <c r="N12" s="1665"/>
      <c r="O12" s="1665"/>
      <c r="P12" s="1665"/>
      <c r="Q12" s="1665"/>
      <c r="S12" s="1151" t="str">
        <f t="shared" si="0"/>
        <v>2 (1402)</v>
      </c>
      <c r="T12" s="1152" t="str">
        <f t="shared" si="1"/>
        <v/>
      </c>
      <c r="U12" s="1153"/>
      <c r="V12" s="1154"/>
      <c r="W12" s="1154"/>
    </row>
    <row r="13" spans="1:23" s="477" customFormat="1">
      <c r="A13" s="453" t="s">
        <v>2899</v>
      </c>
      <c r="B13" s="1144"/>
      <c r="C13" s="1207"/>
      <c r="D13" s="994"/>
      <c r="E13" s="453"/>
      <c r="F13" s="994"/>
      <c r="G13" s="998"/>
      <c r="H13" s="1226"/>
      <c r="I13" s="1203"/>
      <c r="J13" s="997"/>
      <c r="K13" s="1203"/>
      <c r="L13" s="1148"/>
      <c r="M13" s="453"/>
      <c r="N13" s="1665"/>
      <c r="O13" s="1665"/>
      <c r="P13" s="1665"/>
      <c r="Q13" s="1665"/>
      <c r="S13" s="1151" t="str">
        <f t="shared" si="0"/>
        <v>3 (1403)</v>
      </c>
      <c r="T13" s="1152" t="str">
        <f t="shared" si="1"/>
        <v/>
      </c>
      <c r="U13" s="1153"/>
      <c r="V13" s="1154"/>
      <c r="W13" s="1154"/>
    </row>
    <row r="14" spans="1:23" s="477" customFormat="1" hidden="1">
      <c r="A14" s="453" t="s">
        <v>2900</v>
      </c>
      <c r="B14" s="1144"/>
      <c r="C14" s="1207"/>
      <c r="D14" s="994"/>
      <c r="E14" s="453"/>
      <c r="F14" s="994"/>
      <c r="G14" s="998"/>
      <c r="H14" s="1226"/>
      <c r="I14" s="1203"/>
      <c r="J14" s="997"/>
      <c r="K14" s="1203"/>
      <c r="L14" s="1148"/>
      <c r="M14" s="453"/>
      <c r="N14" s="1665"/>
      <c r="O14" s="1665"/>
      <c r="P14" s="1665"/>
      <c r="Q14" s="1665"/>
      <c r="S14" s="1151" t="str">
        <f t="shared" si="0"/>
        <v>4 (1404)</v>
      </c>
      <c r="T14" s="1152" t="str">
        <f t="shared" si="1"/>
        <v/>
      </c>
      <c r="U14" s="1153"/>
      <c r="V14" s="1154"/>
      <c r="W14" s="1154"/>
    </row>
    <row r="15" spans="1:23" s="477" customFormat="1" hidden="1">
      <c r="A15" s="453" t="s">
        <v>2901</v>
      </c>
      <c r="B15" s="1144"/>
      <c r="C15" s="1207"/>
      <c r="D15" s="994"/>
      <c r="E15" s="453"/>
      <c r="F15" s="994"/>
      <c r="G15" s="998"/>
      <c r="H15" s="1226"/>
      <c r="I15" s="1203"/>
      <c r="J15" s="997"/>
      <c r="K15" s="1203"/>
      <c r="L15" s="1148"/>
      <c r="M15" s="453"/>
      <c r="N15" s="1665"/>
      <c r="O15" s="1665"/>
      <c r="P15" s="1665"/>
      <c r="Q15" s="1665"/>
      <c r="S15" s="1151" t="str">
        <f t="shared" si="0"/>
        <v>5 (1405)</v>
      </c>
      <c r="T15" s="1152" t="str">
        <f t="shared" si="1"/>
        <v/>
      </c>
      <c r="U15" s="1153"/>
      <c r="V15" s="1154"/>
      <c r="W15" s="1154"/>
    </row>
    <row r="16" spans="1:23" s="477" customFormat="1" hidden="1">
      <c r="A16" s="453" t="s">
        <v>2902</v>
      </c>
      <c r="B16" s="1144"/>
      <c r="C16" s="1207"/>
      <c r="D16" s="994"/>
      <c r="E16" s="453"/>
      <c r="F16" s="994"/>
      <c r="G16" s="998"/>
      <c r="H16" s="1226"/>
      <c r="I16" s="1203"/>
      <c r="J16" s="997"/>
      <c r="K16" s="1203"/>
      <c r="L16" s="1148"/>
      <c r="M16" s="453"/>
      <c r="N16" s="1665"/>
      <c r="O16" s="1665"/>
      <c r="P16" s="1665"/>
      <c r="Q16" s="1665"/>
      <c r="S16" s="1151" t="str">
        <f t="shared" si="0"/>
        <v>6 (1406)</v>
      </c>
      <c r="T16" s="1152" t="str">
        <f t="shared" si="1"/>
        <v/>
      </c>
      <c r="U16" s="1153"/>
      <c r="V16" s="1154"/>
      <c r="W16" s="1154"/>
    </row>
    <row r="17" spans="1:23" s="477" customFormat="1" hidden="1">
      <c r="A17" s="453" t="s">
        <v>2903</v>
      </c>
      <c r="B17" s="1144"/>
      <c r="C17" s="1207"/>
      <c r="D17" s="994"/>
      <c r="E17" s="453"/>
      <c r="F17" s="994"/>
      <c r="G17" s="998"/>
      <c r="H17" s="1226"/>
      <c r="I17" s="1203"/>
      <c r="J17" s="997"/>
      <c r="K17" s="1203"/>
      <c r="L17" s="1148"/>
      <c r="M17" s="453"/>
      <c r="N17" s="1665"/>
      <c r="O17" s="1665"/>
      <c r="P17" s="1665"/>
      <c r="Q17" s="1665"/>
      <c r="S17" s="1151" t="str">
        <f t="shared" si="0"/>
        <v>7 (1407)</v>
      </c>
      <c r="T17" s="1152" t="str">
        <f t="shared" si="1"/>
        <v/>
      </c>
      <c r="U17" s="1153"/>
      <c r="V17" s="1154"/>
      <c r="W17" s="1154"/>
    </row>
    <row r="18" spans="1:23" s="477" customFormat="1" hidden="1">
      <c r="A18" s="453" t="s">
        <v>2904</v>
      </c>
      <c r="B18" s="1144"/>
      <c r="C18" s="1207"/>
      <c r="D18" s="994"/>
      <c r="E18" s="453"/>
      <c r="F18" s="994"/>
      <c r="G18" s="998"/>
      <c r="H18" s="1226"/>
      <c r="I18" s="1203"/>
      <c r="J18" s="997"/>
      <c r="K18" s="1203"/>
      <c r="L18" s="1148"/>
      <c r="M18" s="453"/>
      <c r="N18" s="1665"/>
      <c r="O18" s="1665"/>
      <c r="P18" s="1665"/>
      <c r="Q18" s="1665"/>
      <c r="S18" s="1151" t="str">
        <f t="shared" si="0"/>
        <v>8 (1408)</v>
      </c>
      <c r="T18" s="1152" t="str">
        <f t="shared" si="1"/>
        <v/>
      </c>
      <c r="U18" s="1153"/>
      <c r="V18" s="1154"/>
      <c r="W18" s="1154"/>
    </row>
    <row r="19" spans="1:23" s="477" customFormat="1" hidden="1">
      <c r="A19" s="453" t="s">
        <v>2905</v>
      </c>
      <c r="B19" s="1144"/>
      <c r="C19" s="1207"/>
      <c r="D19" s="994"/>
      <c r="E19" s="453"/>
      <c r="F19" s="994"/>
      <c r="G19" s="998"/>
      <c r="H19" s="1226"/>
      <c r="I19" s="1203"/>
      <c r="J19" s="997"/>
      <c r="K19" s="1203"/>
      <c r="L19" s="1148"/>
      <c r="M19" s="453"/>
      <c r="N19" s="1665"/>
      <c r="O19" s="1665"/>
      <c r="P19" s="1665"/>
      <c r="Q19" s="1665"/>
      <c r="S19" s="1151" t="str">
        <f t="shared" si="0"/>
        <v>9 (1409)</v>
      </c>
      <c r="T19" s="1152" t="str">
        <f t="shared" si="1"/>
        <v/>
      </c>
      <c r="U19" s="1153"/>
      <c r="V19" s="1154"/>
      <c r="W19" s="1154"/>
    </row>
    <row r="20" spans="1:23" s="477" customFormat="1" hidden="1">
      <c r="A20" s="453" t="s">
        <v>2906</v>
      </c>
      <c r="B20" s="1144"/>
      <c r="C20" s="1207"/>
      <c r="D20" s="994"/>
      <c r="E20" s="453"/>
      <c r="F20" s="994"/>
      <c r="G20" s="998"/>
      <c r="H20" s="1226"/>
      <c r="I20" s="1203"/>
      <c r="J20" s="997"/>
      <c r="K20" s="1203"/>
      <c r="L20" s="1148"/>
      <c r="M20" s="453"/>
      <c r="N20" s="1665"/>
      <c r="O20" s="1665"/>
      <c r="P20" s="1665"/>
      <c r="Q20" s="1665"/>
      <c r="S20" s="1151" t="str">
        <f t="shared" si="0"/>
        <v>10 (1410)</v>
      </c>
      <c r="T20" s="1152" t="str">
        <f t="shared" si="1"/>
        <v/>
      </c>
      <c r="U20" s="1153"/>
      <c r="V20" s="1154"/>
      <c r="W20" s="1154"/>
    </row>
    <row r="21" spans="1:23" s="477" customFormat="1" hidden="1">
      <c r="A21" s="453" t="s">
        <v>2907</v>
      </c>
      <c r="B21" s="1144"/>
      <c r="C21" s="1207"/>
      <c r="D21" s="994"/>
      <c r="E21" s="453"/>
      <c r="F21" s="994"/>
      <c r="G21" s="998"/>
      <c r="H21" s="1226"/>
      <c r="I21" s="1203"/>
      <c r="J21" s="997"/>
      <c r="K21" s="1203"/>
      <c r="L21" s="1148"/>
      <c r="M21" s="453"/>
      <c r="N21" s="1665"/>
      <c r="O21" s="1665"/>
      <c r="P21" s="1665"/>
      <c r="Q21" s="1665"/>
      <c r="S21" s="1151" t="str">
        <f t="shared" si="0"/>
        <v>11 (1411)</v>
      </c>
      <c r="T21" s="1152" t="str">
        <f t="shared" si="1"/>
        <v/>
      </c>
      <c r="U21" s="1153"/>
      <c r="V21" s="1154"/>
      <c r="W21" s="1154"/>
    </row>
    <row r="22" spans="1:23" s="477" customFormat="1" hidden="1">
      <c r="A22" s="453" t="s">
        <v>2908</v>
      </c>
      <c r="B22" s="1144"/>
      <c r="C22" s="1207"/>
      <c r="D22" s="994"/>
      <c r="E22" s="453"/>
      <c r="F22" s="994"/>
      <c r="G22" s="998"/>
      <c r="H22" s="1226"/>
      <c r="I22" s="1203"/>
      <c r="J22" s="997"/>
      <c r="K22" s="1203"/>
      <c r="L22" s="1148"/>
      <c r="M22" s="453"/>
      <c r="N22" s="1665"/>
      <c r="O22" s="1665"/>
      <c r="P22" s="1665"/>
      <c r="Q22" s="1665"/>
      <c r="S22" s="1151" t="str">
        <f t="shared" si="0"/>
        <v>12 (1412)</v>
      </c>
      <c r="T22" s="1152" t="str">
        <f t="shared" si="1"/>
        <v/>
      </c>
      <c r="U22" s="1153"/>
      <c r="V22" s="1154"/>
      <c r="W22" s="1154"/>
    </row>
    <row r="23" spans="1:23" s="477" customFormat="1" hidden="1">
      <c r="A23" s="453" t="s">
        <v>2909</v>
      </c>
      <c r="B23" s="1144"/>
      <c r="C23" s="1207"/>
      <c r="D23" s="994"/>
      <c r="E23" s="453"/>
      <c r="F23" s="994"/>
      <c r="G23" s="998"/>
      <c r="H23" s="1226"/>
      <c r="I23" s="1203"/>
      <c r="J23" s="997"/>
      <c r="K23" s="1203"/>
      <c r="L23" s="1148"/>
      <c r="M23" s="453"/>
      <c r="N23" s="1665"/>
      <c r="O23" s="1665"/>
      <c r="P23" s="1665"/>
      <c r="Q23" s="1665"/>
      <c r="S23" s="1151" t="str">
        <f t="shared" si="0"/>
        <v>13 (1413)</v>
      </c>
      <c r="T23" s="1152" t="str">
        <f t="shared" si="1"/>
        <v/>
      </c>
      <c r="U23" s="1153"/>
      <c r="V23" s="1154"/>
      <c r="W23" s="1154"/>
    </row>
    <row r="24" spans="1:23" s="477" customFormat="1" hidden="1">
      <c r="A24" s="453" t="s">
        <v>2910</v>
      </c>
      <c r="B24" s="1144"/>
      <c r="C24" s="1207"/>
      <c r="D24" s="994"/>
      <c r="E24" s="453"/>
      <c r="F24" s="994"/>
      <c r="G24" s="998"/>
      <c r="H24" s="1226"/>
      <c r="I24" s="1203"/>
      <c r="J24" s="997"/>
      <c r="K24" s="1203"/>
      <c r="L24" s="1148"/>
      <c r="M24" s="453"/>
      <c r="N24" s="1665"/>
      <c r="O24" s="1665"/>
      <c r="P24" s="1665"/>
      <c r="Q24" s="1665"/>
      <c r="S24" s="1151" t="str">
        <f t="shared" si="0"/>
        <v>14 (1414)</v>
      </c>
      <c r="T24" s="1152" t="str">
        <f t="shared" si="1"/>
        <v/>
      </c>
      <c r="U24" s="1153"/>
      <c r="V24" s="1154"/>
      <c r="W24" s="1154"/>
    </row>
    <row r="25" spans="1:23" s="477" customFormat="1" hidden="1">
      <c r="A25" s="453" t="s">
        <v>2911</v>
      </c>
      <c r="B25" s="1144"/>
      <c r="C25" s="1207"/>
      <c r="D25" s="994"/>
      <c r="E25" s="453"/>
      <c r="F25" s="994"/>
      <c r="G25" s="998"/>
      <c r="H25" s="1226"/>
      <c r="I25" s="1203"/>
      <c r="J25" s="997"/>
      <c r="K25" s="1203"/>
      <c r="L25" s="1148"/>
      <c r="M25" s="453"/>
      <c r="N25" s="1665"/>
      <c r="O25" s="1665"/>
      <c r="P25" s="1665"/>
      <c r="Q25" s="1665"/>
      <c r="S25" s="1151" t="str">
        <f t="shared" si="0"/>
        <v>15 (1415)</v>
      </c>
      <c r="T25" s="1152" t="str">
        <f t="shared" si="1"/>
        <v/>
      </c>
      <c r="U25" s="1153"/>
      <c r="V25" s="1154"/>
      <c r="W25" s="1154"/>
    </row>
    <row r="26" spans="1:23" s="477" customFormat="1" hidden="1">
      <c r="A26" s="453" t="s">
        <v>2912</v>
      </c>
      <c r="B26" s="1144"/>
      <c r="C26" s="1207"/>
      <c r="D26" s="994"/>
      <c r="E26" s="453"/>
      <c r="F26" s="994"/>
      <c r="G26" s="998"/>
      <c r="H26" s="1226"/>
      <c r="I26" s="1203"/>
      <c r="J26" s="997"/>
      <c r="K26" s="1203"/>
      <c r="L26" s="1148"/>
      <c r="M26" s="453"/>
      <c r="N26" s="1665"/>
      <c r="O26" s="1665"/>
      <c r="P26" s="1665"/>
      <c r="Q26" s="1665"/>
      <c r="S26" s="1151" t="str">
        <f t="shared" si="0"/>
        <v>16 (1416)</v>
      </c>
      <c r="T26" s="1152" t="str">
        <f t="shared" si="1"/>
        <v/>
      </c>
      <c r="U26" s="1153"/>
      <c r="V26" s="1154"/>
      <c r="W26" s="1154"/>
    </row>
    <row r="27" spans="1:23" s="477" customFormat="1" hidden="1">
      <c r="A27" s="453" t="s">
        <v>2913</v>
      </c>
      <c r="B27" s="1144"/>
      <c r="C27" s="1207"/>
      <c r="D27" s="994"/>
      <c r="E27" s="453"/>
      <c r="F27" s="994"/>
      <c r="G27" s="998"/>
      <c r="H27" s="1226"/>
      <c r="I27" s="1203"/>
      <c r="J27" s="997"/>
      <c r="K27" s="1203"/>
      <c r="L27" s="1148"/>
      <c r="M27" s="453"/>
      <c r="N27" s="1665"/>
      <c r="O27" s="1665"/>
      <c r="P27" s="1665"/>
      <c r="Q27" s="1665"/>
      <c r="S27" s="1151" t="str">
        <f t="shared" si="0"/>
        <v>17 (1417)</v>
      </c>
      <c r="T27" s="1152" t="str">
        <f t="shared" si="1"/>
        <v/>
      </c>
      <c r="U27" s="1153"/>
      <c r="V27" s="1154"/>
      <c r="W27" s="1154"/>
    </row>
    <row r="28" spans="1:23" s="477" customFormat="1" hidden="1">
      <c r="A28" s="453" t="s">
        <v>2914</v>
      </c>
      <c r="B28" s="1144"/>
      <c r="C28" s="1207"/>
      <c r="D28" s="994"/>
      <c r="E28" s="453"/>
      <c r="F28" s="994"/>
      <c r="G28" s="998"/>
      <c r="H28" s="1226"/>
      <c r="I28" s="1203"/>
      <c r="J28" s="997"/>
      <c r="K28" s="1203"/>
      <c r="L28" s="1148"/>
      <c r="M28" s="453"/>
      <c r="N28" s="1665"/>
      <c r="O28" s="1665"/>
      <c r="P28" s="1665"/>
      <c r="Q28" s="1665"/>
      <c r="S28" s="1151" t="str">
        <f t="shared" si="0"/>
        <v>18 (1418)</v>
      </c>
      <c r="T28" s="1152" t="str">
        <f t="shared" si="1"/>
        <v/>
      </c>
      <c r="U28" s="1153"/>
      <c r="V28" s="1154"/>
      <c r="W28" s="1154"/>
    </row>
    <row r="29" spans="1:23" s="477" customFormat="1" hidden="1">
      <c r="A29" s="453" t="s">
        <v>2915</v>
      </c>
      <c r="B29" s="1144"/>
      <c r="C29" s="1207"/>
      <c r="D29" s="994"/>
      <c r="E29" s="453"/>
      <c r="F29" s="994"/>
      <c r="G29" s="998"/>
      <c r="H29" s="1226"/>
      <c r="I29" s="1203"/>
      <c r="J29" s="997"/>
      <c r="K29" s="1203"/>
      <c r="L29" s="1148"/>
      <c r="M29" s="453"/>
      <c r="N29" s="1665"/>
      <c r="O29" s="1665"/>
      <c r="P29" s="1665"/>
      <c r="Q29" s="1665"/>
      <c r="S29" s="1151" t="str">
        <f t="shared" si="0"/>
        <v>19 (1419)</v>
      </c>
      <c r="T29" s="1152" t="str">
        <f t="shared" si="1"/>
        <v/>
      </c>
      <c r="U29" s="1153"/>
      <c r="V29" s="1154"/>
      <c r="W29" s="1154"/>
    </row>
    <row r="30" spans="1:23" s="477" customFormat="1" hidden="1">
      <c r="A30" s="453" t="s">
        <v>2916</v>
      </c>
      <c r="B30" s="1144"/>
      <c r="C30" s="1207"/>
      <c r="D30" s="994"/>
      <c r="E30" s="453"/>
      <c r="F30" s="994"/>
      <c r="G30" s="998"/>
      <c r="H30" s="1226"/>
      <c r="I30" s="1203"/>
      <c r="J30" s="997"/>
      <c r="K30" s="1203"/>
      <c r="L30" s="1148"/>
      <c r="M30" s="453"/>
      <c r="N30" s="1665"/>
      <c r="O30" s="1665"/>
      <c r="P30" s="1665"/>
      <c r="Q30" s="1665"/>
      <c r="S30" s="1151" t="str">
        <f t="shared" si="0"/>
        <v>20 (1420)</v>
      </c>
      <c r="T30" s="1152" t="str">
        <f t="shared" si="1"/>
        <v/>
      </c>
      <c r="U30" s="1153"/>
      <c r="V30" s="1154"/>
      <c r="W30" s="1154"/>
    </row>
    <row r="31" spans="1:23" s="477" customFormat="1" hidden="1">
      <c r="A31" s="453" t="s">
        <v>2917</v>
      </c>
      <c r="B31" s="1144"/>
      <c r="C31" s="1207"/>
      <c r="D31" s="994"/>
      <c r="E31" s="453"/>
      <c r="F31" s="994"/>
      <c r="G31" s="998"/>
      <c r="H31" s="1226"/>
      <c r="I31" s="1203"/>
      <c r="J31" s="997"/>
      <c r="K31" s="1203"/>
      <c r="L31" s="1148"/>
      <c r="M31" s="453"/>
      <c r="N31" s="1665"/>
      <c r="O31" s="1665"/>
      <c r="P31" s="1665"/>
      <c r="Q31" s="1665"/>
      <c r="S31" s="1151" t="str">
        <f t="shared" si="0"/>
        <v>21 (1421)</v>
      </c>
      <c r="T31" s="1152" t="str">
        <f t="shared" si="1"/>
        <v/>
      </c>
      <c r="U31" s="1153"/>
      <c r="V31" s="1154"/>
      <c r="W31" s="1154"/>
    </row>
    <row r="32" spans="1:23" s="477" customFormat="1" hidden="1">
      <c r="A32" s="453" t="s">
        <v>2918</v>
      </c>
      <c r="B32" s="1144"/>
      <c r="C32" s="1207"/>
      <c r="D32" s="994"/>
      <c r="E32" s="453"/>
      <c r="F32" s="994"/>
      <c r="G32" s="998"/>
      <c r="H32" s="1226"/>
      <c r="I32" s="1203"/>
      <c r="J32" s="997"/>
      <c r="K32" s="1203"/>
      <c r="L32" s="1148"/>
      <c r="M32" s="453"/>
      <c r="N32" s="1665"/>
      <c r="O32" s="1665"/>
      <c r="P32" s="1665"/>
      <c r="Q32" s="1665"/>
      <c r="S32" s="1151" t="str">
        <f t="shared" si="0"/>
        <v>22 (1422)</v>
      </c>
      <c r="T32" s="1152" t="str">
        <f t="shared" si="1"/>
        <v/>
      </c>
      <c r="U32" s="1153"/>
      <c r="V32" s="1154"/>
      <c r="W32" s="1154"/>
    </row>
    <row r="33" spans="1:23" s="477" customFormat="1" hidden="1">
      <c r="A33" s="453" t="s">
        <v>2919</v>
      </c>
      <c r="B33" s="1144"/>
      <c r="C33" s="1207"/>
      <c r="D33" s="994"/>
      <c r="E33" s="453"/>
      <c r="F33" s="994"/>
      <c r="G33" s="998"/>
      <c r="H33" s="1226"/>
      <c r="I33" s="1203"/>
      <c r="J33" s="997"/>
      <c r="K33" s="1203"/>
      <c r="L33" s="1148"/>
      <c r="M33" s="453"/>
      <c r="N33" s="1665"/>
      <c r="O33" s="1665"/>
      <c r="P33" s="1665"/>
      <c r="Q33" s="1665"/>
      <c r="S33" s="1151" t="str">
        <f t="shared" si="0"/>
        <v>23 (1423)</v>
      </c>
      <c r="T33" s="1152" t="str">
        <f t="shared" si="1"/>
        <v/>
      </c>
      <c r="U33" s="1153"/>
      <c r="V33" s="1154"/>
      <c r="W33" s="1154"/>
    </row>
    <row r="34" spans="1:23" s="477" customFormat="1" hidden="1">
      <c r="A34" s="453" t="s">
        <v>2920</v>
      </c>
      <c r="B34" s="1144"/>
      <c r="C34" s="1207"/>
      <c r="D34" s="994"/>
      <c r="E34" s="453"/>
      <c r="F34" s="994"/>
      <c r="G34" s="998"/>
      <c r="H34" s="1226"/>
      <c r="I34" s="1203"/>
      <c r="J34" s="997"/>
      <c r="K34" s="1203"/>
      <c r="L34" s="1148"/>
      <c r="M34" s="453"/>
      <c r="N34" s="1665"/>
      <c r="O34" s="1665"/>
      <c r="P34" s="1665"/>
      <c r="Q34" s="1665"/>
      <c r="S34" s="1151" t="str">
        <f t="shared" si="0"/>
        <v>24 (1424)</v>
      </c>
      <c r="T34" s="1152" t="str">
        <f t="shared" si="1"/>
        <v/>
      </c>
      <c r="U34" s="1153"/>
      <c r="V34" s="1154"/>
      <c r="W34" s="1154"/>
    </row>
    <row r="35" spans="1:23" s="477" customFormat="1">
      <c r="A35" s="453" t="s">
        <v>2921</v>
      </c>
      <c r="B35" s="1144"/>
      <c r="C35" s="1207"/>
      <c r="D35" s="994"/>
      <c r="E35" s="453"/>
      <c r="F35" s="994"/>
      <c r="G35" s="998"/>
      <c r="H35" s="1226"/>
      <c r="I35" s="1203"/>
      <c r="J35" s="997"/>
      <c r="K35" s="1203"/>
      <c r="L35" s="1148"/>
      <c r="M35" s="453"/>
      <c r="N35" s="1665"/>
      <c r="O35" s="1665"/>
      <c r="P35" s="1665"/>
      <c r="Q35" s="1665"/>
      <c r="S35" s="1151" t="str">
        <f t="shared" si="0"/>
        <v>25 (1425)</v>
      </c>
      <c r="T35" s="1152" t="str">
        <f t="shared" si="1"/>
        <v/>
      </c>
      <c r="U35" s="1153"/>
      <c r="V35" s="1154"/>
      <c r="W35" s="1154"/>
    </row>
    <row r="36" spans="1:23" s="477" customFormat="1">
      <c r="A36" s="796" t="s">
        <v>2922</v>
      </c>
      <c r="B36" s="1208">
        <v>100</v>
      </c>
      <c r="C36" s="1209"/>
      <c r="D36" s="994"/>
      <c r="E36" s="453"/>
      <c r="F36" s="994"/>
      <c r="G36" s="1047"/>
      <c r="H36" s="1226"/>
      <c r="I36" s="1203"/>
      <c r="J36" s="997"/>
      <c r="K36" s="1203"/>
      <c r="L36" s="1148"/>
      <c r="M36" s="453"/>
      <c r="N36" s="1666"/>
      <c r="O36" s="1666"/>
      <c r="P36" s="1666"/>
      <c r="Q36" s="1666"/>
      <c r="S36" s="1233"/>
      <c r="T36" s="1159">
        <f>$B36</f>
        <v>100</v>
      </c>
      <c r="U36" s="1153"/>
      <c r="V36" s="1154"/>
      <c r="W36" s="1154"/>
    </row>
    <row r="37" spans="1:23" s="477" customFormat="1">
      <c r="A37" s="478" t="s">
        <v>2923</v>
      </c>
      <c r="B37" s="1002" t="s">
        <v>2924</v>
      </c>
      <c r="C37" s="1003"/>
      <c r="D37" s="997"/>
      <c r="F37" s="997"/>
      <c r="G37" s="1106"/>
      <c r="H37" s="1227"/>
      <c r="I37" s="1216"/>
      <c r="J37" s="997"/>
      <c r="K37" s="1216"/>
      <c r="L37" s="1166"/>
      <c r="N37" s="1664"/>
      <c r="O37" s="1664"/>
      <c r="P37" s="1664"/>
      <c r="Q37" s="1664"/>
      <c r="S37" s="1233"/>
      <c r="T37" s="1003" t="str">
        <f>$B37</f>
        <v>Overall</v>
      </c>
      <c r="U37" s="1153"/>
      <c r="V37" s="1168"/>
      <c r="W37" s="1168"/>
    </row>
    <row r="38" spans="1:23" s="477" customFormat="1" ht="6" customHeight="1">
      <c r="S38" s="1142"/>
      <c r="T38" s="1142"/>
    </row>
    <row r="39" spans="1:23" s="477" customFormat="1">
      <c r="B39" s="813" t="s">
        <v>1791</v>
      </c>
      <c r="S39" s="1142"/>
      <c r="T39" s="1143" t="str">
        <f>$B39</f>
        <v>Undrawn Commitments (502)</v>
      </c>
    </row>
    <row r="40" spans="1:23" s="477" customFormat="1">
      <c r="A40" s="453" t="s">
        <v>2897</v>
      </c>
      <c r="B40" s="1144"/>
      <c r="C40" s="994"/>
      <c r="D40" s="994"/>
      <c r="E40" s="453"/>
      <c r="F40" s="994"/>
      <c r="G40" s="998"/>
      <c r="H40" s="1226"/>
      <c r="I40" s="1203"/>
      <c r="J40" s="997"/>
      <c r="K40" s="1203"/>
      <c r="L40" s="1148"/>
      <c r="M40" s="453"/>
      <c r="N40" s="1665"/>
      <c r="O40" s="1665"/>
      <c r="P40" s="1665"/>
      <c r="Q40" s="1665"/>
      <c r="S40" s="1151" t="str">
        <f t="shared" ref="S40:S64" si="2">$A40</f>
        <v>1 (1401)</v>
      </c>
      <c r="T40" s="1152" t="str">
        <f t="shared" ref="T40:T64" si="3">IF($B40="","",$B40)</f>
        <v/>
      </c>
      <c r="U40" s="1153"/>
      <c r="V40" s="1154"/>
      <c r="W40" s="1154"/>
    </row>
    <row r="41" spans="1:23" s="477" customFormat="1">
      <c r="A41" s="453" t="s">
        <v>2898</v>
      </c>
      <c r="B41" s="1144"/>
      <c r="C41" s="994"/>
      <c r="D41" s="994"/>
      <c r="E41" s="453"/>
      <c r="F41" s="994"/>
      <c r="G41" s="998"/>
      <c r="H41" s="1226"/>
      <c r="I41" s="1203"/>
      <c r="J41" s="997"/>
      <c r="K41" s="1203"/>
      <c r="L41" s="1148"/>
      <c r="M41" s="453"/>
      <c r="N41" s="1665"/>
      <c r="O41" s="1665"/>
      <c r="P41" s="1665"/>
      <c r="Q41" s="1665"/>
      <c r="S41" s="1151" t="str">
        <f t="shared" si="2"/>
        <v>2 (1402)</v>
      </c>
      <c r="T41" s="1152" t="str">
        <f t="shared" si="3"/>
        <v/>
      </c>
      <c r="U41" s="1153"/>
      <c r="V41" s="1154"/>
      <c r="W41" s="1154"/>
    </row>
    <row r="42" spans="1:23" s="477" customFormat="1">
      <c r="A42" s="453" t="s">
        <v>2899</v>
      </c>
      <c r="B42" s="1144"/>
      <c r="C42" s="994"/>
      <c r="D42" s="994"/>
      <c r="E42" s="453"/>
      <c r="F42" s="994"/>
      <c r="G42" s="998"/>
      <c r="H42" s="1226"/>
      <c r="I42" s="1203"/>
      <c r="J42" s="997"/>
      <c r="K42" s="1203"/>
      <c r="L42" s="1148"/>
      <c r="M42" s="453"/>
      <c r="N42" s="1665"/>
      <c r="O42" s="1665"/>
      <c r="P42" s="1665"/>
      <c r="Q42" s="1665"/>
      <c r="S42" s="1151" t="str">
        <f t="shared" si="2"/>
        <v>3 (1403)</v>
      </c>
      <c r="T42" s="1152" t="str">
        <f t="shared" si="3"/>
        <v/>
      </c>
      <c r="U42" s="1153"/>
      <c r="V42" s="1154"/>
      <c r="W42" s="1154"/>
    </row>
    <row r="43" spans="1:23" s="477" customFormat="1" hidden="1">
      <c r="A43" s="453" t="s">
        <v>2900</v>
      </c>
      <c r="B43" s="1144"/>
      <c r="C43" s="994"/>
      <c r="D43" s="994"/>
      <c r="E43" s="453"/>
      <c r="F43" s="994"/>
      <c r="G43" s="998"/>
      <c r="H43" s="1226"/>
      <c r="I43" s="1203"/>
      <c r="J43" s="997"/>
      <c r="K43" s="1203"/>
      <c r="L43" s="1148"/>
      <c r="M43" s="453"/>
      <c r="N43" s="1665"/>
      <c r="O43" s="1665"/>
      <c r="P43" s="1665"/>
      <c r="Q43" s="1665"/>
      <c r="S43" s="1151" t="str">
        <f t="shared" si="2"/>
        <v>4 (1404)</v>
      </c>
      <c r="T43" s="1152" t="str">
        <f t="shared" si="3"/>
        <v/>
      </c>
      <c r="U43" s="1153"/>
      <c r="V43" s="1154"/>
      <c r="W43" s="1154"/>
    </row>
    <row r="44" spans="1:23" s="477" customFormat="1" hidden="1">
      <c r="A44" s="453" t="s">
        <v>2901</v>
      </c>
      <c r="B44" s="1144"/>
      <c r="C44" s="994"/>
      <c r="D44" s="994"/>
      <c r="E44" s="453"/>
      <c r="F44" s="994"/>
      <c r="G44" s="998"/>
      <c r="H44" s="1226"/>
      <c r="I44" s="1203"/>
      <c r="J44" s="997"/>
      <c r="K44" s="1203"/>
      <c r="L44" s="1148"/>
      <c r="M44" s="453"/>
      <c r="N44" s="1665"/>
      <c r="O44" s="1665"/>
      <c r="P44" s="1665"/>
      <c r="Q44" s="1665"/>
      <c r="S44" s="1151" t="str">
        <f t="shared" si="2"/>
        <v>5 (1405)</v>
      </c>
      <c r="T44" s="1152" t="str">
        <f t="shared" si="3"/>
        <v/>
      </c>
      <c r="U44" s="1153"/>
      <c r="V44" s="1154"/>
      <c r="W44" s="1154"/>
    </row>
    <row r="45" spans="1:23" s="477" customFormat="1" hidden="1">
      <c r="A45" s="453" t="s">
        <v>2902</v>
      </c>
      <c r="B45" s="1144"/>
      <c r="C45" s="994"/>
      <c r="D45" s="994"/>
      <c r="E45" s="453"/>
      <c r="F45" s="994"/>
      <c r="G45" s="998"/>
      <c r="H45" s="1226"/>
      <c r="I45" s="1203"/>
      <c r="J45" s="997"/>
      <c r="K45" s="1203"/>
      <c r="L45" s="1148"/>
      <c r="M45" s="453"/>
      <c r="N45" s="1665"/>
      <c r="O45" s="1665"/>
      <c r="P45" s="1665"/>
      <c r="Q45" s="1665"/>
      <c r="S45" s="1151" t="str">
        <f t="shared" si="2"/>
        <v>6 (1406)</v>
      </c>
      <c r="T45" s="1152" t="str">
        <f t="shared" si="3"/>
        <v/>
      </c>
      <c r="U45" s="1153"/>
      <c r="V45" s="1154"/>
      <c r="W45" s="1154"/>
    </row>
    <row r="46" spans="1:23" s="477" customFormat="1" hidden="1">
      <c r="A46" s="453" t="s">
        <v>2903</v>
      </c>
      <c r="B46" s="1144"/>
      <c r="C46" s="994"/>
      <c r="D46" s="994"/>
      <c r="E46" s="453"/>
      <c r="F46" s="994"/>
      <c r="G46" s="998"/>
      <c r="H46" s="1226"/>
      <c r="I46" s="1203"/>
      <c r="J46" s="997"/>
      <c r="K46" s="1203"/>
      <c r="L46" s="1148"/>
      <c r="M46" s="453"/>
      <c r="N46" s="1665"/>
      <c r="O46" s="1665"/>
      <c r="P46" s="1665"/>
      <c r="Q46" s="1665"/>
      <c r="S46" s="1151" t="str">
        <f t="shared" si="2"/>
        <v>7 (1407)</v>
      </c>
      <c r="T46" s="1152" t="str">
        <f t="shared" si="3"/>
        <v/>
      </c>
      <c r="U46" s="1153"/>
      <c r="V46" s="1154"/>
      <c r="W46" s="1154"/>
    </row>
    <row r="47" spans="1:23" s="477" customFormat="1" hidden="1">
      <c r="A47" s="453" t="s">
        <v>2904</v>
      </c>
      <c r="B47" s="1144"/>
      <c r="C47" s="994" t="s">
        <v>2925</v>
      </c>
      <c r="D47" s="994"/>
      <c r="E47" s="453"/>
      <c r="F47" s="994"/>
      <c r="G47" s="998"/>
      <c r="H47" s="1226"/>
      <c r="I47" s="1203"/>
      <c r="J47" s="997"/>
      <c r="K47" s="1203"/>
      <c r="L47" s="1148"/>
      <c r="M47" s="453"/>
      <c r="N47" s="1665"/>
      <c r="O47" s="1665"/>
      <c r="P47" s="1665"/>
      <c r="Q47" s="1665"/>
      <c r="S47" s="1151" t="str">
        <f t="shared" si="2"/>
        <v>8 (1408)</v>
      </c>
      <c r="T47" s="1152" t="str">
        <f t="shared" si="3"/>
        <v/>
      </c>
      <c r="U47" s="1153"/>
      <c r="V47" s="1154"/>
      <c r="W47" s="1154"/>
    </row>
    <row r="48" spans="1:23" s="477" customFormat="1" hidden="1">
      <c r="A48" s="453" t="s">
        <v>2905</v>
      </c>
      <c r="B48" s="1144"/>
      <c r="C48" s="994" t="s">
        <v>2926</v>
      </c>
      <c r="D48" s="994"/>
      <c r="E48" s="453"/>
      <c r="F48" s="994"/>
      <c r="G48" s="998"/>
      <c r="H48" s="1226"/>
      <c r="I48" s="1203"/>
      <c r="J48" s="997"/>
      <c r="K48" s="1203"/>
      <c r="L48" s="1148"/>
      <c r="M48" s="453"/>
      <c r="N48" s="1665"/>
      <c r="O48" s="1665"/>
      <c r="P48" s="1665"/>
      <c r="Q48" s="1665"/>
      <c r="S48" s="1151" t="str">
        <f t="shared" si="2"/>
        <v>9 (1409)</v>
      </c>
      <c r="T48" s="1152" t="str">
        <f t="shared" si="3"/>
        <v/>
      </c>
      <c r="U48" s="1153"/>
      <c r="V48" s="1154"/>
      <c r="W48" s="1154"/>
    </row>
    <row r="49" spans="1:23" s="477" customFormat="1" hidden="1">
      <c r="A49" s="453" t="s">
        <v>2906</v>
      </c>
      <c r="B49" s="1144"/>
      <c r="C49" s="994"/>
      <c r="D49" s="994"/>
      <c r="E49" s="453"/>
      <c r="F49" s="994"/>
      <c r="G49" s="998"/>
      <c r="H49" s="1226"/>
      <c r="I49" s="1203"/>
      <c r="J49" s="997"/>
      <c r="K49" s="1203"/>
      <c r="L49" s="1148"/>
      <c r="M49" s="453"/>
      <c r="N49" s="1665"/>
      <c r="O49" s="1665"/>
      <c r="P49" s="1665"/>
      <c r="Q49" s="1665"/>
      <c r="S49" s="1151" t="str">
        <f t="shared" si="2"/>
        <v>10 (1410)</v>
      </c>
      <c r="T49" s="1152" t="str">
        <f t="shared" si="3"/>
        <v/>
      </c>
      <c r="U49" s="1153"/>
      <c r="V49" s="1154"/>
      <c r="W49" s="1154"/>
    </row>
    <row r="50" spans="1:23" s="477" customFormat="1" hidden="1">
      <c r="A50" s="453" t="s">
        <v>2907</v>
      </c>
      <c r="B50" s="1144"/>
      <c r="C50" s="994"/>
      <c r="D50" s="994"/>
      <c r="E50" s="453"/>
      <c r="F50" s="994"/>
      <c r="G50" s="998"/>
      <c r="H50" s="1226"/>
      <c r="I50" s="1203"/>
      <c r="J50" s="997"/>
      <c r="K50" s="1203"/>
      <c r="L50" s="1148"/>
      <c r="M50" s="453"/>
      <c r="N50" s="1665"/>
      <c r="O50" s="1665"/>
      <c r="P50" s="1665"/>
      <c r="Q50" s="1665"/>
      <c r="S50" s="1151" t="str">
        <f t="shared" si="2"/>
        <v>11 (1411)</v>
      </c>
      <c r="T50" s="1152" t="str">
        <f t="shared" si="3"/>
        <v/>
      </c>
      <c r="U50" s="1153"/>
      <c r="V50" s="1154"/>
      <c r="W50" s="1154"/>
    </row>
    <row r="51" spans="1:23" s="477" customFormat="1" hidden="1">
      <c r="A51" s="453" t="s">
        <v>2908</v>
      </c>
      <c r="B51" s="1144"/>
      <c r="C51" s="994"/>
      <c r="D51" s="994"/>
      <c r="E51" s="453"/>
      <c r="F51" s="994"/>
      <c r="G51" s="998"/>
      <c r="H51" s="1226"/>
      <c r="I51" s="1203"/>
      <c r="J51" s="997"/>
      <c r="K51" s="1203"/>
      <c r="L51" s="1148"/>
      <c r="M51" s="453"/>
      <c r="N51" s="1665"/>
      <c r="O51" s="1665"/>
      <c r="P51" s="1665"/>
      <c r="Q51" s="1665"/>
      <c r="S51" s="1151" t="str">
        <f t="shared" si="2"/>
        <v>12 (1412)</v>
      </c>
      <c r="T51" s="1152" t="str">
        <f t="shared" si="3"/>
        <v/>
      </c>
      <c r="U51" s="1153"/>
      <c r="V51" s="1154"/>
      <c r="W51" s="1154"/>
    </row>
    <row r="52" spans="1:23" s="477" customFormat="1" hidden="1">
      <c r="A52" s="453" t="s">
        <v>2909</v>
      </c>
      <c r="B52" s="1144"/>
      <c r="C52" s="994"/>
      <c r="D52" s="994"/>
      <c r="E52" s="453"/>
      <c r="F52" s="994"/>
      <c r="G52" s="998"/>
      <c r="H52" s="1226"/>
      <c r="I52" s="1203"/>
      <c r="J52" s="997"/>
      <c r="K52" s="1203"/>
      <c r="L52" s="1148"/>
      <c r="M52" s="453"/>
      <c r="N52" s="1665"/>
      <c r="O52" s="1665"/>
      <c r="P52" s="1665"/>
      <c r="Q52" s="1665"/>
      <c r="S52" s="1151" t="str">
        <f t="shared" si="2"/>
        <v>13 (1413)</v>
      </c>
      <c r="T52" s="1152" t="str">
        <f t="shared" si="3"/>
        <v/>
      </c>
      <c r="U52" s="1153"/>
      <c r="V52" s="1154"/>
      <c r="W52" s="1154"/>
    </row>
    <row r="53" spans="1:23" s="477" customFormat="1" hidden="1">
      <c r="A53" s="453" t="s">
        <v>2910</v>
      </c>
      <c r="B53" s="1144"/>
      <c r="C53" s="994"/>
      <c r="D53" s="994"/>
      <c r="E53" s="453"/>
      <c r="F53" s="994"/>
      <c r="G53" s="998"/>
      <c r="H53" s="1226"/>
      <c r="I53" s="1203"/>
      <c r="J53" s="997"/>
      <c r="K53" s="1203"/>
      <c r="L53" s="1148"/>
      <c r="M53" s="453"/>
      <c r="N53" s="1665"/>
      <c r="O53" s="1665"/>
      <c r="P53" s="1665"/>
      <c r="Q53" s="1665"/>
      <c r="S53" s="1151" t="str">
        <f t="shared" si="2"/>
        <v>14 (1414)</v>
      </c>
      <c r="T53" s="1152" t="str">
        <f t="shared" si="3"/>
        <v/>
      </c>
      <c r="U53" s="1153"/>
      <c r="V53" s="1154"/>
      <c r="W53" s="1154"/>
    </row>
    <row r="54" spans="1:23" s="477" customFormat="1" hidden="1">
      <c r="A54" s="453" t="s">
        <v>2911</v>
      </c>
      <c r="B54" s="1144"/>
      <c r="C54" s="994"/>
      <c r="D54" s="994"/>
      <c r="E54" s="453"/>
      <c r="F54" s="994"/>
      <c r="G54" s="998"/>
      <c r="H54" s="1226"/>
      <c r="I54" s="1203"/>
      <c r="J54" s="997"/>
      <c r="K54" s="1203"/>
      <c r="L54" s="1148"/>
      <c r="M54" s="453"/>
      <c r="N54" s="1665"/>
      <c r="O54" s="1665"/>
      <c r="P54" s="1665"/>
      <c r="Q54" s="1665"/>
      <c r="S54" s="1151" t="str">
        <f t="shared" si="2"/>
        <v>15 (1415)</v>
      </c>
      <c r="T54" s="1152" t="str">
        <f t="shared" si="3"/>
        <v/>
      </c>
      <c r="U54" s="1153"/>
      <c r="V54" s="1154"/>
      <c r="W54" s="1154"/>
    </row>
    <row r="55" spans="1:23" s="477" customFormat="1" hidden="1">
      <c r="A55" s="453" t="s">
        <v>2912</v>
      </c>
      <c r="B55" s="1144"/>
      <c r="C55" s="994"/>
      <c r="D55" s="994"/>
      <c r="E55" s="453"/>
      <c r="F55" s="994"/>
      <c r="G55" s="998"/>
      <c r="H55" s="1226"/>
      <c r="I55" s="1203"/>
      <c r="J55" s="997"/>
      <c r="K55" s="1203"/>
      <c r="L55" s="1148"/>
      <c r="M55" s="453"/>
      <c r="N55" s="1665"/>
      <c r="O55" s="1665"/>
      <c r="P55" s="1665"/>
      <c r="Q55" s="1665"/>
      <c r="S55" s="1151" t="str">
        <f t="shared" si="2"/>
        <v>16 (1416)</v>
      </c>
      <c r="T55" s="1152" t="str">
        <f t="shared" si="3"/>
        <v/>
      </c>
      <c r="U55" s="1153"/>
      <c r="V55" s="1154"/>
      <c r="W55" s="1154"/>
    </row>
    <row r="56" spans="1:23" s="477" customFormat="1" hidden="1">
      <c r="A56" s="453" t="s">
        <v>2913</v>
      </c>
      <c r="B56" s="1144"/>
      <c r="C56" s="994"/>
      <c r="D56" s="994"/>
      <c r="E56" s="453"/>
      <c r="F56" s="994"/>
      <c r="G56" s="998"/>
      <c r="H56" s="1226"/>
      <c r="I56" s="1203"/>
      <c r="J56" s="997"/>
      <c r="K56" s="1203"/>
      <c r="L56" s="1148"/>
      <c r="M56" s="453"/>
      <c r="N56" s="1665"/>
      <c r="O56" s="1665"/>
      <c r="P56" s="1665"/>
      <c r="Q56" s="1665"/>
      <c r="S56" s="1151" t="str">
        <f t="shared" si="2"/>
        <v>17 (1417)</v>
      </c>
      <c r="T56" s="1152" t="str">
        <f t="shared" si="3"/>
        <v/>
      </c>
      <c r="U56" s="1153"/>
      <c r="V56" s="1154"/>
      <c r="W56" s="1154"/>
    </row>
    <row r="57" spans="1:23" s="477" customFormat="1" hidden="1">
      <c r="A57" s="453" t="s">
        <v>2914</v>
      </c>
      <c r="B57" s="1144"/>
      <c r="C57" s="994"/>
      <c r="D57" s="994"/>
      <c r="E57" s="453"/>
      <c r="F57" s="994"/>
      <c r="G57" s="998"/>
      <c r="H57" s="1226"/>
      <c r="I57" s="1203"/>
      <c r="J57" s="997"/>
      <c r="K57" s="1203"/>
      <c r="L57" s="1148"/>
      <c r="M57" s="453"/>
      <c r="N57" s="1665"/>
      <c r="O57" s="1665"/>
      <c r="P57" s="1665"/>
      <c r="Q57" s="1665"/>
      <c r="S57" s="1151" t="str">
        <f t="shared" si="2"/>
        <v>18 (1418)</v>
      </c>
      <c r="T57" s="1152" t="str">
        <f t="shared" si="3"/>
        <v/>
      </c>
      <c r="U57" s="1153"/>
      <c r="V57" s="1154"/>
      <c r="W57" s="1154"/>
    </row>
    <row r="58" spans="1:23" s="477" customFormat="1" hidden="1">
      <c r="A58" s="453" t="s">
        <v>2915</v>
      </c>
      <c r="B58" s="1144"/>
      <c r="C58" s="994"/>
      <c r="D58" s="994"/>
      <c r="E58" s="453"/>
      <c r="F58" s="994"/>
      <c r="G58" s="998"/>
      <c r="H58" s="1226"/>
      <c r="I58" s="1203"/>
      <c r="J58" s="997"/>
      <c r="K58" s="1203"/>
      <c r="L58" s="1148"/>
      <c r="M58" s="453"/>
      <c r="N58" s="1665"/>
      <c r="O58" s="1665"/>
      <c r="P58" s="1665"/>
      <c r="Q58" s="1665"/>
      <c r="S58" s="1151" t="str">
        <f t="shared" si="2"/>
        <v>19 (1419)</v>
      </c>
      <c r="T58" s="1152" t="str">
        <f t="shared" si="3"/>
        <v/>
      </c>
      <c r="U58" s="1153"/>
      <c r="V58" s="1154"/>
      <c r="W58" s="1154"/>
    </row>
    <row r="59" spans="1:23" s="477" customFormat="1" hidden="1">
      <c r="A59" s="453" t="s">
        <v>2916</v>
      </c>
      <c r="B59" s="1144"/>
      <c r="C59" s="994"/>
      <c r="D59" s="994"/>
      <c r="E59" s="453"/>
      <c r="F59" s="994"/>
      <c r="G59" s="998"/>
      <c r="H59" s="1226"/>
      <c r="I59" s="1203"/>
      <c r="J59" s="997"/>
      <c r="K59" s="1203"/>
      <c r="L59" s="1148"/>
      <c r="M59" s="453"/>
      <c r="N59" s="1665"/>
      <c r="O59" s="1665"/>
      <c r="P59" s="1665"/>
      <c r="Q59" s="1665"/>
      <c r="S59" s="1151" t="str">
        <f t="shared" si="2"/>
        <v>20 (1420)</v>
      </c>
      <c r="T59" s="1152" t="str">
        <f t="shared" si="3"/>
        <v/>
      </c>
      <c r="U59" s="1153"/>
      <c r="V59" s="1154"/>
      <c r="W59" s="1154"/>
    </row>
    <row r="60" spans="1:23" s="477" customFormat="1" hidden="1">
      <c r="A60" s="453" t="s">
        <v>2917</v>
      </c>
      <c r="B60" s="1144"/>
      <c r="C60" s="994"/>
      <c r="D60" s="994"/>
      <c r="E60" s="453"/>
      <c r="F60" s="994"/>
      <c r="G60" s="998"/>
      <c r="H60" s="1226"/>
      <c r="I60" s="1203"/>
      <c r="J60" s="997"/>
      <c r="K60" s="1203"/>
      <c r="L60" s="1148"/>
      <c r="M60" s="453"/>
      <c r="N60" s="1665"/>
      <c r="O60" s="1665"/>
      <c r="P60" s="1665"/>
      <c r="Q60" s="1665"/>
      <c r="S60" s="1151" t="str">
        <f t="shared" si="2"/>
        <v>21 (1421)</v>
      </c>
      <c r="T60" s="1152" t="str">
        <f t="shared" si="3"/>
        <v/>
      </c>
      <c r="U60" s="1153"/>
      <c r="V60" s="1154"/>
      <c r="W60" s="1154"/>
    </row>
    <row r="61" spans="1:23" s="477" customFormat="1" hidden="1">
      <c r="A61" s="453" t="s">
        <v>2918</v>
      </c>
      <c r="B61" s="1144"/>
      <c r="C61" s="994"/>
      <c r="D61" s="994"/>
      <c r="E61" s="453"/>
      <c r="F61" s="994"/>
      <c r="G61" s="998"/>
      <c r="H61" s="1226"/>
      <c r="I61" s="1203"/>
      <c r="J61" s="997"/>
      <c r="K61" s="1203"/>
      <c r="L61" s="1148"/>
      <c r="M61" s="453"/>
      <c r="N61" s="1665"/>
      <c r="O61" s="1665"/>
      <c r="P61" s="1665"/>
      <c r="Q61" s="1665"/>
      <c r="S61" s="1151" t="str">
        <f t="shared" si="2"/>
        <v>22 (1422)</v>
      </c>
      <c r="T61" s="1152" t="str">
        <f t="shared" si="3"/>
        <v/>
      </c>
      <c r="U61" s="1153"/>
      <c r="V61" s="1154"/>
      <c r="W61" s="1154"/>
    </row>
    <row r="62" spans="1:23" s="477" customFormat="1" hidden="1">
      <c r="A62" s="453" t="s">
        <v>2919</v>
      </c>
      <c r="B62" s="1144"/>
      <c r="C62" s="994"/>
      <c r="D62" s="994"/>
      <c r="E62" s="453"/>
      <c r="F62" s="994"/>
      <c r="G62" s="998"/>
      <c r="H62" s="1226"/>
      <c r="I62" s="1203"/>
      <c r="J62" s="997"/>
      <c r="K62" s="1203"/>
      <c r="L62" s="1148"/>
      <c r="M62" s="453"/>
      <c r="N62" s="1665"/>
      <c r="O62" s="1665"/>
      <c r="P62" s="1665"/>
      <c r="Q62" s="1665"/>
      <c r="S62" s="1151" t="str">
        <f t="shared" si="2"/>
        <v>23 (1423)</v>
      </c>
      <c r="T62" s="1152" t="str">
        <f t="shared" si="3"/>
        <v/>
      </c>
      <c r="U62" s="1153"/>
      <c r="V62" s="1154"/>
      <c r="W62" s="1154"/>
    </row>
    <row r="63" spans="1:23" s="477" customFormat="1" hidden="1">
      <c r="A63" s="453" t="s">
        <v>2920</v>
      </c>
      <c r="B63" s="1144"/>
      <c r="C63" s="994"/>
      <c r="D63" s="994"/>
      <c r="E63" s="453"/>
      <c r="F63" s="994"/>
      <c r="G63" s="998"/>
      <c r="H63" s="1226"/>
      <c r="I63" s="1203"/>
      <c r="J63" s="997"/>
      <c r="K63" s="1203"/>
      <c r="L63" s="1148"/>
      <c r="M63" s="453"/>
      <c r="N63" s="1665"/>
      <c r="O63" s="1665"/>
      <c r="P63" s="1665"/>
      <c r="Q63" s="1665"/>
      <c r="S63" s="1151" t="str">
        <f t="shared" si="2"/>
        <v>24 (1424)</v>
      </c>
      <c r="T63" s="1152" t="str">
        <f t="shared" si="3"/>
        <v/>
      </c>
      <c r="U63" s="1153"/>
      <c r="V63" s="1154"/>
      <c r="W63" s="1154"/>
    </row>
    <row r="64" spans="1:23" s="477" customFormat="1">
      <c r="A64" s="453" t="s">
        <v>2921</v>
      </c>
      <c r="B64" s="1144"/>
      <c r="C64" s="994"/>
      <c r="D64" s="994"/>
      <c r="E64" s="453"/>
      <c r="F64" s="994"/>
      <c r="G64" s="998"/>
      <c r="H64" s="1226"/>
      <c r="I64" s="1203"/>
      <c r="J64" s="997"/>
      <c r="K64" s="1203"/>
      <c r="L64" s="1148"/>
      <c r="M64" s="453"/>
      <c r="N64" s="1665"/>
      <c r="O64" s="1665"/>
      <c r="P64" s="1665"/>
      <c r="Q64" s="1665"/>
      <c r="S64" s="1151" t="str">
        <f t="shared" si="2"/>
        <v>25 (1425)</v>
      </c>
      <c r="T64" s="1152" t="str">
        <f t="shared" si="3"/>
        <v/>
      </c>
      <c r="U64" s="1153"/>
      <c r="V64" s="1154"/>
      <c r="W64" s="1154"/>
    </row>
    <row r="65" spans="1:23" s="477" customFormat="1">
      <c r="A65" s="796" t="s">
        <v>2922</v>
      </c>
      <c r="B65" s="1208">
        <v>100</v>
      </c>
      <c r="C65" s="994"/>
      <c r="D65" s="994"/>
      <c r="E65" s="453"/>
      <c r="F65" s="994"/>
      <c r="G65" s="1047"/>
      <c r="H65" s="1226"/>
      <c r="I65" s="1203"/>
      <c r="J65" s="997"/>
      <c r="K65" s="1203"/>
      <c r="L65" s="1148"/>
      <c r="M65" s="453"/>
      <c r="N65" s="1666"/>
      <c r="O65" s="1666"/>
      <c r="P65" s="1666"/>
      <c r="Q65" s="1666"/>
      <c r="S65" s="1233"/>
      <c r="T65" s="1159">
        <f>$B65</f>
        <v>100</v>
      </c>
      <c r="U65" s="1153"/>
      <c r="V65" s="1154"/>
      <c r="W65" s="1154"/>
    </row>
    <row r="66" spans="1:23" s="477" customFormat="1" ht="12.75" customHeight="1">
      <c r="A66" s="478" t="s">
        <v>2923</v>
      </c>
      <c r="B66" s="1002" t="s">
        <v>2924</v>
      </c>
      <c r="C66" s="997"/>
      <c r="D66" s="997"/>
      <c r="F66" s="997"/>
      <c r="G66" s="1106"/>
      <c r="H66" s="1227"/>
      <c r="I66" s="1216"/>
      <c r="J66" s="997"/>
      <c r="K66" s="1216"/>
      <c r="L66" s="1166"/>
      <c r="N66" s="1664"/>
      <c r="O66" s="1664"/>
      <c r="P66" s="1664"/>
      <c r="Q66" s="1664"/>
      <c r="S66" s="1233"/>
      <c r="T66" s="1003" t="str">
        <f>$B66</f>
        <v>Overall</v>
      </c>
      <c r="U66" s="1153"/>
      <c r="V66" s="1168"/>
      <c r="W66" s="1168"/>
    </row>
    <row r="67" spans="1:23" s="477" customFormat="1" ht="6" customHeight="1">
      <c r="S67" s="1142"/>
      <c r="T67" s="1142"/>
    </row>
    <row r="68" spans="1:23" s="477" customFormat="1">
      <c r="B68" s="813" t="s">
        <v>1794</v>
      </c>
      <c r="S68" s="1142"/>
      <c r="T68" s="1143" t="str">
        <f>$B68</f>
        <v>Other off-balance sheet (505)</v>
      </c>
    </row>
    <row r="69" spans="1:23" s="477" customFormat="1">
      <c r="A69" s="453" t="s">
        <v>2897</v>
      </c>
      <c r="B69" s="1144"/>
      <c r="C69" s="994"/>
      <c r="D69" s="994"/>
      <c r="E69" s="453"/>
      <c r="F69" s="994"/>
      <c r="G69" s="998"/>
      <c r="H69" s="1226"/>
      <c r="I69" s="1203"/>
      <c r="J69" s="997"/>
      <c r="K69" s="1203"/>
      <c r="L69" s="1148"/>
      <c r="M69" s="453"/>
      <c r="N69" s="1665"/>
      <c r="O69" s="1665"/>
      <c r="P69" s="1665"/>
      <c r="Q69" s="1665"/>
      <c r="S69" s="1151" t="str">
        <f t="shared" ref="S69:S93" si="4">$A69</f>
        <v>1 (1401)</v>
      </c>
      <c r="T69" s="1152" t="str">
        <f t="shared" ref="T69:T93" si="5">IF($B69="","",$B69)</f>
        <v/>
      </c>
      <c r="U69" s="1153"/>
      <c r="V69" s="1154"/>
      <c r="W69" s="1154"/>
    </row>
    <row r="70" spans="1:23" s="477" customFormat="1">
      <c r="A70" s="453" t="s">
        <v>2898</v>
      </c>
      <c r="B70" s="1144"/>
      <c r="C70" s="994"/>
      <c r="D70" s="994"/>
      <c r="E70" s="453"/>
      <c r="F70" s="994"/>
      <c r="G70" s="998"/>
      <c r="H70" s="1226"/>
      <c r="I70" s="1203"/>
      <c r="J70" s="997"/>
      <c r="K70" s="1203"/>
      <c r="L70" s="1148"/>
      <c r="M70" s="453"/>
      <c r="N70" s="1665"/>
      <c r="O70" s="1665"/>
      <c r="P70" s="1665"/>
      <c r="Q70" s="1665"/>
      <c r="S70" s="1151" t="str">
        <f t="shared" si="4"/>
        <v>2 (1402)</v>
      </c>
      <c r="T70" s="1152" t="str">
        <f t="shared" si="5"/>
        <v/>
      </c>
      <c r="U70" s="1153"/>
      <c r="V70" s="1154"/>
      <c r="W70" s="1154"/>
    </row>
    <row r="71" spans="1:23" s="477" customFormat="1">
      <c r="A71" s="453" t="s">
        <v>2899</v>
      </c>
      <c r="B71" s="1144"/>
      <c r="C71" s="994"/>
      <c r="D71" s="994"/>
      <c r="E71" s="453"/>
      <c r="F71" s="994"/>
      <c r="G71" s="998"/>
      <c r="H71" s="1226"/>
      <c r="I71" s="1203"/>
      <c r="J71" s="997"/>
      <c r="K71" s="1203"/>
      <c r="L71" s="1148"/>
      <c r="M71" s="453"/>
      <c r="N71" s="1665"/>
      <c r="O71" s="1665"/>
      <c r="P71" s="1665"/>
      <c r="Q71" s="1665"/>
      <c r="S71" s="1151" t="str">
        <f t="shared" si="4"/>
        <v>3 (1403)</v>
      </c>
      <c r="T71" s="1152" t="str">
        <f t="shared" si="5"/>
        <v/>
      </c>
      <c r="U71" s="1153"/>
      <c r="V71" s="1154"/>
      <c r="W71" s="1154"/>
    </row>
    <row r="72" spans="1:23" s="477" customFormat="1" hidden="1">
      <c r="A72" s="453" t="s">
        <v>2900</v>
      </c>
      <c r="B72" s="1144"/>
      <c r="C72" s="994"/>
      <c r="D72" s="994"/>
      <c r="E72" s="453"/>
      <c r="F72" s="994"/>
      <c r="G72" s="998"/>
      <c r="H72" s="1226"/>
      <c r="I72" s="1203"/>
      <c r="J72" s="997"/>
      <c r="K72" s="1203"/>
      <c r="L72" s="1148"/>
      <c r="M72" s="453"/>
      <c r="N72" s="1665"/>
      <c r="O72" s="1665"/>
      <c r="P72" s="1665"/>
      <c r="Q72" s="1665"/>
      <c r="S72" s="1151" t="str">
        <f t="shared" si="4"/>
        <v>4 (1404)</v>
      </c>
      <c r="T72" s="1152" t="str">
        <f t="shared" si="5"/>
        <v/>
      </c>
      <c r="U72" s="1153"/>
      <c r="V72" s="1154"/>
      <c r="W72" s="1154"/>
    </row>
    <row r="73" spans="1:23" s="477" customFormat="1" hidden="1">
      <c r="A73" s="453" t="s">
        <v>2901</v>
      </c>
      <c r="B73" s="1144"/>
      <c r="C73" s="994"/>
      <c r="D73" s="994"/>
      <c r="E73" s="453"/>
      <c r="F73" s="994"/>
      <c r="G73" s="998"/>
      <c r="H73" s="1226"/>
      <c r="I73" s="1203"/>
      <c r="J73" s="997"/>
      <c r="K73" s="1203"/>
      <c r="L73" s="1148"/>
      <c r="M73" s="453"/>
      <c r="N73" s="1665"/>
      <c r="O73" s="1665"/>
      <c r="P73" s="1665"/>
      <c r="Q73" s="1665"/>
      <c r="S73" s="1151" t="str">
        <f t="shared" si="4"/>
        <v>5 (1405)</v>
      </c>
      <c r="T73" s="1152" t="str">
        <f t="shared" si="5"/>
        <v/>
      </c>
      <c r="U73" s="1153"/>
      <c r="V73" s="1154"/>
      <c r="W73" s="1154"/>
    </row>
    <row r="74" spans="1:23" s="477" customFormat="1" hidden="1">
      <c r="A74" s="453" t="s">
        <v>2902</v>
      </c>
      <c r="B74" s="1144"/>
      <c r="C74" s="994"/>
      <c r="D74" s="994"/>
      <c r="E74" s="453"/>
      <c r="F74" s="994"/>
      <c r="G74" s="998"/>
      <c r="H74" s="1226"/>
      <c r="I74" s="1203"/>
      <c r="J74" s="997"/>
      <c r="K74" s="1203"/>
      <c r="L74" s="1148"/>
      <c r="M74" s="453"/>
      <c r="N74" s="1665"/>
      <c r="O74" s="1665"/>
      <c r="P74" s="1665"/>
      <c r="Q74" s="1665"/>
      <c r="S74" s="1151" t="str">
        <f t="shared" si="4"/>
        <v>6 (1406)</v>
      </c>
      <c r="T74" s="1152" t="str">
        <f t="shared" si="5"/>
        <v/>
      </c>
      <c r="U74" s="1153"/>
      <c r="V74" s="1154"/>
      <c r="W74" s="1154"/>
    </row>
    <row r="75" spans="1:23" s="477" customFormat="1" hidden="1">
      <c r="A75" s="453" t="s">
        <v>2903</v>
      </c>
      <c r="B75" s="1144"/>
      <c r="C75" s="994"/>
      <c r="D75" s="994"/>
      <c r="E75" s="453"/>
      <c r="F75" s="994"/>
      <c r="G75" s="998"/>
      <c r="H75" s="1226"/>
      <c r="I75" s="1203"/>
      <c r="J75" s="997"/>
      <c r="K75" s="1203"/>
      <c r="L75" s="1148"/>
      <c r="M75" s="453"/>
      <c r="N75" s="1665"/>
      <c r="O75" s="1665"/>
      <c r="P75" s="1665"/>
      <c r="Q75" s="1665"/>
      <c r="S75" s="1151" t="str">
        <f t="shared" si="4"/>
        <v>7 (1407)</v>
      </c>
      <c r="T75" s="1152" t="str">
        <f t="shared" si="5"/>
        <v/>
      </c>
      <c r="U75" s="1153"/>
      <c r="V75" s="1154"/>
      <c r="W75" s="1154"/>
    </row>
    <row r="76" spans="1:23" s="477" customFormat="1" hidden="1">
      <c r="A76" s="453" t="s">
        <v>2904</v>
      </c>
      <c r="B76" s="1144"/>
      <c r="C76" s="994"/>
      <c r="D76" s="994"/>
      <c r="E76" s="453"/>
      <c r="F76" s="994"/>
      <c r="G76" s="998"/>
      <c r="H76" s="1226"/>
      <c r="I76" s="1203"/>
      <c r="J76" s="997"/>
      <c r="K76" s="1203"/>
      <c r="L76" s="1148"/>
      <c r="M76" s="453"/>
      <c r="N76" s="1665"/>
      <c r="O76" s="1665"/>
      <c r="P76" s="1665"/>
      <c r="Q76" s="1665"/>
      <c r="S76" s="1151" t="str">
        <f t="shared" si="4"/>
        <v>8 (1408)</v>
      </c>
      <c r="T76" s="1152" t="str">
        <f t="shared" si="5"/>
        <v/>
      </c>
      <c r="U76" s="1153"/>
      <c r="V76" s="1154"/>
      <c r="W76" s="1154"/>
    </row>
    <row r="77" spans="1:23" s="477" customFormat="1" hidden="1">
      <c r="A77" s="453" t="s">
        <v>2905</v>
      </c>
      <c r="B77" s="1144"/>
      <c r="C77" s="994"/>
      <c r="D77" s="994"/>
      <c r="E77" s="453"/>
      <c r="F77" s="994"/>
      <c r="G77" s="998"/>
      <c r="H77" s="1226"/>
      <c r="I77" s="1203"/>
      <c r="J77" s="997"/>
      <c r="K77" s="1203"/>
      <c r="L77" s="1148"/>
      <c r="M77" s="453"/>
      <c r="N77" s="1665"/>
      <c r="O77" s="1665"/>
      <c r="P77" s="1665"/>
      <c r="Q77" s="1665"/>
      <c r="S77" s="1151" t="str">
        <f t="shared" si="4"/>
        <v>9 (1409)</v>
      </c>
      <c r="T77" s="1152" t="str">
        <f t="shared" si="5"/>
        <v/>
      </c>
      <c r="U77" s="1153"/>
      <c r="V77" s="1154"/>
      <c r="W77" s="1154"/>
    </row>
    <row r="78" spans="1:23" s="477" customFormat="1" hidden="1">
      <c r="A78" s="453" t="s">
        <v>2906</v>
      </c>
      <c r="B78" s="1144"/>
      <c r="C78" s="994"/>
      <c r="D78" s="994"/>
      <c r="E78" s="453"/>
      <c r="F78" s="994"/>
      <c r="G78" s="998"/>
      <c r="H78" s="1226"/>
      <c r="I78" s="1203"/>
      <c r="J78" s="997"/>
      <c r="K78" s="1203"/>
      <c r="L78" s="1148"/>
      <c r="M78" s="453"/>
      <c r="N78" s="1665"/>
      <c r="O78" s="1665"/>
      <c r="P78" s="1665"/>
      <c r="Q78" s="1665"/>
      <c r="S78" s="1151" t="str">
        <f t="shared" si="4"/>
        <v>10 (1410)</v>
      </c>
      <c r="T78" s="1152" t="str">
        <f t="shared" si="5"/>
        <v/>
      </c>
      <c r="U78" s="1153"/>
      <c r="V78" s="1154"/>
      <c r="W78" s="1154"/>
    </row>
    <row r="79" spans="1:23" s="477" customFormat="1" hidden="1">
      <c r="A79" s="453" t="s">
        <v>2907</v>
      </c>
      <c r="B79" s="1144"/>
      <c r="C79" s="994"/>
      <c r="D79" s="994"/>
      <c r="E79" s="453"/>
      <c r="F79" s="994"/>
      <c r="G79" s="998"/>
      <c r="H79" s="1226"/>
      <c r="I79" s="1203"/>
      <c r="J79" s="997"/>
      <c r="K79" s="1203"/>
      <c r="L79" s="1148"/>
      <c r="M79" s="453"/>
      <c r="N79" s="1665"/>
      <c r="O79" s="1665"/>
      <c r="P79" s="1665"/>
      <c r="Q79" s="1665"/>
      <c r="S79" s="1151" t="str">
        <f t="shared" si="4"/>
        <v>11 (1411)</v>
      </c>
      <c r="T79" s="1152" t="str">
        <f t="shared" si="5"/>
        <v/>
      </c>
      <c r="U79" s="1153"/>
      <c r="V79" s="1154"/>
      <c r="W79" s="1154"/>
    </row>
    <row r="80" spans="1:23" s="477" customFormat="1" ht="15" hidden="1" customHeight="1">
      <c r="A80" s="453" t="s">
        <v>2908</v>
      </c>
      <c r="B80" s="1144"/>
      <c r="C80" s="994"/>
      <c r="D80" s="994"/>
      <c r="E80" s="453"/>
      <c r="F80" s="994"/>
      <c r="G80" s="998"/>
      <c r="H80" s="1226"/>
      <c r="I80" s="1203"/>
      <c r="J80" s="997"/>
      <c r="K80" s="1203"/>
      <c r="L80" s="1148"/>
      <c r="M80" s="453"/>
      <c r="N80" s="1665"/>
      <c r="O80" s="1665"/>
      <c r="P80" s="1665"/>
      <c r="Q80" s="1665"/>
      <c r="S80" s="1151" t="str">
        <f t="shared" si="4"/>
        <v>12 (1412)</v>
      </c>
      <c r="T80" s="1152" t="str">
        <f t="shared" si="5"/>
        <v/>
      </c>
      <c r="U80" s="1153"/>
      <c r="V80" s="1154"/>
      <c r="W80" s="1154"/>
    </row>
    <row r="81" spans="1:32" s="477" customFormat="1" hidden="1">
      <c r="A81" s="453" t="s">
        <v>2909</v>
      </c>
      <c r="B81" s="1144"/>
      <c r="C81" s="994"/>
      <c r="D81" s="994"/>
      <c r="E81" s="453"/>
      <c r="F81" s="994"/>
      <c r="G81" s="998"/>
      <c r="H81" s="1226"/>
      <c r="I81" s="1203"/>
      <c r="J81" s="997"/>
      <c r="K81" s="1203"/>
      <c r="L81" s="1148"/>
      <c r="M81" s="453"/>
      <c r="N81" s="1665"/>
      <c r="O81" s="1665"/>
      <c r="P81" s="1665"/>
      <c r="Q81" s="1665"/>
      <c r="S81" s="1151" t="str">
        <f t="shared" si="4"/>
        <v>13 (1413)</v>
      </c>
      <c r="T81" s="1152" t="str">
        <f t="shared" si="5"/>
        <v/>
      </c>
      <c r="U81" s="1153"/>
      <c r="V81" s="1154"/>
      <c r="W81" s="1154"/>
    </row>
    <row r="82" spans="1:32" s="477" customFormat="1" hidden="1">
      <c r="A82" s="453" t="s">
        <v>2910</v>
      </c>
      <c r="B82" s="1144"/>
      <c r="C82" s="994"/>
      <c r="D82" s="994"/>
      <c r="E82" s="453"/>
      <c r="F82" s="994"/>
      <c r="G82" s="998"/>
      <c r="H82" s="1226"/>
      <c r="I82" s="1203"/>
      <c r="J82" s="997"/>
      <c r="K82" s="1203"/>
      <c r="L82" s="1148"/>
      <c r="M82" s="453"/>
      <c r="N82" s="1665"/>
      <c r="O82" s="1665"/>
      <c r="P82" s="1665"/>
      <c r="Q82" s="1665"/>
      <c r="S82" s="1151" t="str">
        <f t="shared" si="4"/>
        <v>14 (1414)</v>
      </c>
      <c r="T82" s="1152" t="str">
        <f t="shared" si="5"/>
        <v/>
      </c>
      <c r="U82" s="1153"/>
      <c r="V82" s="1154"/>
      <c r="W82" s="1154"/>
    </row>
    <row r="83" spans="1:32" s="477" customFormat="1" hidden="1">
      <c r="A83" s="453" t="s">
        <v>2911</v>
      </c>
      <c r="B83" s="1144"/>
      <c r="C83" s="994"/>
      <c r="D83" s="994"/>
      <c r="E83" s="453"/>
      <c r="F83" s="994"/>
      <c r="G83" s="998"/>
      <c r="H83" s="1226"/>
      <c r="I83" s="1203"/>
      <c r="J83" s="997"/>
      <c r="K83" s="1203"/>
      <c r="L83" s="1148"/>
      <c r="M83" s="453"/>
      <c r="N83" s="1665"/>
      <c r="O83" s="1665"/>
      <c r="P83" s="1665"/>
      <c r="Q83" s="1665"/>
      <c r="S83" s="1151" t="str">
        <f t="shared" si="4"/>
        <v>15 (1415)</v>
      </c>
      <c r="T83" s="1152" t="str">
        <f t="shared" si="5"/>
        <v/>
      </c>
      <c r="U83" s="1153"/>
      <c r="V83" s="1154"/>
      <c r="W83" s="1154"/>
    </row>
    <row r="84" spans="1:32" s="477" customFormat="1" hidden="1">
      <c r="A84" s="453" t="s">
        <v>2912</v>
      </c>
      <c r="B84" s="1144"/>
      <c r="C84" s="994"/>
      <c r="D84" s="994"/>
      <c r="E84" s="453"/>
      <c r="F84" s="994"/>
      <c r="G84" s="998"/>
      <c r="H84" s="1226"/>
      <c r="I84" s="1203"/>
      <c r="J84" s="997"/>
      <c r="K84" s="1203"/>
      <c r="L84" s="1148"/>
      <c r="M84" s="453"/>
      <c r="N84" s="1665"/>
      <c r="O84" s="1665"/>
      <c r="P84" s="1665"/>
      <c r="Q84" s="1665"/>
      <c r="S84" s="1151" t="str">
        <f t="shared" si="4"/>
        <v>16 (1416)</v>
      </c>
      <c r="T84" s="1152" t="str">
        <f t="shared" si="5"/>
        <v/>
      </c>
      <c r="U84" s="1153"/>
      <c r="V84" s="1154"/>
      <c r="W84" s="1154"/>
    </row>
    <row r="85" spans="1:32" s="477" customFormat="1" hidden="1">
      <c r="A85" s="453" t="s">
        <v>2913</v>
      </c>
      <c r="B85" s="1144"/>
      <c r="C85" s="994"/>
      <c r="D85" s="994"/>
      <c r="E85" s="453"/>
      <c r="F85" s="994"/>
      <c r="G85" s="998"/>
      <c r="H85" s="1226"/>
      <c r="I85" s="1203"/>
      <c r="J85" s="997"/>
      <c r="K85" s="1203"/>
      <c r="L85" s="1148"/>
      <c r="M85" s="453"/>
      <c r="N85" s="1665"/>
      <c r="O85" s="1665"/>
      <c r="P85" s="1665"/>
      <c r="Q85" s="1665"/>
      <c r="S85" s="1151" t="str">
        <f t="shared" si="4"/>
        <v>17 (1417)</v>
      </c>
      <c r="T85" s="1152" t="str">
        <f t="shared" si="5"/>
        <v/>
      </c>
      <c r="U85" s="1153"/>
      <c r="V85" s="1154"/>
      <c r="W85" s="1154"/>
    </row>
    <row r="86" spans="1:32" s="477" customFormat="1" hidden="1">
      <c r="A86" s="453" t="s">
        <v>2914</v>
      </c>
      <c r="B86" s="1144"/>
      <c r="C86" s="994"/>
      <c r="D86" s="994"/>
      <c r="E86" s="453"/>
      <c r="F86" s="994"/>
      <c r="G86" s="998"/>
      <c r="H86" s="1226"/>
      <c r="I86" s="1203"/>
      <c r="J86" s="997"/>
      <c r="K86" s="1203"/>
      <c r="L86" s="1148"/>
      <c r="M86" s="453"/>
      <c r="N86" s="1665"/>
      <c r="O86" s="1665"/>
      <c r="P86" s="1665"/>
      <c r="Q86" s="1665"/>
      <c r="S86" s="1151" t="str">
        <f t="shared" si="4"/>
        <v>18 (1418)</v>
      </c>
      <c r="T86" s="1152" t="str">
        <f t="shared" si="5"/>
        <v/>
      </c>
      <c r="U86" s="1153"/>
      <c r="V86" s="1154"/>
      <c r="W86" s="1154"/>
    </row>
    <row r="87" spans="1:32" s="477" customFormat="1" hidden="1">
      <c r="A87" s="453" t="s">
        <v>2915</v>
      </c>
      <c r="B87" s="1144"/>
      <c r="C87" s="994"/>
      <c r="D87" s="994"/>
      <c r="E87" s="453"/>
      <c r="F87" s="994"/>
      <c r="G87" s="998"/>
      <c r="H87" s="1226"/>
      <c r="I87" s="1203"/>
      <c r="J87" s="997"/>
      <c r="K87" s="1203"/>
      <c r="L87" s="1148"/>
      <c r="M87" s="453"/>
      <c r="N87" s="1665"/>
      <c r="O87" s="1665"/>
      <c r="P87" s="1665"/>
      <c r="Q87" s="1665"/>
      <c r="S87" s="1151" t="str">
        <f t="shared" si="4"/>
        <v>19 (1419)</v>
      </c>
      <c r="T87" s="1152" t="str">
        <f t="shared" si="5"/>
        <v/>
      </c>
      <c r="U87" s="1153"/>
      <c r="V87" s="1154"/>
      <c r="W87" s="1154"/>
    </row>
    <row r="88" spans="1:32" s="477" customFormat="1" hidden="1">
      <c r="A88" s="453" t="s">
        <v>2916</v>
      </c>
      <c r="B88" s="1144"/>
      <c r="C88" s="994"/>
      <c r="D88" s="994"/>
      <c r="E88" s="453"/>
      <c r="F88" s="994"/>
      <c r="G88" s="998"/>
      <c r="H88" s="1226"/>
      <c r="I88" s="1203"/>
      <c r="J88" s="997"/>
      <c r="K88" s="1203"/>
      <c r="L88" s="1148"/>
      <c r="M88" s="453"/>
      <c r="N88" s="1665"/>
      <c r="O88" s="1665"/>
      <c r="P88" s="1665"/>
      <c r="Q88" s="1665"/>
      <c r="S88" s="1151" t="str">
        <f t="shared" si="4"/>
        <v>20 (1420)</v>
      </c>
      <c r="T88" s="1152" t="str">
        <f t="shared" si="5"/>
        <v/>
      </c>
      <c r="U88" s="1153"/>
      <c r="V88" s="1154"/>
      <c r="W88" s="1154"/>
    </row>
    <row r="89" spans="1:32" s="477" customFormat="1" hidden="1">
      <c r="A89" s="453" t="s">
        <v>2917</v>
      </c>
      <c r="B89" s="1144"/>
      <c r="C89" s="994"/>
      <c r="D89" s="994"/>
      <c r="E89" s="453"/>
      <c r="F89" s="994"/>
      <c r="G89" s="998"/>
      <c r="H89" s="1226"/>
      <c r="I89" s="1203"/>
      <c r="J89" s="997"/>
      <c r="K89" s="1203"/>
      <c r="L89" s="1148"/>
      <c r="M89" s="453"/>
      <c r="N89" s="1665"/>
      <c r="O89" s="1665"/>
      <c r="P89" s="1665"/>
      <c r="Q89" s="1665"/>
      <c r="S89" s="1151" t="str">
        <f t="shared" si="4"/>
        <v>21 (1421)</v>
      </c>
      <c r="T89" s="1152" t="str">
        <f t="shared" si="5"/>
        <v/>
      </c>
      <c r="U89" s="1153"/>
      <c r="V89" s="1154"/>
      <c r="W89" s="1154"/>
    </row>
    <row r="90" spans="1:32" s="477" customFormat="1" hidden="1">
      <c r="A90" s="453" t="s">
        <v>2918</v>
      </c>
      <c r="B90" s="1144"/>
      <c r="C90" s="994"/>
      <c r="D90" s="994"/>
      <c r="E90" s="453"/>
      <c r="F90" s="994"/>
      <c r="G90" s="998"/>
      <c r="H90" s="1226"/>
      <c r="I90" s="1203"/>
      <c r="J90" s="997"/>
      <c r="K90" s="1203"/>
      <c r="L90" s="1148"/>
      <c r="M90" s="453"/>
      <c r="N90" s="1665"/>
      <c r="O90" s="1665"/>
      <c r="P90" s="1665"/>
      <c r="Q90" s="1665"/>
      <c r="S90" s="1151" t="str">
        <f t="shared" si="4"/>
        <v>22 (1422)</v>
      </c>
      <c r="T90" s="1152" t="str">
        <f t="shared" si="5"/>
        <v/>
      </c>
      <c r="U90" s="1153"/>
      <c r="V90" s="1154"/>
      <c r="W90" s="1154"/>
    </row>
    <row r="91" spans="1:32" s="477" customFormat="1" hidden="1">
      <c r="A91" s="453" t="s">
        <v>2919</v>
      </c>
      <c r="B91" s="1144"/>
      <c r="C91" s="994"/>
      <c r="D91" s="994"/>
      <c r="E91" s="453"/>
      <c r="F91" s="994"/>
      <c r="G91" s="998"/>
      <c r="H91" s="1226"/>
      <c r="I91" s="1203"/>
      <c r="J91" s="997"/>
      <c r="K91" s="1203"/>
      <c r="L91" s="1148"/>
      <c r="M91" s="453"/>
      <c r="N91" s="1665"/>
      <c r="O91" s="1665"/>
      <c r="P91" s="1665"/>
      <c r="Q91" s="1665"/>
      <c r="S91" s="1151" t="str">
        <f t="shared" si="4"/>
        <v>23 (1423)</v>
      </c>
      <c r="T91" s="1152" t="str">
        <f t="shared" si="5"/>
        <v/>
      </c>
      <c r="U91" s="1153"/>
      <c r="V91" s="1154"/>
      <c r="W91" s="1154"/>
    </row>
    <row r="92" spans="1:32" s="477" customFormat="1" hidden="1">
      <c r="A92" s="453" t="s">
        <v>2920</v>
      </c>
      <c r="B92" s="1144"/>
      <c r="C92" s="994"/>
      <c r="D92" s="994"/>
      <c r="E92" s="453"/>
      <c r="F92" s="994"/>
      <c r="G92" s="998"/>
      <c r="H92" s="1226"/>
      <c r="I92" s="1203"/>
      <c r="J92" s="997"/>
      <c r="K92" s="1203"/>
      <c r="L92" s="1148"/>
      <c r="M92" s="453"/>
      <c r="N92" s="1665"/>
      <c r="O92" s="1665"/>
      <c r="P92" s="1665"/>
      <c r="Q92" s="1665"/>
      <c r="S92" s="1151" t="str">
        <f t="shared" si="4"/>
        <v>24 (1424)</v>
      </c>
      <c r="T92" s="1152" t="str">
        <f t="shared" si="5"/>
        <v/>
      </c>
      <c r="U92" s="1153"/>
      <c r="V92" s="1154"/>
      <c r="W92" s="1154"/>
    </row>
    <row r="93" spans="1:32" s="477" customFormat="1">
      <c r="A93" s="453" t="s">
        <v>2921</v>
      </c>
      <c r="B93" s="1144"/>
      <c r="C93" s="994"/>
      <c r="D93" s="994"/>
      <c r="E93" s="453"/>
      <c r="F93" s="994"/>
      <c r="G93" s="998"/>
      <c r="H93" s="1226"/>
      <c r="I93" s="1203"/>
      <c r="J93" s="997"/>
      <c r="K93" s="1203"/>
      <c r="L93" s="1148"/>
      <c r="M93" s="453"/>
      <c r="N93" s="1665"/>
      <c r="O93" s="1665"/>
      <c r="P93" s="1665"/>
      <c r="Q93" s="1665"/>
      <c r="S93" s="1151" t="str">
        <f t="shared" si="4"/>
        <v>25 (1425)</v>
      </c>
      <c r="T93" s="1152" t="str">
        <f t="shared" si="5"/>
        <v/>
      </c>
      <c r="U93" s="1153"/>
      <c r="V93" s="1154"/>
      <c r="W93" s="1154"/>
    </row>
    <row r="94" spans="1:32" s="477" customFormat="1">
      <c r="A94" s="796" t="s">
        <v>2922</v>
      </c>
      <c r="B94" s="1208">
        <v>100</v>
      </c>
      <c r="C94" s="994"/>
      <c r="D94" s="994"/>
      <c r="E94" s="453"/>
      <c r="F94" s="994"/>
      <c r="G94" s="1047"/>
      <c r="H94" s="1226"/>
      <c r="I94" s="1203"/>
      <c r="J94" s="997"/>
      <c r="K94" s="1203"/>
      <c r="L94" s="1148"/>
      <c r="M94" s="453"/>
      <c r="N94" s="1666"/>
      <c r="O94" s="1666"/>
      <c r="P94" s="1666"/>
      <c r="Q94" s="1666"/>
      <c r="S94" s="1233"/>
      <c r="T94" s="1159">
        <f>$B94</f>
        <v>100</v>
      </c>
      <c r="U94" s="1153"/>
      <c r="V94" s="1154"/>
      <c r="W94" s="1154"/>
    </row>
    <row r="95" spans="1:32" s="477" customFormat="1">
      <c r="A95" s="478" t="s">
        <v>2923</v>
      </c>
      <c r="B95" s="1002" t="s">
        <v>2924</v>
      </c>
      <c r="C95" s="997"/>
      <c r="D95" s="997"/>
      <c r="F95" s="997"/>
      <c r="G95" s="1106"/>
      <c r="H95" s="1227"/>
      <c r="I95" s="1216"/>
      <c r="J95" s="997"/>
      <c r="K95" s="1216"/>
      <c r="L95" s="1166"/>
      <c r="N95" s="1664"/>
      <c r="O95" s="1664"/>
      <c r="P95" s="1664"/>
      <c r="Q95" s="1664"/>
      <c r="S95" s="1233"/>
      <c r="T95" s="1003" t="str">
        <f>$B95</f>
        <v>Overall</v>
      </c>
      <c r="U95" s="1153"/>
      <c r="V95" s="1168"/>
      <c r="W95" s="1168"/>
    </row>
    <row r="96" spans="1:32" s="477" customFormat="1">
      <c r="B96" s="475"/>
      <c r="C96" s="1119"/>
      <c r="D96" s="1119"/>
      <c r="F96" s="1119"/>
      <c r="G96" s="1062"/>
      <c r="H96" s="1120"/>
      <c r="I96" s="1120"/>
      <c r="J96" s="1119"/>
      <c r="K96" s="1119"/>
      <c r="L96" s="1119"/>
      <c r="M96" s="1119"/>
      <c r="N96" s="1173"/>
      <c r="P96" s="888"/>
      <c r="Q96" s="888"/>
      <c r="R96" s="888"/>
      <c r="S96" s="888"/>
      <c r="U96" s="888"/>
      <c r="V96" s="888"/>
      <c r="W96" s="888"/>
      <c r="X96" s="1234"/>
      <c r="Y96" s="1234"/>
      <c r="Z96" s="1234"/>
      <c r="AA96" s="1183"/>
      <c r="AB96" s="1235"/>
      <c r="AC96" s="1235"/>
      <c r="AD96" s="1234"/>
      <c r="AE96" s="1234"/>
      <c r="AF96" s="1234"/>
    </row>
    <row r="97" spans="1:32" s="477" customFormat="1">
      <c r="B97" s="1104" t="s">
        <v>2927</v>
      </c>
      <c r="C97" s="1119"/>
      <c r="D97" s="1119"/>
      <c r="F97" s="1119"/>
      <c r="G97" s="1062"/>
      <c r="H97" s="1120"/>
      <c r="I97" s="1120"/>
      <c r="J97" s="1119"/>
      <c r="K97" s="1119"/>
      <c r="L97" s="1119"/>
      <c r="M97" s="1119"/>
      <c r="N97" s="1173"/>
      <c r="P97" s="888"/>
      <c r="Q97" s="888"/>
      <c r="U97" s="888"/>
      <c r="V97" s="888"/>
      <c r="W97" s="888"/>
      <c r="X97" s="1234"/>
      <c r="Y97" s="1234"/>
      <c r="Z97" s="1234"/>
      <c r="AA97" s="1183"/>
      <c r="AB97" s="1235"/>
      <c r="AC97" s="1235"/>
      <c r="AD97" s="1234"/>
      <c r="AE97" s="1234"/>
      <c r="AF97" s="1234"/>
    </row>
    <row r="98" spans="1:32" s="477" customFormat="1">
      <c r="A98" s="478" t="s">
        <v>2923</v>
      </c>
      <c r="B98" s="1160" t="s">
        <v>2924</v>
      </c>
      <c r="C98" s="1122"/>
      <c r="D98" s="1122"/>
      <c r="E98" s="1123"/>
      <c r="F98" s="1122"/>
      <c r="G98" s="1122"/>
      <c r="H98" s="1216"/>
      <c r="I98" s="1216"/>
      <c r="J98" s="1216"/>
      <c r="K98" s="1216"/>
      <c r="L98" s="1216"/>
      <c r="N98" s="1664"/>
      <c r="O98" s="1664"/>
      <c r="P98" s="1743"/>
      <c r="Q98" s="1743"/>
      <c r="U98" s="888"/>
      <c r="V98" s="888"/>
      <c r="W98" s="888"/>
      <c r="X98" s="1234"/>
      <c r="Y98" s="1234"/>
      <c r="Z98" s="1234"/>
      <c r="AA98" s="1183"/>
      <c r="AB98" s="1235"/>
      <c r="AC98" s="1235"/>
      <c r="AD98" s="1234"/>
      <c r="AE98" s="1234"/>
      <c r="AF98" s="1234"/>
    </row>
    <row r="99" spans="1:32" s="477" customFormat="1">
      <c r="S99" s="888"/>
      <c r="T99" s="888"/>
      <c r="U99" s="888"/>
      <c r="V99" s="888"/>
      <c r="W99" s="888"/>
    </row>
    <row r="100" spans="1:32" s="477" customFormat="1">
      <c r="B100" s="1011" t="s">
        <v>772</v>
      </c>
      <c r="D100" s="997"/>
      <c r="N100" s="1664"/>
      <c r="O100" s="1664"/>
      <c r="P100" s="1664"/>
      <c r="Q100" s="1664"/>
      <c r="S100" s="1236"/>
      <c r="T100" s="813" t="str">
        <f>$B100</f>
        <v>Total (500)</v>
      </c>
      <c r="U100" s="1153"/>
      <c r="W100" s="1179"/>
    </row>
    <row r="101" spans="1:32" s="477" customFormat="1"/>
    <row r="102" spans="1:32" s="477" customFormat="1" ht="36.75" customHeight="1">
      <c r="B102" s="1019" t="s">
        <v>2963</v>
      </c>
      <c r="N102" s="1099" t="s">
        <v>2964</v>
      </c>
      <c r="O102" s="1099" t="s">
        <v>2965</v>
      </c>
      <c r="P102" s="1099" t="s">
        <v>2964</v>
      </c>
      <c r="Q102" s="1099" t="s">
        <v>2965</v>
      </c>
    </row>
    <row r="103" spans="1:32" s="477" customFormat="1" ht="33.75" customHeight="1">
      <c r="B103" s="1065" t="s">
        <v>1790</v>
      </c>
      <c r="C103" s="975"/>
      <c r="D103" s="994"/>
      <c r="F103" s="975"/>
      <c r="G103" s="975"/>
      <c r="H103" s="1202"/>
      <c r="I103" s="975"/>
      <c r="J103" s="997"/>
      <c r="K103" s="1203"/>
      <c r="L103" s="1148"/>
      <c r="N103" s="994"/>
      <c r="O103" s="994"/>
      <c r="P103" s="994"/>
      <c r="Q103" s="994"/>
      <c r="W103" s="1179"/>
    </row>
    <row r="104" spans="1:32" s="477" customFormat="1" ht="33.75" customHeight="1">
      <c r="B104" s="1204" t="s">
        <v>2966</v>
      </c>
      <c r="C104" s="994"/>
      <c r="D104" s="994"/>
      <c r="F104" s="975"/>
      <c r="G104" s="975"/>
      <c r="H104" s="1202"/>
      <c r="I104" s="975"/>
      <c r="J104" s="997"/>
      <c r="K104" s="1203"/>
      <c r="L104" s="1148"/>
      <c r="N104" s="994"/>
      <c r="O104" s="994"/>
      <c r="P104" s="994"/>
      <c r="Q104" s="994"/>
    </row>
    <row r="105" spans="1:32" s="477" customFormat="1" ht="12.75" customHeight="1"/>
    <row r="106" spans="1:32" s="477" customFormat="1" ht="22.35" customHeight="1">
      <c r="A106" s="1176">
        <v>1</v>
      </c>
      <c r="B106" s="1663" t="s">
        <v>2928</v>
      </c>
      <c r="C106" s="1715"/>
      <c r="D106" s="1715"/>
      <c r="E106" s="1715"/>
      <c r="F106" s="1715"/>
      <c r="G106" s="1715"/>
      <c r="H106" s="1182"/>
      <c r="I106" s="1176">
        <v>4</v>
      </c>
      <c r="J106" s="1663" t="s">
        <v>3047</v>
      </c>
      <c r="K106" s="1611"/>
      <c r="L106" s="1611"/>
      <c r="M106" s="1611"/>
      <c r="N106" s="1611"/>
      <c r="O106" s="1611"/>
      <c r="P106" s="1611"/>
      <c r="Q106" s="1611"/>
    </row>
    <row r="107" spans="1:32" s="477" customFormat="1" ht="22.35" customHeight="1">
      <c r="A107" s="1176">
        <v>2</v>
      </c>
      <c r="B107" s="1663" t="s">
        <v>3036</v>
      </c>
      <c r="C107" s="1611"/>
      <c r="D107" s="1611"/>
      <c r="E107" s="1611"/>
      <c r="F107" s="1611"/>
      <c r="G107" s="1611"/>
      <c r="H107" s="1182"/>
      <c r="I107" s="1176">
        <v>5</v>
      </c>
      <c r="J107" s="1663" t="s">
        <v>3048</v>
      </c>
      <c r="K107" s="1611"/>
      <c r="L107" s="1611"/>
      <c r="M107" s="1611"/>
      <c r="N107" s="1611"/>
      <c r="O107" s="1611"/>
      <c r="P107" s="1611"/>
      <c r="Q107" s="1611"/>
    </row>
    <row r="108" spans="1:32" s="477" customFormat="1" ht="22.35" customHeight="1">
      <c r="A108" s="1176">
        <v>3</v>
      </c>
      <c r="B108" s="1663" t="s">
        <v>2930</v>
      </c>
      <c r="C108" s="1611"/>
      <c r="D108" s="1611"/>
      <c r="E108" s="1611"/>
      <c r="F108" s="1611"/>
      <c r="G108" s="1611"/>
      <c r="H108" s="1182"/>
      <c r="I108" s="1176">
        <v>6</v>
      </c>
      <c r="J108" s="1663" t="s">
        <v>2931</v>
      </c>
      <c r="K108" s="1611"/>
      <c r="L108" s="1611"/>
      <c r="M108" s="1611"/>
      <c r="N108" s="1611"/>
      <c r="O108" s="1611"/>
      <c r="P108" s="1611"/>
      <c r="Q108" s="1611"/>
    </row>
    <row r="109" spans="1:32" s="477" customFormat="1" ht="13.8">
      <c r="I109" s="1176">
        <v>7</v>
      </c>
      <c r="J109" s="1663" t="s">
        <v>2933</v>
      </c>
      <c r="K109" s="1611"/>
      <c r="L109" s="1611"/>
      <c r="M109" s="1611"/>
      <c r="N109" s="1611"/>
      <c r="O109" s="1611"/>
      <c r="P109" s="1611"/>
      <c r="Q109" s="1611"/>
    </row>
    <row r="110" spans="1:32" ht="13.8">
      <c r="A110" s="156"/>
    </row>
    <row r="111" spans="1:32">
      <c r="B111" s="373"/>
    </row>
  </sheetData>
  <sheetProtection formatColumns="0" formatRows="0"/>
  <customSheetViews>
    <customSheetView guid="{322AC775-AF01-45AA-8A10-37DBB67FD782}" scale="102" showPageBreaks="1" printArea="1" hiddenRows="1" view="pageBreakPreview">
      <selection activeCell="G9" sqref="G9"/>
      <colBreaks count="1" manualBreakCount="1">
        <brk id="17" max="109" man="1"/>
      </colBreaks>
      <pageMargins left="0" right="0" top="0" bottom="0" header="0" footer="0"/>
      <pageSetup scale="5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85">
    <mergeCell ref="J109:Q109"/>
    <mergeCell ref="B106:G106"/>
    <mergeCell ref="J106:Q106"/>
    <mergeCell ref="B107:G107"/>
    <mergeCell ref="J107:Q107"/>
    <mergeCell ref="B108:G108"/>
    <mergeCell ref="J108:Q108"/>
    <mergeCell ref="N94:O94"/>
    <mergeCell ref="P94:Q94"/>
    <mergeCell ref="N95:O95"/>
    <mergeCell ref="P95:Q95"/>
    <mergeCell ref="N100:O100"/>
    <mergeCell ref="P100:Q100"/>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9:O69"/>
    <mergeCell ref="P69:Q69"/>
    <mergeCell ref="N65:O65"/>
    <mergeCell ref="P65:Q65"/>
    <mergeCell ref="N66:O66"/>
    <mergeCell ref="P66:Q66"/>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2:O22"/>
    <mergeCell ref="P22:Q22"/>
    <mergeCell ref="N23:O23"/>
    <mergeCell ref="P23:Q23"/>
    <mergeCell ref="N18:O18"/>
    <mergeCell ref="P18:Q18"/>
    <mergeCell ref="N19:O19"/>
    <mergeCell ref="P19:Q19"/>
    <mergeCell ref="N20:O20"/>
    <mergeCell ref="P20:Q20"/>
    <mergeCell ref="N17:O17"/>
    <mergeCell ref="P17:Q17"/>
    <mergeCell ref="N12:O12"/>
    <mergeCell ref="P12:Q12"/>
    <mergeCell ref="N13:O13"/>
    <mergeCell ref="P13:Q13"/>
    <mergeCell ref="N14:O14"/>
    <mergeCell ref="P14:Q14"/>
    <mergeCell ref="N21:O21"/>
    <mergeCell ref="P21:Q21"/>
    <mergeCell ref="V7:W7"/>
    <mergeCell ref="B4:Q4"/>
    <mergeCell ref="B6:D6"/>
    <mergeCell ref="I6:L6"/>
    <mergeCell ref="S6:T7"/>
    <mergeCell ref="N15:O15"/>
    <mergeCell ref="P15:Q15"/>
    <mergeCell ref="N16:O16"/>
    <mergeCell ref="P16:Q16"/>
    <mergeCell ref="B2:E2"/>
    <mergeCell ref="F6:G7"/>
    <mergeCell ref="N8:O8"/>
    <mergeCell ref="P8:Q8"/>
    <mergeCell ref="I10:J10"/>
    <mergeCell ref="N11:O11"/>
    <mergeCell ref="P11:Q11"/>
    <mergeCell ref="I7:J7"/>
    <mergeCell ref="K7:L7"/>
  </mergeCells>
  <hyperlinks>
    <hyperlink ref="B2" location="Schedule_Listing" display="Return to Shedule Listing" xr:uid="{00000000-0004-0000-4000-000000000000}"/>
    <hyperlink ref="B2:E2" location="'Schedule Listing '!A1" display="Return to Schedule Listing" xr:uid="{00000000-0004-0000-4000-000001000000}"/>
  </hyperlinks>
  <pageMargins left="0.47244094488188981" right="0.35433070866141736" top="0.74803149606299213" bottom="0.51181102362204722" header="0.31496062992125984" footer="0.31496062992125984"/>
  <pageSetup scale="5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7" max="109"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dimension ref="A1:AS169"/>
  <sheetViews>
    <sheetView showGridLines="0" zoomScaleNormal="100" zoomScaleSheetLayoutView="85" workbookViewId="0">
      <selection activeCell="B1" sqref="B1"/>
    </sheetView>
  </sheetViews>
  <sheetFormatPr defaultColWidth="9.1015625" defaultRowHeight="12.3"/>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0" width="9.5234375" style="1" customWidth="1"/>
    <col min="11" max="11" width="10.41796875" style="1" customWidth="1"/>
    <col min="12" max="12" width="10" style="1" customWidth="1"/>
    <col min="13" max="13" width="0.89453125" style="1" customWidth="1"/>
    <col min="14" max="14" width="6.3125" style="1" customWidth="1"/>
    <col min="15" max="16" width="6" style="1" customWidth="1"/>
    <col min="17" max="17" width="6.1015625" style="1" customWidth="1"/>
    <col min="18" max="18" width="2.1015625" style="1" customWidth="1"/>
    <col min="19" max="19" width="6.5234375" style="1" customWidth="1"/>
    <col min="20" max="20" width="9" style="1" customWidth="1"/>
    <col min="21" max="21" width="13.1015625" style="1" customWidth="1"/>
    <col min="22" max="23" width="9.41796875" style="1" customWidth="1"/>
    <col min="24" max="24" width="13.3125" style="1" customWidth="1"/>
    <col min="25" max="25" width="12" style="1" customWidth="1"/>
    <col min="26" max="26" width="9.1015625" style="1"/>
    <col min="27" max="27" width="10.5234375" style="1" customWidth="1"/>
    <col min="28" max="30" width="19.1015625" style="1" customWidth="1"/>
    <col min="31" max="31" width="1.41796875" style="1" customWidth="1"/>
    <col min="32" max="32" width="9.1015625" style="1"/>
    <col min="33" max="33" width="11.41796875" style="1" customWidth="1"/>
    <col min="34" max="36" width="17.41796875" style="1"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c r="B1" s="729" t="s">
        <v>3049</v>
      </c>
      <c r="C1" s="37"/>
      <c r="D1" s="37"/>
      <c r="S1" s="37" t="str">
        <f>$B1</f>
        <v>Schedule 50.190 - IRB Approach - credit risk-weighted assets</v>
      </c>
      <c r="Z1" s="268" t="str">
        <f>$B1</f>
        <v>Schedule 50.190 - IRB Approach - credit risk-weighted assets</v>
      </c>
      <c r="AA1" s="654"/>
      <c r="AB1" s="654"/>
      <c r="AC1" s="654"/>
      <c r="AD1" s="654"/>
      <c r="AE1" s="667"/>
      <c r="AF1" s="268" t="str">
        <f>$B1</f>
        <v>Schedule 50.190 - IRB Approach - credit risk-weighted assets</v>
      </c>
      <c r="AG1" s="654"/>
      <c r="AH1" s="654"/>
      <c r="AI1" s="654"/>
      <c r="AJ1" s="654"/>
    </row>
    <row r="2" spans="1:36" ht="15">
      <c r="A2" s="21">
        <v>34</v>
      </c>
      <c r="B2" s="1536" t="s">
        <v>137</v>
      </c>
      <c r="C2" s="1554"/>
      <c r="D2" s="1554"/>
      <c r="E2" s="1555"/>
      <c r="F2" s="20"/>
      <c r="S2" s="1650" t="s">
        <v>2873</v>
      </c>
      <c r="T2" s="1650"/>
      <c r="U2" s="1650"/>
      <c r="V2" s="1650"/>
      <c r="W2" s="1650"/>
      <c r="X2" s="1650"/>
      <c r="Z2" s="1679" t="s">
        <v>3050</v>
      </c>
      <c r="AA2" s="1679"/>
      <c r="AB2" s="1679"/>
      <c r="AC2" s="1679"/>
      <c r="AD2" s="1679"/>
      <c r="AE2" s="278"/>
      <c r="AF2" s="1679" t="s">
        <v>3051</v>
      </c>
      <c r="AG2" s="1679"/>
      <c r="AH2" s="1679"/>
      <c r="AI2" s="1679"/>
      <c r="AJ2" s="1679"/>
    </row>
    <row r="3" spans="1:36" ht="15">
      <c r="A3" s="21"/>
      <c r="B3" s="1346"/>
      <c r="C3" s="13"/>
      <c r="D3" s="13"/>
      <c r="E3" s="13"/>
      <c r="F3" s="20"/>
      <c r="S3" s="1521"/>
      <c r="T3" s="1521"/>
      <c r="U3" s="1521"/>
      <c r="V3" s="1521"/>
      <c r="W3" s="1521"/>
      <c r="X3" s="1521"/>
      <c r="Z3" s="1679"/>
      <c r="AA3" s="1679"/>
      <c r="AB3" s="1679"/>
      <c r="AC3" s="1679"/>
      <c r="AD3" s="1679"/>
      <c r="AE3" s="677"/>
      <c r="AF3" s="1679"/>
      <c r="AG3" s="1679"/>
      <c r="AH3" s="1679"/>
      <c r="AI3" s="1679"/>
      <c r="AJ3" s="1679"/>
    </row>
    <row r="4" spans="1:36" ht="15">
      <c r="B4" s="525" t="s">
        <v>2507</v>
      </c>
      <c r="C4" s="59"/>
      <c r="S4" s="1650" t="str">
        <f>$B4</f>
        <v>For Banking Book - SBEs treated as Regulatory Retail (114)</v>
      </c>
      <c r="T4" s="1650"/>
      <c r="U4" s="1650"/>
      <c r="V4" s="1650"/>
      <c r="W4" s="1650"/>
      <c r="X4" s="1650"/>
      <c r="Z4" s="1679" t="str">
        <f>$B$4</f>
        <v>For Banking Book - SBEs treated as Regulatory Retail (114)</v>
      </c>
      <c r="AA4" s="1679"/>
      <c r="AB4" s="1679"/>
      <c r="AC4" s="1679"/>
      <c r="AD4" s="1679"/>
      <c r="AE4" s="278"/>
      <c r="AF4" s="1679" t="str">
        <f>$B$4</f>
        <v>For Banking Book - SBEs treated as Regulatory Retail (114)</v>
      </c>
      <c r="AG4" s="1679"/>
      <c r="AH4" s="1679"/>
      <c r="AI4" s="1679"/>
      <c r="AJ4" s="1679"/>
    </row>
    <row r="5" spans="1:36" ht="12.75" customHeight="1">
      <c r="B5" s="19" t="s">
        <v>2875</v>
      </c>
      <c r="C5" s="59"/>
      <c r="S5" s="19" t="str">
        <f>$B5</f>
        <v>Dollars in thousands, Record Type 010</v>
      </c>
      <c r="T5" s="110"/>
      <c r="U5" s="111"/>
      <c r="V5" s="111"/>
      <c r="W5" s="111"/>
      <c r="X5" s="111"/>
      <c r="Z5" s="19" t="str">
        <f>$B5</f>
        <v>Dollars in thousands, Record Type 010</v>
      </c>
      <c r="AA5" s="654"/>
      <c r="AB5" s="654"/>
      <c r="AC5" s="668"/>
      <c r="AD5" s="668"/>
      <c r="AE5" s="654"/>
      <c r="AF5" s="19" t="str">
        <f>$B5</f>
        <v>Dollars in thousands, Record Type 010</v>
      </c>
      <c r="AG5" s="654"/>
      <c r="AH5" s="654"/>
      <c r="AI5" s="668"/>
      <c r="AJ5" s="668"/>
    </row>
    <row r="6" spans="1:36" ht="32.25" customHeight="1">
      <c r="B6" s="1702" t="s">
        <v>2342</v>
      </c>
      <c r="C6" s="1703"/>
      <c r="D6" s="1704"/>
      <c r="E6" s="68"/>
      <c r="F6" s="1708" t="s">
        <v>2343</v>
      </c>
      <c r="G6" s="1710"/>
      <c r="H6" s="176"/>
      <c r="I6" s="1593" t="s">
        <v>2774</v>
      </c>
      <c r="J6" s="1593"/>
      <c r="K6" s="1593"/>
      <c r="L6" s="1593"/>
      <c r="M6" s="68"/>
      <c r="N6" s="68"/>
      <c r="O6" s="68"/>
      <c r="P6" s="68"/>
      <c r="Q6" s="68"/>
      <c r="S6" s="1660" t="s">
        <v>2877</v>
      </c>
      <c r="T6" s="1660"/>
      <c r="U6" s="112"/>
      <c r="V6" s="113"/>
      <c r="W6" s="113"/>
      <c r="Z6" s="1680" t="s">
        <v>2877</v>
      </c>
      <c r="AA6" s="1680"/>
      <c r="AB6" s="657"/>
      <c r="AC6" s="676"/>
      <c r="AD6" s="668"/>
      <c r="AE6" s="667"/>
      <c r="AF6" s="1680" t="s">
        <v>2877</v>
      </c>
      <c r="AG6" s="1680"/>
      <c r="AH6" s="657"/>
      <c r="AI6" s="676"/>
      <c r="AJ6" s="668"/>
    </row>
    <row r="7" spans="1:36" ht="22.5" customHeight="1">
      <c r="B7" s="1705"/>
      <c r="C7" s="1706"/>
      <c r="D7" s="1707"/>
      <c r="E7" s="68"/>
      <c r="F7" s="1711"/>
      <c r="G7" s="1713"/>
      <c r="H7" s="176"/>
      <c r="I7" s="1593" t="s">
        <v>2878</v>
      </c>
      <c r="J7" s="1701"/>
      <c r="K7" s="1593" t="s">
        <v>2879</v>
      </c>
      <c r="L7" s="1701"/>
      <c r="M7" s="68"/>
      <c r="N7" s="68"/>
      <c r="O7" s="68"/>
      <c r="P7" s="68"/>
      <c r="Q7" s="68"/>
      <c r="S7" s="1661"/>
      <c r="T7" s="1661"/>
      <c r="U7" s="1338"/>
      <c r="V7" s="1647" t="s">
        <v>2879</v>
      </c>
      <c r="W7" s="1648"/>
      <c r="X7" s="1347"/>
      <c r="Z7" s="1681"/>
      <c r="AA7" s="1681"/>
      <c r="AB7" s="657"/>
      <c r="AC7" s="1685" t="s">
        <v>2879</v>
      </c>
      <c r="AD7" s="1686"/>
      <c r="AE7" s="667"/>
      <c r="AF7" s="1681"/>
      <c r="AG7" s="1681"/>
      <c r="AH7" s="657"/>
      <c r="AI7" s="1685" t="s">
        <v>2879</v>
      </c>
      <c r="AJ7" s="1686"/>
    </row>
    <row r="8" spans="1:36" ht="76.5" customHeight="1">
      <c r="A8" s="69" t="s">
        <v>2881</v>
      </c>
      <c r="B8" s="69" t="s">
        <v>2882</v>
      </c>
      <c r="C8" s="69" t="s">
        <v>2345</v>
      </c>
      <c r="D8" s="69" t="s">
        <v>2883</v>
      </c>
      <c r="E8" s="72"/>
      <c r="F8" s="984" t="s">
        <v>3052</v>
      </c>
      <c r="G8" s="69" t="s">
        <v>3043</v>
      </c>
      <c r="H8" s="117"/>
      <c r="I8" s="69" t="s">
        <v>3044</v>
      </c>
      <c r="J8" s="69" t="s">
        <v>2887</v>
      </c>
      <c r="K8" s="69" t="s">
        <v>3045</v>
      </c>
      <c r="L8" s="69" t="s">
        <v>3046</v>
      </c>
      <c r="M8" s="72"/>
      <c r="N8" s="1649" t="s">
        <v>2352</v>
      </c>
      <c r="O8" s="1648"/>
      <c r="P8" s="1649" t="s">
        <v>2890</v>
      </c>
      <c r="Q8" s="1648"/>
      <c r="S8" s="118" t="str">
        <f>$A8</f>
        <v>PD Band</v>
      </c>
      <c r="T8" s="118" t="str">
        <f>$B8</f>
        <v>Estimated PD (%) (M3)</v>
      </c>
      <c r="U8" s="69" t="s">
        <v>2891</v>
      </c>
      <c r="V8" s="69" t="s">
        <v>2892</v>
      </c>
      <c r="W8" s="69" t="s">
        <v>2893</v>
      </c>
      <c r="X8" s="119"/>
      <c r="Z8" s="1351" t="str">
        <f>$A8</f>
        <v>PD Band</v>
      </c>
      <c r="AA8" s="1351" t="str">
        <f>$B8</f>
        <v>Estimated PD (%) (M3)</v>
      </c>
      <c r="AB8" s="231" t="s">
        <v>3053</v>
      </c>
      <c r="AC8" s="231" t="s">
        <v>3054</v>
      </c>
      <c r="AD8" s="231" t="s">
        <v>3055</v>
      </c>
      <c r="AE8" s="667"/>
      <c r="AF8" s="1351" t="str">
        <f>$A8</f>
        <v>PD Band</v>
      </c>
      <c r="AG8" s="1351" t="str">
        <f>$B8</f>
        <v>Estimated PD (%) (M3)</v>
      </c>
      <c r="AH8" s="231" t="s">
        <v>2947</v>
      </c>
      <c r="AI8" s="231" t="s">
        <v>2948</v>
      </c>
      <c r="AJ8" s="231" t="s">
        <v>2949</v>
      </c>
    </row>
    <row r="9" spans="1:36" s="112" customFormat="1" ht="12.75" customHeight="1">
      <c r="B9" s="73" t="s">
        <v>282</v>
      </c>
      <c r="C9" s="73"/>
      <c r="D9" s="73" t="s">
        <v>283</v>
      </c>
      <c r="E9" s="73"/>
      <c r="F9" s="73" t="s">
        <v>284</v>
      </c>
      <c r="G9" s="73" t="s">
        <v>423</v>
      </c>
      <c r="H9" s="73"/>
      <c r="I9" s="73" t="s">
        <v>424</v>
      </c>
      <c r="J9" s="73" t="s">
        <v>287</v>
      </c>
      <c r="K9" s="73"/>
      <c r="L9" s="73"/>
      <c r="M9" s="73"/>
      <c r="N9" s="73"/>
      <c r="O9" s="73"/>
      <c r="P9" s="73"/>
      <c r="Q9" s="73"/>
      <c r="S9" s="120"/>
      <c r="T9" s="121" t="s">
        <v>2895</v>
      </c>
      <c r="U9" s="376"/>
      <c r="V9" s="1"/>
      <c r="W9" s="73"/>
      <c r="X9" s="73"/>
      <c r="Z9" s="658"/>
      <c r="AA9" s="659" t="s">
        <v>2895</v>
      </c>
      <c r="AB9" s="180"/>
      <c r="AC9" s="668"/>
      <c r="AD9" s="180"/>
      <c r="AE9" s="678"/>
      <c r="AF9" s="658"/>
      <c r="AG9" s="659" t="s">
        <v>2895</v>
      </c>
      <c r="AH9" s="180"/>
      <c r="AI9" s="668"/>
      <c r="AJ9" s="180"/>
    </row>
    <row r="10" spans="1:36" ht="14.4">
      <c r="B10" s="17" t="s">
        <v>1790</v>
      </c>
      <c r="D10" s="3"/>
      <c r="E10" s="3"/>
      <c r="F10" s="3"/>
      <c r="G10" s="3"/>
      <c r="H10" s="3"/>
      <c r="I10" s="1750" t="s">
        <v>2896</v>
      </c>
      <c r="J10" s="1750"/>
      <c r="K10" s="3"/>
      <c r="L10" s="3"/>
      <c r="M10" s="3"/>
      <c r="N10" s="3"/>
      <c r="O10" s="3"/>
      <c r="P10" s="3"/>
      <c r="S10" s="122"/>
      <c r="T10" s="123" t="str">
        <f>$B10</f>
        <v>Drawn (501)</v>
      </c>
      <c r="Z10" s="660"/>
      <c r="AA10" s="661" t="str">
        <f>$B10</f>
        <v>Drawn (501)</v>
      </c>
      <c r="AB10" s="668"/>
      <c r="AC10" s="668"/>
      <c r="AD10" s="668"/>
      <c r="AE10" s="667"/>
      <c r="AF10" s="660"/>
      <c r="AG10" s="661" t="str">
        <f>$B10</f>
        <v>Drawn (501)</v>
      </c>
      <c r="AH10" s="668"/>
      <c r="AI10" s="668"/>
      <c r="AJ10" s="668"/>
    </row>
    <row r="11" spans="1:36" ht="12.75" customHeight="1">
      <c r="A11" s="7" t="s">
        <v>2897</v>
      </c>
      <c r="B11" s="124"/>
      <c r="C11" s="125"/>
      <c r="D11" s="76"/>
      <c r="E11" s="7"/>
      <c r="F11" s="76"/>
      <c r="G11" s="78"/>
      <c r="H11" s="142"/>
      <c r="I11" s="153"/>
      <c r="J11" s="284"/>
      <c r="K11" s="153"/>
      <c r="L11" s="128"/>
      <c r="M11" s="7"/>
      <c r="N11" s="1641"/>
      <c r="O11" s="1641"/>
      <c r="P11" s="1641"/>
      <c r="Q11" s="1641"/>
      <c r="S11" s="130" t="str">
        <f t="shared" ref="S11:S35" si="0">$A11</f>
        <v>1 (1401)</v>
      </c>
      <c r="T11" s="131" t="str">
        <f t="shared" ref="T11:T35" si="1">IF($B11="","",$B11)</f>
        <v/>
      </c>
      <c r="U11" s="285"/>
      <c r="V11" s="132"/>
      <c r="W11" s="132"/>
      <c r="X11" s="13"/>
      <c r="Z11" s="662" t="str">
        <f t="shared" ref="Z11:Z35" si="2">$A11</f>
        <v>1 (1401)</v>
      </c>
      <c r="AA11" s="1355" t="str">
        <f t="shared" ref="AA11:AA35" si="3">IF($B11="","",$B11)</f>
        <v/>
      </c>
      <c r="AB11" s="232"/>
      <c r="AC11" s="233"/>
      <c r="AD11" s="233"/>
      <c r="AE11" s="667"/>
      <c r="AF11" s="662" t="str">
        <f t="shared" ref="AF11:AF35" si="4">$A11</f>
        <v>1 (1401)</v>
      </c>
      <c r="AG11" s="1355" t="str">
        <f t="shared" ref="AG11:AG35" si="5">IF($B11="","",$B11)</f>
        <v/>
      </c>
      <c r="AH11" s="232"/>
      <c r="AI11" s="233"/>
      <c r="AJ11" s="233"/>
    </row>
    <row r="12" spans="1:36" ht="14.4">
      <c r="A12" s="7" t="s">
        <v>2898</v>
      </c>
      <c r="B12" s="124"/>
      <c r="C12" s="125"/>
      <c r="D12" s="76"/>
      <c r="E12" s="7"/>
      <c r="F12" s="76"/>
      <c r="G12" s="78"/>
      <c r="H12" s="142"/>
      <c r="I12" s="153"/>
      <c r="J12" s="284"/>
      <c r="K12" s="153"/>
      <c r="L12" s="128"/>
      <c r="M12" s="7"/>
      <c r="N12" s="1641"/>
      <c r="O12" s="1641"/>
      <c r="P12" s="1641"/>
      <c r="Q12" s="1641"/>
      <c r="S12" s="130" t="str">
        <f t="shared" si="0"/>
        <v>2 (1402)</v>
      </c>
      <c r="T12" s="131" t="str">
        <f t="shared" si="1"/>
        <v/>
      </c>
      <c r="U12" s="285"/>
      <c r="V12" s="132"/>
      <c r="W12" s="132"/>
      <c r="X12" s="13"/>
      <c r="Z12" s="662" t="str">
        <f t="shared" si="2"/>
        <v>2 (1402)</v>
      </c>
      <c r="AA12" s="1355" t="str">
        <f t="shared" si="3"/>
        <v/>
      </c>
      <c r="AB12" s="232"/>
      <c r="AC12" s="233"/>
      <c r="AD12" s="233"/>
      <c r="AE12" s="667"/>
      <c r="AF12" s="662" t="str">
        <f t="shared" si="4"/>
        <v>2 (1402)</v>
      </c>
      <c r="AG12" s="1355" t="str">
        <f t="shared" si="5"/>
        <v/>
      </c>
      <c r="AH12" s="232"/>
      <c r="AI12" s="233"/>
      <c r="AJ12" s="233"/>
    </row>
    <row r="13" spans="1:36" ht="14.4">
      <c r="A13" s="7" t="s">
        <v>2899</v>
      </c>
      <c r="B13" s="124"/>
      <c r="C13" s="125"/>
      <c r="D13" s="76"/>
      <c r="E13" s="7"/>
      <c r="F13" s="76"/>
      <c r="G13" s="78"/>
      <c r="H13" s="142"/>
      <c r="I13" s="153"/>
      <c r="J13" s="284"/>
      <c r="K13" s="153"/>
      <c r="L13" s="128"/>
      <c r="M13" s="7"/>
      <c r="N13" s="1641"/>
      <c r="O13" s="1641"/>
      <c r="P13" s="1641"/>
      <c r="Q13" s="1641"/>
      <c r="S13" s="130" t="str">
        <f t="shared" si="0"/>
        <v>3 (1403)</v>
      </c>
      <c r="T13" s="131" t="str">
        <f t="shared" si="1"/>
        <v/>
      </c>
      <c r="U13" s="285"/>
      <c r="V13" s="132"/>
      <c r="W13" s="132"/>
      <c r="X13" s="13"/>
      <c r="Z13" s="662" t="str">
        <f t="shared" si="2"/>
        <v>3 (1403)</v>
      </c>
      <c r="AA13" s="1355" t="str">
        <f t="shared" si="3"/>
        <v/>
      </c>
      <c r="AB13" s="232"/>
      <c r="AC13" s="233"/>
      <c r="AD13" s="233"/>
      <c r="AE13" s="667"/>
      <c r="AF13" s="662" t="str">
        <f t="shared" si="4"/>
        <v>3 (1403)</v>
      </c>
      <c r="AG13" s="1355" t="str">
        <f t="shared" si="5"/>
        <v/>
      </c>
      <c r="AH13" s="232"/>
      <c r="AI13" s="233"/>
      <c r="AJ13" s="233"/>
    </row>
    <row r="14" spans="1:36" ht="14.4" hidden="1">
      <c r="A14" s="7" t="s">
        <v>2900</v>
      </c>
      <c r="B14" s="124"/>
      <c r="C14" s="125"/>
      <c r="D14" s="76"/>
      <c r="E14" s="7"/>
      <c r="F14" s="76"/>
      <c r="G14" s="78"/>
      <c r="H14" s="142"/>
      <c r="I14" s="153"/>
      <c r="J14" s="284"/>
      <c r="K14" s="153"/>
      <c r="L14" s="128"/>
      <c r="M14" s="7"/>
      <c r="N14" s="1641"/>
      <c r="O14" s="1641"/>
      <c r="P14" s="1641"/>
      <c r="Q14" s="1641"/>
      <c r="S14" s="130" t="str">
        <f t="shared" si="0"/>
        <v>4 (1404)</v>
      </c>
      <c r="T14" s="131" t="str">
        <f t="shared" si="1"/>
        <v/>
      </c>
      <c r="U14" s="285"/>
      <c r="V14" s="132"/>
      <c r="W14" s="132"/>
      <c r="X14" s="13"/>
      <c r="Z14" s="662" t="str">
        <f t="shared" si="2"/>
        <v>4 (1404)</v>
      </c>
      <c r="AA14" s="1355" t="str">
        <f t="shared" si="3"/>
        <v/>
      </c>
      <c r="AB14" s="232"/>
      <c r="AC14" s="233"/>
      <c r="AD14" s="233"/>
      <c r="AE14" s="667"/>
      <c r="AF14" s="662" t="str">
        <f t="shared" si="4"/>
        <v>4 (1404)</v>
      </c>
      <c r="AG14" s="1355" t="str">
        <f t="shared" si="5"/>
        <v/>
      </c>
      <c r="AH14" s="232"/>
      <c r="AI14" s="233"/>
      <c r="AJ14" s="233"/>
    </row>
    <row r="15" spans="1:36" ht="14.4" hidden="1">
      <c r="A15" s="7" t="s">
        <v>2901</v>
      </c>
      <c r="B15" s="124"/>
      <c r="C15" s="125"/>
      <c r="D15" s="76"/>
      <c r="E15" s="7"/>
      <c r="F15" s="76"/>
      <c r="G15" s="78"/>
      <c r="H15" s="142"/>
      <c r="I15" s="153"/>
      <c r="J15" s="284"/>
      <c r="K15" s="153"/>
      <c r="L15" s="128"/>
      <c r="M15" s="7"/>
      <c r="N15" s="1641"/>
      <c r="O15" s="1641"/>
      <c r="P15" s="1641"/>
      <c r="Q15" s="1641"/>
      <c r="S15" s="130" t="str">
        <f t="shared" si="0"/>
        <v>5 (1405)</v>
      </c>
      <c r="T15" s="131" t="str">
        <f t="shared" si="1"/>
        <v/>
      </c>
      <c r="U15" s="285"/>
      <c r="V15" s="132"/>
      <c r="W15" s="132"/>
      <c r="X15" s="13"/>
      <c r="Z15" s="662" t="str">
        <f t="shared" si="2"/>
        <v>5 (1405)</v>
      </c>
      <c r="AA15" s="1355" t="str">
        <f t="shared" si="3"/>
        <v/>
      </c>
      <c r="AB15" s="232"/>
      <c r="AC15" s="233"/>
      <c r="AD15" s="233"/>
      <c r="AE15" s="667"/>
      <c r="AF15" s="662" t="str">
        <f t="shared" si="4"/>
        <v>5 (1405)</v>
      </c>
      <c r="AG15" s="1355" t="str">
        <f t="shared" si="5"/>
        <v/>
      </c>
      <c r="AH15" s="232"/>
      <c r="AI15" s="233"/>
      <c r="AJ15" s="233"/>
    </row>
    <row r="16" spans="1:36" ht="14.4" hidden="1">
      <c r="A16" s="7" t="s">
        <v>2902</v>
      </c>
      <c r="B16" s="124"/>
      <c r="C16" s="125"/>
      <c r="D16" s="76"/>
      <c r="E16" s="7"/>
      <c r="F16" s="76"/>
      <c r="G16" s="78"/>
      <c r="H16" s="142"/>
      <c r="I16" s="153"/>
      <c r="J16" s="284"/>
      <c r="K16" s="153"/>
      <c r="L16" s="128"/>
      <c r="M16" s="7"/>
      <c r="N16" s="1641"/>
      <c r="O16" s="1641"/>
      <c r="P16" s="1641"/>
      <c r="Q16" s="1641"/>
      <c r="S16" s="130" t="str">
        <f t="shared" si="0"/>
        <v>6 (1406)</v>
      </c>
      <c r="T16" s="131" t="str">
        <f t="shared" si="1"/>
        <v/>
      </c>
      <c r="U16" s="285"/>
      <c r="V16" s="132"/>
      <c r="W16" s="132"/>
      <c r="X16" s="13"/>
      <c r="Z16" s="662" t="str">
        <f t="shared" si="2"/>
        <v>6 (1406)</v>
      </c>
      <c r="AA16" s="1355" t="str">
        <f t="shared" si="3"/>
        <v/>
      </c>
      <c r="AB16" s="232"/>
      <c r="AC16" s="233"/>
      <c r="AD16" s="233"/>
      <c r="AE16" s="667"/>
      <c r="AF16" s="662" t="str">
        <f t="shared" si="4"/>
        <v>6 (1406)</v>
      </c>
      <c r="AG16" s="1355" t="str">
        <f t="shared" si="5"/>
        <v/>
      </c>
      <c r="AH16" s="232"/>
      <c r="AI16" s="233"/>
      <c r="AJ16" s="233"/>
    </row>
    <row r="17" spans="1:36" ht="14.4" hidden="1">
      <c r="A17" s="7" t="s">
        <v>2903</v>
      </c>
      <c r="B17" s="124"/>
      <c r="C17" s="125"/>
      <c r="D17" s="76"/>
      <c r="E17" s="7"/>
      <c r="F17" s="76"/>
      <c r="G17" s="78"/>
      <c r="H17" s="142"/>
      <c r="I17" s="153"/>
      <c r="J17" s="284"/>
      <c r="K17" s="153"/>
      <c r="L17" s="128"/>
      <c r="M17" s="7"/>
      <c r="N17" s="1641"/>
      <c r="O17" s="1641"/>
      <c r="P17" s="1641"/>
      <c r="Q17" s="1641"/>
      <c r="S17" s="130" t="str">
        <f t="shared" si="0"/>
        <v>7 (1407)</v>
      </c>
      <c r="T17" s="131" t="str">
        <f t="shared" si="1"/>
        <v/>
      </c>
      <c r="U17" s="285"/>
      <c r="V17" s="132"/>
      <c r="W17" s="132"/>
      <c r="X17" s="13"/>
      <c r="Z17" s="662" t="str">
        <f t="shared" si="2"/>
        <v>7 (1407)</v>
      </c>
      <c r="AA17" s="1355" t="str">
        <f t="shared" si="3"/>
        <v/>
      </c>
      <c r="AB17" s="232"/>
      <c r="AC17" s="233"/>
      <c r="AD17" s="233"/>
      <c r="AE17" s="667"/>
      <c r="AF17" s="662" t="str">
        <f t="shared" si="4"/>
        <v>7 (1407)</v>
      </c>
      <c r="AG17" s="1355" t="str">
        <f t="shared" si="5"/>
        <v/>
      </c>
      <c r="AH17" s="232"/>
      <c r="AI17" s="233"/>
      <c r="AJ17" s="233"/>
    </row>
    <row r="18" spans="1:36" ht="14.4" hidden="1">
      <c r="A18" s="7" t="s">
        <v>2904</v>
      </c>
      <c r="B18" s="124"/>
      <c r="C18" s="125"/>
      <c r="D18" s="76"/>
      <c r="E18" s="7"/>
      <c r="F18" s="76"/>
      <c r="G18" s="78"/>
      <c r="H18" s="142"/>
      <c r="I18" s="153"/>
      <c r="J18" s="284"/>
      <c r="K18" s="153"/>
      <c r="L18" s="128"/>
      <c r="M18" s="7"/>
      <c r="N18" s="1641"/>
      <c r="O18" s="1641"/>
      <c r="P18" s="1641"/>
      <c r="Q18" s="1641"/>
      <c r="S18" s="130" t="str">
        <f t="shared" si="0"/>
        <v>8 (1408)</v>
      </c>
      <c r="T18" s="131" t="str">
        <f t="shared" si="1"/>
        <v/>
      </c>
      <c r="U18" s="285"/>
      <c r="V18" s="132"/>
      <c r="W18" s="132"/>
      <c r="X18" s="13"/>
      <c r="Z18" s="662" t="str">
        <f t="shared" si="2"/>
        <v>8 (1408)</v>
      </c>
      <c r="AA18" s="1355" t="str">
        <f t="shared" si="3"/>
        <v/>
      </c>
      <c r="AB18" s="232"/>
      <c r="AC18" s="233"/>
      <c r="AD18" s="233"/>
      <c r="AE18" s="667"/>
      <c r="AF18" s="662" t="str">
        <f t="shared" si="4"/>
        <v>8 (1408)</v>
      </c>
      <c r="AG18" s="1355" t="str">
        <f t="shared" si="5"/>
        <v/>
      </c>
      <c r="AH18" s="232"/>
      <c r="AI18" s="233"/>
      <c r="AJ18" s="233"/>
    </row>
    <row r="19" spans="1:36" ht="14.4" hidden="1">
      <c r="A19" s="7" t="s">
        <v>2905</v>
      </c>
      <c r="B19" s="124"/>
      <c r="C19" s="125"/>
      <c r="D19" s="76"/>
      <c r="E19" s="7"/>
      <c r="F19" s="76"/>
      <c r="G19" s="78"/>
      <c r="H19" s="142"/>
      <c r="I19" s="153"/>
      <c r="J19" s="284"/>
      <c r="K19" s="153"/>
      <c r="L19" s="128"/>
      <c r="M19" s="7"/>
      <c r="N19" s="1641"/>
      <c r="O19" s="1641"/>
      <c r="P19" s="1641"/>
      <c r="Q19" s="1641"/>
      <c r="S19" s="130" t="str">
        <f t="shared" si="0"/>
        <v>9 (1409)</v>
      </c>
      <c r="T19" s="131" t="str">
        <f t="shared" si="1"/>
        <v/>
      </c>
      <c r="U19" s="285"/>
      <c r="V19" s="132"/>
      <c r="W19" s="132"/>
      <c r="X19" s="13"/>
      <c r="Z19" s="662" t="str">
        <f t="shared" si="2"/>
        <v>9 (1409)</v>
      </c>
      <c r="AA19" s="1355" t="str">
        <f t="shared" si="3"/>
        <v/>
      </c>
      <c r="AB19" s="232"/>
      <c r="AC19" s="233"/>
      <c r="AD19" s="233"/>
      <c r="AE19" s="667"/>
      <c r="AF19" s="662" t="str">
        <f t="shared" si="4"/>
        <v>9 (1409)</v>
      </c>
      <c r="AG19" s="1355" t="str">
        <f t="shared" si="5"/>
        <v/>
      </c>
      <c r="AH19" s="232"/>
      <c r="AI19" s="233"/>
      <c r="AJ19" s="233"/>
    </row>
    <row r="20" spans="1:36" ht="14.4" hidden="1">
      <c r="A20" s="7" t="s">
        <v>2906</v>
      </c>
      <c r="B20" s="124"/>
      <c r="C20" s="125"/>
      <c r="D20" s="76"/>
      <c r="E20" s="7"/>
      <c r="F20" s="76"/>
      <c r="G20" s="78"/>
      <c r="H20" s="142"/>
      <c r="I20" s="153"/>
      <c r="J20" s="284"/>
      <c r="K20" s="153"/>
      <c r="L20" s="128"/>
      <c r="M20" s="7"/>
      <c r="N20" s="1641"/>
      <c r="O20" s="1641"/>
      <c r="P20" s="1641"/>
      <c r="Q20" s="1641"/>
      <c r="S20" s="130" t="str">
        <f t="shared" si="0"/>
        <v>10 (1410)</v>
      </c>
      <c r="T20" s="131" t="str">
        <f t="shared" si="1"/>
        <v/>
      </c>
      <c r="U20" s="285"/>
      <c r="V20" s="132"/>
      <c r="W20" s="132"/>
      <c r="X20" s="13"/>
      <c r="Z20" s="662" t="str">
        <f t="shared" si="2"/>
        <v>10 (1410)</v>
      </c>
      <c r="AA20" s="1355" t="str">
        <f t="shared" si="3"/>
        <v/>
      </c>
      <c r="AB20" s="232"/>
      <c r="AC20" s="233"/>
      <c r="AD20" s="233"/>
      <c r="AE20" s="667"/>
      <c r="AF20" s="662" t="str">
        <f t="shared" si="4"/>
        <v>10 (1410)</v>
      </c>
      <c r="AG20" s="1355" t="str">
        <f t="shared" si="5"/>
        <v/>
      </c>
      <c r="AH20" s="232"/>
      <c r="AI20" s="233"/>
      <c r="AJ20" s="233"/>
    </row>
    <row r="21" spans="1:36" ht="14.4" hidden="1">
      <c r="A21" s="7" t="s">
        <v>2907</v>
      </c>
      <c r="B21" s="124"/>
      <c r="C21" s="125"/>
      <c r="D21" s="76"/>
      <c r="E21" s="7"/>
      <c r="F21" s="76"/>
      <c r="G21" s="78"/>
      <c r="H21" s="142"/>
      <c r="I21" s="153"/>
      <c r="J21" s="284"/>
      <c r="K21" s="153"/>
      <c r="L21" s="128"/>
      <c r="M21" s="7"/>
      <c r="N21" s="1641"/>
      <c r="O21" s="1641"/>
      <c r="P21" s="1641"/>
      <c r="Q21" s="1641"/>
      <c r="S21" s="130" t="str">
        <f t="shared" si="0"/>
        <v>11 (1411)</v>
      </c>
      <c r="T21" s="131" t="str">
        <f t="shared" si="1"/>
        <v/>
      </c>
      <c r="U21" s="285"/>
      <c r="V21" s="132"/>
      <c r="W21" s="132"/>
      <c r="X21" s="13"/>
      <c r="Z21" s="662" t="str">
        <f t="shared" si="2"/>
        <v>11 (1411)</v>
      </c>
      <c r="AA21" s="1355" t="str">
        <f t="shared" si="3"/>
        <v/>
      </c>
      <c r="AB21" s="232"/>
      <c r="AC21" s="233"/>
      <c r="AD21" s="233"/>
      <c r="AE21" s="667"/>
      <c r="AF21" s="662" t="str">
        <f t="shared" si="4"/>
        <v>11 (1411)</v>
      </c>
      <c r="AG21" s="1355" t="str">
        <f t="shared" si="5"/>
        <v/>
      </c>
      <c r="AH21" s="232"/>
      <c r="AI21" s="233"/>
      <c r="AJ21" s="233"/>
    </row>
    <row r="22" spans="1:36" ht="14.4" hidden="1">
      <c r="A22" s="7" t="s">
        <v>2908</v>
      </c>
      <c r="B22" s="124"/>
      <c r="C22" s="125"/>
      <c r="D22" s="76"/>
      <c r="E22" s="7"/>
      <c r="F22" s="76"/>
      <c r="G22" s="78"/>
      <c r="H22" s="142"/>
      <c r="I22" s="153"/>
      <c r="J22" s="284"/>
      <c r="K22" s="153"/>
      <c r="L22" s="128"/>
      <c r="M22" s="7"/>
      <c r="N22" s="1641"/>
      <c r="O22" s="1641"/>
      <c r="P22" s="1641"/>
      <c r="Q22" s="1641"/>
      <c r="S22" s="130" t="str">
        <f t="shared" si="0"/>
        <v>12 (1412)</v>
      </c>
      <c r="T22" s="131" t="str">
        <f t="shared" si="1"/>
        <v/>
      </c>
      <c r="U22" s="285"/>
      <c r="V22" s="132"/>
      <c r="W22" s="132"/>
      <c r="X22" s="13"/>
      <c r="Z22" s="662" t="str">
        <f t="shared" si="2"/>
        <v>12 (1412)</v>
      </c>
      <c r="AA22" s="1355" t="str">
        <f t="shared" si="3"/>
        <v/>
      </c>
      <c r="AB22" s="232"/>
      <c r="AC22" s="233"/>
      <c r="AD22" s="233"/>
      <c r="AE22" s="667"/>
      <c r="AF22" s="662" t="str">
        <f t="shared" si="4"/>
        <v>12 (1412)</v>
      </c>
      <c r="AG22" s="1355" t="str">
        <f t="shared" si="5"/>
        <v/>
      </c>
      <c r="AH22" s="232"/>
      <c r="AI22" s="233"/>
      <c r="AJ22" s="233"/>
    </row>
    <row r="23" spans="1:36" ht="14.4" hidden="1">
      <c r="A23" s="7" t="s">
        <v>2909</v>
      </c>
      <c r="B23" s="124"/>
      <c r="C23" s="125"/>
      <c r="D23" s="76"/>
      <c r="E23" s="7"/>
      <c r="F23" s="76"/>
      <c r="G23" s="78"/>
      <c r="H23" s="142"/>
      <c r="I23" s="153"/>
      <c r="J23" s="284"/>
      <c r="K23" s="153"/>
      <c r="L23" s="128"/>
      <c r="M23" s="7"/>
      <c r="N23" s="1641"/>
      <c r="O23" s="1641"/>
      <c r="P23" s="1641"/>
      <c r="Q23" s="1641"/>
      <c r="S23" s="130" t="str">
        <f t="shared" si="0"/>
        <v>13 (1413)</v>
      </c>
      <c r="T23" s="131" t="str">
        <f t="shared" si="1"/>
        <v/>
      </c>
      <c r="U23" s="285"/>
      <c r="V23" s="132"/>
      <c r="W23" s="132"/>
      <c r="X23" s="13"/>
      <c r="Z23" s="662" t="str">
        <f t="shared" si="2"/>
        <v>13 (1413)</v>
      </c>
      <c r="AA23" s="1355" t="str">
        <f t="shared" si="3"/>
        <v/>
      </c>
      <c r="AB23" s="232"/>
      <c r="AC23" s="233"/>
      <c r="AD23" s="233"/>
      <c r="AE23" s="667"/>
      <c r="AF23" s="662" t="str">
        <f t="shared" si="4"/>
        <v>13 (1413)</v>
      </c>
      <c r="AG23" s="1355" t="str">
        <f t="shared" si="5"/>
        <v/>
      </c>
      <c r="AH23" s="232"/>
      <c r="AI23" s="233"/>
      <c r="AJ23" s="233"/>
    </row>
    <row r="24" spans="1:36" ht="14.4" hidden="1">
      <c r="A24" s="7" t="s">
        <v>2910</v>
      </c>
      <c r="B24" s="124"/>
      <c r="C24" s="125"/>
      <c r="D24" s="76"/>
      <c r="E24" s="7"/>
      <c r="F24" s="76"/>
      <c r="G24" s="78"/>
      <c r="H24" s="142"/>
      <c r="I24" s="153"/>
      <c r="J24" s="284"/>
      <c r="K24" s="153"/>
      <c r="L24" s="128"/>
      <c r="M24" s="7"/>
      <c r="N24" s="1641"/>
      <c r="O24" s="1641"/>
      <c r="P24" s="1641"/>
      <c r="Q24" s="1641"/>
      <c r="S24" s="130" t="str">
        <f t="shared" si="0"/>
        <v>14 (1414)</v>
      </c>
      <c r="T24" s="131" t="str">
        <f t="shared" si="1"/>
        <v/>
      </c>
      <c r="U24" s="285"/>
      <c r="V24" s="132"/>
      <c r="W24" s="132"/>
      <c r="X24" s="13"/>
      <c r="Z24" s="662" t="str">
        <f t="shared" si="2"/>
        <v>14 (1414)</v>
      </c>
      <c r="AA24" s="1355" t="str">
        <f t="shared" si="3"/>
        <v/>
      </c>
      <c r="AB24" s="232"/>
      <c r="AC24" s="233"/>
      <c r="AD24" s="233"/>
      <c r="AE24" s="667"/>
      <c r="AF24" s="662" t="str">
        <f t="shared" si="4"/>
        <v>14 (1414)</v>
      </c>
      <c r="AG24" s="1355" t="str">
        <f t="shared" si="5"/>
        <v/>
      </c>
      <c r="AH24" s="232"/>
      <c r="AI24" s="233"/>
      <c r="AJ24" s="233"/>
    </row>
    <row r="25" spans="1:36" ht="14.4" hidden="1">
      <c r="A25" s="7" t="s">
        <v>2911</v>
      </c>
      <c r="B25" s="124"/>
      <c r="C25" s="125"/>
      <c r="D25" s="76"/>
      <c r="E25" s="7"/>
      <c r="F25" s="76"/>
      <c r="G25" s="78"/>
      <c r="H25" s="142"/>
      <c r="I25" s="153"/>
      <c r="J25" s="284"/>
      <c r="K25" s="153"/>
      <c r="L25" s="128"/>
      <c r="M25" s="7"/>
      <c r="N25" s="1641"/>
      <c r="O25" s="1641"/>
      <c r="P25" s="1641"/>
      <c r="Q25" s="1641"/>
      <c r="S25" s="130" t="str">
        <f t="shared" si="0"/>
        <v>15 (1415)</v>
      </c>
      <c r="T25" s="131" t="str">
        <f t="shared" si="1"/>
        <v/>
      </c>
      <c r="U25" s="285"/>
      <c r="V25" s="132"/>
      <c r="W25" s="132"/>
      <c r="X25" s="13"/>
      <c r="Z25" s="662" t="str">
        <f t="shared" si="2"/>
        <v>15 (1415)</v>
      </c>
      <c r="AA25" s="1355" t="str">
        <f t="shared" si="3"/>
        <v/>
      </c>
      <c r="AB25" s="232"/>
      <c r="AC25" s="233"/>
      <c r="AD25" s="233"/>
      <c r="AE25" s="667"/>
      <c r="AF25" s="662" t="str">
        <f t="shared" si="4"/>
        <v>15 (1415)</v>
      </c>
      <c r="AG25" s="1355" t="str">
        <f t="shared" si="5"/>
        <v/>
      </c>
      <c r="AH25" s="232"/>
      <c r="AI25" s="233"/>
      <c r="AJ25" s="233"/>
    </row>
    <row r="26" spans="1:36" ht="14.4" hidden="1">
      <c r="A26" s="7" t="s">
        <v>2912</v>
      </c>
      <c r="B26" s="124"/>
      <c r="C26" s="125"/>
      <c r="D26" s="76"/>
      <c r="E26" s="7"/>
      <c r="F26" s="76"/>
      <c r="G26" s="78"/>
      <c r="H26" s="142"/>
      <c r="I26" s="153"/>
      <c r="J26" s="284"/>
      <c r="K26" s="153"/>
      <c r="L26" s="128"/>
      <c r="M26" s="7"/>
      <c r="N26" s="1641"/>
      <c r="O26" s="1641"/>
      <c r="P26" s="1641"/>
      <c r="Q26" s="1641"/>
      <c r="S26" s="130" t="str">
        <f t="shared" si="0"/>
        <v>16 (1416)</v>
      </c>
      <c r="T26" s="131" t="str">
        <f t="shared" si="1"/>
        <v/>
      </c>
      <c r="U26" s="285"/>
      <c r="V26" s="132"/>
      <c r="W26" s="132"/>
      <c r="X26" s="13"/>
      <c r="Z26" s="662" t="str">
        <f t="shared" si="2"/>
        <v>16 (1416)</v>
      </c>
      <c r="AA26" s="1355" t="str">
        <f t="shared" si="3"/>
        <v/>
      </c>
      <c r="AB26" s="232"/>
      <c r="AC26" s="233"/>
      <c r="AD26" s="233"/>
      <c r="AE26" s="667"/>
      <c r="AF26" s="662" t="str">
        <f t="shared" si="4"/>
        <v>16 (1416)</v>
      </c>
      <c r="AG26" s="1355" t="str">
        <f t="shared" si="5"/>
        <v/>
      </c>
      <c r="AH26" s="232"/>
      <c r="AI26" s="233"/>
      <c r="AJ26" s="233"/>
    </row>
    <row r="27" spans="1:36" ht="14.4" hidden="1">
      <c r="A27" s="7" t="s">
        <v>2913</v>
      </c>
      <c r="B27" s="124"/>
      <c r="C27" s="125"/>
      <c r="D27" s="76"/>
      <c r="E27" s="7"/>
      <c r="F27" s="76"/>
      <c r="G27" s="78"/>
      <c r="H27" s="142"/>
      <c r="I27" s="153"/>
      <c r="J27" s="284"/>
      <c r="K27" s="153"/>
      <c r="L27" s="128"/>
      <c r="M27" s="7"/>
      <c r="N27" s="1641"/>
      <c r="O27" s="1641"/>
      <c r="P27" s="1641"/>
      <c r="Q27" s="1641"/>
      <c r="S27" s="130" t="str">
        <f t="shared" si="0"/>
        <v>17 (1417)</v>
      </c>
      <c r="T27" s="131" t="str">
        <f t="shared" si="1"/>
        <v/>
      </c>
      <c r="U27" s="285"/>
      <c r="V27" s="132"/>
      <c r="W27" s="132"/>
      <c r="X27" s="13"/>
      <c r="Z27" s="662" t="str">
        <f t="shared" si="2"/>
        <v>17 (1417)</v>
      </c>
      <c r="AA27" s="1355" t="str">
        <f t="shared" si="3"/>
        <v/>
      </c>
      <c r="AB27" s="232"/>
      <c r="AC27" s="233"/>
      <c r="AD27" s="233"/>
      <c r="AE27" s="667"/>
      <c r="AF27" s="662" t="str">
        <f t="shared" si="4"/>
        <v>17 (1417)</v>
      </c>
      <c r="AG27" s="1355" t="str">
        <f t="shared" si="5"/>
        <v/>
      </c>
      <c r="AH27" s="232"/>
      <c r="AI27" s="233"/>
      <c r="AJ27" s="233"/>
    </row>
    <row r="28" spans="1:36" ht="14.4" hidden="1">
      <c r="A28" s="7" t="s">
        <v>2914</v>
      </c>
      <c r="B28" s="124"/>
      <c r="C28" s="125"/>
      <c r="D28" s="76"/>
      <c r="E28" s="7"/>
      <c r="F28" s="76"/>
      <c r="G28" s="78"/>
      <c r="H28" s="142"/>
      <c r="I28" s="153"/>
      <c r="J28" s="284"/>
      <c r="K28" s="153"/>
      <c r="L28" s="128"/>
      <c r="M28" s="7"/>
      <c r="N28" s="1641"/>
      <c r="O28" s="1641"/>
      <c r="P28" s="1641"/>
      <c r="Q28" s="1641"/>
      <c r="S28" s="130" t="str">
        <f t="shared" si="0"/>
        <v>18 (1418)</v>
      </c>
      <c r="T28" s="131" t="str">
        <f t="shared" si="1"/>
        <v/>
      </c>
      <c r="U28" s="285"/>
      <c r="V28" s="132"/>
      <c r="W28" s="132"/>
      <c r="X28" s="13"/>
      <c r="Z28" s="662" t="str">
        <f t="shared" si="2"/>
        <v>18 (1418)</v>
      </c>
      <c r="AA28" s="1355" t="str">
        <f t="shared" si="3"/>
        <v/>
      </c>
      <c r="AB28" s="232"/>
      <c r="AC28" s="233"/>
      <c r="AD28" s="233"/>
      <c r="AE28" s="667"/>
      <c r="AF28" s="662" t="str">
        <f t="shared" si="4"/>
        <v>18 (1418)</v>
      </c>
      <c r="AG28" s="1355" t="str">
        <f t="shared" si="5"/>
        <v/>
      </c>
      <c r="AH28" s="232"/>
      <c r="AI28" s="233"/>
      <c r="AJ28" s="233"/>
    </row>
    <row r="29" spans="1:36" ht="14.4" hidden="1">
      <c r="A29" s="7" t="s">
        <v>2915</v>
      </c>
      <c r="B29" s="124"/>
      <c r="C29" s="125"/>
      <c r="D29" s="76"/>
      <c r="E29" s="7"/>
      <c r="F29" s="76"/>
      <c r="G29" s="78"/>
      <c r="H29" s="142"/>
      <c r="I29" s="153"/>
      <c r="J29" s="284"/>
      <c r="K29" s="153"/>
      <c r="L29" s="128"/>
      <c r="M29" s="7"/>
      <c r="N29" s="1641"/>
      <c r="O29" s="1641"/>
      <c r="P29" s="1641"/>
      <c r="Q29" s="1641"/>
      <c r="S29" s="130" t="str">
        <f t="shared" si="0"/>
        <v>19 (1419)</v>
      </c>
      <c r="T29" s="131" t="str">
        <f t="shared" si="1"/>
        <v/>
      </c>
      <c r="U29" s="285"/>
      <c r="V29" s="132"/>
      <c r="W29" s="132"/>
      <c r="X29" s="13"/>
      <c r="Z29" s="662" t="str">
        <f t="shared" si="2"/>
        <v>19 (1419)</v>
      </c>
      <c r="AA29" s="1355" t="str">
        <f t="shared" si="3"/>
        <v/>
      </c>
      <c r="AB29" s="232"/>
      <c r="AC29" s="233"/>
      <c r="AD29" s="233"/>
      <c r="AE29" s="667"/>
      <c r="AF29" s="662" t="str">
        <f t="shared" si="4"/>
        <v>19 (1419)</v>
      </c>
      <c r="AG29" s="1355" t="str">
        <f t="shared" si="5"/>
        <v/>
      </c>
      <c r="AH29" s="232"/>
      <c r="AI29" s="233"/>
      <c r="AJ29" s="233"/>
    </row>
    <row r="30" spans="1:36" ht="14.4" hidden="1">
      <c r="A30" s="7" t="s">
        <v>2916</v>
      </c>
      <c r="B30" s="124"/>
      <c r="C30" s="125"/>
      <c r="D30" s="76"/>
      <c r="E30" s="7"/>
      <c r="F30" s="76"/>
      <c r="G30" s="78"/>
      <c r="H30" s="142"/>
      <c r="I30" s="153"/>
      <c r="J30" s="284"/>
      <c r="K30" s="153"/>
      <c r="L30" s="128"/>
      <c r="M30" s="7"/>
      <c r="N30" s="1641"/>
      <c r="O30" s="1641"/>
      <c r="P30" s="1641"/>
      <c r="Q30" s="1641"/>
      <c r="S30" s="130" t="str">
        <f t="shared" si="0"/>
        <v>20 (1420)</v>
      </c>
      <c r="T30" s="131" t="str">
        <f t="shared" si="1"/>
        <v/>
      </c>
      <c r="U30" s="285"/>
      <c r="V30" s="132"/>
      <c r="W30" s="132"/>
      <c r="X30" s="13"/>
      <c r="Z30" s="662" t="str">
        <f t="shared" si="2"/>
        <v>20 (1420)</v>
      </c>
      <c r="AA30" s="1355" t="str">
        <f t="shared" si="3"/>
        <v/>
      </c>
      <c r="AB30" s="232"/>
      <c r="AC30" s="233"/>
      <c r="AD30" s="233"/>
      <c r="AE30" s="667"/>
      <c r="AF30" s="662" t="str">
        <f t="shared" si="4"/>
        <v>20 (1420)</v>
      </c>
      <c r="AG30" s="1355" t="str">
        <f t="shared" si="5"/>
        <v/>
      </c>
      <c r="AH30" s="232"/>
      <c r="AI30" s="233"/>
      <c r="AJ30" s="233"/>
    </row>
    <row r="31" spans="1:36" ht="14.4" hidden="1">
      <c r="A31" s="7" t="s">
        <v>2917</v>
      </c>
      <c r="B31" s="124"/>
      <c r="C31" s="125"/>
      <c r="D31" s="76"/>
      <c r="E31" s="7"/>
      <c r="F31" s="76"/>
      <c r="G31" s="78"/>
      <c r="H31" s="142"/>
      <c r="I31" s="153"/>
      <c r="J31" s="284"/>
      <c r="K31" s="153"/>
      <c r="L31" s="128"/>
      <c r="M31" s="7"/>
      <c r="N31" s="1641"/>
      <c r="O31" s="1641"/>
      <c r="P31" s="1641"/>
      <c r="Q31" s="1641"/>
      <c r="S31" s="130" t="str">
        <f t="shared" si="0"/>
        <v>21 (1421)</v>
      </c>
      <c r="T31" s="131" t="str">
        <f t="shared" si="1"/>
        <v/>
      </c>
      <c r="U31" s="285"/>
      <c r="V31" s="132"/>
      <c r="W31" s="132"/>
      <c r="X31" s="13"/>
      <c r="Z31" s="662" t="str">
        <f t="shared" si="2"/>
        <v>21 (1421)</v>
      </c>
      <c r="AA31" s="1355" t="str">
        <f t="shared" si="3"/>
        <v/>
      </c>
      <c r="AB31" s="232"/>
      <c r="AC31" s="233"/>
      <c r="AD31" s="233"/>
      <c r="AE31" s="667"/>
      <c r="AF31" s="662" t="str">
        <f t="shared" si="4"/>
        <v>21 (1421)</v>
      </c>
      <c r="AG31" s="1355" t="str">
        <f t="shared" si="5"/>
        <v/>
      </c>
      <c r="AH31" s="232"/>
      <c r="AI31" s="233"/>
      <c r="AJ31" s="233"/>
    </row>
    <row r="32" spans="1:36" ht="14.4" hidden="1">
      <c r="A32" s="7" t="s">
        <v>2918</v>
      </c>
      <c r="B32" s="124"/>
      <c r="C32" s="125"/>
      <c r="D32" s="76"/>
      <c r="E32" s="7"/>
      <c r="F32" s="76"/>
      <c r="G32" s="78"/>
      <c r="H32" s="142"/>
      <c r="I32" s="153"/>
      <c r="J32" s="284"/>
      <c r="K32" s="153"/>
      <c r="L32" s="128"/>
      <c r="M32" s="7"/>
      <c r="N32" s="1641"/>
      <c r="O32" s="1641"/>
      <c r="P32" s="1641"/>
      <c r="Q32" s="1641"/>
      <c r="S32" s="130" t="str">
        <f t="shared" si="0"/>
        <v>22 (1422)</v>
      </c>
      <c r="T32" s="131" t="str">
        <f t="shared" si="1"/>
        <v/>
      </c>
      <c r="U32" s="285"/>
      <c r="V32" s="132"/>
      <c r="W32" s="132"/>
      <c r="X32" s="13"/>
      <c r="Z32" s="662" t="str">
        <f t="shared" si="2"/>
        <v>22 (1422)</v>
      </c>
      <c r="AA32" s="1355" t="str">
        <f t="shared" si="3"/>
        <v/>
      </c>
      <c r="AB32" s="232"/>
      <c r="AC32" s="233"/>
      <c r="AD32" s="233"/>
      <c r="AE32" s="667"/>
      <c r="AF32" s="662" t="str">
        <f t="shared" si="4"/>
        <v>22 (1422)</v>
      </c>
      <c r="AG32" s="1355" t="str">
        <f t="shared" si="5"/>
        <v/>
      </c>
      <c r="AH32" s="232"/>
      <c r="AI32" s="233"/>
      <c r="AJ32" s="233"/>
    </row>
    <row r="33" spans="1:36" ht="14.4" hidden="1">
      <c r="A33" s="7" t="s">
        <v>2919</v>
      </c>
      <c r="B33" s="124"/>
      <c r="C33" s="125"/>
      <c r="D33" s="76"/>
      <c r="E33" s="7"/>
      <c r="F33" s="76"/>
      <c r="G33" s="78"/>
      <c r="H33" s="142"/>
      <c r="I33" s="153"/>
      <c r="J33" s="284"/>
      <c r="K33" s="153"/>
      <c r="L33" s="128"/>
      <c r="M33" s="7"/>
      <c r="N33" s="1641"/>
      <c r="O33" s="1641"/>
      <c r="P33" s="1641"/>
      <c r="Q33" s="1641"/>
      <c r="S33" s="130" t="str">
        <f t="shared" si="0"/>
        <v>23 (1423)</v>
      </c>
      <c r="T33" s="131" t="str">
        <f t="shared" si="1"/>
        <v/>
      </c>
      <c r="U33" s="285"/>
      <c r="V33" s="132"/>
      <c r="W33" s="132"/>
      <c r="X33" s="13"/>
      <c r="Z33" s="662" t="str">
        <f t="shared" si="2"/>
        <v>23 (1423)</v>
      </c>
      <c r="AA33" s="1355" t="str">
        <f t="shared" si="3"/>
        <v/>
      </c>
      <c r="AB33" s="232"/>
      <c r="AC33" s="233"/>
      <c r="AD33" s="233"/>
      <c r="AE33" s="667"/>
      <c r="AF33" s="662" t="str">
        <f t="shared" si="4"/>
        <v>23 (1423)</v>
      </c>
      <c r="AG33" s="1355" t="str">
        <f t="shared" si="5"/>
        <v/>
      </c>
      <c r="AH33" s="232"/>
      <c r="AI33" s="233"/>
      <c r="AJ33" s="233"/>
    </row>
    <row r="34" spans="1:36" ht="14.4" hidden="1">
      <c r="A34" s="7" t="s">
        <v>2920</v>
      </c>
      <c r="B34" s="124"/>
      <c r="C34" s="125"/>
      <c r="D34" s="76"/>
      <c r="E34" s="7"/>
      <c r="F34" s="76"/>
      <c r="G34" s="78"/>
      <c r="H34" s="142"/>
      <c r="I34" s="153"/>
      <c r="J34" s="284"/>
      <c r="K34" s="153"/>
      <c r="L34" s="128"/>
      <c r="M34" s="7"/>
      <c r="N34" s="1641"/>
      <c r="O34" s="1641"/>
      <c r="P34" s="1641"/>
      <c r="Q34" s="1641"/>
      <c r="S34" s="130" t="str">
        <f t="shared" si="0"/>
        <v>24 (1424)</v>
      </c>
      <c r="T34" s="131" t="str">
        <f t="shared" si="1"/>
        <v/>
      </c>
      <c r="U34" s="285"/>
      <c r="V34" s="132"/>
      <c r="W34" s="132"/>
      <c r="X34" s="13"/>
      <c r="Z34" s="662" t="str">
        <f t="shared" si="2"/>
        <v>24 (1424)</v>
      </c>
      <c r="AA34" s="1355" t="str">
        <f t="shared" si="3"/>
        <v/>
      </c>
      <c r="AB34" s="232"/>
      <c r="AC34" s="233"/>
      <c r="AD34" s="233"/>
      <c r="AE34" s="667"/>
      <c r="AF34" s="662" t="str">
        <f t="shared" si="4"/>
        <v>24 (1424)</v>
      </c>
      <c r="AG34" s="1355" t="str">
        <f t="shared" si="5"/>
        <v/>
      </c>
      <c r="AH34" s="232"/>
      <c r="AI34" s="233"/>
      <c r="AJ34" s="233"/>
    </row>
    <row r="35" spans="1:36" ht="14.4">
      <c r="A35" s="7" t="s">
        <v>2921</v>
      </c>
      <c r="B35" s="124"/>
      <c r="C35" s="125"/>
      <c r="D35" s="76"/>
      <c r="E35" s="7"/>
      <c r="F35" s="76"/>
      <c r="G35" s="78"/>
      <c r="H35" s="142"/>
      <c r="I35" s="153"/>
      <c r="J35" s="284"/>
      <c r="K35" s="153"/>
      <c r="L35" s="128"/>
      <c r="M35" s="7"/>
      <c r="N35" s="1641"/>
      <c r="O35" s="1641"/>
      <c r="P35" s="1641"/>
      <c r="Q35" s="1641"/>
      <c r="S35" s="130" t="str">
        <f t="shared" si="0"/>
        <v>25 (1425)</v>
      </c>
      <c r="T35" s="131" t="str">
        <f t="shared" si="1"/>
        <v/>
      </c>
      <c r="U35" s="285"/>
      <c r="V35" s="132"/>
      <c r="W35" s="132"/>
      <c r="X35" s="13"/>
      <c r="Z35" s="662" t="str">
        <f t="shared" si="2"/>
        <v>25 (1425)</v>
      </c>
      <c r="AA35" s="1355" t="str">
        <f t="shared" si="3"/>
        <v/>
      </c>
      <c r="AB35" s="232"/>
      <c r="AC35" s="233"/>
      <c r="AD35" s="233"/>
      <c r="AE35" s="667"/>
      <c r="AF35" s="662" t="str">
        <f t="shared" si="4"/>
        <v>25 (1425)</v>
      </c>
      <c r="AG35" s="1355" t="str">
        <f t="shared" si="5"/>
        <v/>
      </c>
      <c r="AH35" s="232"/>
      <c r="AI35" s="233"/>
      <c r="AJ35" s="233"/>
    </row>
    <row r="36" spans="1:36" ht="14.4">
      <c r="A36" s="33" t="s">
        <v>2922</v>
      </c>
      <c r="B36" s="134">
        <v>100</v>
      </c>
      <c r="C36" s="25"/>
      <c r="D36" s="76"/>
      <c r="E36" s="7"/>
      <c r="F36" s="76"/>
      <c r="G36" s="135"/>
      <c r="H36" s="142"/>
      <c r="I36" s="153"/>
      <c r="J36" s="284"/>
      <c r="K36" s="153"/>
      <c r="L36" s="128"/>
      <c r="M36" s="7"/>
      <c r="N36" s="1642"/>
      <c r="O36" s="1642"/>
      <c r="P36" s="1642"/>
      <c r="Q36" s="1642"/>
      <c r="S36" s="122"/>
      <c r="T36" s="138">
        <f>$B36</f>
        <v>100</v>
      </c>
      <c r="U36" s="285"/>
      <c r="V36" s="132"/>
      <c r="W36" s="132"/>
      <c r="X36" s="13"/>
      <c r="Z36" s="660"/>
      <c r="AA36" s="1357">
        <f>$B36</f>
        <v>100</v>
      </c>
      <c r="AB36" s="232"/>
      <c r="AC36" s="233"/>
      <c r="AD36" s="233"/>
      <c r="AE36" s="667"/>
      <c r="AF36" s="660"/>
      <c r="AG36" s="1357">
        <f>$B36</f>
        <v>100</v>
      </c>
      <c r="AH36" s="232"/>
      <c r="AI36" s="233"/>
      <c r="AJ36" s="233"/>
    </row>
    <row r="37" spans="1:36" ht="14.4">
      <c r="A37" s="4" t="s">
        <v>2923</v>
      </c>
      <c r="B37" s="139" t="s">
        <v>2924</v>
      </c>
      <c r="C37" s="28"/>
      <c r="D37" s="284"/>
      <c r="F37" s="284"/>
      <c r="G37" s="140"/>
      <c r="H37" s="143"/>
      <c r="I37" s="127"/>
      <c r="J37" s="284"/>
      <c r="K37" s="127"/>
      <c r="L37" s="286"/>
      <c r="N37" s="1639"/>
      <c r="O37" s="1639"/>
      <c r="P37" s="1639"/>
      <c r="Q37" s="1639"/>
      <c r="S37" s="122"/>
      <c r="T37" s="28" t="str">
        <f>$B37</f>
        <v>Overall</v>
      </c>
      <c r="U37" s="285"/>
      <c r="V37" s="289"/>
      <c r="W37" s="289"/>
      <c r="X37" s="13"/>
      <c r="Z37" s="660"/>
      <c r="AA37" s="1359" t="str">
        <f>$B37</f>
        <v>Overall</v>
      </c>
      <c r="AB37" s="232"/>
      <c r="AC37" s="233"/>
      <c r="AD37" s="233"/>
      <c r="AE37" s="667"/>
      <c r="AF37" s="660"/>
      <c r="AG37" s="1359" t="str">
        <f>$B37</f>
        <v>Overall</v>
      </c>
      <c r="AH37" s="232"/>
      <c r="AI37" s="233"/>
      <c r="AJ37" s="233"/>
    </row>
    <row r="38" spans="1:36" ht="6" customHeight="1">
      <c r="S38" s="122"/>
      <c r="T38" s="122"/>
      <c r="X38" s="13"/>
      <c r="Z38" s="660"/>
      <c r="AA38" s="660"/>
      <c r="AB38" s="668"/>
      <c r="AC38" s="668"/>
      <c r="AD38" s="668"/>
      <c r="AE38" s="667"/>
      <c r="AF38" s="660"/>
      <c r="AG38" s="660"/>
      <c r="AH38" s="668"/>
      <c r="AI38" s="668"/>
      <c r="AJ38" s="668"/>
    </row>
    <row r="39" spans="1:36" ht="14.4">
      <c r="B39" s="17" t="s">
        <v>1791</v>
      </c>
      <c r="S39" s="122"/>
      <c r="T39" s="123" t="str">
        <f>$B39</f>
        <v>Undrawn Commitments (502)</v>
      </c>
      <c r="X39" s="13"/>
      <c r="Z39" s="660"/>
      <c r="AA39" s="661" t="str">
        <f>$B39</f>
        <v>Undrawn Commitments (502)</v>
      </c>
      <c r="AB39" s="668"/>
      <c r="AC39" s="668"/>
      <c r="AD39" s="668"/>
      <c r="AE39" s="667"/>
      <c r="AF39" s="660"/>
      <c r="AG39" s="661" t="str">
        <f>$B39</f>
        <v>Undrawn Commitments (502)</v>
      </c>
      <c r="AH39" s="668"/>
      <c r="AI39" s="668"/>
      <c r="AJ39" s="668"/>
    </row>
    <row r="40" spans="1:36" ht="14.4">
      <c r="A40" s="7" t="s">
        <v>2897</v>
      </c>
      <c r="B40" s="124"/>
      <c r="C40" s="76"/>
      <c r="D40" s="76"/>
      <c r="E40" s="7"/>
      <c r="F40" s="76"/>
      <c r="G40" s="78"/>
      <c r="H40" s="142"/>
      <c r="I40" s="153"/>
      <c r="J40" s="284"/>
      <c r="K40" s="153"/>
      <c r="L40" s="128"/>
      <c r="M40" s="7"/>
      <c r="N40" s="1641"/>
      <c r="O40" s="1641"/>
      <c r="P40" s="1641"/>
      <c r="Q40" s="1641"/>
      <c r="S40" s="130" t="str">
        <f t="shared" ref="S40:S64" si="6">$A40</f>
        <v>1 (1401)</v>
      </c>
      <c r="T40" s="131" t="str">
        <f t="shared" ref="T40:T64" si="7">IF($B40="","",$B40)</f>
        <v/>
      </c>
      <c r="U40" s="285"/>
      <c r="V40" s="132"/>
      <c r="W40" s="132"/>
      <c r="X40" s="13"/>
      <c r="Z40" s="662" t="str">
        <f t="shared" ref="Z40:Z64" si="8">$A40</f>
        <v>1 (1401)</v>
      </c>
      <c r="AA40" s="1355" t="str">
        <f t="shared" ref="AA40:AA64" si="9">IF($B40="","",$B40)</f>
        <v/>
      </c>
      <c r="AB40" s="232"/>
      <c r="AC40" s="233"/>
      <c r="AD40" s="233"/>
      <c r="AE40" s="667"/>
      <c r="AF40" s="662" t="str">
        <f t="shared" ref="AF40:AF64" si="10">$A40</f>
        <v>1 (1401)</v>
      </c>
      <c r="AG40" s="1355" t="str">
        <f t="shared" ref="AG40:AG64" si="11">IF($B40="","",$B40)</f>
        <v/>
      </c>
      <c r="AH40" s="232"/>
      <c r="AI40" s="233"/>
      <c r="AJ40" s="233"/>
    </row>
    <row r="41" spans="1:36" ht="14.4">
      <c r="A41" s="7" t="s">
        <v>2898</v>
      </c>
      <c r="B41" s="124"/>
      <c r="C41" s="76"/>
      <c r="D41" s="76"/>
      <c r="E41" s="7"/>
      <c r="F41" s="76"/>
      <c r="G41" s="78"/>
      <c r="H41" s="142"/>
      <c r="I41" s="153"/>
      <c r="J41" s="284"/>
      <c r="K41" s="153"/>
      <c r="L41" s="128"/>
      <c r="M41" s="7"/>
      <c r="N41" s="1641"/>
      <c r="O41" s="1641"/>
      <c r="P41" s="1641"/>
      <c r="Q41" s="1641"/>
      <c r="S41" s="130" t="str">
        <f t="shared" si="6"/>
        <v>2 (1402)</v>
      </c>
      <c r="T41" s="131" t="str">
        <f t="shared" si="7"/>
        <v/>
      </c>
      <c r="U41" s="285"/>
      <c r="V41" s="132"/>
      <c r="W41" s="132"/>
      <c r="X41" s="13"/>
      <c r="Z41" s="662" t="str">
        <f t="shared" si="8"/>
        <v>2 (1402)</v>
      </c>
      <c r="AA41" s="1355" t="str">
        <f t="shared" si="9"/>
        <v/>
      </c>
      <c r="AB41" s="232"/>
      <c r="AC41" s="233"/>
      <c r="AD41" s="233"/>
      <c r="AE41" s="667"/>
      <c r="AF41" s="662" t="str">
        <f t="shared" si="10"/>
        <v>2 (1402)</v>
      </c>
      <c r="AG41" s="1355" t="str">
        <f t="shared" si="11"/>
        <v/>
      </c>
      <c r="AH41" s="232"/>
      <c r="AI41" s="233"/>
      <c r="AJ41" s="233"/>
    </row>
    <row r="42" spans="1:36" ht="14.4">
      <c r="A42" s="7" t="s">
        <v>2899</v>
      </c>
      <c r="B42" s="124"/>
      <c r="C42" s="76"/>
      <c r="D42" s="76"/>
      <c r="E42" s="7"/>
      <c r="F42" s="76"/>
      <c r="G42" s="78"/>
      <c r="H42" s="142"/>
      <c r="I42" s="153"/>
      <c r="J42" s="284"/>
      <c r="K42" s="153"/>
      <c r="L42" s="128"/>
      <c r="M42" s="7"/>
      <c r="N42" s="1641"/>
      <c r="O42" s="1641"/>
      <c r="P42" s="1641"/>
      <c r="Q42" s="1641"/>
      <c r="S42" s="130" t="str">
        <f t="shared" si="6"/>
        <v>3 (1403)</v>
      </c>
      <c r="T42" s="131" t="str">
        <f t="shared" si="7"/>
        <v/>
      </c>
      <c r="U42" s="285"/>
      <c r="V42" s="132"/>
      <c r="W42" s="132"/>
      <c r="X42" s="13"/>
      <c r="Z42" s="662" t="str">
        <f t="shared" si="8"/>
        <v>3 (1403)</v>
      </c>
      <c r="AA42" s="1355" t="str">
        <f t="shared" si="9"/>
        <v/>
      </c>
      <c r="AB42" s="232"/>
      <c r="AC42" s="233"/>
      <c r="AD42" s="233"/>
      <c r="AE42" s="667"/>
      <c r="AF42" s="662" t="str">
        <f t="shared" si="10"/>
        <v>3 (1403)</v>
      </c>
      <c r="AG42" s="1355" t="str">
        <f t="shared" si="11"/>
        <v/>
      </c>
      <c r="AH42" s="232"/>
      <c r="AI42" s="233"/>
      <c r="AJ42" s="233"/>
    </row>
    <row r="43" spans="1:36" ht="14.4" hidden="1">
      <c r="A43" s="7" t="s">
        <v>2900</v>
      </c>
      <c r="B43" s="124"/>
      <c r="C43" s="76"/>
      <c r="D43" s="76"/>
      <c r="E43" s="7"/>
      <c r="F43" s="76"/>
      <c r="G43" s="78"/>
      <c r="H43" s="142"/>
      <c r="I43" s="153"/>
      <c r="J43" s="284"/>
      <c r="K43" s="153"/>
      <c r="L43" s="128"/>
      <c r="M43" s="7"/>
      <c r="N43" s="1641"/>
      <c r="O43" s="1641"/>
      <c r="P43" s="1641"/>
      <c r="Q43" s="1641"/>
      <c r="S43" s="130" t="str">
        <f t="shared" si="6"/>
        <v>4 (1404)</v>
      </c>
      <c r="T43" s="131" t="str">
        <f t="shared" si="7"/>
        <v/>
      </c>
      <c r="U43" s="285"/>
      <c r="V43" s="132"/>
      <c r="W43" s="132"/>
      <c r="X43" s="13"/>
      <c r="Z43" s="662" t="str">
        <f t="shared" si="8"/>
        <v>4 (1404)</v>
      </c>
      <c r="AA43" s="1355" t="str">
        <f t="shared" si="9"/>
        <v/>
      </c>
      <c r="AB43" s="232"/>
      <c r="AC43" s="233"/>
      <c r="AD43" s="233"/>
      <c r="AE43" s="667"/>
      <c r="AF43" s="662" t="str">
        <f t="shared" si="10"/>
        <v>4 (1404)</v>
      </c>
      <c r="AG43" s="1355" t="str">
        <f t="shared" si="11"/>
        <v/>
      </c>
      <c r="AH43" s="232"/>
      <c r="AI43" s="233"/>
      <c r="AJ43" s="233"/>
    </row>
    <row r="44" spans="1:36" ht="14.4" hidden="1">
      <c r="A44" s="7" t="s">
        <v>2901</v>
      </c>
      <c r="B44" s="124"/>
      <c r="C44" s="76"/>
      <c r="D44" s="76"/>
      <c r="E44" s="7"/>
      <c r="F44" s="76"/>
      <c r="G44" s="78"/>
      <c r="H44" s="142"/>
      <c r="I44" s="153"/>
      <c r="J44" s="284"/>
      <c r="K44" s="153"/>
      <c r="L44" s="128"/>
      <c r="M44" s="7"/>
      <c r="N44" s="1641"/>
      <c r="O44" s="1641"/>
      <c r="P44" s="1641"/>
      <c r="Q44" s="1641"/>
      <c r="S44" s="130" t="str">
        <f t="shared" si="6"/>
        <v>5 (1405)</v>
      </c>
      <c r="T44" s="131" t="str">
        <f t="shared" si="7"/>
        <v/>
      </c>
      <c r="U44" s="285"/>
      <c r="V44" s="132"/>
      <c r="W44" s="132"/>
      <c r="X44" s="13"/>
      <c r="Z44" s="662" t="str">
        <f t="shared" si="8"/>
        <v>5 (1405)</v>
      </c>
      <c r="AA44" s="1355" t="str">
        <f t="shared" si="9"/>
        <v/>
      </c>
      <c r="AB44" s="232"/>
      <c r="AC44" s="233"/>
      <c r="AD44" s="233"/>
      <c r="AE44" s="667"/>
      <c r="AF44" s="662" t="str">
        <f t="shared" si="10"/>
        <v>5 (1405)</v>
      </c>
      <c r="AG44" s="1355" t="str">
        <f t="shared" si="11"/>
        <v/>
      </c>
      <c r="AH44" s="232"/>
      <c r="AI44" s="233"/>
      <c r="AJ44" s="233"/>
    </row>
    <row r="45" spans="1:36" ht="14.4" hidden="1">
      <c r="A45" s="7" t="s">
        <v>2902</v>
      </c>
      <c r="B45" s="124"/>
      <c r="C45" s="76"/>
      <c r="D45" s="76"/>
      <c r="E45" s="7"/>
      <c r="F45" s="76"/>
      <c r="G45" s="78"/>
      <c r="H45" s="142"/>
      <c r="I45" s="153"/>
      <c r="J45" s="284"/>
      <c r="K45" s="153"/>
      <c r="L45" s="128"/>
      <c r="M45" s="7"/>
      <c r="N45" s="1641"/>
      <c r="O45" s="1641"/>
      <c r="P45" s="1641"/>
      <c r="Q45" s="1641"/>
      <c r="S45" s="130" t="str">
        <f t="shared" si="6"/>
        <v>6 (1406)</v>
      </c>
      <c r="T45" s="131" t="str">
        <f t="shared" si="7"/>
        <v/>
      </c>
      <c r="U45" s="285"/>
      <c r="V45" s="132"/>
      <c r="W45" s="132"/>
      <c r="X45" s="13"/>
      <c r="Z45" s="662" t="str">
        <f t="shared" si="8"/>
        <v>6 (1406)</v>
      </c>
      <c r="AA45" s="1355" t="str">
        <f t="shared" si="9"/>
        <v/>
      </c>
      <c r="AB45" s="232"/>
      <c r="AC45" s="233"/>
      <c r="AD45" s="233"/>
      <c r="AE45" s="667"/>
      <c r="AF45" s="662" t="str">
        <f t="shared" si="10"/>
        <v>6 (1406)</v>
      </c>
      <c r="AG45" s="1355" t="str">
        <f t="shared" si="11"/>
        <v/>
      </c>
      <c r="AH45" s="232"/>
      <c r="AI45" s="233"/>
      <c r="AJ45" s="233"/>
    </row>
    <row r="46" spans="1:36" ht="14.4" hidden="1">
      <c r="A46" s="7" t="s">
        <v>2903</v>
      </c>
      <c r="B46" s="124"/>
      <c r="C46" s="76"/>
      <c r="D46" s="76"/>
      <c r="E46" s="7"/>
      <c r="F46" s="76"/>
      <c r="G46" s="78"/>
      <c r="H46" s="142"/>
      <c r="I46" s="153"/>
      <c r="J46" s="284"/>
      <c r="K46" s="153"/>
      <c r="L46" s="128"/>
      <c r="M46" s="7"/>
      <c r="N46" s="1641"/>
      <c r="O46" s="1641"/>
      <c r="P46" s="1641"/>
      <c r="Q46" s="1641"/>
      <c r="S46" s="130" t="str">
        <f t="shared" si="6"/>
        <v>7 (1407)</v>
      </c>
      <c r="T46" s="131" t="str">
        <f t="shared" si="7"/>
        <v/>
      </c>
      <c r="U46" s="285"/>
      <c r="V46" s="132"/>
      <c r="W46" s="132"/>
      <c r="X46" s="13"/>
      <c r="Z46" s="662" t="str">
        <f t="shared" si="8"/>
        <v>7 (1407)</v>
      </c>
      <c r="AA46" s="1355" t="str">
        <f t="shared" si="9"/>
        <v/>
      </c>
      <c r="AB46" s="232"/>
      <c r="AC46" s="233"/>
      <c r="AD46" s="233"/>
      <c r="AE46" s="667"/>
      <c r="AF46" s="662" t="str">
        <f t="shared" si="10"/>
        <v>7 (1407)</v>
      </c>
      <c r="AG46" s="1355" t="str">
        <f t="shared" si="11"/>
        <v/>
      </c>
      <c r="AH46" s="232"/>
      <c r="AI46" s="233"/>
      <c r="AJ46" s="233"/>
    </row>
    <row r="47" spans="1:36" ht="14.4" hidden="1">
      <c r="A47" s="7" t="s">
        <v>2904</v>
      </c>
      <c r="B47" s="124"/>
      <c r="C47" s="76" t="s">
        <v>2925</v>
      </c>
      <c r="D47" s="76"/>
      <c r="E47" s="7"/>
      <c r="F47" s="76"/>
      <c r="G47" s="78"/>
      <c r="H47" s="142"/>
      <c r="I47" s="153"/>
      <c r="J47" s="284"/>
      <c r="K47" s="153"/>
      <c r="L47" s="128"/>
      <c r="M47" s="7"/>
      <c r="N47" s="1641"/>
      <c r="O47" s="1641"/>
      <c r="P47" s="1641"/>
      <c r="Q47" s="1641"/>
      <c r="S47" s="130" t="str">
        <f t="shared" si="6"/>
        <v>8 (1408)</v>
      </c>
      <c r="T47" s="131" t="str">
        <f t="shared" si="7"/>
        <v/>
      </c>
      <c r="U47" s="285"/>
      <c r="V47" s="132"/>
      <c r="W47" s="132"/>
      <c r="X47" s="13"/>
      <c r="Z47" s="662" t="str">
        <f t="shared" si="8"/>
        <v>8 (1408)</v>
      </c>
      <c r="AA47" s="1355" t="str">
        <f t="shared" si="9"/>
        <v/>
      </c>
      <c r="AB47" s="232"/>
      <c r="AC47" s="233"/>
      <c r="AD47" s="233"/>
      <c r="AE47" s="667"/>
      <c r="AF47" s="662" t="str">
        <f t="shared" si="10"/>
        <v>8 (1408)</v>
      </c>
      <c r="AG47" s="1355" t="str">
        <f t="shared" si="11"/>
        <v/>
      </c>
      <c r="AH47" s="232"/>
      <c r="AI47" s="233"/>
      <c r="AJ47" s="233"/>
    </row>
    <row r="48" spans="1:36" ht="14.4" hidden="1">
      <c r="A48" s="7" t="s">
        <v>2905</v>
      </c>
      <c r="B48" s="124"/>
      <c r="C48" s="76" t="s">
        <v>2926</v>
      </c>
      <c r="D48" s="76"/>
      <c r="E48" s="7"/>
      <c r="F48" s="76"/>
      <c r="G48" s="78"/>
      <c r="H48" s="142"/>
      <c r="I48" s="153"/>
      <c r="J48" s="284"/>
      <c r="K48" s="153"/>
      <c r="L48" s="128"/>
      <c r="M48" s="7"/>
      <c r="N48" s="1641"/>
      <c r="O48" s="1641"/>
      <c r="P48" s="1641"/>
      <c r="Q48" s="1641"/>
      <c r="S48" s="130" t="str">
        <f t="shared" si="6"/>
        <v>9 (1409)</v>
      </c>
      <c r="T48" s="131" t="str">
        <f t="shared" si="7"/>
        <v/>
      </c>
      <c r="U48" s="285"/>
      <c r="V48" s="132"/>
      <c r="W48" s="132"/>
      <c r="X48" s="13"/>
      <c r="Z48" s="662" t="str">
        <f t="shared" si="8"/>
        <v>9 (1409)</v>
      </c>
      <c r="AA48" s="1355" t="str">
        <f t="shared" si="9"/>
        <v/>
      </c>
      <c r="AB48" s="232"/>
      <c r="AC48" s="233"/>
      <c r="AD48" s="233"/>
      <c r="AE48" s="667"/>
      <c r="AF48" s="662" t="str">
        <f t="shared" si="10"/>
        <v>9 (1409)</v>
      </c>
      <c r="AG48" s="1355" t="str">
        <f t="shared" si="11"/>
        <v/>
      </c>
      <c r="AH48" s="232"/>
      <c r="AI48" s="233"/>
      <c r="AJ48" s="233"/>
    </row>
    <row r="49" spans="1:36" ht="14.4" hidden="1">
      <c r="A49" s="7" t="s">
        <v>2906</v>
      </c>
      <c r="B49" s="124"/>
      <c r="C49" s="76"/>
      <c r="D49" s="76"/>
      <c r="E49" s="7"/>
      <c r="F49" s="76"/>
      <c r="G49" s="78"/>
      <c r="H49" s="142"/>
      <c r="I49" s="153"/>
      <c r="J49" s="284"/>
      <c r="K49" s="153"/>
      <c r="L49" s="128"/>
      <c r="M49" s="7"/>
      <c r="N49" s="1641"/>
      <c r="O49" s="1641"/>
      <c r="P49" s="1641"/>
      <c r="Q49" s="1641"/>
      <c r="S49" s="130" t="str">
        <f t="shared" si="6"/>
        <v>10 (1410)</v>
      </c>
      <c r="T49" s="131" t="str">
        <f t="shared" si="7"/>
        <v/>
      </c>
      <c r="U49" s="285"/>
      <c r="V49" s="132"/>
      <c r="W49" s="132"/>
      <c r="X49" s="13"/>
      <c r="Z49" s="662" t="str">
        <f t="shared" si="8"/>
        <v>10 (1410)</v>
      </c>
      <c r="AA49" s="1355" t="str">
        <f t="shared" si="9"/>
        <v/>
      </c>
      <c r="AB49" s="232"/>
      <c r="AC49" s="233"/>
      <c r="AD49" s="233"/>
      <c r="AE49" s="667"/>
      <c r="AF49" s="662" t="str">
        <f t="shared" si="10"/>
        <v>10 (1410)</v>
      </c>
      <c r="AG49" s="1355" t="str">
        <f t="shared" si="11"/>
        <v/>
      </c>
      <c r="AH49" s="232"/>
      <c r="AI49" s="233"/>
      <c r="AJ49" s="233"/>
    </row>
    <row r="50" spans="1:36" ht="14.4" hidden="1">
      <c r="A50" s="7" t="s">
        <v>2907</v>
      </c>
      <c r="B50" s="124"/>
      <c r="C50" s="76"/>
      <c r="D50" s="76"/>
      <c r="E50" s="7"/>
      <c r="F50" s="76"/>
      <c r="G50" s="78"/>
      <c r="H50" s="142"/>
      <c r="I50" s="153"/>
      <c r="J50" s="284"/>
      <c r="K50" s="153"/>
      <c r="L50" s="128"/>
      <c r="M50" s="7"/>
      <c r="N50" s="1641"/>
      <c r="O50" s="1641"/>
      <c r="P50" s="1641"/>
      <c r="Q50" s="1641"/>
      <c r="S50" s="130" t="str">
        <f t="shared" si="6"/>
        <v>11 (1411)</v>
      </c>
      <c r="T50" s="131" t="str">
        <f t="shared" si="7"/>
        <v/>
      </c>
      <c r="U50" s="285"/>
      <c r="V50" s="132"/>
      <c r="W50" s="132"/>
      <c r="X50" s="13"/>
      <c r="Z50" s="662" t="str">
        <f t="shared" si="8"/>
        <v>11 (1411)</v>
      </c>
      <c r="AA50" s="1355" t="str">
        <f t="shared" si="9"/>
        <v/>
      </c>
      <c r="AB50" s="232"/>
      <c r="AC50" s="233"/>
      <c r="AD50" s="233"/>
      <c r="AE50" s="667"/>
      <c r="AF50" s="662" t="str">
        <f t="shared" si="10"/>
        <v>11 (1411)</v>
      </c>
      <c r="AG50" s="1355" t="str">
        <f t="shared" si="11"/>
        <v/>
      </c>
      <c r="AH50" s="232"/>
      <c r="AI50" s="233"/>
      <c r="AJ50" s="233"/>
    </row>
    <row r="51" spans="1:36" ht="14.4" hidden="1">
      <c r="A51" s="7" t="s">
        <v>2908</v>
      </c>
      <c r="B51" s="124"/>
      <c r="C51" s="76"/>
      <c r="D51" s="76"/>
      <c r="E51" s="7"/>
      <c r="F51" s="76"/>
      <c r="G51" s="78"/>
      <c r="H51" s="142"/>
      <c r="I51" s="153"/>
      <c r="J51" s="284"/>
      <c r="K51" s="153"/>
      <c r="L51" s="128"/>
      <c r="M51" s="7"/>
      <c r="N51" s="1641"/>
      <c r="O51" s="1641"/>
      <c r="P51" s="1641"/>
      <c r="Q51" s="1641"/>
      <c r="S51" s="130" t="str">
        <f t="shared" si="6"/>
        <v>12 (1412)</v>
      </c>
      <c r="T51" s="131" t="str">
        <f t="shared" si="7"/>
        <v/>
      </c>
      <c r="U51" s="285"/>
      <c r="V51" s="132"/>
      <c r="W51" s="132"/>
      <c r="X51" s="13"/>
      <c r="Z51" s="662" t="str">
        <f t="shared" si="8"/>
        <v>12 (1412)</v>
      </c>
      <c r="AA51" s="1355" t="str">
        <f t="shared" si="9"/>
        <v/>
      </c>
      <c r="AB51" s="232"/>
      <c r="AC51" s="233"/>
      <c r="AD51" s="233"/>
      <c r="AE51" s="667"/>
      <c r="AF51" s="662" t="str">
        <f t="shared" si="10"/>
        <v>12 (1412)</v>
      </c>
      <c r="AG51" s="1355" t="str">
        <f t="shared" si="11"/>
        <v/>
      </c>
      <c r="AH51" s="232"/>
      <c r="AI51" s="233"/>
      <c r="AJ51" s="233"/>
    </row>
    <row r="52" spans="1:36" ht="14.4" hidden="1">
      <c r="A52" s="7" t="s">
        <v>2909</v>
      </c>
      <c r="B52" s="124"/>
      <c r="C52" s="76"/>
      <c r="D52" s="76"/>
      <c r="E52" s="7"/>
      <c r="F52" s="76"/>
      <c r="G52" s="78"/>
      <c r="H52" s="142"/>
      <c r="I52" s="153"/>
      <c r="J52" s="284"/>
      <c r="K52" s="153"/>
      <c r="L52" s="128"/>
      <c r="M52" s="7"/>
      <c r="N52" s="1641"/>
      <c r="O52" s="1641"/>
      <c r="P52" s="1641"/>
      <c r="Q52" s="1641"/>
      <c r="S52" s="130" t="str">
        <f t="shared" si="6"/>
        <v>13 (1413)</v>
      </c>
      <c r="T52" s="131" t="str">
        <f t="shared" si="7"/>
        <v/>
      </c>
      <c r="U52" s="285"/>
      <c r="V52" s="132"/>
      <c r="W52" s="132"/>
      <c r="X52" s="13"/>
      <c r="Z52" s="662" t="str">
        <f t="shared" si="8"/>
        <v>13 (1413)</v>
      </c>
      <c r="AA52" s="1355" t="str">
        <f t="shared" si="9"/>
        <v/>
      </c>
      <c r="AB52" s="232"/>
      <c r="AC52" s="233"/>
      <c r="AD52" s="233"/>
      <c r="AE52" s="667"/>
      <c r="AF52" s="662" t="str">
        <f t="shared" si="10"/>
        <v>13 (1413)</v>
      </c>
      <c r="AG52" s="1355" t="str">
        <f t="shared" si="11"/>
        <v/>
      </c>
      <c r="AH52" s="232"/>
      <c r="AI52" s="233"/>
      <c r="AJ52" s="233"/>
    </row>
    <row r="53" spans="1:36" ht="14.4" hidden="1">
      <c r="A53" s="7" t="s">
        <v>2910</v>
      </c>
      <c r="B53" s="124"/>
      <c r="C53" s="76"/>
      <c r="D53" s="76"/>
      <c r="E53" s="7"/>
      <c r="F53" s="76"/>
      <c r="G53" s="78"/>
      <c r="H53" s="142"/>
      <c r="I53" s="153"/>
      <c r="J53" s="284"/>
      <c r="K53" s="153"/>
      <c r="L53" s="128"/>
      <c r="M53" s="7"/>
      <c r="N53" s="1641"/>
      <c r="O53" s="1641"/>
      <c r="P53" s="1641"/>
      <c r="Q53" s="1641"/>
      <c r="S53" s="130" t="str">
        <f t="shared" si="6"/>
        <v>14 (1414)</v>
      </c>
      <c r="T53" s="131" t="str">
        <f t="shared" si="7"/>
        <v/>
      </c>
      <c r="U53" s="285"/>
      <c r="V53" s="132"/>
      <c r="W53" s="132"/>
      <c r="X53" s="13"/>
      <c r="Z53" s="662" t="str">
        <f t="shared" si="8"/>
        <v>14 (1414)</v>
      </c>
      <c r="AA53" s="1355" t="str">
        <f t="shared" si="9"/>
        <v/>
      </c>
      <c r="AB53" s="232"/>
      <c r="AC53" s="233"/>
      <c r="AD53" s="233"/>
      <c r="AE53" s="667"/>
      <c r="AF53" s="662" t="str">
        <f t="shared" si="10"/>
        <v>14 (1414)</v>
      </c>
      <c r="AG53" s="1355" t="str">
        <f t="shared" si="11"/>
        <v/>
      </c>
      <c r="AH53" s="232"/>
      <c r="AI53" s="233"/>
      <c r="AJ53" s="233"/>
    </row>
    <row r="54" spans="1:36" ht="14.4" hidden="1">
      <c r="A54" s="7" t="s">
        <v>2911</v>
      </c>
      <c r="B54" s="124"/>
      <c r="C54" s="76"/>
      <c r="D54" s="76"/>
      <c r="E54" s="7"/>
      <c r="F54" s="76"/>
      <c r="G54" s="78"/>
      <c r="H54" s="142"/>
      <c r="I54" s="153"/>
      <c r="J54" s="284"/>
      <c r="K54" s="153"/>
      <c r="L54" s="128"/>
      <c r="M54" s="7"/>
      <c r="N54" s="1641"/>
      <c r="O54" s="1641"/>
      <c r="P54" s="1641"/>
      <c r="Q54" s="1641"/>
      <c r="S54" s="130" t="str">
        <f t="shared" si="6"/>
        <v>15 (1415)</v>
      </c>
      <c r="T54" s="131" t="str">
        <f t="shared" si="7"/>
        <v/>
      </c>
      <c r="U54" s="285"/>
      <c r="V54" s="132"/>
      <c r="W54" s="132"/>
      <c r="X54" s="13"/>
      <c r="Z54" s="662" t="str">
        <f t="shared" si="8"/>
        <v>15 (1415)</v>
      </c>
      <c r="AA54" s="1355" t="str">
        <f t="shared" si="9"/>
        <v/>
      </c>
      <c r="AB54" s="232"/>
      <c r="AC54" s="233"/>
      <c r="AD54" s="233"/>
      <c r="AE54" s="667"/>
      <c r="AF54" s="662" t="str">
        <f t="shared" si="10"/>
        <v>15 (1415)</v>
      </c>
      <c r="AG54" s="1355" t="str">
        <f t="shared" si="11"/>
        <v/>
      </c>
      <c r="AH54" s="232"/>
      <c r="AI54" s="233"/>
      <c r="AJ54" s="233"/>
    </row>
    <row r="55" spans="1:36" ht="14.4" hidden="1">
      <c r="A55" s="7" t="s">
        <v>2912</v>
      </c>
      <c r="B55" s="124"/>
      <c r="C55" s="76"/>
      <c r="D55" s="76"/>
      <c r="E55" s="7"/>
      <c r="F55" s="76"/>
      <c r="G55" s="78"/>
      <c r="H55" s="142"/>
      <c r="I55" s="153"/>
      <c r="J55" s="284"/>
      <c r="K55" s="153"/>
      <c r="L55" s="128"/>
      <c r="M55" s="7"/>
      <c r="N55" s="1641"/>
      <c r="O55" s="1641"/>
      <c r="P55" s="1641"/>
      <c r="Q55" s="1641"/>
      <c r="S55" s="130" t="str">
        <f t="shared" si="6"/>
        <v>16 (1416)</v>
      </c>
      <c r="T55" s="131" t="str">
        <f t="shared" si="7"/>
        <v/>
      </c>
      <c r="U55" s="285"/>
      <c r="V55" s="132"/>
      <c r="W55" s="132"/>
      <c r="X55" s="13"/>
      <c r="Z55" s="662" t="str">
        <f t="shared" si="8"/>
        <v>16 (1416)</v>
      </c>
      <c r="AA55" s="1355" t="str">
        <f t="shared" si="9"/>
        <v/>
      </c>
      <c r="AB55" s="232"/>
      <c r="AC55" s="233"/>
      <c r="AD55" s="233"/>
      <c r="AE55" s="667"/>
      <c r="AF55" s="662" t="str">
        <f t="shared" si="10"/>
        <v>16 (1416)</v>
      </c>
      <c r="AG55" s="1355" t="str">
        <f t="shared" si="11"/>
        <v/>
      </c>
      <c r="AH55" s="232"/>
      <c r="AI55" s="233"/>
      <c r="AJ55" s="233"/>
    </row>
    <row r="56" spans="1:36" ht="14.4" hidden="1">
      <c r="A56" s="7" t="s">
        <v>2913</v>
      </c>
      <c r="B56" s="124"/>
      <c r="C56" s="76"/>
      <c r="D56" s="76"/>
      <c r="E56" s="7"/>
      <c r="F56" s="76"/>
      <c r="G56" s="78"/>
      <c r="H56" s="142"/>
      <c r="I56" s="153"/>
      <c r="J56" s="284"/>
      <c r="K56" s="153"/>
      <c r="L56" s="128"/>
      <c r="M56" s="7"/>
      <c r="N56" s="1641"/>
      <c r="O56" s="1641"/>
      <c r="P56" s="1641"/>
      <c r="Q56" s="1641"/>
      <c r="S56" s="130" t="str">
        <f t="shared" si="6"/>
        <v>17 (1417)</v>
      </c>
      <c r="T56" s="131" t="str">
        <f t="shared" si="7"/>
        <v/>
      </c>
      <c r="U56" s="285"/>
      <c r="V56" s="132"/>
      <c r="W56" s="132"/>
      <c r="X56" s="13"/>
      <c r="Z56" s="662" t="str">
        <f t="shared" si="8"/>
        <v>17 (1417)</v>
      </c>
      <c r="AA56" s="1355" t="str">
        <f t="shared" si="9"/>
        <v/>
      </c>
      <c r="AB56" s="232"/>
      <c r="AC56" s="233"/>
      <c r="AD56" s="233"/>
      <c r="AE56" s="667"/>
      <c r="AF56" s="662" t="str">
        <f t="shared" si="10"/>
        <v>17 (1417)</v>
      </c>
      <c r="AG56" s="1355" t="str">
        <f t="shared" si="11"/>
        <v/>
      </c>
      <c r="AH56" s="232"/>
      <c r="AI56" s="233"/>
      <c r="AJ56" s="233"/>
    </row>
    <row r="57" spans="1:36" ht="14.4" hidden="1">
      <c r="A57" s="7" t="s">
        <v>2914</v>
      </c>
      <c r="B57" s="124"/>
      <c r="C57" s="76"/>
      <c r="D57" s="76"/>
      <c r="E57" s="7"/>
      <c r="F57" s="76"/>
      <c r="G57" s="78"/>
      <c r="H57" s="142"/>
      <c r="I57" s="153"/>
      <c r="J57" s="284"/>
      <c r="K57" s="153"/>
      <c r="L57" s="128"/>
      <c r="M57" s="7"/>
      <c r="N57" s="1641"/>
      <c r="O57" s="1641"/>
      <c r="P57" s="1641"/>
      <c r="Q57" s="1641"/>
      <c r="S57" s="130" t="str">
        <f t="shared" si="6"/>
        <v>18 (1418)</v>
      </c>
      <c r="T57" s="131" t="str">
        <f t="shared" si="7"/>
        <v/>
      </c>
      <c r="U57" s="285"/>
      <c r="V57" s="132"/>
      <c r="W57" s="132"/>
      <c r="X57" s="13"/>
      <c r="Z57" s="662" t="str">
        <f t="shared" si="8"/>
        <v>18 (1418)</v>
      </c>
      <c r="AA57" s="1355" t="str">
        <f t="shared" si="9"/>
        <v/>
      </c>
      <c r="AB57" s="232"/>
      <c r="AC57" s="233"/>
      <c r="AD57" s="233"/>
      <c r="AE57" s="667"/>
      <c r="AF57" s="662" t="str">
        <f t="shared" si="10"/>
        <v>18 (1418)</v>
      </c>
      <c r="AG57" s="1355" t="str">
        <f t="shared" si="11"/>
        <v/>
      </c>
      <c r="AH57" s="232"/>
      <c r="AI57" s="233"/>
      <c r="AJ57" s="233"/>
    </row>
    <row r="58" spans="1:36" ht="14.4" hidden="1">
      <c r="A58" s="7" t="s">
        <v>2915</v>
      </c>
      <c r="B58" s="124"/>
      <c r="C58" s="76"/>
      <c r="D58" s="76"/>
      <c r="E58" s="7"/>
      <c r="F58" s="76"/>
      <c r="G58" s="78"/>
      <c r="H58" s="142"/>
      <c r="I58" s="153"/>
      <c r="J58" s="284"/>
      <c r="K58" s="153"/>
      <c r="L58" s="128"/>
      <c r="M58" s="7"/>
      <c r="N58" s="1641"/>
      <c r="O58" s="1641"/>
      <c r="P58" s="1641"/>
      <c r="Q58" s="1641"/>
      <c r="S58" s="130" t="str">
        <f t="shared" si="6"/>
        <v>19 (1419)</v>
      </c>
      <c r="T58" s="131" t="str">
        <f t="shared" si="7"/>
        <v/>
      </c>
      <c r="U58" s="285"/>
      <c r="V58" s="132"/>
      <c r="W58" s="132"/>
      <c r="X58" s="13"/>
      <c r="Z58" s="662" t="str">
        <f t="shared" si="8"/>
        <v>19 (1419)</v>
      </c>
      <c r="AA58" s="1355" t="str">
        <f t="shared" si="9"/>
        <v/>
      </c>
      <c r="AB58" s="232"/>
      <c r="AC58" s="233"/>
      <c r="AD58" s="233"/>
      <c r="AE58" s="667"/>
      <c r="AF58" s="662" t="str">
        <f t="shared" si="10"/>
        <v>19 (1419)</v>
      </c>
      <c r="AG58" s="1355" t="str">
        <f t="shared" si="11"/>
        <v/>
      </c>
      <c r="AH58" s="232"/>
      <c r="AI58" s="233"/>
      <c r="AJ58" s="233"/>
    </row>
    <row r="59" spans="1:36" ht="14.4" hidden="1">
      <c r="A59" s="7" t="s">
        <v>2916</v>
      </c>
      <c r="B59" s="124"/>
      <c r="C59" s="76"/>
      <c r="D59" s="76"/>
      <c r="E59" s="7"/>
      <c r="F59" s="76"/>
      <c r="G59" s="78"/>
      <c r="H59" s="142"/>
      <c r="I59" s="153"/>
      <c r="J59" s="284"/>
      <c r="K59" s="153"/>
      <c r="L59" s="128"/>
      <c r="M59" s="7"/>
      <c r="N59" s="1641"/>
      <c r="O59" s="1641"/>
      <c r="P59" s="1641"/>
      <c r="Q59" s="1641"/>
      <c r="S59" s="130" t="str">
        <f t="shared" si="6"/>
        <v>20 (1420)</v>
      </c>
      <c r="T59" s="131" t="str">
        <f t="shared" si="7"/>
        <v/>
      </c>
      <c r="U59" s="285"/>
      <c r="V59" s="132"/>
      <c r="W59" s="132"/>
      <c r="X59" s="13"/>
      <c r="Z59" s="662" t="str">
        <f t="shared" si="8"/>
        <v>20 (1420)</v>
      </c>
      <c r="AA59" s="1355" t="str">
        <f t="shared" si="9"/>
        <v/>
      </c>
      <c r="AB59" s="232"/>
      <c r="AC59" s="233"/>
      <c r="AD59" s="233"/>
      <c r="AE59" s="667"/>
      <c r="AF59" s="662" t="str">
        <f t="shared" si="10"/>
        <v>20 (1420)</v>
      </c>
      <c r="AG59" s="1355" t="str">
        <f t="shared" si="11"/>
        <v/>
      </c>
      <c r="AH59" s="232"/>
      <c r="AI59" s="233"/>
      <c r="AJ59" s="233"/>
    </row>
    <row r="60" spans="1:36" ht="14.4" hidden="1">
      <c r="A60" s="7" t="s">
        <v>2917</v>
      </c>
      <c r="B60" s="124"/>
      <c r="C60" s="76"/>
      <c r="D60" s="76"/>
      <c r="E60" s="7"/>
      <c r="F60" s="76"/>
      <c r="G60" s="78"/>
      <c r="H60" s="142"/>
      <c r="I60" s="153"/>
      <c r="J60" s="284"/>
      <c r="K60" s="153"/>
      <c r="L60" s="128"/>
      <c r="M60" s="7"/>
      <c r="N60" s="1641"/>
      <c r="O60" s="1641"/>
      <c r="P60" s="1641"/>
      <c r="Q60" s="1641"/>
      <c r="S60" s="130" t="str">
        <f t="shared" si="6"/>
        <v>21 (1421)</v>
      </c>
      <c r="T60" s="131" t="str">
        <f t="shared" si="7"/>
        <v/>
      </c>
      <c r="U60" s="285"/>
      <c r="V60" s="132"/>
      <c r="W60" s="132"/>
      <c r="X60" s="13"/>
      <c r="Z60" s="662" t="str">
        <f t="shared" si="8"/>
        <v>21 (1421)</v>
      </c>
      <c r="AA60" s="1355" t="str">
        <f t="shared" si="9"/>
        <v/>
      </c>
      <c r="AB60" s="232"/>
      <c r="AC60" s="233"/>
      <c r="AD60" s="233"/>
      <c r="AE60" s="667"/>
      <c r="AF60" s="662" t="str">
        <f t="shared" si="10"/>
        <v>21 (1421)</v>
      </c>
      <c r="AG60" s="1355" t="str">
        <f t="shared" si="11"/>
        <v/>
      </c>
      <c r="AH60" s="232"/>
      <c r="AI60" s="233"/>
      <c r="AJ60" s="233"/>
    </row>
    <row r="61" spans="1:36" ht="14.4" hidden="1">
      <c r="A61" s="7" t="s">
        <v>2918</v>
      </c>
      <c r="B61" s="124"/>
      <c r="C61" s="76"/>
      <c r="D61" s="76"/>
      <c r="E61" s="7"/>
      <c r="F61" s="76"/>
      <c r="G61" s="78"/>
      <c r="H61" s="142"/>
      <c r="I61" s="153"/>
      <c r="J61" s="284"/>
      <c r="K61" s="153"/>
      <c r="L61" s="128"/>
      <c r="M61" s="7"/>
      <c r="N61" s="1641"/>
      <c r="O61" s="1641"/>
      <c r="P61" s="1641"/>
      <c r="Q61" s="1641"/>
      <c r="S61" s="130" t="str">
        <f t="shared" si="6"/>
        <v>22 (1422)</v>
      </c>
      <c r="T61" s="131" t="str">
        <f t="shared" si="7"/>
        <v/>
      </c>
      <c r="U61" s="285"/>
      <c r="V61" s="132"/>
      <c r="W61" s="132"/>
      <c r="X61" s="13"/>
      <c r="Z61" s="662" t="str">
        <f t="shared" si="8"/>
        <v>22 (1422)</v>
      </c>
      <c r="AA61" s="1355" t="str">
        <f t="shared" si="9"/>
        <v/>
      </c>
      <c r="AB61" s="232"/>
      <c r="AC61" s="233"/>
      <c r="AD61" s="233"/>
      <c r="AE61" s="667"/>
      <c r="AF61" s="662" t="str">
        <f t="shared" si="10"/>
        <v>22 (1422)</v>
      </c>
      <c r="AG61" s="1355" t="str">
        <f t="shared" si="11"/>
        <v/>
      </c>
      <c r="AH61" s="232"/>
      <c r="AI61" s="233"/>
      <c r="AJ61" s="233"/>
    </row>
    <row r="62" spans="1:36" ht="14.4" hidden="1">
      <c r="A62" s="7" t="s">
        <v>2919</v>
      </c>
      <c r="B62" s="124"/>
      <c r="C62" s="76"/>
      <c r="D62" s="76"/>
      <c r="E62" s="7"/>
      <c r="F62" s="76"/>
      <c r="G62" s="78"/>
      <c r="H62" s="142"/>
      <c r="I62" s="153"/>
      <c r="J62" s="284"/>
      <c r="K62" s="153"/>
      <c r="L62" s="128"/>
      <c r="M62" s="7"/>
      <c r="N62" s="1641"/>
      <c r="O62" s="1641"/>
      <c r="P62" s="1641"/>
      <c r="Q62" s="1641"/>
      <c r="S62" s="130" t="str">
        <f t="shared" si="6"/>
        <v>23 (1423)</v>
      </c>
      <c r="T62" s="131" t="str">
        <f t="shared" si="7"/>
        <v/>
      </c>
      <c r="U62" s="285"/>
      <c r="V62" s="132"/>
      <c r="W62" s="132"/>
      <c r="X62" s="13"/>
      <c r="Z62" s="662" t="str">
        <f t="shared" si="8"/>
        <v>23 (1423)</v>
      </c>
      <c r="AA62" s="1355" t="str">
        <f t="shared" si="9"/>
        <v/>
      </c>
      <c r="AB62" s="232"/>
      <c r="AC62" s="233"/>
      <c r="AD62" s="233"/>
      <c r="AE62" s="667"/>
      <c r="AF62" s="662" t="str">
        <f t="shared" si="10"/>
        <v>23 (1423)</v>
      </c>
      <c r="AG62" s="1355" t="str">
        <f t="shared" si="11"/>
        <v/>
      </c>
      <c r="AH62" s="232"/>
      <c r="AI62" s="233"/>
      <c r="AJ62" s="233"/>
    </row>
    <row r="63" spans="1:36" ht="14.4" hidden="1">
      <c r="A63" s="7" t="s">
        <v>2920</v>
      </c>
      <c r="B63" s="124"/>
      <c r="C63" s="76"/>
      <c r="D63" s="76"/>
      <c r="E63" s="7"/>
      <c r="F63" s="76"/>
      <c r="G63" s="78"/>
      <c r="H63" s="142"/>
      <c r="I63" s="153"/>
      <c r="J63" s="284"/>
      <c r="K63" s="153"/>
      <c r="L63" s="128"/>
      <c r="M63" s="7"/>
      <c r="N63" s="1641"/>
      <c r="O63" s="1641"/>
      <c r="P63" s="1641"/>
      <c r="Q63" s="1641"/>
      <c r="S63" s="130" t="str">
        <f t="shared" si="6"/>
        <v>24 (1424)</v>
      </c>
      <c r="T63" s="131" t="str">
        <f t="shared" si="7"/>
        <v/>
      </c>
      <c r="U63" s="285"/>
      <c r="V63" s="132"/>
      <c r="W63" s="132"/>
      <c r="X63" s="13"/>
      <c r="Z63" s="662" t="str">
        <f t="shared" si="8"/>
        <v>24 (1424)</v>
      </c>
      <c r="AA63" s="1355" t="str">
        <f t="shared" si="9"/>
        <v/>
      </c>
      <c r="AB63" s="232"/>
      <c r="AC63" s="233"/>
      <c r="AD63" s="233"/>
      <c r="AE63" s="667"/>
      <c r="AF63" s="662" t="str">
        <f t="shared" si="10"/>
        <v>24 (1424)</v>
      </c>
      <c r="AG63" s="1355" t="str">
        <f t="shared" si="11"/>
        <v/>
      </c>
      <c r="AH63" s="232"/>
      <c r="AI63" s="233"/>
      <c r="AJ63" s="233"/>
    </row>
    <row r="64" spans="1:36" ht="14.4">
      <c r="A64" s="7" t="s">
        <v>2921</v>
      </c>
      <c r="B64" s="124"/>
      <c r="C64" s="76"/>
      <c r="D64" s="76"/>
      <c r="E64" s="7"/>
      <c r="F64" s="76"/>
      <c r="G64" s="78"/>
      <c r="H64" s="142"/>
      <c r="I64" s="153"/>
      <c r="J64" s="284"/>
      <c r="K64" s="153"/>
      <c r="L64" s="128"/>
      <c r="M64" s="7"/>
      <c r="N64" s="1641"/>
      <c r="O64" s="1641"/>
      <c r="P64" s="1641"/>
      <c r="Q64" s="1641"/>
      <c r="S64" s="130" t="str">
        <f t="shared" si="6"/>
        <v>25 (1425)</v>
      </c>
      <c r="T64" s="131" t="str">
        <f t="shared" si="7"/>
        <v/>
      </c>
      <c r="U64" s="285"/>
      <c r="V64" s="132"/>
      <c r="W64" s="132"/>
      <c r="X64" s="13"/>
      <c r="Z64" s="662" t="str">
        <f t="shared" si="8"/>
        <v>25 (1425)</v>
      </c>
      <c r="AA64" s="1355" t="str">
        <f t="shared" si="9"/>
        <v/>
      </c>
      <c r="AB64" s="232"/>
      <c r="AC64" s="233"/>
      <c r="AD64" s="233"/>
      <c r="AE64" s="667"/>
      <c r="AF64" s="662" t="str">
        <f t="shared" si="10"/>
        <v>25 (1425)</v>
      </c>
      <c r="AG64" s="1355" t="str">
        <f t="shared" si="11"/>
        <v/>
      </c>
      <c r="AH64" s="232"/>
      <c r="AI64" s="233"/>
      <c r="AJ64" s="233"/>
    </row>
    <row r="65" spans="1:36" ht="14.4">
      <c r="A65" s="33" t="s">
        <v>2922</v>
      </c>
      <c r="B65" s="134">
        <v>100</v>
      </c>
      <c r="C65" s="76"/>
      <c r="D65" s="76"/>
      <c r="E65" s="7"/>
      <c r="F65" s="76"/>
      <c r="G65" s="135"/>
      <c r="H65" s="142"/>
      <c r="I65" s="153"/>
      <c r="J65" s="284"/>
      <c r="K65" s="153"/>
      <c r="L65" s="128"/>
      <c r="M65" s="7"/>
      <c r="N65" s="1642"/>
      <c r="O65" s="1642"/>
      <c r="P65" s="1642"/>
      <c r="Q65" s="1642"/>
      <c r="S65" s="122"/>
      <c r="T65" s="138">
        <f>$B65</f>
        <v>100</v>
      </c>
      <c r="U65" s="285"/>
      <c r="V65" s="132"/>
      <c r="W65" s="132"/>
      <c r="X65" s="13"/>
      <c r="Z65" s="660"/>
      <c r="AA65" s="1357">
        <f>$B65</f>
        <v>100</v>
      </c>
      <c r="AB65" s="232"/>
      <c r="AC65" s="233"/>
      <c r="AD65" s="233"/>
      <c r="AE65" s="667"/>
      <c r="AF65" s="660"/>
      <c r="AG65" s="1357">
        <f>$B65</f>
        <v>100</v>
      </c>
      <c r="AH65" s="232"/>
      <c r="AI65" s="233"/>
      <c r="AJ65" s="233"/>
    </row>
    <row r="66" spans="1:36" ht="12.75" customHeight="1">
      <c r="A66" s="4" t="s">
        <v>2923</v>
      </c>
      <c r="B66" s="139" t="s">
        <v>2924</v>
      </c>
      <c r="C66" s="284"/>
      <c r="D66" s="284"/>
      <c r="F66" s="284"/>
      <c r="G66" s="140"/>
      <c r="H66" s="143"/>
      <c r="I66" s="127"/>
      <c r="J66" s="284"/>
      <c r="K66" s="127"/>
      <c r="L66" s="286"/>
      <c r="N66" s="1639"/>
      <c r="O66" s="1639"/>
      <c r="P66" s="1639"/>
      <c r="Q66" s="1639"/>
      <c r="S66" s="122"/>
      <c r="T66" s="28" t="str">
        <f>$B66</f>
        <v>Overall</v>
      </c>
      <c r="U66" s="285"/>
      <c r="V66" s="289"/>
      <c r="W66" s="289"/>
      <c r="X66" s="13"/>
      <c r="Z66" s="660"/>
      <c r="AA66" s="1359" t="str">
        <f>$B66</f>
        <v>Overall</v>
      </c>
      <c r="AB66" s="232"/>
      <c r="AC66" s="233"/>
      <c r="AD66" s="233"/>
      <c r="AE66" s="667"/>
      <c r="AF66" s="660"/>
      <c r="AG66" s="1359" t="str">
        <f>$B66</f>
        <v>Overall</v>
      </c>
      <c r="AH66" s="232"/>
      <c r="AI66" s="233"/>
      <c r="AJ66" s="233"/>
    </row>
    <row r="67" spans="1:36" ht="6" customHeight="1">
      <c r="S67" s="122"/>
      <c r="T67" s="122"/>
      <c r="X67" s="13"/>
      <c r="Z67" s="660"/>
      <c r="AA67" s="660"/>
      <c r="AB67" s="668"/>
      <c r="AC67" s="668"/>
      <c r="AD67" s="668"/>
      <c r="AE67" s="667"/>
      <c r="AF67" s="660"/>
      <c r="AG67" s="660"/>
      <c r="AH67" s="668"/>
      <c r="AI67" s="668"/>
      <c r="AJ67" s="668"/>
    </row>
    <row r="68" spans="1:36" ht="14.4">
      <c r="B68" s="17" t="s">
        <v>1792</v>
      </c>
      <c r="S68" s="122"/>
      <c r="T68" s="123" t="str">
        <f>$B68</f>
        <v>Repo-style Transactions (503)</v>
      </c>
      <c r="X68" s="13"/>
      <c r="Z68" s="660"/>
      <c r="AA68" s="661" t="str">
        <f>$B68</f>
        <v>Repo-style Transactions (503)</v>
      </c>
      <c r="AB68" s="668"/>
      <c r="AC68" s="668"/>
      <c r="AD68" s="668"/>
      <c r="AE68" s="667"/>
      <c r="AF68" s="660"/>
      <c r="AG68" s="661" t="str">
        <f>$B68</f>
        <v>Repo-style Transactions (503)</v>
      </c>
      <c r="AH68" s="668"/>
      <c r="AI68" s="668"/>
      <c r="AJ68" s="668"/>
    </row>
    <row r="69" spans="1:36" ht="14.4">
      <c r="A69" s="7" t="s">
        <v>2897</v>
      </c>
      <c r="B69" s="124"/>
      <c r="C69" s="125"/>
      <c r="D69" s="76"/>
      <c r="E69" s="7"/>
      <c r="F69" s="76"/>
      <c r="G69" s="76"/>
      <c r="H69" s="142"/>
      <c r="I69" s="76"/>
      <c r="J69" s="76"/>
      <c r="K69" s="128"/>
      <c r="L69" s="128"/>
      <c r="M69" s="7"/>
      <c r="N69" s="1641"/>
      <c r="O69" s="1641"/>
      <c r="P69" s="1641"/>
      <c r="Q69" s="1641"/>
      <c r="S69" s="130" t="str">
        <f t="shared" ref="S69:S93" si="12">$A69</f>
        <v>1 (1401)</v>
      </c>
      <c r="T69" s="131" t="str">
        <f t="shared" ref="T69:T93" si="13">IF($B69="","",$B69)</f>
        <v/>
      </c>
      <c r="U69" s="285"/>
      <c r="V69" s="132"/>
      <c r="W69" s="132"/>
      <c r="X69" s="13"/>
      <c r="Z69" s="662" t="str">
        <f t="shared" ref="Z69:Z132" si="14">$A69</f>
        <v>1 (1401)</v>
      </c>
      <c r="AA69" s="1355" t="str">
        <f t="shared" ref="AA69:AA93" si="15">IF($B69="","",$B69)</f>
        <v/>
      </c>
      <c r="AB69" s="232"/>
      <c r="AC69" s="233"/>
      <c r="AD69" s="233"/>
      <c r="AE69" s="667"/>
      <c r="AF69" s="662" t="str">
        <f t="shared" ref="AF69:AF132" si="16">$A69</f>
        <v>1 (1401)</v>
      </c>
      <c r="AG69" s="1355" t="str">
        <f t="shared" ref="AG69:AG93" si="17">IF($B69="","",$B69)</f>
        <v/>
      </c>
      <c r="AH69" s="232"/>
      <c r="AI69" s="233"/>
      <c r="AJ69" s="233"/>
    </row>
    <row r="70" spans="1:36" ht="14.4">
      <c r="A70" s="7" t="s">
        <v>2898</v>
      </c>
      <c r="B70" s="124"/>
      <c r="C70" s="125"/>
      <c r="D70" s="76"/>
      <c r="E70" s="7"/>
      <c r="F70" s="76"/>
      <c r="G70" s="76"/>
      <c r="H70" s="142"/>
      <c r="I70" s="76"/>
      <c r="J70" s="76"/>
      <c r="K70" s="128"/>
      <c r="L70" s="128"/>
      <c r="M70" s="7"/>
      <c r="N70" s="1641"/>
      <c r="O70" s="1641"/>
      <c r="P70" s="1641"/>
      <c r="Q70" s="1641"/>
      <c r="S70" s="130" t="str">
        <f t="shared" si="12"/>
        <v>2 (1402)</v>
      </c>
      <c r="T70" s="131" t="str">
        <f t="shared" si="13"/>
        <v/>
      </c>
      <c r="U70" s="285"/>
      <c r="V70" s="132"/>
      <c r="W70" s="132"/>
      <c r="X70" s="13"/>
      <c r="Z70" s="662" t="str">
        <f t="shared" si="14"/>
        <v>2 (1402)</v>
      </c>
      <c r="AA70" s="1355" t="str">
        <f t="shared" si="15"/>
        <v/>
      </c>
      <c r="AB70" s="232"/>
      <c r="AC70" s="233"/>
      <c r="AD70" s="233"/>
      <c r="AE70" s="667"/>
      <c r="AF70" s="662" t="str">
        <f t="shared" si="16"/>
        <v>2 (1402)</v>
      </c>
      <c r="AG70" s="1355" t="str">
        <f t="shared" si="17"/>
        <v/>
      </c>
      <c r="AH70" s="232"/>
      <c r="AI70" s="233"/>
      <c r="AJ70" s="233"/>
    </row>
    <row r="71" spans="1:36" ht="14.4">
      <c r="A71" s="7" t="s">
        <v>2899</v>
      </c>
      <c r="B71" s="124"/>
      <c r="C71" s="125"/>
      <c r="D71" s="76"/>
      <c r="E71" s="7"/>
      <c r="F71" s="76"/>
      <c r="G71" s="76"/>
      <c r="H71" s="142"/>
      <c r="I71" s="76"/>
      <c r="J71" s="76"/>
      <c r="K71" s="128"/>
      <c r="L71" s="128"/>
      <c r="M71" s="7"/>
      <c r="N71" s="1641"/>
      <c r="O71" s="1641"/>
      <c r="P71" s="1641"/>
      <c r="Q71" s="1641"/>
      <c r="S71" s="130" t="str">
        <f t="shared" si="12"/>
        <v>3 (1403)</v>
      </c>
      <c r="T71" s="131" t="str">
        <f t="shared" si="13"/>
        <v/>
      </c>
      <c r="U71" s="285"/>
      <c r="V71" s="132"/>
      <c r="W71" s="132"/>
      <c r="X71" s="13"/>
      <c r="Z71" s="662" t="str">
        <f t="shared" si="14"/>
        <v>3 (1403)</v>
      </c>
      <c r="AA71" s="1355" t="str">
        <f t="shared" si="15"/>
        <v/>
      </c>
      <c r="AB71" s="232"/>
      <c r="AC71" s="233"/>
      <c r="AD71" s="233"/>
      <c r="AE71" s="667"/>
      <c r="AF71" s="662" t="str">
        <f t="shared" si="16"/>
        <v>3 (1403)</v>
      </c>
      <c r="AG71" s="1355" t="str">
        <f t="shared" si="17"/>
        <v/>
      </c>
      <c r="AH71" s="232"/>
      <c r="AI71" s="233"/>
      <c r="AJ71" s="233"/>
    </row>
    <row r="72" spans="1:36" ht="14.4" hidden="1">
      <c r="A72" s="7" t="s">
        <v>2900</v>
      </c>
      <c r="B72" s="124"/>
      <c r="C72" s="125"/>
      <c r="D72" s="76"/>
      <c r="E72" s="7"/>
      <c r="F72" s="76"/>
      <c r="G72" s="76"/>
      <c r="H72" s="142"/>
      <c r="I72" s="76"/>
      <c r="J72" s="76"/>
      <c r="K72" s="128"/>
      <c r="L72" s="128"/>
      <c r="M72" s="7"/>
      <c r="N72" s="1641"/>
      <c r="O72" s="1641"/>
      <c r="P72" s="1641"/>
      <c r="Q72" s="1641"/>
      <c r="S72" s="130" t="str">
        <f t="shared" si="12"/>
        <v>4 (1404)</v>
      </c>
      <c r="T72" s="131" t="str">
        <f t="shared" si="13"/>
        <v/>
      </c>
      <c r="U72" s="285"/>
      <c r="V72" s="132"/>
      <c r="W72" s="132"/>
      <c r="X72" s="13"/>
      <c r="Z72" s="662" t="str">
        <f t="shared" si="14"/>
        <v>4 (1404)</v>
      </c>
      <c r="AA72" s="1355" t="str">
        <f t="shared" si="15"/>
        <v/>
      </c>
      <c r="AB72" s="232"/>
      <c r="AC72" s="233"/>
      <c r="AD72" s="233"/>
      <c r="AE72" s="667"/>
      <c r="AF72" s="662" t="str">
        <f t="shared" si="16"/>
        <v>4 (1404)</v>
      </c>
      <c r="AG72" s="1355" t="str">
        <f t="shared" si="17"/>
        <v/>
      </c>
      <c r="AH72" s="232"/>
      <c r="AI72" s="233"/>
      <c r="AJ72" s="233"/>
    </row>
    <row r="73" spans="1:36" ht="14.4" hidden="1">
      <c r="A73" s="7" t="s">
        <v>2901</v>
      </c>
      <c r="B73" s="124"/>
      <c r="C73" s="125"/>
      <c r="D73" s="76"/>
      <c r="E73" s="7"/>
      <c r="F73" s="76"/>
      <c r="G73" s="76"/>
      <c r="H73" s="142"/>
      <c r="I73" s="76"/>
      <c r="J73" s="76"/>
      <c r="K73" s="128"/>
      <c r="L73" s="128"/>
      <c r="M73" s="7"/>
      <c r="N73" s="1641"/>
      <c r="O73" s="1641"/>
      <c r="P73" s="1641"/>
      <c r="Q73" s="1641"/>
      <c r="S73" s="130" t="str">
        <f t="shared" si="12"/>
        <v>5 (1405)</v>
      </c>
      <c r="T73" s="131" t="str">
        <f t="shared" si="13"/>
        <v/>
      </c>
      <c r="U73" s="285"/>
      <c r="V73" s="132"/>
      <c r="W73" s="132"/>
      <c r="X73" s="13"/>
      <c r="Z73" s="662" t="str">
        <f t="shared" si="14"/>
        <v>5 (1405)</v>
      </c>
      <c r="AA73" s="1355" t="str">
        <f t="shared" si="15"/>
        <v/>
      </c>
      <c r="AB73" s="232"/>
      <c r="AC73" s="233"/>
      <c r="AD73" s="233"/>
      <c r="AE73" s="667"/>
      <c r="AF73" s="662" t="str">
        <f t="shared" si="16"/>
        <v>5 (1405)</v>
      </c>
      <c r="AG73" s="1355" t="str">
        <f t="shared" si="17"/>
        <v/>
      </c>
      <c r="AH73" s="232"/>
      <c r="AI73" s="233"/>
      <c r="AJ73" s="233"/>
    </row>
    <row r="74" spans="1:36" ht="14.4" hidden="1">
      <c r="A74" s="7" t="s">
        <v>2902</v>
      </c>
      <c r="B74" s="124"/>
      <c r="C74" s="125"/>
      <c r="D74" s="76"/>
      <c r="E74" s="7"/>
      <c r="F74" s="76"/>
      <c r="G74" s="76"/>
      <c r="H74" s="142"/>
      <c r="I74" s="76"/>
      <c r="J74" s="76"/>
      <c r="K74" s="128"/>
      <c r="L74" s="128"/>
      <c r="M74" s="7"/>
      <c r="N74" s="1641"/>
      <c r="O74" s="1641"/>
      <c r="P74" s="1641"/>
      <c r="Q74" s="1641"/>
      <c r="S74" s="130" t="str">
        <f t="shared" si="12"/>
        <v>6 (1406)</v>
      </c>
      <c r="T74" s="131" t="str">
        <f t="shared" si="13"/>
        <v/>
      </c>
      <c r="U74" s="285"/>
      <c r="V74" s="132"/>
      <c r="W74" s="132"/>
      <c r="X74" s="13"/>
      <c r="Z74" s="662" t="str">
        <f t="shared" si="14"/>
        <v>6 (1406)</v>
      </c>
      <c r="AA74" s="1355" t="str">
        <f t="shared" si="15"/>
        <v/>
      </c>
      <c r="AB74" s="232"/>
      <c r="AC74" s="233"/>
      <c r="AD74" s="233"/>
      <c r="AE74" s="667"/>
      <c r="AF74" s="662" t="str">
        <f t="shared" si="16"/>
        <v>6 (1406)</v>
      </c>
      <c r="AG74" s="1355" t="str">
        <f t="shared" si="17"/>
        <v/>
      </c>
      <c r="AH74" s="232"/>
      <c r="AI74" s="233"/>
      <c r="AJ74" s="233"/>
    </row>
    <row r="75" spans="1:36" ht="14.4" hidden="1">
      <c r="A75" s="7" t="s">
        <v>2903</v>
      </c>
      <c r="B75" s="124"/>
      <c r="C75" s="125"/>
      <c r="D75" s="76"/>
      <c r="E75" s="7"/>
      <c r="F75" s="76"/>
      <c r="G75" s="76"/>
      <c r="H75" s="142"/>
      <c r="I75" s="76"/>
      <c r="J75" s="76"/>
      <c r="K75" s="128"/>
      <c r="L75" s="128"/>
      <c r="M75" s="7"/>
      <c r="N75" s="1641"/>
      <c r="O75" s="1641"/>
      <c r="P75" s="1641"/>
      <c r="Q75" s="1641"/>
      <c r="S75" s="130" t="str">
        <f t="shared" si="12"/>
        <v>7 (1407)</v>
      </c>
      <c r="T75" s="131" t="str">
        <f t="shared" si="13"/>
        <v/>
      </c>
      <c r="U75" s="285"/>
      <c r="V75" s="132"/>
      <c r="W75" s="132"/>
      <c r="X75" s="13"/>
      <c r="Z75" s="662" t="str">
        <f t="shared" si="14"/>
        <v>7 (1407)</v>
      </c>
      <c r="AA75" s="1355" t="str">
        <f t="shared" si="15"/>
        <v/>
      </c>
      <c r="AB75" s="232"/>
      <c r="AC75" s="233"/>
      <c r="AD75" s="233"/>
      <c r="AE75" s="667"/>
      <c r="AF75" s="662" t="str">
        <f t="shared" si="16"/>
        <v>7 (1407)</v>
      </c>
      <c r="AG75" s="1355" t="str">
        <f t="shared" si="17"/>
        <v/>
      </c>
      <c r="AH75" s="232"/>
      <c r="AI75" s="233"/>
      <c r="AJ75" s="233"/>
    </row>
    <row r="76" spans="1:36" ht="14.4" hidden="1">
      <c r="A76" s="7" t="s">
        <v>2904</v>
      </c>
      <c r="B76" s="124"/>
      <c r="C76" s="125"/>
      <c r="D76" s="76"/>
      <c r="E76" s="7"/>
      <c r="F76" s="76"/>
      <c r="G76" s="76"/>
      <c r="H76" s="142"/>
      <c r="I76" s="76"/>
      <c r="J76" s="76"/>
      <c r="K76" s="128"/>
      <c r="L76" s="128"/>
      <c r="M76" s="7"/>
      <c r="N76" s="1641"/>
      <c r="O76" s="1641"/>
      <c r="P76" s="1641"/>
      <c r="Q76" s="1641"/>
      <c r="S76" s="130" t="str">
        <f t="shared" si="12"/>
        <v>8 (1408)</v>
      </c>
      <c r="T76" s="131" t="str">
        <f t="shared" si="13"/>
        <v/>
      </c>
      <c r="U76" s="285"/>
      <c r="V76" s="132"/>
      <c r="W76" s="132"/>
      <c r="X76" s="13"/>
      <c r="Z76" s="662" t="str">
        <f t="shared" si="14"/>
        <v>8 (1408)</v>
      </c>
      <c r="AA76" s="1355" t="str">
        <f t="shared" si="15"/>
        <v/>
      </c>
      <c r="AB76" s="232"/>
      <c r="AC76" s="233"/>
      <c r="AD76" s="233"/>
      <c r="AE76" s="667"/>
      <c r="AF76" s="662" t="str">
        <f t="shared" si="16"/>
        <v>8 (1408)</v>
      </c>
      <c r="AG76" s="1355" t="str">
        <f t="shared" si="17"/>
        <v/>
      </c>
      <c r="AH76" s="232"/>
      <c r="AI76" s="233"/>
      <c r="AJ76" s="233"/>
    </row>
    <row r="77" spans="1:36" ht="14.4" hidden="1">
      <c r="A77" s="7" t="s">
        <v>2905</v>
      </c>
      <c r="B77" s="124"/>
      <c r="C77" s="125"/>
      <c r="D77" s="76"/>
      <c r="E77" s="7"/>
      <c r="F77" s="76"/>
      <c r="G77" s="76"/>
      <c r="H77" s="142"/>
      <c r="I77" s="76"/>
      <c r="J77" s="76"/>
      <c r="K77" s="128"/>
      <c r="L77" s="128"/>
      <c r="M77" s="7"/>
      <c r="N77" s="1641"/>
      <c r="O77" s="1641"/>
      <c r="P77" s="1641"/>
      <c r="Q77" s="1641"/>
      <c r="S77" s="130" t="str">
        <f t="shared" si="12"/>
        <v>9 (1409)</v>
      </c>
      <c r="T77" s="131" t="str">
        <f t="shared" si="13"/>
        <v/>
      </c>
      <c r="U77" s="285"/>
      <c r="V77" s="132"/>
      <c r="W77" s="132"/>
      <c r="X77" s="13"/>
      <c r="Z77" s="662" t="str">
        <f t="shared" si="14"/>
        <v>9 (1409)</v>
      </c>
      <c r="AA77" s="1355" t="str">
        <f t="shared" si="15"/>
        <v/>
      </c>
      <c r="AB77" s="232"/>
      <c r="AC77" s="233"/>
      <c r="AD77" s="233"/>
      <c r="AE77" s="667"/>
      <c r="AF77" s="662" t="str">
        <f t="shared" si="16"/>
        <v>9 (1409)</v>
      </c>
      <c r="AG77" s="1355" t="str">
        <f t="shared" si="17"/>
        <v/>
      </c>
      <c r="AH77" s="232"/>
      <c r="AI77" s="233"/>
      <c r="AJ77" s="233"/>
    </row>
    <row r="78" spans="1:36" ht="14.4" hidden="1">
      <c r="A78" s="7" t="s">
        <v>2906</v>
      </c>
      <c r="B78" s="124"/>
      <c r="C78" s="125"/>
      <c r="D78" s="76"/>
      <c r="E78" s="7"/>
      <c r="F78" s="76"/>
      <c r="G78" s="76"/>
      <c r="H78" s="142"/>
      <c r="I78" s="76"/>
      <c r="J78" s="76"/>
      <c r="K78" s="128"/>
      <c r="L78" s="128"/>
      <c r="M78" s="7"/>
      <c r="N78" s="1641"/>
      <c r="O78" s="1641"/>
      <c r="P78" s="1641"/>
      <c r="Q78" s="1641"/>
      <c r="S78" s="130" t="str">
        <f t="shared" si="12"/>
        <v>10 (1410)</v>
      </c>
      <c r="T78" s="131" t="str">
        <f t="shared" si="13"/>
        <v/>
      </c>
      <c r="U78" s="285"/>
      <c r="V78" s="132"/>
      <c r="W78" s="132"/>
      <c r="X78" s="13"/>
      <c r="Z78" s="662" t="str">
        <f t="shared" si="14"/>
        <v>10 (1410)</v>
      </c>
      <c r="AA78" s="1355" t="str">
        <f t="shared" si="15"/>
        <v/>
      </c>
      <c r="AB78" s="232"/>
      <c r="AC78" s="233"/>
      <c r="AD78" s="233"/>
      <c r="AE78" s="667"/>
      <c r="AF78" s="662" t="str">
        <f t="shared" si="16"/>
        <v>10 (1410)</v>
      </c>
      <c r="AG78" s="1355" t="str">
        <f t="shared" si="17"/>
        <v/>
      </c>
      <c r="AH78" s="232"/>
      <c r="AI78" s="233"/>
      <c r="AJ78" s="233"/>
    </row>
    <row r="79" spans="1:36" ht="14.4" hidden="1">
      <c r="A79" s="7" t="s">
        <v>2907</v>
      </c>
      <c r="B79" s="124"/>
      <c r="C79" s="125"/>
      <c r="D79" s="76"/>
      <c r="E79" s="7"/>
      <c r="F79" s="76"/>
      <c r="G79" s="76"/>
      <c r="H79" s="142"/>
      <c r="I79" s="76"/>
      <c r="J79" s="76"/>
      <c r="K79" s="128"/>
      <c r="L79" s="128"/>
      <c r="M79" s="7"/>
      <c r="N79" s="1641"/>
      <c r="O79" s="1641"/>
      <c r="P79" s="1641"/>
      <c r="Q79" s="1641"/>
      <c r="S79" s="130" t="str">
        <f t="shared" si="12"/>
        <v>11 (1411)</v>
      </c>
      <c r="T79" s="131" t="str">
        <f t="shared" si="13"/>
        <v/>
      </c>
      <c r="U79" s="285"/>
      <c r="V79" s="132"/>
      <c r="W79" s="132"/>
      <c r="X79" s="13"/>
      <c r="Z79" s="662" t="str">
        <f t="shared" si="14"/>
        <v>11 (1411)</v>
      </c>
      <c r="AA79" s="1355" t="str">
        <f t="shared" si="15"/>
        <v/>
      </c>
      <c r="AB79" s="232"/>
      <c r="AC79" s="233"/>
      <c r="AD79" s="233"/>
      <c r="AE79" s="667"/>
      <c r="AF79" s="662" t="str">
        <f t="shared" si="16"/>
        <v>11 (1411)</v>
      </c>
      <c r="AG79" s="1355" t="str">
        <f t="shared" si="17"/>
        <v/>
      </c>
      <c r="AH79" s="232"/>
      <c r="AI79" s="233"/>
      <c r="AJ79" s="233"/>
    </row>
    <row r="80" spans="1:36" ht="14.4" hidden="1">
      <c r="A80" s="7" t="s">
        <v>2908</v>
      </c>
      <c r="B80" s="124"/>
      <c r="C80" s="125"/>
      <c r="D80" s="76"/>
      <c r="E80" s="7"/>
      <c r="F80" s="76"/>
      <c r="G80" s="76"/>
      <c r="H80" s="142"/>
      <c r="I80" s="76"/>
      <c r="J80" s="76"/>
      <c r="K80" s="128"/>
      <c r="L80" s="128"/>
      <c r="M80" s="7"/>
      <c r="N80" s="1641"/>
      <c r="O80" s="1641"/>
      <c r="P80" s="1641"/>
      <c r="Q80" s="1641"/>
      <c r="S80" s="130" t="str">
        <f t="shared" si="12"/>
        <v>12 (1412)</v>
      </c>
      <c r="T80" s="131" t="str">
        <f t="shared" si="13"/>
        <v/>
      </c>
      <c r="U80" s="285"/>
      <c r="V80" s="132"/>
      <c r="W80" s="132"/>
      <c r="X80" s="13"/>
      <c r="Z80" s="662" t="str">
        <f t="shared" si="14"/>
        <v>12 (1412)</v>
      </c>
      <c r="AA80" s="1355" t="str">
        <f t="shared" si="15"/>
        <v/>
      </c>
      <c r="AB80" s="232"/>
      <c r="AC80" s="233"/>
      <c r="AD80" s="233"/>
      <c r="AE80" s="667"/>
      <c r="AF80" s="662" t="str">
        <f t="shared" si="16"/>
        <v>12 (1412)</v>
      </c>
      <c r="AG80" s="1355" t="str">
        <f t="shared" si="17"/>
        <v/>
      </c>
      <c r="AH80" s="232"/>
      <c r="AI80" s="233"/>
      <c r="AJ80" s="233"/>
    </row>
    <row r="81" spans="1:36" ht="14.4" hidden="1">
      <c r="A81" s="7" t="s">
        <v>2909</v>
      </c>
      <c r="B81" s="124"/>
      <c r="C81" s="125"/>
      <c r="D81" s="76"/>
      <c r="E81" s="7"/>
      <c r="F81" s="76"/>
      <c r="G81" s="76"/>
      <c r="H81" s="142"/>
      <c r="I81" s="76"/>
      <c r="J81" s="76"/>
      <c r="K81" s="128"/>
      <c r="L81" s="128"/>
      <c r="M81" s="7"/>
      <c r="N81" s="1641"/>
      <c r="O81" s="1641"/>
      <c r="P81" s="1641"/>
      <c r="Q81" s="1641"/>
      <c r="S81" s="130" t="str">
        <f t="shared" si="12"/>
        <v>13 (1413)</v>
      </c>
      <c r="T81" s="131" t="str">
        <f t="shared" si="13"/>
        <v/>
      </c>
      <c r="U81" s="285"/>
      <c r="V81" s="132"/>
      <c r="W81" s="132"/>
      <c r="X81" s="13"/>
      <c r="Z81" s="662" t="str">
        <f t="shared" si="14"/>
        <v>13 (1413)</v>
      </c>
      <c r="AA81" s="1355" t="str">
        <f t="shared" si="15"/>
        <v/>
      </c>
      <c r="AB81" s="232"/>
      <c r="AC81" s="233"/>
      <c r="AD81" s="233"/>
      <c r="AE81" s="667"/>
      <c r="AF81" s="662" t="str">
        <f t="shared" si="16"/>
        <v>13 (1413)</v>
      </c>
      <c r="AG81" s="1355" t="str">
        <f t="shared" si="17"/>
        <v/>
      </c>
      <c r="AH81" s="232"/>
      <c r="AI81" s="233"/>
      <c r="AJ81" s="233"/>
    </row>
    <row r="82" spans="1:36" ht="14.4" hidden="1">
      <c r="A82" s="7" t="s">
        <v>2910</v>
      </c>
      <c r="B82" s="124"/>
      <c r="C82" s="125"/>
      <c r="D82" s="76"/>
      <c r="E82" s="7"/>
      <c r="F82" s="76"/>
      <c r="G82" s="76"/>
      <c r="H82" s="142"/>
      <c r="I82" s="76"/>
      <c r="J82" s="76"/>
      <c r="K82" s="128"/>
      <c r="L82" s="128"/>
      <c r="M82" s="7"/>
      <c r="N82" s="1641"/>
      <c r="O82" s="1641"/>
      <c r="P82" s="1641"/>
      <c r="Q82" s="1641"/>
      <c r="S82" s="130" t="str">
        <f t="shared" si="12"/>
        <v>14 (1414)</v>
      </c>
      <c r="T82" s="131" t="str">
        <f t="shared" si="13"/>
        <v/>
      </c>
      <c r="U82" s="285"/>
      <c r="V82" s="132"/>
      <c r="W82" s="132"/>
      <c r="X82" s="13"/>
      <c r="Z82" s="662" t="str">
        <f t="shared" si="14"/>
        <v>14 (1414)</v>
      </c>
      <c r="AA82" s="1355" t="str">
        <f t="shared" si="15"/>
        <v/>
      </c>
      <c r="AB82" s="232"/>
      <c r="AC82" s="233"/>
      <c r="AD82" s="233"/>
      <c r="AE82" s="667"/>
      <c r="AF82" s="662" t="str">
        <f t="shared" si="16"/>
        <v>14 (1414)</v>
      </c>
      <c r="AG82" s="1355" t="str">
        <f t="shared" si="17"/>
        <v/>
      </c>
      <c r="AH82" s="232"/>
      <c r="AI82" s="233"/>
      <c r="AJ82" s="233"/>
    </row>
    <row r="83" spans="1:36" ht="14.4" hidden="1">
      <c r="A83" s="7" t="s">
        <v>2911</v>
      </c>
      <c r="B83" s="124"/>
      <c r="C83" s="125"/>
      <c r="D83" s="76"/>
      <c r="E83" s="7"/>
      <c r="F83" s="76"/>
      <c r="G83" s="76"/>
      <c r="H83" s="142"/>
      <c r="I83" s="76"/>
      <c r="J83" s="76"/>
      <c r="K83" s="128"/>
      <c r="L83" s="128"/>
      <c r="M83" s="7"/>
      <c r="N83" s="1641"/>
      <c r="O83" s="1641"/>
      <c r="P83" s="1641"/>
      <c r="Q83" s="1641"/>
      <c r="S83" s="130" t="str">
        <f t="shared" si="12"/>
        <v>15 (1415)</v>
      </c>
      <c r="T83" s="131" t="str">
        <f t="shared" si="13"/>
        <v/>
      </c>
      <c r="U83" s="285"/>
      <c r="V83" s="132"/>
      <c r="W83" s="132"/>
      <c r="X83" s="13"/>
      <c r="Z83" s="662" t="str">
        <f t="shared" si="14"/>
        <v>15 (1415)</v>
      </c>
      <c r="AA83" s="1355" t="str">
        <f t="shared" si="15"/>
        <v/>
      </c>
      <c r="AB83" s="232"/>
      <c r="AC83" s="233"/>
      <c r="AD83" s="233"/>
      <c r="AE83" s="667"/>
      <c r="AF83" s="662" t="str">
        <f t="shared" si="16"/>
        <v>15 (1415)</v>
      </c>
      <c r="AG83" s="1355" t="str">
        <f t="shared" si="17"/>
        <v/>
      </c>
      <c r="AH83" s="232"/>
      <c r="AI83" s="233"/>
      <c r="AJ83" s="233"/>
    </row>
    <row r="84" spans="1:36" ht="14.4" hidden="1">
      <c r="A84" s="7" t="s">
        <v>2912</v>
      </c>
      <c r="B84" s="124"/>
      <c r="C84" s="125"/>
      <c r="D84" s="76"/>
      <c r="E84" s="7"/>
      <c r="F84" s="76"/>
      <c r="G84" s="76"/>
      <c r="H84" s="142"/>
      <c r="I84" s="76"/>
      <c r="J84" s="76"/>
      <c r="K84" s="128"/>
      <c r="L84" s="128"/>
      <c r="M84" s="7"/>
      <c r="N84" s="1641"/>
      <c r="O84" s="1641"/>
      <c r="P84" s="1641"/>
      <c r="Q84" s="1641"/>
      <c r="S84" s="130" t="str">
        <f t="shared" si="12"/>
        <v>16 (1416)</v>
      </c>
      <c r="T84" s="131" t="str">
        <f t="shared" si="13"/>
        <v/>
      </c>
      <c r="U84" s="285"/>
      <c r="V84" s="132"/>
      <c r="W84" s="132"/>
      <c r="X84" s="13"/>
      <c r="Z84" s="662" t="str">
        <f t="shared" si="14"/>
        <v>16 (1416)</v>
      </c>
      <c r="AA84" s="1355" t="str">
        <f t="shared" si="15"/>
        <v/>
      </c>
      <c r="AB84" s="232"/>
      <c r="AC84" s="233"/>
      <c r="AD84" s="233"/>
      <c r="AE84" s="667"/>
      <c r="AF84" s="662" t="str">
        <f t="shared" si="16"/>
        <v>16 (1416)</v>
      </c>
      <c r="AG84" s="1355" t="str">
        <f t="shared" si="17"/>
        <v/>
      </c>
      <c r="AH84" s="232"/>
      <c r="AI84" s="233"/>
      <c r="AJ84" s="233"/>
    </row>
    <row r="85" spans="1:36" ht="14.4" hidden="1">
      <c r="A85" s="7" t="s">
        <v>2913</v>
      </c>
      <c r="B85" s="124"/>
      <c r="C85" s="125"/>
      <c r="D85" s="76"/>
      <c r="E85" s="7"/>
      <c r="F85" s="76"/>
      <c r="G85" s="76"/>
      <c r="H85" s="142"/>
      <c r="I85" s="76"/>
      <c r="J85" s="76"/>
      <c r="K85" s="128"/>
      <c r="L85" s="128"/>
      <c r="M85" s="7"/>
      <c r="N85" s="1641"/>
      <c r="O85" s="1641"/>
      <c r="P85" s="1641"/>
      <c r="Q85" s="1641"/>
      <c r="S85" s="130" t="str">
        <f t="shared" si="12"/>
        <v>17 (1417)</v>
      </c>
      <c r="T85" s="131" t="str">
        <f t="shared" si="13"/>
        <v/>
      </c>
      <c r="U85" s="285"/>
      <c r="V85" s="132"/>
      <c r="W85" s="132"/>
      <c r="X85" s="13"/>
      <c r="Z85" s="662" t="str">
        <f t="shared" si="14"/>
        <v>17 (1417)</v>
      </c>
      <c r="AA85" s="1355" t="str">
        <f t="shared" si="15"/>
        <v/>
      </c>
      <c r="AB85" s="232"/>
      <c r="AC85" s="233"/>
      <c r="AD85" s="233"/>
      <c r="AE85" s="667"/>
      <c r="AF85" s="662" t="str">
        <f t="shared" si="16"/>
        <v>17 (1417)</v>
      </c>
      <c r="AG85" s="1355" t="str">
        <f t="shared" si="17"/>
        <v/>
      </c>
      <c r="AH85" s="232"/>
      <c r="AI85" s="233"/>
      <c r="AJ85" s="233"/>
    </row>
    <row r="86" spans="1:36" ht="14.4" hidden="1">
      <c r="A86" s="7" t="s">
        <v>2914</v>
      </c>
      <c r="B86" s="124"/>
      <c r="C86" s="125"/>
      <c r="D86" s="76"/>
      <c r="E86" s="7"/>
      <c r="F86" s="76"/>
      <c r="G86" s="76"/>
      <c r="H86" s="142"/>
      <c r="I86" s="76"/>
      <c r="J86" s="76"/>
      <c r="K86" s="128"/>
      <c r="L86" s="128"/>
      <c r="M86" s="7"/>
      <c r="N86" s="1641"/>
      <c r="O86" s="1641"/>
      <c r="P86" s="1641"/>
      <c r="Q86" s="1641"/>
      <c r="S86" s="130" t="str">
        <f t="shared" si="12"/>
        <v>18 (1418)</v>
      </c>
      <c r="T86" s="131" t="str">
        <f t="shared" si="13"/>
        <v/>
      </c>
      <c r="U86" s="285"/>
      <c r="V86" s="132"/>
      <c r="W86" s="132"/>
      <c r="X86" s="13"/>
      <c r="Z86" s="662" t="str">
        <f t="shared" si="14"/>
        <v>18 (1418)</v>
      </c>
      <c r="AA86" s="1355" t="str">
        <f t="shared" si="15"/>
        <v/>
      </c>
      <c r="AB86" s="232"/>
      <c r="AC86" s="233"/>
      <c r="AD86" s="233"/>
      <c r="AE86" s="667"/>
      <c r="AF86" s="662" t="str">
        <f t="shared" si="16"/>
        <v>18 (1418)</v>
      </c>
      <c r="AG86" s="1355" t="str">
        <f t="shared" si="17"/>
        <v/>
      </c>
      <c r="AH86" s="232"/>
      <c r="AI86" s="233"/>
      <c r="AJ86" s="233"/>
    </row>
    <row r="87" spans="1:36" ht="14.4" hidden="1">
      <c r="A87" s="7" t="s">
        <v>2915</v>
      </c>
      <c r="B87" s="124"/>
      <c r="C87" s="125"/>
      <c r="D87" s="76"/>
      <c r="E87" s="7"/>
      <c r="F87" s="76"/>
      <c r="G87" s="76"/>
      <c r="H87" s="142"/>
      <c r="I87" s="76"/>
      <c r="J87" s="76"/>
      <c r="K87" s="128"/>
      <c r="L87" s="128"/>
      <c r="M87" s="7"/>
      <c r="N87" s="1641"/>
      <c r="O87" s="1641"/>
      <c r="P87" s="1641"/>
      <c r="Q87" s="1641"/>
      <c r="S87" s="130" t="str">
        <f t="shared" si="12"/>
        <v>19 (1419)</v>
      </c>
      <c r="T87" s="131" t="str">
        <f t="shared" si="13"/>
        <v/>
      </c>
      <c r="U87" s="285"/>
      <c r="V87" s="132"/>
      <c r="W87" s="132"/>
      <c r="X87" s="13"/>
      <c r="Z87" s="662" t="str">
        <f t="shared" si="14"/>
        <v>19 (1419)</v>
      </c>
      <c r="AA87" s="1355" t="str">
        <f t="shared" si="15"/>
        <v/>
      </c>
      <c r="AB87" s="232"/>
      <c r="AC87" s="233"/>
      <c r="AD87" s="233"/>
      <c r="AE87" s="667"/>
      <c r="AF87" s="662" t="str">
        <f t="shared" si="16"/>
        <v>19 (1419)</v>
      </c>
      <c r="AG87" s="1355" t="str">
        <f t="shared" si="17"/>
        <v/>
      </c>
      <c r="AH87" s="232"/>
      <c r="AI87" s="233"/>
      <c r="AJ87" s="233"/>
    </row>
    <row r="88" spans="1:36" ht="14.4" hidden="1">
      <c r="A88" s="7" t="s">
        <v>2916</v>
      </c>
      <c r="B88" s="124"/>
      <c r="C88" s="125"/>
      <c r="D88" s="76"/>
      <c r="E88" s="7"/>
      <c r="F88" s="76"/>
      <c r="G88" s="76"/>
      <c r="H88" s="142"/>
      <c r="I88" s="76"/>
      <c r="J88" s="76"/>
      <c r="K88" s="128"/>
      <c r="L88" s="128"/>
      <c r="M88" s="7"/>
      <c r="N88" s="1641"/>
      <c r="O88" s="1641"/>
      <c r="P88" s="1641"/>
      <c r="Q88" s="1641"/>
      <c r="S88" s="130" t="str">
        <f t="shared" si="12"/>
        <v>20 (1420)</v>
      </c>
      <c r="T88" s="131" t="str">
        <f t="shared" si="13"/>
        <v/>
      </c>
      <c r="U88" s="285"/>
      <c r="V88" s="132"/>
      <c r="W88" s="132"/>
      <c r="X88" s="13"/>
      <c r="Z88" s="662" t="str">
        <f t="shared" si="14"/>
        <v>20 (1420)</v>
      </c>
      <c r="AA88" s="1355" t="str">
        <f t="shared" si="15"/>
        <v/>
      </c>
      <c r="AB88" s="232"/>
      <c r="AC88" s="233"/>
      <c r="AD88" s="233"/>
      <c r="AE88" s="667"/>
      <c r="AF88" s="662" t="str">
        <f t="shared" si="16"/>
        <v>20 (1420)</v>
      </c>
      <c r="AG88" s="1355" t="str">
        <f t="shared" si="17"/>
        <v/>
      </c>
      <c r="AH88" s="232"/>
      <c r="AI88" s="233"/>
      <c r="AJ88" s="233"/>
    </row>
    <row r="89" spans="1:36" ht="14.4" hidden="1">
      <c r="A89" s="7" t="s">
        <v>2917</v>
      </c>
      <c r="B89" s="124"/>
      <c r="C89" s="125"/>
      <c r="D89" s="76"/>
      <c r="E89" s="7"/>
      <c r="F89" s="76"/>
      <c r="G89" s="76"/>
      <c r="H89" s="142"/>
      <c r="I89" s="76"/>
      <c r="J89" s="76"/>
      <c r="K89" s="128"/>
      <c r="L89" s="128"/>
      <c r="M89" s="7"/>
      <c r="N89" s="1641"/>
      <c r="O89" s="1641"/>
      <c r="P89" s="1641"/>
      <c r="Q89" s="1641"/>
      <c r="S89" s="130" t="str">
        <f t="shared" si="12"/>
        <v>21 (1421)</v>
      </c>
      <c r="T89" s="131" t="str">
        <f t="shared" si="13"/>
        <v/>
      </c>
      <c r="U89" s="285"/>
      <c r="V89" s="132"/>
      <c r="W89" s="132"/>
      <c r="X89" s="13"/>
      <c r="Z89" s="662" t="str">
        <f t="shared" si="14"/>
        <v>21 (1421)</v>
      </c>
      <c r="AA89" s="1355" t="str">
        <f t="shared" si="15"/>
        <v/>
      </c>
      <c r="AB89" s="232"/>
      <c r="AC89" s="233"/>
      <c r="AD89" s="233"/>
      <c r="AE89" s="667"/>
      <c r="AF89" s="662" t="str">
        <f t="shared" si="16"/>
        <v>21 (1421)</v>
      </c>
      <c r="AG89" s="1355" t="str">
        <f t="shared" si="17"/>
        <v/>
      </c>
      <c r="AH89" s="232"/>
      <c r="AI89" s="233"/>
      <c r="AJ89" s="233"/>
    </row>
    <row r="90" spans="1:36" ht="14.4" hidden="1">
      <c r="A90" s="7" t="s">
        <v>2918</v>
      </c>
      <c r="B90" s="124"/>
      <c r="C90" s="125"/>
      <c r="D90" s="76"/>
      <c r="E90" s="7"/>
      <c r="F90" s="76"/>
      <c r="G90" s="76"/>
      <c r="H90" s="142"/>
      <c r="I90" s="76"/>
      <c r="J90" s="76"/>
      <c r="K90" s="128"/>
      <c r="L90" s="128"/>
      <c r="M90" s="7"/>
      <c r="N90" s="1641"/>
      <c r="O90" s="1641"/>
      <c r="P90" s="1641"/>
      <c r="Q90" s="1641"/>
      <c r="S90" s="130" t="str">
        <f t="shared" si="12"/>
        <v>22 (1422)</v>
      </c>
      <c r="T90" s="131" t="str">
        <f t="shared" si="13"/>
        <v/>
      </c>
      <c r="U90" s="285"/>
      <c r="V90" s="132"/>
      <c r="W90" s="132"/>
      <c r="X90" s="13"/>
      <c r="Z90" s="662" t="str">
        <f t="shared" si="14"/>
        <v>22 (1422)</v>
      </c>
      <c r="AA90" s="1355" t="str">
        <f t="shared" si="15"/>
        <v/>
      </c>
      <c r="AB90" s="232"/>
      <c r="AC90" s="233"/>
      <c r="AD90" s="233"/>
      <c r="AE90" s="667"/>
      <c r="AF90" s="662" t="str">
        <f t="shared" si="16"/>
        <v>22 (1422)</v>
      </c>
      <c r="AG90" s="1355" t="str">
        <f t="shared" si="17"/>
        <v/>
      </c>
      <c r="AH90" s="232"/>
      <c r="AI90" s="233"/>
      <c r="AJ90" s="233"/>
    </row>
    <row r="91" spans="1:36" ht="14.4" hidden="1">
      <c r="A91" s="7" t="s">
        <v>2919</v>
      </c>
      <c r="B91" s="124"/>
      <c r="C91" s="125"/>
      <c r="D91" s="76"/>
      <c r="E91" s="7"/>
      <c r="F91" s="76"/>
      <c r="G91" s="76"/>
      <c r="H91" s="142"/>
      <c r="I91" s="76"/>
      <c r="J91" s="76"/>
      <c r="K91" s="128"/>
      <c r="L91" s="128"/>
      <c r="M91" s="7"/>
      <c r="N91" s="1641"/>
      <c r="O91" s="1641"/>
      <c r="P91" s="1641"/>
      <c r="Q91" s="1641"/>
      <c r="S91" s="130" t="str">
        <f t="shared" si="12"/>
        <v>23 (1423)</v>
      </c>
      <c r="T91" s="131" t="str">
        <f t="shared" si="13"/>
        <v/>
      </c>
      <c r="U91" s="285"/>
      <c r="V91" s="132"/>
      <c r="W91" s="132"/>
      <c r="X91" s="13"/>
      <c r="Z91" s="662" t="str">
        <f t="shared" si="14"/>
        <v>23 (1423)</v>
      </c>
      <c r="AA91" s="1355" t="str">
        <f t="shared" si="15"/>
        <v/>
      </c>
      <c r="AB91" s="232"/>
      <c r="AC91" s="233"/>
      <c r="AD91" s="233"/>
      <c r="AE91" s="667"/>
      <c r="AF91" s="662" t="str">
        <f t="shared" si="16"/>
        <v>23 (1423)</v>
      </c>
      <c r="AG91" s="1355" t="str">
        <f t="shared" si="17"/>
        <v/>
      </c>
      <c r="AH91" s="232"/>
      <c r="AI91" s="233"/>
      <c r="AJ91" s="233"/>
    </row>
    <row r="92" spans="1:36" ht="14.4" hidden="1">
      <c r="A92" s="7" t="s">
        <v>2920</v>
      </c>
      <c r="B92" s="124"/>
      <c r="C92" s="125"/>
      <c r="D92" s="76"/>
      <c r="E92" s="7"/>
      <c r="F92" s="76"/>
      <c r="G92" s="76"/>
      <c r="H92" s="142"/>
      <c r="I92" s="76"/>
      <c r="J92" s="76"/>
      <c r="K92" s="128"/>
      <c r="L92" s="128"/>
      <c r="M92" s="7"/>
      <c r="N92" s="1641"/>
      <c r="O92" s="1641"/>
      <c r="P92" s="1641"/>
      <c r="Q92" s="1641"/>
      <c r="S92" s="130" t="str">
        <f t="shared" si="12"/>
        <v>24 (1424)</v>
      </c>
      <c r="T92" s="131" t="str">
        <f t="shared" si="13"/>
        <v/>
      </c>
      <c r="U92" s="285"/>
      <c r="V92" s="132"/>
      <c r="W92" s="132"/>
      <c r="X92" s="13"/>
      <c r="Z92" s="662" t="str">
        <f t="shared" si="14"/>
        <v>24 (1424)</v>
      </c>
      <c r="AA92" s="1355" t="str">
        <f t="shared" si="15"/>
        <v/>
      </c>
      <c r="AB92" s="232"/>
      <c r="AC92" s="233"/>
      <c r="AD92" s="233"/>
      <c r="AE92" s="667"/>
      <c r="AF92" s="662" t="str">
        <f t="shared" si="16"/>
        <v>24 (1424)</v>
      </c>
      <c r="AG92" s="1355" t="str">
        <f t="shared" si="17"/>
        <v/>
      </c>
      <c r="AH92" s="232"/>
      <c r="AI92" s="233"/>
      <c r="AJ92" s="233"/>
    </row>
    <row r="93" spans="1:36" ht="14.4">
      <c r="A93" s="7" t="s">
        <v>2921</v>
      </c>
      <c r="B93" s="124"/>
      <c r="C93" s="125"/>
      <c r="D93" s="76"/>
      <c r="E93" s="7"/>
      <c r="F93" s="76"/>
      <c r="G93" s="76"/>
      <c r="H93" s="142"/>
      <c r="I93" s="76"/>
      <c r="J93" s="76"/>
      <c r="K93" s="128"/>
      <c r="L93" s="128"/>
      <c r="M93" s="7"/>
      <c r="N93" s="1641"/>
      <c r="O93" s="1641"/>
      <c r="P93" s="1641"/>
      <c r="Q93" s="1641"/>
      <c r="S93" s="130" t="str">
        <f t="shared" si="12"/>
        <v>25 (1425)</v>
      </c>
      <c r="T93" s="131" t="str">
        <f t="shared" si="13"/>
        <v/>
      </c>
      <c r="U93" s="285"/>
      <c r="V93" s="132"/>
      <c r="W93" s="132"/>
      <c r="X93" s="13"/>
      <c r="Z93" s="662" t="str">
        <f t="shared" si="14"/>
        <v>25 (1425)</v>
      </c>
      <c r="AA93" s="1355" t="str">
        <f t="shared" si="15"/>
        <v/>
      </c>
      <c r="AB93" s="232"/>
      <c r="AC93" s="233"/>
      <c r="AD93" s="233"/>
      <c r="AE93" s="667"/>
      <c r="AF93" s="662" t="str">
        <f t="shared" si="16"/>
        <v>25 (1425)</v>
      </c>
      <c r="AG93" s="1355" t="str">
        <f t="shared" si="17"/>
        <v/>
      </c>
      <c r="AH93" s="232"/>
      <c r="AI93" s="233"/>
      <c r="AJ93" s="233"/>
    </row>
    <row r="94" spans="1:36" ht="14.4">
      <c r="A94" s="33" t="s">
        <v>2922</v>
      </c>
      <c r="B94" s="134">
        <v>100</v>
      </c>
      <c r="C94" s="25"/>
      <c r="D94" s="76"/>
      <c r="E94" s="7"/>
      <c r="F94" s="76"/>
      <c r="G94" s="76"/>
      <c r="H94" s="142"/>
      <c r="I94" s="76"/>
      <c r="J94" s="76"/>
      <c r="K94" s="128"/>
      <c r="L94" s="128"/>
      <c r="M94" s="7"/>
      <c r="N94" s="1642"/>
      <c r="O94" s="1642"/>
      <c r="P94" s="1642"/>
      <c r="Q94" s="1642"/>
      <c r="S94" s="122"/>
      <c r="T94" s="138">
        <f>$B94</f>
        <v>100</v>
      </c>
      <c r="U94" s="285"/>
      <c r="V94" s="132"/>
      <c r="W94" s="132"/>
      <c r="X94" s="13"/>
      <c r="Z94" s="662" t="str">
        <f t="shared" si="14"/>
        <v>(1426)</v>
      </c>
      <c r="AA94" s="1357">
        <f>$B94</f>
        <v>100</v>
      </c>
      <c r="AB94" s="232"/>
      <c r="AC94" s="233"/>
      <c r="AD94" s="233"/>
      <c r="AE94" s="667"/>
      <c r="AF94" s="662" t="str">
        <f t="shared" si="16"/>
        <v>(1426)</v>
      </c>
      <c r="AG94" s="1357">
        <f>$B94</f>
        <v>100</v>
      </c>
      <c r="AH94" s="232"/>
      <c r="AI94" s="233"/>
      <c r="AJ94" s="233"/>
    </row>
    <row r="95" spans="1:36" ht="14.4">
      <c r="A95" s="4" t="s">
        <v>2923</v>
      </c>
      <c r="B95" s="139" t="s">
        <v>2924</v>
      </c>
      <c r="C95" s="28"/>
      <c r="D95" s="284"/>
      <c r="F95" s="284"/>
      <c r="G95" s="284"/>
      <c r="H95" s="143"/>
      <c r="I95" s="284"/>
      <c r="J95" s="284"/>
      <c r="K95" s="286"/>
      <c r="L95" s="286"/>
      <c r="N95" s="1639"/>
      <c r="O95" s="1639"/>
      <c r="P95" s="1639"/>
      <c r="Q95" s="1639"/>
      <c r="S95" s="122"/>
      <c r="T95" s="28" t="str">
        <f>$B95</f>
        <v>Overall</v>
      </c>
      <c r="U95" s="285"/>
      <c r="V95" s="289"/>
      <c r="W95" s="289"/>
      <c r="X95" s="13"/>
      <c r="Z95" s="662" t="str">
        <f t="shared" si="14"/>
        <v>(1400)</v>
      </c>
      <c r="AA95" s="1359" t="str">
        <f>$B95</f>
        <v>Overall</v>
      </c>
      <c r="AB95" s="232"/>
      <c r="AC95" s="233"/>
      <c r="AD95" s="233"/>
      <c r="AE95" s="667"/>
      <c r="AF95" s="662" t="str">
        <f t="shared" si="16"/>
        <v>(1400)</v>
      </c>
      <c r="AG95" s="1359" t="str">
        <f>$B95</f>
        <v>Overall</v>
      </c>
      <c r="AH95" s="232"/>
      <c r="AI95" s="233"/>
      <c r="AJ95" s="233"/>
    </row>
    <row r="96" spans="1:36" ht="6" customHeight="1">
      <c r="S96" s="122"/>
      <c r="T96" s="122"/>
      <c r="X96" s="13"/>
      <c r="Z96" s="662"/>
      <c r="AA96" s="665"/>
      <c r="AB96" s="182"/>
      <c r="AC96" s="182"/>
      <c r="AD96" s="182"/>
      <c r="AE96" s="667"/>
      <c r="AF96" s="662"/>
      <c r="AG96" s="665"/>
      <c r="AH96" s="182"/>
      <c r="AI96" s="182"/>
      <c r="AJ96" s="182"/>
    </row>
    <row r="97" spans="1:36" ht="14.4">
      <c r="B97" s="17" t="s">
        <v>1793</v>
      </c>
      <c r="S97" s="122"/>
      <c r="T97" s="123" t="str">
        <f>$B97</f>
        <v>OTC Derivatives (504)</v>
      </c>
      <c r="X97" s="13"/>
      <c r="Z97" s="660"/>
      <c r="AA97" s="661" t="str">
        <f>$B97</f>
        <v>OTC Derivatives (504)</v>
      </c>
      <c r="AB97" s="668"/>
      <c r="AC97" s="668"/>
      <c r="AD97" s="668"/>
      <c r="AE97" s="667"/>
      <c r="AF97" s="660"/>
      <c r="AG97" s="661" t="str">
        <f>$B97</f>
        <v>OTC Derivatives (504)</v>
      </c>
      <c r="AH97" s="668"/>
      <c r="AI97" s="668"/>
      <c r="AJ97" s="668"/>
    </row>
    <row r="98" spans="1:36" ht="14.4">
      <c r="A98" s="7" t="s">
        <v>2897</v>
      </c>
      <c r="B98" s="124"/>
      <c r="C98" s="76"/>
      <c r="D98" s="76"/>
      <c r="E98" s="7"/>
      <c r="F98" s="76"/>
      <c r="G98" s="78"/>
      <c r="H98" s="142"/>
      <c r="I98" s="76"/>
      <c r="J98" s="510"/>
      <c r="K98" s="128"/>
      <c r="L98" s="510"/>
      <c r="M98" s="7"/>
      <c r="N98" s="1755"/>
      <c r="O98" s="1756"/>
      <c r="P98" s="1755"/>
      <c r="Q98" s="1756"/>
      <c r="S98" s="130" t="str">
        <f t="shared" ref="S98:S122" si="18">$A98</f>
        <v>1 (1401)</v>
      </c>
      <c r="T98" s="131" t="str">
        <f t="shared" ref="T98:T122" si="19">IF($B98="","",$B98)</f>
        <v/>
      </c>
      <c r="U98" s="285"/>
      <c r="V98" s="132"/>
      <c r="W98" s="132"/>
      <c r="X98" s="13"/>
      <c r="Z98" s="662" t="str">
        <f t="shared" si="14"/>
        <v>1 (1401)</v>
      </c>
      <c r="AA98" s="1355" t="str">
        <f t="shared" ref="AA98:AA124" si="20">IF($B98="","",$B98)</f>
        <v/>
      </c>
      <c r="AB98" s="232"/>
      <c r="AC98" s="233"/>
      <c r="AD98" s="233"/>
      <c r="AE98" s="667"/>
      <c r="AF98" s="662" t="str">
        <f t="shared" si="16"/>
        <v>1 (1401)</v>
      </c>
      <c r="AG98" s="1355" t="str">
        <f t="shared" ref="AG98:AG124" si="21">IF($B98="","",$B98)</f>
        <v/>
      </c>
      <c r="AH98" s="232"/>
      <c r="AI98" s="233"/>
      <c r="AJ98" s="233"/>
    </row>
    <row r="99" spans="1:36" ht="14.4">
      <c r="A99" s="7" t="s">
        <v>2898</v>
      </c>
      <c r="B99" s="124"/>
      <c r="C99" s="76"/>
      <c r="D99" s="76"/>
      <c r="E99" s="7"/>
      <c r="F99" s="76"/>
      <c r="G99" s="78"/>
      <c r="H99" s="142"/>
      <c r="I99" s="76"/>
      <c r="J99" s="510"/>
      <c r="K99" s="128"/>
      <c r="L99" s="510"/>
      <c r="M99" s="7"/>
      <c r="N99" s="1641"/>
      <c r="O99" s="1641"/>
      <c r="P99" s="1641"/>
      <c r="Q99" s="1641"/>
      <c r="S99" s="130" t="str">
        <f t="shared" si="18"/>
        <v>2 (1402)</v>
      </c>
      <c r="T99" s="131" t="str">
        <f t="shared" si="19"/>
        <v/>
      </c>
      <c r="U99" s="285"/>
      <c r="V99" s="132"/>
      <c r="W99" s="132"/>
      <c r="X99" s="13"/>
      <c r="Z99" s="662" t="str">
        <f t="shared" si="14"/>
        <v>2 (1402)</v>
      </c>
      <c r="AA99" s="1355" t="str">
        <f t="shared" si="20"/>
        <v/>
      </c>
      <c r="AB99" s="232"/>
      <c r="AC99" s="233"/>
      <c r="AD99" s="233"/>
      <c r="AE99" s="667"/>
      <c r="AF99" s="662" t="str">
        <f t="shared" si="16"/>
        <v>2 (1402)</v>
      </c>
      <c r="AG99" s="1355" t="str">
        <f t="shared" si="21"/>
        <v/>
      </c>
      <c r="AH99" s="232"/>
      <c r="AI99" s="233"/>
      <c r="AJ99" s="233"/>
    </row>
    <row r="100" spans="1:36" ht="14.4">
      <c r="A100" s="7" t="s">
        <v>2899</v>
      </c>
      <c r="B100" s="124"/>
      <c r="C100" s="76"/>
      <c r="D100" s="76"/>
      <c r="E100" s="7"/>
      <c r="F100" s="76"/>
      <c r="G100" s="78"/>
      <c r="H100" s="142"/>
      <c r="I100" s="76"/>
      <c r="J100" s="510"/>
      <c r="K100" s="128"/>
      <c r="L100" s="510"/>
      <c r="M100" s="7"/>
      <c r="N100" s="1641"/>
      <c r="O100" s="1641"/>
      <c r="P100" s="1641"/>
      <c r="Q100" s="1641"/>
      <c r="S100" s="130" t="str">
        <f t="shared" si="18"/>
        <v>3 (1403)</v>
      </c>
      <c r="T100" s="131" t="str">
        <f t="shared" si="19"/>
        <v/>
      </c>
      <c r="U100" s="285"/>
      <c r="V100" s="132"/>
      <c r="W100" s="132"/>
      <c r="X100" s="13"/>
      <c r="Z100" s="662" t="str">
        <f t="shared" si="14"/>
        <v>3 (1403)</v>
      </c>
      <c r="AA100" s="1355" t="str">
        <f t="shared" si="20"/>
        <v/>
      </c>
      <c r="AB100" s="232"/>
      <c r="AC100" s="233"/>
      <c r="AD100" s="233"/>
      <c r="AE100" s="667"/>
      <c r="AF100" s="662" t="str">
        <f t="shared" si="16"/>
        <v>3 (1403)</v>
      </c>
      <c r="AG100" s="1355" t="str">
        <f t="shared" si="21"/>
        <v/>
      </c>
      <c r="AH100" s="232"/>
      <c r="AI100" s="233"/>
      <c r="AJ100" s="233"/>
    </row>
    <row r="101" spans="1:36" ht="14.4" hidden="1">
      <c r="A101" s="7" t="s">
        <v>2900</v>
      </c>
      <c r="B101" s="124"/>
      <c r="C101" s="76"/>
      <c r="D101" s="76"/>
      <c r="E101" s="7"/>
      <c r="F101" s="76"/>
      <c r="G101" s="78"/>
      <c r="H101" s="142"/>
      <c r="I101" s="76"/>
      <c r="J101" s="510"/>
      <c r="K101" s="128"/>
      <c r="L101" s="510"/>
      <c r="M101" s="7"/>
      <c r="N101" s="1641"/>
      <c r="O101" s="1641"/>
      <c r="P101" s="1641"/>
      <c r="Q101" s="1641"/>
      <c r="S101" s="130" t="str">
        <f t="shared" si="18"/>
        <v>4 (1404)</v>
      </c>
      <c r="T101" s="131" t="str">
        <f t="shared" si="19"/>
        <v/>
      </c>
      <c r="U101" s="285"/>
      <c r="V101" s="132"/>
      <c r="W101" s="132"/>
      <c r="X101" s="13"/>
      <c r="Z101" s="662" t="str">
        <f t="shared" si="14"/>
        <v>4 (1404)</v>
      </c>
      <c r="AA101" s="1355" t="str">
        <f t="shared" si="20"/>
        <v/>
      </c>
      <c r="AB101" s="232"/>
      <c r="AC101" s="233"/>
      <c r="AD101" s="233"/>
      <c r="AE101" s="667"/>
      <c r="AF101" s="662" t="str">
        <f t="shared" si="16"/>
        <v>4 (1404)</v>
      </c>
      <c r="AG101" s="1355" t="str">
        <f t="shared" si="21"/>
        <v/>
      </c>
      <c r="AH101" s="232"/>
      <c r="AI101" s="233"/>
      <c r="AJ101" s="233"/>
    </row>
    <row r="102" spans="1:36" ht="14.4" hidden="1">
      <c r="A102" s="7" t="s">
        <v>2901</v>
      </c>
      <c r="B102" s="124"/>
      <c r="C102" s="76"/>
      <c r="D102" s="76"/>
      <c r="E102" s="7"/>
      <c r="F102" s="76"/>
      <c r="G102" s="78"/>
      <c r="H102" s="142"/>
      <c r="I102" s="76"/>
      <c r="J102" s="510"/>
      <c r="K102" s="128"/>
      <c r="L102" s="510"/>
      <c r="M102" s="7"/>
      <c r="N102" s="1641"/>
      <c r="O102" s="1641"/>
      <c r="P102" s="1641"/>
      <c r="Q102" s="1641"/>
      <c r="S102" s="130" t="str">
        <f t="shared" si="18"/>
        <v>5 (1405)</v>
      </c>
      <c r="T102" s="131" t="str">
        <f t="shared" si="19"/>
        <v/>
      </c>
      <c r="U102" s="285"/>
      <c r="V102" s="132"/>
      <c r="W102" s="132"/>
      <c r="X102" s="13"/>
      <c r="Z102" s="662" t="str">
        <f t="shared" si="14"/>
        <v>5 (1405)</v>
      </c>
      <c r="AA102" s="1355" t="str">
        <f t="shared" si="20"/>
        <v/>
      </c>
      <c r="AB102" s="232"/>
      <c r="AC102" s="233"/>
      <c r="AD102" s="233"/>
      <c r="AE102" s="667"/>
      <c r="AF102" s="662" t="str">
        <f t="shared" si="16"/>
        <v>5 (1405)</v>
      </c>
      <c r="AG102" s="1355" t="str">
        <f t="shared" si="21"/>
        <v/>
      </c>
      <c r="AH102" s="232"/>
      <c r="AI102" s="233"/>
      <c r="AJ102" s="233"/>
    </row>
    <row r="103" spans="1:36" ht="14.4" hidden="1">
      <c r="A103" s="7" t="s">
        <v>2902</v>
      </c>
      <c r="B103" s="124"/>
      <c r="C103" s="76"/>
      <c r="D103" s="76"/>
      <c r="E103" s="7"/>
      <c r="F103" s="76"/>
      <c r="G103" s="78"/>
      <c r="H103" s="142"/>
      <c r="I103" s="76"/>
      <c r="J103" s="510"/>
      <c r="K103" s="128"/>
      <c r="L103" s="510"/>
      <c r="M103" s="7"/>
      <c r="N103" s="1641"/>
      <c r="O103" s="1641"/>
      <c r="P103" s="1641"/>
      <c r="Q103" s="1641"/>
      <c r="S103" s="130" t="str">
        <f t="shared" si="18"/>
        <v>6 (1406)</v>
      </c>
      <c r="T103" s="131" t="str">
        <f t="shared" si="19"/>
        <v/>
      </c>
      <c r="U103" s="285"/>
      <c r="V103" s="132"/>
      <c r="W103" s="132"/>
      <c r="X103" s="13"/>
      <c r="Z103" s="662" t="str">
        <f t="shared" si="14"/>
        <v>6 (1406)</v>
      </c>
      <c r="AA103" s="1355" t="str">
        <f t="shared" si="20"/>
        <v/>
      </c>
      <c r="AB103" s="232"/>
      <c r="AC103" s="233"/>
      <c r="AD103" s="233"/>
      <c r="AE103" s="667"/>
      <c r="AF103" s="662" t="str">
        <f t="shared" si="16"/>
        <v>6 (1406)</v>
      </c>
      <c r="AG103" s="1355" t="str">
        <f t="shared" si="21"/>
        <v/>
      </c>
      <c r="AH103" s="232"/>
      <c r="AI103" s="233"/>
      <c r="AJ103" s="233"/>
    </row>
    <row r="104" spans="1:36" ht="14.4" hidden="1">
      <c r="A104" s="7" t="s">
        <v>2903</v>
      </c>
      <c r="B104" s="124"/>
      <c r="C104" s="76"/>
      <c r="D104" s="76"/>
      <c r="E104" s="7"/>
      <c r="F104" s="76"/>
      <c r="G104" s="78"/>
      <c r="H104" s="142"/>
      <c r="I104" s="76"/>
      <c r="J104" s="510"/>
      <c r="K104" s="128"/>
      <c r="L104" s="510"/>
      <c r="M104" s="7"/>
      <c r="N104" s="1641"/>
      <c r="O104" s="1641"/>
      <c r="P104" s="1641"/>
      <c r="Q104" s="1641"/>
      <c r="S104" s="130" t="str">
        <f t="shared" si="18"/>
        <v>7 (1407)</v>
      </c>
      <c r="T104" s="131" t="str">
        <f t="shared" si="19"/>
        <v/>
      </c>
      <c r="U104" s="285"/>
      <c r="V104" s="132"/>
      <c r="W104" s="132"/>
      <c r="X104" s="13"/>
      <c r="Z104" s="662" t="str">
        <f t="shared" si="14"/>
        <v>7 (1407)</v>
      </c>
      <c r="AA104" s="1355" t="str">
        <f t="shared" si="20"/>
        <v/>
      </c>
      <c r="AB104" s="232"/>
      <c r="AC104" s="233"/>
      <c r="AD104" s="233"/>
      <c r="AE104" s="667"/>
      <c r="AF104" s="662" t="str">
        <f t="shared" si="16"/>
        <v>7 (1407)</v>
      </c>
      <c r="AG104" s="1355" t="str">
        <f t="shared" si="21"/>
        <v/>
      </c>
      <c r="AH104" s="232"/>
      <c r="AI104" s="233"/>
      <c r="AJ104" s="233"/>
    </row>
    <row r="105" spans="1:36" ht="14.4" hidden="1">
      <c r="A105" s="7" t="s">
        <v>2904</v>
      </c>
      <c r="B105" s="124"/>
      <c r="C105" s="76"/>
      <c r="D105" s="76"/>
      <c r="E105" s="7"/>
      <c r="F105" s="76"/>
      <c r="G105" s="78"/>
      <c r="H105" s="142"/>
      <c r="I105" s="76"/>
      <c r="J105" s="510"/>
      <c r="K105" s="128"/>
      <c r="L105" s="510"/>
      <c r="M105" s="7"/>
      <c r="N105" s="1641"/>
      <c r="O105" s="1641"/>
      <c r="P105" s="1641"/>
      <c r="Q105" s="1641"/>
      <c r="S105" s="130" t="str">
        <f t="shared" si="18"/>
        <v>8 (1408)</v>
      </c>
      <c r="T105" s="131" t="str">
        <f t="shared" si="19"/>
        <v/>
      </c>
      <c r="U105" s="285"/>
      <c r="V105" s="132"/>
      <c r="W105" s="132"/>
      <c r="X105" s="13"/>
      <c r="Z105" s="662" t="str">
        <f t="shared" si="14"/>
        <v>8 (1408)</v>
      </c>
      <c r="AA105" s="1355" t="str">
        <f t="shared" si="20"/>
        <v/>
      </c>
      <c r="AB105" s="232"/>
      <c r="AC105" s="233"/>
      <c r="AD105" s="233"/>
      <c r="AE105" s="667"/>
      <c r="AF105" s="662" t="str">
        <f t="shared" si="16"/>
        <v>8 (1408)</v>
      </c>
      <c r="AG105" s="1355" t="str">
        <f t="shared" si="21"/>
        <v/>
      </c>
      <c r="AH105" s="232"/>
      <c r="AI105" s="233"/>
      <c r="AJ105" s="233"/>
    </row>
    <row r="106" spans="1:36" ht="14.4" hidden="1">
      <c r="A106" s="7" t="s">
        <v>2905</v>
      </c>
      <c r="B106" s="124"/>
      <c r="C106" s="76"/>
      <c r="D106" s="76"/>
      <c r="E106" s="7"/>
      <c r="F106" s="76"/>
      <c r="G106" s="78"/>
      <c r="H106" s="142"/>
      <c r="I106" s="76"/>
      <c r="J106" s="510"/>
      <c r="K106" s="128"/>
      <c r="L106" s="510"/>
      <c r="M106" s="7"/>
      <c r="N106" s="1641"/>
      <c r="O106" s="1641"/>
      <c r="P106" s="1641"/>
      <c r="Q106" s="1641"/>
      <c r="S106" s="130" t="str">
        <f t="shared" si="18"/>
        <v>9 (1409)</v>
      </c>
      <c r="T106" s="131" t="str">
        <f t="shared" si="19"/>
        <v/>
      </c>
      <c r="U106" s="285"/>
      <c r="V106" s="132"/>
      <c r="W106" s="132"/>
      <c r="X106" s="13"/>
      <c r="Z106" s="662" t="str">
        <f t="shared" si="14"/>
        <v>9 (1409)</v>
      </c>
      <c r="AA106" s="1355" t="str">
        <f t="shared" si="20"/>
        <v/>
      </c>
      <c r="AB106" s="232"/>
      <c r="AC106" s="233"/>
      <c r="AD106" s="233"/>
      <c r="AE106" s="667"/>
      <c r="AF106" s="662" t="str">
        <f t="shared" si="16"/>
        <v>9 (1409)</v>
      </c>
      <c r="AG106" s="1355" t="str">
        <f t="shared" si="21"/>
        <v/>
      </c>
      <c r="AH106" s="232"/>
      <c r="AI106" s="233"/>
      <c r="AJ106" s="233"/>
    </row>
    <row r="107" spans="1:36" ht="14.4" hidden="1">
      <c r="A107" s="7" t="s">
        <v>2906</v>
      </c>
      <c r="B107" s="124"/>
      <c r="C107" s="76"/>
      <c r="D107" s="76"/>
      <c r="E107" s="7"/>
      <c r="F107" s="76"/>
      <c r="G107" s="78"/>
      <c r="H107" s="142"/>
      <c r="I107" s="76"/>
      <c r="J107" s="510"/>
      <c r="K107" s="128"/>
      <c r="L107" s="510"/>
      <c r="M107" s="7"/>
      <c r="N107" s="1641"/>
      <c r="O107" s="1641"/>
      <c r="P107" s="1641"/>
      <c r="Q107" s="1641"/>
      <c r="S107" s="130" t="str">
        <f t="shared" si="18"/>
        <v>10 (1410)</v>
      </c>
      <c r="T107" s="131" t="str">
        <f t="shared" si="19"/>
        <v/>
      </c>
      <c r="U107" s="285"/>
      <c r="V107" s="132"/>
      <c r="W107" s="132"/>
      <c r="X107" s="13"/>
      <c r="Z107" s="662" t="str">
        <f t="shared" si="14"/>
        <v>10 (1410)</v>
      </c>
      <c r="AA107" s="1355" t="str">
        <f t="shared" si="20"/>
        <v/>
      </c>
      <c r="AB107" s="232"/>
      <c r="AC107" s="233"/>
      <c r="AD107" s="233"/>
      <c r="AE107" s="667"/>
      <c r="AF107" s="662" t="str">
        <f t="shared" si="16"/>
        <v>10 (1410)</v>
      </c>
      <c r="AG107" s="1355" t="str">
        <f t="shared" si="21"/>
        <v/>
      </c>
      <c r="AH107" s="232"/>
      <c r="AI107" s="233"/>
      <c r="AJ107" s="233"/>
    </row>
    <row r="108" spans="1:36" ht="14.4" hidden="1">
      <c r="A108" s="7" t="s">
        <v>2907</v>
      </c>
      <c r="B108" s="124"/>
      <c r="C108" s="76"/>
      <c r="D108" s="76"/>
      <c r="E108" s="7"/>
      <c r="F108" s="76"/>
      <c r="G108" s="78"/>
      <c r="H108" s="142"/>
      <c r="I108" s="76"/>
      <c r="J108" s="510"/>
      <c r="K108" s="128"/>
      <c r="L108" s="510"/>
      <c r="M108" s="7"/>
      <c r="N108" s="1641"/>
      <c r="O108" s="1641"/>
      <c r="P108" s="1641"/>
      <c r="Q108" s="1641"/>
      <c r="S108" s="130" t="str">
        <f t="shared" si="18"/>
        <v>11 (1411)</v>
      </c>
      <c r="T108" s="131" t="str">
        <f t="shared" si="19"/>
        <v/>
      </c>
      <c r="U108" s="285"/>
      <c r="V108" s="132"/>
      <c r="W108" s="132"/>
      <c r="X108" s="13"/>
      <c r="Z108" s="662" t="str">
        <f t="shared" si="14"/>
        <v>11 (1411)</v>
      </c>
      <c r="AA108" s="1355" t="str">
        <f t="shared" si="20"/>
        <v/>
      </c>
      <c r="AB108" s="232"/>
      <c r="AC108" s="233"/>
      <c r="AD108" s="233"/>
      <c r="AE108" s="667"/>
      <c r="AF108" s="662" t="str">
        <f t="shared" si="16"/>
        <v>11 (1411)</v>
      </c>
      <c r="AG108" s="1355" t="str">
        <f t="shared" si="21"/>
        <v/>
      </c>
      <c r="AH108" s="232"/>
      <c r="AI108" s="233"/>
      <c r="AJ108" s="233"/>
    </row>
    <row r="109" spans="1:36" ht="14.4" hidden="1">
      <c r="A109" s="7" t="s">
        <v>2908</v>
      </c>
      <c r="B109" s="124"/>
      <c r="C109" s="76"/>
      <c r="D109" s="76"/>
      <c r="E109" s="7"/>
      <c r="F109" s="76"/>
      <c r="G109" s="78"/>
      <c r="H109" s="142"/>
      <c r="I109" s="76"/>
      <c r="J109" s="510"/>
      <c r="K109" s="128"/>
      <c r="L109" s="510"/>
      <c r="M109" s="7"/>
      <c r="N109" s="1641"/>
      <c r="O109" s="1641"/>
      <c r="P109" s="1641"/>
      <c r="Q109" s="1641"/>
      <c r="S109" s="130" t="str">
        <f t="shared" si="18"/>
        <v>12 (1412)</v>
      </c>
      <c r="T109" s="131" t="str">
        <f t="shared" si="19"/>
        <v/>
      </c>
      <c r="U109" s="285"/>
      <c r="V109" s="132"/>
      <c r="W109" s="132"/>
      <c r="X109" s="13"/>
      <c r="Z109" s="662" t="str">
        <f t="shared" si="14"/>
        <v>12 (1412)</v>
      </c>
      <c r="AA109" s="1355" t="str">
        <f t="shared" si="20"/>
        <v/>
      </c>
      <c r="AB109" s="232"/>
      <c r="AC109" s="233"/>
      <c r="AD109" s="233"/>
      <c r="AE109" s="667"/>
      <c r="AF109" s="662" t="str">
        <f t="shared" si="16"/>
        <v>12 (1412)</v>
      </c>
      <c r="AG109" s="1355" t="str">
        <f t="shared" si="21"/>
        <v/>
      </c>
      <c r="AH109" s="232"/>
      <c r="AI109" s="233"/>
      <c r="AJ109" s="233"/>
    </row>
    <row r="110" spans="1:36" ht="14.4" hidden="1">
      <c r="A110" s="7" t="s">
        <v>2909</v>
      </c>
      <c r="B110" s="124"/>
      <c r="C110" s="76"/>
      <c r="D110" s="76"/>
      <c r="E110" s="7"/>
      <c r="F110" s="76"/>
      <c r="G110" s="78"/>
      <c r="H110" s="142"/>
      <c r="I110" s="76"/>
      <c r="J110" s="510"/>
      <c r="K110" s="128"/>
      <c r="L110" s="510"/>
      <c r="M110" s="7"/>
      <c r="N110" s="1641"/>
      <c r="O110" s="1641"/>
      <c r="P110" s="1641"/>
      <c r="Q110" s="1641"/>
      <c r="S110" s="130" t="str">
        <f t="shared" si="18"/>
        <v>13 (1413)</v>
      </c>
      <c r="T110" s="131" t="str">
        <f t="shared" si="19"/>
        <v/>
      </c>
      <c r="U110" s="285"/>
      <c r="V110" s="132"/>
      <c r="W110" s="132"/>
      <c r="X110" s="13"/>
      <c r="Z110" s="662" t="str">
        <f t="shared" si="14"/>
        <v>13 (1413)</v>
      </c>
      <c r="AA110" s="1355" t="str">
        <f t="shared" si="20"/>
        <v/>
      </c>
      <c r="AB110" s="232"/>
      <c r="AC110" s="233"/>
      <c r="AD110" s="233"/>
      <c r="AE110" s="667"/>
      <c r="AF110" s="662" t="str">
        <f t="shared" si="16"/>
        <v>13 (1413)</v>
      </c>
      <c r="AG110" s="1355" t="str">
        <f t="shared" si="21"/>
        <v/>
      </c>
      <c r="AH110" s="232"/>
      <c r="AI110" s="233"/>
      <c r="AJ110" s="233"/>
    </row>
    <row r="111" spans="1:36" ht="14.4" hidden="1">
      <c r="A111" s="7" t="s">
        <v>2910</v>
      </c>
      <c r="B111" s="124"/>
      <c r="C111" s="76"/>
      <c r="D111" s="76"/>
      <c r="E111" s="7"/>
      <c r="F111" s="76"/>
      <c r="G111" s="78"/>
      <c r="H111" s="142"/>
      <c r="I111" s="76"/>
      <c r="J111" s="510"/>
      <c r="K111" s="128"/>
      <c r="L111" s="510"/>
      <c r="M111" s="7"/>
      <c r="N111" s="1641"/>
      <c r="O111" s="1641"/>
      <c r="P111" s="1641"/>
      <c r="Q111" s="1641"/>
      <c r="S111" s="130" t="str">
        <f t="shared" si="18"/>
        <v>14 (1414)</v>
      </c>
      <c r="T111" s="131" t="str">
        <f t="shared" si="19"/>
        <v/>
      </c>
      <c r="U111" s="285"/>
      <c r="V111" s="132"/>
      <c r="W111" s="132"/>
      <c r="X111" s="13"/>
      <c r="Z111" s="662" t="str">
        <f t="shared" si="14"/>
        <v>14 (1414)</v>
      </c>
      <c r="AA111" s="1355" t="str">
        <f t="shared" si="20"/>
        <v/>
      </c>
      <c r="AB111" s="232"/>
      <c r="AC111" s="233"/>
      <c r="AD111" s="233"/>
      <c r="AE111" s="667"/>
      <c r="AF111" s="662" t="str">
        <f t="shared" si="16"/>
        <v>14 (1414)</v>
      </c>
      <c r="AG111" s="1355" t="str">
        <f t="shared" si="21"/>
        <v/>
      </c>
      <c r="AH111" s="232"/>
      <c r="AI111" s="233"/>
      <c r="AJ111" s="233"/>
    </row>
    <row r="112" spans="1:36" ht="14.4" hidden="1">
      <c r="A112" s="7" t="s">
        <v>2911</v>
      </c>
      <c r="B112" s="124"/>
      <c r="C112" s="76"/>
      <c r="D112" s="76"/>
      <c r="E112" s="7"/>
      <c r="F112" s="76"/>
      <c r="G112" s="78"/>
      <c r="H112" s="142"/>
      <c r="I112" s="76"/>
      <c r="J112" s="510"/>
      <c r="K112" s="128"/>
      <c r="L112" s="510"/>
      <c r="M112" s="7"/>
      <c r="N112" s="1641"/>
      <c r="O112" s="1641"/>
      <c r="P112" s="1641"/>
      <c r="Q112" s="1641"/>
      <c r="S112" s="130" t="str">
        <f t="shared" si="18"/>
        <v>15 (1415)</v>
      </c>
      <c r="T112" s="131" t="str">
        <f t="shared" si="19"/>
        <v/>
      </c>
      <c r="U112" s="285"/>
      <c r="V112" s="132"/>
      <c r="W112" s="132"/>
      <c r="X112" s="13"/>
      <c r="Z112" s="662" t="str">
        <f t="shared" si="14"/>
        <v>15 (1415)</v>
      </c>
      <c r="AA112" s="1355" t="str">
        <f t="shared" si="20"/>
        <v/>
      </c>
      <c r="AB112" s="232"/>
      <c r="AC112" s="233"/>
      <c r="AD112" s="233"/>
      <c r="AE112" s="667"/>
      <c r="AF112" s="662" t="str">
        <f t="shared" si="16"/>
        <v>15 (1415)</v>
      </c>
      <c r="AG112" s="1355" t="str">
        <f t="shared" si="21"/>
        <v/>
      </c>
      <c r="AH112" s="232"/>
      <c r="AI112" s="233"/>
      <c r="AJ112" s="233"/>
    </row>
    <row r="113" spans="1:36" ht="14.4" hidden="1">
      <c r="A113" s="7" t="s">
        <v>2912</v>
      </c>
      <c r="B113" s="124"/>
      <c r="C113" s="76"/>
      <c r="D113" s="76"/>
      <c r="E113" s="7"/>
      <c r="F113" s="76"/>
      <c r="G113" s="78"/>
      <c r="H113" s="142"/>
      <c r="I113" s="76"/>
      <c r="J113" s="510"/>
      <c r="K113" s="128"/>
      <c r="L113" s="510"/>
      <c r="M113" s="7"/>
      <c r="N113" s="1641"/>
      <c r="O113" s="1641"/>
      <c r="P113" s="1641"/>
      <c r="Q113" s="1641"/>
      <c r="S113" s="130" t="str">
        <f t="shared" si="18"/>
        <v>16 (1416)</v>
      </c>
      <c r="T113" s="131" t="str">
        <f t="shared" si="19"/>
        <v/>
      </c>
      <c r="U113" s="285"/>
      <c r="V113" s="132"/>
      <c r="W113" s="132"/>
      <c r="X113" s="13"/>
      <c r="Z113" s="662" t="str">
        <f t="shared" si="14"/>
        <v>16 (1416)</v>
      </c>
      <c r="AA113" s="1355" t="str">
        <f t="shared" si="20"/>
        <v/>
      </c>
      <c r="AB113" s="232"/>
      <c r="AC113" s="233"/>
      <c r="AD113" s="233"/>
      <c r="AE113" s="667"/>
      <c r="AF113" s="662" t="str">
        <f t="shared" si="16"/>
        <v>16 (1416)</v>
      </c>
      <c r="AG113" s="1355" t="str">
        <f t="shared" si="21"/>
        <v/>
      </c>
      <c r="AH113" s="232"/>
      <c r="AI113" s="233"/>
      <c r="AJ113" s="233"/>
    </row>
    <row r="114" spans="1:36" ht="14.4" hidden="1">
      <c r="A114" s="7" t="s">
        <v>2913</v>
      </c>
      <c r="B114" s="124"/>
      <c r="C114" s="76"/>
      <c r="D114" s="76"/>
      <c r="E114" s="7"/>
      <c r="F114" s="76"/>
      <c r="G114" s="78"/>
      <c r="H114" s="142"/>
      <c r="I114" s="76"/>
      <c r="J114" s="510"/>
      <c r="K114" s="128"/>
      <c r="L114" s="510"/>
      <c r="M114" s="7"/>
      <c r="N114" s="1641"/>
      <c r="O114" s="1641"/>
      <c r="P114" s="1641"/>
      <c r="Q114" s="1641"/>
      <c r="S114" s="130" t="str">
        <f t="shared" si="18"/>
        <v>17 (1417)</v>
      </c>
      <c r="T114" s="131" t="str">
        <f t="shared" si="19"/>
        <v/>
      </c>
      <c r="U114" s="285"/>
      <c r="V114" s="132"/>
      <c r="W114" s="132"/>
      <c r="X114" s="13"/>
      <c r="Z114" s="662" t="str">
        <f t="shared" si="14"/>
        <v>17 (1417)</v>
      </c>
      <c r="AA114" s="1355" t="str">
        <f t="shared" si="20"/>
        <v/>
      </c>
      <c r="AB114" s="232"/>
      <c r="AC114" s="233"/>
      <c r="AD114" s="233"/>
      <c r="AE114" s="667"/>
      <c r="AF114" s="662" t="str">
        <f t="shared" si="16"/>
        <v>17 (1417)</v>
      </c>
      <c r="AG114" s="1355" t="str">
        <f t="shared" si="21"/>
        <v/>
      </c>
      <c r="AH114" s="232"/>
      <c r="AI114" s="233"/>
      <c r="AJ114" s="233"/>
    </row>
    <row r="115" spans="1:36" ht="14.4" hidden="1">
      <c r="A115" s="7" t="s">
        <v>2914</v>
      </c>
      <c r="B115" s="124"/>
      <c r="C115" s="76"/>
      <c r="D115" s="76"/>
      <c r="E115" s="7"/>
      <c r="F115" s="76"/>
      <c r="G115" s="78"/>
      <c r="H115" s="142"/>
      <c r="I115" s="76"/>
      <c r="J115" s="510"/>
      <c r="K115" s="128"/>
      <c r="L115" s="510"/>
      <c r="M115" s="7"/>
      <c r="N115" s="1641"/>
      <c r="O115" s="1641"/>
      <c r="P115" s="1641"/>
      <c r="Q115" s="1641"/>
      <c r="S115" s="130" t="str">
        <f t="shared" si="18"/>
        <v>18 (1418)</v>
      </c>
      <c r="T115" s="131" t="str">
        <f t="shared" si="19"/>
        <v/>
      </c>
      <c r="U115" s="285"/>
      <c r="V115" s="132"/>
      <c r="W115" s="132"/>
      <c r="X115" s="13"/>
      <c r="Z115" s="662" t="str">
        <f t="shared" si="14"/>
        <v>18 (1418)</v>
      </c>
      <c r="AA115" s="1355" t="str">
        <f t="shared" si="20"/>
        <v/>
      </c>
      <c r="AB115" s="232"/>
      <c r="AC115" s="233"/>
      <c r="AD115" s="233"/>
      <c r="AE115" s="667"/>
      <c r="AF115" s="662" t="str">
        <f t="shared" si="16"/>
        <v>18 (1418)</v>
      </c>
      <c r="AG115" s="1355" t="str">
        <f t="shared" si="21"/>
        <v/>
      </c>
      <c r="AH115" s="232"/>
      <c r="AI115" s="233"/>
      <c r="AJ115" s="233"/>
    </row>
    <row r="116" spans="1:36" ht="14.4" hidden="1">
      <c r="A116" s="7" t="s">
        <v>2915</v>
      </c>
      <c r="B116" s="124"/>
      <c r="C116" s="76"/>
      <c r="D116" s="76"/>
      <c r="E116" s="7"/>
      <c r="F116" s="76"/>
      <c r="G116" s="78"/>
      <c r="H116" s="142"/>
      <c r="I116" s="76"/>
      <c r="J116" s="510"/>
      <c r="K116" s="128"/>
      <c r="L116" s="510"/>
      <c r="M116" s="7"/>
      <c r="N116" s="1641"/>
      <c r="O116" s="1641"/>
      <c r="P116" s="1641"/>
      <c r="Q116" s="1641"/>
      <c r="S116" s="130" t="str">
        <f t="shared" si="18"/>
        <v>19 (1419)</v>
      </c>
      <c r="T116" s="131" t="str">
        <f t="shared" si="19"/>
        <v/>
      </c>
      <c r="U116" s="285"/>
      <c r="V116" s="132"/>
      <c r="W116" s="132"/>
      <c r="X116" s="13"/>
      <c r="Z116" s="662" t="str">
        <f t="shared" si="14"/>
        <v>19 (1419)</v>
      </c>
      <c r="AA116" s="1355" t="str">
        <f t="shared" si="20"/>
        <v/>
      </c>
      <c r="AB116" s="232"/>
      <c r="AC116" s="233"/>
      <c r="AD116" s="233"/>
      <c r="AE116" s="667"/>
      <c r="AF116" s="662" t="str">
        <f t="shared" si="16"/>
        <v>19 (1419)</v>
      </c>
      <c r="AG116" s="1355" t="str">
        <f t="shared" si="21"/>
        <v/>
      </c>
      <c r="AH116" s="232"/>
      <c r="AI116" s="233"/>
      <c r="AJ116" s="233"/>
    </row>
    <row r="117" spans="1:36" ht="14.4" hidden="1">
      <c r="A117" s="7" t="s">
        <v>2916</v>
      </c>
      <c r="B117" s="124"/>
      <c r="C117" s="76"/>
      <c r="D117" s="76"/>
      <c r="E117" s="7"/>
      <c r="F117" s="76"/>
      <c r="G117" s="78"/>
      <c r="H117" s="142"/>
      <c r="I117" s="76"/>
      <c r="J117" s="510"/>
      <c r="K117" s="128"/>
      <c r="L117" s="510"/>
      <c r="M117" s="7"/>
      <c r="N117" s="1641"/>
      <c r="O117" s="1641"/>
      <c r="P117" s="1641"/>
      <c r="Q117" s="1641"/>
      <c r="S117" s="130" t="str">
        <f t="shared" si="18"/>
        <v>20 (1420)</v>
      </c>
      <c r="T117" s="131" t="str">
        <f t="shared" si="19"/>
        <v/>
      </c>
      <c r="U117" s="285"/>
      <c r="V117" s="132"/>
      <c r="W117" s="132"/>
      <c r="X117" s="13"/>
      <c r="Z117" s="662" t="str">
        <f t="shared" si="14"/>
        <v>20 (1420)</v>
      </c>
      <c r="AA117" s="1355" t="str">
        <f t="shared" si="20"/>
        <v/>
      </c>
      <c r="AB117" s="232"/>
      <c r="AC117" s="233"/>
      <c r="AD117" s="233"/>
      <c r="AE117" s="667"/>
      <c r="AF117" s="662" t="str">
        <f t="shared" si="16"/>
        <v>20 (1420)</v>
      </c>
      <c r="AG117" s="1355" t="str">
        <f t="shared" si="21"/>
        <v/>
      </c>
      <c r="AH117" s="232"/>
      <c r="AI117" s="233"/>
      <c r="AJ117" s="233"/>
    </row>
    <row r="118" spans="1:36" ht="14.4" hidden="1">
      <c r="A118" s="7" t="s">
        <v>2917</v>
      </c>
      <c r="B118" s="124"/>
      <c r="C118" s="76"/>
      <c r="D118" s="76"/>
      <c r="E118" s="7"/>
      <c r="F118" s="76"/>
      <c r="G118" s="78"/>
      <c r="H118" s="142"/>
      <c r="I118" s="76"/>
      <c r="J118" s="510"/>
      <c r="K118" s="128"/>
      <c r="L118" s="510"/>
      <c r="M118" s="7"/>
      <c r="N118" s="1641"/>
      <c r="O118" s="1641"/>
      <c r="P118" s="1641"/>
      <c r="Q118" s="1641"/>
      <c r="S118" s="130" t="str">
        <f t="shared" si="18"/>
        <v>21 (1421)</v>
      </c>
      <c r="T118" s="131" t="str">
        <f t="shared" si="19"/>
        <v/>
      </c>
      <c r="U118" s="285"/>
      <c r="V118" s="132"/>
      <c r="W118" s="132"/>
      <c r="X118" s="13"/>
      <c r="Z118" s="662" t="str">
        <f t="shared" si="14"/>
        <v>21 (1421)</v>
      </c>
      <c r="AA118" s="1355" t="str">
        <f t="shared" si="20"/>
        <v/>
      </c>
      <c r="AB118" s="232"/>
      <c r="AC118" s="233"/>
      <c r="AD118" s="233"/>
      <c r="AE118" s="667"/>
      <c r="AF118" s="662" t="str">
        <f t="shared" si="16"/>
        <v>21 (1421)</v>
      </c>
      <c r="AG118" s="1355" t="str">
        <f t="shared" si="21"/>
        <v/>
      </c>
      <c r="AH118" s="232"/>
      <c r="AI118" s="233"/>
      <c r="AJ118" s="233"/>
    </row>
    <row r="119" spans="1:36" ht="14.4" hidden="1">
      <c r="A119" s="7" t="s">
        <v>2918</v>
      </c>
      <c r="B119" s="124"/>
      <c r="C119" s="76"/>
      <c r="D119" s="76"/>
      <c r="E119" s="7"/>
      <c r="F119" s="76"/>
      <c r="G119" s="78"/>
      <c r="H119" s="142"/>
      <c r="I119" s="76"/>
      <c r="J119" s="510"/>
      <c r="K119" s="128"/>
      <c r="L119" s="510"/>
      <c r="M119" s="7"/>
      <c r="N119" s="1641"/>
      <c r="O119" s="1641"/>
      <c r="P119" s="1641"/>
      <c r="Q119" s="1641"/>
      <c r="S119" s="130" t="str">
        <f t="shared" si="18"/>
        <v>22 (1422)</v>
      </c>
      <c r="T119" s="131" t="str">
        <f t="shared" si="19"/>
        <v/>
      </c>
      <c r="U119" s="285"/>
      <c r="V119" s="132"/>
      <c r="W119" s="132"/>
      <c r="X119" s="13"/>
      <c r="Z119" s="662" t="str">
        <f t="shared" si="14"/>
        <v>22 (1422)</v>
      </c>
      <c r="AA119" s="1355" t="str">
        <f t="shared" si="20"/>
        <v/>
      </c>
      <c r="AB119" s="232"/>
      <c r="AC119" s="233"/>
      <c r="AD119" s="233"/>
      <c r="AE119" s="667"/>
      <c r="AF119" s="662" t="str">
        <f t="shared" si="16"/>
        <v>22 (1422)</v>
      </c>
      <c r="AG119" s="1355" t="str">
        <f t="shared" si="21"/>
        <v/>
      </c>
      <c r="AH119" s="232"/>
      <c r="AI119" s="233"/>
      <c r="AJ119" s="233"/>
    </row>
    <row r="120" spans="1:36" ht="14.4" hidden="1">
      <c r="A120" s="7" t="s">
        <v>2919</v>
      </c>
      <c r="B120" s="124"/>
      <c r="C120" s="76"/>
      <c r="D120" s="76"/>
      <c r="E120" s="7"/>
      <c r="F120" s="76"/>
      <c r="G120" s="78"/>
      <c r="H120" s="142"/>
      <c r="I120" s="76"/>
      <c r="J120" s="510"/>
      <c r="K120" s="128"/>
      <c r="L120" s="510"/>
      <c r="M120" s="7"/>
      <c r="N120" s="1641"/>
      <c r="O120" s="1641"/>
      <c r="P120" s="1641"/>
      <c r="Q120" s="1641"/>
      <c r="S120" s="130" t="str">
        <f t="shared" si="18"/>
        <v>23 (1423)</v>
      </c>
      <c r="T120" s="131" t="str">
        <f t="shared" si="19"/>
        <v/>
      </c>
      <c r="U120" s="285"/>
      <c r="V120" s="132"/>
      <c r="W120" s="132"/>
      <c r="X120" s="13"/>
      <c r="Z120" s="662" t="str">
        <f t="shared" si="14"/>
        <v>23 (1423)</v>
      </c>
      <c r="AA120" s="1355" t="str">
        <f t="shared" si="20"/>
        <v/>
      </c>
      <c r="AB120" s="232"/>
      <c r="AC120" s="233"/>
      <c r="AD120" s="233"/>
      <c r="AE120" s="667"/>
      <c r="AF120" s="662" t="str">
        <f t="shared" si="16"/>
        <v>23 (1423)</v>
      </c>
      <c r="AG120" s="1355" t="str">
        <f t="shared" si="21"/>
        <v/>
      </c>
      <c r="AH120" s="232"/>
      <c r="AI120" s="233"/>
      <c r="AJ120" s="233"/>
    </row>
    <row r="121" spans="1:36" ht="14.4" hidden="1">
      <c r="A121" s="7" t="s">
        <v>2920</v>
      </c>
      <c r="B121" s="124"/>
      <c r="C121" s="76"/>
      <c r="D121" s="76"/>
      <c r="E121" s="7"/>
      <c r="F121" s="76"/>
      <c r="G121" s="78"/>
      <c r="H121" s="142"/>
      <c r="I121" s="76"/>
      <c r="J121" s="510"/>
      <c r="K121" s="128"/>
      <c r="L121" s="510"/>
      <c r="M121" s="7"/>
      <c r="N121" s="1641"/>
      <c r="O121" s="1641"/>
      <c r="P121" s="1641"/>
      <c r="Q121" s="1641"/>
      <c r="S121" s="130" t="str">
        <f t="shared" si="18"/>
        <v>24 (1424)</v>
      </c>
      <c r="T121" s="131" t="str">
        <f t="shared" si="19"/>
        <v/>
      </c>
      <c r="U121" s="285"/>
      <c r="V121" s="132"/>
      <c r="W121" s="132"/>
      <c r="X121" s="13"/>
      <c r="Z121" s="662" t="str">
        <f t="shared" si="14"/>
        <v>24 (1424)</v>
      </c>
      <c r="AA121" s="1355" t="str">
        <f t="shared" si="20"/>
        <v/>
      </c>
      <c r="AB121" s="232"/>
      <c r="AC121" s="233"/>
      <c r="AD121" s="233"/>
      <c r="AE121" s="667"/>
      <c r="AF121" s="662" t="str">
        <f t="shared" si="16"/>
        <v>24 (1424)</v>
      </c>
      <c r="AG121" s="1355" t="str">
        <f t="shared" si="21"/>
        <v/>
      </c>
      <c r="AH121" s="232"/>
      <c r="AI121" s="233"/>
      <c r="AJ121" s="233"/>
    </row>
    <row r="122" spans="1:36" ht="14.4">
      <c r="A122" s="7" t="s">
        <v>2921</v>
      </c>
      <c r="B122" s="124"/>
      <c r="C122" s="76"/>
      <c r="D122" s="76"/>
      <c r="E122" s="7"/>
      <c r="F122" s="76"/>
      <c r="G122" s="78"/>
      <c r="H122" s="142"/>
      <c r="I122" s="76"/>
      <c r="J122" s="510"/>
      <c r="K122" s="128"/>
      <c r="L122" s="510"/>
      <c r="M122" s="7"/>
      <c r="N122" s="1641"/>
      <c r="O122" s="1641"/>
      <c r="P122" s="1641"/>
      <c r="Q122" s="1641"/>
      <c r="S122" s="130" t="str">
        <f t="shared" si="18"/>
        <v>25 (1425)</v>
      </c>
      <c r="T122" s="131" t="str">
        <f t="shared" si="19"/>
        <v/>
      </c>
      <c r="U122" s="285"/>
      <c r="V122" s="132"/>
      <c r="W122" s="132"/>
      <c r="X122" s="13"/>
      <c r="Z122" s="662" t="str">
        <f t="shared" si="14"/>
        <v>25 (1425)</v>
      </c>
      <c r="AA122" s="1355" t="str">
        <f t="shared" si="20"/>
        <v/>
      </c>
      <c r="AB122" s="232"/>
      <c r="AC122" s="233"/>
      <c r="AD122" s="233"/>
      <c r="AE122" s="667"/>
      <c r="AF122" s="662" t="str">
        <f t="shared" si="16"/>
        <v>25 (1425)</v>
      </c>
      <c r="AG122" s="1355" t="str">
        <f t="shared" si="21"/>
        <v/>
      </c>
      <c r="AH122" s="232"/>
      <c r="AI122" s="233"/>
      <c r="AJ122" s="233"/>
    </row>
    <row r="123" spans="1:36" ht="14.4">
      <c r="A123" s="33" t="s">
        <v>2922</v>
      </c>
      <c r="B123" s="134">
        <v>100</v>
      </c>
      <c r="C123" s="76"/>
      <c r="D123" s="76"/>
      <c r="E123" s="7"/>
      <c r="F123" s="76"/>
      <c r="G123" s="135"/>
      <c r="H123" s="142"/>
      <c r="I123" s="76"/>
      <c r="J123" s="527"/>
      <c r="K123" s="128"/>
      <c r="L123" s="527"/>
      <c r="M123" s="7"/>
      <c r="N123" s="1642"/>
      <c r="O123" s="1642"/>
      <c r="P123" s="1642"/>
      <c r="Q123" s="1642"/>
      <c r="S123" s="122"/>
      <c r="T123" s="138">
        <f>$B123</f>
        <v>100</v>
      </c>
      <c r="U123" s="285"/>
      <c r="V123" s="132"/>
      <c r="W123" s="132"/>
      <c r="X123" s="13"/>
      <c r="Z123" s="662" t="str">
        <f t="shared" si="14"/>
        <v>(1426)</v>
      </c>
      <c r="AA123" s="1357">
        <f>$B123</f>
        <v>100</v>
      </c>
      <c r="AB123" s="232"/>
      <c r="AC123" s="233"/>
      <c r="AD123" s="233"/>
      <c r="AE123" s="667"/>
      <c r="AF123" s="662" t="str">
        <f t="shared" si="16"/>
        <v>(1426)</v>
      </c>
      <c r="AG123" s="1357">
        <f>$B123</f>
        <v>100</v>
      </c>
      <c r="AH123" s="232"/>
      <c r="AI123" s="233"/>
      <c r="AJ123" s="233"/>
    </row>
    <row r="124" spans="1:36" ht="14.4">
      <c r="A124" s="4" t="s">
        <v>2923</v>
      </c>
      <c r="B124" s="139" t="s">
        <v>2924</v>
      </c>
      <c r="C124" s="284"/>
      <c r="D124" s="284"/>
      <c r="F124" s="284"/>
      <c r="G124" s="140"/>
      <c r="H124" s="143"/>
      <c r="I124" s="284"/>
      <c r="J124" s="528"/>
      <c r="K124" s="286"/>
      <c r="L124" s="528"/>
      <c r="N124" s="1639"/>
      <c r="O124" s="1639"/>
      <c r="P124" s="1639"/>
      <c r="Q124" s="1639"/>
      <c r="S124" s="122"/>
      <c r="T124" s="28" t="str">
        <f>$B124</f>
        <v>Overall</v>
      </c>
      <c r="U124" s="285"/>
      <c r="V124" s="289"/>
      <c r="W124" s="289"/>
      <c r="X124" s="13"/>
      <c r="Z124" s="662" t="str">
        <f t="shared" si="14"/>
        <v>(1400)</v>
      </c>
      <c r="AA124" s="1359" t="str">
        <f t="shared" si="20"/>
        <v>Overall</v>
      </c>
      <c r="AB124" s="232"/>
      <c r="AC124" s="233"/>
      <c r="AD124" s="233"/>
      <c r="AE124" s="667"/>
      <c r="AF124" s="662" t="str">
        <f t="shared" si="16"/>
        <v>(1400)</v>
      </c>
      <c r="AG124" s="1359" t="str">
        <f t="shared" si="21"/>
        <v>Overall</v>
      </c>
      <c r="AH124" s="232"/>
      <c r="AI124" s="233"/>
      <c r="AJ124" s="233"/>
    </row>
    <row r="125" spans="1:36" ht="6" customHeight="1">
      <c r="S125" s="122"/>
      <c r="T125" s="122"/>
      <c r="X125" s="13"/>
      <c r="Z125" s="662"/>
      <c r="AA125" s="661"/>
      <c r="AB125" s="668"/>
      <c r="AC125" s="668"/>
      <c r="AD125" s="668"/>
      <c r="AE125" s="667"/>
      <c r="AF125" s="662"/>
      <c r="AG125" s="661"/>
      <c r="AH125" s="668"/>
      <c r="AI125" s="668"/>
      <c r="AJ125" s="668"/>
    </row>
    <row r="126" spans="1:36" ht="14.4">
      <c r="B126" s="17" t="s">
        <v>1794</v>
      </c>
      <c r="S126" s="122"/>
      <c r="T126" s="123" t="str">
        <f>$B126</f>
        <v>Other off-balance sheet (505)</v>
      </c>
      <c r="X126" s="13"/>
      <c r="Z126" s="660"/>
      <c r="AA126" s="661" t="str">
        <f>$B126</f>
        <v>Other off-balance sheet (505)</v>
      </c>
      <c r="AB126" s="668"/>
      <c r="AC126" s="668"/>
      <c r="AD126" s="668"/>
      <c r="AE126" s="667"/>
      <c r="AF126" s="660"/>
      <c r="AG126" s="661" t="str">
        <f>$B126</f>
        <v>Other off-balance sheet (505)</v>
      </c>
      <c r="AH126" s="668"/>
      <c r="AI126" s="668"/>
      <c r="AJ126" s="668"/>
    </row>
    <row r="127" spans="1:36" ht="14.4">
      <c r="A127" s="7" t="s">
        <v>2897</v>
      </c>
      <c r="B127" s="124"/>
      <c r="C127" s="76"/>
      <c r="D127" s="76"/>
      <c r="E127" s="7"/>
      <c r="F127" s="76"/>
      <c r="G127" s="78"/>
      <c r="H127" s="142"/>
      <c r="I127" s="153"/>
      <c r="J127" s="284"/>
      <c r="K127" s="153"/>
      <c r="L127" s="128"/>
      <c r="M127" s="7"/>
      <c r="N127" s="1641"/>
      <c r="O127" s="1641"/>
      <c r="P127" s="1641"/>
      <c r="Q127" s="1641"/>
      <c r="S127" s="130" t="str">
        <f t="shared" ref="S127:S151" si="22">$A127</f>
        <v>1 (1401)</v>
      </c>
      <c r="T127" s="131" t="str">
        <f t="shared" ref="T127:T151" si="23">IF($B127="","",$B127)</f>
        <v/>
      </c>
      <c r="U127" s="285"/>
      <c r="V127" s="132"/>
      <c r="W127" s="132"/>
      <c r="X127" s="13"/>
      <c r="Z127" s="662" t="str">
        <f t="shared" si="14"/>
        <v>1 (1401)</v>
      </c>
      <c r="AA127" s="1355" t="str">
        <f t="shared" ref="AA127:AA153" si="24">IF($B127="","",$B127)</f>
        <v/>
      </c>
      <c r="AB127" s="232"/>
      <c r="AC127" s="233"/>
      <c r="AD127" s="233"/>
      <c r="AE127" s="667"/>
      <c r="AF127" s="662" t="str">
        <f t="shared" si="16"/>
        <v>1 (1401)</v>
      </c>
      <c r="AG127" s="1355" t="str">
        <f t="shared" ref="AG127:AG153" si="25">IF($B127="","",$B127)</f>
        <v/>
      </c>
      <c r="AH127" s="232"/>
      <c r="AI127" s="233"/>
      <c r="AJ127" s="233"/>
    </row>
    <row r="128" spans="1:36" ht="14.4">
      <c r="A128" s="7" t="s">
        <v>2898</v>
      </c>
      <c r="B128" s="124"/>
      <c r="C128" s="76"/>
      <c r="D128" s="76"/>
      <c r="E128" s="7"/>
      <c r="F128" s="76"/>
      <c r="G128" s="78"/>
      <c r="H128" s="142"/>
      <c r="I128" s="153"/>
      <c r="J128" s="284"/>
      <c r="K128" s="153"/>
      <c r="L128" s="128"/>
      <c r="M128" s="7"/>
      <c r="N128" s="1641"/>
      <c r="O128" s="1641"/>
      <c r="P128" s="1641"/>
      <c r="Q128" s="1641"/>
      <c r="S128" s="130" t="str">
        <f t="shared" si="22"/>
        <v>2 (1402)</v>
      </c>
      <c r="T128" s="131" t="str">
        <f t="shared" si="23"/>
        <v/>
      </c>
      <c r="U128" s="285"/>
      <c r="V128" s="132"/>
      <c r="W128" s="132"/>
      <c r="X128" s="13"/>
      <c r="Z128" s="662" t="str">
        <f t="shared" si="14"/>
        <v>2 (1402)</v>
      </c>
      <c r="AA128" s="1355" t="str">
        <f t="shared" si="24"/>
        <v/>
      </c>
      <c r="AB128" s="232"/>
      <c r="AC128" s="233"/>
      <c r="AD128" s="233"/>
      <c r="AE128" s="667"/>
      <c r="AF128" s="662" t="str">
        <f t="shared" si="16"/>
        <v>2 (1402)</v>
      </c>
      <c r="AG128" s="1355" t="str">
        <f t="shared" si="25"/>
        <v/>
      </c>
      <c r="AH128" s="232"/>
      <c r="AI128" s="233"/>
      <c r="AJ128" s="233"/>
    </row>
    <row r="129" spans="1:36" ht="14.4">
      <c r="A129" s="7" t="s">
        <v>2899</v>
      </c>
      <c r="B129" s="124"/>
      <c r="C129" s="76"/>
      <c r="D129" s="76"/>
      <c r="E129" s="7"/>
      <c r="F129" s="76"/>
      <c r="G129" s="78"/>
      <c r="H129" s="142"/>
      <c r="I129" s="153"/>
      <c r="J129" s="284"/>
      <c r="K129" s="153"/>
      <c r="L129" s="128"/>
      <c r="M129" s="7"/>
      <c r="N129" s="1641"/>
      <c r="O129" s="1641"/>
      <c r="P129" s="1641"/>
      <c r="Q129" s="1641"/>
      <c r="S129" s="130" t="str">
        <f t="shared" si="22"/>
        <v>3 (1403)</v>
      </c>
      <c r="T129" s="131" t="str">
        <f t="shared" si="23"/>
        <v/>
      </c>
      <c r="U129" s="285"/>
      <c r="V129" s="132"/>
      <c r="W129" s="132"/>
      <c r="X129" s="13"/>
      <c r="Z129" s="662" t="str">
        <f t="shared" si="14"/>
        <v>3 (1403)</v>
      </c>
      <c r="AA129" s="1355" t="str">
        <f t="shared" si="24"/>
        <v/>
      </c>
      <c r="AB129" s="232"/>
      <c r="AC129" s="233"/>
      <c r="AD129" s="233"/>
      <c r="AE129" s="667"/>
      <c r="AF129" s="662" t="str">
        <f t="shared" si="16"/>
        <v>3 (1403)</v>
      </c>
      <c r="AG129" s="1355" t="str">
        <f t="shared" si="25"/>
        <v/>
      </c>
      <c r="AH129" s="232"/>
      <c r="AI129" s="233"/>
      <c r="AJ129" s="233"/>
    </row>
    <row r="130" spans="1:36" ht="14.4" hidden="1">
      <c r="A130" s="7" t="s">
        <v>2900</v>
      </c>
      <c r="B130" s="124"/>
      <c r="C130" s="76"/>
      <c r="D130" s="76"/>
      <c r="E130" s="7"/>
      <c r="F130" s="76"/>
      <c r="G130" s="78"/>
      <c r="H130" s="142"/>
      <c r="I130" s="153"/>
      <c r="J130" s="284"/>
      <c r="K130" s="153"/>
      <c r="L130" s="128"/>
      <c r="M130" s="7"/>
      <c r="N130" s="1641"/>
      <c r="O130" s="1641"/>
      <c r="P130" s="1641"/>
      <c r="Q130" s="1641"/>
      <c r="S130" s="130" t="str">
        <f t="shared" si="22"/>
        <v>4 (1404)</v>
      </c>
      <c r="T130" s="131" t="str">
        <f t="shared" si="23"/>
        <v/>
      </c>
      <c r="U130" s="285"/>
      <c r="V130" s="132"/>
      <c r="W130" s="132"/>
      <c r="X130" s="13"/>
      <c r="Z130" s="662" t="str">
        <f t="shared" si="14"/>
        <v>4 (1404)</v>
      </c>
      <c r="AA130" s="1355" t="str">
        <f t="shared" si="24"/>
        <v/>
      </c>
      <c r="AB130" s="232"/>
      <c r="AC130" s="233"/>
      <c r="AD130" s="233"/>
      <c r="AE130" s="667"/>
      <c r="AF130" s="662" t="str">
        <f t="shared" si="16"/>
        <v>4 (1404)</v>
      </c>
      <c r="AG130" s="1355" t="str">
        <f t="shared" si="25"/>
        <v/>
      </c>
      <c r="AH130" s="232"/>
      <c r="AI130" s="233"/>
      <c r="AJ130" s="233"/>
    </row>
    <row r="131" spans="1:36" ht="14.4" hidden="1">
      <c r="A131" s="7" t="s">
        <v>2901</v>
      </c>
      <c r="B131" s="124"/>
      <c r="C131" s="76"/>
      <c r="D131" s="76"/>
      <c r="E131" s="7"/>
      <c r="F131" s="76"/>
      <c r="G131" s="78"/>
      <c r="H131" s="142"/>
      <c r="I131" s="153"/>
      <c r="J131" s="284"/>
      <c r="K131" s="153"/>
      <c r="L131" s="128"/>
      <c r="M131" s="7"/>
      <c r="N131" s="1641"/>
      <c r="O131" s="1641"/>
      <c r="P131" s="1641"/>
      <c r="Q131" s="1641"/>
      <c r="S131" s="130" t="str">
        <f t="shared" si="22"/>
        <v>5 (1405)</v>
      </c>
      <c r="T131" s="131" t="str">
        <f t="shared" si="23"/>
        <v/>
      </c>
      <c r="U131" s="285"/>
      <c r="V131" s="132"/>
      <c r="W131" s="132"/>
      <c r="X131" s="13"/>
      <c r="Z131" s="662" t="str">
        <f t="shared" si="14"/>
        <v>5 (1405)</v>
      </c>
      <c r="AA131" s="1355" t="str">
        <f t="shared" si="24"/>
        <v/>
      </c>
      <c r="AB131" s="232"/>
      <c r="AC131" s="233"/>
      <c r="AD131" s="233"/>
      <c r="AE131" s="667"/>
      <c r="AF131" s="662" t="str">
        <f t="shared" si="16"/>
        <v>5 (1405)</v>
      </c>
      <c r="AG131" s="1355" t="str">
        <f t="shared" si="25"/>
        <v/>
      </c>
      <c r="AH131" s="232"/>
      <c r="AI131" s="233"/>
      <c r="AJ131" s="233"/>
    </row>
    <row r="132" spans="1:36" ht="14.4" hidden="1">
      <c r="A132" s="7" t="s">
        <v>2902</v>
      </c>
      <c r="B132" s="124"/>
      <c r="C132" s="76"/>
      <c r="D132" s="76"/>
      <c r="E132" s="7"/>
      <c r="F132" s="76"/>
      <c r="G132" s="78"/>
      <c r="H132" s="142"/>
      <c r="I132" s="153"/>
      <c r="J132" s="284"/>
      <c r="K132" s="153"/>
      <c r="L132" s="128"/>
      <c r="M132" s="7"/>
      <c r="N132" s="1641"/>
      <c r="O132" s="1641"/>
      <c r="P132" s="1641"/>
      <c r="Q132" s="1641"/>
      <c r="S132" s="130" t="str">
        <f t="shared" si="22"/>
        <v>6 (1406)</v>
      </c>
      <c r="T132" s="131" t="str">
        <f t="shared" si="23"/>
        <v/>
      </c>
      <c r="U132" s="285"/>
      <c r="V132" s="132"/>
      <c r="W132" s="132"/>
      <c r="X132" s="13"/>
      <c r="Z132" s="662" t="str">
        <f t="shared" si="14"/>
        <v>6 (1406)</v>
      </c>
      <c r="AA132" s="1355" t="str">
        <f t="shared" si="24"/>
        <v/>
      </c>
      <c r="AB132" s="232"/>
      <c r="AC132" s="233"/>
      <c r="AD132" s="233"/>
      <c r="AE132" s="667"/>
      <c r="AF132" s="662" t="str">
        <f t="shared" si="16"/>
        <v>6 (1406)</v>
      </c>
      <c r="AG132" s="1355" t="str">
        <f t="shared" si="25"/>
        <v/>
      </c>
      <c r="AH132" s="232"/>
      <c r="AI132" s="233"/>
      <c r="AJ132" s="233"/>
    </row>
    <row r="133" spans="1:36" ht="14.4" hidden="1">
      <c r="A133" s="7" t="s">
        <v>2903</v>
      </c>
      <c r="B133" s="124"/>
      <c r="C133" s="76"/>
      <c r="D133" s="76"/>
      <c r="E133" s="7"/>
      <c r="F133" s="76"/>
      <c r="G133" s="78"/>
      <c r="H133" s="142"/>
      <c r="I133" s="153"/>
      <c r="J133" s="284"/>
      <c r="K133" s="153"/>
      <c r="L133" s="128"/>
      <c r="M133" s="7"/>
      <c r="N133" s="1641"/>
      <c r="O133" s="1641"/>
      <c r="P133" s="1641"/>
      <c r="Q133" s="1641"/>
      <c r="S133" s="130" t="str">
        <f t="shared" si="22"/>
        <v>7 (1407)</v>
      </c>
      <c r="T133" s="131" t="str">
        <f t="shared" si="23"/>
        <v/>
      </c>
      <c r="U133" s="285"/>
      <c r="V133" s="132"/>
      <c r="W133" s="132"/>
      <c r="X133" s="13"/>
      <c r="Z133" s="662" t="str">
        <f t="shared" ref="Z133:Z153" si="26">$A133</f>
        <v>7 (1407)</v>
      </c>
      <c r="AA133" s="1355" t="str">
        <f t="shared" si="24"/>
        <v/>
      </c>
      <c r="AB133" s="232"/>
      <c r="AC133" s="233"/>
      <c r="AD133" s="233"/>
      <c r="AE133" s="667"/>
      <c r="AF133" s="662" t="str">
        <f t="shared" ref="AF133:AF153" si="27">$A133</f>
        <v>7 (1407)</v>
      </c>
      <c r="AG133" s="1355" t="str">
        <f t="shared" si="25"/>
        <v/>
      </c>
      <c r="AH133" s="232"/>
      <c r="AI133" s="233"/>
      <c r="AJ133" s="233"/>
    </row>
    <row r="134" spans="1:36" ht="14.4" hidden="1">
      <c r="A134" s="7" t="s">
        <v>2904</v>
      </c>
      <c r="B134" s="124"/>
      <c r="C134" s="76"/>
      <c r="D134" s="76"/>
      <c r="E134" s="7"/>
      <c r="F134" s="76"/>
      <c r="G134" s="78"/>
      <c r="H134" s="142"/>
      <c r="I134" s="153"/>
      <c r="J134" s="284"/>
      <c r="K134" s="153"/>
      <c r="L134" s="128"/>
      <c r="M134" s="7"/>
      <c r="N134" s="1641"/>
      <c r="O134" s="1641"/>
      <c r="P134" s="1641"/>
      <c r="Q134" s="1641"/>
      <c r="S134" s="130" t="str">
        <f t="shared" si="22"/>
        <v>8 (1408)</v>
      </c>
      <c r="T134" s="131" t="str">
        <f t="shared" si="23"/>
        <v/>
      </c>
      <c r="U134" s="285"/>
      <c r="V134" s="132"/>
      <c r="W134" s="132"/>
      <c r="X134" s="13"/>
      <c r="Z134" s="662" t="str">
        <f t="shared" si="26"/>
        <v>8 (1408)</v>
      </c>
      <c r="AA134" s="1355" t="str">
        <f t="shared" si="24"/>
        <v/>
      </c>
      <c r="AB134" s="232"/>
      <c r="AC134" s="233"/>
      <c r="AD134" s="233"/>
      <c r="AE134" s="667"/>
      <c r="AF134" s="662" t="str">
        <f t="shared" si="27"/>
        <v>8 (1408)</v>
      </c>
      <c r="AG134" s="1355" t="str">
        <f t="shared" si="25"/>
        <v/>
      </c>
      <c r="AH134" s="232"/>
      <c r="AI134" s="233"/>
      <c r="AJ134" s="233"/>
    </row>
    <row r="135" spans="1:36" ht="14.4" hidden="1">
      <c r="A135" s="7" t="s">
        <v>2905</v>
      </c>
      <c r="B135" s="124"/>
      <c r="C135" s="76"/>
      <c r="D135" s="76"/>
      <c r="E135" s="7"/>
      <c r="F135" s="76"/>
      <c r="G135" s="78"/>
      <c r="H135" s="142"/>
      <c r="I135" s="153"/>
      <c r="J135" s="284"/>
      <c r="K135" s="153"/>
      <c r="L135" s="128"/>
      <c r="M135" s="7"/>
      <c r="N135" s="1641"/>
      <c r="O135" s="1641"/>
      <c r="P135" s="1641"/>
      <c r="Q135" s="1641"/>
      <c r="S135" s="130" t="str">
        <f t="shared" si="22"/>
        <v>9 (1409)</v>
      </c>
      <c r="T135" s="131" t="str">
        <f t="shared" si="23"/>
        <v/>
      </c>
      <c r="U135" s="285"/>
      <c r="V135" s="132"/>
      <c r="W135" s="132"/>
      <c r="X135" s="13"/>
      <c r="Z135" s="662" t="str">
        <f t="shared" si="26"/>
        <v>9 (1409)</v>
      </c>
      <c r="AA135" s="1355" t="str">
        <f t="shared" si="24"/>
        <v/>
      </c>
      <c r="AB135" s="232"/>
      <c r="AC135" s="233"/>
      <c r="AD135" s="233"/>
      <c r="AE135" s="667"/>
      <c r="AF135" s="662" t="str">
        <f t="shared" si="27"/>
        <v>9 (1409)</v>
      </c>
      <c r="AG135" s="1355" t="str">
        <f t="shared" si="25"/>
        <v/>
      </c>
      <c r="AH135" s="232"/>
      <c r="AI135" s="233"/>
      <c r="AJ135" s="233"/>
    </row>
    <row r="136" spans="1:36" ht="14.4" hidden="1">
      <c r="A136" s="7" t="s">
        <v>2906</v>
      </c>
      <c r="B136" s="124"/>
      <c r="C136" s="76"/>
      <c r="D136" s="76"/>
      <c r="E136" s="7"/>
      <c r="F136" s="76"/>
      <c r="G136" s="78"/>
      <c r="H136" s="142"/>
      <c r="I136" s="153"/>
      <c r="J136" s="284"/>
      <c r="K136" s="153"/>
      <c r="L136" s="128"/>
      <c r="M136" s="7"/>
      <c r="N136" s="1641"/>
      <c r="O136" s="1641"/>
      <c r="P136" s="1641"/>
      <c r="Q136" s="1641"/>
      <c r="S136" s="130" t="str">
        <f t="shared" si="22"/>
        <v>10 (1410)</v>
      </c>
      <c r="T136" s="131" t="str">
        <f t="shared" si="23"/>
        <v/>
      </c>
      <c r="U136" s="285"/>
      <c r="V136" s="132"/>
      <c r="W136" s="132"/>
      <c r="X136" s="13"/>
      <c r="Z136" s="662" t="str">
        <f t="shared" si="26"/>
        <v>10 (1410)</v>
      </c>
      <c r="AA136" s="1355" t="str">
        <f t="shared" si="24"/>
        <v/>
      </c>
      <c r="AB136" s="232"/>
      <c r="AC136" s="233"/>
      <c r="AD136" s="233"/>
      <c r="AE136" s="667"/>
      <c r="AF136" s="662" t="str">
        <f t="shared" si="27"/>
        <v>10 (1410)</v>
      </c>
      <c r="AG136" s="1355" t="str">
        <f t="shared" si="25"/>
        <v/>
      </c>
      <c r="AH136" s="232"/>
      <c r="AI136" s="233"/>
      <c r="AJ136" s="233"/>
    </row>
    <row r="137" spans="1:36" ht="14.4" hidden="1">
      <c r="A137" s="7" t="s">
        <v>2907</v>
      </c>
      <c r="B137" s="124"/>
      <c r="C137" s="76"/>
      <c r="D137" s="76"/>
      <c r="E137" s="7"/>
      <c r="F137" s="76"/>
      <c r="G137" s="78"/>
      <c r="H137" s="142"/>
      <c r="I137" s="153"/>
      <c r="J137" s="284"/>
      <c r="K137" s="153"/>
      <c r="L137" s="128"/>
      <c r="M137" s="7"/>
      <c r="N137" s="1641"/>
      <c r="O137" s="1641"/>
      <c r="P137" s="1641"/>
      <c r="Q137" s="1641"/>
      <c r="S137" s="130" t="str">
        <f t="shared" si="22"/>
        <v>11 (1411)</v>
      </c>
      <c r="T137" s="131" t="str">
        <f t="shared" si="23"/>
        <v/>
      </c>
      <c r="U137" s="285"/>
      <c r="V137" s="132"/>
      <c r="W137" s="132"/>
      <c r="X137" s="13"/>
      <c r="Z137" s="662" t="str">
        <f t="shared" si="26"/>
        <v>11 (1411)</v>
      </c>
      <c r="AA137" s="1355" t="str">
        <f t="shared" si="24"/>
        <v/>
      </c>
      <c r="AB137" s="232"/>
      <c r="AC137" s="233"/>
      <c r="AD137" s="233"/>
      <c r="AE137" s="667"/>
      <c r="AF137" s="662" t="str">
        <f t="shared" si="27"/>
        <v>11 (1411)</v>
      </c>
      <c r="AG137" s="1355" t="str">
        <f t="shared" si="25"/>
        <v/>
      </c>
      <c r="AH137" s="232"/>
      <c r="AI137" s="233"/>
      <c r="AJ137" s="233"/>
    </row>
    <row r="138" spans="1:36" ht="15" hidden="1" customHeight="1">
      <c r="A138" s="7" t="s">
        <v>2908</v>
      </c>
      <c r="B138" s="124"/>
      <c r="C138" s="76"/>
      <c r="D138" s="76"/>
      <c r="E138" s="7"/>
      <c r="F138" s="76"/>
      <c r="G138" s="78"/>
      <c r="H138" s="142"/>
      <c r="I138" s="153"/>
      <c r="J138" s="284"/>
      <c r="K138" s="153"/>
      <c r="L138" s="128"/>
      <c r="M138" s="7"/>
      <c r="N138" s="1641"/>
      <c r="O138" s="1641"/>
      <c r="P138" s="1641"/>
      <c r="Q138" s="1641"/>
      <c r="S138" s="130" t="str">
        <f t="shared" si="22"/>
        <v>12 (1412)</v>
      </c>
      <c r="T138" s="131" t="str">
        <f t="shared" si="23"/>
        <v/>
      </c>
      <c r="U138" s="285"/>
      <c r="V138" s="132"/>
      <c r="W138" s="132"/>
      <c r="X138" s="13"/>
      <c r="Z138" s="662" t="str">
        <f t="shared" si="26"/>
        <v>12 (1412)</v>
      </c>
      <c r="AA138" s="1355" t="str">
        <f t="shared" si="24"/>
        <v/>
      </c>
      <c r="AB138" s="232"/>
      <c r="AC138" s="233"/>
      <c r="AD138" s="233"/>
      <c r="AE138" s="667"/>
      <c r="AF138" s="662" t="str">
        <f t="shared" si="27"/>
        <v>12 (1412)</v>
      </c>
      <c r="AG138" s="1355" t="str">
        <f t="shared" si="25"/>
        <v/>
      </c>
      <c r="AH138" s="232"/>
      <c r="AI138" s="233"/>
      <c r="AJ138" s="233"/>
    </row>
    <row r="139" spans="1:36" ht="14.4" hidden="1">
      <c r="A139" s="7" t="s">
        <v>2909</v>
      </c>
      <c r="B139" s="124"/>
      <c r="C139" s="76"/>
      <c r="D139" s="76"/>
      <c r="E139" s="7"/>
      <c r="F139" s="76"/>
      <c r="G139" s="78"/>
      <c r="H139" s="142"/>
      <c r="I139" s="153"/>
      <c r="J139" s="284"/>
      <c r="K139" s="153"/>
      <c r="L139" s="128"/>
      <c r="M139" s="7"/>
      <c r="N139" s="1641"/>
      <c r="O139" s="1641"/>
      <c r="P139" s="1641"/>
      <c r="Q139" s="1641"/>
      <c r="S139" s="130" t="str">
        <f t="shared" si="22"/>
        <v>13 (1413)</v>
      </c>
      <c r="T139" s="131" t="str">
        <f t="shared" si="23"/>
        <v/>
      </c>
      <c r="U139" s="285"/>
      <c r="V139" s="132"/>
      <c r="W139" s="132"/>
      <c r="X139" s="13"/>
      <c r="Z139" s="662" t="str">
        <f t="shared" si="26"/>
        <v>13 (1413)</v>
      </c>
      <c r="AA139" s="1355" t="str">
        <f t="shared" si="24"/>
        <v/>
      </c>
      <c r="AB139" s="232"/>
      <c r="AC139" s="233"/>
      <c r="AD139" s="233"/>
      <c r="AE139" s="667"/>
      <c r="AF139" s="662" t="str">
        <f t="shared" si="27"/>
        <v>13 (1413)</v>
      </c>
      <c r="AG139" s="1355" t="str">
        <f t="shared" si="25"/>
        <v/>
      </c>
      <c r="AH139" s="232"/>
      <c r="AI139" s="233"/>
      <c r="AJ139" s="233"/>
    </row>
    <row r="140" spans="1:36" ht="14.4" hidden="1">
      <c r="A140" s="7" t="s">
        <v>2910</v>
      </c>
      <c r="B140" s="124"/>
      <c r="C140" s="76"/>
      <c r="D140" s="76"/>
      <c r="E140" s="7"/>
      <c r="F140" s="76"/>
      <c r="G140" s="78"/>
      <c r="H140" s="142"/>
      <c r="I140" s="153"/>
      <c r="J140" s="284"/>
      <c r="K140" s="153"/>
      <c r="L140" s="128"/>
      <c r="M140" s="7"/>
      <c r="N140" s="1641"/>
      <c r="O140" s="1641"/>
      <c r="P140" s="1641"/>
      <c r="Q140" s="1641"/>
      <c r="S140" s="130" t="str">
        <f t="shared" si="22"/>
        <v>14 (1414)</v>
      </c>
      <c r="T140" s="131" t="str">
        <f t="shared" si="23"/>
        <v/>
      </c>
      <c r="U140" s="285"/>
      <c r="V140" s="132"/>
      <c r="W140" s="132"/>
      <c r="X140" s="13"/>
      <c r="Z140" s="662" t="str">
        <f t="shared" si="26"/>
        <v>14 (1414)</v>
      </c>
      <c r="AA140" s="1355" t="str">
        <f t="shared" si="24"/>
        <v/>
      </c>
      <c r="AB140" s="232"/>
      <c r="AC140" s="233"/>
      <c r="AD140" s="233"/>
      <c r="AE140" s="667"/>
      <c r="AF140" s="662" t="str">
        <f t="shared" si="27"/>
        <v>14 (1414)</v>
      </c>
      <c r="AG140" s="1355" t="str">
        <f t="shared" si="25"/>
        <v/>
      </c>
      <c r="AH140" s="232"/>
      <c r="AI140" s="233"/>
      <c r="AJ140" s="233"/>
    </row>
    <row r="141" spans="1:36" ht="14.4" hidden="1">
      <c r="A141" s="7" t="s">
        <v>2911</v>
      </c>
      <c r="B141" s="124"/>
      <c r="C141" s="76"/>
      <c r="D141" s="76"/>
      <c r="E141" s="7"/>
      <c r="F141" s="76"/>
      <c r="G141" s="78"/>
      <c r="H141" s="142"/>
      <c r="I141" s="153"/>
      <c r="J141" s="284"/>
      <c r="K141" s="153"/>
      <c r="L141" s="128"/>
      <c r="M141" s="7"/>
      <c r="N141" s="1641"/>
      <c r="O141" s="1641"/>
      <c r="P141" s="1641"/>
      <c r="Q141" s="1641"/>
      <c r="S141" s="130" t="str">
        <f t="shared" si="22"/>
        <v>15 (1415)</v>
      </c>
      <c r="T141" s="131" t="str">
        <f t="shared" si="23"/>
        <v/>
      </c>
      <c r="U141" s="285"/>
      <c r="V141" s="132"/>
      <c r="W141" s="132"/>
      <c r="X141" s="13"/>
      <c r="Z141" s="662" t="str">
        <f t="shared" si="26"/>
        <v>15 (1415)</v>
      </c>
      <c r="AA141" s="1355" t="str">
        <f t="shared" si="24"/>
        <v/>
      </c>
      <c r="AB141" s="232"/>
      <c r="AC141" s="233"/>
      <c r="AD141" s="233"/>
      <c r="AE141" s="667"/>
      <c r="AF141" s="662" t="str">
        <f t="shared" si="27"/>
        <v>15 (1415)</v>
      </c>
      <c r="AG141" s="1355" t="str">
        <f t="shared" si="25"/>
        <v/>
      </c>
      <c r="AH141" s="232"/>
      <c r="AI141" s="233"/>
      <c r="AJ141" s="233"/>
    </row>
    <row r="142" spans="1:36" ht="14.4" hidden="1">
      <c r="A142" s="7" t="s">
        <v>2912</v>
      </c>
      <c r="B142" s="124"/>
      <c r="C142" s="76"/>
      <c r="D142" s="76"/>
      <c r="E142" s="7"/>
      <c r="F142" s="76"/>
      <c r="G142" s="78"/>
      <c r="H142" s="142"/>
      <c r="I142" s="153"/>
      <c r="J142" s="284"/>
      <c r="K142" s="153"/>
      <c r="L142" s="128"/>
      <c r="M142" s="7"/>
      <c r="N142" s="1641"/>
      <c r="O142" s="1641"/>
      <c r="P142" s="1641"/>
      <c r="Q142" s="1641"/>
      <c r="S142" s="130" t="str">
        <f t="shared" si="22"/>
        <v>16 (1416)</v>
      </c>
      <c r="T142" s="131" t="str">
        <f t="shared" si="23"/>
        <v/>
      </c>
      <c r="U142" s="285"/>
      <c r="V142" s="132"/>
      <c r="W142" s="132"/>
      <c r="X142" s="13"/>
      <c r="Z142" s="662" t="str">
        <f t="shared" si="26"/>
        <v>16 (1416)</v>
      </c>
      <c r="AA142" s="1355" t="str">
        <f t="shared" si="24"/>
        <v/>
      </c>
      <c r="AB142" s="232"/>
      <c r="AC142" s="233"/>
      <c r="AD142" s="233"/>
      <c r="AE142" s="667"/>
      <c r="AF142" s="662" t="str">
        <f t="shared" si="27"/>
        <v>16 (1416)</v>
      </c>
      <c r="AG142" s="1355" t="str">
        <f t="shared" si="25"/>
        <v/>
      </c>
      <c r="AH142" s="232"/>
      <c r="AI142" s="233"/>
      <c r="AJ142" s="233"/>
    </row>
    <row r="143" spans="1:36" ht="14.4" hidden="1">
      <c r="A143" s="7" t="s">
        <v>2913</v>
      </c>
      <c r="B143" s="124"/>
      <c r="C143" s="76"/>
      <c r="D143" s="76"/>
      <c r="E143" s="7"/>
      <c r="F143" s="76"/>
      <c r="G143" s="78"/>
      <c r="H143" s="142"/>
      <c r="I143" s="153"/>
      <c r="J143" s="284"/>
      <c r="K143" s="153"/>
      <c r="L143" s="128"/>
      <c r="M143" s="7"/>
      <c r="N143" s="1641"/>
      <c r="O143" s="1641"/>
      <c r="P143" s="1641"/>
      <c r="Q143" s="1641"/>
      <c r="S143" s="130" t="str">
        <f t="shared" si="22"/>
        <v>17 (1417)</v>
      </c>
      <c r="T143" s="131" t="str">
        <f t="shared" si="23"/>
        <v/>
      </c>
      <c r="U143" s="285"/>
      <c r="V143" s="132"/>
      <c r="W143" s="132"/>
      <c r="X143" s="13"/>
      <c r="Z143" s="662" t="str">
        <f t="shared" si="26"/>
        <v>17 (1417)</v>
      </c>
      <c r="AA143" s="1355" t="str">
        <f t="shared" si="24"/>
        <v/>
      </c>
      <c r="AB143" s="232"/>
      <c r="AC143" s="233"/>
      <c r="AD143" s="233"/>
      <c r="AE143" s="667"/>
      <c r="AF143" s="662" t="str">
        <f t="shared" si="27"/>
        <v>17 (1417)</v>
      </c>
      <c r="AG143" s="1355" t="str">
        <f t="shared" si="25"/>
        <v/>
      </c>
      <c r="AH143" s="232"/>
      <c r="AI143" s="233"/>
      <c r="AJ143" s="233"/>
    </row>
    <row r="144" spans="1:36" ht="14.4" hidden="1">
      <c r="A144" s="7" t="s">
        <v>2914</v>
      </c>
      <c r="B144" s="124"/>
      <c r="C144" s="76"/>
      <c r="D144" s="76"/>
      <c r="E144" s="7"/>
      <c r="F144" s="76"/>
      <c r="G144" s="78"/>
      <c r="H144" s="142"/>
      <c r="I144" s="153"/>
      <c r="J144" s="284"/>
      <c r="K144" s="153"/>
      <c r="L144" s="128"/>
      <c r="M144" s="7"/>
      <c r="N144" s="1641"/>
      <c r="O144" s="1641"/>
      <c r="P144" s="1641"/>
      <c r="Q144" s="1641"/>
      <c r="S144" s="130" t="str">
        <f t="shared" si="22"/>
        <v>18 (1418)</v>
      </c>
      <c r="T144" s="131" t="str">
        <f t="shared" si="23"/>
        <v/>
      </c>
      <c r="U144" s="285"/>
      <c r="V144" s="132"/>
      <c r="W144" s="132"/>
      <c r="X144" s="13"/>
      <c r="Z144" s="662" t="str">
        <f t="shared" si="26"/>
        <v>18 (1418)</v>
      </c>
      <c r="AA144" s="1355" t="str">
        <f t="shared" si="24"/>
        <v/>
      </c>
      <c r="AB144" s="232"/>
      <c r="AC144" s="233"/>
      <c r="AD144" s="233"/>
      <c r="AE144" s="667"/>
      <c r="AF144" s="662" t="str">
        <f t="shared" si="27"/>
        <v>18 (1418)</v>
      </c>
      <c r="AG144" s="1355" t="str">
        <f t="shared" si="25"/>
        <v/>
      </c>
      <c r="AH144" s="232"/>
      <c r="AI144" s="233"/>
      <c r="AJ144" s="233"/>
    </row>
    <row r="145" spans="1:45" ht="14.4" hidden="1">
      <c r="A145" s="7" t="s">
        <v>2915</v>
      </c>
      <c r="B145" s="124"/>
      <c r="C145" s="76"/>
      <c r="D145" s="76"/>
      <c r="E145" s="7"/>
      <c r="F145" s="76"/>
      <c r="G145" s="78"/>
      <c r="H145" s="142"/>
      <c r="I145" s="153"/>
      <c r="J145" s="284"/>
      <c r="K145" s="153"/>
      <c r="L145" s="128"/>
      <c r="M145" s="7"/>
      <c r="N145" s="1641"/>
      <c r="O145" s="1641"/>
      <c r="P145" s="1641"/>
      <c r="Q145" s="1641"/>
      <c r="S145" s="130" t="str">
        <f t="shared" si="22"/>
        <v>19 (1419)</v>
      </c>
      <c r="T145" s="131" t="str">
        <f t="shared" si="23"/>
        <v/>
      </c>
      <c r="U145" s="285"/>
      <c r="V145" s="132"/>
      <c r="W145" s="132"/>
      <c r="X145" s="13"/>
      <c r="Z145" s="662" t="str">
        <f t="shared" si="26"/>
        <v>19 (1419)</v>
      </c>
      <c r="AA145" s="1355" t="str">
        <f t="shared" si="24"/>
        <v/>
      </c>
      <c r="AB145" s="232"/>
      <c r="AC145" s="233"/>
      <c r="AD145" s="233"/>
      <c r="AE145" s="667"/>
      <c r="AF145" s="662" t="str">
        <f t="shared" si="27"/>
        <v>19 (1419)</v>
      </c>
      <c r="AG145" s="1355" t="str">
        <f t="shared" si="25"/>
        <v/>
      </c>
      <c r="AH145" s="232"/>
      <c r="AI145" s="233"/>
      <c r="AJ145" s="233"/>
    </row>
    <row r="146" spans="1:45" ht="14.4" hidden="1">
      <c r="A146" s="7" t="s">
        <v>2916</v>
      </c>
      <c r="B146" s="124"/>
      <c r="C146" s="76"/>
      <c r="D146" s="76"/>
      <c r="E146" s="7"/>
      <c r="F146" s="76"/>
      <c r="G146" s="78"/>
      <c r="H146" s="142"/>
      <c r="I146" s="153"/>
      <c r="J146" s="284"/>
      <c r="K146" s="153"/>
      <c r="L146" s="128"/>
      <c r="M146" s="7"/>
      <c r="N146" s="1641"/>
      <c r="O146" s="1641"/>
      <c r="P146" s="1641"/>
      <c r="Q146" s="1641"/>
      <c r="S146" s="130" t="str">
        <f t="shared" si="22"/>
        <v>20 (1420)</v>
      </c>
      <c r="T146" s="131" t="str">
        <f t="shared" si="23"/>
        <v/>
      </c>
      <c r="U146" s="285"/>
      <c r="V146" s="132"/>
      <c r="W146" s="132"/>
      <c r="X146" s="13"/>
      <c r="Z146" s="662" t="str">
        <f t="shared" si="26"/>
        <v>20 (1420)</v>
      </c>
      <c r="AA146" s="1355" t="str">
        <f t="shared" si="24"/>
        <v/>
      </c>
      <c r="AB146" s="232"/>
      <c r="AC146" s="233"/>
      <c r="AD146" s="233"/>
      <c r="AE146" s="667"/>
      <c r="AF146" s="662" t="str">
        <f t="shared" si="27"/>
        <v>20 (1420)</v>
      </c>
      <c r="AG146" s="1355" t="str">
        <f t="shared" si="25"/>
        <v/>
      </c>
      <c r="AH146" s="232"/>
      <c r="AI146" s="233"/>
      <c r="AJ146" s="233"/>
    </row>
    <row r="147" spans="1:45" ht="14.4" hidden="1">
      <c r="A147" s="7" t="s">
        <v>2917</v>
      </c>
      <c r="B147" s="124"/>
      <c r="C147" s="76"/>
      <c r="D147" s="76"/>
      <c r="E147" s="7"/>
      <c r="F147" s="76"/>
      <c r="G147" s="78"/>
      <c r="H147" s="142"/>
      <c r="I147" s="153"/>
      <c r="J147" s="284"/>
      <c r="K147" s="153"/>
      <c r="L147" s="128"/>
      <c r="M147" s="7"/>
      <c r="N147" s="1641"/>
      <c r="O147" s="1641"/>
      <c r="P147" s="1641"/>
      <c r="Q147" s="1641"/>
      <c r="S147" s="130" t="str">
        <f t="shared" si="22"/>
        <v>21 (1421)</v>
      </c>
      <c r="T147" s="131" t="str">
        <f t="shared" si="23"/>
        <v/>
      </c>
      <c r="U147" s="285"/>
      <c r="V147" s="132"/>
      <c r="W147" s="132"/>
      <c r="X147" s="13"/>
      <c r="Z147" s="662" t="str">
        <f t="shared" si="26"/>
        <v>21 (1421)</v>
      </c>
      <c r="AA147" s="1355" t="str">
        <f t="shared" si="24"/>
        <v/>
      </c>
      <c r="AB147" s="232"/>
      <c r="AC147" s="233"/>
      <c r="AD147" s="233"/>
      <c r="AE147" s="667"/>
      <c r="AF147" s="662" t="str">
        <f t="shared" si="27"/>
        <v>21 (1421)</v>
      </c>
      <c r="AG147" s="1355" t="str">
        <f t="shared" si="25"/>
        <v/>
      </c>
      <c r="AH147" s="232"/>
      <c r="AI147" s="233"/>
      <c r="AJ147" s="233"/>
    </row>
    <row r="148" spans="1:45" ht="14.4" hidden="1">
      <c r="A148" s="7" t="s">
        <v>2918</v>
      </c>
      <c r="B148" s="124"/>
      <c r="C148" s="76"/>
      <c r="D148" s="76"/>
      <c r="E148" s="7"/>
      <c r="F148" s="76"/>
      <c r="G148" s="78"/>
      <c r="H148" s="142"/>
      <c r="I148" s="153"/>
      <c r="J148" s="284"/>
      <c r="K148" s="153"/>
      <c r="L148" s="128"/>
      <c r="M148" s="7"/>
      <c r="N148" s="1641"/>
      <c r="O148" s="1641"/>
      <c r="P148" s="1641"/>
      <c r="Q148" s="1641"/>
      <c r="S148" s="130" t="str">
        <f t="shared" si="22"/>
        <v>22 (1422)</v>
      </c>
      <c r="T148" s="131" t="str">
        <f t="shared" si="23"/>
        <v/>
      </c>
      <c r="U148" s="285"/>
      <c r="V148" s="132"/>
      <c r="W148" s="132"/>
      <c r="X148" s="13"/>
      <c r="Z148" s="662" t="str">
        <f t="shared" si="26"/>
        <v>22 (1422)</v>
      </c>
      <c r="AA148" s="1355" t="str">
        <f t="shared" si="24"/>
        <v/>
      </c>
      <c r="AB148" s="232"/>
      <c r="AC148" s="233"/>
      <c r="AD148" s="233"/>
      <c r="AE148" s="667"/>
      <c r="AF148" s="662" t="str">
        <f t="shared" si="27"/>
        <v>22 (1422)</v>
      </c>
      <c r="AG148" s="1355" t="str">
        <f t="shared" si="25"/>
        <v/>
      </c>
      <c r="AH148" s="232"/>
      <c r="AI148" s="233"/>
      <c r="AJ148" s="233"/>
    </row>
    <row r="149" spans="1:45" ht="14.4" hidden="1">
      <c r="A149" s="7" t="s">
        <v>2919</v>
      </c>
      <c r="B149" s="124"/>
      <c r="C149" s="76"/>
      <c r="D149" s="76"/>
      <c r="E149" s="7"/>
      <c r="F149" s="76"/>
      <c r="G149" s="78"/>
      <c r="H149" s="142"/>
      <c r="I149" s="153"/>
      <c r="J149" s="284"/>
      <c r="K149" s="153"/>
      <c r="L149" s="128"/>
      <c r="M149" s="7"/>
      <c r="N149" s="1641"/>
      <c r="O149" s="1641"/>
      <c r="P149" s="1641"/>
      <c r="Q149" s="1641"/>
      <c r="S149" s="130" t="str">
        <f t="shared" si="22"/>
        <v>23 (1423)</v>
      </c>
      <c r="T149" s="131" t="str">
        <f t="shared" si="23"/>
        <v/>
      </c>
      <c r="U149" s="285"/>
      <c r="V149" s="132"/>
      <c r="W149" s="132"/>
      <c r="X149" s="13"/>
      <c r="Z149" s="662" t="str">
        <f t="shared" si="26"/>
        <v>23 (1423)</v>
      </c>
      <c r="AA149" s="1355" t="str">
        <f t="shared" si="24"/>
        <v/>
      </c>
      <c r="AB149" s="232"/>
      <c r="AC149" s="233"/>
      <c r="AD149" s="233"/>
      <c r="AE149" s="667"/>
      <c r="AF149" s="662" t="str">
        <f t="shared" si="27"/>
        <v>23 (1423)</v>
      </c>
      <c r="AG149" s="1355" t="str">
        <f t="shared" si="25"/>
        <v/>
      </c>
      <c r="AH149" s="232"/>
      <c r="AI149" s="233"/>
      <c r="AJ149" s="233"/>
    </row>
    <row r="150" spans="1:45" ht="14.4" hidden="1">
      <c r="A150" s="7" t="s">
        <v>2920</v>
      </c>
      <c r="B150" s="124"/>
      <c r="C150" s="76"/>
      <c r="D150" s="76"/>
      <c r="E150" s="7"/>
      <c r="F150" s="76"/>
      <c r="G150" s="78"/>
      <c r="H150" s="142"/>
      <c r="I150" s="153"/>
      <c r="J150" s="284"/>
      <c r="K150" s="153"/>
      <c r="L150" s="128"/>
      <c r="M150" s="7"/>
      <c r="N150" s="1641"/>
      <c r="O150" s="1641"/>
      <c r="P150" s="1641"/>
      <c r="Q150" s="1641"/>
      <c r="S150" s="130" t="str">
        <f t="shared" si="22"/>
        <v>24 (1424)</v>
      </c>
      <c r="T150" s="131" t="str">
        <f t="shared" si="23"/>
        <v/>
      </c>
      <c r="U150" s="285"/>
      <c r="V150" s="132"/>
      <c r="W150" s="132"/>
      <c r="X150" s="13"/>
      <c r="Z150" s="662" t="str">
        <f t="shared" si="26"/>
        <v>24 (1424)</v>
      </c>
      <c r="AA150" s="1355" t="str">
        <f t="shared" si="24"/>
        <v/>
      </c>
      <c r="AB150" s="232"/>
      <c r="AC150" s="233"/>
      <c r="AD150" s="233"/>
      <c r="AE150" s="667"/>
      <c r="AF150" s="662" t="str">
        <f t="shared" si="27"/>
        <v>24 (1424)</v>
      </c>
      <c r="AG150" s="1355" t="str">
        <f t="shared" si="25"/>
        <v/>
      </c>
      <c r="AH150" s="232"/>
      <c r="AI150" s="233"/>
      <c r="AJ150" s="233"/>
    </row>
    <row r="151" spans="1:45" ht="14.4">
      <c r="A151" s="7" t="s">
        <v>2921</v>
      </c>
      <c r="B151" s="124"/>
      <c r="C151" s="76"/>
      <c r="D151" s="76"/>
      <c r="E151" s="7"/>
      <c r="F151" s="76"/>
      <c r="G151" s="78"/>
      <c r="H151" s="142"/>
      <c r="I151" s="153"/>
      <c r="J151" s="284"/>
      <c r="K151" s="153"/>
      <c r="L151" s="128"/>
      <c r="M151" s="7"/>
      <c r="N151" s="1641"/>
      <c r="O151" s="1641"/>
      <c r="P151" s="1641"/>
      <c r="Q151" s="1641"/>
      <c r="S151" s="130" t="str">
        <f t="shared" si="22"/>
        <v>25 (1425)</v>
      </c>
      <c r="T151" s="131" t="str">
        <f t="shared" si="23"/>
        <v/>
      </c>
      <c r="U151" s="285"/>
      <c r="V151" s="132"/>
      <c r="W151" s="132"/>
      <c r="X151" s="13"/>
      <c r="Z151" s="662" t="str">
        <f t="shared" si="26"/>
        <v>25 (1425)</v>
      </c>
      <c r="AA151" s="1355" t="str">
        <f t="shared" si="24"/>
        <v/>
      </c>
      <c r="AB151" s="232"/>
      <c r="AC151" s="233"/>
      <c r="AD151" s="233"/>
      <c r="AE151" s="667"/>
      <c r="AF151" s="662" t="str">
        <f t="shared" si="27"/>
        <v>25 (1425)</v>
      </c>
      <c r="AG151" s="1355" t="str">
        <f t="shared" si="25"/>
        <v/>
      </c>
      <c r="AH151" s="232"/>
      <c r="AI151" s="233"/>
      <c r="AJ151" s="233"/>
    </row>
    <row r="152" spans="1:45" ht="14.4">
      <c r="A152" s="33" t="s">
        <v>2922</v>
      </c>
      <c r="B152" s="134">
        <v>100</v>
      </c>
      <c r="C152" s="76"/>
      <c r="D152" s="76"/>
      <c r="E152" s="7"/>
      <c r="F152" s="76"/>
      <c r="G152" s="135"/>
      <c r="H152" s="142"/>
      <c r="I152" s="153"/>
      <c r="J152" s="284"/>
      <c r="K152" s="153"/>
      <c r="L152" s="128"/>
      <c r="M152" s="7"/>
      <c r="N152" s="1642"/>
      <c r="O152" s="1642"/>
      <c r="P152" s="1642"/>
      <c r="Q152" s="1642"/>
      <c r="S152" s="122"/>
      <c r="T152" s="138">
        <f>$B152</f>
        <v>100</v>
      </c>
      <c r="U152" s="285"/>
      <c r="V152" s="132"/>
      <c r="W152" s="132"/>
      <c r="X152" s="13"/>
      <c r="Z152" s="662" t="str">
        <f t="shared" si="26"/>
        <v>(1426)</v>
      </c>
      <c r="AA152" s="1357">
        <f>$B152</f>
        <v>100</v>
      </c>
      <c r="AB152" s="232"/>
      <c r="AC152" s="233"/>
      <c r="AD152" s="233"/>
      <c r="AE152" s="667"/>
      <c r="AF152" s="662" t="str">
        <f t="shared" si="27"/>
        <v>(1426)</v>
      </c>
      <c r="AG152" s="1357">
        <f>$B152</f>
        <v>100</v>
      </c>
      <c r="AH152" s="232"/>
      <c r="AI152" s="233"/>
      <c r="AJ152" s="233"/>
    </row>
    <row r="153" spans="1:45" ht="14.4">
      <c r="A153" s="4" t="s">
        <v>2923</v>
      </c>
      <c r="B153" s="139" t="s">
        <v>2924</v>
      </c>
      <c r="C153" s="284"/>
      <c r="D153" s="284"/>
      <c r="F153" s="284"/>
      <c r="G153" s="140"/>
      <c r="H153" s="143"/>
      <c r="I153" s="127"/>
      <c r="J153" s="284"/>
      <c r="K153" s="127"/>
      <c r="L153" s="286"/>
      <c r="N153" s="1639"/>
      <c r="O153" s="1639"/>
      <c r="P153" s="1639"/>
      <c r="Q153" s="1639"/>
      <c r="S153" s="122"/>
      <c r="T153" s="28" t="str">
        <f>$B153</f>
        <v>Overall</v>
      </c>
      <c r="U153" s="285"/>
      <c r="V153" s="289"/>
      <c r="W153" s="289"/>
      <c r="X153" s="13"/>
      <c r="Z153" s="662" t="str">
        <f t="shared" si="26"/>
        <v>(1400)</v>
      </c>
      <c r="AA153" s="1359" t="str">
        <f t="shared" si="24"/>
        <v>Overall</v>
      </c>
      <c r="AB153" s="232"/>
      <c r="AC153" s="233"/>
      <c r="AD153" s="233"/>
      <c r="AE153" s="667"/>
      <c r="AF153" s="662" t="str">
        <f t="shared" si="27"/>
        <v>(1400)</v>
      </c>
      <c r="AG153" s="1359" t="str">
        <f t="shared" si="25"/>
        <v>Overall</v>
      </c>
      <c r="AH153" s="232"/>
      <c r="AI153" s="233"/>
      <c r="AJ153" s="233"/>
    </row>
    <row r="154" spans="1:45">
      <c r="B154" s="2"/>
      <c r="C154" s="144"/>
      <c r="D154" s="144"/>
      <c r="F154" s="144"/>
      <c r="G154" s="94"/>
      <c r="H154" s="145"/>
      <c r="I154" s="145"/>
      <c r="J154" s="144"/>
      <c r="K154" s="144"/>
      <c r="L154" s="144"/>
      <c r="M154" s="144"/>
      <c r="N154" s="146"/>
      <c r="P154" s="81"/>
      <c r="Q154" s="81"/>
      <c r="R154" s="81"/>
      <c r="S154" s="147"/>
      <c r="T154" s="147"/>
      <c r="W154" s="81"/>
      <c r="X154" s="81"/>
      <c r="Y154" s="382"/>
      <c r="Z154" s="665"/>
      <c r="AA154" s="665"/>
      <c r="AD154" s="654"/>
      <c r="AE154" s="654"/>
      <c r="AF154" s="424"/>
      <c r="AG154" s="424"/>
      <c r="AH154" s="666"/>
      <c r="AI154" s="654"/>
      <c r="AJ154" s="654"/>
      <c r="AK154" s="414"/>
      <c r="AL154" s="414"/>
      <c r="AM154" s="414"/>
      <c r="AN154" s="266"/>
      <c r="AQ154" s="414"/>
      <c r="AR154" s="414"/>
      <c r="AS154" s="414"/>
    </row>
    <row r="155" spans="1:45">
      <c r="A155" s="477"/>
      <c r="B155" s="1104" t="s">
        <v>2927</v>
      </c>
      <c r="C155" s="1119"/>
      <c r="D155" s="1119"/>
      <c r="E155" s="477"/>
      <c r="F155" s="1119"/>
      <c r="G155" s="1062"/>
      <c r="H155" s="1120"/>
      <c r="I155" s="1120"/>
      <c r="J155" s="1119"/>
      <c r="K155" s="1119"/>
      <c r="L155" s="1119"/>
      <c r="M155" s="1119"/>
      <c r="N155" s="1173"/>
      <c r="O155" s="477"/>
      <c r="P155" s="888"/>
      <c r="Q155" s="888"/>
      <c r="S155" s="147"/>
      <c r="T155" s="147"/>
      <c r="W155" s="81"/>
      <c r="X155" s="81"/>
      <c r="Y155" s="382"/>
      <c r="Z155" s="665"/>
      <c r="AA155" s="665"/>
      <c r="AD155" s="654"/>
      <c r="AE155" s="654"/>
      <c r="AF155" s="424"/>
      <c r="AG155" s="424"/>
      <c r="AH155" s="666"/>
      <c r="AI155" s="654"/>
      <c r="AJ155" s="654"/>
      <c r="AK155" s="414"/>
      <c r="AL155" s="414"/>
      <c r="AM155" s="414"/>
      <c r="AN155" s="266"/>
      <c r="AQ155" s="414"/>
      <c r="AR155" s="414"/>
      <c r="AS155" s="414"/>
    </row>
    <row r="156" spans="1:45">
      <c r="A156" s="478" t="s">
        <v>2923</v>
      </c>
      <c r="B156" s="1160" t="s">
        <v>2924</v>
      </c>
      <c r="C156" s="1122"/>
      <c r="D156" s="1122"/>
      <c r="E156" s="1123"/>
      <c r="F156" s="1122"/>
      <c r="G156" s="1122"/>
      <c r="H156" s="1216"/>
      <c r="I156" s="1216"/>
      <c r="J156" s="1216"/>
      <c r="K156" s="1216"/>
      <c r="L156" s="1216"/>
      <c r="M156" s="477"/>
      <c r="N156" s="1664"/>
      <c r="O156" s="1664"/>
      <c r="P156" s="1743"/>
      <c r="Q156" s="1743"/>
      <c r="S156" s="147"/>
      <c r="T156" s="147"/>
      <c r="W156" s="81"/>
      <c r="X156" s="81"/>
      <c r="Y156" s="382"/>
      <c r="Z156" s="665"/>
      <c r="AA156" s="665"/>
      <c r="AD156" s="654"/>
      <c r="AE156" s="654"/>
      <c r="AF156" s="424"/>
      <c r="AG156" s="424"/>
      <c r="AH156" s="666"/>
      <c r="AI156" s="654"/>
      <c r="AJ156" s="654"/>
      <c r="AK156" s="414"/>
      <c r="AL156" s="414"/>
      <c r="AM156" s="414"/>
      <c r="AN156" s="266"/>
      <c r="AQ156" s="414"/>
      <c r="AR156" s="414"/>
      <c r="AS156" s="414"/>
    </row>
    <row r="157" spans="1:45" ht="14.4">
      <c r="A157" s="477"/>
      <c r="B157" s="477"/>
      <c r="C157" s="477"/>
      <c r="D157" s="477"/>
      <c r="E157" s="477"/>
      <c r="F157" s="477"/>
      <c r="G157" s="477"/>
      <c r="H157" s="477"/>
      <c r="I157" s="477"/>
      <c r="J157" s="477"/>
      <c r="K157" s="477"/>
      <c r="L157" s="477"/>
      <c r="M157" s="477"/>
      <c r="N157" s="477"/>
      <c r="O157" s="477"/>
      <c r="P157" s="477"/>
      <c r="Q157" s="477"/>
      <c r="S157" s="147"/>
      <c r="T157" s="147"/>
      <c r="U157" s="81"/>
      <c r="V157" s="81"/>
      <c r="W157" s="81"/>
      <c r="X157" s="81"/>
      <c r="Z157" s="662"/>
      <c r="AA157" s="661"/>
      <c r="AB157" s="668"/>
      <c r="AC157" s="668"/>
      <c r="AD157" s="668"/>
      <c r="AE157" s="667"/>
      <c r="AF157" s="662"/>
      <c r="AG157" s="661"/>
      <c r="AH157" s="668"/>
      <c r="AI157" s="668"/>
      <c r="AJ157" s="668"/>
    </row>
    <row r="158" spans="1:45" ht="14.4">
      <c r="A158" s="477"/>
      <c r="B158" s="1011" t="s">
        <v>772</v>
      </c>
      <c r="C158" s="477"/>
      <c r="D158" s="997"/>
      <c r="E158" s="477"/>
      <c r="F158" s="477"/>
      <c r="G158" s="477"/>
      <c r="H158" s="477"/>
      <c r="I158" s="477"/>
      <c r="J158" s="477"/>
      <c r="K158" s="477"/>
      <c r="L158" s="477"/>
      <c r="M158" s="477"/>
      <c r="N158" s="1664"/>
      <c r="O158" s="1664"/>
      <c r="P158" s="1664"/>
      <c r="Q158" s="1664"/>
      <c r="S158" s="148"/>
      <c r="T158" s="123" t="str">
        <f>$B158</f>
        <v>Total (500)</v>
      </c>
      <c r="U158" s="285"/>
      <c r="W158" s="149"/>
      <c r="X158" s="149"/>
      <c r="Z158" s="662"/>
      <c r="AA158" s="661" t="str">
        <f>$B158</f>
        <v>Total (500)</v>
      </c>
      <c r="AB158" s="285"/>
      <c r="AC158" s="668"/>
      <c r="AD158" s="668"/>
      <c r="AE158" s="667"/>
      <c r="AF158" s="662"/>
      <c r="AG158" s="661" t="str">
        <f>$B158</f>
        <v>Total (500)</v>
      </c>
      <c r="AH158" s="285"/>
      <c r="AI158" s="668"/>
      <c r="AJ158" s="668"/>
    </row>
    <row r="159" spans="1:45">
      <c r="A159" s="477"/>
      <c r="B159" s="477"/>
      <c r="C159" s="477"/>
      <c r="D159" s="477"/>
      <c r="E159" s="477"/>
      <c r="F159" s="477"/>
      <c r="G159" s="477"/>
      <c r="H159" s="477"/>
      <c r="I159" s="477"/>
      <c r="J159" s="477"/>
      <c r="K159" s="477"/>
      <c r="L159" s="477"/>
      <c r="M159" s="477"/>
      <c r="N159" s="477"/>
      <c r="O159" s="477"/>
      <c r="P159" s="477"/>
      <c r="Q159" s="477"/>
    </row>
    <row r="160" spans="1:45" ht="30.9">
      <c r="A160" s="477"/>
      <c r="B160" s="1019" t="s">
        <v>2963</v>
      </c>
      <c r="C160" s="477"/>
      <c r="D160" s="477"/>
      <c r="E160" s="477"/>
      <c r="F160" s="477"/>
      <c r="G160" s="477"/>
      <c r="H160" s="477"/>
      <c r="I160" s="477"/>
      <c r="J160" s="477"/>
      <c r="K160" s="477"/>
      <c r="L160" s="477"/>
      <c r="M160" s="477"/>
      <c r="N160" s="1099" t="s">
        <v>2964</v>
      </c>
      <c r="O160" s="1099" t="s">
        <v>2965</v>
      </c>
      <c r="P160" s="1099" t="s">
        <v>2964</v>
      </c>
      <c r="Q160" s="1099" t="s">
        <v>2965</v>
      </c>
    </row>
    <row r="161" spans="1:24" ht="33.75" customHeight="1">
      <c r="A161" s="1201"/>
      <c r="B161" s="1065" t="s">
        <v>1790</v>
      </c>
      <c r="C161" s="975"/>
      <c r="D161" s="994"/>
      <c r="E161" s="477"/>
      <c r="F161" s="975"/>
      <c r="G161" s="975"/>
      <c r="H161" s="1202"/>
      <c r="I161" s="975"/>
      <c r="J161" s="997"/>
      <c r="K161" s="1203"/>
      <c r="L161" s="1148"/>
      <c r="M161" s="477"/>
      <c r="N161" s="994"/>
      <c r="O161" s="994"/>
      <c r="P161" s="994"/>
      <c r="Q161" s="994"/>
      <c r="W161" s="149"/>
      <c r="X161" s="149"/>
    </row>
    <row r="162" spans="1:24" ht="33.75" customHeight="1">
      <c r="A162" s="1201"/>
      <c r="B162" s="1204" t="s">
        <v>2966</v>
      </c>
      <c r="C162" s="994"/>
      <c r="D162" s="994"/>
      <c r="E162" s="477"/>
      <c r="F162" s="975"/>
      <c r="G162" s="975"/>
      <c r="H162" s="1202"/>
      <c r="I162" s="975"/>
      <c r="J162" s="997"/>
      <c r="K162" s="1203"/>
      <c r="L162" s="1148"/>
      <c r="M162" s="477"/>
      <c r="N162" s="994"/>
      <c r="O162" s="994"/>
      <c r="P162" s="994"/>
      <c r="Q162" s="994"/>
    </row>
    <row r="163" spans="1:24" ht="12.75" customHeight="1">
      <c r="A163" s="477"/>
      <c r="B163" s="477"/>
      <c r="C163" s="477"/>
      <c r="D163" s="477"/>
      <c r="E163" s="477"/>
      <c r="F163" s="477"/>
      <c r="G163" s="477"/>
      <c r="H163" s="477"/>
      <c r="I163" s="477"/>
      <c r="J163" s="477"/>
      <c r="K163" s="477"/>
      <c r="L163" s="477"/>
      <c r="M163" s="477"/>
      <c r="N163" s="477"/>
      <c r="O163" s="477"/>
      <c r="P163" s="477"/>
      <c r="Q163" s="477"/>
    </row>
    <row r="164" spans="1:24" ht="34.5" customHeight="1">
      <c r="A164" s="1176">
        <v>1</v>
      </c>
      <c r="B164" s="1663" t="s">
        <v>2928</v>
      </c>
      <c r="C164" s="1611"/>
      <c r="D164" s="1611"/>
      <c r="E164" s="1611"/>
      <c r="F164" s="1611"/>
      <c r="G164" s="1611"/>
      <c r="H164" s="1182"/>
      <c r="I164" s="1176">
        <v>4</v>
      </c>
      <c r="J164" s="1663" t="s">
        <v>3047</v>
      </c>
      <c r="K164" s="1611"/>
      <c r="L164" s="1611"/>
      <c r="M164" s="1611"/>
      <c r="N164" s="1611"/>
      <c r="O164" s="1611"/>
      <c r="P164" s="1611"/>
      <c r="Q164" s="1611"/>
    </row>
    <row r="165" spans="1:24" ht="45.75" customHeight="1">
      <c r="A165" s="1176">
        <v>2</v>
      </c>
      <c r="B165" s="1663" t="s">
        <v>3036</v>
      </c>
      <c r="C165" s="1611"/>
      <c r="D165" s="1611"/>
      <c r="E165" s="1611"/>
      <c r="F165" s="1611"/>
      <c r="G165" s="1611"/>
      <c r="H165" s="1182"/>
      <c r="I165" s="1176">
        <v>5</v>
      </c>
      <c r="J165" s="1663" t="s">
        <v>3048</v>
      </c>
      <c r="K165" s="1611"/>
      <c r="L165" s="1611"/>
      <c r="M165" s="1611"/>
      <c r="N165" s="1611"/>
      <c r="O165" s="1611"/>
      <c r="P165" s="1611"/>
      <c r="Q165" s="1611"/>
    </row>
    <row r="166" spans="1:24" ht="45" customHeight="1">
      <c r="A166" s="1176">
        <v>3</v>
      </c>
      <c r="B166" s="1663" t="s">
        <v>2930</v>
      </c>
      <c r="C166" s="1611"/>
      <c r="D166" s="1611"/>
      <c r="E166" s="1611"/>
      <c r="F166" s="1611"/>
      <c r="G166" s="1611"/>
      <c r="H166" s="1182"/>
      <c r="I166" s="1176">
        <v>6</v>
      </c>
      <c r="J166" s="1663" t="s">
        <v>2931</v>
      </c>
      <c r="K166" s="1611"/>
      <c r="L166" s="1611"/>
      <c r="M166" s="1611"/>
      <c r="N166" s="1611"/>
      <c r="O166" s="1611"/>
      <c r="P166" s="1611"/>
      <c r="Q166" s="1611"/>
    </row>
    <row r="167" spans="1:24" ht="13.8">
      <c r="I167" s="154">
        <v>7</v>
      </c>
      <c r="J167" s="1539" t="s">
        <v>2933</v>
      </c>
      <c r="K167" s="1638"/>
      <c r="L167" s="1638"/>
      <c r="M167" s="1638"/>
      <c r="N167" s="1638"/>
      <c r="O167" s="1638"/>
      <c r="P167" s="1638"/>
      <c r="Q167" s="1638"/>
    </row>
    <row r="169" spans="1:24">
      <c r="B169" s="373"/>
    </row>
  </sheetData>
  <sheetProtection formatColumns="0" formatRows="0"/>
  <customSheetViews>
    <customSheetView guid="{322AC775-AF01-45AA-8A10-37DBB67FD782}" scale="102" showPageBreaks="1" printArea="1" hiddenRows="1" view="pageBreakPreview">
      <selection activeCell="AH39" sqref="AH39"/>
      <colBreaks count="3" manualBreakCount="3">
        <brk id="17" max="166" man="1"/>
        <brk id="33" max="166" man="1"/>
        <brk id="38" max="166" man="1"/>
      </colBreaks>
      <pageMargins left="0" right="0" top="0" bottom="0" header="0" footer="0"/>
      <pageSetup scale="58"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302">
    <mergeCell ref="V7:W7"/>
    <mergeCell ref="N8:O8"/>
    <mergeCell ref="P8:Q8"/>
    <mergeCell ref="B2:E2"/>
    <mergeCell ref="S2:X3"/>
    <mergeCell ref="S4:X4"/>
    <mergeCell ref="I6:L6"/>
    <mergeCell ref="S6:T7"/>
    <mergeCell ref="I7:J7"/>
    <mergeCell ref="K7:L7"/>
    <mergeCell ref="B6:D7"/>
    <mergeCell ref="F6:G7"/>
    <mergeCell ref="N14:O14"/>
    <mergeCell ref="P14:Q14"/>
    <mergeCell ref="N15:O15"/>
    <mergeCell ref="P15:Q15"/>
    <mergeCell ref="N16:O16"/>
    <mergeCell ref="P16:Q16"/>
    <mergeCell ref="I10:J10"/>
    <mergeCell ref="N11:O11"/>
    <mergeCell ref="P11:Q11"/>
    <mergeCell ref="N12:O12"/>
    <mergeCell ref="P12:Q12"/>
    <mergeCell ref="N13:O13"/>
    <mergeCell ref="P13:Q13"/>
    <mergeCell ref="N20:O20"/>
    <mergeCell ref="P20:Q20"/>
    <mergeCell ref="N21:O21"/>
    <mergeCell ref="P21:Q21"/>
    <mergeCell ref="N22:O22"/>
    <mergeCell ref="P22:Q22"/>
    <mergeCell ref="N17:O17"/>
    <mergeCell ref="P17:Q17"/>
    <mergeCell ref="N18:O18"/>
    <mergeCell ref="P18:Q18"/>
    <mergeCell ref="N19:O19"/>
    <mergeCell ref="P19:Q19"/>
    <mergeCell ref="N26:O26"/>
    <mergeCell ref="P26:Q26"/>
    <mergeCell ref="N27:O27"/>
    <mergeCell ref="P27:Q27"/>
    <mergeCell ref="N28:O28"/>
    <mergeCell ref="P28:Q28"/>
    <mergeCell ref="N23:O23"/>
    <mergeCell ref="P23:Q23"/>
    <mergeCell ref="N24:O24"/>
    <mergeCell ref="P24:Q24"/>
    <mergeCell ref="N25:O25"/>
    <mergeCell ref="P25:Q25"/>
    <mergeCell ref="N32:O32"/>
    <mergeCell ref="P32:Q32"/>
    <mergeCell ref="N33:O33"/>
    <mergeCell ref="P33:Q33"/>
    <mergeCell ref="N34:O34"/>
    <mergeCell ref="P34:Q34"/>
    <mergeCell ref="N29:O29"/>
    <mergeCell ref="P29:Q29"/>
    <mergeCell ref="N30:O30"/>
    <mergeCell ref="P30:Q30"/>
    <mergeCell ref="N31:O31"/>
    <mergeCell ref="P31:Q31"/>
    <mergeCell ref="N40:O40"/>
    <mergeCell ref="P40:Q40"/>
    <mergeCell ref="N41:O41"/>
    <mergeCell ref="P41:Q41"/>
    <mergeCell ref="N42:O42"/>
    <mergeCell ref="P42:Q42"/>
    <mergeCell ref="N35:O35"/>
    <mergeCell ref="P35:Q35"/>
    <mergeCell ref="N36:O36"/>
    <mergeCell ref="P36:Q36"/>
    <mergeCell ref="N37:O37"/>
    <mergeCell ref="P37:Q37"/>
    <mergeCell ref="N46:O46"/>
    <mergeCell ref="P46:Q46"/>
    <mergeCell ref="N47:O47"/>
    <mergeCell ref="P47:Q47"/>
    <mergeCell ref="N48:O48"/>
    <mergeCell ref="P48:Q48"/>
    <mergeCell ref="N43:O43"/>
    <mergeCell ref="P43:Q43"/>
    <mergeCell ref="N44:O44"/>
    <mergeCell ref="P44:Q44"/>
    <mergeCell ref="N45:O45"/>
    <mergeCell ref="P45:Q45"/>
    <mergeCell ref="N52:O52"/>
    <mergeCell ref="P52:Q52"/>
    <mergeCell ref="N53:O53"/>
    <mergeCell ref="P53:Q53"/>
    <mergeCell ref="N54:O54"/>
    <mergeCell ref="P54:Q54"/>
    <mergeCell ref="N49:O49"/>
    <mergeCell ref="P49:Q49"/>
    <mergeCell ref="N50:O50"/>
    <mergeCell ref="P50:Q50"/>
    <mergeCell ref="N51:O51"/>
    <mergeCell ref="P51:Q51"/>
    <mergeCell ref="N58:O58"/>
    <mergeCell ref="P58:Q58"/>
    <mergeCell ref="N59:O59"/>
    <mergeCell ref="P59:Q59"/>
    <mergeCell ref="N60:O60"/>
    <mergeCell ref="P60:Q60"/>
    <mergeCell ref="N55:O55"/>
    <mergeCell ref="P55:Q55"/>
    <mergeCell ref="N56:O56"/>
    <mergeCell ref="P56:Q56"/>
    <mergeCell ref="N57:O57"/>
    <mergeCell ref="P57:Q57"/>
    <mergeCell ref="N64:O64"/>
    <mergeCell ref="P64:Q64"/>
    <mergeCell ref="N65:O65"/>
    <mergeCell ref="P65:Q65"/>
    <mergeCell ref="N66:O66"/>
    <mergeCell ref="P66:Q66"/>
    <mergeCell ref="N61:O61"/>
    <mergeCell ref="P61:Q61"/>
    <mergeCell ref="N62:O62"/>
    <mergeCell ref="P62:Q62"/>
    <mergeCell ref="N63:O63"/>
    <mergeCell ref="P63:Q63"/>
    <mergeCell ref="N72:O72"/>
    <mergeCell ref="P72:Q72"/>
    <mergeCell ref="N73:O73"/>
    <mergeCell ref="P73:Q73"/>
    <mergeCell ref="N74:O74"/>
    <mergeCell ref="P74:Q74"/>
    <mergeCell ref="N69:O69"/>
    <mergeCell ref="P69:Q69"/>
    <mergeCell ref="N70:O70"/>
    <mergeCell ref="P70:Q70"/>
    <mergeCell ref="N71:O71"/>
    <mergeCell ref="P71:Q71"/>
    <mergeCell ref="N78:O78"/>
    <mergeCell ref="P78:Q78"/>
    <mergeCell ref="N79:O79"/>
    <mergeCell ref="P79:Q79"/>
    <mergeCell ref="N80:O80"/>
    <mergeCell ref="P80:Q80"/>
    <mergeCell ref="N75:O75"/>
    <mergeCell ref="P75:Q75"/>
    <mergeCell ref="N76:O76"/>
    <mergeCell ref="P76:Q76"/>
    <mergeCell ref="N77:O77"/>
    <mergeCell ref="P77:Q77"/>
    <mergeCell ref="N84:O84"/>
    <mergeCell ref="P84:Q84"/>
    <mergeCell ref="N85:O85"/>
    <mergeCell ref="P85:Q85"/>
    <mergeCell ref="N86:O86"/>
    <mergeCell ref="P86:Q86"/>
    <mergeCell ref="N81:O81"/>
    <mergeCell ref="P81:Q81"/>
    <mergeCell ref="N82:O82"/>
    <mergeCell ref="P82:Q82"/>
    <mergeCell ref="N83:O83"/>
    <mergeCell ref="P83:Q83"/>
    <mergeCell ref="N90:O90"/>
    <mergeCell ref="P90:Q90"/>
    <mergeCell ref="N91:O91"/>
    <mergeCell ref="P91:Q91"/>
    <mergeCell ref="N92:O92"/>
    <mergeCell ref="P92:Q92"/>
    <mergeCell ref="N87:O87"/>
    <mergeCell ref="P87:Q87"/>
    <mergeCell ref="N88:O88"/>
    <mergeCell ref="P88:Q88"/>
    <mergeCell ref="N89:O89"/>
    <mergeCell ref="P89:Q89"/>
    <mergeCell ref="N98:O98"/>
    <mergeCell ref="P98:Q98"/>
    <mergeCell ref="N99:O99"/>
    <mergeCell ref="P99:Q99"/>
    <mergeCell ref="N100:O100"/>
    <mergeCell ref="P100:Q100"/>
    <mergeCell ref="N93:O93"/>
    <mergeCell ref="P93:Q93"/>
    <mergeCell ref="N94:O94"/>
    <mergeCell ref="P94:Q94"/>
    <mergeCell ref="N95:O95"/>
    <mergeCell ref="P95:Q95"/>
    <mergeCell ref="N104:O104"/>
    <mergeCell ref="P104:Q104"/>
    <mergeCell ref="N105:O105"/>
    <mergeCell ref="P105:Q105"/>
    <mergeCell ref="N106:O106"/>
    <mergeCell ref="P106:Q106"/>
    <mergeCell ref="N101:O101"/>
    <mergeCell ref="P101:Q101"/>
    <mergeCell ref="N102:O102"/>
    <mergeCell ref="P102:Q102"/>
    <mergeCell ref="N103:O103"/>
    <mergeCell ref="P103:Q103"/>
    <mergeCell ref="N110:O110"/>
    <mergeCell ref="P110:Q110"/>
    <mergeCell ref="N111:O111"/>
    <mergeCell ref="P111:Q111"/>
    <mergeCell ref="N112:O112"/>
    <mergeCell ref="P112:Q112"/>
    <mergeCell ref="N107:O107"/>
    <mergeCell ref="P107:Q107"/>
    <mergeCell ref="N108:O108"/>
    <mergeCell ref="P108:Q108"/>
    <mergeCell ref="N109:O109"/>
    <mergeCell ref="P109:Q109"/>
    <mergeCell ref="N116:O116"/>
    <mergeCell ref="P116:Q116"/>
    <mergeCell ref="N117:O117"/>
    <mergeCell ref="P117:Q117"/>
    <mergeCell ref="N118:O118"/>
    <mergeCell ref="P118:Q118"/>
    <mergeCell ref="N113:O113"/>
    <mergeCell ref="P113:Q113"/>
    <mergeCell ref="N114:O114"/>
    <mergeCell ref="P114:Q114"/>
    <mergeCell ref="N115:O115"/>
    <mergeCell ref="P115:Q115"/>
    <mergeCell ref="N122:O122"/>
    <mergeCell ref="P122:Q122"/>
    <mergeCell ref="N123:O123"/>
    <mergeCell ref="P123:Q123"/>
    <mergeCell ref="N124:O124"/>
    <mergeCell ref="P124:Q124"/>
    <mergeCell ref="N119:O119"/>
    <mergeCell ref="P119:Q119"/>
    <mergeCell ref="N120:O120"/>
    <mergeCell ref="P120:Q120"/>
    <mergeCell ref="N121:O121"/>
    <mergeCell ref="P121:Q121"/>
    <mergeCell ref="N130:O130"/>
    <mergeCell ref="P130:Q130"/>
    <mergeCell ref="N131:O131"/>
    <mergeCell ref="P131:Q131"/>
    <mergeCell ref="N132:O132"/>
    <mergeCell ref="P132:Q132"/>
    <mergeCell ref="N127:O127"/>
    <mergeCell ref="P127:Q127"/>
    <mergeCell ref="N128:O128"/>
    <mergeCell ref="P128:Q128"/>
    <mergeCell ref="N129:O129"/>
    <mergeCell ref="P129:Q129"/>
    <mergeCell ref="N136:O136"/>
    <mergeCell ref="P136:Q136"/>
    <mergeCell ref="N137:O137"/>
    <mergeCell ref="P137:Q137"/>
    <mergeCell ref="N138:O138"/>
    <mergeCell ref="P138:Q138"/>
    <mergeCell ref="N133:O133"/>
    <mergeCell ref="P133:Q133"/>
    <mergeCell ref="N134:O134"/>
    <mergeCell ref="P134:Q134"/>
    <mergeCell ref="N135:O135"/>
    <mergeCell ref="P135:Q135"/>
    <mergeCell ref="N143:O143"/>
    <mergeCell ref="P143:Q143"/>
    <mergeCell ref="N144:O144"/>
    <mergeCell ref="P144:Q144"/>
    <mergeCell ref="N139:O139"/>
    <mergeCell ref="P139:Q139"/>
    <mergeCell ref="N140:O140"/>
    <mergeCell ref="P140:Q140"/>
    <mergeCell ref="N141:O141"/>
    <mergeCell ref="P141:Q141"/>
    <mergeCell ref="J167:Q167"/>
    <mergeCell ref="N158:O158"/>
    <mergeCell ref="P158:Q158"/>
    <mergeCell ref="B164:G164"/>
    <mergeCell ref="J164:Q164"/>
    <mergeCell ref="B165:G165"/>
    <mergeCell ref="J165:Q165"/>
    <mergeCell ref="N151:O151"/>
    <mergeCell ref="P151:Q151"/>
    <mergeCell ref="N152:O152"/>
    <mergeCell ref="P152:Q152"/>
    <mergeCell ref="N153:O153"/>
    <mergeCell ref="P153:Q153"/>
    <mergeCell ref="N156:O156"/>
    <mergeCell ref="P156:Q156"/>
    <mergeCell ref="Z2:AD3"/>
    <mergeCell ref="AF2:AJ3"/>
    <mergeCell ref="Z4:AD4"/>
    <mergeCell ref="AF4:AJ4"/>
    <mergeCell ref="Z6:AA7"/>
    <mergeCell ref="AF6:AG7"/>
    <mergeCell ref="AC7:AD7"/>
    <mergeCell ref="AI7:AJ7"/>
    <mergeCell ref="B166:G166"/>
    <mergeCell ref="J166:Q166"/>
    <mergeCell ref="N148:O148"/>
    <mergeCell ref="P148:Q148"/>
    <mergeCell ref="N149:O149"/>
    <mergeCell ref="P149:Q149"/>
    <mergeCell ref="N150:O150"/>
    <mergeCell ref="P150:Q150"/>
    <mergeCell ref="N145:O145"/>
    <mergeCell ref="P145:Q145"/>
    <mergeCell ref="N146:O146"/>
    <mergeCell ref="P146:Q146"/>
    <mergeCell ref="N147:O147"/>
    <mergeCell ref="P147:Q147"/>
    <mergeCell ref="N142:O142"/>
    <mergeCell ref="P142:Q142"/>
  </mergeCells>
  <hyperlinks>
    <hyperlink ref="B2" location="Schedule_Listing" display="Return to Shedule Listing" xr:uid="{00000000-0004-0000-4100-000000000000}"/>
    <hyperlink ref="B2:E2" location="'Schedule Listing '!A1" display="Return to Schedule Listing" xr:uid="{00000000-0004-0000-4100-000001000000}"/>
  </hyperlinks>
  <pageMargins left="0.47244094488188981" right="0.35433070866141736" top="0.74803149606299213" bottom="0.51181102362204722" header="0.31496062992125984" footer="0.31496062992125984"/>
  <pageSetup scale="58"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3" manualBreakCount="3">
    <brk id="17" max="166" man="1"/>
    <brk id="25" max="166" man="1"/>
    <brk id="30" max="1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IV48"/>
  <sheetViews>
    <sheetView showGridLines="0" topLeftCell="A6" zoomScaleNormal="100" zoomScaleSheetLayoutView="100" workbookViewId="0">
      <selection activeCell="P33" sqref="P33"/>
    </sheetView>
  </sheetViews>
  <sheetFormatPr defaultColWidth="6.1015625" defaultRowHeight="12.3"/>
  <cols>
    <col min="1" max="2" width="2.89453125" style="224" customWidth="1"/>
    <col min="3" max="3" width="39.1015625" style="224" customWidth="1"/>
    <col min="4" max="4" width="17" style="224" customWidth="1"/>
    <col min="5" max="5" width="12.41796875" style="224" customWidth="1"/>
    <col min="6" max="6" width="8.41796875" style="224" customWidth="1"/>
    <col min="7" max="7" width="11.5234375" style="224" customWidth="1"/>
    <col min="8" max="8" width="4.5234375" style="224" customWidth="1"/>
    <col min="9" max="255" width="9.1015625" style="224" customWidth="1"/>
    <col min="256" max="256" width="6.1015625" style="224"/>
    <col min="257" max="258" width="2.89453125" style="224" customWidth="1"/>
    <col min="259" max="259" width="46.5234375" style="224" customWidth="1"/>
    <col min="260" max="263" width="11.5234375" style="224" customWidth="1"/>
    <col min="264" max="511" width="9.1015625" style="224" customWidth="1"/>
    <col min="512" max="512" width="6.1015625" style="224"/>
    <col min="513" max="514" width="2.89453125" style="224" customWidth="1"/>
    <col min="515" max="515" width="46.5234375" style="224" customWidth="1"/>
    <col min="516" max="519" width="11.5234375" style="224" customWidth="1"/>
    <col min="520" max="767" width="9.1015625" style="224" customWidth="1"/>
    <col min="768" max="768" width="6.1015625" style="224"/>
    <col min="769" max="770" width="2.89453125" style="224" customWidth="1"/>
    <col min="771" max="771" width="46.5234375" style="224" customWidth="1"/>
    <col min="772" max="775" width="11.5234375" style="224" customWidth="1"/>
    <col min="776" max="1023" width="9.1015625" style="224" customWidth="1"/>
    <col min="1024" max="1024" width="6.1015625" style="224"/>
    <col min="1025" max="1026" width="2.89453125" style="224" customWidth="1"/>
    <col min="1027" max="1027" width="46.5234375" style="224" customWidth="1"/>
    <col min="1028" max="1031" width="11.5234375" style="224" customWidth="1"/>
    <col min="1032" max="1279" width="9.1015625" style="224" customWidth="1"/>
    <col min="1280" max="1280" width="6.1015625" style="224"/>
    <col min="1281" max="1282" width="2.89453125" style="224" customWidth="1"/>
    <col min="1283" max="1283" width="46.5234375" style="224" customWidth="1"/>
    <col min="1284" max="1287" width="11.5234375" style="224" customWidth="1"/>
    <col min="1288" max="1535" width="9.1015625" style="224" customWidth="1"/>
    <col min="1536" max="1536" width="6.1015625" style="224"/>
    <col min="1537" max="1538" width="2.89453125" style="224" customWidth="1"/>
    <col min="1539" max="1539" width="46.5234375" style="224" customWidth="1"/>
    <col min="1540" max="1543" width="11.5234375" style="224" customWidth="1"/>
    <col min="1544" max="1791" width="9.1015625" style="224" customWidth="1"/>
    <col min="1792" max="1792" width="6.1015625" style="224"/>
    <col min="1793" max="1794" width="2.89453125" style="224" customWidth="1"/>
    <col min="1795" max="1795" width="46.5234375" style="224" customWidth="1"/>
    <col min="1796" max="1799" width="11.5234375" style="224" customWidth="1"/>
    <col min="1800" max="2047" width="9.1015625" style="224" customWidth="1"/>
    <col min="2048" max="2048" width="6.1015625" style="224"/>
    <col min="2049" max="2050" width="2.89453125" style="224" customWidth="1"/>
    <col min="2051" max="2051" width="46.5234375" style="224" customWidth="1"/>
    <col min="2052" max="2055" width="11.5234375" style="224" customWidth="1"/>
    <col min="2056" max="2303" width="9.1015625" style="224" customWidth="1"/>
    <col min="2304" max="2304" width="6.1015625" style="224"/>
    <col min="2305" max="2306" width="2.89453125" style="224" customWidth="1"/>
    <col min="2307" max="2307" width="46.5234375" style="224" customWidth="1"/>
    <col min="2308" max="2311" width="11.5234375" style="224" customWidth="1"/>
    <col min="2312" max="2559" width="9.1015625" style="224" customWidth="1"/>
    <col min="2560" max="2560" width="6.1015625" style="224"/>
    <col min="2561" max="2562" width="2.89453125" style="224" customWidth="1"/>
    <col min="2563" max="2563" width="46.5234375" style="224" customWidth="1"/>
    <col min="2564" max="2567" width="11.5234375" style="224" customWidth="1"/>
    <col min="2568" max="2815" width="9.1015625" style="224" customWidth="1"/>
    <col min="2816" max="2816" width="6.1015625" style="224"/>
    <col min="2817" max="2818" width="2.89453125" style="224" customWidth="1"/>
    <col min="2819" max="2819" width="46.5234375" style="224" customWidth="1"/>
    <col min="2820" max="2823" width="11.5234375" style="224" customWidth="1"/>
    <col min="2824" max="3071" width="9.1015625" style="224" customWidth="1"/>
    <col min="3072" max="3072" width="6.1015625" style="224"/>
    <col min="3073" max="3074" width="2.89453125" style="224" customWidth="1"/>
    <col min="3075" max="3075" width="46.5234375" style="224" customWidth="1"/>
    <col min="3076" max="3079" width="11.5234375" style="224" customWidth="1"/>
    <col min="3080" max="3327" width="9.1015625" style="224" customWidth="1"/>
    <col min="3328" max="3328" width="6.1015625" style="224"/>
    <col min="3329" max="3330" width="2.89453125" style="224" customWidth="1"/>
    <col min="3331" max="3331" width="46.5234375" style="224" customWidth="1"/>
    <col min="3332" max="3335" width="11.5234375" style="224" customWidth="1"/>
    <col min="3336" max="3583" width="9.1015625" style="224" customWidth="1"/>
    <col min="3584" max="3584" width="6.1015625" style="224"/>
    <col min="3585" max="3586" width="2.89453125" style="224" customWidth="1"/>
    <col min="3587" max="3587" width="46.5234375" style="224" customWidth="1"/>
    <col min="3588" max="3591" width="11.5234375" style="224" customWidth="1"/>
    <col min="3592" max="3839" width="9.1015625" style="224" customWidth="1"/>
    <col min="3840" max="3840" width="6.1015625" style="224"/>
    <col min="3841" max="3842" width="2.89453125" style="224" customWidth="1"/>
    <col min="3843" max="3843" width="46.5234375" style="224" customWidth="1"/>
    <col min="3844" max="3847" width="11.5234375" style="224" customWidth="1"/>
    <col min="3848" max="4095" width="9.1015625" style="224" customWidth="1"/>
    <col min="4096" max="4096" width="6.1015625" style="224"/>
    <col min="4097" max="4098" width="2.89453125" style="224" customWidth="1"/>
    <col min="4099" max="4099" width="46.5234375" style="224" customWidth="1"/>
    <col min="4100" max="4103" width="11.5234375" style="224" customWidth="1"/>
    <col min="4104" max="4351" width="9.1015625" style="224" customWidth="1"/>
    <col min="4352" max="4352" width="6.1015625" style="224"/>
    <col min="4353" max="4354" width="2.89453125" style="224" customWidth="1"/>
    <col min="4355" max="4355" width="46.5234375" style="224" customWidth="1"/>
    <col min="4356" max="4359" width="11.5234375" style="224" customWidth="1"/>
    <col min="4360" max="4607" width="9.1015625" style="224" customWidth="1"/>
    <col min="4608" max="4608" width="6.1015625" style="224"/>
    <col min="4609" max="4610" width="2.89453125" style="224" customWidth="1"/>
    <col min="4611" max="4611" width="46.5234375" style="224" customWidth="1"/>
    <col min="4612" max="4615" width="11.5234375" style="224" customWidth="1"/>
    <col min="4616" max="4863" width="9.1015625" style="224" customWidth="1"/>
    <col min="4864" max="4864" width="6.1015625" style="224"/>
    <col min="4865" max="4866" width="2.89453125" style="224" customWidth="1"/>
    <col min="4867" max="4867" width="46.5234375" style="224" customWidth="1"/>
    <col min="4868" max="4871" width="11.5234375" style="224" customWidth="1"/>
    <col min="4872" max="5119" width="9.1015625" style="224" customWidth="1"/>
    <col min="5120" max="5120" width="6.1015625" style="224"/>
    <col min="5121" max="5122" width="2.89453125" style="224" customWidth="1"/>
    <col min="5123" max="5123" width="46.5234375" style="224" customWidth="1"/>
    <col min="5124" max="5127" width="11.5234375" style="224" customWidth="1"/>
    <col min="5128" max="5375" width="9.1015625" style="224" customWidth="1"/>
    <col min="5376" max="5376" width="6.1015625" style="224"/>
    <col min="5377" max="5378" width="2.89453125" style="224" customWidth="1"/>
    <col min="5379" max="5379" width="46.5234375" style="224" customWidth="1"/>
    <col min="5380" max="5383" width="11.5234375" style="224" customWidth="1"/>
    <col min="5384" max="5631" width="9.1015625" style="224" customWidth="1"/>
    <col min="5632" max="5632" width="6.1015625" style="224"/>
    <col min="5633" max="5634" width="2.89453125" style="224" customWidth="1"/>
    <col min="5635" max="5635" width="46.5234375" style="224" customWidth="1"/>
    <col min="5636" max="5639" width="11.5234375" style="224" customWidth="1"/>
    <col min="5640" max="5887" width="9.1015625" style="224" customWidth="1"/>
    <col min="5888" max="5888" width="6.1015625" style="224"/>
    <col min="5889" max="5890" width="2.89453125" style="224" customWidth="1"/>
    <col min="5891" max="5891" width="46.5234375" style="224" customWidth="1"/>
    <col min="5892" max="5895" width="11.5234375" style="224" customWidth="1"/>
    <col min="5896" max="6143" width="9.1015625" style="224" customWidth="1"/>
    <col min="6144" max="6144" width="6.1015625" style="224"/>
    <col min="6145" max="6146" width="2.89453125" style="224" customWidth="1"/>
    <col min="6147" max="6147" width="46.5234375" style="224" customWidth="1"/>
    <col min="6148" max="6151" width="11.5234375" style="224" customWidth="1"/>
    <col min="6152" max="6399" width="9.1015625" style="224" customWidth="1"/>
    <col min="6400" max="6400" width="6.1015625" style="224"/>
    <col min="6401" max="6402" width="2.89453125" style="224" customWidth="1"/>
    <col min="6403" max="6403" width="46.5234375" style="224" customWidth="1"/>
    <col min="6404" max="6407" width="11.5234375" style="224" customWidth="1"/>
    <col min="6408" max="6655" width="9.1015625" style="224" customWidth="1"/>
    <col min="6656" max="6656" width="6.1015625" style="224"/>
    <col min="6657" max="6658" width="2.89453125" style="224" customWidth="1"/>
    <col min="6659" max="6659" width="46.5234375" style="224" customWidth="1"/>
    <col min="6660" max="6663" width="11.5234375" style="224" customWidth="1"/>
    <col min="6664" max="6911" width="9.1015625" style="224" customWidth="1"/>
    <col min="6912" max="6912" width="6.1015625" style="224"/>
    <col min="6913" max="6914" width="2.89453125" style="224" customWidth="1"/>
    <col min="6915" max="6915" width="46.5234375" style="224" customWidth="1"/>
    <col min="6916" max="6919" width="11.5234375" style="224" customWidth="1"/>
    <col min="6920" max="7167" width="9.1015625" style="224" customWidth="1"/>
    <col min="7168" max="7168" width="6.1015625" style="224"/>
    <col min="7169" max="7170" width="2.89453125" style="224" customWidth="1"/>
    <col min="7171" max="7171" width="46.5234375" style="224" customWidth="1"/>
    <col min="7172" max="7175" width="11.5234375" style="224" customWidth="1"/>
    <col min="7176" max="7423" width="9.1015625" style="224" customWidth="1"/>
    <col min="7424" max="7424" width="6.1015625" style="224"/>
    <col min="7425" max="7426" width="2.89453125" style="224" customWidth="1"/>
    <col min="7427" max="7427" width="46.5234375" style="224" customWidth="1"/>
    <col min="7428" max="7431" width="11.5234375" style="224" customWidth="1"/>
    <col min="7432" max="7679" width="9.1015625" style="224" customWidth="1"/>
    <col min="7680" max="7680" width="6.1015625" style="224"/>
    <col min="7681" max="7682" width="2.89453125" style="224" customWidth="1"/>
    <col min="7683" max="7683" width="46.5234375" style="224" customWidth="1"/>
    <col min="7684" max="7687" width="11.5234375" style="224" customWidth="1"/>
    <col min="7688" max="7935" width="9.1015625" style="224" customWidth="1"/>
    <col min="7936" max="7936" width="6.1015625" style="224"/>
    <col min="7937" max="7938" width="2.89453125" style="224" customWidth="1"/>
    <col min="7939" max="7939" width="46.5234375" style="224" customWidth="1"/>
    <col min="7940" max="7943" width="11.5234375" style="224" customWidth="1"/>
    <col min="7944" max="8191" width="9.1015625" style="224" customWidth="1"/>
    <col min="8192" max="8192" width="6.1015625" style="224"/>
    <col min="8193" max="8194" width="2.89453125" style="224" customWidth="1"/>
    <col min="8195" max="8195" width="46.5234375" style="224" customWidth="1"/>
    <col min="8196" max="8199" width="11.5234375" style="224" customWidth="1"/>
    <col min="8200" max="8447" width="9.1015625" style="224" customWidth="1"/>
    <col min="8448" max="8448" width="6.1015625" style="224"/>
    <col min="8449" max="8450" width="2.89453125" style="224" customWidth="1"/>
    <col min="8451" max="8451" width="46.5234375" style="224" customWidth="1"/>
    <col min="8452" max="8455" width="11.5234375" style="224" customWidth="1"/>
    <col min="8456" max="8703" width="9.1015625" style="224" customWidth="1"/>
    <col min="8704" max="8704" width="6.1015625" style="224"/>
    <col min="8705" max="8706" width="2.89453125" style="224" customWidth="1"/>
    <col min="8707" max="8707" width="46.5234375" style="224" customWidth="1"/>
    <col min="8708" max="8711" width="11.5234375" style="224" customWidth="1"/>
    <col min="8712" max="8959" width="9.1015625" style="224" customWidth="1"/>
    <col min="8960" max="8960" width="6.1015625" style="224"/>
    <col min="8961" max="8962" width="2.89453125" style="224" customWidth="1"/>
    <col min="8963" max="8963" width="46.5234375" style="224" customWidth="1"/>
    <col min="8964" max="8967" width="11.5234375" style="224" customWidth="1"/>
    <col min="8968" max="9215" width="9.1015625" style="224" customWidth="1"/>
    <col min="9216" max="9216" width="6.1015625" style="224"/>
    <col min="9217" max="9218" width="2.89453125" style="224" customWidth="1"/>
    <col min="9219" max="9219" width="46.5234375" style="224" customWidth="1"/>
    <col min="9220" max="9223" width="11.5234375" style="224" customWidth="1"/>
    <col min="9224" max="9471" width="9.1015625" style="224" customWidth="1"/>
    <col min="9472" max="9472" width="6.1015625" style="224"/>
    <col min="9473" max="9474" width="2.89453125" style="224" customWidth="1"/>
    <col min="9475" max="9475" width="46.5234375" style="224" customWidth="1"/>
    <col min="9476" max="9479" width="11.5234375" style="224" customWidth="1"/>
    <col min="9480" max="9727" width="9.1015625" style="224" customWidth="1"/>
    <col min="9728" max="9728" width="6.1015625" style="224"/>
    <col min="9729" max="9730" width="2.89453125" style="224" customWidth="1"/>
    <col min="9731" max="9731" width="46.5234375" style="224" customWidth="1"/>
    <col min="9732" max="9735" width="11.5234375" style="224" customWidth="1"/>
    <col min="9736" max="9983" width="9.1015625" style="224" customWidth="1"/>
    <col min="9984" max="9984" width="6.1015625" style="224"/>
    <col min="9985" max="9986" width="2.89453125" style="224" customWidth="1"/>
    <col min="9987" max="9987" width="46.5234375" style="224" customWidth="1"/>
    <col min="9988" max="9991" width="11.5234375" style="224" customWidth="1"/>
    <col min="9992" max="10239" width="9.1015625" style="224" customWidth="1"/>
    <col min="10240" max="10240" width="6.1015625" style="224"/>
    <col min="10241" max="10242" width="2.89453125" style="224" customWidth="1"/>
    <col min="10243" max="10243" width="46.5234375" style="224" customWidth="1"/>
    <col min="10244" max="10247" width="11.5234375" style="224" customWidth="1"/>
    <col min="10248" max="10495" width="9.1015625" style="224" customWidth="1"/>
    <col min="10496" max="10496" width="6.1015625" style="224"/>
    <col min="10497" max="10498" width="2.89453125" style="224" customWidth="1"/>
    <col min="10499" max="10499" width="46.5234375" style="224" customWidth="1"/>
    <col min="10500" max="10503" width="11.5234375" style="224" customWidth="1"/>
    <col min="10504" max="10751" width="9.1015625" style="224" customWidth="1"/>
    <col min="10752" max="10752" width="6.1015625" style="224"/>
    <col min="10753" max="10754" width="2.89453125" style="224" customWidth="1"/>
    <col min="10755" max="10755" width="46.5234375" style="224" customWidth="1"/>
    <col min="10756" max="10759" width="11.5234375" style="224" customWidth="1"/>
    <col min="10760" max="11007" width="9.1015625" style="224" customWidth="1"/>
    <col min="11008" max="11008" width="6.1015625" style="224"/>
    <col min="11009" max="11010" width="2.89453125" style="224" customWidth="1"/>
    <col min="11011" max="11011" width="46.5234375" style="224" customWidth="1"/>
    <col min="11012" max="11015" width="11.5234375" style="224" customWidth="1"/>
    <col min="11016" max="11263" width="9.1015625" style="224" customWidth="1"/>
    <col min="11264" max="11264" width="6.1015625" style="224"/>
    <col min="11265" max="11266" width="2.89453125" style="224" customWidth="1"/>
    <col min="11267" max="11267" width="46.5234375" style="224" customWidth="1"/>
    <col min="11268" max="11271" width="11.5234375" style="224" customWidth="1"/>
    <col min="11272" max="11519" width="9.1015625" style="224" customWidth="1"/>
    <col min="11520" max="11520" width="6.1015625" style="224"/>
    <col min="11521" max="11522" width="2.89453125" style="224" customWidth="1"/>
    <col min="11523" max="11523" width="46.5234375" style="224" customWidth="1"/>
    <col min="11524" max="11527" width="11.5234375" style="224" customWidth="1"/>
    <col min="11528" max="11775" width="9.1015625" style="224" customWidth="1"/>
    <col min="11776" max="11776" width="6.1015625" style="224"/>
    <col min="11777" max="11778" width="2.89453125" style="224" customWidth="1"/>
    <col min="11779" max="11779" width="46.5234375" style="224" customWidth="1"/>
    <col min="11780" max="11783" width="11.5234375" style="224" customWidth="1"/>
    <col min="11784" max="12031" width="9.1015625" style="224" customWidth="1"/>
    <col min="12032" max="12032" width="6.1015625" style="224"/>
    <col min="12033" max="12034" width="2.89453125" style="224" customWidth="1"/>
    <col min="12035" max="12035" width="46.5234375" style="224" customWidth="1"/>
    <col min="12036" max="12039" width="11.5234375" style="224" customWidth="1"/>
    <col min="12040" max="12287" width="9.1015625" style="224" customWidth="1"/>
    <col min="12288" max="12288" width="6.1015625" style="224"/>
    <col min="12289" max="12290" width="2.89453125" style="224" customWidth="1"/>
    <col min="12291" max="12291" width="46.5234375" style="224" customWidth="1"/>
    <col min="12292" max="12295" width="11.5234375" style="224" customWidth="1"/>
    <col min="12296" max="12543" width="9.1015625" style="224" customWidth="1"/>
    <col min="12544" max="12544" width="6.1015625" style="224"/>
    <col min="12545" max="12546" width="2.89453125" style="224" customWidth="1"/>
    <col min="12547" max="12547" width="46.5234375" style="224" customWidth="1"/>
    <col min="12548" max="12551" width="11.5234375" style="224" customWidth="1"/>
    <col min="12552" max="12799" width="9.1015625" style="224" customWidth="1"/>
    <col min="12800" max="12800" width="6.1015625" style="224"/>
    <col min="12801" max="12802" width="2.89453125" style="224" customWidth="1"/>
    <col min="12803" max="12803" width="46.5234375" style="224" customWidth="1"/>
    <col min="12804" max="12807" width="11.5234375" style="224" customWidth="1"/>
    <col min="12808" max="13055" width="9.1015625" style="224" customWidth="1"/>
    <col min="13056" max="13056" width="6.1015625" style="224"/>
    <col min="13057" max="13058" width="2.89453125" style="224" customWidth="1"/>
    <col min="13059" max="13059" width="46.5234375" style="224" customWidth="1"/>
    <col min="13060" max="13063" width="11.5234375" style="224" customWidth="1"/>
    <col min="13064" max="13311" width="9.1015625" style="224" customWidth="1"/>
    <col min="13312" max="13312" width="6.1015625" style="224"/>
    <col min="13313" max="13314" width="2.89453125" style="224" customWidth="1"/>
    <col min="13315" max="13315" width="46.5234375" style="224" customWidth="1"/>
    <col min="13316" max="13319" width="11.5234375" style="224" customWidth="1"/>
    <col min="13320" max="13567" width="9.1015625" style="224" customWidth="1"/>
    <col min="13568" max="13568" width="6.1015625" style="224"/>
    <col min="13569" max="13570" width="2.89453125" style="224" customWidth="1"/>
    <col min="13571" max="13571" width="46.5234375" style="224" customWidth="1"/>
    <col min="13572" max="13575" width="11.5234375" style="224" customWidth="1"/>
    <col min="13576" max="13823" width="9.1015625" style="224" customWidth="1"/>
    <col min="13824" max="13824" width="6.1015625" style="224"/>
    <col min="13825" max="13826" width="2.89453125" style="224" customWidth="1"/>
    <col min="13827" max="13827" width="46.5234375" style="224" customWidth="1"/>
    <col min="13828" max="13831" width="11.5234375" style="224" customWidth="1"/>
    <col min="13832" max="14079" width="9.1015625" style="224" customWidth="1"/>
    <col min="14080" max="14080" width="6.1015625" style="224"/>
    <col min="14081" max="14082" width="2.89453125" style="224" customWidth="1"/>
    <col min="14083" max="14083" width="46.5234375" style="224" customWidth="1"/>
    <col min="14084" max="14087" width="11.5234375" style="224" customWidth="1"/>
    <col min="14088" max="14335" width="9.1015625" style="224" customWidth="1"/>
    <col min="14336" max="14336" width="6.1015625" style="224"/>
    <col min="14337" max="14338" width="2.89453125" style="224" customWidth="1"/>
    <col min="14339" max="14339" width="46.5234375" style="224" customWidth="1"/>
    <col min="14340" max="14343" width="11.5234375" style="224" customWidth="1"/>
    <col min="14344" max="14591" width="9.1015625" style="224" customWidth="1"/>
    <col min="14592" max="14592" width="6.1015625" style="224"/>
    <col min="14593" max="14594" width="2.89453125" style="224" customWidth="1"/>
    <col min="14595" max="14595" width="46.5234375" style="224" customWidth="1"/>
    <col min="14596" max="14599" width="11.5234375" style="224" customWidth="1"/>
    <col min="14600" max="14847" width="9.1015625" style="224" customWidth="1"/>
    <col min="14848" max="14848" width="6.1015625" style="224"/>
    <col min="14849" max="14850" width="2.89453125" style="224" customWidth="1"/>
    <col min="14851" max="14851" width="46.5234375" style="224" customWidth="1"/>
    <col min="14852" max="14855" width="11.5234375" style="224" customWidth="1"/>
    <col min="14856" max="15103" width="9.1015625" style="224" customWidth="1"/>
    <col min="15104" max="15104" width="6.1015625" style="224"/>
    <col min="15105" max="15106" width="2.89453125" style="224" customWidth="1"/>
    <col min="15107" max="15107" width="46.5234375" style="224" customWidth="1"/>
    <col min="15108" max="15111" width="11.5234375" style="224" customWidth="1"/>
    <col min="15112" max="15359" width="9.1015625" style="224" customWidth="1"/>
    <col min="15360" max="15360" width="6.1015625" style="224"/>
    <col min="15361" max="15362" width="2.89453125" style="224" customWidth="1"/>
    <col min="15363" max="15363" width="46.5234375" style="224" customWidth="1"/>
    <col min="15364" max="15367" width="11.5234375" style="224" customWidth="1"/>
    <col min="15368" max="15615" width="9.1015625" style="224" customWidth="1"/>
    <col min="15616" max="15616" width="6.1015625" style="224"/>
    <col min="15617" max="15618" width="2.89453125" style="224" customWidth="1"/>
    <col min="15619" max="15619" width="46.5234375" style="224" customWidth="1"/>
    <col min="15620" max="15623" width="11.5234375" style="224" customWidth="1"/>
    <col min="15624" max="15871" width="9.1015625" style="224" customWidth="1"/>
    <col min="15872" max="15872" width="6.1015625" style="224"/>
    <col min="15873" max="15874" width="2.89453125" style="224" customWidth="1"/>
    <col min="15875" max="15875" width="46.5234375" style="224" customWidth="1"/>
    <col min="15876" max="15879" width="11.5234375" style="224" customWidth="1"/>
    <col min="15880" max="16127" width="9.1015625" style="224" customWidth="1"/>
    <col min="16128" max="16128" width="6.1015625" style="224"/>
    <col min="16129" max="16130" width="2.89453125" style="224" customWidth="1"/>
    <col min="16131" max="16131" width="46.5234375" style="224" customWidth="1"/>
    <col min="16132" max="16135" width="11.5234375" style="224" customWidth="1"/>
    <col min="16136" max="16383" width="9.1015625" style="224" customWidth="1"/>
    <col min="16384" max="16384" width="6.1015625" style="224"/>
  </cols>
  <sheetData>
    <row r="1" spans="1:256" ht="15">
      <c r="A1" s="729" t="s">
        <v>371</v>
      </c>
      <c r="F1" s="21">
        <v>46</v>
      </c>
      <c r="I1" s="21">
        <v>46</v>
      </c>
    </row>
    <row r="2" spans="1:256" ht="15.75" customHeight="1">
      <c r="A2" s="1509" t="s">
        <v>137</v>
      </c>
      <c r="B2" s="1510"/>
      <c r="C2" s="1511"/>
      <c r="D2" s="20"/>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c r="IU2" s="225"/>
      <c r="IV2" s="225"/>
    </row>
    <row r="3" spans="1:256">
      <c r="A3" s="19" t="s">
        <v>372</v>
      </c>
    </row>
    <row r="4" spans="1:256">
      <c r="A4" s="19"/>
    </row>
    <row r="5" spans="1:256">
      <c r="A5" s="235" t="s">
        <v>373</v>
      </c>
      <c r="C5" s="235"/>
    </row>
    <row r="8" spans="1:256" ht="54.6" customHeight="1">
      <c r="B8" s="1507" t="s">
        <v>374</v>
      </c>
      <c r="C8" s="1508"/>
      <c r="D8" s="1312" t="s">
        <v>375</v>
      </c>
      <c r="E8" s="1312" t="s">
        <v>376</v>
      </c>
      <c r="F8" s="1312" t="s">
        <v>377</v>
      </c>
      <c r="G8" s="455" t="s">
        <v>378</v>
      </c>
    </row>
    <row r="9" spans="1:256">
      <c r="B9" s="456"/>
      <c r="C9" s="456"/>
      <c r="D9" s="456"/>
      <c r="E9" s="456" t="s">
        <v>282</v>
      </c>
      <c r="F9" s="456" t="s">
        <v>283</v>
      </c>
      <c r="G9" s="456" t="s">
        <v>379</v>
      </c>
    </row>
    <row r="10" spans="1:256">
      <c r="B10" s="1313" t="s">
        <v>380</v>
      </c>
      <c r="C10" s="1314" t="s">
        <v>381</v>
      </c>
      <c r="D10" s="1315"/>
      <c r="E10" s="1315"/>
      <c r="F10" s="1315"/>
      <c r="G10" s="1316"/>
    </row>
    <row r="11" spans="1:256">
      <c r="B11" s="236"/>
      <c r="C11" s="1317" t="s">
        <v>382</v>
      </c>
      <c r="D11" s="309"/>
      <c r="E11" s="309"/>
      <c r="F11" s="309"/>
      <c r="G11" s="309"/>
    </row>
    <row r="12" spans="1:256">
      <c r="B12" s="237"/>
      <c r="C12" s="1317" t="s">
        <v>383</v>
      </c>
      <c r="D12" s="309"/>
      <c r="E12" s="309"/>
      <c r="F12" s="309"/>
      <c r="G12" s="309"/>
    </row>
    <row r="13" spans="1:256">
      <c r="B13" s="237"/>
      <c r="C13" s="1317" t="s">
        <v>384</v>
      </c>
      <c r="D13" s="309"/>
      <c r="E13" s="309"/>
      <c r="F13" s="309"/>
      <c r="G13" s="309"/>
    </row>
    <row r="14" spans="1:256">
      <c r="B14" s="237"/>
      <c r="C14" s="1317" t="s">
        <v>385</v>
      </c>
      <c r="D14" s="309"/>
      <c r="E14" s="309"/>
      <c r="F14" s="309"/>
      <c r="G14" s="309"/>
    </row>
    <row r="15" spans="1:256">
      <c r="B15" s="237"/>
      <c r="C15" s="1317" t="s">
        <v>386</v>
      </c>
      <c r="D15" s="309"/>
      <c r="E15" s="309"/>
      <c r="F15" s="309"/>
      <c r="G15" s="309"/>
    </row>
    <row r="16" spans="1:256">
      <c r="B16" s="237"/>
      <c r="C16" s="1317" t="s">
        <v>387</v>
      </c>
      <c r="D16" s="309"/>
      <c r="E16" s="309"/>
      <c r="F16" s="309"/>
      <c r="G16" s="309"/>
    </row>
    <row r="17" spans="2:7">
      <c r="B17" s="237"/>
      <c r="C17" s="1317" t="s">
        <v>388</v>
      </c>
      <c r="D17" s="309"/>
      <c r="E17" s="309"/>
      <c r="F17" s="309"/>
      <c r="G17" s="309"/>
    </row>
    <row r="18" spans="2:7">
      <c r="B18" s="237"/>
      <c r="C18" s="1317" t="s">
        <v>389</v>
      </c>
      <c r="D18" s="309"/>
      <c r="E18" s="309"/>
      <c r="F18" s="309"/>
      <c r="G18" s="309"/>
    </row>
    <row r="19" spans="2:7">
      <c r="B19" s="237"/>
      <c r="C19" s="1317" t="s">
        <v>390</v>
      </c>
      <c r="D19" s="309"/>
      <c r="E19" s="309"/>
      <c r="F19" s="309"/>
      <c r="G19" s="309"/>
    </row>
    <row r="20" spans="2:7">
      <c r="B20" s="237"/>
      <c r="C20" s="1317" t="s">
        <v>391</v>
      </c>
      <c r="D20" s="309"/>
      <c r="E20" s="309"/>
      <c r="F20" s="309"/>
      <c r="G20" s="309"/>
    </row>
    <row r="21" spans="2:7">
      <c r="B21" s="237"/>
      <c r="C21" s="1317" t="s">
        <v>392</v>
      </c>
      <c r="D21" s="309"/>
      <c r="E21" s="309"/>
      <c r="F21" s="309"/>
      <c r="G21" s="309"/>
    </row>
    <row r="22" spans="2:7">
      <c r="B22" s="237"/>
      <c r="C22" s="1317" t="s">
        <v>393</v>
      </c>
      <c r="D22" s="309"/>
      <c r="E22" s="309"/>
      <c r="F22" s="309"/>
      <c r="G22" s="309"/>
    </row>
    <row r="23" spans="2:7">
      <c r="B23" s="237"/>
      <c r="C23" s="1317" t="s">
        <v>394</v>
      </c>
      <c r="D23" s="309"/>
      <c r="E23" s="309"/>
      <c r="F23" s="309"/>
      <c r="G23" s="309"/>
    </row>
    <row r="24" spans="2:7">
      <c r="B24" s="237"/>
      <c r="C24" s="1317" t="s">
        <v>395</v>
      </c>
      <c r="D24" s="309"/>
      <c r="E24" s="309"/>
      <c r="F24" s="309"/>
      <c r="G24" s="309"/>
    </row>
    <row r="25" spans="2:7">
      <c r="B25" s="237"/>
      <c r="C25" s="1317" t="s">
        <v>396</v>
      </c>
      <c r="D25" s="309"/>
      <c r="E25" s="309"/>
      <c r="F25" s="309"/>
      <c r="G25" s="309"/>
    </row>
    <row r="26" spans="2:7">
      <c r="B26" s="237"/>
      <c r="C26" s="1317" t="s">
        <v>397</v>
      </c>
      <c r="D26" s="309"/>
      <c r="E26" s="309"/>
      <c r="F26" s="309"/>
      <c r="G26" s="309"/>
    </row>
    <row r="27" spans="2:7">
      <c r="B27" s="237"/>
      <c r="C27" s="1317" t="s">
        <v>398</v>
      </c>
      <c r="D27" s="309"/>
      <c r="E27" s="309"/>
      <c r="F27" s="309"/>
      <c r="G27" s="309"/>
    </row>
    <row r="28" spans="2:7">
      <c r="B28" s="237"/>
      <c r="C28" s="1317" t="s">
        <v>399</v>
      </c>
      <c r="D28" s="309"/>
      <c r="E28" s="309"/>
      <c r="F28" s="309"/>
      <c r="G28" s="309"/>
    </row>
    <row r="29" spans="2:7">
      <c r="B29" s="237"/>
      <c r="C29" s="1317" t="s">
        <v>400</v>
      </c>
      <c r="D29" s="309"/>
      <c r="E29" s="309"/>
      <c r="F29" s="309"/>
      <c r="G29" s="309"/>
    </row>
    <row r="30" spans="2:7">
      <c r="B30" s="237"/>
      <c r="C30" s="1317" t="s">
        <v>401</v>
      </c>
      <c r="D30" s="309"/>
      <c r="E30" s="309"/>
      <c r="F30" s="309"/>
      <c r="G30" s="309"/>
    </row>
    <row r="31" spans="2:7">
      <c r="B31" s="237"/>
      <c r="C31" s="1317" t="s">
        <v>402</v>
      </c>
      <c r="D31" s="309"/>
      <c r="E31" s="309"/>
      <c r="F31" s="309"/>
      <c r="G31" s="309"/>
    </row>
    <row r="32" spans="2:7">
      <c r="B32" s="237"/>
      <c r="C32" s="1317" t="s">
        <v>403</v>
      </c>
      <c r="D32" s="309"/>
      <c r="E32" s="309"/>
      <c r="F32" s="309"/>
      <c r="G32" s="309"/>
    </row>
    <row r="33" spans="1:9">
      <c r="B33" s="238"/>
      <c r="C33" s="1317" t="s">
        <v>404</v>
      </c>
      <c r="D33" s="232"/>
      <c r="E33" s="232"/>
      <c r="F33" s="232"/>
      <c r="G33" s="232"/>
    </row>
    <row r="34" spans="1:9">
      <c r="B34" s="238"/>
      <c r="C34" s="1317" t="s">
        <v>405</v>
      </c>
      <c r="D34" s="232"/>
      <c r="E34" s="232"/>
      <c r="F34" s="232"/>
      <c r="G34" s="232"/>
    </row>
    <row r="35" spans="1:9">
      <c r="B35" s="238"/>
      <c r="C35" s="1317" t="s">
        <v>406</v>
      </c>
      <c r="D35" s="232"/>
      <c r="E35" s="232"/>
      <c r="F35" s="232"/>
      <c r="G35" s="232"/>
    </row>
    <row r="36" spans="1:9">
      <c r="B36" s="237"/>
      <c r="C36" s="1317" t="s">
        <v>407</v>
      </c>
      <c r="D36" s="232"/>
      <c r="E36" s="232"/>
      <c r="F36" s="232"/>
      <c r="G36" s="232"/>
    </row>
    <row r="37" spans="1:9">
      <c r="B37" s="237"/>
      <c r="C37" s="1317" t="s">
        <v>4349</v>
      </c>
      <c r="D37" s="232"/>
      <c r="E37" s="232"/>
      <c r="F37" s="232"/>
      <c r="G37" s="232"/>
    </row>
    <row r="38" spans="1:9">
      <c r="B38" s="237"/>
      <c r="C38" s="1317" t="s">
        <v>4350</v>
      </c>
      <c r="D38" s="232"/>
      <c r="E38" s="232"/>
      <c r="F38" s="232"/>
      <c r="G38" s="232"/>
    </row>
    <row r="39" spans="1:9">
      <c r="B39" s="237"/>
      <c r="C39" s="1317" t="s">
        <v>4351</v>
      </c>
      <c r="D39" s="232"/>
      <c r="E39" s="232"/>
      <c r="F39" s="232"/>
      <c r="G39" s="232"/>
    </row>
    <row r="40" spans="1:9">
      <c r="B40" s="237"/>
      <c r="C40" s="1317" t="s">
        <v>4352</v>
      </c>
      <c r="D40" s="232"/>
      <c r="E40" s="232"/>
      <c r="F40" s="232"/>
      <c r="G40" s="232"/>
    </row>
    <row r="41" spans="1:9">
      <c r="B41" s="237"/>
      <c r="C41" s="1317" t="s">
        <v>408</v>
      </c>
      <c r="D41" s="232"/>
      <c r="E41" s="232"/>
      <c r="F41" s="232"/>
      <c r="G41" s="232"/>
    </row>
    <row r="42" spans="1:9">
      <c r="B42" s="239"/>
      <c r="C42" s="1317" t="s">
        <v>4353</v>
      </c>
      <c r="D42" s="232"/>
      <c r="E42" s="232"/>
      <c r="F42" s="232"/>
      <c r="G42" s="232"/>
    </row>
    <row r="43" spans="1:9">
      <c r="B43" s="240" t="s">
        <v>409</v>
      </c>
      <c r="C43" s="1318" t="s">
        <v>410</v>
      </c>
      <c r="D43" s="232"/>
      <c r="E43" s="135"/>
      <c r="F43" s="135"/>
      <c r="G43" s="1319"/>
    </row>
    <row r="44" spans="1:9">
      <c r="B44" s="1318" t="s">
        <v>411</v>
      </c>
      <c r="C44" s="1318" t="s">
        <v>412</v>
      </c>
      <c r="D44" s="232"/>
      <c r="E44" s="730"/>
      <c r="F44" s="731"/>
      <c r="G44" s="232"/>
      <c r="H44" s="224" t="s">
        <v>116</v>
      </c>
    </row>
    <row r="46" spans="1:9" ht="26.25" customHeight="1">
      <c r="A46" s="241"/>
      <c r="B46" s="746"/>
      <c r="C46" s="746"/>
      <c r="D46" s="746"/>
      <c r="E46" s="746"/>
      <c r="F46" s="746"/>
      <c r="G46" s="746"/>
    </row>
    <row r="47" spans="1:9">
      <c r="A47" s="242"/>
      <c r="B47" s="243"/>
      <c r="C47" s="243"/>
      <c r="D47" s="243"/>
      <c r="E47" s="243"/>
      <c r="F47" s="243"/>
      <c r="G47" s="243"/>
    </row>
    <row r="48" spans="1:9" ht="15">
      <c r="A48" s="428"/>
      <c r="I48" s="226"/>
    </row>
  </sheetData>
  <sheetProtection formatColumns="0" formatRows="0"/>
  <customSheetViews>
    <customSheetView guid="{322AC775-AF01-45AA-8A10-37DBB67FD782}" showPageBreaks="1" printArea="1" view="pageBreakPreview">
      <pageMargins left="0" right="0" top="0" bottom="0" header="0" footer="0"/>
      <pageSetup scale="84" orientation="portrait" r:id="rId1"/>
      <headerFooter alignWithMargins="0">
        <oddHeader>&amp;C
&amp;R&amp;9 PROTECTED B WHEN COMPLETED</oddHeader>
        <oddFooter>&amp;L&amp;9&amp;F&amp;C&amp;9 Schedule &amp;A&amp;R&amp;9                               p. &amp;P / &amp;N</oddFooter>
      </headerFooter>
    </customSheetView>
  </customSheetViews>
  <mergeCells count="2">
    <mergeCell ref="B8:C8"/>
    <mergeCell ref="A2:C2"/>
  </mergeCells>
  <hyperlinks>
    <hyperlink ref="A2" location="'Schedule Listing '!A1" display="Return to Schedule Listing" xr:uid="{00000000-0004-0000-0500-000000000000}"/>
  </hyperlinks>
  <pageMargins left="0.47244094488188981" right="0.35433070866141736" top="0.74803149606299213" bottom="0.51181102362204722" header="0.31496062992125984" footer="0.31496062992125984"/>
  <pageSetup scale="84"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7"/>
  <dimension ref="A1:T168"/>
  <sheetViews>
    <sheetView showGridLines="0" zoomScaleNormal="100" zoomScaleSheetLayoutView="100" workbookViewId="0">
      <selection activeCell="B1" sqref="B1"/>
    </sheetView>
  </sheetViews>
  <sheetFormatPr defaultColWidth="9.1015625" defaultRowHeight="12.3"/>
  <cols>
    <col min="1" max="1" width="7.1015625" style="1" customWidth="1"/>
    <col min="2" max="3" width="9.1015625" style="1"/>
    <col min="4" max="4" width="12.41796875" style="1" customWidth="1"/>
    <col min="5" max="5" width="0.89453125" style="1" customWidth="1"/>
    <col min="6" max="6" width="12.41796875" style="1" customWidth="1"/>
    <col min="7" max="7" width="0.89453125" style="1" customWidth="1"/>
    <col min="8" max="8" width="12.41796875" style="1" customWidth="1"/>
    <col min="9" max="9" width="11.5234375" style="1" customWidth="1"/>
    <col min="10" max="10" width="0.5234375" style="1" customWidth="1"/>
    <col min="11" max="11" width="6" style="1" customWidth="1"/>
    <col min="12" max="12" width="5.89453125" style="1" customWidth="1"/>
    <col min="13" max="13" width="6" style="1" customWidth="1"/>
    <col min="14" max="14" width="6.5234375" style="1" customWidth="1"/>
    <col min="15" max="15" width="2.1015625" style="1" customWidth="1"/>
    <col min="16" max="16" width="6.5234375" style="1" customWidth="1"/>
    <col min="17" max="17" width="9" style="1" customWidth="1"/>
    <col min="18" max="20" width="12.41796875" style="1" customWidth="1"/>
    <col min="21" max="247" width="9.1015625" style="1"/>
    <col min="248" max="248" width="7.1015625" style="1" customWidth="1"/>
    <col min="249" max="250" width="9.1015625" style="1"/>
    <col min="251" max="251" width="12.41796875" style="1" customWidth="1"/>
    <col min="252" max="252" width="0.89453125" style="1" customWidth="1"/>
    <col min="253" max="253" width="12.41796875" style="1" customWidth="1"/>
    <col min="254" max="254" width="0.89453125" style="1" customWidth="1"/>
    <col min="255" max="255" width="12.41796875" style="1" customWidth="1"/>
    <col min="256" max="256" width="11.5234375" style="1" customWidth="1"/>
    <col min="257" max="257" width="0.523437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503" width="9.1015625" style="1"/>
    <col min="504" max="504" width="7.1015625" style="1" customWidth="1"/>
    <col min="505" max="506" width="9.1015625" style="1"/>
    <col min="507" max="507" width="12.41796875" style="1" customWidth="1"/>
    <col min="508" max="508" width="0.89453125" style="1" customWidth="1"/>
    <col min="509" max="509" width="12.41796875" style="1" customWidth="1"/>
    <col min="510" max="510" width="0.89453125" style="1" customWidth="1"/>
    <col min="511" max="511" width="12.41796875" style="1" customWidth="1"/>
    <col min="512" max="512" width="11.5234375" style="1" customWidth="1"/>
    <col min="513" max="513" width="0.523437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9" width="9.1015625" style="1"/>
    <col min="760" max="760" width="7.1015625" style="1" customWidth="1"/>
    <col min="761" max="762" width="9.1015625" style="1"/>
    <col min="763" max="763" width="12.41796875" style="1" customWidth="1"/>
    <col min="764" max="764" width="0.89453125" style="1" customWidth="1"/>
    <col min="765" max="765" width="12.41796875" style="1" customWidth="1"/>
    <col min="766" max="766" width="0.89453125" style="1" customWidth="1"/>
    <col min="767" max="767" width="12.41796875" style="1" customWidth="1"/>
    <col min="768" max="768" width="11.5234375" style="1" customWidth="1"/>
    <col min="769" max="769" width="0.523437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5" width="9.1015625" style="1"/>
    <col min="1016" max="1016" width="7.1015625" style="1" customWidth="1"/>
    <col min="1017" max="1018" width="9.1015625" style="1"/>
    <col min="1019" max="1019" width="12.41796875" style="1" customWidth="1"/>
    <col min="1020" max="1020" width="0.89453125" style="1" customWidth="1"/>
    <col min="1021" max="1021" width="12.41796875" style="1" customWidth="1"/>
    <col min="1022" max="1022" width="0.89453125" style="1" customWidth="1"/>
    <col min="1023" max="1023" width="12.41796875" style="1" customWidth="1"/>
    <col min="1024" max="1024" width="11.5234375" style="1" customWidth="1"/>
    <col min="1025" max="1025" width="0.523437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71" width="9.1015625" style="1"/>
    <col min="1272" max="1272" width="7.1015625" style="1" customWidth="1"/>
    <col min="1273" max="1274" width="9.1015625" style="1"/>
    <col min="1275" max="1275" width="12.41796875" style="1" customWidth="1"/>
    <col min="1276" max="1276" width="0.89453125" style="1" customWidth="1"/>
    <col min="1277" max="1277" width="12.41796875" style="1" customWidth="1"/>
    <col min="1278" max="1278" width="0.89453125" style="1" customWidth="1"/>
    <col min="1279" max="1279" width="12.41796875" style="1" customWidth="1"/>
    <col min="1280" max="1280" width="11.5234375" style="1" customWidth="1"/>
    <col min="1281" max="1281" width="0.523437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7" width="9.1015625" style="1"/>
    <col min="1528" max="1528" width="7.1015625" style="1" customWidth="1"/>
    <col min="1529" max="1530" width="9.1015625" style="1"/>
    <col min="1531" max="1531" width="12.41796875" style="1" customWidth="1"/>
    <col min="1532" max="1532" width="0.89453125" style="1" customWidth="1"/>
    <col min="1533" max="1533" width="12.41796875" style="1" customWidth="1"/>
    <col min="1534" max="1534" width="0.89453125" style="1" customWidth="1"/>
    <col min="1535" max="1535" width="12.41796875" style="1" customWidth="1"/>
    <col min="1536" max="1536" width="11.5234375" style="1" customWidth="1"/>
    <col min="1537" max="1537" width="0.523437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83" width="9.1015625" style="1"/>
    <col min="1784" max="1784" width="7.1015625" style="1" customWidth="1"/>
    <col min="1785" max="1786" width="9.1015625" style="1"/>
    <col min="1787" max="1787" width="12.41796875" style="1" customWidth="1"/>
    <col min="1788" max="1788" width="0.89453125" style="1" customWidth="1"/>
    <col min="1789" max="1789" width="12.41796875" style="1" customWidth="1"/>
    <col min="1790" max="1790" width="0.89453125" style="1" customWidth="1"/>
    <col min="1791" max="1791" width="12.41796875" style="1" customWidth="1"/>
    <col min="1792" max="1792" width="11.5234375" style="1" customWidth="1"/>
    <col min="1793" max="1793" width="0.523437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9" width="9.1015625" style="1"/>
    <col min="2040" max="2040" width="7.1015625" style="1" customWidth="1"/>
    <col min="2041" max="2042" width="9.1015625" style="1"/>
    <col min="2043" max="2043" width="12.41796875" style="1" customWidth="1"/>
    <col min="2044" max="2044" width="0.89453125" style="1" customWidth="1"/>
    <col min="2045" max="2045" width="12.41796875" style="1" customWidth="1"/>
    <col min="2046" max="2046" width="0.89453125" style="1" customWidth="1"/>
    <col min="2047" max="2047" width="12.41796875" style="1" customWidth="1"/>
    <col min="2048" max="2048" width="11.5234375" style="1" customWidth="1"/>
    <col min="2049" max="2049" width="0.523437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5" width="9.1015625" style="1"/>
    <col min="2296" max="2296" width="7.1015625" style="1" customWidth="1"/>
    <col min="2297" max="2298" width="9.1015625" style="1"/>
    <col min="2299" max="2299" width="12.41796875" style="1" customWidth="1"/>
    <col min="2300" max="2300" width="0.89453125" style="1" customWidth="1"/>
    <col min="2301" max="2301" width="12.41796875" style="1" customWidth="1"/>
    <col min="2302" max="2302" width="0.89453125" style="1" customWidth="1"/>
    <col min="2303" max="2303" width="12.41796875" style="1" customWidth="1"/>
    <col min="2304" max="2304" width="11.5234375" style="1" customWidth="1"/>
    <col min="2305" max="2305" width="0.523437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51" width="9.1015625" style="1"/>
    <col min="2552" max="2552" width="7.1015625" style="1" customWidth="1"/>
    <col min="2553" max="2554" width="9.1015625" style="1"/>
    <col min="2555" max="2555" width="12.41796875" style="1" customWidth="1"/>
    <col min="2556" max="2556" width="0.89453125" style="1" customWidth="1"/>
    <col min="2557" max="2557" width="12.41796875" style="1" customWidth="1"/>
    <col min="2558" max="2558" width="0.89453125" style="1" customWidth="1"/>
    <col min="2559" max="2559" width="12.41796875" style="1" customWidth="1"/>
    <col min="2560" max="2560" width="11.5234375" style="1" customWidth="1"/>
    <col min="2561" max="2561" width="0.523437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7" width="9.1015625" style="1"/>
    <col min="2808" max="2808" width="7.1015625" style="1" customWidth="1"/>
    <col min="2809" max="2810" width="9.1015625" style="1"/>
    <col min="2811" max="2811" width="12.41796875" style="1" customWidth="1"/>
    <col min="2812" max="2812" width="0.89453125" style="1" customWidth="1"/>
    <col min="2813" max="2813" width="12.41796875" style="1" customWidth="1"/>
    <col min="2814" max="2814" width="0.89453125" style="1" customWidth="1"/>
    <col min="2815" max="2815" width="12.41796875" style="1" customWidth="1"/>
    <col min="2816" max="2816" width="11.5234375" style="1" customWidth="1"/>
    <col min="2817" max="2817" width="0.523437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63" width="9.1015625" style="1"/>
    <col min="3064" max="3064" width="7.1015625" style="1" customWidth="1"/>
    <col min="3065" max="3066" width="9.1015625" style="1"/>
    <col min="3067" max="3067" width="12.41796875" style="1" customWidth="1"/>
    <col min="3068" max="3068" width="0.89453125" style="1" customWidth="1"/>
    <col min="3069" max="3069" width="12.41796875" style="1" customWidth="1"/>
    <col min="3070" max="3070" width="0.89453125" style="1" customWidth="1"/>
    <col min="3071" max="3071" width="12.41796875" style="1" customWidth="1"/>
    <col min="3072" max="3072" width="11.5234375" style="1" customWidth="1"/>
    <col min="3073" max="3073" width="0.523437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9" width="9.1015625" style="1"/>
    <col min="3320" max="3320" width="7.1015625" style="1" customWidth="1"/>
    <col min="3321" max="3322" width="9.1015625" style="1"/>
    <col min="3323" max="3323" width="12.41796875" style="1" customWidth="1"/>
    <col min="3324" max="3324" width="0.89453125" style="1" customWidth="1"/>
    <col min="3325" max="3325" width="12.41796875" style="1" customWidth="1"/>
    <col min="3326" max="3326" width="0.89453125" style="1" customWidth="1"/>
    <col min="3327" max="3327" width="12.41796875" style="1" customWidth="1"/>
    <col min="3328" max="3328" width="11.5234375" style="1" customWidth="1"/>
    <col min="3329" max="3329" width="0.523437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5" width="9.1015625" style="1"/>
    <col min="3576" max="3576" width="7.1015625" style="1" customWidth="1"/>
    <col min="3577" max="3578" width="9.1015625" style="1"/>
    <col min="3579" max="3579" width="12.41796875" style="1" customWidth="1"/>
    <col min="3580" max="3580" width="0.89453125" style="1" customWidth="1"/>
    <col min="3581" max="3581" width="12.41796875" style="1" customWidth="1"/>
    <col min="3582" max="3582" width="0.89453125" style="1" customWidth="1"/>
    <col min="3583" max="3583" width="12.41796875" style="1" customWidth="1"/>
    <col min="3584" max="3584" width="11.5234375" style="1" customWidth="1"/>
    <col min="3585" max="3585" width="0.523437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31" width="9.1015625" style="1"/>
    <col min="3832" max="3832" width="7.1015625" style="1" customWidth="1"/>
    <col min="3833" max="3834" width="9.1015625" style="1"/>
    <col min="3835" max="3835" width="12.41796875" style="1" customWidth="1"/>
    <col min="3836" max="3836" width="0.89453125" style="1" customWidth="1"/>
    <col min="3837" max="3837" width="12.41796875" style="1" customWidth="1"/>
    <col min="3838" max="3838" width="0.89453125" style="1" customWidth="1"/>
    <col min="3839" max="3839" width="12.41796875" style="1" customWidth="1"/>
    <col min="3840" max="3840" width="11.5234375" style="1" customWidth="1"/>
    <col min="3841" max="3841" width="0.523437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7" width="9.1015625" style="1"/>
    <col min="4088" max="4088" width="7.1015625" style="1" customWidth="1"/>
    <col min="4089" max="4090" width="9.1015625" style="1"/>
    <col min="4091" max="4091" width="12.41796875" style="1" customWidth="1"/>
    <col min="4092" max="4092" width="0.89453125" style="1" customWidth="1"/>
    <col min="4093" max="4093" width="12.41796875" style="1" customWidth="1"/>
    <col min="4094" max="4094" width="0.89453125" style="1" customWidth="1"/>
    <col min="4095" max="4095" width="12.41796875" style="1" customWidth="1"/>
    <col min="4096" max="4096" width="11.5234375" style="1" customWidth="1"/>
    <col min="4097" max="4097" width="0.523437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43" width="9.1015625" style="1"/>
    <col min="4344" max="4344" width="7.1015625" style="1" customWidth="1"/>
    <col min="4345" max="4346" width="9.1015625" style="1"/>
    <col min="4347" max="4347" width="12.41796875" style="1" customWidth="1"/>
    <col min="4348" max="4348" width="0.89453125" style="1" customWidth="1"/>
    <col min="4349" max="4349" width="12.41796875" style="1" customWidth="1"/>
    <col min="4350" max="4350" width="0.89453125" style="1" customWidth="1"/>
    <col min="4351" max="4351" width="12.41796875" style="1" customWidth="1"/>
    <col min="4352" max="4352" width="11.5234375" style="1" customWidth="1"/>
    <col min="4353" max="4353" width="0.523437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9" width="9.1015625" style="1"/>
    <col min="4600" max="4600" width="7.1015625" style="1" customWidth="1"/>
    <col min="4601" max="4602" width="9.1015625" style="1"/>
    <col min="4603" max="4603" width="12.41796875" style="1" customWidth="1"/>
    <col min="4604" max="4604" width="0.89453125" style="1" customWidth="1"/>
    <col min="4605" max="4605" width="12.41796875" style="1" customWidth="1"/>
    <col min="4606" max="4606" width="0.89453125" style="1" customWidth="1"/>
    <col min="4607" max="4607" width="12.41796875" style="1" customWidth="1"/>
    <col min="4608" max="4608" width="11.5234375" style="1" customWidth="1"/>
    <col min="4609" max="4609" width="0.523437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5" width="9.1015625" style="1"/>
    <col min="4856" max="4856" width="7.1015625" style="1" customWidth="1"/>
    <col min="4857" max="4858" width="9.1015625" style="1"/>
    <col min="4859" max="4859" width="12.41796875" style="1" customWidth="1"/>
    <col min="4860" max="4860" width="0.89453125" style="1" customWidth="1"/>
    <col min="4861" max="4861" width="12.41796875" style="1" customWidth="1"/>
    <col min="4862" max="4862" width="0.89453125" style="1" customWidth="1"/>
    <col min="4863" max="4863" width="12.41796875" style="1" customWidth="1"/>
    <col min="4864" max="4864" width="11.5234375" style="1" customWidth="1"/>
    <col min="4865" max="4865" width="0.523437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11" width="9.1015625" style="1"/>
    <col min="5112" max="5112" width="7.1015625" style="1" customWidth="1"/>
    <col min="5113" max="5114" width="9.1015625" style="1"/>
    <col min="5115" max="5115" width="12.41796875" style="1" customWidth="1"/>
    <col min="5116" max="5116" width="0.89453125" style="1" customWidth="1"/>
    <col min="5117" max="5117" width="12.41796875" style="1" customWidth="1"/>
    <col min="5118" max="5118" width="0.89453125" style="1" customWidth="1"/>
    <col min="5119" max="5119" width="12.41796875" style="1" customWidth="1"/>
    <col min="5120" max="5120" width="11.5234375" style="1" customWidth="1"/>
    <col min="5121" max="5121" width="0.523437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7" width="9.1015625" style="1"/>
    <col min="5368" max="5368" width="7.1015625" style="1" customWidth="1"/>
    <col min="5369" max="5370" width="9.1015625" style="1"/>
    <col min="5371" max="5371" width="12.41796875" style="1" customWidth="1"/>
    <col min="5372" max="5372" width="0.89453125" style="1" customWidth="1"/>
    <col min="5373" max="5373" width="12.41796875" style="1" customWidth="1"/>
    <col min="5374" max="5374" width="0.89453125" style="1" customWidth="1"/>
    <col min="5375" max="5375" width="12.41796875" style="1" customWidth="1"/>
    <col min="5376" max="5376" width="11.5234375" style="1" customWidth="1"/>
    <col min="5377" max="5377" width="0.523437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23" width="9.1015625" style="1"/>
    <col min="5624" max="5624" width="7.1015625" style="1" customWidth="1"/>
    <col min="5625" max="5626" width="9.1015625" style="1"/>
    <col min="5627" max="5627" width="12.41796875" style="1" customWidth="1"/>
    <col min="5628" max="5628" width="0.89453125" style="1" customWidth="1"/>
    <col min="5629" max="5629" width="12.41796875" style="1" customWidth="1"/>
    <col min="5630" max="5630" width="0.89453125" style="1" customWidth="1"/>
    <col min="5631" max="5631" width="12.41796875" style="1" customWidth="1"/>
    <col min="5632" max="5632" width="11.5234375" style="1" customWidth="1"/>
    <col min="5633" max="5633" width="0.523437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9" width="9.1015625" style="1"/>
    <col min="5880" max="5880" width="7.1015625" style="1" customWidth="1"/>
    <col min="5881" max="5882" width="9.1015625" style="1"/>
    <col min="5883" max="5883" width="12.41796875" style="1" customWidth="1"/>
    <col min="5884" max="5884" width="0.89453125" style="1" customWidth="1"/>
    <col min="5885" max="5885" width="12.41796875" style="1" customWidth="1"/>
    <col min="5886" max="5886" width="0.89453125" style="1" customWidth="1"/>
    <col min="5887" max="5887" width="12.41796875" style="1" customWidth="1"/>
    <col min="5888" max="5888" width="11.5234375" style="1" customWidth="1"/>
    <col min="5889" max="5889" width="0.523437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5" width="9.1015625" style="1"/>
    <col min="6136" max="6136" width="7.1015625" style="1" customWidth="1"/>
    <col min="6137" max="6138" width="9.1015625" style="1"/>
    <col min="6139" max="6139" width="12.41796875" style="1" customWidth="1"/>
    <col min="6140" max="6140" width="0.89453125" style="1" customWidth="1"/>
    <col min="6141" max="6141" width="12.41796875" style="1" customWidth="1"/>
    <col min="6142" max="6142" width="0.89453125" style="1" customWidth="1"/>
    <col min="6143" max="6143" width="12.41796875" style="1" customWidth="1"/>
    <col min="6144" max="6144" width="11.5234375" style="1" customWidth="1"/>
    <col min="6145" max="6145" width="0.523437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91" width="9.1015625" style="1"/>
    <col min="6392" max="6392" width="7.1015625" style="1" customWidth="1"/>
    <col min="6393" max="6394" width="9.1015625" style="1"/>
    <col min="6395" max="6395" width="12.41796875" style="1" customWidth="1"/>
    <col min="6396" max="6396" width="0.89453125" style="1" customWidth="1"/>
    <col min="6397" max="6397" width="12.41796875" style="1" customWidth="1"/>
    <col min="6398" max="6398" width="0.89453125" style="1" customWidth="1"/>
    <col min="6399" max="6399" width="12.41796875" style="1" customWidth="1"/>
    <col min="6400" max="6400" width="11.5234375" style="1" customWidth="1"/>
    <col min="6401" max="6401" width="0.523437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7" width="9.1015625" style="1"/>
    <col min="6648" max="6648" width="7.1015625" style="1" customWidth="1"/>
    <col min="6649" max="6650" width="9.1015625" style="1"/>
    <col min="6651" max="6651" width="12.41796875" style="1" customWidth="1"/>
    <col min="6652" max="6652" width="0.89453125" style="1" customWidth="1"/>
    <col min="6653" max="6653" width="12.41796875" style="1" customWidth="1"/>
    <col min="6654" max="6654" width="0.89453125" style="1" customWidth="1"/>
    <col min="6655" max="6655" width="12.41796875" style="1" customWidth="1"/>
    <col min="6656" max="6656" width="11.5234375" style="1" customWidth="1"/>
    <col min="6657" max="6657" width="0.523437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903" width="9.1015625" style="1"/>
    <col min="6904" max="6904" width="7.1015625" style="1" customWidth="1"/>
    <col min="6905" max="6906" width="9.1015625" style="1"/>
    <col min="6907" max="6907" width="12.41796875" style="1" customWidth="1"/>
    <col min="6908" max="6908" width="0.89453125" style="1" customWidth="1"/>
    <col min="6909" max="6909" width="12.41796875" style="1" customWidth="1"/>
    <col min="6910" max="6910" width="0.89453125" style="1" customWidth="1"/>
    <col min="6911" max="6911" width="12.41796875" style="1" customWidth="1"/>
    <col min="6912" max="6912" width="11.5234375" style="1" customWidth="1"/>
    <col min="6913" max="6913" width="0.523437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9" width="9.1015625" style="1"/>
    <col min="7160" max="7160" width="7.1015625" style="1" customWidth="1"/>
    <col min="7161" max="7162" width="9.1015625" style="1"/>
    <col min="7163" max="7163" width="12.41796875" style="1" customWidth="1"/>
    <col min="7164" max="7164" width="0.89453125" style="1" customWidth="1"/>
    <col min="7165" max="7165" width="12.41796875" style="1" customWidth="1"/>
    <col min="7166" max="7166" width="0.89453125" style="1" customWidth="1"/>
    <col min="7167" max="7167" width="12.41796875" style="1" customWidth="1"/>
    <col min="7168" max="7168" width="11.5234375" style="1" customWidth="1"/>
    <col min="7169" max="7169" width="0.523437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5" width="9.1015625" style="1"/>
    <col min="7416" max="7416" width="7.1015625" style="1" customWidth="1"/>
    <col min="7417" max="7418" width="9.1015625" style="1"/>
    <col min="7419" max="7419" width="12.41796875" style="1" customWidth="1"/>
    <col min="7420" max="7420" width="0.89453125" style="1" customWidth="1"/>
    <col min="7421" max="7421" width="12.41796875" style="1" customWidth="1"/>
    <col min="7422" max="7422" width="0.89453125" style="1" customWidth="1"/>
    <col min="7423" max="7423" width="12.41796875" style="1" customWidth="1"/>
    <col min="7424" max="7424" width="11.5234375" style="1" customWidth="1"/>
    <col min="7425" max="7425" width="0.523437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71" width="9.1015625" style="1"/>
    <col min="7672" max="7672" width="7.1015625" style="1" customWidth="1"/>
    <col min="7673" max="7674" width="9.1015625" style="1"/>
    <col min="7675" max="7675" width="12.41796875" style="1" customWidth="1"/>
    <col min="7676" max="7676" width="0.89453125" style="1" customWidth="1"/>
    <col min="7677" max="7677" width="12.41796875" style="1" customWidth="1"/>
    <col min="7678" max="7678" width="0.89453125" style="1" customWidth="1"/>
    <col min="7679" max="7679" width="12.41796875" style="1" customWidth="1"/>
    <col min="7680" max="7680" width="11.5234375" style="1" customWidth="1"/>
    <col min="7681" max="7681" width="0.523437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7" width="9.1015625" style="1"/>
    <col min="7928" max="7928" width="7.1015625" style="1" customWidth="1"/>
    <col min="7929" max="7930" width="9.1015625" style="1"/>
    <col min="7931" max="7931" width="12.41796875" style="1" customWidth="1"/>
    <col min="7932" max="7932" width="0.89453125" style="1" customWidth="1"/>
    <col min="7933" max="7933" width="12.41796875" style="1" customWidth="1"/>
    <col min="7934" max="7934" width="0.89453125" style="1" customWidth="1"/>
    <col min="7935" max="7935" width="12.41796875" style="1" customWidth="1"/>
    <col min="7936" max="7936" width="11.5234375" style="1" customWidth="1"/>
    <col min="7937" max="7937" width="0.523437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83" width="9.1015625" style="1"/>
    <col min="8184" max="8184" width="7.1015625" style="1" customWidth="1"/>
    <col min="8185" max="8186" width="9.1015625" style="1"/>
    <col min="8187" max="8187" width="12.41796875" style="1" customWidth="1"/>
    <col min="8188" max="8188" width="0.89453125" style="1" customWidth="1"/>
    <col min="8189" max="8189" width="12.41796875" style="1" customWidth="1"/>
    <col min="8190" max="8190" width="0.89453125" style="1" customWidth="1"/>
    <col min="8191" max="8191" width="12.41796875" style="1" customWidth="1"/>
    <col min="8192" max="8192" width="11.5234375" style="1" customWidth="1"/>
    <col min="8193" max="8193" width="0.523437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9" width="9.1015625" style="1"/>
    <col min="8440" max="8440" width="7.1015625" style="1" customWidth="1"/>
    <col min="8441" max="8442" width="9.1015625" style="1"/>
    <col min="8443" max="8443" width="12.41796875" style="1" customWidth="1"/>
    <col min="8444" max="8444" width="0.89453125" style="1" customWidth="1"/>
    <col min="8445" max="8445" width="12.41796875" style="1" customWidth="1"/>
    <col min="8446" max="8446" width="0.89453125" style="1" customWidth="1"/>
    <col min="8447" max="8447" width="12.41796875" style="1" customWidth="1"/>
    <col min="8448" max="8448" width="11.5234375" style="1" customWidth="1"/>
    <col min="8449" max="8449" width="0.523437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5" width="9.1015625" style="1"/>
    <col min="8696" max="8696" width="7.1015625" style="1" customWidth="1"/>
    <col min="8697" max="8698" width="9.1015625" style="1"/>
    <col min="8699" max="8699" width="12.41796875" style="1" customWidth="1"/>
    <col min="8700" max="8700" width="0.89453125" style="1" customWidth="1"/>
    <col min="8701" max="8701" width="12.41796875" style="1" customWidth="1"/>
    <col min="8702" max="8702" width="0.89453125" style="1" customWidth="1"/>
    <col min="8703" max="8703" width="12.41796875" style="1" customWidth="1"/>
    <col min="8704" max="8704" width="11.5234375" style="1" customWidth="1"/>
    <col min="8705" max="8705" width="0.523437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51" width="9.1015625" style="1"/>
    <col min="8952" max="8952" width="7.1015625" style="1" customWidth="1"/>
    <col min="8953" max="8954" width="9.1015625" style="1"/>
    <col min="8955" max="8955" width="12.41796875" style="1" customWidth="1"/>
    <col min="8956" max="8956" width="0.89453125" style="1" customWidth="1"/>
    <col min="8957" max="8957" width="12.41796875" style="1" customWidth="1"/>
    <col min="8958" max="8958" width="0.89453125" style="1" customWidth="1"/>
    <col min="8959" max="8959" width="12.41796875" style="1" customWidth="1"/>
    <col min="8960" max="8960" width="11.5234375" style="1" customWidth="1"/>
    <col min="8961" max="8961" width="0.523437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7" width="9.1015625" style="1"/>
    <col min="9208" max="9208" width="7.1015625" style="1" customWidth="1"/>
    <col min="9209" max="9210" width="9.1015625" style="1"/>
    <col min="9211" max="9211" width="12.41796875" style="1" customWidth="1"/>
    <col min="9212" max="9212" width="0.89453125" style="1" customWidth="1"/>
    <col min="9213" max="9213" width="12.41796875" style="1" customWidth="1"/>
    <col min="9214" max="9214" width="0.89453125" style="1" customWidth="1"/>
    <col min="9215" max="9215" width="12.41796875" style="1" customWidth="1"/>
    <col min="9216" max="9216" width="11.5234375" style="1" customWidth="1"/>
    <col min="9217" max="9217" width="0.523437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63" width="9.1015625" style="1"/>
    <col min="9464" max="9464" width="7.1015625" style="1" customWidth="1"/>
    <col min="9465" max="9466" width="9.1015625" style="1"/>
    <col min="9467" max="9467" width="12.41796875" style="1" customWidth="1"/>
    <col min="9468" max="9468" width="0.89453125" style="1" customWidth="1"/>
    <col min="9469" max="9469" width="12.41796875" style="1" customWidth="1"/>
    <col min="9470" max="9470" width="0.89453125" style="1" customWidth="1"/>
    <col min="9471" max="9471" width="12.41796875" style="1" customWidth="1"/>
    <col min="9472" max="9472" width="11.5234375" style="1" customWidth="1"/>
    <col min="9473" max="9473" width="0.523437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9" width="9.1015625" style="1"/>
    <col min="9720" max="9720" width="7.1015625" style="1" customWidth="1"/>
    <col min="9721" max="9722" width="9.1015625" style="1"/>
    <col min="9723" max="9723" width="12.41796875" style="1" customWidth="1"/>
    <col min="9724" max="9724" width="0.89453125" style="1" customWidth="1"/>
    <col min="9725" max="9725" width="12.41796875" style="1" customWidth="1"/>
    <col min="9726" max="9726" width="0.89453125" style="1" customWidth="1"/>
    <col min="9727" max="9727" width="12.41796875" style="1" customWidth="1"/>
    <col min="9728" max="9728" width="11.5234375" style="1" customWidth="1"/>
    <col min="9729" max="9729" width="0.523437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5" width="9.1015625" style="1"/>
    <col min="9976" max="9976" width="7.1015625" style="1" customWidth="1"/>
    <col min="9977" max="9978" width="9.1015625" style="1"/>
    <col min="9979" max="9979" width="12.41796875" style="1" customWidth="1"/>
    <col min="9980" max="9980" width="0.89453125" style="1" customWidth="1"/>
    <col min="9981" max="9981" width="12.41796875" style="1" customWidth="1"/>
    <col min="9982" max="9982" width="0.89453125" style="1" customWidth="1"/>
    <col min="9983" max="9983" width="12.41796875" style="1" customWidth="1"/>
    <col min="9984" max="9984" width="11.5234375" style="1" customWidth="1"/>
    <col min="9985" max="9985" width="0.523437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31" width="9.1015625" style="1"/>
    <col min="10232" max="10232" width="7.1015625" style="1" customWidth="1"/>
    <col min="10233" max="10234" width="9.1015625" style="1"/>
    <col min="10235" max="10235" width="12.41796875" style="1" customWidth="1"/>
    <col min="10236" max="10236" width="0.89453125" style="1" customWidth="1"/>
    <col min="10237" max="10237" width="12.41796875" style="1" customWidth="1"/>
    <col min="10238" max="10238" width="0.89453125" style="1" customWidth="1"/>
    <col min="10239" max="10239" width="12.41796875" style="1" customWidth="1"/>
    <col min="10240" max="10240" width="11.5234375" style="1" customWidth="1"/>
    <col min="10241" max="10241" width="0.523437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7" width="9.1015625" style="1"/>
    <col min="10488" max="10488" width="7.1015625" style="1" customWidth="1"/>
    <col min="10489" max="10490" width="9.1015625" style="1"/>
    <col min="10491" max="10491" width="12.41796875" style="1" customWidth="1"/>
    <col min="10492" max="10492" width="0.89453125" style="1" customWidth="1"/>
    <col min="10493" max="10493" width="12.41796875" style="1" customWidth="1"/>
    <col min="10494" max="10494" width="0.89453125" style="1" customWidth="1"/>
    <col min="10495" max="10495" width="12.41796875" style="1" customWidth="1"/>
    <col min="10496" max="10496" width="11.5234375" style="1" customWidth="1"/>
    <col min="10497" max="10497" width="0.523437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43" width="9.1015625" style="1"/>
    <col min="10744" max="10744" width="7.1015625" style="1" customWidth="1"/>
    <col min="10745" max="10746" width="9.1015625" style="1"/>
    <col min="10747" max="10747" width="12.41796875" style="1" customWidth="1"/>
    <col min="10748" max="10748" width="0.89453125" style="1" customWidth="1"/>
    <col min="10749" max="10749" width="12.41796875" style="1" customWidth="1"/>
    <col min="10750" max="10750" width="0.89453125" style="1" customWidth="1"/>
    <col min="10751" max="10751" width="12.41796875" style="1" customWidth="1"/>
    <col min="10752" max="10752" width="11.5234375" style="1" customWidth="1"/>
    <col min="10753" max="10753" width="0.523437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9" width="9.1015625" style="1"/>
    <col min="11000" max="11000" width="7.1015625" style="1" customWidth="1"/>
    <col min="11001" max="11002" width="9.1015625" style="1"/>
    <col min="11003" max="11003" width="12.41796875" style="1" customWidth="1"/>
    <col min="11004" max="11004" width="0.89453125" style="1" customWidth="1"/>
    <col min="11005" max="11005" width="12.41796875" style="1" customWidth="1"/>
    <col min="11006" max="11006" width="0.89453125" style="1" customWidth="1"/>
    <col min="11007" max="11007" width="12.41796875" style="1" customWidth="1"/>
    <col min="11008" max="11008" width="11.5234375" style="1" customWidth="1"/>
    <col min="11009" max="11009" width="0.523437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5" width="9.1015625" style="1"/>
    <col min="11256" max="11256" width="7.1015625" style="1" customWidth="1"/>
    <col min="11257" max="11258" width="9.1015625" style="1"/>
    <col min="11259" max="11259" width="12.41796875" style="1" customWidth="1"/>
    <col min="11260" max="11260" width="0.89453125" style="1" customWidth="1"/>
    <col min="11261" max="11261" width="12.41796875" style="1" customWidth="1"/>
    <col min="11262" max="11262" width="0.89453125" style="1" customWidth="1"/>
    <col min="11263" max="11263" width="12.41796875" style="1" customWidth="1"/>
    <col min="11264" max="11264" width="11.5234375" style="1" customWidth="1"/>
    <col min="11265" max="11265" width="0.523437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11" width="9.1015625" style="1"/>
    <col min="11512" max="11512" width="7.1015625" style="1" customWidth="1"/>
    <col min="11513" max="11514" width="9.1015625" style="1"/>
    <col min="11515" max="11515" width="12.41796875" style="1" customWidth="1"/>
    <col min="11516" max="11516" width="0.89453125" style="1" customWidth="1"/>
    <col min="11517" max="11517" width="12.41796875" style="1" customWidth="1"/>
    <col min="11518" max="11518" width="0.89453125" style="1" customWidth="1"/>
    <col min="11519" max="11519" width="12.41796875" style="1" customWidth="1"/>
    <col min="11520" max="11520" width="11.5234375" style="1" customWidth="1"/>
    <col min="11521" max="11521" width="0.523437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7" width="9.1015625" style="1"/>
    <col min="11768" max="11768" width="7.1015625" style="1" customWidth="1"/>
    <col min="11769" max="11770" width="9.1015625" style="1"/>
    <col min="11771" max="11771" width="12.41796875" style="1" customWidth="1"/>
    <col min="11772" max="11772" width="0.89453125" style="1" customWidth="1"/>
    <col min="11773" max="11773" width="12.41796875" style="1" customWidth="1"/>
    <col min="11774" max="11774" width="0.89453125" style="1" customWidth="1"/>
    <col min="11775" max="11775" width="12.41796875" style="1" customWidth="1"/>
    <col min="11776" max="11776" width="11.5234375" style="1" customWidth="1"/>
    <col min="11777" max="11777" width="0.523437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23" width="9.1015625" style="1"/>
    <col min="12024" max="12024" width="7.1015625" style="1" customWidth="1"/>
    <col min="12025" max="12026" width="9.1015625" style="1"/>
    <col min="12027" max="12027" width="12.41796875" style="1" customWidth="1"/>
    <col min="12028" max="12028" width="0.89453125" style="1" customWidth="1"/>
    <col min="12029" max="12029" width="12.41796875" style="1" customWidth="1"/>
    <col min="12030" max="12030" width="0.89453125" style="1" customWidth="1"/>
    <col min="12031" max="12031" width="12.41796875" style="1" customWidth="1"/>
    <col min="12032" max="12032" width="11.5234375" style="1" customWidth="1"/>
    <col min="12033" max="12033" width="0.523437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9" width="9.1015625" style="1"/>
    <col min="12280" max="12280" width="7.1015625" style="1" customWidth="1"/>
    <col min="12281" max="12282" width="9.1015625" style="1"/>
    <col min="12283" max="12283" width="12.41796875" style="1" customWidth="1"/>
    <col min="12284" max="12284" width="0.89453125" style="1" customWidth="1"/>
    <col min="12285" max="12285" width="12.41796875" style="1" customWidth="1"/>
    <col min="12286" max="12286" width="0.89453125" style="1" customWidth="1"/>
    <col min="12287" max="12287" width="12.41796875" style="1" customWidth="1"/>
    <col min="12288" max="12288" width="11.5234375" style="1" customWidth="1"/>
    <col min="12289" max="12289" width="0.523437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5" width="9.1015625" style="1"/>
    <col min="12536" max="12536" width="7.1015625" style="1" customWidth="1"/>
    <col min="12537" max="12538" width="9.1015625" style="1"/>
    <col min="12539" max="12539" width="12.41796875" style="1" customWidth="1"/>
    <col min="12540" max="12540" width="0.89453125" style="1" customWidth="1"/>
    <col min="12541" max="12541" width="12.41796875" style="1" customWidth="1"/>
    <col min="12542" max="12542" width="0.89453125" style="1" customWidth="1"/>
    <col min="12543" max="12543" width="12.41796875" style="1" customWidth="1"/>
    <col min="12544" max="12544" width="11.5234375" style="1" customWidth="1"/>
    <col min="12545" max="12545" width="0.523437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91" width="9.1015625" style="1"/>
    <col min="12792" max="12792" width="7.1015625" style="1" customWidth="1"/>
    <col min="12793" max="12794" width="9.1015625" style="1"/>
    <col min="12795" max="12795" width="12.41796875" style="1" customWidth="1"/>
    <col min="12796" max="12796" width="0.89453125" style="1" customWidth="1"/>
    <col min="12797" max="12797" width="12.41796875" style="1" customWidth="1"/>
    <col min="12798" max="12798" width="0.89453125" style="1" customWidth="1"/>
    <col min="12799" max="12799" width="12.41796875" style="1" customWidth="1"/>
    <col min="12800" max="12800" width="11.5234375" style="1" customWidth="1"/>
    <col min="12801" max="12801" width="0.523437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7" width="9.1015625" style="1"/>
    <col min="13048" max="13048" width="7.1015625" style="1" customWidth="1"/>
    <col min="13049" max="13050" width="9.1015625" style="1"/>
    <col min="13051" max="13051" width="12.41796875" style="1" customWidth="1"/>
    <col min="13052" max="13052" width="0.89453125" style="1" customWidth="1"/>
    <col min="13053" max="13053" width="12.41796875" style="1" customWidth="1"/>
    <col min="13054" max="13054" width="0.89453125" style="1" customWidth="1"/>
    <col min="13055" max="13055" width="12.41796875" style="1" customWidth="1"/>
    <col min="13056" max="13056" width="11.5234375" style="1" customWidth="1"/>
    <col min="13057" max="13057" width="0.523437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303" width="9.1015625" style="1"/>
    <col min="13304" max="13304" width="7.1015625" style="1" customWidth="1"/>
    <col min="13305" max="13306" width="9.1015625" style="1"/>
    <col min="13307" max="13307" width="12.41796875" style="1" customWidth="1"/>
    <col min="13308" max="13308" width="0.89453125" style="1" customWidth="1"/>
    <col min="13309" max="13309" width="12.41796875" style="1" customWidth="1"/>
    <col min="13310" max="13310" width="0.89453125" style="1" customWidth="1"/>
    <col min="13311" max="13311" width="12.41796875" style="1" customWidth="1"/>
    <col min="13312" max="13312" width="11.5234375" style="1" customWidth="1"/>
    <col min="13313" max="13313" width="0.523437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9" width="9.1015625" style="1"/>
    <col min="13560" max="13560" width="7.1015625" style="1" customWidth="1"/>
    <col min="13561" max="13562" width="9.1015625" style="1"/>
    <col min="13563" max="13563" width="12.41796875" style="1" customWidth="1"/>
    <col min="13564" max="13564" width="0.89453125" style="1" customWidth="1"/>
    <col min="13565" max="13565" width="12.41796875" style="1" customWidth="1"/>
    <col min="13566" max="13566" width="0.89453125" style="1" customWidth="1"/>
    <col min="13567" max="13567" width="12.41796875" style="1" customWidth="1"/>
    <col min="13568" max="13568" width="11.5234375" style="1" customWidth="1"/>
    <col min="13569" max="13569" width="0.523437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5" width="9.1015625" style="1"/>
    <col min="13816" max="13816" width="7.1015625" style="1" customWidth="1"/>
    <col min="13817" max="13818" width="9.1015625" style="1"/>
    <col min="13819" max="13819" width="12.41796875" style="1" customWidth="1"/>
    <col min="13820" max="13820" width="0.89453125" style="1" customWidth="1"/>
    <col min="13821" max="13821" width="12.41796875" style="1" customWidth="1"/>
    <col min="13822" max="13822" width="0.89453125" style="1" customWidth="1"/>
    <col min="13823" max="13823" width="12.41796875" style="1" customWidth="1"/>
    <col min="13824" max="13824" width="11.5234375" style="1" customWidth="1"/>
    <col min="13825" max="13825" width="0.523437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71" width="9.1015625" style="1"/>
    <col min="14072" max="14072" width="7.1015625" style="1" customWidth="1"/>
    <col min="14073" max="14074" width="9.1015625" style="1"/>
    <col min="14075" max="14075" width="12.41796875" style="1" customWidth="1"/>
    <col min="14076" max="14076" width="0.89453125" style="1" customWidth="1"/>
    <col min="14077" max="14077" width="12.41796875" style="1" customWidth="1"/>
    <col min="14078" max="14078" width="0.89453125" style="1" customWidth="1"/>
    <col min="14079" max="14079" width="12.41796875" style="1" customWidth="1"/>
    <col min="14080" max="14080" width="11.5234375" style="1" customWidth="1"/>
    <col min="14081" max="14081" width="0.523437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7" width="9.1015625" style="1"/>
    <col min="14328" max="14328" width="7.1015625" style="1" customWidth="1"/>
    <col min="14329" max="14330" width="9.1015625" style="1"/>
    <col min="14331" max="14331" width="12.41796875" style="1" customWidth="1"/>
    <col min="14332" max="14332" width="0.89453125" style="1" customWidth="1"/>
    <col min="14333" max="14333" width="12.41796875" style="1" customWidth="1"/>
    <col min="14334" max="14334" width="0.89453125" style="1" customWidth="1"/>
    <col min="14335" max="14335" width="12.41796875" style="1" customWidth="1"/>
    <col min="14336" max="14336" width="11.5234375" style="1" customWidth="1"/>
    <col min="14337" max="14337" width="0.523437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83" width="9.1015625" style="1"/>
    <col min="14584" max="14584" width="7.1015625" style="1" customWidth="1"/>
    <col min="14585" max="14586" width="9.1015625" style="1"/>
    <col min="14587" max="14587" width="12.41796875" style="1" customWidth="1"/>
    <col min="14588" max="14588" width="0.89453125" style="1" customWidth="1"/>
    <col min="14589" max="14589" width="12.41796875" style="1" customWidth="1"/>
    <col min="14590" max="14590" width="0.89453125" style="1" customWidth="1"/>
    <col min="14591" max="14591" width="12.41796875" style="1" customWidth="1"/>
    <col min="14592" max="14592" width="11.5234375" style="1" customWidth="1"/>
    <col min="14593" max="14593" width="0.523437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9" width="9.1015625" style="1"/>
    <col min="14840" max="14840" width="7.1015625" style="1" customWidth="1"/>
    <col min="14841" max="14842" width="9.1015625" style="1"/>
    <col min="14843" max="14843" width="12.41796875" style="1" customWidth="1"/>
    <col min="14844" max="14844" width="0.89453125" style="1" customWidth="1"/>
    <col min="14845" max="14845" width="12.41796875" style="1" customWidth="1"/>
    <col min="14846" max="14846" width="0.89453125" style="1" customWidth="1"/>
    <col min="14847" max="14847" width="12.41796875" style="1" customWidth="1"/>
    <col min="14848" max="14848" width="11.5234375" style="1" customWidth="1"/>
    <col min="14849" max="14849" width="0.523437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5" width="9.1015625" style="1"/>
    <col min="15096" max="15096" width="7.1015625" style="1" customWidth="1"/>
    <col min="15097" max="15098" width="9.1015625" style="1"/>
    <col min="15099" max="15099" width="12.41796875" style="1" customWidth="1"/>
    <col min="15100" max="15100" width="0.89453125" style="1" customWidth="1"/>
    <col min="15101" max="15101" width="12.41796875" style="1" customWidth="1"/>
    <col min="15102" max="15102" width="0.89453125" style="1" customWidth="1"/>
    <col min="15103" max="15103" width="12.41796875" style="1" customWidth="1"/>
    <col min="15104" max="15104" width="11.5234375" style="1" customWidth="1"/>
    <col min="15105" max="15105" width="0.523437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51" width="9.1015625" style="1"/>
    <col min="15352" max="15352" width="7.1015625" style="1" customWidth="1"/>
    <col min="15353" max="15354" width="9.1015625" style="1"/>
    <col min="15355" max="15355" width="12.41796875" style="1" customWidth="1"/>
    <col min="15356" max="15356" width="0.89453125" style="1" customWidth="1"/>
    <col min="15357" max="15357" width="12.41796875" style="1" customWidth="1"/>
    <col min="15358" max="15358" width="0.89453125" style="1" customWidth="1"/>
    <col min="15359" max="15359" width="12.41796875" style="1" customWidth="1"/>
    <col min="15360" max="15360" width="11.5234375" style="1" customWidth="1"/>
    <col min="15361" max="15361" width="0.523437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7" width="9.1015625" style="1"/>
    <col min="15608" max="15608" width="7.1015625" style="1" customWidth="1"/>
    <col min="15609" max="15610" width="9.1015625" style="1"/>
    <col min="15611" max="15611" width="12.41796875" style="1" customWidth="1"/>
    <col min="15612" max="15612" width="0.89453125" style="1" customWidth="1"/>
    <col min="15613" max="15613" width="12.41796875" style="1" customWidth="1"/>
    <col min="15614" max="15614" width="0.89453125" style="1" customWidth="1"/>
    <col min="15615" max="15615" width="12.41796875" style="1" customWidth="1"/>
    <col min="15616" max="15616" width="11.5234375" style="1" customWidth="1"/>
    <col min="15617" max="15617" width="0.523437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63" width="9.1015625" style="1"/>
    <col min="15864" max="15864" width="7.1015625" style="1" customWidth="1"/>
    <col min="15865" max="15866" width="9.1015625" style="1"/>
    <col min="15867" max="15867" width="12.41796875" style="1" customWidth="1"/>
    <col min="15868" max="15868" width="0.89453125" style="1" customWidth="1"/>
    <col min="15869" max="15869" width="12.41796875" style="1" customWidth="1"/>
    <col min="15870" max="15870" width="0.89453125" style="1" customWidth="1"/>
    <col min="15871" max="15871" width="12.41796875" style="1" customWidth="1"/>
    <col min="15872" max="15872" width="11.5234375" style="1" customWidth="1"/>
    <col min="15873" max="15873" width="0.523437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9" width="9.1015625" style="1"/>
    <col min="16120" max="16120" width="7.1015625" style="1" customWidth="1"/>
    <col min="16121" max="16122" width="9.1015625" style="1"/>
    <col min="16123" max="16123" width="12.41796875" style="1" customWidth="1"/>
    <col min="16124" max="16124" width="0.89453125" style="1" customWidth="1"/>
    <col min="16125" max="16125" width="12.41796875" style="1" customWidth="1"/>
    <col min="16126" max="16126" width="0.89453125" style="1" customWidth="1"/>
    <col min="16127" max="16127" width="12.41796875" style="1" customWidth="1"/>
    <col min="16128" max="16128" width="11.5234375" style="1" customWidth="1"/>
    <col min="16129" max="16129" width="0.523437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20" ht="15">
      <c r="A1" s="319"/>
      <c r="B1" s="729" t="s">
        <v>3056</v>
      </c>
      <c r="C1" s="445"/>
      <c r="D1" s="445"/>
      <c r="E1" s="319"/>
      <c r="F1" s="319"/>
      <c r="G1" s="319"/>
      <c r="H1" s="319"/>
      <c r="I1" s="319"/>
      <c r="J1" s="319"/>
      <c r="K1" s="319"/>
      <c r="L1" s="319"/>
      <c r="M1" s="319"/>
      <c r="N1" s="319"/>
      <c r="O1" s="319"/>
      <c r="P1" s="729" t="s">
        <v>3056</v>
      </c>
      <c r="Q1" s="477"/>
      <c r="R1" s="477"/>
      <c r="S1" s="477"/>
      <c r="T1" s="477"/>
    </row>
    <row r="2" spans="1:20" ht="15">
      <c r="A2" s="500">
        <v>33</v>
      </c>
      <c r="B2" s="1758" t="s">
        <v>137</v>
      </c>
      <c r="C2" s="1759"/>
      <c r="D2" s="1759"/>
      <c r="E2" s="1760"/>
      <c r="F2" s="379"/>
      <c r="G2" s="319"/>
      <c r="H2" s="319"/>
      <c r="I2" s="319"/>
      <c r="J2" s="319"/>
      <c r="K2" s="319"/>
      <c r="L2" s="319"/>
      <c r="M2" s="319"/>
      <c r="N2" s="319"/>
      <c r="O2" s="319"/>
      <c r="P2" s="1624" t="s">
        <v>2873</v>
      </c>
      <c r="Q2" s="1624"/>
      <c r="R2" s="1624"/>
      <c r="S2" s="1624"/>
      <c r="T2" s="1624"/>
    </row>
    <row r="3" spans="1:20" ht="15">
      <c r="A3" s="500"/>
      <c r="B3" s="543"/>
      <c r="C3" s="545"/>
      <c r="D3" s="545"/>
      <c r="E3" s="319"/>
      <c r="F3" s="379"/>
      <c r="G3" s="319"/>
      <c r="H3" s="319"/>
      <c r="I3" s="319"/>
      <c r="J3" s="319"/>
      <c r="K3" s="319"/>
      <c r="L3" s="319"/>
      <c r="M3" s="319"/>
      <c r="N3" s="319"/>
      <c r="O3" s="319"/>
      <c r="P3" s="1716"/>
      <c r="Q3" s="1716"/>
      <c r="R3" s="1716"/>
      <c r="S3" s="1716"/>
      <c r="T3" s="1716"/>
    </row>
    <row r="4" spans="1:20" ht="15">
      <c r="A4" s="319"/>
      <c r="B4" s="525" t="s">
        <v>3057</v>
      </c>
      <c r="C4" s="379"/>
      <c r="D4" s="319"/>
      <c r="E4" s="319"/>
      <c r="F4" s="319"/>
      <c r="G4" s="319"/>
      <c r="H4" s="319"/>
      <c r="I4" s="319"/>
      <c r="J4" s="319"/>
      <c r="K4" s="319"/>
      <c r="L4" s="319"/>
      <c r="M4" s="319"/>
      <c r="N4" s="319"/>
      <c r="O4" s="319"/>
      <c r="P4" s="525" t="str">
        <f>$B4</f>
        <v xml:space="preserve">For Banking Book - Regulatory Retail - All Other Exposures  (132) </v>
      </c>
      <c r="Q4" s="525"/>
      <c r="R4" s="525"/>
      <c r="S4" s="525"/>
      <c r="T4" s="525"/>
    </row>
    <row r="5" spans="1:20" ht="15">
      <c r="A5" s="477"/>
      <c r="B5" s="754" t="s">
        <v>2875</v>
      </c>
      <c r="C5" s="525"/>
      <c r="D5" s="477"/>
      <c r="E5" s="477"/>
      <c r="F5" s="477"/>
      <c r="G5" s="477"/>
      <c r="H5" s="477"/>
      <c r="I5" s="477"/>
      <c r="J5" s="477"/>
      <c r="K5" s="477"/>
      <c r="L5" s="477"/>
      <c r="M5" s="477"/>
      <c r="N5" s="477"/>
      <c r="O5" s="477"/>
      <c r="P5" s="754" t="str">
        <f>$B5</f>
        <v>Dollars in thousands, Record Type 010</v>
      </c>
      <c r="Q5" s="477"/>
      <c r="R5" s="477"/>
      <c r="S5" s="477"/>
      <c r="T5" s="477"/>
    </row>
    <row r="6" spans="1:20" ht="22.35" customHeight="1">
      <c r="A6" s="477"/>
      <c r="B6" s="1601" t="s">
        <v>2342</v>
      </c>
      <c r="C6" s="1597"/>
      <c r="D6" s="1598"/>
      <c r="E6" s="985"/>
      <c r="F6" s="1757" t="s">
        <v>2368</v>
      </c>
      <c r="G6" s="1673"/>
      <c r="H6" s="1601" t="s">
        <v>2774</v>
      </c>
      <c r="I6" s="1598"/>
      <c r="J6" s="985"/>
      <c r="K6" s="985"/>
      <c r="L6" s="985"/>
      <c r="M6" s="985"/>
      <c r="N6" s="985"/>
      <c r="O6" s="477"/>
      <c r="P6" s="1675"/>
      <c r="Q6" s="1675"/>
      <c r="R6" s="1131"/>
      <c r="S6" s="1596" t="s">
        <v>2879</v>
      </c>
      <c r="T6" s="1607"/>
    </row>
    <row r="7" spans="1:20" ht="64.5" customHeight="1">
      <c r="A7" s="984" t="s">
        <v>2881</v>
      </c>
      <c r="B7" s="984" t="s">
        <v>2882</v>
      </c>
      <c r="C7" s="984" t="s">
        <v>2345</v>
      </c>
      <c r="D7" s="984" t="s">
        <v>3031</v>
      </c>
      <c r="E7" s="986"/>
      <c r="F7" s="984" t="s">
        <v>3032</v>
      </c>
      <c r="G7" s="1137"/>
      <c r="H7" s="984" t="s">
        <v>3033</v>
      </c>
      <c r="I7" s="984" t="s">
        <v>3034</v>
      </c>
      <c r="J7" s="986"/>
      <c r="K7" s="1605" t="s">
        <v>2352</v>
      </c>
      <c r="L7" s="1607"/>
      <c r="M7" s="1605" t="s">
        <v>2890</v>
      </c>
      <c r="N7" s="1607"/>
      <c r="O7" s="477"/>
      <c r="P7" s="1138" t="s">
        <v>2881</v>
      </c>
      <c r="Q7" s="1138" t="str">
        <f>$B7</f>
        <v>Estimated PD (%) (M3)</v>
      </c>
      <c r="R7" s="984" t="s">
        <v>3040</v>
      </c>
      <c r="S7" s="984" t="s">
        <v>2892</v>
      </c>
      <c r="T7" s="984" t="s">
        <v>2893</v>
      </c>
    </row>
    <row r="8" spans="1:20" s="112" customFormat="1">
      <c r="A8" s="1131"/>
      <c r="B8" s="776" t="s">
        <v>282</v>
      </c>
      <c r="C8" s="776"/>
      <c r="D8" s="776" t="s">
        <v>283</v>
      </c>
      <c r="E8" s="776"/>
      <c r="F8" s="776" t="s">
        <v>284</v>
      </c>
      <c r="G8" s="776"/>
      <c r="H8" s="776" t="s">
        <v>3035</v>
      </c>
      <c r="I8" s="776"/>
      <c r="J8" s="776"/>
      <c r="K8" s="776"/>
      <c r="L8" s="776"/>
      <c r="M8" s="776"/>
      <c r="N8" s="776"/>
      <c r="O8" s="1131"/>
      <c r="P8" s="1140"/>
      <c r="Q8" s="1141" t="s">
        <v>2895</v>
      </c>
      <c r="R8" s="776"/>
      <c r="S8" s="477"/>
      <c r="T8" s="776"/>
    </row>
    <row r="9" spans="1:20">
      <c r="A9" s="477"/>
      <c r="B9" s="813" t="s">
        <v>1790</v>
      </c>
      <c r="C9" s="477"/>
      <c r="D9" s="992"/>
      <c r="E9" s="992"/>
      <c r="F9" s="992"/>
      <c r="G9" s="992"/>
      <c r="H9" s="992"/>
      <c r="I9" s="992"/>
      <c r="J9" s="992"/>
      <c r="K9" s="992"/>
      <c r="L9" s="992"/>
      <c r="M9" s="992"/>
      <c r="N9" s="477"/>
      <c r="O9" s="477"/>
      <c r="P9" s="1142"/>
      <c r="Q9" s="1143" t="str">
        <f>$B9</f>
        <v>Drawn (501)</v>
      </c>
      <c r="R9" s="477"/>
      <c r="S9" s="477"/>
      <c r="T9" s="477"/>
    </row>
    <row r="10" spans="1:20" ht="12.75" customHeight="1">
      <c r="A10" s="453" t="s">
        <v>2897</v>
      </c>
      <c r="B10" s="1144"/>
      <c r="C10" s="1207"/>
      <c r="D10" s="994"/>
      <c r="E10" s="453"/>
      <c r="F10" s="994"/>
      <c r="G10" s="1226"/>
      <c r="H10" s="997"/>
      <c r="I10" s="1148"/>
      <c r="J10" s="453"/>
      <c r="K10" s="1665"/>
      <c r="L10" s="1665"/>
      <c r="M10" s="1665"/>
      <c r="N10" s="1665"/>
      <c r="O10" s="477"/>
      <c r="P10" s="1151" t="s">
        <v>2897</v>
      </c>
      <c r="Q10" s="1152" t="str">
        <f t="shared" ref="Q10:Q34" si="0">IF($B10="","",$B10)</f>
        <v/>
      </c>
      <c r="R10" s="1153"/>
      <c r="S10" s="1154"/>
      <c r="T10" s="1154"/>
    </row>
    <row r="11" spans="1:20">
      <c r="A11" s="453" t="s">
        <v>2898</v>
      </c>
      <c r="B11" s="1144"/>
      <c r="C11" s="1207"/>
      <c r="D11" s="994"/>
      <c r="E11" s="453"/>
      <c r="F11" s="994"/>
      <c r="G11" s="1226"/>
      <c r="H11" s="997"/>
      <c r="I11" s="1148"/>
      <c r="J11" s="453"/>
      <c r="K11" s="1665"/>
      <c r="L11" s="1665"/>
      <c r="M11" s="1665"/>
      <c r="N11" s="1665"/>
      <c r="O11" s="477"/>
      <c r="P11" s="1151" t="s">
        <v>2898</v>
      </c>
      <c r="Q11" s="1152" t="str">
        <f t="shared" si="0"/>
        <v/>
      </c>
      <c r="R11" s="1153"/>
      <c r="S11" s="1154"/>
      <c r="T11" s="1154"/>
    </row>
    <row r="12" spans="1:20">
      <c r="A12" s="453" t="s">
        <v>2899</v>
      </c>
      <c r="B12" s="1144"/>
      <c r="C12" s="1207"/>
      <c r="D12" s="994"/>
      <c r="E12" s="453"/>
      <c r="F12" s="994"/>
      <c r="G12" s="1226"/>
      <c r="H12" s="997"/>
      <c r="I12" s="1148"/>
      <c r="J12" s="453"/>
      <c r="K12" s="1665"/>
      <c r="L12" s="1665"/>
      <c r="M12" s="1665"/>
      <c r="N12" s="1665"/>
      <c r="O12" s="477"/>
      <c r="P12" s="1151" t="s">
        <v>2899</v>
      </c>
      <c r="Q12" s="1152" t="str">
        <f t="shared" si="0"/>
        <v/>
      </c>
      <c r="R12" s="1153"/>
      <c r="S12" s="1154"/>
      <c r="T12" s="1154"/>
    </row>
    <row r="13" spans="1:20" hidden="1">
      <c r="A13" s="453" t="s">
        <v>2900</v>
      </c>
      <c r="B13" s="1144"/>
      <c r="C13" s="1207"/>
      <c r="D13" s="994"/>
      <c r="E13" s="453"/>
      <c r="F13" s="994"/>
      <c r="G13" s="1226"/>
      <c r="H13" s="997"/>
      <c r="I13" s="1148"/>
      <c r="J13" s="453"/>
      <c r="K13" s="1754"/>
      <c r="L13" s="1754"/>
      <c r="M13" s="1754"/>
      <c r="N13" s="1754"/>
      <c r="O13" s="477"/>
      <c r="P13" s="1151" t="s">
        <v>2900</v>
      </c>
      <c r="Q13" s="1152" t="str">
        <f t="shared" si="0"/>
        <v/>
      </c>
      <c r="R13" s="1153"/>
      <c r="S13" s="1154"/>
      <c r="T13" s="1154"/>
    </row>
    <row r="14" spans="1:20" hidden="1">
      <c r="A14" s="453" t="s">
        <v>2901</v>
      </c>
      <c r="B14" s="1144"/>
      <c r="C14" s="1207"/>
      <c r="D14" s="994"/>
      <c r="E14" s="453"/>
      <c r="F14" s="994"/>
      <c r="G14" s="1226"/>
      <c r="H14" s="997"/>
      <c r="I14" s="1148"/>
      <c r="J14" s="453"/>
      <c r="K14" s="1754"/>
      <c r="L14" s="1754"/>
      <c r="M14" s="1754"/>
      <c r="N14" s="1754"/>
      <c r="O14" s="477"/>
      <c r="P14" s="1151" t="s">
        <v>2901</v>
      </c>
      <c r="Q14" s="1152" t="str">
        <f t="shared" si="0"/>
        <v/>
      </c>
      <c r="R14" s="1153"/>
      <c r="S14" s="1154"/>
      <c r="T14" s="1154"/>
    </row>
    <row r="15" spans="1:20" hidden="1">
      <c r="A15" s="453" t="s">
        <v>2902</v>
      </c>
      <c r="B15" s="1144"/>
      <c r="C15" s="1207"/>
      <c r="D15" s="994"/>
      <c r="E15" s="453"/>
      <c r="F15" s="994"/>
      <c r="G15" s="1226"/>
      <c r="H15" s="997"/>
      <c r="I15" s="1148"/>
      <c r="J15" s="453"/>
      <c r="K15" s="1754"/>
      <c r="L15" s="1754"/>
      <c r="M15" s="1754"/>
      <c r="N15" s="1754"/>
      <c r="O15" s="477"/>
      <c r="P15" s="1151" t="s">
        <v>2902</v>
      </c>
      <c r="Q15" s="1152" t="str">
        <f t="shared" si="0"/>
        <v/>
      </c>
      <c r="R15" s="1153"/>
      <c r="S15" s="1154"/>
      <c r="T15" s="1154"/>
    </row>
    <row r="16" spans="1:20" hidden="1">
      <c r="A16" s="453" t="s">
        <v>2903</v>
      </c>
      <c r="B16" s="1144"/>
      <c r="C16" s="1207"/>
      <c r="D16" s="994"/>
      <c r="E16" s="453"/>
      <c r="F16" s="994"/>
      <c r="G16" s="1226"/>
      <c r="H16" s="997"/>
      <c r="I16" s="1148"/>
      <c r="J16" s="453"/>
      <c r="K16" s="1754"/>
      <c r="L16" s="1754"/>
      <c r="M16" s="1754"/>
      <c r="N16" s="1754"/>
      <c r="O16" s="477"/>
      <c r="P16" s="1151" t="s">
        <v>2903</v>
      </c>
      <c r="Q16" s="1152" t="str">
        <f t="shared" si="0"/>
        <v/>
      </c>
      <c r="R16" s="1153"/>
      <c r="S16" s="1154"/>
      <c r="T16" s="1154"/>
    </row>
    <row r="17" spans="1:20" hidden="1">
      <c r="A17" s="453" t="s">
        <v>2904</v>
      </c>
      <c r="B17" s="1144"/>
      <c r="C17" s="1207"/>
      <c r="D17" s="994"/>
      <c r="E17" s="453"/>
      <c r="F17" s="994"/>
      <c r="G17" s="1226"/>
      <c r="H17" s="997"/>
      <c r="I17" s="1148"/>
      <c r="J17" s="453"/>
      <c r="K17" s="1754"/>
      <c r="L17" s="1754"/>
      <c r="M17" s="1754"/>
      <c r="N17" s="1754"/>
      <c r="O17" s="477"/>
      <c r="P17" s="1151" t="s">
        <v>2904</v>
      </c>
      <c r="Q17" s="1152" t="str">
        <f t="shared" si="0"/>
        <v/>
      </c>
      <c r="R17" s="1153"/>
      <c r="S17" s="1154"/>
      <c r="T17" s="1154"/>
    </row>
    <row r="18" spans="1:20" hidden="1">
      <c r="A18" s="453" t="s">
        <v>2905</v>
      </c>
      <c r="B18" s="1144"/>
      <c r="C18" s="1207"/>
      <c r="D18" s="994"/>
      <c r="E18" s="453"/>
      <c r="F18" s="994"/>
      <c r="G18" s="1226"/>
      <c r="H18" s="997"/>
      <c r="I18" s="1148"/>
      <c r="J18" s="453"/>
      <c r="K18" s="1754"/>
      <c r="L18" s="1754"/>
      <c r="M18" s="1754"/>
      <c r="N18" s="1754"/>
      <c r="O18" s="477"/>
      <c r="P18" s="1151" t="s">
        <v>2905</v>
      </c>
      <c r="Q18" s="1152" t="str">
        <f t="shared" si="0"/>
        <v/>
      </c>
      <c r="R18" s="1153"/>
      <c r="S18" s="1154"/>
      <c r="T18" s="1154"/>
    </row>
    <row r="19" spans="1:20" hidden="1">
      <c r="A19" s="453" t="s">
        <v>2906</v>
      </c>
      <c r="B19" s="1144"/>
      <c r="C19" s="1207"/>
      <c r="D19" s="994"/>
      <c r="E19" s="453"/>
      <c r="F19" s="994"/>
      <c r="G19" s="1226"/>
      <c r="H19" s="997"/>
      <c r="I19" s="1148"/>
      <c r="J19" s="453"/>
      <c r="K19" s="1754"/>
      <c r="L19" s="1754"/>
      <c r="M19" s="1754"/>
      <c r="N19" s="1754"/>
      <c r="O19" s="477"/>
      <c r="P19" s="1151" t="s">
        <v>2906</v>
      </c>
      <c r="Q19" s="1152" t="str">
        <f t="shared" si="0"/>
        <v/>
      </c>
      <c r="R19" s="1153"/>
      <c r="S19" s="1154"/>
      <c r="T19" s="1154"/>
    </row>
    <row r="20" spans="1:20" hidden="1">
      <c r="A20" s="453" t="s">
        <v>2907</v>
      </c>
      <c r="B20" s="1144"/>
      <c r="C20" s="1207"/>
      <c r="D20" s="994"/>
      <c r="E20" s="453"/>
      <c r="F20" s="994"/>
      <c r="G20" s="1226"/>
      <c r="H20" s="997"/>
      <c r="I20" s="1148"/>
      <c r="J20" s="453"/>
      <c r="K20" s="1754"/>
      <c r="L20" s="1754"/>
      <c r="M20" s="1754"/>
      <c r="N20" s="1754"/>
      <c r="O20" s="477"/>
      <c r="P20" s="1151" t="s">
        <v>2907</v>
      </c>
      <c r="Q20" s="1152" t="str">
        <f t="shared" si="0"/>
        <v/>
      </c>
      <c r="R20" s="1153"/>
      <c r="S20" s="1154"/>
      <c r="T20" s="1154"/>
    </row>
    <row r="21" spans="1:20" hidden="1">
      <c r="A21" s="453" t="s">
        <v>2908</v>
      </c>
      <c r="B21" s="1144"/>
      <c r="C21" s="1207"/>
      <c r="D21" s="994"/>
      <c r="E21" s="453"/>
      <c r="F21" s="994"/>
      <c r="G21" s="1226"/>
      <c r="H21" s="997"/>
      <c r="I21" s="1148"/>
      <c r="J21" s="453"/>
      <c r="K21" s="1754"/>
      <c r="L21" s="1754"/>
      <c r="M21" s="1754"/>
      <c r="N21" s="1754"/>
      <c r="O21" s="477"/>
      <c r="P21" s="1151" t="s">
        <v>2908</v>
      </c>
      <c r="Q21" s="1152" t="str">
        <f t="shared" si="0"/>
        <v/>
      </c>
      <c r="R21" s="1153"/>
      <c r="S21" s="1154"/>
      <c r="T21" s="1154"/>
    </row>
    <row r="22" spans="1:20" hidden="1">
      <c r="A22" s="453" t="s">
        <v>2909</v>
      </c>
      <c r="B22" s="1144"/>
      <c r="C22" s="1207"/>
      <c r="D22" s="994"/>
      <c r="E22" s="453"/>
      <c r="F22" s="994"/>
      <c r="G22" s="1226"/>
      <c r="H22" s="997"/>
      <c r="I22" s="1148"/>
      <c r="J22" s="453"/>
      <c r="K22" s="1754"/>
      <c r="L22" s="1754"/>
      <c r="M22" s="1754"/>
      <c r="N22" s="1754"/>
      <c r="O22" s="477"/>
      <c r="P22" s="1151" t="s">
        <v>2909</v>
      </c>
      <c r="Q22" s="1152" t="str">
        <f t="shared" si="0"/>
        <v/>
      </c>
      <c r="R22" s="1153"/>
      <c r="S22" s="1154"/>
      <c r="T22" s="1154"/>
    </row>
    <row r="23" spans="1:20" hidden="1">
      <c r="A23" s="453" t="s">
        <v>2910</v>
      </c>
      <c r="B23" s="1144"/>
      <c r="C23" s="1207"/>
      <c r="D23" s="994"/>
      <c r="E23" s="453"/>
      <c r="F23" s="994"/>
      <c r="G23" s="1226"/>
      <c r="H23" s="997"/>
      <c r="I23" s="1148"/>
      <c r="J23" s="453"/>
      <c r="K23" s="1754"/>
      <c r="L23" s="1754"/>
      <c r="M23" s="1754"/>
      <c r="N23" s="1754"/>
      <c r="O23" s="477"/>
      <c r="P23" s="1151" t="s">
        <v>2910</v>
      </c>
      <c r="Q23" s="1152" t="str">
        <f t="shared" si="0"/>
        <v/>
      </c>
      <c r="R23" s="1153"/>
      <c r="S23" s="1154"/>
      <c r="T23" s="1154"/>
    </row>
    <row r="24" spans="1:20" hidden="1">
      <c r="A24" s="453" t="s">
        <v>2911</v>
      </c>
      <c r="B24" s="1144"/>
      <c r="C24" s="1207"/>
      <c r="D24" s="994"/>
      <c r="E24" s="453"/>
      <c r="F24" s="994"/>
      <c r="G24" s="1226"/>
      <c r="H24" s="997"/>
      <c r="I24" s="1148"/>
      <c r="J24" s="453"/>
      <c r="K24" s="1754"/>
      <c r="L24" s="1754"/>
      <c r="M24" s="1754"/>
      <c r="N24" s="1754"/>
      <c r="O24" s="477"/>
      <c r="P24" s="1151" t="s">
        <v>2911</v>
      </c>
      <c r="Q24" s="1152" t="str">
        <f t="shared" si="0"/>
        <v/>
      </c>
      <c r="R24" s="1153"/>
      <c r="S24" s="1154"/>
      <c r="T24" s="1154"/>
    </row>
    <row r="25" spans="1:20" hidden="1">
      <c r="A25" s="453" t="s">
        <v>2912</v>
      </c>
      <c r="B25" s="1144"/>
      <c r="C25" s="1207"/>
      <c r="D25" s="994"/>
      <c r="E25" s="453"/>
      <c r="F25" s="994"/>
      <c r="G25" s="1226"/>
      <c r="H25" s="997"/>
      <c r="I25" s="1148"/>
      <c r="J25" s="453"/>
      <c r="K25" s="1754"/>
      <c r="L25" s="1754"/>
      <c r="M25" s="1754"/>
      <c r="N25" s="1754"/>
      <c r="O25" s="477"/>
      <c r="P25" s="1151" t="s">
        <v>2912</v>
      </c>
      <c r="Q25" s="1152" t="str">
        <f t="shared" si="0"/>
        <v/>
      </c>
      <c r="R25" s="1153"/>
      <c r="S25" s="1154"/>
      <c r="T25" s="1154"/>
    </row>
    <row r="26" spans="1:20" hidden="1">
      <c r="A26" s="453" t="s">
        <v>2913</v>
      </c>
      <c r="B26" s="1144"/>
      <c r="C26" s="1207"/>
      <c r="D26" s="994"/>
      <c r="E26" s="453"/>
      <c r="F26" s="994"/>
      <c r="G26" s="1226"/>
      <c r="H26" s="997"/>
      <c r="I26" s="1148"/>
      <c r="J26" s="453"/>
      <c r="K26" s="1754"/>
      <c r="L26" s="1754"/>
      <c r="M26" s="1754"/>
      <c r="N26" s="1754"/>
      <c r="O26" s="477"/>
      <c r="P26" s="1151" t="s">
        <v>2913</v>
      </c>
      <c r="Q26" s="1152" t="str">
        <f t="shared" si="0"/>
        <v/>
      </c>
      <c r="R26" s="1153"/>
      <c r="S26" s="1154"/>
      <c r="T26" s="1154"/>
    </row>
    <row r="27" spans="1:20" hidden="1">
      <c r="A27" s="453" t="s">
        <v>2914</v>
      </c>
      <c r="B27" s="1144"/>
      <c r="C27" s="1207"/>
      <c r="D27" s="994"/>
      <c r="E27" s="453"/>
      <c r="F27" s="994"/>
      <c r="G27" s="1226"/>
      <c r="H27" s="997"/>
      <c r="I27" s="1148"/>
      <c r="J27" s="453"/>
      <c r="K27" s="1754"/>
      <c r="L27" s="1754"/>
      <c r="M27" s="1754"/>
      <c r="N27" s="1754"/>
      <c r="O27" s="477"/>
      <c r="P27" s="1151" t="s">
        <v>2914</v>
      </c>
      <c r="Q27" s="1152" t="str">
        <f t="shared" si="0"/>
        <v/>
      </c>
      <c r="R27" s="1153"/>
      <c r="S27" s="1154"/>
      <c r="T27" s="1154"/>
    </row>
    <row r="28" spans="1:20" hidden="1">
      <c r="A28" s="453" t="s">
        <v>2915</v>
      </c>
      <c r="B28" s="1144"/>
      <c r="C28" s="1207"/>
      <c r="D28" s="994"/>
      <c r="E28" s="453"/>
      <c r="F28" s="994"/>
      <c r="G28" s="1226"/>
      <c r="H28" s="997"/>
      <c r="I28" s="1148"/>
      <c r="J28" s="453"/>
      <c r="K28" s="1754"/>
      <c r="L28" s="1754"/>
      <c r="M28" s="1754"/>
      <c r="N28" s="1754"/>
      <c r="O28" s="477"/>
      <c r="P28" s="1151" t="s">
        <v>2915</v>
      </c>
      <c r="Q28" s="1152" t="str">
        <f t="shared" si="0"/>
        <v/>
      </c>
      <c r="R28" s="1153"/>
      <c r="S28" s="1154"/>
      <c r="T28" s="1154"/>
    </row>
    <row r="29" spans="1:20" hidden="1">
      <c r="A29" s="453" t="s">
        <v>2916</v>
      </c>
      <c r="B29" s="1144"/>
      <c r="C29" s="1207"/>
      <c r="D29" s="994"/>
      <c r="E29" s="453"/>
      <c r="F29" s="994"/>
      <c r="G29" s="1226"/>
      <c r="H29" s="997"/>
      <c r="I29" s="1148"/>
      <c r="J29" s="453"/>
      <c r="K29" s="1754"/>
      <c r="L29" s="1754"/>
      <c r="M29" s="1754"/>
      <c r="N29" s="1754"/>
      <c r="O29" s="477"/>
      <c r="P29" s="1151" t="s">
        <v>2916</v>
      </c>
      <c r="Q29" s="1152" t="str">
        <f t="shared" si="0"/>
        <v/>
      </c>
      <c r="R29" s="1153"/>
      <c r="S29" s="1154"/>
      <c r="T29" s="1154"/>
    </row>
    <row r="30" spans="1:20" hidden="1">
      <c r="A30" s="453" t="s">
        <v>2917</v>
      </c>
      <c r="B30" s="1144"/>
      <c r="C30" s="1207"/>
      <c r="D30" s="994"/>
      <c r="E30" s="453"/>
      <c r="F30" s="994"/>
      <c r="G30" s="1226"/>
      <c r="H30" s="997"/>
      <c r="I30" s="1148"/>
      <c r="J30" s="453"/>
      <c r="K30" s="1754"/>
      <c r="L30" s="1754"/>
      <c r="M30" s="1754"/>
      <c r="N30" s="1754"/>
      <c r="O30" s="477"/>
      <c r="P30" s="1151" t="s">
        <v>2917</v>
      </c>
      <c r="Q30" s="1152" t="str">
        <f t="shared" si="0"/>
        <v/>
      </c>
      <c r="R30" s="1153"/>
      <c r="S30" s="1154"/>
      <c r="T30" s="1154"/>
    </row>
    <row r="31" spans="1:20" hidden="1">
      <c r="A31" s="453" t="s">
        <v>2918</v>
      </c>
      <c r="B31" s="1144"/>
      <c r="C31" s="1207"/>
      <c r="D31" s="994"/>
      <c r="E31" s="453"/>
      <c r="F31" s="994"/>
      <c r="G31" s="1226"/>
      <c r="H31" s="997"/>
      <c r="I31" s="1148"/>
      <c r="J31" s="453"/>
      <c r="K31" s="1754"/>
      <c r="L31" s="1754"/>
      <c r="M31" s="1754"/>
      <c r="N31" s="1754"/>
      <c r="O31" s="477"/>
      <c r="P31" s="1151" t="s">
        <v>2918</v>
      </c>
      <c r="Q31" s="1152" t="str">
        <f t="shared" si="0"/>
        <v/>
      </c>
      <c r="R31" s="1153"/>
      <c r="S31" s="1154"/>
      <c r="T31" s="1154"/>
    </row>
    <row r="32" spans="1:20" hidden="1">
      <c r="A32" s="453" t="s">
        <v>2919</v>
      </c>
      <c r="B32" s="1144"/>
      <c r="C32" s="1207"/>
      <c r="D32" s="994"/>
      <c r="E32" s="453"/>
      <c r="F32" s="994"/>
      <c r="G32" s="1226"/>
      <c r="H32" s="997"/>
      <c r="I32" s="1148"/>
      <c r="J32" s="453"/>
      <c r="K32" s="1754"/>
      <c r="L32" s="1754"/>
      <c r="M32" s="1754"/>
      <c r="N32" s="1754"/>
      <c r="O32" s="477"/>
      <c r="P32" s="1151" t="s">
        <v>2919</v>
      </c>
      <c r="Q32" s="1152" t="str">
        <f t="shared" si="0"/>
        <v/>
      </c>
      <c r="R32" s="1153"/>
      <c r="S32" s="1154"/>
      <c r="T32" s="1154"/>
    </row>
    <row r="33" spans="1:20" hidden="1">
      <c r="A33" s="453" t="s">
        <v>2920</v>
      </c>
      <c r="B33" s="1144"/>
      <c r="C33" s="1207"/>
      <c r="D33" s="994"/>
      <c r="E33" s="453"/>
      <c r="F33" s="994"/>
      <c r="G33" s="1226"/>
      <c r="H33" s="997"/>
      <c r="I33" s="1148"/>
      <c r="J33" s="453"/>
      <c r="K33" s="1754"/>
      <c r="L33" s="1754"/>
      <c r="M33" s="1754"/>
      <c r="N33" s="1754"/>
      <c r="O33" s="477"/>
      <c r="P33" s="1151" t="s">
        <v>2920</v>
      </c>
      <c r="Q33" s="1152" t="str">
        <f t="shared" si="0"/>
        <v/>
      </c>
      <c r="R33" s="1153"/>
      <c r="S33" s="1154"/>
      <c r="T33" s="1154"/>
    </row>
    <row r="34" spans="1:20">
      <c r="A34" s="453" t="s">
        <v>2921</v>
      </c>
      <c r="B34" s="1144"/>
      <c r="C34" s="1207"/>
      <c r="D34" s="994"/>
      <c r="E34" s="453"/>
      <c r="F34" s="994"/>
      <c r="G34" s="1226"/>
      <c r="H34" s="997"/>
      <c r="I34" s="1148"/>
      <c r="J34" s="453"/>
      <c r="K34" s="1665"/>
      <c r="L34" s="1665"/>
      <c r="M34" s="1665"/>
      <c r="N34" s="1665"/>
      <c r="O34" s="477"/>
      <c r="P34" s="1151" t="s">
        <v>2921</v>
      </c>
      <c r="Q34" s="1152" t="str">
        <f t="shared" si="0"/>
        <v/>
      </c>
      <c r="R34" s="1153"/>
      <c r="S34" s="1154"/>
      <c r="T34" s="1154"/>
    </row>
    <row r="35" spans="1:20">
      <c r="A35" s="796" t="s">
        <v>2922</v>
      </c>
      <c r="B35" s="1208">
        <v>100</v>
      </c>
      <c r="C35" s="1209"/>
      <c r="D35" s="994"/>
      <c r="E35" s="453"/>
      <c r="F35" s="994"/>
      <c r="G35" s="1226"/>
      <c r="H35" s="997"/>
      <c r="I35" s="1148"/>
      <c r="J35" s="453"/>
      <c r="K35" s="1666"/>
      <c r="L35" s="1666"/>
      <c r="M35" s="1666"/>
      <c r="N35" s="1666"/>
      <c r="O35" s="477"/>
      <c r="P35" s="1142"/>
      <c r="Q35" s="1159">
        <f>$B35</f>
        <v>100</v>
      </c>
      <c r="R35" s="1153"/>
      <c r="S35" s="1154"/>
      <c r="T35" s="1154"/>
    </row>
    <row r="36" spans="1:20">
      <c r="A36" s="478" t="s">
        <v>2923</v>
      </c>
      <c r="B36" s="1002" t="s">
        <v>2924</v>
      </c>
      <c r="C36" s="1003"/>
      <c r="D36" s="997"/>
      <c r="E36" s="477"/>
      <c r="F36" s="997"/>
      <c r="G36" s="1227"/>
      <c r="H36" s="997"/>
      <c r="I36" s="1166"/>
      <c r="J36" s="477"/>
      <c r="K36" s="1664"/>
      <c r="L36" s="1664"/>
      <c r="M36" s="1664"/>
      <c r="N36" s="1664"/>
      <c r="O36" s="477"/>
      <c r="P36" s="1142"/>
      <c r="Q36" s="1003" t="str">
        <f>$B36</f>
        <v>Overall</v>
      </c>
      <c r="R36" s="1153"/>
      <c r="S36" s="1168"/>
      <c r="T36" s="1168"/>
    </row>
    <row r="37" spans="1:20" ht="6" customHeight="1">
      <c r="A37" s="477"/>
      <c r="B37" s="477"/>
      <c r="C37" s="477"/>
      <c r="D37" s="477"/>
      <c r="E37" s="477"/>
      <c r="F37" s="477"/>
      <c r="G37" s="477"/>
      <c r="H37" s="477"/>
      <c r="I37" s="477"/>
      <c r="J37" s="477"/>
      <c r="K37" s="477"/>
      <c r="L37" s="477"/>
      <c r="M37" s="477"/>
      <c r="N37" s="477"/>
      <c r="O37" s="477"/>
      <c r="P37" s="1142"/>
      <c r="Q37" s="1142"/>
      <c r="R37" s="477"/>
      <c r="S37" s="477"/>
      <c r="T37" s="477"/>
    </row>
    <row r="38" spans="1:20">
      <c r="A38" s="477"/>
      <c r="B38" s="813" t="s">
        <v>1791</v>
      </c>
      <c r="C38" s="477"/>
      <c r="D38" s="477"/>
      <c r="E38" s="477"/>
      <c r="F38" s="477"/>
      <c r="G38" s="477"/>
      <c r="H38" s="477"/>
      <c r="I38" s="477"/>
      <c r="J38" s="477"/>
      <c r="K38" s="477"/>
      <c r="L38" s="477"/>
      <c r="M38" s="477"/>
      <c r="N38" s="477"/>
      <c r="O38" s="477"/>
      <c r="P38" s="1142"/>
      <c r="Q38" s="1143" t="str">
        <f>$B38</f>
        <v>Undrawn Commitments (502)</v>
      </c>
      <c r="R38" s="477"/>
      <c r="S38" s="477"/>
      <c r="T38" s="477"/>
    </row>
    <row r="39" spans="1:20">
      <c r="A39" s="453" t="s">
        <v>2897</v>
      </c>
      <c r="B39" s="1144"/>
      <c r="C39" s="994"/>
      <c r="D39" s="994"/>
      <c r="E39" s="453"/>
      <c r="F39" s="994"/>
      <c r="G39" s="1226"/>
      <c r="H39" s="997"/>
      <c r="I39" s="1148"/>
      <c r="J39" s="453"/>
      <c r="K39" s="1665"/>
      <c r="L39" s="1665"/>
      <c r="M39" s="1665"/>
      <c r="N39" s="1665"/>
      <c r="O39" s="477"/>
      <c r="P39" s="1151" t="s">
        <v>2897</v>
      </c>
      <c r="Q39" s="1152" t="str">
        <f>IF($B39="","",$B39)</f>
        <v/>
      </c>
      <c r="R39" s="1153"/>
      <c r="S39" s="1154"/>
      <c r="T39" s="1154"/>
    </row>
    <row r="40" spans="1:20">
      <c r="A40" s="453" t="s">
        <v>2898</v>
      </c>
      <c r="B40" s="1144"/>
      <c r="C40" s="994"/>
      <c r="D40" s="994"/>
      <c r="E40" s="453"/>
      <c r="F40" s="994"/>
      <c r="G40" s="1226"/>
      <c r="H40" s="997"/>
      <c r="I40" s="1148"/>
      <c r="J40" s="453"/>
      <c r="K40" s="1665"/>
      <c r="L40" s="1665"/>
      <c r="M40" s="1665"/>
      <c r="N40" s="1665"/>
      <c r="O40" s="477"/>
      <c r="P40" s="1151" t="s">
        <v>2898</v>
      </c>
      <c r="Q40" s="1152" t="str">
        <f>IF($B40="","",$B40)</f>
        <v/>
      </c>
      <c r="R40" s="1153"/>
      <c r="S40" s="1154"/>
      <c r="T40" s="1154"/>
    </row>
    <row r="41" spans="1:20">
      <c r="A41" s="453" t="s">
        <v>2899</v>
      </c>
      <c r="B41" s="1144"/>
      <c r="C41" s="994"/>
      <c r="D41" s="994"/>
      <c r="E41" s="453"/>
      <c r="F41" s="994"/>
      <c r="G41" s="1226"/>
      <c r="H41" s="997"/>
      <c r="I41" s="1148"/>
      <c r="J41" s="453"/>
      <c r="K41" s="1665"/>
      <c r="L41" s="1665"/>
      <c r="M41" s="1665"/>
      <c r="N41" s="1665"/>
      <c r="O41" s="477"/>
      <c r="P41" s="1151" t="s">
        <v>2899</v>
      </c>
      <c r="Q41" s="1152" t="str">
        <f>IF($B41="","",$B41)</f>
        <v/>
      </c>
      <c r="R41" s="1153"/>
      <c r="S41" s="1154"/>
      <c r="T41" s="1154"/>
    </row>
    <row r="42" spans="1:20" s="245" customFormat="1" ht="14.4" hidden="1">
      <c r="A42" s="1086" t="s">
        <v>2900</v>
      </c>
      <c r="B42" s="1228"/>
      <c r="C42" s="458"/>
      <c r="D42" s="458"/>
      <c r="E42" s="1086"/>
      <c r="F42" s="458"/>
      <c r="G42" s="1226"/>
      <c r="H42" s="458"/>
      <c r="I42" s="1229"/>
      <c r="J42" s="1086"/>
      <c r="K42" s="1752"/>
      <c r="L42" s="1753"/>
      <c r="M42" s="1752"/>
      <c r="N42" s="1753"/>
      <c r="O42" s="752"/>
      <c r="P42" s="1151" t="s">
        <v>2900</v>
      </c>
      <c r="Q42" s="1232"/>
      <c r="R42" s="458"/>
      <c r="S42" s="1229"/>
      <c r="T42" s="1229"/>
    </row>
    <row r="43" spans="1:20" s="245" customFormat="1" ht="14.4" hidden="1">
      <c r="A43" s="1086" t="s">
        <v>2901</v>
      </c>
      <c r="B43" s="1228"/>
      <c r="C43" s="458"/>
      <c r="D43" s="458"/>
      <c r="E43" s="1086"/>
      <c r="F43" s="458"/>
      <c r="G43" s="1226"/>
      <c r="H43" s="458"/>
      <c r="I43" s="1229"/>
      <c r="J43" s="1086"/>
      <c r="K43" s="1752"/>
      <c r="L43" s="1753"/>
      <c r="M43" s="1752"/>
      <c r="N43" s="1753"/>
      <c r="O43" s="752"/>
      <c r="P43" s="1151" t="s">
        <v>2901</v>
      </c>
      <c r="Q43" s="1232"/>
      <c r="R43" s="458"/>
      <c r="S43" s="1229"/>
      <c r="T43" s="1229"/>
    </row>
    <row r="44" spans="1:20" s="245" customFormat="1" ht="14.4" hidden="1">
      <c r="A44" s="1086" t="s">
        <v>2902</v>
      </c>
      <c r="B44" s="1228"/>
      <c r="C44" s="458"/>
      <c r="D44" s="458"/>
      <c r="E44" s="1086"/>
      <c r="F44" s="458"/>
      <c r="G44" s="1226"/>
      <c r="H44" s="458"/>
      <c r="I44" s="1229"/>
      <c r="J44" s="1086"/>
      <c r="K44" s="1752"/>
      <c r="L44" s="1753"/>
      <c r="M44" s="1752"/>
      <c r="N44" s="1753"/>
      <c r="O44" s="752"/>
      <c r="P44" s="1151" t="s">
        <v>2902</v>
      </c>
      <c r="Q44" s="1232"/>
      <c r="R44" s="458"/>
      <c r="S44" s="1229"/>
      <c r="T44" s="1229"/>
    </row>
    <row r="45" spans="1:20" s="245" customFormat="1" ht="14.4" hidden="1">
      <c r="A45" s="1086" t="s">
        <v>2903</v>
      </c>
      <c r="B45" s="1228"/>
      <c r="C45" s="458"/>
      <c r="D45" s="458"/>
      <c r="E45" s="1086"/>
      <c r="F45" s="458"/>
      <c r="G45" s="1226"/>
      <c r="H45" s="458"/>
      <c r="I45" s="1229"/>
      <c r="J45" s="1086"/>
      <c r="K45" s="1752"/>
      <c r="L45" s="1753"/>
      <c r="M45" s="1752"/>
      <c r="N45" s="1753"/>
      <c r="O45" s="752"/>
      <c r="P45" s="1151" t="s">
        <v>2903</v>
      </c>
      <c r="Q45" s="1232"/>
      <c r="R45" s="458"/>
      <c r="S45" s="1229"/>
      <c r="T45" s="1229"/>
    </row>
    <row r="46" spans="1:20" s="245" customFormat="1" ht="14.4" hidden="1">
      <c r="A46" s="1086" t="s">
        <v>2904</v>
      </c>
      <c r="B46" s="1228"/>
      <c r="C46" s="458" t="s">
        <v>2925</v>
      </c>
      <c r="D46" s="458"/>
      <c r="E46" s="1086"/>
      <c r="F46" s="458"/>
      <c r="G46" s="1226"/>
      <c r="H46" s="458"/>
      <c r="I46" s="1229"/>
      <c r="J46" s="1086"/>
      <c r="K46" s="1752"/>
      <c r="L46" s="1753"/>
      <c r="M46" s="1752"/>
      <c r="N46" s="1753"/>
      <c r="O46" s="752"/>
      <c r="P46" s="1151" t="s">
        <v>2904</v>
      </c>
      <c r="Q46" s="1232"/>
      <c r="R46" s="458"/>
      <c r="S46" s="1229"/>
      <c r="T46" s="1229"/>
    </row>
    <row r="47" spans="1:20" s="245" customFormat="1" ht="14.4" hidden="1">
      <c r="A47" s="1086" t="s">
        <v>2905</v>
      </c>
      <c r="B47" s="1228"/>
      <c r="C47" s="458" t="s">
        <v>2926</v>
      </c>
      <c r="D47" s="458"/>
      <c r="E47" s="1086"/>
      <c r="F47" s="458"/>
      <c r="G47" s="1226"/>
      <c r="H47" s="458"/>
      <c r="I47" s="1229"/>
      <c r="J47" s="1086"/>
      <c r="K47" s="1752"/>
      <c r="L47" s="1753"/>
      <c r="M47" s="1752"/>
      <c r="N47" s="1753"/>
      <c r="O47" s="752"/>
      <c r="P47" s="1151" t="s">
        <v>2905</v>
      </c>
      <c r="Q47" s="1232"/>
      <c r="R47" s="458"/>
      <c r="S47" s="1229"/>
      <c r="T47" s="1229"/>
    </row>
    <row r="48" spans="1:20" s="245" customFormat="1" ht="14.4" hidden="1">
      <c r="A48" s="1086" t="s">
        <v>2906</v>
      </c>
      <c r="B48" s="1228"/>
      <c r="C48" s="458"/>
      <c r="D48" s="458"/>
      <c r="E48" s="1086"/>
      <c r="F48" s="458"/>
      <c r="G48" s="1226"/>
      <c r="H48" s="458"/>
      <c r="I48" s="1229"/>
      <c r="J48" s="1086"/>
      <c r="K48" s="1752"/>
      <c r="L48" s="1753"/>
      <c r="M48" s="1752"/>
      <c r="N48" s="1753"/>
      <c r="O48" s="752"/>
      <c r="P48" s="1151" t="s">
        <v>2906</v>
      </c>
      <c r="Q48" s="1232"/>
      <c r="R48" s="458"/>
      <c r="S48" s="1229"/>
      <c r="T48" s="1229"/>
    </row>
    <row r="49" spans="1:20" s="245" customFormat="1" ht="14.4" hidden="1">
      <c r="A49" s="1086" t="s">
        <v>2907</v>
      </c>
      <c r="B49" s="1228"/>
      <c r="C49" s="458"/>
      <c r="D49" s="458"/>
      <c r="E49" s="1086"/>
      <c r="F49" s="458"/>
      <c r="G49" s="1226"/>
      <c r="H49" s="458"/>
      <c r="I49" s="1229"/>
      <c r="J49" s="1086"/>
      <c r="K49" s="1752"/>
      <c r="L49" s="1753"/>
      <c r="M49" s="1752"/>
      <c r="N49" s="1753"/>
      <c r="O49" s="752"/>
      <c r="P49" s="1151" t="s">
        <v>2907</v>
      </c>
      <c r="Q49" s="1232"/>
      <c r="R49" s="458"/>
      <c r="S49" s="1229"/>
      <c r="T49" s="1229"/>
    </row>
    <row r="50" spans="1:20" s="245" customFormat="1" ht="14.4" hidden="1">
      <c r="A50" s="1086" t="s">
        <v>2908</v>
      </c>
      <c r="B50" s="1228"/>
      <c r="C50" s="458"/>
      <c r="D50" s="458"/>
      <c r="E50" s="1086"/>
      <c r="F50" s="458"/>
      <c r="G50" s="1226"/>
      <c r="H50" s="458"/>
      <c r="I50" s="1229"/>
      <c r="J50" s="1086"/>
      <c r="K50" s="1752"/>
      <c r="L50" s="1753"/>
      <c r="M50" s="1752"/>
      <c r="N50" s="1753"/>
      <c r="O50" s="752"/>
      <c r="P50" s="1151" t="s">
        <v>2908</v>
      </c>
      <c r="Q50" s="1232"/>
      <c r="R50" s="458"/>
      <c r="S50" s="1229"/>
      <c r="T50" s="1229"/>
    </row>
    <row r="51" spans="1:20" s="245" customFormat="1" ht="14.4" hidden="1">
      <c r="A51" s="1086" t="s">
        <v>2909</v>
      </c>
      <c r="B51" s="1228"/>
      <c r="C51" s="458"/>
      <c r="D51" s="458"/>
      <c r="E51" s="1086"/>
      <c r="F51" s="458"/>
      <c r="G51" s="1226"/>
      <c r="H51" s="458"/>
      <c r="I51" s="1229"/>
      <c r="J51" s="1086"/>
      <c r="K51" s="1752"/>
      <c r="L51" s="1753"/>
      <c r="M51" s="1752"/>
      <c r="N51" s="1753"/>
      <c r="O51" s="752"/>
      <c r="P51" s="1151" t="s">
        <v>2909</v>
      </c>
      <c r="Q51" s="1232"/>
      <c r="R51" s="458"/>
      <c r="S51" s="1229"/>
      <c r="T51" s="1229"/>
    </row>
    <row r="52" spans="1:20" s="245" customFormat="1" ht="14.4" hidden="1">
      <c r="A52" s="1086" t="s">
        <v>2910</v>
      </c>
      <c r="B52" s="1228"/>
      <c r="C52" s="458"/>
      <c r="D52" s="458"/>
      <c r="E52" s="1086"/>
      <c r="F52" s="458"/>
      <c r="G52" s="1226"/>
      <c r="H52" s="458"/>
      <c r="I52" s="1229"/>
      <c r="J52" s="1086"/>
      <c r="K52" s="1752"/>
      <c r="L52" s="1753"/>
      <c r="M52" s="1752"/>
      <c r="N52" s="1753"/>
      <c r="O52" s="752"/>
      <c r="P52" s="1151" t="s">
        <v>2910</v>
      </c>
      <c r="Q52" s="1232"/>
      <c r="R52" s="458"/>
      <c r="S52" s="1229"/>
      <c r="T52" s="1229"/>
    </row>
    <row r="53" spans="1:20" s="245" customFormat="1" ht="14.4" hidden="1">
      <c r="A53" s="1086" t="s">
        <v>2911</v>
      </c>
      <c r="B53" s="1228"/>
      <c r="C53" s="458"/>
      <c r="D53" s="458"/>
      <c r="E53" s="1086"/>
      <c r="F53" s="458"/>
      <c r="G53" s="1226"/>
      <c r="H53" s="458"/>
      <c r="I53" s="1229"/>
      <c r="J53" s="1086"/>
      <c r="K53" s="1752"/>
      <c r="L53" s="1753"/>
      <c r="M53" s="1752"/>
      <c r="N53" s="1753"/>
      <c r="O53" s="752"/>
      <c r="P53" s="1151" t="s">
        <v>2911</v>
      </c>
      <c r="Q53" s="1232"/>
      <c r="R53" s="458"/>
      <c r="S53" s="1229"/>
      <c r="T53" s="1229"/>
    </row>
    <row r="54" spans="1:20" s="245" customFormat="1" ht="14.4" hidden="1">
      <c r="A54" s="1086" t="s">
        <v>2912</v>
      </c>
      <c r="B54" s="1228"/>
      <c r="C54" s="458"/>
      <c r="D54" s="458"/>
      <c r="E54" s="1086"/>
      <c r="F54" s="458"/>
      <c r="G54" s="1226"/>
      <c r="H54" s="458"/>
      <c r="I54" s="1229"/>
      <c r="J54" s="1086"/>
      <c r="K54" s="1752"/>
      <c r="L54" s="1753"/>
      <c r="M54" s="1752"/>
      <c r="N54" s="1753"/>
      <c r="O54" s="752"/>
      <c r="P54" s="1151" t="s">
        <v>2912</v>
      </c>
      <c r="Q54" s="1232"/>
      <c r="R54" s="458"/>
      <c r="S54" s="1229"/>
      <c r="T54" s="1229"/>
    </row>
    <row r="55" spans="1:20" s="245" customFormat="1" ht="14.4" hidden="1">
      <c r="A55" s="1086" t="s">
        <v>2913</v>
      </c>
      <c r="B55" s="1228"/>
      <c r="C55" s="458"/>
      <c r="D55" s="458"/>
      <c r="E55" s="1086"/>
      <c r="F55" s="458"/>
      <c r="G55" s="1226"/>
      <c r="H55" s="458"/>
      <c r="I55" s="1229"/>
      <c r="J55" s="1086"/>
      <c r="K55" s="1752"/>
      <c r="L55" s="1753"/>
      <c r="M55" s="1752"/>
      <c r="N55" s="1753"/>
      <c r="O55" s="752"/>
      <c r="P55" s="1151" t="s">
        <v>2913</v>
      </c>
      <c r="Q55" s="1232"/>
      <c r="R55" s="458"/>
      <c r="S55" s="1229"/>
      <c r="T55" s="1229"/>
    </row>
    <row r="56" spans="1:20" s="245" customFormat="1" ht="14.4" hidden="1">
      <c r="A56" s="1086" t="s">
        <v>2914</v>
      </c>
      <c r="B56" s="1228"/>
      <c r="C56" s="458"/>
      <c r="D56" s="458"/>
      <c r="E56" s="1086"/>
      <c r="F56" s="458"/>
      <c r="G56" s="1226"/>
      <c r="H56" s="458"/>
      <c r="I56" s="1229"/>
      <c r="J56" s="1086"/>
      <c r="K56" s="1752"/>
      <c r="L56" s="1753"/>
      <c r="M56" s="1752"/>
      <c r="N56" s="1753"/>
      <c r="O56" s="752"/>
      <c r="P56" s="1151" t="s">
        <v>2914</v>
      </c>
      <c r="Q56" s="1232"/>
      <c r="R56" s="458"/>
      <c r="S56" s="1229"/>
      <c r="T56" s="1229"/>
    </row>
    <row r="57" spans="1:20" s="245" customFormat="1" ht="14.4" hidden="1">
      <c r="A57" s="1086" t="s">
        <v>2915</v>
      </c>
      <c r="B57" s="1228"/>
      <c r="C57" s="458"/>
      <c r="D57" s="458"/>
      <c r="E57" s="1086"/>
      <c r="F57" s="458"/>
      <c r="G57" s="1226"/>
      <c r="H57" s="458"/>
      <c r="I57" s="1229"/>
      <c r="J57" s="1086"/>
      <c r="K57" s="1752"/>
      <c r="L57" s="1753"/>
      <c r="M57" s="1752"/>
      <c r="N57" s="1753"/>
      <c r="O57" s="752"/>
      <c r="P57" s="1151" t="s">
        <v>2915</v>
      </c>
      <c r="Q57" s="1232"/>
      <c r="R57" s="458"/>
      <c r="S57" s="1229"/>
      <c r="T57" s="1229"/>
    </row>
    <row r="58" spans="1:20" s="245" customFormat="1" ht="14.4" hidden="1">
      <c r="A58" s="1086" t="s">
        <v>2916</v>
      </c>
      <c r="B58" s="1228"/>
      <c r="C58" s="458"/>
      <c r="D58" s="458"/>
      <c r="E58" s="1086"/>
      <c r="F58" s="458"/>
      <c r="G58" s="1226"/>
      <c r="H58" s="458"/>
      <c r="I58" s="1229"/>
      <c r="J58" s="1086"/>
      <c r="K58" s="1752"/>
      <c r="L58" s="1753"/>
      <c r="M58" s="1752"/>
      <c r="N58" s="1753"/>
      <c r="O58" s="752"/>
      <c r="P58" s="1151" t="s">
        <v>2916</v>
      </c>
      <c r="Q58" s="1232"/>
      <c r="R58" s="458"/>
      <c r="S58" s="1229"/>
      <c r="T58" s="1229"/>
    </row>
    <row r="59" spans="1:20" s="245" customFormat="1" ht="14.4" hidden="1">
      <c r="A59" s="1086" t="s">
        <v>2917</v>
      </c>
      <c r="B59" s="1228"/>
      <c r="C59" s="458"/>
      <c r="D59" s="458"/>
      <c r="E59" s="1086"/>
      <c r="F59" s="458"/>
      <c r="G59" s="1226"/>
      <c r="H59" s="458"/>
      <c r="I59" s="1229"/>
      <c r="J59" s="1086"/>
      <c r="K59" s="1752"/>
      <c r="L59" s="1753"/>
      <c r="M59" s="1752"/>
      <c r="N59" s="1753"/>
      <c r="O59" s="752"/>
      <c r="P59" s="1151" t="s">
        <v>2917</v>
      </c>
      <c r="Q59" s="1232"/>
      <c r="R59" s="458"/>
      <c r="S59" s="1229"/>
      <c r="T59" s="1229"/>
    </row>
    <row r="60" spans="1:20" s="245" customFormat="1" ht="14.4" hidden="1">
      <c r="A60" s="1086" t="s">
        <v>2918</v>
      </c>
      <c r="B60" s="1228"/>
      <c r="C60" s="458"/>
      <c r="D60" s="458"/>
      <c r="E60" s="1086"/>
      <c r="F60" s="458"/>
      <c r="G60" s="1226"/>
      <c r="H60" s="458"/>
      <c r="I60" s="1229"/>
      <c r="J60" s="1086"/>
      <c r="K60" s="1752"/>
      <c r="L60" s="1753"/>
      <c r="M60" s="1752"/>
      <c r="N60" s="1753"/>
      <c r="O60" s="752"/>
      <c r="P60" s="1151" t="s">
        <v>2918</v>
      </c>
      <c r="Q60" s="1232"/>
      <c r="R60" s="458"/>
      <c r="S60" s="1229"/>
      <c r="T60" s="1229"/>
    </row>
    <row r="61" spans="1:20" s="245" customFormat="1" ht="14.4" hidden="1">
      <c r="A61" s="1086" t="s">
        <v>2919</v>
      </c>
      <c r="B61" s="1228"/>
      <c r="C61" s="458"/>
      <c r="D61" s="458"/>
      <c r="E61" s="1086"/>
      <c r="F61" s="458"/>
      <c r="G61" s="1226"/>
      <c r="H61" s="458"/>
      <c r="I61" s="1229"/>
      <c r="J61" s="1086"/>
      <c r="K61" s="1752"/>
      <c r="L61" s="1753"/>
      <c r="M61" s="1752"/>
      <c r="N61" s="1753"/>
      <c r="O61" s="752"/>
      <c r="P61" s="1151" t="s">
        <v>2919</v>
      </c>
      <c r="Q61" s="1232"/>
      <c r="R61" s="458"/>
      <c r="S61" s="1229"/>
      <c r="T61" s="1229"/>
    </row>
    <row r="62" spans="1:20" s="245" customFormat="1" ht="14.4" hidden="1">
      <c r="A62" s="1086" t="s">
        <v>2920</v>
      </c>
      <c r="B62" s="1228"/>
      <c r="C62" s="458"/>
      <c r="D62" s="458"/>
      <c r="E62" s="1086"/>
      <c r="F62" s="458"/>
      <c r="G62" s="1226"/>
      <c r="H62" s="458"/>
      <c r="I62" s="1229"/>
      <c r="J62" s="1086"/>
      <c r="K62" s="1752"/>
      <c r="L62" s="1753"/>
      <c r="M62" s="1752"/>
      <c r="N62" s="1753"/>
      <c r="O62" s="752"/>
      <c r="P62" s="1151" t="s">
        <v>2920</v>
      </c>
      <c r="Q62" s="1232"/>
      <c r="R62" s="458"/>
      <c r="S62" s="1229"/>
      <c r="T62" s="1229"/>
    </row>
    <row r="63" spans="1:20">
      <c r="A63" s="453" t="s">
        <v>2921</v>
      </c>
      <c r="B63" s="1144"/>
      <c r="C63" s="994"/>
      <c r="D63" s="994"/>
      <c r="E63" s="453"/>
      <c r="F63" s="994"/>
      <c r="G63" s="1226"/>
      <c r="H63" s="997"/>
      <c r="I63" s="1148"/>
      <c r="J63" s="453"/>
      <c r="K63" s="1665"/>
      <c r="L63" s="1665"/>
      <c r="M63" s="1665"/>
      <c r="N63" s="1665"/>
      <c r="O63" s="477"/>
      <c r="P63" s="1151" t="s">
        <v>2921</v>
      </c>
      <c r="Q63" s="1152" t="str">
        <f>IF($B63="","",$B63)</f>
        <v/>
      </c>
      <c r="R63" s="1153"/>
      <c r="S63" s="1154"/>
      <c r="T63" s="1154"/>
    </row>
    <row r="64" spans="1:20">
      <c r="A64" s="796" t="s">
        <v>2922</v>
      </c>
      <c r="B64" s="1208">
        <v>100</v>
      </c>
      <c r="C64" s="994"/>
      <c r="D64" s="994"/>
      <c r="E64" s="453"/>
      <c r="F64" s="994"/>
      <c r="G64" s="1226"/>
      <c r="H64" s="997"/>
      <c r="I64" s="1148"/>
      <c r="J64" s="453"/>
      <c r="K64" s="1666"/>
      <c r="L64" s="1666"/>
      <c r="M64" s="1666"/>
      <c r="N64" s="1666"/>
      <c r="O64" s="477"/>
      <c r="P64" s="1142"/>
      <c r="Q64" s="1159">
        <f>$B64</f>
        <v>100</v>
      </c>
      <c r="R64" s="1153"/>
      <c r="S64" s="1154"/>
      <c r="T64" s="1154"/>
    </row>
    <row r="65" spans="1:20" ht="12.75" customHeight="1">
      <c r="A65" s="478" t="s">
        <v>2923</v>
      </c>
      <c r="B65" s="1002" t="s">
        <v>2924</v>
      </c>
      <c r="C65" s="997"/>
      <c r="D65" s="997"/>
      <c r="E65" s="477"/>
      <c r="F65" s="997"/>
      <c r="G65" s="1227"/>
      <c r="H65" s="997"/>
      <c r="I65" s="1166"/>
      <c r="J65" s="477"/>
      <c r="K65" s="1664"/>
      <c r="L65" s="1664"/>
      <c r="M65" s="1664"/>
      <c r="N65" s="1664"/>
      <c r="O65" s="477"/>
      <c r="P65" s="1142"/>
      <c r="Q65" s="1003" t="str">
        <f>$B65</f>
        <v>Overall</v>
      </c>
      <c r="R65" s="1153"/>
      <c r="S65" s="1168"/>
      <c r="T65" s="1168"/>
    </row>
    <row r="66" spans="1:20" ht="6" customHeight="1">
      <c r="A66" s="477"/>
      <c r="B66" s="477"/>
      <c r="C66" s="477"/>
      <c r="D66" s="477"/>
      <c r="E66" s="477"/>
      <c r="F66" s="477"/>
      <c r="G66" s="477"/>
      <c r="H66" s="477"/>
      <c r="I66" s="477"/>
      <c r="J66" s="477"/>
      <c r="K66" s="477"/>
      <c r="L66" s="477"/>
      <c r="M66" s="477"/>
      <c r="N66" s="477"/>
      <c r="O66" s="477"/>
      <c r="P66" s="1142"/>
      <c r="Q66" s="1142"/>
      <c r="R66" s="477"/>
      <c r="S66" s="477"/>
      <c r="T66" s="477"/>
    </row>
    <row r="67" spans="1:20">
      <c r="A67" s="477"/>
      <c r="B67" s="813" t="s">
        <v>1794</v>
      </c>
      <c r="C67" s="477"/>
      <c r="D67" s="477"/>
      <c r="E67" s="477"/>
      <c r="F67" s="477"/>
      <c r="G67" s="477"/>
      <c r="H67" s="477"/>
      <c r="I67" s="477"/>
      <c r="J67" s="477"/>
      <c r="K67" s="477"/>
      <c r="L67" s="477"/>
      <c r="M67" s="477"/>
      <c r="N67" s="477"/>
      <c r="O67" s="477"/>
      <c r="P67" s="1142"/>
      <c r="Q67" s="1143" t="str">
        <f>$B67</f>
        <v>Other off-balance sheet (505)</v>
      </c>
      <c r="R67" s="477"/>
      <c r="S67" s="477"/>
      <c r="T67" s="477"/>
    </row>
    <row r="68" spans="1:20">
      <c r="A68" s="453" t="s">
        <v>2897</v>
      </c>
      <c r="B68" s="1144"/>
      <c r="C68" s="994"/>
      <c r="D68" s="994"/>
      <c r="E68" s="453"/>
      <c r="F68" s="994"/>
      <c r="G68" s="1226"/>
      <c r="H68" s="997"/>
      <c r="I68" s="1148"/>
      <c r="J68" s="453"/>
      <c r="K68" s="1665"/>
      <c r="L68" s="1665"/>
      <c r="M68" s="1665"/>
      <c r="N68" s="1665"/>
      <c r="O68" s="477"/>
      <c r="P68" s="1151" t="s">
        <v>2897</v>
      </c>
      <c r="Q68" s="1152" t="str">
        <f t="shared" ref="Q68:Q92" si="1">IF($B68="","",$B68)</f>
        <v/>
      </c>
      <c r="R68" s="1153"/>
      <c r="S68" s="1154"/>
      <c r="T68" s="1154"/>
    </row>
    <row r="69" spans="1:20">
      <c r="A69" s="453" t="s">
        <v>2898</v>
      </c>
      <c r="B69" s="1144"/>
      <c r="C69" s="994"/>
      <c r="D69" s="994"/>
      <c r="E69" s="453"/>
      <c r="F69" s="994"/>
      <c r="G69" s="1226"/>
      <c r="H69" s="997"/>
      <c r="I69" s="1148"/>
      <c r="J69" s="453"/>
      <c r="K69" s="1665"/>
      <c r="L69" s="1665"/>
      <c r="M69" s="1665"/>
      <c r="N69" s="1665"/>
      <c r="O69" s="477"/>
      <c r="P69" s="1151" t="s">
        <v>2898</v>
      </c>
      <c r="Q69" s="1152" t="str">
        <f t="shared" si="1"/>
        <v/>
      </c>
      <c r="R69" s="1153"/>
      <c r="S69" s="1154"/>
      <c r="T69" s="1154"/>
    </row>
    <row r="70" spans="1:20">
      <c r="A70" s="453" t="s">
        <v>2899</v>
      </c>
      <c r="B70" s="1144"/>
      <c r="C70" s="994"/>
      <c r="D70" s="994"/>
      <c r="E70" s="453"/>
      <c r="F70" s="994"/>
      <c r="G70" s="1226"/>
      <c r="H70" s="997"/>
      <c r="I70" s="1148"/>
      <c r="J70" s="453"/>
      <c r="K70" s="1665"/>
      <c r="L70" s="1665"/>
      <c r="M70" s="1665"/>
      <c r="N70" s="1665"/>
      <c r="O70" s="477"/>
      <c r="P70" s="1151" t="s">
        <v>2899</v>
      </c>
      <c r="Q70" s="1152" t="str">
        <f t="shared" si="1"/>
        <v/>
      </c>
      <c r="R70" s="1153"/>
      <c r="S70" s="1154"/>
      <c r="T70" s="1154"/>
    </row>
    <row r="71" spans="1:20" hidden="1">
      <c r="A71" s="453" t="s">
        <v>2900</v>
      </c>
      <c r="B71" s="1144"/>
      <c r="C71" s="994"/>
      <c r="D71" s="994"/>
      <c r="E71" s="453"/>
      <c r="F71" s="994"/>
      <c r="G71" s="1226"/>
      <c r="H71" s="997"/>
      <c r="I71" s="1148"/>
      <c r="J71" s="453"/>
      <c r="K71" s="1665"/>
      <c r="L71" s="1665"/>
      <c r="M71" s="1665"/>
      <c r="N71" s="1665"/>
      <c r="O71" s="477"/>
      <c r="P71" s="1151" t="s">
        <v>2900</v>
      </c>
      <c r="Q71" s="1152" t="str">
        <f t="shared" si="1"/>
        <v/>
      </c>
      <c r="R71" s="1153"/>
      <c r="S71" s="1154"/>
      <c r="T71" s="1154"/>
    </row>
    <row r="72" spans="1:20" hidden="1">
      <c r="A72" s="453" t="s">
        <v>2901</v>
      </c>
      <c r="B72" s="1144"/>
      <c r="C72" s="994"/>
      <c r="D72" s="994"/>
      <c r="E72" s="453"/>
      <c r="F72" s="994"/>
      <c r="G72" s="1226"/>
      <c r="H72" s="997"/>
      <c r="I72" s="1148"/>
      <c r="J72" s="453"/>
      <c r="K72" s="1665"/>
      <c r="L72" s="1665"/>
      <c r="M72" s="1665"/>
      <c r="N72" s="1665"/>
      <c r="O72" s="477"/>
      <c r="P72" s="1151" t="s">
        <v>2901</v>
      </c>
      <c r="Q72" s="1152" t="str">
        <f t="shared" si="1"/>
        <v/>
      </c>
      <c r="R72" s="1153"/>
      <c r="S72" s="1154"/>
      <c r="T72" s="1154"/>
    </row>
    <row r="73" spans="1:20" hidden="1">
      <c r="A73" s="453" t="s">
        <v>2902</v>
      </c>
      <c r="B73" s="1144"/>
      <c r="C73" s="994"/>
      <c r="D73" s="994"/>
      <c r="E73" s="453"/>
      <c r="F73" s="994"/>
      <c r="G73" s="1226"/>
      <c r="H73" s="997"/>
      <c r="I73" s="1148"/>
      <c r="J73" s="453"/>
      <c r="K73" s="1665"/>
      <c r="L73" s="1665"/>
      <c r="M73" s="1665"/>
      <c r="N73" s="1665"/>
      <c r="O73" s="477"/>
      <c r="P73" s="1151" t="s">
        <v>2902</v>
      </c>
      <c r="Q73" s="1152" t="str">
        <f t="shared" si="1"/>
        <v/>
      </c>
      <c r="R73" s="1153"/>
      <c r="S73" s="1154"/>
      <c r="T73" s="1154"/>
    </row>
    <row r="74" spans="1:20" hidden="1">
      <c r="A74" s="453" t="s">
        <v>2903</v>
      </c>
      <c r="B74" s="1144"/>
      <c r="C74" s="994"/>
      <c r="D74" s="994"/>
      <c r="E74" s="453"/>
      <c r="F74" s="994"/>
      <c r="G74" s="1226"/>
      <c r="H74" s="997"/>
      <c r="I74" s="1148"/>
      <c r="J74" s="453"/>
      <c r="K74" s="1665"/>
      <c r="L74" s="1665"/>
      <c r="M74" s="1665"/>
      <c r="N74" s="1665"/>
      <c r="O74" s="477"/>
      <c r="P74" s="1151" t="s">
        <v>2903</v>
      </c>
      <c r="Q74" s="1152" t="str">
        <f t="shared" si="1"/>
        <v/>
      </c>
      <c r="R74" s="1153"/>
      <c r="S74" s="1154"/>
      <c r="T74" s="1154"/>
    </row>
    <row r="75" spans="1:20" hidden="1">
      <c r="A75" s="453" t="s">
        <v>2904</v>
      </c>
      <c r="B75" s="1144"/>
      <c r="C75" s="994"/>
      <c r="D75" s="994"/>
      <c r="E75" s="453"/>
      <c r="F75" s="994"/>
      <c r="G75" s="1226"/>
      <c r="H75" s="997"/>
      <c r="I75" s="1148"/>
      <c r="J75" s="453"/>
      <c r="K75" s="1665"/>
      <c r="L75" s="1665"/>
      <c r="M75" s="1665"/>
      <c r="N75" s="1665"/>
      <c r="O75" s="477"/>
      <c r="P75" s="1151" t="s">
        <v>2904</v>
      </c>
      <c r="Q75" s="1152" t="str">
        <f t="shared" si="1"/>
        <v/>
      </c>
      <c r="R75" s="1153"/>
      <c r="S75" s="1154"/>
      <c r="T75" s="1154"/>
    </row>
    <row r="76" spans="1:20" hidden="1">
      <c r="A76" s="453" t="s">
        <v>2905</v>
      </c>
      <c r="B76" s="1144"/>
      <c r="C76" s="994"/>
      <c r="D76" s="994"/>
      <c r="E76" s="453"/>
      <c r="F76" s="994"/>
      <c r="G76" s="1226"/>
      <c r="H76" s="997"/>
      <c r="I76" s="1148"/>
      <c r="J76" s="453"/>
      <c r="K76" s="1665"/>
      <c r="L76" s="1665"/>
      <c r="M76" s="1665"/>
      <c r="N76" s="1665"/>
      <c r="O76" s="477"/>
      <c r="P76" s="1151" t="s">
        <v>2905</v>
      </c>
      <c r="Q76" s="1152" t="str">
        <f t="shared" si="1"/>
        <v/>
      </c>
      <c r="R76" s="1153"/>
      <c r="S76" s="1154"/>
      <c r="T76" s="1154"/>
    </row>
    <row r="77" spans="1:20" hidden="1">
      <c r="A77" s="453" t="s">
        <v>2906</v>
      </c>
      <c r="B77" s="1144"/>
      <c r="C77" s="994"/>
      <c r="D77" s="994"/>
      <c r="E77" s="453"/>
      <c r="F77" s="994"/>
      <c r="G77" s="1226"/>
      <c r="H77" s="997"/>
      <c r="I77" s="1148"/>
      <c r="J77" s="453"/>
      <c r="K77" s="1665"/>
      <c r="L77" s="1665"/>
      <c r="M77" s="1665"/>
      <c r="N77" s="1665"/>
      <c r="O77" s="477"/>
      <c r="P77" s="1151" t="s">
        <v>2906</v>
      </c>
      <c r="Q77" s="1152" t="str">
        <f t="shared" si="1"/>
        <v/>
      </c>
      <c r="R77" s="1153"/>
      <c r="S77" s="1154"/>
      <c r="T77" s="1154"/>
    </row>
    <row r="78" spans="1:20" hidden="1">
      <c r="A78" s="453" t="s">
        <v>2907</v>
      </c>
      <c r="B78" s="1144"/>
      <c r="C78" s="994"/>
      <c r="D78" s="994"/>
      <c r="E78" s="453"/>
      <c r="F78" s="994"/>
      <c r="G78" s="1226"/>
      <c r="H78" s="997"/>
      <c r="I78" s="1148"/>
      <c r="J78" s="453"/>
      <c r="K78" s="1665"/>
      <c r="L78" s="1665"/>
      <c r="M78" s="1665"/>
      <c r="N78" s="1665"/>
      <c r="O78" s="477"/>
      <c r="P78" s="1151" t="s">
        <v>2907</v>
      </c>
      <c r="Q78" s="1152" t="str">
        <f t="shared" si="1"/>
        <v/>
      </c>
      <c r="R78" s="1153"/>
      <c r="S78" s="1154"/>
      <c r="T78" s="1154"/>
    </row>
    <row r="79" spans="1:20" hidden="1">
      <c r="A79" s="453" t="s">
        <v>2908</v>
      </c>
      <c r="B79" s="1144"/>
      <c r="C79" s="994"/>
      <c r="D79" s="994"/>
      <c r="E79" s="453"/>
      <c r="F79" s="994"/>
      <c r="G79" s="1226"/>
      <c r="H79" s="997"/>
      <c r="I79" s="1148"/>
      <c r="J79" s="453"/>
      <c r="K79" s="1665"/>
      <c r="L79" s="1665"/>
      <c r="M79" s="1665"/>
      <c r="N79" s="1665"/>
      <c r="O79" s="477"/>
      <c r="P79" s="1151" t="s">
        <v>2908</v>
      </c>
      <c r="Q79" s="1152" t="str">
        <f t="shared" si="1"/>
        <v/>
      </c>
      <c r="R79" s="1153"/>
      <c r="S79" s="1154"/>
      <c r="T79" s="1154"/>
    </row>
    <row r="80" spans="1:20" hidden="1">
      <c r="A80" s="453" t="s">
        <v>2909</v>
      </c>
      <c r="B80" s="1144"/>
      <c r="C80" s="994"/>
      <c r="D80" s="994"/>
      <c r="E80" s="453"/>
      <c r="F80" s="994"/>
      <c r="G80" s="1226"/>
      <c r="H80" s="997"/>
      <c r="I80" s="1148"/>
      <c r="J80" s="453"/>
      <c r="K80" s="1665"/>
      <c r="L80" s="1665"/>
      <c r="M80" s="1665"/>
      <c r="N80" s="1665"/>
      <c r="O80" s="477"/>
      <c r="P80" s="1151" t="s">
        <v>2909</v>
      </c>
      <c r="Q80" s="1152" t="str">
        <f t="shared" si="1"/>
        <v/>
      </c>
      <c r="R80" s="1153"/>
      <c r="S80" s="1154"/>
      <c r="T80" s="1154"/>
    </row>
    <row r="81" spans="1:20" hidden="1">
      <c r="A81" s="453" t="s">
        <v>2910</v>
      </c>
      <c r="B81" s="1144"/>
      <c r="C81" s="994"/>
      <c r="D81" s="994"/>
      <c r="E81" s="453"/>
      <c r="F81" s="994"/>
      <c r="G81" s="1226"/>
      <c r="H81" s="997"/>
      <c r="I81" s="1148"/>
      <c r="J81" s="453"/>
      <c r="K81" s="1665"/>
      <c r="L81" s="1665"/>
      <c r="M81" s="1665"/>
      <c r="N81" s="1665"/>
      <c r="O81" s="477"/>
      <c r="P81" s="1151" t="s">
        <v>2910</v>
      </c>
      <c r="Q81" s="1152" t="str">
        <f t="shared" si="1"/>
        <v/>
      </c>
      <c r="R81" s="1153"/>
      <c r="S81" s="1154"/>
      <c r="T81" s="1154"/>
    </row>
    <row r="82" spans="1:20" hidden="1">
      <c r="A82" s="453" t="s">
        <v>2911</v>
      </c>
      <c r="B82" s="1144"/>
      <c r="C82" s="994"/>
      <c r="D82" s="994"/>
      <c r="E82" s="453"/>
      <c r="F82" s="994"/>
      <c r="G82" s="1226"/>
      <c r="H82" s="997"/>
      <c r="I82" s="1148"/>
      <c r="J82" s="453"/>
      <c r="K82" s="1665"/>
      <c r="L82" s="1665"/>
      <c r="M82" s="1665"/>
      <c r="N82" s="1665"/>
      <c r="O82" s="477"/>
      <c r="P82" s="1151" t="s">
        <v>2911</v>
      </c>
      <c r="Q82" s="1152" t="str">
        <f t="shared" si="1"/>
        <v/>
      </c>
      <c r="R82" s="1153"/>
      <c r="S82" s="1154"/>
      <c r="T82" s="1154"/>
    </row>
    <row r="83" spans="1:20" hidden="1">
      <c r="A83" s="453" t="s">
        <v>2912</v>
      </c>
      <c r="B83" s="1144"/>
      <c r="C83" s="994"/>
      <c r="D83" s="994"/>
      <c r="E83" s="453"/>
      <c r="F83" s="994"/>
      <c r="G83" s="1226"/>
      <c r="H83" s="997"/>
      <c r="I83" s="1148"/>
      <c r="J83" s="453"/>
      <c r="K83" s="1665"/>
      <c r="L83" s="1665"/>
      <c r="M83" s="1665"/>
      <c r="N83" s="1665"/>
      <c r="O83" s="477"/>
      <c r="P83" s="1151" t="s">
        <v>2912</v>
      </c>
      <c r="Q83" s="1152" t="str">
        <f t="shared" si="1"/>
        <v/>
      </c>
      <c r="R83" s="1153"/>
      <c r="S83" s="1154"/>
      <c r="T83" s="1154"/>
    </row>
    <row r="84" spans="1:20" hidden="1">
      <c r="A84" s="453" t="s">
        <v>2913</v>
      </c>
      <c r="B84" s="1144"/>
      <c r="C84" s="994"/>
      <c r="D84" s="994"/>
      <c r="E84" s="453"/>
      <c r="F84" s="994"/>
      <c r="G84" s="1226"/>
      <c r="H84" s="997"/>
      <c r="I84" s="1148"/>
      <c r="J84" s="453"/>
      <c r="K84" s="1665"/>
      <c r="L84" s="1665"/>
      <c r="M84" s="1665"/>
      <c r="N84" s="1665"/>
      <c r="O84" s="477"/>
      <c r="P84" s="1151" t="s">
        <v>2913</v>
      </c>
      <c r="Q84" s="1152" t="str">
        <f t="shared" si="1"/>
        <v/>
      </c>
      <c r="R84" s="1153"/>
      <c r="S84" s="1154"/>
      <c r="T84" s="1154"/>
    </row>
    <row r="85" spans="1:20" hidden="1">
      <c r="A85" s="453" t="s">
        <v>2914</v>
      </c>
      <c r="B85" s="1144"/>
      <c r="C85" s="994"/>
      <c r="D85" s="994"/>
      <c r="E85" s="453"/>
      <c r="F85" s="994"/>
      <c r="G85" s="1226"/>
      <c r="H85" s="997"/>
      <c r="I85" s="1148"/>
      <c r="J85" s="453"/>
      <c r="K85" s="1665"/>
      <c r="L85" s="1665"/>
      <c r="M85" s="1665"/>
      <c r="N85" s="1665"/>
      <c r="O85" s="477"/>
      <c r="P85" s="1151" t="s">
        <v>2914</v>
      </c>
      <c r="Q85" s="1152" t="str">
        <f t="shared" si="1"/>
        <v/>
      </c>
      <c r="R85" s="1153"/>
      <c r="S85" s="1154"/>
      <c r="T85" s="1154"/>
    </row>
    <row r="86" spans="1:20" hidden="1">
      <c r="A86" s="453" t="s">
        <v>2915</v>
      </c>
      <c r="B86" s="1144"/>
      <c r="C86" s="994"/>
      <c r="D86" s="994"/>
      <c r="E86" s="453"/>
      <c r="F86" s="994"/>
      <c r="G86" s="1226"/>
      <c r="H86" s="997"/>
      <c r="I86" s="1148"/>
      <c r="J86" s="453"/>
      <c r="K86" s="1665"/>
      <c r="L86" s="1665"/>
      <c r="M86" s="1665"/>
      <c r="N86" s="1665"/>
      <c r="O86" s="477"/>
      <c r="P86" s="1151" t="s">
        <v>2915</v>
      </c>
      <c r="Q86" s="1152" t="str">
        <f t="shared" si="1"/>
        <v/>
      </c>
      <c r="R86" s="1153"/>
      <c r="S86" s="1154"/>
      <c r="T86" s="1154"/>
    </row>
    <row r="87" spans="1:20" hidden="1">
      <c r="A87" s="453" t="s">
        <v>2916</v>
      </c>
      <c r="B87" s="1144"/>
      <c r="C87" s="994"/>
      <c r="D87" s="994"/>
      <c r="E87" s="453"/>
      <c r="F87" s="994"/>
      <c r="G87" s="1226"/>
      <c r="H87" s="997"/>
      <c r="I87" s="1148"/>
      <c r="J87" s="453"/>
      <c r="K87" s="1665"/>
      <c r="L87" s="1665"/>
      <c r="M87" s="1665"/>
      <c r="N87" s="1665"/>
      <c r="O87" s="477"/>
      <c r="P87" s="1151" t="s">
        <v>2916</v>
      </c>
      <c r="Q87" s="1152" t="str">
        <f t="shared" si="1"/>
        <v/>
      </c>
      <c r="R87" s="1153"/>
      <c r="S87" s="1154"/>
      <c r="T87" s="1154"/>
    </row>
    <row r="88" spans="1:20" hidden="1">
      <c r="A88" s="453" t="s">
        <v>2917</v>
      </c>
      <c r="B88" s="1144"/>
      <c r="C88" s="994"/>
      <c r="D88" s="994"/>
      <c r="E88" s="453"/>
      <c r="F88" s="994"/>
      <c r="G88" s="1226"/>
      <c r="H88" s="997"/>
      <c r="I88" s="1148"/>
      <c r="J88" s="453"/>
      <c r="K88" s="1665"/>
      <c r="L88" s="1665"/>
      <c r="M88" s="1665"/>
      <c r="N88" s="1665"/>
      <c r="O88" s="477"/>
      <c r="P88" s="1151" t="s">
        <v>2917</v>
      </c>
      <c r="Q88" s="1152" t="str">
        <f t="shared" si="1"/>
        <v/>
      </c>
      <c r="R88" s="1153"/>
      <c r="S88" s="1154"/>
      <c r="T88" s="1154"/>
    </row>
    <row r="89" spans="1:20" hidden="1">
      <c r="A89" s="453" t="s">
        <v>2918</v>
      </c>
      <c r="B89" s="1144"/>
      <c r="C89" s="994"/>
      <c r="D89" s="994"/>
      <c r="E89" s="453"/>
      <c r="F89" s="994"/>
      <c r="G89" s="1226"/>
      <c r="H89" s="997"/>
      <c r="I89" s="1148"/>
      <c r="J89" s="453"/>
      <c r="K89" s="1665"/>
      <c r="L89" s="1665"/>
      <c r="M89" s="1665"/>
      <c r="N89" s="1665"/>
      <c r="O89" s="477"/>
      <c r="P89" s="1151" t="s">
        <v>2918</v>
      </c>
      <c r="Q89" s="1152" t="str">
        <f t="shared" si="1"/>
        <v/>
      </c>
      <c r="R89" s="1153"/>
      <c r="S89" s="1154"/>
      <c r="T89" s="1154"/>
    </row>
    <row r="90" spans="1:20" hidden="1">
      <c r="A90" s="453" t="s">
        <v>2919</v>
      </c>
      <c r="B90" s="1144"/>
      <c r="C90" s="994"/>
      <c r="D90" s="994"/>
      <c r="E90" s="453"/>
      <c r="F90" s="994"/>
      <c r="G90" s="1226"/>
      <c r="H90" s="997"/>
      <c r="I90" s="1148"/>
      <c r="J90" s="453"/>
      <c r="K90" s="1665"/>
      <c r="L90" s="1665"/>
      <c r="M90" s="1665"/>
      <c r="N90" s="1665"/>
      <c r="O90" s="477"/>
      <c r="P90" s="1151" t="s">
        <v>2919</v>
      </c>
      <c r="Q90" s="1152" t="str">
        <f t="shared" si="1"/>
        <v/>
      </c>
      <c r="R90" s="1153"/>
      <c r="S90" s="1154"/>
      <c r="T90" s="1154"/>
    </row>
    <row r="91" spans="1:20" hidden="1">
      <c r="A91" s="453" t="s">
        <v>2920</v>
      </c>
      <c r="B91" s="1144"/>
      <c r="C91" s="994"/>
      <c r="D91" s="994"/>
      <c r="E91" s="453"/>
      <c r="F91" s="994"/>
      <c r="G91" s="1226"/>
      <c r="H91" s="997"/>
      <c r="I91" s="1148"/>
      <c r="J91" s="453"/>
      <c r="K91" s="1665"/>
      <c r="L91" s="1665"/>
      <c r="M91" s="1665"/>
      <c r="N91" s="1665"/>
      <c r="O91" s="477"/>
      <c r="P91" s="1151" t="s">
        <v>2920</v>
      </c>
      <c r="Q91" s="1152" t="str">
        <f t="shared" si="1"/>
        <v/>
      </c>
      <c r="R91" s="1153"/>
      <c r="S91" s="1154"/>
      <c r="T91" s="1154"/>
    </row>
    <row r="92" spans="1:20">
      <c r="A92" s="453" t="s">
        <v>2921</v>
      </c>
      <c r="B92" s="1144"/>
      <c r="C92" s="994"/>
      <c r="D92" s="994"/>
      <c r="E92" s="453"/>
      <c r="F92" s="994"/>
      <c r="G92" s="1226"/>
      <c r="H92" s="997"/>
      <c r="I92" s="1148"/>
      <c r="J92" s="453"/>
      <c r="K92" s="1665"/>
      <c r="L92" s="1665"/>
      <c r="M92" s="1665"/>
      <c r="N92" s="1665"/>
      <c r="O92" s="477"/>
      <c r="P92" s="1151" t="s">
        <v>2921</v>
      </c>
      <c r="Q92" s="1152" t="str">
        <f t="shared" si="1"/>
        <v/>
      </c>
      <c r="R92" s="1153"/>
      <c r="S92" s="1154"/>
      <c r="T92" s="1154"/>
    </row>
    <row r="93" spans="1:20">
      <c r="A93" s="796" t="s">
        <v>2922</v>
      </c>
      <c r="B93" s="1208">
        <v>100</v>
      </c>
      <c r="C93" s="994"/>
      <c r="D93" s="994"/>
      <c r="E93" s="453"/>
      <c r="F93" s="994"/>
      <c r="G93" s="1226"/>
      <c r="H93" s="997"/>
      <c r="I93" s="1148"/>
      <c r="J93" s="453"/>
      <c r="K93" s="1666"/>
      <c r="L93" s="1666"/>
      <c r="M93" s="1666"/>
      <c r="N93" s="1666"/>
      <c r="O93" s="477"/>
      <c r="P93" s="1142"/>
      <c r="Q93" s="1159">
        <f>$B93</f>
        <v>100</v>
      </c>
      <c r="R93" s="1153"/>
      <c r="S93" s="1154"/>
      <c r="T93" s="1154"/>
    </row>
    <row r="94" spans="1:20">
      <c r="A94" s="478" t="s">
        <v>2923</v>
      </c>
      <c r="B94" s="1002" t="s">
        <v>2924</v>
      </c>
      <c r="C94" s="997"/>
      <c r="D94" s="997"/>
      <c r="E94" s="477"/>
      <c r="F94" s="997"/>
      <c r="G94" s="1227"/>
      <c r="H94" s="997"/>
      <c r="I94" s="1166"/>
      <c r="J94" s="477"/>
      <c r="K94" s="1664"/>
      <c r="L94" s="1664"/>
      <c r="M94" s="1664"/>
      <c r="N94" s="1664"/>
      <c r="O94" s="477"/>
      <c r="P94" s="1142"/>
      <c r="Q94" s="1003" t="str">
        <f>$B94</f>
        <v>Overall</v>
      </c>
      <c r="R94" s="1153"/>
      <c r="S94" s="1168"/>
      <c r="T94" s="1168"/>
    </row>
    <row r="95" spans="1:20">
      <c r="A95" s="477"/>
      <c r="B95" s="477"/>
      <c r="C95" s="477"/>
      <c r="D95" s="477"/>
      <c r="E95" s="477"/>
      <c r="F95" s="477"/>
      <c r="G95" s="477"/>
      <c r="H95" s="477"/>
      <c r="I95" s="477"/>
      <c r="J95" s="477"/>
      <c r="K95" s="477"/>
      <c r="L95" s="477"/>
      <c r="M95" s="477"/>
      <c r="N95" s="477"/>
      <c r="O95" s="477"/>
      <c r="P95" s="1177"/>
      <c r="Q95" s="1177"/>
      <c r="R95" s="888"/>
      <c r="S95" s="888"/>
      <c r="T95" s="888"/>
    </row>
    <row r="96" spans="1:20">
      <c r="A96" s="477"/>
      <c r="B96" s="1104" t="s">
        <v>2927</v>
      </c>
      <c r="C96" s="477"/>
      <c r="D96" s="477"/>
      <c r="E96" s="477"/>
      <c r="F96" s="477"/>
      <c r="G96" s="477"/>
      <c r="H96" s="477"/>
      <c r="I96" s="477"/>
      <c r="J96" s="477"/>
      <c r="K96" s="477"/>
      <c r="L96" s="477"/>
      <c r="M96" s="477"/>
      <c r="N96" s="477"/>
      <c r="O96" s="477"/>
      <c r="P96" s="1177"/>
      <c r="Q96" s="1177"/>
      <c r="R96" s="888"/>
      <c r="S96" s="888"/>
      <c r="T96" s="888"/>
    </row>
    <row r="97" spans="1:20">
      <c r="A97" s="478" t="s">
        <v>2923</v>
      </c>
      <c r="B97" s="1002" t="s">
        <v>2924</v>
      </c>
      <c r="C97" s="1230"/>
      <c r="D97" s="1230"/>
      <c r="E97" s="477"/>
      <c r="F97" s="1230"/>
      <c r="G97" s="1227"/>
      <c r="H97" s="1230"/>
      <c r="I97" s="1231"/>
      <c r="J97" s="477"/>
      <c r="K97" s="1664"/>
      <c r="L97" s="1664"/>
      <c r="M97" s="1743"/>
      <c r="N97" s="1743"/>
      <c r="O97" s="477"/>
      <c r="P97" s="1177"/>
      <c r="Q97" s="1177"/>
      <c r="R97" s="888"/>
      <c r="S97" s="888"/>
      <c r="T97" s="888"/>
    </row>
    <row r="98" spans="1:20">
      <c r="A98" s="477"/>
      <c r="B98" s="477"/>
      <c r="C98" s="477"/>
      <c r="D98" s="477"/>
      <c r="E98" s="477"/>
      <c r="F98" s="477"/>
      <c r="G98" s="477"/>
      <c r="H98" s="477"/>
      <c r="I98" s="477"/>
      <c r="J98" s="477"/>
      <c r="K98" s="477"/>
      <c r="L98" s="477"/>
      <c r="M98" s="477"/>
      <c r="N98" s="477"/>
      <c r="O98" s="477"/>
      <c r="P98" s="1177"/>
      <c r="Q98" s="1177"/>
      <c r="R98" s="888"/>
      <c r="S98" s="888"/>
      <c r="T98" s="888"/>
    </row>
    <row r="99" spans="1:20">
      <c r="A99" s="477"/>
      <c r="B99" s="813" t="s">
        <v>772</v>
      </c>
      <c r="C99" s="477"/>
      <c r="D99" s="997"/>
      <c r="E99" s="477"/>
      <c r="F99" s="477"/>
      <c r="G99" s="477"/>
      <c r="H99" s="477"/>
      <c r="I99" s="477"/>
      <c r="J99" s="477"/>
      <c r="K99" s="1664"/>
      <c r="L99" s="1664"/>
      <c r="M99" s="1664"/>
      <c r="N99" s="1664"/>
      <c r="O99" s="477"/>
      <c r="P99" s="1178"/>
      <c r="Q99" s="1143" t="str">
        <f>$B99</f>
        <v>Total (500)</v>
      </c>
      <c r="R99" s="1153"/>
      <c r="S99" s="477"/>
      <c r="T99" s="1179"/>
    </row>
    <row r="100" spans="1:20">
      <c r="A100" s="477"/>
      <c r="B100" s="477"/>
      <c r="C100" s="477"/>
      <c r="D100" s="477"/>
      <c r="E100" s="477"/>
      <c r="F100" s="477"/>
      <c r="G100" s="477"/>
      <c r="H100" s="477"/>
      <c r="I100" s="477"/>
      <c r="J100" s="477"/>
      <c r="K100" s="477"/>
      <c r="L100" s="477"/>
      <c r="M100" s="477"/>
      <c r="N100" s="477"/>
      <c r="O100" s="477"/>
      <c r="P100" s="477"/>
      <c r="Q100" s="477"/>
      <c r="R100" s="477"/>
      <c r="S100" s="477"/>
      <c r="T100" s="477"/>
    </row>
    <row r="101" spans="1:20" ht="30.9">
      <c r="A101" s="453"/>
      <c r="B101" s="1019" t="s">
        <v>2963</v>
      </c>
      <c r="C101" s="477"/>
      <c r="D101" s="477"/>
      <c r="E101" s="477"/>
      <c r="F101" s="477"/>
      <c r="G101" s="477"/>
      <c r="H101" s="477"/>
      <c r="I101" s="477"/>
      <c r="J101" s="477"/>
      <c r="K101" s="1099" t="s">
        <v>2964</v>
      </c>
      <c r="L101" s="1099" t="s">
        <v>2965</v>
      </c>
      <c r="M101" s="1099" t="s">
        <v>2964</v>
      </c>
      <c r="N101" s="1099" t="s">
        <v>2965</v>
      </c>
      <c r="O101" s="477"/>
      <c r="P101" s="477"/>
      <c r="Q101" s="477"/>
      <c r="R101" s="477"/>
      <c r="S101" s="477"/>
      <c r="T101" s="477"/>
    </row>
    <row r="102" spans="1:20" ht="21.9" customHeight="1">
      <c r="A102" s="453"/>
      <c r="B102" s="1065" t="s">
        <v>1790</v>
      </c>
      <c r="C102" s="975"/>
      <c r="D102" s="994"/>
      <c r="E102" s="477"/>
      <c r="F102" s="1203"/>
      <c r="G102" s="1226"/>
      <c r="H102" s="997"/>
      <c r="I102" s="1148"/>
      <c r="J102" s="477"/>
      <c r="K102" s="994"/>
      <c r="L102" s="994"/>
      <c r="M102" s="994"/>
      <c r="N102" s="994"/>
      <c r="O102" s="477"/>
      <c r="P102" s="477"/>
      <c r="Q102" s="477"/>
      <c r="R102" s="477"/>
      <c r="S102" s="477"/>
      <c r="T102" s="477"/>
    </row>
    <row r="103" spans="1:20" ht="21.9" customHeight="1">
      <c r="A103" s="453"/>
      <c r="B103" s="1204" t="s">
        <v>2966</v>
      </c>
      <c r="C103" s="994"/>
      <c r="D103" s="994"/>
      <c r="E103" s="477"/>
      <c r="F103" s="1203"/>
      <c r="G103" s="1226"/>
      <c r="H103" s="997"/>
      <c r="I103" s="1148"/>
      <c r="J103" s="477"/>
      <c r="K103" s="994"/>
      <c r="L103" s="994"/>
      <c r="M103" s="994"/>
      <c r="N103" s="994"/>
      <c r="O103" s="477"/>
      <c r="P103" s="477"/>
      <c r="Q103" s="477"/>
      <c r="R103" s="477"/>
      <c r="S103" s="477"/>
      <c r="T103" s="477"/>
    </row>
    <row r="104" spans="1:20" ht="12.75" customHeight="1">
      <c r="A104" s="453"/>
      <c r="B104" s="477"/>
      <c r="C104" s="477"/>
      <c r="D104" s="477"/>
      <c r="E104" s="477"/>
      <c r="F104" s="477"/>
      <c r="G104" s="477"/>
      <c r="H104" s="477"/>
      <c r="I104" s="477"/>
      <c r="J104" s="477"/>
      <c r="K104" s="477"/>
      <c r="L104" s="477"/>
      <c r="M104" s="477"/>
      <c r="N104" s="477"/>
      <c r="O104" s="477"/>
      <c r="P104" s="477"/>
      <c r="Q104" s="477"/>
      <c r="R104" s="477"/>
      <c r="S104" s="477"/>
      <c r="T104" s="477"/>
    </row>
    <row r="105" spans="1:20" ht="22.5" customHeight="1">
      <c r="A105" s="1176">
        <v>1</v>
      </c>
      <c r="B105" s="1561" t="s">
        <v>3036</v>
      </c>
      <c r="C105" s="1716"/>
      <c r="D105" s="1716"/>
      <c r="E105" s="1716"/>
      <c r="F105" s="1716"/>
      <c r="G105" s="1716"/>
      <c r="H105" s="1716"/>
      <c r="I105" s="1716"/>
      <c r="J105" s="1716"/>
      <c r="K105" s="1716"/>
      <c r="L105" s="1716"/>
      <c r="M105" s="1716"/>
      <c r="N105" s="1716"/>
      <c r="O105" s="477"/>
      <c r="P105" s="477"/>
      <c r="Q105" s="477"/>
      <c r="R105" s="477"/>
      <c r="S105" s="477"/>
      <c r="T105" s="477"/>
    </row>
    <row r="106" spans="1:20" ht="11.85" customHeight="1">
      <c r="A106" s="1176">
        <v>2</v>
      </c>
      <c r="B106" s="1663" t="s">
        <v>3037</v>
      </c>
      <c r="C106" s="1611"/>
      <c r="D106" s="1611"/>
      <c r="E106" s="1611"/>
      <c r="F106" s="1611"/>
      <c r="G106" s="1611"/>
      <c r="H106" s="1611"/>
      <c r="I106" s="1611"/>
      <c r="J106" s="1611"/>
      <c r="K106" s="1611"/>
      <c r="L106" s="1611"/>
      <c r="M106" s="1611"/>
      <c r="N106" s="1611"/>
      <c r="O106" s="477"/>
      <c r="P106" s="477"/>
      <c r="Q106" s="477"/>
      <c r="R106" s="477"/>
      <c r="S106" s="477"/>
      <c r="T106" s="477"/>
    </row>
    <row r="107" spans="1:20" ht="13.8">
      <c r="A107" s="444"/>
      <c r="B107" s="373"/>
    </row>
    <row r="108" spans="1:20">
      <c r="A108" s="7"/>
      <c r="B108" s="373"/>
    </row>
    <row r="109" spans="1:20">
      <c r="A109" s="7"/>
    </row>
    <row r="110" spans="1:20">
      <c r="A110" s="7"/>
    </row>
    <row r="111" spans="1:20">
      <c r="A111" s="7"/>
    </row>
    <row r="112" spans="1:20">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33"/>
    </row>
    <row r="127" spans="1:1">
      <c r="A127" s="4"/>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7"/>
    </row>
    <row r="155" spans="1:1">
      <c r="A155" s="33"/>
    </row>
    <row r="156" spans="1:1">
      <c r="A156" s="4"/>
    </row>
    <row r="168" spans="1:1" ht="13.8">
      <c r="A168" s="156"/>
    </row>
  </sheetData>
  <sheetProtection formatColumns="0" formatRows="0"/>
  <customSheetViews>
    <customSheetView guid="{322AC775-AF01-45AA-8A10-37DBB67FD782}" scale="97" showPageBreaks="1" printArea="1" hiddenRows="1" view="pageBreakPreview">
      <selection activeCell="F9" sqref="F9"/>
      <colBreaks count="1" manualBreakCount="1">
        <brk id="15" max="107" man="1"/>
      </colBreaks>
      <pageMargins left="0" right="0" top="0" bottom="0" header="0" footer="0"/>
      <pageSetup scale="84"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77">
    <mergeCell ref="P2:T3"/>
    <mergeCell ref="P6:Q6"/>
    <mergeCell ref="B6:D6"/>
    <mergeCell ref="H6:I6"/>
    <mergeCell ref="S6:T6"/>
    <mergeCell ref="F6:G6"/>
    <mergeCell ref="K11:L11"/>
    <mergeCell ref="M11:N11"/>
    <mergeCell ref="B2:E2"/>
    <mergeCell ref="K12:L12"/>
    <mergeCell ref="M12:N12"/>
    <mergeCell ref="K13:L13"/>
    <mergeCell ref="M13:N13"/>
    <mergeCell ref="K7:L7"/>
    <mergeCell ref="M7:N7"/>
    <mergeCell ref="K10:L10"/>
    <mergeCell ref="M10:N10"/>
    <mergeCell ref="K17:L17"/>
    <mergeCell ref="M17:N17"/>
    <mergeCell ref="K18:L18"/>
    <mergeCell ref="M18:N18"/>
    <mergeCell ref="K19:L19"/>
    <mergeCell ref="M19:N19"/>
    <mergeCell ref="K14:L14"/>
    <mergeCell ref="M14:N14"/>
    <mergeCell ref="K15:L15"/>
    <mergeCell ref="M15:N15"/>
    <mergeCell ref="K16:L16"/>
    <mergeCell ref="M16:N16"/>
    <mergeCell ref="K23:L23"/>
    <mergeCell ref="M23:N23"/>
    <mergeCell ref="K24:L24"/>
    <mergeCell ref="M24:N24"/>
    <mergeCell ref="K25:L25"/>
    <mergeCell ref="M25:N25"/>
    <mergeCell ref="K20:L20"/>
    <mergeCell ref="M20:N20"/>
    <mergeCell ref="K21:L21"/>
    <mergeCell ref="M21:N21"/>
    <mergeCell ref="K22:L22"/>
    <mergeCell ref="M22:N22"/>
    <mergeCell ref="K29:L29"/>
    <mergeCell ref="M29:N29"/>
    <mergeCell ref="K30:L30"/>
    <mergeCell ref="M30:N30"/>
    <mergeCell ref="K31:L31"/>
    <mergeCell ref="M31:N31"/>
    <mergeCell ref="K26:L26"/>
    <mergeCell ref="M26:N26"/>
    <mergeCell ref="K27:L27"/>
    <mergeCell ref="M27:N27"/>
    <mergeCell ref="K28:L28"/>
    <mergeCell ref="M28:N28"/>
    <mergeCell ref="K35:L35"/>
    <mergeCell ref="M35:N35"/>
    <mergeCell ref="K36:L36"/>
    <mergeCell ref="M36:N36"/>
    <mergeCell ref="K39:L39"/>
    <mergeCell ref="M39:N39"/>
    <mergeCell ref="K32:L32"/>
    <mergeCell ref="M32:N32"/>
    <mergeCell ref="K33:L33"/>
    <mergeCell ref="M33:N33"/>
    <mergeCell ref="K34:L34"/>
    <mergeCell ref="M34:N34"/>
    <mergeCell ref="K43:L43"/>
    <mergeCell ref="M43:N43"/>
    <mergeCell ref="K44:L44"/>
    <mergeCell ref="M44:N44"/>
    <mergeCell ref="K45:L45"/>
    <mergeCell ref="M45:N45"/>
    <mergeCell ref="K40:L40"/>
    <mergeCell ref="M40:N40"/>
    <mergeCell ref="K41:L41"/>
    <mergeCell ref="M41:N41"/>
    <mergeCell ref="K42:L42"/>
    <mergeCell ref="M42:N42"/>
    <mergeCell ref="K49:L49"/>
    <mergeCell ref="M49:N49"/>
    <mergeCell ref="K50:L50"/>
    <mergeCell ref="M50:N50"/>
    <mergeCell ref="K51:L51"/>
    <mergeCell ref="M51:N51"/>
    <mergeCell ref="K46:L46"/>
    <mergeCell ref="M46:N46"/>
    <mergeCell ref="K47:L47"/>
    <mergeCell ref="M47:N47"/>
    <mergeCell ref="K48:L48"/>
    <mergeCell ref="M48:N48"/>
    <mergeCell ref="K55:L55"/>
    <mergeCell ref="M55:N55"/>
    <mergeCell ref="K56:L56"/>
    <mergeCell ref="M56:N56"/>
    <mergeCell ref="K57:L57"/>
    <mergeCell ref="M57:N57"/>
    <mergeCell ref="K52:L52"/>
    <mergeCell ref="M52:N52"/>
    <mergeCell ref="K53:L53"/>
    <mergeCell ref="M53:N53"/>
    <mergeCell ref="K54:L54"/>
    <mergeCell ref="M54:N54"/>
    <mergeCell ref="K61:L61"/>
    <mergeCell ref="M61:N61"/>
    <mergeCell ref="K62:L62"/>
    <mergeCell ref="M62:N62"/>
    <mergeCell ref="K63:L63"/>
    <mergeCell ref="M63:N63"/>
    <mergeCell ref="K58:L58"/>
    <mergeCell ref="M58:N58"/>
    <mergeCell ref="K59:L59"/>
    <mergeCell ref="M59:N59"/>
    <mergeCell ref="K60:L60"/>
    <mergeCell ref="M60:N60"/>
    <mergeCell ref="K69:L69"/>
    <mergeCell ref="M69:N69"/>
    <mergeCell ref="K70:L70"/>
    <mergeCell ref="M70:N70"/>
    <mergeCell ref="K71:L71"/>
    <mergeCell ref="M71:N71"/>
    <mergeCell ref="K64:L64"/>
    <mergeCell ref="M64:N64"/>
    <mergeCell ref="K65:L65"/>
    <mergeCell ref="M65:N65"/>
    <mergeCell ref="K68:L68"/>
    <mergeCell ref="M68:N68"/>
    <mergeCell ref="K75:L75"/>
    <mergeCell ref="M75:N75"/>
    <mergeCell ref="K76:L76"/>
    <mergeCell ref="M76:N76"/>
    <mergeCell ref="K77:L77"/>
    <mergeCell ref="M77:N77"/>
    <mergeCell ref="K72:L72"/>
    <mergeCell ref="M72:N72"/>
    <mergeCell ref="K73:L73"/>
    <mergeCell ref="M73:N73"/>
    <mergeCell ref="K74:L74"/>
    <mergeCell ref="M74:N74"/>
    <mergeCell ref="K81:L81"/>
    <mergeCell ref="M81:N81"/>
    <mergeCell ref="K82:L82"/>
    <mergeCell ref="M82:N82"/>
    <mergeCell ref="K83:L83"/>
    <mergeCell ref="M83:N83"/>
    <mergeCell ref="K78:L78"/>
    <mergeCell ref="M78:N78"/>
    <mergeCell ref="K79:L79"/>
    <mergeCell ref="M79:N79"/>
    <mergeCell ref="K80:L80"/>
    <mergeCell ref="M80:N80"/>
    <mergeCell ref="K87:L87"/>
    <mergeCell ref="M87:N87"/>
    <mergeCell ref="K88:L88"/>
    <mergeCell ref="M88:N88"/>
    <mergeCell ref="K89:L89"/>
    <mergeCell ref="M89:N89"/>
    <mergeCell ref="K84:L84"/>
    <mergeCell ref="M84:N84"/>
    <mergeCell ref="K85:L85"/>
    <mergeCell ref="M85:N85"/>
    <mergeCell ref="K86:L86"/>
    <mergeCell ref="M86:N86"/>
    <mergeCell ref="B105:N105"/>
    <mergeCell ref="B106:N106"/>
    <mergeCell ref="K93:L93"/>
    <mergeCell ref="M93:N93"/>
    <mergeCell ref="K94:L94"/>
    <mergeCell ref="M94:N94"/>
    <mergeCell ref="K99:L99"/>
    <mergeCell ref="M99:N99"/>
    <mergeCell ref="K90:L90"/>
    <mergeCell ref="M90:N90"/>
    <mergeCell ref="K91:L91"/>
    <mergeCell ref="M91:N91"/>
    <mergeCell ref="K92:L92"/>
    <mergeCell ref="M92:N92"/>
    <mergeCell ref="K97:L97"/>
    <mergeCell ref="M97:N97"/>
  </mergeCells>
  <hyperlinks>
    <hyperlink ref="B2" location="Schedule_Listing" display="Return to Shedule Listing" xr:uid="{00000000-0004-0000-4200-000000000000}"/>
    <hyperlink ref="B2:E2" location="'Schedule Listing '!A1" display="Return to Schedule Listing" xr:uid="{00000000-0004-0000-4200-000001000000}"/>
  </hyperlinks>
  <pageMargins left="0.47244094488188981" right="0.35433070866141736" top="0.74803149606299213" bottom="0.51181102362204722" header="0.31496062992125984" footer="0.31496062992125984"/>
  <pageSetup scale="84"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5" max="107"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3"/>
  <dimension ref="A1:AH169"/>
  <sheetViews>
    <sheetView showGridLines="0" zoomScaleNormal="100" zoomScaleSheetLayoutView="100" workbookViewId="0">
      <selection activeCell="B1" sqref="B1"/>
    </sheetView>
  </sheetViews>
  <sheetFormatPr defaultColWidth="9.1015625" defaultRowHeight="12.3"/>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0" width="9.5234375" style="1" customWidth="1"/>
    <col min="11" max="11" width="10.5234375" style="1" customWidth="1"/>
    <col min="12" max="12" width="10" style="1" customWidth="1"/>
    <col min="13" max="13" width="0.89453125" style="1" customWidth="1"/>
    <col min="14" max="14" width="6.5234375" style="1" customWidth="1"/>
    <col min="15" max="15" width="7" style="1" customWidth="1"/>
    <col min="16" max="16" width="6.41796875" style="1" customWidth="1"/>
    <col min="17" max="17" width="6.5234375" style="1" customWidth="1"/>
    <col min="18" max="18" width="2.1015625" style="1" customWidth="1"/>
    <col min="19" max="19" width="6.5234375" style="1" customWidth="1"/>
    <col min="20" max="20" width="9" style="1" customWidth="1"/>
    <col min="21" max="21" width="9.41796875" style="1" customWidth="1"/>
    <col min="22" max="22" width="10.89453125" style="1" customWidth="1"/>
    <col min="23" max="23" width="9.41796875" style="1" customWidth="1"/>
    <col min="24" max="24" width="0.89453125" style="1" customWidth="1"/>
    <col min="25" max="25" width="2.1015625" style="1" customWidth="1"/>
    <col min="26" max="237" width="9.1015625" style="1"/>
    <col min="238" max="238" width="7.1015625" style="1" customWidth="1"/>
    <col min="239" max="241" width="9.5234375" style="1" customWidth="1"/>
    <col min="242" max="242" width="0.89453125" style="1" customWidth="1"/>
    <col min="243" max="243" width="9.5234375" style="1" customWidth="1"/>
    <col min="244" max="244" width="10.1015625" style="1" customWidth="1"/>
    <col min="245" max="245" width="0.89453125" style="1" customWidth="1"/>
    <col min="246" max="248" width="9.5234375" style="1" customWidth="1"/>
    <col min="249" max="249" width="10" style="1" customWidth="1"/>
    <col min="250" max="250" width="0.89453125" style="1" customWidth="1"/>
    <col min="251" max="251" width="6.1015625" style="1" customWidth="1"/>
    <col min="252" max="252" width="6" style="1" customWidth="1"/>
    <col min="253" max="253" width="5.89453125" style="1" customWidth="1"/>
    <col min="254" max="254" width="6.1015625" style="1" customWidth="1"/>
    <col min="255" max="255" width="2.1015625" style="1" customWidth="1"/>
    <col min="256" max="256" width="6.5234375" style="1" customWidth="1"/>
    <col min="257" max="257" width="9" style="1" customWidth="1"/>
    <col min="258" max="260" width="9.41796875" style="1" customWidth="1"/>
    <col min="261" max="261" width="0.89453125" style="1" customWidth="1"/>
    <col min="262" max="269" width="8.5234375" style="1" customWidth="1"/>
    <col min="270" max="493" width="9.1015625" style="1"/>
    <col min="494" max="494" width="7.1015625" style="1" customWidth="1"/>
    <col min="495" max="497" width="9.5234375" style="1" customWidth="1"/>
    <col min="498" max="498" width="0.89453125" style="1" customWidth="1"/>
    <col min="499" max="499" width="9.5234375" style="1" customWidth="1"/>
    <col min="500" max="500" width="10.1015625" style="1" customWidth="1"/>
    <col min="501" max="501" width="0.89453125" style="1" customWidth="1"/>
    <col min="502" max="504" width="9.5234375" style="1" customWidth="1"/>
    <col min="505" max="505" width="10" style="1" customWidth="1"/>
    <col min="506" max="506" width="0.89453125" style="1" customWidth="1"/>
    <col min="507" max="507" width="6.1015625" style="1" customWidth="1"/>
    <col min="508" max="508" width="6" style="1" customWidth="1"/>
    <col min="509" max="509" width="5.89453125" style="1" customWidth="1"/>
    <col min="510" max="510" width="6.1015625" style="1" customWidth="1"/>
    <col min="511" max="511" width="2.1015625" style="1" customWidth="1"/>
    <col min="512" max="512" width="6.5234375" style="1" customWidth="1"/>
    <col min="513" max="513" width="9" style="1" customWidth="1"/>
    <col min="514" max="516" width="9.41796875" style="1" customWidth="1"/>
    <col min="517" max="517" width="0.89453125" style="1" customWidth="1"/>
    <col min="518" max="525" width="8.5234375" style="1" customWidth="1"/>
    <col min="526" max="749" width="9.1015625" style="1"/>
    <col min="750" max="750" width="7.1015625" style="1" customWidth="1"/>
    <col min="751" max="753" width="9.5234375" style="1" customWidth="1"/>
    <col min="754" max="754" width="0.89453125" style="1" customWidth="1"/>
    <col min="755" max="755" width="9.5234375" style="1" customWidth="1"/>
    <col min="756" max="756" width="10.1015625" style="1" customWidth="1"/>
    <col min="757" max="757" width="0.89453125" style="1" customWidth="1"/>
    <col min="758" max="760" width="9.5234375" style="1" customWidth="1"/>
    <col min="761" max="761" width="10" style="1" customWidth="1"/>
    <col min="762" max="762" width="0.89453125" style="1" customWidth="1"/>
    <col min="763" max="763" width="6.1015625" style="1" customWidth="1"/>
    <col min="764" max="764" width="6" style="1" customWidth="1"/>
    <col min="765" max="765" width="5.89453125" style="1" customWidth="1"/>
    <col min="766" max="766" width="6.1015625" style="1" customWidth="1"/>
    <col min="767" max="767" width="2.1015625" style="1" customWidth="1"/>
    <col min="768" max="768" width="6.5234375" style="1" customWidth="1"/>
    <col min="769" max="769" width="9" style="1" customWidth="1"/>
    <col min="770" max="772" width="9.41796875" style="1" customWidth="1"/>
    <col min="773" max="773" width="0.89453125" style="1" customWidth="1"/>
    <col min="774" max="781" width="8.5234375" style="1" customWidth="1"/>
    <col min="782" max="1005" width="9.1015625" style="1"/>
    <col min="1006" max="1006" width="7.1015625" style="1" customWidth="1"/>
    <col min="1007" max="1009" width="9.5234375" style="1" customWidth="1"/>
    <col min="1010" max="1010" width="0.89453125" style="1" customWidth="1"/>
    <col min="1011" max="1011" width="9.5234375" style="1" customWidth="1"/>
    <col min="1012" max="1012" width="10.1015625" style="1" customWidth="1"/>
    <col min="1013" max="1013" width="0.89453125" style="1" customWidth="1"/>
    <col min="1014" max="1016" width="9.5234375" style="1" customWidth="1"/>
    <col min="1017" max="1017" width="10" style="1" customWidth="1"/>
    <col min="1018" max="1018" width="0.89453125" style="1" customWidth="1"/>
    <col min="1019" max="1019" width="6.1015625" style="1" customWidth="1"/>
    <col min="1020" max="1020" width="6" style="1" customWidth="1"/>
    <col min="1021" max="1021" width="5.89453125" style="1" customWidth="1"/>
    <col min="1022" max="1022" width="6.1015625" style="1" customWidth="1"/>
    <col min="1023" max="1023" width="2.1015625" style="1" customWidth="1"/>
    <col min="1024" max="1024" width="6.5234375" style="1" customWidth="1"/>
    <col min="1025" max="1025" width="9" style="1" customWidth="1"/>
    <col min="1026" max="1028" width="9.41796875" style="1" customWidth="1"/>
    <col min="1029" max="1029" width="0.89453125" style="1" customWidth="1"/>
    <col min="1030" max="1037" width="8.5234375" style="1" customWidth="1"/>
    <col min="1038" max="1261" width="9.1015625" style="1"/>
    <col min="1262" max="1262" width="7.1015625" style="1" customWidth="1"/>
    <col min="1263" max="1265" width="9.5234375" style="1" customWidth="1"/>
    <col min="1266" max="1266" width="0.89453125" style="1" customWidth="1"/>
    <col min="1267" max="1267" width="9.5234375" style="1" customWidth="1"/>
    <col min="1268" max="1268" width="10.1015625" style="1" customWidth="1"/>
    <col min="1269" max="1269" width="0.89453125" style="1" customWidth="1"/>
    <col min="1270" max="1272" width="9.5234375" style="1" customWidth="1"/>
    <col min="1273" max="1273" width="10" style="1" customWidth="1"/>
    <col min="1274" max="1274" width="0.89453125" style="1" customWidth="1"/>
    <col min="1275" max="1275" width="6.1015625" style="1" customWidth="1"/>
    <col min="1276" max="1276" width="6" style="1" customWidth="1"/>
    <col min="1277" max="1277" width="5.89453125" style="1" customWidth="1"/>
    <col min="1278" max="1278" width="6.1015625" style="1" customWidth="1"/>
    <col min="1279" max="1279" width="2.1015625" style="1" customWidth="1"/>
    <col min="1280" max="1280" width="6.5234375" style="1" customWidth="1"/>
    <col min="1281" max="1281" width="9" style="1" customWidth="1"/>
    <col min="1282" max="1284" width="9.41796875" style="1" customWidth="1"/>
    <col min="1285" max="1285" width="0.89453125" style="1" customWidth="1"/>
    <col min="1286" max="1293" width="8.5234375" style="1" customWidth="1"/>
    <col min="1294" max="1517" width="9.1015625" style="1"/>
    <col min="1518" max="1518" width="7.1015625" style="1" customWidth="1"/>
    <col min="1519" max="1521" width="9.5234375" style="1" customWidth="1"/>
    <col min="1522" max="1522" width="0.89453125" style="1" customWidth="1"/>
    <col min="1523" max="1523" width="9.5234375" style="1" customWidth="1"/>
    <col min="1524" max="1524" width="10.1015625" style="1" customWidth="1"/>
    <col min="1525" max="1525" width="0.89453125" style="1" customWidth="1"/>
    <col min="1526" max="1528" width="9.5234375" style="1" customWidth="1"/>
    <col min="1529" max="1529" width="10" style="1" customWidth="1"/>
    <col min="1530" max="1530" width="0.89453125" style="1" customWidth="1"/>
    <col min="1531" max="1531" width="6.1015625" style="1" customWidth="1"/>
    <col min="1532" max="1532" width="6" style="1" customWidth="1"/>
    <col min="1533" max="1533" width="5.89453125" style="1" customWidth="1"/>
    <col min="1534" max="1534" width="6.1015625" style="1" customWidth="1"/>
    <col min="1535" max="1535" width="2.1015625" style="1" customWidth="1"/>
    <col min="1536" max="1536" width="6.5234375" style="1" customWidth="1"/>
    <col min="1537" max="1537" width="9" style="1" customWidth="1"/>
    <col min="1538" max="1540" width="9.41796875" style="1" customWidth="1"/>
    <col min="1541" max="1541" width="0.89453125" style="1" customWidth="1"/>
    <col min="1542" max="1549" width="8.5234375" style="1" customWidth="1"/>
    <col min="1550" max="1773" width="9.1015625" style="1"/>
    <col min="1774" max="1774" width="7.1015625" style="1" customWidth="1"/>
    <col min="1775" max="1777" width="9.5234375" style="1" customWidth="1"/>
    <col min="1778" max="1778" width="0.89453125" style="1" customWidth="1"/>
    <col min="1779" max="1779" width="9.5234375" style="1" customWidth="1"/>
    <col min="1780" max="1780" width="10.1015625" style="1" customWidth="1"/>
    <col min="1781" max="1781" width="0.89453125" style="1" customWidth="1"/>
    <col min="1782" max="1784" width="9.5234375" style="1" customWidth="1"/>
    <col min="1785" max="1785" width="10" style="1" customWidth="1"/>
    <col min="1786" max="1786" width="0.89453125" style="1" customWidth="1"/>
    <col min="1787" max="1787" width="6.1015625" style="1" customWidth="1"/>
    <col min="1788" max="1788" width="6" style="1" customWidth="1"/>
    <col min="1789" max="1789" width="5.89453125" style="1" customWidth="1"/>
    <col min="1790" max="1790" width="6.1015625" style="1" customWidth="1"/>
    <col min="1791" max="1791" width="2.1015625" style="1" customWidth="1"/>
    <col min="1792" max="1792" width="6.5234375" style="1" customWidth="1"/>
    <col min="1793" max="1793" width="9" style="1" customWidth="1"/>
    <col min="1794" max="1796" width="9.41796875" style="1" customWidth="1"/>
    <col min="1797" max="1797" width="0.89453125" style="1" customWidth="1"/>
    <col min="1798" max="1805" width="8.5234375" style="1" customWidth="1"/>
    <col min="1806" max="2029" width="9.1015625" style="1"/>
    <col min="2030" max="2030" width="7.1015625" style="1" customWidth="1"/>
    <col min="2031" max="2033" width="9.5234375" style="1" customWidth="1"/>
    <col min="2034" max="2034" width="0.89453125" style="1" customWidth="1"/>
    <col min="2035" max="2035" width="9.5234375" style="1" customWidth="1"/>
    <col min="2036" max="2036" width="10.1015625" style="1" customWidth="1"/>
    <col min="2037" max="2037" width="0.89453125" style="1" customWidth="1"/>
    <col min="2038" max="2040" width="9.5234375" style="1" customWidth="1"/>
    <col min="2041" max="2041" width="10" style="1" customWidth="1"/>
    <col min="2042" max="2042" width="0.89453125" style="1" customWidth="1"/>
    <col min="2043" max="2043" width="6.1015625" style="1" customWidth="1"/>
    <col min="2044" max="2044" width="6" style="1" customWidth="1"/>
    <col min="2045" max="2045" width="5.89453125" style="1" customWidth="1"/>
    <col min="2046" max="2046" width="6.1015625" style="1" customWidth="1"/>
    <col min="2047" max="2047" width="2.1015625" style="1" customWidth="1"/>
    <col min="2048" max="2048" width="6.5234375" style="1" customWidth="1"/>
    <col min="2049" max="2049" width="9" style="1" customWidth="1"/>
    <col min="2050" max="2052" width="9.41796875" style="1" customWidth="1"/>
    <col min="2053" max="2053" width="0.89453125" style="1" customWidth="1"/>
    <col min="2054" max="2061" width="8.5234375" style="1" customWidth="1"/>
    <col min="2062" max="2285" width="9.1015625" style="1"/>
    <col min="2286" max="2286" width="7.1015625" style="1" customWidth="1"/>
    <col min="2287" max="2289" width="9.5234375" style="1" customWidth="1"/>
    <col min="2290" max="2290" width="0.89453125" style="1" customWidth="1"/>
    <col min="2291" max="2291" width="9.5234375" style="1" customWidth="1"/>
    <col min="2292" max="2292" width="10.1015625" style="1" customWidth="1"/>
    <col min="2293" max="2293" width="0.89453125" style="1" customWidth="1"/>
    <col min="2294" max="2296" width="9.5234375" style="1" customWidth="1"/>
    <col min="2297" max="2297" width="10" style="1" customWidth="1"/>
    <col min="2298" max="2298" width="0.89453125" style="1" customWidth="1"/>
    <col min="2299" max="2299" width="6.1015625" style="1" customWidth="1"/>
    <col min="2300" max="2300" width="6" style="1" customWidth="1"/>
    <col min="2301" max="2301" width="5.89453125" style="1" customWidth="1"/>
    <col min="2302" max="2302" width="6.1015625" style="1" customWidth="1"/>
    <col min="2303" max="2303" width="2.1015625" style="1" customWidth="1"/>
    <col min="2304" max="2304" width="6.5234375" style="1" customWidth="1"/>
    <col min="2305" max="2305" width="9" style="1" customWidth="1"/>
    <col min="2306" max="2308" width="9.41796875" style="1" customWidth="1"/>
    <col min="2309" max="2309" width="0.89453125" style="1" customWidth="1"/>
    <col min="2310" max="2317" width="8.5234375" style="1" customWidth="1"/>
    <col min="2318" max="2541" width="9.1015625" style="1"/>
    <col min="2542" max="2542" width="7.1015625" style="1" customWidth="1"/>
    <col min="2543" max="2545" width="9.5234375" style="1" customWidth="1"/>
    <col min="2546" max="2546" width="0.89453125" style="1" customWidth="1"/>
    <col min="2547" max="2547" width="9.5234375" style="1" customWidth="1"/>
    <col min="2548" max="2548" width="10.1015625" style="1" customWidth="1"/>
    <col min="2549" max="2549" width="0.89453125" style="1" customWidth="1"/>
    <col min="2550" max="2552" width="9.5234375" style="1" customWidth="1"/>
    <col min="2553" max="2553" width="10" style="1" customWidth="1"/>
    <col min="2554" max="2554" width="0.89453125" style="1" customWidth="1"/>
    <col min="2555" max="2555" width="6.1015625" style="1" customWidth="1"/>
    <col min="2556" max="2556" width="6" style="1" customWidth="1"/>
    <col min="2557" max="2557" width="5.89453125" style="1" customWidth="1"/>
    <col min="2558" max="2558" width="6.1015625" style="1" customWidth="1"/>
    <col min="2559" max="2559" width="2.1015625" style="1" customWidth="1"/>
    <col min="2560" max="2560" width="6.5234375" style="1" customWidth="1"/>
    <col min="2561" max="2561" width="9" style="1" customWidth="1"/>
    <col min="2562" max="2564" width="9.41796875" style="1" customWidth="1"/>
    <col min="2565" max="2565" width="0.89453125" style="1" customWidth="1"/>
    <col min="2566" max="2573" width="8.5234375" style="1" customWidth="1"/>
    <col min="2574" max="2797" width="9.1015625" style="1"/>
    <col min="2798" max="2798" width="7.1015625" style="1" customWidth="1"/>
    <col min="2799" max="2801" width="9.5234375" style="1" customWidth="1"/>
    <col min="2802" max="2802" width="0.89453125" style="1" customWidth="1"/>
    <col min="2803" max="2803" width="9.5234375" style="1" customWidth="1"/>
    <col min="2804" max="2804" width="10.1015625" style="1" customWidth="1"/>
    <col min="2805" max="2805" width="0.89453125" style="1" customWidth="1"/>
    <col min="2806" max="2808" width="9.5234375" style="1" customWidth="1"/>
    <col min="2809" max="2809" width="10" style="1" customWidth="1"/>
    <col min="2810" max="2810" width="0.89453125" style="1" customWidth="1"/>
    <col min="2811" max="2811" width="6.1015625" style="1" customWidth="1"/>
    <col min="2812" max="2812" width="6" style="1" customWidth="1"/>
    <col min="2813" max="2813" width="5.89453125" style="1" customWidth="1"/>
    <col min="2814" max="2814" width="6.1015625" style="1" customWidth="1"/>
    <col min="2815" max="2815" width="2.1015625" style="1" customWidth="1"/>
    <col min="2816" max="2816" width="6.5234375" style="1" customWidth="1"/>
    <col min="2817" max="2817" width="9" style="1" customWidth="1"/>
    <col min="2818" max="2820" width="9.41796875" style="1" customWidth="1"/>
    <col min="2821" max="2821" width="0.89453125" style="1" customWidth="1"/>
    <col min="2822" max="2829" width="8.5234375" style="1" customWidth="1"/>
    <col min="2830" max="3053" width="9.1015625" style="1"/>
    <col min="3054" max="3054" width="7.1015625" style="1" customWidth="1"/>
    <col min="3055" max="3057" width="9.5234375" style="1" customWidth="1"/>
    <col min="3058" max="3058" width="0.89453125" style="1" customWidth="1"/>
    <col min="3059" max="3059" width="9.5234375" style="1" customWidth="1"/>
    <col min="3060" max="3060" width="10.1015625" style="1" customWidth="1"/>
    <col min="3061" max="3061" width="0.89453125" style="1" customWidth="1"/>
    <col min="3062" max="3064" width="9.5234375" style="1" customWidth="1"/>
    <col min="3065" max="3065" width="10" style="1" customWidth="1"/>
    <col min="3066" max="3066" width="0.89453125" style="1" customWidth="1"/>
    <col min="3067" max="3067" width="6.1015625" style="1" customWidth="1"/>
    <col min="3068" max="3068" width="6" style="1" customWidth="1"/>
    <col min="3069" max="3069" width="5.89453125" style="1" customWidth="1"/>
    <col min="3070" max="3070" width="6.1015625" style="1" customWidth="1"/>
    <col min="3071" max="3071" width="2.1015625" style="1" customWidth="1"/>
    <col min="3072" max="3072" width="6.5234375" style="1" customWidth="1"/>
    <col min="3073" max="3073" width="9" style="1" customWidth="1"/>
    <col min="3074" max="3076" width="9.41796875" style="1" customWidth="1"/>
    <col min="3077" max="3077" width="0.89453125" style="1" customWidth="1"/>
    <col min="3078" max="3085" width="8.5234375" style="1" customWidth="1"/>
    <col min="3086" max="3309" width="9.1015625" style="1"/>
    <col min="3310" max="3310" width="7.1015625" style="1" customWidth="1"/>
    <col min="3311" max="3313" width="9.5234375" style="1" customWidth="1"/>
    <col min="3314" max="3314" width="0.89453125" style="1" customWidth="1"/>
    <col min="3315" max="3315" width="9.5234375" style="1" customWidth="1"/>
    <col min="3316" max="3316" width="10.1015625" style="1" customWidth="1"/>
    <col min="3317" max="3317" width="0.89453125" style="1" customWidth="1"/>
    <col min="3318" max="3320" width="9.5234375" style="1" customWidth="1"/>
    <col min="3321" max="3321" width="10" style="1" customWidth="1"/>
    <col min="3322" max="3322" width="0.89453125" style="1" customWidth="1"/>
    <col min="3323" max="3323" width="6.1015625" style="1" customWidth="1"/>
    <col min="3324" max="3324" width="6" style="1" customWidth="1"/>
    <col min="3325" max="3325" width="5.89453125" style="1" customWidth="1"/>
    <col min="3326" max="3326" width="6.1015625" style="1" customWidth="1"/>
    <col min="3327" max="3327" width="2.1015625" style="1" customWidth="1"/>
    <col min="3328" max="3328" width="6.5234375" style="1" customWidth="1"/>
    <col min="3329" max="3329" width="9" style="1" customWidth="1"/>
    <col min="3330" max="3332" width="9.41796875" style="1" customWidth="1"/>
    <col min="3333" max="3333" width="0.89453125" style="1" customWidth="1"/>
    <col min="3334" max="3341" width="8.5234375" style="1" customWidth="1"/>
    <col min="3342" max="3565" width="9.1015625" style="1"/>
    <col min="3566" max="3566" width="7.1015625" style="1" customWidth="1"/>
    <col min="3567" max="3569" width="9.5234375" style="1" customWidth="1"/>
    <col min="3570" max="3570" width="0.89453125" style="1" customWidth="1"/>
    <col min="3571" max="3571" width="9.5234375" style="1" customWidth="1"/>
    <col min="3572" max="3572" width="10.1015625" style="1" customWidth="1"/>
    <col min="3573" max="3573" width="0.89453125" style="1" customWidth="1"/>
    <col min="3574" max="3576" width="9.5234375" style="1" customWidth="1"/>
    <col min="3577" max="3577" width="10" style="1" customWidth="1"/>
    <col min="3578" max="3578" width="0.89453125" style="1" customWidth="1"/>
    <col min="3579" max="3579" width="6.1015625" style="1" customWidth="1"/>
    <col min="3580" max="3580" width="6" style="1" customWidth="1"/>
    <col min="3581" max="3581" width="5.89453125" style="1" customWidth="1"/>
    <col min="3582" max="3582" width="6.1015625" style="1" customWidth="1"/>
    <col min="3583" max="3583" width="2.1015625" style="1" customWidth="1"/>
    <col min="3584" max="3584" width="6.5234375" style="1" customWidth="1"/>
    <col min="3585" max="3585" width="9" style="1" customWidth="1"/>
    <col min="3586" max="3588" width="9.41796875" style="1" customWidth="1"/>
    <col min="3589" max="3589" width="0.89453125" style="1" customWidth="1"/>
    <col min="3590" max="3597" width="8.5234375" style="1" customWidth="1"/>
    <col min="3598" max="3821" width="9.1015625" style="1"/>
    <col min="3822" max="3822" width="7.1015625" style="1" customWidth="1"/>
    <col min="3823" max="3825" width="9.5234375" style="1" customWidth="1"/>
    <col min="3826" max="3826" width="0.89453125" style="1" customWidth="1"/>
    <col min="3827" max="3827" width="9.5234375" style="1" customWidth="1"/>
    <col min="3828" max="3828" width="10.1015625" style="1" customWidth="1"/>
    <col min="3829" max="3829" width="0.89453125" style="1" customWidth="1"/>
    <col min="3830" max="3832" width="9.5234375" style="1" customWidth="1"/>
    <col min="3833" max="3833" width="10" style="1" customWidth="1"/>
    <col min="3834" max="3834" width="0.89453125" style="1" customWidth="1"/>
    <col min="3835" max="3835" width="6.1015625" style="1" customWidth="1"/>
    <col min="3836" max="3836" width="6" style="1" customWidth="1"/>
    <col min="3837" max="3837" width="5.89453125" style="1" customWidth="1"/>
    <col min="3838" max="3838" width="6.1015625" style="1" customWidth="1"/>
    <col min="3839" max="3839" width="2.1015625" style="1" customWidth="1"/>
    <col min="3840" max="3840" width="6.5234375" style="1" customWidth="1"/>
    <col min="3841" max="3841" width="9" style="1" customWidth="1"/>
    <col min="3842" max="3844" width="9.41796875" style="1" customWidth="1"/>
    <col min="3845" max="3845" width="0.89453125" style="1" customWidth="1"/>
    <col min="3846" max="3853" width="8.5234375" style="1" customWidth="1"/>
    <col min="3854" max="4077" width="9.1015625" style="1"/>
    <col min="4078" max="4078" width="7.1015625" style="1" customWidth="1"/>
    <col min="4079" max="4081" width="9.5234375" style="1" customWidth="1"/>
    <col min="4082" max="4082" width="0.89453125" style="1" customWidth="1"/>
    <col min="4083" max="4083" width="9.5234375" style="1" customWidth="1"/>
    <col min="4084" max="4084" width="10.1015625" style="1" customWidth="1"/>
    <col min="4085" max="4085" width="0.89453125" style="1" customWidth="1"/>
    <col min="4086" max="4088" width="9.5234375" style="1" customWidth="1"/>
    <col min="4089" max="4089" width="10" style="1" customWidth="1"/>
    <col min="4090" max="4090" width="0.89453125" style="1" customWidth="1"/>
    <col min="4091" max="4091" width="6.1015625" style="1" customWidth="1"/>
    <col min="4092" max="4092" width="6" style="1" customWidth="1"/>
    <col min="4093" max="4093" width="5.89453125" style="1" customWidth="1"/>
    <col min="4094" max="4094" width="6.1015625" style="1" customWidth="1"/>
    <col min="4095" max="4095" width="2.1015625" style="1" customWidth="1"/>
    <col min="4096" max="4096" width="6.5234375" style="1" customWidth="1"/>
    <col min="4097" max="4097" width="9" style="1" customWidth="1"/>
    <col min="4098" max="4100" width="9.41796875" style="1" customWidth="1"/>
    <col min="4101" max="4101" width="0.89453125" style="1" customWidth="1"/>
    <col min="4102" max="4109" width="8.5234375" style="1" customWidth="1"/>
    <col min="4110" max="4333" width="9.1015625" style="1"/>
    <col min="4334" max="4334" width="7.1015625" style="1" customWidth="1"/>
    <col min="4335" max="4337" width="9.5234375" style="1" customWidth="1"/>
    <col min="4338" max="4338" width="0.89453125" style="1" customWidth="1"/>
    <col min="4339" max="4339" width="9.5234375" style="1" customWidth="1"/>
    <col min="4340" max="4340" width="10.1015625" style="1" customWidth="1"/>
    <col min="4341" max="4341" width="0.89453125" style="1" customWidth="1"/>
    <col min="4342" max="4344" width="9.5234375" style="1" customWidth="1"/>
    <col min="4345" max="4345" width="10" style="1" customWidth="1"/>
    <col min="4346" max="4346" width="0.89453125" style="1" customWidth="1"/>
    <col min="4347" max="4347" width="6.1015625" style="1" customWidth="1"/>
    <col min="4348" max="4348" width="6" style="1" customWidth="1"/>
    <col min="4349" max="4349" width="5.89453125" style="1" customWidth="1"/>
    <col min="4350" max="4350" width="6.1015625" style="1" customWidth="1"/>
    <col min="4351" max="4351" width="2.1015625" style="1" customWidth="1"/>
    <col min="4352" max="4352" width="6.5234375" style="1" customWidth="1"/>
    <col min="4353" max="4353" width="9" style="1" customWidth="1"/>
    <col min="4354" max="4356" width="9.41796875" style="1" customWidth="1"/>
    <col min="4357" max="4357" width="0.89453125" style="1" customWidth="1"/>
    <col min="4358" max="4365" width="8.5234375" style="1" customWidth="1"/>
    <col min="4366" max="4589" width="9.1015625" style="1"/>
    <col min="4590" max="4590" width="7.1015625" style="1" customWidth="1"/>
    <col min="4591" max="4593" width="9.5234375" style="1" customWidth="1"/>
    <col min="4594" max="4594" width="0.89453125" style="1" customWidth="1"/>
    <col min="4595" max="4595" width="9.5234375" style="1" customWidth="1"/>
    <col min="4596" max="4596" width="10.1015625" style="1" customWidth="1"/>
    <col min="4597" max="4597" width="0.89453125" style="1" customWidth="1"/>
    <col min="4598" max="4600" width="9.5234375" style="1" customWidth="1"/>
    <col min="4601" max="4601" width="10" style="1" customWidth="1"/>
    <col min="4602" max="4602" width="0.89453125" style="1" customWidth="1"/>
    <col min="4603" max="4603" width="6.1015625" style="1" customWidth="1"/>
    <col min="4604" max="4604" width="6" style="1" customWidth="1"/>
    <col min="4605" max="4605" width="5.89453125" style="1" customWidth="1"/>
    <col min="4606" max="4606" width="6.1015625" style="1" customWidth="1"/>
    <col min="4607" max="4607" width="2.1015625" style="1" customWidth="1"/>
    <col min="4608" max="4608" width="6.5234375" style="1" customWidth="1"/>
    <col min="4609" max="4609" width="9" style="1" customWidth="1"/>
    <col min="4610" max="4612" width="9.41796875" style="1" customWidth="1"/>
    <col min="4613" max="4613" width="0.89453125" style="1" customWidth="1"/>
    <col min="4614" max="4621" width="8.5234375" style="1" customWidth="1"/>
    <col min="4622" max="4845" width="9.1015625" style="1"/>
    <col min="4846" max="4846" width="7.1015625" style="1" customWidth="1"/>
    <col min="4847" max="4849" width="9.5234375" style="1" customWidth="1"/>
    <col min="4850" max="4850" width="0.89453125" style="1" customWidth="1"/>
    <col min="4851" max="4851" width="9.5234375" style="1" customWidth="1"/>
    <col min="4852" max="4852" width="10.1015625" style="1" customWidth="1"/>
    <col min="4853" max="4853" width="0.89453125" style="1" customWidth="1"/>
    <col min="4854" max="4856" width="9.5234375" style="1" customWidth="1"/>
    <col min="4857" max="4857" width="10" style="1" customWidth="1"/>
    <col min="4858" max="4858" width="0.89453125" style="1" customWidth="1"/>
    <col min="4859" max="4859" width="6.1015625" style="1" customWidth="1"/>
    <col min="4860" max="4860" width="6" style="1" customWidth="1"/>
    <col min="4861" max="4861" width="5.89453125" style="1" customWidth="1"/>
    <col min="4862" max="4862" width="6.1015625" style="1" customWidth="1"/>
    <col min="4863" max="4863" width="2.1015625" style="1" customWidth="1"/>
    <col min="4864" max="4864" width="6.5234375" style="1" customWidth="1"/>
    <col min="4865" max="4865" width="9" style="1" customWidth="1"/>
    <col min="4866" max="4868" width="9.41796875" style="1" customWidth="1"/>
    <col min="4869" max="4869" width="0.89453125" style="1" customWidth="1"/>
    <col min="4870" max="4877" width="8.5234375" style="1" customWidth="1"/>
    <col min="4878" max="5101" width="9.1015625" style="1"/>
    <col min="5102" max="5102" width="7.1015625" style="1" customWidth="1"/>
    <col min="5103" max="5105" width="9.5234375" style="1" customWidth="1"/>
    <col min="5106" max="5106" width="0.89453125" style="1" customWidth="1"/>
    <col min="5107" max="5107" width="9.5234375" style="1" customWidth="1"/>
    <col min="5108" max="5108" width="10.1015625" style="1" customWidth="1"/>
    <col min="5109" max="5109" width="0.89453125" style="1" customWidth="1"/>
    <col min="5110" max="5112" width="9.5234375" style="1" customWidth="1"/>
    <col min="5113" max="5113" width="10" style="1" customWidth="1"/>
    <col min="5114" max="5114" width="0.89453125" style="1" customWidth="1"/>
    <col min="5115" max="5115" width="6.1015625" style="1" customWidth="1"/>
    <col min="5116" max="5116" width="6" style="1" customWidth="1"/>
    <col min="5117" max="5117" width="5.89453125" style="1" customWidth="1"/>
    <col min="5118" max="5118" width="6.1015625" style="1" customWidth="1"/>
    <col min="5119" max="5119" width="2.1015625" style="1" customWidth="1"/>
    <col min="5120" max="5120" width="6.5234375" style="1" customWidth="1"/>
    <col min="5121" max="5121" width="9" style="1" customWidth="1"/>
    <col min="5122" max="5124" width="9.41796875" style="1" customWidth="1"/>
    <col min="5125" max="5125" width="0.89453125" style="1" customWidth="1"/>
    <col min="5126" max="5133" width="8.5234375" style="1" customWidth="1"/>
    <col min="5134" max="5357" width="9.1015625" style="1"/>
    <col min="5358" max="5358" width="7.1015625" style="1" customWidth="1"/>
    <col min="5359" max="5361" width="9.5234375" style="1" customWidth="1"/>
    <col min="5362" max="5362" width="0.89453125" style="1" customWidth="1"/>
    <col min="5363" max="5363" width="9.5234375" style="1" customWidth="1"/>
    <col min="5364" max="5364" width="10.1015625" style="1" customWidth="1"/>
    <col min="5365" max="5365" width="0.89453125" style="1" customWidth="1"/>
    <col min="5366" max="5368" width="9.5234375" style="1" customWidth="1"/>
    <col min="5369" max="5369" width="10" style="1" customWidth="1"/>
    <col min="5370" max="5370" width="0.89453125" style="1" customWidth="1"/>
    <col min="5371" max="5371" width="6.1015625" style="1" customWidth="1"/>
    <col min="5372" max="5372" width="6" style="1" customWidth="1"/>
    <col min="5373" max="5373" width="5.89453125" style="1" customWidth="1"/>
    <col min="5374" max="5374" width="6.1015625" style="1" customWidth="1"/>
    <col min="5375" max="5375" width="2.1015625" style="1" customWidth="1"/>
    <col min="5376" max="5376" width="6.5234375" style="1" customWidth="1"/>
    <col min="5377" max="5377" width="9" style="1" customWidth="1"/>
    <col min="5378" max="5380" width="9.41796875" style="1" customWidth="1"/>
    <col min="5381" max="5381" width="0.89453125" style="1" customWidth="1"/>
    <col min="5382" max="5389" width="8.5234375" style="1" customWidth="1"/>
    <col min="5390" max="5613" width="9.1015625" style="1"/>
    <col min="5614" max="5614" width="7.1015625" style="1" customWidth="1"/>
    <col min="5615" max="5617" width="9.5234375" style="1" customWidth="1"/>
    <col min="5618" max="5618" width="0.89453125" style="1" customWidth="1"/>
    <col min="5619" max="5619" width="9.5234375" style="1" customWidth="1"/>
    <col min="5620" max="5620" width="10.1015625" style="1" customWidth="1"/>
    <col min="5621" max="5621" width="0.89453125" style="1" customWidth="1"/>
    <col min="5622" max="5624" width="9.5234375" style="1" customWidth="1"/>
    <col min="5625" max="5625" width="10" style="1" customWidth="1"/>
    <col min="5626" max="5626" width="0.89453125" style="1" customWidth="1"/>
    <col min="5627" max="5627" width="6.1015625" style="1" customWidth="1"/>
    <col min="5628" max="5628" width="6" style="1" customWidth="1"/>
    <col min="5629" max="5629" width="5.89453125" style="1" customWidth="1"/>
    <col min="5630" max="5630" width="6.1015625" style="1" customWidth="1"/>
    <col min="5631" max="5631" width="2.1015625" style="1" customWidth="1"/>
    <col min="5632" max="5632" width="6.5234375" style="1" customWidth="1"/>
    <col min="5633" max="5633" width="9" style="1" customWidth="1"/>
    <col min="5634" max="5636" width="9.41796875" style="1" customWidth="1"/>
    <col min="5637" max="5637" width="0.89453125" style="1" customWidth="1"/>
    <col min="5638" max="5645" width="8.5234375" style="1" customWidth="1"/>
    <col min="5646" max="5869" width="9.1015625" style="1"/>
    <col min="5870" max="5870" width="7.1015625" style="1" customWidth="1"/>
    <col min="5871" max="5873" width="9.5234375" style="1" customWidth="1"/>
    <col min="5874" max="5874" width="0.89453125" style="1" customWidth="1"/>
    <col min="5875" max="5875" width="9.5234375" style="1" customWidth="1"/>
    <col min="5876" max="5876" width="10.1015625" style="1" customWidth="1"/>
    <col min="5877" max="5877" width="0.89453125" style="1" customWidth="1"/>
    <col min="5878" max="5880" width="9.5234375" style="1" customWidth="1"/>
    <col min="5881" max="5881" width="10" style="1" customWidth="1"/>
    <col min="5882" max="5882" width="0.89453125" style="1" customWidth="1"/>
    <col min="5883" max="5883" width="6.1015625" style="1" customWidth="1"/>
    <col min="5884" max="5884" width="6" style="1" customWidth="1"/>
    <col min="5885" max="5885" width="5.89453125" style="1" customWidth="1"/>
    <col min="5886" max="5886" width="6.1015625" style="1" customWidth="1"/>
    <col min="5887" max="5887" width="2.1015625" style="1" customWidth="1"/>
    <col min="5888" max="5888" width="6.5234375" style="1" customWidth="1"/>
    <col min="5889" max="5889" width="9" style="1" customWidth="1"/>
    <col min="5890" max="5892" width="9.41796875" style="1" customWidth="1"/>
    <col min="5893" max="5893" width="0.89453125" style="1" customWidth="1"/>
    <col min="5894" max="5901" width="8.5234375" style="1" customWidth="1"/>
    <col min="5902" max="6125" width="9.1015625" style="1"/>
    <col min="6126" max="6126" width="7.1015625" style="1" customWidth="1"/>
    <col min="6127" max="6129" width="9.5234375" style="1" customWidth="1"/>
    <col min="6130" max="6130" width="0.89453125" style="1" customWidth="1"/>
    <col min="6131" max="6131" width="9.5234375" style="1" customWidth="1"/>
    <col min="6132" max="6132" width="10.1015625" style="1" customWidth="1"/>
    <col min="6133" max="6133" width="0.89453125" style="1" customWidth="1"/>
    <col min="6134" max="6136" width="9.5234375" style="1" customWidth="1"/>
    <col min="6137" max="6137" width="10" style="1" customWidth="1"/>
    <col min="6138" max="6138" width="0.89453125" style="1" customWidth="1"/>
    <col min="6139" max="6139" width="6.1015625" style="1" customWidth="1"/>
    <col min="6140" max="6140" width="6" style="1" customWidth="1"/>
    <col min="6141" max="6141" width="5.89453125" style="1" customWidth="1"/>
    <col min="6142" max="6142" width="6.1015625" style="1" customWidth="1"/>
    <col min="6143" max="6143" width="2.1015625" style="1" customWidth="1"/>
    <col min="6144" max="6144" width="6.5234375" style="1" customWidth="1"/>
    <col min="6145" max="6145" width="9" style="1" customWidth="1"/>
    <col min="6146" max="6148" width="9.41796875" style="1" customWidth="1"/>
    <col min="6149" max="6149" width="0.89453125" style="1" customWidth="1"/>
    <col min="6150" max="6157" width="8.5234375" style="1" customWidth="1"/>
    <col min="6158" max="6381" width="9.1015625" style="1"/>
    <col min="6382" max="6382" width="7.1015625" style="1" customWidth="1"/>
    <col min="6383" max="6385" width="9.5234375" style="1" customWidth="1"/>
    <col min="6386" max="6386" width="0.89453125" style="1" customWidth="1"/>
    <col min="6387" max="6387" width="9.5234375" style="1" customWidth="1"/>
    <col min="6388" max="6388" width="10.1015625" style="1" customWidth="1"/>
    <col min="6389" max="6389" width="0.89453125" style="1" customWidth="1"/>
    <col min="6390" max="6392" width="9.5234375" style="1" customWidth="1"/>
    <col min="6393" max="6393" width="10" style="1" customWidth="1"/>
    <col min="6394" max="6394" width="0.89453125" style="1" customWidth="1"/>
    <col min="6395" max="6395" width="6.1015625" style="1" customWidth="1"/>
    <col min="6396" max="6396" width="6" style="1" customWidth="1"/>
    <col min="6397" max="6397" width="5.89453125" style="1" customWidth="1"/>
    <col min="6398" max="6398" width="6.1015625" style="1" customWidth="1"/>
    <col min="6399" max="6399" width="2.1015625" style="1" customWidth="1"/>
    <col min="6400" max="6400" width="6.5234375" style="1" customWidth="1"/>
    <col min="6401" max="6401" width="9" style="1" customWidth="1"/>
    <col min="6402" max="6404" width="9.41796875" style="1" customWidth="1"/>
    <col min="6405" max="6405" width="0.89453125" style="1" customWidth="1"/>
    <col min="6406" max="6413" width="8.5234375" style="1" customWidth="1"/>
    <col min="6414" max="6637" width="9.1015625" style="1"/>
    <col min="6638" max="6638" width="7.1015625" style="1" customWidth="1"/>
    <col min="6639" max="6641" width="9.5234375" style="1" customWidth="1"/>
    <col min="6642" max="6642" width="0.89453125" style="1" customWidth="1"/>
    <col min="6643" max="6643" width="9.5234375" style="1" customWidth="1"/>
    <col min="6644" max="6644" width="10.1015625" style="1" customWidth="1"/>
    <col min="6645" max="6645" width="0.89453125" style="1" customWidth="1"/>
    <col min="6646" max="6648" width="9.5234375" style="1" customWidth="1"/>
    <col min="6649" max="6649" width="10" style="1" customWidth="1"/>
    <col min="6650" max="6650" width="0.89453125" style="1" customWidth="1"/>
    <col min="6651" max="6651" width="6.1015625" style="1" customWidth="1"/>
    <col min="6652" max="6652" width="6" style="1" customWidth="1"/>
    <col min="6653" max="6653" width="5.89453125" style="1" customWidth="1"/>
    <col min="6654" max="6654" width="6.1015625" style="1" customWidth="1"/>
    <col min="6655" max="6655" width="2.1015625" style="1" customWidth="1"/>
    <col min="6656" max="6656" width="6.5234375" style="1" customWidth="1"/>
    <col min="6657" max="6657" width="9" style="1" customWidth="1"/>
    <col min="6658" max="6660" width="9.41796875" style="1" customWidth="1"/>
    <col min="6661" max="6661" width="0.89453125" style="1" customWidth="1"/>
    <col min="6662" max="6669" width="8.5234375" style="1" customWidth="1"/>
    <col min="6670" max="6893" width="9.1015625" style="1"/>
    <col min="6894" max="6894" width="7.1015625" style="1" customWidth="1"/>
    <col min="6895" max="6897" width="9.5234375" style="1" customWidth="1"/>
    <col min="6898" max="6898" width="0.89453125" style="1" customWidth="1"/>
    <col min="6899" max="6899" width="9.5234375" style="1" customWidth="1"/>
    <col min="6900" max="6900" width="10.1015625" style="1" customWidth="1"/>
    <col min="6901" max="6901" width="0.89453125" style="1" customWidth="1"/>
    <col min="6902" max="6904" width="9.5234375" style="1" customWidth="1"/>
    <col min="6905" max="6905" width="10" style="1" customWidth="1"/>
    <col min="6906" max="6906" width="0.89453125" style="1" customWidth="1"/>
    <col min="6907" max="6907" width="6.1015625" style="1" customWidth="1"/>
    <col min="6908" max="6908" width="6" style="1" customWidth="1"/>
    <col min="6909" max="6909" width="5.89453125" style="1" customWidth="1"/>
    <col min="6910" max="6910" width="6.1015625" style="1" customWidth="1"/>
    <col min="6911" max="6911" width="2.1015625" style="1" customWidth="1"/>
    <col min="6912" max="6912" width="6.5234375" style="1" customWidth="1"/>
    <col min="6913" max="6913" width="9" style="1" customWidth="1"/>
    <col min="6914" max="6916" width="9.41796875" style="1" customWidth="1"/>
    <col min="6917" max="6917" width="0.89453125" style="1" customWidth="1"/>
    <col min="6918" max="6925" width="8.5234375" style="1" customWidth="1"/>
    <col min="6926" max="7149" width="9.1015625" style="1"/>
    <col min="7150" max="7150" width="7.1015625" style="1" customWidth="1"/>
    <col min="7151" max="7153" width="9.5234375" style="1" customWidth="1"/>
    <col min="7154" max="7154" width="0.89453125" style="1" customWidth="1"/>
    <col min="7155" max="7155" width="9.5234375" style="1" customWidth="1"/>
    <col min="7156" max="7156" width="10.1015625" style="1" customWidth="1"/>
    <col min="7157" max="7157" width="0.89453125" style="1" customWidth="1"/>
    <col min="7158" max="7160" width="9.5234375" style="1" customWidth="1"/>
    <col min="7161" max="7161" width="10" style="1" customWidth="1"/>
    <col min="7162" max="7162" width="0.89453125" style="1" customWidth="1"/>
    <col min="7163" max="7163" width="6.1015625" style="1" customWidth="1"/>
    <col min="7164" max="7164" width="6" style="1" customWidth="1"/>
    <col min="7165" max="7165" width="5.89453125" style="1" customWidth="1"/>
    <col min="7166" max="7166" width="6.1015625" style="1" customWidth="1"/>
    <col min="7167" max="7167" width="2.1015625" style="1" customWidth="1"/>
    <col min="7168" max="7168" width="6.5234375" style="1" customWidth="1"/>
    <col min="7169" max="7169" width="9" style="1" customWidth="1"/>
    <col min="7170" max="7172" width="9.41796875" style="1" customWidth="1"/>
    <col min="7173" max="7173" width="0.89453125" style="1" customWidth="1"/>
    <col min="7174" max="7181" width="8.5234375" style="1" customWidth="1"/>
    <col min="7182" max="7405" width="9.1015625" style="1"/>
    <col min="7406" max="7406" width="7.1015625" style="1" customWidth="1"/>
    <col min="7407" max="7409" width="9.5234375" style="1" customWidth="1"/>
    <col min="7410" max="7410" width="0.89453125" style="1" customWidth="1"/>
    <col min="7411" max="7411" width="9.5234375" style="1" customWidth="1"/>
    <col min="7412" max="7412" width="10.1015625" style="1" customWidth="1"/>
    <col min="7413" max="7413" width="0.89453125" style="1" customWidth="1"/>
    <col min="7414" max="7416" width="9.5234375" style="1" customWidth="1"/>
    <col min="7417" max="7417" width="10" style="1" customWidth="1"/>
    <col min="7418" max="7418" width="0.89453125" style="1" customWidth="1"/>
    <col min="7419" max="7419" width="6.1015625" style="1" customWidth="1"/>
    <col min="7420" max="7420" width="6" style="1" customWidth="1"/>
    <col min="7421" max="7421" width="5.89453125" style="1" customWidth="1"/>
    <col min="7422" max="7422" width="6.1015625" style="1" customWidth="1"/>
    <col min="7423" max="7423" width="2.1015625" style="1" customWidth="1"/>
    <col min="7424" max="7424" width="6.5234375" style="1" customWidth="1"/>
    <col min="7425" max="7425" width="9" style="1" customWidth="1"/>
    <col min="7426" max="7428" width="9.41796875" style="1" customWidth="1"/>
    <col min="7429" max="7429" width="0.89453125" style="1" customWidth="1"/>
    <col min="7430" max="7437" width="8.5234375" style="1" customWidth="1"/>
    <col min="7438" max="7661" width="9.1015625" style="1"/>
    <col min="7662" max="7662" width="7.1015625" style="1" customWidth="1"/>
    <col min="7663" max="7665" width="9.5234375" style="1" customWidth="1"/>
    <col min="7666" max="7666" width="0.89453125" style="1" customWidth="1"/>
    <col min="7667" max="7667" width="9.5234375" style="1" customWidth="1"/>
    <col min="7668" max="7668" width="10.1015625" style="1" customWidth="1"/>
    <col min="7669" max="7669" width="0.89453125" style="1" customWidth="1"/>
    <col min="7670" max="7672" width="9.5234375" style="1" customWidth="1"/>
    <col min="7673" max="7673" width="10" style="1" customWidth="1"/>
    <col min="7674" max="7674" width="0.89453125" style="1" customWidth="1"/>
    <col min="7675" max="7675" width="6.1015625" style="1" customWidth="1"/>
    <col min="7676" max="7676" width="6" style="1" customWidth="1"/>
    <col min="7677" max="7677" width="5.89453125" style="1" customWidth="1"/>
    <col min="7678" max="7678" width="6.1015625" style="1" customWidth="1"/>
    <col min="7679" max="7679" width="2.1015625" style="1" customWidth="1"/>
    <col min="7680" max="7680" width="6.5234375" style="1" customWidth="1"/>
    <col min="7681" max="7681" width="9" style="1" customWidth="1"/>
    <col min="7682" max="7684" width="9.41796875" style="1" customWidth="1"/>
    <col min="7685" max="7685" width="0.89453125" style="1" customWidth="1"/>
    <col min="7686" max="7693" width="8.5234375" style="1" customWidth="1"/>
    <col min="7694" max="7917" width="9.1015625" style="1"/>
    <col min="7918" max="7918" width="7.1015625" style="1" customWidth="1"/>
    <col min="7919" max="7921" width="9.5234375" style="1" customWidth="1"/>
    <col min="7922" max="7922" width="0.89453125" style="1" customWidth="1"/>
    <col min="7923" max="7923" width="9.5234375" style="1" customWidth="1"/>
    <col min="7924" max="7924" width="10.1015625" style="1" customWidth="1"/>
    <col min="7925" max="7925" width="0.89453125" style="1" customWidth="1"/>
    <col min="7926" max="7928" width="9.5234375" style="1" customWidth="1"/>
    <col min="7929" max="7929" width="10" style="1" customWidth="1"/>
    <col min="7930" max="7930" width="0.89453125" style="1" customWidth="1"/>
    <col min="7931" max="7931" width="6.1015625" style="1" customWidth="1"/>
    <col min="7932" max="7932" width="6" style="1" customWidth="1"/>
    <col min="7933" max="7933" width="5.89453125" style="1" customWidth="1"/>
    <col min="7934" max="7934" width="6.1015625" style="1" customWidth="1"/>
    <col min="7935" max="7935" width="2.1015625" style="1" customWidth="1"/>
    <col min="7936" max="7936" width="6.5234375" style="1" customWidth="1"/>
    <col min="7937" max="7937" width="9" style="1" customWidth="1"/>
    <col min="7938" max="7940" width="9.41796875" style="1" customWidth="1"/>
    <col min="7941" max="7941" width="0.89453125" style="1" customWidth="1"/>
    <col min="7942" max="7949" width="8.5234375" style="1" customWidth="1"/>
    <col min="7950" max="8173" width="9.1015625" style="1"/>
    <col min="8174" max="8174" width="7.1015625" style="1" customWidth="1"/>
    <col min="8175" max="8177" width="9.5234375" style="1" customWidth="1"/>
    <col min="8178" max="8178" width="0.89453125" style="1" customWidth="1"/>
    <col min="8179" max="8179" width="9.5234375" style="1" customWidth="1"/>
    <col min="8180" max="8180" width="10.1015625" style="1" customWidth="1"/>
    <col min="8181" max="8181" width="0.89453125" style="1" customWidth="1"/>
    <col min="8182" max="8184" width="9.5234375" style="1" customWidth="1"/>
    <col min="8185" max="8185" width="10" style="1" customWidth="1"/>
    <col min="8186" max="8186" width="0.89453125" style="1" customWidth="1"/>
    <col min="8187" max="8187" width="6.1015625" style="1" customWidth="1"/>
    <col min="8188" max="8188" width="6" style="1" customWidth="1"/>
    <col min="8189" max="8189" width="5.89453125" style="1" customWidth="1"/>
    <col min="8190" max="8190" width="6.1015625" style="1" customWidth="1"/>
    <col min="8191" max="8191" width="2.1015625" style="1" customWidth="1"/>
    <col min="8192" max="8192" width="6.5234375" style="1" customWidth="1"/>
    <col min="8193" max="8193" width="9" style="1" customWidth="1"/>
    <col min="8194" max="8196" width="9.41796875" style="1" customWidth="1"/>
    <col min="8197" max="8197" width="0.89453125" style="1" customWidth="1"/>
    <col min="8198" max="8205" width="8.5234375" style="1" customWidth="1"/>
    <col min="8206" max="8429" width="9.1015625" style="1"/>
    <col min="8430" max="8430" width="7.1015625" style="1" customWidth="1"/>
    <col min="8431" max="8433" width="9.5234375" style="1" customWidth="1"/>
    <col min="8434" max="8434" width="0.89453125" style="1" customWidth="1"/>
    <col min="8435" max="8435" width="9.5234375" style="1" customWidth="1"/>
    <col min="8436" max="8436" width="10.1015625" style="1" customWidth="1"/>
    <col min="8437" max="8437" width="0.89453125" style="1" customWidth="1"/>
    <col min="8438" max="8440" width="9.5234375" style="1" customWidth="1"/>
    <col min="8441" max="8441" width="10" style="1" customWidth="1"/>
    <col min="8442" max="8442" width="0.89453125" style="1" customWidth="1"/>
    <col min="8443" max="8443" width="6.1015625" style="1" customWidth="1"/>
    <col min="8444" max="8444" width="6" style="1" customWidth="1"/>
    <col min="8445" max="8445" width="5.89453125" style="1" customWidth="1"/>
    <col min="8446" max="8446" width="6.1015625" style="1" customWidth="1"/>
    <col min="8447" max="8447" width="2.1015625" style="1" customWidth="1"/>
    <col min="8448" max="8448" width="6.5234375" style="1" customWidth="1"/>
    <col min="8449" max="8449" width="9" style="1" customWidth="1"/>
    <col min="8450" max="8452" width="9.41796875" style="1" customWidth="1"/>
    <col min="8453" max="8453" width="0.89453125" style="1" customWidth="1"/>
    <col min="8454" max="8461" width="8.5234375" style="1" customWidth="1"/>
    <col min="8462" max="8685" width="9.1015625" style="1"/>
    <col min="8686" max="8686" width="7.1015625" style="1" customWidth="1"/>
    <col min="8687" max="8689" width="9.5234375" style="1" customWidth="1"/>
    <col min="8690" max="8690" width="0.89453125" style="1" customWidth="1"/>
    <col min="8691" max="8691" width="9.5234375" style="1" customWidth="1"/>
    <col min="8692" max="8692" width="10.1015625" style="1" customWidth="1"/>
    <col min="8693" max="8693" width="0.89453125" style="1" customWidth="1"/>
    <col min="8694" max="8696" width="9.5234375" style="1" customWidth="1"/>
    <col min="8697" max="8697" width="10" style="1" customWidth="1"/>
    <col min="8698" max="8698" width="0.89453125" style="1" customWidth="1"/>
    <col min="8699" max="8699" width="6.1015625" style="1" customWidth="1"/>
    <col min="8700" max="8700" width="6" style="1" customWidth="1"/>
    <col min="8701" max="8701" width="5.89453125" style="1" customWidth="1"/>
    <col min="8702" max="8702" width="6.1015625" style="1" customWidth="1"/>
    <col min="8703" max="8703" width="2.1015625" style="1" customWidth="1"/>
    <col min="8704" max="8704" width="6.5234375" style="1" customWidth="1"/>
    <col min="8705" max="8705" width="9" style="1" customWidth="1"/>
    <col min="8706" max="8708" width="9.41796875" style="1" customWidth="1"/>
    <col min="8709" max="8709" width="0.89453125" style="1" customWidth="1"/>
    <col min="8710" max="8717" width="8.5234375" style="1" customWidth="1"/>
    <col min="8718" max="8941" width="9.1015625" style="1"/>
    <col min="8942" max="8942" width="7.1015625" style="1" customWidth="1"/>
    <col min="8943" max="8945" width="9.5234375" style="1" customWidth="1"/>
    <col min="8946" max="8946" width="0.89453125" style="1" customWidth="1"/>
    <col min="8947" max="8947" width="9.5234375" style="1" customWidth="1"/>
    <col min="8948" max="8948" width="10.1015625" style="1" customWidth="1"/>
    <col min="8949" max="8949" width="0.89453125" style="1" customWidth="1"/>
    <col min="8950" max="8952" width="9.5234375" style="1" customWidth="1"/>
    <col min="8953" max="8953" width="10" style="1" customWidth="1"/>
    <col min="8954" max="8954" width="0.89453125" style="1" customWidth="1"/>
    <col min="8955" max="8955" width="6.1015625" style="1" customWidth="1"/>
    <col min="8956" max="8956" width="6" style="1" customWidth="1"/>
    <col min="8957" max="8957" width="5.89453125" style="1" customWidth="1"/>
    <col min="8958" max="8958" width="6.1015625" style="1" customWidth="1"/>
    <col min="8959" max="8959" width="2.1015625" style="1" customWidth="1"/>
    <col min="8960" max="8960" width="6.5234375" style="1" customWidth="1"/>
    <col min="8961" max="8961" width="9" style="1" customWidth="1"/>
    <col min="8962" max="8964" width="9.41796875" style="1" customWidth="1"/>
    <col min="8965" max="8965" width="0.89453125" style="1" customWidth="1"/>
    <col min="8966" max="8973" width="8.5234375" style="1" customWidth="1"/>
    <col min="8974" max="9197" width="9.1015625" style="1"/>
    <col min="9198" max="9198" width="7.1015625" style="1" customWidth="1"/>
    <col min="9199" max="9201" width="9.5234375" style="1" customWidth="1"/>
    <col min="9202" max="9202" width="0.89453125" style="1" customWidth="1"/>
    <col min="9203" max="9203" width="9.5234375" style="1" customWidth="1"/>
    <col min="9204" max="9204" width="10.1015625" style="1" customWidth="1"/>
    <col min="9205" max="9205" width="0.89453125" style="1" customWidth="1"/>
    <col min="9206" max="9208" width="9.5234375" style="1" customWidth="1"/>
    <col min="9209" max="9209" width="10" style="1" customWidth="1"/>
    <col min="9210" max="9210" width="0.89453125" style="1" customWidth="1"/>
    <col min="9211" max="9211" width="6.1015625" style="1" customWidth="1"/>
    <col min="9212" max="9212" width="6" style="1" customWidth="1"/>
    <col min="9213" max="9213" width="5.89453125" style="1" customWidth="1"/>
    <col min="9214" max="9214" width="6.1015625" style="1" customWidth="1"/>
    <col min="9215" max="9215" width="2.1015625" style="1" customWidth="1"/>
    <col min="9216" max="9216" width="6.5234375" style="1" customWidth="1"/>
    <col min="9217" max="9217" width="9" style="1" customWidth="1"/>
    <col min="9218" max="9220" width="9.41796875" style="1" customWidth="1"/>
    <col min="9221" max="9221" width="0.89453125" style="1" customWidth="1"/>
    <col min="9222" max="9229" width="8.5234375" style="1" customWidth="1"/>
    <col min="9230" max="9453" width="9.1015625" style="1"/>
    <col min="9454" max="9454" width="7.1015625" style="1" customWidth="1"/>
    <col min="9455" max="9457" width="9.5234375" style="1" customWidth="1"/>
    <col min="9458" max="9458" width="0.89453125" style="1" customWidth="1"/>
    <col min="9459" max="9459" width="9.5234375" style="1" customWidth="1"/>
    <col min="9460" max="9460" width="10.1015625" style="1" customWidth="1"/>
    <col min="9461" max="9461" width="0.89453125" style="1" customWidth="1"/>
    <col min="9462" max="9464" width="9.5234375" style="1" customWidth="1"/>
    <col min="9465" max="9465" width="10" style="1" customWidth="1"/>
    <col min="9466" max="9466" width="0.89453125" style="1" customWidth="1"/>
    <col min="9467" max="9467" width="6.1015625" style="1" customWidth="1"/>
    <col min="9468" max="9468" width="6" style="1" customWidth="1"/>
    <col min="9469" max="9469" width="5.89453125" style="1" customWidth="1"/>
    <col min="9470" max="9470" width="6.1015625" style="1" customWidth="1"/>
    <col min="9471" max="9471" width="2.1015625" style="1" customWidth="1"/>
    <col min="9472" max="9472" width="6.5234375" style="1" customWidth="1"/>
    <col min="9473" max="9473" width="9" style="1" customWidth="1"/>
    <col min="9474" max="9476" width="9.41796875" style="1" customWidth="1"/>
    <col min="9477" max="9477" width="0.89453125" style="1" customWidth="1"/>
    <col min="9478" max="9485" width="8.5234375" style="1" customWidth="1"/>
    <col min="9486" max="9709" width="9.1015625" style="1"/>
    <col min="9710" max="9710" width="7.1015625" style="1" customWidth="1"/>
    <col min="9711" max="9713" width="9.5234375" style="1" customWidth="1"/>
    <col min="9714" max="9714" width="0.89453125" style="1" customWidth="1"/>
    <col min="9715" max="9715" width="9.5234375" style="1" customWidth="1"/>
    <col min="9716" max="9716" width="10.1015625" style="1" customWidth="1"/>
    <col min="9717" max="9717" width="0.89453125" style="1" customWidth="1"/>
    <col min="9718" max="9720" width="9.5234375" style="1" customWidth="1"/>
    <col min="9721" max="9721" width="10" style="1" customWidth="1"/>
    <col min="9722" max="9722" width="0.89453125" style="1" customWidth="1"/>
    <col min="9723" max="9723" width="6.1015625" style="1" customWidth="1"/>
    <col min="9724" max="9724" width="6" style="1" customWidth="1"/>
    <col min="9725" max="9725" width="5.89453125" style="1" customWidth="1"/>
    <col min="9726" max="9726" width="6.1015625" style="1" customWidth="1"/>
    <col min="9727" max="9727" width="2.1015625" style="1" customWidth="1"/>
    <col min="9728" max="9728" width="6.5234375" style="1" customWidth="1"/>
    <col min="9729" max="9729" width="9" style="1" customWidth="1"/>
    <col min="9730" max="9732" width="9.41796875" style="1" customWidth="1"/>
    <col min="9733" max="9733" width="0.89453125" style="1" customWidth="1"/>
    <col min="9734" max="9741" width="8.5234375" style="1" customWidth="1"/>
    <col min="9742" max="9965" width="9.1015625" style="1"/>
    <col min="9966" max="9966" width="7.1015625" style="1" customWidth="1"/>
    <col min="9967" max="9969" width="9.5234375" style="1" customWidth="1"/>
    <col min="9970" max="9970" width="0.89453125" style="1" customWidth="1"/>
    <col min="9971" max="9971" width="9.5234375" style="1" customWidth="1"/>
    <col min="9972" max="9972" width="10.1015625" style="1" customWidth="1"/>
    <col min="9973" max="9973" width="0.89453125" style="1" customWidth="1"/>
    <col min="9974" max="9976" width="9.5234375" style="1" customWidth="1"/>
    <col min="9977" max="9977" width="10" style="1" customWidth="1"/>
    <col min="9978" max="9978" width="0.89453125" style="1" customWidth="1"/>
    <col min="9979" max="9979" width="6.1015625" style="1" customWidth="1"/>
    <col min="9980" max="9980" width="6" style="1" customWidth="1"/>
    <col min="9981" max="9981" width="5.89453125" style="1" customWidth="1"/>
    <col min="9982" max="9982" width="6.1015625" style="1" customWidth="1"/>
    <col min="9983" max="9983" width="2.1015625" style="1" customWidth="1"/>
    <col min="9984" max="9984" width="6.5234375" style="1" customWidth="1"/>
    <col min="9985" max="9985" width="9" style="1" customWidth="1"/>
    <col min="9986" max="9988" width="9.41796875" style="1" customWidth="1"/>
    <col min="9989" max="9989" width="0.89453125" style="1" customWidth="1"/>
    <col min="9990" max="9997" width="8.5234375" style="1" customWidth="1"/>
    <col min="9998" max="10221" width="9.1015625" style="1"/>
    <col min="10222" max="10222" width="7.1015625" style="1" customWidth="1"/>
    <col min="10223" max="10225" width="9.5234375" style="1" customWidth="1"/>
    <col min="10226" max="10226" width="0.89453125" style="1" customWidth="1"/>
    <col min="10227" max="10227" width="9.5234375" style="1" customWidth="1"/>
    <col min="10228" max="10228" width="10.1015625" style="1" customWidth="1"/>
    <col min="10229" max="10229" width="0.89453125" style="1" customWidth="1"/>
    <col min="10230" max="10232" width="9.5234375" style="1" customWidth="1"/>
    <col min="10233" max="10233" width="10" style="1" customWidth="1"/>
    <col min="10234" max="10234" width="0.89453125" style="1" customWidth="1"/>
    <col min="10235" max="10235" width="6.1015625" style="1" customWidth="1"/>
    <col min="10236" max="10236" width="6" style="1" customWidth="1"/>
    <col min="10237" max="10237" width="5.89453125" style="1" customWidth="1"/>
    <col min="10238" max="10238" width="6.1015625" style="1" customWidth="1"/>
    <col min="10239" max="10239" width="2.1015625" style="1" customWidth="1"/>
    <col min="10240" max="10240" width="6.5234375" style="1" customWidth="1"/>
    <col min="10241" max="10241" width="9" style="1" customWidth="1"/>
    <col min="10242" max="10244" width="9.41796875" style="1" customWidth="1"/>
    <col min="10245" max="10245" width="0.89453125" style="1" customWidth="1"/>
    <col min="10246" max="10253" width="8.5234375" style="1" customWidth="1"/>
    <col min="10254" max="10477" width="9.1015625" style="1"/>
    <col min="10478" max="10478" width="7.1015625" style="1" customWidth="1"/>
    <col min="10479" max="10481" width="9.5234375" style="1" customWidth="1"/>
    <col min="10482" max="10482" width="0.89453125" style="1" customWidth="1"/>
    <col min="10483" max="10483" width="9.5234375" style="1" customWidth="1"/>
    <col min="10484" max="10484" width="10.1015625" style="1" customWidth="1"/>
    <col min="10485" max="10485" width="0.89453125" style="1" customWidth="1"/>
    <col min="10486" max="10488" width="9.5234375" style="1" customWidth="1"/>
    <col min="10489" max="10489" width="10" style="1" customWidth="1"/>
    <col min="10490" max="10490" width="0.89453125" style="1" customWidth="1"/>
    <col min="10491" max="10491" width="6.1015625" style="1" customWidth="1"/>
    <col min="10492" max="10492" width="6" style="1" customWidth="1"/>
    <col min="10493" max="10493" width="5.89453125" style="1" customWidth="1"/>
    <col min="10494" max="10494" width="6.1015625" style="1" customWidth="1"/>
    <col min="10495" max="10495" width="2.1015625" style="1" customWidth="1"/>
    <col min="10496" max="10496" width="6.5234375" style="1" customWidth="1"/>
    <col min="10497" max="10497" width="9" style="1" customWidth="1"/>
    <col min="10498" max="10500" width="9.41796875" style="1" customWidth="1"/>
    <col min="10501" max="10501" width="0.89453125" style="1" customWidth="1"/>
    <col min="10502" max="10509" width="8.5234375" style="1" customWidth="1"/>
    <col min="10510" max="10733" width="9.1015625" style="1"/>
    <col min="10734" max="10734" width="7.1015625" style="1" customWidth="1"/>
    <col min="10735" max="10737" width="9.5234375" style="1" customWidth="1"/>
    <col min="10738" max="10738" width="0.89453125" style="1" customWidth="1"/>
    <col min="10739" max="10739" width="9.5234375" style="1" customWidth="1"/>
    <col min="10740" max="10740" width="10.1015625" style="1" customWidth="1"/>
    <col min="10741" max="10741" width="0.89453125" style="1" customWidth="1"/>
    <col min="10742" max="10744" width="9.5234375" style="1" customWidth="1"/>
    <col min="10745" max="10745" width="10" style="1" customWidth="1"/>
    <col min="10746" max="10746" width="0.89453125" style="1" customWidth="1"/>
    <col min="10747" max="10747" width="6.1015625" style="1" customWidth="1"/>
    <col min="10748" max="10748" width="6" style="1" customWidth="1"/>
    <col min="10749" max="10749" width="5.89453125" style="1" customWidth="1"/>
    <col min="10750" max="10750" width="6.1015625" style="1" customWidth="1"/>
    <col min="10751" max="10751" width="2.1015625" style="1" customWidth="1"/>
    <col min="10752" max="10752" width="6.5234375" style="1" customWidth="1"/>
    <col min="10753" max="10753" width="9" style="1" customWidth="1"/>
    <col min="10754" max="10756" width="9.41796875" style="1" customWidth="1"/>
    <col min="10757" max="10757" width="0.89453125" style="1" customWidth="1"/>
    <col min="10758" max="10765" width="8.5234375" style="1" customWidth="1"/>
    <col min="10766" max="10989" width="9.1015625" style="1"/>
    <col min="10990" max="10990" width="7.1015625" style="1" customWidth="1"/>
    <col min="10991" max="10993" width="9.5234375" style="1" customWidth="1"/>
    <col min="10994" max="10994" width="0.89453125" style="1" customWidth="1"/>
    <col min="10995" max="10995" width="9.5234375" style="1" customWidth="1"/>
    <col min="10996" max="10996" width="10.1015625" style="1" customWidth="1"/>
    <col min="10997" max="10997" width="0.89453125" style="1" customWidth="1"/>
    <col min="10998" max="11000" width="9.5234375" style="1" customWidth="1"/>
    <col min="11001" max="11001" width="10" style="1" customWidth="1"/>
    <col min="11002" max="11002" width="0.89453125" style="1" customWidth="1"/>
    <col min="11003" max="11003" width="6.1015625" style="1" customWidth="1"/>
    <col min="11004" max="11004" width="6" style="1" customWidth="1"/>
    <col min="11005" max="11005" width="5.89453125" style="1" customWidth="1"/>
    <col min="11006" max="11006" width="6.1015625" style="1" customWidth="1"/>
    <col min="11007" max="11007" width="2.1015625" style="1" customWidth="1"/>
    <col min="11008" max="11008" width="6.5234375" style="1" customWidth="1"/>
    <col min="11009" max="11009" width="9" style="1" customWidth="1"/>
    <col min="11010" max="11012" width="9.41796875" style="1" customWidth="1"/>
    <col min="11013" max="11013" width="0.89453125" style="1" customWidth="1"/>
    <col min="11014" max="11021" width="8.5234375" style="1" customWidth="1"/>
    <col min="11022" max="11245" width="9.1015625" style="1"/>
    <col min="11246" max="11246" width="7.1015625" style="1" customWidth="1"/>
    <col min="11247" max="11249" width="9.5234375" style="1" customWidth="1"/>
    <col min="11250" max="11250" width="0.89453125" style="1" customWidth="1"/>
    <col min="11251" max="11251" width="9.5234375" style="1" customWidth="1"/>
    <col min="11252" max="11252" width="10.1015625" style="1" customWidth="1"/>
    <col min="11253" max="11253" width="0.89453125" style="1" customWidth="1"/>
    <col min="11254" max="11256" width="9.5234375" style="1" customWidth="1"/>
    <col min="11257" max="11257" width="10" style="1" customWidth="1"/>
    <col min="11258" max="11258" width="0.89453125" style="1" customWidth="1"/>
    <col min="11259" max="11259" width="6.1015625" style="1" customWidth="1"/>
    <col min="11260" max="11260" width="6" style="1" customWidth="1"/>
    <col min="11261" max="11261" width="5.89453125" style="1" customWidth="1"/>
    <col min="11262" max="11262" width="6.1015625" style="1" customWidth="1"/>
    <col min="11263" max="11263" width="2.1015625" style="1" customWidth="1"/>
    <col min="11264" max="11264" width="6.5234375" style="1" customWidth="1"/>
    <col min="11265" max="11265" width="9" style="1" customWidth="1"/>
    <col min="11266" max="11268" width="9.41796875" style="1" customWidth="1"/>
    <col min="11269" max="11269" width="0.89453125" style="1" customWidth="1"/>
    <col min="11270" max="11277" width="8.5234375" style="1" customWidth="1"/>
    <col min="11278" max="11501" width="9.1015625" style="1"/>
    <col min="11502" max="11502" width="7.1015625" style="1" customWidth="1"/>
    <col min="11503" max="11505" width="9.5234375" style="1" customWidth="1"/>
    <col min="11506" max="11506" width="0.89453125" style="1" customWidth="1"/>
    <col min="11507" max="11507" width="9.5234375" style="1" customWidth="1"/>
    <col min="11508" max="11508" width="10.1015625" style="1" customWidth="1"/>
    <col min="11509" max="11509" width="0.89453125" style="1" customWidth="1"/>
    <col min="11510" max="11512" width="9.5234375" style="1" customWidth="1"/>
    <col min="11513" max="11513" width="10" style="1" customWidth="1"/>
    <col min="11514" max="11514" width="0.89453125" style="1" customWidth="1"/>
    <col min="11515" max="11515" width="6.1015625" style="1" customWidth="1"/>
    <col min="11516" max="11516" width="6" style="1" customWidth="1"/>
    <col min="11517" max="11517" width="5.89453125" style="1" customWidth="1"/>
    <col min="11518" max="11518" width="6.1015625" style="1" customWidth="1"/>
    <col min="11519" max="11519" width="2.1015625" style="1" customWidth="1"/>
    <col min="11520" max="11520" width="6.5234375" style="1" customWidth="1"/>
    <col min="11521" max="11521" width="9" style="1" customWidth="1"/>
    <col min="11522" max="11524" width="9.41796875" style="1" customWidth="1"/>
    <col min="11525" max="11525" width="0.89453125" style="1" customWidth="1"/>
    <col min="11526" max="11533" width="8.5234375" style="1" customWidth="1"/>
    <col min="11534" max="11757" width="9.1015625" style="1"/>
    <col min="11758" max="11758" width="7.1015625" style="1" customWidth="1"/>
    <col min="11759" max="11761" width="9.5234375" style="1" customWidth="1"/>
    <col min="11762" max="11762" width="0.89453125" style="1" customWidth="1"/>
    <col min="11763" max="11763" width="9.5234375" style="1" customWidth="1"/>
    <col min="11764" max="11764" width="10.1015625" style="1" customWidth="1"/>
    <col min="11765" max="11765" width="0.89453125" style="1" customWidth="1"/>
    <col min="11766" max="11768" width="9.5234375" style="1" customWidth="1"/>
    <col min="11769" max="11769" width="10" style="1" customWidth="1"/>
    <col min="11770" max="11770" width="0.89453125" style="1" customWidth="1"/>
    <col min="11771" max="11771" width="6.1015625" style="1" customWidth="1"/>
    <col min="11772" max="11772" width="6" style="1" customWidth="1"/>
    <col min="11773" max="11773" width="5.89453125" style="1" customWidth="1"/>
    <col min="11774" max="11774" width="6.1015625" style="1" customWidth="1"/>
    <col min="11775" max="11775" width="2.1015625" style="1" customWidth="1"/>
    <col min="11776" max="11776" width="6.5234375" style="1" customWidth="1"/>
    <col min="11777" max="11777" width="9" style="1" customWidth="1"/>
    <col min="11778" max="11780" width="9.41796875" style="1" customWidth="1"/>
    <col min="11781" max="11781" width="0.89453125" style="1" customWidth="1"/>
    <col min="11782" max="11789" width="8.5234375" style="1" customWidth="1"/>
    <col min="11790" max="12013" width="9.1015625" style="1"/>
    <col min="12014" max="12014" width="7.1015625" style="1" customWidth="1"/>
    <col min="12015" max="12017" width="9.5234375" style="1" customWidth="1"/>
    <col min="12018" max="12018" width="0.89453125" style="1" customWidth="1"/>
    <col min="12019" max="12019" width="9.5234375" style="1" customWidth="1"/>
    <col min="12020" max="12020" width="10.1015625" style="1" customWidth="1"/>
    <col min="12021" max="12021" width="0.89453125" style="1" customWidth="1"/>
    <col min="12022" max="12024" width="9.5234375" style="1" customWidth="1"/>
    <col min="12025" max="12025" width="10" style="1" customWidth="1"/>
    <col min="12026" max="12026" width="0.89453125" style="1" customWidth="1"/>
    <col min="12027" max="12027" width="6.1015625" style="1" customWidth="1"/>
    <col min="12028" max="12028" width="6" style="1" customWidth="1"/>
    <col min="12029" max="12029" width="5.89453125" style="1" customWidth="1"/>
    <col min="12030" max="12030" width="6.1015625" style="1" customWidth="1"/>
    <col min="12031" max="12031" width="2.1015625" style="1" customWidth="1"/>
    <col min="12032" max="12032" width="6.5234375" style="1" customWidth="1"/>
    <col min="12033" max="12033" width="9" style="1" customWidth="1"/>
    <col min="12034" max="12036" width="9.41796875" style="1" customWidth="1"/>
    <col min="12037" max="12037" width="0.89453125" style="1" customWidth="1"/>
    <col min="12038" max="12045" width="8.5234375" style="1" customWidth="1"/>
    <col min="12046" max="12269" width="9.1015625" style="1"/>
    <col min="12270" max="12270" width="7.1015625" style="1" customWidth="1"/>
    <col min="12271" max="12273" width="9.5234375" style="1" customWidth="1"/>
    <col min="12274" max="12274" width="0.89453125" style="1" customWidth="1"/>
    <col min="12275" max="12275" width="9.5234375" style="1" customWidth="1"/>
    <col min="12276" max="12276" width="10.1015625" style="1" customWidth="1"/>
    <col min="12277" max="12277" width="0.89453125" style="1" customWidth="1"/>
    <col min="12278" max="12280" width="9.5234375" style="1" customWidth="1"/>
    <col min="12281" max="12281" width="10" style="1" customWidth="1"/>
    <col min="12282" max="12282" width="0.89453125" style="1" customWidth="1"/>
    <col min="12283" max="12283" width="6.1015625" style="1" customWidth="1"/>
    <col min="12284" max="12284" width="6" style="1" customWidth="1"/>
    <col min="12285" max="12285" width="5.89453125" style="1" customWidth="1"/>
    <col min="12286" max="12286" width="6.1015625" style="1" customWidth="1"/>
    <col min="12287" max="12287" width="2.1015625" style="1" customWidth="1"/>
    <col min="12288" max="12288" width="6.5234375" style="1" customWidth="1"/>
    <col min="12289" max="12289" width="9" style="1" customWidth="1"/>
    <col min="12290" max="12292" width="9.41796875" style="1" customWidth="1"/>
    <col min="12293" max="12293" width="0.89453125" style="1" customWidth="1"/>
    <col min="12294" max="12301" width="8.5234375" style="1" customWidth="1"/>
    <col min="12302" max="12525" width="9.1015625" style="1"/>
    <col min="12526" max="12526" width="7.1015625" style="1" customWidth="1"/>
    <col min="12527" max="12529" width="9.5234375" style="1" customWidth="1"/>
    <col min="12530" max="12530" width="0.89453125" style="1" customWidth="1"/>
    <col min="12531" max="12531" width="9.5234375" style="1" customWidth="1"/>
    <col min="12532" max="12532" width="10.1015625" style="1" customWidth="1"/>
    <col min="12533" max="12533" width="0.89453125" style="1" customWidth="1"/>
    <col min="12534" max="12536" width="9.5234375" style="1" customWidth="1"/>
    <col min="12537" max="12537" width="10" style="1" customWidth="1"/>
    <col min="12538" max="12538" width="0.89453125" style="1" customWidth="1"/>
    <col min="12539" max="12539" width="6.1015625" style="1" customWidth="1"/>
    <col min="12540" max="12540" width="6" style="1" customWidth="1"/>
    <col min="12541" max="12541" width="5.89453125" style="1" customWidth="1"/>
    <col min="12542" max="12542" width="6.1015625" style="1" customWidth="1"/>
    <col min="12543" max="12543" width="2.1015625" style="1" customWidth="1"/>
    <col min="12544" max="12544" width="6.5234375" style="1" customWidth="1"/>
    <col min="12545" max="12545" width="9" style="1" customWidth="1"/>
    <col min="12546" max="12548" width="9.41796875" style="1" customWidth="1"/>
    <col min="12549" max="12549" width="0.89453125" style="1" customWidth="1"/>
    <col min="12550" max="12557" width="8.5234375" style="1" customWidth="1"/>
    <col min="12558" max="12781" width="9.1015625" style="1"/>
    <col min="12782" max="12782" width="7.1015625" style="1" customWidth="1"/>
    <col min="12783" max="12785" width="9.5234375" style="1" customWidth="1"/>
    <col min="12786" max="12786" width="0.89453125" style="1" customWidth="1"/>
    <col min="12787" max="12787" width="9.5234375" style="1" customWidth="1"/>
    <col min="12788" max="12788" width="10.1015625" style="1" customWidth="1"/>
    <col min="12789" max="12789" width="0.89453125" style="1" customWidth="1"/>
    <col min="12790" max="12792" width="9.5234375" style="1" customWidth="1"/>
    <col min="12793" max="12793" width="10" style="1" customWidth="1"/>
    <col min="12794" max="12794" width="0.89453125" style="1" customWidth="1"/>
    <col min="12795" max="12795" width="6.1015625" style="1" customWidth="1"/>
    <col min="12796" max="12796" width="6" style="1" customWidth="1"/>
    <col min="12797" max="12797" width="5.89453125" style="1" customWidth="1"/>
    <col min="12798" max="12798" width="6.1015625" style="1" customWidth="1"/>
    <col min="12799" max="12799" width="2.1015625" style="1" customWidth="1"/>
    <col min="12800" max="12800" width="6.5234375" style="1" customWidth="1"/>
    <col min="12801" max="12801" width="9" style="1" customWidth="1"/>
    <col min="12802" max="12804" width="9.41796875" style="1" customWidth="1"/>
    <col min="12805" max="12805" width="0.89453125" style="1" customWidth="1"/>
    <col min="12806" max="12813" width="8.5234375" style="1" customWidth="1"/>
    <col min="12814" max="13037" width="9.1015625" style="1"/>
    <col min="13038" max="13038" width="7.1015625" style="1" customWidth="1"/>
    <col min="13039" max="13041" width="9.5234375" style="1" customWidth="1"/>
    <col min="13042" max="13042" width="0.89453125" style="1" customWidth="1"/>
    <col min="13043" max="13043" width="9.5234375" style="1" customWidth="1"/>
    <col min="13044" max="13044" width="10.1015625" style="1" customWidth="1"/>
    <col min="13045" max="13045" width="0.89453125" style="1" customWidth="1"/>
    <col min="13046" max="13048" width="9.5234375" style="1" customWidth="1"/>
    <col min="13049" max="13049" width="10" style="1" customWidth="1"/>
    <col min="13050" max="13050" width="0.89453125" style="1" customWidth="1"/>
    <col min="13051" max="13051" width="6.1015625" style="1" customWidth="1"/>
    <col min="13052" max="13052" width="6" style="1" customWidth="1"/>
    <col min="13053" max="13053" width="5.89453125" style="1" customWidth="1"/>
    <col min="13054" max="13054" width="6.1015625" style="1" customWidth="1"/>
    <col min="13055" max="13055" width="2.1015625" style="1" customWidth="1"/>
    <col min="13056" max="13056" width="6.5234375" style="1" customWidth="1"/>
    <col min="13057" max="13057" width="9" style="1" customWidth="1"/>
    <col min="13058" max="13060" width="9.41796875" style="1" customWidth="1"/>
    <col min="13061" max="13061" width="0.89453125" style="1" customWidth="1"/>
    <col min="13062" max="13069" width="8.5234375" style="1" customWidth="1"/>
    <col min="13070" max="13293" width="9.1015625" style="1"/>
    <col min="13294" max="13294" width="7.1015625" style="1" customWidth="1"/>
    <col min="13295" max="13297" width="9.5234375" style="1" customWidth="1"/>
    <col min="13298" max="13298" width="0.89453125" style="1" customWidth="1"/>
    <col min="13299" max="13299" width="9.5234375" style="1" customWidth="1"/>
    <col min="13300" max="13300" width="10.1015625" style="1" customWidth="1"/>
    <col min="13301" max="13301" width="0.89453125" style="1" customWidth="1"/>
    <col min="13302" max="13304" width="9.5234375" style="1" customWidth="1"/>
    <col min="13305" max="13305" width="10" style="1" customWidth="1"/>
    <col min="13306" max="13306" width="0.89453125" style="1" customWidth="1"/>
    <col min="13307" max="13307" width="6.1015625" style="1" customWidth="1"/>
    <col min="13308" max="13308" width="6" style="1" customWidth="1"/>
    <col min="13309" max="13309" width="5.89453125" style="1" customWidth="1"/>
    <col min="13310" max="13310" width="6.1015625" style="1" customWidth="1"/>
    <col min="13311" max="13311" width="2.1015625" style="1" customWidth="1"/>
    <col min="13312" max="13312" width="6.5234375" style="1" customWidth="1"/>
    <col min="13313" max="13313" width="9" style="1" customWidth="1"/>
    <col min="13314" max="13316" width="9.41796875" style="1" customWidth="1"/>
    <col min="13317" max="13317" width="0.89453125" style="1" customWidth="1"/>
    <col min="13318" max="13325" width="8.5234375" style="1" customWidth="1"/>
    <col min="13326" max="13549" width="9.1015625" style="1"/>
    <col min="13550" max="13550" width="7.1015625" style="1" customWidth="1"/>
    <col min="13551" max="13553" width="9.5234375" style="1" customWidth="1"/>
    <col min="13554" max="13554" width="0.89453125" style="1" customWidth="1"/>
    <col min="13555" max="13555" width="9.5234375" style="1" customWidth="1"/>
    <col min="13556" max="13556" width="10.1015625" style="1" customWidth="1"/>
    <col min="13557" max="13557" width="0.89453125" style="1" customWidth="1"/>
    <col min="13558" max="13560" width="9.5234375" style="1" customWidth="1"/>
    <col min="13561" max="13561" width="10" style="1" customWidth="1"/>
    <col min="13562" max="13562" width="0.89453125" style="1" customWidth="1"/>
    <col min="13563" max="13563" width="6.1015625" style="1" customWidth="1"/>
    <col min="13564" max="13564" width="6" style="1" customWidth="1"/>
    <col min="13565" max="13565" width="5.89453125" style="1" customWidth="1"/>
    <col min="13566" max="13566" width="6.1015625" style="1" customWidth="1"/>
    <col min="13567" max="13567" width="2.1015625" style="1" customWidth="1"/>
    <col min="13568" max="13568" width="6.5234375" style="1" customWidth="1"/>
    <col min="13569" max="13569" width="9" style="1" customWidth="1"/>
    <col min="13570" max="13572" width="9.41796875" style="1" customWidth="1"/>
    <col min="13573" max="13573" width="0.89453125" style="1" customWidth="1"/>
    <col min="13574" max="13581" width="8.5234375" style="1" customWidth="1"/>
    <col min="13582" max="13805" width="9.1015625" style="1"/>
    <col min="13806" max="13806" width="7.1015625" style="1" customWidth="1"/>
    <col min="13807" max="13809" width="9.5234375" style="1" customWidth="1"/>
    <col min="13810" max="13810" width="0.89453125" style="1" customWidth="1"/>
    <col min="13811" max="13811" width="9.5234375" style="1" customWidth="1"/>
    <col min="13812" max="13812" width="10.1015625" style="1" customWidth="1"/>
    <col min="13813" max="13813" width="0.89453125" style="1" customWidth="1"/>
    <col min="13814" max="13816" width="9.5234375" style="1" customWidth="1"/>
    <col min="13817" max="13817" width="10" style="1" customWidth="1"/>
    <col min="13818" max="13818" width="0.89453125" style="1" customWidth="1"/>
    <col min="13819" max="13819" width="6.1015625" style="1" customWidth="1"/>
    <col min="13820" max="13820" width="6" style="1" customWidth="1"/>
    <col min="13821" max="13821" width="5.89453125" style="1" customWidth="1"/>
    <col min="13822" max="13822" width="6.1015625" style="1" customWidth="1"/>
    <col min="13823" max="13823" width="2.1015625" style="1" customWidth="1"/>
    <col min="13824" max="13824" width="6.5234375" style="1" customWidth="1"/>
    <col min="13825" max="13825" width="9" style="1" customWidth="1"/>
    <col min="13826" max="13828" width="9.41796875" style="1" customWidth="1"/>
    <col min="13829" max="13829" width="0.89453125" style="1" customWidth="1"/>
    <col min="13830" max="13837" width="8.5234375" style="1" customWidth="1"/>
    <col min="13838" max="14061" width="9.1015625" style="1"/>
    <col min="14062" max="14062" width="7.1015625" style="1" customWidth="1"/>
    <col min="14063" max="14065" width="9.5234375" style="1" customWidth="1"/>
    <col min="14066" max="14066" width="0.89453125" style="1" customWidth="1"/>
    <col min="14067" max="14067" width="9.5234375" style="1" customWidth="1"/>
    <col min="14068" max="14068" width="10.1015625" style="1" customWidth="1"/>
    <col min="14069" max="14069" width="0.89453125" style="1" customWidth="1"/>
    <col min="14070" max="14072" width="9.5234375" style="1" customWidth="1"/>
    <col min="14073" max="14073" width="10" style="1" customWidth="1"/>
    <col min="14074" max="14074" width="0.89453125" style="1" customWidth="1"/>
    <col min="14075" max="14075" width="6.1015625" style="1" customWidth="1"/>
    <col min="14076" max="14076" width="6" style="1" customWidth="1"/>
    <col min="14077" max="14077" width="5.89453125" style="1" customWidth="1"/>
    <col min="14078" max="14078" width="6.1015625" style="1" customWidth="1"/>
    <col min="14079" max="14079" width="2.1015625" style="1" customWidth="1"/>
    <col min="14080" max="14080" width="6.5234375" style="1" customWidth="1"/>
    <col min="14081" max="14081" width="9" style="1" customWidth="1"/>
    <col min="14082" max="14084" width="9.41796875" style="1" customWidth="1"/>
    <col min="14085" max="14085" width="0.89453125" style="1" customWidth="1"/>
    <col min="14086" max="14093" width="8.5234375" style="1" customWidth="1"/>
    <col min="14094" max="14317" width="9.1015625" style="1"/>
    <col min="14318" max="14318" width="7.1015625" style="1" customWidth="1"/>
    <col min="14319" max="14321" width="9.5234375" style="1" customWidth="1"/>
    <col min="14322" max="14322" width="0.89453125" style="1" customWidth="1"/>
    <col min="14323" max="14323" width="9.5234375" style="1" customWidth="1"/>
    <col min="14324" max="14324" width="10.1015625" style="1" customWidth="1"/>
    <col min="14325" max="14325" width="0.89453125" style="1" customWidth="1"/>
    <col min="14326" max="14328" width="9.5234375" style="1" customWidth="1"/>
    <col min="14329" max="14329" width="10" style="1" customWidth="1"/>
    <col min="14330" max="14330" width="0.89453125" style="1" customWidth="1"/>
    <col min="14331" max="14331" width="6.1015625" style="1" customWidth="1"/>
    <col min="14332" max="14332" width="6" style="1" customWidth="1"/>
    <col min="14333" max="14333" width="5.89453125" style="1" customWidth="1"/>
    <col min="14334" max="14334" width="6.1015625" style="1" customWidth="1"/>
    <col min="14335" max="14335" width="2.1015625" style="1" customWidth="1"/>
    <col min="14336" max="14336" width="6.5234375" style="1" customWidth="1"/>
    <col min="14337" max="14337" width="9" style="1" customWidth="1"/>
    <col min="14338" max="14340" width="9.41796875" style="1" customWidth="1"/>
    <col min="14341" max="14341" width="0.89453125" style="1" customWidth="1"/>
    <col min="14342" max="14349" width="8.5234375" style="1" customWidth="1"/>
    <col min="14350" max="14573" width="9.1015625" style="1"/>
    <col min="14574" max="14574" width="7.1015625" style="1" customWidth="1"/>
    <col min="14575" max="14577" width="9.5234375" style="1" customWidth="1"/>
    <col min="14578" max="14578" width="0.89453125" style="1" customWidth="1"/>
    <col min="14579" max="14579" width="9.5234375" style="1" customWidth="1"/>
    <col min="14580" max="14580" width="10.1015625" style="1" customWidth="1"/>
    <col min="14581" max="14581" width="0.89453125" style="1" customWidth="1"/>
    <col min="14582" max="14584" width="9.5234375" style="1" customWidth="1"/>
    <col min="14585" max="14585" width="10" style="1" customWidth="1"/>
    <col min="14586" max="14586" width="0.89453125" style="1" customWidth="1"/>
    <col min="14587" max="14587" width="6.1015625" style="1" customWidth="1"/>
    <col min="14588" max="14588" width="6" style="1" customWidth="1"/>
    <col min="14589" max="14589" width="5.89453125" style="1" customWidth="1"/>
    <col min="14590" max="14590" width="6.1015625" style="1" customWidth="1"/>
    <col min="14591" max="14591" width="2.1015625" style="1" customWidth="1"/>
    <col min="14592" max="14592" width="6.5234375" style="1" customWidth="1"/>
    <col min="14593" max="14593" width="9" style="1" customWidth="1"/>
    <col min="14594" max="14596" width="9.41796875" style="1" customWidth="1"/>
    <col min="14597" max="14597" width="0.89453125" style="1" customWidth="1"/>
    <col min="14598" max="14605" width="8.5234375" style="1" customWidth="1"/>
    <col min="14606" max="14829" width="9.1015625" style="1"/>
    <col min="14830" max="14830" width="7.1015625" style="1" customWidth="1"/>
    <col min="14831" max="14833" width="9.5234375" style="1" customWidth="1"/>
    <col min="14834" max="14834" width="0.89453125" style="1" customWidth="1"/>
    <col min="14835" max="14835" width="9.5234375" style="1" customWidth="1"/>
    <col min="14836" max="14836" width="10.1015625" style="1" customWidth="1"/>
    <col min="14837" max="14837" width="0.89453125" style="1" customWidth="1"/>
    <col min="14838" max="14840" width="9.5234375" style="1" customWidth="1"/>
    <col min="14841" max="14841" width="10" style="1" customWidth="1"/>
    <col min="14842" max="14842" width="0.89453125" style="1" customWidth="1"/>
    <col min="14843" max="14843" width="6.1015625" style="1" customWidth="1"/>
    <col min="14844" max="14844" width="6" style="1" customWidth="1"/>
    <col min="14845" max="14845" width="5.89453125" style="1" customWidth="1"/>
    <col min="14846" max="14846" width="6.1015625" style="1" customWidth="1"/>
    <col min="14847" max="14847" width="2.1015625" style="1" customWidth="1"/>
    <col min="14848" max="14848" width="6.5234375" style="1" customWidth="1"/>
    <col min="14849" max="14849" width="9" style="1" customWidth="1"/>
    <col min="14850" max="14852" width="9.41796875" style="1" customWidth="1"/>
    <col min="14853" max="14853" width="0.89453125" style="1" customWidth="1"/>
    <col min="14854" max="14861" width="8.5234375" style="1" customWidth="1"/>
    <col min="14862" max="15085" width="9.1015625" style="1"/>
    <col min="15086" max="15086" width="7.1015625" style="1" customWidth="1"/>
    <col min="15087" max="15089" width="9.5234375" style="1" customWidth="1"/>
    <col min="15090" max="15090" width="0.89453125" style="1" customWidth="1"/>
    <col min="15091" max="15091" width="9.5234375" style="1" customWidth="1"/>
    <col min="15092" max="15092" width="10.1015625" style="1" customWidth="1"/>
    <col min="15093" max="15093" width="0.89453125" style="1" customWidth="1"/>
    <col min="15094" max="15096" width="9.5234375" style="1" customWidth="1"/>
    <col min="15097" max="15097" width="10" style="1" customWidth="1"/>
    <col min="15098" max="15098" width="0.89453125" style="1" customWidth="1"/>
    <col min="15099" max="15099" width="6.1015625" style="1" customWidth="1"/>
    <col min="15100" max="15100" width="6" style="1" customWidth="1"/>
    <col min="15101" max="15101" width="5.89453125" style="1" customWidth="1"/>
    <col min="15102" max="15102" width="6.1015625" style="1" customWidth="1"/>
    <col min="15103" max="15103" width="2.1015625" style="1" customWidth="1"/>
    <col min="15104" max="15104" width="6.5234375" style="1" customWidth="1"/>
    <col min="15105" max="15105" width="9" style="1" customWidth="1"/>
    <col min="15106" max="15108" width="9.41796875" style="1" customWidth="1"/>
    <col min="15109" max="15109" width="0.89453125" style="1" customWidth="1"/>
    <col min="15110" max="15117" width="8.5234375" style="1" customWidth="1"/>
    <col min="15118" max="15341" width="9.1015625" style="1"/>
    <col min="15342" max="15342" width="7.1015625" style="1" customWidth="1"/>
    <col min="15343" max="15345" width="9.5234375" style="1" customWidth="1"/>
    <col min="15346" max="15346" width="0.89453125" style="1" customWidth="1"/>
    <col min="15347" max="15347" width="9.5234375" style="1" customWidth="1"/>
    <col min="15348" max="15348" width="10.1015625" style="1" customWidth="1"/>
    <col min="15349" max="15349" width="0.89453125" style="1" customWidth="1"/>
    <col min="15350" max="15352" width="9.5234375" style="1" customWidth="1"/>
    <col min="15353" max="15353" width="10" style="1" customWidth="1"/>
    <col min="15354" max="15354" width="0.89453125" style="1" customWidth="1"/>
    <col min="15355" max="15355" width="6.1015625" style="1" customWidth="1"/>
    <col min="15356" max="15356" width="6" style="1" customWidth="1"/>
    <col min="15357" max="15357" width="5.89453125" style="1" customWidth="1"/>
    <col min="15358" max="15358" width="6.1015625" style="1" customWidth="1"/>
    <col min="15359" max="15359" width="2.1015625" style="1" customWidth="1"/>
    <col min="15360" max="15360" width="6.5234375" style="1" customWidth="1"/>
    <col min="15361" max="15361" width="9" style="1" customWidth="1"/>
    <col min="15362" max="15364" width="9.41796875" style="1" customWidth="1"/>
    <col min="15365" max="15365" width="0.89453125" style="1" customWidth="1"/>
    <col min="15366" max="15373" width="8.5234375" style="1" customWidth="1"/>
    <col min="15374" max="15597" width="9.1015625" style="1"/>
    <col min="15598" max="15598" width="7.1015625" style="1" customWidth="1"/>
    <col min="15599" max="15601" width="9.5234375" style="1" customWidth="1"/>
    <col min="15602" max="15602" width="0.89453125" style="1" customWidth="1"/>
    <col min="15603" max="15603" width="9.5234375" style="1" customWidth="1"/>
    <col min="15604" max="15604" width="10.1015625" style="1" customWidth="1"/>
    <col min="15605" max="15605" width="0.89453125" style="1" customWidth="1"/>
    <col min="15606" max="15608" width="9.5234375" style="1" customWidth="1"/>
    <col min="15609" max="15609" width="10" style="1" customWidth="1"/>
    <col min="15610" max="15610" width="0.89453125" style="1" customWidth="1"/>
    <col min="15611" max="15611" width="6.1015625" style="1" customWidth="1"/>
    <col min="15612" max="15612" width="6" style="1" customWidth="1"/>
    <col min="15613" max="15613" width="5.89453125" style="1" customWidth="1"/>
    <col min="15614" max="15614" width="6.1015625" style="1" customWidth="1"/>
    <col min="15615" max="15615" width="2.1015625" style="1" customWidth="1"/>
    <col min="15616" max="15616" width="6.5234375" style="1" customWidth="1"/>
    <col min="15617" max="15617" width="9" style="1" customWidth="1"/>
    <col min="15618" max="15620" width="9.41796875" style="1" customWidth="1"/>
    <col min="15621" max="15621" width="0.89453125" style="1" customWidth="1"/>
    <col min="15622" max="15629" width="8.5234375" style="1" customWidth="1"/>
    <col min="15630" max="15853" width="9.1015625" style="1"/>
    <col min="15854" max="15854" width="7.1015625" style="1" customWidth="1"/>
    <col min="15855" max="15857" width="9.5234375" style="1" customWidth="1"/>
    <col min="15858" max="15858" width="0.89453125" style="1" customWidth="1"/>
    <col min="15859" max="15859" width="9.5234375" style="1" customWidth="1"/>
    <col min="15860" max="15860" width="10.1015625" style="1" customWidth="1"/>
    <col min="15861" max="15861" width="0.89453125" style="1" customWidth="1"/>
    <col min="15862" max="15864" width="9.5234375" style="1" customWidth="1"/>
    <col min="15865" max="15865" width="10" style="1" customWidth="1"/>
    <col min="15866" max="15866" width="0.89453125" style="1" customWidth="1"/>
    <col min="15867" max="15867" width="6.1015625" style="1" customWidth="1"/>
    <col min="15868" max="15868" width="6" style="1" customWidth="1"/>
    <col min="15869" max="15869" width="5.89453125" style="1" customWidth="1"/>
    <col min="15870" max="15870" width="6.1015625" style="1" customWidth="1"/>
    <col min="15871" max="15871" width="2.1015625" style="1" customWidth="1"/>
    <col min="15872" max="15872" width="6.5234375" style="1" customWidth="1"/>
    <col min="15873" max="15873" width="9" style="1" customWidth="1"/>
    <col min="15874" max="15876" width="9.41796875" style="1" customWidth="1"/>
    <col min="15877" max="15877" width="0.89453125" style="1" customWidth="1"/>
    <col min="15878" max="15885" width="8.5234375" style="1" customWidth="1"/>
    <col min="15886" max="16109" width="9.1015625" style="1"/>
    <col min="16110" max="16110" width="7.1015625" style="1" customWidth="1"/>
    <col min="16111" max="16113" width="9.5234375" style="1" customWidth="1"/>
    <col min="16114" max="16114" width="0.89453125" style="1" customWidth="1"/>
    <col min="16115" max="16115" width="9.5234375" style="1" customWidth="1"/>
    <col min="16116" max="16116" width="10.1015625" style="1" customWidth="1"/>
    <col min="16117" max="16117" width="0.89453125" style="1" customWidth="1"/>
    <col min="16118" max="16120" width="9.5234375" style="1" customWidth="1"/>
    <col min="16121" max="16121" width="10" style="1" customWidth="1"/>
    <col min="16122" max="16122" width="0.89453125" style="1" customWidth="1"/>
    <col min="16123" max="16123" width="6.1015625" style="1" customWidth="1"/>
    <col min="16124" max="16124" width="6" style="1" customWidth="1"/>
    <col min="16125" max="16125" width="5.89453125" style="1" customWidth="1"/>
    <col min="16126" max="16126" width="6.1015625" style="1" customWidth="1"/>
    <col min="16127" max="16127" width="2.1015625" style="1" customWidth="1"/>
    <col min="16128" max="16128" width="6.5234375" style="1" customWidth="1"/>
    <col min="16129" max="16129" width="9" style="1" customWidth="1"/>
    <col min="16130" max="16132" width="9.41796875" style="1" customWidth="1"/>
    <col min="16133" max="16133" width="0.89453125" style="1" customWidth="1"/>
    <col min="16134" max="16141" width="8.5234375" style="1" customWidth="1"/>
    <col min="16142" max="16384" width="9.1015625" style="1"/>
  </cols>
  <sheetData>
    <row r="1" spans="1:24" ht="15">
      <c r="B1" s="729" t="s">
        <v>3058</v>
      </c>
      <c r="C1" s="37"/>
      <c r="D1" s="37"/>
      <c r="S1" s="37" t="str">
        <f>$B1</f>
        <v>Schedule 50.210 - IRB Approach - credit risk-weighted assets</v>
      </c>
    </row>
    <row r="2" spans="1:24" ht="15" customHeight="1">
      <c r="A2" s="21">
        <v>32</v>
      </c>
      <c r="B2" s="1758" t="s">
        <v>137</v>
      </c>
      <c r="C2" s="1759"/>
      <c r="D2" s="1759"/>
      <c r="E2" s="1760"/>
      <c r="F2" s="20"/>
      <c r="T2" s="1237"/>
      <c r="U2" s="1237"/>
      <c r="V2" s="1237"/>
      <c r="W2" s="1237"/>
      <c r="X2" s="1237"/>
    </row>
    <row r="3" spans="1:24" ht="15">
      <c r="A3" s="21"/>
      <c r="B3" s="1346"/>
      <c r="C3" s="13"/>
      <c r="D3" s="13"/>
      <c r="E3" s="13"/>
      <c r="F3" s="20"/>
      <c r="S3" s="1237" t="s">
        <v>2873</v>
      </c>
      <c r="T3" s="1238"/>
      <c r="U3" s="1238"/>
      <c r="V3" s="1238"/>
      <c r="W3" s="1238"/>
      <c r="X3" s="1238"/>
    </row>
    <row r="4" spans="1:24" ht="15">
      <c r="B4" s="1650" t="s">
        <v>2516</v>
      </c>
      <c r="C4" s="1521"/>
      <c r="D4" s="1521"/>
      <c r="E4" s="1521"/>
      <c r="F4" s="1521"/>
      <c r="G4" s="1521"/>
      <c r="H4" s="1521"/>
      <c r="I4" s="1521"/>
      <c r="J4" s="1521"/>
      <c r="K4" s="1521"/>
      <c r="L4" s="1521"/>
      <c r="M4" s="1521"/>
      <c r="N4" s="1521"/>
      <c r="O4" s="1521"/>
      <c r="P4" s="1521"/>
      <c r="Q4" s="1521"/>
      <c r="S4" s="1650" t="str">
        <f>$B4</f>
        <v>For Banking Book - Non-regulatory Retail (112)</v>
      </c>
      <c r="T4" s="1650"/>
      <c r="U4" s="1650"/>
      <c r="V4" s="1650"/>
      <c r="W4" s="1650"/>
      <c r="X4" s="1650"/>
    </row>
    <row r="5" spans="1:24" ht="12.75" customHeight="1">
      <c r="B5" s="19" t="s">
        <v>2875</v>
      </c>
      <c r="C5" s="59"/>
      <c r="S5" s="19" t="str">
        <f>$B5</f>
        <v>Dollars in thousands, Record Type 010</v>
      </c>
      <c r="T5" s="110"/>
      <c r="U5" s="111"/>
      <c r="V5" s="111"/>
      <c r="W5" s="111"/>
      <c r="X5" s="111"/>
    </row>
    <row r="6" spans="1:24" ht="33.75" customHeight="1">
      <c r="B6" s="1702" t="s">
        <v>2342</v>
      </c>
      <c r="C6" s="1703"/>
      <c r="D6" s="1704"/>
      <c r="E6" s="68"/>
      <c r="F6" s="1708" t="s">
        <v>2343</v>
      </c>
      <c r="G6" s="1710"/>
      <c r="H6" s="176"/>
      <c r="I6" s="1593" t="s">
        <v>2774</v>
      </c>
      <c r="J6" s="1593"/>
      <c r="K6" s="1593"/>
      <c r="L6" s="1593"/>
      <c r="M6" s="68"/>
      <c r="N6" s="68"/>
      <c r="O6" s="68"/>
      <c r="P6" s="68"/>
      <c r="Q6" s="68"/>
      <c r="S6" s="1660" t="s">
        <v>2877</v>
      </c>
      <c r="T6" s="1660"/>
      <c r="U6" s="112"/>
      <c r="V6" s="113"/>
      <c r="W6" s="113"/>
    </row>
    <row r="7" spans="1:24" ht="36" customHeight="1">
      <c r="B7" s="1705"/>
      <c r="C7" s="1706"/>
      <c r="D7" s="1707"/>
      <c r="E7" s="68"/>
      <c r="F7" s="1711"/>
      <c r="G7" s="1713"/>
      <c r="H7" s="176"/>
      <c r="I7" s="1593" t="s">
        <v>2878</v>
      </c>
      <c r="J7" s="1701"/>
      <c r="K7" s="1593" t="s">
        <v>2879</v>
      </c>
      <c r="L7" s="1701"/>
      <c r="M7" s="68"/>
      <c r="N7" s="68"/>
      <c r="O7" s="68"/>
      <c r="P7" s="68"/>
      <c r="Q7" s="68"/>
      <c r="S7" s="1661"/>
      <c r="T7" s="1661"/>
      <c r="U7" s="1338"/>
      <c r="V7" s="1647" t="s">
        <v>2879</v>
      </c>
      <c r="W7" s="1648"/>
      <c r="X7" s="1347"/>
    </row>
    <row r="8" spans="1:24" ht="76.5" customHeight="1">
      <c r="A8" s="69" t="s">
        <v>2881</v>
      </c>
      <c r="B8" s="69" t="s">
        <v>2882</v>
      </c>
      <c r="C8" s="69" t="s">
        <v>2345</v>
      </c>
      <c r="D8" s="69" t="s">
        <v>2883</v>
      </c>
      <c r="E8" s="72"/>
      <c r="F8" s="984" t="s">
        <v>3052</v>
      </c>
      <c r="G8" s="69" t="s">
        <v>3043</v>
      </c>
      <c r="H8" s="117"/>
      <c r="I8" s="69" t="s">
        <v>3044</v>
      </c>
      <c r="J8" s="69" t="s">
        <v>2887</v>
      </c>
      <c r="K8" s="69" t="s">
        <v>3045</v>
      </c>
      <c r="L8" s="69" t="s">
        <v>3046</v>
      </c>
      <c r="M8" s="72"/>
      <c r="N8" s="1649" t="s">
        <v>2352</v>
      </c>
      <c r="O8" s="1648"/>
      <c r="P8" s="1649" t="s">
        <v>2890</v>
      </c>
      <c r="Q8" s="1648"/>
      <c r="S8" s="118" t="str">
        <f>$A8</f>
        <v>PD Band</v>
      </c>
      <c r="T8" s="118" t="str">
        <f>$B8</f>
        <v>Estimated PD (%) (M3)</v>
      </c>
      <c r="U8" s="69" t="s">
        <v>2891</v>
      </c>
      <c r="V8" s="69" t="s">
        <v>2892</v>
      </c>
      <c r="W8" s="69" t="s">
        <v>2893</v>
      </c>
      <c r="X8" s="119"/>
    </row>
    <row r="9" spans="1:24" s="112" customFormat="1">
      <c r="B9" s="73" t="s">
        <v>282</v>
      </c>
      <c r="C9" s="73"/>
      <c r="D9" s="73" t="s">
        <v>283</v>
      </c>
      <c r="E9" s="73"/>
      <c r="F9" s="73" t="s">
        <v>284</v>
      </c>
      <c r="G9" s="73" t="s">
        <v>423</v>
      </c>
      <c r="H9" s="73"/>
      <c r="I9" s="73" t="s">
        <v>424</v>
      </c>
      <c r="J9" s="73" t="s">
        <v>287</v>
      </c>
      <c r="K9" s="73"/>
      <c r="L9" s="73"/>
      <c r="M9" s="73"/>
      <c r="N9" s="73"/>
      <c r="O9" s="73"/>
      <c r="P9" s="73"/>
      <c r="Q9" s="73"/>
      <c r="S9" s="120"/>
      <c r="T9" s="121" t="s">
        <v>2895</v>
      </c>
      <c r="U9" s="376"/>
      <c r="V9" s="1"/>
      <c r="W9" s="73"/>
      <c r="X9" s="73"/>
    </row>
    <row r="10" spans="1:24">
      <c r="B10" s="17" t="s">
        <v>1790</v>
      </c>
      <c r="D10" s="3"/>
      <c r="E10" s="3"/>
      <c r="F10" s="3"/>
      <c r="G10" s="3"/>
      <c r="H10" s="3"/>
      <c r="I10" s="1750" t="s">
        <v>2896</v>
      </c>
      <c r="J10" s="1750"/>
      <c r="K10" s="3"/>
      <c r="L10" s="3"/>
      <c r="M10" s="3"/>
      <c r="N10" s="3"/>
      <c r="O10" s="3"/>
      <c r="P10" s="3"/>
      <c r="S10" s="122"/>
      <c r="T10" s="123" t="str">
        <f>$B10</f>
        <v>Drawn (501)</v>
      </c>
    </row>
    <row r="11" spans="1:24" ht="12.75" customHeight="1">
      <c r="A11" s="7" t="s">
        <v>2897</v>
      </c>
      <c r="B11" s="124"/>
      <c r="C11" s="125"/>
      <c r="D11" s="76"/>
      <c r="E11" s="7"/>
      <c r="F11" s="76"/>
      <c r="G11" s="78"/>
      <c r="H11" s="142"/>
      <c r="I11" s="153"/>
      <c r="J11" s="284"/>
      <c r="K11" s="153"/>
      <c r="L11" s="128"/>
      <c r="M11" s="7"/>
      <c r="N11" s="1641"/>
      <c r="O11" s="1641"/>
      <c r="P11" s="1641"/>
      <c r="Q11" s="1641"/>
      <c r="S11" s="130" t="str">
        <f t="shared" ref="S11:S35" si="0">$A11</f>
        <v>1 (1401)</v>
      </c>
      <c r="T11" s="131" t="str">
        <f t="shared" ref="T11:T35" si="1">IF($B11="","",$B11)</f>
        <v/>
      </c>
      <c r="U11" s="285"/>
      <c r="V11" s="132"/>
      <c r="W11" s="132"/>
      <c r="X11" s="13"/>
    </row>
    <row r="12" spans="1:24">
      <c r="A12" s="7" t="s">
        <v>2898</v>
      </c>
      <c r="B12" s="124"/>
      <c r="C12" s="125"/>
      <c r="D12" s="76"/>
      <c r="E12" s="7"/>
      <c r="F12" s="76"/>
      <c r="G12" s="78"/>
      <c r="H12" s="142"/>
      <c r="I12" s="153"/>
      <c r="J12" s="284"/>
      <c r="K12" s="153"/>
      <c r="L12" s="128"/>
      <c r="M12" s="7"/>
      <c r="N12" s="1641"/>
      <c r="O12" s="1641"/>
      <c r="P12" s="1641"/>
      <c r="Q12" s="1641"/>
      <c r="S12" s="130" t="str">
        <f t="shared" si="0"/>
        <v>2 (1402)</v>
      </c>
      <c r="T12" s="131" t="str">
        <f t="shared" si="1"/>
        <v/>
      </c>
      <c r="U12" s="285"/>
      <c r="V12" s="132"/>
      <c r="W12" s="132"/>
      <c r="X12" s="13"/>
    </row>
    <row r="13" spans="1:24">
      <c r="A13" s="7" t="s">
        <v>2899</v>
      </c>
      <c r="B13" s="124"/>
      <c r="C13" s="125"/>
      <c r="D13" s="76"/>
      <c r="E13" s="7"/>
      <c r="F13" s="76"/>
      <c r="G13" s="78"/>
      <c r="H13" s="142"/>
      <c r="I13" s="153"/>
      <c r="J13" s="284"/>
      <c r="K13" s="153"/>
      <c r="L13" s="128"/>
      <c r="M13" s="7"/>
      <c r="N13" s="1641"/>
      <c r="O13" s="1641"/>
      <c r="P13" s="1641"/>
      <c r="Q13" s="1641"/>
      <c r="S13" s="130" t="str">
        <f t="shared" si="0"/>
        <v>3 (1403)</v>
      </c>
      <c r="T13" s="131" t="str">
        <f t="shared" si="1"/>
        <v/>
      </c>
      <c r="U13" s="285"/>
      <c r="V13" s="132"/>
      <c r="W13" s="132"/>
      <c r="X13" s="13"/>
    </row>
    <row r="14" spans="1:24" hidden="1">
      <c r="A14" s="7" t="s">
        <v>2900</v>
      </c>
      <c r="B14" s="124"/>
      <c r="C14" s="125"/>
      <c r="D14" s="76"/>
      <c r="E14" s="7"/>
      <c r="F14" s="76"/>
      <c r="G14" s="78"/>
      <c r="H14" s="142"/>
      <c r="I14" s="153"/>
      <c r="J14" s="284"/>
      <c r="K14" s="153"/>
      <c r="L14" s="128"/>
      <c r="M14" s="7"/>
      <c r="N14" s="1641"/>
      <c r="O14" s="1641"/>
      <c r="P14" s="1641"/>
      <c r="Q14" s="1641"/>
      <c r="S14" s="130" t="str">
        <f t="shared" si="0"/>
        <v>4 (1404)</v>
      </c>
      <c r="T14" s="131" t="str">
        <f t="shared" si="1"/>
        <v/>
      </c>
      <c r="U14" s="285"/>
      <c r="V14" s="132"/>
      <c r="W14" s="132"/>
      <c r="X14" s="13"/>
    </row>
    <row r="15" spans="1:24" hidden="1">
      <c r="A15" s="7" t="s">
        <v>2901</v>
      </c>
      <c r="B15" s="124"/>
      <c r="C15" s="125"/>
      <c r="D15" s="76"/>
      <c r="E15" s="7"/>
      <c r="F15" s="76"/>
      <c r="G15" s="78"/>
      <c r="H15" s="142"/>
      <c r="I15" s="153"/>
      <c r="J15" s="284"/>
      <c r="K15" s="153"/>
      <c r="L15" s="128"/>
      <c r="M15" s="7"/>
      <c r="N15" s="1641"/>
      <c r="O15" s="1641"/>
      <c r="P15" s="1641"/>
      <c r="Q15" s="1641"/>
      <c r="S15" s="130" t="str">
        <f t="shared" si="0"/>
        <v>5 (1405)</v>
      </c>
      <c r="T15" s="131" t="str">
        <f t="shared" si="1"/>
        <v/>
      </c>
      <c r="U15" s="285"/>
      <c r="V15" s="132"/>
      <c r="W15" s="132"/>
      <c r="X15" s="13"/>
    </row>
    <row r="16" spans="1:24" hidden="1">
      <c r="A16" s="7" t="s">
        <v>2902</v>
      </c>
      <c r="B16" s="124"/>
      <c r="C16" s="125"/>
      <c r="D16" s="76"/>
      <c r="E16" s="7"/>
      <c r="F16" s="76"/>
      <c r="G16" s="78"/>
      <c r="H16" s="142"/>
      <c r="I16" s="153"/>
      <c r="J16" s="284"/>
      <c r="K16" s="153"/>
      <c r="L16" s="128"/>
      <c r="M16" s="7"/>
      <c r="N16" s="1641"/>
      <c r="O16" s="1641"/>
      <c r="P16" s="1641"/>
      <c r="Q16" s="1641"/>
      <c r="S16" s="130" t="str">
        <f t="shared" si="0"/>
        <v>6 (1406)</v>
      </c>
      <c r="T16" s="131" t="str">
        <f t="shared" si="1"/>
        <v/>
      </c>
      <c r="U16" s="285"/>
      <c r="V16" s="132"/>
      <c r="W16" s="132"/>
      <c r="X16" s="13"/>
    </row>
    <row r="17" spans="1:24" hidden="1">
      <c r="A17" s="7" t="s">
        <v>2903</v>
      </c>
      <c r="B17" s="124"/>
      <c r="C17" s="125"/>
      <c r="D17" s="76"/>
      <c r="E17" s="7"/>
      <c r="F17" s="76"/>
      <c r="G17" s="78"/>
      <c r="H17" s="142"/>
      <c r="I17" s="153"/>
      <c r="J17" s="284"/>
      <c r="K17" s="153"/>
      <c r="L17" s="128"/>
      <c r="M17" s="7"/>
      <c r="N17" s="1641"/>
      <c r="O17" s="1641"/>
      <c r="P17" s="1641"/>
      <c r="Q17" s="1641"/>
      <c r="S17" s="130" t="str">
        <f t="shared" si="0"/>
        <v>7 (1407)</v>
      </c>
      <c r="T17" s="131" t="str">
        <f t="shared" si="1"/>
        <v/>
      </c>
      <c r="U17" s="285"/>
      <c r="V17" s="132"/>
      <c r="W17" s="132"/>
      <c r="X17" s="13"/>
    </row>
    <row r="18" spans="1:24" hidden="1">
      <c r="A18" s="7" t="s">
        <v>2904</v>
      </c>
      <c r="B18" s="124"/>
      <c r="C18" s="125"/>
      <c r="D18" s="76"/>
      <c r="E18" s="7"/>
      <c r="F18" s="76"/>
      <c r="G18" s="78"/>
      <c r="H18" s="142"/>
      <c r="I18" s="153"/>
      <c r="J18" s="284"/>
      <c r="K18" s="153"/>
      <c r="L18" s="128"/>
      <c r="M18" s="7"/>
      <c r="N18" s="1641"/>
      <c r="O18" s="1641"/>
      <c r="P18" s="1641"/>
      <c r="Q18" s="1641"/>
      <c r="S18" s="130" t="str">
        <f t="shared" si="0"/>
        <v>8 (1408)</v>
      </c>
      <c r="T18" s="131" t="str">
        <f t="shared" si="1"/>
        <v/>
      </c>
      <c r="U18" s="285"/>
      <c r="V18" s="132"/>
      <c r="W18" s="132"/>
      <c r="X18" s="13"/>
    </row>
    <row r="19" spans="1:24" hidden="1">
      <c r="A19" s="7" t="s">
        <v>2905</v>
      </c>
      <c r="B19" s="124"/>
      <c r="C19" s="125"/>
      <c r="D19" s="76"/>
      <c r="E19" s="7"/>
      <c r="F19" s="76"/>
      <c r="G19" s="78"/>
      <c r="H19" s="142"/>
      <c r="I19" s="153"/>
      <c r="J19" s="284"/>
      <c r="K19" s="153"/>
      <c r="L19" s="128"/>
      <c r="M19" s="7"/>
      <c r="N19" s="1641"/>
      <c r="O19" s="1641"/>
      <c r="P19" s="1641"/>
      <c r="Q19" s="1641"/>
      <c r="S19" s="130" t="str">
        <f t="shared" si="0"/>
        <v>9 (1409)</v>
      </c>
      <c r="T19" s="131" t="str">
        <f t="shared" si="1"/>
        <v/>
      </c>
      <c r="U19" s="285"/>
      <c r="V19" s="132"/>
      <c r="W19" s="132"/>
      <c r="X19" s="13"/>
    </row>
    <row r="20" spans="1:24" hidden="1">
      <c r="A20" s="7" t="s">
        <v>2906</v>
      </c>
      <c r="B20" s="124"/>
      <c r="C20" s="125"/>
      <c r="D20" s="76"/>
      <c r="E20" s="7"/>
      <c r="F20" s="76"/>
      <c r="G20" s="78"/>
      <c r="H20" s="142"/>
      <c r="I20" s="153"/>
      <c r="J20" s="284"/>
      <c r="K20" s="153"/>
      <c r="L20" s="128"/>
      <c r="M20" s="7"/>
      <c r="N20" s="1641"/>
      <c r="O20" s="1641"/>
      <c r="P20" s="1641"/>
      <c r="Q20" s="1641"/>
      <c r="S20" s="130" t="str">
        <f t="shared" si="0"/>
        <v>10 (1410)</v>
      </c>
      <c r="T20" s="131" t="str">
        <f t="shared" si="1"/>
        <v/>
      </c>
      <c r="U20" s="285"/>
      <c r="V20" s="132"/>
      <c r="W20" s="132"/>
      <c r="X20" s="13"/>
    </row>
    <row r="21" spans="1:24" hidden="1">
      <c r="A21" s="7" t="s">
        <v>2907</v>
      </c>
      <c r="B21" s="124"/>
      <c r="C21" s="125"/>
      <c r="D21" s="76"/>
      <c r="E21" s="7"/>
      <c r="F21" s="76"/>
      <c r="G21" s="78"/>
      <c r="H21" s="142"/>
      <c r="I21" s="153"/>
      <c r="J21" s="284"/>
      <c r="K21" s="153"/>
      <c r="L21" s="128"/>
      <c r="M21" s="7"/>
      <c r="N21" s="1641"/>
      <c r="O21" s="1641"/>
      <c r="P21" s="1641"/>
      <c r="Q21" s="1641"/>
      <c r="S21" s="130" t="str">
        <f t="shared" si="0"/>
        <v>11 (1411)</v>
      </c>
      <c r="T21" s="131" t="str">
        <f t="shared" si="1"/>
        <v/>
      </c>
      <c r="U21" s="285"/>
      <c r="V21" s="132"/>
      <c r="W21" s="132"/>
      <c r="X21" s="13"/>
    </row>
    <row r="22" spans="1:24" hidden="1">
      <c r="A22" s="7" t="s">
        <v>2908</v>
      </c>
      <c r="B22" s="124"/>
      <c r="C22" s="125"/>
      <c r="D22" s="76"/>
      <c r="E22" s="7"/>
      <c r="F22" s="76"/>
      <c r="G22" s="78"/>
      <c r="H22" s="142"/>
      <c r="I22" s="153"/>
      <c r="J22" s="284"/>
      <c r="K22" s="153"/>
      <c r="L22" s="128"/>
      <c r="M22" s="7"/>
      <c r="N22" s="1641"/>
      <c r="O22" s="1641"/>
      <c r="P22" s="1641"/>
      <c r="Q22" s="1641"/>
      <c r="S22" s="130" t="str">
        <f t="shared" si="0"/>
        <v>12 (1412)</v>
      </c>
      <c r="T22" s="131" t="str">
        <f t="shared" si="1"/>
        <v/>
      </c>
      <c r="U22" s="285"/>
      <c r="V22" s="132"/>
      <c r="W22" s="132"/>
      <c r="X22" s="13"/>
    </row>
    <row r="23" spans="1:24" hidden="1">
      <c r="A23" s="7" t="s">
        <v>2909</v>
      </c>
      <c r="B23" s="124"/>
      <c r="C23" s="125"/>
      <c r="D23" s="76"/>
      <c r="E23" s="7"/>
      <c r="F23" s="76"/>
      <c r="G23" s="78"/>
      <c r="H23" s="142"/>
      <c r="I23" s="153"/>
      <c r="J23" s="284"/>
      <c r="K23" s="153"/>
      <c r="L23" s="128"/>
      <c r="M23" s="7"/>
      <c r="N23" s="1641"/>
      <c r="O23" s="1641"/>
      <c r="P23" s="1641"/>
      <c r="Q23" s="1641"/>
      <c r="S23" s="130" t="str">
        <f t="shared" si="0"/>
        <v>13 (1413)</v>
      </c>
      <c r="T23" s="131" t="str">
        <f t="shared" si="1"/>
        <v/>
      </c>
      <c r="U23" s="285"/>
      <c r="V23" s="132"/>
      <c r="W23" s="132"/>
      <c r="X23" s="13"/>
    </row>
    <row r="24" spans="1:24" hidden="1">
      <c r="A24" s="7" t="s">
        <v>2910</v>
      </c>
      <c r="B24" s="124"/>
      <c r="C24" s="125"/>
      <c r="D24" s="76"/>
      <c r="E24" s="7"/>
      <c r="F24" s="76"/>
      <c r="G24" s="78"/>
      <c r="H24" s="142"/>
      <c r="I24" s="153"/>
      <c r="J24" s="284"/>
      <c r="K24" s="153"/>
      <c r="L24" s="128"/>
      <c r="M24" s="7"/>
      <c r="N24" s="1641"/>
      <c r="O24" s="1641"/>
      <c r="P24" s="1641"/>
      <c r="Q24" s="1641"/>
      <c r="S24" s="130" t="str">
        <f t="shared" si="0"/>
        <v>14 (1414)</v>
      </c>
      <c r="T24" s="131" t="str">
        <f t="shared" si="1"/>
        <v/>
      </c>
      <c r="U24" s="285"/>
      <c r="V24" s="132"/>
      <c r="W24" s="132"/>
      <c r="X24" s="13"/>
    </row>
    <row r="25" spans="1:24" hidden="1">
      <c r="A25" s="7" t="s">
        <v>2911</v>
      </c>
      <c r="B25" s="124"/>
      <c r="C25" s="125"/>
      <c r="D25" s="76"/>
      <c r="E25" s="7"/>
      <c r="F25" s="76"/>
      <c r="G25" s="78"/>
      <c r="H25" s="142"/>
      <c r="I25" s="153"/>
      <c r="J25" s="284"/>
      <c r="K25" s="153"/>
      <c r="L25" s="128"/>
      <c r="M25" s="7"/>
      <c r="N25" s="1641"/>
      <c r="O25" s="1641"/>
      <c r="P25" s="1641"/>
      <c r="Q25" s="1641"/>
      <c r="S25" s="130" t="str">
        <f t="shared" si="0"/>
        <v>15 (1415)</v>
      </c>
      <c r="T25" s="131" t="str">
        <f t="shared" si="1"/>
        <v/>
      </c>
      <c r="U25" s="285"/>
      <c r="V25" s="132"/>
      <c r="W25" s="132"/>
      <c r="X25" s="13"/>
    </row>
    <row r="26" spans="1:24" hidden="1">
      <c r="A26" s="7" t="s">
        <v>2912</v>
      </c>
      <c r="B26" s="124"/>
      <c r="C26" s="125"/>
      <c r="D26" s="76"/>
      <c r="E26" s="7"/>
      <c r="F26" s="76"/>
      <c r="G26" s="78"/>
      <c r="H26" s="142"/>
      <c r="I26" s="153"/>
      <c r="J26" s="284"/>
      <c r="K26" s="153"/>
      <c r="L26" s="128"/>
      <c r="M26" s="7"/>
      <c r="N26" s="1641"/>
      <c r="O26" s="1641"/>
      <c r="P26" s="1641"/>
      <c r="Q26" s="1641"/>
      <c r="S26" s="130" t="str">
        <f t="shared" si="0"/>
        <v>16 (1416)</v>
      </c>
      <c r="T26" s="131" t="str">
        <f t="shared" si="1"/>
        <v/>
      </c>
      <c r="U26" s="285"/>
      <c r="V26" s="132"/>
      <c r="W26" s="132"/>
      <c r="X26" s="13"/>
    </row>
    <row r="27" spans="1:24" hidden="1">
      <c r="A27" s="7" t="s">
        <v>2913</v>
      </c>
      <c r="B27" s="124"/>
      <c r="C27" s="125"/>
      <c r="D27" s="76"/>
      <c r="E27" s="7"/>
      <c r="F27" s="76"/>
      <c r="G27" s="78"/>
      <c r="H27" s="142"/>
      <c r="I27" s="153"/>
      <c r="J27" s="284"/>
      <c r="K27" s="153"/>
      <c r="L27" s="128"/>
      <c r="M27" s="7"/>
      <c r="N27" s="1641"/>
      <c r="O27" s="1641"/>
      <c r="P27" s="1641"/>
      <c r="Q27" s="1641"/>
      <c r="S27" s="130" t="str">
        <f t="shared" si="0"/>
        <v>17 (1417)</v>
      </c>
      <c r="T27" s="131" t="str">
        <f t="shared" si="1"/>
        <v/>
      </c>
      <c r="U27" s="285"/>
      <c r="V27" s="132"/>
      <c r="W27" s="132"/>
      <c r="X27" s="13"/>
    </row>
    <row r="28" spans="1:24" hidden="1">
      <c r="A28" s="7" t="s">
        <v>2914</v>
      </c>
      <c r="B28" s="124"/>
      <c r="C28" s="125"/>
      <c r="D28" s="76"/>
      <c r="E28" s="7"/>
      <c r="F28" s="76"/>
      <c r="G28" s="78"/>
      <c r="H28" s="142"/>
      <c r="I28" s="153"/>
      <c r="J28" s="284"/>
      <c r="K28" s="153"/>
      <c r="L28" s="128"/>
      <c r="M28" s="7"/>
      <c r="N28" s="1641"/>
      <c r="O28" s="1641"/>
      <c r="P28" s="1641"/>
      <c r="Q28" s="1641"/>
      <c r="S28" s="130" t="str">
        <f t="shared" si="0"/>
        <v>18 (1418)</v>
      </c>
      <c r="T28" s="131" t="str">
        <f t="shared" si="1"/>
        <v/>
      </c>
      <c r="U28" s="285"/>
      <c r="V28" s="132"/>
      <c r="W28" s="132"/>
      <c r="X28" s="13"/>
    </row>
    <row r="29" spans="1:24" hidden="1">
      <c r="A29" s="7" t="s">
        <v>2915</v>
      </c>
      <c r="B29" s="124"/>
      <c r="C29" s="125"/>
      <c r="D29" s="76"/>
      <c r="E29" s="7"/>
      <c r="F29" s="76"/>
      <c r="G29" s="78"/>
      <c r="H29" s="142"/>
      <c r="I29" s="153"/>
      <c r="J29" s="284"/>
      <c r="K29" s="153"/>
      <c r="L29" s="128"/>
      <c r="M29" s="7"/>
      <c r="N29" s="1641"/>
      <c r="O29" s="1641"/>
      <c r="P29" s="1641"/>
      <c r="Q29" s="1641"/>
      <c r="S29" s="130" t="str">
        <f t="shared" si="0"/>
        <v>19 (1419)</v>
      </c>
      <c r="T29" s="131" t="str">
        <f t="shared" si="1"/>
        <v/>
      </c>
      <c r="U29" s="285"/>
      <c r="V29" s="132"/>
      <c r="W29" s="132"/>
      <c r="X29" s="13"/>
    </row>
    <row r="30" spans="1:24" hidden="1">
      <c r="A30" s="7" t="s">
        <v>2916</v>
      </c>
      <c r="B30" s="124"/>
      <c r="C30" s="125"/>
      <c r="D30" s="76"/>
      <c r="E30" s="7"/>
      <c r="F30" s="76"/>
      <c r="G30" s="78"/>
      <c r="H30" s="142"/>
      <c r="I30" s="153"/>
      <c r="J30" s="284"/>
      <c r="K30" s="153"/>
      <c r="L30" s="128"/>
      <c r="M30" s="7"/>
      <c r="N30" s="1641"/>
      <c r="O30" s="1641"/>
      <c r="P30" s="1641"/>
      <c r="Q30" s="1641"/>
      <c r="S30" s="130" t="str">
        <f t="shared" si="0"/>
        <v>20 (1420)</v>
      </c>
      <c r="T30" s="131" t="str">
        <f t="shared" si="1"/>
        <v/>
      </c>
      <c r="U30" s="285"/>
      <c r="V30" s="132"/>
      <c r="W30" s="132"/>
      <c r="X30" s="13"/>
    </row>
    <row r="31" spans="1:24" hidden="1">
      <c r="A31" s="7" t="s">
        <v>2917</v>
      </c>
      <c r="B31" s="124"/>
      <c r="C31" s="125"/>
      <c r="D31" s="76"/>
      <c r="E31" s="7"/>
      <c r="F31" s="76"/>
      <c r="G31" s="78"/>
      <c r="H31" s="142"/>
      <c r="I31" s="153"/>
      <c r="J31" s="284"/>
      <c r="K31" s="153"/>
      <c r="L31" s="128"/>
      <c r="M31" s="7"/>
      <c r="N31" s="1641"/>
      <c r="O31" s="1641"/>
      <c r="P31" s="1641"/>
      <c r="Q31" s="1641"/>
      <c r="S31" s="130" t="str">
        <f t="shared" si="0"/>
        <v>21 (1421)</v>
      </c>
      <c r="T31" s="131" t="str">
        <f t="shared" si="1"/>
        <v/>
      </c>
      <c r="U31" s="285"/>
      <c r="V31" s="132"/>
      <c r="W31" s="132"/>
      <c r="X31" s="13"/>
    </row>
    <row r="32" spans="1:24" hidden="1">
      <c r="A32" s="7" t="s">
        <v>2918</v>
      </c>
      <c r="B32" s="124"/>
      <c r="C32" s="125"/>
      <c r="D32" s="76"/>
      <c r="E32" s="7"/>
      <c r="F32" s="76"/>
      <c r="G32" s="78"/>
      <c r="H32" s="142"/>
      <c r="I32" s="153"/>
      <c r="J32" s="284"/>
      <c r="K32" s="153"/>
      <c r="L32" s="128"/>
      <c r="M32" s="7"/>
      <c r="N32" s="1641"/>
      <c r="O32" s="1641"/>
      <c r="P32" s="1641"/>
      <c r="Q32" s="1641"/>
      <c r="S32" s="130" t="str">
        <f t="shared" si="0"/>
        <v>22 (1422)</v>
      </c>
      <c r="T32" s="131" t="str">
        <f t="shared" si="1"/>
        <v/>
      </c>
      <c r="U32" s="285"/>
      <c r="V32" s="132"/>
      <c r="W32" s="132"/>
      <c r="X32" s="13"/>
    </row>
    <row r="33" spans="1:24" hidden="1">
      <c r="A33" s="7" t="s">
        <v>2919</v>
      </c>
      <c r="B33" s="124"/>
      <c r="C33" s="125"/>
      <c r="D33" s="76"/>
      <c r="E33" s="7"/>
      <c r="F33" s="76"/>
      <c r="G33" s="78"/>
      <c r="H33" s="142"/>
      <c r="I33" s="153"/>
      <c r="J33" s="284"/>
      <c r="K33" s="153"/>
      <c r="L33" s="128"/>
      <c r="M33" s="7"/>
      <c r="N33" s="1641"/>
      <c r="O33" s="1641"/>
      <c r="P33" s="1641"/>
      <c r="Q33" s="1641"/>
      <c r="S33" s="130" t="str">
        <f t="shared" si="0"/>
        <v>23 (1423)</v>
      </c>
      <c r="T33" s="131" t="str">
        <f t="shared" si="1"/>
        <v/>
      </c>
      <c r="U33" s="285"/>
      <c r="V33" s="132"/>
      <c r="W33" s="132"/>
      <c r="X33" s="13"/>
    </row>
    <row r="34" spans="1:24" hidden="1">
      <c r="A34" s="7" t="s">
        <v>2920</v>
      </c>
      <c r="B34" s="124"/>
      <c r="C34" s="125"/>
      <c r="D34" s="76"/>
      <c r="E34" s="7"/>
      <c r="F34" s="76"/>
      <c r="G34" s="78"/>
      <c r="H34" s="142"/>
      <c r="I34" s="153"/>
      <c r="J34" s="284"/>
      <c r="K34" s="153"/>
      <c r="L34" s="128"/>
      <c r="M34" s="7"/>
      <c r="N34" s="1641"/>
      <c r="O34" s="1641"/>
      <c r="P34" s="1641"/>
      <c r="Q34" s="1641"/>
      <c r="S34" s="130" t="str">
        <f t="shared" si="0"/>
        <v>24 (1424)</v>
      </c>
      <c r="T34" s="131" t="str">
        <f t="shared" si="1"/>
        <v/>
      </c>
      <c r="U34" s="285"/>
      <c r="V34" s="132"/>
      <c r="W34" s="132"/>
      <c r="X34" s="13"/>
    </row>
    <row r="35" spans="1:24">
      <c r="A35" s="7" t="s">
        <v>2921</v>
      </c>
      <c r="B35" s="124"/>
      <c r="C35" s="125"/>
      <c r="D35" s="76"/>
      <c r="E35" s="7"/>
      <c r="F35" s="76"/>
      <c r="G35" s="78"/>
      <c r="H35" s="142"/>
      <c r="I35" s="153"/>
      <c r="J35" s="284"/>
      <c r="K35" s="153"/>
      <c r="L35" s="128"/>
      <c r="M35" s="7"/>
      <c r="N35" s="1641"/>
      <c r="O35" s="1641"/>
      <c r="P35" s="1641"/>
      <c r="Q35" s="1641"/>
      <c r="S35" s="130" t="str">
        <f t="shared" si="0"/>
        <v>25 (1425)</v>
      </c>
      <c r="T35" s="131" t="str">
        <f t="shared" si="1"/>
        <v/>
      </c>
      <c r="U35" s="285"/>
      <c r="V35" s="132"/>
      <c r="W35" s="132"/>
      <c r="X35" s="13"/>
    </row>
    <row r="36" spans="1:24">
      <c r="A36" s="33" t="s">
        <v>2922</v>
      </c>
      <c r="B36" s="134">
        <v>100</v>
      </c>
      <c r="C36" s="25"/>
      <c r="D36" s="76"/>
      <c r="E36" s="7"/>
      <c r="F36" s="76"/>
      <c r="G36" s="135"/>
      <c r="H36" s="142"/>
      <c r="I36" s="153"/>
      <c r="J36" s="284"/>
      <c r="K36" s="153"/>
      <c r="L36" s="128"/>
      <c r="M36" s="7"/>
      <c r="N36" s="1642"/>
      <c r="O36" s="1642"/>
      <c r="P36" s="1642"/>
      <c r="Q36" s="1642"/>
      <c r="S36" s="122"/>
      <c r="T36" s="138">
        <f>$B36</f>
        <v>100</v>
      </c>
      <c r="U36" s="285"/>
      <c r="V36" s="132"/>
      <c r="W36" s="132"/>
      <c r="X36" s="13"/>
    </row>
    <row r="37" spans="1:24">
      <c r="A37" s="4" t="s">
        <v>2923</v>
      </c>
      <c r="B37" s="139" t="s">
        <v>2924</v>
      </c>
      <c r="C37" s="28"/>
      <c r="D37" s="284"/>
      <c r="F37" s="284"/>
      <c r="G37" s="140"/>
      <c r="H37" s="143"/>
      <c r="I37" s="127"/>
      <c r="J37" s="284"/>
      <c r="K37" s="127"/>
      <c r="L37" s="286"/>
      <c r="N37" s="1639"/>
      <c r="O37" s="1639"/>
      <c r="P37" s="1639"/>
      <c r="Q37" s="1639"/>
      <c r="S37" s="122"/>
      <c r="T37" s="28" t="str">
        <f>$B37</f>
        <v>Overall</v>
      </c>
      <c r="U37" s="285"/>
      <c r="V37" s="289"/>
      <c r="W37" s="289"/>
      <c r="X37" s="13"/>
    </row>
    <row r="38" spans="1:24" ht="6" customHeight="1">
      <c r="S38" s="122"/>
      <c r="T38" s="122"/>
      <c r="X38" s="13"/>
    </row>
    <row r="39" spans="1:24">
      <c r="B39" s="17" t="s">
        <v>1791</v>
      </c>
      <c r="S39" s="122"/>
      <c r="T39" s="123" t="str">
        <f>$B39</f>
        <v>Undrawn Commitments (502)</v>
      </c>
      <c r="X39" s="13"/>
    </row>
    <row r="40" spans="1:24">
      <c r="A40" s="7" t="s">
        <v>2897</v>
      </c>
      <c r="B40" s="124"/>
      <c r="C40" s="76"/>
      <c r="D40" s="76"/>
      <c r="E40" s="7"/>
      <c r="F40" s="76"/>
      <c r="G40" s="78"/>
      <c r="H40" s="142"/>
      <c r="I40" s="153"/>
      <c r="J40" s="284"/>
      <c r="K40" s="153"/>
      <c r="L40" s="128"/>
      <c r="M40" s="7"/>
      <c r="N40" s="1641"/>
      <c r="O40" s="1641"/>
      <c r="P40" s="1641"/>
      <c r="Q40" s="1641"/>
      <c r="S40" s="130" t="str">
        <f t="shared" ref="S40:S64" si="2">$A40</f>
        <v>1 (1401)</v>
      </c>
      <c r="T40" s="131" t="str">
        <f t="shared" ref="T40:T64" si="3">IF($B40="","",$B40)</f>
        <v/>
      </c>
      <c r="U40" s="285"/>
      <c r="V40" s="132"/>
      <c r="W40" s="132"/>
      <c r="X40" s="13"/>
    </row>
    <row r="41" spans="1:24">
      <c r="A41" s="7" t="s">
        <v>2898</v>
      </c>
      <c r="B41" s="124"/>
      <c r="C41" s="76"/>
      <c r="D41" s="76"/>
      <c r="E41" s="7"/>
      <c r="F41" s="76"/>
      <c r="G41" s="78"/>
      <c r="H41" s="142"/>
      <c r="I41" s="153"/>
      <c r="J41" s="284"/>
      <c r="K41" s="153"/>
      <c r="L41" s="128"/>
      <c r="M41" s="7"/>
      <c r="N41" s="1641"/>
      <c r="O41" s="1641"/>
      <c r="P41" s="1641"/>
      <c r="Q41" s="1641"/>
      <c r="S41" s="130" t="str">
        <f t="shared" si="2"/>
        <v>2 (1402)</v>
      </c>
      <c r="T41" s="131" t="str">
        <f t="shared" si="3"/>
        <v/>
      </c>
      <c r="U41" s="285"/>
      <c r="V41" s="132"/>
      <c r="W41" s="132"/>
      <c r="X41" s="13"/>
    </row>
    <row r="42" spans="1:24">
      <c r="A42" s="7" t="s">
        <v>2899</v>
      </c>
      <c r="B42" s="124"/>
      <c r="C42" s="76"/>
      <c r="D42" s="76"/>
      <c r="E42" s="7"/>
      <c r="F42" s="76"/>
      <c r="G42" s="78"/>
      <c r="H42" s="142"/>
      <c r="I42" s="153"/>
      <c r="J42" s="284"/>
      <c r="K42" s="153"/>
      <c r="L42" s="128"/>
      <c r="M42" s="7"/>
      <c r="N42" s="1641"/>
      <c r="O42" s="1641"/>
      <c r="P42" s="1641"/>
      <c r="Q42" s="1641"/>
      <c r="S42" s="130" t="str">
        <f t="shared" si="2"/>
        <v>3 (1403)</v>
      </c>
      <c r="T42" s="131" t="str">
        <f t="shared" si="3"/>
        <v/>
      </c>
      <c r="U42" s="285"/>
      <c r="V42" s="132"/>
      <c r="W42" s="132"/>
      <c r="X42" s="13"/>
    </row>
    <row r="43" spans="1:24" hidden="1">
      <c r="A43" s="7" t="s">
        <v>2900</v>
      </c>
      <c r="B43" s="124"/>
      <c r="C43" s="76"/>
      <c r="D43" s="76"/>
      <c r="E43" s="7"/>
      <c r="F43" s="76"/>
      <c r="G43" s="78"/>
      <c r="H43" s="142"/>
      <c r="I43" s="153"/>
      <c r="J43" s="284"/>
      <c r="K43" s="153"/>
      <c r="L43" s="128"/>
      <c r="M43" s="7"/>
      <c r="N43" s="1641"/>
      <c r="O43" s="1641"/>
      <c r="P43" s="1641"/>
      <c r="Q43" s="1641"/>
      <c r="S43" s="130" t="str">
        <f t="shared" si="2"/>
        <v>4 (1404)</v>
      </c>
      <c r="T43" s="131" t="str">
        <f t="shared" si="3"/>
        <v/>
      </c>
      <c r="U43" s="285"/>
      <c r="V43" s="132"/>
      <c r="W43" s="132"/>
      <c r="X43" s="13"/>
    </row>
    <row r="44" spans="1:24" hidden="1">
      <c r="A44" s="7" t="s">
        <v>2901</v>
      </c>
      <c r="B44" s="124"/>
      <c r="C44" s="76"/>
      <c r="D44" s="76"/>
      <c r="E44" s="7"/>
      <c r="F44" s="76"/>
      <c r="G44" s="78"/>
      <c r="H44" s="142"/>
      <c r="I44" s="153"/>
      <c r="J44" s="284"/>
      <c r="K44" s="153"/>
      <c r="L44" s="128"/>
      <c r="M44" s="7"/>
      <c r="N44" s="1641"/>
      <c r="O44" s="1641"/>
      <c r="P44" s="1641"/>
      <c r="Q44" s="1641"/>
      <c r="S44" s="130" t="str">
        <f t="shared" si="2"/>
        <v>5 (1405)</v>
      </c>
      <c r="T44" s="131" t="str">
        <f t="shared" si="3"/>
        <v/>
      </c>
      <c r="U44" s="285"/>
      <c r="V44" s="132"/>
      <c r="W44" s="132"/>
      <c r="X44" s="13"/>
    </row>
    <row r="45" spans="1:24" hidden="1">
      <c r="A45" s="7" t="s">
        <v>2902</v>
      </c>
      <c r="B45" s="124"/>
      <c r="C45" s="76"/>
      <c r="D45" s="76"/>
      <c r="E45" s="7"/>
      <c r="F45" s="76"/>
      <c r="G45" s="78"/>
      <c r="H45" s="142"/>
      <c r="I45" s="153"/>
      <c r="J45" s="284"/>
      <c r="K45" s="153"/>
      <c r="L45" s="128"/>
      <c r="M45" s="7"/>
      <c r="N45" s="1641"/>
      <c r="O45" s="1641"/>
      <c r="P45" s="1641"/>
      <c r="Q45" s="1641"/>
      <c r="S45" s="130" t="str">
        <f t="shared" si="2"/>
        <v>6 (1406)</v>
      </c>
      <c r="T45" s="131" t="str">
        <f t="shared" si="3"/>
        <v/>
      </c>
      <c r="U45" s="285"/>
      <c r="V45" s="132"/>
      <c r="W45" s="132"/>
      <c r="X45" s="13"/>
    </row>
    <row r="46" spans="1:24" hidden="1">
      <c r="A46" s="7" t="s">
        <v>2903</v>
      </c>
      <c r="B46" s="124"/>
      <c r="C46" s="76"/>
      <c r="D46" s="76"/>
      <c r="E46" s="7"/>
      <c r="F46" s="76"/>
      <c r="G46" s="78"/>
      <c r="H46" s="142"/>
      <c r="I46" s="153"/>
      <c r="J46" s="284"/>
      <c r="K46" s="153"/>
      <c r="L46" s="128"/>
      <c r="M46" s="7"/>
      <c r="N46" s="1641"/>
      <c r="O46" s="1641"/>
      <c r="P46" s="1641"/>
      <c r="Q46" s="1641"/>
      <c r="S46" s="130" t="str">
        <f t="shared" si="2"/>
        <v>7 (1407)</v>
      </c>
      <c r="T46" s="131" t="str">
        <f t="shared" si="3"/>
        <v/>
      </c>
      <c r="U46" s="285"/>
      <c r="V46" s="132"/>
      <c r="W46" s="132"/>
      <c r="X46" s="13"/>
    </row>
    <row r="47" spans="1:24" hidden="1">
      <c r="A47" s="7" t="s">
        <v>2904</v>
      </c>
      <c r="B47" s="124"/>
      <c r="C47" s="76" t="s">
        <v>2925</v>
      </c>
      <c r="D47" s="76"/>
      <c r="E47" s="7"/>
      <c r="F47" s="76"/>
      <c r="G47" s="78"/>
      <c r="H47" s="142"/>
      <c r="I47" s="153"/>
      <c r="J47" s="284"/>
      <c r="K47" s="153"/>
      <c r="L47" s="128"/>
      <c r="M47" s="7"/>
      <c r="N47" s="1641"/>
      <c r="O47" s="1641"/>
      <c r="P47" s="1641"/>
      <c r="Q47" s="1641"/>
      <c r="S47" s="130" t="str">
        <f t="shared" si="2"/>
        <v>8 (1408)</v>
      </c>
      <c r="T47" s="131" t="str">
        <f t="shared" si="3"/>
        <v/>
      </c>
      <c r="U47" s="285"/>
      <c r="V47" s="132"/>
      <c r="W47" s="132"/>
      <c r="X47" s="13"/>
    </row>
    <row r="48" spans="1:24" hidden="1">
      <c r="A48" s="7" t="s">
        <v>2905</v>
      </c>
      <c r="B48" s="124"/>
      <c r="C48" s="76" t="s">
        <v>2926</v>
      </c>
      <c r="D48" s="76"/>
      <c r="E48" s="7"/>
      <c r="F48" s="76"/>
      <c r="G48" s="78"/>
      <c r="H48" s="142"/>
      <c r="I48" s="153"/>
      <c r="J48" s="284"/>
      <c r="K48" s="153"/>
      <c r="L48" s="128"/>
      <c r="M48" s="7"/>
      <c r="N48" s="1641"/>
      <c r="O48" s="1641"/>
      <c r="P48" s="1641"/>
      <c r="Q48" s="1641"/>
      <c r="S48" s="130" t="str">
        <f t="shared" si="2"/>
        <v>9 (1409)</v>
      </c>
      <c r="T48" s="131" t="str">
        <f t="shared" si="3"/>
        <v/>
      </c>
      <c r="U48" s="285"/>
      <c r="V48" s="132"/>
      <c r="W48" s="132"/>
      <c r="X48" s="13"/>
    </row>
    <row r="49" spans="1:24" hidden="1">
      <c r="A49" s="7" t="s">
        <v>2906</v>
      </c>
      <c r="B49" s="124"/>
      <c r="C49" s="76"/>
      <c r="D49" s="76"/>
      <c r="E49" s="7"/>
      <c r="F49" s="76"/>
      <c r="G49" s="78"/>
      <c r="H49" s="142"/>
      <c r="I49" s="153"/>
      <c r="J49" s="284"/>
      <c r="K49" s="153"/>
      <c r="L49" s="128"/>
      <c r="M49" s="7"/>
      <c r="N49" s="1641"/>
      <c r="O49" s="1641"/>
      <c r="P49" s="1641"/>
      <c r="Q49" s="1641"/>
      <c r="S49" s="130" t="str">
        <f t="shared" si="2"/>
        <v>10 (1410)</v>
      </c>
      <c r="T49" s="131" t="str">
        <f t="shared" si="3"/>
        <v/>
      </c>
      <c r="U49" s="285"/>
      <c r="V49" s="132"/>
      <c r="W49" s="132"/>
      <c r="X49" s="13"/>
    </row>
    <row r="50" spans="1:24" hidden="1">
      <c r="A50" s="7" t="s">
        <v>2907</v>
      </c>
      <c r="B50" s="124"/>
      <c r="C50" s="76"/>
      <c r="D50" s="76"/>
      <c r="E50" s="7"/>
      <c r="F50" s="76"/>
      <c r="G50" s="78"/>
      <c r="H50" s="142"/>
      <c r="I50" s="153"/>
      <c r="J50" s="284"/>
      <c r="K50" s="153"/>
      <c r="L50" s="128"/>
      <c r="M50" s="7"/>
      <c r="N50" s="1641"/>
      <c r="O50" s="1641"/>
      <c r="P50" s="1641"/>
      <c r="Q50" s="1641"/>
      <c r="S50" s="130" t="str">
        <f t="shared" si="2"/>
        <v>11 (1411)</v>
      </c>
      <c r="T50" s="131" t="str">
        <f t="shared" si="3"/>
        <v/>
      </c>
      <c r="U50" s="285"/>
      <c r="V50" s="132"/>
      <c r="W50" s="132"/>
      <c r="X50" s="13"/>
    </row>
    <row r="51" spans="1:24" hidden="1">
      <c r="A51" s="7" t="s">
        <v>2908</v>
      </c>
      <c r="B51" s="124"/>
      <c r="C51" s="76"/>
      <c r="D51" s="76"/>
      <c r="E51" s="7"/>
      <c r="F51" s="76"/>
      <c r="G51" s="78"/>
      <c r="H51" s="142"/>
      <c r="I51" s="153"/>
      <c r="J51" s="284"/>
      <c r="K51" s="153"/>
      <c r="L51" s="128"/>
      <c r="M51" s="7"/>
      <c r="N51" s="1641"/>
      <c r="O51" s="1641"/>
      <c r="P51" s="1641"/>
      <c r="Q51" s="1641"/>
      <c r="S51" s="130" t="str">
        <f t="shared" si="2"/>
        <v>12 (1412)</v>
      </c>
      <c r="T51" s="131" t="str">
        <f t="shared" si="3"/>
        <v/>
      </c>
      <c r="U51" s="285"/>
      <c r="V51" s="132"/>
      <c r="W51" s="132"/>
      <c r="X51" s="13"/>
    </row>
    <row r="52" spans="1:24" hidden="1">
      <c r="A52" s="7" t="s">
        <v>2909</v>
      </c>
      <c r="B52" s="124"/>
      <c r="C52" s="76"/>
      <c r="D52" s="76"/>
      <c r="E52" s="7"/>
      <c r="F52" s="76"/>
      <c r="G52" s="78"/>
      <c r="H52" s="142"/>
      <c r="I52" s="153"/>
      <c r="J52" s="284"/>
      <c r="K52" s="153"/>
      <c r="L52" s="128"/>
      <c r="M52" s="7"/>
      <c r="N52" s="1641"/>
      <c r="O52" s="1641"/>
      <c r="P52" s="1641"/>
      <c r="Q52" s="1641"/>
      <c r="S52" s="130" t="str">
        <f t="shared" si="2"/>
        <v>13 (1413)</v>
      </c>
      <c r="T52" s="131" t="str">
        <f t="shared" si="3"/>
        <v/>
      </c>
      <c r="U52" s="285"/>
      <c r="V52" s="132"/>
      <c r="W52" s="132"/>
      <c r="X52" s="13"/>
    </row>
    <row r="53" spans="1:24" hidden="1">
      <c r="A53" s="7" t="s">
        <v>2910</v>
      </c>
      <c r="B53" s="124"/>
      <c r="C53" s="76"/>
      <c r="D53" s="76"/>
      <c r="E53" s="7"/>
      <c r="F53" s="76"/>
      <c r="G53" s="78"/>
      <c r="H53" s="142"/>
      <c r="I53" s="153"/>
      <c r="J53" s="284"/>
      <c r="K53" s="153"/>
      <c r="L53" s="128"/>
      <c r="M53" s="7"/>
      <c r="N53" s="1641"/>
      <c r="O53" s="1641"/>
      <c r="P53" s="1641"/>
      <c r="Q53" s="1641"/>
      <c r="S53" s="130" t="str">
        <f t="shared" si="2"/>
        <v>14 (1414)</v>
      </c>
      <c r="T53" s="131" t="str">
        <f t="shared" si="3"/>
        <v/>
      </c>
      <c r="U53" s="285"/>
      <c r="V53" s="132"/>
      <c r="W53" s="132"/>
      <c r="X53" s="13"/>
    </row>
    <row r="54" spans="1:24" hidden="1">
      <c r="A54" s="7" t="s">
        <v>2911</v>
      </c>
      <c r="B54" s="124"/>
      <c r="C54" s="76"/>
      <c r="D54" s="76"/>
      <c r="E54" s="7"/>
      <c r="F54" s="76"/>
      <c r="G54" s="78"/>
      <c r="H54" s="142"/>
      <c r="I54" s="153"/>
      <c r="J54" s="284"/>
      <c r="K54" s="153"/>
      <c r="L54" s="128"/>
      <c r="M54" s="7"/>
      <c r="N54" s="1641"/>
      <c r="O54" s="1641"/>
      <c r="P54" s="1641"/>
      <c r="Q54" s="1641"/>
      <c r="S54" s="130" t="str">
        <f t="shared" si="2"/>
        <v>15 (1415)</v>
      </c>
      <c r="T54" s="131" t="str">
        <f t="shared" si="3"/>
        <v/>
      </c>
      <c r="U54" s="285"/>
      <c r="V54" s="132"/>
      <c r="W54" s="132"/>
      <c r="X54" s="13"/>
    </row>
    <row r="55" spans="1:24" hidden="1">
      <c r="A55" s="7" t="s">
        <v>2912</v>
      </c>
      <c r="B55" s="124"/>
      <c r="C55" s="76"/>
      <c r="D55" s="76"/>
      <c r="E55" s="7"/>
      <c r="F55" s="76"/>
      <c r="G55" s="78"/>
      <c r="H55" s="142"/>
      <c r="I55" s="153"/>
      <c r="J55" s="284"/>
      <c r="K55" s="153"/>
      <c r="L55" s="128"/>
      <c r="M55" s="7"/>
      <c r="N55" s="1641"/>
      <c r="O55" s="1641"/>
      <c r="P55" s="1641"/>
      <c r="Q55" s="1641"/>
      <c r="S55" s="130" t="str">
        <f t="shared" si="2"/>
        <v>16 (1416)</v>
      </c>
      <c r="T55" s="131" t="str">
        <f t="shared" si="3"/>
        <v/>
      </c>
      <c r="U55" s="285"/>
      <c r="V55" s="132"/>
      <c r="W55" s="132"/>
      <c r="X55" s="13"/>
    </row>
    <row r="56" spans="1:24" hidden="1">
      <c r="A56" s="7" t="s">
        <v>2913</v>
      </c>
      <c r="B56" s="124"/>
      <c r="C56" s="76"/>
      <c r="D56" s="76"/>
      <c r="E56" s="7"/>
      <c r="F56" s="76"/>
      <c r="G56" s="78"/>
      <c r="H56" s="142"/>
      <c r="I56" s="153"/>
      <c r="J56" s="284"/>
      <c r="K56" s="153"/>
      <c r="L56" s="128"/>
      <c r="M56" s="7"/>
      <c r="N56" s="1641"/>
      <c r="O56" s="1641"/>
      <c r="P56" s="1641"/>
      <c r="Q56" s="1641"/>
      <c r="S56" s="130" t="str">
        <f t="shared" si="2"/>
        <v>17 (1417)</v>
      </c>
      <c r="T56" s="131" t="str">
        <f t="shared" si="3"/>
        <v/>
      </c>
      <c r="U56" s="285"/>
      <c r="V56" s="132"/>
      <c r="W56" s="132"/>
      <c r="X56" s="13"/>
    </row>
    <row r="57" spans="1:24" hidden="1">
      <c r="A57" s="7" t="s">
        <v>2914</v>
      </c>
      <c r="B57" s="124"/>
      <c r="C57" s="76"/>
      <c r="D57" s="76"/>
      <c r="E57" s="7"/>
      <c r="F57" s="76"/>
      <c r="G57" s="78"/>
      <c r="H57" s="142"/>
      <c r="I57" s="153"/>
      <c r="J57" s="284"/>
      <c r="K57" s="153"/>
      <c r="L57" s="128"/>
      <c r="M57" s="7"/>
      <c r="N57" s="1641"/>
      <c r="O57" s="1641"/>
      <c r="P57" s="1641"/>
      <c r="Q57" s="1641"/>
      <c r="S57" s="130" t="str">
        <f t="shared" si="2"/>
        <v>18 (1418)</v>
      </c>
      <c r="T57" s="131" t="str">
        <f t="shared" si="3"/>
        <v/>
      </c>
      <c r="U57" s="285"/>
      <c r="V57" s="132"/>
      <c r="W57" s="132"/>
      <c r="X57" s="13"/>
    </row>
    <row r="58" spans="1:24" hidden="1">
      <c r="A58" s="7" t="s">
        <v>2915</v>
      </c>
      <c r="B58" s="124"/>
      <c r="C58" s="76"/>
      <c r="D58" s="76"/>
      <c r="E58" s="7"/>
      <c r="F58" s="76"/>
      <c r="G58" s="78"/>
      <c r="H58" s="142"/>
      <c r="I58" s="153"/>
      <c r="J58" s="284"/>
      <c r="K58" s="153"/>
      <c r="L58" s="128"/>
      <c r="M58" s="7"/>
      <c r="N58" s="1641"/>
      <c r="O58" s="1641"/>
      <c r="P58" s="1641"/>
      <c r="Q58" s="1641"/>
      <c r="S58" s="130" t="str">
        <f t="shared" si="2"/>
        <v>19 (1419)</v>
      </c>
      <c r="T58" s="131" t="str">
        <f t="shared" si="3"/>
        <v/>
      </c>
      <c r="U58" s="285"/>
      <c r="V58" s="132"/>
      <c r="W58" s="132"/>
      <c r="X58" s="13"/>
    </row>
    <row r="59" spans="1:24" hidden="1">
      <c r="A59" s="7" t="s">
        <v>2916</v>
      </c>
      <c r="B59" s="124"/>
      <c r="C59" s="76"/>
      <c r="D59" s="76"/>
      <c r="E59" s="7"/>
      <c r="F59" s="76"/>
      <c r="G59" s="78"/>
      <c r="H59" s="142"/>
      <c r="I59" s="153"/>
      <c r="J59" s="284"/>
      <c r="K59" s="153"/>
      <c r="L59" s="128"/>
      <c r="M59" s="7"/>
      <c r="N59" s="1641"/>
      <c r="O59" s="1641"/>
      <c r="P59" s="1641"/>
      <c r="Q59" s="1641"/>
      <c r="S59" s="130" t="str">
        <f t="shared" si="2"/>
        <v>20 (1420)</v>
      </c>
      <c r="T59" s="131" t="str">
        <f t="shared" si="3"/>
        <v/>
      </c>
      <c r="U59" s="285"/>
      <c r="V59" s="132"/>
      <c r="W59" s="132"/>
      <c r="X59" s="13"/>
    </row>
    <row r="60" spans="1:24" hidden="1">
      <c r="A60" s="7" t="s">
        <v>2917</v>
      </c>
      <c r="B60" s="124"/>
      <c r="C60" s="76"/>
      <c r="D60" s="76"/>
      <c r="E60" s="7"/>
      <c r="F60" s="76"/>
      <c r="G60" s="78"/>
      <c r="H60" s="142"/>
      <c r="I60" s="153"/>
      <c r="J60" s="284"/>
      <c r="K60" s="153"/>
      <c r="L60" s="128"/>
      <c r="M60" s="7"/>
      <c r="N60" s="1641"/>
      <c r="O60" s="1641"/>
      <c r="P60" s="1641"/>
      <c r="Q60" s="1641"/>
      <c r="S60" s="130" t="str">
        <f t="shared" si="2"/>
        <v>21 (1421)</v>
      </c>
      <c r="T60" s="131" t="str">
        <f t="shared" si="3"/>
        <v/>
      </c>
      <c r="U60" s="285"/>
      <c r="V60" s="132"/>
      <c r="W60" s="132"/>
      <c r="X60" s="13"/>
    </row>
    <row r="61" spans="1:24" hidden="1">
      <c r="A61" s="7" t="s">
        <v>2918</v>
      </c>
      <c r="B61" s="124"/>
      <c r="C61" s="76"/>
      <c r="D61" s="76"/>
      <c r="E61" s="7"/>
      <c r="F61" s="76"/>
      <c r="G61" s="78"/>
      <c r="H61" s="142"/>
      <c r="I61" s="153"/>
      <c r="J61" s="284"/>
      <c r="K61" s="153"/>
      <c r="L61" s="128"/>
      <c r="M61" s="7"/>
      <c r="N61" s="1641"/>
      <c r="O61" s="1641"/>
      <c r="P61" s="1641"/>
      <c r="Q61" s="1641"/>
      <c r="S61" s="130" t="str">
        <f t="shared" si="2"/>
        <v>22 (1422)</v>
      </c>
      <c r="T61" s="131" t="str">
        <f t="shared" si="3"/>
        <v/>
      </c>
      <c r="U61" s="285"/>
      <c r="V61" s="132"/>
      <c r="W61" s="132"/>
      <c r="X61" s="13"/>
    </row>
    <row r="62" spans="1:24" hidden="1">
      <c r="A62" s="7" t="s">
        <v>2919</v>
      </c>
      <c r="B62" s="124"/>
      <c r="C62" s="76"/>
      <c r="D62" s="76"/>
      <c r="E62" s="7"/>
      <c r="F62" s="76"/>
      <c r="G62" s="78"/>
      <c r="H62" s="142"/>
      <c r="I62" s="153"/>
      <c r="J62" s="284"/>
      <c r="K62" s="153"/>
      <c r="L62" s="128"/>
      <c r="M62" s="7"/>
      <c r="N62" s="1641"/>
      <c r="O62" s="1641"/>
      <c r="P62" s="1641"/>
      <c r="Q62" s="1641"/>
      <c r="S62" s="130" t="str">
        <f t="shared" si="2"/>
        <v>23 (1423)</v>
      </c>
      <c r="T62" s="131" t="str">
        <f t="shared" si="3"/>
        <v/>
      </c>
      <c r="U62" s="285"/>
      <c r="V62" s="132"/>
      <c r="W62" s="132"/>
      <c r="X62" s="13"/>
    </row>
    <row r="63" spans="1:24" hidden="1">
      <c r="A63" s="7" t="s">
        <v>2920</v>
      </c>
      <c r="B63" s="124"/>
      <c r="C63" s="76"/>
      <c r="D63" s="76"/>
      <c r="E63" s="7"/>
      <c r="F63" s="76"/>
      <c r="G63" s="78"/>
      <c r="H63" s="142"/>
      <c r="I63" s="153"/>
      <c r="J63" s="284"/>
      <c r="K63" s="153"/>
      <c r="L63" s="128"/>
      <c r="M63" s="7"/>
      <c r="N63" s="1641"/>
      <c r="O63" s="1641"/>
      <c r="P63" s="1641"/>
      <c r="Q63" s="1641"/>
      <c r="S63" s="130" t="str">
        <f t="shared" si="2"/>
        <v>24 (1424)</v>
      </c>
      <c r="T63" s="131" t="str">
        <f t="shared" si="3"/>
        <v/>
      </c>
      <c r="U63" s="285"/>
      <c r="V63" s="132"/>
      <c r="W63" s="132"/>
      <c r="X63" s="13"/>
    </row>
    <row r="64" spans="1:24">
      <c r="A64" s="7" t="s">
        <v>2921</v>
      </c>
      <c r="B64" s="124"/>
      <c r="C64" s="76"/>
      <c r="D64" s="76"/>
      <c r="E64" s="7"/>
      <c r="F64" s="76"/>
      <c r="G64" s="78"/>
      <c r="H64" s="142"/>
      <c r="I64" s="153"/>
      <c r="J64" s="284"/>
      <c r="K64" s="153"/>
      <c r="L64" s="128"/>
      <c r="M64" s="7"/>
      <c r="N64" s="1641"/>
      <c r="O64" s="1641"/>
      <c r="P64" s="1641"/>
      <c r="Q64" s="1641"/>
      <c r="S64" s="130" t="str">
        <f t="shared" si="2"/>
        <v>25 (1425)</v>
      </c>
      <c r="T64" s="131" t="str">
        <f t="shared" si="3"/>
        <v/>
      </c>
      <c r="U64" s="285"/>
      <c r="V64" s="132"/>
      <c r="W64" s="132"/>
      <c r="X64" s="13"/>
    </row>
    <row r="65" spans="1:24">
      <c r="A65" s="33" t="s">
        <v>2922</v>
      </c>
      <c r="B65" s="134">
        <v>100</v>
      </c>
      <c r="C65" s="76"/>
      <c r="D65" s="76"/>
      <c r="E65" s="7"/>
      <c r="F65" s="76"/>
      <c r="G65" s="135"/>
      <c r="H65" s="142"/>
      <c r="I65" s="153"/>
      <c r="J65" s="284"/>
      <c r="K65" s="153"/>
      <c r="L65" s="128"/>
      <c r="M65" s="7"/>
      <c r="N65" s="1642"/>
      <c r="O65" s="1642"/>
      <c r="P65" s="1642"/>
      <c r="Q65" s="1642"/>
      <c r="S65" s="122"/>
      <c r="T65" s="138">
        <f>$B65</f>
        <v>100</v>
      </c>
      <c r="U65" s="285"/>
      <c r="V65" s="132"/>
      <c r="W65" s="132"/>
      <c r="X65" s="13"/>
    </row>
    <row r="66" spans="1:24" ht="12.75" customHeight="1">
      <c r="A66" s="4" t="s">
        <v>2923</v>
      </c>
      <c r="B66" s="139" t="s">
        <v>2924</v>
      </c>
      <c r="C66" s="284"/>
      <c r="D66" s="284"/>
      <c r="F66" s="284"/>
      <c r="G66" s="140"/>
      <c r="H66" s="143"/>
      <c r="I66" s="127"/>
      <c r="J66" s="284"/>
      <c r="K66" s="127"/>
      <c r="L66" s="286"/>
      <c r="N66" s="1639"/>
      <c r="O66" s="1639"/>
      <c r="P66" s="1639"/>
      <c r="Q66" s="1639"/>
      <c r="S66" s="122"/>
      <c r="T66" s="28" t="str">
        <f>$B66</f>
        <v>Overall</v>
      </c>
      <c r="U66" s="285"/>
      <c r="V66" s="289"/>
      <c r="W66" s="289"/>
      <c r="X66" s="13"/>
    </row>
    <row r="67" spans="1:24" ht="6" customHeight="1">
      <c r="S67" s="122"/>
      <c r="T67" s="122"/>
      <c r="X67" s="13"/>
    </row>
    <row r="68" spans="1:24">
      <c r="B68" s="17" t="s">
        <v>1792</v>
      </c>
      <c r="S68" s="122"/>
      <c r="T68" s="123" t="str">
        <f>$B68</f>
        <v>Repo-style Transactions (503)</v>
      </c>
      <c r="X68" s="13"/>
    </row>
    <row r="69" spans="1:24">
      <c r="A69" s="7" t="s">
        <v>2897</v>
      </c>
      <c r="B69" s="124"/>
      <c r="C69" s="125"/>
      <c r="D69" s="76"/>
      <c r="E69" s="7"/>
      <c r="F69" s="76"/>
      <c r="G69" s="76"/>
      <c r="H69" s="142"/>
      <c r="I69" s="76"/>
      <c r="J69" s="76"/>
      <c r="K69" s="128"/>
      <c r="L69" s="128"/>
      <c r="M69" s="7"/>
      <c r="N69" s="1641"/>
      <c r="O69" s="1641"/>
      <c r="P69" s="1641"/>
      <c r="Q69" s="1641"/>
      <c r="S69" s="130" t="str">
        <f t="shared" ref="S69:S93" si="4">$A69</f>
        <v>1 (1401)</v>
      </c>
      <c r="T69" s="131" t="str">
        <f t="shared" ref="T69:T93" si="5">IF($B69="","",$B69)</f>
        <v/>
      </c>
      <c r="U69" s="285"/>
      <c r="V69" s="132"/>
      <c r="W69" s="132"/>
      <c r="X69" s="13"/>
    </row>
    <row r="70" spans="1:24">
      <c r="A70" s="7" t="s">
        <v>2898</v>
      </c>
      <c r="B70" s="124"/>
      <c r="C70" s="125"/>
      <c r="D70" s="76"/>
      <c r="E70" s="7"/>
      <c r="F70" s="76"/>
      <c r="G70" s="76"/>
      <c r="H70" s="142"/>
      <c r="I70" s="76"/>
      <c r="J70" s="76"/>
      <c r="K70" s="128"/>
      <c r="L70" s="128"/>
      <c r="M70" s="7"/>
      <c r="N70" s="1641"/>
      <c r="O70" s="1641"/>
      <c r="P70" s="1641"/>
      <c r="Q70" s="1641"/>
      <c r="S70" s="130" t="str">
        <f t="shared" si="4"/>
        <v>2 (1402)</v>
      </c>
      <c r="T70" s="131" t="str">
        <f t="shared" si="5"/>
        <v/>
      </c>
      <c r="U70" s="285"/>
      <c r="V70" s="132"/>
      <c r="W70" s="132"/>
      <c r="X70" s="13"/>
    </row>
    <row r="71" spans="1:24">
      <c r="A71" s="7" t="s">
        <v>2899</v>
      </c>
      <c r="B71" s="124"/>
      <c r="C71" s="125"/>
      <c r="D71" s="76"/>
      <c r="E71" s="7"/>
      <c r="F71" s="76"/>
      <c r="G71" s="76"/>
      <c r="H71" s="142"/>
      <c r="I71" s="76"/>
      <c r="J71" s="76"/>
      <c r="K71" s="128"/>
      <c r="L71" s="128"/>
      <c r="M71" s="7"/>
      <c r="N71" s="1641"/>
      <c r="O71" s="1641"/>
      <c r="P71" s="1641"/>
      <c r="Q71" s="1641"/>
      <c r="S71" s="130" t="str">
        <f t="shared" si="4"/>
        <v>3 (1403)</v>
      </c>
      <c r="T71" s="131" t="str">
        <f t="shared" si="5"/>
        <v/>
      </c>
      <c r="U71" s="285"/>
      <c r="V71" s="132"/>
      <c r="W71" s="132"/>
      <c r="X71" s="13"/>
    </row>
    <row r="72" spans="1:24" hidden="1">
      <c r="A72" s="7" t="s">
        <v>2900</v>
      </c>
      <c r="B72" s="124"/>
      <c r="C72" s="125"/>
      <c r="D72" s="76"/>
      <c r="E72" s="7"/>
      <c r="F72" s="76"/>
      <c r="G72" s="76"/>
      <c r="H72" s="142"/>
      <c r="I72" s="76"/>
      <c r="J72" s="76"/>
      <c r="K72" s="128"/>
      <c r="L72" s="128"/>
      <c r="M72" s="7"/>
      <c r="N72" s="1641"/>
      <c r="O72" s="1641"/>
      <c r="P72" s="1641"/>
      <c r="Q72" s="1641"/>
      <c r="S72" s="130" t="str">
        <f t="shared" si="4"/>
        <v>4 (1404)</v>
      </c>
      <c r="T72" s="131" t="str">
        <f t="shared" si="5"/>
        <v/>
      </c>
      <c r="U72" s="285"/>
      <c r="V72" s="132"/>
      <c r="W72" s="132"/>
      <c r="X72" s="13"/>
    </row>
    <row r="73" spans="1:24" hidden="1">
      <c r="A73" s="7" t="s">
        <v>2901</v>
      </c>
      <c r="B73" s="124"/>
      <c r="C73" s="125"/>
      <c r="D73" s="76"/>
      <c r="E73" s="7"/>
      <c r="F73" s="76"/>
      <c r="G73" s="76"/>
      <c r="H73" s="142"/>
      <c r="I73" s="76"/>
      <c r="J73" s="76"/>
      <c r="K73" s="128"/>
      <c r="L73" s="128"/>
      <c r="M73" s="7"/>
      <c r="N73" s="1641"/>
      <c r="O73" s="1641"/>
      <c r="P73" s="1641"/>
      <c r="Q73" s="1641"/>
      <c r="S73" s="130" t="str">
        <f t="shared" si="4"/>
        <v>5 (1405)</v>
      </c>
      <c r="T73" s="131" t="str">
        <f t="shared" si="5"/>
        <v/>
      </c>
      <c r="U73" s="285"/>
      <c r="V73" s="132"/>
      <c r="W73" s="132"/>
      <c r="X73" s="13"/>
    </row>
    <row r="74" spans="1:24" hidden="1">
      <c r="A74" s="7" t="s">
        <v>2902</v>
      </c>
      <c r="B74" s="124"/>
      <c r="C74" s="125"/>
      <c r="D74" s="76"/>
      <c r="E74" s="7"/>
      <c r="F74" s="76"/>
      <c r="G74" s="76"/>
      <c r="H74" s="142"/>
      <c r="I74" s="76"/>
      <c r="J74" s="76"/>
      <c r="K74" s="128"/>
      <c r="L74" s="128"/>
      <c r="M74" s="7"/>
      <c r="N74" s="1641"/>
      <c r="O74" s="1641"/>
      <c r="P74" s="1641"/>
      <c r="Q74" s="1641"/>
      <c r="S74" s="130" t="str">
        <f t="shared" si="4"/>
        <v>6 (1406)</v>
      </c>
      <c r="T74" s="131" t="str">
        <f t="shared" si="5"/>
        <v/>
      </c>
      <c r="U74" s="285"/>
      <c r="V74" s="132"/>
      <c r="W74" s="132"/>
      <c r="X74" s="13"/>
    </row>
    <row r="75" spans="1:24" hidden="1">
      <c r="A75" s="7" t="s">
        <v>2903</v>
      </c>
      <c r="B75" s="124"/>
      <c r="C75" s="125"/>
      <c r="D75" s="76"/>
      <c r="E75" s="7"/>
      <c r="F75" s="76"/>
      <c r="G75" s="76"/>
      <c r="H75" s="142"/>
      <c r="I75" s="76"/>
      <c r="J75" s="76"/>
      <c r="K75" s="128"/>
      <c r="L75" s="128"/>
      <c r="M75" s="7"/>
      <c r="N75" s="1641"/>
      <c r="O75" s="1641"/>
      <c r="P75" s="1641"/>
      <c r="Q75" s="1641"/>
      <c r="S75" s="130" t="str">
        <f t="shared" si="4"/>
        <v>7 (1407)</v>
      </c>
      <c r="T75" s="131" t="str">
        <f t="shared" si="5"/>
        <v/>
      </c>
      <c r="U75" s="285"/>
      <c r="V75" s="132"/>
      <c r="W75" s="132"/>
      <c r="X75" s="13"/>
    </row>
    <row r="76" spans="1:24" hidden="1">
      <c r="A76" s="7" t="s">
        <v>2904</v>
      </c>
      <c r="B76" s="124"/>
      <c r="C76" s="125"/>
      <c r="D76" s="76"/>
      <c r="E76" s="7"/>
      <c r="F76" s="76"/>
      <c r="G76" s="76"/>
      <c r="H76" s="142"/>
      <c r="I76" s="76"/>
      <c r="J76" s="76"/>
      <c r="K76" s="128"/>
      <c r="L76" s="128"/>
      <c r="M76" s="7"/>
      <c r="N76" s="1641"/>
      <c r="O76" s="1641"/>
      <c r="P76" s="1641"/>
      <c r="Q76" s="1641"/>
      <c r="S76" s="130" t="str">
        <f t="shared" si="4"/>
        <v>8 (1408)</v>
      </c>
      <c r="T76" s="131" t="str">
        <f t="shared" si="5"/>
        <v/>
      </c>
      <c r="U76" s="285"/>
      <c r="V76" s="132"/>
      <c r="W76" s="132"/>
      <c r="X76" s="13"/>
    </row>
    <row r="77" spans="1:24" hidden="1">
      <c r="A77" s="7" t="s">
        <v>2905</v>
      </c>
      <c r="B77" s="124"/>
      <c r="C77" s="125"/>
      <c r="D77" s="76"/>
      <c r="E77" s="7"/>
      <c r="F77" s="76"/>
      <c r="G77" s="76"/>
      <c r="H77" s="142"/>
      <c r="I77" s="76"/>
      <c r="J77" s="76"/>
      <c r="K77" s="128"/>
      <c r="L77" s="128"/>
      <c r="M77" s="7"/>
      <c r="N77" s="1641"/>
      <c r="O77" s="1641"/>
      <c r="P77" s="1641"/>
      <c r="Q77" s="1641"/>
      <c r="S77" s="130" t="str">
        <f t="shared" si="4"/>
        <v>9 (1409)</v>
      </c>
      <c r="T77" s="131" t="str">
        <f t="shared" si="5"/>
        <v/>
      </c>
      <c r="U77" s="285"/>
      <c r="V77" s="132"/>
      <c r="W77" s="132"/>
      <c r="X77" s="13"/>
    </row>
    <row r="78" spans="1:24" hidden="1">
      <c r="A78" s="7" t="s">
        <v>2906</v>
      </c>
      <c r="B78" s="124"/>
      <c r="C78" s="125"/>
      <c r="D78" s="76"/>
      <c r="E78" s="7"/>
      <c r="F78" s="76"/>
      <c r="G78" s="76"/>
      <c r="H78" s="142"/>
      <c r="I78" s="76"/>
      <c r="J78" s="76"/>
      <c r="K78" s="128"/>
      <c r="L78" s="128"/>
      <c r="M78" s="7"/>
      <c r="N78" s="1641"/>
      <c r="O78" s="1641"/>
      <c r="P78" s="1641"/>
      <c r="Q78" s="1641"/>
      <c r="S78" s="130" t="str">
        <f t="shared" si="4"/>
        <v>10 (1410)</v>
      </c>
      <c r="T78" s="131" t="str">
        <f t="shared" si="5"/>
        <v/>
      </c>
      <c r="U78" s="285"/>
      <c r="V78" s="132"/>
      <c r="W78" s="132"/>
      <c r="X78" s="13"/>
    </row>
    <row r="79" spans="1:24" hidden="1">
      <c r="A79" s="7" t="s">
        <v>2907</v>
      </c>
      <c r="B79" s="124"/>
      <c r="C79" s="125"/>
      <c r="D79" s="76"/>
      <c r="E79" s="7"/>
      <c r="F79" s="76"/>
      <c r="G79" s="76"/>
      <c r="H79" s="142"/>
      <c r="I79" s="76"/>
      <c r="J79" s="76"/>
      <c r="K79" s="128"/>
      <c r="L79" s="128"/>
      <c r="M79" s="7"/>
      <c r="N79" s="1641"/>
      <c r="O79" s="1641"/>
      <c r="P79" s="1641"/>
      <c r="Q79" s="1641"/>
      <c r="S79" s="130" t="str">
        <f t="shared" si="4"/>
        <v>11 (1411)</v>
      </c>
      <c r="T79" s="131" t="str">
        <f t="shared" si="5"/>
        <v/>
      </c>
      <c r="U79" s="285"/>
      <c r="V79" s="132"/>
      <c r="W79" s="132"/>
      <c r="X79" s="13"/>
    </row>
    <row r="80" spans="1:24" hidden="1">
      <c r="A80" s="7" t="s">
        <v>2908</v>
      </c>
      <c r="B80" s="124"/>
      <c r="C80" s="125"/>
      <c r="D80" s="76"/>
      <c r="E80" s="7"/>
      <c r="F80" s="76"/>
      <c r="G80" s="76"/>
      <c r="H80" s="142"/>
      <c r="I80" s="76"/>
      <c r="J80" s="76"/>
      <c r="K80" s="128"/>
      <c r="L80" s="128"/>
      <c r="M80" s="7"/>
      <c r="N80" s="1641"/>
      <c r="O80" s="1641"/>
      <c r="P80" s="1641"/>
      <c r="Q80" s="1641"/>
      <c r="S80" s="130" t="str">
        <f t="shared" si="4"/>
        <v>12 (1412)</v>
      </c>
      <c r="T80" s="131" t="str">
        <f t="shared" si="5"/>
        <v/>
      </c>
      <c r="U80" s="285"/>
      <c r="V80" s="132"/>
      <c r="W80" s="132"/>
      <c r="X80" s="13"/>
    </row>
    <row r="81" spans="1:24" hidden="1">
      <c r="A81" s="7" t="s">
        <v>2909</v>
      </c>
      <c r="B81" s="124"/>
      <c r="C81" s="125"/>
      <c r="D81" s="76"/>
      <c r="E81" s="7"/>
      <c r="F81" s="76"/>
      <c r="G81" s="76"/>
      <c r="H81" s="142"/>
      <c r="I81" s="76"/>
      <c r="J81" s="76"/>
      <c r="K81" s="128"/>
      <c r="L81" s="128"/>
      <c r="M81" s="7"/>
      <c r="N81" s="1641"/>
      <c r="O81" s="1641"/>
      <c r="P81" s="1641"/>
      <c r="Q81" s="1641"/>
      <c r="S81" s="130" t="str">
        <f t="shared" si="4"/>
        <v>13 (1413)</v>
      </c>
      <c r="T81" s="131" t="str">
        <f t="shared" si="5"/>
        <v/>
      </c>
      <c r="U81" s="285"/>
      <c r="V81" s="132"/>
      <c r="W81" s="132"/>
      <c r="X81" s="13"/>
    </row>
    <row r="82" spans="1:24" hidden="1">
      <c r="A82" s="7" t="s">
        <v>2910</v>
      </c>
      <c r="B82" s="124"/>
      <c r="C82" s="125"/>
      <c r="D82" s="76"/>
      <c r="E82" s="7"/>
      <c r="F82" s="76"/>
      <c r="G82" s="76"/>
      <c r="H82" s="142"/>
      <c r="I82" s="76"/>
      <c r="J82" s="76"/>
      <c r="K82" s="128"/>
      <c r="L82" s="128"/>
      <c r="M82" s="7"/>
      <c r="N82" s="1641"/>
      <c r="O82" s="1641"/>
      <c r="P82" s="1641"/>
      <c r="Q82" s="1641"/>
      <c r="S82" s="130" t="str">
        <f t="shared" si="4"/>
        <v>14 (1414)</v>
      </c>
      <c r="T82" s="131" t="str">
        <f t="shared" si="5"/>
        <v/>
      </c>
      <c r="U82" s="285"/>
      <c r="V82" s="132"/>
      <c r="W82" s="132"/>
      <c r="X82" s="13"/>
    </row>
    <row r="83" spans="1:24" hidden="1">
      <c r="A83" s="7" t="s">
        <v>2911</v>
      </c>
      <c r="B83" s="124"/>
      <c r="C83" s="125"/>
      <c r="D83" s="76"/>
      <c r="E83" s="7"/>
      <c r="F83" s="76"/>
      <c r="G83" s="76"/>
      <c r="H83" s="142"/>
      <c r="I83" s="76"/>
      <c r="J83" s="76"/>
      <c r="K83" s="128"/>
      <c r="L83" s="128"/>
      <c r="M83" s="7"/>
      <c r="N83" s="1641"/>
      <c r="O83" s="1641"/>
      <c r="P83" s="1641"/>
      <c r="Q83" s="1641"/>
      <c r="S83" s="130" t="str">
        <f t="shared" si="4"/>
        <v>15 (1415)</v>
      </c>
      <c r="T83" s="131" t="str">
        <f t="shared" si="5"/>
        <v/>
      </c>
      <c r="U83" s="285"/>
      <c r="V83" s="132"/>
      <c r="W83" s="132"/>
      <c r="X83" s="13"/>
    </row>
    <row r="84" spans="1:24" hidden="1">
      <c r="A84" s="7" t="s">
        <v>2912</v>
      </c>
      <c r="B84" s="124"/>
      <c r="C84" s="125"/>
      <c r="D84" s="76"/>
      <c r="E84" s="7"/>
      <c r="F84" s="76"/>
      <c r="G84" s="76"/>
      <c r="H84" s="142"/>
      <c r="I84" s="76"/>
      <c r="J84" s="76"/>
      <c r="K84" s="128"/>
      <c r="L84" s="128"/>
      <c r="M84" s="7"/>
      <c r="N84" s="1641"/>
      <c r="O84" s="1641"/>
      <c r="P84" s="1641"/>
      <c r="Q84" s="1641"/>
      <c r="S84" s="130" t="str">
        <f t="shared" si="4"/>
        <v>16 (1416)</v>
      </c>
      <c r="T84" s="131" t="str">
        <f t="shared" si="5"/>
        <v/>
      </c>
      <c r="U84" s="285"/>
      <c r="V84" s="132"/>
      <c r="W84" s="132"/>
      <c r="X84" s="13"/>
    </row>
    <row r="85" spans="1:24" hidden="1">
      <c r="A85" s="7" t="s">
        <v>2913</v>
      </c>
      <c r="B85" s="124"/>
      <c r="C85" s="125"/>
      <c r="D85" s="76"/>
      <c r="E85" s="7"/>
      <c r="F85" s="76"/>
      <c r="G85" s="76"/>
      <c r="H85" s="142"/>
      <c r="I85" s="76"/>
      <c r="J85" s="76"/>
      <c r="K85" s="128"/>
      <c r="L85" s="128"/>
      <c r="M85" s="7"/>
      <c r="N85" s="1641"/>
      <c r="O85" s="1641"/>
      <c r="P85" s="1641"/>
      <c r="Q85" s="1641"/>
      <c r="S85" s="130" t="str">
        <f t="shared" si="4"/>
        <v>17 (1417)</v>
      </c>
      <c r="T85" s="131" t="str">
        <f t="shared" si="5"/>
        <v/>
      </c>
      <c r="U85" s="285"/>
      <c r="V85" s="132"/>
      <c r="W85" s="132"/>
      <c r="X85" s="13"/>
    </row>
    <row r="86" spans="1:24" hidden="1">
      <c r="A86" s="7" t="s">
        <v>2914</v>
      </c>
      <c r="B86" s="124"/>
      <c r="C86" s="125"/>
      <c r="D86" s="76"/>
      <c r="E86" s="7"/>
      <c r="F86" s="76"/>
      <c r="G86" s="76"/>
      <c r="H86" s="142"/>
      <c r="I86" s="76"/>
      <c r="J86" s="76"/>
      <c r="K86" s="128"/>
      <c r="L86" s="128"/>
      <c r="M86" s="7"/>
      <c r="N86" s="1641"/>
      <c r="O86" s="1641"/>
      <c r="P86" s="1641"/>
      <c r="Q86" s="1641"/>
      <c r="S86" s="130" t="str">
        <f t="shared" si="4"/>
        <v>18 (1418)</v>
      </c>
      <c r="T86" s="131" t="str">
        <f t="shared" si="5"/>
        <v/>
      </c>
      <c r="U86" s="285"/>
      <c r="V86" s="132"/>
      <c r="W86" s="132"/>
      <c r="X86" s="13"/>
    </row>
    <row r="87" spans="1:24" hidden="1">
      <c r="A87" s="7" t="s">
        <v>2915</v>
      </c>
      <c r="B87" s="124"/>
      <c r="C87" s="125"/>
      <c r="D87" s="76"/>
      <c r="E87" s="7"/>
      <c r="F87" s="76"/>
      <c r="G87" s="76"/>
      <c r="H87" s="142"/>
      <c r="I87" s="76"/>
      <c r="J87" s="76"/>
      <c r="K87" s="128"/>
      <c r="L87" s="128"/>
      <c r="M87" s="7"/>
      <c r="N87" s="1641"/>
      <c r="O87" s="1641"/>
      <c r="P87" s="1641"/>
      <c r="Q87" s="1641"/>
      <c r="S87" s="130" t="str">
        <f t="shared" si="4"/>
        <v>19 (1419)</v>
      </c>
      <c r="T87" s="131" t="str">
        <f t="shared" si="5"/>
        <v/>
      </c>
      <c r="U87" s="285"/>
      <c r="V87" s="132"/>
      <c r="W87" s="132"/>
      <c r="X87" s="13"/>
    </row>
    <row r="88" spans="1:24" hidden="1">
      <c r="A88" s="7" t="s">
        <v>2916</v>
      </c>
      <c r="B88" s="124"/>
      <c r="C88" s="125"/>
      <c r="D88" s="76"/>
      <c r="E88" s="7"/>
      <c r="F88" s="76"/>
      <c r="G88" s="76"/>
      <c r="H88" s="142"/>
      <c r="I88" s="76"/>
      <c r="J88" s="76"/>
      <c r="K88" s="128"/>
      <c r="L88" s="128"/>
      <c r="M88" s="7"/>
      <c r="N88" s="1641"/>
      <c r="O88" s="1641"/>
      <c r="P88" s="1641"/>
      <c r="Q88" s="1641"/>
      <c r="S88" s="130" t="str">
        <f t="shared" si="4"/>
        <v>20 (1420)</v>
      </c>
      <c r="T88" s="131" t="str">
        <f t="shared" si="5"/>
        <v/>
      </c>
      <c r="U88" s="285"/>
      <c r="V88" s="132"/>
      <c r="W88" s="132"/>
      <c r="X88" s="13"/>
    </row>
    <row r="89" spans="1:24" hidden="1">
      <c r="A89" s="7" t="s">
        <v>2917</v>
      </c>
      <c r="B89" s="124"/>
      <c r="C89" s="125"/>
      <c r="D89" s="76"/>
      <c r="E89" s="7"/>
      <c r="F89" s="76"/>
      <c r="G89" s="76"/>
      <c r="H89" s="142"/>
      <c r="I89" s="76"/>
      <c r="J89" s="76"/>
      <c r="K89" s="128"/>
      <c r="L89" s="128"/>
      <c r="M89" s="7"/>
      <c r="N89" s="1641"/>
      <c r="O89" s="1641"/>
      <c r="P89" s="1641"/>
      <c r="Q89" s="1641"/>
      <c r="S89" s="130" t="str">
        <f t="shared" si="4"/>
        <v>21 (1421)</v>
      </c>
      <c r="T89" s="131" t="str">
        <f t="shared" si="5"/>
        <v/>
      </c>
      <c r="U89" s="285"/>
      <c r="V89" s="132"/>
      <c r="W89" s="132"/>
      <c r="X89" s="13"/>
    </row>
    <row r="90" spans="1:24" hidden="1">
      <c r="A90" s="7" t="s">
        <v>2918</v>
      </c>
      <c r="B90" s="124"/>
      <c r="C90" s="125"/>
      <c r="D90" s="76"/>
      <c r="E90" s="7"/>
      <c r="F90" s="76"/>
      <c r="G90" s="76"/>
      <c r="H90" s="142"/>
      <c r="I90" s="76"/>
      <c r="J90" s="76"/>
      <c r="K90" s="128"/>
      <c r="L90" s="128"/>
      <c r="M90" s="7"/>
      <c r="N90" s="1641"/>
      <c r="O90" s="1641"/>
      <c r="P90" s="1641"/>
      <c r="Q90" s="1641"/>
      <c r="S90" s="130" t="str">
        <f t="shared" si="4"/>
        <v>22 (1422)</v>
      </c>
      <c r="T90" s="131" t="str">
        <f t="shared" si="5"/>
        <v/>
      </c>
      <c r="U90" s="285"/>
      <c r="V90" s="132"/>
      <c r="W90" s="132"/>
      <c r="X90" s="13"/>
    </row>
    <row r="91" spans="1:24" hidden="1">
      <c r="A91" s="7" t="s">
        <v>2919</v>
      </c>
      <c r="B91" s="124"/>
      <c r="C91" s="125"/>
      <c r="D91" s="76"/>
      <c r="E91" s="7"/>
      <c r="F91" s="76"/>
      <c r="G91" s="76"/>
      <c r="H91" s="142"/>
      <c r="I91" s="76"/>
      <c r="J91" s="76"/>
      <c r="K91" s="128"/>
      <c r="L91" s="128"/>
      <c r="M91" s="7"/>
      <c r="N91" s="1641"/>
      <c r="O91" s="1641"/>
      <c r="P91" s="1641"/>
      <c r="Q91" s="1641"/>
      <c r="S91" s="130" t="str">
        <f t="shared" si="4"/>
        <v>23 (1423)</v>
      </c>
      <c r="T91" s="131" t="str">
        <f t="shared" si="5"/>
        <v/>
      </c>
      <c r="U91" s="285"/>
      <c r="V91" s="132"/>
      <c r="W91" s="132"/>
      <c r="X91" s="13"/>
    </row>
    <row r="92" spans="1:24" hidden="1">
      <c r="A92" s="7" t="s">
        <v>2920</v>
      </c>
      <c r="B92" s="124"/>
      <c r="C92" s="125"/>
      <c r="D92" s="76"/>
      <c r="E92" s="7"/>
      <c r="F92" s="76"/>
      <c r="G92" s="76"/>
      <c r="H92" s="142"/>
      <c r="I92" s="76"/>
      <c r="J92" s="76"/>
      <c r="K92" s="128"/>
      <c r="L92" s="128"/>
      <c r="M92" s="7"/>
      <c r="N92" s="1641"/>
      <c r="O92" s="1641"/>
      <c r="P92" s="1641"/>
      <c r="Q92" s="1641"/>
      <c r="S92" s="130" t="str">
        <f t="shared" si="4"/>
        <v>24 (1424)</v>
      </c>
      <c r="T92" s="131" t="str">
        <f t="shared" si="5"/>
        <v/>
      </c>
      <c r="U92" s="285"/>
      <c r="V92" s="132"/>
      <c r="W92" s="132"/>
      <c r="X92" s="13"/>
    </row>
    <row r="93" spans="1:24">
      <c r="A93" s="7" t="s">
        <v>2921</v>
      </c>
      <c r="B93" s="124"/>
      <c r="C93" s="125"/>
      <c r="D93" s="76"/>
      <c r="E93" s="7"/>
      <c r="F93" s="76"/>
      <c r="G93" s="76"/>
      <c r="H93" s="142"/>
      <c r="I93" s="76"/>
      <c r="J93" s="76"/>
      <c r="K93" s="128"/>
      <c r="L93" s="128"/>
      <c r="M93" s="7"/>
      <c r="N93" s="1641"/>
      <c r="O93" s="1641"/>
      <c r="P93" s="1641"/>
      <c r="Q93" s="1641"/>
      <c r="S93" s="130" t="str">
        <f t="shared" si="4"/>
        <v>25 (1425)</v>
      </c>
      <c r="T93" s="131" t="str">
        <f t="shared" si="5"/>
        <v/>
      </c>
      <c r="U93" s="285"/>
      <c r="V93" s="132"/>
      <c r="W93" s="132"/>
      <c r="X93" s="13"/>
    </row>
    <row r="94" spans="1:24">
      <c r="A94" s="33" t="s">
        <v>2922</v>
      </c>
      <c r="B94" s="134">
        <v>100</v>
      </c>
      <c r="C94" s="25"/>
      <c r="D94" s="76"/>
      <c r="E94" s="7"/>
      <c r="F94" s="76"/>
      <c r="G94" s="76"/>
      <c r="H94" s="142"/>
      <c r="I94" s="76"/>
      <c r="J94" s="76"/>
      <c r="K94" s="128"/>
      <c r="L94" s="128"/>
      <c r="M94" s="7"/>
      <c r="N94" s="1642"/>
      <c r="O94" s="1642"/>
      <c r="P94" s="1642"/>
      <c r="Q94" s="1642"/>
      <c r="S94" s="122"/>
      <c r="T94" s="138">
        <f>$B94</f>
        <v>100</v>
      </c>
      <c r="U94" s="285"/>
      <c r="V94" s="132"/>
      <c r="W94" s="132"/>
      <c r="X94" s="13"/>
    </row>
    <row r="95" spans="1:24">
      <c r="A95" s="4" t="s">
        <v>2923</v>
      </c>
      <c r="B95" s="139" t="s">
        <v>2924</v>
      </c>
      <c r="C95" s="28"/>
      <c r="D95" s="284"/>
      <c r="F95" s="284"/>
      <c r="G95" s="284"/>
      <c r="H95" s="143"/>
      <c r="I95" s="284"/>
      <c r="J95" s="284"/>
      <c r="K95" s="286"/>
      <c r="L95" s="286"/>
      <c r="N95" s="1639"/>
      <c r="O95" s="1639"/>
      <c r="P95" s="1639"/>
      <c r="Q95" s="1639"/>
      <c r="S95" s="122"/>
      <c r="T95" s="28" t="str">
        <f>$B95</f>
        <v>Overall</v>
      </c>
      <c r="U95" s="285"/>
      <c r="V95" s="289"/>
      <c r="W95" s="289"/>
      <c r="X95" s="13"/>
    </row>
    <row r="96" spans="1:24" ht="6" customHeight="1">
      <c r="S96" s="122"/>
      <c r="T96" s="122"/>
      <c r="X96" s="13"/>
    </row>
    <row r="97" spans="1:24">
      <c r="B97" s="17" t="s">
        <v>1793</v>
      </c>
      <c r="S97" s="122"/>
      <c r="T97" s="123" t="str">
        <f>$B97</f>
        <v>OTC Derivatives (504)</v>
      </c>
      <c r="X97" s="13"/>
    </row>
    <row r="98" spans="1:24">
      <c r="A98" s="7" t="s">
        <v>2897</v>
      </c>
      <c r="B98" s="124"/>
      <c r="C98" s="76"/>
      <c r="D98" s="76"/>
      <c r="E98" s="7"/>
      <c r="F98" s="76"/>
      <c r="G98" s="78"/>
      <c r="H98" s="142"/>
      <c r="I98" s="76"/>
      <c r="J98" s="510"/>
      <c r="K98" s="128"/>
      <c r="L98" s="510"/>
      <c r="M98" s="7"/>
      <c r="N98" s="1641"/>
      <c r="O98" s="1641"/>
      <c r="P98" s="1641"/>
      <c r="Q98" s="1641"/>
      <c r="S98" s="130" t="str">
        <f t="shared" ref="S98:S122" si="6">$A98</f>
        <v>1 (1401)</v>
      </c>
      <c r="T98" s="131" t="str">
        <f t="shared" ref="T98:T122" si="7">IF($B98="","",$B98)</f>
        <v/>
      </c>
      <c r="U98" s="285"/>
      <c r="V98" s="132"/>
      <c r="W98" s="132"/>
      <c r="X98" s="13"/>
    </row>
    <row r="99" spans="1:24">
      <c r="A99" s="7" t="s">
        <v>2898</v>
      </c>
      <c r="B99" s="124"/>
      <c r="C99" s="76"/>
      <c r="D99" s="76"/>
      <c r="E99" s="7"/>
      <c r="F99" s="76"/>
      <c r="G99" s="78"/>
      <c r="H99" s="142"/>
      <c r="I99" s="76"/>
      <c r="J99" s="510"/>
      <c r="K99" s="128"/>
      <c r="L99" s="510"/>
      <c r="M99" s="7"/>
      <c r="N99" s="1641"/>
      <c r="O99" s="1641"/>
      <c r="P99" s="1641"/>
      <c r="Q99" s="1641"/>
      <c r="S99" s="130" t="str">
        <f t="shared" si="6"/>
        <v>2 (1402)</v>
      </c>
      <c r="T99" s="131" t="str">
        <f t="shared" si="7"/>
        <v/>
      </c>
      <c r="U99" s="285"/>
      <c r="V99" s="132"/>
      <c r="W99" s="132"/>
      <c r="X99" s="13"/>
    </row>
    <row r="100" spans="1:24">
      <c r="A100" s="7" t="s">
        <v>2899</v>
      </c>
      <c r="B100" s="124"/>
      <c r="C100" s="76"/>
      <c r="D100" s="76"/>
      <c r="E100" s="7"/>
      <c r="F100" s="76"/>
      <c r="G100" s="78"/>
      <c r="H100" s="142"/>
      <c r="I100" s="76"/>
      <c r="J100" s="510"/>
      <c r="K100" s="128"/>
      <c r="L100" s="510"/>
      <c r="M100" s="7"/>
      <c r="N100" s="1641"/>
      <c r="O100" s="1641"/>
      <c r="P100" s="1641"/>
      <c r="Q100" s="1641"/>
      <c r="S100" s="130" t="str">
        <f t="shared" si="6"/>
        <v>3 (1403)</v>
      </c>
      <c r="T100" s="131" t="str">
        <f t="shared" si="7"/>
        <v/>
      </c>
      <c r="U100" s="285"/>
      <c r="V100" s="132"/>
      <c r="W100" s="132"/>
      <c r="X100" s="13"/>
    </row>
    <row r="101" spans="1:24" hidden="1">
      <c r="A101" s="7" t="s">
        <v>2900</v>
      </c>
      <c r="B101" s="124"/>
      <c r="C101" s="76"/>
      <c r="D101" s="76"/>
      <c r="E101" s="7"/>
      <c r="F101" s="76"/>
      <c r="G101" s="78"/>
      <c r="H101" s="142"/>
      <c r="I101" s="76"/>
      <c r="J101" s="510"/>
      <c r="K101" s="128"/>
      <c r="L101" s="510"/>
      <c r="M101" s="7"/>
      <c r="N101" s="1641"/>
      <c r="O101" s="1641"/>
      <c r="P101" s="1641"/>
      <c r="Q101" s="1641"/>
      <c r="S101" s="130" t="str">
        <f t="shared" si="6"/>
        <v>4 (1404)</v>
      </c>
      <c r="T101" s="131" t="str">
        <f t="shared" si="7"/>
        <v/>
      </c>
      <c r="U101" s="285"/>
      <c r="V101" s="132"/>
      <c r="W101" s="132"/>
      <c r="X101" s="13"/>
    </row>
    <row r="102" spans="1:24" hidden="1">
      <c r="A102" s="7" t="s">
        <v>2901</v>
      </c>
      <c r="B102" s="124"/>
      <c r="C102" s="76"/>
      <c r="D102" s="76"/>
      <c r="E102" s="7"/>
      <c r="F102" s="76"/>
      <c r="G102" s="78"/>
      <c r="H102" s="142"/>
      <c r="I102" s="76"/>
      <c r="J102" s="510"/>
      <c r="K102" s="128"/>
      <c r="L102" s="510"/>
      <c r="M102" s="7"/>
      <c r="N102" s="1641"/>
      <c r="O102" s="1641"/>
      <c r="P102" s="1641"/>
      <c r="Q102" s="1641"/>
      <c r="S102" s="130" t="str">
        <f t="shared" si="6"/>
        <v>5 (1405)</v>
      </c>
      <c r="T102" s="131" t="str">
        <f t="shared" si="7"/>
        <v/>
      </c>
      <c r="U102" s="285"/>
      <c r="V102" s="132"/>
      <c r="W102" s="132"/>
      <c r="X102" s="13"/>
    </row>
    <row r="103" spans="1:24" hidden="1">
      <c r="A103" s="7" t="s">
        <v>2902</v>
      </c>
      <c r="B103" s="124"/>
      <c r="C103" s="76"/>
      <c r="D103" s="76"/>
      <c r="E103" s="7"/>
      <c r="F103" s="76"/>
      <c r="G103" s="78"/>
      <c r="H103" s="142"/>
      <c r="I103" s="76"/>
      <c r="J103" s="510"/>
      <c r="K103" s="128"/>
      <c r="L103" s="510"/>
      <c r="M103" s="7"/>
      <c r="N103" s="1641"/>
      <c r="O103" s="1641"/>
      <c r="P103" s="1641"/>
      <c r="Q103" s="1641"/>
      <c r="S103" s="130" t="str">
        <f t="shared" si="6"/>
        <v>6 (1406)</v>
      </c>
      <c r="T103" s="131" t="str">
        <f t="shared" si="7"/>
        <v/>
      </c>
      <c r="U103" s="285"/>
      <c r="V103" s="132"/>
      <c r="W103" s="132"/>
      <c r="X103" s="13"/>
    </row>
    <row r="104" spans="1:24" hidden="1">
      <c r="A104" s="7" t="s">
        <v>2903</v>
      </c>
      <c r="B104" s="124"/>
      <c r="C104" s="76"/>
      <c r="D104" s="76"/>
      <c r="E104" s="7"/>
      <c r="F104" s="76"/>
      <c r="G104" s="78"/>
      <c r="H104" s="142"/>
      <c r="I104" s="76"/>
      <c r="J104" s="510"/>
      <c r="K104" s="128"/>
      <c r="L104" s="510"/>
      <c r="M104" s="7"/>
      <c r="N104" s="1641"/>
      <c r="O104" s="1641"/>
      <c r="P104" s="1641"/>
      <c r="Q104" s="1641"/>
      <c r="S104" s="130" t="str">
        <f t="shared" si="6"/>
        <v>7 (1407)</v>
      </c>
      <c r="T104" s="131" t="str">
        <f t="shared" si="7"/>
        <v/>
      </c>
      <c r="U104" s="285"/>
      <c r="V104" s="132"/>
      <c r="W104" s="132"/>
      <c r="X104" s="13"/>
    </row>
    <row r="105" spans="1:24" hidden="1">
      <c r="A105" s="7" t="s">
        <v>2904</v>
      </c>
      <c r="B105" s="124"/>
      <c r="C105" s="76"/>
      <c r="D105" s="76"/>
      <c r="E105" s="7"/>
      <c r="F105" s="76"/>
      <c r="G105" s="78"/>
      <c r="H105" s="142"/>
      <c r="I105" s="76"/>
      <c r="J105" s="510"/>
      <c r="K105" s="128"/>
      <c r="L105" s="510"/>
      <c r="M105" s="7"/>
      <c r="N105" s="1641"/>
      <c r="O105" s="1641"/>
      <c r="P105" s="1641"/>
      <c r="Q105" s="1641"/>
      <c r="S105" s="130" t="str">
        <f t="shared" si="6"/>
        <v>8 (1408)</v>
      </c>
      <c r="T105" s="131" t="str">
        <f t="shared" si="7"/>
        <v/>
      </c>
      <c r="U105" s="285"/>
      <c r="V105" s="132"/>
      <c r="W105" s="132"/>
      <c r="X105" s="13"/>
    </row>
    <row r="106" spans="1:24" hidden="1">
      <c r="A106" s="7" t="s">
        <v>2905</v>
      </c>
      <c r="B106" s="124"/>
      <c r="C106" s="76"/>
      <c r="D106" s="76"/>
      <c r="E106" s="7"/>
      <c r="F106" s="76"/>
      <c r="G106" s="78"/>
      <c r="H106" s="142"/>
      <c r="I106" s="76"/>
      <c r="J106" s="510"/>
      <c r="K106" s="128"/>
      <c r="L106" s="510"/>
      <c r="M106" s="7"/>
      <c r="N106" s="1641"/>
      <c r="O106" s="1641"/>
      <c r="P106" s="1641"/>
      <c r="Q106" s="1641"/>
      <c r="S106" s="130" t="str">
        <f t="shared" si="6"/>
        <v>9 (1409)</v>
      </c>
      <c r="T106" s="131" t="str">
        <f t="shared" si="7"/>
        <v/>
      </c>
      <c r="U106" s="285"/>
      <c r="V106" s="132"/>
      <c r="W106" s="132"/>
      <c r="X106" s="13"/>
    </row>
    <row r="107" spans="1:24" hidden="1">
      <c r="A107" s="7" t="s">
        <v>2906</v>
      </c>
      <c r="B107" s="124"/>
      <c r="C107" s="76"/>
      <c r="D107" s="76"/>
      <c r="E107" s="7"/>
      <c r="F107" s="76"/>
      <c r="G107" s="78"/>
      <c r="H107" s="142"/>
      <c r="I107" s="76"/>
      <c r="J107" s="510"/>
      <c r="K107" s="128"/>
      <c r="L107" s="510"/>
      <c r="M107" s="7"/>
      <c r="N107" s="1641"/>
      <c r="O107" s="1641"/>
      <c r="P107" s="1641"/>
      <c r="Q107" s="1641"/>
      <c r="S107" s="130" t="str">
        <f t="shared" si="6"/>
        <v>10 (1410)</v>
      </c>
      <c r="T107" s="131" t="str">
        <f t="shared" si="7"/>
        <v/>
      </c>
      <c r="U107" s="285"/>
      <c r="V107" s="132"/>
      <c r="W107" s="132"/>
      <c r="X107" s="13"/>
    </row>
    <row r="108" spans="1:24" hidden="1">
      <c r="A108" s="7" t="s">
        <v>2907</v>
      </c>
      <c r="B108" s="124"/>
      <c r="C108" s="76"/>
      <c r="D108" s="76"/>
      <c r="E108" s="7"/>
      <c r="F108" s="76"/>
      <c r="G108" s="78"/>
      <c r="H108" s="142"/>
      <c r="I108" s="76"/>
      <c r="J108" s="510"/>
      <c r="K108" s="128"/>
      <c r="L108" s="510"/>
      <c r="M108" s="7"/>
      <c r="N108" s="1641"/>
      <c r="O108" s="1641"/>
      <c r="P108" s="1641"/>
      <c r="Q108" s="1641"/>
      <c r="S108" s="130" t="str">
        <f t="shared" si="6"/>
        <v>11 (1411)</v>
      </c>
      <c r="T108" s="131" t="str">
        <f t="shared" si="7"/>
        <v/>
      </c>
      <c r="U108" s="285"/>
      <c r="V108" s="132"/>
      <c r="W108" s="132"/>
      <c r="X108" s="13"/>
    </row>
    <row r="109" spans="1:24" hidden="1">
      <c r="A109" s="7" t="s">
        <v>2908</v>
      </c>
      <c r="B109" s="124"/>
      <c r="C109" s="76"/>
      <c r="D109" s="76"/>
      <c r="E109" s="7"/>
      <c r="F109" s="76"/>
      <c r="G109" s="78"/>
      <c r="H109" s="142"/>
      <c r="I109" s="76"/>
      <c r="J109" s="510"/>
      <c r="K109" s="128"/>
      <c r="L109" s="510"/>
      <c r="M109" s="7"/>
      <c r="N109" s="1641"/>
      <c r="O109" s="1641"/>
      <c r="P109" s="1641"/>
      <c r="Q109" s="1641"/>
      <c r="S109" s="130" t="str">
        <f t="shared" si="6"/>
        <v>12 (1412)</v>
      </c>
      <c r="T109" s="131" t="str">
        <f t="shared" si="7"/>
        <v/>
      </c>
      <c r="U109" s="285"/>
      <c r="V109" s="132"/>
      <c r="W109" s="132"/>
      <c r="X109" s="13"/>
    </row>
    <row r="110" spans="1:24" hidden="1">
      <c r="A110" s="7" t="s">
        <v>2909</v>
      </c>
      <c r="B110" s="124"/>
      <c r="C110" s="76"/>
      <c r="D110" s="76"/>
      <c r="E110" s="7"/>
      <c r="F110" s="76"/>
      <c r="G110" s="78"/>
      <c r="H110" s="142"/>
      <c r="I110" s="76"/>
      <c r="J110" s="510"/>
      <c r="K110" s="128"/>
      <c r="L110" s="510"/>
      <c r="M110" s="7"/>
      <c r="N110" s="1641"/>
      <c r="O110" s="1641"/>
      <c r="P110" s="1641"/>
      <c r="Q110" s="1641"/>
      <c r="S110" s="130" t="str">
        <f t="shared" si="6"/>
        <v>13 (1413)</v>
      </c>
      <c r="T110" s="131" t="str">
        <f t="shared" si="7"/>
        <v/>
      </c>
      <c r="U110" s="285"/>
      <c r="V110" s="132"/>
      <c r="W110" s="132"/>
      <c r="X110" s="13"/>
    </row>
    <row r="111" spans="1:24" hidden="1">
      <c r="A111" s="7" t="s">
        <v>2910</v>
      </c>
      <c r="B111" s="124"/>
      <c r="C111" s="76"/>
      <c r="D111" s="76"/>
      <c r="E111" s="7"/>
      <c r="F111" s="76"/>
      <c r="G111" s="78"/>
      <c r="H111" s="142"/>
      <c r="I111" s="76"/>
      <c r="J111" s="510"/>
      <c r="K111" s="128"/>
      <c r="L111" s="510"/>
      <c r="M111" s="7"/>
      <c r="N111" s="1641"/>
      <c r="O111" s="1641"/>
      <c r="P111" s="1641"/>
      <c r="Q111" s="1641"/>
      <c r="S111" s="130" t="str">
        <f t="shared" si="6"/>
        <v>14 (1414)</v>
      </c>
      <c r="T111" s="131" t="str">
        <f t="shared" si="7"/>
        <v/>
      </c>
      <c r="U111" s="285"/>
      <c r="V111" s="132"/>
      <c r="W111" s="132"/>
      <c r="X111" s="13"/>
    </row>
    <row r="112" spans="1:24" hidden="1">
      <c r="A112" s="7" t="s">
        <v>2911</v>
      </c>
      <c r="B112" s="124"/>
      <c r="C112" s="76"/>
      <c r="D112" s="76"/>
      <c r="E112" s="7"/>
      <c r="F112" s="76"/>
      <c r="G112" s="78"/>
      <c r="H112" s="142"/>
      <c r="I112" s="76"/>
      <c r="J112" s="510"/>
      <c r="K112" s="128"/>
      <c r="L112" s="510"/>
      <c r="M112" s="7"/>
      <c r="N112" s="1641"/>
      <c r="O112" s="1641"/>
      <c r="P112" s="1641"/>
      <c r="Q112" s="1641"/>
      <c r="S112" s="130" t="str">
        <f t="shared" si="6"/>
        <v>15 (1415)</v>
      </c>
      <c r="T112" s="131" t="str">
        <f t="shared" si="7"/>
        <v/>
      </c>
      <c r="U112" s="285"/>
      <c r="V112" s="132"/>
      <c r="W112" s="132"/>
      <c r="X112" s="13"/>
    </row>
    <row r="113" spans="1:24" hidden="1">
      <c r="A113" s="7" t="s">
        <v>2912</v>
      </c>
      <c r="B113" s="124"/>
      <c r="C113" s="76"/>
      <c r="D113" s="76"/>
      <c r="E113" s="7"/>
      <c r="F113" s="76"/>
      <c r="G113" s="78"/>
      <c r="H113" s="142"/>
      <c r="I113" s="76"/>
      <c r="J113" s="510"/>
      <c r="K113" s="128"/>
      <c r="L113" s="510"/>
      <c r="M113" s="7"/>
      <c r="N113" s="1641"/>
      <c r="O113" s="1641"/>
      <c r="P113" s="1641"/>
      <c r="Q113" s="1641"/>
      <c r="S113" s="130" t="str">
        <f t="shared" si="6"/>
        <v>16 (1416)</v>
      </c>
      <c r="T113" s="131" t="str">
        <f t="shared" si="7"/>
        <v/>
      </c>
      <c r="U113" s="285"/>
      <c r="V113" s="132"/>
      <c r="W113" s="132"/>
      <c r="X113" s="13"/>
    </row>
    <row r="114" spans="1:24" hidden="1">
      <c r="A114" s="7" t="s">
        <v>2913</v>
      </c>
      <c r="B114" s="124"/>
      <c r="C114" s="76"/>
      <c r="D114" s="76"/>
      <c r="E114" s="7"/>
      <c r="F114" s="76"/>
      <c r="G114" s="78"/>
      <c r="H114" s="142"/>
      <c r="I114" s="76"/>
      <c r="J114" s="510"/>
      <c r="K114" s="128"/>
      <c r="L114" s="510"/>
      <c r="M114" s="7"/>
      <c r="N114" s="1641"/>
      <c r="O114" s="1641"/>
      <c r="P114" s="1641"/>
      <c r="Q114" s="1641"/>
      <c r="S114" s="130" t="str">
        <f t="shared" si="6"/>
        <v>17 (1417)</v>
      </c>
      <c r="T114" s="131" t="str">
        <f t="shared" si="7"/>
        <v/>
      </c>
      <c r="U114" s="285"/>
      <c r="V114" s="132"/>
      <c r="W114" s="132"/>
      <c r="X114" s="13"/>
    </row>
    <row r="115" spans="1:24" hidden="1">
      <c r="A115" s="7" t="s">
        <v>2914</v>
      </c>
      <c r="B115" s="124"/>
      <c r="C115" s="76"/>
      <c r="D115" s="76"/>
      <c r="E115" s="7"/>
      <c r="F115" s="76"/>
      <c r="G115" s="78"/>
      <c r="H115" s="142"/>
      <c r="I115" s="76"/>
      <c r="J115" s="510"/>
      <c r="K115" s="128"/>
      <c r="L115" s="510"/>
      <c r="M115" s="7"/>
      <c r="N115" s="1641"/>
      <c r="O115" s="1641"/>
      <c r="P115" s="1641"/>
      <c r="Q115" s="1641"/>
      <c r="S115" s="130" t="str">
        <f t="shared" si="6"/>
        <v>18 (1418)</v>
      </c>
      <c r="T115" s="131" t="str">
        <f t="shared" si="7"/>
        <v/>
      </c>
      <c r="U115" s="285"/>
      <c r="V115" s="132"/>
      <c r="W115" s="132"/>
      <c r="X115" s="13"/>
    </row>
    <row r="116" spans="1:24" hidden="1">
      <c r="A116" s="7" t="s">
        <v>2915</v>
      </c>
      <c r="B116" s="124"/>
      <c r="C116" s="76"/>
      <c r="D116" s="76"/>
      <c r="E116" s="7"/>
      <c r="F116" s="76"/>
      <c r="G116" s="78"/>
      <c r="H116" s="142"/>
      <c r="I116" s="76"/>
      <c r="J116" s="510"/>
      <c r="K116" s="128"/>
      <c r="L116" s="510"/>
      <c r="M116" s="7"/>
      <c r="N116" s="1641"/>
      <c r="O116" s="1641"/>
      <c r="P116" s="1641"/>
      <c r="Q116" s="1641"/>
      <c r="S116" s="130" t="str">
        <f t="shared" si="6"/>
        <v>19 (1419)</v>
      </c>
      <c r="T116" s="131" t="str">
        <f t="shared" si="7"/>
        <v/>
      </c>
      <c r="U116" s="285"/>
      <c r="V116" s="132"/>
      <c r="W116" s="132"/>
      <c r="X116" s="13"/>
    </row>
    <row r="117" spans="1:24" hidden="1">
      <c r="A117" s="7" t="s">
        <v>2916</v>
      </c>
      <c r="B117" s="124"/>
      <c r="C117" s="76"/>
      <c r="D117" s="76"/>
      <c r="E117" s="7"/>
      <c r="F117" s="76"/>
      <c r="G117" s="78"/>
      <c r="H117" s="142"/>
      <c r="I117" s="76"/>
      <c r="J117" s="510"/>
      <c r="K117" s="128"/>
      <c r="L117" s="510"/>
      <c r="M117" s="7"/>
      <c r="N117" s="1641"/>
      <c r="O117" s="1641"/>
      <c r="P117" s="1641"/>
      <c r="Q117" s="1641"/>
      <c r="S117" s="130" t="str">
        <f t="shared" si="6"/>
        <v>20 (1420)</v>
      </c>
      <c r="T117" s="131" t="str">
        <f t="shared" si="7"/>
        <v/>
      </c>
      <c r="U117" s="285"/>
      <c r="V117" s="132"/>
      <c r="W117" s="132"/>
      <c r="X117" s="13"/>
    </row>
    <row r="118" spans="1:24" hidden="1">
      <c r="A118" s="7" t="s">
        <v>2917</v>
      </c>
      <c r="B118" s="124"/>
      <c r="C118" s="76"/>
      <c r="D118" s="76"/>
      <c r="E118" s="7"/>
      <c r="F118" s="76"/>
      <c r="G118" s="78"/>
      <c r="H118" s="142"/>
      <c r="I118" s="76"/>
      <c r="J118" s="510"/>
      <c r="K118" s="128"/>
      <c r="L118" s="510"/>
      <c r="M118" s="7"/>
      <c r="N118" s="1641"/>
      <c r="O118" s="1641"/>
      <c r="P118" s="1641"/>
      <c r="Q118" s="1641"/>
      <c r="S118" s="130" t="str">
        <f t="shared" si="6"/>
        <v>21 (1421)</v>
      </c>
      <c r="T118" s="131" t="str">
        <f t="shared" si="7"/>
        <v/>
      </c>
      <c r="U118" s="285"/>
      <c r="V118" s="132"/>
      <c r="W118" s="132"/>
      <c r="X118" s="13"/>
    </row>
    <row r="119" spans="1:24" hidden="1">
      <c r="A119" s="7" t="s">
        <v>2918</v>
      </c>
      <c r="B119" s="124"/>
      <c r="C119" s="76"/>
      <c r="D119" s="76"/>
      <c r="E119" s="7"/>
      <c r="F119" s="76"/>
      <c r="G119" s="78"/>
      <c r="H119" s="142"/>
      <c r="I119" s="76"/>
      <c r="J119" s="510"/>
      <c r="K119" s="128"/>
      <c r="L119" s="510"/>
      <c r="M119" s="7"/>
      <c r="N119" s="1641"/>
      <c r="O119" s="1641"/>
      <c r="P119" s="1641"/>
      <c r="Q119" s="1641"/>
      <c r="S119" s="130" t="str">
        <f t="shared" si="6"/>
        <v>22 (1422)</v>
      </c>
      <c r="T119" s="131" t="str">
        <f t="shared" si="7"/>
        <v/>
      </c>
      <c r="U119" s="285"/>
      <c r="V119" s="132"/>
      <c r="W119" s="132"/>
      <c r="X119" s="13"/>
    </row>
    <row r="120" spans="1:24" hidden="1">
      <c r="A120" s="7" t="s">
        <v>2919</v>
      </c>
      <c r="B120" s="124"/>
      <c r="C120" s="76"/>
      <c r="D120" s="76"/>
      <c r="E120" s="7"/>
      <c r="F120" s="76"/>
      <c r="G120" s="78"/>
      <c r="H120" s="142"/>
      <c r="I120" s="76"/>
      <c r="J120" s="510"/>
      <c r="K120" s="128"/>
      <c r="L120" s="510"/>
      <c r="M120" s="7"/>
      <c r="N120" s="1641"/>
      <c r="O120" s="1641"/>
      <c r="P120" s="1641"/>
      <c r="Q120" s="1641"/>
      <c r="S120" s="130" t="str">
        <f t="shared" si="6"/>
        <v>23 (1423)</v>
      </c>
      <c r="T120" s="131" t="str">
        <f t="shared" si="7"/>
        <v/>
      </c>
      <c r="U120" s="285"/>
      <c r="V120" s="132"/>
      <c r="W120" s="132"/>
      <c r="X120" s="13"/>
    </row>
    <row r="121" spans="1:24" hidden="1">
      <c r="A121" s="7" t="s">
        <v>2920</v>
      </c>
      <c r="B121" s="124"/>
      <c r="C121" s="76"/>
      <c r="D121" s="76"/>
      <c r="E121" s="7"/>
      <c r="F121" s="76"/>
      <c r="G121" s="78"/>
      <c r="H121" s="142"/>
      <c r="I121" s="76"/>
      <c r="J121" s="510"/>
      <c r="K121" s="128"/>
      <c r="L121" s="510"/>
      <c r="M121" s="7"/>
      <c r="N121" s="1641"/>
      <c r="O121" s="1641"/>
      <c r="P121" s="1641"/>
      <c r="Q121" s="1641"/>
      <c r="S121" s="130" t="str">
        <f t="shared" si="6"/>
        <v>24 (1424)</v>
      </c>
      <c r="T121" s="131" t="str">
        <f t="shared" si="7"/>
        <v/>
      </c>
      <c r="U121" s="285"/>
      <c r="V121" s="132"/>
      <c r="W121" s="132"/>
      <c r="X121" s="13"/>
    </row>
    <row r="122" spans="1:24">
      <c r="A122" s="7" t="s">
        <v>2921</v>
      </c>
      <c r="B122" s="124"/>
      <c r="C122" s="76"/>
      <c r="D122" s="76"/>
      <c r="E122" s="7"/>
      <c r="F122" s="76"/>
      <c r="G122" s="78"/>
      <c r="H122" s="142"/>
      <c r="I122" s="76"/>
      <c r="J122" s="510"/>
      <c r="K122" s="128"/>
      <c r="L122" s="510"/>
      <c r="M122" s="7"/>
      <c r="N122" s="1641"/>
      <c r="O122" s="1641"/>
      <c r="P122" s="1641"/>
      <c r="Q122" s="1641"/>
      <c r="S122" s="130" t="str">
        <f t="shared" si="6"/>
        <v>25 (1425)</v>
      </c>
      <c r="T122" s="131" t="str">
        <f t="shared" si="7"/>
        <v/>
      </c>
      <c r="U122" s="285"/>
      <c r="V122" s="132"/>
      <c r="W122" s="132"/>
      <c r="X122" s="13"/>
    </row>
    <row r="123" spans="1:24">
      <c r="A123" s="33" t="s">
        <v>2922</v>
      </c>
      <c r="B123" s="134">
        <v>100</v>
      </c>
      <c r="C123" s="76"/>
      <c r="D123" s="76"/>
      <c r="E123" s="7"/>
      <c r="F123" s="76"/>
      <c r="G123" s="135"/>
      <c r="H123" s="142"/>
      <c r="I123" s="76"/>
      <c r="J123" s="527"/>
      <c r="K123" s="128"/>
      <c r="L123" s="527"/>
      <c r="M123" s="7"/>
      <c r="N123" s="1642"/>
      <c r="O123" s="1642"/>
      <c r="P123" s="1642"/>
      <c r="Q123" s="1642"/>
      <c r="S123" s="122"/>
      <c r="T123" s="138">
        <f>$B123</f>
        <v>100</v>
      </c>
      <c r="U123" s="285"/>
      <c r="V123" s="132"/>
      <c r="W123" s="132"/>
      <c r="X123" s="13"/>
    </row>
    <row r="124" spans="1:24">
      <c r="A124" s="4" t="s">
        <v>2923</v>
      </c>
      <c r="B124" s="139" t="s">
        <v>2924</v>
      </c>
      <c r="C124" s="284"/>
      <c r="D124" s="284"/>
      <c r="F124" s="284"/>
      <c r="G124" s="140"/>
      <c r="H124" s="143"/>
      <c r="I124" s="284"/>
      <c r="J124" s="528"/>
      <c r="K124" s="286"/>
      <c r="L124" s="528"/>
      <c r="N124" s="1639"/>
      <c r="O124" s="1639"/>
      <c r="P124" s="1639"/>
      <c r="Q124" s="1639"/>
      <c r="S124" s="122"/>
      <c r="T124" s="28" t="str">
        <f>$B124</f>
        <v>Overall</v>
      </c>
      <c r="U124" s="285"/>
      <c r="V124" s="289"/>
      <c r="W124" s="289"/>
      <c r="X124" s="13"/>
    </row>
    <row r="125" spans="1:24" ht="6" customHeight="1">
      <c r="S125" s="122"/>
      <c r="T125" s="122"/>
      <c r="X125" s="13"/>
    </row>
    <row r="126" spans="1:24">
      <c r="B126" s="17" t="s">
        <v>1794</v>
      </c>
      <c r="S126" s="122"/>
      <c r="T126" s="123" t="str">
        <f>$B126</f>
        <v>Other off-balance sheet (505)</v>
      </c>
      <c r="X126" s="13"/>
    </row>
    <row r="127" spans="1:24">
      <c r="A127" s="7" t="s">
        <v>2897</v>
      </c>
      <c r="B127" s="124"/>
      <c r="C127" s="76"/>
      <c r="D127" s="76"/>
      <c r="E127" s="7"/>
      <c r="F127" s="76"/>
      <c r="G127" s="78"/>
      <c r="H127" s="142"/>
      <c r="I127" s="153"/>
      <c r="J127" s="284"/>
      <c r="K127" s="153"/>
      <c r="L127" s="128"/>
      <c r="M127" s="7"/>
      <c r="N127" s="1641"/>
      <c r="O127" s="1641"/>
      <c r="P127" s="1641"/>
      <c r="Q127" s="1641"/>
      <c r="S127" s="130" t="str">
        <f t="shared" ref="S127:S151" si="8">$A127</f>
        <v>1 (1401)</v>
      </c>
      <c r="T127" s="131" t="str">
        <f t="shared" ref="T127:T151" si="9">IF($B127="","",$B127)</f>
        <v/>
      </c>
      <c r="U127" s="285"/>
      <c r="V127" s="132"/>
      <c r="W127" s="132"/>
      <c r="X127" s="13"/>
    </row>
    <row r="128" spans="1:24">
      <c r="A128" s="7" t="s">
        <v>2898</v>
      </c>
      <c r="B128" s="124"/>
      <c r="C128" s="76"/>
      <c r="D128" s="76"/>
      <c r="E128" s="7"/>
      <c r="F128" s="76"/>
      <c r="G128" s="78"/>
      <c r="H128" s="142"/>
      <c r="I128" s="153"/>
      <c r="J128" s="284"/>
      <c r="K128" s="153"/>
      <c r="L128" s="128"/>
      <c r="M128" s="7"/>
      <c r="N128" s="1641"/>
      <c r="O128" s="1641"/>
      <c r="P128" s="1641"/>
      <c r="Q128" s="1641"/>
      <c r="S128" s="130" t="str">
        <f t="shared" si="8"/>
        <v>2 (1402)</v>
      </c>
      <c r="T128" s="131" t="str">
        <f t="shared" si="9"/>
        <v/>
      </c>
      <c r="U128" s="285"/>
      <c r="V128" s="132"/>
      <c r="W128" s="132"/>
      <c r="X128" s="13"/>
    </row>
    <row r="129" spans="1:24">
      <c r="A129" s="7" t="s">
        <v>2899</v>
      </c>
      <c r="B129" s="124"/>
      <c r="C129" s="76"/>
      <c r="D129" s="76"/>
      <c r="E129" s="7"/>
      <c r="F129" s="76"/>
      <c r="G129" s="78"/>
      <c r="H129" s="142"/>
      <c r="I129" s="153"/>
      <c r="J129" s="284"/>
      <c r="K129" s="153"/>
      <c r="L129" s="128"/>
      <c r="M129" s="7"/>
      <c r="N129" s="1641"/>
      <c r="O129" s="1641"/>
      <c r="P129" s="1641"/>
      <c r="Q129" s="1641"/>
      <c r="S129" s="130" t="str">
        <f t="shared" si="8"/>
        <v>3 (1403)</v>
      </c>
      <c r="T129" s="131" t="str">
        <f t="shared" si="9"/>
        <v/>
      </c>
      <c r="U129" s="285"/>
      <c r="V129" s="132"/>
      <c r="W129" s="132"/>
      <c r="X129" s="13"/>
    </row>
    <row r="130" spans="1:24" hidden="1">
      <c r="A130" s="7" t="s">
        <v>2900</v>
      </c>
      <c r="B130" s="124"/>
      <c r="C130" s="76"/>
      <c r="D130" s="76"/>
      <c r="E130" s="7"/>
      <c r="F130" s="76"/>
      <c r="G130" s="78"/>
      <c r="H130" s="142"/>
      <c r="I130" s="153"/>
      <c r="J130" s="284"/>
      <c r="K130" s="153"/>
      <c r="L130" s="128"/>
      <c r="M130" s="7"/>
      <c r="N130" s="1641"/>
      <c r="O130" s="1641"/>
      <c r="P130" s="1641"/>
      <c r="Q130" s="1641"/>
      <c r="S130" s="130" t="str">
        <f t="shared" si="8"/>
        <v>4 (1404)</v>
      </c>
      <c r="T130" s="131" t="str">
        <f t="shared" si="9"/>
        <v/>
      </c>
      <c r="U130" s="285"/>
      <c r="V130" s="132"/>
      <c r="W130" s="132"/>
      <c r="X130" s="13"/>
    </row>
    <row r="131" spans="1:24" hidden="1">
      <c r="A131" s="7" t="s">
        <v>2901</v>
      </c>
      <c r="B131" s="124"/>
      <c r="C131" s="76"/>
      <c r="D131" s="76"/>
      <c r="E131" s="7"/>
      <c r="F131" s="76"/>
      <c r="G131" s="78"/>
      <c r="H131" s="142"/>
      <c r="I131" s="153"/>
      <c r="J131" s="284"/>
      <c r="K131" s="153"/>
      <c r="L131" s="128"/>
      <c r="M131" s="7"/>
      <c r="N131" s="1641"/>
      <c r="O131" s="1641"/>
      <c r="P131" s="1641"/>
      <c r="Q131" s="1641"/>
      <c r="S131" s="130" t="str">
        <f t="shared" si="8"/>
        <v>5 (1405)</v>
      </c>
      <c r="T131" s="131" t="str">
        <f t="shared" si="9"/>
        <v/>
      </c>
      <c r="U131" s="285"/>
      <c r="V131" s="132"/>
      <c r="W131" s="132"/>
      <c r="X131" s="13"/>
    </row>
    <row r="132" spans="1:24" hidden="1">
      <c r="A132" s="7" t="s">
        <v>2902</v>
      </c>
      <c r="B132" s="124"/>
      <c r="C132" s="76"/>
      <c r="D132" s="76"/>
      <c r="E132" s="7"/>
      <c r="F132" s="76"/>
      <c r="G132" s="78"/>
      <c r="H132" s="142"/>
      <c r="I132" s="153"/>
      <c r="J132" s="284"/>
      <c r="K132" s="153"/>
      <c r="L132" s="128"/>
      <c r="M132" s="7"/>
      <c r="N132" s="1641"/>
      <c r="O132" s="1641"/>
      <c r="P132" s="1641"/>
      <c r="Q132" s="1641"/>
      <c r="S132" s="130" t="str">
        <f t="shared" si="8"/>
        <v>6 (1406)</v>
      </c>
      <c r="T132" s="131" t="str">
        <f t="shared" si="9"/>
        <v/>
      </c>
      <c r="U132" s="285"/>
      <c r="V132" s="132"/>
      <c r="W132" s="132"/>
      <c r="X132" s="13"/>
    </row>
    <row r="133" spans="1:24" hidden="1">
      <c r="A133" s="7" t="s">
        <v>2903</v>
      </c>
      <c r="B133" s="124"/>
      <c r="C133" s="76"/>
      <c r="D133" s="76"/>
      <c r="E133" s="7"/>
      <c r="F133" s="76"/>
      <c r="G133" s="78"/>
      <c r="H133" s="142"/>
      <c r="I133" s="153"/>
      <c r="J133" s="284"/>
      <c r="K133" s="153"/>
      <c r="L133" s="128"/>
      <c r="M133" s="7"/>
      <c r="N133" s="1641"/>
      <c r="O133" s="1641"/>
      <c r="P133" s="1641"/>
      <c r="Q133" s="1641"/>
      <c r="S133" s="130" t="str">
        <f t="shared" si="8"/>
        <v>7 (1407)</v>
      </c>
      <c r="T133" s="131" t="str">
        <f t="shared" si="9"/>
        <v/>
      </c>
      <c r="U133" s="285"/>
      <c r="V133" s="132"/>
      <c r="W133" s="132"/>
      <c r="X133" s="13"/>
    </row>
    <row r="134" spans="1:24" hidden="1">
      <c r="A134" s="7" t="s">
        <v>2904</v>
      </c>
      <c r="B134" s="124"/>
      <c r="C134" s="76"/>
      <c r="D134" s="76"/>
      <c r="E134" s="7"/>
      <c r="F134" s="76"/>
      <c r="G134" s="78"/>
      <c r="H134" s="142"/>
      <c r="I134" s="153"/>
      <c r="J134" s="284"/>
      <c r="K134" s="153"/>
      <c r="L134" s="128"/>
      <c r="M134" s="7"/>
      <c r="N134" s="1641"/>
      <c r="O134" s="1641"/>
      <c r="P134" s="1641"/>
      <c r="Q134" s="1641"/>
      <c r="S134" s="130" t="str">
        <f t="shared" si="8"/>
        <v>8 (1408)</v>
      </c>
      <c r="T134" s="131" t="str">
        <f t="shared" si="9"/>
        <v/>
      </c>
      <c r="U134" s="285"/>
      <c r="V134" s="132"/>
      <c r="W134" s="132"/>
      <c r="X134" s="13"/>
    </row>
    <row r="135" spans="1:24" hidden="1">
      <c r="A135" s="7" t="s">
        <v>2905</v>
      </c>
      <c r="B135" s="124"/>
      <c r="C135" s="76"/>
      <c r="D135" s="76"/>
      <c r="E135" s="7"/>
      <c r="F135" s="76"/>
      <c r="G135" s="78"/>
      <c r="H135" s="142"/>
      <c r="I135" s="153"/>
      <c r="J135" s="284"/>
      <c r="K135" s="153"/>
      <c r="L135" s="128"/>
      <c r="M135" s="7"/>
      <c r="N135" s="1641"/>
      <c r="O135" s="1641"/>
      <c r="P135" s="1641"/>
      <c r="Q135" s="1641"/>
      <c r="S135" s="130" t="str">
        <f t="shared" si="8"/>
        <v>9 (1409)</v>
      </c>
      <c r="T135" s="131" t="str">
        <f t="shared" si="9"/>
        <v/>
      </c>
      <c r="U135" s="285"/>
      <c r="V135" s="132"/>
      <c r="W135" s="132"/>
      <c r="X135" s="13"/>
    </row>
    <row r="136" spans="1:24" hidden="1">
      <c r="A136" s="7" t="s">
        <v>2906</v>
      </c>
      <c r="B136" s="124"/>
      <c r="C136" s="76"/>
      <c r="D136" s="76"/>
      <c r="E136" s="7"/>
      <c r="F136" s="76"/>
      <c r="G136" s="78"/>
      <c r="H136" s="142"/>
      <c r="I136" s="153"/>
      <c r="J136" s="284"/>
      <c r="K136" s="153"/>
      <c r="L136" s="128"/>
      <c r="M136" s="7"/>
      <c r="N136" s="1641"/>
      <c r="O136" s="1641"/>
      <c r="P136" s="1641"/>
      <c r="Q136" s="1641"/>
      <c r="S136" s="130" t="str">
        <f t="shared" si="8"/>
        <v>10 (1410)</v>
      </c>
      <c r="T136" s="131" t="str">
        <f t="shared" si="9"/>
        <v/>
      </c>
      <c r="U136" s="285"/>
      <c r="V136" s="132"/>
      <c r="W136" s="132"/>
      <c r="X136" s="13"/>
    </row>
    <row r="137" spans="1:24" hidden="1">
      <c r="A137" s="7" t="s">
        <v>2907</v>
      </c>
      <c r="B137" s="124"/>
      <c r="C137" s="76"/>
      <c r="D137" s="76"/>
      <c r="E137" s="7"/>
      <c r="F137" s="76"/>
      <c r="G137" s="78"/>
      <c r="H137" s="142"/>
      <c r="I137" s="153"/>
      <c r="J137" s="284"/>
      <c r="K137" s="153"/>
      <c r="L137" s="128"/>
      <c r="M137" s="7"/>
      <c r="N137" s="1641"/>
      <c r="O137" s="1641"/>
      <c r="P137" s="1641"/>
      <c r="Q137" s="1641"/>
      <c r="S137" s="130" t="str">
        <f t="shared" si="8"/>
        <v>11 (1411)</v>
      </c>
      <c r="T137" s="131" t="str">
        <f t="shared" si="9"/>
        <v/>
      </c>
      <c r="U137" s="285"/>
      <c r="V137" s="132"/>
      <c r="W137" s="132"/>
      <c r="X137" s="13"/>
    </row>
    <row r="138" spans="1:24" ht="15" hidden="1" customHeight="1">
      <c r="A138" s="7" t="s">
        <v>2908</v>
      </c>
      <c r="B138" s="124"/>
      <c r="C138" s="76"/>
      <c r="D138" s="76"/>
      <c r="E138" s="7"/>
      <c r="F138" s="76"/>
      <c r="G138" s="78"/>
      <c r="H138" s="142"/>
      <c r="I138" s="153"/>
      <c r="J138" s="284"/>
      <c r="K138" s="153"/>
      <c r="L138" s="128"/>
      <c r="M138" s="7"/>
      <c r="N138" s="1641"/>
      <c r="O138" s="1641"/>
      <c r="P138" s="1641"/>
      <c r="Q138" s="1641"/>
      <c r="S138" s="130" t="str">
        <f t="shared" si="8"/>
        <v>12 (1412)</v>
      </c>
      <c r="T138" s="131" t="str">
        <f t="shared" si="9"/>
        <v/>
      </c>
      <c r="U138" s="285"/>
      <c r="V138" s="132"/>
      <c r="W138" s="132"/>
      <c r="X138" s="13"/>
    </row>
    <row r="139" spans="1:24" hidden="1">
      <c r="A139" s="7" t="s">
        <v>2909</v>
      </c>
      <c r="B139" s="124"/>
      <c r="C139" s="76"/>
      <c r="D139" s="76"/>
      <c r="E139" s="7"/>
      <c r="F139" s="76"/>
      <c r="G139" s="78"/>
      <c r="H139" s="142"/>
      <c r="I139" s="153"/>
      <c r="J139" s="284"/>
      <c r="K139" s="153"/>
      <c r="L139" s="128"/>
      <c r="M139" s="7"/>
      <c r="N139" s="1641"/>
      <c r="O139" s="1641"/>
      <c r="P139" s="1641"/>
      <c r="Q139" s="1641"/>
      <c r="S139" s="130" t="str">
        <f t="shared" si="8"/>
        <v>13 (1413)</v>
      </c>
      <c r="T139" s="131" t="str">
        <f t="shared" si="9"/>
        <v/>
      </c>
      <c r="U139" s="285"/>
      <c r="V139" s="132"/>
      <c r="W139" s="132"/>
      <c r="X139" s="13"/>
    </row>
    <row r="140" spans="1:24" hidden="1">
      <c r="A140" s="7" t="s">
        <v>2910</v>
      </c>
      <c r="B140" s="124"/>
      <c r="C140" s="76"/>
      <c r="D140" s="76"/>
      <c r="E140" s="7"/>
      <c r="F140" s="76"/>
      <c r="G140" s="78"/>
      <c r="H140" s="142"/>
      <c r="I140" s="153"/>
      <c r="J140" s="284"/>
      <c r="K140" s="153"/>
      <c r="L140" s="128"/>
      <c r="M140" s="7"/>
      <c r="N140" s="1641"/>
      <c r="O140" s="1641"/>
      <c r="P140" s="1641"/>
      <c r="Q140" s="1641"/>
      <c r="S140" s="130" t="str">
        <f t="shared" si="8"/>
        <v>14 (1414)</v>
      </c>
      <c r="T140" s="131" t="str">
        <f t="shared" si="9"/>
        <v/>
      </c>
      <c r="U140" s="285"/>
      <c r="V140" s="132"/>
      <c r="W140" s="132"/>
      <c r="X140" s="13"/>
    </row>
    <row r="141" spans="1:24" hidden="1">
      <c r="A141" s="7" t="s">
        <v>2911</v>
      </c>
      <c r="B141" s="124"/>
      <c r="C141" s="76"/>
      <c r="D141" s="76"/>
      <c r="E141" s="7"/>
      <c r="F141" s="76"/>
      <c r="G141" s="78"/>
      <c r="H141" s="142"/>
      <c r="I141" s="153"/>
      <c r="J141" s="284"/>
      <c r="K141" s="153"/>
      <c r="L141" s="128"/>
      <c r="M141" s="7"/>
      <c r="N141" s="1641"/>
      <c r="O141" s="1641"/>
      <c r="P141" s="1641"/>
      <c r="Q141" s="1641"/>
      <c r="S141" s="130" t="str">
        <f t="shared" si="8"/>
        <v>15 (1415)</v>
      </c>
      <c r="T141" s="131" t="str">
        <f t="shared" si="9"/>
        <v/>
      </c>
      <c r="U141" s="285"/>
      <c r="V141" s="132"/>
      <c r="W141" s="132"/>
      <c r="X141" s="13"/>
    </row>
    <row r="142" spans="1:24" hidden="1">
      <c r="A142" s="7" t="s">
        <v>2912</v>
      </c>
      <c r="B142" s="124"/>
      <c r="C142" s="76"/>
      <c r="D142" s="76"/>
      <c r="E142" s="7"/>
      <c r="F142" s="76"/>
      <c r="G142" s="78"/>
      <c r="H142" s="142"/>
      <c r="I142" s="153"/>
      <c r="J142" s="284"/>
      <c r="K142" s="153"/>
      <c r="L142" s="128"/>
      <c r="M142" s="7"/>
      <c r="N142" s="1641"/>
      <c r="O142" s="1641"/>
      <c r="P142" s="1641"/>
      <c r="Q142" s="1641"/>
      <c r="S142" s="130" t="str">
        <f t="shared" si="8"/>
        <v>16 (1416)</v>
      </c>
      <c r="T142" s="131" t="str">
        <f t="shared" si="9"/>
        <v/>
      </c>
      <c r="U142" s="285"/>
      <c r="V142" s="132"/>
      <c r="W142" s="132"/>
      <c r="X142" s="13"/>
    </row>
    <row r="143" spans="1:24" hidden="1">
      <c r="A143" s="7" t="s">
        <v>2913</v>
      </c>
      <c r="B143" s="124"/>
      <c r="C143" s="76"/>
      <c r="D143" s="76"/>
      <c r="E143" s="7"/>
      <c r="F143" s="76"/>
      <c r="G143" s="78"/>
      <c r="H143" s="142"/>
      <c r="I143" s="153"/>
      <c r="J143" s="284"/>
      <c r="K143" s="153"/>
      <c r="L143" s="128"/>
      <c r="M143" s="7"/>
      <c r="N143" s="1641"/>
      <c r="O143" s="1641"/>
      <c r="P143" s="1641"/>
      <c r="Q143" s="1641"/>
      <c r="S143" s="130" t="str">
        <f t="shared" si="8"/>
        <v>17 (1417)</v>
      </c>
      <c r="T143" s="131" t="str">
        <f t="shared" si="9"/>
        <v/>
      </c>
      <c r="U143" s="285"/>
      <c r="V143" s="132"/>
      <c r="W143" s="132"/>
      <c r="X143" s="13"/>
    </row>
    <row r="144" spans="1:24" hidden="1">
      <c r="A144" s="7" t="s">
        <v>2914</v>
      </c>
      <c r="B144" s="124"/>
      <c r="C144" s="76"/>
      <c r="D144" s="76"/>
      <c r="E144" s="7"/>
      <c r="F144" s="76"/>
      <c r="G144" s="78"/>
      <c r="H144" s="142"/>
      <c r="I144" s="153"/>
      <c r="J144" s="284"/>
      <c r="K144" s="153"/>
      <c r="L144" s="128"/>
      <c r="M144" s="7"/>
      <c r="N144" s="1641"/>
      <c r="O144" s="1641"/>
      <c r="P144" s="1641"/>
      <c r="Q144" s="1641"/>
      <c r="S144" s="130" t="str">
        <f t="shared" si="8"/>
        <v>18 (1418)</v>
      </c>
      <c r="T144" s="131" t="str">
        <f t="shared" si="9"/>
        <v/>
      </c>
      <c r="U144" s="285"/>
      <c r="V144" s="132"/>
      <c r="W144" s="132"/>
      <c r="X144" s="13"/>
    </row>
    <row r="145" spans="1:34" hidden="1">
      <c r="A145" s="7" t="s">
        <v>2915</v>
      </c>
      <c r="B145" s="124"/>
      <c r="C145" s="76"/>
      <c r="D145" s="76"/>
      <c r="E145" s="7"/>
      <c r="F145" s="76"/>
      <c r="G145" s="78"/>
      <c r="H145" s="142"/>
      <c r="I145" s="153"/>
      <c r="J145" s="284"/>
      <c r="K145" s="153"/>
      <c r="L145" s="128"/>
      <c r="M145" s="7"/>
      <c r="N145" s="1641"/>
      <c r="O145" s="1641"/>
      <c r="P145" s="1641"/>
      <c r="Q145" s="1641"/>
      <c r="S145" s="130" t="str">
        <f t="shared" si="8"/>
        <v>19 (1419)</v>
      </c>
      <c r="T145" s="131" t="str">
        <f t="shared" si="9"/>
        <v/>
      </c>
      <c r="U145" s="285"/>
      <c r="V145" s="132"/>
      <c r="W145" s="132"/>
      <c r="X145" s="13"/>
    </row>
    <row r="146" spans="1:34" hidden="1">
      <c r="A146" s="7" t="s">
        <v>2916</v>
      </c>
      <c r="B146" s="124"/>
      <c r="C146" s="76"/>
      <c r="D146" s="76"/>
      <c r="E146" s="7"/>
      <c r="F146" s="76"/>
      <c r="G146" s="78"/>
      <c r="H146" s="142"/>
      <c r="I146" s="153"/>
      <c r="J146" s="284"/>
      <c r="K146" s="153"/>
      <c r="L146" s="128"/>
      <c r="M146" s="7"/>
      <c r="N146" s="1641"/>
      <c r="O146" s="1641"/>
      <c r="P146" s="1641"/>
      <c r="Q146" s="1641"/>
      <c r="S146" s="130" t="str">
        <f t="shared" si="8"/>
        <v>20 (1420)</v>
      </c>
      <c r="T146" s="131" t="str">
        <f t="shared" si="9"/>
        <v/>
      </c>
      <c r="U146" s="285"/>
      <c r="V146" s="132"/>
      <c r="W146" s="132"/>
      <c r="X146" s="13"/>
    </row>
    <row r="147" spans="1:34" hidden="1">
      <c r="A147" s="7" t="s">
        <v>2917</v>
      </c>
      <c r="B147" s="124"/>
      <c r="C147" s="76"/>
      <c r="D147" s="76"/>
      <c r="E147" s="7"/>
      <c r="F147" s="76"/>
      <c r="G147" s="78"/>
      <c r="H147" s="142"/>
      <c r="I147" s="153"/>
      <c r="J147" s="284"/>
      <c r="K147" s="153"/>
      <c r="L147" s="128"/>
      <c r="M147" s="7"/>
      <c r="N147" s="1641"/>
      <c r="O147" s="1641"/>
      <c r="P147" s="1641"/>
      <c r="Q147" s="1641"/>
      <c r="S147" s="130" t="str">
        <f t="shared" si="8"/>
        <v>21 (1421)</v>
      </c>
      <c r="T147" s="131" t="str">
        <f t="shared" si="9"/>
        <v/>
      </c>
      <c r="U147" s="285"/>
      <c r="V147" s="132"/>
      <c r="W147" s="132"/>
      <c r="X147" s="13"/>
    </row>
    <row r="148" spans="1:34" hidden="1">
      <c r="A148" s="7" t="s">
        <v>2918</v>
      </c>
      <c r="B148" s="124"/>
      <c r="C148" s="76"/>
      <c r="D148" s="76"/>
      <c r="E148" s="7"/>
      <c r="F148" s="76"/>
      <c r="G148" s="78"/>
      <c r="H148" s="142"/>
      <c r="I148" s="153"/>
      <c r="J148" s="284"/>
      <c r="K148" s="153"/>
      <c r="L148" s="128"/>
      <c r="M148" s="7"/>
      <c r="N148" s="1641"/>
      <c r="O148" s="1641"/>
      <c r="P148" s="1641"/>
      <c r="Q148" s="1641"/>
      <c r="S148" s="130" t="str">
        <f t="shared" si="8"/>
        <v>22 (1422)</v>
      </c>
      <c r="T148" s="131" t="str">
        <f t="shared" si="9"/>
        <v/>
      </c>
      <c r="U148" s="285"/>
      <c r="V148" s="132"/>
      <c r="W148" s="132"/>
      <c r="X148" s="13"/>
    </row>
    <row r="149" spans="1:34" hidden="1">
      <c r="A149" s="7" t="s">
        <v>2919</v>
      </c>
      <c r="B149" s="124"/>
      <c r="C149" s="76"/>
      <c r="D149" s="76"/>
      <c r="E149" s="7"/>
      <c r="F149" s="76"/>
      <c r="G149" s="78"/>
      <c r="H149" s="142"/>
      <c r="I149" s="153"/>
      <c r="J149" s="284"/>
      <c r="K149" s="153"/>
      <c r="L149" s="128"/>
      <c r="M149" s="7"/>
      <c r="N149" s="1641"/>
      <c r="O149" s="1641"/>
      <c r="P149" s="1641"/>
      <c r="Q149" s="1641"/>
      <c r="S149" s="130" t="str">
        <f t="shared" si="8"/>
        <v>23 (1423)</v>
      </c>
      <c r="T149" s="131" t="str">
        <f t="shared" si="9"/>
        <v/>
      </c>
      <c r="U149" s="285"/>
      <c r="V149" s="132"/>
      <c r="W149" s="132"/>
      <c r="X149" s="13"/>
    </row>
    <row r="150" spans="1:34" hidden="1">
      <c r="A150" s="7" t="s">
        <v>2920</v>
      </c>
      <c r="B150" s="124"/>
      <c r="C150" s="76"/>
      <c r="D150" s="76"/>
      <c r="E150" s="7"/>
      <c r="F150" s="76"/>
      <c r="G150" s="78"/>
      <c r="H150" s="142"/>
      <c r="I150" s="153"/>
      <c r="J150" s="284"/>
      <c r="K150" s="153"/>
      <c r="L150" s="128"/>
      <c r="M150" s="7"/>
      <c r="N150" s="1641"/>
      <c r="O150" s="1641"/>
      <c r="P150" s="1641"/>
      <c r="Q150" s="1641"/>
      <c r="S150" s="130" t="str">
        <f t="shared" si="8"/>
        <v>24 (1424)</v>
      </c>
      <c r="T150" s="131" t="str">
        <f t="shared" si="9"/>
        <v/>
      </c>
      <c r="U150" s="285"/>
      <c r="V150" s="132"/>
      <c r="W150" s="132"/>
      <c r="X150" s="13"/>
    </row>
    <row r="151" spans="1:34">
      <c r="A151" s="7" t="s">
        <v>2921</v>
      </c>
      <c r="B151" s="124"/>
      <c r="C151" s="76"/>
      <c r="D151" s="76"/>
      <c r="E151" s="7"/>
      <c r="F151" s="76"/>
      <c r="G151" s="78"/>
      <c r="H151" s="142"/>
      <c r="I151" s="153"/>
      <c r="J151" s="284"/>
      <c r="K151" s="153"/>
      <c r="L151" s="128"/>
      <c r="M151" s="7"/>
      <c r="N151" s="1641"/>
      <c r="O151" s="1641"/>
      <c r="P151" s="1641"/>
      <c r="Q151" s="1641"/>
      <c r="S151" s="130" t="str">
        <f t="shared" si="8"/>
        <v>25 (1425)</v>
      </c>
      <c r="T151" s="131" t="str">
        <f t="shared" si="9"/>
        <v/>
      </c>
      <c r="U151" s="285"/>
      <c r="V151" s="132"/>
      <c r="W151" s="132"/>
      <c r="X151" s="13"/>
    </row>
    <row r="152" spans="1:34">
      <c r="A152" s="33" t="s">
        <v>2922</v>
      </c>
      <c r="B152" s="134">
        <v>100</v>
      </c>
      <c r="C152" s="76"/>
      <c r="D152" s="76"/>
      <c r="E152" s="7"/>
      <c r="F152" s="76"/>
      <c r="G152" s="135"/>
      <c r="H152" s="142"/>
      <c r="I152" s="153"/>
      <c r="J152" s="284"/>
      <c r="K152" s="153"/>
      <c r="L152" s="128"/>
      <c r="M152" s="7"/>
      <c r="N152" s="1642"/>
      <c r="O152" s="1642"/>
      <c r="P152" s="1642"/>
      <c r="Q152" s="1642"/>
      <c r="S152" s="122"/>
      <c r="T152" s="138">
        <f>$B152</f>
        <v>100</v>
      </c>
      <c r="U152" s="285"/>
      <c r="V152" s="132"/>
      <c r="W152" s="132"/>
      <c r="X152" s="13"/>
    </row>
    <row r="153" spans="1:34">
      <c r="A153" s="4" t="s">
        <v>2923</v>
      </c>
      <c r="B153" s="139" t="s">
        <v>2924</v>
      </c>
      <c r="C153" s="284"/>
      <c r="D153" s="284"/>
      <c r="F153" s="284"/>
      <c r="G153" s="140"/>
      <c r="H153" s="143"/>
      <c r="I153" s="127"/>
      <c r="J153" s="284"/>
      <c r="K153" s="127"/>
      <c r="L153" s="286"/>
      <c r="N153" s="1639"/>
      <c r="O153" s="1639"/>
      <c r="P153" s="1639"/>
      <c r="Q153" s="1639"/>
      <c r="S153" s="122"/>
      <c r="T153" s="28" t="str">
        <f>$B153</f>
        <v>Overall</v>
      </c>
      <c r="U153" s="285"/>
      <c r="V153" s="289"/>
      <c r="W153" s="289"/>
      <c r="X153" s="13"/>
    </row>
    <row r="154" spans="1:34">
      <c r="B154" s="2"/>
      <c r="C154" s="144"/>
      <c r="D154" s="144"/>
      <c r="F154" s="144"/>
      <c r="G154" s="94"/>
      <c r="H154" s="145"/>
      <c r="I154" s="145"/>
      <c r="J154" s="144"/>
      <c r="K154" s="144"/>
      <c r="L154" s="144"/>
      <c r="M154" s="144"/>
      <c r="N154" s="146"/>
      <c r="P154" s="81"/>
      <c r="Q154" s="81"/>
      <c r="R154" s="81"/>
      <c r="S154" s="147"/>
      <c r="T154" s="147"/>
      <c r="W154" s="81"/>
      <c r="X154" s="81"/>
      <c r="Y154" s="382"/>
      <c r="Z154" s="414"/>
      <c r="AA154" s="414"/>
      <c r="AB154" s="414"/>
      <c r="AG154" s="414"/>
      <c r="AH154" s="414"/>
    </row>
    <row r="155" spans="1:34">
      <c r="A155" s="319"/>
      <c r="B155" s="585" t="s">
        <v>2927</v>
      </c>
      <c r="C155" s="586"/>
      <c r="D155" s="586"/>
      <c r="F155" s="144"/>
      <c r="G155" s="94"/>
      <c r="H155" s="145"/>
      <c r="I155" s="145"/>
      <c r="J155" s="144"/>
      <c r="K155" s="144"/>
      <c r="L155" s="144"/>
      <c r="M155" s="144"/>
      <c r="N155" s="146"/>
      <c r="P155" s="81"/>
      <c r="Q155" s="81"/>
      <c r="S155" s="147"/>
      <c r="T155" s="147"/>
      <c r="W155" s="81"/>
      <c r="X155" s="81"/>
      <c r="Y155" s="382"/>
      <c r="Z155" s="414"/>
      <c r="AA155" s="414"/>
      <c r="AB155" s="414"/>
      <c r="AG155" s="414"/>
      <c r="AH155" s="414"/>
    </row>
    <row r="156" spans="1:34">
      <c r="A156" s="317" t="s">
        <v>2923</v>
      </c>
      <c r="B156" s="726" t="s">
        <v>2924</v>
      </c>
      <c r="C156" s="302"/>
      <c r="D156" s="302"/>
      <c r="E156" s="298"/>
      <c r="F156" s="302"/>
      <c r="G156" s="302"/>
      <c r="H156" s="144"/>
      <c r="I156" s="127"/>
      <c r="J156" s="127"/>
      <c r="K156" s="127"/>
      <c r="L156" s="127"/>
      <c r="N156" s="1639"/>
      <c r="O156" s="1639"/>
      <c r="P156" s="1761"/>
      <c r="Q156" s="1761"/>
      <c r="S156" s="147"/>
      <c r="T156" s="147"/>
      <c r="W156" s="81"/>
      <c r="X156" s="81"/>
      <c r="Y156" s="382"/>
      <c r="Z156" s="414"/>
      <c r="AA156" s="414"/>
      <c r="AB156" s="414"/>
      <c r="AG156" s="414"/>
      <c r="AH156" s="414"/>
    </row>
    <row r="157" spans="1:34">
      <c r="S157" s="147"/>
      <c r="T157" s="147"/>
      <c r="U157" s="81"/>
      <c r="V157" s="81"/>
      <c r="W157" s="81"/>
      <c r="X157" s="81"/>
    </row>
    <row r="158" spans="1:34">
      <c r="B158" s="85" t="s">
        <v>772</v>
      </c>
      <c r="D158" s="284"/>
      <c r="N158" s="1639"/>
      <c r="O158" s="1639"/>
      <c r="P158" s="1639"/>
      <c r="Q158" s="1639"/>
      <c r="S158" s="148"/>
      <c r="T158" s="123" t="str">
        <f>$B158</f>
        <v>Total (500)</v>
      </c>
      <c r="U158" s="285"/>
      <c r="W158" s="149"/>
      <c r="X158" s="149"/>
    </row>
    <row r="160" spans="1:34" ht="33.75" customHeight="1">
      <c r="B160" s="565" t="s">
        <v>2963</v>
      </c>
      <c r="C160" s="319"/>
      <c r="D160" s="319"/>
      <c r="E160" s="319"/>
      <c r="F160" s="319"/>
      <c r="G160" s="319"/>
      <c r="H160" s="319"/>
      <c r="I160" s="319"/>
      <c r="J160" s="319"/>
      <c r="K160" s="319"/>
      <c r="L160" s="319"/>
      <c r="M160" s="319"/>
      <c r="N160" s="430" t="s">
        <v>2964</v>
      </c>
      <c r="O160" s="430" t="s">
        <v>2965</v>
      </c>
      <c r="P160" s="430" t="s">
        <v>2964</v>
      </c>
      <c r="Q160" s="430" t="s">
        <v>2965</v>
      </c>
    </row>
    <row r="161" spans="1:24" ht="23.1" customHeight="1">
      <c r="B161" s="588" t="s">
        <v>1790</v>
      </c>
      <c r="C161" s="416"/>
      <c r="D161" s="409"/>
      <c r="E161" s="319"/>
      <c r="F161" s="416"/>
      <c r="G161" s="416"/>
      <c r="H161" s="589"/>
      <c r="I161" s="416"/>
      <c r="J161" s="411"/>
      <c r="K161" s="590"/>
      <c r="L161" s="727"/>
      <c r="M161" s="319"/>
      <c r="N161" s="409"/>
      <c r="O161" s="409"/>
      <c r="P161" s="409"/>
      <c r="Q161" s="409"/>
      <c r="W161" s="149"/>
      <c r="X161" s="149"/>
    </row>
    <row r="162" spans="1:24" ht="23.1" customHeight="1">
      <c r="B162" s="591" t="s">
        <v>2966</v>
      </c>
      <c r="C162" s="409"/>
      <c r="D162" s="409"/>
      <c r="E162" s="319"/>
      <c r="F162" s="416"/>
      <c r="G162" s="416"/>
      <c r="H162" s="589"/>
      <c r="I162" s="416"/>
      <c r="J162" s="411"/>
      <c r="K162" s="590"/>
      <c r="L162" s="727"/>
      <c r="M162" s="319"/>
      <c r="N162" s="409"/>
      <c r="O162" s="409"/>
      <c r="P162" s="409"/>
      <c r="Q162" s="409"/>
    </row>
    <row r="163" spans="1:24" ht="12.75" customHeight="1"/>
    <row r="164" spans="1:24" ht="34.5" customHeight="1">
      <c r="A164" s="154">
        <v>1</v>
      </c>
      <c r="B164" s="1539" t="s">
        <v>2928</v>
      </c>
      <c r="C164" s="1697"/>
      <c r="D164" s="1697"/>
      <c r="E164" s="1697"/>
      <c r="F164" s="1697"/>
      <c r="G164" s="1697"/>
      <c r="H164" s="155"/>
      <c r="I164" s="154">
        <v>4</v>
      </c>
      <c r="J164" s="1539" t="s">
        <v>3047</v>
      </c>
      <c r="K164" s="1638"/>
      <c r="L164" s="1638"/>
      <c r="M164" s="1638"/>
      <c r="N164" s="1638"/>
      <c r="O164" s="1638"/>
      <c r="P164" s="1638"/>
      <c r="Q164" s="1638"/>
    </row>
    <row r="165" spans="1:24" ht="45.75" customHeight="1">
      <c r="A165" s="154">
        <v>2</v>
      </c>
      <c r="B165" s="1539" t="s">
        <v>3036</v>
      </c>
      <c r="C165" s="1638"/>
      <c r="D165" s="1638"/>
      <c r="E165" s="1638"/>
      <c r="F165" s="1638"/>
      <c r="G165" s="1638"/>
      <c r="H165" s="155"/>
      <c r="I165" s="154">
        <v>5</v>
      </c>
      <c r="J165" s="1539" t="s">
        <v>3048</v>
      </c>
      <c r="K165" s="1638"/>
      <c r="L165" s="1638"/>
      <c r="M165" s="1638"/>
      <c r="N165" s="1638"/>
      <c r="O165" s="1638"/>
      <c r="P165" s="1638"/>
      <c r="Q165" s="1638"/>
    </row>
    <row r="166" spans="1:24" ht="45" customHeight="1">
      <c r="A166" s="154">
        <v>3</v>
      </c>
      <c r="B166" s="1539" t="s">
        <v>2930</v>
      </c>
      <c r="C166" s="1638"/>
      <c r="D166" s="1638"/>
      <c r="E166" s="1638"/>
      <c r="F166" s="1638"/>
      <c r="G166" s="1638"/>
      <c r="H166" s="155"/>
      <c r="I166" s="154">
        <v>6</v>
      </c>
      <c r="J166" s="1539" t="s">
        <v>2931</v>
      </c>
      <c r="K166" s="1638"/>
      <c r="L166" s="1638"/>
      <c r="M166" s="1638"/>
      <c r="N166" s="1638"/>
      <c r="O166" s="1638"/>
      <c r="P166" s="1638"/>
      <c r="Q166" s="1638"/>
    </row>
    <row r="167" spans="1:24" ht="13.8">
      <c r="I167" s="154">
        <v>7</v>
      </c>
      <c r="J167" s="1539" t="s">
        <v>2933</v>
      </c>
      <c r="K167" s="1638"/>
      <c r="L167" s="1638"/>
      <c r="M167" s="1638"/>
      <c r="N167" s="1638"/>
      <c r="O167" s="1638"/>
      <c r="P167" s="1638"/>
      <c r="Q167" s="1638"/>
    </row>
    <row r="168" spans="1:24" ht="13.8">
      <c r="A168" s="156"/>
    </row>
    <row r="169" spans="1:24">
      <c r="B169" s="373" t="s">
        <v>3059</v>
      </c>
    </row>
  </sheetData>
  <sheetProtection formatColumns="0" formatRows="0"/>
  <customSheetViews>
    <customSheetView guid="{322AC775-AF01-45AA-8A10-37DBB67FD782}" scale="102" showPageBreaks="1" printArea="1" hiddenRows="1" view="pageBreakPreview">
      <selection activeCell="X1" sqref="X1:AD1048576"/>
      <colBreaks count="3" manualBreakCount="3">
        <brk id="17" max="166" man="1"/>
        <brk id="33" max="166" man="1"/>
        <brk id="38" max="1048575" man="1"/>
      </colBreaks>
      <pageMargins left="0" right="0" top="0" bottom="0" header="0" footer="0"/>
      <pageSetup scale="56"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4">
    <mergeCell ref="K7:L7"/>
    <mergeCell ref="V7:W7"/>
    <mergeCell ref="B2:E2"/>
    <mergeCell ref="B4:Q4"/>
    <mergeCell ref="S4:X4"/>
    <mergeCell ref="I6:L6"/>
    <mergeCell ref="S6:T7"/>
    <mergeCell ref="I7:J7"/>
    <mergeCell ref="B6:D7"/>
    <mergeCell ref="F6:G7"/>
    <mergeCell ref="N13:O13"/>
    <mergeCell ref="P13:Q13"/>
    <mergeCell ref="N14:O14"/>
    <mergeCell ref="P14:Q14"/>
    <mergeCell ref="N15:O15"/>
    <mergeCell ref="P15:Q15"/>
    <mergeCell ref="N8:O8"/>
    <mergeCell ref="P8:Q8"/>
    <mergeCell ref="I10:J10"/>
    <mergeCell ref="N11:O11"/>
    <mergeCell ref="P11:Q11"/>
    <mergeCell ref="N12:O12"/>
    <mergeCell ref="P12:Q12"/>
    <mergeCell ref="N19:O19"/>
    <mergeCell ref="P19:Q19"/>
    <mergeCell ref="N20:O20"/>
    <mergeCell ref="P20:Q20"/>
    <mergeCell ref="N21:O21"/>
    <mergeCell ref="P21:Q21"/>
    <mergeCell ref="N16:O16"/>
    <mergeCell ref="P16:Q16"/>
    <mergeCell ref="N17:O17"/>
    <mergeCell ref="P17:Q17"/>
    <mergeCell ref="N18:O18"/>
    <mergeCell ref="P18:Q18"/>
    <mergeCell ref="N25:O25"/>
    <mergeCell ref="P25:Q25"/>
    <mergeCell ref="N26:O26"/>
    <mergeCell ref="P26:Q26"/>
    <mergeCell ref="N27:O27"/>
    <mergeCell ref="P27:Q27"/>
    <mergeCell ref="N22:O22"/>
    <mergeCell ref="P22:Q22"/>
    <mergeCell ref="N23:O23"/>
    <mergeCell ref="P23:Q23"/>
    <mergeCell ref="N24:O24"/>
    <mergeCell ref="P24:Q24"/>
    <mergeCell ref="N31:O31"/>
    <mergeCell ref="P31:Q31"/>
    <mergeCell ref="N32:O32"/>
    <mergeCell ref="P32:Q32"/>
    <mergeCell ref="N33:O33"/>
    <mergeCell ref="P33:Q33"/>
    <mergeCell ref="N28:O28"/>
    <mergeCell ref="P28:Q28"/>
    <mergeCell ref="N29:O29"/>
    <mergeCell ref="P29:Q29"/>
    <mergeCell ref="N30:O30"/>
    <mergeCell ref="P30:Q30"/>
    <mergeCell ref="N37:O37"/>
    <mergeCell ref="P37:Q37"/>
    <mergeCell ref="N40:O40"/>
    <mergeCell ref="P40:Q40"/>
    <mergeCell ref="N41:O41"/>
    <mergeCell ref="P41:Q41"/>
    <mergeCell ref="N34:O34"/>
    <mergeCell ref="P34:Q34"/>
    <mergeCell ref="N35:O35"/>
    <mergeCell ref="P35:Q35"/>
    <mergeCell ref="N36:O36"/>
    <mergeCell ref="P36:Q36"/>
    <mergeCell ref="N45:O45"/>
    <mergeCell ref="P45:Q45"/>
    <mergeCell ref="N46:O46"/>
    <mergeCell ref="P46:Q46"/>
    <mergeCell ref="N47:O47"/>
    <mergeCell ref="P47:Q47"/>
    <mergeCell ref="N42:O42"/>
    <mergeCell ref="P42:Q42"/>
    <mergeCell ref="N43:O43"/>
    <mergeCell ref="P43:Q43"/>
    <mergeCell ref="N44:O44"/>
    <mergeCell ref="P44:Q44"/>
    <mergeCell ref="N51:O51"/>
    <mergeCell ref="P51:Q51"/>
    <mergeCell ref="N52:O52"/>
    <mergeCell ref="P52:Q52"/>
    <mergeCell ref="N53:O53"/>
    <mergeCell ref="P53:Q53"/>
    <mergeCell ref="N48:O48"/>
    <mergeCell ref="P48:Q48"/>
    <mergeCell ref="N49:O49"/>
    <mergeCell ref="P49:Q49"/>
    <mergeCell ref="N50:O50"/>
    <mergeCell ref="P50:Q50"/>
    <mergeCell ref="N57:O57"/>
    <mergeCell ref="P57:Q57"/>
    <mergeCell ref="N58:O58"/>
    <mergeCell ref="P58:Q58"/>
    <mergeCell ref="N59:O59"/>
    <mergeCell ref="P59:Q59"/>
    <mergeCell ref="N54:O54"/>
    <mergeCell ref="P54:Q54"/>
    <mergeCell ref="N55:O55"/>
    <mergeCell ref="P55:Q55"/>
    <mergeCell ref="N56:O56"/>
    <mergeCell ref="P56:Q56"/>
    <mergeCell ref="N63:O63"/>
    <mergeCell ref="P63:Q63"/>
    <mergeCell ref="N64:O64"/>
    <mergeCell ref="P64:Q64"/>
    <mergeCell ref="N65:O65"/>
    <mergeCell ref="P65:Q65"/>
    <mergeCell ref="N60:O60"/>
    <mergeCell ref="P60:Q60"/>
    <mergeCell ref="N61:O61"/>
    <mergeCell ref="P61:Q61"/>
    <mergeCell ref="N62:O62"/>
    <mergeCell ref="P62:Q62"/>
    <mergeCell ref="N71:O71"/>
    <mergeCell ref="P71:Q71"/>
    <mergeCell ref="N72:O72"/>
    <mergeCell ref="P72:Q72"/>
    <mergeCell ref="N73:O73"/>
    <mergeCell ref="P73:Q73"/>
    <mergeCell ref="N66:O66"/>
    <mergeCell ref="P66:Q66"/>
    <mergeCell ref="N69:O69"/>
    <mergeCell ref="P69:Q69"/>
    <mergeCell ref="N70:O70"/>
    <mergeCell ref="P70:Q70"/>
    <mergeCell ref="N77:O77"/>
    <mergeCell ref="P77:Q77"/>
    <mergeCell ref="N78:O78"/>
    <mergeCell ref="P78:Q78"/>
    <mergeCell ref="N79:O79"/>
    <mergeCell ref="P79:Q79"/>
    <mergeCell ref="N74:O74"/>
    <mergeCell ref="P74:Q74"/>
    <mergeCell ref="N75:O75"/>
    <mergeCell ref="P75:Q75"/>
    <mergeCell ref="N76:O76"/>
    <mergeCell ref="P76:Q76"/>
    <mergeCell ref="N83:O83"/>
    <mergeCell ref="P83:Q83"/>
    <mergeCell ref="N84:O84"/>
    <mergeCell ref="P84:Q84"/>
    <mergeCell ref="N85:O85"/>
    <mergeCell ref="P85:Q85"/>
    <mergeCell ref="N80:O80"/>
    <mergeCell ref="P80:Q80"/>
    <mergeCell ref="N81:O81"/>
    <mergeCell ref="P81:Q81"/>
    <mergeCell ref="N82:O82"/>
    <mergeCell ref="P82:Q82"/>
    <mergeCell ref="N89:O89"/>
    <mergeCell ref="P89:Q89"/>
    <mergeCell ref="N90:O90"/>
    <mergeCell ref="P90:Q90"/>
    <mergeCell ref="N91:O91"/>
    <mergeCell ref="P91:Q91"/>
    <mergeCell ref="N86:O86"/>
    <mergeCell ref="P86:Q86"/>
    <mergeCell ref="N87:O87"/>
    <mergeCell ref="P87:Q87"/>
    <mergeCell ref="N88:O88"/>
    <mergeCell ref="P88:Q88"/>
    <mergeCell ref="N95:O95"/>
    <mergeCell ref="P95:Q95"/>
    <mergeCell ref="N98:O98"/>
    <mergeCell ref="P98:Q98"/>
    <mergeCell ref="N99:O99"/>
    <mergeCell ref="P99:Q99"/>
    <mergeCell ref="N92:O92"/>
    <mergeCell ref="P92:Q92"/>
    <mergeCell ref="N93:O93"/>
    <mergeCell ref="P93:Q93"/>
    <mergeCell ref="N94:O94"/>
    <mergeCell ref="P94:Q94"/>
    <mergeCell ref="N103:O103"/>
    <mergeCell ref="P103:Q103"/>
    <mergeCell ref="N104:O104"/>
    <mergeCell ref="P104:Q104"/>
    <mergeCell ref="N105:O105"/>
    <mergeCell ref="P105:Q105"/>
    <mergeCell ref="N100:O100"/>
    <mergeCell ref="P100:Q100"/>
    <mergeCell ref="N101:O101"/>
    <mergeCell ref="P101:Q101"/>
    <mergeCell ref="N102:O102"/>
    <mergeCell ref="P102:Q102"/>
    <mergeCell ref="N109:O109"/>
    <mergeCell ref="P109:Q109"/>
    <mergeCell ref="N110:O110"/>
    <mergeCell ref="P110:Q110"/>
    <mergeCell ref="N111:O111"/>
    <mergeCell ref="P111:Q111"/>
    <mergeCell ref="N106:O106"/>
    <mergeCell ref="P106:Q106"/>
    <mergeCell ref="N107:O107"/>
    <mergeCell ref="P107:Q107"/>
    <mergeCell ref="N108:O108"/>
    <mergeCell ref="P108:Q108"/>
    <mergeCell ref="N115:O115"/>
    <mergeCell ref="P115:Q115"/>
    <mergeCell ref="N116:O116"/>
    <mergeCell ref="P116:Q116"/>
    <mergeCell ref="N117:O117"/>
    <mergeCell ref="P117:Q117"/>
    <mergeCell ref="N112:O112"/>
    <mergeCell ref="P112:Q112"/>
    <mergeCell ref="N113:O113"/>
    <mergeCell ref="P113:Q113"/>
    <mergeCell ref="N114:O114"/>
    <mergeCell ref="P114:Q114"/>
    <mergeCell ref="N121:O121"/>
    <mergeCell ref="P121:Q121"/>
    <mergeCell ref="N122:O122"/>
    <mergeCell ref="P122:Q122"/>
    <mergeCell ref="N123:O123"/>
    <mergeCell ref="P123:Q123"/>
    <mergeCell ref="N118:O118"/>
    <mergeCell ref="P118:Q118"/>
    <mergeCell ref="N119:O119"/>
    <mergeCell ref="P119:Q119"/>
    <mergeCell ref="N120:O120"/>
    <mergeCell ref="P120:Q120"/>
    <mergeCell ref="N129:O129"/>
    <mergeCell ref="P129:Q129"/>
    <mergeCell ref="N130:O130"/>
    <mergeCell ref="P130:Q130"/>
    <mergeCell ref="N131:O131"/>
    <mergeCell ref="P131:Q131"/>
    <mergeCell ref="N124:O124"/>
    <mergeCell ref="P124:Q124"/>
    <mergeCell ref="N127:O127"/>
    <mergeCell ref="P127:Q127"/>
    <mergeCell ref="N128:O128"/>
    <mergeCell ref="P128:Q128"/>
    <mergeCell ref="N135:O135"/>
    <mergeCell ref="P135:Q135"/>
    <mergeCell ref="N136:O136"/>
    <mergeCell ref="P136:Q136"/>
    <mergeCell ref="N137:O137"/>
    <mergeCell ref="P137:Q137"/>
    <mergeCell ref="N132:O132"/>
    <mergeCell ref="P132:Q132"/>
    <mergeCell ref="N133:O133"/>
    <mergeCell ref="P133:Q133"/>
    <mergeCell ref="N134:O134"/>
    <mergeCell ref="P134:Q134"/>
    <mergeCell ref="N141:O141"/>
    <mergeCell ref="P141:Q141"/>
    <mergeCell ref="N142:O142"/>
    <mergeCell ref="P142:Q142"/>
    <mergeCell ref="N143:O143"/>
    <mergeCell ref="P143:Q143"/>
    <mergeCell ref="N138:O138"/>
    <mergeCell ref="P138:Q138"/>
    <mergeCell ref="N139:O139"/>
    <mergeCell ref="P139:Q139"/>
    <mergeCell ref="N140:O140"/>
    <mergeCell ref="P140:Q140"/>
    <mergeCell ref="B166:G166"/>
    <mergeCell ref="J166:Q166"/>
    <mergeCell ref="J167:Q167"/>
    <mergeCell ref="N153:O153"/>
    <mergeCell ref="P153:Q153"/>
    <mergeCell ref="N158:O158"/>
    <mergeCell ref="P158:Q158"/>
    <mergeCell ref="B164:G164"/>
    <mergeCell ref="J164:Q164"/>
    <mergeCell ref="N156:O156"/>
    <mergeCell ref="P156:Q156"/>
    <mergeCell ref="B165:G165"/>
    <mergeCell ref="J165:Q165"/>
    <mergeCell ref="P152:Q152"/>
    <mergeCell ref="N147:O147"/>
    <mergeCell ref="P147:Q147"/>
    <mergeCell ref="N148:O148"/>
    <mergeCell ref="P148:Q148"/>
    <mergeCell ref="N149:O149"/>
    <mergeCell ref="P149:Q149"/>
    <mergeCell ref="N144:O144"/>
    <mergeCell ref="P144:Q144"/>
    <mergeCell ref="N145:O145"/>
    <mergeCell ref="P145:Q145"/>
    <mergeCell ref="N146:O146"/>
    <mergeCell ref="P146:Q146"/>
    <mergeCell ref="N150:O150"/>
    <mergeCell ref="P150:Q150"/>
    <mergeCell ref="N151:O151"/>
    <mergeCell ref="P151:Q151"/>
    <mergeCell ref="N152:O152"/>
  </mergeCells>
  <hyperlinks>
    <hyperlink ref="B2" location="Schedule_Listing" display="Return to Shedule Listing" xr:uid="{00000000-0004-0000-4300-000000000000}"/>
    <hyperlink ref="B2:E2" location="'Schedule Listing '!A1" display="Return to Schedule Listing" xr:uid="{00000000-0004-0000-4300-000001000000}"/>
  </hyperlinks>
  <pageMargins left="0.47244094488188981" right="0.35433070866141736" top="0.74803149606299213" bottom="0.51181102362204722" header="0.31496062992125984" footer="0.31496062992125984"/>
  <pageSetup scale="56"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7" max="166"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2"/>
  <dimension ref="A1:AW155"/>
  <sheetViews>
    <sheetView showGridLines="0" zoomScaleNormal="100" zoomScaleSheetLayoutView="102" workbookViewId="0"/>
  </sheetViews>
  <sheetFormatPr defaultColWidth="9.1015625" defaultRowHeight="12.3"/>
  <cols>
    <col min="1" max="1" width="7.1015625" style="1" customWidth="1"/>
    <col min="2" max="3" width="9.1015625" style="1"/>
    <col min="4" max="4" width="12.41796875" style="1" customWidth="1"/>
    <col min="5" max="5" width="0.89453125" style="1" customWidth="1"/>
    <col min="6" max="6" width="12.41796875" style="1" customWidth="1"/>
    <col min="7" max="7" width="0.89453125" style="1" customWidth="1"/>
    <col min="8" max="8" width="10.5234375" style="1" customWidth="1"/>
    <col min="9" max="9" width="11.5234375" style="1" customWidth="1"/>
    <col min="10" max="10" width="0.5234375" style="1" customWidth="1"/>
    <col min="11" max="11" width="6.3125" style="1" customWidth="1"/>
    <col min="12" max="12" width="8" style="1" customWidth="1"/>
    <col min="13" max="14" width="6.5234375" style="1" customWidth="1"/>
    <col min="15" max="15" width="2.1015625" style="1" customWidth="1"/>
    <col min="16" max="16" width="6.5234375" style="1" customWidth="1"/>
    <col min="17" max="17" width="9" style="1" customWidth="1"/>
    <col min="18" max="18" width="9.41796875" style="1" customWidth="1"/>
    <col min="19" max="19" width="11.41796875" style="1" customWidth="1"/>
    <col min="20" max="20" width="9.41796875" style="1" customWidth="1"/>
    <col min="21" max="21" width="0.89453125" style="1" customWidth="1"/>
    <col min="22" max="22" width="2.41796875" style="1" customWidth="1"/>
    <col min="23" max="23" width="9.5234375" style="175" customWidth="1"/>
    <col min="24" max="24" width="11.41796875" style="175" customWidth="1"/>
    <col min="25" max="25" width="15.5234375" style="175" customWidth="1"/>
    <col min="26" max="26" width="14" style="175" customWidth="1"/>
    <col min="27" max="27" width="14.5234375" style="175" customWidth="1"/>
    <col min="28" max="28" width="0.89453125" style="175" customWidth="1"/>
    <col min="29" max="29" width="8.5234375" style="668" customWidth="1"/>
    <col min="30" max="32" width="9.1015625" style="1"/>
    <col min="33" max="33" width="1.5234375" style="1" customWidth="1"/>
    <col min="34" max="36" width="9.1015625" style="1"/>
    <col min="37" max="37" width="11.41796875" style="1" customWidth="1"/>
    <col min="38" max="38" width="1.5234375" style="1" customWidth="1"/>
    <col min="39" max="39" width="13.41796875" style="1" customWidth="1"/>
    <col min="40" max="40" width="11" style="1" customWidth="1"/>
    <col min="41" max="41" width="18.89453125" style="1" customWidth="1"/>
    <col min="42" max="42" width="14.89453125" style="1" customWidth="1"/>
    <col min="43" max="43" width="21.41796875" style="1" customWidth="1"/>
    <col min="44" max="44" width="4.5234375" style="1" customWidth="1"/>
    <col min="45" max="46" width="11" style="477" customWidth="1"/>
    <col min="47" max="47" width="18.89453125" style="477" customWidth="1"/>
    <col min="48" max="48" width="14.89453125" style="477" customWidth="1"/>
    <col min="49" max="49" width="23" style="477" customWidth="1"/>
    <col min="50" max="248" width="9.1015625" style="1"/>
    <col min="249" max="249" width="7.1015625" style="1" customWidth="1"/>
    <col min="250" max="251" width="9.1015625" style="1"/>
    <col min="252" max="252" width="12.41796875" style="1" customWidth="1"/>
    <col min="253" max="253" width="0.89453125" style="1" customWidth="1"/>
    <col min="254" max="254" width="12.41796875" style="1" customWidth="1"/>
    <col min="255" max="255" width="0.89453125" style="1" customWidth="1"/>
    <col min="256" max="256" width="12.41796875" style="1" customWidth="1"/>
    <col min="257" max="257" width="11.5234375" style="1" customWidth="1"/>
    <col min="258" max="258" width="0.5234375" style="1" customWidth="1"/>
    <col min="259" max="262" width="5.5234375" style="1" customWidth="1"/>
    <col min="263" max="263" width="2.1015625" style="1" customWidth="1"/>
    <col min="264" max="264" width="6.5234375" style="1" customWidth="1"/>
    <col min="265" max="265" width="9" style="1" customWidth="1"/>
    <col min="266" max="268" width="9.41796875" style="1" customWidth="1"/>
    <col min="269" max="269" width="0.89453125" style="1" customWidth="1"/>
    <col min="270" max="277" width="8.5234375" style="1" customWidth="1"/>
    <col min="278" max="278" width="9.1015625" style="1"/>
    <col min="279" max="279" width="6.5234375" style="1" customWidth="1"/>
    <col min="280" max="280" width="9" style="1" customWidth="1"/>
    <col min="281" max="283" width="9.41796875" style="1" customWidth="1"/>
    <col min="284" max="284" width="0.89453125" style="1" customWidth="1"/>
    <col min="285" max="285" width="8.5234375" style="1" customWidth="1"/>
    <col min="286" max="504" width="9.1015625" style="1"/>
    <col min="505" max="505" width="7.1015625" style="1" customWidth="1"/>
    <col min="506" max="507" width="9.1015625" style="1"/>
    <col min="508" max="508" width="12.41796875" style="1" customWidth="1"/>
    <col min="509" max="509" width="0.89453125" style="1" customWidth="1"/>
    <col min="510" max="510" width="12.41796875" style="1" customWidth="1"/>
    <col min="511" max="511" width="0.89453125" style="1" customWidth="1"/>
    <col min="512" max="512" width="12.41796875" style="1" customWidth="1"/>
    <col min="513" max="513" width="11.5234375" style="1" customWidth="1"/>
    <col min="514" max="514" width="0.5234375" style="1" customWidth="1"/>
    <col min="515" max="518" width="5.5234375" style="1" customWidth="1"/>
    <col min="519" max="519" width="2.1015625" style="1" customWidth="1"/>
    <col min="520" max="520" width="6.5234375" style="1" customWidth="1"/>
    <col min="521" max="521" width="9" style="1" customWidth="1"/>
    <col min="522" max="524" width="9.41796875" style="1" customWidth="1"/>
    <col min="525" max="525" width="0.89453125" style="1" customWidth="1"/>
    <col min="526" max="533" width="8.5234375" style="1" customWidth="1"/>
    <col min="534" max="534" width="9.1015625" style="1"/>
    <col min="535" max="535" width="6.5234375" style="1" customWidth="1"/>
    <col min="536" max="536" width="9" style="1" customWidth="1"/>
    <col min="537" max="539" width="9.41796875" style="1" customWidth="1"/>
    <col min="540" max="540" width="0.89453125" style="1" customWidth="1"/>
    <col min="541" max="541" width="8.5234375" style="1" customWidth="1"/>
    <col min="542" max="760" width="9.1015625" style="1"/>
    <col min="761" max="761" width="7.1015625" style="1" customWidth="1"/>
    <col min="762" max="763" width="9.1015625" style="1"/>
    <col min="764" max="764" width="12.41796875" style="1" customWidth="1"/>
    <col min="765" max="765" width="0.89453125" style="1" customWidth="1"/>
    <col min="766" max="766" width="12.41796875" style="1" customWidth="1"/>
    <col min="767" max="767" width="0.89453125" style="1" customWidth="1"/>
    <col min="768" max="768" width="12.41796875" style="1" customWidth="1"/>
    <col min="769" max="769" width="11.5234375" style="1" customWidth="1"/>
    <col min="770" max="770" width="0.5234375" style="1" customWidth="1"/>
    <col min="771" max="774" width="5.5234375" style="1" customWidth="1"/>
    <col min="775" max="775" width="2.1015625" style="1" customWidth="1"/>
    <col min="776" max="776" width="6.5234375" style="1" customWidth="1"/>
    <col min="777" max="777" width="9" style="1" customWidth="1"/>
    <col min="778" max="780" width="9.41796875" style="1" customWidth="1"/>
    <col min="781" max="781" width="0.89453125" style="1" customWidth="1"/>
    <col min="782" max="789" width="8.5234375" style="1" customWidth="1"/>
    <col min="790" max="790" width="9.1015625" style="1"/>
    <col min="791" max="791" width="6.5234375" style="1" customWidth="1"/>
    <col min="792" max="792" width="9" style="1" customWidth="1"/>
    <col min="793" max="795" width="9.41796875" style="1" customWidth="1"/>
    <col min="796" max="796" width="0.89453125" style="1" customWidth="1"/>
    <col min="797" max="797" width="8.5234375" style="1" customWidth="1"/>
    <col min="798" max="1016" width="9.1015625" style="1"/>
    <col min="1017" max="1017" width="7.1015625" style="1" customWidth="1"/>
    <col min="1018" max="1019" width="9.1015625" style="1"/>
    <col min="1020" max="1020" width="12.41796875" style="1" customWidth="1"/>
    <col min="1021" max="1021" width="0.89453125" style="1" customWidth="1"/>
    <col min="1022" max="1022" width="12.41796875" style="1" customWidth="1"/>
    <col min="1023" max="1023" width="0.89453125" style="1" customWidth="1"/>
    <col min="1024" max="1024" width="12.41796875" style="1" customWidth="1"/>
    <col min="1025" max="1025" width="11.5234375" style="1" customWidth="1"/>
    <col min="1026" max="1026" width="0.5234375" style="1" customWidth="1"/>
    <col min="1027" max="1030" width="5.5234375" style="1" customWidth="1"/>
    <col min="1031" max="1031" width="2.1015625" style="1" customWidth="1"/>
    <col min="1032" max="1032" width="6.5234375" style="1" customWidth="1"/>
    <col min="1033" max="1033" width="9" style="1" customWidth="1"/>
    <col min="1034" max="1036" width="9.41796875" style="1" customWidth="1"/>
    <col min="1037" max="1037" width="0.89453125" style="1" customWidth="1"/>
    <col min="1038" max="1045" width="8.5234375" style="1" customWidth="1"/>
    <col min="1046" max="1046" width="9.1015625" style="1"/>
    <col min="1047" max="1047" width="6.5234375" style="1" customWidth="1"/>
    <col min="1048" max="1048" width="9" style="1" customWidth="1"/>
    <col min="1049" max="1051" width="9.41796875" style="1" customWidth="1"/>
    <col min="1052" max="1052" width="0.89453125" style="1" customWidth="1"/>
    <col min="1053" max="1053" width="8.5234375" style="1" customWidth="1"/>
    <col min="1054" max="1272" width="9.1015625" style="1"/>
    <col min="1273" max="1273" width="7.1015625" style="1" customWidth="1"/>
    <col min="1274" max="1275" width="9.1015625" style="1"/>
    <col min="1276" max="1276" width="12.41796875" style="1" customWidth="1"/>
    <col min="1277" max="1277" width="0.89453125" style="1" customWidth="1"/>
    <col min="1278" max="1278" width="12.41796875" style="1" customWidth="1"/>
    <col min="1279" max="1279" width="0.89453125" style="1" customWidth="1"/>
    <col min="1280" max="1280" width="12.41796875" style="1" customWidth="1"/>
    <col min="1281" max="1281" width="11.5234375" style="1" customWidth="1"/>
    <col min="1282" max="1282" width="0.5234375" style="1" customWidth="1"/>
    <col min="1283" max="1286" width="5.5234375" style="1" customWidth="1"/>
    <col min="1287" max="1287" width="2.1015625" style="1" customWidth="1"/>
    <col min="1288" max="1288" width="6.5234375" style="1" customWidth="1"/>
    <col min="1289" max="1289" width="9" style="1" customWidth="1"/>
    <col min="1290" max="1292" width="9.41796875" style="1" customWidth="1"/>
    <col min="1293" max="1293" width="0.89453125" style="1" customWidth="1"/>
    <col min="1294" max="1301" width="8.5234375" style="1" customWidth="1"/>
    <col min="1302" max="1302" width="9.1015625" style="1"/>
    <col min="1303" max="1303" width="6.5234375" style="1" customWidth="1"/>
    <col min="1304" max="1304" width="9" style="1" customWidth="1"/>
    <col min="1305" max="1307" width="9.41796875" style="1" customWidth="1"/>
    <col min="1308" max="1308" width="0.89453125" style="1" customWidth="1"/>
    <col min="1309" max="1309" width="8.5234375" style="1" customWidth="1"/>
    <col min="1310" max="1528" width="9.1015625" style="1"/>
    <col min="1529" max="1529" width="7.1015625" style="1" customWidth="1"/>
    <col min="1530" max="1531" width="9.1015625" style="1"/>
    <col min="1532" max="1532" width="12.41796875" style="1" customWidth="1"/>
    <col min="1533" max="1533" width="0.89453125" style="1" customWidth="1"/>
    <col min="1534" max="1534" width="12.41796875" style="1" customWidth="1"/>
    <col min="1535" max="1535" width="0.89453125" style="1" customWidth="1"/>
    <col min="1536" max="1536" width="12.41796875" style="1" customWidth="1"/>
    <col min="1537" max="1537" width="11.5234375" style="1" customWidth="1"/>
    <col min="1538" max="1538" width="0.5234375" style="1" customWidth="1"/>
    <col min="1539" max="1542" width="5.5234375" style="1" customWidth="1"/>
    <col min="1543" max="1543" width="2.1015625" style="1" customWidth="1"/>
    <col min="1544" max="1544" width="6.5234375" style="1" customWidth="1"/>
    <col min="1545" max="1545" width="9" style="1" customWidth="1"/>
    <col min="1546" max="1548" width="9.41796875" style="1" customWidth="1"/>
    <col min="1549" max="1549" width="0.89453125" style="1" customWidth="1"/>
    <col min="1550" max="1557" width="8.5234375" style="1" customWidth="1"/>
    <col min="1558" max="1558" width="9.1015625" style="1"/>
    <col min="1559" max="1559" width="6.5234375" style="1" customWidth="1"/>
    <col min="1560" max="1560" width="9" style="1" customWidth="1"/>
    <col min="1561" max="1563" width="9.41796875" style="1" customWidth="1"/>
    <col min="1564" max="1564" width="0.89453125" style="1" customWidth="1"/>
    <col min="1565" max="1565" width="8.5234375" style="1" customWidth="1"/>
    <col min="1566" max="1784" width="9.1015625" style="1"/>
    <col min="1785" max="1785" width="7.1015625" style="1" customWidth="1"/>
    <col min="1786" max="1787" width="9.1015625" style="1"/>
    <col min="1788" max="1788" width="12.41796875" style="1" customWidth="1"/>
    <col min="1789" max="1789" width="0.89453125" style="1" customWidth="1"/>
    <col min="1790" max="1790" width="12.41796875" style="1" customWidth="1"/>
    <col min="1791" max="1791" width="0.89453125" style="1" customWidth="1"/>
    <col min="1792" max="1792" width="12.41796875" style="1" customWidth="1"/>
    <col min="1793" max="1793" width="11.5234375" style="1" customWidth="1"/>
    <col min="1794" max="1794" width="0.5234375" style="1" customWidth="1"/>
    <col min="1795" max="1798" width="5.5234375" style="1" customWidth="1"/>
    <col min="1799" max="1799" width="2.1015625" style="1" customWidth="1"/>
    <col min="1800" max="1800" width="6.5234375" style="1" customWidth="1"/>
    <col min="1801" max="1801" width="9" style="1" customWidth="1"/>
    <col min="1802" max="1804" width="9.41796875" style="1" customWidth="1"/>
    <col min="1805" max="1805" width="0.89453125" style="1" customWidth="1"/>
    <col min="1806" max="1813" width="8.5234375" style="1" customWidth="1"/>
    <col min="1814" max="1814" width="9.1015625" style="1"/>
    <col min="1815" max="1815" width="6.5234375" style="1" customWidth="1"/>
    <col min="1816" max="1816" width="9" style="1" customWidth="1"/>
    <col min="1817" max="1819" width="9.41796875" style="1" customWidth="1"/>
    <col min="1820" max="1820" width="0.89453125" style="1" customWidth="1"/>
    <col min="1821" max="1821" width="8.5234375" style="1" customWidth="1"/>
    <col min="1822" max="2040" width="9.1015625" style="1"/>
    <col min="2041" max="2041" width="7.1015625" style="1" customWidth="1"/>
    <col min="2042" max="2043" width="9.1015625" style="1"/>
    <col min="2044" max="2044" width="12.41796875" style="1" customWidth="1"/>
    <col min="2045" max="2045" width="0.89453125" style="1" customWidth="1"/>
    <col min="2046" max="2046" width="12.41796875" style="1" customWidth="1"/>
    <col min="2047" max="2047" width="0.89453125" style="1" customWidth="1"/>
    <col min="2048" max="2048" width="12.41796875" style="1" customWidth="1"/>
    <col min="2049" max="2049" width="11.5234375" style="1" customWidth="1"/>
    <col min="2050" max="2050" width="0.5234375" style="1" customWidth="1"/>
    <col min="2051" max="2054" width="5.5234375" style="1" customWidth="1"/>
    <col min="2055" max="2055" width="2.1015625" style="1" customWidth="1"/>
    <col min="2056" max="2056" width="6.5234375" style="1" customWidth="1"/>
    <col min="2057" max="2057" width="9" style="1" customWidth="1"/>
    <col min="2058" max="2060" width="9.41796875" style="1" customWidth="1"/>
    <col min="2061" max="2061" width="0.89453125" style="1" customWidth="1"/>
    <col min="2062" max="2069" width="8.5234375" style="1" customWidth="1"/>
    <col min="2070" max="2070" width="9.1015625" style="1"/>
    <col min="2071" max="2071" width="6.5234375" style="1" customWidth="1"/>
    <col min="2072" max="2072" width="9" style="1" customWidth="1"/>
    <col min="2073" max="2075" width="9.41796875" style="1" customWidth="1"/>
    <col min="2076" max="2076" width="0.89453125" style="1" customWidth="1"/>
    <col min="2077" max="2077" width="8.5234375" style="1" customWidth="1"/>
    <col min="2078" max="2296" width="9.1015625" style="1"/>
    <col min="2297" max="2297" width="7.1015625" style="1" customWidth="1"/>
    <col min="2298" max="2299" width="9.1015625" style="1"/>
    <col min="2300" max="2300" width="12.41796875" style="1" customWidth="1"/>
    <col min="2301" max="2301" width="0.89453125" style="1" customWidth="1"/>
    <col min="2302" max="2302" width="12.41796875" style="1" customWidth="1"/>
    <col min="2303" max="2303" width="0.89453125" style="1" customWidth="1"/>
    <col min="2304" max="2304" width="12.41796875" style="1" customWidth="1"/>
    <col min="2305" max="2305" width="11.5234375" style="1" customWidth="1"/>
    <col min="2306" max="2306" width="0.5234375" style="1" customWidth="1"/>
    <col min="2307" max="2310" width="5.5234375" style="1" customWidth="1"/>
    <col min="2311" max="2311" width="2.1015625" style="1" customWidth="1"/>
    <col min="2312" max="2312" width="6.5234375" style="1" customWidth="1"/>
    <col min="2313" max="2313" width="9" style="1" customWidth="1"/>
    <col min="2314" max="2316" width="9.41796875" style="1" customWidth="1"/>
    <col min="2317" max="2317" width="0.89453125" style="1" customWidth="1"/>
    <col min="2318" max="2325" width="8.5234375" style="1" customWidth="1"/>
    <col min="2326" max="2326" width="9.1015625" style="1"/>
    <col min="2327" max="2327" width="6.5234375" style="1" customWidth="1"/>
    <col min="2328" max="2328" width="9" style="1" customWidth="1"/>
    <col min="2329" max="2331" width="9.41796875" style="1" customWidth="1"/>
    <col min="2332" max="2332" width="0.89453125" style="1" customWidth="1"/>
    <col min="2333" max="2333" width="8.5234375" style="1" customWidth="1"/>
    <col min="2334" max="2552" width="9.1015625" style="1"/>
    <col min="2553" max="2553" width="7.1015625" style="1" customWidth="1"/>
    <col min="2554" max="2555" width="9.1015625" style="1"/>
    <col min="2556" max="2556" width="12.41796875" style="1" customWidth="1"/>
    <col min="2557" max="2557" width="0.89453125" style="1" customWidth="1"/>
    <col min="2558" max="2558" width="12.41796875" style="1" customWidth="1"/>
    <col min="2559" max="2559" width="0.89453125" style="1" customWidth="1"/>
    <col min="2560" max="2560" width="12.41796875" style="1" customWidth="1"/>
    <col min="2561" max="2561" width="11.5234375" style="1" customWidth="1"/>
    <col min="2562" max="2562" width="0.5234375" style="1" customWidth="1"/>
    <col min="2563" max="2566" width="5.5234375" style="1" customWidth="1"/>
    <col min="2567" max="2567" width="2.1015625" style="1" customWidth="1"/>
    <col min="2568" max="2568" width="6.5234375" style="1" customWidth="1"/>
    <col min="2569" max="2569" width="9" style="1" customWidth="1"/>
    <col min="2570" max="2572" width="9.41796875" style="1" customWidth="1"/>
    <col min="2573" max="2573" width="0.89453125" style="1" customWidth="1"/>
    <col min="2574" max="2581" width="8.5234375" style="1" customWidth="1"/>
    <col min="2582" max="2582" width="9.1015625" style="1"/>
    <col min="2583" max="2583" width="6.5234375" style="1" customWidth="1"/>
    <col min="2584" max="2584" width="9" style="1" customWidth="1"/>
    <col min="2585" max="2587" width="9.41796875" style="1" customWidth="1"/>
    <col min="2588" max="2588" width="0.89453125" style="1" customWidth="1"/>
    <col min="2589" max="2589" width="8.5234375" style="1" customWidth="1"/>
    <col min="2590" max="2808" width="9.1015625" style="1"/>
    <col min="2809" max="2809" width="7.1015625" style="1" customWidth="1"/>
    <col min="2810" max="2811" width="9.1015625" style="1"/>
    <col min="2812" max="2812" width="12.41796875" style="1" customWidth="1"/>
    <col min="2813" max="2813" width="0.89453125" style="1" customWidth="1"/>
    <col min="2814" max="2814" width="12.41796875" style="1" customWidth="1"/>
    <col min="2815" max="2815" width="0.89453125" style="1" customWidth="1"/>
    <col min="2816" max="2816" width="12.41796875" style="1" customWidth="1"/>
    <col min="2817" max="2817" width="11.5234375" style="1" customWidth="1"/>
    <col min="2818" max="2818" width="0.5234375" style="1" customWidth="1"/>
    <col min="2819" max="2822" width="5.5234375" style="1" customWidth="1"/>
    <col min="2823" max="2823" width="2.1015625" style="1" customWidth="1"/>
    <col min="2824" max="2824" width="6.5234375" style="1" customWidth="1"/>
    <col min="2825" max="2825" width="9" style="1" customWidth="1"/>
    <col min="2826" max="2828" width="9.41796875" style="1" customWidth="1"/>
    <col min="2829" max="2829" width="0.89453125" style="1" customWidth="1"/>
    <col min="2830" max="2837" width="8.5234375" style="1" customWidth="1"/>
    <col min="2838" max="2838" width="9.1015625" style="1"/>
    <col min="2839" max="2839" width="6.5234375" style="1" customWidth="1"/>
    <col min="2840" max="2840" width="9" style="1" customWidth="1"/>
    <col min="2841" max="2843" width="9.41796875" style="1" customWidth="1"/>
    <col min="2844" max="2844" width="0.89453125" style="1" customWidth="1"/>
    <col min="2845" max="2845" width="8.5234375" style="1" customWidth="1"/>
    <col min="2846" max="3064" width="9.1015625" style="1"/>
    <col min="3065" max="3065" width="7.1015625" style="1" customWidth="1"/>
    <col min="3066" max="3067" width="9.1015625" style="1"/>
    <col min="3068" max="3068" width="12.41796875" style="1" customWidth="1"/>
    <col min="3069" max="3069" width="0.89453125" style="1" customWidth="1"/>
    <col min="3070" max="3070" width="12.41796875" style="1" customWidth="1"/>
    <col min="3071" max="3071" width="0.89453125" style="1" customWidth="1"/>
    <col min="3072" max="3072" width="12.41796875" style="1" customWidth="1"/>
    <col min="3073" max="3073" width="11.5234375" style="1" customWidth="1"/>
    <col min="3074" max="3074" width="0.5234375" style="1" customWidth="1"/>
    <col min="3075" max="3078" width="5.5234375" style="1" customWidth="1"/>
    <col min="3079" max="3079" width="2.1015625" style="1" customWidth="1"/>
    <col min="3080" max="3080" width="6.5234375" style="1" customWidth="1"/>
    <col min="3081" max="3081" width="9" style="1" customWidth="1"/>
    <col min="3082" max="3084" width="9.41796875" style="1" customWidth="1"/>
    <col min="3085" max="3085" width="0.89453125" style="1" customWidth="1"/>
    <col min="3086" max="3093" width="8.5234375" style="1" customWidth="1"/>
    <col min="3094" max="3094" width="9.1015625" style="1"/>
    <col min="3095" max="3095" width="6.5234375" style="1" customWidth="1"/>
    <col min="3096" max="3096" width="9" style="1" customWidth="1"/>
    <col min="3097" max="3099" width="9.41796875" style="1" customWidth="1"/>
    <col min="3100" max="3100" width="0.89453125" style="1" customWidth="1"/>
    <col min="3101" max="3101" width="8.5234375" style="1" customWidth="1"/>
    <col min="3102" max="3320" width="9.1015625" style="1"/>
    <col min="3321" max="3321" width="7.1015625" style="1" customWidth="1"/>
    <col min="3322" max="3323" width="9.1015625" style="1"/>
    <col min="3324" max="3324" width="12.41796875" style="1" customWidth="1"/>
    <col min="3325" max="3325" width="0.89453125" style="1" customWidth="1"/>
    <col min="3326" max="3326" width="12.41796875" style="1" customWidth="1"/>
    <col min="3327" max="3327" width="0.89453125" style="1" customWidth="1"/>
    <col min="3328" max="3328" width="12.41796875" style="1" customWidth="1"/>
    <col min="3329" max="3329" width="11.5234375" style="1" customWidth="1"/>
    <col min="3330" max="3330" width="0.5234375" style="1" customWidth="1"/>
    <col min="3331" max="3334" width="5.5234375" style="1" customWidth="1"/>
    <col min="3335" max="3335" width="2.1015625" style="1" customWidth="1"/>
    <col min="3336" max="3336" width="6.5234375" style="1" customWidth="1"/>
    <col min="3337" max="3337" width="9" style="1" customWidth="1"/>
    <col min="3338" max="3340" width="9.41796875" style="1" customWidth="1"/>
    <col min="3341" max="3341" width="0.89453125" style="1" customWidth="1"/>
    <col min="3342" max="3349" width="8.5234375" style="1" customWidth="1"/>
    <col min="3350" max="3350" width="9.1015625" style="1"/>
    <col min="3351" max="3351" width="6.5234375" style="1" customWidth="1"/>
    <col min="3352" max="3352" width="9" style="1" customWidth="1"/>
    <col min="3353" max="3355" width="9.41796875" style="1" customWidth="1"/>
    <col min="3356" max="3356" width="0.89453125" style="1" customWidth="1"/>
    <col min="3357" max="3357" width="8.5234375" style="1" customWidth="1"/>
    <col min="3358" max="3576" width="9.1015625" style="1"/>
    <col min="3577" max="3577" width="7.1015625" style="1" customWidth="1"/>
    <col min="3578" max="3579" width="9.1015625" style="1"/>
    <col min="3580" max="3580" width="12.41796875" style="1" customWidth="1"/>
    <col min="3581" max="3581" width="0.89453125" style="1" customWidth="1"/>
    <col min="3582" max="3582" width="12.41796875" style="1" customWidth="1"/>
    <col min="3583" max="3583" width="0.89453125" style="1" customWidth="1"/>
    <col min="3584" max="3584" width="12.41796875" style="1" customWidth="1"/>
    <col min="3585" max="3585" width="11.5234375" style="1" customWidth="1"/>
    <col min="3586" max="3586" width="0.5234375" style="1" customWidth="1"/>
    <col min="3587" max="3590" width="5.5234375" style="1" customWidth="1"/>
    <col min="3591" max="3591" width="2.1015625" style="1" customWidth="1"/>
    <col min="3592" max="3592" width="6.5234375" style="1" customWidth="1"/>
    <col min="3593" max="3593" width="9" style="1" customWidth="1"/>
    <col min="3594" max="3596" width="9.41796875" style="1" customWidth="1"/>
    <col min="3597" max="3597" width="0.89453125" style="1" customWidth="1"/>
    <col min="3598" max="3605" width="8.5234375" style="1" customWidth="1"/>
    <col min="3606" max="3606" width="9.1015625" style="1"/>
    <col min="3607" max="3607" width="6.5234375" style="1" customWidth="1"/>
    <col min="3608" max="3608" width="9" style="1" customWidth="1"/>
    <col min="3609" max="3611" width="9.41796875" style="1" customWidth="1"/>
    <col min="3612" max="3612" width="0.89453125" style="1" customWidth="1"/>
    <col min="3613" max="3613" width="8.5234375" style="1" customWidth="1"/>
    <col min="3614" max="3832" width="9.1015625" style="1"/>
    <col min="3833" max="3833" width="7.1015625" style="1" customWidth="1"/>
    <col min="3834" max="3835" width="9.1015625" style="1"/>
    <col min="3836" max="3836" width="12.41796875" style="1" customWidth="1"/>
    <col min="3837" max="3837" width="0.89453125" style="1" customWidth="1"/>
    <col min="3838" max="3838" width="12.41796875" style="1" customWidth="1"/>
    <col min="3839" max="3839" width="0.89453125" style="1" customWidth="1"/>
    <col min="3840" max="3840" width="12.41796875" style="1" customWidth="1"/>
    <col min="3841" max="3841" width="11.5234375" style="1" customWidth="1"/>
    <col min="3842" max="3842" width="0.5234375" style="1" customWidth="1"/>
    <col min="3843" max="3846" width="5.5234375" style="1" customWidth="1"/>
    <col min="3847" max="3847" width="2.1015625" style="1" customWidth="1"/>
    <col min="3848" max="3848" width="6.5234375" style="1" customWidth="1"/>
    <col min="3849" max="3849" width="9" style="1" customWidth="1"/>
    <col min="3850" max="3852" width="9.41796875" style="1" customWidth="1"/>
    <col min="3853" max="3853" width="0.89453125" style="1" customWidth="1"/>
    <col min="3854" max="3861" width="8.5234375" style="1" customWidth="1"/>
    <col min="3862" max="3862" width="9.1015625" style="1"/>
    <col min="3863" max="3863" width="6.5234375" style="1" customWidth="1"/>
    <col min="3864" max="3864" width="9" style="1" customWidth="1"/>
    <col min="3865" max="3867" width="9.41796875" style="1" customWidth="1"/>
    <col min="3868" max="3868" width="0.89453125" style="1" customWidth="1"/>
    <col min="3869" max="3869" width="8.5234375" style="1" customWidth="1"/>
    <col min="3870" max="4088" width="9.1015625" style="1"/>
    <col min="4089" max="4089" width="7.1015625" style="1" customWidth="1"/>
    <col min="4090" max="4091" width="9.1015625" style="1"/>
    <col min="4092" max="4092" width="12.41796875" style="1" customWidth="1"/>
    <col min="4093" max="4093" width="0.89453125" style="1" customWidth="1"/>
    <col min="4094" max="4094" width="12.41796875" style="1" customWidth="1"/>
    <col min="4095" max="4095" width="0.89453125" style="1" customWidth="1"/>
    <col min="4096" max="4096" width="12.41796875" style="1" customWidth="1"/>
    <col min="4097" max="4097" width="11.5234375" style="1" customWidth="1"/>
    <col min="4098" max="4098" width="0.5234375" style="1" customWidth="1"/>
    <col min="4099" max="4102" width="5.5234375" style="1" customWidth="1"/>
    <col min="4103" max="4103" width="2.1015625" style="1" customWidth="1"/>
    <col min="4104" max="4104" width="6.5234375" style="1" customWidth="1"/>
    <col min="4105" max="4105" width="9" style="1" customWidth="1"/>
    <col min="4106" max="4108" width="9.41796875" style="1" customWidth="1"/>
    <col min="4109" max="4109" width="0.89453125" style="1" customWidth="1"/>
    <col min="4110" max="4117" width="8.5234375" style="1" customWidth="1"/>
    <col min="4118" max="4118" width="9.1015625" style="1"/>
    <col min="4119" max="4119" width="6.5234375" style="1" customWidth="1"/>
    <col min="4120" max="4120" width="9" style="1" customWidth="1"/>
    <col min="4121" max="4123" width="9.41796875" style="1" customWidth="1"/>
    <col min="4124" max="4124" width="0.89453125" style="1" customWidth="1"/>
    <col min="4125" max="4125" width="8.5234375" style="1" customWidth="1"/>
    <col min="4126" max="4344" width="9.1015625" style="1"/>
    <col min="4345" max="4345" width="7.1015625" style="1" customWidth="1"/>
    <col min="4346" max="4347" width="9.1015625" style="1"/>
    <col min="4348" max="4348" width="12.41796875" style="1" customWidth="1"/>
    <col min="4349" max="4349" width="0.89453125" style="1" customWidth="1"/>
    <col min="4350" max="4350" width="12.41796875" style="1" customWidth="1"/>
    <col min="4351" max="4351" width="0.89453125" style="1" customWidth="1"/>
    <col min="4352" max="4352" width="12.41796875" style="1" customWidth="1"/>
    <col min="4353" max="4353" width="11.5234375" style="1" customWidth="1"/>
    <col min="4354" max="4354" width="0.5234375" style="1" customWidth="1"/>
    <col min="4355" max="4358" width="5.5234375" style="1" customWidth="1"/>
    <col min="4359" max="4359" width="2.1015625" style="1" customWidth="1"/>
    <col min="4360" max="4360" width="6.5234375" style="1" customWidth="1"/>
    <col min="4361" max="4361" width="9" style="1" customWidth="1"/>
    <col min="4362" max="4364" width="9.41796875" style="1" customWidth="1"/>
    <col min="4365" max="4365" width="0.89453125" style="1" customWidth="1"/>
    <col min="4366" max="4373" width="8.5234375" style="1" customWidth="1"/>
    <col min="4374" max="4374" width="9.1015625" style="1"/>
    <col min="4375" max="4375" width="6.5234375" style="1" customWidth="1"/>
    <col min="4376" max="4376" width="9" style="1" customWidth="1"/>
    <col min="4377" max="4379" width="9.41796875" style="1" customWidth="1"/>
    <col min="4380" max="4380" width="0.89453125" style="1" customWidth="1"/>
    <col min="4381" max="4381" width="8.5234375" style="1" customWidth="1"/>
    <col min="4382" max="4600" width="9.1015625" style="1"/>
    <col min="4601" max="4601" width="7.1015625" style="1" customWidth="1"/>
    <col min="4602" max="4603" width="9.1015625" style="1"/>
    <col min="4604" max="4604" width="12.41796875" style="1" customWidth="1"/>
    <col min="4605" max="4605" width="0.89453125" style="1" customWidth="1"/>
    <col min="4606" max="4606" width="12.41796875" style="1" customWidth="1"/>
    <col min="4607" max="4607" width="0.89453125" style="1" customWidth="1"/>
    <col min="4608" max="4608" width="12.41796875" style="1" customWidth="1"/>
    <col min="4609" max="4609" width="11.5234375" style="1" customWidth="1"/>
    <col min="4610" max="4610" width="0.5234375" style="1" customWidth="1"/>
    <col min="4611" max="4614" width="5.5234375" style="1" customWidth="1"/>
    <col min="4615" max="4615" width="2.1015625" style="1" customWidth="1"/>
    <col min="4616" max="4616" width="6.5234375" style="1" customWidth="1"/>
    <col min="4617" max="4617" width="9" style="1" customWidth="1"/>
    <col min="4618" max="4620" width="9.41796875" style="1" customWidth="1"/>
    <col min="4621" max="4621" width="0.89453125" style="1" customWidth="1"/>
    <col min="4622" max="4629" width="8.5234375" style="1" customWidth="1"/>
    <col min="4630" max="4630" width="9.1015625" style="1"/>
    <col min="4631" max="4631" width="6.5234375" style="1" customWidth="1"/>
    <col min="4632" max="4632" width="9" style="1" customWidth="1"/>
    <col min="4633" max="4635" width="9.41796875" style="1" customWidth="1"/>
    <col min="4636" max="4636" width="0.89453125" style="1" customWidth="1"/>
    <col min="4637" max="4637" width="8.5234375" style="1" customWidth="1"/>
    <col min="4638" max="4856" width="9.1015625" style="1"/>
    <col min="4857" max="4857" width="7.1015625" style="1" customWidth="1"/>
    <col min="4858" max="4859" width="9.1015625" style="1"/>
    <col min="4860" max="4860" width="12.41796875" style="1" customWidth="1"/>
    <col min="4861" max="4861" width="0.89453125" style="1" customWidth="1"/>
    <col min="4862" max="4862" width="12.41796875" style="1" customWidth="1"/>
    <col min="4863" max="4863" width="0.89453125" style="1" customWidth="1"/>
    <col min="4864" max="4864" width="12.41796875" style="1" customWidth="1"/>
    <col min="4865" max="4865" width="11.5234375" style="1" customWidth="1"/>
    <col min="4866" max="4866" width="0.5234375" style="1" customWidth="1"/>
    <col min="4867" max="4870" width="5.5234375" style="1" customWidth="1"/>
    <col min="4871" max="4871" width="2.1015625" style="1" customWidth="1"/>
    <col min="4872" max="4872" width="6.5234375" style="1" customWidth="1"/>
    <col min="4873" max="4873" width="9" style="1" customWidth="1"/>
    <col min="4874" max="4876" width="9.41796875" style="1" customWidth="1"/>
    <col min="4877" max="4877" width="0.89453125" style="1" customWidth="1"/>
    <col min="4878" max="4885" width="8.5234375" style="1" customWidth="1"/>
    <col min="4886" max="4886" width="9.1015625" style="1"/>
    <col min="4887" max="4887" width="6.5234375" style="1" customWidth="1"/>
    <col min="4888" max="4888" width="9" style="1" customWidth="1"/>
    <col min="4889" max="4891" width="9.41796875" style="1" customWidth="1"/>
    <col min="4892" max="4892" width="0.89453125" style="1" customWidth="1"/>
    <col min="4893" max="4893" width="8.5234375" style="1" customWidth="1"/>
    <col min="4894" max="5112" width="9.1015625" style="1"/>
    <col min="5113" max="5113" width="7.1015625" style="1" customWidth="1"/>
    <col min="5114" max="5115" width="9.1015625" style="1"/>
    <col min="5116" max="5116" width="12.41796875" style="1" customWidth="1"/>
    <col min="5117" max="5117" width="0.89453125" style="1" customWidth="1"/>
    <col min="5118" max="5118" width="12.41796875" style="1" customWidth="1"/>
    <col min="5119" max="5119" width="0.89453125" style="1" customWidth="1"/>
    <col min="5120" max="5120" width="12.41796875" style="1" customWidth="1"/>
    <col min="5121" max="5121" width="11.5234375" style="1" customWidth="1"/>
    <col min="5122" max="5122" width="0.5234375" style="1" customWidth="1"/>
    <col min="5123" max="5126" width="5.5234375" style="1" customWidth="1"/>
    <col min="5127" max="5127" width="2.1015625" style="1" customWidth="1"/>
    <col min="5128" max="5128" width="6.5234375" style="1" customWidth="1"/>
    <col min="5129" max="5129" width="9" style="1" customWidth="1"/>
    <col min="5130" max="5132" width="9.41796875" style="1" customWidth="1"/>
    <col min="5133" max="5133" width="0.89453125" style="1" customWidth="1"/>
    <col min="5134" max="5141" width="8.5234375" style="1" customWidth="1"/>
    <col min="5142" max="5142" width="9.1015625" style="1"/>
    <col min="5143" max="5143" width="6.5234375" style="1" customWidth="1"/>
    <col min="5144" max="5144" width="9" style="1" customWidth="1"/>
    <col min="5145" max="5147" width="9.41796875" style="1" customWidth="1"/>
    <col min="5148" max="5148" width="0.89453125" style="1" customWidth="1"/>
    <col min="5149" max="5149" width="8.5234375" style="1" customWidth="1"/>
    <col min="5150" max="5368" width="9.1015625" style="1"/>
    <col min="5369" max="5369" width="7.1015625" style="1" customWidth="1"/>
    <col min="5370" max="5371" width="9.1015625" style="1"/>
    <col min="5372" max="5372" width="12.41796875" style="1" customWidth="1"/>
    <col min="5373" max="5373" width="0.89453125" style="1" customWidth="1"/>
    <col min="5374" max="5374" width="12.41796875" style="1" customWidth="1"/>
    <col min="5375" max="5375" width="0.89453125" style="1" customWidth="1"/>
    <col min="5376" max="5376" width="12.41796875" style="1" customWidth="1"/>
    <col min="5377" max="5377" width="11.5234375" style="1" customWidth="1"/>
    <col min="5378" max="5378" width="0.5234375" style="1" customWidth="1"/>
    <col min="5379" max="5382" width="5.5234375" style="1" customWidth="1"/>
    <col min="5383" max="5383" width="2.1015625" style="1" customWidth="1"/>
    <col min="5384" max="5384" width="6.5234375" style="1" customWidth="1"/>
    <col min="5385" max="5385" width="9" style="1" customWidth="1"/>
    <col min="5386" max="5388" width="9.41796875" style="1" customWidth="1"/>
    <col min="5389" max="5389" width="0.89453125" style="1" customWidth="1"/>
    <col min="5390" max="5397" width="8.5234375" style="1" customWidth="1"/>
    <col min="5398" max="5398" width="9.1015625" style="1"/>
    <col min="5399" max="5399" width="6.5234375" style="1" customWidth="1"/>
    <col min="5400" max="5400" width="9" style="1" customWidth="1"/>
    <col min="5401" max="5403" width="9.41796875" style="1" customWidth="1"/>
    <col min="5404" max="5404" width="0.89453125" style="1" customWidth="1"/>
    <col min="5405" max="5405" width="8.5234375" style="1" customWidth="1"/>
    <col min="5406" max="5624" width="9.1015625" style="1"/>
    <col min="5625" max="5625" width="7.1015625" style="1" customWidth="1"/>
    <col min="5626" max="5627" width="9.1015625" style="1"/>
    <col min="5628" max="5628" width="12.41796875" style="1" customWidth="1"/>
    <col min="5629" max="5629" width="0.89453125" style="1" customWidth="1"/>
    <col min="5630" max="5630" width="12.41796875" style="1" customWidth="1"/>
    <col min="5631" max="5631" width="0.89453125" style="1" customWidth="1"/>
    <col min="5632" max="5632" width="12.41796875" style="1" customWidth="1"/>
    <col min="5633" max="5633" width="11.5234375" style="1" customWidth="1"/>
    <col min="5634" max="5634" width="0.5234375" style="1" customWidth="1"/>
    <col min="5635" max="5638" width="5.5234375" style="1" customWidth="1"/>
    <col min="5639" max="5639" width="2.1015625" style="1" customWidth="1"/>
    <col min="5640" max="5640" width="6.5234375" style="1" customWidth="1"/>
    <col min="5641" max="5641" width="9" style="1" customWidth="1"/>
    <col min="5642" max="5644" width="9.41796875" style="1" customWidth="1"/>
    <col min="5645" max="5645" width="0.89453125" style="1" customWidth="1"/>
    <col min="5646" max="5653" width="8.5234375" style="1" customWidth="1"/>
    <col min="5654" max="5654" width="9.1015625" style="1"/>
    <col min="5655" max="5655" width="6.5234375" style="1" customWidth="1"/>
    <col min="5656" max="5656" width="9" style="1" customWidth="1"/>
    <col min="5657" max="5659" width="9.41796875" style="1" customWidth="1"/>
    <col min="5660" max="5660" width="0.89453125" style="1" customWidth="1"/>
    <col min="5661" max="5661" width="8.5234375" style="1" customWidth="1"/>
    <col min="5662" max="5880" width="9.1015625" style="1"/>
    <col min="5881" max="5881" width="7.1015625" style="1" customWidth="1"/>
    <col min="5882" max="5883" width="9.1015625" style="1"/>
    <col min="5884" max="5884" width="12.41796875" style="1" customWidth="1"/>
    <col min="5885" max="5885" width="0.89453125" style="1" customWidth="1"/>
    <col min="5886" max="5886" width="12.41796875" style="1" customWidth="1"/>
    <col min="5887" max="5887" width="0.89453125" style="1" customWidth="1"/>
    <col min="5888" max="5888" width="12.41796875" style="1" customWidth="1"/>
    <col min="5889" max="5889" width="11.5234375" style="1" customWidth="1"/>
    <col min="5890" max="5890" width="0.5234375" style="1" customWidth="1"/>
    <col min="5891" max="5894" width="5.5234375" style="1" customWidth="1"/>
    <col min="5895" max="5895" width="2.1015625" style="1" customWidth="1"/>
    <col min="5896" max="5896" width="6.5234375" style="1" customWidth="1"/>
    <col min="5897" max="5897" width="9" style="1" customWidth="1"/>
    <col min="5898" max="5900" width="9.41796875" style="1" customWidth="1"/>
    <col min="5901" max="5901" width="0.89453125" style="1" customWidth="1"/>
    <col min="5902" max="5909" width="8.5234375" style="1" customWidth="1"/>
    <col min="5910" max="5910" width="9.1015625" style="1"/>
    <col min="5911" max="5911" width="6.5234375" style="1" customWidth="1"/>
    <col min="5912" max="5912" width="9" style="1" customWidth="1"/>
    <col min="5913" max="5915" width="9.41796875" style="1" customWidth="1"/>
    <col min="5916" max="5916" width="0.89453125" style="1" customWidth="1"/>
    <col min="5917" max="5917" width="8.5234375" style="1" customWidth="1"/>
    <col min="5918" max="6136" width="9.1015625" style="1"/>
    <col min="6137" max="6137" width="7.1015625" style="1" customWidth="1"/>
    <col min="6138" max="6139" width="9.1015625" style="1"/>
    <col min="6140" max="6140" width="12.41796875" style="1" customWidth="1"/>
    <col min="6141" max="6141" width="0.89453125" style="1" customWidth="1"/>
    <col min="6142" max="6142" width="12.41796875" style="1" customWidth="1"/>
    <col min="6143" max="6143" width="0.89453125" style="1" customWidth="1"/>
    <col min="6144" max="6144" width="12.41796875" style="1" customWidth="1"/>
    <col min="6145" max="6145" width="11.5234375" style="1" customWidth="1"/>
    <col min="6146" max="6146" width="0.5234375" style="1" customWidth="1"/>
    <col min="6147" max="6150" width="5.5234375" style="1" customWidth="1"/>
    <col min="6151" max="6151" width="2.1015625" style="1" customWidth="1"/>
    <col min="6152" max="6152" width="6.5234375" style="1" customWidth="1"/>
    <col min="6153" max="6153" width="9" style="1" customWidth="1"/>
    <col min="6154" max="6156" width="9.41796875" style="1" customWidth="1"/>
    <col min="6157" max="6157" width="0.89453125" style="1" customWidth="1"/>
    <col min="6158" max="6165" width="8.5234375" style="1" customWidth="1"/>
    <col min="6166" max="6166" width="9.1015625" style="1"/>
    <col min="6167" max="6167" width="6.5234375" style="1" customWidth="1"/>
    <col min="6168" max="6168" width="9" style="1" customWidth="1"/>
    <col min="6169" max="6171" width="9.41796875" style="1" customWidth="1"/>
    <col min="6172" max="6172" width="0.89453125" style="1" customWidth="1"/>
    <col min="6173" max="6173" width="8.5234375" style="1" customWidth="1"/>
    <col min="6174" max="6392" width="9.1015625" style="1"/>
    <col min="6393" max="6393" width="7.1015625" style="1" customWidth="1"/>
    <col min="6394" max="6395" width="9.1015625" style="1"/>
    <col min="6396" max="6396" width="12.41796875" style="1" customWidth="1"/>
    <col min="6397" max="6397" width="0.89453125" style="1" customWidth="1"/>
    <col min="6398" max="6398" width="12.41796875" style="1" customWidth="1"/>
    <col min="6399" max="6399" width="0.89453125" style="1" customWidth="1"/>
    <col min="6400" max="6400" width="12.41796875" style="1" customWidth="1"/>
    <col min="6401" max="6401" width="11.5234375" style="1" customWidth="1"/>
    <col min="6402" max="6402" width="0.5234375" style="1" customWidth="1"/>
    <col min="6403" max="6406" width="5.5234375" style="1" customWidth="1"/>
    <col min="6407" max="6407" width="2.1015625" style="1" customWidth="1"/>
    <col min="6408" max="6408" width="6.5234375" style="1" customWidth="1"/>
    <col min="6409" max="6409" width="9" style="1" customWidth="1"/>
    <col min="6410" max="6412" width="9.41796875" style="1" customWidth="1"/>
    <col min="6413" max="6413" width="0.89453125" style="1" customWidth="1"/>
    <col min="6414" max="6421" width="8.5234375" style="1" customWidth="1"/>
    <col min="6422" max="6422" width="9.1015625" style="1"/>
    <col min="6423" max="6423" width="6.5234375" style="1" customWidth="1"/>
    <col min="6424" max="6424" width="9" style="1" customWidth="1"/>
    <col min="6425" max="6427" width="9.41796875" style="1" customWidth="1"/>
    <col min="6428" max="6428" width="0.89453125" style="1" customWidth="1"/>
    <col min="6429" max="6429" width="8.5234375" style="1" customWidth="1"/>
    <col min="6430" max="6648" width="9.1015625" style="1"/>
    <col min="6649" max="6649" width="7.1015625" style="1" customWidth="1"/>
    <col min="6650" max="6651" width="9.1015625" style="1"/>
    <col min="6652" max="6652" width="12.41796875" style="1" customWidth="1"/>
    <col min="6653" max="6653" width="0.89453125" style="1" customWidth="1"/>
    <col min="6654" max="6654" width="12.41796875" style="1" customWidth="1"/>
    <col min="6655" max="6655" width="0.89453125" style="1" customWidth="1"/>
    <col min="6656" max="6656" width="12.41796875" style="1" customWidth="1"/>
    <col min="6657" max="6657" width="11.5234375" style="1" customWidth="1"/>
    <col min="6658" max="6658" width="0.5234375" style="1" customWidth="1"/>
    <col min="6659" max="6662" width="5.5234375" style="1" customWidth="1"/>
    <col min="6663" max="6663" width="2.1015625" style="1" customWidth="1"/>
    <col min="6664" max="6664" width="6.5234375" style="1" customWidth="1"/>
    <col min="6665" max="6665" width="9" style="1" customWidth="1"/>
    <col min="6666" max="6668" width="9.41796875" style="1" customWidth="1"/>
    <col min="6669" max="6669" width="0.89453125" style="1" customWidth="1"/>
    <col min="6670" max="6677" width="8.5234375" style="1" customWidth="1"/>
    <col min="6678" max="6678" width="9.1015625" style="1"/>
    <col min="6679" max="6679" width="6.5234375" style="1" customWidth="1"/>
    <col min="6680" max="6680" width="9" style="1" customWidth="1"/>
    <col min="6681" max="6683" width="9.41796875" style="1" customWidth="1"/>
    <col min="6684" max="6684" width="0.89453125" style="1" customWidth="1"/>
    <col min="6685" max="6685" width="8.5234375" style="1" customWidth="1"/>
    <col min="6686" max="6904" width="9.1015625" style="1"/>
    <col min="6905" max="6905" width="7.1015625" style="1" customWidth="1"/>
    <col min="6906" max="6907" width="9.1015625" style="1"/>
    <col min="6908" max="6908" width="12.41796875" style="1" customWidth="1"/>
    <col min="6909" max="6909" width="0.89453125" style="1" customWidth="1"/>
    <col min="6910" max="6910" width="12.41796875" style="1" customWidth="1"/>
    <col min="6911" max="6911" width="0.89453125" style="1" customWidth="1"/>
    <col min="6912" max="6912" width="12.41796875" style="1" customWidth="1"/>
    <col min="6913" max="6913" width="11.5234375" style="1" customWidth="1"/>
    <col min="6914" max="6914" width="0.5234375" style="1" customWidth="1"/>
    <col min="6915" max="6918" width="5.5234375" style="1" customWidth="1"/>
    <col min="6919" max="6919" width="2.1015625" style="1" customWidth="1"/>
    <col min="6920" max="6920" width="6.5234375" style="1" customWidth="1"/>
    <col min="6921" max="6921" width="9" style="1" customWidth="1"/>
    <col min="6922" max="6924" width="9.41796875" style="1" customWidth="1"/>
    <col min="6925" max="6925" width="0.89453125" style="1" customWidth="1"/>
    <col min="6926" max="6933" width="8.5234375" style="1" customWidth="1"/>
    <col min="6934" max="6934" width="9.1015625" style="1"/>
    <col min="6935" max="6935" width="6.5234375" style="1" customWidth="1"/>
    <col min="6936" max="6936" width="9" style="1" customWidth="1"/>
    <col min="6937" max="6939" width="9.41796875" style="1" customWidth="1"/>
    <col min="6940" max="6940" width="0.89453125" style="1" customWidth="1"/>
    <col min="6941" max="6941" width="8.5234375" style="1" customWidth="1"/>
    <col min="6942" max="7160" width="9.1015625" style="1"/>
    <col min="7161" max="7161" width="7.1015625" style="1" customWidth="1"/>
    <col min="7162" max="7163" width="9.1015625" style="1"/>
    <col min="7164" max="7164" width="12.41796875" style="1" customWidth="1"/>
    <col min="7165" max="7165" width="0.89453125" style="1" customWidth="1"/>
    <col min="7166" max="7166" width="12.41796875" style="1" customWidth="1"/>
    <col min="7167" max="7167" width="0.89453125" style="1" customWidth="1"/>
    <col min="7168" max="7168" width="12.41796875" style="1" customWidth="1"/>
    <col min="7169" max="7169" width="11.5234375" style="1" customWidth="1"/>
    <col min="7170" max="7170" width="0.5234375" style="1" customWidth="1"/>
    <col min="7171" max="7174" width="5.5234375" style="1" customWidth="1"/>
    <col min="7175" max="7175" width="2.1015625" style="1" customWidth="1"/>
    <col min="7176" max="7176" width="6.5234375" style="1" customWidth="1"/>
    <col min="7177" max="7177" width="9" style="1" customWidth="1"/>
    <col min="7178" max="7180" width="9.41796875" style="1" customWidth="1"/>
    <col min="7181" max="7181" width="0.89453125" style="1" customWidth="1"/>
    <col min="7182" max="7189" width="8.5234375" style="1" customWidth="1"/>
    <col min="7190" max="7190" width="9.1015625" style="1"/>
    <col min="7191" max="7191" width="6.5234375" style="1" customWidth="1"/>
    <col min="7192" max="7192" width="9" style="1" customWidth="1"/>
    <col min="7193" max="7195" width="9.41796875" style="1" customWidth="1"/>
    <col min="7196" max="7196" width="0.89453125" style="1" customWidth="1"/>
    <col min="7197" max="7197" width="8.5234375" style="1" customWidth="1"/>
    <col min="7198" max="7416" width="9.1015625" style="1"/>
    <col min="7417" max="7417" width="7.1015625" style="1" customWidth="1"/>
    <col min="7418" max="7419" width="9.1015625" style="1"/>
    <col min="7420" max="7420" width="12.41796875" style="1" customWidth="1"/>
    <col min="7421" max="7421" width="0.89453125" style="1" customWidth="1"/>
    <col min="7422" max="7422" width="12.41796875" style="1" customWidth="1"/>
    <col min="7423" max="7423" width="0.89453125" style="1" customWidth="1"/>
    <col min="7424" max="7424" width="12.41796875" style="1" customWidth="1"/>
    <col min="7425" max="7425" width="11.5234375" style="1" customWidth="1"/>
    <col min="7426" max="7426" width="0.5234375" style="1" customWidth="1"/>
    <col min="7427" max="7430" width="5.5234375" style="1" customWidth="1"/>
    <col min="7431" max="7431" width="2.1015625" style="1" customWidth="1"/>
    <col min="7432" max="7432" width="6.5234375" style="1" customWidth="1"/>
    <col min="7433" max="7433" width="9" style="1" customWidth="1"/>
    <col min="7434" max="7436" width="9.41796875" style="1" customWidth="1"/>
    <col min="7437" max="7437" width="0.89453125" style="1" customWidth="1"/>
    <col min="7438" max="7445" width="8.5234375" style="1" customWidth="1"/>
    <col min="7446" max="7446" width="9.1015625" style="1"/>
    <col min="7447" max="7447" width="6.5234375" style="1" customWidth="1"/>
    <col min="7448" max="7448" width="9" style="1" customWidth="1"/>
    <col min="7449" max="7451" width="9.41796875" style="1" customWidth="1"/>
    <col min="7452" max="7452" width="0.89453125" style="1" customWidth="1"/>
    <col min="7453" max="7453" width="8.5234375" style="1" customWidth="1"/>
    <col min="7454" max="7672" width="9.1015625" style="1"/>
    <col min="7673" max="7673" width="7.1015625" style="1" customWidth="1"/>
    <col min="7674" max="7675" width="9.1015625" style="1"/>
    <col min="7676" max="7676" width="12.41796875" style="1" customWidth="1"/>
    <col min="7677" max="7677" width="0.89453125" style="1" customWidth="1"/>
    <col min="7678" max="7678" width="12.41796875" style="1" customWidth="1"/>
    <col min="7679" max="7679" width="0.89453125" style="1" customWidth="1"/>
    <col min="7680" max="7680" width="12.41796875" style="1" customWidth="1"/>
    <col min="7681" max="7681" width="11.5234375" style="1" customWidth="1"/>
    <col min="7682" max="7682" width="0.5234375" style="1" customWidth="1"/>
    <col min="7683" max="7686" width="5.5234375" style="1" customWidth="1"/>
    <col min="7687" max="7687" width="2.1015625" style="1" customWidth="1"/>
    <col min="7688" max="7688" width="6.5234375" style="1" customWidth="1"/>
    <col min="7689" max="7689" width="9" style="1" customWidth="1"/>
    <col min="7690" max="7692" width="9.41796875" style="1" customWidth="1"/>
    <col min="7693" max="7693" width="0.89453125" style="1" customWidth="1"/>
    <col min="7694" max="7701" width="8.5234375" style="1" customWidth="1"/>
    <col min="7702" max="7702" width="9.1015625" style="1"/>
    <col min="7703" max="7703" width="6.5234375" style="1" customWidth="1"/>
    <col min="7704" max="7704" width="9" style="1" customWidth="1"/>
    <col min="7705" max="7707" width="9.41796875" style="1" customWidth="1"/>
    <col min="7708" max="7708" width="0.89453125" style="1" customWidth="1"/>
    <col min="7709" max="7709" width="8.5234375" style="1" customWidth="1"/>
    <col min="7710" max="7928" width="9.1015625" style="1"/>
    <col min="7929" max="7929" width="7.1015625" style="1" customWidth="1"/>
    <col min="7930" max="7931" width="9.1015625" style="1"/>
    <col min="7932" max="7932" width="12.41796875" style="1" customWidth="1"/>
    <col min="7933" max="7933" width="0.89453125" style="1" customWidth="1"/>
    <col min="7934" max="7934" width="12.41796875" style="1" customWidth="1"/>
    <col min="7935" max="7935" width="0.89453125" style="1" customWidth="1"/>
    <col min="7936" max="7936" width="12.41796875" style="1" customWidth="1"/>
    <col min="7937" max="7937" width="11.5234375" style="1" customWidth="1"/>
    <col min="7938" max="7938" width="0.5234375" style="1" customWidth="1"/>
    <col min="7939" max="7942" width="5.5234375" style="1" customWidth="1"/>
    <col min="7943" max="7943" width="2.1015625" style="1" customWidth="1"/>
    <col min="7944" max="7944" width="6.5234375" style="1" customWidth="1"/>
    <col min="7945" max="7945" width="9" style="1" customWidth="1"/>
    <col min="7946" max="7948" width="9.41796875" style="1" customWidth="1"/>
    <col min="7949" max="7949" width="0.89453125" style="1" customWidth="1"/>
    <col min="7950" max="7957" width="8.5234375" style="1" customWidth="1"/>
    <col min="7958" max="7958" width="9.1015625" style="1"/>
    <col min="7959" max="7959" width="6.5234375" style="1" customWidth="1"/>
    <col min="7960" max="7960" width="9" style="1" customWidth="1"/>
    <col min="7961" max="7963" width="9.41796875" style="1" customWidth="1"/>
    <col min="7964" max="7964" width="0.89453125" style="1" customWidth="1"/>
    <col min="7965" max="7965" width="8.5234375" style="1" customWidth="1"/>
    <col min="7966" max="8184" width="9.1015625" style="1"/>
    <col min="8185" max="8185" width="7.1015625" style="1" customWidth="1"/>
    <col min="8186" max="8187" width="9.1015625" style="1"/>
    <col min="8188" max="8188" width="12.41796875" style="1" customWidth="1"/>
    <col min="8189" max="8189" width="0.89453125" style="1" customWidth="1"/>
    <col min="8190" max="8190" width="12.41796875" style="1" customWidth="1"/>
    <col min="8191" max="8191" width="0.89453125" style="1" customWidth="1"/>
    <col min="8192" max="8192" width="12.41796875" style="1" customWidth="1"/>
    <col min="8193" max="8193" width="11.5234375" style="1" customWidth="1"/>
    <col min="8194" max="8194" width="0.5234375" style="1" customWidth="1"/>
    <col min="8195" max="8198" width="5.5234375" style="1" customWidth="1"/>
    <col min="8199" max="8199" width="2.1015625" style="1" customWidth="1"/>
    <col min="8200" max="8200" width="6.5234375" style="1" customWidth="1"/>
    <col min="8201" max="8201" width="9" style="1" customWidth="1"/>
    <col min="8202" max="8204" width="9.41796875" style="1" customWidth="1"/>
    <col min="8205" max="8205" width="0.89453125" style="1" customWidth="1"/>
    <col min="8206" max="8213" width="8.5234375" style="1" customWidth="1"/>
    <col min="8214" max="8214" width="9.1015625" style="1"/>
    <col min="8215" max="8215" width="6.5234375" style="1" customWidth="1"/>
    <col min="8216" max="8216" width="9" style="1" customWidth="1"/>
    <col min="8217" max="8219" width="9.41796875" style="1" customWidth="1"/>
    <col min="8220" max="8220" width="0.89453125" style="1" customWidth="1"/>
    <col min="8221" max="8221" width="8.5234375" style="1" customWidth="1"/>
    <col min="8222" max="8440" width="9.1015625" style="1"/>
    <col min="8441" max="8441" width="7.1015625" style="1" customWidth="1"/>
    <col min="8442" max="8443" width="9.1015625" style="1"/>
    <col min="8444" max="8444" width="12.41796875" style="1" customWidth="1"/>
    <col min="8445" max="8445" width="0.89453125" style="1" customWidth="1"/>
    <col min="8446" max="8446" width="12.41796875" style="1" customWidth="1"/>
    <col min="8447" max="8447" width="0.89453125" style="1" customWidth="1"/>
    <col min="8448" max="8448" width="12.41796875" style="1" customWidth="1"/>
    <col min="8449" max="8449" width="11.5234375" style="1" customWidth="1"/>
    <col min="8450" max="8450" width="0.5234375" style="1" customWidth="1"/>
    <col min="8451" max="8454" width="5.5234375" style="1" customWidth="1"/>
    <col min="8455" max="8455" width="2.1015625" style="1" customWidth="1"/>
    <col min="8456" max="8456" width="6.5234375" style="1" customWidth="1"/>
    <col min="8457" max="8457" width="9" style="1" customWidth="1"/>
    <col min="8458" max="8460" width="9.41796875" style="1" customWidth="1"/>
    <col min="8461" max="8461" width="0.89453125" style="1" customWidth="1"/>
    <col min="8462" max="8469" width="8.5234375" style="1" customWidth="1"/>
    <col min="8470" max="8470" width="9.1015625" style="1"/>
    <col min="8471" max="8471" width="6.5234375" style="1" customWidth="1"/>
    <col min="8472" max="8472" width="9" style="1" customWidth="1"/>
    <col min="8473" max="8475" width="9.41796875" style="1" customWidth="1"/>
    <col min="8476" max="8476" width="0.89453125" style="1" customWidth="1"/>
    <col min="8477" max="8477" width="8.5234375" style="1" customWidth="1"/>
    <col min="8478" max="8696" width="9.1015625" style="1"/>
    <col min="8697" max="8697" width="7.1015625" style="1" customWidth="1"/>
    <col min="8698" max="8699" width="9.1015625" style="1"/>
    <col min="8700" max="8700" width="12.41796875" style="1" customWidth="1"/>
    <col min="8701" max="8701" width="0.89453125" style="1" customWidth="1"/>
    <col min="8702" max="8702" width="12.41796875" style="1" customWidth="1"/>
    <col min="8703" max="8703" width="0.89453125" style="1" customWidth="1"/>
    <col min="8704" max="8704" width="12.41796875" style="1" customWidth="1"/>
    <col min="8705" max="8705" width="11.5234375" style="1" customWidth="1"/>
    <col min="8706" max="8706" width="0.5234375" style="1" customWidth="1"/>
    <col min="8707" max="8710" width="5.5234375" style="1" customWidth="1"/>
    <col min="8711" max="8711" width="2.1015625" style="1" customWidth="1"/>
    <col min="8712" max="8712" width="6.5234375" style="1" customWidth="1"/>
    <col min="8713" max="8713" width="9" style="1" customWidth="1"/>
    <col min="8714" max="8716" width="9.41796875" style="1" customWidth="1"/>
    <col min="8717" max="8717" width="0.89453125" style="1" customWidth="1"/>
    <col min="8718" max="8725" width="8.5234375" style="1" customWidth="1"/>
    <col min="8726" max="8726" width="9.1015625" style="1"/>
    <col min="8727" max="8727" width="6.5234375" style="1" customWidth="1"/>
    <col min="8728" max="8728" width="9" style="1" customWidth="1"/>
    <col min="8729" max="8731" width="9.41796875" style="1" customWidth="1"/>
    <col min="8732" max="8732" width="0.89453125" style="1" customWidth="1"/>
    <col min="8733" max="8733" width="8.5234375" style="1" customWidth="1"/>
    <col min="8734" max="8952" width="9.1015625" style="1"/>
    <col min="8953" max="8953" width="7.1015625" style="1" customWidth="1"/>
    <col min="8954" max="8955" width="9.1015625" style="1"/>
    <col min="8956" max="8956" width="12.41796875" style="1" customWidth="1"/>
    <col min="8957" max="8957" width="0.89453125" style="1" customWidth="1"/>
    <col min="8958" max="8958" width="12.41796875" style="1" customWidth="1"/>
    <col min="8959" max="8959" width="0.89453125" style="1" customWidth="1"/>
    <col min="8960" max="8960" width="12.41796875" style="1" customWidth="1"/>
    <col min="8961" max="8961" width="11.5234375" style="1" customWidth="1"/>
    <col min="8962" max="8962" width="0.5234375" style="1" customWidth="1"/>
    <col min="8963" max="8966" width="5.5234375" style="1" customWidth="1"/>
    <col min="8967" max="8967" width="2.1015625" style="1" customWidth="1"/>
    <col min="8968" max="8968" width="6.5234375" style="1" customWidth="1"/>
    <col min="8969" max="8969" width="9" style="1" customWidth="1"/>
    <col min="8970" max="8972" width="9.41796875" style="1" customWidth="1"/>
    <col min="8973" max="8973" width="0.89453125" style="1" customWidth="1"/>
    <col min="8974" max="8981" width="8.5234375" style="1" customWidth="1"/>
    <col min="8982" max="8982" width="9.1015625" style="1"/>
    <col min="8983" max="8983" width="6.5234375" style="1" customWidth="1"/>
    <col min="8984" max="8984" width="9" style="1" customWidth="1"/>
    <col min="8985" max="8987" width="9.41796875" style="1" customWidth="1"/>
    <col min="8988" max="8988" width="0.89453125" style="1" customWidth="1"/>
    <col min="8989" max="8989" width="8.5234375" style="1" customWidth="1"/>
    <col min="8990" max="9208" width="9.1015625" style="1"/>
    <col min="9209" max="9209" width="7.1015625" style="1" customWidth="1"/>
    <col min="9210" max="9211" width="9.1015625" style="1"/>
    <col min="9212" max="9212" width="12.41796875" style="1" customWidth="1"/>
    <col min="9213" max="9213" width="0.89453125" style="1" customWidth="1"/>
    <col min="9214" max="9214" width="12.41796875" style="1" customWidth="1"/>
    <col min="9215" max="9215" width="0.89453125" style="1" customWidth="1"/>
    <col min="9216" max="9216" width="12.41796875" style="1" customWidth="1"/>
    <col min="9217" max="9217" width="11.5234375" style="1" customWidth="1"/>
    <col min="9218" max="9218" width="0.5234375" style="1" customWidth="1"/>
    <col min="9219" max="9222" width="5.5234375" style="1" customWidth="1"/>
    <col min="9223" max="9223" width="2.1015625" style="1" customWidth="1"/>
    <col min="9224" max="9224" width="6.5234375" style="1" customWidth="1"/>
    <col min="9225" max="9225" width="9" style="1" customWidth="1"/>
    <col min="9226" max="9228" width="9.41796875" style="1" customWidth="1"/>
    <col min="9229" max="9229" width="0.89453125" style="1" customWidth="1"/>
    <col min="9230" max="9237" width="8.5234375" style="1" customWidth="1"/>
    <col min="9238" max="9238" width="9.1015625" style="1"/>
    <col min="9239" max="9239" width="6.5234375" style="1" customWidth="1"/>
    <col min="9240" max="9240" width="9" style="1" customWidth="1"/>
    <col min="9241" max="9243" width="9.41796875" style="1" customWidth="1"/>
    <col min="9244" max="9244" width="0.89453125" style="1" customWidth="1"/>
    <col min="9245" max="9245" width="8.5234375" style="1" customWidth="1"/>
    <col min="9246" max="9464" width="9.1015625" style="1"/>
    <col min="9465" max="9465" width="7.1015625" style="1" customWidth="1"/>
    <col min="9466" max="9467" width="9.1015625" style="1"/>
    <col min="9468" max="9468" width="12.41796875" style="1" customWidth="1"/>
    <col min="9469" max="9469" width="0.89453125" style="1" customWidth="1"/>
    <col min="9470" max="9470" width="12.41796875" style="1" customWidth="1"/>
    <col min="9471" max="9471" width="0.89453125" style="1" customWidth="1"/>
    <col min="9472" max="9472" width="12.41796875" style="1" customWidth="1"/>
    <col min="9473" max="9473" width="11.5234375" style="1" customWidth="1"/>
    <col min="9474" max="9474" width="0.5234375" style="1" customWidth="1"/>
    <col min="9475" max="9478" width="5.5234375" style="1" customWidth="1"/>
    <col min="9479" max="9479" width="2.1015625" style="1" customWidth="1"/>
    <col min="9480" max="9480" width="6.5234375" style="1" customWidth="1"/>
    <col min="9481" max="9481" width="9" style="1" customWidth="1"/>
    <col min="9482" max="9484" width="9.41796875" style="1" customWidth="1"/>
    <col min="9485" max="9485" width="0.89453125" style="1" customWidth="1"/>
    <col min="9486" max="9493" width="8.5234375" style="1" customWidth="1"/>
    <col min="9494" max="9494" width="9.1015625" style="1"/>
    <col min="9495" max="9495" width="6.5234375" style="1" customWidth="1"/>
    <col min="9496" max="9496" width="9" style="1" customWidth="1"/>
    <col min="9497" max="9499" width="9.41796875" style="1" customWidth="1"/>
    <col min="9500" max="9500" width="0.89453125" style="1" customWidth="1"/>
    <col min="9501" max="9501" width="8.5234375" style="1" customWidth="1"/>
    <col min="9502" max="9720" width="9.1015625" style="1"/>
    <col min="9721" max="9721" width="7.1015625" style="1" customWidth="1"/>
    <col min="9722" max="9723" width="9.1015625" style="1"/>
    <col min="9724" max="9724" width="12.41796875" style="1" customWidth="1"/>
    <col min="9725" max="9725" width="0.89453125" style="1" customWidth="1"/>
    <col min="9726" max="9726" width="12.41796875" style="1" customWidth="1"/>
    <col min="9727" max="9727" width="0.89453125" style="1" customWidth="1"/>
    <col min="9728" max="9728" width="12.41796875" style="1" customWidth="1"/>
    <col min="9729" max="9729" width="11.5234375" style="1" customWidth="1"/>
    <col min="9730" max="9730" width="0.5234375" style="1" customWidth="1"/>
    <col min="9731" max="9734" width="5.5234375" style="1" customWidth="1"/>
    <col min="9735" max="9735" width="2.1015625" style="1" customWidth="1"/>
    <col min="9736" max="9736" width="6.5234375" style="1" customWidth="1"/>
    <col min="9737" max="9737" width="9" style="1" customWidth="1"/>
    <col min="9738" max="9740" width="9.41796875" style="1" customWidth="1"/>
    <col min="9741" max="9741" width="0.89453125" style="1" customWidth="1"/>
    <col min="9742" max="9749" width="8.5234375" style="1" customWidth="1"/>
    <col min="9750" max="9750" width="9.1015625" style="1"/>
    <col min="9751" max="9751" width="6.5234375" style="1" customWidth="1"/>
    <col min="9752" max="9752" width="9" style="1" customWidth="1"/>
    <col min="9753" max="9755" width="9.41796875" style="1" customWidth="1"/>
    <col min="9756" max="9756" width="0.89453125" style="1" customWidth="1"/>
    <col min="9757" max="9757" width="8.5234375" style="1" customWidth="1"/>
    <col min="9758" max="9976" width="9.1015625" style="1"/>
    <col min="9977" max="9977" width="7.1015625" style="1" customWidth="1"/>
    <col min="9978" max="9979" width="9.1015625" style="1"/>
    <col min="9980" max="9980" width="12.41796875" style="1" customWidth="1"/>
    <col min="9981" max="9981" width="0.89453125" style="1" customWidth="1"/>
    <col min="9982" max="9982" width="12.41796875" style="1" customWidth="1"/>
    <col min="9983" max="9983" width="0.89453125" style="1" customWidth="1"/>
    <col min="9984" max="9984" width="12.41796875" style="1" customWidth="1"/>
    <col min="9985" max="9985" width="11.5234375" style="1" customWidth="1"/>
    <col min="9986" max="9986" width="0.5234375" style="1" customWidth="1"/>
    <col min="9987" max="9990" width="5.5234375" style="1" customWidth="1"/>
    <col min="9991" max="9991" width="2.1015625" style="1" customWidth="1"/>
    <col min="9992" max="9992" width="6.5234375" style="1" customWidth="1"/>
    <col min="9993" max="9993" width="9" style="1" customWidth="1"/>
    <col min="9994" max="9996" width="9.41796875" style="1" customWidth="1"/>
    <col min="9997" max="9997" width="0.89453125" style="1" customWidth="1"/>
    <col min="9998" max="10005" width="8.5234375" style="1" customWidth="1"/>
    <col min="10006" max="10006" width="9.1015625" style="1"/>
    <col min="10007" max="10007" width="6.5234375" style="1" customWidth="1"/>
    <col min="10008" max="10008" width="9" style="1" customWidth="1"/>
    <col min="10009" max="10011" width="9.41796875" style="1" customWidth="1"/>
    <col min="10012" max="10012" width="0.89453125" style="1" customWidth="1"/>
    <col min="10013" max="10013" width="8.5234375" style="1" customWidth="1"/>
    <col min="10014" max="10232" width="9.1015625" style="1"/>
    <col min="10233" max="10233" width="7.1015625" style="1" customWidth="1"/>
    <col min="10234" max="10235" width="9.1015625" style="1"/>
    <col min="10236" max="10236" width="12.41796875" style="1" customWidth="1"/>
    <col min="10237" max="10237" width="0.89453125" style="1" customWidth="1"/>
    <col min="10238" max="10238" width="12.41796875" style="1" customWidth="1"/>
    <col min="10239" max="10239" width="0.89453125" style="1" customWidth="1"/>
    <col min="10240" max="10240" width="12.41796875" style="1" customWidth="1"/>
    <col min="10241" max="10241" width="11.5234375" style="1" customWidth="1"/>
    <col min="10242" max="10242" width="0.5234375" style="1" customWidth="1"/>
    <col min="10243" max="10246" width="5.5234375" style="1" customWidth="1"/>
    <col min="10247" max="10247" width="2.1015625" style="1" customWidth="1"/>
    <col min="10248" max="10248" width="6.5234375" style="1" customWidth="1"/>
    <col min="10249" max="10249" width="9" style="1" customWidth="1"/>
    <col min="10250" max="10252" width="9.41796875" style="1" customWidth="1"/>
    <col min="10253" max="10253" width="0.89453125" style="1" customWidth="1"/>
    <col min="10254" max="10261" width="8.5234375" style="1" customWidth="1"/>
    <col min="10262" max="10262" width="9.1015625" style="1"/>
    <col min="10263" max="10263" width="6.5234375" style="1" customWidth="1"/>
    <col min="10264" max="10264" width="9" style="1" customWidth="1"/>
    <col min="10265" max="10267" width="9.41796875" style="1" customWidth="1"/>
    <col min="10268" max="10268" width="0.89453125" style="1" customWidth="1"/>
    <col min="10269" max="10269" width="8.5234375" style="1" customWidth="1"/>
    <col min="10270" max="10488" width="9.1015625" style="1"/>
    <col min="10489" max="10489" width="7.1015625" style="1" customWidth="1"/>
    <col min="10490" max="10491" width="9.1015625" style="1"/>
    <col min="10492" max="10492" width="12.41796875" style="1" customWidth="1"/>
    <col min="10493" max="10493" width="0.89453125" style="1" customWidth="1"/>
    <col min="10494" max="10494" width="12.41796875" style="1" customWidth="1"/>
    <col min="10495" max="10495" width="0.89453125" style="1" customWidth="1"/>
    <col min="10496" max="10496" width="12.41796875" style="1" customWidth="1"/>
    <col min="10497" max="10497" width="11.5234375" style="1" customWidth="1"/>
    <col min="10498" max="10498" width="0.5234375" style="1" customWidth="1"/>
    <col min="10499" max="10502" width="5.5234375" style="1" customWidth="1"/>
    <col min="10503" max="10503" width="2.1015625" style="1" customWidth="1"/>
    <col min="10504" max="10504" width="6.5234375" style="1" customWidth="1"/>
    <col min="10505" max="10505" width="9" style="1" customWidth="1"/>
    <col min="10506" max="10508" width="9.41796875" style="1" customWidth="1"/>
    <col min="10509" max="10509" width="0.89453125" style="1" customWidth="1"/>
    <col min="10510" max="10517" width="8.5234375" style="1" customWidth="1"/>
    <col min="10518" max="10518" width="9.1015625" style="1"/>
    <col min="10519" max="10519" width="6.5234375" style="1" customWidth="1"/>
    <col min="10520" max="10520" width="9" style="1" customWidth="1"/>
    <col min="10521" max="10523" width="9.41796875" style="1" customWidth="1"/>
    <col min="10524" max="10524" width="0.89453125" style="1" customWidth="1"/>
    <col min="10525" max="10525" width="8.5234375" style="1" customWidth="1"/>
    <col min="10526" max="10744" width="9.1015625" style="1"/>
    <col min="10745" max="10745" width="7.1015625" style="1" customWidth="1"/>
    <col min="10746" max="10747" width="9.1015625" style="1"/>
    <col min="10748" max="10748" width="12.41796875" style="1" customWidth="1"/>
    <col min="10749" max="10749" width="0.89453125" style="1" customWidth="1"/>
    <col min="10750" max="10750" width="12.41796875" style="1" customWidth="1"/>
    <col min="10751" max="10751" width="0.89453125" style="1" customWidth="1"/>
    <col min="10752" max="10752" width="12.41796875" style="1" customWidth="1"/>
    <col min="10753" max="10753" width="11.5234375" style="1" customWidth="1"/>
    <col min="10754" max="10754" width="0.5234375" style="1" customWidth="1"/>
    <col min="10755" max="10758" width="5.5234375" style="1" customWidth="1"/>
    <col min="10759" max="10759" width="2.1015625" style="1" customWidth="1"/>
    <col min="10760" max="10760" width="6.5234375" style="1" customWidth="1"/>
    <col min="10761" max="10761" width="9" style="1" customWidth="1"/>
    <col min="10762" max="10764" width="9.41796875" style="1" customWidth="1"/>
    <col min="10765" max="10765" width="0.89453125" style="1" customWidth="1"/>
    <col min="10766" max="10773" width="8.5234375" style="1" customWidth="1"/>
    <col min="10774" max="10774" width="9.1015625" style="1"/>
    <col min="10775" max="10775" width="6.5234375" style="1" customWidth="1"/>
    <col min="10776" max="10776" width="9" style="1" customWidth="1"/>
    <col min="10777" max="10779" width="9.41796875" style="1" customWidth="1"/>
    <col min="10780" max="10780" width="0.89453125" style="1" customWidth="1"/>
    <col min="10781" max="10781" width="8.5234375" style="1" customWidth="1"/>
    <col min="10782" max="11000" width="9.1015625" style="1"/>
    <col min="11001" max="11001" width="7.1015625" style="1" customWidth="1"/>
    <col min="11002" max="11003" width="9.1015625" style="1"/>
    <col min="11004" max="11004" width="12.41796875" style="1" customWidth="1"/>
    <col min="11005" max="11005" width="0.89453125" style="1" customWidth="1"/>
    <col min="11006" max="11006" width="12.41796875" style="1" customWidth="1"/>
    <col min="11007" max="11007" width="0.89453125" style="1" customWidth="1"/>
    <col min="11008" max="11008" width="12.41796875" style="1" customWidth="1"/>
    <col min="11009" max="11009" width="11.5234375" style="1" customWidth="1"/>
    <col min="11010" max="11010" width="0.5234375" style="1" customWidth="1"/>
    <col min="11011" max="11014" width="5.5234375" style="1" customWidth="1"/>
    <col min="11015" max="11015" width="2.1015625" style="1" customWidth="1"/>
    <col min="11016" max="11016" width="6.5234375" style="1" customWidth="1"/>
    <col min="11017" max="11017" width="9" style="1" customWidth="1"/>
    <col min="11018" max="11020" width="9.41796875" style="1" customWidth="1"/>
    <col min="11021" max="11021" width="0.89453125" style="1" customWidth="1"/>
    <col min="11022" max="11029" width="8.5234375" style="1" customWidth="1"/>
    <col min="11030" max="11030" width="9.1015625" style="1"/>
    <col min="11031" max="11031" width="6.5234375" style="1" customWidth="1"/>
    <col min="11032" max="11032" width="9" style="1" customWidth="1"/>
    <col min="11033" max="11035" width="9.41796875" style="1" customWidth="1"/>
    <col min="11036" max="11036" width="0.89453125" style="1" customWidth="1"/>
    <col min="11037" max="11037" width="8.5234375" style="1" customWidth="1"/>
    <col min="11038" max="11256" width="9.1015625" style="1"/>
    <col min="11257" max="11257" width="7.1015625" style="1" customWidth="1"/>
    <col min="11258" max="11259" width="9.1015625" style="1"/>
    <col min="11260" max="11260" width="12.41796875" style="1" customWidth="1"/>
    <col min="11261" max="11261" width="0.89453125" style="1" customWidth="1"/>
    <col min="11262" max="11262" width="12.41796875" style="1" customWidth="1"/>
    <col min="11263" max="11263" width="0.89453125" style="1" customWidth="1"/>
    <col min="11264" max="11264" width="12.41796875" style="1" customWidth="1"/>
    <col min="11265" max="11265" width="11.5234375" style="1" customWidth="1"/>
    <col min="11266" max="11266" width="0.5234375" style="1" customWidth="1"/>
    <col min="11267" max="11270" width="5.5234375" style="1" customWidth="1"/>
    <col min="11271" max="11271" width="2.1015625" style="1" customWidth="1"/>
    <col min="11272" max="11272" width="6.5234375" style="1" customWidth="1"/>
    <col min="11273" max="11273" width="9" style="1" customWidth="1"/>
    <col min="11274" max="11276" width="9.41796875" style="1" customWidth="1"/>
    <col min="11277" max="11277" width="0.89453125" style="1" customWidth="1"/>
    <col min="11278" max="11285" width="8.5234375" style="1" customWidth="1"/>
    <col min="11286" max="11286" width="9.1015625" style="1"/>
    <col min="11287" max="11287" width="6.5234375" style="1" customWidth="1"/>
    <col min="11288" max="11288" width="9" style="1" customWidth="1"/>
    <col min="11289" max="11291" width="9.41796875" style="1" customWidth="1"/>
    <col min="11292" max="11292" width="0.89453125" style="1" customWidth="1"/>
    <col min="11293" max="11293" width="8.5234375" style="1" customWidth="1"/>
    <col min="11294" max="11512" width="9.1015625" style="1"/>
    <col min="11513" max="11513" width="7.1015625" style="1" customWidth="1"/>
    <col min="11514" max="11515" width="9.1015625" style="1"/>
    <col min="11516" max="11516" width="12.41796875" style="1" customWidth="1"/>
    <col min="11517" max="11517" width="0.89453125" style="1" customWidth="1"/>
    <col min="11518" max="11518" width="12.41796875" style="1" customWidth="1"/>
    <col min="11519" max="11519" width="0.89453125" style="1" customWidth="1"/>
    <col min="11520" max="11520" width="12.41796875" style="1" customWidth="1"/>
    <col min="11521" max="11521" width="11.5234375" style="1" customWidth="1"/>
    <col min="11522" max="11522" width="0.5234375" style="1" customWidth="1"/>
    <col min="11523" max="11526" width="5.5234375" style="1" customWidth="1"/>
    <col min="11527" max="11527" width="2.1015625" style="1" customWidth="1"/>
    <col min="11528" max="11528" width="6.5234375" style="1" customWidth="1"/>
    <col min="11529" max="11529" width="9" style="1" customWidth="1"/>
    <col min="11530" max="11532" width="9.41796875" style="1" customWidth="1"/>
    <col min="11533" max="11533" width="0.89453125" style="1" customWidth="1"/>
    <col min="11534" max="11541" width="8.5234375" style="1" customWidth="1"/>
    <col min="11542" max="11542" width="9.1015625" style="1"/>
    <col min="11543" max="11543" width="6.5234375" style="1" customWidth="1"/>
    <col min="11544" max="11544" width="9" style="1" customWidth="1"/>
    <col min="11545" max="11547" width="9.41796875" style="1" customWidth="1"/>
    <col min="11548" max="11548" width="0.89453125" style="1" customWidth="1"/>
    <col min="11549" max="11549" width="8.5234375" style="1" customWidth="1"/>
    <col min="11550" max="11768" width="9.1015625" style="1"/>
    <col min="11769" max="11769" width="7.1015625" style="1" customWidth="1"/>
    <col min="11770" max="11771" width="9.1015625" style="1"/>
    <col min="11772" max="11772" width="12.41796875" style="1" customWidth="1"/>
    <col min="11773" max="11773" width="0.89453125" style="1" customWidth="1"/>
    <col min="11774" max="11774" width="12.41796875" style="1" customWidth="1"/>
    <col min="11775" max="11775" width="0.89453125" style="1" customWidth="1"/>
    <col min="11776" max="11776" width="12.41796875" style="1" customWidth="1"/>
    <col min="11777" max="11777" width="11.5234375" style="1" customWidth="1"/>
    <col min="11778" max="11778" width="0.5234375" style="1" customWidth="1"/>
    <col min="11779" max="11782" width="5.5234375" style="1" customWidth="1"/>
    <col min="11783" max="11783" width="2.1015625" style="1" customWidth="1"/>
    <col min="11784" max="11784" width="6.5234375" style="1" customWidth="1"/>
    <col min="11785" max="11785" width="9" style="1" customWidth="1"/>
    <col min="11786" max="11788" width="9.41796875" style="1" customWidth="1"/>
    <col min="11789" max="11789" width="0.89453125" style="1" customWidth="1"/>
    <col min="11790" max="11797" width="8.5234375" style="1" customWidth="1"/>
    <col min="11798" max="11798" width="9.1015625" style="1"/>
    <col min="11799" max="11799" width="6.5234375" style="1" customWidth="1"/>
    <col min="11800" max="11800" width="9" style="1" customWidth="1"/>
    <col min="11801" max="11803" width="9.41796875" style="1" customWidth="1"/>
    <col min="11804" max="11804" width="0.89453125" style="1" customWidth="1"/>
    <col min="11805" max="11805" width="8.5234375" style="1" customWidth="1"/>
    <col min="11806" max="12024" width="9.1015625" style="1"/>
    <col min="12025" max="12025" width="7.1015625" style="1" customWidth="1"/>
    <col min="12026" max="12027" width="9.1015625" style="1"/>
    <col min="12028" max="12028" width="12.41796875" style="1" customWidth="1"/>
    <col min="12029" max="12029" width="0.89453125" style="1" customWidth="1"/>
    <col min="12030" max="12030" width="12.41796875" style="1" customWidth="1"/>
    <col min="12031" max="12031" width="0.89453125" style="1" customWidth="1"/>
    <col min="12032" max="12032" width="12.41796875" style="1" customWidth="1"/>
    <col min="12033" max="12033" width="11.5234375" style="1" customWidth="1"/>
    <col min="12034" max="12034" width="0.5234375" style="1" customWidth="1"/>
    <col min="12035" max="12038" width="5.5234375" style="1" customWidth="1"/>
    <col min="12039" max="12039" width="2.1015625" style="1" customWidth="1"/>
    <col min="12040" max="12040" width="6.5234375" style="1" customWidth="1"/>
    <col min="12041" max="12041" width="9" style="1" customWidth="1"/>
    <col min="12042" max="12044" width="9.41796875" style="1" customWidth="1"/>
    <col min="12045" max="12045" width="0.89453125" style="1" customWidth="1"/>
    <col min="12046" max="12053" width="8.5234375" style="1" customWidth="1"/>
    <col min="12054" max="12054" width="9.1015625" style="1"/>
    <col min="12055" max="12055" width="6.5234375" style="1" customWidth="1"/>
    <col min="12056" max="12056" width="9" style="1" customWidth="1"/>
    <col min="12057" max="12059" width="9.41796875" style="1" customWidth="1"/>
    <col min="12060" max="12060" width="0.89453125" style="1" customWidth="1"/>
    <col min="12061" max="12061" width="8.5234375" style="1" customWidth="1"/>
    <col min="12062" max="12280" width="9.1015625" style="1"/>
    <col min="12281" max="12281" width="7.1015625" style="1" customWidth="1"/>
    <col min="12282" max="12283" width="9.1015625" style="1"/>
    <col min="12284" max="12284" width="12.41796875" style="1" customWidth="1"/>
    <col min="12285" max="12285" width="0.89453125" style="1" customWidth="1"/>
    <col min="12286" max="12286" width="12.41796875" style="1" customWidth="1"/>
    <col min="12287" max="12287" width="0.89453125" style="1" customWidth="1"/>
    <col min="12288" max="12288" width="12.41796875" style="1" customWidth="1"/>
    <col min="12289" max="12289" width="11.5234375" style="1" customWidth="1"/>
    <col min="12290" max="12290" width="0.5234375" style="1" customWidth="1"/>
    <col min="12291" max="12294" width="5.5234375" style="1" customWidth="1"/>
    <col min="12295" max="12295" width="2.1015625" style="1" customWidth="1"/>
    <col min="12296" max="12296" width="6.5234375" style="1" customWidth="1"/>
    <col min="12297" max="12297" width="9" style="1" customWidth="1"/>
    <col min="12298" max="12300" width="9.41796875" style="1" customWidth="1"/>
    <col min="12301" max="12301" width="0.89453125" style="1" customWidth="1"/>
    <col min="12302" max="12309" width="8.5234375" style="1" customWidth="1"/>
    <col min="12310" max="12310" width="9.1015625" style="1"/>
    <col min="12311" max="12311" width="6.5234375" style="1" customWidth="1"/>
    <col min="12312" max="12312" width="9" style="1" customWidth="1"/>
    <col min="12313" max="12315" width="9.41796875" style="1" customWidth="1"/>
    <col min="12316" max="12316" width="0.89453125" style="1" customWidth="1"/>
    <col min="12317" max="12317" width="8.5234375" style="1" customWidth="1"/>
    <col min="12318" max="12536" width="9.1015625" style="1"/>
    <col min="12537" max="12537" width="7.1015625" style="1" customWidth="1"/>
    <col min="12538" max="12539" width="9.1015625" style="1"/>
    <col min="12540" max="12540" width="12.41796875" style="1" customWidth="1"/>
    <col min="12541" max="12541" width="0.89453125" style="1" customWidth="1"/>
    <col min="12542" max="12542" width="12.41796875" style="1" customWidth="1"/>
    <col min="12543" max="12543" width="0.89453125" style="1" customWidth="1"/>
    <col min="12544" max="12544" width="12.41796875" style="1" customWidth="1"/>
    <col min="12545" max="12545" width="11.5234375" style="1" customWidth="1"/>
    <col min="12546" max="12546" width="0.5234375" style="1" customWidth="1"/>
    <col min="12547" max="12550" width="5.5234375" style="1" customWidth="1"/>
    <col min="12551" max="12551" width="2.1015625" style="1" customWidth="1"/>
    <col min="12552" max="12552" width="6.5234375" style="1" customWidth="1"/>
    <col min="12553" max="12553" width="9" style="1" customWidth="1"/>
    <col min="12554" max="12556" width="9.41796875" style="1" customWidth="1"/>
    <col min="12557" max="12557" width="0.89453125" style="1" customWidth="1"/>
    <col min="12558" max="12565" width="8.5234375" style="1" customWidth="1"/>
    <col min="12566" max="12566" width="9.1015625" style="1"/>
    <col min="12567" max="12567" width="6.5234375" style="1" customWidth="1"/>
    <col min="12568" max="12568" width="9" style="1" customWidth="1"/>
    <col min="12569" max="12571" width="9.41796875" style="1" customWidth="1"/>
    <col min="12572" max="12572" width="0.89453125" style="1" customWidth="1"/>
    <col min="12573" max="12573" width="8.5234375" style="1" customWidth="1"/>
    <col min="12574" max="12792" width="9.1015625" style="1"/>
    <col min="12793" max="12793" width="7.1015625" style="1" customWidth="1"/>
    <col min="12794" max="12795" width="9.1015625" style="1"/>
    <col min="12796" max="12796" width="12.41796875" style="1" customWidth="1"/>
    <col min="12797" max="12797" width="0.89453125" style="1" customWidth="1"/>
    <col min="12798" max="12798" width="12.41796875" style="1" customWidth="1"/>
    <col min="12799" max="12799" width="0.89453125" style="1" customWidth="1"/>
    <col min="12800" max="12800" width="12.41796875" style="1" customWidth="1"/>
    <col min="12801" max="12801" width="11.5234375" style="1" customWidth="1"/>
    <col min="12802" max="12802" width="0.5234375" style="1" customWidth="1"/>
    <col min="12803" max="12806" width="5.5234375" style="1" customWidth="1"/>
    <col min="12807" max="12807" width="2.1015625" style="1" customWidth="1"/>
    <col min="12808" max="12808" width="6.5234375" style="1" customWidth="1"/>
    <col min="12809" max="12809" width="9" style="1" customWidth="1"/>
    <col min="12810" max="12812" width="9.41796875" style="1" customWidth="1"/>
    <col min="12813" max="12813" width="0.89453125" style="1" customWidth="1"/>
    <col min="12814" max="12821" width="8.5234375" style="1" customWidth="1"/>
    <col min="12822" max="12822" width="9.1015625" style="1"/>
    <col min="12823" max="12823" width="6.5234375" style="1" customWidth="1"/>
    <col min="12824" max="12824" width="9" style="1" customWidth="1"/>
    <col min="12825" max="12827" width="9.41796875" style="1" customWidth="1"/>
    <col min="12828" max="12828" width="0.89453125" style="1" customWidth="1"/>
    <col min="12829" max="12829" width="8.5234375" style="1" customWidth="1"/>
    <col min="12830" max="13048" width="9.1015625" style="1"/>
    <col min="13049" max="13049" width="7.1015625" style="1" customWidth="1"/>
    <col min="13050" max="13051" width="9.1015625" style="1"/>
    <col min="13052" max="13052" width="12.41796875" style="1" customWidth="1"/>
    <col min="13053" max="13053" width="0.89453125" style="1" customWidth="1"/>
    <col min="13054" max="13054" width="12.41796875" style="1" customWidth="1"/>
    <col min="13055" max="13055" width="0.89453125" style="1" customWidth="1"/>
    <col min="13056" max="13056" width="12.41796875" style="1" customWidth="1"/>
    <col min="13057" max="13057" width="11.5234375" style="1" customWidth="1"/>
    <col min="13058" max="13058" width="0.5234375" style="1" customWidth="1"/>
    <col min="13059" max="13062" width="5.5234375" style="1" customWidth="1"/>
    <col min="13063" max="13063" width="2.1015625" style="1" customWidth="1"/>
    <col min="13064" max="13064" width="6.5234375" style="1" customWidth="1"/>
    <col min="13065" max="13065" width="9" style="1" customWidth="1"/>
    <col min="13066" max="13068" width="9.41796875" style="1" customWidth="1"/>
    <col min="13069" max="13069" width="0.89453125" style="1" customWidth="1"/>
    <col min="13070" max="13077" width="8.5234375" style="1" customWidth="1"/>
    <col min="13078" max="13078" width="9.1015625" style="1"/>
    <col min="13079" max="13079" width="6.5234375" style="1" customWidth="1"/>
    <col min="13080" max="13080" width="9" style="1" customWidth="1"/>
    <col min="13081" max="13083" width="9.41796875" style="1" customWidth="1"/>
    <col min="13084" max="13084" width="0.89453125" style="1" customWidth="1"/>
    <col min="13085" max="13085" width="8.5234375" style="1" customWidth="1"/>
    <col min="13086" max="13304" width="9.1015625" style="1"/>
    <col min="13305" max="13305" width="7.1015625" style="1" customWidth="1"/>
    <col min="13306" max="13307" width="9.1015625" style="1"/>
    <col min="13308" max="13308" width="12.41796875" style="1" customWidth="1"/>
    <col min="13309" max="13309" width="0.89453125" style="1" customWidth="1"/>
    <col min="13310" max="13310" width="12.41796875" style="1" customWidth="1"/>
    <col min="13311" max="13311" width="0.89453125" style="1" customWidth="1"/>
    <col min="13312" max="13312" width="12.41796875" style="1" customWidth="1"/>
    <col min="13313" max="13313" width="11.5234375" style="1" customWidth="1"/>
    <col min="13314" max="13314" width="0.5234375" style="1" customWidth="1"/>
    <col min="13315" max="13318" width="5.5234375" style="1" customWidth="1"/>
    <col min="13319" max="13319" width="2.1015625" style="1" customWidth="1"/>
    <col min="13320" max="13320" width="6.5234375" style="1" customWidth="1"/>
    <col min="13321" max="13321" width="9" style="1" customWidth="1"/>
    <col min="13322" max="13324" width="9.41796875" style="1" customWidth="1"/>
    <col min="13325" max="13325" width="0.89453125" style="1" customWidth="1"/>
    <col min="13326" max="13333" width="8.5234375" style="1" customWidth="1"/>
    <col min="13334" max="13334" width="9.1015625" style="1"/>
    <col min="13335" max="13335" width="6.5234375" style="1" customWidth="1"/>
    <col min="13336" max="13336" width="9" style="1" customWidth="1"/>
    <col min="13337" max="13339" width="9.41796875" style="1" customWidth="1"/>
    <col min="13340" max="13340" width="0.89453125" style="1" customWidth="1"/>
    <col min="13341" max="13341" width="8.5234375" style="1" customWidth="1"/>
    <col min="13342" max="13560" width="9.1015625" style="1"/>
    <col min="13561" max="13561" width="7.1015625" style="1" customWidth="1"/>
    <col min="13562" max="13563" width="9.1015625" style="1"/>
    <col min="13564" max="13564" width="12.41796875" style="1" customWidth="1"/>
    <col min="13565" max="13565" width="0.89453125" style="1" customWidth="1"/>
    <col min="13566" max="13566" width="12.41796875" style="1" customWidth="1"/>
    <col min="13567" max="13567" width="0.89453125" style="1" customWidth="1"/>
    <col min="13568" max="13568" width="12.41796875" style="1" customWidth="1"/>
    <col min="13569" max="13569" width="11.5234375" style="1" customWidth="1"/>
    <col min="13570" max="13570" width="0.5234375" style="1" customWidth="1"/>
    <col min="13571" max="13574" width="5.5234375" style="1" customWidth="1"/>
    <col min="13575" max="13575" width="2.1015625" style="1" customWidth="1"/>
    <col min="13576" max="13576" width="6.5234375" style="1" customWidth="1"/>
    <col min="13577" max="13577" width="9" style="1" customWidth="1"/>
    <col min="13578" max="13580" width="9.41796875" style="1" customWidth="1"/>
    <col min="13581" max="13581" width="0.89453125" style="1" customWidth="1"/>
    <col min="13582" max="13589" width="8.5234375" style="1" customWidth="1"/>
    <col min="13590" max="13590" width="9.1015625" style="1"/>
    <col min="13591" max="13591" width="6.5234375" style="1" customWidth="1"/>
    <col min="13592" max="13592" width="9" style="1" customWidth="1"/>
    <col min="13593" max="13595" width="9.41796875" style="1" customWidth="1"/>
    <col min="13596" max="13596" width="0.89453125" style="1" customWidth="1"/>
    <col min="13597" max="13597" width="8.5234375" style="1" customWidth="1"/>
    <col min="13598" max="13816" width="9.1015625" style="1"/>
    <col min="13817" max="13817" width="7.1015625" style="1" customWidth="1"/>
    <col min="13818" max="13819" width="9.1015625" style="1"/>
    <col min="13820" max="13820" width="12.41796875" style="1" customWidth="1"/>
    <col min="13821" max="13821" width="0.89453125" style="1" customWidth="1"/>
    <col min="13822" max="13822" width="12.41796875" style="1" customWidth="1"/>
    <col min="13823" max="13823" width="0.89453125" style="1" customWidth="1"/>
    <col min="13824" max="13824" width="12.41796875" style="1" customWidth="1"/>
    <col min="13825" max="13825" width="11.5234375" style="1" customWidth="1"/>
    <col min="13826" max="13826" width="0.5234375" style="1" customWidth="1"/>
    <col min="13827" max="13830" width="5.5234375" style="1" customWidth="1"/>
    <col min="13831" max="13831" width="2.1015625" style="1" customWidth="1"/>
    <col min="13832" max="13832" width="6.5234375" style="1" customWidth="1"/>
    <col min="13833" max="13833" width="9" style="1" customWidth="1"/>
    <col min="13834" max="13836" width="9.41796875" style="1" customWidth="1"/>
    <col min="13837" max="13837" width="0.89453125" style="1" customWidth="1"/>
    <col min="13838" max="13845" width="8.5234375" style="1" customWidth="1"/>
    <col min="13846" max="13846" width="9.1015625" style="1"/>
    <col min="13847" max="13847" width="6.5234375" style="1" customWidth="1"/>
    <col min="13848" max="13848" width="9" style="1" customWidth="1"/>
    <col min="13849" max="13851" width="9.41796875" style="1" customWidth="1"/>
    <col min="13852" max="13852" width="0.89453125" style="1" customWidth="1"/>
    <col min="13853" max="13853" width="8.5234375" style="1" customWidth="1"/>
    <col min="13854" max="14072" width="9.1015625" style="1"/>
    <col min="14073" max="14073" width="7.1015625" style="1" customWidth="1"/>
    <col min="14074" max="14075" width="9.1015625" style="1"/>
    <col min="14076" max="14076" width="12.41796875" style="1" customWidth="1"/>
    <col min="14077" max="14077" width="0.89453125" style="1" customWidth="1"/>
    <col min="14078" max="14078" width="12.41796875" style="1" customWidth="1"/>
    <col min="14079" max="14079" width="0.89453125" style="1" customWidth="1"/>
    <col min="14080" max="14080" width="12.41796875" style="1" customWidth="1"/>
    <col min="14081" max="14081" width="11.5234375" style="1" customWidth="1"/>
    <col min="14082" max="14082" width="0.5234375" style="1" customWidth="1"/>
    <col min="14083" max="14086" width="5.5234375" style="1" customWidth="1"/>
    <col min="14087" max="14087" width="2.1015625" style="1" customWidth="1"/>
    <col min="14088" max="14088" width="6.5234375" style="1" customWidth="1"/>
    <col min="14089" max="14089" width="9" style="1" customWidth="1"/>
    <col min="14090" max="14092" width="9.41796875" style="1" customWidth="1"/>
    <col min="14093" max="14093" width="0.89453125" style="1" customWidth="1"/>
    <col min="14094" max="14101" width="8.5234375" style="1" customWidth="1"/>
    <col min="14102" max="14102" width="9.1015625" style="1"/>
    <col min="14103" max="14103" width="6.5234375" style="1" customWidth="1"/>
    <col min="14104" max="14104" width="9" style="1" customWidth="1"/>
    <col min="14105" max="14107" width="9.41796875" style="1" customWidth="1"/>
    <col min="14108" max="14108" width="0.89453125" style="1" customWidth="1"/>
    <col min="14109" max="14109" width="8.5234375" style="1" customWidth="1"/>
    <col min="14110" max="14328" width="9.1015625" style="1"/>
    <col min="14329" max="14329" width="7.1015625" style="1" customWidth="1"/>
    <col min="14330" max="14331" width="9.1015625" style="1"/>
    <col min="14332" max="14332" width="12.41796875" style="1" customWidth="1"/>
    <col min="14333" max="14333" width="0.89453125" style="1" customWidth="1"/>
    <col min="14334" max="14334" width="12.41796875" style="1" customWidth="1"/>
    <col min="14335" max="14335" width="0.89453125" style="1" customWidth="1"/>
    <col min="14336" max="14336" width="12.41796875" style="1" customWidth="1"/>
    <col min="14337" max="14337" width="11.5234375" style="1" customWidth="1"/>
    <col min="14338" max="14338" width="0.5234375" style="1" customWidth="1"/>
    <col min="14339" max="14342" width="5.5234375" style="1" customWidth="1"/>
    <col min="14343" max="14343" width="2.1015625" style="1" customWidth="1"/>
    <col min="14344" max="14344" width="6.5234375" style="1" customWidth="1"/>
    <col min="14345" max="14345" width="9" style="1" customWidth="1"/>
    <col min="14346" max="14348" width="9.41796875" style="1" customWidth="1"/>
    <col min="14349" max="14349" width="0.89453125" style="1" customWidth="1"/>
    <col min="14350" max="14357" width="8.5234375" style="1" customWidth="1"/>
    <col min="14358" max="14358" width="9.1015625" style="1"/>
    <col min="14359" max="14359" width="6.5234375" style="1" customWidth="1"/>
    <col min="14360" max="14360" width="9" style="1" customWidth="1"/>
    <col min="14361" max="14363" width="9.41796875" style="1" customWidth="1"/>
    <col min="14364" max="14364" width="0.89453125" style="1" customWidth="1"/>
    <col min="14365" max="14365" width="8.5234375" style="1" customWidth="1"/>
    <col min="14366" max="14584" width="9.1015625" style="1"/>
    <col min="14585" max="14585" width="7.1015625" style="1" customWidth="1"/>
    <col min="14586" max="14587" width="9.1015625" style="1"/>
    <col min="14588" max="14588" width="12.41796875" style="1" customWidth="1"/>
    <col min="14589" max="14589" width="0.89453125" style="1" customWidth="1"/>
    <col min="14590" max="14590" width="12.41796875" style="1" customWidth="1"/>
    <col min="14591" max="14591" width="0.89453125" style="1" customWidth="1"/>
    <col min="14592" max="14592" width="12.41796875" style="1" customWidth="1"/>
    <col min="14593" max="14593" width="11.5234375" style="1" customWidth="1"/>
    <col min="14594" max="14594" width="0.5234375" style="1" customWidth="1"/>
    <col min="14595" max="14598" width="5.5234375" style="1" customWidth="1"/>
    <col min="14599" max="14599" width="2.1015625" style="1" customWidth="1"/>
    <col min="14600" max="14600" width="6.5234375" style="1" customWidth="1"/>
    <col min="14601" max="14601" width="9" style="1" customWidth="1"/>
    <col min="14602" max="14604" width="9.41796875" style="1" customWidth="1"/>
    <col min="14605" max="14605" width="0.89453125" style="1" customWidth="1"/>
    <col min="14606" max="14613" width="8.5234375" style="1" customWidth="1"/>
    <col min="14614" max="14614" width="9.1015625" style="1"/>
    <col min="14615" max="14615" width="6.5234375" style="1" customWidth="1"/>
    <col min="14616" max="14616" width="9" style="1" customWidth="1"/>
    <col min="14617" max="14619" width="9.41796875" style="1" customWidth="1"/>
    <col min="14620" max="14620" width="0.89453125" style="1" customWidth="1"/>
    <col min="14621" max="14621" width="8.5234375" style="1" customWidth="1"/>
    <col min="14622" max="14840" width="9.1015625" style="1"/>
    <col min="14841" max="14841" width="7.1015625" style="1" customWidth="1"/>
    <col min="14842" max="14843" width="9.1015625" style="1"/>
    <col min="14844" max="14844" width="12.41796875" style="1" customWidth="1"/>
    <col min="14845" max="14845" width="0.89453125" style="1" customWidth="1"/>
    <col min="14846" max="14846" width="12.41796875" style="1" customWidth="1"/>
    <col min="14847" max="14847" width="0.89453125" style="1" customWidth="1"/>
    <col min="14848" max="14848" width="12.41796875" style="1" customWidth="1"/>
    <col min="14849" max="14849" width="11.5234375" style="1" customWidth="1"/>
    <col min="14850" max="14850" width="0.5234375" style="1" customWidth="1"/>
    <col min="14851" max="14854" width="5.5234375" style="1" customWidth="1"/>
    <col min="14855" max="14855" width="2.1015625" style="1" customWidth="1"/>
    <col min="14856" max="14856" width="6.5234375" style="1" customWidth="1"/>
    <col min="14857" max="14857" width="9" style="1" customWidth="1"/>
    <col min="14858" max="14860" width="9.41796875" style="1" customWidth="1"/>
    <col min="14861" max="14861" width="0.89453125" style="1" customWidth="1"/>
    <col min="14862" max="14869" width="8.5234375" style="1" customWidth="1"/>
    <col min="14870" max="14870" width="9.1015625" style="1"/>
    <col min="14871" max="14871" width="6.5234375" style="1" customWidth="1"/>
    <col min="14872" max="14872" width="9" style="1" customWidth="1"/>
    <col min="14873" max="14875" width="9.41796875" style="1" customWidth="1"/>
    <col min="14876" max="14876" width="0.89453125" style="1" customWidth="1"/>
    <col min="14877" max="14877" width="8.5234375" style="1" customWidth="1"/>
    <col min="14878" max="15096" width="9.1015625" style="1"/>
    <col min="15097" max="15097" width="7.1015625" style="1" customWidth="1"/>
    <col min="15098" max="15099" width="9.1015625" style="1"/>
    <col min="15100" max="15100" width="12.41796875" style="1" customWidth="1"/>
    <col min="15101" max="15101" width="0.89453125" style="1" customWidth="1"/>
    <col min="15102" max="15102" width="12.41796875" style="1" customWidth="1"/>
    <col min="15103" max="15103" width="0.89453125" style="1" customWidth="1"/>
    <col min="15104" max="15104" width="12.41796875" style="1" customWidth="1"/>
    <col min="15105" max="15105" width="11.5234375" style="1" customWidth="1"/>
    <col min="15106" max="15106" width="0.5234375" style="1" customWidth="1"/>
    <col min="15107" max="15110" width="5.5234375" style="1" customWidth="1"/>
    <col min="15111" max="15111" width="2.1015625" style="1" customWidth="1"/>
    <col min="15112" max="15112" width="6.5234375" style="1" customWidth="1"/>
    <col min="15113" max="15113" width="9" style="1" customWidth="1"/>
    <col min="15114" max="15116" width="9.41796875" style="1" customWidth="1"/>
    <col min="15117" max="15117" width="0.89453125" style="1" customWidth="1"/>
    <col min="15118" max="15125" width="8.5234375" style="1" customWidth="1"/>
    <col min="15126" max="15126" width="9.1015625" style="1"/>
    <col min="15127" max="15127" width="6.5234375" style="1" customWidth="1"/>
    <col min="15128" max="15128" width="9" style="1" customWidth="1"/>
    <col min="15129" max="15131" width="9.41796875" style="1" customWidth="1"/>
    <col min="15132" max="15132" width="0.89453125" style="1" customWidth="1"/>
    <col min="15133" max="15133" width="8.5234375" style="1" customWidth="1"/>
    <col min="15134" max="15352" width="9.1015625" style="1"/>
    <col min="15353" max="15353" width="7.1015625" style="1" customWidth="1"/>
    <col min="15354" max="15355" width="9.1015625" style="1"/>
    <col min="15356" max="15356" width="12.41796875" style="1" customWidth="1"/>
    <col min="15357" max="15357" width="0.89453125" style="1" customWidth="1"/>
    <col min="15358" max="15358" width="12.41796875" style="1" customWidth="1"/>
    <col min="15359" max="15359" width="0.89453125" style="1" customWidth="1"/>
    <col min="15360" max="15360" width="12.41796875" style="1" customWidth="1"/>
    <col min="15361" max="15361" width="11.5234375" style="1" customWidth="1"/>
    <col min="15362" max="15362" width="0.5234375" style="1" customWidth="1"/>
    <col min="15363" max="15366" width="5.5234375" style="1" customWidth="1"/>
    <col min="15367" max="15367" width="2.1015625" style="1" customWidth="1"/>
    <col min="15368" max="15368" width="6.5234375" style="1" customWidth="1"/>
    <col min="15369" max="15369" width="9" style="1" customWidth="1"/>
    <col min="15370" max="15372" width="9.41796875" style="1" customWidth="1"/>
    <col min="15373" max="15373" width="0.89453125" style="1" customWidth="1"/>
    <col min="15374" max="15381" width="8.5234375" style="1" customWidth="1"/>
    <col min="15382" max="15382" width="9.1015625" style="1"/>
    <col min="15383" max="15383" width="6.5234375" style="1" customWidth="1"/>
    <col min="15384" max="15384" width="9" style="1" customWidth="1"/>
    <col min="15385" max="15387" width="9.41796875" style="1" customWidth="1"/>
    <col min="15388" max="15388" width="0.89453125" style="1" customWidth="1"/>
    <col min="15389" max="15389" width="8.5234375" style="1" customWidth="1"/>
    <col min="15390" max="15608" width="9.1015625" style="1"/>
    <col min="15609" max="15609" width="7.1015625" style="1" customWidth="1"/>
    <col min="15610" max="15611" width="9.1015625" style="1"/>
    <col min="15612" max="15612" width="12.41796875" style="1" customWidth="1"/>
    <col min="15613" max="15613" width="0.89453125" style="1" customWidth="1"/>
    <col min="15614" max="15614" width="12.41796875" style="1" customWidth="1"/>
    <col min="15615" max="15615" width="0.89453125" style="1" customWidth="1"/>
    <col min="15616" max="15616" width="12.41796875" style="1" customWidth="1"/>
    <col min="15617" max="15617" width="11.5234375" style="1" customWidth="1"/>
    <col min="15618" max="15618" width="0.5234375" style="1" customWidth="1"/>
    <col min="15619" max="15622" width="5.5234375" style="1" customWidth="1"/>
    <col min="15623" max="15623" width="2.1015625" style="1" customWidth="1"/>
    <col min="15624" max="15624" width="6.5234375" style="1" customWidth="1"/>
    <col min="15625" max="15625" width="9" style="1" customWidth="1"/>
    <col min="15626" max="15628" width="9.41796875" style="1" customWidth="1"/>
    <col min="15629" max="15629" width="0.89453125" style="1" customWidth="1"/>
    <col min="15630" max="15637" width="8.5234375" style="1" customWidth="1"/>
    <col min="15638" max="15638" width="9.1015625" style="1"/>
    <col min="15639" max="15639" width="6.5234375" style="1" customWidth="1"/>
    <col min="15640" max="15640" width="9" style="1" customWidth="1"/>
    <col min="15641" max="15643" width="9.41796875" style="1" customWidth="1"/>
    <col min="15644" max="15644" width="0.89453125" style="1" customWidth="1"/>
    <col min="15645" max="15645" width="8.5234375" style="1" customWidth="1"/>
    <col min="15646" max="15864" width="9.1015625" style="1"/>
    <col min="15865" max="15865" width="7.1015625" style="1" customWidth="1"/>
    <col min="15866" max="15867" width="9.1015625" style="1"/>
    <col min="15868" max="15868" width="12.41796875" style="1" customWidth="1"/>
    <col min="15869" max="15869" width="0.89453125" style="1" customWidth="1"/>
    <col min="15870" max="15870" width="12.41796875" style="1" customWidth="1"/>
    <col min="15871" max="15871" width="0.89453125" style="1" customWidth="1"/>
    <col min="15872" max="15872" width="12.41796875" style="1" customWidth="1"/>
    <col min="15873" max="15873" width="11.5234375" style="1" customWidth="1"/>
    <col min="15874" max="15874" width="0.5234375" style="1" customWidth="1"/>
    <col min="15875" max="15878" width="5.5234375" style="1" customWidth="1"/>
    <col min="15879" max="15879" width="2.1015625" style="1" customWidth="1"/>
    <col min="15880" max="15880" width="6.5234375" style="1" customWidth="1"/>
    <col min="15881" max="15881" width="9" style="1" customWidth="1"/>
    <col min="15882" max="15884" width="9.41796875" style="1" customWidth="1"/>
    <col min="15885" max="15885" width="0.89453125" style="1" customWidth="1"/>
    <col min="15886" max="15893" width="8.5234375" style="1" customWidth="1"/>
    <col min="15894" max="15894" width="9.1015625" style="1"/>
    <col min="15895" max="15895" width="6.5234375" style="1" customWidth="1"/>
    <col min="15896" max="15896" width="9" style="1" customWidth="1"/>
    <col min="15897" max="15899" width="9.41796875" style="1" customWidth="1"/>
    <col min="15900" max="15900" width="0.89453125" style="1" customWidth="1"/>
    <col min="15901" max="15901" width="8.5234375" style="1" customWidth="1"/>
    <col min="15902" max="16120" width="9.1015625" style="1"/>
    <col min="16121" max="16121" width="7.1015625" style="1" customWidth="1"/>
    <col min="16122" max="16123" width="9.1015625" style="1"/>
    <col min="16124" max="16124" width="12.41796875" style="1" customWidth="1"/>
    <col min="16125" max="16125" width="0.89453125" style="1" customWidth="1"/>
    <col min="16126" max="16126" width="12.41796875" style="1" customWidth="1"/>
    <col min="16127" max="16127" width="0.89453125" style="1" customWidth="1"/>
    <col min="16128" max="16128" width="12.41796875" style="1" customWidth="1"/>
    <col min="16129" max="16129" width="11.5234375" style="1" customWidth="1"/>
    <col min="16130" max="16130" width="0.5234375" style="1" customWidth="1"/>
    <col min="16131" max="16134" width="5.5234375" style="1" customWidth="1"/>
    <col min="16135" max="16135" width="2.1015625" style="1" customWidth="1"/>
    <col min="16136" max="16136" width="6.5234375" style="1" customWidth="1"/>
    <col min="16137" max="16137" width="9" style="1" customWidth="1"/>
    <col min="16138" max="16140" width="9.41796875" style="1" customWidth="1"/>
    <col min="16141" max="16141" width="0.89453125" style="1" customWidth="1"/>
    <col min="16142" max="16149" width="8.5234375" style="1" customWidth="1"/>
    <col min="16150" max="16150" width="9.1015625" style="1"/>
    <col min="16151" max="16151" width="6.5234375" style="1" customWidth="1"/>
    <col min="16152" max="16152" width="9" style="1" customWidth="1"/>
    <col min="16153" max="16155" width="9.41796875" style="1" customWidth="1"/>
    <col min="16156" max="16156" width="0.89453125" style="1" customWidth="1"/>
    <col min="16157" max="16157" width="8.5234375" style="1" customWidth="1"/>
    <col min="16158" max="16384" width="9.1015625" style="1"/>
  </cols>
  <sheetData>
    <row r="1" spans="1:49" ht="15.3">
      <c r="B1" s="729" t="s">
        <v>3060</v>
      </c>
      <c r="C1" s="37"/>
      <c r="D1" s="37"/>
      <c r="P1" s="37" t="str">
        <f>$B1</f>
        <v>Schedule 50.220 - IRB Approach - credit risk-weighted assets</v>
      </c>
      <c r="W1" s="37" t="str">
        <f>$B1</f>
        <v>Schedule 50.220 - IRB Approach - credit risk-weighted assets</v>
      </c>
      <c r="X1" s="1"/>
      <c r="Y1" s="1"/>
      <c r="Z1" s="1"/>
      <c r="AA1" s="1"/>
      <c r="AB1" s="1"/>
      <c r="AC1" s="268" t="str">
        <f>$B1</f>
        <v>Schedule 50.220 - IRB Approach - credit risk-weighted assets</v>
      </c>
      <c r="AD1" s="667"/>
      <c r="AE1" s="654"/>
      <c r="AF1" s="654"/>
      <c r="AG1" s="654"/>
      <c r="AH1" s="654"/>
      <c r="AI1" s="654"/>
      <c r="AJ1" s="654"/>
      <c r="AK1" s="654"/>
      <c r="AL1" s="266"/>
      <c r="AM1" s="268" t="str">
        <f>$B1</f>
        <v>Schedule 50.220 - IRB Approach - credit risk-weighted assets</v>
      </c>
      <c r="AN1" s="266"/>
      <c r="AO1" s="266"/>
      <c r="AP1" s="266"/>
      <c r="AQ1" s="266"/>
      <c r="AS1" s="1239" t="str">
        <f>$B1</f>
        <v>Schedule 50.220 - IRB Approach - credit risk-weighted assets</v>
      </c>
      <c r="AT1" s="1183"/>
      <c r="AU1" s="1183"/>
      <c r="AV1" s="1183"/>
      <c r="AW1" s="1183"/>
    </row>
    <row r="2" spans="1:49" ht="15" customHeight="1">
      <c r="A2" s="21">
        <v>30</v>
      </c>
      <c r="B2" s="1758" t="s">
        <v>137</v>
      </c>
      <c r="C2" s="1759"/>
      <c r="D2" s="1760"/>
      <c r="F2" s="20"/>
      <c r="P2" s="1650" t="s">
        <v>2873</v>
      </c>
      <c r="Q2" s="1650"/>
      <c r="R2" s="1650"/>
      <c r="S2" s="1650"/>
      <c r="T2" s="1650"/>
      <c r="U2" s="1650"/>
      <c r="W2" s="1737" t="s">
        <v>3061</v>
      </c>
      <c r="X2" s="1737"/>
      <c r="Y2" s="1737"/>
      <c r="Z2" s="1737"/>
      <c r="AA2" s="1737"/>
      <c r="AB2" s="246"/>
      <c r="AC2" s="1679" t="s">
        <v>3062</v>
      </c>
      <c r="AD2" s="1679"/>
      <c r="AE2" s="1679"/>
      <c r="AF2" s="1679"/>
      <c r="AG2" s="1679"/>
      <c r="AH2" s="1679"/>
      <c r="AI2" s="1679"/>
      <c r="AJ2" s="1679"/>
      <c r="AK2" s="1679"/>
      <c r="AL2" s="278"/>
      <c r="AM2" s="1719" t="s">
        <v>3063</v>
      </c>
      <c r="AN2" s="1719"/>
      <c r="AO2" s="1719"/>
      <c r="AP2" s="1719"/>
      <c r="AQ2" s="1719"/>
      <c r="AS2" s="1719" t="s">
        <v>3064</v>
      </c>
      <c r="AT2" s="1719"/>
      <c r="AU2" s="1719"/>
      <c r="AV2" s="1719"/>
      <c r="AW2" s="1719"/>
    </row>
    <row r="3" spans="1:49" ht="15">
      <c r="A3" s="21"/>
      <c r="B3" s="1346"/>
      <c r="C3" s="13"/>
      <c r="D3" s="13"/>
      <c r="F3" s="20"/>
      <c r="P3" s="1521"/>
      <c r="Q3" s="1521"/>
      <c r="R3" s="1521"/>
      <c r="S3" s="1521"/>
      <c r="T3" s="1521"/>
      <c r="U3" s="1521"/>
      <c r="W3" s="1737"/>
      <c r="X3" s="1737"/>
      <c r="Y3" s="1737"/>
      <c r="Z3" s="1737"/>
      <c r="AA3" s="1737"/>
      <c r="AB3" s="66"/>
      <c r="AC3" s="278"/>
      <c r="AD3" s="278"/>
      <c r="AE3" s="278"/>
      <c r="AF3" s="278"/>
      <c r="AG3" s="278"/>
      <c r="AH3" s="278"/>
      <c r="AI3" s="278"/>
      <c r="AJ3" s="278"/>
      <c r="AK3" s="278"/>
      <c r="AL3" s="279"/>
      <c r="AM3" s="278"/>
      <c r="AN3" s="278"/>
      <c r="AO3" s="278"/>
      <c r="AP3" s="278"/>
      <c r="AQ3" s="278"/>
      <c r="AS3" s="1240"/>
      <c r="AT3" s="1240"/>
      <c r="AU3" s="1240"/>
      <c r="AV3" s="1240"/>
      <c r="AW3" s="1240"/>
    </row>
    <row r="4" spans="1:49" ht="47.25" customHeight="1">
      <c r="B4" s="1729" t="s">
        <v>2518</v>
      </c>
      <c r="C4" s="1729"/>
      <c r="D4" s="1729"/>
      <c r="E4" s="1729"/>
      <c r="F4" s="1729"/>
      <c r="G4" s="1729"/>
      <c r="H4" s="1729"/>
      <c r="I4" s="1729"/>
      <c r="J4" s="1729"/>
      <c r="K4" s="1729"/>
      <c r="L4" s="1729"/>
      <c r="M4" s="1729"/>
      <c r="N4" s="1729"/>
      <c r="P4" s="1650" t="str">
        <f>$B4</f>
        <v>For Banking Book - General Residential Real Estate excl. HELOCs (108)</v>
      </c>
      <c r="Q4" s="1650"/>
      <c r="R4" s="1650"/>
      <c r="S4" s="1650"/>
      <c r="T4" s="1650"/>
      <c r="U4" s="1650"/>
      <c r="W4" s="1737" t="str">
        <f>$B4</f>
        <v>For Banking Book - General Residential Real Estate excl. HELOCs (108)</v>
      </c>
      <c r="X4" s="1737"/>
      <c r="Y4" s="1737"/>
      <c r="Z4" s="1737"/>
      <c r="AA4" s="1737"/>
      <c r="AB4" s="246"/>
      <c r="AC4" s="1679" t="str">
        <f>$B4</f>
        <v>For Banking Book - General Residential Real Estate excl. HELOCs (108)</v>
      </c>
      <c r="AD4" s="1679"/>
      <c r="AE4" s="1679"/>
      <c r="AF4" s="1679"/>
      <c r="AG4" s="1679"/>
      <c r="AH4" s="1679"/>
      <c r="AI4" s="1679"/>
      <c r="AJ4" s="1679"/>
      <c r="AK4" s="1679"/>
      <c r="AL4" s="278"/>
      <c r="AM4" s="1679" t="str">
        <f>$B4</f>
        <v>For Banking Book - General Residential Real Estate excl. HELOCs (108)</v>
      </c>
      <c r="AN4" s="1679"/>
      <c r="AO4" s="1679"/>
      <c r="AP4" s="1679"/>
      <c r="AQ4" s="1679"/>
      <c r="AS4" s="1719" t="str">
        <f>$B4</f>
        <v>For Banking Book - General Residential Real Estate excl. HELOCs (108)</v>
      </c>
      <c r="AT4" s="1719"/>
      <c r="AU4" s="1719"/>
      <c r="AV4" s="1719"/>
      <c r="AW4" s="1719"/>
    </row>
    <row r="5" spans="1:49" ht="15">
      <c r="B5" s="19" t="s">
        <v>2875</v>
      </c>
      <c r="C5" s="59"/>
      <c r="P5" s="19" t="str">
        <f>$B5</f>
        <v>Dollars in thousands, Record Type 010</v>
      </c>
      <c r="W5" s="19" t="str">
        <f>$B5</f>
        <v>Dollars in thousands, Record Type 010</v>
      </c>
      <c r="X5" s="1"/>
      <c r="Y5" s="1"/>
      <c r="AC5" s="19" t="str">
        <f>$B5</f>
        <v>Dollars in thousands, Record Type 010</v>
      </c>
      <c r="AD5" s="654"/>
      <c r="AE5" s="654"/>
      <c r="AF5" s="668"/>
      <c r="AG5" s="668"/>
      <c r="AH5" s="19"/>
      <c r="AI5" s="654"/>
      <c r="AJ5" s="654"/>
      <c r="AK5" s="668"/>
      <c r="AL5" s="266"/>
      <c r="AM5" s="19" t="str">
        <f>$B5</f>
        <v>Dollars in thousands, Record Type 010</v>
      </c>
      <c r="AN5" s="266"/>
      <c r="AO5" s="266"/>
      <c r="AP5" s="175"/>
      <c r="AQ5" s="175"/>
      <c r="AS5" s="754" t="str">
        <f>$B5</f>
        <v>Dollars in thousands, Record Type 010</v>
      </c>
      <c r="AT5" s="1183"/>
      <c r="AU5" s="1183"/>
      <c r="AV5" s="1241"/>
      <c r="AW5" s="1241"/>
    </row>
    <row r="6" spans="1:49" ht="28.65" customHeight="1">
      <c r="B6" s="1593" t="s">
        <v>2342</v>
      </c>
      <c r="C6" s="1594"/>
      <c r="D6" s="1595"/>
      <c r="E6" s="68"/>
      <c r="F6" s="1375" t="s">
        <v>2343</v>
      </c>
      <c r="G6" s="176"/>
      <c r="H6" s="1593" t="s">
        <v>2774</v>
      </c>
      <c r="I6" s="1595"/>
      <c r="J6" s="68"/>
      <c r="K6" s="68"/>
      <c r="L6" s="68"/>
      <c r="M6" s="68"/>
      <c r="N6" s="68"/>
      <c r="P6" s="1661"/>
      <c r="Q6" s="1661"/>
      <c r="R6" s="1338"/>
      <c r="S6" s="1647" t="s">
        <v>2879</v>
      </c>
      <c r="T6" s="1648"/>
      <c r="U6" s="1347"/>
      <c r="W6" s="1661"/>
      <c r="X6" s="1661"/>
      <c r="Y6" s="177"/>
      <c r="Z6" s="1685" t="s">
        <v>2879</v>
      </c>
      <c r="AA6" s="1686"/>
      <c r="AB6" s="178"/>
      <c r="AC6" s="1763"/>
      <c r="AD6" s="1763"/>
      <c r="AE6" s="271"/>
      <c r="AF6" s="669"/>
      <c r="AG6" s="654"/>
      <c r="AH6" s="656"/>
      <c r="AI6" s="656"/>
      <c r="AJ6" s="656"/>
      <c r="AK6" s="656"/>
      <c r="AL6" s="271"/>
      <c r="AM6" s="1763"/>
      <c r="AN6" s="1763"/>
      <c r="AO6" s="177"/>
      <c r="AP6" s="1685" t="s">
        <v>2879</v>
      </c>
      <c r="AQ6" s="1686"/>
      <c r="AS6" s="1762"/>
      <c r="AT6" s="1762"/>
      <c r="AU6" s="1188"/>
      <c r="AV6" s="1725" t="s">
        <v>2879</v>
      </c>
      <c r="AW6" s="1726"/>
    </row>
    <row r="7" spans="1:49" ht="69" customHeight="1">
      <c r="A7" s="69" t="s">
        <v>2881</v>
      </c>
      <c r="B7" s="69" t="s">
        <v>2882</v>
      </c>
      <c r="C7" s="69" t="s">
        <v>2345</v>
      </c>
      <c r="D7" s="69" t="s">
        <v>3031</v>
      </c>
      <c r="E7" s="72"/>
      <c r="F7" s="984" t="s">
        <v>3052</v>
      </c>
      <c r="G7" s="117"/>
      <c r="H7" s="69" t="s">
        <v>3033</v>
      </c>
      <c r="I7" s="231" t="s">
        <v>3065</v>
      </c>
      <c r="J7" s="72"/>
      <c r="K7" s="1649" t="s">
        <v>2352</v>
      </c>
      <c r="L7" s="1648"/>
      <c r="M7" s="1649" t="s">
        <v>2890</v>
      </c>
      <c r="N7" s="1648"/>
      <c r="P7" s="118" t="str">
        <f>$A7</f>
        <v>PD Band</v>
      </c>
      <c r="Q7" s="118" t="str">
        <f>$B7</f>
        <v>Estimated PD (%) (M3)</v>
      </c>
      <c r="R7" s="69" t="s">
        <v>3040</v>
      </c>
      <c r="S7" s="69" t="s">
        <v>2892</v>
      </c>
      <c r="T7" s="69" t="s">
        <v>2893</v>
      </c>
      <c r="U7" s="119"/>
      <c r="W7" s="118" t="str">
        <f>$A7</f>
        <v>PD Band</v>
      </c>
      <c r="X7" s="118" t="str">
        <f>$B7</f>
        <v>Estimated PD (%) (M3)</v>
      </c>
      <c r="Y7" s="231" t="s">
        <v>3066</v>
      </c>
      <c r="Z7" s="231" t="s">
        <v>3067</v>
      </c>
      <c r="AA7" s="231" t="s">
        <v>3068</v>
      </c>
      <c r="AB7" s="179"/>
      <c r="AC7" s="1376" t="s">
        <v>2881</v>
      </c>
      <c r="AD7" s="1376" t="s">
        <v>2882</v>
      </c>
      <c r="AE7" s="1352" t="s">
        <v>2941</v>
      </c>
      <c r="AF7" s="231" t="s">
        <v>3069</v>
      </c>
      <c r="AG7" s="670"/>
      <c r="AH7" s="1764" t="s">
        <v>2945</v>
      </c>
      <c r="AI7" s="1765"/>
      <c r="AJ7" s="1764" t="s">
        <v>2946</v>
      </c>
      <c r="AK7" s="1765"/>
      <c r="AL7" s="271"/>
      <c r="AM7" s="1376" t="s">
        <v>2881</v>
      </c>
      <c r="AN7" s="1376" t="s">
        <v>2882</v>
      </c>
      <c r="AO7" s="231" t="s">
        <v>3070</v>
      </c>
      <c r="AP7" s="231" t="s">
        <v>2948</v>
      </c>
      <c r="AQ7" s="231" t="s">
        <v>2949</v>
      </c>
      <c r="AS7" s="1377" t="s">
        <v>2881</v>
      </c>
      <c r="AT7" s="1377" t="s">
        <v>2882</v>
      </c>
      <c r="AU7" s="1252" t="s">
        <v>3071</v>
      </c>
      <c r="AV7" s="1252" t="s">
        <v>3072</v>
      </c>
      <c r="AW7" s="1252" t="s">
        <v>3073</v>
      </c>
    </row>
    <row r="8" spans="1:49" s="112" customFormat="1" ht="14.4">
      <c r="B8" s="73" t="s">
        <v>282</v>
      </c>
      <c r="C8" s="73"/>
      <c r="D8" s="73" t="s">
        <v>283</v>
      </c>
      <c r="E8" s="73"/>
      <c r="F8" s="73" t="s">
        <v>284</v>
      </c>
      <c r="G8" s="73"/>
      <c r="H8" s="73" t="s">
        <v>3035</v>
      </c>
      <c r="I8" s="73"/>
      <c r="J8" s="73"/>
      <c r="K8" s="73"/>
      <c r="L8" s="73"/>
      <c r="M8" s="73"/>
      <c r="N8" s="73"/>
      <c r="P8" s="120"/>
      <c r="Q8" s="121" t="s">
        <v>2895</v>
      </c>
      <c r="R8" s="376"/>
      <c r="S8" s="1"/>
      <c r="T8" s="73"/>
      <c r="U8" s="73"/>
      <c r="W8" s="120"/>
      <c r="X8" s="121" t="s">
        <v>2895</v>
      </c>
      <c r="Y8" s="180"/>
      <c r="Z8" s="175"/>
      <c r="AA8" s="180"/>
      <c r="AB8" s="180"/>
      <c r="AC8" s="671"/>
      <c r="AD8" s="273" t="s">
        <v>2895</v>
      </c>
      <c r="AE8" s="655"/>
      <c r="AF8" s="269"/>
      <c r="AG8" s="655"/>
      <c r="AH8" s="269"/>
      <c r="AI8" s="269"/>
      <c r="AJ8" s="269"/>
      <c r="AK8" s="269"/>
      <c r="AL8" s="269"/>
      <c r="AM8" s="272"/>
      <c r="AN8" s="273" t="s">
        <v>2895</v>
      </c>
      <c r="AO8" s="270"/>
      <c r="AP8" s="270"/>
      <c r="AQ8" s="270"/>
      <c r="AS8" s="1242"/>
      <c r="AT8" s="1243" t="s">
        <v>2895</v>
      </c>
      <c r="AU8" s="1191"/>
      <c r="AV8" s="1191"/>
      <c r="AW8" s="1191"/>
    </row>
    <row r="9" spans="1:49" ht="14.4">
      <c r="B9" s="17" t="s">
        <v>1790</v>
      </c>
      <c r="D9" s="3"/>
      <c r="E9" s="3"/>
      <c r="F9" s="3"/>
      <c r="G9" s="3"/>
      <c r="H9" s="3"/>
      <c r="I9" s="3"/>
      <c r="J9" s="3"/>
      <c r="K9" s="3"/>
      <c r="L9" s="3"/>
      <c r="M9" s="3"/>
      <c r="P9" s="122"/>
      <c r="Q9" s="123" t="str">
        <f>$B9</f>
        <v>Drawn (501)</v>
      </c>
      <c r="W9" s="122"/>
      <c r="X9" s="123" t="str">
        <f>$B9</f>
        <v>Drawn (501)</v>
      </c>
      <c r="AC9" s="672"/>
      <c r="AD9" s="275" t="s">
        <v>1790</v>
      </c>
      <c r="AE9" s="654"/>
      <c r="AF9" s="654"/>
      <c r="AG9" s="654"/>
      <c r="AH9" s="654"/>
      <c r="AI9" s="654"/>
      <c r="AJ9" s="654"/>
      <c r="AK9" s="654"/>
      <c r="AL9" s="266"/>
      <c r="AM9" s="274"/>
      <c r="AN9" s="275" t="s">
        <v>1790</v>
      </c>
      <c r="AO9" s="266"/>
      <c r="AP9" s="266"/>
      <c r="AQ9" s="266"/>
      <c r="AS9" s="1244"/>
      <c r="AT9" s="1245" t="s">
        <v>1790</v>
      </c>
      <c r="AU9" s="1183"/>
      <c r="AV9" s="1183"/>
      <c r="AW9" s="1183"/>
    </row>
    <row r="10" spans="1:49" ht="12.75" customHeight="1">
      <c r="A10" s="7" t="s">
        <v>2897</v>
      </c>
      <c r="B10" s="124"/>
      <c r="C10" s="125"/>
      <c r="D10" s="76"/>
      <c r="E10" s="7"/>
      <c r="F10" s="76"/>
      <c r="G10" s="142"/>
      <c r="H10" s="284"/>
      <c r="I10" s="128"/>
      <c r="J10" s="7"/>
      <c r="K10" s="1641"/>
      <c r="L10" s="1641"/>
      <c r="M10" s="1641"/>
      <c r="N10" s="1641"/>
      <c r="P10" s="130" t="str">
        <f t="shared" ref="P10:P34" si="0">$A10</f>
        <v>1 (1401)</v>
      </c>
      <c r="Q10" s="131" t="str">
        <f t="shared" ref="Q10:Q34" si="1">IF($B10="","",$B10)</f>
        <v/>
      </c>
      <c r="R10" s="285"/>
      <c r="S10" s="132"/>
      <c r="T10" s="132"/>
      <c r="U10" s="13"/>
      <c r="W10" s="130" t="str">
        <f t="shared" ref="W10:W34" si="2">$A10</f>
        <v>1 (1401)</v>
      </c>
      <c r="X10" s="131" t="str">
        <f t="shared" ref="X10:X34" si="3">IF($B10="","",$B10)</f>
        <v/>
      </c>
      <c r="Y10" s="232"/>
      <c r="Z10" s="233"/>
      <c r="AA10" s="233"/>
      <c r="AB10" s="181"/>
      <c r="AC10" s="276" t="s">
        <v>2897</v>
      </c>
      <c r="AD10" s="1378" t="str">
        <f t="shared" ref="AD10:AD34" si="4">IF($B10="","",$B10)</f>
        <v/>
      </c>
      <c r="AE10" s="280"/>
      <c r="AF10" s="663"/>
      <c r="AG10" s="654"/>
      <c r="AH10" s="1641"/>
      <c r="AI10" s="1641"/>
      <c r="AJ10" s="1641"/>
      <c r="AK10" s="1641"/>
      <c r="AL10" s="266"/>
      <c r="AM10" s="276" t="s">
        <v>2897</v>
      </c>
      <c r="AN10" s="1378" t="str">
        <f t="shared" ref="AN10:AN34" si="5">IF($B10="","",$B10)</f>
        <v/>
      </c>
      <c r="AO10" s="280"/>
      <c r="AP10" s="280"/>
      <c r="AQ10" s="280"/>
      <c r="AS10" s="1246" t="s">
        <v>2897</v>
      </c>
      <c r="AT10" s="1232" t="str">
        <f t="shared" ref="AT10:AT34" si="6">IF($B10="","",$B10)</f>
        <v/>
      </c>
      <c r="AU10" s="1247"/>
      <c r="AV10" s="1247"/>
      <c r="AW10" s="1247"/>
    </row>
    <row r="11" spans="1:49">
      <c r="A11" s="7" t="s">
        <v>2898</v>
      </c>
      <c r="B11" s="124"/>
      <c r="C11" s="125"/>
      <c r="D11" s="76"/>
      <c r="E11" s="7"/>
      <c r="F11" s="76"/>
      <c r="G11" s="142"/>
      <c r="H11" s="284"/>
      <c r="I11" s="128"/>
      <c r="J11" s="7"/>
      <c r="K11" s="1641"/>
      <c r="L11" s="1641"/>
      <c r="M11" s="1641"/>
      <c r="N11" s="1641"/>
      <c r="P11" s="130" t="str">
        <f t="shared" si="0"/>
        <v>2 (1402)</v>
      </c>
      <c r="Q11" s="131" t="str">
        <f t="shared" si="1"/>
        <v/>
      </c>
      <c r="R11" s="285"/>
      <c r="S11" s="132"/>
      <c r="T11" s="132"/>
      <c r="U11" s="13"/>
      <c r="W11" s="130" t="str">
        <f t="shared" si="2"/>
        <v>2 (1402)</v>
      </c>
      <c r="X11" s="131" t="str">
        <f t="shared" si="3"/>
        <v/>
      </c>
      <c r="Y11" s="232"/>
      <c r="Z11" s="233"/>
      <c r="AA11" s="233"/>
      <c r="AB11" s="181"/>
      <c r="AC11" s="276" t="s">
        <v>2898</v>
      </c>
      <c r="AD11" s="1378" t="str">
        <f t="shared" si="4"/>
        <v/>
      </c>
      <c r="AE11" s="280"/>
      <c r="AF11" s="663"/>
      <c r="AG11" s="654"/>
      <c r="AH11" s="1641"/>
      <c r="AI11" s="1641"/>
      <c r="AJ11" s="1641"/>
      <c r="AK11" s="1641"/>
      <c r="AL11" s="266"/>
      <c r="AM11" s="276" t="s">
        <v>2898</v>
      </c>
      <c r="AN11" s="1378" t="str">
        <f t="shared" si="5"/>
        <v/>
      </c>
      <c r="AO11" s="280"/>
      <c r="AP11" s="280"/>
      <c r="AQ11" s="280"/>
      <c r="AS11" s="1246" t="s">
        <v>2898</v>
      </c>
      <c r="AT11" s="1232" t="str">
        <f t="shared" si="6"/>
        <v/>
      </c>
      <c r="AU11" s="1247"/>
      <c r="AV11" s="1247"/>
      <c r="AW11" s="1247"/>
    </row>
    <row r="12" spans="1:49">
      <c r="A12" s="7" t="s">
        <v>2899</v>
      </c>
      <c r="B12" s="124"/>
      <c r="C12" s="125"/>
      <c r="D12" s="76"/>
      <c r="E12" s="7"/>
      <c r="F12" s="76"/>
      <c r="G12" s="142"/>
      <c r="H12" s="284"/>
      <c r="I12" s="128"/>
      <c r="J12" s="7"/>
      <c r="K12" s="1641"/>
      <c r="L12" s="1641"/>
      <c r="M12" s="1641"/>
      <c r="N12" s="1641"/>
      <c r="P12" s="130" t="str">
        <f t="shared" si="0"/>
        <v>3 (1403)</v>
      </c>
      <c r="Q12" s="131" t="str">
        <f t="shared" si="1"/>
        <v/>
      </c>
      <c r="R12" s="285"/>
      <c r="S12" s="132"/>
      <c r="T12" s="132"/>
      <c r="U12" s="13"/>
      <c r="W12" s="130" t="str">
        <f t="shared" si="2"/>
        <v>3 (1403)</v>
      </c>
      <c r="X12" s="131" t="str">
        <f t="shared" si="3"/>
        <v/>
      </c>
      <c r="Y12" s="232"/>
      <c r="Z12" s="233"/>
      <c r="AA12" s="233"/>
      <c r="AB12" s="181"/>
      <c r="AC12" s="276" t="s">
        <v>2899</v>
      </c>
      <c r="AD12" s="1378" t="str">
        <f t="shared" si="4"/>
        <v/>
      </c>
      <c r="AE12" s="280"/>
      <c r="AF12" s="663"/>
      <c r="AG12" s="654"/>
      <c r="AH12" s="1641"/>
      <c r="AI12" s="1641"/>
      <c r="AJ12" s="1641"/>
      <c r="AK12" s="1641"/>
      <c r="AL12" s="266"/>
      <c r="AM12" s="276" t="s">
        <v>2899</v>
      </c>
      <c r="AN12" s="1378" t="str">
        <f t="shared" si="5"/>
        <v/>
      </c>
      <c r="AO12" s="280"/>
      <c r="AP12" s="280"/>
      <c r="AQ12" s="280"/>
      <c r="AS12" s="1246" t="s">
        <v>2899</v>
      </c>
      <c r="AT12" s="1232" t="str">
        <f t="shared" si="6"/>
        <v/>
      </c>
      <c r="AU12" s="1247"/>
      <c r="AV12" s="1247"/>
      <c r="AW12" s="1247"/>
    </row>
    <row r="13" spans="1:49" hidden="1">
      <c r="A13" s="7" t="s">
        <v>2900</v>
      </c>
      <c r="B13" s="124"/>
      <c r="C13" s="125"/>
      <c r="D13" s="76"/>
      <c r="E13" s="7"/>
      <c r="F13" s="76"/>
      <c r="G13" s="142"/>
      <c r="H13" s="284"/>
      <c r="I13" s="128"/>
      <c r="J13" s="7"/>
      <c r="K13" s="1641"/>
      <c r="L13" s="1641"/>
      <c r="M13" s="1641"/>
      <c r="N13" s="1641"/>
      <c r="P13" s="130" t="str">
        <f t="shared" si="0"/>
        <v>4 (1404)</v>
      </c>
      <c r="Q13" s="131" t="str">
        <f t="shared" si="1"/>
        <v/>
      </c>
      <c r="R13" s="285"/>
      <c r="S13" s="132"/>
      <c r="T13" s="132"/>
      <c r="U13" s="13"/>
      <c r="W13" s="130" t="str">
        <f t="shared" si="2"/>
        <v>4 (1404)</v>
      </c>
      <c r="X13" s="131" t="str">
        <f t="shared" si="3"/>
        <v/>
      </c>
      <c r="Y13" s="232"/>
      <c r="Z13" s="233"/>
      <c r="AA13" s="233"/>
      <c r="AB13" s="181"/>
      <c r="AC13" s="276" t="s">
        <v>2900</v>
      </c>
      <c r="AD13" s="1378" t="str">
        <f t="shared" si="4"/>
        <v/>
      </c>
      <c r="AE13" s="280"/>
      <c r="AF13" s="663"/>
      <c r="AG13" s="654"/>
      <c r="AH13" s="1641"/>
      <c r="AI13" s="1641"/>
      <c r="AJ13" s="1641"/>
      <c r="AK13" s="1641"/>
      <c r="AL13" s="266"/>
      <c r="AM13" s="276" t="s">
        <v>2900</v>
      </c>
      <c r="AN13" s="1378" t="str">
        <f t="shared" si="5"/>
        <v/>
      </c>
      <c r="AO13" s="280"/>
      <c r="AP13" s="280"/>
      <c r="AQ13" s="280"/>
      <c r="AS13" s="1246" t="s">
        <v>2900</v>
      </c>
      <c r="AT13" s="1232" t="str">
        <f t="shared" si="6"/>
        <v/>
      </c>
      <c r="AU13" s="1247"/>
      <c r="AV13" s="1247"/>
      <c r="AW13" s="1247"/>
    </row>
    <row r="14" spans="1:49" hidden="1">
      <c r="A14" s="7" t="s">
        <v>2901</v>
      </c>
      <c r="B14" s="124"/>
      <c r="C14" s="125"/>
      <c r="D14" s="76"/>
      <c r="E14" s="7"/>
      <c r="F14" s="76"/>
      <c r="G14" s="142"/>
      <c r="H14" s="284"/>
      <c r="I14" s="128"/>
      <c r="J14" s="7"/>
      <c r="K14" s="1641"/>
      <c r="L14" s="1641"/>
      <c r="M14" s="1641"/>
      <c r="N14" s="1641"/>
      <c r="P14" s="130" t="str">
        <f t="shared" si="0"/>
        <v>5 (1405)</v>
      </c>
      <c r="Q14" s="131" t="str">
        <f t="shared" si="1"/>
        <v/>
      </c>
      <c r="R14" s="285"/>
      <c r="S14" s="132"/>
      <c r="T14" s="132"/>
      <c r="U14" s="13"/>
      <c r="W14" s="130" t="str">
        <f t="shared" si="2"/>
        <v>5 (1405)</v>
      </c>
      <c r="X14" s="131" t="str">
        <f t="shared" si="3"/>
        <v/>
      </c>
      <c r="Y14" s="232"/>
      <c r="Z14" s="233"/>
      <c r="AA14" s="233"/>
      <c r="AB14" s="181"/>
      <c r="AC14" s="276" t="s">
        <v>2901</v>
      </c>
      <c r="AD14" s="1378" t="str">
        <f t="shared" si="4"/>
        <v/>
      </c>
      <c r="AE14" s="280"/>
      <c r="AF14" s="663"/>
      <c r="AG14" s="654"/>
      <c r="AH14" s="1641"/>
      <c r="AI14" s="1641"/>
      <c r="AJ14" s="1641"/>
      <c r="AK14" s="1641"/>
      <c r="AL14" s="266"/>
      <c r="AM14" s="276" t="s">
        <v>2901</v>
      </c>
      <c r="AN14" s="1378" t="str">
        <f t="shared" si="5"/>
        <v/>
      </c>
      <c r="AO14" s="280"/>
      <c r="AP14" s="280"/>
      <c r="AQ14" s="280"/>
      <c r="AS14" s="1246" t="s">
        <v>2901</v>
      </c>
      <c r="AT14" s="1232" t="str">
        <f t="shared" si="6"/>
        <v/>
      </c>
      <c r="AU14" s="1247"/>
      <c r="AV14" s="1247"/>
      <c r="AW14" s="1247"/>
    </row>
    <row r="15" spans="1:49" hidden="1">
      <c r="A15" s="7" t="s">
        <v>2902</v>
      </c>
      <c r="B15" s="124"/>
      <c r="C15" s="125"/>
      <c r="D15" s="76"/>
      <c r="E15" s="7"/>
      <c r="F15" s="76"/>
      <c r="G15" s="142"/>
      <c r="H15" s="284"/>
      <c r="I15" s="128"/>
      <c r="J15" s="7"/>
      <c r="K15" s="1641"/>
      <c r="L15" s="1641"/>
      <c r="M15" s="1641"/>
      <c r="N15" s="1641"/>
      <c r="P15" s="130" t="str">
        <f t="shared" si="0"/>
        <v>6 (1406)</v>
      </c>
      <c r="Q15" s="131" t="str">
        <f t="shared" si="1"/>
        <v/>
      </c>
      <c r="R15" s="285"/>
      <c r="S15" s="132"/>
      <c r="T15" s="132"/>
      <c r="U15" s="13"/>
      <c r="W15" s="130" t="str">
        <f t="shared" si="2"/>
        <v>6 (1406)</v>
      </c>
      <c r="X15" s="131" t="str">
        <f t="shared" si="3"/>
        <v/>
      </c>
      <c r="Y15" s="232"/>
      <c r="Z15" s="233"/>
      <c r="AA15" s="233"/>
      <c r="AB15" s="181"/>
      <c r="AC15" s="276" t="s">
        <v>2902</v>
      </c>
      <c r="AD15" s="1378" t="str">
        <f t="shared" si="4"/>
        <v/>
      </c>
      <c r="AE15" s="280"/>
      <c r="AF15" s="663"/>
      <c r="AG15" s="654"/>
      <c r="AH15" s="1641"/>
      <c r="AI15" s="1641"/>
      <c r="AJ15" s="1641"/>
      <c r="AK15" s="1641"/>
      <c r="AL15" s="266"/>
      <c r="AM15" s="276" t="s">
        <v>2902</v>
      </c>
      <c r="AN15" s="1378" t="str">
        <f t="shared" si="5"/>
        <v/>
      </c>
      <c r="AO15" s="280"/>
      <c r="AP15" s="280"/>
      <c r="AQ15" s="280"/>
      <c r="AS15" s="1246" t="s">
        <v>2902</v>
      </c>
      <c r="AT15" s="1232" t="str">
        <f t="shared" si="6"/>
        <v/>
      </c>
      <c r="AU15" s="1247"/>
      <c r="AV15" s="1247"/>
      <c r="AW15" s="1247"/>
    </row>
    <row r="16" spans="1:49" hidden="1">
      <c r="A16" s="7" t="s">
        <v>2903</v>
      </c>
      <c r="B16" s="124"/>
      <c r="C16" s="125"/>
      <c r="D16" s="76"/>
      <c r="E16" s="7"/>
      <c r="F16" s="76"/>
      <c r="G16" s="142"/>
      <c r="H16" s="284"/>
      <c r="I16" s="128"/>
      <c r="J16" s="7"/>
      <c r="K16" s="1641"/>
      <c r="L16" s="1641"/>
      <c r="M16" s="1641"/>
      <c r="N16" s="1641"/>
      <c r="P16" s="130" t="str">
        <f t="shared" si="0"/>
        <v>7 (1407)</v>
      </c>
      <c r="Q16" s="131" t="str">
        <f t="shared" si="1"/>
        <v/>
      </c>
      <c r="R16" s="285"/>
      <c r="S16" s="132"/>
      <c r="T16" s="132"/>
      <c r="U16" s="13"/>
      <c r="W16" s="130" t="str">
        <f t="shared" si="2"/>
        <v>7 (1407)</v>
      </c>
      <c r="X16" s="131" t="str">
        <f t="shared" si="3"/>
        <v/>
      </c>
      <c r="Y16" s="232"/>
      <c r="Z16" s="233"/>
      <c r="AA16" s="233"/>
      <c r="AB16" s="181"/>
      <c r="AC16" s="276" t="s">
        <v>2903</v>
      </c>
      <c r="AD16" s="1378" t="str">
        <f t="shared" si="4"/>
        <v/>
      </c>
      <c r="AE16" s="280"/>
      <c r="AF16" s="663"/>
      <c r="AG16" s="654"/>
      <c r="AH16" s="1641"/>
      <c r="AI16" s="1641"/>
      <c r="AJ16" s="1641"/>
      <c r="AK16" s="1641"/>
      <c r="AL16" s="266"/>
      <c r="AM16" s="276" t="s">
        <v>2903</v>
      </c>
      <c r="AN16" s="1378" t="str">
        <f t="shared" si="5"/>
        <v/>
      </c>
      <c r="AO16" s="280"/>
      <c r="AP16" s="280"/>
      <c r="AQ16" s="280"/>
      <c r="AS16" s="1246" t="s">
        <v>2903</v>
      </c>
      <c r="AT16" s="1232" t="str">
        <f t="shared" si="6"/>
        <v/>
      </c>
      <c r="AU16" s="1247"/>
      <c r="AV16" s="1247"/>
      <c r="AW16" s="1247"/>
    </row>
    <row r="17" spans="1:49" hidden="1">
      <c r="A17" s="7" t="s">
        <v>2904</v>
      </c>
      <c r="B17" s="124"/>
      <c r="C17" s="125"/>
      <c r="D17" s="76"/>
      <c r="E17" s="7"/>
      <c r="F17" s="76"/>
      <c r="G17" s="142"/>
      <c r="H17" s="284"/>
      <c r="I17" s="128"/>
      <c r="J17" s="7"/>
      <c r="K17" s="1641"/>
      <c r="L17" s="1641"/>
      <c r="M17" s="1641"/>
      <c r="N17" s="1641"/>
      <c r="P17" s="130" t="str">
        <f t="shared" si="0"/>
        <v>8 (1408)</v>
      </c>
      <c r="Q17" s="131" t="str">
        <f t="shared" si="1"/>
        <v/>
      </c>
      <c r="R17" s="285"/>
      <c r="S17" s="132"/>
      <c r="T17" s="132"/>
      <c r="U17" s="13"/>
      <c r="W17" s="130" t="str">
        <f t="shared" si="2"/>
        <v>8 (1408)</v>
      </c>
      <c r="X17" s="131" t="str">
        <f t="shared" si="3"/>
        <v/>
      </c>
      <c r="Y17" s="232"/>
      <c r="Z17" s="233"/>
      <c r="AA17" s="233"/>
      <c r="AB17" s="181"/>
      <c r="AC17" s="276" t="s">
        <v>2904</v>
      </c>
      <c r="AD17" s="1378" t="str">
        <f t="shared" si="4"/>
        <v/>
      </c>
      <c r="AE17" s="280"/>
      <c r="AF17" s="663"/>
      <c r="AG17" s="654"/>
      <c r="AH17" s="1641"/>
      <c r="AI17" s="1641"/>
      <c r="AJ17" s="1641"/>
      <c r="AK17" s="1641"/>
      <c r="AL17" s="266"/>
      <c r="AM17" s="276" t="s">
        <v>2904</v>
      </c>
      <c r="AN17" s="1378" t="str">
        <f t="shared" si="5"/>
        <v/>
      </c>
      <c r="AO17" s="280"/>
      <c r="AP17" s="280"/>
      <c r="AQ17" s="280"/>
      <c r="AS17" s="1246" t="s">
        <v>2904</v>
      </c>
      <c r="AT17" s="1232" t="str">
        <f t="shared" si="6"/>
        <v/>
      </c>
      <c r="AU17" s="1247"/>
      <c r="AV17" s="1247"/>
      <c r="AW17" s="1247"/>
    </row>
    <row r="18" spans="1:49" hidden="1">
      <c r="A18" s="7" t="s">
        <v>2905</v>
      </c>
      <c r="B18" s="124"/>
      <c r="C18" s="125"/>
      <c r="D18" s="76"/>
      <c r="E18" s="7"/>
      <c r="F18" s="76"/>
      <c r="G18" s="142"/>
      <c r="H18" s="284"/>
      <c r="I18" s="128"/>
      <c r="J18" s="7"/>
      <c r="K18" s="1641"/>
      <c r="L18" s="1641"/>
      <c r="M18" s="1641"/>
      <c r="N18" s="1641"/>
      <c r="P18" s="130" t="str">
        <f t="shared" si="0"/>
        <v>9 (1409)</v>
      </c>
      <c r="Q18" s="131" t="str">
        <f t="shared" si="1"/>
        <v/>
      </c>
      <c r="R18" s="285"/>
      <c r="S18" s="132"/>
      <c r="T18" s="132"/>
      <c r="U18" s="13"/>
      <c r="W18" s="130" t="str">
        <f t="shared" si="2"/>
        <v>9 (1409)</v>
      </c>
      <c r="X18" s="131" t="str">
        <f t="shared" si="3"/>
        <v/>
      </c>
      <c r="Y18" s="232"/>
      <c r="Z18" s="233"/>
      <c r="AA18" s="233"/>
      <c r="AB18" s="181"/>
      <c r="AC18" s="276" t="s">
        <v>2905</v>
      </c>
      <c r="AD18" s="1378" t="str">
        <f t="shared" si="4"/>
        <v/>
      </c>
      <c r="AE18" s="280"/>
      <c r="AF18" s="663"/>
      <c r="AG18" s="654"/>
      <c r="AH18" s="1641"/>
      <c r="AI18" s="1641"/>
      <c r="AJ18" s="1641"/>
      <c r="AK18" s="1641"/>
      <c r="AL18" s="266"/>
      <c r="AM18" s="276" t="s">
        <v>2905</v>
      </c>
      <c r="AN18" s="1378" t="str">
        <f t="shared" si="5"/>
        <v/>
      </c>
      <c r="AO18" s="280"/>
      <c r="AP18" s="280"/>
      <c r="AQ18" s="280"/>
      <c r="AS18" s="1246" t="s">
        <v>2905</v>
      </c>
      <c r="AT18" s="1232" t="str">
        <f t="shared" si="6"/>
        <v/>
      </c>
      <c r="AU18" s="1247"/>
      <c r="AV18" s="1247"/>
      <c r="AW18" s="1247"/>
    </row>
    <row r="19" spans="1:49" hidden="1">
      <c r="A19" s="7" t="s">
        <v>2906</v>
      </c>
      <c r="B19" s="124"/>
      <c r="C19" s="125"/>
      <c r="D19" s="76"/>
      <c r="E19" s="7"/>
      <c r="F19" s="76"/>
      <c r="G19" s="142"/>
      <c r="H19" s="284"/>
      <c r="I19" s="128"/>
      <c r="J19" s="7"/>
      <c r="K19" s="1641"/>
      <c r="L19" s="1641"/>
      <c r="M19" s="1641"/>
      <c r="N19" s="1641"/>
      <c r="P19" s="130" t="str">
        <f t="shared" si="0"/>
        <v>10 (1410)</v>
      </c>
      <c r="Q19" s="131" t="str">
        <f t="shared" si="1"/>
        <v/>
      </c>
      <c r="R19" s="285"/>
      <c r="S19" s="132"/>
      <c r="T19" s="132"/>
      <c r="U19" s="13"/>
      <c r="W19" s="130" t="str">
        <f t="shared" si="2"/>
        <v>10 (1410)</v>
      </c>
      <c r="X19" s="131" t="str">
        <f t="shared" si="3"/>
        <v/>
      </c>
      <c r="Y19" s="232"/>
      <c r="Z19" s="233"/>
      <c r="AA19" s="233"/>
      <c r="AB19" s="181"/>
      <c r="AC19" s="276" t="s">
        <v>2906</v>
      </c>
      <c r="AD19" s="1378" t="str">
        <f t="shared" si="4"/>
        <v/>
      </c>
      <c r="AE19" s="280"/>
      <c r="AF19" s="663"/>
      <c r="AG19" s="654"/>
      <c r="AH19" s="1641"/>
      <c r="AI19" s="1641"/>
      <c r="AJ19" s="1641"/>
      <c r="AK19" s="1641"/>
      <c r="AL19" s="266"/>
      <c r="AM19" s="276" t="s">
        <v>2906</v>
      </c>
      <c r="AN19" s="1378" t="str">
        <f t="shared" si="5"/>
        <v/>
      </c>
      <c r="AO19" s="280"/>
      <c r="AP19" s="280"/>
      <c r="AQ19" s="280"/>
      <c r="AS19" s="1246" t="s">
        <v>2906</v>
      </c>
      <c r="AT19" s="1232" t="str">
        <f t="shared" si="6"/>
        <v/>
      </c>
      <c r="AU19" s="1247"/>
      <c r="AV19" s="1247"/>
      <c r="AW19" s="1247"/>
    </row>
    <row r="20" spans="1:49" hidden="1">
      <c r="A20" s="7" t="s">
        <v>2907</v>
      </c>
      <c r="B20" s="124"/>
      <c r="C20" s="125"/>
      <c r="D20" s="76"/>
      <c r="E20" s="7"/>
      <c r="F20" s="76"/>
      <c r="G20" s="142"/>
      <c r="H20" s="284"/>
      <c r="I20" s="128"/>
      <c r="J20" s="7"/>
      <c r="K20" s="1641"/>
      <c r="L20" s="1641"/>
      <c r="M20" s="1641"/>
      <c r="N20" s="1641"/>
      <c r="P20" s="130" t="str">
        <f t="shared" si="0"/>
        <v>11 (1411)</v>
      </c>
      <c r="Q20" s="131" t="str">
        <f t="shared" si="1"/>
        <v/>
      </c>
      <c r="R20" s="285"/>
      <c r="S20" s="132"/>
      <c r="T20" s="132"/>
      <c r="U20" s="13"/>
      <c r="W20" s="130" t="str">
        <f t="shared" si="2"/>
        <v>11 (1411)</v>
      </c>
      <c r="X20" s="131" t="str">
        <f t="shared" si="3"/>
        <v/>
      </c>
      <c r="Y20" s="232"/>
      <c r="Z20" s="233"/>
      <c r="AA20" s="233"/>
      <c r="AB20" s="181"/>
      <c r="AC20" s="276" t="s">
        <v>2907</v>
      </c>
      <c r="AD20" s="1378" t="str">
        <f t="shared" si="4"/>
        <v/>
      </c>
      <c r="AE20" s="280"/>
      <c r="AF20" s="663"/>
      <c r="AG20" s="654"/>
      <c r="AH20" s="1641"/>
      <c r="AI20" s="1641"/>
      <c r="AJ20" s="1641"/>
      <c r="AK20" s="1641"/>
      <c r="AL20" s="266"/>
      <c r="AM20" s="276" t="s">
        <v>2907</v>
      </c>
      <c r="AN20" s="1378" t="str">
        <f t="shared" si="5"/>
        <v/>
      </c>
      <c r="AO20" s="280"/>
      <c r="AP20" s="280"/>
      <c r="AQ20" s="280"/>
      <c r="AS20" s="1246" t="s">
        <v>2907</v>
      </c>
      <c r="AT20" s="1232" t="str">
        <f t="shared" si="6"/>
        <v/>
      </c>
      <c r="AU20" s="1247"/>
      <c r="AV20" s="1247"/>
      <c r="AW20" s="1247"/>
    </row>
    <row r="21" spans="1:49" hidden="1">
      <c r="A21" s="7" t="s">
        <v>2908</v>
      </c>
      <c r="B21" s="124"/>
      <c r="C21" s="125"/>
      <c r="D21" s="76"/>
      <c r="E21" s="7"/>
      <c r="F21" s="76"/>
      <c r="G21" s="142"/>
      <c r="H21" s="284"/>
      <c r="I21" s="128"/>
      <c r="J21" s="7"/>
      <c r="K21" s="1641"/>
      <c r="L21" s="1641"/>
      <c r="M21" s="1641"/>
      <c r="N21" s="1641"/>
      <c r="P21" s="130" t="str">
        <f t="shared" si="0"/>
        <v>12 (1412)</v>
      </c>
      <c r="Q21" s="131" t="str">
        <f t="shared" si="1"/>
        <v/>
      </c>
      <c r="R21" s="285"/>
      <c r="S21" s="132"/>
      <c r="T21" s="132"/>
      <c r="U21" s="13"/>
      <c r="W21" s="130" t="str">
        <f t="shared" si="2"/>
        <v>12 (1412)</v>
      </c>
      <c r="X21" s="131" t="str">
        <f t="shared" si="3"/>
        <v/>
      </c>
      <c r="Y21" s="232"/>
      <c r="Z21" s="233"/>
      <c r="AA21" s="233"/>
      <c r="AB21" s="181"/>
      <c r="AC21" s="276" t="s">
        <v>2908</v>
      </c>
      <c r="AD21" s="1378" t="str">
        <f t="shared" si="4"/>
        <v/>
      </c>
      <c r="AE21" s="280"/>
      <c r="AF21" s="663"/>
      <c r="AG21" s="654"/>
      <c r="AH21" s="1641"/>
      <c r="AI21" s="1641"/>
      <c r="AJ21" s="1641"/>
      <c r="AK21" s="1641"/>
      <c r="AL21" s="266"/>
      <c r="AM21" s="276" t="s">
        <v>2908</v>
      </c>
      <c r="AN21" s="1378" t="str">
        <f t="shared" si="5"/>
        <v/>
      </c>
      <c r="AO21" s="280"/>
      <c r="AP21" s="280"/>
      <c r="AQ21" s="280"/>
      <c r="AS21" s="1246" t="s">
        <v>2908</v>
      </c>
      <c r="AT21" s="1232" t="str">
        <f t="shared" si="6"/>
        <v/>
      </c>
      <c r="AU21" s="1247"/>
      <c r="AV21" s="1247"/>
      <c r="AW21" s="1247"/>
    </row>
    <row r="22" spans="1:49" hidden="1">
      <c r="A22" s="7" t="s">
        <v>2909</v>
      </c>
      <c r="B22" s="124"/>
      <c r="C22" s="125"/>
      <c r="D22" s="76"/>
      <c r="E22" s="7"/>
      <c r="F22" s="76"/>
      <c r="G22" s="142"/>
      <c r="H22" s="284"/>
      <c r="I22" s="128"/>
      <c r="J22" s="7"/>
      <c r="K22" s="1641"/>
      <c r="L22" s="1641"/>
      <c r="M22" s="1641"/>
      <c r="N22" s="1641"/>
      <c r="P22" s="130" t="str">
        <f t="shared" si="0"/>
        <v>13 (1413)</v>
      </c>
      <c r="Q22" s="131" t="str">
        <f t="shared" si="1"/>
        <v/>
      </c>
      <c r="R22" s="285"/>
      <c r="S22" s="132"/>
      <c r="T22" s="132"/>
      <c r="U22" s="13"/>
      <c r="W22" s="130" t="str">
        <f t="shared" si="2"/>
        <v>13 (1413)</v>
      </c>
      <c r="X22" s="131" t="str">
        <f t="shared" si="3"/>
        <v/>
      </c>
      <c r="Y22" s="232"/>
      <c r="Z22" s="233"/>
      <c r="AA22" s="233"/>
      <c r="AB22" s="181"/>
      <c r="AC22" s="276" t="s">
        <v>2909</v>
      </c>
      <c r="AD22" s="1378" t="str">
        <f t="shared" si="4"/>
        <v/>
      </c>
      <c r="AE22" s="280"/>
      <c r="AF22" s="663"/>
      <c r="AG22" s="654"/>
      <c r="AH22" s="1641"/>
      <c r="AI22" s="1641"/>
      <c r="AJ22" s="1641"/>
      <c r="AK22" s="1641"/>
      <c r="AL22" s="266"/>
      <c r="AM22" s="276" t="s">
        <v>2909</v>
      </c>
      <c r="AN22" s="1378" t="str">
        <f t="shared" si="5"/>
        <v/>
      </c>
      <c r="AO22" s="280"/>
      <c r="AP22" s="280"/>
      <c r="AQ22" s="280"/>
      <c r="AS22" s="1246" t="s">
        <v>2909</v>
      </c>
      <c r="AT22" s="1232" t="str">
        <f t="shared" si="6"/>
        <v/>
      </c>
      <c r="AU22" s="1247"/>
      <c r="AV22" s="1247"/>
      <c r="AW22" s="1247"/>
    </row>
    <row r="23" spans="1:49" hidden="1">
      <c r="A23" s="7" t="s">
        <v>2910</v>
      </c>
      <c r="B23" s="124"/>
      <c r="C23" s="125"/>
      <c r="D23" s="76"/>
      <c r="E23" s="7"/>
      <c r="F23" s="76"/>
      <c r="G23" s="142"/>
      <c r="H23" s="284"/>
      <c r="I23" s="128"/>
      <c r="J23" s="7"/>
      <c r="K23" s="1641"/>
      <c r="L23" s="1641"/>
      <c r="M23" s="1641"/>
      <c r="N23" s="1641"/>
      <c r="P23" s="130" t="str">
        <f t="shared" si="0"/>
        <v>14 (1414)</v>
      </c>
      <c r="Q23" s="131" t="str">
        <f t="shared" si="1"/>
        <v/>
      </c>
      <c r="R23" s="285"/>
      <c r="S23" s="132"/>
      <c r="T23" s="132"/>
      <c r="U23" s="13"/>
      <c r="W23" s="130" t="str">
        <f t="shared" si="2"/>
        <v>14 (1414)</v>
      </c>
      <c r="X23" s="131" t="str">
        <f t="shared" si="3"/>
        <v/>
      </c>
      <c r="Y23" s="232"/>
      <c r="Z23" s="233"/>
      <c r="AA23" s="233"/>
      <c r="AB23" s="181"/>
      <c r="AC23" s="276" t="s">
        <v>2910</v>
      </c>
      <c r="AD23" s="1378" t="str">
        <f t="shared" si="4"/>
        <v/>
      </c>
      <c r="AE23" s="280"/>
      <c r="AF23" s="663"/>
      <c r="AG23" s="654"/>
      <c r="AH23" s="1641"/>
      <c r="AI23" s="1641"/>
      <c r="AJ23" s="1641"/>
      <c r="AK23" s="1641"/>
      <c r="AL23" s="266"/>
      <c r="AM23" s="276" t="s">
        <v>2910</v>
      </c>
      <c r="AN23" s="1378" t="str">
        <f t="shared" si="5"/>
        <v/>
      </c>
      <c r="AO23" s="280"/>
      <c r="AP23" s="280"/>
      <c r="AQ23" s="280"/>
      <c r="AS23" s="1246" t="s">
        <v>2910</v>
      </c>
      <c r="AT23" s="1232" t="str">
        <f t="shared" si="6"/>
        <v/>
      </c>
      <c r="AU23" s="1247"/>
      <c r="AV23" s="1247"/>
      <c r="AW23" s="1247"/>
    </row>
    <row r="24" spans="1:49" hidden="1">
      <c r="A24" s="7" t="s">
        <v>2911</v>
      </c>
      <c r="B24" s="124"/>
      <c r="C24" s="125"/>
      <c r="D24" s="76"/>
      <c r="E24" s="7"/>
      <c r="F24" s="76"/>
      <c r="G24" s="142"/>
      <c r="H24" s="284"/>
      <c r="I24" s="128"/>
      <c r="J24" s="7"/>
      <c r="K24" s="1641"/>
      <c r="L24" s="1641"/>
      <c r="M24" s="1641"/>
      <c r="N24" s="1641"/>
      <c r="P24" s="130" t="str">
        <f t="shared" si="0"/>
        <v>15 (1415)</v>
      </c>
      <c r="Q24" s="131" t="str">
        <f t="shared" si="1"/>
        <v/>
      </c>
      <c r="R24" s="285"/>
      <c r="S24" s="132"/>
      <c r="T24" s="132"/>
      <c r="U24" s="13"/>
      <c r="W24" s="130" t="str">
        <f t="shared" si="2"/>
        <v>15 (1415)</v>
      </c>
      <c r="X24" s="131" t="str">
        <f t="shared" si="3"/>
        <v/>
      </c>
      <c r="Y24" s="232"/>
      <c r="Z24" s="233"/>
      <c r="AA24" s="233"/>
      <c r="AB24" s="181"/>
      <c r="AC24" s="276" t="s">
        <v>2911</v>
      </c>
      <c r="AD24" s="1378" t="str">
        <f t="shared" si="4"/>
        <v/>
      </c>
      <c r="AE24" s="280"/>
      <c r="AF24" s="663"/>
      <c r="AG24" s="654"/>
      <c r="AH24" s="1641"/>
      <c r="AI24" s="1641"/>
      <c r="AJ24" s="1641"/>
      <c r="AK24" s="1641"/>
      <c r="AL24" s="266"/>
      <c r="AM24" s="276" t="s">
        <v>2911</v>
      </c>
      <c r="AN24" s="1378" t="str">
        <f t="shared" si="5"/>
        <v/>
      </c>
      <c r="AO24" s="280"/>
      <c r="AP24" s="280"/>
      <c r="AQ24" s="280"/>
      <c r="AS24" s="1246" t="s">
        <v>2911</v>
      </c>
      <c r="AT24" s="1232" t="str">
        <f t="shared" si="6"/>
        <v/>
      </c>
      <c r="AU24" s="1247"/>
      <c r="AV24" s="1247"/>
      <c r="AW24" s="1247"/>
    </row>
    <row r="25" spans="1:49" hidden="1">
      <c r="A25" s="7" t="s">
        <v>2912</v>
      </c>
      <c r="B25" s="124"/>
      <c r="C25" s="125"/>
      <c r="D25" s="76"/>
      <c r="E25" s="7"/>
      <c r="F25" s="76"/>
      <c r="G25" s="142"/>
      <c r="H25" s="284"/>
      <c r="I25" s="128"/>
      <c r="J25" s="7"/>
      <c r="K25" s="1641"/>
      <c r="L25" s="1641"/>
      <c r="M25" s="1641"/>
      <c r="N25" s="1641"/>
      <c r="P25" s="130" t="str">
        <f t="shared" si="0"/>
        <v>16 (1416)</v>
      </c>
      <c r="Q25" s="131" t="str">
        <f t="shared" si="1"/>
        <v/>
      </c>
      <c r="R25" s="285"/>
      <c r="S25" s="132"/>
      <c r="T25" s="132"/>
      <c r="U25" s="13"/>
      <c r="W25" s="130" t="str">
        <f t="shared" si="2"/>
        <v>16 (1416)</v>
      </c>
      <c r="X25" s="131" t="str">
        <f t="shared" si="3"/>
        <v/>
      </c>
      <c r="Y25" s="232"/>
      <c r="Z25" s="233"/>
      <c r="AA25" s="233"/>
      <c r="AB25" s="181"/>
      <c r="AC25" s="276" t="s">
        <v>2912</v>
      </c>
      <c r="AD25" s="1378" t="str">
        <f t="shared" si="4"/>
        <v/>
      </c>
      <c r="AE25" s="280"/>
      <c r="AF25" s="663"/>
      <c r="AG25" s="654"/>
      <c r="AH25" s="1641"/>
      <c r="AI25" s="1641"/>
      <c r="AJ25" s="1641"/>
      <c r="AK25" s="1641"/>
      <c r="AL25" s="266"/>
      <c r="AM25" s="276" t="s">
        <v>2912</v>
      </c>
      <c r="AN25" s="1378" t="str">
        <f t="shared" si="5"/>
        <v/>
      </c>
      <c r="AO25" s="280"/>
      <c r="AP25" s="280"/>
      <c r="AQ25" s="280"/>
      <c r="AS25" s="1246" t="s">
        <v>2912</v>
      </c>
      <c r="AT25" s="1232" t="str">
        <f t="shared" si="6"/>
        <v/>
      </c>
      <c r="AU25" s="1247"/>
      <c r="AV25" s="1247"/>
      <c r="AW25" s="1247"/>
    </row>
    <row r="26" spans="1:49" hidden="1">
      <c r="A26" s="7" t="s">
        <v>2913</v>
      </c>
      <c r="B26" s="124"/>
      <c r="C26" s="125"/>
      <c r="D26" s="76"/>
      <c r="E26" s="7"/>
      <c r="F26" s="76"/>
      <c r="G26" s="142"/>
      <c r="H26" s="284"/>
      <c r="I26" s="128"/>
      <c r="J26" s="7"/>
      <c r="K26" s="1641"/>
      <c r="L26" s="1641"/>
      <c r="M26" s="1641"/>
      <c r="N26" s="1641"/>
      <c r="P26" s="130" t="str">
        <f t="shared" si="0"/>
        <v>17 (1417)</v>
      </c>
      <c r="Q26" s="131" t="str">
        <f t="shared" si="1"/>
        <v/>
      </c>
      <c r="R26" s="285"/>
      <c r="S26" s="132"/>
      <c r="T26" s="132"/>
      <c r="U26" s="13"/>
      <c r="W26" s="130" t="str">
        <f t="shared" si="2"/>
        <v>17 (1417)</v>
      </c>
      <c r="X26" s="131" t="str">
        <f t="shared" si="3"/>
        <v/>
      </c>
      <c r="Y26" s="232"/>
      <c r="Z26" s="233"/>
      <c r="AA26" s="233"/>
      <c r="AB26" s="181"/>
      <c r="AC26" s="276" t="s">
        <v>2913</v>
      </c>
      <c r="AD26" s="1378" t="str">
        <f t="shared" si="4"/>
        <v/>
      </c>
      <c r="AE26" s="280"/>
      <c r="AF26" s="663"/>
      <c r="AG26" s="654"/>
      <c r="AH26" s="1641"/>
      <c r="AI26" s="1641"/>
      <c r="AJ26" s="1641"/>
      <c r="AK26" s="1641"/>
      <c r="AL26" s="266"/>
      <c r="AM26" s="276" t="s">
        <v>2913</v>
      </c>
      <c r="AN26" s="1378" t="str">
        <f t="shared" si="5"/>
        <v/>
      </c>
      <c r="AO26" s="280"/>
      <c r="AP26" s="280"/>
      <c r="AQ26" s="280"/>
      <c r="AS26" s="1246" t="s">
        <v>2913</v>
      </c>
      <c r="AT26" s="1232" t="str">
        <f t="shared" si="6"/>
        <v/>
      </c>
      <c r="AU26" s="1247"/>
      <c r="AV26" s="1247"/>
      <c r="AW26" s="1247"/>
    </row>
    <row r="27" spans="1:49" hidden="1">
      <c r="A27" s="7" t="s">
        <v>2914</v>
      </c>
      <c r="B27" s="124"/>
      <c r="C27" s="125"/>
      <c r="D27" s="76"/>
      <c r="E27" s="7"/>
      <c r="F27" s="76"/>
      <c r="G27" s="142"/>
      <c r="H27" s="284"/>
      <c r="I27" s="128"/>
      <c r="J27" s="7"/>
      <c r="K27" s="1641"/>
      <c r="L27" s="1641"/>
      <c r="M27" s="1641"/>
      <c r="N27" s="1641"/>
      <c r="P27" s="130" t="str">
        <f t="shared" si="0"/>
        <v>18 (1418)</v>
      </c>
      <c r="Q27" s="131" t="str">
        <f t="shared" si="1"/>
        <v/>
      </c>
      <c r="R27" s="285"/>
      <c r="S27" s="132"/>
      <c r="T27" s="132"/>
      <c r="U27" s="13"/>
      <c r="W27" s="130" t="str">
        <f t="shared" si="2"/>
        <v>18 (1418)</v>
      </c>
      <c r="X27" s="131" t="str">
        <f t="shared" si="3"/>
        <v/>
      </c>
      <c r="Y27" s="232"/>
      <c r="Z27" s="233"/>
      <c r="AA27" s="233"/>
      <c r="AB27" s="181"/>
      <c r="AC27" s="276" t="s">
        <v>2914</v>
      </c>
      <c r="AD27" s="1378" t="str">
        <f t="shared" si="4"/>
        <v/>
      </c>
      <c r="AE27" s="280"/>
      <c r="AF27" s="663"/>
      <c r="AG27" s="654"/>
      <c r="AH27" s="1641"/>
      <c r="AI27" s="1641"/>
      <c r="AJ27" s="1641"/>
      <c r="AK27" s="1641"/>
      <c r="AL27" s="266"/>
      <c r="AM27" s="276" t="s">
        <v>2914</v>
      </c>
      <c r="AN27" s="1378" t="str">
        <f t="shared" si="5"/>
        <v/>
      </c>
      <c r="AO27" s="280"/>
      <c r="AP27" s="280"/>
      <c r="AQ27" s="280"/>
      <c r="AS27" s="1246" t="s">
        <v>2914</v>
      </c>
      <c r="AT27" s="1232" t="str">
        <f t="shared" si="6"/>
        <v/>
      </c>
      <c r="AU27" s="1247"/>
      <c r="AV27" s="1247"/>
      <c r="AW27" s="1247"/>
    </row>
    <row r="28" spans="1:49" hidden="1">
      <c r="A28" s="7" t="s">
        <v>2915</v>
      </c>
      <c r="B28" s="124"/>
      <c r="C28" s="125"/>
      <c r="D28" s="76"/>
      <c r="E28" s="7"/>
      <c r="F28" s="76"/>
      <c r="G28" s="142"/>
      <c r="H28" s="284"/>
      <c r="I28" s="128"/>
      <c r="J28" s="7"/>
      <c r="K28" s="1641"/>
      <c r="L28" s="1641"/>
      <c r="M28" s="1641"/>
      <c r="N28" s="1641"/>
      <c r="P28" s="130" t="str">
        <f t="shared" si="0"/>
        <v>19 (1419)</v>
      </c>
      <c r="Q28" s="131" t="str">
        <f t="shared" si="1"/>
        <v/>
      </c>
      <c r="R28" s="285"/>
      <c r="S28" s="132"/>
      <c r="T28" s="132"/>
      <c r="U28" s="13"/>
      <c r="W28" s="130" t="str">
        <f t="shared" si="2"/>
        <v>19 (1419)</v>
      </c>
      <c r="X28" s="131" t="str">
        <f t="shared" si="3"/>
        <v/>
      </c>
      <c r="Y28" s="232"/>
      <c r="Z28" s="233"/>
      <c r="AA28" s="233"/>
      <c r="AB28" s="181"/>
      <c r="AC28" s="276" t="s">
        <v>2915</v>
      </c>
      <c r="AD28" s="1378" t="str">
        <f t="shared" si="4"/>
        <v/>
      </c>
      <c r="AE28" s="280"/>
      <c r="AF28" s="663"/>
      <c r="AG28" s="654"/>
      <c r="AH28" s="1641"/>
      <c r="AI28" s="1641"/>
      <c r="AJ28" s="1641"/>
      <c r="AK28" s="1641"/>
      <c r="AL28" s="266"/>
      <c r="AM28" s="276" t="s">
        <v>2915</v>
      </c>
      <c r="AN28" s="1378" t="str">
        <f t="shared" si="5"/>
        <v/>
      </c>
      <c r="AO28" s="280"/>
      <c r="AP28" s="280"/>
      <c r="AQ28" s="280"/>
      <c r="AS28" s="1246" t="s">
        <v>2915</v>
      </c>
      <c r="AT28" s="1232" t="str">
        <f t="shared" si="6"/>
        <v/>
      </c>
      <c r="AU28" s="1247"/>
      <c r="AV28" s="1247"/>
      <c r="AW28" s="1247"/>
    </row>
    <row r="29" spans="1:49" hidden="1">
      <c r="A29" s="7" t="s">
        <v>2916</v>
      </c>
      <c r="B29" s="124"/>
      <c r="C29" s="125"/>
      <c r="D29" s="76"/>
      <c r="E29" s="7"/>
      <c r="F29" s="76"/>
      <c r="G29" s="142"/>
      <c r="H29" s="284"/>
      <c r="I29" s="128"/>
      <c r="J29" s="7"/>
      <c r="K29" s="1641"/>
      <c r="L29" s="1641"/>
      <c r="M29" s="1641"/>
      <c r="N29" s="1641"/>
      <c r="P29" s="130" t="str">
        <f t="shared" si="0"/>
        <v>20 (1420)</v>
      </c>
      <c r="Q29" s="131" t="str">
        <f t="shared" si="1"/>
        <v/>
      </c>
      <c r="R29" s="285"/>
      <c r="S29" s="132"/>
      <c r="T29" s="132"/>
      <c r="U29" s="13"/>
      <c r="W29" s="130" t="str">
        <f t="shared" si="2"/>
        <v>20 (1420)</v>
      </c>
      <c r="X29" s="131" t="str">
        <f t="shared" si="3"/>
        <v/>
      </c>
      <c r="Y29" s="232"/>
      <c r="Z29" s="233"/>
      <c r="AA29" s="233"/>
      <c r="AB29" s="181"/>
      <c r="AC29" s="276" t="s">
        <v>2916</v>
      </c>
      <c r="AD29" s="1378" t="str">
        <f t="shared" si="4"/>
        <v/>
      </c>
      <c r="AE29" s="280"/>
      <c r="AF29" s="663"/>
      <c r="AG29" s="654"/>
      <c r="AH29" s="1641"/>
      <c r="AI29" s="1641"/>
      <c r="AJ29" s="1641"/>
      <c r="AK29" s="1641"/>
      <c r="AL29" s="266"/>
      <c r="AM29" s="276" t="s">
        <v>2916</v>
      </c>
      <c r="AN29" s="1378" t="str">
        <f t="shared" si="5"/>
        <v/>
      </c>
      <c r="AO29" s="280"/>
      <c r="AP29" s="280"/>
      <c r="AQ29" s="280"/>
      <c r="AS29" s="1246" t="s">
        <v>2916</v>
      </c>
      <c r="AT29" s="1232" t="str">
        <f t="shared" si="6"/>
        <v/>
      </c>
      <c r="AU29" s="1247"/>
      <c r="AV29" s="1247"/>
      <c r="AW29" s="1247"/>
    </row>
    <row r="30" spans="1:49" hidden="1">
      <c r="A30" s="7" t="s">
        <v>2917</v>
      </c>
      <c r="B30" s="124"/>
      <c r="C30" s="125"/>
      <c r="D30" s="76"/>
      <c r="E30" s="7"/>
      <c r="F30" s="76"/>
      <c r="G30" s="142"/>
      <c r="H30" s="284"/>
      <c r="I30" s="128"/>
      <c r="J30" s="7"/>
      <c r="K30" s="1641"/>
      <c r="L30" s="1641"/>
      <c r="M30" s="1641"/>
      <c r="N30" s="1641"/>
      <c r="P30" s="130" t="str">
        <f t="shared" si="0"/>
        <v>21 (1421)</v>
      </c>
      <c r="Q30" s="131" t="str">
        <f t="shared" si="1"/>
        <v/>
      </c>
      <c r="R30" s="285"/>
      <c r="S30" s="132"/>
      <c r="T30" s="132"/>
      <c r="U30" s="13"/>
      <c r="W30" s="130" t="str">
        <f t="shared" si="2"/>
        <v>21 (1421)</v>
      </c>
      <c r="X30" s="131" t="str">
        <f t="shared" si="3"/>
        <v/>
      </c>
      <c r="Y30" s="232"/>
      <c r="Z30" s="233"/>
      <c r="AA30" s="233"/>
      <c r="AB30" s="181"/>
      <c r="AC30" s="276" t="s">
        <v>2917</v>
      </c>
      <c r="AD30" s="1378" t="str">
        <f t="shared" si="4"/>
        <v/>
      </c>
      <c r="AE30" s="280"/>
      <c r="AF30" s="663"/>
      <c r="AG30" s="654"/>
      <c r="AH30" s="1641"/>
      <c r="AI30" s="1641"/>
      <c r="AJ30" s="1641"/>
      <c r="AK30" s="1641"/>
      <c r="AL30" s="266"/>
      <c r="AM30" s="276" t="s">
        <v>2917</v>
      </c>
      <c r="AN30" s="1378" t="str">
        <f t="shared" si="5"/>
        <v/>
      </c>
      <c r="AO30" s="280"/>
      <c r="AP30" s="280"/>
      <c r="AQ30" s="280"/>
      <c r="AS30" s="1246" t="s">
        <v>2917</v>
      </c>
      <c r="AT30" s="1232" t="str">
        <f t="shared" si="6"/>
        <v/>
      </c>
      <c r="AU30" s="1247"/>
      <c r="AV30" s="1247"/>
      <c r="AW30" s="1247"/>
    </row>
    <row r="31" spans="1:49" hidden="1">
      <c r="A31" s="7" t="s">
        <v>2918</v>
      </c>
      <c r="B31" s="124"/>
      <c r="C31" s="125"/>
      <c r="D31" s="76"/>
      <c r="E31" s="7"/>
      <c r="F31" s="76"/>
      <c r="G31" s="142"/>
      <c r="H31" s="284"/>
      <c r="I31" s="128"/>
      <c r="J31" s="7"/>
      <c r="K31" s="1641"/>
      <c r="L31" s="1641"/>
      <c r="M31" s="1641"/>
      <c r="N31" s="1641"/>
      <c r="P31" s="130" t="str">
        <f t="shared" si="0"/>
        <v>22 (1422)</v>
      </c>
      <c r="Q31" s="131" t="str">
        <f t="shared" si="1"/>
        <v/>
      </c>
      <c r="R31" s="285"/>
      <c r="S31" s="132"/>
      <c r="T31" s="132"/>
      <c r="U31" s="13"/>
      <c r="W31" s="130" t="str">
        <f t="shared" si="2"/>
        <v>22 (1422)</v>
      </c>
      <c r="X31" s="131" t="str">
        <f t="shared" si="3"/>
        <v/>
      </c>
      <c r="Y31" s="232"/>
      <c r="Z31" s="233"/>
      <c r="AA31" s="233"/>
      <c r="AB31" s="181"/>
      <c r="AC31" s="276" t="s">
        <v>2918</v>
      </c>
      <c r="AD31" s="1378" t="str">
        <f t="shared" si="4"/>
        <v/>
      </c>
      <c r="AE31" s="280"/>
      <c r="AF31" s="663"/>
      <c r="AG31" s="654"/>
      <c r="AH31" s="1641"/>
      <c r="AI31" s="1641"/>
      <c r="AJ31" s="1641"/>
      <c r="AK31" s="1641"/>
      <c r="AL31" s="266"/>
      <c r="AM31" s="276" t="s">
        <v>2918</v>
      </c>
      <c r="AN31" s="1378" t="str">
        <f t="shared" si="5"/>
        <v/>
      </c>
      <c r="AO31" s="280"/>
      <c r="AP31" s="280"/>
      <c r="AQ31" s="280"/>
      <c r="AS31" s="1246" t="s">
        <v>2918</v>
      </c>
      <c r="AT31" s="1232" t="str">
        <f t="shared" si="6"/>
        <v/>
      </c>
      <c r="AU31" s="1247"/>
      <c r="AV31" s="1247"/>
      <c r="AW31" s="1247"/>
    </row>
    <row r="32" spans="1:49" hidden="1">
      <c r="A32" s="7" t="s">
        <v>2919</v>
      </c>
      <c r="B32" s="124"/>
      <c r="C32" s="125"/>
      <c r="D32" s="76"/>
      <c r="E32" s="7"/>
      <c r="F32" s="76"/>
      <c r="G32" s="142"/>
      <c r="H32" s="284"/>
      <c r="I32" s="128"/>
      <c r="J32" s="7"/>
      <c r="K32" s="1641"/>
      <c r="L32" s="1641"/>
      <c r="M32" s="1641"/>
      <c r="N32" s="1641"/>
      <c r="P32" s="130" t="str">
        <f t="shared" si="0"/>
        <v>23 (1423)</v>
      </c>
      <c r="Q32" s="131" t="str">
        <f t="shared" si="1"/>
        <v/>
      </c>
      <c r="R32" s="285"/>
      <c r="S32" s="132"/>
      <c r="T32" s="132"/>
      <c r="U32" s="13"/>
      <c r="W32" s="130" t="str">
        <f t="shared" si="2"/>
        <v>23 (1423)</v>
      </c>
      <c r="X32" s="131" t="str">
        <f t="shared" si="3"/>
        <v/>
      </c>
      <c r="Y32" s="232"/>
      <c r="Z32" s="233"/>
      <c r="AA32" s="233"/>
      <c r="AB32" s="181"/>
      <c r="AC32" s="276" t="s">
        <v>2919</v>
      </c>
      <c r="AD32" s="1378" t="str">
        <f t="shared" si="4"/>
        <v/>
      </c>
      <c r="AE32" s="280"/>
      <c r="AF32" s="663"/>
      <c r="AG32" s="654"/>
      <c r="AH32" s="1641"/>
      <c r="AI32" s="1641"/>
      <c r="AJ32" s="1641"/>
      <c r="AK32" s="1641"/>
      <c r="AL32" s="266"/>
      <c r="AM32" s="276" t="s">
        <v>2919</v>
      </c>
      <c r="AN32" s="1378" t="str">
        <f t="shared" si="5"/>
        <v/>
      </c>
      <c r="AO32" s="280"/>
      <c r="AP32" s="280"/>
      <c r="AQ32" s="280"/>
      <c r="AS32" s="1246" t="s">
        <v>2919</v>
      </c>
      <c r="AT32" s="1232" t="str">
        <f t="shared" si="6"/>
        <v/>
      </c>
      <c r="AU32" s="1247"/>
      <c r="AV32" s="1247"/>
      <c r="AW32" s="1247"/>
    </row>
    <row r="33" spans="1:49" hidden="1">
      <c r="A33" s="7" t="s">
        <v>2920</v>
      </c>
      <c r="B33" s="124"/>
      <c r="C33" s="125"/>
      <c r="D33" s="76"/>
      <c r="E33" s="7"/>
      <c r="F33" s="76"/>
      <c r="G33" s="142"/>
      <c r="H33" s="284"/>
      <c r="I33" s="128"/>
      <c r="J33" s="7"/>
      <c r="K33" s="1641"/>
      <c r="L33" s="1641"/>
      <c r="M33" s="1641"/>
      <c r="N33" s="1641"/>
      <c r="P33" s="130" t="str">
        <f t="shared" si="0"/>
        <v>24 (1424)</v>
      </c>
      <c r="Q33" s="131" t="str">
        <f t="shared" si="1"/>
        <v/>
      </c>
      <c r="R33" s="285"/>
      <c r="S33" s="132"/>
      <c r="T33" s="132"/>
      <c r="U33" s="13"/>
      <c r="W33" s="130" t="str">
        <f t="shared" si="2"/>
        <v>24 (1424)</v>
      </c>
      <c r="X33" s="131" t="str">
        <f t="shared" si="3"/>
        <v/>
      </c>
      <c r="Y33" s="232"/>
      <c r="Z33" s="233"/>
      <c r="AA33" s="233"/>
      <c r="AB33" s="181"/>
      <c r="AC33" s="276" t="s">
        <v>2920</v>
      </c>
      <c r="AD33" s="1378" t="str">
        <f t="shared" si="4"/>
        <v/>
      </c>
      <c r="AE33" s="280"/>
      <c r="AF33" s="663"/>
      <c r="AG33" s="654"/>
      <c r="AH33" s="1641"/>
      <c r="AI33" s="1641"/>
      <c r="AJ33" s="1641"/>
      <c r="AK33" s="1641"/>
      <c r="AL33" s="266"/>
      <c r="AM33" s="276" t="s">
        <v>2920</v>
      </c>
      <c r="AN33" s="1378" t="str">
        <f t="shared" si="5"/>
        <v/>
      </c>
      <c r="AO33" s="280"/>
      <c r="AP33" s="280"/>
      <c r="AQ33" s="280"/>
      <c r="AS33" s="1246" t="s">
        <v>2920</v>
      </c>
      <c r="AT33" s="1232" t="str">
        <f t="shared" si="6"/>
        <v/>
      </c>
      <c r="AU33" s="1247"/>
      <c r="AV33" s="1247"/>
      <c r="AW33" s="1247"/>
    </row>
    <row r="34" spans="1:49">
      <c r="A34" s="7" t="s">
        <v>2921</v>
      </c>
      <c r="B34" s="124"/>
      <c r="C34" s="125"/>
      <c r="D34" s="76"/>
      <c r="E34" s="7"/>
      <c r="F34" s="76"/>
      <c r="G34" s="142"/>
      <c r="H34" s="284"/>
      <c r="I34" s="128"/>
      <c r="J34" s="7"/>
      <c r="K34" s="1641"/>
      <c r="L34" s="1641"/>
      <c r="M34" s="1641"/>
      <c r="N34" s="1641"/>
      <c r="P34" s="130" t="str">
        <f t="shared" si="0"/>
        <v>25 (1425)</v>
      </c>
      <c r="Q34" s="131" t="str">
        <f t="shared" si="1"/>
        <v/>
      </c>
      <c r="R34" s="285"/>
      <c r="S34" s="132"/>
      <c r="T34" s="132"/>
      <c r="U34" s="13"/>
      <c r="W34" s="130" t="str">
        <f t="shared" si="2"/>
        <v>25 (1425)</v>
      </c>
      <c r="X34" s="131" t="str">
        <f t="shared" si="3"/>
        <v/>
      </c>
      <c r="Y34" s="232"/>
      <c r="Z34" s="233"/>
      <c r="AA34" s="233"/>
      <c r="AB34" s="181"/>
      <c r="AC34" s="276" t="s">
        <v>2921</v>
      </c>
      <c r="AD34" s="1378" t="str">
        <f t="shared" si="4"/>
        <v/>
      </c>
      <c r="AE34" s="280"/>
      <c r="AF34" s="663"/>
      <c r="AG34" s="654"/>
      <c r="AH34" s="1641"/>
      <c r="AI34" s="1641"/>
      <c r="AJ34" s="1641"/>
      <c r="AK34" s="1641"/>
      <c r="AL34" s="266"/>
      <c r="AM34" s="276" t="s">
        <v>2921</v>
      </c>
      <c r="AN34" s="1378" t="str">
        <f t="shared" si="5"/>
        <v/>
      </c>
      <c r="AO34" s="280"/>
      <c r="AP34" s="280"/>
      <c r="AQ34" s="280"/>
      <c r="AS34" s="1246" t="s">
        <v>2921</v>
      </c>
      <c r="AT34" s="1232" t="str">
        <f t="shared" si="6"/>
        <v/>
      </c>
      <c r="AU34" s="1247"/>
      <c r="AV34" s="1247"/>
      <c r="AW34" s="1247"/>
    </row>
    <row r="35" spans="1:49" ht="14.4">
      <c r="A35" s="33" t="s">
        <v>2922</v>
      </c>
      <c r="B35" s="134">
        <v>100</v>
      </c>
      <c r="C35" s="25"/>
      <c r="D35" s="76"/>
      <c r="E35" s="7"/>
      <c r="F35" s="76"/>
      <c r="G35" s="142"/>
      <c r="H35" s="284"/>
      <c r="I35" s="128"/>
      <c r="J35" s="7"/>
      <c r="K35" s="1642"/>
      <c r="L35" s="1642"/>
      <c r="M35" s="1642"/>
      <c r="N35" s="1642"/>
      <c r="P35" s="122"/>
      <c r="Q35" s="138">
        <f>$B35</f>
        <v>100</v>
      </c>
      <c r="R35" s="285"/>
      <c r="S35" s="132"/>
      <c r="T35" s="132"/>
      <c r="U35" s="13"/>
      <c r="W35" s="122"/>
      <c r="X35" s="138">
        <f>$B35</f>
        <v>100</v>
      </c>
      <c r="Y35" s="232"/>
      <c r="Z35" s="233"/>
      <c r="AA35" s="233"/>
      <c r="AB35" s="181"/>
      <c r="AC35" s="672"/>
      <c r="AD35" s="1379">
        <v>100</v>
      </c>
      <c r="AE35" s="280"/>
      <c r="AF35" s="663"/>
      <c r="AG35" s="654"/>
      <c r="AH35" s="1689"/>
      <c r="AI35" s="1689"/>
      <c r="AJ35" s="1689"/>
      <c r="AK35" s="1689"/>
      <c r="AL35" s="266"/>
      <c r="AM35" s="274"/>
      <c r="AN35" s="1379">
        <v>100</v>
      </c>
      <c r="AO35" s="280"/>
      <c r="AP35" s="280"/>
      <c r="AQ35" s="280"/>
      <c r="AS35" s="1244"/>
      <c r="AT35" s="1380">
        <v>100</v>
      </c>
      <c r="AU35" s="1247"/>
      <c r="AV35" s="1247"/>
      <c r="AW35" s="1247"/>
    </row>
    <row r="36" spans="1:49" ht="14.4">
      <c r="A36" s="4" t="s">
        <v>2923</v>
      </c>
      <c r="B36" s="139" t="s">
        <v>2924</v>
      </c>
      <c r="C36" s="28"/>
      <c r="D36" s="284"/>
      <c r="F36" s="284"/>
      <c r="G36" s="143"/>
      <c r="H36" s="284"/>
      <c r="I36" s="286"/>
      <c r="K36" s="1639"/>
      <c r="L36" s="1639"/>
      <c r="M36" s="1639"/>
      <c r="N36" s="1639"/>
      <c r="P36" s="122"/>
      <c r="Q36" s="28" t="str">
        <f>$B36</f>
        <v>Overall</v>
      </c>
      <c r="R36" s="285"/>
      <c r="S36" s="289"/>
      <c r="T36" s="289"/>
      <c r="U36" s="13"/>
      <c r="W36" s="122"/>
      <c r="X36" s="28" t="str">
        <f>$B36</f>
        <v>Overall</v>
      </c>
      <c r="Y36" s="232"/>
      <c r="Z36" s="233"/>
      <c r="AA36" s="233"/>
      <c r="AB36" s="181"/>
      <c r="AC36" s="672"/>
      <c r="AD36" s="1381" t="s">
        <v>2924</v>
      </c>
      <c r="AE36" s="285"/>
      <c r="AF36" s="286"/>
      <c r="AG36" s="654"/>
      <c r="AH36" s="1639"/>
      <c r="AI36" s="1639"/>
      <c r="AJ36" s="1639"/>
      <c r="AK36" s="1639"/>
      <c r="AL36" s="266"/>
      <c r="AM36" s="274"/>
      <c r="AN36" s="1382" t="s">
        <v>2924</v>
      </c>
      <c r="AO36" s="285"/>
      <c r="AP36" s="285"/>
      <c r="AQ36" s="285"/>
      <c r="AS36" s="1244"/>
      <c r="AT36" s="1383" t="s">
        <v>2924</v>
      </c>
      <c r="AU36" s="1153"/>
      <c r="AV36" s="1153"/>
      <c r="AW36" s="1153"/>
    </row>
    <row r="37" spans="1:49" ht="6" customHeight="1">
      <c r="P37" s="122"/>
      <c r="Q37" s="122"/>
      <c r="U37" s="13"/>
      <c r="W37" s="122"/>
      <c r="X37" s="122"/>
      <c r="AB37" s="181"/>
      <c r="AC37" s="672"/>
      <c r="AD37" s="672"/>
      <c r="AE37" s="654"/>
      <c r="AF37" s="654"/>
      <c r="AG37" s="654"/>
      <c r="AH37" s="654"/>
      <c r="AI37" s="654"/>
      <c r="AJ37" s="654"/>
      <c r="AK37" s="654"/>
      <c r="AL37" s="266"/>
      <c r="AM37" s="274"/>
      <c r="AN37" s="274"/>
      <c r="AO37" s="266"/>
      <c r="AP37" s="266"/>
      <c r="AQ37" s="266"/>
      <c r="AS37" s="1244"/>
      <c r="AT37" s="1244"/>
      <c r="AU37" s="1183"/>
      <c r="AV37" s="1183"/>
      <c r="AW37" s="1183"/>
    </row>
    <row r="38" spans="1:49" ht="14.4">
      <c r="B38" s="17" t="s">
        <v>1791</v>
      </c>
      <c r="P38" s="122"/>
      <c r="Q38" s="123" t="str">
        <f>$B38</f>
        <v>Undrawn Commitments (502)</v>
      </c>
      <c r="U38" s="13"/>
      <c r="W38" s="122"/>
      <c r="X38" s="123" t="str">
        <f>$B38</f>
        <v>Undrawn Commitments (502)</v>
      </c>
      <c r="AB38" s="181"/>
      <c r="AC38" s="672"/>
      <c r="AD38" s="275" t="s">
        <v>1791</v>
      </c>
      <c r="AE38" s="654"/>
      <c r="AF38" s="654"/>
      <c r="AG38" s="654"/>
      <c r="AH38" s="654"/>
      <c r="AI38" s="654"/>
      <c r="AJ38" s="654"/>
      <c r="AK38" s="654"/>
      <c r="AL38" s="266"/>
      <c r="AM38" s="274"/>
      <c r="AN38" s="275" t="s">
        <v>1791</v>
      </c>
      <c r="AO38" s="266"/>
      <c r="AP38" s="266"/>
      <c r="AQ38" s="266"/>
      <c r="AS38" s="1244"/>
      <c r="AT38" s="1245" t="s">
        <v>1791</v>
      </c>
      <c r="AU38" s="1183"/>
      <c r="AV38" s="1183"/>
      <c r="AW38" s="1183"/>
    </row>
    <row r="39" spans="1:49">
      <c r="A39" s="7" t="s">
        <v>2897</v>
      </c>
      <c r="B39" s="124"/>
      <c r="C39" s="76"/>
      <c r="D39" s="76"/>
      <c r="E39" s="7"/>
      <c r="F39" s="76"/>
      <c r="G39" s="142"/>
      <c r="H39" s="284"/>
      <c r="I39" s="128"/>
      <c r="J39" s="7"/>
      <c r="K39" s="1641"/>
      <c r="L39" s="1641"/>
      <c r="M39" s="1641"/>
      <c r="N39" s="1641"/>
      <c r="P39" s="130" t="str">
        <f t="shared" ref="P39:P63" si="7">$A39</f>
        <v>1 (1401)</v>
      </c>
      <c r="Q39" s="131" t="str">
        <f t="shared" ref="Q39:Q63" si="8">IF($B39="","",$B39)</f>
        <v/>
      </c>
      <c r="R39" s="285"/>
      <c r="S39" s="132"/>
      <c r="T39" s="132"/>
      <c r="U39" s="13"/>
      <c r="W39" s="130" t="str">
        <f t="shared" ref="W39:W63" si="9">$A39</f>
        <v>1 (1401)</v>
      </c>
      <c r="X39" s="131" t="str">
        <f t="shared" ref="X39:X63" si="10">IF($B39="","",$B39)</f>
        <v/>
      </c>
      <c r="Y39" s="232"/>
      <c r="Z39" s="233"/>
      <c r="AA39" s="233"/>
      <c r="AB39" s="181"/>
      <c r="AC39" s="276" t="s">
        <v>2897</v>
      </c>
      <c r="AD39" s="1378" t="str">
        <f t="shared" ref="AD39:AD63" si="11">IF($B39="","",$B39)</f>
        <v/>
      </c>
      <c r="AE39" s="280"/>
      <c r="AF39" s="663"/>
      <c r="AG39" s="654"/>
      <c r="AH39" s="1641"/>
      <c r="AI39" s="1641"/>
      <c r="AJ39" s="1641"/>
      <c r="AK39" s="1641"/>
      <c r="AL39" s="266"/>
      <c r="AM39" s="276" t="s">
        <v>2897</v>
      </c>
      <c r="AN39" s="1378" t="str">
        <f t="shared" ref="AN39:AN63" si="12">IF($B39="","",$B39)</f>
        <v/>
      </c>
      <c r="AO39" s="280"/>
      <c r="AP39" s="280"/>
      <c r="AQ39" s="280"/>
      <c r="AS39" s="1246" t="s">
        <v>2897</v>
      </c>
      <c r="AT39" s="1232" t="str">
        <f t="shared" ref="AT39:AT63" si="13">IF($B39="","",$B39)</f>
        <v/>
      </c>
      <c r="AU39" s="1247"/>
      <c r="AV39" s="1247"/>
      <c r="AW39" s="1247"/>
    </row>
    <row r="40" spans="1:49">
      <c r="A40" s="7" t="s">
        <v>2898</v>
      </c>
      <c r="B40" s="124"/>
      <c r="C40" s="76"/>
      <c r="D40" s="76"/>
      <c r="E40" s="7"/>
      <c r="F40" s="76"/>
      <c r="G40" s="142"/>
      <c r="H40" s="284"/>
      <c r="I40" s="128"/>
      <c r="J40" s="7"/>
      <c r="K40" s="1641"/>
      <c r="L40" s="1641"/>
      <c r="M40" s="1641"/>
      <c r="N40" s="1641"/>
      <c r="P40" s="130" t="str">
        <f t="shared" si="7"/>
        <v>2 (1402)</v>
      </c>
      <c r="Q40" s="131" t="str">
        <f t="shared" si="8"/>
        <v/>
      </c>
      <c r="R40" s="285"/>
      <c r="S40" s="132"/>
      <c r="T40" s="132"/>
      <c r="U40" s="13"/>
      <c r="W40" s="130" t="str">
        <f t="shared" si="9"/>
        <v>2 (1402)</v>
      </c>
      <c r="X40" s="131" t="str">
        <f t="shared" si="10"/>
        <v/>
      </c>
      <c r="Y40" s="232"/>
      <c r="Z40" s="233"/>
      <c r="AA40" s="233"/>
      <c r="AB40" s="181"/>
      <c r="AC40" s="276" t="s">
        <v>2898</v>
      </c>
      <c r="AD40" s="1378" t="str">
        <f t="shared" si="11"/>
        <v/>
      </c>
      <c r="AE40" s="280"/>
      <c r="AF40" s="663"/>
      <c r="AG40" s="654"/>
      <c r="AH40" s="1641"/>
      <c r="AI40" s="1641"/>
      <c r="AJ40" s="1641"/>
      <c r="AK40" s="1641"/>
      <c r="AL40" s="266"/>
      <c r="AM40" s="276" t="s">
        <v>2898</v>
      </c>
      <c r="AN40" s="1378" t="str">
        <f t="shared" si="12"/>
        <v/>
      </c>
      <c r="AO40" s="280"/>
      <c r="AP40" s="280"/>
      <c r="AQ40" s="280"/>
      <c r="AS40" s="1246" t="s">
        <v>2898</v>
      </c>
      <c r="AT40" s="1232" t="str">
        <f t="shared" si="13"/>
        <v/>
      </c>
      <c r="AU40" s="1247"/>
      <c r="AV40" s="1247"/>
      <c r="AW40" s="1247"/>
    </row>
    <row r="41" spans="1:49">
      <c r="A41" s="7" t="s">
        <v>2899</v>
      </c>
      <c r="B41" s="124"/>
      <c r="C41" s="76"/>
      <c r="D41" s="76"/>
      <c r="E41" s="7"/>
      <c r="F41" s="76"/>
      <c r="G41" s="142"/>
      <c r="H41" s="284"/>
      <c r="I41" s="128"/>
      <c r="J41" s="7"/>
      <c r="K41" s="1641"/>
      <c r="L41" s="1641"/>
      <c r="M41" s="1641"/>
      <c r="N41" s="1641"/>
      <c r="P41" s="130" t="str">
        <f t="shared" si="7"/>
        <v>3 (1403)</v>
      </c>
      <c r="Q41" s="131" t="str">
        <f t="shared" si="8"/>
        <v/>
      </c>
      <c r="R41" s="285"/>
      <c r="S41" s="132"/>
      <c r="T41" s="132"/>
      <c r="U41" s="13"/>
      <c r="W41" s="130" t="str">
        <f t="shared" si="9"/>
        <v>3 (1403)</v>
      </c>
      <c r="X41" s="131" t="str">
        <f t="shared" si="10"/>
        <v/>
      </c>
      <c r="Y41" s="232"/>
      <c r="Z41" s="233"/>
      <c r="AA41" s="233"/>
      <c r="AB41" s="181"/>
      <c r="AC41" s="276" t="s">
        <v>2899</v>
      </c>
      <c r="AD41" s="1378" t="str">
        <f t="shared" si="11"/>
        <v/>
      </c>
      <c r="AE41" s="280"/>
      <c r="AF41" s="663"/>
      <c r="AG41" s="654"/>
      <c r="AH41" s="1641"/>
      <c r="AI41" s="1641"/>
      <c r="AJ41" s="1641"/>
      <c r="AK41" s="1641"/>
      <c r="AL41" s="266"/>
      <c r="AM41" s="276" t="s">
        <v>2899</v>
      </c>
      <c r="AN41" s="1378" t="str">
        <f t="shared" si="12"/>
        <v/>
      </c>
      <c r="AO41" s="280"/>
      <c r="AP41" s="280"/>
      <c r="AQ41" s="280"/>
      <c r="AS41" s="1246" t="s">
        <v>2899</v>
      </c>
      <c r="AT41" s="1232" t="str">
        <f t="shared" si="13"/>
        <v/>
      </c>
      <c r="AU41" s="1247"/>
      <c r="AV41" s="1247"/>
      <c r="AW41" s="1247"/>
    </row>
    <row r="42" spans="1:49" hidden="1">
      <c r="A42" s="7" t="s">
        <v>2900</v>
      </c>
      <c r="B42" s="124"/>
      <c r="C42" s="76"/>
      <c r="D42" s="76"/>
      <c r="E42" s="7"/>
      <c r="F42" s="76"/>
      <c r="G42" s="142"/>
      <c r="H42" s="284"/>
      <c r="I42" s="128"/>
      <c r="J42" s="7"/>
      <c r="K42" s="1641"/>
      <c r="L42" s="1641"/>
      <c r="M42" s="1641"/>
      <c r="N42" s="1641"/>
      <c r="P42" s="130" t="str">
        <f t="shared" si="7"/>
        <v>4 (1404)</v>
      </c>
      <c r="Q42" s="131" t="str">
        <f t="shared" si="8"/>
        <v/>
      </c>
      <c r="R42" s="285"/>
      <c r="S42" s="132"/>
      <c r="T42" s="132"/>
      <c r="U42" s="13"/>
      <c r="W42" s="130" t="str">
        <f t="shared" si="9"/>
        <v>4 (1404)</v>
      </c>
      <c r="X42" s="131" t="str">
        <f t="shared" si="10"/>
        <v/>
      </c>
      <c r="Y42" s="232"/>
      <c r="Z42" s="233"/>
      <c r="AA42" s="233"/>
      <c r="AB42" s="181"/>
      <c r="AC42" s="276" t="s">
        <v>2900</v>
      </c>
      <c r="AD42" s="1378" t="str">
        <f t="shared" si="11"/>
        <v/>
      </c>
      <c r="AE42" s="280"/>
      <c r="AF42" s="663"/>
      <c r="AG42" s="654"/>
      <c r="AH42" s="1641"/>
      <c r="AI42" s="1641"/>
      <c r="AJ42" s="1641"/>
      <c r="AK42" s="1641"/>
      <c r="AL42" s="266"/>
      <c r="AM42" s="276" t="s">
        <v>2900</v>
      </c>
      <c r="AN42" s="1378" t="str">
        <f t="shared" si="12"/>
        <v/>
      </c>
      <c r="AO42" s="280"/>
      <c r="AP42" s="280"/>
      <c r="AQ42" s="280"/>
      <c r="AS42" s="1246" t="s">
        <v>2900</v>
      </c>
      <c r="AT42" s="1232" t="str">
        <f t="shared" si="13"/>
        <v/>
      </c>
      <c r="AU42" s="1247"/>
      <c r="AV42" s="1247"/>
      <c r="AW42" s="1247"/>
    </row>
    <row r="43" spans="1:49" hidden="1">
      <c r="A43" s="7" t="s">
        <v>2901</v>
      </c>
      <c r="B43" s="124"/>
      <c r="C43" s="76"/>
      <c r="D43" s="76"/>
      <c r="E43" s="7"/>
      <c r="F43" s="76"/>
      <c r="G43" s="142"/>
      <c r="H43" s="284"/>
      <c r="I43" s="128"/>
      <c r="J43" s="7"/>
      <c r="K43" s="1641"/>
      <c r="L43" s="1641"/>
      <c r="M43" s="1641"/>
      <c r="N43" s="1641"/>
      <c r="P43" s="130" t="str">
        <f t="shared" si="7"/>
        <v>5 (1405)</v>
      </c>
      <c r="Q43" s="131" t="str">
        <f t="shared" si="8"/>
        <v/>
      </c>
      <c r="R43" s="285"/>
      <c r="S43" s="132"/>
      <c r="T43" s="132"/>
      <c r="U43" s="13"/>
      <c r="W43" s="130" t="str">
        <f t="shared" si="9"/>
        <v>5 (1405)</v>
      </c>
      <c r="X43" s="131" t="str">
        <f t="shared" si="10"/>
        <v/>
      </c>
      <c r="Y43" s="232"/>
      <c r="Z43" s="233"/>
      <c r="AA43" s="233"/>
      <c r="AB43" s="181"/>
      <c r="AC43" s="276" t="s">
        <v>2901</v>
      </c>
      <c r="AD43" s="1378" t="str">
        <f t="shared" si="11"/>
        <v/>
      </c>
      <c r="AE43" s="280"/>
      <c r="AF43" s="663"/>
      <c r="AG43" s="654"/>
      <c r="AH43" s="1641"/>
      <c r="AI43" s="1641"/>
      <c r="AJ43" s="1641"/>
      <c r="AK43" s="1641"/>
      <c r="AL43" s="266"/>
      <c r="AM43" s="276" t="s">
        <v>2901</v>
      </c>
      <c r="AN43" s="1378" t="str">
        <f t="shared" si="12"/>
        <v/>
      </c>
      <c r="AO43" s="280"/>
      <c r="AP43" s="280"/>
      <c r="AQ43" s="280"/>
      <c r="AS43" s="1246" t="s">
        <v>2901</v>
      </c>
      <c r="AT43" s="1232" t="str">
        <f t="shared" si="13"/>
        <v/>
      </c>
      <c r="AU43" s="1247"/>
      <c r="AV43" s="1247"/>
      <c r="AW43" s="1247"/>
    </row>
    <row r="44" spans="1:49" hidden="1">
      <c r="A44" s="7" t="s">
        <v>2902</v>
      </c>
      <c r="B44" s="124"/>
      <c r="C44" s="76"/>
      <c r="D44" s="76"/>
      <c r="E44" s="7"/>
      <c r="F44" s="76"/>
      <c r="G44" s="142"/>
      <c r="H44" s="284"/>
      <c r="I44" s="128"/>
      <c r="J44" s="7"/>
      <c r="K44" s="1641"/>
      <c r="L44" s="1641"/>
      <c r="M44" s="1641"/>
      <c r="N44" s="1641"/>
      <c r="P44" s="130" t="str">
        <f t="shared" si="7"/>
        <v>6 (1406)</v>
      </c>
      <c r="Q44" s="131" t="str">
        <f t="shared" si="8"/>
        <v/>
      </c>
      <c r="R44" s="285"/>
      <c r="S44" s="132"/>
      <c r="T44" s="132"/>
      <c r="U44" s="13"/>
      <c r="W44" s="130" t="str">
        <f t="shared" si="9"/>
        <v>6 (1406)</v>
      </c>
      <c r="X44" s="131" t="str">
        <f t="shared" si="10"/>
        <v/>
      </c>
      <c r="Y44" s="232"/>
      <c r="Z44" s="233"/>
      <c r="AA44" s="233"/>
      <c r="AB44" s="181"/>
      <c r="AC44" s="276" t="s">
        <v>2902</v>
      </c>
      <c r="AD44" s="1378" t="str">
        <f t="shared" si="11"/>
        <v/>
      </c>
      <c r="AE44" s="280"/>
      <c r="AF44" s="663"/>
      <c r="AG44" s="654"/>
      <c r="AH44" s="1641"/>
      <c r="AI44" s="1641"/>
      <c r="AJ44" s="1641"/>
      <c r="AK44" s="1641"/>
      <c r="AL44" s="266"/>
      <c r="AM44" s="276" t="s">
        <v>2902</v>
      </c>
      <c r="AN44" s="1378" t="str">
        <f t="shared" si="12"/>
        <v/>
      </c>
      <c r="AO44" s="280"/>
      <c r="AP44" s="280"/>
      <c r="AQ44" s="280"/>
      <c r="AS44" s="1246" t="s">
        <v>2902</v>
      </c>
      <c r="AT44" s="1232" t="str">
        <f t="shared" si="13"/>
        <v/>
      </c>
      <c r="AU44" s="1247"/>
      <c r="AV44" s="1247"/>
      <c r="AW44" s="1247"/>
    </row>
    <row r="45" spans="1:49" hidden="1">
      <c r="A45" s="7" t="s">
        <v>2903</v>
      </c>
      <c r="B45" s="124"/>
      <c r="C45" s="76"/>
      <c r="D45" s="76"/>
      <c r="E45" s="7"/>
      <c r="F45" s="76"/>
      <c r="G45" s="142"/>
      <c r="H45" s="284"/>
      <c r="I45" s="128"/>
      <c r="J45" s="7"/>
      <c r="K45" s="1641"/>
      <c r="L45" s="1641"/>
      <c r="M45" s="1641"/>
      <c r="N45" s="1641"/>
      <c r="P45" s="130" t="str">
        <f t="shared" si="7"/>
        <v>7 (1407)</v>
      </c>
      <c r="Q45" s="131" t="str">
        <f t="shared" si="8"/>
        <v/>
      </c>
      <c r="R45" s="285"/>
      <c r="S45" s="132"/>
      <c r="T45" s="132"/>
      <c r="U45" s="13"/>
      <c r="W45" s="130" t="str">
        <f t="shared" si="9"/>
        <v>7 (1407)</v>
      </c>
      <c r="X45" s="131" t="str">
        <f t="shared" si="10"/>
        <v/>
      </c>
      <c r="Y45" s="232"/>
      <c r="Z45" s="233"/>
      <c r="AA45" s="233"/>
      <c r="AB45" s="181"/>
      <c r="AC45" s="276" t="s">
        <v>2903</v>
      </c>
      <c r="AD45" s="1378" t="str">
        <f t="shared" si="11"/>
        <v/>
      </c>
      <c r="AE45" s="280"/>
      <c r="AF45" s="663"/>
      <c r="AG45" s="654"/>
      <c r="AH45" s="1641"/>
      <c r="AI45" s="1641"/>
      <c r="AJ45" s="1641"/>
      <c r="AK45" s="1641"/>
      <c r="AL45" s="266"/>
      <c r="AM45" s="276" t="s">
        <v>2903</v>
      </c>
      <c r="AN45" s="1378" t="str">
        <f t="shared" si="12"/>
        <v/>
      </c>
      <c r="AO45" s="280"/>
      <c r="AP45" s="280"/>
      <c r="AQ45" s="280"/>
      <c r="AS45" s="1246" t="s">
        <v>2903</v>
      </c>
      <c r="AT45" s="1232" t="str">
        <f t="shared" si="13"/>
        <v/>
      </c>
      <c r="AU45" s="1247"/>
      <c r="AV45" s="1247"/>
      <c r="AW45" s="1247"/>
    </row>
    <row r="46" spans="1:49" hidden="1">
      <c r="A46" s="7" t="s">
        <v>2904</v>
      </c>
      <c r="B46" s="124"/>
      <c r="C46" s="76" t="s">
        <v>2925</v>
      </c>
      <c r="D46" s="76"/>
      <c r="E46" s="7"/>
      <c r="F46" s="76"/>
      <c r="G46" s="142"/>
      <c r="H46" s="284"/>
      <c r="I46" s="128"/>
      <c r="J46" s="7"/>
      <c r="K46" s="1641"/>
      <c r="L46" s="1641"/>
      <c r="M46" s="1641"/>
      <c r="N46" s="1641"/>
      <c r="P46" s="130" t="str">
        <f t="shared" si="7"/>
        <v>8 (1408)</v>
      </c>
      <c r="Q46" s="131" t="str">
        <f t="shared" si="8"/>
        <v/>
      </c>
      <c r="R46" s="285"/>
      <c r="S46" s="132"/>
      <c r="T46" s="132"/>
      <c r="U46" s="13"/>
      <c r="W46" s="130" t="str">
        <f t="shared" si="9"/>
        <v>8 (1408)</v>
      </c>
      <c r="X46" s="131" t="str">
        <f t="shared" si="10"/>
        <v/>
      </c>
      <c r="Y46" s="232"/>
      <c r="Z46" s="233"/>
      <c r="AA46" s="233"/>
      <c r="AB46" s="181"/>
      <c r="AC46" s="276" t="s">
        <v>2904</v>
      </c>
      <c r="AD46" s="1378" t="str">
        <f t="shared" si="11"/>
        <v/>
      </c>
      <c r="AE46" s="280"/>
      <c r="AF46" s="663"/>
      <c r="AG46" s="654"/>
      <c r="AH46" s="1641"/>
      <c r="AI46" s="1641"/>
      <c r="AJ46" s="1641"/>
      <c r="AK46" s="1641"/>
      <c r="AL46" s="266"/>
      <c r="AM46" s="276" t="s">
        <v>2904</v>
      </c>
      <c r="AN46" s="1378" t="str">
        <f t="shared" si="12"/>
        <v/>
      </c>
      <c r="AO46" s="280"/>
      <c r="AP46" s="280"/>
      <c r="AQ46" s="280"/>
      <c r="AS46" s="1246" t="s">
        <v>2904</v>
      </c>
      <c r="AT46" s="1232" t="str">
        <f t="shared" si="13"/>
        <v/>
      </c>
      <c r="AU46" s="1247"/>
      <c r="AV46" s="1247"/>
      <c r="AW46" s="1247"/>
    </row>
    <row r="47" spans="1:49" hidden="1">
      <c r="A47" s="7" t="s">
        <v>2905</v>
      </c>
      <c r="B47" s="124"/>
      <c r="C47" s="76" t="s">
        <v>2926</v>
      </c>
      <c r="D47" s="76"/>
      <c r="E47" s="7"/>
      <c r="F47" s="76"/>
      <c r="G47" s="142"/>
      <c r="H47" s="284"/>
      <c r="I47" s="128"/>
      <c r="J47" s="7"/>
      <c r="K47" s="1641"/>
      <c r="L47" s="1641"/>
      <c r="M47" s="1641"/>
      <c r="N47" s="1641"/>
      <c r="P47" s="130" t="str">
        <f t="shared" si="7"/>
        <v>9 (1409)</v>
      </c>
      <c r="Q47" s="131" t="str">
        <f t="shared" si="8"/>
        <v/>
      </c>
      <c r="R47" s="285"/>
      <c r="S47" s="132"/>
      <c r="T47" s="132"/>
      <c r="U47" s="13"/>
      <c r="W47" s="130" t="str">
        <f t="shared" si="9"/>
        <v>9 (1409)</v>
      </c>
      <c r="X47" s="131" t="str">
        <f t="shared" si="10"/>
        <v/>
      </c>
      <c r="Y47" s="232"/>
      <c r="Z47" s="233"/>
      <c r="AA47" s="233"/>
      <c r="AB47" s="181"/>
      <c r="AC47" s="276" t="s">
        <v>2905</v>
      </c>
      <c r="AD47" s="1378" t="str">
        <f t="shared" si="11"/>
        <v/>
      </c>
      <c r="AE47" s="280"/>
      <c r="AF47" s="663"/>
      <c r="AG47" s="654"/>
      <c r="AH47" s="1641"/>
      <c r="AI47" s="1641"/>
      <c r="AJ47" s="1641"/>
      <c r="AK47" s="1641"/>
      <c r="AL47" s="266"/>
      <c r="AM47" s="276" t="s">
        <v>2905</v>
      </c>
      <c r="AN47" s="1378" t="str">
        <f t="shared" si="12"/>
        <v/>
      </c>
      <c r="AO47" s="280"/>
      <c r="AP47" s="280"/>
      <c r="AQ47" s="280"/>
      <c r="AS47" s="1246" t="s">
        <v>2905</v>
      </c>
      <c r="AT47" s="1232" t="str">
        <f t="shared" si="13"/>
        <v/>
      </c>
      <c r="AU47" s="1247"/>
      <c r="AV47" s="1247"/>
      <c r="AW47" s="1247"/>
    </row>
    <row r="48" spans="1:49" hidden="1">
      <c r="A48" s="7" t="s">
        <v>2906</v>
      </c>
      <c r="B48" s="124"/>
      <c r="C48" s="76"/>
      <c r="D48" s="76"/>
      <c r="E48" s="7"/>
      <c r="F48" s="76"/>
      <c r="G48" s="142"/>
      <c r="H48" s="284"/>
      <c r="I48" s="128"/>
      <c r="J48" s="7"/>
      <c r="K48" s="1641"/>
      <c r="L48" s="1641"/>
      <c r="M48" s="1641"/>
      <c r="N48" s="1641"/>
      <c r="P48" s="130" t="str">
        <f t="shared" si="7"/>
        <v>10 (1410)</v>
      </c>
      <c r="Q48" s="131" t="str">
        <f t="shared" si="8"/>
        <v/>
      </c>
      <c r="R48" s="285"/>
      <c r="S48" s="132"/>
      <c r="T48" s="132"/>
      <c r="U48" s="13"/>
      <c r="W48" s="130" t="str">
        <f t="shared" si="9"/>
        <v>10 (1410)</v>
      </c>
      <c r="X48" s="131" t="str">
        <f t="shared" si="10"/>
        <v/>
      </c>
      <c r="Y48" s="232"/>
      <c r="Z48" s="233"/>
      <c r="AA48" s="233"/>
      <c r="AB48" s="181"/>
      <c r="AC48" s="276" t="s">
        <v>2906</v>
      </c>
      <c r="AD48" s="1378" t="str">
        <f t="shared" si="11"/>
        <v/>
      </c>
      <c r="AE48" s="280"/>
      <c r="AF48" s="663"/>
      <c r="AG48" s="654"/>
      <c r="AH48" s="1641"/>
      <c r="AI48" s="1641"/>
      <c r="AJ48" s="1641"/>
      <c r="AK48" s="1641"/>
      <c r="AL48" s="266"/>
      <c r="AM48" s="276" t="s">
        <v>2906</v>
      </c>
      <c r="AN48" s="1378" t="str">
        <f t="shared" si="12"/>
        <v/>
      </c>
      <c r="AO48" s="280"/>
      <c r="AP48" s="280"/>
      <c r="AQ48" s="280"/>
      <c r="AS48" s="1246" t="s">
        <v>2906</v>
      </c>
      <c r="AT48" s="1232" t="str">
        <f t="shared" si="13"/>
        <v/>
      </c>
      <c r="AU48" s="1247"/>
      <c r="AV48" s="1247"/>
      <c r="AW48" s="1247"/>
    </row>
    <row r="49" spans="1:49" hidden="1">
      <c r="A49" s="7" t="s">
        <v>2907</v>
      </c>
      <c r="B49" s="124"/>
      <c r="C49" s="76"/>
      <c r="D49" s="76"/>
      <c r="E49" s="7"/>
      <c r="F49" s="76"/>
      <c r="G49" s="142"/>
      <c r="H49" s="284"/>
      <c r="I49" s="128"/>
      <c r="J49" s="7"/>
      <c r="K49" s="1641"/>
      <c r="L49" s="1641"/>
      <c r="M49" s="1641"/>
      <c r="N49" s="1641"/>
      <c r="P49" s="130" t="str">
        <f t="shared" si="7"/>
        <v>11 (1411)</v>
      </c>
      <c r="Q49" s="131" t="str">
        <f t="shared" si="8"/>
        <v/>
      </c>
      <c r="R49" s="285"/>
      <c r="S49" s="132"/>
      <c r="T49" s="132"/>
      <c r="U49" s="13"/>
      <c r="W49" s="130" t="str">
        <f t="shared" si="9"/>
        <v>11 (1411)</v>
      </c>
      <c r="X49" s="131" t="str">
        <f t="shared" si="10"/>
        <v/>
      </c>
      <c r="Y49" s="232"/>
      <c r="Z49" s="233"/>
      <c r="AA49" s="233"/>
      <c r="AB49" s="181"/>
      <c r="AC49" s="276" t="s">
        <v>2907</v>
      </c>
      <c r="AD49" s="1378" t="str">
        <f t="shared" si="11"/>
        <v/>
      </c>
      <c r="AE49" s="280"/>
      <c r="AF49" s="663"/>
      <c r="AG49" s="654"/>
      <c r="AH49" s="1641"/>
      <c r="AI49" s="1641"/>
      <c r="AJ49" s="1641"/>
      <c r="AK49" s="1641"/>
      <c r="AL49" s="266"/>
      <c r="AM49" s="276" t="s">
        <v>2907</v>
      </c>
      <c r="AN49" s="1378" t="str">
        <f t="shared" si="12"/>
        <v/>
      </c>
      <c r="AO49" s="280"/>
      <c r="AP49" s="280"/>
      <c r="AQ49" s="280"/>
      <c r="AS49" s="1246" t="s">
        <v>2907</v>
      </c>
      <c r="AT49" s="1232" t="str">
        <f t="shared" si="13"/>
        <v/>
      </c>
      <c r="AU49" s="1247"/>
      <c r="AV49" s="1247"/>
      <c r="AW49" s="1247"/>
    </row>
    <row r="50" spans="1:49" hidden="1">
      <c r="A50" s="7" t="s">
        <v>2908</v>
      </c>
      <c r="B50" s="124"/>
      <c r="C50" s="76"/>
      <c r="D50" s="76"/>
      <c r="E50" s="7"/>
      <c r="F50" s="76"/>
      <c r="G50" s="142"/>
      <c r="H50" s="284"/>
      <c r="I50" s="128"/>
      <c r="J50" s="7"/>
      <c r="K50" s="1641"/>
      <c r="L50" s="1641"/>
      <c r="M50" s="1641"/>
      <c r="N50" s="1641"/>
      <c r="P50" s="130" t="str">
        <f t="shared" si="7"/>
        <v>12 (1412)</v>
      </c>
      <c r="Q50" s="131" t="str">
        <f t="shared" si="8"/>
        <v/>
      </c>
      <c r="R50" s="285"/>
      <c r="S50" s="132"/>
      <c r="T50" s="132"/>
      <c r="U50" s="13"/>
      <c r="W50" s="130" t="str">
        <f t="shared" si="9"/>
        <v>12 (1412)</v>
      </c>
      <c r="X50" s="131" t="str">
        <f t="shared" si="10"/>
        <v/>
      </c>
      <c r="Y50" s="232"/>
      <c r="Z50" s="233"/>
      <c r="AA50" s="233"/>
      <c r="AB50" s="181"/>
      <c r="AC50" s="276" t="s">
        <v>2908</v>
      </c>
      <c r="AD50" s="1378" t="str">
        <f t="shared" si="11"/>
        <v/>
      </c>
      <c r="AE50" s="280"/>
      <c r="AF50" s="663"/>
      <c r="AG50" s="654"/>
      <c r="AH50" s="1641"/>
      <c r="AI50" s="1641"/>
      <c r="AJ50" s="1641"/>
      <c r="AK50" s="1641"/>
      <c r="AL50" s="266"/>
      <c r="AM50" s="276" t="s">
        <v>2908</v>
      </c>
      <c r="AN50" s="1378" t="str">
        <f t="shared" si="12"/>
        <v/>
      </c>
      <c r="AO50" s="280"/>
      <c r="AP50" s="280"/>
      <c r="AQ50" s="280"/>
      <c r="AS50" s="1246" t="s">
        <v>2908</v>
      </c>
      <c r="AT50" s="1232" t="str">
        <f t="shared" si="13"/>
        <v/>
      </c>
      <c r="AU50" s="1247"/>
      <c r="AV50" s="1247"/>
      <c r="AW50" s="1247"/>
    </row>
    <row r="51" spans="1:49" hidden="1">
      <c r="A51" s="7" t="s">
        <v>2909</v>
      </c>
      <c r="B51" s="124"/>
      <c r="C51" s="76"/>
      <c r="D51" s="76"/>
      <c r="E51" s="7"/>
      <c r="F51" s="76"/>
      <c r="G51" s="142"/>
      <c r="H51" s="284"/>
      <c r="I51" s="128"/>
      <c r="J51" s="7"/>
      <c r="K51" s="1641"/>
      <c r="L51" s="1641"/>
      <c r="M51" s="1641"/>
      <c r="N51" s="1641"/>
      <c r="P51" s="130" t="str">
        <f t="shared" si="7"/>
        <v>13 (1413)</v>
      </c>
      <c r="Q51" s="131" t="str">
        <f t="shared" si="8"/>
        <v/>
      </c>
      <c r="R51" s="285"/>
      <c r="S51" s="132"/>
      <c r="T51" s="132"/>
      <c r="U51" s="13"/>
      <c r="W51" s="130" t="str">
        <f t="shared" si="9"/>
        <v>13 (1413)</v>
      </c>
      <c r="X51" s="131" t="str">
        <f t="shared" si="10"/>
        <v/>
      </c>
      <c r="Y51" s="232"/>
      <c r="Z51" s="233"/>
      <c r="AA51" s="233"/>
      <c r="AB51" s="181"/>
      <c r="AC51" s="276" t="s">
        <v>2909</v>
      </c>
      <c r="AD51" s="1378" t="str">
        <f t="shared" si="11"/>
        <v/>
      </c>
      <c r="AE51" s="280"/>
      <c r="AF51" s="663"/>
      <c r="AG51" s="654"/>
      <c r="AH51" s="1641"/>
      <c r="AI51" s="1641"/>
      <c r="AJ51" s="1641"/>
      <c r="AK51" s="1641"/>
      <c r="AL51" s="266"/>
      <c r="AM51" s="276" t="s">
        <v>2909</v>
      </c>
      <c r="AN51" s="1378" t="str">
        <f t="shared" si="12"/>
        <v/>
      </c>
      <c r="AO51" s="280"/>
      <c r="AP51" s="280"/>
      <c r="AQ51" s="280"/>
      <c r="AS51" s="1246" t="s">
        <v>2909</v>
      </c>
      <c r="AT51" s="1232" t="str">
        <f t="shared" si="13"/>
        <v/>
      </c>
      <c r="AU51" s="1247"/>
      <c r="AV51" s="1247"/>
      <c r="AW51" s="1247"/>
    </row>
    <row r="52" spans="1:49" hidden="1">
      <c r="A52" s="7" t="s">
        <v>2910</v>
      </c>
      <c r="B52" s="124"/>
      <c r="C52" s="76"/>
      <c r="D52" s="76"/>
      <c r="E52" s="7"/>
      <c r="F52" s="76"/>
      <c r="G52" s="142"/>
      <c r="H52" s="284"/>
      <c r="I52" s="128"/>
      <c r="J52" s="7"/>
      <c r="K52" s="1641"/>
      <c r="L52" s="1641"/>
      <c r="M52" s="1641"/>
      <c r="N52" s="1641"/>
      <c r="P52" s="130" t="str">
        <f t="shared" si="7"/>
        <v>14 (1414)</v>
      </c>
      <c r="Q52" s="131" t="str">
        <f t="shared" si="8"/>
        <v/>
      </c>
      <c r="R52" s="285"/>
      <c r="S52" s="132"/>
      <c r="T52" s="132"/>
      <c r="U52" s="13"/>
      <c r="W52" s="130" t="str">
        <f t="shared" si="9"/>
        <v>14 (1414)</v>
      </c>
      <c r="X52" s="131" t="str">
        <f t="shared" si="10"/>
        <v/>
      </c>
      <c r="Y52" s="232"/>
      <c r="Z52" s="233"/>
      <c r="AA52" s="233"/>
      <c r="AB52" s="181"/>
      <c r="AC52" s="276" t="s">
        <v>2910</v>
      </c>
      <c r="AD52" s="1378" t="str">
        <f t="shared" si="11"/>
        <v/>
      </c>
      <c r="AE52" s="280"/>
      <c r="AF52" s="663"/>
      <c r="AG52" s="654"/>
      <c r="AH52" s="1641"/>
      <c r="AI52" s="1641"/>
      <c r="AJ52" s="1641"/>
      <c r="AK52" s="1641"/>
      <c r="AL52" s="266"/>
      <c r="AM52" s="276" t="s">
        <v>2910</v>
      </c>
      <c r="AN52" s="1378" t="str">
        <f t="shared" si="12"/>
        <v/>
      </c>
      <c r="AO52" s="280"/>
      <c r="AP52" s="280"/>
      <c r="AQ52" s="280"/>
      <c r="AS52" s="1246" t="s">
        <v>2910</v>
      </c>
      <c r="AT52" s="1232" t="str">
        <f t="shared" si="13"/>
        <v/>
      </c>
      <c r="AU52" s="1247"/>
      <c r="AV52" s="1247"/>
      <c r="AW52" s="1247"/>
    </row>
    <row r="53" spans="1:49" hidden="1">
      <c r="A53" s="7" t="s">
        <v>2911</v>
      </c>
      <c r="B53" s="124"/>
      <c r="C53" s="76"/>
      <c r="D53" s="76"/>
      <c r="E53" s="7"/>
      <c r="F53" s="76"/>
      <c r="G53" s="142"/>
      <c r="H53" s="284"/>
      <c r="I53" s="128"/>
      <c r="J53" s="7"/>
      <c r="K53" s="1641"/>
      <c r="L53" s="1641"/>
      <c r="M53" s="1641"/>
      <c r="N53" s="1641"/>
      <c r="P53" s="130" t="str">
        <f t="shared" si="7"/>
        <v>15 (1415)</v>
      </c>
      <c r="Q53" s="131" t="str">
        <f t="shared" si="8"/>
        <v/>
      </c>
      <c r="R53" s="285"/>
      <c r="S53" s="132"/>
      <c r="T53" s="132"/>
      <c r="U53" s="13"/>
      <c r="W53" s="130" t="str">
        <f t="shared" si="9"/>
        <v>15 (1415)</v>
      </c>
      <c r="X53" s="131" t="str">
        <f t="shared" si="10"/>
        <v/>
      </c>
      <c r="Y53" s="232"/>
      <c r="Z53" s="233"/>
      <c r="AA53" s="233"/>
      <c r="AB53" s="181"/>
      <c r="AC53" s="276" t="s">
        <v>2911</v>
      </c>
      <c r="AD53" s="1378" t="str">
        <f t="shared" si="11"/>
        <v/>
      </c>
      <c r="AE53" s="280"/>
      <c r="AF53" s="663"/>
      <c r="AG53" s="654"/>
      <c r="AH53" s="1641"/>
      <c r="AI53" s="1641"/>
      <c r="AJ53" s="1641"/>
      <c r="AK53" s="1641"/>
      <c r="AL53" s="266"/>
      <c r="AM53" s="276" t="s">
        <v>2911</v>
      </c>
      <c r="AN53" s="1378" t="str">
        <f t="shared" si="12"/>
        <v/>
      </c>
      <c r="AO53" s="280"/>
      <c r="AP53" s="280"/>
      <c r="AQ53" s="280"/>
      <c r="AS53" s="1246" t="s">
        <v>2911</v>
      </c>
      <c r="AT53" s="1232" t="str">
        <f t="shared" si="13"/>
        <v/>
      </c>
      <c r="AU53" s="1247"/>
      <c r="AV53" s="1247"/>
      <c r="AW53" s="1247"/>
    </row>
    <row r="54" spans="1:49" hidden="1">
      <c r="A54" s="7" t="s">
        <v>2912</v>
      </c>
      <c r="B54" s="124"/>
      <c r="C54" s="76"/>
      <c r="D54" s="76"/>
      <c r="E54" s="7"/>
      <c r="F54" s="76"/>
      <c r="G54" s="142"/>
      <c r="H54" s="284"/>
      <c r="I54" s="128"/>
      <c r="J54" s="7"/>
      <c r="K54" s="1641"/>
      <c r="L54" s="1641"/>
      <c r="M54" s="1641"/>
      <c r="N54" s="1641"/>
      <c r="P54" s="130" t="str">
        <f t="shared" si="7"/>
        <v>16 (1416)</v>
      </c>
      <c r="Q54" s="131" t="str">
        <f t="shared" si="8"/>
        <v/>
      </c>
      <c r="R54" s="285"/>
      <c r="S54" s="132"/>
      <c r="T54" s="132"/>
      <c r="U54" s="13"/>
      <c r="W54" s="130" t="str">
        <f t="shared" si="9"/>
        <v>16 (1416)</v>
      </c>
      <c r="X54" s="131" t="str">
        <f t="shared" si="10"/>
        <v/>
      </c>
      <c r="Y54" s="232"/>
      <c r="Z54" s="233"/>
      <c r="AA54" s="233"/>
      <c r="AB54" s="181"/>
      <c r="AC54" s="276" t="s">
        <v>2912</v>
      </c>
      <c r="AD54" s="1378" t="str">
        <f t="shared" si="11"/>
        <v/>
      </c>
      <c r="AE54" s="280"/>
      <c r="AF54" s="663"/>
      <c r="AG54" s="654"/>
      <c r="AH54" s="1641"/>
      <c r="AI54" s="1641"/>
      <c r="AJ54" s="1641"/>
      <c r="AK54" s="1641"/>
      <c r="AL54" s="266"/>
      <c r="AM54" s="276" t="s">
        <v>2912</v>
      </c>
      <c r="AN54" s="1378" t="str">
        <f t="shared" si="12"/>
        <v/>
      </c>
      <c r="AO54" s="280"/>
      <c r="AP54" s="280"/>
      <c r="AQ54" s="280"/>
      <c r="AS54" s="1246" t="s">
        <v>2912</v>
      </c>
      <c r="AT54" s="1232" t="str">
        <f t="shared" si="13"/>
        <v/>
      </c>
      <c r="AU54" s="1247"/>
      <c r="AV54" s="1247"/>
      <c r="AW54" s="1247"/>
    </row>
    <row r="55" spans="1:49" hidden="1">
      <c r="A55" s="7" t="s">
        <v>2913</v>
      </c>
      <c r="B55" s="124"/>
      <c r="C55" s="76"/>
      <c r="D55" s="76"/>
      <c r="E55" s="7"/>
      <c r="F55" s="76"/>
      <c r="G55" s="142"/>
      <c r="H55" s="284"/>
      <c r="I55" s="128"/>
      <c r="J55" s="7"/>
      <c r="K55" s="1641"/>
      <c r="L55" s="1641"/>
      <c r="M55" s="1641"/>
      <c r="N55" s="1641"/>
      <c r="P55" s="130" t="str">
        <f t="shared" si="7"/>
        <v>17 (1417)</v>
      </c>
      <c r="Q55" s="131" t="str">
        <f t="shared" si="8"/>
        <v/>
      </c>
      <c r="R55" s="285"/>
      <c r="S55" s="132"/>
      <c r="T55" s="132"/>
      <c r="U55" s="13"/>
      <c r="W55" s="130" t="str">
        <f t="shared" si="9"/>
        <v>17 (1417)</v>
      </c>
      <c r="X55" s="131" t="str">
        <f t="shared" si="10"/>
        <v/>
      </c>
      <c r="Y55" s="232"/>
      <c r="Z55" s="233"/>
      <c r="AA55" s="233"/>
      <c r="AB55" s="181"/>
      <c r="AC55" s="276" t="s">
        <v>2913</v>
      </c>
      <c r="AD55" s="1378" t="str">
        <f t="shared" si="11"/>
        <v/>
      </c>
      <c r="AE55" s="280"/>
      <c r="AF55" s="663"/>
      <c r="AG55" s="654"/>
      <c r="AH55" s="1641"/>
      <c r="AI55" s="1641"/>
      <c r="AJ55" s="1641"/>
      <c r="AK55" s="1641"/>
      <c r="AL55" s="266"/>
      <c r="AM55" s="276" t="s">
        <v>2913</v>
      </c>
      <c r="AN55" s="1378" t="str">
        <f t="shared" si="12"/>
        <v/>
      </c>
      <c r="AO55" s="280"/>
      <c r="AP55" s="280"/>
      <c r="AQ55" s="280"/>
      <c r="AS55" s="1246" t="s">
        <v>2913</v>
      </c>
      <c r="AT55" s="1232" t="str">
        <f t="shared" si="13"/>
        <v/>
      </c>
      <c r="AU55" s="1247"/>
      <c r="AV55" s="1247"/>
      <c r="AW55" s="1247"/>
    </row>
    <row r="56" spans="1:49" hidden="1">
      <c r="A56" s="7" t="s">
        <v>2914</v>
      </c>
      <c r="B56" s="124"/>
      <c r="C56" s="76"/>
      <c r="D56" s="76"/>
      <c r="E56" s="7"/>
      <c r="F56" s="76"/>
      <c r="G56" s="142"/>
      <c r="H56" s="284"/>
      <c r="I56" s="128"/>
      <c r="J56" s="7"/>
      <c r="K56" s="1641"/>
      <c r="L56" s="1641"/>
      <c r="M56" s="1641"/>
      <c r="N56" s="1641"/>
      <c r="P56" s="130" t="str">
        <f t="shared" si="7"/>
        <v>18 (1418)</v>
      </c>
      <c r="Q56" s="131" t="str">
        <f t="shared" si="8"/>
        <v/>
      </c>
      <c r="R56" s="285"/>
      <c r="S56" s="132"/>
      <c r="T56" s="132"/>
      <c r="U56" s="13"/>
      <c r="W56" s="130" t="str">
        <f t="shared" si="9"/>
        <v>18 (1418)</v>
      </c>
      <c r="X56" s="131" t="str">
        <f t="shared" si="10"/>
        <v/>
      </c>
      <c r="Y56" s="232"/>
      <c r="Z56" s="233"/>
      <c r="AA56" s="233"/>
      <c r="AB56" s="181"/>
      <c r="AC56" s="276" t="s">
        <v>2914</v>
      </c>
      <c r="AD56" s="1378" t="str">
        <f t="shared" si="11"/>
        <v/>
      </c>
      <c r="AE56" s="280"/>
      <c r="AF56" s="663"/>
      <c r="AG56" s="654"/>
      <c r="AH56" s="1641"/>
      <c r="AI56" s="1641"/>
      <c r="AJ56" s="1641"/>
      <c r="AK56" s="1641"/>
      <c r="AL56" s="266"/>
      <c r="AM56" s="276" t="s">
        <v>2914</v>
      </c>
      <c r="AN56" s="1378" t="str">
        <f t="shared" si="12"/>
        <v/>
      </c>
      <c r="AO56" s="280"/>
      <c r="AP56" s="280"/>
      <c r="AQ56" s="280"/>
      <c r="AS56" s="1246" t="s">
        <v>2914</v>
      </c>
      <c r="AT56" s="1232" t="str">
        <f t="shared" si="13"/>
        <v/>
      </c>
      <c r="AU56" s="1247"/>
      <c r="AV56" s="1247"/>
      <c r="AW56" s="1247"/>
    </row>
    <row r="57" spans="1:49" hidden="1">
      <c r="A57" s="7" t="s">
        <v>2915</v>
      </c>
      <c r="B57" s="124"/>
      <c r="C57" s="76"/>
      <c r="D57" s="76"/>
      <c r="E57" s="7"/>
      <c r="F57" s="76"/>
      <c r="G57" s="142"/>
      <c r="H57" s="284"/>
      <c r="I57" s="128"/>
      <c r="J57" s="7"/>
      <c r="K57" s="1641"/>
      <c r="L57" s="1641"/>
      <c r="M57" s="1641"/>
      <c r="N57" s="1641"/>
      <c r="P57" s="130" t="str">
        <f t="shared" si="7"/>
        <v>19 (1419)</v>
      </c>
      <c r="Q57" s="131" t="str">
        <f t="shared" si="8"/>
        <v/>
      </c>
      <c r="R57" s="285"/>
      <c r="S57" s="132"/>
      <c r="T57" s="132"/>
      <c r="U57" s="13"/>
      <c r="W57" s="130" t="str">
        <f t="shared" si="9"/>
        <v>19 (1419)</v>
      </c>
      <c r="X57" s="131" t="str">
        <f t="shared" si="10"/>
        <v/>
      </c>
      <c r="Y57" s="232"/>
      <c r="Z57" s="233"/>
      <c r="AA57" s="233"/>
      <c r="AB57" s="181"/>
      <c r="AC57" s="276" t="s">
        <v>2915</v>
      </c>
      <c r="AD57" s="1378" t="str">
        <f t="shared" si="11"/>
        <v/>
      </c>
      <c r="AE57" s="280"/>
      <c r="AF57" s="663"/>
      <c r="AG57" s="654"/>
      <c r="AH57" s="1641"/>
      <c r="AI57" s="1641"/>
      <c r="AJ57" s="1641"/>
      <c r="AK57" s="1641"/>
      <c r="AL57" s="266"/>
      <c r="AM57" s="276" t="s">
        <v>2915</v>
      </c>
      <c r="AN57" s="1378" t="str">
        <f t="shared" si="12"/>
        <v/>
      </c>
      <c r="AO57" s="280"/>
      <c r="AP57" s="280"/>
      <c r="AQ57" s="280"/>
      <c r="AS57" s="1246" t="s">
        <v>2915</v>
      </c>
      <c r="AT57" s="1232" t="str">
        <f t="shared" si="13"/>
        <v/>
      </c>
      <c r="AU57" s="1247"/>
      <c r="AV57" s="1247"/>
      <c r="AW57" s="1247"/>
    </row>
    <row r="58" spans="1:49" hidden="1">
      <c r="A58" s="7" t="s">
        <v>2916</v>
      </c>
      <c r="B58" s="124"/>
      <c r="C58" s="76"/>
      <c r="D58" s="76"/>
      <c r="E58" s="7"/>
      <c r="F58" s="76"/>
      <c r="G58" s="142"/>
      <c r="H58" s="284"/>
      <c r="I58" s="128"/>
      <c r="J58" s="7"/>
      <c r="K58" s="1641"/>
      <c r="L58" s="1641"/>
      <c r="M58" s="1641"/>
      <c r="N58" s="1641"/>
      <c r="P58" s="130" t="str">
        <f t="shared" si="7"/>
        <v>20 (1420)</v>
      </c>
      <c r="Q58" s="131" t="str">
        <f t="shared" si="8"/>
        <v/>
      </c>
      <c r="R58" s="285"/>
      <c r="S58" s="132"/>
      <c r="T58" s="132"/>
      <c r="U58" s="13"/>
      <c r="W58" s="130" t="str">
        <f t="shared" si="9"/>
        <v>20 (1420)</v>
      </c>
      <c r="X58" s="131" t="str">
        <f t="shared" si="10"/>
        <v/>
      </c>
      <c r="Y58" s="232"/>
      <c r="Z58" s="233"/>
      <c r="AA58" s="233"/>
      <c r="AB58" s="181"/>
      <c r="AC58" s="276" t="s">
        <v>2916</v>
      </c>
      <c r="AD58" s="1378" t="str">
        <f t="shared" si="11"/>
        <v/>
      </c>
      <c r="AE58" s="280"/>
      <c r="AF58" s="663"/>
      <c r="AG58" s="654"/>
      <c r="AH58" s="1641"/>
      <c r="AI58" s="1641"/>
      <c r="AJ58" s="1641"/>
      <c r="AK58" s="1641"/>
      <c r="AL58" s="266"/>
      <c r="AM58" s="276" t="s">
        <v>2916</v>
      </c>
      <c r="AN58" s="1378" t="str">
        <f t="shared" si="12"/>
        <v/>
      </c>
      <c r="AO58" s="280"/>
      <c r="AP58" s="280"/>
      <c r="AQ58" s="280"/>
      <c r="AS58" s="1246" t="s">
        <v>2916</v>
      </c>
      <c r="AT58" s="1232" t="str">
        <f t="shared" si="13"/>
        <v/>
      </c>
      <c r="AU58" s="1247"/>
      <c r="AV58" s="1247"/>
      <c r="AW58" s="1247"/>
    </row>
    <row r="59" spans="1:49" hidden="1">
      <c r="A59" s="7" t="s">
        <v>2917</v>
      </c>
      <c r="B59" s="124"/>
      <c r="C59" s="76"/>
      <c r="D59" s="76"/>
      <c r="E59" s="7"/>
      <c r="F59" s="76"/>
      <c r="G59" s="142"/>
      <c r="H59" s="284"/>
      <c r="I59" s="128"/>
      <c r="J59" s="7"/>
      <c r="K59" s="1641"/>
      <c r="L59" s="1641"/>
      <c r="M59" s="1641"/>
      <c r="N59" s="1641"/>
      <c r="P59" s="130" t="str">
        <f t="shared" si="7"/>
        <v>21 (1421)</v>
      </c>
      <c r="Q59" s="131" t="str">
        <f t="shared" si="8"/>
        <v/>
      </c>
      <c r="R59" s="285"/>
      <c r="S59" s="132"/>
      <c r="T59" s="132"/>
      <c r="U59" s="13"/>
      <c r="W59" s="130" t="str">
        <f t="shared" si="9"/>
        <v>21 (1421)</v>
      </c>
      <c r="X59" s="131" t="str">
        <f t="shared" si="10"/>
        <v/>
      </c>
      <c r="Y59" s="232"/>
      <c r="Z59" s="233"/>
      <c r="AA59" s="233"/>
      <c r="AB59" s="181"/>
      <c r="AC59" s="276" t="s">
        <v>2917</v>
      </c>
      <c r="AD59" s="1378" t="str">
        <f t="shared" si="11"/>
        <v/>
      </c>
      <c r="AE59" s="280"/>
      <c r="AF59" s="663"/>
      <c r="AG59" s="654"/>
      <c r="AH59" s="1641"/>
      <c r="AI59" s="1641"/>
      <c r="AJ59" s="1641"/>
      <c r="AK59" s="1641"/>
      <c r="AL59" s="266"/>
      <c r="AM59" s="276" t="s">
        <v>2917</v>
      </c>
      <c r="AN59" s="1378" t="str">
        <f t="shared" si="12"/>
        <v/>
      </c>
      <c r="AO59" s="280"/>
      <c r="AP59" s="280"/>
      <c r="AQ59" s="280"/>
      <c r="AS59" s="1246" t="s">
        <v>2917</v>
      </c>
      <c r="AT59" s="1232" t="str">
        <f t="shared" si="13"/>
        <v/>
      </c>
      <c r="AU59" s="1247"/>
      <c r="AV59" s="1247"/>
      <c r="AW59" s="1247"/>
    </row>
    <row r="60" spans="1:49" hidden="1">
      <c r="A60" s="7" t="s">
        <v>2918</v>
      </c>
      <c r="B60" s="124"/>
      <c r="C60" s="76"/>
      <c r="D60" s="76"/>
      <c r="E60" s="7"/>
      <c r="F60" s="76"/>
      <c r="G60" s="142"/>
      <c r="H60" s="284"/>
      <c r="I60" s="128"/>
      <c r="J60" s="7"/>
      <c r="K60" s="1641"/>
      <c r="L60" s="1641"/>
      <c r="M60" s="1641"/>
      <c r="N60" s="1641"/>
      <c r="P60" s="130" t="str">
        <f t="shared" si="7"/>
        <v>22 (1422)</v>
      </c>
      <c r="Q60" s="131" t="str">
        <f t="shared" si="8"/>
        <v/>
      </c>
      <c r="R60" s="285"/>
      <c r="S60" s="132"/>
      <c r="T60" s="132"/>
      <c r="U60" s="13"/>
      <c r="W60" s="130" t="str">
        <f t="shared" si="9"/>
        <v>22 (1422)</v>
      </c>
      <c r="X60" s="131" t="str">
        <f t="shared" si="10"/>
        <v/>
      </c>
      <c r="Y60" s="232"/>
      <c r="Z60" s="233"/>
      <c r="AA60" s="233"/>
      <c r="AB60" s="181"/>
      <c r="AC60" s="276" t="s">
        <v>2918</v>
      </c>
      <c r="AD60" s="1378" t="str">
        <f t="shared" si="11"/>
        <v/>
      </c>
      <c r="AE60" s="280"/>
      <c r="AF60" s="663"/>
      <c r="AG60" s="654"/>
      <c r="AH60" s="1641"/>
      <c r="AI60" s="1641"/>
      <c r="AJ60" s="1641"/>
      <c r="AK60" s="1641"/>
      <c r="AL60" s="266"/>
      <c r="AM60" s="276" t="s">
        <v>2918</v>
      </c>
      <c r="AN60" s="1378" t="str">
        <f t="shared" si="12"/>
        <v/>
      </c>
      <c r="AO60" s="280"/>
      <c r="AP60" s="280"/>
      <c r="AQ60" s="280"/>
      <c r="AS60" s="1246" t="s">
        <v>2918</v>
      </c>
      <c r="AT60" s="1232" t="str">
        <f t="shared" si="13"/>
        <v/>
      </c>
      <c r="AU60" s="1247"/>
      <c r="AV60" s="1247"/>
      <c r="AW60" s="1247"/>
    </row>
    <row r="61" spans="1:49" hidden="1">
      <c r="A61" s="7" t="s">
        <v>2919</v>
      </c>
      <c r="B61" s="124"/>
      <c r="C61" s="76"/>
      <c r="D61" s="76"/>
      <c r="E61" s="7"/>
      <c r="F61" s="76"/>
      <c r="G61" s="142"/>
      <c r="H61" s="284"/>
      <c r="I61" s="128"/>
      <c r="J61" s="7"/>
      <c r="K61" s="1641"/>
      <c r="L61" s="1641"/>
      <c r="M61" s="1641"/>
      <c r="N61" s="1641"/>
      <c r="P61" s="130" t="str">
        <f t="shared" si="7"/>
        <v>23 (1423)</v>
      </c>
      <c r="Q61" s="131" t="str">
        <f t="shared" si="8"/>
        <v/>
      </c>
      <c r="R61" s="285"/>
      <c r="S61" s="132"/>
      <c r="T61" s="132"/>
      <c r="U61" s="13"/>
      <c r="W61" s="130" t="str">
        <f t="shared" si="9"/>
        <v>23 (1423)</v>
      </c>
      <c r="X61" s="131" t="str">
        <f t="shared" si="10"/>
        <v/>
      </c>
      <c r="Y61" s="232"/>
      <c r="Z61" s="233"/>
      <c r="AA61" s="233"/>
      <c r="AB61" s="181"/>
      <c r="AC61" s="276" t="s">
        <v>2919</v>
      </c>
      <c r="AD61" s="1378" t="str">
        <f t="shared" si="11"/>
        <v/>
      </c>
      <c r="AE61" s="280"/>
      <c r="AF61" s="663"/>
      <c r="AG61" s="654"/>
      <c r="AH61" s="1641"/>
      <c r="AI61" s="1641"/>
      <c r="AJ61" s="1641"/>
      <c r="AK61" s="1641"/>
      <c r="AL61" s="266"/>
      <c r="AM61" s="276" t="s">
        <v>2919</v>
      </c>
      <c r="AN61" s="1378" t="str">
        <f t="shared" si="12"/>
        <v/>
      </c>
      <c r="AO61" s="280"/>
      <c r="AP61" s="280"/>
      <c r="AQ61" s="280"/>
      <c r="AS61" s="1246" t="s">
        <v>2919</v>
      </c>
      <c r="AT61" s="1232" t="str">
        <f t="shared" si="13"/>
        <v/>
      </c>
      <c r="AU61" s="1247"/>
      <c r="AV61" s="1247"/>
      <c r="AW61" s="1247"/>
    </row>
    <row r="62" spans="1:49" hidden="1">
      <c r="A62" s="7" t="s">
        <v>2920</v>
      </c>
      <c r="B62" s="124"/>
      <c r="C62" s="76"/>
      <c r="D62" s="76"/>
      <c r="E62" s="7"/>
      <c r="F62" s="76"/>
      <c r="G62" s="142"/>
      <c r="H62" s="284"/>
      <c r="I62" s="128"/>
      <c r="J62" s="7"/>
      <c r="K62" s="1641"/>
      <c r="L62" s="1641"/>
      <c r="M62" s="1641"/>
      <c r="N62" s="1641"/>
      <c r="P62" s="130" t="str">
        <f t="shared" si="7"/>
        <v>24 (1424)</v>
      </c>
      <c r="Q62" s="131" t="str">
        <f t="shared" si="8"/>
        <v/>
      </c>
      <c r="R62" s="285"/>
      <c r="S62" s="132"/>
      <c r="T62" s="132"/>
      <c r="U62" s="13"/>
      <c r="W62" s="130" t="str">
        <f t="shared" si="9"/>
        <v>24 (1424)</v>
      </c>
      <c r="X62" s="131" t="str">
        <f t="shared" si="10"/>
        <v/>
      </c>
      <c r="Y62" s="232"/>
      <c r="Z62" s="233"/>
      <c r="AA62" s="233"/>
      <c r="AB62" s="181"/>
      <c r="AC62" s="276" t="s">
        <v>2920</v>
      </c>
      <c r="AD62" s="1378" t="str">
        <f t="shared" si="11"/>
        <v/>
      </c>
      <c r="AE62" s="280"/>
      <c r="AF62" s="663"/>
      <c r="AG62" s="654"/>
      <c r="AH62" s="1641"/>
      <c r="AI62" s="1641"/>
      <c r="AJ62" s="1641"/>
      <c r="AK62" s="1641"/>
      <c r="AL62" s="266"/>
      <c r="AM62" s="276" t="s">
        <v>2920</v>
      </c>
      <c r="AN62" s="1378" t="str">
        <f t="shared" si="12"/>
        <v/>
      </c>
      <c r="AO62" s="280"/>
      <c r="AP62" s="280"/>
      <c r="AQ62" s="280"/>
      <c r="AS62" s="1246" t="s">
        <v>2920</v>
      </c>
      <c r="AT62" s="1232" t="str">
        <f t="shared" si="13"/>
        <v/>
      </c>
      <c r="AU62" s="1247"/>
      <c r="AV62" s="1247"/>
      <c r="AW62" s="1247"/>
    </row>
    <row r="63" spans="1:49">
      <c r="A63" s="7" t="s">
        <v>2921</v>
      </c>
      <c r="B63" s="124"/>
      <c r="C63" s="76"/>
      <c r="D63" s="76"/>
      <c r="E63" s="7"/>
      <c r="F63" s="76"/>
      <c r="G63" s="142"/>
      <c r="H63" s="284"/>
      <c r="I63" s="128"/>
      <c r="J63" s="7"/>
      <c r="K63" s="1641"/>
      <c r="L63" s="1641"/>
      <c r="M63" s="1641"/>
      <c r="N63" s="1641"/>
      <c r="P63" s="130" t="str">
        <f t="shared" si="7"/>
        <v>25 (1425)</v>
      </c>
      <c r="Q63" s="131" t="str">
        <f t="shared" si="8"/>
        <v/>
      </c>
      <c r="R63" s="285"/>
      <c r="S63" s="132"/>
      <c r="T63" s="132"/>
      <c r="U63" s="13"/>
      <c r="W63" s="130" t="str">
        <f t="shared" si="9"/>
        <v>25 (1425)</v>
      </c>
      <c r="X63" s="131" t="str">
        <f t="shared" si="10"/>
        <v/>
      </c>
      <c r="Y63" s="232"/>
      <c r="Z63" s="233"/>
      <c r="AA63" s="233"/>
      <c r="AB63" s="181"/>
      <c r="AC63" s="276" t="s">
        <v>2921</v>
      </c>
      <c r="AD63" s="1378" t="str">
        <f t="shared" si="11"/>
        <v/>
      </c>
      <c r="AE63" s="280"/>
      <c r="AF63" s="663"/>
      <c r="AG63" s="654"/>
      <c r="AH63" s="1641"/>
      <c r="AI63" s="1641"/>
      <c r="AJ63" s="1641"/>
      <c r="AK63" s="1641"/>
      <c r="AL63" s="266"/>
      <c r="AM63" s="276" t="s">
        <v>2921</v>
      </c>
      <c r="AN63" s="1378" t="str">
        <f t="shared" si="12"/>
        <v/>
      </c>
      <c r="AO63" s="280"/>
      <c r="AP63" s="280"/>
      <c r="AQ63" s="280"/>
      <c r="AS63" s="1246" t="s">
        <v>2921</v>
      </c>
      <c r="AT63" s="1232" t="str">
        <f t="shared" si="13"/>
        <v/>
      </c>
      <c r="AU63" s="1247"/>
      <c r="AV63" s="1247"/>
      <c r="AW63" s="1247"/>
    </row>
    <row r="64" spans="1:49" ht="14.4">
      <c r="A64" s="33" t="s">
        <v>2922</v>
      </c>
      <c r="B64" s="134">
        <v>100</v>
      </c>
      <c r="C64" s="76"/>
      <c r="D64" s="76"/>
      <c r="E64" s="7"/>
      <c r="F64" s="76"/>
      <c r="G64" s="142"/>
      <c r="H64" s="284"/>
      <c r="I64" s="128"/>
      <c r="J64" s="7"/>
      <c r="K64" s="1642"/>
      <c r="L64" s="1642"/>
      <c r="M64" s="1642"/>
      <c r="N64" s="1642"/>
      <c r="P64" s="122"/>
      <c r="Q64" s="138">
        <f>$B64</f>
        <v>100</v>
      </c>
      <c r="R64" s="285"/>
      <c r="S64" s="132"/>
      <c r="T64" s="132"/>
      <c r="U64" s="13"/>
      <c r="W64" s="122"/>
      <c r="X64" s="138">
        <f>$B64</f>
        <v>100</v>
      </c>
      <c r="Y64" s="232"/>
      <c r="Z64" s="233"/>
      <c r="AA64" s="233"/>
      <c r="AB64" s="181"/>
      <c r="AC64" s="672"/>
      <c r="AD64" s="1379">
        <v>100</v>
      </c>
      <c r="AE64" s="280"/>
      <c r="AF64" s="663"/>
      <c r="AG64" s="654"/>
      <c r="AH64" s="1689"/>
      <c r="AI64" s="1689"/>
      <c r="AJ64" s="1689"/>
      <c r="AK64" s="1689"/>
      <c r="AL64" s="266"/>
      <c r="AM64" s="274"/>
      <c r="AN64" s="1379">
        <v>100</v>
      </c>
      <c r="AO64" s="280"/>
      <c r="AP64" s="280"/>
      <c r="AQ64" s="280"/>
      <c r="AS64" s="1244"/>
      <c r="AT64" s="1380">
        <v>100</v>
      </c>
      <c r="AU64" s="1247"/>
      <c r="AV64" s="1247"/>
      <c r="AW64" s="1247"/>
    </row>
    <row r="65" spans="1:49" ht="12.75" customHeight="1">
      <c r="A65" s="4" t="s">
        <v>2923</v>
      </c>
      <c r="B65" s="139" t="s">
        <v>2924</v>
      </c>
      <c r="C65" s="284"/>
      <c r="D65" s="284"/>
      <c r="F65" s="284"/>
      <c r="G65" s="143"/>
      <c r="H65" s="284"/>
      <c r="I65" s="286"/>
      <c r="K65" s="1639"/>
      <c r="L65" s="1639"/>
      <c r="M65" s="1639"/>
      <c r="N65" s="1639"/>
      <c r="P65" s="122"/>
      <c r="Q65" s="28" t="str">
        <f>$B65</f>
        <v>Overall</v>
      </c>
      <c r="R65" s="285"/>
      <c r="S65" s="289"/>
      <c r="T65" s="289"/>
      <c r="U65" s="13"/>
      <c r="W65" s="122"/>
      <c r="X65" s="28" t="str">
        <f>$B65</f>
        <v>Overall</v>
      </c>
      <c r="Y65" s="232"/>
      <c r="Z65" s="233"/>
      <c r="AA65" s="233"/>
      <c r="AB65" s="181"/>
      <c r="AC65" s="672"/>
      <c r="AD65" s="1381" t="s">
        <v>2924</v>
      </c>
      <c r="AE65" s="285"/>
      <c r="AF65" s="286"/>
      <c r="AG65" s="654"/>
      <c r="AH65" s="1639"/>
      <c r="AI65" s="1639"/>
      <c r="AJ65" s="1639"/>
      <c r="AK65" s="1639"/>
      <c r="AL65" s="266"/>
      <c r="AM65" s="274"/>
      <c r="AN65" s="1382" t="s">
        <v>2924</v>
      </c>
      <c r="AO65" s="285"/>
      <c r="AP65" s="285"/>
      <c r="AQ65" s="285"/>
      <c r="AS65" s="1244"/>
      <c r="AT65" s="1383" t="s">
        <v>2924</v>
      </c>
      <c r="AU65" s="1153"/>
      <c r="AV65" s="1153"/>
      <c r="AW65" s="1153"/>
    </row>
    <row r="66" spans="1:49" ht="6" customHeight="1">
      <c r="P66" s="122"/>
      <c r="Q66" s="122"/>
      <c r="U66" s="13"/>
      <c r="W66" s="122"/>
      <c r="X66" s="122"/>
      <c r="AB66" s="181"/>
      <c r="AC66" s="672"/>
      <c r="AD66" s="672"/>
      <c r="AE66" s="654"/>
      <c r="AF66" s="654"/>
      <c r="AG66" s="654"/>
      <c r="AH66" s="654"/>
      <c r="AI66" s="654"/>
      <c r="AJ66" s="654"/>
      <c r="AK66" s="654"/>
      <c r="AL66" s="266"/>
      <c r="AM66" s="274"/>
      <c r="AN66" s="274"/>
      <c r="AO66" s="266"/>
      <c r="AP66" s="266"/>
      <c r="AQ66" s="266"/>
      <c r="AS66" s="1244"/>
      <c r="AT66" s="1244"/>
      <c r="AU66" s="1183"/>
      <c r="AV66" s="1183"/>
      <c r="AW66" s="1183"/>
    </row>
    <row r="67" spans="1:49" ht="14.4">
      <c r="B67" s="17" t="s">
        <v>1794</v>
      </c>
      <c r="P67" s="122"/>
      <c r="Q67" s="123" t="str">
        <f>$B67</f>
        <v>Other off-balance sheet (505)</v>
      </c>
      <c r="U67" s="13"/>
      <c r="W67" s="122"/>
      <c r="X67" s="123" t="str">
        <f>$B67</f>
        <v>Other off-balance sheet (505)</v>
      </c>
      <c r="AB67" s="181"/>
      <c r="AC67" s="672"/>
      <c r="AD67" s="275" t="s">
        <v>1794</v>
      </c>
      <c r="AE67" s="654"/>
      <c r="AF67" s="654"/>
      <c r="AG67" s="654"/>
      <c r="AH67" s="654"/>
      <c r="AI67" s="654"/>
      <c r="AJ67" s="654"/>
      <c r="AK67" s="654"/>
      <c r="AL67" s="266"/>
      <c r="AM67" s="274"/>
      <c r="AN67" s="275" t="s">
        <v>1794</v>
      </c>
      <c r="AO67" s="266"/>
      <c r="AP67" s="266"/>
      <c r="AQ67" s="266"/>
      <c r="AS67" s="1244"/>
      <c r="AT67" s="1245" t="s">
        <v>1794</v>
      </c>
      <c r="AU67" s="1183"/>
      <c r="AV67" s="1183"/>
      <c r="AW67" s="1183"/>
    </row>
    <row r="68" spans="1:49">
      <c r="A68" s="7" t="s">
        <v>2897</v>
      </c>
      <c r="B68" s="124"/>
      <c r="C68" s="76"/>
      <c r="D68" s="76"/>
      <c r="E68" s="7"/>
      <c r="F68" s="76"/>
      <c r="G68" s="142"/>
      <c r="H68" s="284"/>
      <c r="I68" s="128"/>
      <c r="J68" s="7"/>
      <c r="K68" s="1641"/>
      <c r="L68" s="1641"/>
      <c r="M68" s="1641"/>
      <c r="N68" s="1641"/>
      <c r="P68" s="130" t="str">
        <f t="shared" ref="P68:P92" si="14">$A68</f>
        <v>1 (1401)</v>
      </c>
      <c r="Q68" s="131" t="str">
        <f t="shared" ref="Q68:Q92" si="15">IF($B68="","",$B68)</f>
        <v/>
      </c>
      <c r="R68" s="285"/>
      <c r="S68" s="132"/>
      <c r="T68" s="132"/>
      <c r="U68" s="13"/>
      <c r="W68" s="130" t="str">
        <f t="shared" ref="W68:W92" si="16">$A68</f>
        <v>1 (1401)</v>
      </c>
      <c r="X68" s="131" t="str">
        <f t="shared" ref="X68:X92" si="17">IF($B68="","",$B68)</f>
        <v/>
      </c>
      <c r="Y68" s="232"/>
      <c r="Z68" s="233"/>
      <c r="AA68" s="233"/>
      <c r="AB68" s="181"/>
      <c r="AC68" s="276" t="s">
        <v>2897</v>
      </c>
      <c r="AD68" s="1378" t="str">
        <f t="shared" ref="AD68:AD92" si="18">IF($B68="","",$B68)</f>
        <v/>
      </c>
      <c r="AE68" s="280"/>
      <c r="AF68" s="663"/>
      <c r="AG68" s="654"/>
      <c r="AH68" s="1641"/>
      <c r="AI68" s="1641"/>
      <c r="AJ68" s="1641"/>
      <c r="AK68" s="1641"/>
      <c r="AL68" s="266"/>
      <c r="AM68" s="276" t="s">
        <v>2897</v>
      </c>
      <c r="AN68" s="1378" t="str">
        <f t="shared" ref="AN68:AN92" si="19">IF($B68="","",$B68)</f>
        <v/>
      </c>
      <c r="AO68" s="280"/>
      <c r="AP68" s="280"/>
      <c r="AQ68" s="280"/>
      <c r="AS68" s="1246" t="s">
        <v>2897</v>
      </c>
      <c r="AT68" s="1232" t="str">
        <f t="shared" ref="AT68:AT92" si="20">IF($B68="","",$B68)</f>
        <v/>
      </c>
      <c r="AU68" s="1247"/>
      <c r="AV68" s="1247"/>
      <c r="AW68" s="1247"/>
    </row>
    <row r="69" spans="1:49">
      <c r="A69" s="7" t="s">
        <v>2898</v>
      </c>
      <c r="B69" s="124"/>
      <c r="C69" s="76"/>
      <c r="D69" s="76"/>
      <c r="E69" s="7"/>
      <c r="F69" s="76"/>
      <c r="G69" s="142"/>
      <c r="H69" s="284"/>
      <c r="I69" s="128"/>
      <c r="J69" s="7"/>
      <c r="K69" s="1641"/>
      <c r="L69" s="1641"/>
      <c r="M69" s="1641"/>
      <c r="N69" s="1641"/>
      <c r="P69" s="130" t="str">
        <f t="shared" si="14"/>
        <v>2 (1402)</v>
      </c>
      <c r="Q69" s="131" t="str">
        <f t="shared" si="15"/>
        <v/>
      </c>
      <c r="R69" s="285"/>
      <c r="S69" s="132"/>
      <c r="T69" s="132"/>
      <c r="U69" s="13"/>
      <c r="W69" s="130" t="str">
        <f t="shared" si="16"/>
        <v>2 (1402)</v>
      </c>
      <c r="X69" s="131" t="str">
        <f t="shared" si="17"/>
        <v/>
      </c>
      <c r="Y69" s="232"/>
      <c r="Z69" s="233"/>
      <c r="AA69" s="233"/>
      <c r="AB69" s="181"/>
      <c r="AC69" s="276" t="s">
        <v>2898</v>
      </c>
      <c r="AD69" s="1378" t="str">
        <f t="shared" si="18"/>
        <v/>
      </c>
      <c r="AE69" s="280"/>
      <c r="AF69" s="663"/>
      <c r="AG69" s="654"/>
      <c r="AH69" s="1641"/>
      <c r="AI69" s="1641"/>
      <c r="AJ69" s="1641"/>
      <c r="AK69" s="1641"/>
      <c r="AL69" s="266"/>
      <c r="AM69" s="276" t="s">
        <v>2898</v>
      </c>
      <c r="AN69" s="1378" t="str">
        <f t="shared" si="19"/>
        <v/>
      </c>
      <c r="AO69" s="280"/>
      <c r="AP69" s="280"/>
      <c r="AQ69" s="280"/>
      <c r="AS69" s="1246" t="s">
        <v>2898</v>
      </c>
      <c r="AT69" s="1232" t="str">
        <f t="shared" si="20"/>
        <v/>
      </c>
      <c r="AU69" s="1247"/>
      <c r="AV69" s="1247"/>
      <c r="AW69" s="1247"/>
    </row>
    <row r="70" spans="1:49">
      <c r="A70" s="7" t="s">
        <v>2899</v>
      </c>
      <c r="B70" s="124"/>
      <c r="C70" s="76"/>
      <c r="D70" s="76"/>
      <c r="E70" s="7"/>
      <c r="F70" s="76"/>
      <c r="G70" s="142"/>
      <c r="H70" s="284"/>
      <c r="I70" s="128"/>
      <c r="J70" s="7"/>
      <c r="K70" s="1641"/>
      <c r="L70" s="1641"/>
      <c r="M70" s="1641"/>
      <c r="N70" s="1641"/>
      <c r="P70" s="130" t="str">
        <f t="shared" si="14"/>
        <v>3 (1403)</v>
      </c>
      <c r="Q70" s="131" t="str">
        <f t="shared" si="15"/>
        <v/>
      </c>
      <c r="R70" s="285"/>
      <c r="S70" s="132"/>
      <c r="T70" s="132"/>
      <c r="U70" s="13"/>
      <c r="W70" s="130" t="str">
        <f t="shared" si="16"/>
        <v>3 (1403)</v>
      </c>
      <c r="X70" s="131" t="str">
        <f t="shared" si="17"/>
        <v/>
      </c>
      <c r="Y70" s="232"/>
      <c r="Z70" s="233"/>
      <c r="AA70" s="233"/>
      <c r="AB70" s="181"/>
      <c r="AC70" s="276" t="s">
        <v>2899</v>
      </c>
      <c r="AD70" s="1378" t="str">
        <f t="shared" si="18"/>
        <v/>
      </c>
      <c r="AE70" s="280"/>
      <c r="AF70" s="663"/>
      <c r="AG70" s="654"/>
      <c r="AH70" s="1641"/>
      <c r="AI70" s="1641"/>
      <c r="AJ70" s="1641"/>
      <c r="AK70" s="1641"/>
      <c r="AL70" s="266"/>
      <c r="AM70" s="276" t="s">
        <v>2899</v>
      </c>
      <c r="AN70" s="1378" t="str">
        <f t="shared" si="19"/>
        <v/>
      </c>
      <c r="AO70" s="280"/>
      <c r="AP70" s="280"/>
      <c r="AQ70" s="280"/>
      <c r="AS70" s="1246" t="s">
        <v>2899</v>
      </c>
      <c r="AT70" s="1232" t="str">
        <f t="shared" si="20"/>
        <v/>
      </c>
      <c r="AU70" s="1247"/>
      <c r="AV70" s="1247"/>
      <c r="AW70" s="1247"/>
    </row>
    <row r="71" spans="1:49" hidden="1">
      <c r="A71" s="7" t="s">
        <v>2900</v>
      </c>
      <c r="B71" s="124"/>
      <c r="C71" s="76"/>
      <c r="D71" s="76"/>
      <c r="E71" s="7"/>
      <c r="F71" s="76"/>
      <c r="G71" s="142"/>
      <c r="H71" s="284"/>
      <c r="I71" s="128"/>
      <c r="J71" s="7"/>
      <c r="K71" s="1641"/>
      <c r="L71" s="1641"/>
      <c r="M71" s="1641"/>
      <c r="N71" s="1641"/>
      <c r="P71" s="130" t="str">
        <f t="shared" si="14"/>
        <v>4 (1404)</v>
      </c>
      <c r="Q71" s="131" t="str">
        <f t="shared" si="15"/>
        <v/>
      </c>
      <c r="R71" s="285"/>
      <c r="S71" s="132"/>
      <c r="T71" s="132"/>
      <c r="U71" s="13"/>
      <c r="W71" s="130" t="str">
        <f t="shared" si="16"/>
        <v>4 (1404)</v>
      </c>
      <c r="X71" s="131" t="str">
        <f t="shared" si="17"/>
        <v/>
      </c>
      <c r="Y71" s="232"/>
      <c r="Z71" s="233"/>
      <c r="AA71" s="233"/>
      <c r="AB71" s="181"/>
      <c r="AC71" s="276" t="s">
        <v>2900</v>
      </c>
      <c r="AD71" s="1378" t="str">
        <f t="shared" si="18"/>
        <v/>
      </c>
      <c r="AE71" s="280"/>
      <c r="AF71" s="663"/>
      <c r="AG71" s="654"/>
      <c r="AH71" s="1641"/>
      <c r="AI71" s="1641"/>
      <c r="AJ71" s="1641"/>
      <c r="AK71" s="1641"/>
      <c r="AL71" s="266"/>
      <c r="AM71" s="276" t="s">
        <v>2900</v>
      </c>
      <c r="AN71" s="1378" t="str">
        <f t="shared" si="19"/>
        <v/>
      </c>
      <c r="AO71" s="280"/>
      <c r="AP71" s="280"/>
      <c r="AQ71" s="280"/>
      <c r="AS71" s="1246" t="s">
        <v>2900</v>
      </c>
      <c r="AT71" s="1232" t="str">
        <f t="shared" si="20"/>
        <v/>
      </c>
      <c r="AU71" s="1247"/>
      <c r="AV71" s="1247"/>
      <c r="AW71" s="1247"/>
    </row>
    <row r="72" spans="1:49" hidden="1">
      <c r="A72" s="7" t="s">
        <v>2901</v>
      </c>
      <c r="B72" s="124"/>
      <c r="C72" s="76"/>
      <c r="D72" s="76"/>
      <c r="E72" s="7"/>
      <c r="F72" s="76"/>
      <c r="G72" s="142"/>
      <c r="H72" s="284"/>
      <c r="I72" s="128"/>
      <c r="J72" s="7"/>
      <c r="K72" s="1641"/>
      <c r="L72" s="1641"/>
      <c r="M72" s="1641"/>
      <c r="N72" s="1641"/>
      <c r="P72" s="130" t="str">
        <f t="shared" si="14"/>
        <v>5 (1405)</v>
      </c>
      <c r="Q72" s="131" t="str">
        <f t="shared" si="15"/>
        <v/>
      </c>
      <c r="R72" s="285"/>
      <c r="S72" s="132"/>
      <c r="T72" s="132"/>
      <c r="U72" s="13"/>
      <c r="W72" s="130" t="str">
        <f t="shared" si="16"/>
        <v>5 (1405)</v>
      </c>
      <c r="X72" s="131" t="str">
        <f t="shared" si="17"/>
        <v/>
      </c>
      <c r="Y72" s="232"/>
      <c r="Z72" s="233"/>
      <c r="AA72" s="233"/>
      <c r="AB72" s="181"/>
      <c r="AC72" s="276" t="s">
        <v>2901</v>
      </c>
      <c r="AD72" s="1378" t="str">
        <f t="shared" si="18"/>
        <v/>
      </c>
      <c r="AE72" s="280"/>
      <c r="AF72" s="663"/>
      <c r="AG72" s="654"/>
      <c r="AH72" s="1641"/>
      <c r="AI72" s="1641"/>
      <c r="AJ72" s="1641"/>
      <c r="AK72" s="1641"/>
      <c r="AL72" s="266"/>
      <c r="AM72" s="276" t="s">
        <v>2901</v>
      </c>
      <c r="AN72" s="1378" t="str">
        <f t="shared" si="19"/>
        <v/>
      </c>
      <c r="AO72" s="280"/>
      <c r="AP72" s="280"/>
      <c r="AQ72" s="280"/>
      <c r="AS72" s="1246" t="s">
        <v>2901</v>
      </c>
      <c r="AT72" s="1232" t="str">
        <f t="shared" si="20"/>
        <v/>
      </c>
      <c r="AU72" s="1247"/>
      <c r="AV72" s="1247"/>
      <c r="AW72" s="1247"/>
    </row>
    <row r="73" spans="1:49" hidden="1">
      <c r="A73" s="7" t="s">
        <v>2902</v>
      </c>
      <c r="B73" s="124"/>
      <c r="C73" s="76"/>
      <c r="D73" s="76"/>
      <c r="E73" s="7"/>
      <c r="F73" s="76"/>
      <c r="G73" s="142"/>
      <c r="H73" s="284"/>
      <c r="I73" s="128"/>
      <c r="J73" s="7"/>
      <c r="K73" s="1641"/>
      <c r="L73" s="1641"/>
      <c r="M73" s="1641"/>
      <c r="N73" s="1641"/>
      <c r="P73" s="130" t="str">
        <f t="shared" si="14"/>
        <v>6 (1406)</v>
      </c>
      <c r="Q73" s="131" t="str">
        <f t="shared" si="15"/>
        <v/>
      </c>
      <c r="R73" s="285"/>
      <c r="S73" s="132"/>
      <c r="T73" s="132"/>
      <c r="U73" s="13"/>
      <c r="W73" s="130" t="str">
        <f t="shared" si="16"/>
        <v>6 (1406)</v>
      </c>
      <c r="X73" s="131" t="str">
        <f t="shared" si="17"/>
        <v/>
      </c>
      <c r="Y73" s="232"/>
      <c r="Z73" s="233"/>
      <c r="AA73" s="233"/>
      <c r="AB73" s="181"/>
      <c r="AC73" s="276" t="s">
        <v>2902</v>
      </c>
      <c r="AD73" s="1378" t="str">
        <f t="shared" si="18"/>
        <v/>
      </c>
      <c r="AE73" s="280"/>
      <c r="AF73" s="663"/>
      <c r="AG73" s="654"/>
      <c r="AH73" s="1641"/>
      <c r="AI73" s="1641"/>
      <c r="AJ73" s="1641"/>
      <c r="AK73" s="1641"/>
      <c r="AL73" s="266"/>
      <c r="AM73" s="276" t="s">
        <v>2902</v>
      </c>
      <c r="AN73" s="1378" t="str">
        <f t="shared" si="19"/>
        <v/>
      </c>
      <c r="AO73" s="280"/>
      <c r="AP73" s="280"/>
      <c r="AQ73" s="280"/>
      <c r="AS73" s="1246" t="s">
        <v>2902</v>
      </c>
      <c r="AT73" s="1232" t="str">
        <f t="shared" si="20"/>
        <v/>
      </c>
      <c r="AU73" s="1247"/>
      <c r="AV73" s="1247"/>
      <c r="AW73" s="1247"/>
    </row>
    <row r="74" spans="1:49" hidden="1">
      <c r="A74" s="7" t="s">
        <v>2903</v>
      </c>
      <c r="B74" s="124"/>
      <c r="C74" s="76"/>
      <c r="D74" s="76"/>
      <c r="E74" s="7"/>
      <c r="F74" s="76"/>
      <c r="G74" s="142"/>
      <c r="H74" s="284"/>
      <c r="I74" s="128"/>
      <c r="J74" s="7"/>
      <c r="K74" s="1641"/>
      <c r="L74" s="1641"/>
      <c r="M74" s="1641"/>
      <c r="N74" s="1641"/>
      <c r="P74" s="130" t="str">
        <f t="shared" si="14"/>
        <v>7 (1407)</v>
      </c>
      <c r="Q74" s="131" t="str">
        <f t="shared" si="15"/>
        <v/>
      </c>
      <c r="R74" s="285"/>
      <c r="S74" s="132"/>
      <c r="T74" s="132"/>
      <c r="U74" s="13"/>
      <c r="W74" s="130" t="str">
        <f t="shared" si="16"/>
        <v>7 (1407)</v>
      </c>
      <c r="X74" s="131" t="str">
        <f t="shared" si="17"/>
        <v/>
      </c>
      <c r="Y74" s="232"/>
      <c r="Z74" s="233"/>
      <c r="AA74" s="233"/>
      <c r="AB74" s="181"/>
      <c r="AC74" s="276" t="s">
        <v>2903</v>
      </c>
      <c r="AD74" s="1378" t="str">
        <f t="shared" si="18"/>
        <v/>
      </c>
      <c r="AE74" s="280"/>
      <c r="AF74" s="663"/>
      <c r="AG74" s="654"/>
      <c r="AH74" s="1641"/>
      <c r="AI74" s="1641"/>
      <c r="AJ74" s="1641"/>
      <c r="AK74" s="1641"/>
      <c r="AL74" s="266"/>
      <c r="AM74" s="276" t="s">
        <v>2903</v>
      </c>
      <c r="AN74" s="1378" t="str">
        <f t="shared" si="19"/>
        <v/>
      </c>
      <c r="AO74" s="280"/>
      <c r="AP74" s="280"/>
      <c r="AQ74" s="280"/>
      <c r="AS74" s="1246" t="s">
        <v>2903</v>
      </c>
      <c r="AT74" s="1232" t="str">
        <f t="shared" si="20"/>
        <v/>
      </c>
      <c r="AU74" s="1247"/>
      <c r="AV74" s="1247"/>
      <c r="AW74" s="1247"/>
    </row>
    <row r="75" spans="1:49" hidden="1">
      <c r="A75" s="7" t="s">
        <v>2904</v>
      </c>
      <c r="B75" s="124"/>
      <c r="C75" s="76"/>
      <c r="D75" s="76"/>
      <c r="E75" s="7"/>
      <c r="F75" s="76"/>
      <c r="G75" s="142"/>
      <c r="H75" s="284"/>
      <c r="I75" s="128"/>
      <c r="J75" s="7"/>
      <c r="K75" s="1641"/>
      <c r="L75" s="1641"/>
      <c r="M75" s="1641"/>
      <c r="N75" s="1641"/>
      <c r="P75" s="130" t="str">
        <f t="shared" si="14"/>
        <v>8 (1408)</v>
      </c>
      <c r="Q75" s="131" t="str">
        <f t="shared" si="15"/>
        <v/>
      </c>
      <c r="R75" s="285"/>
      <c r="S75" s="132"/>
      <c r="T75" s="132"/>
      <c r="U75" s="13"/>
      <c r="W75" s="130" t="str">
        <f t="shared" si="16"/>
        <v>8 (1408)</v>
      </c>
      <c r="X75" s="131" t="str">
        <f t="shared" si="17"/>
        <v/>
      </c>
      <c r="Y75" s="232"/>
      <c r="Z75" s="233"/>
      <c r="AA75" s="233"/>
      <c r="AB75" s="181"/>
      <c r="AC75" s="276" t="s">
        <v>2904</v>
      </c>
      <c r="AD75" s="1378" t="str">
        <f t="shared" si="18"/>
        <v/>
      </c>
      <c r="AE75" s="280"/>
      <c r="AF75" s="663"/>
      <c r="AG75" s="654"/>
      <c r="AH75" s="1641"/>
      <c r="AI75" s="1641"/>
      <c r="AJ75" s="1641"/>
      <c r="AK75" s="1641"/>
      <c r="AL75" s="266"/>
      <c r="AM75" s="276" t="s">
        <v>2904</v>
      </c>
      <c r="AN75" s="1378" t="str">
        <f t="shared" si="19"/>
        <v/>
      </c>
      <c r="AO75" s="280"/>
      <c r="AP75" s="280"/>
      <c r="AQ75" s="280"/>
      <c r="AS75" s="1246" t="s">
        <v>2904</v>
      </c>
      <c r="AT75" s="1232" t="str">
        <f t="shared" si="20"/>
        <v/>
      </c>
      <c r="AU75" s="1247"/>
      <c r="AV75" s="1247"/>
      <c r="AW75" s="1247"/>
    </row>
    <row r="76" spans="1:49" hidden="1">
      <c r="A76" s="7" t="s">
        <v>2905</v>
      </c>
      <c r="B76" s="124"/>
      <c r="C76" s="76"/>
      <c r="D76" s="76"/>
      <c r="E76" s="7"/>
      <c r="F76" s="76"/>
      <c r="G76" s="142"/>
      <c r="H76" s="284"/>
      <c r="I76" s="128"/>
      <c r="J76" s="7"/>
      <c r="K76" s="1641"/>
      <c r="L76" s="1641"/>
      <c r="M76" s="1641"/>
      <c r="N76" s="1641"/>
      <c r="P76" s="130" t="str">
        <f t="shared" si="14"/>
        <v>9 (1409)</v>
      </c>
      <c r="Q76" s="131" t="str">
        <f t="shared" si="15"/>
        <v/>
      </c>
      <c r="R76" s="285"/>
      <c r="S76" s="132"/>
      <c r="T76" s="132"/>
      <c r="U76" s="13"/>
      <c r="W76" s="130" t="str">
        <f t="shared" si="16"/>
        <v>9 (1409)</v>
      </c>
      <c r="X76" s="131" t="str">
        <f t="shared" si="17"/>
        <v/>
      </c>
      <c r="Y76" s="232"/>
      <c r="Z76" s="233"/>
      <c r="AA76" s="233"/>
      <c r="AB76" s="181"/>
      <c r="AC76" s="276" t="s">
        <v>2905</v>
      </c>
      <c r="AD76" s="1378" t="str">
        <f t="shared" si="18"/>
        <v/>
      </c>
      <c r="AE76" s="280"/>
      <c r="AF76" s="663"/>
      <c r="AG76" s="654"/>
      <c r="AH76" s="1641"/>
      <c r="AI76" s="1641"/>
      <c r="AJ76" s="1641"/>
      <c r="AK76" s="1641"/>
      <c r="AL76" s="266"/>
      <c r="AM76" s="276" t="s">
        <v>2905</v>
      </c>
      <c r="AN76" s="1378" t="str">
        <f t="shared" si="19"/>
        <v/>
      </c>
      <c r="AO76" s="280"/>
      <c r="AP76" s="280"/>
      <c r="AQ76" s="280"/>
      <c r="AS76" s="1246" t="s">
        <v>2905</v>
      </c>
      <c r="AT76" s="1232" t="str">
        <f t="shared" si="20"/>
        <v/>
      </c>
      <c r="AU76" s="1247"/>
      <c r="AV76" s="1247"/>
      <c r="AW76" s="1247"/>
    </row>
    <row r="77" spans="1:49" hidden="1">
      <c r="A77" s="7" t="s">
        <v>2906</v>
      </c>
      <c r="B77" s="124"/>
      <c r="C77" s="76"/>
      <c r="D77" s="76"/>
      <c r="E77" s="7"/>
      <c r="F77" s="76"/>
      <c r="G77" s="142"/>
      <c r="H77" s="284"/>
      <c r="I77" s="128"/>
      <c r="J77" s="7"/>
      <c r="K77" s="1641"/>
      <c r="L77" s="1641"/>
      <c r="M77" s="1641"/>
      <c r="N77" s="1641"/>
      <c r="P77" s="130" t="str">
        <f t="shared" si="14"/>
        <v>10 (1410)</v>
      </c>
      <c r="Q77" s="131" t="str">
        <f t="shared" si="15"/>
        <v/>
      </c>
      <c r="R77" s="285"/>
      <c r="S77" s="132"/>
      <c r="T77" s="132"/>
      <c r="U77" s="13"/>
      <c r="W77" s="130" t="str">
        <f t="shared" si="16"/>
        <v>10 (1410)</v>
      </c>
      <c r="X77" s="131" t="str">
        <f t="shared" si="17"/>
        <v/>
      </c>
      <c r="Y77" s="232"/>
      <c r="Z77" s="233"/>
      <c r="AA77" s="233"/>
      <c r="AB77" s="181"/>
      <c r="AC77" s="276" t="s">
        <v>2906</v>
      </c>
      <c r="AD77" s="1378" t="str">
        <f t="shared" si="18"/>
        <v/>
      </c>
      <c r="AE77" s="280"/>
      <c r="AF77" s="663"/>
      <c r="AG77" s="654"/>
      <c r="AH77" s="1641"/>
      <c r="AI77" s="1641"/>
      <c r="AJ77" s="1641"/>
      <c r="AK77" s="1641"/>
      <c r="AL77" s="266"/>
      <c r="AM77" s="276" t="s">
        <v>2906</v>
      </c>
      <c r="AN77" s="1378" t="str">
        <f t="shared" si="19"/>
        <v/>
      </c>
      <c r="AO77" s="280"/>
      <c r="AP77" s="280"/>
      <c r="AQ77" s="280"/>
      <c r="AS77" s="1246" t="s">
        <v>2906</v>
      </c>
      <c r="AT77" s="1232" t="str">
        <f t="shared" si="20"/>
        <v/>
      </c>
      <c r="AU77" s="1247"/>
      <c r="AV77" s="1247"/>
      <c r="AW77" s="1247"/>
    </row>
    <row r="78" spans="1:49" hidden="1">
      <c r="A78" s="7" t="s">
        <v>2907</v>
      </c>
      <c r="B78" s="124"/>
      <c r="C78" s="76"/>
      <c r="D78" s="76"/>
      <c r="E78" s="7"/>
      <c r="F78" s="76"/>
      <c r="G78" s="142"/>
      <c r="H78" s="284"/>
      <c r="I78" s="128"/>
      <c r="J78" s="7"/>
      <c r="K78" s="1641"/>
      <c r="L78" s="1641"/>
      <c r="M78" s="1641"/>
      <c r="N78" s="1641"/>
      <c r="P78" s="130" t="str">
        <f t="shared" si="14"/>
        <v>11 (1411)</v>
      </c>
      <c r="Q78" s="131" t="str">
        <f t="shared" si="15"/>
        <v/>
      </c>
      <c r="R78" s="285"/>
      <c r="S78" s="132"/>
      <c r="T78" s="132"/>
      <c r="U78" s="13"/>
      <c r="W78" s="130" t="str">
        <f t="shared" si="16"/>
        <v>11 (1411)</v>
      </c>
      <c r="X78" s="131" t="str">
        <f t="shared" si="17"/>
        <v/>
      </c>
      <c r="Y78" s="232"/>
      <c r="Z78" s="233"/>
      <c r="AA78" s="233"/>
      <c r="AB78" s="181"/>
      <c r="AC78" s="276" t="s">
        <v>2907</v>
      </c>
      <c r="AD78" s="1378" t="str">
        <f t="shared" si="18"/>
        <v/>
      </c>
      <c r="AE78" s="280"/>
      <c r="AF78" s="663"/>
      <c r="AG78" s="654"/>
      <c r="AH78" s="1641"/>
      <c r="AI78" s="1641"/>
      <c r="AJ78" s="1641"/>
      <c r="AK78" s="1641"/>
      <c r="AL78" s="266"/>
      <c r="AM78" s="276" t="s">
        <v>2907</v>
      </c>
      <c r="AN78" s="1378" t="str">
        <f t="shared" si="19"/>
        <v/>
      </c>
      <c r="AO78" s="280"/>
      <c r="AP78" s="280"/>
      <c r="AQ78" s="280"/>
      <c r="AS78" s="1246" t="s">
        <v>2907</v>
      </c>
      <c r="AT78" s="1232" t="str">
        <f t="shared" si="20"/>
        <v/>
      </c>
      <c r="AU78" s="1247"/>
      <c r="AV78" s="1247"/>
      <c r="AW78" s="1247"/>
    </row>
    <row r="79" spans="1:49" hidden="1">
      <c r="A79" s="7" t="s">
        <v>2908</v>
      </c>
      <c r="B79" s="124"/>
      <c r="C79" s="76"/>
      <c r="D79" s="76"/>
      <c r="E79" s="7"/>
      <c r="F79" s="76"/>
      <c r="G79" s="142"/>
      <c r="H79" s="284"/>
      <c r="I79" s="128"/>
      <c r="J79" s="7"/>
      <c r="K79" s="1641"/>
      <c r="L79" s="1641"/>
      <c r="M79" s="1641"/>
      <c r="N79" s="1641"/>
      <c r="P79" s="130" t="str">
        <f t="shared" si="14"/>
        <v>12 (1412)</v>
      </c>
      <c r="Q79" s="131" t="str">
        <f t="shared" si="15"/>
        <v/>
      </c>
      <c r="R79" s="285"/>
      <c r="S79" s="132"/>
      <c r="T79" s="132"/>
      <c r="U79" s="13"/>
      <c r="W79" s="130" t="str">
        <f t="shared" si="16"/>
        <v>12 (1412)</v>
      </c>
      <c r="X79" s="131" t="str">
        <f t="shared" si="17"/>
        <v/>
      </c>
      <c r="Y79" s="232"/>
      <c r="Z79" s="233"/>
      <c r="AA79" s="233"/>
      <c r="AB79" s="181"/>
      <c r="AC79" s="276" t="s">
        <v>2908</v>
      </c>
      <c r="AD79" s="1378" t="str">
        <f t="shared" si="18"/>
        <v/>
      </c>
      <c r="AE79" s="280"/>
      <c r="AF79" s="663"/>
      <c r="AG79" s="654"/>
      <c r="AH79" s="1641"/>
      <c r="AI79" s="1641"/>
      <c r="AJ79" s="1641"/>
      <c r="AK79" s="1641"/>
      <c r="AL79" s="266"/>
      <c r="AM79" s="276" t="s">
        <v>2908</v>
      </c>
      <c r="AN79" s="1378" t="str">
        <f t="shared" si="19"/>
        <v/>
      </c>
      <c r="AO79" s="280"/>
      <c r="AP79" s="280"/>
      <c r="AQ79" s="280"/>
      <c r="AS79" s="1246" t="s">
        <v>2908</v>
      </c>
      <c r="AT79" s="1232" t="str">
        <f t="shared" si="20"/>
        <v/>
      </c>
      <c r="AU79" s="1247"/>
      <c r="AV79" s="1247"/>
      <c r="AW79" s="1247"/>
    </row>
    <row r="80" spans="1:49" hidden="1">
      <c r="A80" s="7" t="s">
        <v>2909</v>
      </c>
      <c r="B80" s="124"/>
      <c r="C80" s="76"/>
      <c r="D80" s="76"/>
      <c r="E80" s="7"/>
      <c r="F80" s="76"/>
      <c r="G80" s="142"/>
      <c r="H80" s="284"/>
      <c r="I80" s="128"/>
      <c r="J80" s="7"/>
      <c r="K80" s="1641"/>
      <c r="L80" s="1641"/>
      <c r="M80" s="1641"/>
      <c r="N80" s="1641"/>
      <c r="P80" s="130" t="str">
        <f t="shared" si="14"/>
        <v>13 (1413)</v>
      </c>
      <c r="Q80" s="131" t="str">
        <f t="shared" si="15"/>
        <v/>
      </c>
      <c r="R80" s="285"/>
      <c r="S80" s="132"/>
      <c r="T80" s="132"/>
      <c r="U80" s="13"/>
      <c r="W80" s="130" t="str">
        <f t="shared" si="16"/>
        <v>13 (1413)</v>
      </c>
      <c r="X80" s="131" t="str">
        <f t="shared" si="17"/>
        <v/>
      </c>
      <c r="Y80" s="232"/>
      <c r="Z80" s="233"/>
      <c r="AA80" s="233"/>
      <c r="AB80" s="181"/>
      <c r="AC80" s="276" t="s">
        <v>2909</v>
      </c>
      <c r="AD80" s="1378" t="str">
        <f t="shared" si="18"/>
        <v/>
      </c>
      <c r="AE80" s="280"/>
      <c r="AF80" s="663"/>
      <c r="AG80" s="654"/>
      <c r="AH80" s="1641"/>
      <c r="AI80" s="1641"/>
      <c r="AJ80" s="1641"/>
      <c r="AK80" s="1641"/>
      <c r="AL80" s="266"/>
      <c r="AM80" s="276" t="s">
        <v>2909</v>
      </c>
      <c r="AN80" s="1378" t="str">
        <f t="shared" si="19"/>
        <v/>
      </c>
      <c r="AO80" s="280"/>
      <c r="AP80" s="280"/>
      <c r="AQ80" s="280"/>
      <c r="AS80" s="1246" t="s">
        <v>2909</v>
      </c>
      <c r="AT80" s="1232" t="str">
        <f t="shared" si="20"/>
        <v/>
      </c>
      <c r="AU80" s="1247"/>
      <c r="AV80" s="1247"/>
      <c r="AW80" s="1247"/>
    </row>
    <row r="81" spans="1:49" hidden="1">
      <c r="A81" s="7" t="s">
        <v>2910</v>
      </c>
      <c r="B81" s="124"/>
      <c r="C81" s="76"/>
      <c r="D81" s="76"/>
      <c r="E81" s="7"/>
      <c r="F81" s="76"/>
      <c r="G81" s="142"/>
      <c r="H81" s="284"/>
      <c r="I81" s="128"/>
      <c r="J81" s="7"/>
      <c r="K81" s="1641"/>
      <c r="L81" s="1641"/>
      <c r="M81" s="1641"/>
      <c r="N81" s="1641"/>
      <c r="P81" s="130" t="str">
        <f t="shared" si="14"/>
        <v>14 (1414)</v>
      </c>
      <c r="Q81" s="131" t="str">
        <f t="shared" si="15"/>
        <v/>
      </c>
      <c r="R81" s="285"/>
      <c r="S81" s="132"/>
      <c r="T81" s="132"/>
      <c r="U81" s="13"/>
      <c r="W81" s="130" t="str">
        <f t="shared" si="16"/>
        <v>14 (1414)</v>
      </c>
      <c r="X81" s="131" t="str">
        <f t="shared" si="17"/>
        <v/>
      </c>
      <c r="Y81" s="232"/>
      <c r="Z81" s="233"/>
      <c r="AA81" s="233"/>
      <c r="AB81" s="181"/>
      <c r="AC81" s="276" t="s">
        <v>2910</v>
      </c>
      <c r="AD81" s="1378" t="str">
        <f t="shared" si="18"/>
        <v/>
      </c>
      <c r="AE81" s="280"/>
      <c r="AF81" s="663"/>
      <c r="AG81" s="654"/>
      <c r="AH81" s="1641"/>
      <c r="AI81" s="1641"/>
      <c r="AJ81" s="1641"/>
      <c r="AK81" s="1641"/>
      <c r="AL81" s="266"/>
      <c r="AM81" s="276" t="s">
        <v>2910</v>
      </c>
      <c r="AN81" s="1378" t="str">
        <f t="shared" si="19"/>
        <v/>
      </c>
      <c r="AO81" s="280"/>
      <c r="AP81" s="280"/>
      <c r="AQ81" s="280"/>
      <c r="AS81" s="1246" t="s">
        <v>2910</v>
      </c>
      <c r="AT81" s="1232" t="str">
        <f t="shared" si="20"/>
        <v/>
      </c>
      <c r="AU81" s="1247"/>
      <c r="AV81" s="1247"/>
      <c r="AW81" s="1247"/>
    </row>
    <row r="82" spans="1:49" hidden="1">
      <c r="A82" s="7" t="s">
        <v>2911</v>
      </c>
      <c r="B82" s="124"/>
      <c r="C82" s="76"/>
      <c r="D82" s="76"/>
      <c r="E82" s="7"/>
      <c r="F82" s="76"/>
      <c r="G82" s="142"/>
      <c r="H82" s="284"/>
      <c r="I82" s="128"/>
      <c r="J82" s="7"/>
      <c r="K82" s="1641"/>
      <c r="L82" s="1641"/>
      <c r="M82" s="1641"/>
      <c r="N82" s="1641"/>
      <c r="P82" s="130" t="str">
        <f t="shared" si="14"/>
        <v>15 (1415)</v>
      </c>
      <c r="Q82" s="131" t="str">
        <f t="shared" si="15"/>
        <v/>
      </c>
      <c r="R82" s="285"/>
      <c r="S82" s="132"/>
      <c r="T82" s="132"/>
      <c r="U82" s="13"/>
      <c r="W82" s="130" t="str">
        <f t="shared" si="16"/>
        <v>15 (1415)</v>
      </c>
      <c r="X82" s="131" t="str">
        <f t="shared" si="17"/>
        <v/>
      </c>
      <c r="Y82" s="232"/>
      <c r="Z82" s="233"/>
      <c r="AA82" s="233"/>
      <c r="AB82" s="181"/>
      <c r="AC82" s="276" t="s">
        <v>2911</v>
      </c>
      <c r="AD82" s="1378" t="str">
        <f t="shared" si="18"/>
        <v/>
      </c>
      <c r="AE82" s="280"/>
      <c r="AF82" s="663"/>
      <c r="AG82" s="654"/>
      <c r="AH82" s="1641"/>
      <c r="AI82" s="1641"/>
      <c r="AJ82" s="1641"/>
      <c r="AK82" s="1641"/>
      <c r="AL82" s="266"/>
      <c r="AM82" s="276" t="s">
        <v>2911</v>
      </c>
      <c r="AN82" s="1378" t="str">
        <f t="shared" si="19"/>
        <v/>
      </c>
      <c r="AO82" s="280"/>
      <c r="AP82" s="280"/>
      <c r="AQ82" s="280"/>
      <c r="AS82" s="1246" t="s">
        <v>2911</v>
      </c>
      <c r="AT82" s="1232" t="str">
        <f t="shared" si="20"/>
        <v/>
      </c>
      <c r="AU82" s="1247"/>
      <c r="AV82" s="1247"/>
      <c r="AW82" s="1247"/>
    </row>
    <row r="83" spans="1:49" hidden="1">
      <c r="A83" s="7" t="s">
        <v>2912</v>
      </c>
      <c r="B83" s="124"/>
      <c r="C83" s="76"/>
      <c r="D83" s="76"/>
      <c r="E83" s="7"/>
      <c r="F83" s="76"/>
      <c r="G83" s="142"/>
      <c r="H83" s="284"/>
      <c r="I83" s="128"/>
      <c r="J83" s="7"/>
      <c r="K83" s="1641"/>
      <c r="L83" s="1641"/>
      <c r="M83" s="1641"/>
      <c r="N83" s="1641"/>
      <c r="P83" s="130" t="str">
        <f t="shared" si="14"/>
        <v>16 (1416)</v>
      </c>
      <c r="Q83" s="131" t="str">
        <f t="shared" si="15"/>
        <v/>
      </c>
      <c r="R83" s="285"/>
      <c r="S83" s="132"/>
      <c r="T83" s="132"/>
      <c r="U83" s="13"/>
      <c r="W83" s="130" t="str">
        <f t="shared" si="16"/>
        <v>16 (1416)</v>
      </c>
      <c r="X83" s="131" t="str">
        <f t="shared" si="17"/>
        <v/>
      </c>
      <c r="Y83" s="232"/>
      <c r="Z83" s="233"/>
      <c r="AA83" s="233"/>
      <c r="AB83" s="181"/>
      <c r="AC83" s="276" t="s">
        <v>2912</v>
      </c>
      <c r="AD83" s="1378" t="str">
        <f t="shared" si="18"/>
        <v/>
      </c>
      <c r="AE83" s="280"/>
      <c r="AF83" s="663"/>
      <c r="AG83" s="654"/>
      <c r="AH83" s="1641"/>
      <c r="AI83" s="1641"/>
      <c r="AJ83" s="1641"/>
      <c r="AK83" s="1641"/>
      <c r="AL83" s="266"/>
      <c r="AM83" s="276" t="s">
        <v>2912</v>
      </c>
      <c r="AN83" s="1378" t="str">
        <f t="shared" si="19"/>
        <v/>
      </c>
      <c r="AO83" s="280"/>
      <c r="AP83" s="280"/>
      <c r="AQ83" s="280"/>
      <c r="AS83" s="1246" t="s">
        <v>2912</v>
      </c>
      <c r="AT83" s="1232" t="str">
        <f t="shared" si="20"/>
        <v/>
      </c>
      <c r="AU83" s="1247"/>
      <c r="AV83" s="1247"/>
      <c r="AW83" s="1247"/>
    </row>
    <row r="84" spans="1:49" hidden="1">
      <c r="A84" s="7" t="s">
        <v>2913</v>
      </c>
      <c r="B84" s="124"/>
      <c r="C84" s="76"/>
      <c r="D84" s="76"/>
      <c r="E84" s="7"/>
      <c r="F84" s="76"/>
      <c r="G84" s="142"/>
      <c r="H84" s="284"/>
      <c r="I84" s="128"/>
      <c r="J84" s="7"/>
      <c r="K84" s="1641"/>
      <c r="L84" s="1641"/>
      <c r="M84" s="1641"/>
      <c r="N84" s="1641"/>
      <c r="P84" s="130" t="str">
        <f t="shared" si="14"/>
        <v>17 (1417)</v>
      </c>
      <c r="Q84" s="131" t="str">
        <f t="shared" si="15"/>
        <v/>
      </c>
      <c r="R84" s="285"/>
      <c r="S84" s="132"/>
      <c r="T84" s="132"/>
      <c r="U84" s="13"/>
      <c r="W84" s="130" t="str">
        <f t="shared" si="16"/>
        <v>17 (1417)</v>
      </c>
      <c r="X84" s="131" t="str">
        <f t="shared" si="17"/>
        <v/>
      </c>
      <c r="Y84" s="232"/>
      <c r="Z84" s="233"/>
      <c r="AA84" s="233"/>
      <c r="AB84" s="181"/>
      <c r="AC84" s="276" t="s">
        <v>2913</v>
      </c>
      <c r="AD84" s="1378" t="str">
        <f t="shared" si="18"/>
        <v/>
      </c>
      <c r="AE84" s="280"/>
      <c r="AF84" s="663"/>
      <c r="AG84" s="654"/>
      <c r="AH84" s="1641"/>
      <c r="AI84" s="1641"/>
      <c r="AJ84" s="1641"/>
      <c r="AK84" s="1641"/>
      <c r="AL84" s="266"/>
      <c r="AM84" s="276" t="s">
        <v>2913</v>
      </c>
      <c r="AN84" s="1378" t="str">
        <f t="shared" si="19"/>
        <v/>
      </c>
      <c r="AO84" s="280"/>
      <c r="AP84" s="280"/>
      <c r="AQ84" s="280"/>
      <c r="AS84" s="1246" t="s">
        <v>2913</v>
      </c>
      <c r="AT84" s="1232" t="str">
        <f t="shared" si="20"/>
        <v/>
      </c>
      <c r="AU84" s="1247"/>
      <c r="AV84" s="1247"/>
      <c r="AW84" s="1247"/>
    </row>
    <row r="85" spans="1:49" hidden="1">
      <c r="A85" s="7" t="s">
        <v>2914</v>
      </c>
      <c r="B85" s="124"/>
      <c r="C85" s="76"/>
      <c r="D85" s="76"/>
      <c r="E85" s="7"/>
      <c r="F85" s="76"/>
      <c r="G85" s="142"/>
      <c r="H85" s="284"/>
      <c r="I85" s="128"/>
      <c r="J85" s="7"/>
      <c r="K85" s="1641"/>
      <c r="L85" s="1641"/>
      <c r="M85" s="1641"/>
      <c r="N85" s="1641"/>
      <c r="P85" s="130" t="str">
        <f t="shared" si="14"/>
        <v>18 (1418)</v>
      </c>
      <c r="Q85" s="131" t="str">
        <f t="shared" si="15"/>
        <v/>
      </c>
      <c r="R85" s="285"/>
      <c r="S85" s="132"/>
      <c r="T85" s="132"/>
      <c r="U85" s="13"/>
      <c r="W85" s="130" t="str">
        <f t="shared" si="16"/>
        <v>18 (1418)</v>
      </c>
      <c r="X85" s="131" t="str">
        <f t="shared" si="17"/>
        <v/>
      </c>
      <c r="Y85" s="232"/>
      <c r="Z85" s="233"/>
      <c r="AA85" s="233"/>
      <c r="AB85" s="181"/>
      <c r="AC85" s="276" t="s">
        <v>2914</v>
      </c>
      <c r="AD85" s="1378" t="str">
        <f t="shared" si="18"/>
        <v/>
      </c>
      <c r="AE85" s="280"/>
      <c r="AF85" s="663"/>
      <c r="AG85" s="654"/>
      <c r="AH85" s="1641"/>
      <c r="AI85" s="1641"/>
      <c r="AJ85" s="1641"/>
      <c r="AK85" s="1641"/>
      <c r="AL85" s="266"/>
      <c r="AM85" s="276" t="s">
        <v>2914</v>
      </c>
      <c r="AN85" s="1378" t="str">
        <f t="shared" si="19"/>
        <v/>
      </c>
      <c r="AO85" s="280"/>
      <c r="AP85" s="280"/>
      <c r="AQ85" s="280"/>
      <c r="AS85" s="1246" t="s">
        <v>2914</v>
      </c>
      <c r="AT85" s="1232" t="str">
        <f t="shared" si="20"/>
        <v/>
      </c>
      <c r="AU85" s="1247"/>
      <c r="AV85" s="1247"/>
      <c r="AW85" s="1247"/>
    </row>
    <row r="86" spans="1:49" hidden="1">
      <c r="A86" s="7" t="s">
        <v>2915</v>
      </c>
      <c r="B86" s="124"/>
      <c r="C86" s="76"/>
      <c r="D86" s="76"/>
      <c r="E86" s="7"/>
      <c r="F86" s="76"/>
      <c r="G86" s="142"/>
      <c r="H86" s="284"/>
      <c r="I86" s="128"/>
      <c r="J86" s="7"/>
      <c r="K86" s="1641"/>
      <c r="L86" s="1641"/>
      <c r="M86" s="1641"/>
      <c r="N86" s="1641"/>
      <c r="P86" s="130" t="str">
        <f t="shared" si="14"/>
        <v>19 (1419)</v>
      </c>
      <c r="Q86" s="131" t="str">
        <f t="shared" si="15"/>
        <v/>
      </c>
      <c r="R86" s="285"/>
      <c r="S86" s="132"/>
      <c r="T86" s="132"/>
      <c r="U86" s="13"/>
      <c r="W86" s="130" t="str">
        <f t="shared" si="16"/>
        <v>19 (1419)</v>
      </c>
      <c r="X86" s="131" t="str">
        <f t="shared" si="17"/>
        <v/>
      </c>
      <c r="Y86" s="232"/>
      <c r="Z86" s="233"/>
      <c r="AA86" s="233"/>
      <c r="AB86" s="181"/>
      <c r="AC86" s="276" t="s">
        <v>2915</v>
      </c>
      <c r="AD86" s="1378" t="str">
        <f t="shared" si="18"/>
        <v/>
      </c>
      <c r="AE86" s="280"/>
      <c r="AF86" s="663"/>
      <c r="AG86" s="654"/>
      <c r="AH86" s="1641"/>
      <c r="AI86" s="1641"/>
      <c r="AJ86" s="1641"/>
      <c r="AK86" s="1641"/>
      <c r="AL86" s="266"/>
      <c r="AM86" s="276" t="s">
        <v>2915</v>
      </c>
      <c r="AN86" s="1378" t="str">
        <f t="shared" si="19"/>
        <v/>
      </c>
      <c r="AO86" s="280"/>
      <c r="AP86" s="280"/>
      <c r="AQ86" s="280"/>
      <c r="AS86" s="1246" t="s">
        <v>2915</v>
      </c>
      <c r="AT86" s="1232" t="str">
        <f t="shared" si="20"/>
        <v/>
      </c>
      <c r="AU86" s="1247"/>
      <c r="AV86" s="1247"/>
      <c r="AW86" s="1247"/>
    </row>
    <row r="87" spans="1:49" hidden="1">
      <c r="A87" s="7" t="s">
        <v>2916</v>
      </c>
      <c r="B87" s="124"/>
      <c r="C87" s="76"/>
      <c r="D87" s="76"/>
      <c r="E87" s="7"/>
      <c r="F87" s="76"/>
      <c r="G87" s="142"/>
      <c r="H87" s="284"/>
      <c r="I87" s="128"/>
      <c r="J87" s="7"/>
      <c r="K87" s="1641"/>
      <c r="L87" s="1641"/>
      <c r="M87" s="1641"/>
      <c r="N87" s="1641"/>
      <c r="P87" s="130" t="str">
        <f t="shared" si="14"/>
        <v>20 (1420)</v>
      </c>
      <c r="Q87" s="131" t="str">
        <f t="shared" si="15"/>
        <v/>
      </c>
      <c r="R87" s="285"/>
      <c r="S87" s="132"/>
      <c r="T87" s="132"/>
      <c r="U87" s="13"/>
      <c r="W87" s="130" t="str">
        <f t="shared" si="16"/>
        <v>20 (1420)</v>
      </c>
      <c r="X87" s="131" t="str">
        <f t="shared" si="17"/>
        <v/>
      </c>
      <c r="Y87" s="232"/>
      <c r="Z87" s="233"/>
      <c r="AA87" s="233"/>
      <c r="AB87" s="181"/>
      <c r="AC87" s="276" t="s">
        <v>2916</v>
      </c>
      <c r="AD87" s="1378" t="str">
        <f t="shared" si="18"/>
        <v/>
      </c>
      <c r="AE87" s="280"/>
      <c r="AF87" s="663"/>
      <c r="AG87" s="654"/>
      <c r="AH87" s="1641"/>
      <c r="AI87" s="1641"/>
      <c r="AJ87" s="1641"/>
      <c r="AK87" s="1641"/>
      <c r="AL87" s="266"/>
      <c r="AM87" s="276" t="s">
        <v>2916</v>
      </c>
      <c r="AN87" s="1378" t="str">
        <f t="shared" si="19"/>
        <v/>
      </c>
      <c r="AO87" s="280"/>
      <c r="AP87" s="280"/>
      <c r="AQ87" s="280"/>
      <c r="AS87" s="1246" t="s">
        <v>2916</v>
      </c>
      <c r="AT87" s="1232" t="str">
        <f t="shared" si="20"/>
        <v/>
      </c>
      <c r="AU87" s="1247"/>
      <c r="AV87" s="1247"/>
      <c r="AW87" s="1247"/>
    </row>
    <row r="88" spans="1:49" hidden="1">
      <c r="A88" s="7" t="s">
        <v>2917</v>
      </c>
      <c r="B88" s="124"/>
      <c r="C88" s="76"/>
      <c r="D88" s="76"/>
      <c r="E88" s="7"/>
      <c r="F88" s="76"/>
      <c r="G88" s="142"/>
      <c r="H88" s="284"/>
      <c r="I88" s="128"/>
      <c r="J88" s="7"/>
      <c r="K88" s="1641"/>
      <c r="L88" s="1641"/>
      <c r="M88" s="1641"/>
      <c r="N88" s="1641"/>
      <c r="P88" s="130" t="str">
        <f t="shared" si="14"/>
        <v>21 (1421)</v>
      </c>
      <c r="Q88" s="131" t="str">
        <f t="shared" si="15"/>
        <v/>
      </c>
      <c r="R88" s="285"/>
      <c r="S88" s="132"/>
      <c r="T88" s="132"/>
      <c r="U88" s="13"/>
      <c r="W88" s="130" t="str">
        <f t="shared" si="16"/>
        <v>21 (1421)</v>
      </c>
      <c r="X88" s="131" t="str">
        <f t="shared" si="17"/>
        <v/>
      </c>
      <c r="Y88" s="232"/>
      <c r="Z88" s="233"/>
      <c r="AA88" s="233"/>
      <c r="AB88" s="181"/>
      <c r="AC88" s="276" t="s">
        <v>2917</v>
      </c>
      <c r="AD88" s="1378" t="str">
        <f t="shared" si="18"/>
        <v/>
      </c>
      <c r="AE88" s="280"/>
      <c r="AF88" s="663"/>
      <c r="AG88" s="654"/>
      <c r="AH88" s="1641"/>
      <c r="AI88" s="1641"/>
      <c r="AJ88" s="1641"/>
      <c r="AK88" s="1641"/>
      <c r="AL88" s="266"/>
      <c r="AM88" s="276" t="s">
        <v>2917</v>
      </c>
      <c r="AN88" s="1378" t="str">
        <f t="shared" si="19"/>
        <v/>
      </c>
      <c r="AO88" s="280"/>
      <c r="AP88" s="280"/>
      <c r="AQ88" s="280"/>
      <c r="AS88" s="1246" t="s">
        <v>2917</v>
      </c>
      <c r="AT88" s="1232" t="str">
        <f t="shared" si="20"/>
        <v/>
      </c>
      <c r="AU88" s="1247"/>
      <c r="AV88" s="1247"/>
      <c r="AW88" s="1247"/>
    </row>
    <row r="89" spans="1:49" hidden="1">
      <c r="A89" s="7" t="s">
        <v>2918</v>
      </c>
      <c r="B89" s="124"/>
      <c r="C89" s="76"/>
      <c r="D89" s="76"/>
      <c r="E89" s="7"/>
      <c r="F89" s="76"/>
      <c r="G89" s="142"/>
      <c r="H89" s="284"/>
      <c r="I89" s="128"/>
      <c r="J89" s="7"/>
      <c r="K89" s="1641"/>
      <c r="L89" s="1641"/>
      <c r="M89" s="1641"/>
      <c r="N89" s="1641"/>
      <c r="P89" s="130" t="str">
        <f t="shared" si="14"/>
        <v>22 (1422)</v>
      </c>
      <c r="Q89" s="131" t="str">
        <f t="shared" si="15"/>
        <v/>
      </c>
      <c r="R89" s="285"/>
      <c r="S89" s="132"/>
      <c r="T89" s="132"/>
      <c r="U89" s="13"/>
      <c r="W89" s="130" t="str">
        <f t="shared" si="16"/>
        <v>22 (1422)</v>
      </c>
      <c r="X89" s="131" t="str">
        <f t="shared" si="17"/>
        <v/>
      </c>
      <c r="Y89" s="232"/>
      <c r="Z89" s="233"/>
      <c r="AA89" s="233"/>
      <c r="AB89" s="181"/>
      <c r="AC89" s="276" t="s">
        <v>2918</v>
      </c>
      <c r="AD89" s="1378" t="str">
        <f t="shared" si="18"/>
        <v/>
      </c>
      <c r="AE89" s="280"/>
      <c r="AF89" s="663"/>
      <c r="AG89" s="654"/>
      <c r="AH89" s="1641"/>
      <c r="AI89" s="1641"/>
      <c r="AJ89" s="1641"/>
      <c r="AK89" s="1641"/>
      <c r="AL89" s="266"/>
      <c r="AM89" s="276" t="s">
        <v>2918</v>
      </c>
      <c r="AN89" s="1378" t="str">
        <f t="shared" si="19"/>
        <v/>
      </c>
      <c r="AO89" s="280"/>
      <c r="AP89" s="280"/>
      <c r="AQ89" s="280"/>
      <c r="AS89" s="1246" t="s">
        <v>2918</v>
      </c>
      <c r="AT89" s="1232" t="str">
        <f t="shared" si="20"/>
        <v/>
      </c>
      <c r="AU89" s="1247"/>
      <c r="AV89" s="1247"/>
      <c r="AW89" s="1247"/>
    </row>
    <row r="90" spans="1:49" hidden="1">
      <c r="A90" s="7" t="s">
        <v>2919</v>
      </c>
      <c r="B90" s="124"/>
      <c r="C90" s="76"/>
      <c r="D90" s="76"/>
      <c r="E90" s="7"/>
      <c r="F90" s="76"/>
      <c r="G90" s="142"/>
      <c r="H90" s="284"/>
      <c r="I90" s="128"/>
      <c r="J90" s="7"/>
      <c r="K90" s="1641"/>
      <c r="L90" s="1641"/>
      <c r="M90" s="1641"/>
      <c r="N90" s="1641"/>
      <c r="P90" s="130" t="str">
        <f t="shared" si="14"/>
        <v>23 (1423)</v>
      </c>
      <c r="Q90" s="131" t="str">
        <f t="shared" si="15"/>
        <v/>
      </c>
      <c r="R90" s="285"/>
      <c r="S90" s="132"/>
      <c r="T90" s="132"/>
      <c r="U90" s="13"/>
      <c r="W90" s="130" t="str">
        <f t="shared" si="16"/>
        <v>23 (1423)</v>
      </c>
      <c r="X90" s="131" t="str">
        <f t="shared" si="17"/>
        <v/>
      </c>
      <c r="Y90" s="232"/>
      <c r="Z90" s="233"/>
      <c r="AA90" s="233"/>
      <c r="AB90" s="181"/>
      <c r="AC90" s="276" t="s">
        <v>2919</v>
      </c>
      <c r="AD90" s="1378" t="str">
        <f t="shared" si="18"/>
        <v/>
      </c>
      <c r="AE90" s="280"/>
      <c r="AF90" s="663"/>
      <c r="AG90" s="654"/>
      <c r="AH90" s="1641"/>
      <c r="AI90" s="1641"/>
      <c r="AJ90" s="1641"/>
      <c r="AK90" s="1641"/>
      <c r="AL90" s="266"/>
      <c r="AM90" s="276" t="s">
        <v>2919</v>
      </c>
      <c r="AN90" s="1378" t="str">
        <f t="shared" si="19"/>
        <v/>
      </c>
      <c r="AO90" s="280"/>
      <c r="AP90" s="280"/>
      <c r="AQ90" s="280"/>
      <c r="AS90" s="1246" t="s">
        <v>2919</v>
      </c>
      <c r="AT90" s="1232" t="str">
        <f t="shared" si="20"/>
        <v/>
      </c>
      <c r="AU90" s="1247"/>
      <c r="AV90" s="1247"/>
      <c r="AW90" s="1247"/>
    </row>
    <row r="91" spans="1:49" hidden="1">
      <c r="A91" s="7" t="s">
        <v>2920</v>
      </c>
      <c r="B91" s="124"/>
      <c r="C91" s="76"/>
      <c r="D91" s="76"/>
      <c r="E91" s="7"/>
      <c r="F91" s="76"/>
      <c r="G91" s="142"/>
      <c r="H91" s="284"/>
      <c r="I91" s="128"/>
      <c r="J91" s="7"/>
      <c r="K91" s="1641"/>
      <c r="L91" s="1641"/>
      <c r="M91" s="1641"/>
      <c r="N91" s="1641"/>
      <c r="P91" s="130" t="str">
        <f t="shared" si="14"/>
        <v>24 (1424)</v>
      </c>
      <c r="Q91" s="131" t="str">
        <f t="shared" si="15"/>
        <v/>
      </c>
      <c r="R91" s="285"/>
      <c r="S91" s="132"/>
      <c r="T91" s="132"/>
      <c r="U91" s="13"/>
      <c r="W91" s="130" t="str">
        <f t="shared" si="16"/>
        <v>24 (1424)</v>
      </c>
      <c r="X91" s="131" t="str">
        <f t="shared" si="17"/>
        <v/>
      </c>
      <c r="Y91" s="232"/>
      <c r="Z91" s="233"/>
      <c r="AA91" s="233"/>
      <c r="AB91" s="181"/>
      <c r="AC91" s="276" t="s">
        <v>2920</v>
      </c>
      <c r="AD91" s="1378" t="str">
        <f t="shared" si="18"/>
        <v/>
      </c>
      <c r="AE91" s="280"/>
      <c r="AF91" s="663"/>
      <c r="AG91" s="654"/>
      <c r="AH91" s="1641"/>
      <c r="AI91" s="1641"/>
      <c r="AJ91" s="1641"/>
      <c r="AK91" s="1641"/>
      <c r="AL91" s="266"/>
      <c r="AM91" s="276" t="s">
        <v>2920</v>
      </c>
      <c r="AN91" s="1378" t="str">
        <f t="shared" si="19"/>
        <v/>
      </c>
      <c r="AO91" s="280"/>
      <c r="AP91" s="280"/>
      <c r="AQ91" s="280"/>
      <c r="AS91" s="1246" t="s">
        <v>2920</v>
      </c>
      <c r="AT91" s="1232" t="str">
        <f t="shared" si="20"/>
        <v/>
      </c>
      <c r="AU91" s="1247"/>
      <c r="AV91" s="1247"/>
      <c r="AW91" s="1247"/>
    </row>
    <row r="92" spans="1:49">
      <c r="A92" s="7" t="s">
        <v>2921</v>
      </c>
      <c r="B92" s="124"/>
      <c r="C92" s="76"/>
      <c r="D92" s="76"/>
      <c r="E92" s="7"/>
      <c r="F92" s="76"/>
      <c r="G92" s="142"/>
      <c r="H92" s="284"/>
      <c r="I92" s="128"/>
      <c r="J92" s="7"/>
      <c r="K92" s="1641"/>
      <c r="L92" s="1641"/>
      <c r="M92" s="1641"/>
      <c r="N92" s="1641"/>
      <c r="P92" s="130" t="str">
        <f t="shared" si="14"/>
        <v>25 (1425)</v>
      </c>
      <c r="Q92" s="131" t="str">
        <f t="shared" si="15"/>
        <v/>
      </c>
      <c r="R92" s="285"/>
      <c r="S92" s="132"/>
      <c r="T92" s="132"/>
      <c r="U92" s="13"/>
      <c r="W92" s="130" t="str">
        <f t="shared" si="16"/>
        <v>25 (1425)</v>
      </c>
      <c r="X92" s="131" t="str">
        <f t="shared" si="17"/>
        <v/>
      </c>
      <c r="Y92" s="232"/>
      <c r="Z92" s="233"/>
      <c r="AA92" s="233"/>
      <c r="AB92" s="181"/>
      <c r="AC92" s="276" t="s">
        <v>2921</v>
      </c>
      <c r="AD92" s="1378" t="str">
        <f t="shared" si="18"/>
        <v/>
      </c>
      <c r="AE92" s="280"/>
      <c r="AF92" s="663"/>
      <c r="AG92" s="654"/>
      <c r="AH92" s="1641"/>
      <c r="AI92" s="1641"/>
      <c r="AJ92" s="1641"/>
      <c r="AK92" s="1641"/>
      <c r="AL92" s="266"/>
      <c r="AM92" s="276" t="s">
        <v>2921</v>
      </c>
      <c r="AN92" s="1378" t="str">
        <f t="shared" si="19"/>
        <v/>
      </c>
      <c r="AO92" s="280"/>
      <c r="AP92" s="280"/>
      <c r="AQ92" s="280"/>
      <c r="AS92" s="1246" t="s">
        <v>2921</v>
      </c>
      <c r="AT92" s="1232" t="str">
        <f t="shared" si="20"/>
        <v/>
      </c>
      <c r="AU92" s="1247"/>
      <c r="AV92" s="1247"/>
      <c r="AW92" s="1247"/>
    </row>
    <row r="93" spans="1:49" ht="14.4">
      <c r="A93" s="33" t="s">
        <v>2922</v>
      </c>
      <c r="B93" s="134">
        <v>100</v>
      </c>
      <c r="C93" s="76"/>
      <c r="D93" s="76"/>
      <c r="E93" s="7"/>
      <c r="F93" s="76"/>
      <c r="G93" s="142"/>
      <c r="H93" s="284"/>
      <c r="I93" s="128"/>
      <c r="J93" s="7"/>
      <c r="K93" s="1642"/>
      <c r="L93" s="1642"/>
      <c r="M93" s="1642"/>
      <c r="N93" s="1642"/>
      <c r="P93" s="122"/>
      <c r="Q93" s="138">
        <f>$B93</f>
        <v>100</v>
      </c>
      <c r="R93" s="285"/>
      <c r="S93" s="132"/>
      <c r="T93" s="132"/>
      <c r="U93" s="13"/>
      <c r="W93" s="122"/>
      <c r="X93" s="138">
        <f>$B93</f>
        <v>100</v>
      </c>
      <c r="Y93" s="232"/>
      <c r="Z93" s="233"/>
      <c r="AA93" s="233"/>
      <c r="AB93" s="181"/>
      <c r="AC93" s="672"/>
      <c r="AD93" s="1379">
        <v>100</v>
      </c>
      <c r="AE93" s="280"/>
      <c r="AF93" s="663"/>
      <c r="AG93" s="654"/>
      <c r="AH93" s="1689"/>
      <c r="AI93" s="1689"/>
      <c r="AJ93" s="1689"/>
      <c r="AK93" s="1689"/>
      <c r="AL93" s="266"/>
      <c r="AM93" s="274"/>
      <c r="AN93" s="1379">
        <v>100</v>
      </c>
      <c r="AO93" s="280"/>
      <c r="AP93" s="280"/>
      <c r="AQ93" s="280"/>
      <c r="AS93" s="1244"/>
      <c r="AT93" s="1380">
        <v>100</v>
      </c>
      <c r="AU93" s="1247"/>
      <c r="AV93" s="1247"/>
      <c r="AW93" s="1247"/>
    </row>
    <row r="94" spans="1:49" ht="14.4">
      <c r="A94" s="4" t="s">
        <v>2923</v>
      </c>
      <c r="B94" s="139" t="s">
        <v>2924</v>
      </c>
      <c r="C94" s="284"/>
      <c r="D94" s="284"/>
      <c r="F94" s="284"/>
      <c r="G94" s="143"/>
      <c r="H94" s="284"/>
      <c r="I94" s="286"/>
      <c r="K94" s="1639"/>
      <c r="L94" s="1639"/>
      <c r="M94" s="1639"/>
      <c r="N94" s="1639"/>
      <c r="P94" s="122"/>
      <c r="Q94" s="28" t="str">
        <f>$B94</f>
        <v>Overall</v>
      </c>
      <c r="R94" s="285"/>
      <c r="S94" s="289"/>
      <c r="T94" s="289"/>
      <c r="U94" s="13"/>
      <c r="W94" s="122"/>
      <c r="X94" s="28" t="str">
        <f>$B94</f>
        <v>Overall</v>
      </c>
      <c r="Y94" s="232"/>
      <c r="Z94" s="233"/>
      <c r="AA94" s="233"/>
      <c r="AB94" s="181"/>
      <c r="AC94" s="672"/>
      <c r="AD94" s="1381" t="s">
        <v>2924</v>
      </c>
      <c r="AE94" s="285"/>
      <c r="AF94" s="286"/>
      <c r="AG94" s="654"/>
      <c r="AH94" s="1639"/>
      <c r="AI94" s="1639"/>
      <c r="AJ94" s="1639"/>
      <c r="AK94" s="1639"/>
      <c r="AL94" s="266"/>
      <c r="AM94" s="274"/>
      <c r="AN94" s="1382" t="s">
        <v>2924</v>
      </c>
      <c r="AO94" s="285"/>
      <c r="AP94" s="285"/>
      <c r="AQ94" s="285"/>
      <c r="AS94" s="1244"/>
      <c r="AT94" s="1383" t="s">
        <v>2924</v>
      </c>
      <c r="AU94" s="1153"/>
      <c r="AV94" s="1153"/>
      <c r="AW94" s="1153"/>
    </row>
    <row r="95" spans="1:49">
      <c r="P95" s="147"/>
      <c r="Q95" s="147"/>
      <c r="R95" s="81"/>
      <c r="S95" s="81"/>
      <c r="T95" s="81"/>
      <c r="U95" s="81"/>
      <c r="W95" s="1"/>
      <c r="X95" s="1"/>
      <c r="Y95" s="1"/>
      <c r="Z95" s="1"/>
      <c r="AA95" s="1"/>
      <c r="AB95" s="1"/>
      <c r="AC95" s="1"/>
    </row>
    <row r="96" spans="1:49">
      <c r="A96" s="477"/>
      <c r="B96" s="1104" t="s">
        <v>2927</v>
      </c>
      <c r="C96" s="477"/>
      <c r="D96" s="477"/>
      <c r="E96" s="477"/>
      <c r="F96" s="477"/>
      <c r="G96" s="477"/>
      <c r="H96" s="477"/>
      <c r="I96" s="477"/>
      <c r="J96" s="477"/>
      <c r="K96" s="477"/>
      <c r="L96" s="477"/>
      <c r="M96" s="477"/>
      <c r="N96" s="477"/>
      <c r="P96" s="147"/>
      <c r="Q96" s="147"/>
      <c r="R96" s="81"/>
      <c r="S96" s="81"/>
      <c r="T96" s="81"/>
      <c r="U96" s="81"/>
      <c r="W96" s="1"/>
      <c r="X96" s="1"/>
      <c r="Y96" s="1"/>
      <c r="Z96" s="1"/>
      <c r="AA96" s="1"/>
      <c r="AB96" s="1"/>
      <c r="AC96" s="1"/>
    </row>
    <row r="97" spans="1:49">
      <c r="A97" s="478" t="s">
        <v>2923</v>
      </c>
      <c r="B97" s="1002" t="s">
        <v>2924</v>
      </c>
      <c r="C97" s="1230"/>
      <c r="D97" s="1230"/>
      <c r="E97" s="477"/>
      <c r="F97" s="1230"/>
      <c r="G97" s="1227"/>
      <c r="H97" s="1230"/>
      <c r="I97" s="1231"/>
      <c r="J97" s="477"/>
      <c r="K97" s="1664"/>
      <c r="L97" s="1664"/>
      <c r="M97" s="1743"/>
      <c r="N97" s="1743"/>
      <c r="P97" s="147"/>
      <c r="Q97" s="147"/>
      <c r="R97" s="81"/>
      <c r="S97" s="81"/>
      <c r="T97" s="81"/>
      <c r="U97" s="81"/>
      <c r="W97" s="1"/>
      <c r="X97" s="1"/>
      <c r="Y97" s="1"/>
      <c r="Z97" s="1"/>
      <c r="AA97" s="1"/>
      <c r="AB97" s="1"/>
      <c r="AC97" s="1"/>
    </row>
    <row r="98" spans="1:49">
      <c r="A98" s="477"/>
      <c r="B98" s="477"/>
      <c r="C98" s="477"/>
      <c r="D98" s="477"/>
      <c r="E98" s="477"/>
      <c r="F98" s="477"/>
      <c r="G98" s="477"/>
      <c r="H98" s="477"/>
      <c r="I98" s="477"/>
      <c r="J98" s="477"/>
      <c r="K98" s="477"/>
      <c r="L98" s="477"/>
      <c r="M98" s="477"/>
      <c r="N98" s="477"/>
      <c r="P98" s="147"/>
      <c r="Q98" s="147"/>
      <c r="R98" s="81"/>
      <c r="S98" s="81"/>
      <c r="T98" s="81"/>
      <c r="U98" s="81"/>
      <c r="W98" s="147"/>
      <c r="X98" s="147"/>
      <c r="Y98" s="182"/>
      <c r="Z98" s="182"/>
      <c r="AA98" s="182"/>
      <c r="AB98" s="182"/>
      <c r="AC98" s="277"/>
      <c r="AD98" s="277"/>
      <c r="AE98" s="281"/>
      <c r="AF98" s="654"/>
      <c r="AG98" s="654"/>
      <c r="AH98" s="654"/>
      <c r="AI98" s="654"/>
      <c r="AJ98" s="654"/>
      <c r="AK98" s="654"/>
      <c r="AL98" s="266"/>
      <c r="AM98" s="277"/>
      <c r="AN98" s="277"/>
      <c r="AO98" s="281"/>
      <c r="AP98" s="281"/>
      <c r="AQ98" s="281"/>
      <c r="AS98" s="1248"/>
      <c r="AT98" s="1248"/>
      <c r="AU98" s="1249"/>
      <c r="AV98" s="1249"/>
      <c r="AW98" s="1249"/>
    </row>
    <row r="99" spans="1:49">
      <c r="A99" s="477"/>
      <c r="B99" s="813" t="s">
        <v>772</v>
      </c>
      <c r="C99" s="477"/>
      <c r="D99" s="997"/>
      <c r="E99" s="477"/>
      <c r="F99" s="477"/>
      <c r="G99" s="477"/>
      <c r="H99" s="477"/>
      <c r="I99" s="477"/>
      <c r="J99" s="477"/>
      <c r="K99" s="1766"/>
      <c r="L99" s="1767"/>
      <c r="M99" s="1766"/>
      <c r="N99" s="1767"/>
      <c r="P99" s="148"/>
      <c r="Q99" s="123" t="str">
        <f>$B99</f>
        <v>Total (500)</v>
      </c>
      <c r="R99" s="285"/>
      <c r="T99" s="149"/>
      <c r="U99" s="149"/>
      <c r="W99" s="148"/>
      <c r="X99" s="123" t="str">
        <f>$B99</f>
        <v>Total (500)</v>
      </c>
      <c r="Y99" s="232"/>
      <c r="AA99" s="149"/>
      <c r="AB99" s="149"/>
      <c r="AC99" s="148"/>
      <c r="AD99" s="275" t="s">
        <v>772</v>
      </c>
      <c r="AE99" s="285"/>
      <c r="AF99" s="654"/>
      <c r="AG99" s="654"/>
      <c r="AH99" s="1639"/>
      <c r="AI99" s="1639"/>
      <c r="AJ99" s="1639"/>
      <c r="AK99" s="1639"/>
      <c r="AL99" s="266"/>
      <c r="AM99" s="148"/>
      <c r="AN99" s="275" t="s">
        <v>772</v>
      </c>
      <c r="AO99" s="285"/>
      <c r="AP99" s="281"/>
      <c r="AQ99" s="281"/>
      <c r="AS99" s="1178"/>
      <c r="AT99" s="1245" t="s">
        <v>772</v>
      </c>
      <c r="AU99" s="1153"/>
      <c r="AV99" s="1249"/>
      <c r="AW99" s="1249"/>
    </row>
    <row r="100" spans="1:49">
      <c r="A100" s="453"/>
      <c r="B100" s="477"/>
      <c r="C100" s="477"/>
      <c r="D100" s="477"/>
      <c r="E100" s="477"/>
      <c r="F100" s="477"/>
      <c r="G100" s="477"/>
      <c r="H100" s="477"/>
      <c r="I100" s="477"/>
      <c r="J100" s="477"/>
      <c r="K100" s="477"/>
      <c r="L100" s="477"/>
      <c r="M100" s="477"/>
      <c r="N100" s="477"/>
    </row>
    <row r="101" spans="1:49" ht="33.75" customHeight="1">
      <c r="A101" s="453"/>
      <c r="B101" s="1019" t="s">
        <v>2963</v>
      </c>
      <c r="C101" s="477"/>
      <c r="D101" s="477"/>
      <c r="E101" s="477"/>
      <c r="F101" s="477"/>
      <c r="G101" s="477"/>
      <c r="H101" s="477"/>
      <c r="I101" s="477"/>
      <c r="J101" s="477"/>
      <c r="K101" s="1099" t="s">
        <v>2964</v>
      </c>
      <c r="L101" s="1099" t="s">
        <v>2965</v>
      </c>
      <c r="M101" s="1099" t="s">
        <v>2964</v>
      </c>
      <c r="N101" s="1099" t="s">
        <v>2965</v>
      </c>
    </row>
    <row r="102" spans="1:49" ht="33.75" customHeight="1">
      <c r="A102" s="453"/>
      <c r="B102" s="1065" t="s">
        <v>1790</v>
      </c>
      <c r="C102" s="975"/>
      <c r="D102" s="994"/>
      <c r="E102" s="477"/>
      <c r="F102" s="1203"/>
      <c r="G102" s="1226"/>
      <c r="H102" s="997"/>
      <c r="I102" s="1148"/>
      <c r="J102" s="477"/>
      <c r="K102" s="994"/>
      <c r="L102" s="994"/>
      <c r="M102" s="994"/>
      <c r="N102" s="994"/>
    </row>
    <row r="103" spans="1:49" ht="33.75" customHeight="1">
      <c r="A103" s="453"/>
      <c r="B103" s="1204" t="s">
        <v>2966</v>
      </c>
      <c r="C103" s="994"/>
      <c r="D103" s="994"/>
      <c r="E103" s="477"/>
      <c r="F103" s="1203"/>
      <c r="G103" s="1226"/>
      <c r="H103" s="997"/>
      <c r="I103" s="1148"/>
      <c r="J103" s="477"/>
      <c r="K103" s="994"/>
      <c r="L103" s="994"/>
      <c r="M103" s="994"/>
      <c r="N103" s="994"/>
    </row>
    <row r="104" spans="1:49" ht="12.75" customHeight="1">
      <c r="A104" s="453"/>
      <c r="B104" s="477"/>
      <c r="C104" s="477"/>
      <c r="D104" s="477"/>
      <c r="E104" s="477"/>
      <c r="F104" s="477"/>
      <c r="G104" s="477"/>
      <c r="H104" s="477"/>
      <c r="I104" s="477"/>
      <c r="J104" s="477"/>
      <c r="K104" s="477"/>
      <c r="L104" s="477"/>
      <c r="M104" s="477"/>
      <c r="N104" s="477"/>
    </row>
    <row r="105" spans="1:49" ht="22.5" customHeight="1">
      <c r="A105" s="1176">
        <v>1</v>
      </c>
      <c r="B105" s="1561" t="s">
        <v>3036</v>
      </c>
      <c r="C105" s="1716"/>
      <c r="D105" s="1716"/>
      <c r="E105" s="1716"/>
      <c r="F105" s="1716"/>
      <c r="G105" s="1716"/>
      <c r="H105" s="1716"/>
      <c r="I105" s="1716"/>
      <c r="J105" s="1716"/>
      <c r="K105" s="1716"/>
      <c r="L105" s="1716"/>
      <c r="M105" s="1716"/>
      <c r="N105" s="1716"/>
    </row>
    <row r="106" spans="1:49" ht="13.8">
      <c r="A106" s="1176">
        <v>2</v>
      </c>
      <c r="B106" s="1663" t="s">
        <v>3037</v>
      </c>
      <c r="C106" s="1611"/>
      <c r="D106" s="1611"/>
      <c r="E106" s="1611"/>
      <c r="F106" s="1611"/>
      <c r="G106" s="1611"/>
      <c r="H106" s="1611"/>
      <c r="I106" s="1611"/>
      <c r="J106" s="1611"/>
      <c r="K106" s="1611"/>
      <c r="L106" s="1611"/>
      <c r="M106" s="1611"/>
      <c r="N106" s="1611"/>
    </row>
    <row r="107" spans="1:49">
      <c r="A107" s="7"/>
    </row>
    <row r="108" spans="1:49">
      <c r="A108" s="7"/>
      <c r="B108" s="373"/>
    </row>
    <row r="109" spans="1:49">
      <c r="A109" s="7"/>
    </row>
    <row r="110" spans="1:49">
      <c r="A110" s="7"/>
    </row>
    <row r="111" spans="1:49">
      <c r="A111" s="7"/>
    </row>
    <row r="112" spans="1:49">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33"/>
    </row>
    <row r="126" spans="1:1">
      <c r="A126" s="4"/>
    </row>
    <row r="129" spans="1:1">
      <c r="A129" s="7"/>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33"/>
    </row>
    <row r="155" spans="1:1">
      <c r="A155" s="4"/>
    </row>
  </sheetData>
  <sheetProtection formatColumns="0" formatRows="0"/>
  <customSheetViews>
    <customSheetView guid="{322AC775-AF01-45AA-8A10-37DBB67FD782}" scale="102" showPageBreaks="1" printArea="1" hiddenRows="1" view="pageBreakPreview" topLeftCell="AC1">
      <selection activeCell="U1" sqref="U1:BE1048576"/>
      <colBreaks count="4" manualBreakCount="4">
        <brk id="15" max="106" man="1"/>
        <brk id="30" max="106" man="1"/>
        <brk id="36" max="106" man="1"/>
        <brk id="45" max="106" man="1"/>
      </colBreaks>
      <pageMargins left="0" right="0" top="0" bottom="0" header="0" footer="0"/>
      <pageSetup scale="59"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359">
    <mergeCell ref="B2:D2"/>
    <mergeCell ref="P2:U3"/>
    <mergeCell ref="W2:AA3"/>
    <mergeCell ref="W4:AA4"/>
    <mergeCell ref="AC2:AK2"/>
    <mergeCell ref="B4:N4"/>
    <mergeCell ref="P4:U4"/>
    <mergeCell ref="B6:D6"/>
    <mergeCell ref="H6:I6"/>
    <mergeCell ref="S6:T6"/>
    <mergeCell ref="K12:L12"/>
    <mergeCell ref="M12:N12"/>
    <mergeCell ref="K13:L13"/>
    <mergeCell ref="M13:N13"/>
    <mergeCell ref="K14:L14"/>
    <mergeCell ref="M14:N14"/>
    <mergeCell ref="Z6:AA6"/>
    <mergeCell ref="K7:L7"/>
    <mergeCell ref="M7:N7"/>
    <mergeCell ref="K10:L10"/>
    <mergeCell ref="M10:N10"/>
    <mergeCell ref="K11:L11"/>
    <mergeCell ref="M11:N11"/>
    <mergeCell ref="P6:Q6"/>
    <mergeCell ref="W6:X6"/>
    <mergeCell ref="K18:L18"/>
    <mergeCell ref="M18:N18"/>
    <mergeCell ref="K19:L19"/>
    <mergeCell ref="M19:N19"/>
    <mergeCell ref="K20:L20"/>
    <mergeCell ref="M20:N20"/>
    <mergeCell ref="K15:L15"/>
    <mergeCell ref="M15:N15"/>
    <mergeCell ref="K16:L16"/>
    <mergeCell ref="M16:N16"/>
    <mergeCell ref="K17:L17"/>
    <mergeCell ref="M17:N17"/>
    <mergeCell ref="K24:L24"/>
    <mergeCell ref="M24:N24"/>
    <mergeCell ref="K25:L25"/>
    <mergeCell ref="M25:N25"/>
    <mergeCell ref="K26:L26"/>
    <mergeCell ref="M26:N26"/>
    <mergeCell ref="K21:L21"/>
    <mergeCell ref="M21:N21"/>
    <mergeCell ref="K22:L22"/>
    <mergeCell ref="M22:N22"/>
    <mergeCell ref="K23:L23"/>
    <mergeCell ref="M23:N23"/>
    <mergeCell ref="K30:L30"/>
    <mergeCell ref="M30:N30"/>
    <mergeCell ref="K31:L31"/>
    <mergeCell ref="M31:N31"/>
    <mergeCell ref="K32:L32"/>
    <mergeCell ref="M32:N32"/>
    <mergeCell ref="K27:L27"/>
    <mergeCell ref="M27:N27"/>
    <mergeCell ref="K28:L28"/>
    <mergeCell ref="M28:N28"/>
    <mergeCell ref="K29:L29"/>
    <mergeCell ref="M29:N29"/>
    <mergeCell ref="K36:L36"/>
    <mergeCell ref="M36:N36"/>
    <mergeCell ref="K39:L39"/>
    <mergeCell ref="M39:N39"/>
    <mergeCell ref="K40:L40"/>
    <mergeCell ref="M40:N40"/>
    <mergeCell ref="K33:L33"/>
    <mergeCell ref="M33:N33"/>
    <mergeCell ref="K34:L34"/>
    <mergeCell ref="M34:N34"/>
    <mergeCell ref="K35:L35"/>
    <mergeCell ref="M35:N35"/>
    <mergeCell ref="K44:L44"/>
    <mergeCell ref="M44:N44"/>
    <mergeCell ref="K45:L45"/>
    <mergeCell ref="M45:N45"/>
    <mergeCell ref="K46:L46"/>
    <mergeCell ref="M46:N46"/>
    <mergeCell ref="K41:L41"/>
    <mergeCell ref="M41:N41"/>
    <mergeCell ref="K42:L42"/>
    <mergeCell ref="M42:N42"/>
    <mergeCell ref="K43:L43"/>
    <mergeCell ref="M43:N43"/>
    <mergeCell ref="K50:L50"/>
    <mergeCell ref="M50:N50"/>
    <mergeCell ref="K51:L51"/>
    <mergeCell ref="M51:N51"/>
    <mergeCell ref="K52:L52"/>
    <mergeCell ref="M52:N52"/>
    <mergeCell ref="K47:L47"/>
    <mergeCell ref="M47:N47"/>
    <mergeCell ref="K48:L48"/>
    <mergeCell ref="M48:N48"/>
    <mergeCell ref="K49:L49"/>
    <mergeCell ref="M49:N49"/>
    <mergeCell ref="K56:L56"/>
    <mergeCell ref="M56:N56"/>
    <mergeCell ref="K57:L57"/>
    <mergeCell ref="M57:N57"/>
    <mergeCell ref="K58:L58"/>
    <mergeCell ref="M58:N58"/>
    <mergeCell ref="K53:L53"/>
    <mergeCell ref="M53:N53"/>
    <mergeCell ref="K54:L54"/>
    <mergeCell ref="M54:N54"/>
    <mergeCell ref="K55:L55"/>
    <mergeCell ref="M55:N55"/>
    <mergeCell ref="K62:L62"/>
    <mergeCell ref="M62:N62"/>
    <mergeCell ref="K63:L63"/>
    <mergeCell ref="M63:N63"/>
    <mergeCell ref="K64:L64"/>
    <mergeCell ref="M64:N64"/>
    <mergeCell ref="K59:L59"/>
    <mergeCell ref="M59:N59"/>
    <mergeCell ref="K60:L60"/>
    <mergeCell ref="M60:N60"/>
    <mergeCell ref="K61:L61"/>
    <mergeCell ref="M61:N61"/>
    <mergeCell ref="K70:L70"/>
    <mergeCell ref="M70:N70"/>
    <mergeCell ref="K71:L71"/>
    <mergeCell ref="M71:N71"/>
    <mergeCell ref="K72:L72"/>
    <mergeCell ref="M72:N72"/>
    <mergeCell ref="K65:L65"/>
    <mergeCell ref="M65:N65"/>
    <mergeCell ref="K68:L68"/>
    <mergeCell ref="M68:N68"/>
    <mergeCell ref="K69:L69"/>
    <mergeCell ref="M69:N69"/>
    <mergeCell ref="K76:L76"/>
    <mergeCell ref="M76:N76"/>
    <mergeCell ref="K77:L77"/>
    <mergeCell ref="M77:N77"/>
    <mergeCell ref="K78:L78"/>
    <mergeCell ref="M78:N78"/>
    <mergeCell ref="K73:L73"/>
    <mergeCell ref="M73:N73"/>
    <mergeCell ref="K74:L74"/>
    <mergeCell ref="M74:N74"/>
    <mergeCell ref="K75:L75"/>
    <mergeCell ref="M75:N75"/>
    <mergeCell ref="K82:L82"/>
    <mergeCell ref="M82:N82"/>
    <mergeCell ref="K83:L83"/>
    <mergeCell ref="M83:N83"/>
    <mergeCell ref="K84:L84"/>
    <mergeCell ref="M84:N84"/>
    <mergeCell ref="K79:L79"/>
    <mergeCell ref="M79:N79"/>
    <mergeCell ref="K80:L80"/>
    <mergeCell ref="M80:N80"/>
    <mergeCell ref="K81:L81"/>
    <mergeCell ref="M81:N81"/>
    <mergeCell ref="K88:L88"/>
    <mergeCell ref="M88:N88"/>
    <mergeCell ref="K89:L89"/>
    <mergeCell ref="M89:N89"/>
    <mergeCell ref="K90:L90"/>
    <mergeCell ref="M90:N90"/>
    <mergeCell ref="K85:L85"/>
    <mergeCell ref="M85:N85"/>
    <mergeCell ref="K86:L86"/>
    <mergeCell ref="M86:N86"/>
    <mergeCell ref="K87:L87"/>
    <mergeCell ref="M87:N87"/>
    <mergeCell ref="K94:L94"/>
    <mergeCell ref="M94:N94"/>
    <mergeCell ref="K99:L99"/>
    <mergeCell ref="M99:N99"/>
    <mergeCell ref="B105:N105"/>
    <mergeCell ref="B106:N106"/>
    <mergeCell ref="K91:L91"/>
    <mergeCell ref="M91:N91"/>
    <mergeCell ref="K92:L92"/>
    <mergeCell ref="M92:N92"/>
    <mergeCell ref="K93:L93"/>
    <mergeCell ref="M93:N93"/>
    <mergeCell ref="K97:L97"/>
    <mergeCell ref="M97:N97"/>
    <mergeCell ref="AM2:AQ2"/>
    <mergeCell ref="AC4:AK4"/>
    <mergeCell ref="AM4:AQ4"/>
    <mergeCell ref="AC6:AD6"/>
    <mergeCell ref="AM6:AN6"/>
    <mergeCell ref="AP6:AQ6"/>
    <mergeCell ref="AH7:AI7"/>
    <mergeCell ref="AJ7:AK7"/>
    <mergeCell ref="AH10:AI10"/>
    <mergeCell ref="AJ10:AK10"/>
    <mergeCell ref="AH11:AI11"/>
    <mergeCell ref="AJ11:AK11"/>
    <mergeCell ref="AH12:AI12"/>
    <mergeCell ref="AJ12:AK12"/>
    <mergeCell ref="AH13:AI13"/>
    <mergeCell ref="AJ13:AK13"/>
    <mergeCell ref="AH14:AI14"/>
    <mergeCell ref="AJ14:AK14"/>
    <mergeCell ref="AH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H22:AI22"/>
    <mergeCell ref="AJ22:AK22"/>
    <mergeCell ref="AH23:AI23"/>
    <mergeCell ref="AJ23:AK23"/>
    <mergeCell ref="AH24:AI24"/>
    <mergeCell ref="AJ24:AK24"/>
    <mergeCell ref="AH25:AI25"/>
    <mergeCell ref="AJ25:AK25"/>
    <mergeCell ref="AH26:AI26"/>
    <mergeCell ref="AJ26:AK26"/>
    <mergeCell ref="AH27:AI27"/>
    <mergeCell ref="AJ27:AK27"/>
    <mergeCell ref="AH28:AI28"/>
    <mergeCell ref="AJ28:AK28"/>
    <mergeCell ref="AH29:AI29"/>
    <mergeCell ref="AJ29:AK29"/>
    <mergeCell ref="AH30:AI30"/>
    <mergeCell ref="AJ30:AK30"/>
    <mergeCell ref="AH31:AI31"/>
    <mergeCell ref="AJ31:AK31"/>
    <mergeCell ref="AH32:AI32"/>
    <mergeCell ref="AJ32:AK32"/>
    <mergeCell ref="AH33:AI33"/>
    <mergeCell ref="AJ33:AK33"/>
    <mergeCell ref="AH34:AI34"/>
    <mergeCell ref="AJ34:AK34"/>
    <mergeCell ref="AH35:AI35"/>
    <mergeCell ref="AJ35:AK35"/>
    <mergeCell ref="AH36:AI36"/>
    <mergeCell ref="AJ36:AK36"/>
    <mergeCell ref="AH39:AI39"/>
    <mergeCell ref="AJ39:AK39"/>
    <mergeCell ref="AH40:AI40"/>
    <mergeCell ref="AJ40:AK40"/>
    <mergeCell ref="AH41:AI41"/>
    <mergeCell ref="AJ41:AK41"/>
    <mergeCell ref="AH42:AI42"/>
    <mergeCell ref="AJ42:AK42"/>
    <mergeCell ref="AH43:AI43"/>
    <mergeCell ref="AJ43:AK43"/>
    <mergeCell ref="AH44:AI44"/>
    <mergeCell ref="AJ44:AK44"/>
    <mergeCell ref="AH45:AI45"/>
    <mergeCell ref="AJ45:AK45"/>
    <mergeCell ref="AH46:AI46"/>
    <mergeCell ref="AJ46:AK46"/>
    <mergeCell ref="AH47:AI47"/>
    <mergeCell ref="AJ47:AK47"/>
    <mergeCell ref="AH48:AI48"/>
    <mergeCell ref="AJ48:AK48"/>
    <mergeCell ref="AH49:AI49"/>
    <mergeCell ref="AJ49:AK49"/>
    <mergeCell ref="AH50:AI50"/>
    <mergeCell ref="AJ50:AK50"/>
    <mergeCell ref="AH51:AI51"/>
    <mergeCell ref="AJ51:AK51"/>
    <mergeCell ref="AH52:AI52"/>
    <mergeCell ref="AJ52:AK52"/>
    <mergeCell ref="AH53:AI53"/>
    <mergeCell ref="AJ53:AK53"/>
    <mergeCell ref="AH54:AI54"/>
    <mergeCell ref="AJ54:AK54"/>
    <mergeCell ref="AH55:AI55"/>
    <mergeCell ref="AJ55:AK55"/>
    <mergeCell ref="AH56:AI56"/>
    <mergeCell ref="AJ56:AK56"/>
    <mergeCell ref="AH57:AI57"/>
    <mergeCell ref="AJ57:AK57"/>
    <mergeCell ref="AH58:AI58"/>
    <mergeCell ref="AJ58:AK58"/>
    <mergeCell ref="AH59:AI59"/>
    <mergeCell ref="AJ59:AK59"/>
    <mergeCell ref="AH60:AI60"/>
    <mergeCell ref="AJ60:AK60"/>
    <mergeCell ref="AH61:AI61"/>
    <mergeCell ref="AJ61:AK61"/>
    <mergeCell ref="AH62:AI62"/>
    <mergeCell ref="AJ62:AK62"/>
    <mergeCell ref="AH63:AI63"/>
    <mergeCell ref="AJ63:AK63"/>
    <mergeCell ref="AH64:AI64"/>
    <mergeCell ref="AJ64:AK64"/>
    <mergeCell ref="AH65:AI65"/>
    <mergeCell ref="AJ65:AK65"/>
    <mergeCell ref="AH68:AI68"/>
    <mergeCell ref="AJ68:AK68"/>
    <mergeCell ref="AH69:AI69"/>
    <mergeCell ref="AJ69:AK69"/>
    <mergeCell ref="AH70:AI70"/>
    <mergeCell ref="AJ70:AK70"/>
    <mergeCell ref="AH71:AI71"/>
    <mergeCell ref="AJ71:AK71"/>
    <mergeCell ref="AH72:AI72"/>
    <mergeCell ref="AJ72:AK72"/>
    <mergeCell ref="AH73:AI73"/>
    <mergeCell ref="AJ73:AK73"/>
    <mergeCell ref="AH74:AI74"/>
    <mergeCell ref="AJ74:AK74"/>
    <mergeCell ref="AH75:AI75"/>
    <mergeCell ref="AJ75:AK75"/>
    <mergeCell ref="AH76:AI76"/>
    <mergeCell ref="AJ76:AK76"/>
    <mergeCell ref="AH77:AI77"/>
    <mergeCell ref="AJ77:AK77"/>
    <mergeCell ref="AH78:AI78"/>
    <mergeCell ref="AJ78:AK78"/>
    <mergeCell ref="AH79:AI79"/>
    <mergeCell ref="AJ79:AK79"/>
    <mergeCell ref="AH89:AI89"/>
    <mergeCell ref="AJ89:AK89"/>
    <mergeCell ref="AH80:AI80"/>
    <mergeCell ref="AJ80:AK80"/>
    <mergeCell ref="AH81:AI81"/>
    <mergeCell ref="AJ81:AK81"/>
    <mergeCell ref="AH82:AI82"/>
    <mergeCell ref="AJ82:AK82"/>
    <mergeCell ref="AH83:AI83"/>
    <mergeCell ref="AJ83:AK83"/>
    <mergeCell ref="AH84:AI84"/>
    <mergeCell ref="AJ84:AK84"/>
    <mergeCell ref="AS2:AW2"/>
    <mergeCell ref="AS4:AW4"/>
    <mergeCell ref="AS6:AT6"/>
    <mergeCell ref="AV6:AW6"/>
    <mergeCell ref="AH99:AI99"/>
    <mergeCell ref="AJ99:AK99"/>
    <mergeCell ref="AH90:AI90"/>
    <mergeCell ref="AJ90:AK90"/>
    <mergeCell ref="AH91:AI91"/>
    <mergeCell ref="AJ91:AK91"/>
    <mergeCell ref="AH92:AI92"/>
    <mergeCell ref="AJ92:AK92"/>
    <mergeCell ref="AH93:AI93"/>
    <mergeCell ref="AJ93:AK93"/>
    <mergeCell ref="AH94:AI94"/>
    <mergeCell ref="AJ94:AK94"/>
    <mergeCell ref="AH85:AI85"/>
    <mergeCell ref="AJ85:AK85"/>
    <mergeCell ref="AH86:AI86"/>
    <mergeCell ref="AJ86:AK86"/>
    <mergeCell ref="AH87:AI87"/>
    <mergeCell ref="AJ87:AK87"/>
    <mergeCell ref="AH88:AI88"/>
    <mergeCell ref="AJ88:AK88"/>
  </mergeCells>
  <hyperlinks>
    <hyperlink ref="B2" location="Schedule_Listing" display="Return to Shedule Listing" xr:uid="{00000000-0004-0000-4400-000000000000}"/>
    <hyperlink ref="B2:D2" location="'Schedule Listing '!A1" display="Return to Schedule Listing" xr:uid="{00000000-0004-0000-4400-000001000000}"/>
  </hyperlinks>
  <pageMargins left="0.47244094488188981" right="0.35433070866141736" top="0.74803149606299213" bottom="0.51181102362204722" header="0.31496062992125984" footer="0.31496062992125984"/>
  <pageSetup scale="59"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4" manualBreakCount="4">
    <brk id="15" max="106" man="1"/>
    <brk id="22" max="106" man="1"/>
    <brk id="28" max="106" man="1"/>
    <brk id="37" max="106"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8"/>
  <dimension ref="A1:AW155"/>
  <sheetViews>
    <sheetView showGridLines="0" topLeftCell="AD1" zoomScaleNormal="100" zoomScaleSheetLayoutView="100" workbookViewId="0">
      <selection activeCell="AV34" sqref="AV34"/>
    </sheetView>
  </sheetViews>
  <sheetFormatPr defaultColWidth="9.1015625" defaultRowHeight="12.3"/>
  <cols>
    <col min="1" max="1" width="7.1015625" style="1" customWidth="1"/>
    <col min="2" max="3" width="9.1015625" style="1"/>
    <col min="4" max="4" width="12.41796875" style="1" customWidth="1"/>
    <col min="5" max="5" width="0.89453125" style="1" customWidth="1"/>
    <col min="6" max="6" width="10.41796875" style="1" customWidth="1"/>
    <col min="7" max="7" width="0.89453125" style="1" customWidth="1"/>
    <col min="8" max="8" width="10" style="1" customWidth="1"/>
    <col min="9" max="9" width="11.5234375" style="1" customWidth="1"/>
    <col min="10" max="10" width="0.5234375" style="1" customWidth="1"/>
    <col min="11" max="11" width="5.5234375" style="1" customWidth="1"/>
    <col min="12" max="12" width="6.3125" style="1" customWidth="1"/>
    <col min="13" max="13" width="6.89453125" style="1" customWidth="1"/>
    <col min="14" max="14" width="6.5234375" style="1" customWidth="1"/>
    <col min="15" max="15" width="2.1015625" style="1" customWidth="1"/>
    <col min="16" max="16" width="6.5234375" style="1" customWidth="1"/>
    <col min="17" max="17" width="9" style="1" customWidth="1"/>
    <col min="18" max="18" width="18.3125" style="1" customWidth="1"/>
    <col min="19" max="20" width="15.89453125" style="1" customWidth="1"/>
    <col min="21" max="21" width="0.89453125" style="1" customWidth="1"/>
    <col min="22" max="22" width="3.41796875" style="1" customWidth="1"/>
    <col min="23" max="23" width="10.41796875" style="175" customWidth="1"/>
    <col min="24" max="24" width="13.41796875" style="175" customWidth="1"/>
    <col min="25" max="25" width="17.89453125" style="175" customWidth="1"/>
    <col min="26" max="26" width="16.41796875" style="175" customWidth="1"/>
    <col min="27" max="27" width="14.41796875" style="175" customWidth="1"/>
    <col min="28" max="28" width="0.89453125" style="175" customWidth="1"/>
    <col min="29" max="29" width="8.5234375" style="668" customWidth="1"/>
    <col min="30" max="32" width="9.1015625" style="1"/>
    <col min="33" max="33" width="2" style="1" customWidth="1"/>
    <col min="34" max="37" width="9" style="1" customWidth="1"/>
    <col min="38" max="38" width="1.5234375" style="1" customWidth="1"/>
    <col min="39" max="39" width="10.41796875" style="668" customWidth="1"/>
    <col min="40" max="40" width="13.41796875" style="668" customWidth="1"/>
    <col min="41" max="41" width="17.89453125" style="668" customWidth="1"/>
    <col min="42" max="42" width="16.41796875" style="668" customWidth="1"/>
    <col min="43" max="43" width="14.41796875" style="668" customWidth="1"/>
    <col min="44" max="44" width="1.5234375" style="1" customWidth="1"/>
    <col min="45" max="45" width="10.41796875" style="668" customWidth="1"/>
    <col min="46" max="46" width="13.41796875" style="668" customWidth="1"/>
    <col min="47" max="47" width="17.89453125" style="668" customWidth="1"/>
    <col min="48" max="48" width="16.41796875" style="668" customWidth="1"/>
    <col min="49" max="49" width="14.41796875" style="668" customWidth="1"/>
    <col min="50"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279" width="9.1015625" style="1"/>
    <col min="280" max="280" width="6.5234375" style="1" customWidth="1"/>
    <col min="281" max="281" width="9" style="1" customWidth="1"/>
    <col min="282" max="284" width="9.41796875" style="1" customWidth="1"/>
    <col min="285" max="285" width="0.89453125" style="1" customWidth="1"/>
    <col min="286" max="286" width="8.5234375" style="1" customWidth="1"/>
    <col min="287"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535" width="9.1015625" style="1"/>
    <col min="536" max="536" width="6.5234375" style="1" customWidth="1"/>
    <col min="537" max="537" width="9" style="1" customWidth="1"/>
    <col min="538" max="540" width="9.41796875" style="1" customWidth="1"/>
    <col min="541" max="541" width="0.89453125" style="1" customWidth="1"/>
    <col min="542" max="542" width="8.5234375" style="1" customWidth="1"/>
    <col min="543"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791" width="9.1015625" style="1"/>
    <col min="792" max="792" width="6.5234375" style="1" customWidth="1"/>
    <col min="793" max="793" width="9" style="1" customWidth="1"/>
    <col min="794" max="796" width="9.41796875" style="1" customWidth="1"/>
    <col min="797" max="797" width="0.89453125" style="1" customWidth="1"/>
    <col min="798" max="798" width="8.5234375" style="1" customWidth="1"/>
    <col min="799"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047" width="9.1015625" style="1"/>
    <col min="1048" max="1048" width="6.5234375" style="1" customWidth="1"/>
    <col min="1049" max="1049" width="9" style="1" customWidth="1"/>
    <col min="1050" max="1052" width="9.41796875" style="1" customWidth="1"/>
    <col min="1053" max="1053" width="0.89453125" style="1" customWidth="1"/>
    <col min="1054" max="1054" width="8.5234375" style="1" customWidth="1"/>
    <col min="1055"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303" width="9.1015625" style="1"/>
    <col min="1304" max="1304" width="6.5234375" style="1" customWidth="1"/>
    <col min="1305" max="1305" width="9" style="1" customWidth="1"/>
    <col min="1306" max="1308" width="9.41796875" style="1" customWidth="1"/>
    <col min="1309" max="1309" width="0.89453125" style="1" customWidth="1"/>
    <col min="1310" max="1310" width="8.5234375" style="1" customWidth="1"/>
    <col min="1311"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559" width="9.1015625" style="1"/>
    <col min="1560" max="1560" width="6.5234375" style="1" customWidth="1"/>
    <col min="1561" max="1561" width="9" style="1" customWidth="1"/>
    <col min="1562" max="1564" width="9.41796875" style="1" customWidth="1"/>
    <col min="1565" max="1565" width="0.89453125" style="1" customWidth="1"/>
    <col min="1566" max="1566" width="8.5234375" style="1" customWidth="1"/>
    <col min="1567"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1815" width="9.1015625" style="1"/>
    <col min="1816" max="1816" width="6.5234375" style="1" customWidth="1"/>
    <col min="1817" max="1817" width="9" style="1" customWidth="1"/>
    <col min="1818" max="1820" width="9.41796875" style="1" customWidth="1"/>
    <col min="1821" max="1821" width="0.89453125" style="1" customWidth="1"/>
    <col min="1822" max="1822" width="8.5234375" style="1" customWidth="1"/>
    <col min="1823"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071" width="9.1015625" style="1"/>
    <col min="2072" max="2072" width="6.5234375" style="1" customWidth="1"/>
    <col min="2073" max="2073" width="9" style="1" customWidth="1"/>
    <col min="2074" max="2076" width="9.41796875" style="1" customWidth="1"/>
    <col min="2077" max="2077" width="0.89453125" style="1" customWidth="1"/>
    <col min="2078" max="2078" width="8.5234375" style="1" customWidth="1"/>
    <col min="2079"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327" width="9.1015625" style="1"/>
    <col min="2328" max="2328" width="6.5234375" style="1" customWidth="1"/>
    <col min="2329" max="2329" width="9" style="1" customWidth="1"/>
    <col min="2330" max="2332" width="9.41796875" style="1" customWidth="1"/>
    <col min="2333" max="2333" width="0.89453125" style="1" customWidth="1"/>
    <col min="2334" max="2334" width="8.5234375" style="1" customWidth="1"/>
    <col min="2335"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583" width="9.1015625" style="1"/>
    <col min="2584" max="2584" width="6.5234375" style="1" customWidth="1"/>
    <col min="2585" max="2585" width="9" style="1" customWidth="1"/>
    <col min="2586" max="2588" width="9.41796875" style="1" customWidth="1"/>
    <col min="2589" max="2589" width="0.89453125" style="1" customWidth="1"/>
    <col min="2590" max="2590" width="8.5234375" style="1" customWidth="1"/>
    <col min="2591"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2839" width="9.1015625" style="1"/>
    <col min="2840" max="2840" width="6.5234375" style="1" customWidth="1"/>
    <col min="2841" max="2841" width="9" style="1" customWidth="1"/>
    <col min="2842" max="2844" width="9.41796875" style="1" customWidth="1"/>
    <col min="2845" max="2845" width="0.89453125" style="1" customWidth="1"/>
    <col min="2846" max="2846" width="8.5234375" style="1" customWidth="1"/>
    <col min="2847"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095" width="9.1015625" style="1"/>
    <col min="3096" max="3096" width="6.5234375" style="1" customWidth="1"/>
    <col min="3097" max="3097" width="9" style="1" customWidth="1"/>
    <col min="3098" max="3100" width="9.41796875" style="1" customWidth="1"/>
    <col min="3101" max="3101" width="0.89453125" style="1" customWidth="1"/>
    <col min="3102" max="3102" width="8.5234375" style="1" customWidth="1"/>
    <col min="3103"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351" width="9.1015625" style="1"/>
    <col min="3352" max="3352" width="6.5234375" style="1" customWidth="1"/>
    <col min="3353" max="3353" width="9" style="1" customWidth="1"/>
    <col min="3354" max="3356" width="9.41796875" style="1" customWidth="1"/>
    <col min="3357" max="3357" width="0.89453125" style="1" customWidth="1"/>
    <col min="3358" max="3358" width="8.5234375" style="1" customWidth="1"/>
    <col min="3359"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607" width="9.1015625" style="1"/>
    <col min="3608" max="3608" width="6.5234375" style="1" customWidth="1"/>
    <col min="3609" max="3609" width="9" style="1" customWidth="1"/>
    <col min="3610" max="3612" width="9.41796875" style="1" customWidth="1"/>
    <col min="3613" max="3613" width="0.89453125" style="1" customWidth="1"/>
    <col min="3614" max="3614" width="8.5234375" style="1" customWidth="1"/>
    <col min="3615"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3863" width="9.1015625" style="1"/>
    <col min="3864" max="3864" width="6.5234375" style="1" customWidth="1"/>
    <col min="3865" max="3865" width="9" style="1" customWidth="1"/>
    <col min="3866" max="3868" width="9.41796875" style="1" customWidth="1"/>
    <col min="3869" max="3869" width="0.89453125" style="1" customWidth="1"/>
    <col min="3870" max="3870" width="8.5234375" style="1" customWidth="1"/>
    <col min="3871"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119" width="9.1015625" style="1"/>
    <col min="4120" max="4120" width="6.5234375" style="1" customWidth="1"/>
    <col min="4121" max="4121" width="9" style="1" customWidth="1"/>
    <col min="4122" max="4124" width="9.41796875" style="1" customWidth="1"/>
    <col min="4125" max="4125" width="0.89453125" style="1" customWidth="1"/>
    <col min="4126" max="4126" width="8.5234375" style="1" customWidth="1"/>
    <col min="4127"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375" width="9.1015625" style="1"/>
    <col min="4376" max="4376" width="6.5234375" style="1" customWidth="1"/>
    <col min="4377" max="4377" width="9" style="1" customWidth="1"/>
    <col min="4378" max="4380" width="9.41796875" style="1" customWidth="1"/>
    <col min="4381" max="4381" width="0.89453125" style="1" customWidth="1"/>
    <col min="4382" max="4382" width="8.5234375" style="1" customWidth="1"/>
    <col min="4383"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631" width="9.1015625" style="1"/>
    <col min="4632" max="4632" width="6.5234375" style="1" customWidth="1"/>
    <col min="4633" max="4633" width="9" style="1" customWidth="1"/>
    <col min="4634" max="4636" width="9.41796875" style="1" customWidth="1"/>
    <col min="4637" max="4637" width="0.89453125" style="1" customWidth="1"/>
    <col min="4638" max="4638" width="8.5234375" style="1" customWidth="1"/>
    <col min="4639"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4887" width="9.1015625" style="1"/>
    <col min="4888" max="4888" width="6.5234375" style="1" customWidth="1"/>
    <col min="4889" max="4889" width="9" style="1" customWidth="1"/>
    <col min="4890" max="4892" width="9.41796875" style="1" customWidth="1"/>
    <col min="4893" max="4893" width="0.89453125" style="1" customWidth="1"/>
    <col min="4894" max="4894" width="8.5234375" style="1" customWidth="1"/>
    <col min="4895"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143" width="9.1015625" style="1"/>
    <col min="5144" max="5144" width="6.5234375" style="1" customWidth="1"/>
    <col min="5145" max="5145" width="9" style="1" customWidth="1"/>
    <col min="5146" max="5148" width="9.41796875" style="1" customWidth="1"/>
    <col min="5149" max="5149" width="0.89453125" style="1" customWidth="1"/>
    <col min="5150" max="5150" width="8.5234375" style="1" customWidth="1"/>
    <col min="5151"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399" width="9.1015625" style="1"/>
    <col min="5400" max="5400" width="6.5234375" style="1" customWidth="1"/>
    <col min="5401" max="5401" width="9" style="1" customWidth="1"/>
    <col min="5402" max="5404" width="9.41796875" style="1" customWidth="1"/>
    <col min="5405" max="5405" width="0.89453125" style="1" customWidth="1"/>
    <col min="5406" max="5406" width="8.5234375" style="1" customWidth="1"/>
    <col min="5407"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655" width="9.1015625" style="1"/>
    <col min="5656" max="5656" width="6.5234375" style="1" customWidth="1"/>
    <col min="5657" max="5657" width="9" style="1" customWidth="1"/>
    <col min="5658" max="5660" width="9.41796875" style="1" customWidth="1"/>
    <col min="5661" max="5661" width="0.89453125" style="1" customWidth="1"/>
    <col min="5662" max="5662" width="8.5234375" style="1" customWidth="1"/>
    <col min="5663"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5911" width="9.1015625" style="1"/>
    <col min="5912" max="5912" width="6.5234375" style="1" customWidth="1"/>
    <col min="5913" max="5913" width="9" style="1" customWidth="1"/>
    <col min="5914" max="5916" width="9.41796875" style="1" customWidth="1"/>
    <col min="5917" max="5917" width="0.89453125" style="1" customWidth="1"/>
    <col min="5918" max="5918" width="8.5234375" style="1" customWidth="1"/>
    <col min="5919"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167" width="9.1015625" style="1"/>
    <col min="6168" max="6168" width="6.5234375" style="1" customWidth="1"/>
    <col min="6169" max="6169" width="9" style="1" customWidth="1"/>
    <col min="6170" max="6172" width="9.41796875" style="1" customWidth="1"/>
    <col min="6173" max="6173" width="0.89453125" style="1" customWidth="1"/>
    <col min="6174" max="6174" width="8.5234375" style="1" customWidth="1"/>
    <col min="6175"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423" width="9.1015625" style="1"/>
    <col min="6424" max="6424" width="6.5234375" style="1" customWidth="1"/>
    <col min="6425" max="6425" width="9" style="1" customWidth="1"/>
    <col min="6426" max="6428" width="9.41796875" style="1" customWidth="1"/>
    <col min="6429" max="6429" width="0.89453125" style="1" customWidth="1"/>
    <col min="6430" max="6430" width="8.5234375" style="1" customWidth="1"/>
    <col min="6431"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679" width="9.1015625" style="1"/>
    <col min="6680" max="6680" width="6.5234375" style="1" customWidth="1"/>
    <col min="6681" max="6681" width="9" style="1" customWidth="1"/>
    <col min="6682" max="6684" width="9.41796875" style="1" customWidth="1"/>
    <col min="6685" max="6685" width="0.89453125" style="1" customWidth="1"/>
    <col min="6686" max="6686" width="8.5234375" style="1" customWidth="1"/>
    <col min="6687"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6935" width="9.1015625" style="1"/>
    <col min="6936" max="6936" width="6.5234375" style="1" customWidth="1"/>
    <col min="6937" max="6937" width="9" style="1" customWidth="1"/>
    <col min="6938" max="6940" width="9.41796875" style="1" customWidth="1"/>
    <col min="6941" max="6941" width="0.89453125" style="1" customWidth="1"/>
    <col min="6942" max="6942" width="8.5234375" style="1" customWidth="1"/>
    <col min="6943"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191" width="9.1015625" style="1"/>
    <col min="7192" max="7192" width="6.5234375" style="1" customWidth="1"/>
    <col min="7193" max="7193" width="9" style="1" customWidth="1"/>
    <col min="7194" max="7196" width="9.41796875" style="1" customWidth="1"/>
    <col min="7197" max="7197" width="0.89453125" style="1" customWidth="1"/>
    <col min="7198" max="7198" width="8.5234375" style="1" customWidth="1"/>
    <col min="7199"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447" width="9.1015625" style="1"/>
    <col min="7448" max="7448" width="6.5234375" style="1" customWidth="1"/>
    <col min="7449" max="7449" width="9" style="1" customWidth="1"/>
    <col min="7450" max="7452" width="9.41796875" style="1" customWidth="1"/>
    <col min="7453" max="7453" width="0.89453125" style="1" customWidth="1"/>
    <col min="7454" max="7454" width="8.5234375" style="1" customWidth="1"/>
    <col min="7455"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703" width="9.1015625" style="1"/>
    <col min="7704" max="7704" width="6.5234375" style="1" customWidth="1"/>
    <col min="7705" max="7705" width="9" style="1" customWidth="1"/>
    <col min="7706" max="7708" width="9.41796875" style="1" customWidth="1"/>
    <col min="7709" max="7709" width="0.89453125" style="1" customWidth="1"/>
    <col min="7710" max="7710" width="8.5234375" style="1" customWidth="1"/>
    <col min="7711"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7959" width="9.1015625" style="1"/>
    <col min="7960" max="7960" width="6.5234375" style="1" customWidth="1"/>
    <col min="7961" max="7961" width="9" style="1" customWidth="1"/>
    <col min="7962" max="7964" width="9.41796875" style="1" customWidth="1"/>
    <col min="7965" max="7965" width="0.89453125" style="1" customWidth="1"/>
    <col min="7966" max="7966" width="8.5234375" style="1" customWidth="1"/>
    <col min="7967"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215" width="9.1015625" style="1"/>
    <col min="8216" max="8216" width="6.5234375" style="1" customWidth="1"/>
    <col min="8217" max="8217" width="9" style="1" customWidth="1"/>
    <col min="8218" max="8220" width="9.41796875" style="1" customWidth="1"/>
    <col min="8221" max="8221" width="0.89453125" style="1" customWidth="1"/>
    <col min="8222" max="8222" width="8.5234375" style="1" customWidth="1"/>
    <col min="8223"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471" width="9.1015625" style="1"/>
    <col min="8472" max="8472" width="6.5234375" style="1" customWidth="1"/>
    <col min="8473" max="8473" width="9" style="1" customWidth="1"/>
    <col min="8474" max="8476" width="9.41796875" style="1" customWidth="1"/>
    <col min="8477" max="8477" width="0.89453125" style="1" customWidth="1"/>
    <col min="8478" max="8478" width="8.5234375" style="1" customWidth="1"/>
    <col min="8479"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727" width="9.1015625" style="1"/>
    <col min="8728" max="8728" width="6.5234375" style="1" customWidth="1"/>
    <col min="8729" max="8729" width="9" style="1" customWidth="1"/>
    <col min="8730" max="8732" width="9.41796875" style="1" customWidth="1"/>
    <col min="8733" max="8733" width="0.89453125" style="1" customWidth="1"/>
    <col min="8734" max="8734" width="8.5234375" style="1" customWidth="1"/>
    <col min="8735"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8983" width="9.1015625" style="1"/>
    <col min="8984" max="8984" width="6.5234375" style="1" customWidth="1"/>
    <col min="8985" max="8985" width="9" style="1" customWidth="1"/>
    <col min="8986" max="8988" width="9.41796875" style="1" customWidth="1"/>
    <col min="8989" max="8989" width="0.89453125" style="1" customWidth="1"/>
    <col min="8990" max="8990" width="8.5234375" style="1" customWidth="1"/>
    <col min="8991"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239" width="9.1015625" style="1"/>
    <col min="9240" max="9240" width="6.5234375" style="1" customWidth="1"/>
    <col min="9241" max="9241" width="9" style="1" customWidth="1"/>
    <col min="9242" max="9244" width="9.41796875" style="1" customWidth="1"/>
    <col min="9245" max="9245" width="0.89453125" style="1" customWidth="1"/>
    <col min="9246" max="9246" width="8.5234375" style="1" customWidth="1"/>
    <col min="9247"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495" width="9.1015625" style="1"/>
    <col min="9496" max="9496" width="6.5234375" style="1" customWidth="1"/>
    <col min="9497" max="9497" width="9" style="1" customWidth="1"/>
    <col min="9498" max="9500" width="9.41796875" style="1" customWidth="1"/>
    <col min="9501" max="9501" width="0.89453125" style="1" customWidth="1"/>
    <col min="9502" max="9502" width="8.5234375" style="1" customWidth="1"/>
    <col min="9503"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751" width="9.1015625" style="1"/>
    <col min="9752" max="9752" width="6.5234375" style="1" customWidth="1"/>
    <col min="9753" max="9753" width="9" style="1" customWidth="1"/>
    <col min="9754" max="9756" width="9.41796875" style="1" customWidth="1"/>
    <col min="9757" max="9757" width="0.89453125" style="1" customWidth="1"/>
    <col min="9758" max="9758" width="8.5234375" style="1" customWidth="1"/>
    <col min="9759"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007" width="9.1015625" style="1"/>
    <col min="10008" max="10008" width="6.5234375" style="1" customWidth="1"/>
    <col min="10009" max="10009" width="9" style="1" customWidth="1"/>
    <col min="10010" max="10012" width="9.41796875" style="1" customWidth="1"/>
    <col min="10013" max="10013" width="0.89453125" style="1" customWidth="1"/>
    <col min="10014" max="10014" width="8.5234375" style="1" customWidth="1"/>
    <col min="10015"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263" width="9.1015625" style="1"/>
    <col min="10264" max="10264" width="6.5234375" style="1" customWidth="1"/>
    <col min="10265" max="10265" width="9" style="1" customWidth="1"/>
    <col min="10266" max="10268" width="9.41796875" style="1" customWidth="1"/>
    <col min="10269" max="10269" width="0.89453125" style="1" customWidth="1"/>
    <col min="10270" max="10270" width="8.5234375" style="1" customWidth="1"/>
    <col min="10271"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519" width="9.1015625" style="1"/>
    <col min="10520" max="10520" width="6.5234375" style="1" customWidth="1"/>
    <col min="10521" max="10521" width="9" style="1" customWidth="1"/>
    <col min="10522" max="10524" width="9.41796875" style="1" customWidth="1"/>
    <col min="10525" max="10525" width="0.89453125" style="1" customWidth="1"/>
    <col min="10526" max="10526" width="8.5234375" style="1" customWidth="1"/>
    <col min="10527"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0775" width="9.1015625" style="1"/>
    <col min="10776" max="10776" width="6.5234375" style="1" customWidth="1"/>
    <col min="10777" max="10777" width="9" style="1" customWidth="1"/>
    <col min="10778" max="10780" width="9.41796875" style="1" customWidth="1"/>
    <col min="10781" max="10781" width="0.89453125" style="1" customWidth="1"/>
    <col min="10782" max="10782" width="8.5234375" style="1" customWidth="1"/>
    <col min="10783"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031" width="9.1015625" style="1"/>
    <col min="11032" max="11032" width="6.5234375" style="1" customWidth="1"/>
    <col min="11033" max="11033" width="9" style="1" customWidth="1"/>
    <col min="11034" max="11036" width="9.41796875" style="1" customWidth="1"/>
    <col min="11037" max="11037" width="0.89453125" style="1" customWidth="1"/>
    <col min="11038" max="11038" width="8.5234375" style="1" customWidth="1"/>
    <col min="11039"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287" width="9.1015625" style="1"/>
    <col min="11288" max="11288" width="6.5234375" style="1" customWidth="1"/>
    <col min="11289" max="11289" width="9" style="1" customWidth="1"/>
    <col min="11290" max="11292" width="9.41796875" style="1" customWidth="1"/>
    <col min="11293" max="11293" width="0.89453125" style="1" customWidth="1"/>
    <col min="11294" max="11294" width="8.5234375" style="1" customWidth="1"/>
    <col min="11295"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543" width="9.1015625" style="1"/>
    <col min="11544" max="11544" width="6.5234375" style="1" customWidth="1"/>
    <col min="11545" max="11545" width="9" style="1" customWidth="1"/>
    <col min="11546" max="11548" width="9.41796875" style="1" customWidth="1"/>
    <col min="11549" max="11549" width="0.89453125" style="1" customWidth="1"/>
    <col min="11550" max="11550" width="8.5234375" style="1" customWidth="1"/>
    <col min="11551"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1799" width="9.1015625" style="1"/>
    <col min="11800" max="11800" width="6.5234375" style="1" customWidth="1"/>
    <col min="11801" max="11801" width="9" style="1" customWidth="1"/>
    <col min="11802" max="11804" width="9.41796875" style="1" customWidth="1"/>
    <col min="11805" max="11805" width="0.89453125" style="1" customWidth="1"/>
    <col min="11806" max="11806" width="8.5234375" style="1" customWidth="1"/>
    <col min="11807"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055" width="9.1015625" style="1"/>
    <col min="12056" max="12056" width="6.5234375" style="1" customWidth="1"/>
    <col min="12057" max="12057" width="9" style="1" customWidth="1"/>
    <col min="12058" max="12060" width="9.41796875" style="1" customWidth="1"/>
    <col min="12061" max="12061" width="0.89453125" style="1" customWidth="1"/>
    <col min="12062" max="12062" width="8.5234375" style="1" customWidth="1"/>
    <col min="12063"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311" width="9.1015625" style="1"/>
    <col min="12312" max="12312" width="6.5234375" style="1" customWidth="1"/>
    <col min="12313" max="12313" width="9" style="1" customWidth="1"/>
    <col min="12314" max="12316" width="9.41796875" style="1" customWidth="1"/>
    <col min="12317" max="12317" width="0.89453125" style="1" customWidth="1"/>
    <col min="12318" max="12318" width="8.5234375" style="1" customWidth="1"/>
    <col min="12319"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567" width="9.1015625" style="1"/>
    <col min="12568" max="12568" width="6.5234375" style="1" customWidth="1"/>
    <col min="12569" max="12569" width="9" style="1" customWidth="1"/>
    <col min="12570" max="12572" width="9.41796875" style="1" customWidth="1"/>
    <col min="12573" max="12573" width="0.89453125" style="1" customWidth="1"/>
    <col min="12574" max="12574" width="8.5234375" style="1" customWidth="1"/>
    <col min="12575"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2823" width="9.1015625" style="1"/>
    <col min="12824" max="12824" width="6.5234375" style="1" customWidth="1"/>
    <col min="12825" max="12825" width="9" style="1" customWidth="1"/>
    <col min="12826" max="12828" width="9.41796875" style="1" customWidth="1"/>
    <col min="12829" max="12829" width="0.89453125" style="1" customWidth="1"/>
    <col min="12830" max="12830" width="8.5234375" style="1" customWidth="1"/>
    <col min="12831"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079" width="9.1015625" style="1"/>
    <col min="13080" max="13080" width="6.5234375" style="1" customWidth="1"/>
    <col min="13081" max="13081" width="9" style="1" customWidth="1"/>
    <col min="13082" max="13084" width="9.41796875" style="1" customWidth="1"/>
    <col min="13085" max="13085" width="0.89453125" style="1" customWidth="1"/>
    <col min="13086" max="13086" width="8.5234375" style="1" customWidth="1"/>
    <col min="13087"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335" width="9.1015625" style="1"/>
    <col min="13336" max="13336" width="6.5234375" style="1" customWidth="1"/>
    <col min="13337" max="13337" width="9" style="1" customWidth="1"/>
    <col min="13338" max="13340" width="9.41796875" style="1" customWidth="1"/>
    <col min="13341" max="13341" width="0.89453125" style="1" customWidth="1"/>
    <col min="13342" max="13342" width="8.5234375" style="1" customWidth="1"/>
    <col min="13343"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591" width="9.1015625" style="1"/>
    <col min="13592" max="13592" width="6.5234375" style="1" customWidth="1"/>
    <col min="13593" max="13593" width="9" style="1" customWidth="1"/>
    <col min="13594" max="13596" width="9.41796875" style="1" customWidth="1"/>
    <col min="13597" max="13597" width="0.89453125" style="1" customWidth="1"/>
    <col min="13598" max="13598" width="8.5234375" style="1" customWidth="1"/>
    <col min="13599"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3847" width="9.1015625" style="1"/>
    <col min="13848" max="13848" width="6.5234375" style="1" customWidth="1"/>
    <col min="13849" max="13849" width="9" style="1" customWidth="1"/>
    <col min="13850" max="13852" width="9.41796875" style="1" customWidth="1"/>
    <col min="13853" max="13853" width="0.89453125" style="1" customWidth="1"/>
    <col min="13854" max="13854" width="8.5234375" style="1" customWidth="1"/>
    <col min="13855"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103" width="9.1015625" style="1"/>
    <col min="14104" max="14104" width="6.5234375" style="1" customWidth="1"/>
    <col min="14105" max="14105" width="9" style="1" customWidth="1"/>
    <col min="14106" max="14108" width="9.41796875" style="1" customWidth="1"/>
    <col min="14109" max="14109" width="0.89453125" style="1" customWidth="1"/>
    <col min="14110" max="14110" width="8.5234375" style="1" customWidth="1"/>
    <col min="14111"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359" width="9.1015625" style="1"/>
    <col min="14360" max="14360" width="6.5234375" style="1" customWidth="1"/>
    <col min="14361" max="14361" width="9" style="1" customWidth="1"/>
    <col min="14362" max="14364" width="9.41796875" style="1" customWidth="1"/>
    <col min="14365" max="14365" width="0.89453125" style="1" customWidth="1"/>
    <col min="14366" max="14366" width="8.5234375" style="1" customWidth="1"/>
    <col min="14367"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615" width="9.1015625" style="1"/>
    <col min="14616" max="14616" width="6.5234375" style="1" customWidth="1"/>
    <col min="14617" max="14617" width="9" style="1" customWidth="1"/>
    <col min="14618" max="14620" width="9.41796875" style="1" customWidth="1"/>
    <col min="14621" max="14621" width="0.89453125" style="1" customWidth="1"/>
    <col min="14622" max="14622" width="8.5234375" style="1" customWidth="1"/>
    <col min="14623"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4871" width="9.1015625" style="1"/>
    <col min="14872" max="14872" width="6.5234375" style="1" customWidth="1"/>
    <col min="14873" max="14873" width="9" style="1" customWidth="1"/>
    <col min="14874" max="14876" width="9.41796875" style="1" customWidth="1"/>
    <col min="14877" max="14877" width="0.89453125" style="1" customWidth="1"/>
    <col min="14878" max="14878" width="8.5234375" style="1" customWidth="1"/>
    <col min="14879"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127" width="9.1015625" style="1"/>
    <col min="15128" max="15128" width="6.5234375" style="1" customWidth="1"/>
    <col min="15129" max="15129" width="9" style="1" customWidth="1"/>
    <col min="15130" max="15132" width="9.41796875" style="1" customWidth="1"/>
    <col min="15133" max="15133" width="0.89453125" style="1" customWidth="1"/>
    <col min="15134" max="15134" width="8.5234375" style="1" customWidth="1"/>
    <col min="15135"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383" width="9.1015625" style="1"/>
    <col min="15384" max="15384" width="6.5234375" style="1" customWidth="1"/>
    <col min="15385" max="15385" width="9" style="1" customWidth="1"/>
    <col min="15386" max="15388" width="9.41796875" style="1" customWidth="1"/>
    <col min="15389" max="15389" width="0.89453125" style="1" customWidth="1"/>
    <col min="15390" max="15390" width="8.5234375" style="1" customWidth="1"/>
    <col min="15391"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639" width="9.1015625" style="1"/>
    <col min="15640" max="15640" width="6.5234375" style="1" customWidth="1"/>
    <col min="15641" max="15641" width="9" style="1" customWidth="1"/>
    <col min="15642" max="15644" width="9.41796875" style="1" customWidth="1"/>
    <col min="15645" max="15645" width="0.89453125" style="1" customWidth="1"/>
    <col min="15646" max="15646" width="8.5234375" style="1" customWidth="1"/>
    <col min="15647"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5895" width="9.1015625" style="1"/>
    <col min="15896" max="15896" width="6.5234375" style="1" customWidth="1"/>
    <col min="15897" max="15897" width="9" style="1" customWidth="1"/>
    <col min="15898" max="15900" width="9.41796875" style="1" customWidth="1"/>
    <col min="15901" max="15901" width="0.89453125" style="1" customWidth="1"/>
    <col min="15902" max="15902" width="8.5234375" style="1" customWidth="1"/>
    <col min="15903"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151" width="9.1015625" style="1"/>
    <col min="16152" max="16152" width="6.5234375" style="1" customWidth="1"/>
    <col min="16153" max="16153" width="9" style="1" customWidth="1"/>
    <col min="16154" max="16156" width="9.41796875" style="1" customWidth="1"/>
    <col min="16157" max="16157" width="0.89453125" style="1" customWidth="1"/>
    <col min="16158" max="16158" width="8.5234375" style="1" customWidth="1"/>
    <col min="16159" max="16384" width="9.1015625" style="1"/>
  </cols>
  <sheetData>
    <row r="1" spans="1:49" ht="15.3">
      <c r="B1" s="729" t="s">
        <v>3074</v>
      </c>
      <c r="C1" s="37"/>
      <c r="D1" s="37"/>
      <c r="P1" s="37" t="str">
        <f>$B1</f>
        <v>Schedule 50.230 - IRB Approach - credit risk-weighted assets</v>
      </c>
      <c r="W1" s="37" t="str">
        <f>$B1</f>
        <v>Schedule 50.230 - IRB Approach - credit risk-weighted assets</v>
      </c>
      <c r="X1" s="1"/>
      <c r="Y1" s="1"/>
      <c r="Z1" s="1"/>
      <c r="AA1" s="1"/>
      <c r="AB1" s="1"/>
      <c r="AC1" s="268" t="str">
        <f>$B1</f>
        <v>Schedule 50.230 - IRB Approach - credit risk-weighted assets</v>
      </c>
      <c r="AD1" s="667"/>
      <c r="AE1" s="654"/>
      <c r="AF1" s="654"/>
      <c r="AG1" s="654"/>
      <c r="AH1" s="654"/>
      <c r="AI1" s="654"/>
      <c r="AJ1" s="654"/>
      <c r="AK1" s="654"/>
      <c r="AL1" s="654"/>
      <c r="AM1" s="37" t="str">
        <f>$B1</f>
        <v>Schedule 50.230 - IRB Approach - credit risk-weighted assets</v>
      </c>
      <c r="AN1" s="1"/>
      <c r="AO1" s="1"/>
      <c r="AP1" s="1"/>
      <c r="AQ1" s="1"/>
      <c r="AS1" s="37" t="str">
        <f>$B1</f>
        <v>Schedule 50.230 - IRB Approach - credit risk-weighted assets</v>
      </c>
      <c r="AT1" s="1"/>
      <c r="AU1" s="1"/>
      <c r="AV1" s="1"/>
      <c r="AW1" s="1"/>
    </row>
    <row r="2" spans="1:49" ht="15" customHeight="1">
      <c r="A2" s="21">
        <v>31</v>
      </c>
      <c r="B2" s="1758" t="s">
        <v>137</v>
      </c>
      <c r="C2" s="1759"/>
      <c r="D2" s="1760"/>
      <c r="F2" s="20"/>
      <c r="P2" s="1650" t="s">
        <v>2873</v>
      </c>
      <c r="Q2" s="1650"/>
      <c r="R2" s="1650"/>
      <c r="S2" s="1650"/>
      <c r="T2" s="1650"/>
      <c r="U2" s="1650"/>
      <c r="W2" s="1737" t="s">
        <v>3075</v>
      </c>
      <c r="X2" s="1737"/>
      <c r="Y2" s="1737"/>
      <c r="Z2" s="1737"/>
      <c r="AA2" s="1737"/>
      <c r="AB2" s="246"/>
      <c r="AC2" s="1679" t="s">
        <v>3076</v>
      </c>
      <c r="AD2" s="1679"/>
      <c r="AE2" s="1679"/>
      <c r="AF2" s="1679"/>
      <c r="AG2" s="1679"/>
      <c r="AH2" s="1679"/>
      <c r="AI2" s="1679"/>
      <c r="AJ2" s="1679"/>
      <c r="AK2" s="1679"/>
      <c r="AL2" s="646"/>
      <c r="AM2" s="1737" t="s">
        <v>3077</v>
      </c>
      <c r="AN2" s="1737"/>
      <c r="AO2" s="1737"/>
      <c r="AP2" s="1737"/>
      <c r="AQ2" s="1737"/>
      <c r="AS2" s="1737" t="s">
        <v>3078</v>
      </c>
      <c r="AT2" s="1737"/>
      <c r="AU2" s="1737"/>
      <c r="AV2" s="1737"/>
      <c r="AW2" s="1737"/>
    </row>
    <row r="3" spans="1:49" ht="15">
      <c r="A3" s="21"/>
      <c r="B3" s="1346"/>
      <c r="C3" s="13"/>
      <c r="D3" s="13"/>
      <c r="F3" s="20"/>
      <c r="P3" s="1521"/>
      <c r="Q3" s="1521"/>
      <c r="R3" s="1521"/>
      <c r="S3" s="1521"/>
      <c r="T3" s="1521"/>
      <c r="U3" s="1521"/>
      <c r="W3" s="1737"/>
      <c r="X3" s="1737"/>
      <c r="Y3" s="1737"/>
      <c r="Z3" s="1737"/>
      <c r="AA3" s="1737"/>
      <c r="AB3" s="66"/>
      <c r="AC3" s="1679"/>
      <c r="AD3" s="1679"/>
      <c r="AE3" s="1679"/>
      <c r="AF3" s="1679"/>
      <c r="AG3" s="1679"/>
      <c r="AH3" s="1679"/>
      <c r="AI3" s="1679"/>
      <c r="AJ3" s="1679"/>
      <c r="AK3" s="1679"/>
      <c r="AL3" s="646"/>
      <c r="AM3" s="1737"/>
      <c r="AN3" s="1737"/>
      <c r="AO3" s="1737"/>
      <c r="AP3" s="1737"/>
      <c r="AQ3" s="1737"/>
      <c r="AS3" s="1737"/>
      <c r="AT3" s="1737"/>
      <c r="AU3" s="1737"/>
      <c r="AV3" s="1737"/>
      <c r="AW3" s="1737"/>
    </row>
    <row r="4" spans="1:49" ht="15.6" customHeight="1">
      <c r="B4" s="525" t="s">
        <v>2536</v>
      </c>
      <c r="C4" s="59"/>
      <c r="P4" s="1650" t="str">
        <f>$B4</f>
        <v>For Banking Book - General HELOCs (110)</v>
      </c>
      <c r="Q4" s="1650"/>
      <c r="R4" s="1650"/>
      <c r="S4" s="1650"/>
      <c r="T4" s="1650"/>
      <c r="U4" s="1650"/>
      <c r="W4" s="1737" t="str">
        <f>$B4</f>
        <v>For Banking Book - General HELOCs (110)</v>
      </c>
      <c r="X4" s="1737"/>
      <c r="Y4" s="1737"/>
      <c r="Z4" s="1737"/>
      <c r="AA4" s="1737"/>
      <c r="AB4" s="246"/>
      <c r="AC4" s="1768" t="s">
        <v>3079</v>
      </c>
      <c r="AD4" s="1768"/>
      <c r="AE4" s="1768"/>
      <c r="AF4" s="1768"/>
      <c r="AG4" s="1768"/>
      <c r="AH4" s="1768"/>
      <c r="AI4" s="1768"/>
      <c r="AJ4" s="1768"/>
      <c r="AK4" s="1768"/>
      <c r="AL4" s="673"/>
      <c r="AM4" s="1737" t="str">
        <f>$B4</f>
        <v>For Banking Book - General HELOCs (110)</v>
      </c>
      <c r="AN4" s="1737"/>
      <c r="AO4" s="1737"/>
      <c r="AP4" s="1737"/>
      <c r="AQ4" s="1737"/>
      <c r="AS4" s="1737" t="str">
        <f>$B4</f>
        <v>For Banking Book - General HELOCs (110)</v>
      </c>
      <c r="AT4" s="1737"/>
      <c r="AU4" s="1737"/>
      <c r="AV4" s="1737"/>
      <c r="AW4" s="1737"/>
    </row>
    <row r="5" spans="1:49" ht="15">
      <c r="B5" s="19" t="s">
        <v>2875</v>
      </c>
      <c r="C5" s="59"/>
      <c r="P5" s="19" t="str">
        <f>$B5</f>
        <v>Dollars in thousands, Record Type 010</v>
      </c>
      <c r="W5" s="19" t="str">
        <f>$B5</f>
        <v>Dollars in thousands, Record Type 010</v>
      </c>
      <c r="X5" s="1"/>
      <c r="Y5" s="1"/>
      <c r="AC5" s="19" t="str">
        <f>$B5</f>
        <v>Dollars in thousands, Record Type 010</v>
      </c>
      <c r="AD5" s="654"/>
      <c r="AE5" s="654"/>
      <c r="AF5" s="668"/>
      <c r="AG5" s="668"/>
      <c r="AH5" s="19"/>
      <c r="AI5" s="654"/>
      <c r="AJ5" s="654"/>
      <c r="AK5" s="668"/>
      <c r="AL5" s="668"/>
      <c r="AM5" s="19" t="str">
        <f>$B5</f>
        <v>Dollars in thousands, Record Type 010</v>
      </c>
      <c r="AN5" s="1"/>
      <c r="AO5" s="1"/>
      <c r="AS5" s="19" t="str">
        <f>$B5</f>
        <v>Dollars in thousands, Record Type 010</v>
      </c>
      <c r="AT5" s="1"/>
      <c r="AU5" s="1"/>
    </row>
    <row r="6" spans="1:49" ht="48" customHeight="1">
      <c r="B6" s="1593" t="s">
        <v>2342</v>
      </c>
      <c r="C6" s="1594"/>
      <c r="D6" s="1595"/>
      <c r="E6" s="68"/>
      <c r="F6" s="1375" t="s">
        <v>2343</v>
      </c>
      <c r="G6" s="176"/>
      <c r="H6" s="1593" t="s">
        <v>2774</v>
      </c>
      <c r="I6" s="1595"/>
      <c r="J6" s="68"/>
      <c r="K6" s="68"/>
      <c r="L6" s="68"/>
      <c r="M6" s="68"/>
      <c r="N6" s="68"/>
      <c r="P6" s="1661"/>
      <c r="Q6" s="1661"/>
      <c r="R6" s="1338"/>
      <c r="S6" s="1647" t="s">
        <v>2879</v>
      </c>
      <c r="T6" s="1648"/>
      <c r="U6" s="1347"/>
      <c r="W6" s="1661"/>
      <c r="X6" s="1661"/>
      <c r="Y6" s="177"/>
      <c r="Z6" s="1685" t="s">
        <v>2879</v>
      </c>
      <c r="AA6" s="1686"/>
      <c r="AB6" s="178"/>
      <c r="AC6" s="1763"/>
      <c r="AD6" s="1763"/>
      <c r="AE6" s="271"/>
      <c r="AF6" s="669"/>
      <c r="AG6" s="654"/>
      <c r="AH6" s="656"/>
      <c r="AI6" s="656"/>
      <c r="AJ6" s="656"/>
      <c r="AK6" s="656"/>
      <c r="AL6" s="656"/>
      <c r="AM6" s="1661"/>
      <c r="AN6" s="1661"/>
      <c r="AO6" s="657"/>
      <c r="AP6" s="1685" t="s">
        <v>2879</v>
      </c>
      <c r="AQ6" s="1686"/>
      <c r="AS6" s="1661"/>
      <c r="AT6" s="1661"/>
      <c r="AU6" s="657"/>
      <c r="AV6" s="1685" t="s">
        <v>2879</v>
      </c>
      <c r="AW6" s="1686"/>
    </row>
    <row r="7" spans="1:49" ht="52.8">
      <c r="A7" s="69" t="s">
        <v>2881</v>
      </c>
      <c r="B7" s="69" t="s">
        <v>2882</v>
      </c>
      <c r="C7" s="69" t="s">
        <v>2345</v>
      </c>
      <c r="D7" s="69" t="s">
        <v>3031</v>
      </c>
      <c r="E7" s="72"/>
      <c r="F7" s="984" t="s">
        <v>3032</v>
      </c>
      <c r="G7" s="117"/>
      <c r="H7" s="69" t="s">
        <v>3033</v>
      </c>
      <c r="I7" s="231" t="s">
        <v>3065</v>
      </c>
      <c r="J7" s="72"/>
      <c r="K7" s="1649" t="s">
        <v>2352</v>
      </c>
      <c r="L7" s="1648"/>
      <c r="M7" s="1649" t="s">
        <v>2890</v>
      </c>
      <c r="N7" s="1648"/>
      <c r="P7" s="118" t="str">
        <f>$A7</f>
        <v>PD Band</v>
      </c>
      <c r="Q7" s="118" t="str">
        <f>$B7</f>
        <v>Estimated PD (%) (M3)</v>
      </c>
      <c r="R7" s="69" t="s">
        <v>3040</v>
      </c>
      <c r="S7" s="69" t="s">
        <v>2892</v>
      </c>
      <c r="T7" s="69" t="s">
        <v>2893</v>
      </c>
      <c r="U7" s="119"/>
      <c r="W7" s="118" t="str">
        <f>$A7</f>
        <v>PD Band</v>
      </c>
      <c r="X7" s="118" t="str">
        <f>$B7</f>
        <v>Estimated PD (%) (M3)</v>
      </c>
      <c r="Y7" s="231" t="s">
        <v>3066</v>
      </c>
      <c r="Z7" s="231" t="s">
        <v>3067</v>
      </c>
      <c r="AA7" s="231" t="s">
        <v>3068</v>
      </c>
      <c r="AB7" s="179"/>
      <c r="AC7" s="1376" t="s">
        <v>2881</v>
      </c>
      <c r="AD7" s="1376" t="s">
        <v>2882</v>
      </c>
      <c r="AE7" s="1352" t="s">
        <v>3080</v>
      </c>
      <c r="AF7" s="231" t="s">
        <v>2944</v>
      </c>
      <c r="AG7" s="670"/>
      <c r="AH7" s="1764" t="s">
        <v>2945</v>
      </c>
      <c r="AI7" s="1765"/>
      <c r="AJ7" s="1764" t="s">
        <v>2946</v>
      </c>
      <c r="AK7" s="1765"/>
      <c r="AL7" s="674"/>
      <c r="AM7" s="118" t="str">
        <f>$A7</f>
        <v>PD Band</v>
      </c>
      <c r="AN7" s="118" t="str">
        <f>$B7</f>
        <v>Estimated PD (%) (M3)</v>
      </c>
      <c r="AO7" s="231" t="s">
        <v>3081</v>
      </c>
      <c r="AP7" s="231" t="s">
        <v>3082</v>
      </c>
      <c r="AQ7" s="231" t="s">
        <v>3083</v>
      </c>
      <c r="AS7" s="118" t="str">
        <f>$A7</f>
        <v>PD Band</v>
      </c>
      <c r="AT7" s="118" t="str">
        <f>$B7</f>
        <v>Estimated PD (%) (M3)</v>
      </c>
      <c r="AU7" s="231" t="s">
        <v>3084</v>
      </c>
      <c r="AV7" s="231" t="s">
        <v>3085</v>
      </c>
      <c r="AW7" s="231" t="s">
        <v>3086</v>
      </c>
    </row>
    <row r="8" spans="1:49" s="112" customFormat="1" ht="14.4">
      <c r="B8" s="73" t="s">
        <v>282</v>
      </c>
      <c r="C8" s="73"/>
      <c r="D8" s="73" t="s">
        <v>283</v>
      </c>
      <c r="E8" s="73"/>
      <c r="F8" s="73" t="s">
        <v>284</v>
      </c>
      <c r="G8" s="73"/>
      <c r="H8" s="73" t="s">
        <v>3035</v>
      </c>
      <c r="I8" s="73"/>
      <c r="J8" s="73"/>
      <c r="K8" s="73"/>
      <c r="L8" s="73"/>
      <c r="M8" s="73"/>
      <c r="N8" s="73"/>
      <c r="P8" s="120"/>
      <c r="Q8" s="121" t="s">
        <v>2895</v>
      </c>
      <c r="R8" s="73"/>
      <c r="S8" s="1"/>
      <c r="T8" s="73"/>
      <c r="U8" s="73"/>
      <c r="W8" s="120"/>
      <c r="X8" s="121" t="s">
        <v>2895</v>
      </c>
      <c r="Y8" s="180"/>
      <c r="Z8" s="175"/>
      <c r="AA8" s="180"/>
      <c r="AB8" s="180"/>
      <c r="AC8" s="671"/>
      <c r="AD8" s="273" t="s">
        <v>2895</v>
      </c>
      <c r="AE8" s="655"/>
      <c r="AF8" s="269"/>
      <c r="AG8" s="655"/>
      <c r="AH8" s="269"/>
      <c r="AI8" s="269"/>
      <c r="AJ8" s="269"/>
      <c r="AK8" s="269"/>
      <c r="AL8" s="269"/>
      <c r="AM8" s="120"/>
      <c r="AN8" s="121" t="s">
        <v>2895</v>
      </c>
      <c r="AO8" s="180"/>
      <c r="AP8" s="668"/>
      <c r="AQ8" s="180"/>
      <c r="AS8" s="120"/>
      <c r="AT8" s="121" t="s">
        <v>2895</v>
      </c>
      <c r="AU8" s="180"/>
      <c r="AV8" s="668"/>
      <c r="AW8" s="180"/>
    </row>
    <row r="9" spans="1:49" ht="14.4">
      <c r="B9" s="17" t="s">
        <v>1790</v>
      </c>
      <c r="D9" s="3"/>
      <c r="E9" s="3"/>
      <c r="F9" s="3"/>
      <c r="G9" s="3"/>
      <c r="H9" s="3"/>
      <c r="I9" s="3"/>
      <c r="J9" s="3"/>
      <c r="K9" s="3"/>
      <c r="L9" s="3"/>
      <c r="M9" s="3"/>
      <c r="P9" s="122"/>
      <c r="Q9" s="123" t="str">
        <f>$B9</f>
        <v>Drawn (501)</v>
      </c>
      <c r="W9" s="122"/>
      <c r="X9" s="123" t="str">
        <f>$B9</f>
        <v>Drawn (501)</v>
      </c>
      <c r="AC9" s="672"/>
      <c r="AD9" s="275" t="s">
        <v>1790</v>
      </c>
      <c r="AE9" s="654"/>
      <c r="AF9" s="654"/>
      <c r="AG9" s="654"/>
      <c r="AH9" s="654"/>
      <c r="AI9" s="654"/>
      <c r="AJ9" s="654"/>
      <c r="AK9" s="654"/>
      <c r="AL9" s="654"/>
      <c r="AM9" s="122"/>
      <c r="AN9" s="123" t="str">
        <f>$B9</f>
        <v>Drawn (501)</v>
      </c>
      <c r="AS9" s="122"/>
      <c r="AT9" s="123" t="str">
        <f>$B9</f>
        <v>Drawn (501)</v>
      </c>
    </row>
    <row r="10" spans="1:49" ht="12.75" customHeight="1">
      <c r="A10" s="7" t="s">
        <v>2897</v>
      </c>
      <c r="B10" s="124"/>
      <c r="C10" s="125"/>
      <c r="D10" s="76"/>
      <c r="E10" s="7"/>
      <c r="F10" s="76"/>
      <c r="G10" s="142"/>
      <c r="H10" s="284"/>
      <c r="I10" s="128"/>
      <c r="J10" s="7"/>
      <c r="K10" s="1641"/>
      <c r="L10" s="1641"/>
      <c r="M10" s="1641"/>
      <c r="N10" s="1641"/>
      <c r="P10" s="130" t="str">
        <f t="shared" ref="P10:P34" si="0">$A10</f>
        <v>1 (1401)</v>
      </c>
      <c r="Q10" s="131" t="str">
        <f t="shared" ref="Q10:Q34" si="1">IF($B10="","",$B10)</f>
        <v/>
      </c>
      <c r="R10" s="285"/>
      <c r="S10" s="132"/>
      <c r="T10" s="132"/>
      <c r="U10" s="13"/>
      <c r="W10" s="130" t="str">
        <f t="shared" ref="W10:W34" si="2">$A10</f>
        <v>1 (1401)</v>
      </c>
      <c r="X10" s="131" t="str">
        <f t="shared" ref="X10:X34" si="3">IF($B10="","",$B10)</f>
        <v/>
      </c>
      <c r="Y10" s="232"/>
      <c r="Z10" s="233"/>
      <c r="AA10" s="233"/>
      <c r="AB10" s="181"/>
      <c r="AC10" s="276" t="s">
        <v>2897</v>
      </c>
      <c r="AD10" s="1378" t="str">
        <f t="shared" ref="AD10:AD34" si="4">IF($B10="","",$B10)</f>
        <v/>
      </c>
      <c r="AE10" s="280"/>
      <c r="AF10" s="663"/>
      <c r="AG10" s="654"/>
      <c r="AH10" s="1641"/>
      <c r="AI10" s="1641"/>
      <c r="AJ10" s="1641"/>
      <c r="AK10" s="1641"/>
      <c r="AL10" s="288"/>
      <c r="AM10" s="130" t="str">
        <f t="shared" ref="AM10:AM34" si="5">$A10</f>
        <v>1 (1401)</v>
      </c>
      <c r="AN10" s="131" t="str">
        <f t="shared" ref="AN10:AN34" si="6">IF($B10="","",$B10)</f>
        <v/>
      </c>
      <c r="AO10" s="232"/>
      <c r="AP10" s="233"/>
      <c r="AQ10" s="233"/>
      <c r="AS10" s="130" t="str">
        <f t="shared" ref="AS10:AS34" si="7">$A10</f>
        <v>1 (1401)</v>
      </c>
      <c r="AT10" s="131" t="str">
        <f t="shared" ref="AT10:AT34" si="8">IF($B10="","",$B10)</f>
        <v/>
      </c>
      <c r="AU10" s="232"/>
      <c r="AV10" s="233"/>
      <c r="AW10" s="233"/>
    </row>
    <row r="11" spans="1:49">
      <c r="A11" s="7" t="s">
        <v>2898</v>
      </c>
      <c r="B11" s="124"/>
      <c r="C11" s="125"/>
      <c r="D11" s="76"/>
      <c r="E11" s="7"/>
      <c r="F11" s="76"/>
      <c r="G11" s="142"/>
      <c r="H11" s="284"/>
      <c r="I11" s="128"/>
      <c r="J11" s="7"/>
      <c r="K11" s="1641"/>
      <c r="L11" s="1641"/>
      <c r="M11" s="1641"/>
      <c r="N11" s="1641"/>
      <c r="P11" s="130" t="str">
        <f t="shared" si="0"/>
        <v>2 (1402)</v>
      </c>
      <c r="Q11" s="131" t="str">
        <f t="shared" si="1"/>
        <v/>
      </c>
      <c r="R11" s="285"/>
      <c r="S11" s="132"/>
      <c r="T11" s="132"/>
      <c r="U11" s="13"/>
      <c r="W11" s="130" t="str">
        <f t="shared" si="2"/>
        <v>2 (1402)</v>
      </c>
      <c r="X11" s="131" t="str">
        <f t="shared" si="3"/>
        <v/>
      </c>
      <c r="Y11" s="232"/>
      <c r="Z11" s="233"/>
      <c r="AA11" s="233"/>
      <c r="AB11" s="181"/>
      <c r="AC11" s="276" t="s">
        <v>2898</v>
      </c>
      <c r="AD11" s="1378" t="str">
        <f t="shared" si="4"/>
        <v/>
      </c>
      <c r="AE11" s="280"/>
      <c r="AF11" s="663"/>
      <c r="AG11" s="654"/>
      <c r="AH11" s="1641"/>
      <c r="AI11" s="1641"/>
      <c r="AJ11" s="1641"/>
      <c r="AK11" s="1641"/>
      <c r="AL11" s="288"/>
      <c r="AM11" s="130" t="str">
        <f t="shared" si="5"/>
        <v>2 (1402)</v>
      </c>
      <c r="AN11" s="131" t="str">
        <f t="shared" si="6"/>
        <v/>
      </c>
      <c r="AO11" s="232"/>
      <c r="AP11" s="233"/>
      <c r="AQ11" s="233"/>
      <c r="AS11" s="130" t="str">
        <f t="shared" si="7"/>
        <v>2 (1402)</v>
      </c>
      <c r="AT11" s="131" t="str">
        <f t="shared" si="8"/>
        <v/>
      </c>
      <c r="AU11" s="232"/>
      <c r="AV11" s="233"/>
      <c r="AW11" s="233"/>
    </row>
    <row r="12" spans="1:49">
      <c r="A12" s="7" t="s">
        <v>2899</v>
      </c>
      <c r="B12" s="124"/>
      <c r="C12" s="125"/>
      <c r="D12" s="76"/>
      <c r="E12" s="7"/>
      <c r="F12" s="76"/>
      <c r="G12" s="142"/>
      <c r="H12" s="284"/>
      <c r="I12" s="128"/>
      <c r="J12" s="7"/>
      <c r="K12" s="1641"/>
      <c r="L12" s="1641"/>
      <c r="M12" s="1641"/>
      <c r="N12" s="1641"/>
      <c r="P12" s="130" t="str">
        <f t="shared" si="0"/>
        <v>3 (1403)</v>
      </c>
      <c r="Q12" s="131" t="str">
        <f t="shared" si="1"/>
        <v/>
      </c>
      <c r="R12" s="285"/>
      <c r="S12" s="132"/>
      <c r="T12" s="132"/>
      <c r="U12" s="13"/>
      <c r="W12" s="130" t="str">
        <f t="shared" si="2"/>
        <v>3 (1403)</v>
      </c>
      <c r="X12" s="131" t="str">
        <f t="shared" si="3"/>
        <v/>
      </c>
      <c r="Y12" s="232"/>
      <c r="Z12" s="233"/>
      <c r="AA12" s="233"/>
      <c r="AB12" s="181"/>
      <c r="AC12" s="276" t="s">
        <v>2899</v>
      </c>
      <c r="AD12" s="1378" t="str">
        <f t="shared" si="4"/>
        <v/>
      </c>
      <c r="AE12" s="280"/>
      <c r="AF12" s="663"/>
      <c r="AG12" s="654"/>
      <c r="AH12" s="1641"/>
      <c r="AI12" s="1641"/>
      <c r="AJ12" s="1641"/>
      <c r="AK12" s="1641"/>
      <c r="AL12" s="288"/>
      <c r="AM12" s="130" t="str">
        <f t="shared" si="5"/>
        <v>3 (1403)</v>
      </c>
      <c r="AN12" s="131" t="str">
        <f t="shared" si="6"/>
        <v/>
      </c>
      <c r="AO12" s="232"/>
      <c r="AP12" s="233"/>
      <c r="AQ12" s="233"/>
      <c r="AS12" s="130" t="str">
        <f t="shared" si="7"/>
        <v>3 (1403)</v>
      </c>
      <c r="AT12" s="131" t="str">
        <f t="shared" si="8"/>
        <v/>
      </c>
      <c r="AU12" s="232"/>
      <c r="AV12" s="233"/>
      <c r="AW12" s="233"/>
    </row>
    <row r="13" spans="1:49" hidden="1">
      <c r="A13" s="7" t="s">
        <v>2900</v>
      </c>
      <c r="B13" s="124"/>
      <c r="C13" s="125"/>
      <c r="D13" s="76"/>
      <c r="E13" s="7"/>
      <c r="F13" s="76"/>
      <c r="G13" s="142"/>
      <c r="H13" s="284"/>
      <c r="I13" s="128"/>
      <c r="J13" s="7"/>
      <c r="K13" s="1641"/>
      <c r="L13" s="1641"/>
      <c r="M13" s="1641"/>
      <c r="N13" s="1641"/>
      <c r="P13" s="130" t="str">
        <f t="shared" si="0"/>
        <v>4 (1404)</v>
      </c>
      <c r="Q13" s="131" t="str">
        <f t="shared" si="1"/>
        <v/>
      </c>
      <c r="R13" s="285"/>
      <c r="S13" s="132"/>
      <c r="T13" s="132"/>
      <c r="U13" s="13"/>
      <c r="W13" s="130" t="str">
        <f t="shared" si="2"/>
        <v>4 (1404)</v>
      </c>
      <c r="X13" s="131" t="str">
        <f t="shared" si="3"/>
        <v/>
      </c>
      <c r="Y13" s="232"/>
      <c r="Z13" s="233"/>
      <c r="AA13" s="233"/>
      <c r="AB13" s="181"/>
      <c r="AC13" s="276" t="s">
        <v>2900</v>
      </c>
      <c r="AD13" s="1378" t="str">
        <f t="shared" si="4"/>
        <v/>
      </c>
      <c r="AE13" s="280"/>
      <c r="AF13" s="663"/>
      <c r="AG13" s="654"/>
      <c r="AH13" s="1641"/>
      <c r="AI13" s="1641"/>
      <c r="AJ13" s="1641"/>
      <c r="AK13" s="1641"/>
      <c r="AL13" s="288"/>
      <c r="AM13" s="130" t="str">
        <f t="shared" si="5"/>
        <v>4 (1404)</v>
      </c>
      <c r="AN13" s="131" t="str">
        <f t="shared" si="6"/>
        <v/>
      </c>
      <c r="AO13" s="232"/>
      <c r="AP13" s="233"/>
      <c r="AQ13" s="233"/>
      <c r="AS13" s="130" t="str">
        <f t="shared" si="7"/>
        <v>4 (1404)</v>
      </c>
      <c r="AT13" s="131" t="str">
        <f t="shared" si="8"/>
        <v/>
      </c>
      <c r="AU13" s="232"/>
      <c r="AV13" s="233"/>
      <c r="AW13" s="233"/>
    </row>
    <row r="14" spans="1:49" hidden="1">
      <c r="A14" s="7" t="s">
        <v>2901</v>
      </c>
      <c r="B14" s="124"/>
      <c r="C14" s="125"/>
      <c r="D14" s="76"/>
      <c r="E14" s="7"/>
      <c r="F14" s="76"/>
      <c r="G14" s="142"/>
      <c r="H14" s="284"/>
      <c r="I14" s="128"/>
      <c r="J14" s="7"/>
      <c r="K14" s="1641"/>
      <c r="L14" s="1641"/>
      <c r="M14" s="1641"/>
      <c r="N14" s="1641"/>
      <c r="P14" s="130" t="str">
        <f t="shared" si="0"/>
        <v>5 (1405)</v>
      </c>
      <c r="Q14" s="131" t="str">
        <f t="shared" si="1"/>
        <v/>
      </c>
      <c r="R14" s="285"/>
      <c r="S14" s="132"/>
      <c r="T14" s="132"/>
      <c r="U14" s="13"/>
      <c r="W14" s="130" t="str">
        <f t="shared" si="2"/>
        <v>5 (1405)</v>
      </c>
      <c r="X14" s="131" t="str">
        <f t="shared" si="3"/>
        <v/>
      </c>
      <c r="Y14" s="232"/>
      <c r="Z14" s="233"/>
      <c r="AA14" s="233"/>
      <c r="AB14" s="181"/>
      <c r="AC14" s="276" t="s">
        <v>2901</v>
      </c>
      <c r="AD14" s="1378" t="str">
        <f t="shared" si="4"/>
        <v/>
      </c>
      <c r="AE14" s="280"/>
      <c r="AF14" s="663"/>
      <c r="AG14" s="654"/>
      <c r="AH14" s="1641"/>
      <c r="AI14" s="1641"/>
      <c r="AJ14" s="1641"/>
      <c r="AK14" s="1641"/>
      <c r="AL14" s="288"/>
      <c r="AM14" s="130" t="str">
        <f t="shared" si="5"/>
        <v>5 (1405)</v>
      </c>
      <c r="AN14" s="131" t="str">
        <f t="shared" si="6"/>
        <v/>
      </c>
      <c r="AO14" s="232"/>
      <c r="AP14" s="233"/>
      <c r="AQ14" s="233"/>
      <c r="AS14" s="130" t="str">
        <f t="shared" si="7"/>
        <v>5 (1405)</v>
      </c>
      <c r="AT14" s="131" t="str">
        <f t="shared" si="8"/>
        <v/>
      </c>
      <c r="AU14" s="232"/>
      <c r="AV14" s="233"/>
      <c r="AW14" s="233"/>
    </row>
    <row r="15" spans="1:49" hidden="1">
      <c r="A15" s="7" t="s">
        <v>2902</v>
      </c>
      <c r="B15" s="124"/>
      <c r="C15" s="125"/>
      <c r="D15" s="76"/>
      <c r="E15" s="7"/>
      <c r="F15" s="76"/>
      <c r="G15" s="142"/>
      <c r="H15" s="284"/>
      <c r="I15" s="128"/>
      <c r="J15" s="7"/>
      <c r="K15" s="1641"/>
      <c r="L15" s="1641"/>
      <c r="M15" s="1641"/>
      <c r="N15" s="1641"/>
      <c r="P15" s="130" t="str">
        <f t="shared" si="0"/>
        <v>6 (1406)</v>
      </c>
      <c r="Q15" s="131" t="str">
        <f t="shared" si="1"/>
        <v/>
      </c>
      <c r="R15" s="285"/>
      <c r="S15" s="132"/>
      <c r="T15" s="132"/>
      <c r="U15" s="13"/>
      <c r="W15" s="130" t="str">
        <f t="shared" si="2"/>
        <v>6 (1406)</v>
      </c>
      <c r="X15" s="131" t="str">
        <f t="shared" si="3"/>
        <v/>
      </c>
      <c r="Y15" s="232"/>
      <c r="Z15" s="233"/>
      <c r="AA15" s="233"/>
      <c r="AB15" s="181"/>
      <c r="AC15" s="276" t="s">
        <v>2902</v>
      </c>
      <c r="AD15" s="1378" t="str">
        <f t="shared" si="4"/>
        <v/>
      </c>
      <c r="AE15" s="280"/>
      <c r="AF15" s="663"/>
      <c r="AG15" s="654"/>
      <c r="AH15" s="1641"/>
      <c r="AI15" s="1641"/>
      <c r="AJ15" s="1641"/>
      <c r="AK15" s="1641"/>
      <c r="AL15" s="288"/>
      <c r="AM15" s="130" t="str">
        <f t="shared" si="5"/>
        <v>6 (1406)</v>
      </c>
      <c r="AN15" s="131" t="str">
        <f t="shared" si="6"/>
        <v/>
      </c>
      <c r="AO15" s="232"/>
      <c r="AP15" s="233"/>
      <c r="AQ15" s="233"/>
      <c r="AS15" s="130" t="str">
        <f t="shared" si="7"/>
        <v>6 (1406)</v>
      </c>
      <c r="AT15" s="131" t="str">
        <f t="shared" si="8"/>
        <v/>
      </c>
      <c r="AU15" s="232"/>
      <c r="AV15" s="233"/>
      <c r="AW15" s="233"/>
    </row>
    <row r="16" spans="1:49" hidden="1">
      <c r="A16" s="7" t="s">
        <v>2903</v>
      </c>
      <c r="B16" s="124"/>
      <c r="C16" s="125"/>
      <c r="D16" s="76"/>
      <c r="E16" s="7"/>
      <c r="F16" s="76"/>
      <c r="G16" s="142"/>
      <c r="H16" s="284"/>
      <c r="I16" s="128"/>
      <c r="J16" s="7"/>
      <c r="K16" s="1641"/>
      <c r="L16" s="1641"/>
      <c r="M16" s="1641"/>
      <c r="N16" s="1641"/>
      <c r="P16" s="130" t="str">
        <f t="shared" si="0"/>
        <v>7 (1407)</v>
      </c>
      <c r="Q16" s="131" t="str">
        <f t="shared" si="1"/>
        <v/>
      </c>
      <c r="R16" s="285"/>
      <c r="S16" s="132"/>
      <c r="T16" s="132"/>
      <c r="U16" s="13"/>
      <c r="W16" s="130" t="str">
        <f t="shared" si="2"/>
        <v>7 (1407)</v>
      </c>
      <c r="X16" s="131" t="str">
        <f t="shared" si="3"/>
        <v/>
      </c>
      <c r="Y16" s="232"/>
      <c r="Z16" s="233"/>
      <c r="AA16" s="233"/>
      <c r="AB16" s="181"/>
      <c r="AC16" s="276" t="s">
        <v>2903</v>
      </c>
      <c r="AD16" s="1378" t="str">
        <f t="shared" si="4"/>
        <v/>
      </c>
      <c r="AE16" s="280"/>
      <c r="AF16" s="663"/>
      <c r="AG16" s="654"/>
      <c r="AH16" s="1641"/>
      <c r="AI16" s="1641"/>
      <c r="AJ16" s="1641"/>
      <c r="AK16" s="1641"/>
      <c r="AL16" s="288"/>
      <c r="AM16" s="130" t="str">
        <f t="shared" si="5"/>
        <v>7 (1407)</v>
      </c>
      <c r="AN16" s="131" t="str">
        <f t="shared" si="6"/>
        <v/>
      </c>
      <c r="AO16" s="232"/>
      <c r="AP16" s="233"/>
      <c r="AQ16" s="233"/>
      <c r="AS16" s="130" t="str">
        <f t="shared" si="7"/>
        <v>7 (1407)</v>
      </c>
      <c r="AT16" s="131" t="str">
        <f t="shared" si="8"/>
        <v/>
      </c>
      <c r="AU16" s="232"/>
      <c r="AV16" s="233"/>
      <c r="AW16" s="233"/>
    </row>
    <row r="17" spans="1:49" hidden="1">
      <c r="A17" s="7" t="s">
        <v>2904</v>
      </c>
      <c r="B17" s="124"/>
      <c r="C17" s="125"/>
      <c r="D17" s="76"/>
      <c r="E17" s="7"/>
      <c r="F17" s="76"/>
      <c r="G17" s="142"/>
      <c r="H17" s="284"/>
      <c r="I17" s="128"/>
      <c r="J17" s="7"/>
      <c r="K17" s="1641"/>
      <c r="L17" s="1641"/>
      <c r="M17" s="1641"/>
      <c r="N17" s="1641"/>
      <c r="P17" s="130" t="str">
        <f t="shared" si="0"/>
        <v>8 (1408)</v>
      </c>
      <c r="Q17" s="131" t="str">
        <f t="shared" si="1"/>
        <v/>
      </c>
      <c r="R17" s="285"/>
      <c r="S17" s="132"/>
      <c r="T17" s="132"/>
      <c r="U17" s="13"/>
      <c r="W17" s="130" t="str">
        <f t="shared" si="2"/>
        <v>8 (1408)</v>
      </c>
      <c r="X17" s="131" t="str">
        <f t="shared" si="3"/>
        <v/>
      </c>
      <c r="Y17" s="232"/>
      <c r="Z17" s="233"/>
      <c r="AA17" s="233"/>
      <c r="AB17" s="181"/>
      <c r="AC17" s="276" t="s">
        <v>2904</v>
      </c>
      <c r="AD17" s="1378" t="str">
        <f t="shared" si="4"/>
        <v/>
      </c>
      <c r="AE17" s="280"/>
      <c r="AF17" s="663"/>
      <c r="AG17" s="654"/>
      <c r="AH17" s="1641"/>
      <c r="AI17" s="1641"/>
      <c r="AJ17" s="1641"/>
      <c r="AK17" s="1641"/>
      <c r="AL17" s="288"/>
      <c r="AM17" s="130" t="str">
        <f t="shared" si="5"/>
        <v>8 (1408)</v>
      </c>
      <c r="AN17" s="131" t="str">
        <f t="shared" si="6"/>
        <v/>
      </c>
      <c r="AO17" s="232"/>
      <c r="AP17" s="233"/>
      <c r="AQ17" s="233"/>
      <c r="AS17" s="130" t="str">
        <f t="shared" si="7"/>
        <v>8 (1408)</v>
      </c>
      <c r="AT17" s="131" t="str">
        <f t="shared" si="8"/>
        <v/>
      </c>
      <c r="AU17" s="232"/>
      <c r="AV17" s="233"/>
      <c r="AW17" s="233"/>
    </row>
    <row r="18" spans="1:49" hidden="1">
      <c r="A18" s="7" t="s">
        <v>2905</v>
      </c>
      <c r="B18" s="124"/>
      <c r="C18" s="125"/>
      <c r="D18" s="76"/>
      <c r="E18" s="7"/>
      <c r="F18" s="76"/>
      <c r="G18" s="142"/>
      <c r="H18" s="284"/>
      <c r="I18" s="128"/>
      <c r="J18" s="7"/>
      <c r="K18" s="1641"/>
      <c r="L18" s="1641"/>
      <c r="M18" s="1641"/>
      <c r="N18" s="1641"/>
      <c r="P18" s="130" t="str">
        <f t="shared" si="0"/>
        <v>9 (1409)</v>
      </c>
      <c r="Q18" s="131" t="str">
        <f t="shared" si="1"/>
        <v/>
      </c>
      <c r="R18" s="285"/>
      <c r="S18" s="132"/>
      <c r="T18" s="132"/>
      <c r="U18" s="13"/>
      <c r="W18" s="130" t="str">
        <f t="shared" si="2"/>
        <v>9 (1409)</v>
      </c>
      <c r="X18" s="131" t="str">
        <f t="shared" si="3"/>
        <v/>
      </c>
      <c r="Y18" s="232"/>
      <c r="Z18" s="233"/>
      <c r="AA18" s="233"/>
      <c r="AB18" s="181"/>
      <c r="AC18" s="276" t="s">
        <v>2905</v>
      </c>
      <c r="AD18" s="1378" t="str">
        <f t="shared" si="4"/>
        <v/>
      </c>
      <c r="AE18" s="280"/>
      <c r="AF18" s="663"/>
      <c r="AG18" s="654"/>
      <c r="AH18" s="1641"/>
      <c r="AI18" s="1641"/>
      <c r="AJ18" s="1641"/>
      <c r="AK18" s="1641"/>
      <c r="AL18" s="288"/>
      <c r="AM18" s="130" t="str">
        <f t="shared" si="5"/>
        <v>9 (1409)</v>
      </c>
      <c r="AN18" s="131" t="str">
        <f t="shared" si="6"/>
        <v/>
      </c>
      <c r="AO18" s="232"/>
      <c r="AP18" s="233"/>
      <c r="AQ18" s="233"/>
      <c r="AS18" s="130" t="str">
        <f t="shared" si="7"/>
        <v>9 (1409)</v>
      </c>
      <c r="AT18" s="131" t="str">
        <f t="shared" si="8"/>
        <v/>
      </c>
      <c r="AU18" s="232"/>
      <c r="AV18" s="233"/>
      <c r="AW18" s="233"/>
    </row>
    <row r="19" spans="1:49" hidden="1">
      <c r="A19" s="7" t="s">
        <v>2906</v>
      </c>
      <c r="B19" s="124"/>
      <c r="C19" s="125"/>
      <c r="D19" s="76"/>
      <c r="E19" s="7"/>
      <c r="F19" s="76"/>
      <c r="G19" s="142"/>
      <c r="H19" s="284"/>
      <c r="I19" s="128"/>
      <c r="J19" s="7"/>
      <c r="K19" s="1641"/>
      <c r="L19" s="1641"/>
      <c r="M19" s="1641"/>
      <c r="N19" s="1641"/>
      <c r="P19" s="130" t="str">
        <f t="shared" si="0"/>
        <v>10 (1410)</v>
      </c>
      <c r="Q19" s="131" t="str">
        <f t="shared" si="1"/>
        <v/>
      </c>
      <c r="R19" s="285"/>
      <c r="S19" s="132"/>
      <c r="T19" s="132"/>
      <c r="U19" s="13"/>
      <c r="W19" s="130" t="str">
        <f t="shared" si="2"/>
        <v>10 (1410)</v>
      </c>
      <c r="X19" s="131" t="str">
        <f t="shared" si="3"/>
        <v/>
      </c>
      <c r="Y19" s="232"/>
      <c r="Z19" s="233"/>
      <c r="AA19" s="233"/>
      <c r="AB19" s="181"/>
      <c r="AC19" s="276" t="s">
        <v>2906</v>
      </c>
      <c r="AD19" s="1378" t="str">
        <f t="shared" si="4"/>
        <v/>
      </c>
      <c r="AE19" s="280"/>
      <c r="AF19" s="663"/>
      <c r="AG19" s="654"/>
      <c r="AH19" s="1641"/>
      <c r="AI19" s="1641"/>
      <c r="AJ19" s="1641"/>
      <c r="AK19" s="1641"/>
      <c r="AL19" s="288"/>
      <c r="AM19" s="130" t="str">
        <f t="shared" si="5"/>
        <v>10 (1410)</v>
      </c>
      <c r="AN19" s="131" t="str">
        <f t="shared" si="6"/>
        <v/>
      </c>
      <c r="AO19" s="232"/>
      <c r="AP19" s="233"/>
      <c r="AQ19" s="233"/>
      <c r="AS19" s="130" t="str">
        <f t="shared" si="7"/>
        <v>10 (1410)</v>
      </c>
      <c r="AT19" s="131" t="str">
        <f t="shared" si="8"/>
        <v/>
      </c>
      <c r="AU19" s="232"/>
      <c r="AV19" s="233"/>
      <c r="AW19" s="233"/>
    </row>
    <row r="20" spans="1:49" hidden="1">
      <c r="A20" s="7" t="s">
        <v>2907</v>
      </c>
      <c r="B20" s="124"/>
      <c r="C20" s="125"/>
      <c r="D20" s="76"/>
      <c r="E20" s="7"/>
      <c r="F20" s="76"/>
      <c r="G20" s="142"/>
      <c r="H20" s="284"/>
      <c r="I20" s="128"/>
      <c r="J20" s="7"/>
      <c r="K20" s="1641"/>
      <c r="L20" s="1641"/>
      <c r="M20" s="1641"/>
      <c r="N20" s="1641"/>
      <c r="P20" s="130" t="str">
        <f t="shared" si="0"/>
        <v>11 (1411)</v>
      </c>
      <c r="Q20" s="131" t="str">
        <f t="shared" si="1"/>
        <v/>
      </c>
      <c r="R20" s="285"/>
      <c r="S20" s="132"/>
      <c r="T20" s="132"/>
      <c r="U20" s="13"/>
      <c r="W20" s="130" t="str">
        <f t="shared" si="2"/>
        <v>11 (1411)</v>
      </c>
      <c r="X20" s="131" t="str">
        <f t="shared" si="3"/>
        <v/>
      </c>
      <c r="Y20" s="232"/>
      <c r="Z20" s="233"/>
      <c r="AA20" s="233"/>
      <c r="AB20" s="181"/>
      <c r="AC20" s="276" t="s">
        <v>2907</v>
      </c>
      <c r="AD20" s="1378" t="str">
        <f t="shared" si="4"/>
        <v/>
      </c>
      <c r="AE20" s="280"/>
      <c r="AF20" s="663"/>
      <c r="AG20" s="654"/>
      <c r="AH20" s="1641"/>
      <c r="AI20" s="1641"/>
      <c r="AJ20" s="1641"/>
      <c r="AK20" s="1641"/>
      <c r="AL20" s="288"/>
      <c r="AM20" s="130" t="str">
        <f t="shared" si="5"/>
        <v>11 (1411)</v>
      </c>
      <c r="AN20" s="131" t="str">
        <f t="shared" si="6"/>
        <v/>
      </c>
      <c r="AO20" s="232"/>
      <c r="AP20" s="233"/>
      <c r="AQ20" s="233"/>
      <c r="AS20" s="130" t="str">
        <f t="shared" si="7"/>
        <v>11 (1411)</v>
      </c>
      <c r="AT20" s="131" t="str">
        <f t="shared" si="8"/>
        <v/>
      </c>
      <c r="AU20" s="232"/>
      <c r="AV20" s="233"/>
      <c r="AW20" s="233"/>
    </row>
    <row r="21" spans="1:49" hidden="1">
      <c r="A21" s="7" t="s">
        <v>2908</v>
      </c>
      <c r="B21" s="124"/>
      <c r="C21" s="125"/>
      <c r="D21" s="76"/>
      <c r="E21" s="7"/>
      <c r="F21" s="76"/>
      <c r="G21" s="142"/>
      <c r="H21" s="284"/>
      <c r="I21" s="128"/>
      <c r="J21" s="7"/>
      <c r="K21" s="1641"/>
      <c r="L21" s="1641"/>
      <c r="M21" s="1641"/>
      <c r="N21" s="1641"/>
      <c r="P21" s="130" t="str">
        <f t="shared" si="0"/>
        <v>12 (1412)</v>
      </c>
      <c r="Q21" s="131" t="str">
        <f t="shared" si="1"/>
        <v/>
      </c>
      <c r="R21" s="285"/>
      <c r="S21" s="132"/>
      <c r="T21" s="132"/>
      <c r="U21" s="13"/>
      <c r="W21" s="130" t="str">
        <f t="shared" si="2"/>
        <v>12 (1412)</v>
      </c>
      <c r="X21" s="131" t="str">
        <f t="shared" si="3"/>
        <v/>
      </c>
      <c r="Y21" s="232"/>
      <c r="Z21" s="233"/>
      <c r="AA21" s="233"/>
      <c r="AB21" s="181"/>
      <c r="AC21" s="276" t="s">
        <v>2908</v>
      </c>
      <c r="AD21" s="1378" t="str">
        <f t="shared" si="4"/>
        <v/>
      </c>
      <c r="AE21" s="280"/>
      <c r="AF21" s="663"/>
      <c r="AG21" s="654"/>
      <c r="AH21" s="1641"/>
      <c r="AI21" s="1641"/>
      <c r="AJ21" s="1641"/>
      <c r="AK21" s="1641"/>
      <c r="AL21" s="288"/>
      <c r="AM21" s="130" t="str">
        <f t="shared" si="5"/>
        <v>12 (1412)</v>
      </c>
      <c r="AN21" s="131" t="str">
        <f t="shared" si="6"/>
        <v/>
      </c>
      <c r="AO21" s="232"/>
      <c r="AP21" s="233"/>
      <c r="AQ21" s="233"/>
      <c r="AS21" s="130" t="str">
        <f t="shared" si="7"/>
        <v>12 (1412)</v>
      </c>
      <c r="AT21" s="131" t="str">
        <f t="shared" si="8"/>
        <v/>
      </c>
      <c r="AU21" s="232"/>
      <c r="AV21" s="233"/>
      <c r="AW21" s="233"/>
    </row>
    <row r="22" spans="1:49" hidden="1">
      <c r="A22" s="7" t="s">
        <v>2909</v>
      </c>
      <c r="B22" s="124"/>
      <c r="C22" s="125"/>
      <c r="D22" s="76"/>
      <c r="E22" s="7"/>
      <c r="F22" s="76"/>
      <c r="G22" s="142"/>
      <c r="H22" s="284"/>
      <c r="I22" s="128"/>
      <c r="J22" s="7"/>
      <c r="K22" s="1641"/>
      <c r="L22" s="1641"/>
      <c r="M22" s="1641"/>
      <c r="N22" s="1641"/>
      <c r="P22" s="130" t="str">
        <f t="shared" si="0"/>
        <v>13 (1413)</v>
      </c>
      <c r="Q22" s="131" t="str">
        <f t="shared" si="1"/>
        <v/>
      </c>
      <c r="R22" s="285"/>
      <c r="S22" s="132"/>
      <c r="T22" s="132"/>
      <c r="U22" s="13"/>
      <c r="W22" s="130" t="str">
        <f t="shared" si="2"/>
        <v>13 (1413)</v>
      </c>
      <c r="X22" s="131" t="str">
        <f t="shared" si="3"/>
        <v/>
      </c>
      <c r="Y22" s="232"/>
      <c r="Z22" s="233"/>
      <c r="AA22" s="233"/>
      <c r="AB22" s="181"/>
      <c r="AC22" s="276" t="s">
        <v>2909</v>
      </c>
      <c r="AD22" s="1378" t="str">
        <f t="shared" si="4"/>
        <v/>
      </c>
      <c r="AE22" s="280"/>
      <c r="AF22" s="663"/>
      <c r="AG22" s="654"/>
      <c r="AH22" s="1641"/>
      <c r="AI22" s="1641"/>
      <c r="AJ22" s="1641"/>
      <c r="AK22" s="1641"/>
      <c r="AL22" s="288"/>
      <c r="AM22" s="130" t="str">
        <f t="shared" si="5"/>
        <v>13 (1413)</v>
      </c>
      <c r="AN22" s="131" t="str">
        <f t="shared" si="6"/>
        <v/>
      </c>
      <c r="AO22" s="232"/>
      <c r="AP22" s="233"/>
      <c r="AQ22" s="233"/>
      <c r="AS22" s="130" t="str">
        <f t="shared" si="7"/>
        <v>13 (1413)</v>
      </c>
      <c r="AT22" s="131" t="str">
        <f t="shared" si="8"/>
        <v/>
      </c>
      <c r="AU22" s="232"/>
      <c r="AV22" s="233"/>
      <c r="AW22" s="233"/>
    </row>
    <row r="23" spans="1:49" hidden="1">
      <c r="A23" s="7" t="s">
        <v>2910</v>
      </c>
      <c r="B23" s="124"/>
      <c r="C23" s="125"/>
      <c r="D23" s="76"/>
      <c r="E23" s="7"/>
      <c r="F23" s="76"/>
      <c r="G23" s="142"/>
      <c r="H23" s="284"/>
      <c r="I23" s="128"/>
      <c r="J23" s="7"/>
      <c r="K23" s="1641"/>
      <c r="L23" s="1641"/>
      <c r="M23" s="1641"/>
      <c r="N23" s="1641"/>
      <c r="P23" s="130" t="str">
        <f t="shared" si="0"/>
        <v>14 (1414)</v>
      </c>
      <c r="Q23" s="131" t="str">
        <f t="shared" si="1"/>
        <v/>
      </c>
      <c r="R23" s="285"/>
      <c r="S23" s="132"/>
      <c r="T23" s="132"/>
      <c r="U23" s="13"/>
      <c r="W23" s="130" t="str">
        <f t="shared" si="2"/>
        <v>14 (1414)</v>
      </c>
      <c r="X23" s="131" t="str">
        <f t="shared" si="3"/>
        <v/>
      </c>
      <c r="Y23" s="232"/>
      <c r="Z23" s="233"/>
      <c r="AA23" s="233"/>
      <c r="AB23" s="181"/>
      <c r="AC23" s="276" t="s">
        <v>2910</v>
      </c>
      <c r="AD23" s="1378" t="str">
        <f t="shared" si="4"/>
        <v/>
      </c>
      <c r="AE23" s="280"/>
      <c r="AF23" s="663"/>
      <c r="AG23" s="654"/>
      <c r="AH23" s="1641"/>
      <c r="AI23" s="1641"/>
      <c r="AJ23" s="1641"/>
      <c r="AK23" s="1641"/>
      <c r="AL23" s="288"/>
      <c r="AM23" s="130" t="str">
        <f t="shared" si="5"/>
        <v>14 (1414)</v>
      </c>
      <c r="AN23" s="131" t="str">
        <f t="shared" si="6"/>
        <v/>
      </c>
      <c r="AO23" s="232"/>
      <c r="AP23" s="233"/>
      <c r="AQ23" s="233"/>
      <c r="AS23" s="130" t="str">
        <f t="shared" si="7"/>
        <v>14 (1414)</v>
      </c>
      <c r="AT23" s="131" t="str">
        <f t="shared" si="8"/>
        <v/>
      </c>
      <c r="AU23" s="232"/>
      <c r="AV23" s="233"/>
      <c r="AW23" s="233"/>
    </row>
    <row r="24" spans="1:49" hidden="1">
      <c r="A24" s="7" t="s">
        <v>2911</v>
      </c>
      <c r="B24" s="124"/>
      <c r="C24" s="125"/>
      <c r="D24" s="76"/>
      <c r="E24" s="7"/>
      <c r="F24" s="76"/>
      <c r="G24" s="142"/>
      <c r="H24" s="284"/>
      <c r="I24" s="128"/>
      <c r="J24" s="7"/>
      <c r="K24" s="1641"/>
      <c r="L24" s="1641"/>
      <c r="M24" s="1641"/>
      <c r="N24" s="1641"/>
      <c r="P24" s="130" t="str">
        <f t="shared" si="0"/>
        <v>15 (1415)</v>
      </c>
      <c r="Q24" s="131" t="str">
        <f t="shared" si="1"/>
        <v/>
      </c>
      <c r="R24" s="285"/>
      <c r="S24" s="132"/>
      <c r="T24" s="132"/>
      <c r="U24" s="13"/>
      <c r="W24" s="130" t="str">
        <f t="shared" si="2"/>
        <v>15 (1415)</v>
      </c>
      <c r="X24" s="131" t="str">
        <f t="shared" si="3"/>
        <v/>
      </c>
      <c r="Y24" s="232"/>
      <c r="Z24" s="233"/>
      <c r="AA24" s="233"/>
      <c r="AB24" s="181"/>
      <c r="AC24" s="276" t="s">
        <v>2911</v>
      </c>
      <c r="AD24" s="1378" t="str">
        <f t="shared" si="4"/>
        <v/>
      </c>
      <c r="AE24" s="280"/>
      <c r="AF24" s="663"/>
      <c r="AG24" s="654"/>
      <c r="AH24" s="1641"/>
      <c r="AI24" s="1641"/>
      <c r="AJ24" s="1641"/>
      <c r="AK24" s="1641"/>
      <c r="AL24" s="288"/>
      <c r="AM24" s="130" t="str">
        <f t="shared" si="5"/>
        <v>15 (1415)</v>
      </c>
      <c r="AN24" s="131" t="str">
        <f t="shared" si="6"/>
        <v/>
      </c>
      <c r="AO24" s="232"/>
      <c r="AP24" s="233"/>
      <c r="AQ24" s="233"/>
      <c r="AS24" s="130" t="str">
        <f t="shared" si="7"/>
        <v>15 (1415)</v>
      </c>
      <c r="AT24" s="131" t="str">
        <f t="shared" si="8"/>
        <v/>
      </c>
      <c r="AU24" s="232"/>
      <c r="AV24" s="233"/>
      <c r="AW24" s="233"/>
    </row>
    <row r="25" spans="1:49" hidden="1">
      <c r="A25" s="7" t="s">
        <v>2912</v>
      </c>
      <c r="B25" s="124"/>
      <c r="C25" s="125"/>
      <c r="D25" s="76"/>
      <c r="E25" s="7"/>
      <c r="F25" s="76"/>
      <c r="G25" s="142"/>
      <c r="H25" s="284"/>
      <c r="I25" s="128"/>
      <c r="J25" s="7"/>
      <c r="K25" s="1641"/>
      <c r="L25" s="1641"/>
      <c r="M25" s="1641"/>
      <c r="N25" s="1641"/>
      <c r="P25" s="130" t="str">
        <f t="shared" si="0"/>
        <v>16 (1416)</v>
      </c>
      <c r="Q25" s="131" t="str">
        <f t="shared" si="1"/>
        <v/>
      </c>
      <c r="R25" s="285"/>
      <c r="S25" s="132"/>
      <c r="T25" s="132"/>
      <c r="U25" s="13"/>
      <c r="W25" s="130" t="str">
        <f t="shared" si="2"/>
        <v>16 (1416)</v>
      </c>
      <c r="X25" s="131" t="str">
        <f t="shared" si="3"/>
        <v/>
      </c>
      <c r="Y25" s="232"/>
      <c r="Z25" s="233"/>
      <c r="AA25" s="233"/>
      <c r="AB25" s="181"/>
      <c r="AC25" s="276" t="s">
        <v>2912</v>
      </c>
      <c r="AD25" s="1378" t="str">
        <f t="shared" si="4"/>
        <v/>
      </c>
      <c r="AE25" s="280"/>
      <c r="AF25" s="663"/>
      <c r="AG25" s="654"/>
      <c r="AH25" s="1641"/>
      <c r="AI25" s="1641"/>
      <c r="AJ25" s="1641"/>
      <c r="AK25" s="1641"/>
      <c r="AL25" s="288"/>
      <c r="AM25" s="130" t="str">
        <f t="shared" si="5"/>
        <v>16 (1416)</v>
      </c>
      <c r="AN25" s="131" t="str">
        <f t="shared" si="6"/>
        <v/>
      </c>
      <c r="AO25" s="232"/>
      <c r="AP25" s="233"/>
      <c r="AQ25" s="233"/>
      <c r="AS25" s="130" t="str">
        <f t="shared" si="7"/>
        <v>16 (1416)</v>
      </c>
      <c r="AT25" s="131" t="str">
        <f t="shared" si="8"/>
        <v/>
      </c>
      <c r="AU25" s="232"/>
      <c r="AV25" s="233"/>
      <c r="AW25" s="233"/>
    </row>
    <row r="26" spans="1:49" hidden="1">
      <c r="A26" s="7" t="s">
        <v>2913</v>
      </c>
      <c r="B26" s="124"/>
      <c r="C26" s="125"/>
      <c r="D26" s="76"/>
      <c r="E26" s="7"/>
      <c r="F26" s="76"/>
      <c r="G26" s="142"/>
      <c r="H26" s="284"/>
      <c r="I26" s="128"/>
      <c r="J26" s="7"/>
      <c r="K26" s="1641"/>
      <c r="L26" s="1641"/>
      <c r="M26" s="1641"/>
      <c r="N26" s="1641"/>
      <c r="P26" s="130" t="str">
        <f t="shared" si="0"/>
        <v>17 (1417)</v>
      </c>
      <c r="Q26" s="131" t="str">
        <f t="shared" si="1"/>
        <v/>
      </c>
      <c r="R26" s="285"/>
      <c r="S26" s="132"/>
      <c r="T26" s="132"/>
      <c r="U26" s="13"/>
      <c r="W26" s="130" t="str">
        <f t="shared" si="2"/>
        <v>17 (1417)</v>
      </c>
      <c r="X26" s="131" t="str">
        <f t="shared" si="3"/>
        <v/>
      </c>
      <c r="Y26" s="232"/>
      <c r="Z26" s="233"/>
      <c r="AA26" s="233"/>
      <c r="AB26" s="181"/>
      <c r="AC26" s="276" t="s">
        <v>2913</v>
      </c>
      <c r="AD26" s="1378" t="str">
        <f t="shared" si="4"/>
        <v/>
      </c>
      <c r="AE26" s="280"/>
      <c r="AF26" s="663"/>
      <c r="AG26" s="654"/>
      <c r="AH26" s="1641"/>
      <c r="AI26" s="1641"/>
      <c r="AJ26" s="1641"/>
      <c r="AK26" s="1641"/>
      <c r="AL26" s="288"/>
      <c r="AM26" s="130" t="str">
        <f t="shared" si="5"/>
        <v>17 (1417)</v>
      </c>
      <c r="AN26" s="131" t="str">
        <f t="shared" si="6"/>
        <v/>
      </c>
      <c r="AO26" s="232"/>
      <c r="AP26" s="233"/>
      <c r="AQ26" s="233"/>
      <c r="AS26" s="130" t="str">
        <f t="shared" si="7"/>
        <v>17 (1417)</v>
      </c>
      <c r="AT26" s="131" t="str">
        <f t="shared" si="8"/>
        <v/>
      </c>
      <c r="AU26" s="232"/>
      <c r="AV26" s="233"/>
      <c r="AW26" s="233"/>
    </row>
    <row r="27" spans="1:49" hidden="1">
      <c r="A27" s="7" t="s">
        <v>2914</v>
      </c>
      <c r="B27" s="124"/>
      <c r="C27" s="125"/>
      <c r="D27" s="76"/>
      <c r="E27" s="7"/>
      <c r="F27" s="76"/>
      <c r="G27" s="142"/>
      <c r="H27" s="284"/>
      <c r="I27" s="128"/>
      <c r="J27" s="7"/>
      <c r="K27" s="1641"/>
      <c r="L27" s="1641"/>
      <c r="M27" s="1641"/>
      <c r="N27" s="1641"/>
      <c r="P27" s="130" t="str">
        <f t="shared" si="0"/>
        <v>18 (1418)</v>
      </c>
      <c r="Q27" s="131" t="str">
        <f t="shared" si="1"/>
        <v/>
      </c>
      <c r="R27" s="285"/>
      <c r="S27" s="132"/>
      <c r="T27" s="132"/>
      <c r="U27" s="13"/>
      <c r="W27" s="130" t="str">
        <f t="shared" si="2"/>
        <v>18 (1418)</v>
      </c>
      <c r="X27" s="131" t="str">
        <f t="shared" si="3"/>
        <v/>
      </c>
      <c r="Y27" s="232"/>
      <c r="Z27" s="233"/>
      <c r="AA27" s="233"/>
      <c r="AB27" s="181"/>
      <c r="AC27" s="276" t="s">
        <v>2914</v>
      </c>
      <c r="AD27" s="1378" t="str">
        <f t="shared" si="4"/>
        <v/>
      </c>
      <c r="AE27" s="280"/>
      <c r="AF27" s="663"/>
      <c r="AG27" s="654"/>
      <c r="AH27" s="1641"/>
      <c r="AI27" s="1641"/>
      <c r="AJ27" s="1641"/>
      <c r="AK27" s="1641"/>
      <c r="AL27" s="288"/>
      <c r="AM27" s="130" t="str">
        <f t="shared" si="5"/>
        <v>18 (1418)</v>
      </c>
      <c r="AN27" s="131" t="str">
        <f t="shared" si="6"/>
        <v/>
      </c>
      <c r="AO27" s="232"/>
      <c r="AP27" s="233"/>
      <c r="AQ27" s="233"/>
      <c r="AS27" s="130" t="str">
        <f t="shared" si="7"/>
        <v>18 (1418)</v>
      </c>
      <c r="AT27" s="131" t="str">
        <f t="shared" si="8"/>
        <v/>
      </c>
      <c r="AU27" s="232"/>
      <c r="AV27" s="233"/>
      <c r="AW27" s="233"/>
    </row>
    <row r="28" spans="1:49" hidden="1">
      <c r="A28" s="7" t="s">
        <v>2915</v>
      </c>
      <c r="B28" s="124"/>
      <c r="C28" s="125"/>
      <c r="D28" s="76"/>
      <c r="E28" s="7"/>
      <c r="F28" s="76"/>
      <c r="G28" s="142"/>
      <c r="H28" s="284"/>
      <c r="I28" s="128"/>
      <c r="J28" s="7"/>
      <c r="K28" s="1641"/>
      <c r="L28" s="1641"/>
      <c r="M28" s="1641"/>
      <c r="N28" s="1641"/>
      <c r="P28" s="130" t="str">
        <f t="shared" si="0"/>
        <v>19 (1419)</v>
      </c>
      <c r="Q28" s="131" t="str">
        <f t="shared" si="1"/>
        <v/>
      </c>
      <c r="R28" s="285"/>
      <c r="S28" s="132"/>
      <c r="T28" s="132"/>
      <c r="U28" s="13"/>
      <c r="W28" s="130" t="str">
        <f t="shared" si="2"/>
        <v>19 (1419)</v>
      </c>
      <c r="X28" s="131" t="str">
        <f t="shared" si="3"/>
        <v/>
      </c>
      <c r="Y28" s="232"/>
      <c r="Z28" s="233"/>
      <c r="AA28" s="233"/>
      <c r="AB28" s="181"/>
      <c r="AC28" s="276" t="s">
        <v>2915</v>
      </c>
      <c r="AD28" s="1378" t="str">
        <f t="shared" si="4"/>
        <v/>
      </c>
      <c r="AE28" s="280"/>
      <c r="AF28" s="663"/>
      <c r="AG28" s="654"/>
      <c r="AH28" s="1641"/>
      <c r="AI28" s="1641"/>
      <c r="AJ28" s="1641"/>
      <c r="AK28" s="1641"/>
      <c r="AL28" s="288"/>
      <c r="AM28" s="130" t="str">
        <f t="shared" si="5"/>
        <v>19 (1419)</v>
      </c>
      <c r="AN28" s="131" t="str">
        <f t="shared" si="6"/>
        <v/>
      </c>
      <c r="AO28" s="232"/>
      <c r="AP28" s="233"/>
      <c r="AQ28" s="233"/>
      <c r="AS28" s="130" t="str">
        <f t="shared" si="7"/>
        <v>19 (1419)</v>
      </c>
      <c r="AT28" s="131" t="str">
        <f t="shared" si="8"/>
        <v/>
      </c>
      <c r="AU28" s="232"/>
      <c r="AV28" s="233"/>
      <c r="AW28" s="233"/>
    </row>
    <row r="29" spans="1:49" hidden="1">
      <c r="A29" s="7" t="s">
        <v>2916</v>
      </c>
      <c r="B29" s="124"/>
      <c r="C29" s="125"/>
      <c r="D29" s="76"/>
      <c r="E29" s="7"/>
      <c r="F29" s="76"/>
      <c r="G29" s="142"/>
      <c r="H29" s="284"/>
      <c r="I29" s="128"/>
      <c r="J29" s="7"/>
      <c r="K29" s="1641"/>
      <c r="L29" s="1641"/>
      <c r="M29" s="1641"/>
      <c r="N29" s="1641"/>
      <c r="P29" s="130" t="str">
        <f t="shared" si="0"/>
        <v>20 (1420)</v>
      </c>
      <c r="Q29" s="131" t="str">
        <f t="shared" si="1"/>
        <v/>
      </c>
      <c r="R29" s="285"/>
      <c r="S29" s="132"/>
      <c r="T29" s="132"/>
      <c r="U29" s="13"/>
      <c r="W29" s="130" t="str">
        <f t="shared" si="2"/>
        <v>20 (1420)</v>
      </c>
      <c r="X29" s="131" t="str">
        <f t="shared" si="3"/>
        <v/>
      </c>
      <c r="Y29" s="232"/>
      <c r="Z29" s="233"/>
      <c r="AA29" s="233"/>
      <c r="AB29" s="181"/>
      <c r="AC29" s="276" t="s">
        <v>2916</v>
      </c>
      <c r="AD29" s="1378" t="str">
        <f t="shared" si="4"/>
        <v/>
      </c>
      <c r="AE29" s="280"/>
      <c r="AF29" s="663"/>
      <c r="AG29" s="654"/>
      <c r="AH29" s="1641"/>
      <c r="AI29" s="1641"/>
      <c r="AJ29" s="1641"/>
      <c r="AK29" s="1641"/>
      <c r="AL29" s="288"/>
      <c r="AM29" s="130" t="str">
        <f t="shared" si="5"/>
        <v>20 (1420)</v>
      </c>
      <c r="AN29" s="131" t="str">
        <f t="shared" si="6"/>
        <v/>
      </c>
      <c r="AO29" s="232"/>
      <c r="AP29" s="233"/>
      <c r="AQ29" s="233"/>
      <c r="AS29" s="130" t="str">
        <f t="shared" si="7"/>
        <v>20 (1420)</v>
      </c>
      <c r="AT29" s="131" t="str">
        <f t="shared" si="8"/>
        <v/>
      </c>
      <c r="AU29" s="232"/>
      <c r="AV29" s="233"/>
      <c r="AW29" s="233"/>
    </row>
    <row r="30" spans="1:49" hidden="1">
      <c r="A30" s="7" t="s">
        <v>2917</v>
      </c>
      <c r="B30" s="124"/>
      <c r="C30" s="125"/>
      <c r="D30" s="76"/>
      <c r="E30" s="7"/>
      <c r="F30" s="76"/>
      <c r="G30" s="142"/>
      <c r="H30" s="284"/>
      <c r="I30" s="128"/>
      <c r="J30" s="7"/>
      <c r="K30" s="1641"/>
      <c r="L30" s="1641"/>
      <c r="M30" s="1641"/>
      <c r="N30" s="1641"/>
      <c r="P30" s="130" t="str">
        <f t="shared" si="0"/>
        <v>21 (1421)</v>
      </c>
      <c r="Q30" s="131" t="str">
        <f t="shared" si="1"/>
        <v/>
      </c>
      <c r="R30" s="285"/>
      <c r="S30" s="132"/>
      <c r="T30" s="132"/>
      <c r="U30" s="13"/>
      <c r="W30" s="130" t="str">
        <f t="shared" si="2"/>
        <v>21 (1421)</v>
      </c>
      <c r="X30" s="131" t="str">
        <f t="shared" si="3"/>
        <v/>
      </c>
      <c r="Y30" s="232"/>
      <c r="Z30" s="233"/>
      <c r="AA30" s="233"/>
      <c r="AB30" s="181"/>
      <c r="AC30" s="276" t="s">
        <v>2917</v>
      </c>
      <c r="AD30" s="1378" t="str">
        <f t="shared" si="4"/>
        <v/>
      </c>
      <c r="AE30" s="280"/>
      <c r="AF30" s="663"/>
      <c r="AG30" s="654"/>
      <c r="AH30" s="1641"/>
      <c r="AI30" s="1641"/>
      <c r="AJ30" s="1641"/>
      <c r="AK30" s="1641"/>
      <c r="AL30" s="288"/>
      <c r="AM30" s="130" t="str">
        <f t="shared" si="5"/>
        <v>21 (1421)</v>
      </c>
      <c r="AN30" s="131" t="str">
        <f t="shared" si="6"/>
        <v/>
      </c>
      <c r="AO30" s="232"/>
      <c r="AP30" s="233"/>
      <c r="AQ30" s="233"/>
      <c r="AS30" s="130" t="str">
        <f t="shared" si="7"/>
        <v>21 (1421)</v>
      </c>
      <c r="AT30" s="131" t="str">
        <f t="shared" si="8"/>
        <v/>
      </c>
      <c r="AU30" s="232"/>
      <c r="AV30" s="233"/>
      <c r="AW30" s="233"/>
    </row>
    <row r="31" spans="1:49" hidden="1">
      <c r="A31" s="7" t="s">
        <v>2918</v>
      </c>
      <c r="B31" s="124"/>
      <c r="C31" s="125"/>
      <c r="D31" s="76"/>
      <c r="E31" s="7"/>
      <c r="F31" s="76"/>
      <c r="G31" s="142"/>
      <c r="H31" s="284"/>
      <c r="I31" s="128"/>
      <c r="J31" s="7"/>
      <c r="K31" s="1641"/>
      <c r="L31" s="1641"/>
      <c r="M31" s="1641"/>
      <c r="N31" s="1641"/>
      <c r="P31" s="130" t="str">
        <f t="shared" si="0"/>
        <v>22 (1422)</v>
      </c>
      <c r="Q31" s="131" t="str">
        <f t="shared" si="1"/>
        <v/>
      </c>
      <c r="R31" s="285"/>
      <c r="S31" s="132"/>
      <c r="T31" s="132"/>
      <c r="U31" s="13"/>
      <c r="W31" s="130" t="str">
        <f t="shared" si="2"/>
        <v>22 (1422)</v>
      </c>
      <c r="X31" s="131" t="str">
        <f t="shared" si="3"/>
        <v/>
      </c>
      <c r="Y31" s="232"/>
      <c r="Z31" s="233"/>
      <c r="AA31" s="233"/>
      <c r="AB31" s="181"/>
      <c r="AC31" s="276" t="s">
        <v>2918</v>
      </c>
      <c r="AD31" s="1378" t="str">
        <f t="shared" si="4"/>
        <v/>
      </c>
      <c r="AE31" s="280"/>
      <c r="AF31" s="663"/>
      <c r="AG31" s="654"/>
      <c r="AH31" s="1641"/>
      <c r="AI31" s="1641"/>
      <c r="AJ31" s="1641"/>
      <c r="AK31" s="1641"/>
      <c r="AL31" s="288"/>
      <c r="AM31" s="130" t="str">
        <f t="shared" si="5"/>
        <v>22 (1422)</v>
      </c>
      <c r="AN31" s="131" t="str">
        <f t="shared" si="6"/>
        <v/>
      </c>
      <c r="AO31" s="232"/>
      <c r="AP31" s="233"/>
      <c r="AQ31" s="233"/>
      <c r="AS31" s="130" t="str">
        <f t="shared" si="7"/>
        <v>22 (1422)</v>
      </c>
      <c r="AT31" s="131" t="str">
        <f t="shared" si="8"/>
        <v/>
      </c>
      <c r="AU31" s="232"/>
      <c r="AV31" s="233"/>
      <c r="AW31" s="233"/>
    </row>
    <row r="32" spans="1:49" hidden="1">
      <c r="A32" s="7" t="s">
        <v>2919</v>
      </c>
      <c r="B32" s="124"/>
      <c r="C32" s="125"/>
      <c r="D32" s="76"/>
      <c r="E32" s="7"/>
      <c r="F32" s="76"/>
      <c r="G32" s="142"/>
      <c r="H32" s="284"/>
      <c r="I32" s="128"/>
      <c r="J32" s="7"/>
      <c r="K32" s="1641"/>
      <c r="L32" s="1641"/>
      <c r="M32" s="1641"/>
      <c r="N32" s="1641"/>
      <c r="P32" s="130" t="str">
        <f t="shared" si="0"/>
        <v>23 (1423)</v>
      </c>
      <c r="Q32" s="131" t="str">
        <f t="shared" si="1"/>
        <v/>
      </c>
      <c r="R32" s="285"/>
      <c r="S32" s="132"/>
      <c r="T32" s="132"/>
      <c r="U32" s="13"/>
      <c r="W32" s="130" t="str">
        <f t="shared" si="2"/>
        <v>23 (1423)</v>
      </c>
      <c r="X32" s="131" t="str">
        <f t="shared" si="3"/>
        <v/>
      </c>
      <c r="Y32" s="232"/>
      <c r="Z32" s="233"/>
      <c r="AA32" s="233"/>
      <c r="AB32" s="181"/>
      <c r="AC32" s="276" t="s">
        <v>2919</v>
      </c>
      <c r="AD32" s="1378" t="str">
        <f t="shared" si="4"/>
        <v/>
      </c>
      <c r="AE32" s="280"/>
      <c r="AF32" s="663"/>
      <c r="AG32" s="654"/>
      <c r="AH32" s="1641"/>
      <c r="AI32" s="1641"/>
      <c r="AJ32" s="1641"/>
      <c r="AK32" s="1641"/>
      <c r="AL32" s="288"/>
      <c r="AM32" s="130" t="str">
        <f t="shared" si="5"/>
        <v>23 (1423)</v>
      </c>
      <c r="AN32" s="131" t="str">
        <f t="shared" si="6"/>
        <v/>
      </c>
      <c r="AO32" s="232"/>
      <c r="AP32" s="233"/>
      <c r="AQ32" s="233"/>
      <c r="AS32" s="130" t="str">
        <f t="shared" si="7"/>
        <v>23 (1423)</v>
      </c>
      <c r="AT32" s="131" t="str">
        <f t="shared" si="8"/>
        <v/>
      </c>
      <c r="AU32" s="232"/>
      <c r="AV32" s="233"/>
      <c r="AW32" s="233"/>
    </row>
    <row r="33" spans="1:49" hidden="1">
      <c r="A33" s="7" t="s">
        <v>2920</v>
      </c>
      <c r="B33" s="124"/>
      <c r="C33" s="125"/>
      <c r="D33" s="76"/>
      <c r="E33" s="7"/>
      <c r="F33" s="76"/>
      <c r="G33" s="142"/>
      <c r="H33" s="284"/>
      <c r="I33" s="128"/>
      <c r="J33" s="7"/>
      <c r="K33" s="1641"/>
      <c r="L33" s="1641"/>
      <c r="M33" s="1641"/>
      <c r="N33" s="1641"/>
      <c r="P33" s="130" t="str">
        <f t="shared" si="0"/>
        <v>24 (1424)</v>
      </c>
      <c r="Q33" s="131" t="str">
        <f t="shared" si="1"/>
        <v/>
      </c>
      <c r="R33" s="285"/>
      <c r="S33" s="132"/>
      <c r="T33" s="132"/>
      <c r="U33" s="13"/>
      <c r="W33" s="130" t="str">
        <f t="shared" si="2"/>
        <v>24 (1424)</v>
      </c>
      <c r="X33" s="131" t="str">
        <f t="shared" si="3"/>
        <v/>
      </c>
      <c r="Y33" s="232"/>
      <c r="Z33" s="233"/>
      <c r="AA33" s="233"/>
      <c r="AB33" s="181"/>
      <c r="AC33" s="276" t="s">
        <v>2920</v>
      </c>
      <c r="AD33" s="1378" t="str">
        <f t="shared" si="4"/>
        <v/>
      </c>
      <c r="AE33" s="280"/>
      <c r="AF33" s="663"/>
      <c r="AG33" s="654"/>
      <c r="AH33" s="1641"/>
      <c r="AI33" s="1641"/>
      <c r="AJ33" s="1641"/>
      <c r="AK33" s="1641"/>
      <c r="AL33" s="288"/>
      <c r="AM33" s="130" t="str">
        <f t="shared" si="5"/>
        <v>24 (1424)</v>
      </c>
      <c r="AN33" s="131" t="str">
        <f t="shared" si="6"/>
        <v/>
      </c>
      <c r="AO33" s="232"/>
      <c r="AP33" s="233"/>
      <c r="AQ33" s="233"/>
      <c r="AS33" s="130" t="str">
        <f t="shared" si="7"/>
        <v>24 (1424)</v>
      </c>
      <c r="AT33" s="131" t="str">
        <f t="shared" si="8"/>
        <v/>
      </c>
      <c r="AU33" s="232"/>
      <c r="AV33" s="233"/>
      <c r="AW33" s="233"/>
    </row>
    <row r="34" spans="1:49">
      <c r="A34" s="7" t="s">
        <v>2921</v>
      </c>
      <c r="B34" s="124"/>
      <c r="C34" s="125"/>
      <c r="D34" s="76"/>
      <c r="E34" s="7"/>
      <c r="F34" s="76"/>
      <c r="G34" s="142"/>
      <c r="H34" s="284"/>
      <c r="I34" s="128"/>
      <c r="J34" s="7"/>
      <c r="K34" s="1641"/>
      <c r="L34" s="1641"/>
      <c r="M34" s="1641"/>
      <c r="N34" s="1641"/>
      <c r="P34" s="130" t="str">
        <f t="shared" si="0"/>
        <v>25 (1425)</v>
      </c>
      <c r="Q34" s="131" t="str">
        <f t="shared" si="1"/>
        <v/>
      </c>
      <c r="R34" s="285"/>
      <c r="S34" s="132"/>
      <c r="T34" s="132"/>
      <c r="U34" s="13"/>
      <c r="W34" s="130" t="str">
        <f t="shared" si="2"/>
        <v>25 (1425)</v>
      </c>
      <c r="X34" s="131" t="str">
        <f t="shared" si="3"/>
        <v/>
      </c>
      <c r="Y34" s="232"/>
      <c r="Z34" s="233"/>
      <c r="AA34" s="233"/>
      <c r="AB34" s="181"/>
      <c r="AC34" s="276" t="s">
        <v>2921</v>
      </c>
      <c r="AD34" s="1378" t="str">
        <f t="shared" si="4"/>
        <v/>
      </c>
      <c r="AE34" s="280"/>
      <c r="AF34" s="663"/>
      <c r="AG34" s="654"/>
      <c r="AH34" s="1641"/>
      <c r="AI34" s="1641"/>
      <c r="AJ34" s="1641"/>
      <c r="AK34" s="1641"/>
      <c r="AL34" s="288"/>
      <c r="AM34" s="130" t="str">
        <f t="shared" si="5"/>
        <v>25 (1425)</v>
      </c>
      <c r="AN34" s="131" t="str">
        <f t="shared" si="6"/>
        <v/>
      </c>
      <c r="AO34" s="232"/>
      <c r="AP34" s="233"/>
      <c r="AQ34" s="233"/>
      <c r="AS34" s="130" t="str">
        <f t="shared" si="7"/>
        <v>25 (1425)</v>
      </c>
      <c r="AT34" s="131" t="str">
        <f t="shared" si="8"/>
        <v/>
      </c>
      <c r="AU34" s="232"/>
      <c r="AV34" s="233"/>
      <c r="AW34" s="233"/>
    </row>
    <row r="35" spans="1:49" ht="14.4">
      <c r="A35" s="33" t="s">
        <v>2922</v>
      </c>
      <c r="B35" s="134">
        <v>100</v>
      </c>
      <c r="C35" s="25"/>
      <c r="D35" s="76"/>
      <c r="E35" s="7"/>
      <c r="F35" s="76"/>
      <c r="G35" s="142"/>
      <c r="H35" s="284"/>
      <c r="I35" s="128"/>
      <c r="J35" s="7"/>
      <c r="K35" s="1642"/>
      <c r="L35" s="1642"/>
      <c r="M35" s="1642"/>
      <c r="N35" s="1642"/>
      <c r="P35" s="122"/>
      <c r="Q35" s="138">
        <f>$B35</f>
        <v>100</v>
      </c>
      <c r="R35" s="285"/>
      <c r="S35" s="132"/>
      <c r="T35" s="132"/>
      <c r="U35" s="13"/>
      <c r="W35" s="122"/>
      <c r="X35" s="138">
        <f>$B35</f>
        <v>100</v>
      </c>
      <c r="Y35" s="232"/>
      <c r="Z35" s="233"/>
      <c r="AA35" s="233"/>
      <c r="AB35" s="181"/>
      <c r="AC35" s="672"/>
      <c r="AD35" s="1379">
        <v>100</v>
      </c>
      <c r="AE35" s="280"/>
      <c r="AF35" s="663"/>
      <c r="AG35" s="654"/>
      <c r="AH35" s="1689"/>
      <c r="AI35" s="1689"/>
      <c r="AJ35" s="1689"/>
      <c r="AK35" s="1689"/>
      <c r="AL35" s="675"/>
      <c r="AM35" s="122"/>
      <c r="AN35" s="138">
        <f>$B35</f>
        <v>100</v>
      </c>
      <c r="AO35" s="232"/>
      <c r="AP35" s="233"/>
      <c r="AQ35" s="233"/>
      <c r="AS35" s="122"/>
      <c r="AT35" s="138">
        <f>$B35</f>
        <v>100</v>
      </c>
      <c r="AU35" s="232"/>
      <c r="AV35" s="233"/>
      <c r="AW35" s="233"/>
    </row>
    <row r="36" spans="1:49" ht="14.4">
      <c r="A36" s="4" t="s">
        <v>2923</v>
      </c>
      <c r="B36" s="139" t="s">
        <v>2924</v>
      </c>
      <c r="C36" s="28"/>
      <c r="D36" s="284"/>
      <c r="F36" s="284"/>
      <c r="G36" s="143"/>
      <c r="H36" s="284"/>
      <c r="I36" s="286"/>
      <c r="K36" s="1639"/>
      <c r="L36" s="1639"/>
      <c r="M36" s="1639"/>
      <c r="N36" s="1639"/>
      <c r="P36" s="122"/>
      <c r="Q36" s="28" t="str">
        <f>$B36</f>
        <v>Overall</v>
      </c>
      <c r="R36" s="285"/>
      <c r="S36" s="289"/>
      <c r="T36" s="289"/>
      <c r="U36" s="13"/>
      <c r="W36" s="122"/>
      <c r="X36" s="28" t="str">
        <f>$B36</f>
        <v>Overall</v>
      </c>
      <c r="Y36" s="232"/>
      <c r="Z36" s="233"/>
      <c r="AA36" s="233"/>
      <c r="AB36" s="181"/>
      <c r="AC36" s="672"/>
      <c r="AD36" s="1381" t="s">
        <v>2924</v>
      </c>
      <c r="AE36" s="285"/>
      <c r="AF36" s="286"/>
      <c r="AG36" s="654"/>
      <c r="AH36" s="1639"/>
      <c r="AI36" s="1639"/>
      <c r="AJ36" s="1639"/>
      <c r="AK36" s="1639"/>
      <c r="AL36" s="284"/>
      <c r="AM36" s="122"/>
      <c r="AN36" s="28" t="str">
        <f>$B36</f>
        <v>Overall</v>
      </c>
      <c r="AO36" s="232"/>
      <c r="AP36" s="233"/>
      <c r="AQ36" s="233"/>
      <c r="AS36" s="122"/>
      <c r="AT36" s="28" t="str">
        <f>$B36</f>
        <v>Overall</v>
      </c>
      <c r="AU36" s="232"/>
      <c r="AV36" s="233"/>
      <c r="AW36" s="233"/>
    </row>
    <row r="37" spans="1:49" ht="6" customHeight="1">
      <c r="P37" s="122"/>
      <c r="Q37" s="122"/>
      <c r="U37" s="13"/>
      <c r="W37" s="122"/>
      <c r="X37" s="122"/>
      <c r="AB37" s="181"/>
      <c r="AC37" s="672"/>
      <c r="AD37" s="672"/>
      <c r="AE37" s="654"/>
      <c r="AF37" s="654"/>
      <c r="AG37" s="654"/>
      <c r="AH37" s="654"/>
      <c r="AI37" s="654"/>
      <c r="AJ37" s="654"/>
      <c r="AK37" s="654"/>
      <c r="AL37" s="654"/>
      <c r="AM37" s="122"/>
      <c r="AN37" s="122"/>
      <c r="AS37" s="122"/>
      <c r="AT37" s="122"/>
    </row>
    <row r="38" spans="1:49" ht="14.4">
      <c r="B38" s="17" t="s">
        <v>1791</v>
      </c>
      <c r="P38" s="122"/>
      <c r="Q38" s="123" t="str">
        <f>$B38</f>
        <v>Undrawn Commitments (502)</v>
      </c>
      <c r="U38" s="13"/>
      <c r="W38" s="122"/>
      <c r="X38" s="123" t="str">
        <f>$B38</f>
        <v>Undrawn Commitments (502)</v>
      </c>
      <c r="AB38" s="181"/>
      <c r="AC38" s="672"/>
      <c r="AD38" s="275" t="s">
        <v>1791</v>
      </c>
      <c r="AE38" s="654"/>
      <c r="AF38" s="654"/>
      <c r="AG38" s="654"/>
      <c r="AH38" s="654"/>
      <c r="AI38" s="654"/>
      <c r="AJ38" s="654"/>
      <c r="AK38" s="654"/>
      <c r="AL38" s="654"/>
      <c r="AM38" s="122"/>
      <c r="AN38" s="123" t="str">
        <f>$B38</f>
        <v>Undrawn Commitments (502)</v>
      </c>
      <c r="AS38" s="122"/>
      <c r="AT38" s="123" t="str">
        <f>$B38</f>
        <v>Undrawn Commitments (502)</v>
      </c>
    </row>
    <row r="39" spans="1:49">
      <c r="A39" s="7" t="s">
        <v>2897</v>
      </c>
      <c r="B39" s="124"/>
      <c r="C39" s="76"/>
      <c r="D39" s="76"/>
      <c r="E39" s="7"/>
      <c r="F39" s="76"/>
      <c r="G39" s="142"/>
      <c r="H39" s="284"/>
      <c r="I39" s="128"/>
      <c r="J39" s="7"/>
      <c r="K39" s="1641"/>
      <c r="L39" s="1641"/>
      <c r="M39" s="1641"/>
      <c r="N39" s="1641"/>
      <c r="P39" s="130" t="str">
        <f t="shared" ref="P39:P63" si="9">$A39</f>
        <v>1 (1401)</v>
      </c>
      <c r="Q39" s="131" t="str">
        <f t="shared" ref="Q39:Q63" si="10">IF($B39="","",$B39)</f>
        <v/>
      </c>
      <c r="R39" s="285"/>
      <c r="S39" s="132"/>
      <c r="T39" s="132"/>
      <c r="U39" s="13"/>
      <c r="W39" s="130" t="str">
        <f t="shared" ref="W39:W63" si="11">$A39</f>
        <v>1 (1401)</v>
      </c>
      <c r="X39" s="131" t="str">
        <f t="shared" ref="X39:X63" si="12">IF($B39="","",$B39)</f>
        <v/>
      </c>
      <c r="Y39" s="232"/>
      <c r="Z39" s="233"/>
      <c r="AA39" s="233"/>
      <c r="AB39" s="181"/>
      <c r="AC39" s="276" t="s">
        <v>2897</v>
      </c>
      <c r="AD39" s="1378" t="str">
        <f t="shared" ref="AD39:AD63" si="13">IF($B39="","",$B39)</f>
        <v/>
      </c>
      <c r="AE39" s="280"/>
      <c r="AF39" s="663"/>
      <c r="AG39" s="654"/>
      <c r="AH39" s="1641"/>
      <c r="AI39" s="1641"/>
      <c r="AJ39" s="1641"/>
      <c r="AK39" s="1641"/>
      <c r="AL39" s="288"/>
      <c r="AM39" s="130" t="str">
        <f t="shared" ref="AM39:AM63" si="14">$A39</f>
        <v>1 (1401)</v>
      </c>
      <c r="AN39" s="131" t="str">
        <f t="shared" ref="AN39:AN63" si="15">IF($B39="","",$B39)</f>
        <v/>
      </c>
      <c r="AO39" s="232"/>
      <c r="AP39" s="233"/>
      <c r="AQ39" s="233"/>
      <c r="AS39" s="130" t="str">
        <f t="shared" ref="AS39:AS63" si="16">$A39</f>
        <v>1 (1401)</v>
      </c>
      <c r="AT39" s="131" t="str">
        <f t="shared" ref="AT39:AT63" si="17">IF($B39="","",$B39)</f>
        <v/>
      </c>
      <c r="AU39" s="232"/>
      <c r="AV39" s="233"/>
      <c r="AW39" s="233"/>
    </row>
    <row r="40" spans="1:49">
      <c r="A40" s="7" t="s">
        <v>2898</v>
      </c>
      <c r="B40" s="124"/>
      <c r="C40" s="76"/>
      <c r="D40" s="76"/>
      <c r="E40" s="7"/>
      <c r="F40" s="76"/>
      <c r="G40" s="142"/>
      <c r="H40" s="284"/>
      <c r="I40" s="128"/>
      <c r="J40" s="7"/>
      <c r="K40" s="1641"/>
      <c r="L40" s="1641"/>
      <c r="M40" s="1641"/>
      <c r="N40" s="1641"/>
      <c r="P40" s="130" t="str">
        <f t="shared" si="9"/>
        <v>2 (1402)</v>
      </c>
      <c r="Q40" s="131" t="str">
        <f t="shared" si="10"/>
        <v/>
      </c>
      <c r="R40" s="285"/>
      <c r="S40" s="132"/>
      <c r="T40" s="132"/>
      <c r="U40" s="13"/>
      <c r="W40" s="130" t="str">
        <f t="shared" si="11"/>
        <v>2 (1402)</v>
      </c>
      <c r="X40" s="131" t="str">
        <f t="shared" si="12"/>
        <v/>
      </c>
      <c r="Y40" s="232"/>
      <c r="Z40" s="233"/>
      <c r="AA40" s="233"/>
      <c r="AB40" s="181"/>
      <c r="AC40" s="276" t="s">
        <v>2898</v>
      </c>
      <c r="AD40" s="1378" t="str">
        <f t="shared" si="13"/>
        <v/>
      </c>
      <c r="AE40" s="280"/>
      <c r="AF40" s="663"/>
      <c r="AG40" s="654"/>
      <c r="AH40" s="1641"/>
      <c r="AI40" s="1641"/>
      <c r="AJ40" s="1641"/>
      <c r="AK40" s="1641"/>
      <c r="AL40" s="288"/>
      <c r="AM40" s="130" t="str">
        <f t="shared" si="14"/>
        <v>2 (1402)</v>
      </c>
      <c r="AN40" s="131" t="str">
        <f t="shared" si="15"/>
        <v/>
      </c>
      <c r="AO40" s="232"/>
      <c r="AP40" s="233"/>
      <c r="AQ40" s="233"/>
      <c r="AS40" s="130" t="str">
        <f t="shared" si="16"/>
        <v>2 (1402)</v>
      </c>
      <c r="AT40" s="131" t="str">
        <f t="shared" si="17"/>
        <v/>
      </c>
      <c r="AU40" s="232"/>
      <c r="AV40" s="233"/>
      <c r="AW40" s="233"/>
    </row>
    <row r="41" spans="1:49">
      <c r="A41" s="7" t="s">
        <v>2899</v>
      </c>
      <c r="B41" s="124"/>
      <c r="C41" s="76"/>
      <c r="D41" s="76"/>
      <c r="E41" s="7"/>
      <c r="F41" s="76"/>
      <c r="G41" s="142"/>
      <c r="H41" s="284"/>
      <c r="I41" s="128"/>
      <c r="J41" s="7"/>
      <c r="K41" s="1641"/>
      <c r="L41" s="1641"/>
      <c r="M41" s="1641"/>
      <c r="N41" s="1641"/>
      <c r="P41" s="130" t="str">
        <f t="shared" si="9"/>
        <v>3 (1403)</v>
      </c>
      <c r="Q41" s="131" t="str">
        <f t="shared" si="10"/>
        <v/>
      </c>
      <c r="R41" s="285"/>
      <c r="S41" s="132"/>
      <c r="T41" s="132"/>
      <c r="U41" s="13"/>
      <c r="W41" s="130" t="str">
        <f t="shared" si="11"/>
        <v>3 (1403)</v>
      </c>
      <c r="X41" s="131" t="str">
        <f t="shared" si="12"/>
        <v/>
      </c>
      <c r="Y41" s="232"/>
      <c r="Z41" s="233"/>
      <c r="AA41" s="233"/>
      <c r="AB41" s="181"/>
      <c r="AC41" s="276" t="s">
        <v>2899</v>
      </c>
      <c r="AD41" s="1378" t="str">
        <f t="shared" si="13"/>
        <v/>
      </c>
      <c r="AE41" s="280"/>
      <c r="AF41" s="663"/>
      <c r="AG41" s="654"/>
      <c r="AH41" s="1641"/>
      <c r="AI41" s="1641"/>
      <c r="AJ41" s="1641"/>
      <c r="AK41" s="1641"/>
      <c r="AL41" s="288"/>
      <c r="AM41" s="130" t="str">
        <f t="shared" si="14"/>
        <v>3 (1403)</v>
      </c>
      <c r="AN41" s="131" t="str">
        <f t="shared" si="15"/>
        <v/>
      </c>
      <c r="AO41" s="232"/>
      <c r="AP41" s="233"/>
      <c r="AQ41" s="233"/>
      <c r="AS41" s="130" t="str">
        <f t="shared" si="16"/>
        <v>3 (1403)</v>
      </c>
      <c r="AT41" s="131" t="str">
        <f t="shared" si="17"/>
        <v/>
      </c>
      <c r="AU41" s="232"/>
      <c r="AV41" s="233"/>
      <c r="AW41" s="233"/>
    </row>
    <row r="42" spans="1:49" hidden="1">
      <c r="A42" s="7" t="s">
        <v>2900</v>
      </c>
      <c r="B42" s="124"/>
      <c r="C42" s="76"/>
      <c r="D42" s="76"/>
      <c r="E42" s="7"/>
      <c r="F42" s="76"/>
      <c r="G42" s="142"/>
      <c r="H42" s="284"/>
      <c r="I42" s="128"/>
      <c r="J42" s="7"/>
      <c r="K42" s="1641"/>
      <c r="L42" s="1641"/>
      <c r="M42" s="1641"/>
      <c r="N42" s="1641"/>
      <c r="P42" s="130" t="str">
        <f t="shared" si="9"/>
        <v>4 (1404)</v>
      </c>
      <c r="Q42" s="131" t="str">
        <f t="shared" si="10"/>
        <v/>
      </c>
      <c r="R42" s="285"/>
      <c r="S42" s="132"/>
      <c r="T42" s="132"/>
      <c r="U42" s="13"/>
      <c r="W42" s="130" t="str">
        <f t="shared" si="11"/>
        <v>4 (1404)</v>
      </c>
      <c r="X42" s="131" t="str">
        <f t="shared" si="12"/>
        <v/>
      </c>
      <c r="Y42" s="232"/>
      <c r="Z42" s="233"/>
      <c r="AA42" s="233"/>
      <c r="AB42" s="181"/>
      <c r="AC42" s="276" t="s">
        <v>2900</v>
      </c>
      <c r="AD42" s="1378" t="str">
        <f t="shared" si="13"/>
        <v/>
      </c>
      <c r="AE42" s="280"/>
      <c r="AF42" s="663"/>
      <c r="AG42" s="654"/>
      <c r="AH42" s="1641"/>
      <c r="AI42" s="1641"/>
      <c r="AJ42" s="1641"/>
      <c r="AK42" s="1641"/>
      <c r="AL42" s="288"/>
      <c r="AM42" s="130" t="str">
        <f t="shared" si="14"/>
        <v>4 (1404)</v>
      </c>
      <c r="AN42" s="131" t="str">
        <f t="shared" si="15"/>
        <v/>
      </c>
      <c r="AO42" s="232"/>
      <c r="AP42" s="233"/>
      <c r="AQ42" s="233"/>
      <c r="AS42" s="130" t="str">
        <f t="shared" si="16"/>
        <v>4 (1404)</v>
      </c>
      <c r="AT42" s="131" t="str">
        <f t="shared" si="17"/>
        <v/>
      </c>
      <c r="AU42" s="232"/>
      <c r="AV42" s="233"/>
      <c r="AW42" s="233"/>
    </row>
    <row r="43" spans="1:49" hidden="1">
      <c r="A43" s="7" t="s">
        <v>2901</v>
      </c>
      <c r="B43" s="124"/>
      <c r="C43" s="76"/>
      <c r="D43" s="76"/>
      <c r="E43" s="7"/>
      <c r="F43" s="76"/>
      <c r="G43" s="142"/>
      <c r="H43" s="284"/>
      <c r="I43" s="128"/>
      <c r="J43" s="7"/>
      <c r="K43" s="1641"/>
      <c r="L43" s="1641"/>
      <c r="M43" s="1641"/>
      <c r="N43" s="1641"/>
      <c r="P43" s="130" t="str">
        <f t="shared" si="9"/>
        <v>5 (1405)</v>
      </c>
      <c r="Q43" s="131" t="str">
        <f t="shared" si="10"/>
        <v/>
      </c>
      <c r="R43" s="285"/>
      <c r="S43" s="132"/>
      <c r="T43" s="132"/>
      <c r="U43" s="13"/>
      <c r="W43" s="130" t="str">
        <f t="shared" si="11"/>
        <v>5 (1405)</v>
      </c>
      <c r="X43" s="131" t="str">
        <f t="shared" si="12"/>
        <v/>
      </c>
      <c r="Y43" s="232"/>
      <c r="Z43" s="233"/>
      <c r="AA43" s="233"/>
      <c r="AB43" s="181"/>
      <c r="AC43" s="276" t="s">
        <v>2901</v>
      </c>
      <c r="AD43" s="1378" t="str">
        <f t="shared" si="13"/>
        <v/>
      </c>
      <c r="AE43" s="280"/>
      <c r="AF43" s="663"/>
      <c r="AG43" s="654"/>
      <c r="AH43" s="1641"/>
      <c r="AI43" s="1641"/>
      <c r="AJ43" s="1641"/>
      <c r="AK43" s="1641"/>
      <c r="AL43" s="288"/>
      <c r="AM43" s="130" t="str">
        <f t="shared" si="14"/>
        <v>5 (1405)</v>
      </c>
      <c r="AN43" s="131" t="str">
        <f t="shared" si="15"/>
        <v/>
      </c>
      <c r="AO43" s="232"/>
      <c r="AP43" s="233"/>
      <c r="AQ43" s="233"/>
      <c r="AS43" s="130" t="str">
        <f t="shared" si="16"/>
        <v>5 (1405)</v>
      </c>
      <c r="AT43" s="131" t="str">
        <f t="shared" si="17"/>
        <v/>
      </c>
      <c r="AU43" s="232"/>
      <c r="AV43" s="233"/>
      <c r="AW43" s="233"/>
    </row>
    <row r="44" spans="1:49" hidden="1">
      <c r="A44" s="7" t="s">
        <v>2902</v>
      </c>
      <c r="B44" s="124"/>
      <c r="C44" s="76"/>
      <c r="D44" s="76"/>
      <c r="E44" s="7"/>
      <c r="F44" s="76"/>
      <c r="G44" s="142"/>
      <c r="H44" s="284"/>
      <c r="I44" s="128"/>
      <c r="J44" s="7"/>
      <c r="K44" s="1641"/>
      <c r="L44" s="1641"/>
      <c r="M44" s="1641"/>
      <c r="N44" s="1641"/>
      <c r="P44" s="130" t="str">
        <f t="shared" si="9"/>
        <v>6 (1406)</v>
      </c>
      <c r="Q44" s="131" t="str">
        <f t="shared" si="10"/>
        <v/>
      </c>
      <c r="R44" s="285"/>
      <c r="S44" s="132"/>
      <c r="T44" s="132"/>
      <c r="U44" s="13"/>
      <c r="W44" s="130" t="str">
        <f t="shared" si="11"/>
        <v>6 (1406)</v>
      </c>
      <c r="X44" s="131" t="str">
        <f t="shared" si="12"/>
        <v/>
      </c>
      <c r="Y44" s="232"/>
      <c r="Z44" s="233"/>
      <c r="AA44" s="233"/>
      <c r="AB44" s="181"/>
      <c r="AC44" s="276" t="s">
        <v>2902</v>
      </c>
      <c r="AD44" s="1378" t="str">
        <f t="shared" si="13"/>
        <v/>
      </c>
      <c r="AE44" s="280"/>
      <c r="AF44" s="663"/>
      <c r="AG44" s="654"/>
      <c r="AH44" s="1641"/>
      <c r="AI44" s="1641"/>
      <c r="AJ44" s="1641"/>
      <c r="AK44" s="1641"/>
      <c r="AL44" s="288"/>
      <c r="AM44" s="130" t="str">
        <f t="shared" si="14"/>
        <v>6 (1406)</v>
      </c>
      <c r="AN44" s="131" t="str">
        <f t="shared" si="15"/>
        <v/>
      </c>
      <c r="AO44" s="232"/>
      <c r="AP44" s="233"/>
      <c r="AQ44" s="233"/>
      <c r="AS44" s="130" t="str">
        <f t="shared" si="16"/>
        <v>6 (1406)</v>
      </c>
      <c r="AT44" s="131" t="str">
        <f t="shared" si="17"/>
        <v/>
      </c>
      <c r="AU44" s="232"/>
      <c r="AV44" s="233"/>
      <c r="AW44" s="233"/>
    </row>
    <row r="45" spans="1:49" hidden="1">
      <c r="A45" s="7" t="s">
        <v>2903</v>
      </c>
      <c r="B45" s="124"/>
      <c r="C45" s="76"/>
      <c r="D45" s="76"/>
      <c r="E45" s="7"/>
      <c r="F45" s="76"/>
      <c r="G45" s="142"/>
      <c r="H45" s="284"/>
      <c r="I45" s="128"/>
      <c r="J45" s="7"/>
      <c r="K45" s="1641"/>
      <c r="L45" s="1641"/>
      <c r="M45" s="1641"/>
      <c r="N45" s="1641"/>
      <c r="P45" s="130" t="str">
        <f t="shared" si="9"/>
        <v>7 (1407)</v>
      </c>
      <c r="Q45" s="131" t="str">
        <f t="shared" si="10"/>
        <v/>
      </c>
      <c r="R45" s="285"/>
      <c r="S45" s="132"/>
      <c r="T45" s="132"/>
      <c r="U45" s="13"/>
      <c r="W45" s="130" t="str">
        <f t="shared" si="11"/>
        <v>7 (1407)</v>
      </c>
      <c r="X45" s="131" t="str">
        <f t="shared" si="12"/>
        <v/>
      </c>
      <c r="Y45" s="232"/>
      <c r="Z45" s="233"/>
      <c r="AA45" s="233"/>
      <c r="AB45" s="181"/>
      <c r="AC45" s="276" t="s">
        <v>2903</v>
      </c>
      <c r="AD45" s="1378" t="str">
        <f t="shared" si="13"/>
        <v/>
      </c>
      <c r="AE45" s="280"/>
      <c r="AF45" s="663"/>
      <c r="AG45" s="654"/>
      <c r="AH45" s="1641"/>
      <c r="AI45" s="1641"/>
      <c r="AJ45" s="1641"/>
      <c r="AK45" s="1641"/>
      <c r="AL45" s="288"/>
      <c r="AM45" s="130" t="str">
        <f t="shared" si="14"/>
        <v>7 (1407)</v>
      </c>
      <c r="AN45" s="131" t="str">
        <f t="shared" si="15"/>
        <v/>
      </c>
      <c r="AO45" s="232"/>
      <c r="AP45" s="233"/>
      <c r="AQ45" s="233"/>
      <c r="AS45" s="130" t="str">
        <f t="shared" si="16"/>
        <v>7 (1407)</v>
      </c>
      <c r="AT45" s="131" t="str">
        <f t="shared" si="17"/>
        <v/>
      </c>
      <c r="AU45" s="232"/>
      <c r="AV45" s="233"/>
      <c r="AW45" s="233"/>
    </row>
    <row r="46" spans="1:49" hidden="1">
      <c r="A46" s="7" t="s">
        <v>2904</v>
      </c>
      <c r="B46" s="124"/>
      <c r="C46" s="76" t="s">
        <v>2925</v>
      </c>
      <c r="D46" s="76"/>
      <c r="E46" s="7"/>
      <c r="F46" s="76"/>
      <c r="G46" s="142"/>
      <c r="H46" s="284"/>
      <c r="I46" s="128"/>
      <c r="J46" s="7"/>
      <c r="K46" s="1641"/>
      <c r="L46" s="1641"/>
      <c r="M46" s="1641"/>
      <c r="N46" s="1641"/>
      <c r="P46" s="130" t="str">
        <f t="shared" si="9"/>
        <v>8 (1408)</v>
      </c>
      <c r="Q46" s="131" t="str">
        <f t="shared" si="10"/>
        <v/>
      </c>
      <c r="R46" s="285"/>
      <c r="S46" s="132"/>
      <c r="T46" s="132"/>
      <c r="U46" s="13"/>
      <c r="W46" s="130" t="str">
        <f t="shared" si="11"/>
        <v>8 (1408)</v>
      </c>
      <c r="X46" s="131" t="str">
        <f t="shared" si="12"/>
        <v/>
      </c>
      <c r="Y46" s="232"/>
      <c r="Z46" s="233"/>
      <c r="AA46" s="233"/>
      <c r="AB46" s="181"/>
      <c r="AC46" s="276" t="s">
        <v>2904</v>
      </c>
      <c r="AD46" s="1378" t="str">
        <f t="shared" si="13"/>
        <v/>
      </c>
      <c r="AE46" s="280"/>
      <c r="AF46" s="663"/>
      <c r="AG46" s="654"/>
      <c r="AH46" s="1641"/>
      <c r="AI46" s="1641"/>
      <c r="AJ46" s="1641"/>
      <c r="AK46" s="1641"/>
      <c r="AL46" s="288"/>
      <c r="AM46" s="130" t="str">
        <f t="shared" si="14"/>
        <v>8 (1408)</v>
      </c>
      <c r="AN46" s="131" t="str">
        <f t="shared" si="15"/>
        <v/>
      </c>
      <c r="AO46" s="232"/>
      <c r="AP46" s="233"/>
      <c r="AQ46" s="233"/>
      <c r="AS46" s="130" t="str">
        <f t="shared" si="16"/>
        <v>8 (1408)</v>
      </c>
      <c r="AT46" s="131" t="str">
        <f t="shared" si="17"/>
        <v/>
      </c>
      <c r="AU46" s="232"/>
      <c r="AV46" s="233"/>
      <c r="AW46" s="233"/>
    </row>
    <row r="47" spans="1:49" hidden="1">
      <c r="A47" s="7" t="s">
        <v>2905</v>
      </c>
      <c r="B47" s="124"/>
      <c r="C47" s="76" t="s">
        <v>2926</v>
      </c>
      <c r="D47" s="76"/>
      <c r="E47" s="7"/>
      <c r="F47" s="76"/>
      <c r="G47" s="142"/>
      <c r="H47" s="284"/>
      <c r="I47" s="128"/>
      <c r="J47" s="7"/>
      <c r="K47" s="1641"/>
      <c r="L47" s="1641"/>
      <c r="M47" s="1641"/>
      <c r="N47" s="1641"/>
      <c r="P47" s="130" t="str">
        <f t="shared" si="9"/>
        <v>9 (1409)</v>
      </c>
      <c r="Q47" s="131" t="str">
        <f t="shared" si="10"/>
        <v/>
      </c>
      <c r="R47" s="285"/>
      <c r="S47" s="132"/>
      <c r="T47" s="132"/>
      <c r="U47" s="13"/>
      <c r="W47" s="130" t="str">
        <f t="shared" si="11"/>
        <v>9 (1409)</v>
      </c>
      <c r="X47" s="131" t="str">
        <f t="shared" si="12"/>
        <v/>
      </c>
      <c r="Y47" s="232"/>
      <c r="Z47" s="233"/>
      <c r="AA47" s="233"/>
      <c r="AB47" s="181"/>
      <c r="AC47" s="276" t="s">
        <v>2905</v>
      </c>
      <c r="AD47" s="1378" t="str">
        <f t="shared" si="13"/>
        <v/>
      </c>
      <c r="AE47" s="280"/>
      <c r="AF47" s="663"/>
      <c r="AG47" s="654"/>
      <c r="AH47" s="1641"/>
      <c r="AI47" s="1641"/>
      <c r="AJ47" s="1641"/>
      <c r="AK47" s="1641"/>
      <c r="AL47" s="288"/>
      <c r="AM47" s="130" t="str">
        <f t="shared" si="14"/>
        <v>9 (1409)</v>
      </c>
      <c r="AN47" s="131" t="str">
        <f t="shared" si="15"/>
        <v/>
      </c>
      <c r="AO47" s="232"/>
      <c r="AP47" s="233"/>
      <c r="AQ47" s="233"/>
      <c r="AS47" s="130" t="str">
        <f t="shared" si="16"/>
        <v>9 (1409)</v>
      </c>
      <c r="AT47" s="131" t="str">
        <f t="shared" si="17"/>
        <v/>
      </c>
      <c r="AU47" s="232"/>
      <c r="AV47" s="233"/>
      <c r="AW47" s="233"/>
    </row>
    <row r="48" spans="1:49" hidden="1">
      <c r="A48" s="7" t="s">
        <v>2906</v>
      </c>
      <c r="B48" s="124"/>
      <c r="C48" s="76"/>
      <c r="D48" s="76"/>
      <c r="E48" s="7"/>
      <c r="F48" s="76"/>
      <c r="G48" s="142"/>
      <c r="H48" s="284"/>
      <c r="I48" s="128"/>
      <c r="J48" s="7"/>
      <c r="K48" s="1641"/>
      <c r="L48" s="1641"/>
      <c r="M48" s="1641"/>
      <c r="N48" s="1641"/>
      <c r="P48" s="130" t="str">
        <f t="shared" si="9"/>
        <v>10 (1410)</v>
      </c>
      <c r="Q48" s="131" t="str">
        <f t="shared" si="10"/>
        <v/>
      </c>
      <c r="R48" s="285"/>
      <c r="S48" s="132"/>
      <c r="T48" s="132"/>
      <c r="U48" s="13"/>
      <c r="W48" s="130" t="str">
        <f t="shared" si="11"/>
        <v>10 (1410)</v>
      </c>
      <c r="X48" s="131" t="str">
        <f t="shared" si="12"/>
        <v/>
      </c>
      <c r="Y48" s="232"/>
      <c r="Z48" s="233"/>
      <c r="AA48" s="233"/>
      <c r="AB48" s="181"/>
      <c r="AC48" s="276" t="s">
        <v>2906</v>
      </c>
      <c r="AD48" s="1378" t="str">
        <f t="shared" si="13"/>
        <v/>
      </c>
      <c r="AE48" s="280"/>
      <c r="AF48" s="663"/>
      <c r="AG48" s="654"/>
      <c r="AH48" s="1641"/>
      <c r="AI48" s="1641"/>
      <c r="AJ48" s="1641"/>
      <c r="AK48" s="1641"/>
      <c r="AL48" s="288"/>
      <c r="AM48" s="130" t="str">
        <f t="shared" si="14"/>
        <v>10 (1410)</v>
      </c>
      <c r="AN48" s="131" t="str">
        <f t="shared" si="15"/>
        <v/>
      </c>
      <c r="AO48" s="232"/>
      <c r="AP48" s="233"/>
      <c r="AQ48" s="233"/>
      <c r="AS48" s="130" t="str">
        <f t="shared" si="16"/>
        <v>10 (1410)</v>
      </c>
      <c r="AT48" s="131" t="str">
        <f t="shared" si="17"/>
        <v/>
      </c>
      <c r="AU48" s="232"/>
      <c r="AV48" s="233"/>
      <c r="AW48" s="233"/>
    </row>
    <row r="49" spans="1:49" hidden="1">
      <c r="A49" s="7" t="s">
        <v>2907</v>
      </c>
      <c r="B49" s="124"/>
      <c r="C49" s="76"/>
      <c r="D49" s="76"/>
      <c r="E49" s="7"/>
      <c r="F49" s="76"/>
      <c r="G49" s="142"/>
      <c r="H49" s="284"/>
      <c r="I49" s="128"/>
      <c r="J49" s="7"/>
      <c r="K49" s="1641"/>
      <c r="L49" s="1641"/>
      <c r="M49" s="1641"/>
      <c r="N49" s="1641"/>
      <c r="P49" s="130" t="str">
        <f t="shared" si="9"/>
        <v>11 (1411)</v>
      </c>
      <c r="Q49" s="131" t="str">
        <f t="shared" si="10"/>
        <v/>
      </c>
      <c r="R49" s="285"/>
      <c r="S49" s="132"/>
      <c r="T49" s="132"/>
      <c r="U49" s="13"/>
      <c r="W49" s="130" t="str">
        <f t="shared" si="11"/>
        <v>11 (1411)</v>
      </c>
      <c r="X49" s="131" t="str">
        <f t="shared" si="12"/>
        <v/>
      </c>
      <c r="Y49" s="232"/>
      <c r="Z49" s="233"/>
      <c r="AA49" s="233"/>
      <c r="AB49" s="181"/>
      <c r="AC49" s="276" t="s">
        <v>2907</v>
      </c>
      <c r="AD49" s="1378" t="str">
        <f t="shared" si="13"/>
        <v/>
      </c>
      <c r="AE49" s="280"/>
      <c r="AF49" s="663"/>
      <c r="AG49" s="654"/>
      <c r="AH49" s="1641"/>
      <c r="AI49" s="1641"/>
      <c r="AJ49" s="1641"/>
      <c r="AK49" s="1641"/>
      <c r="AL49" s="288"/>
      <c r="AM49" s="130" t="str">
        <f t="shared" si="14"/>
        <v>11 (1411)</v>
      </c>
      <c r="AN49" s="131" t="str">
        <f t="shared" si="15"/>
        <v/>
      </c>
      <c r="AO49" s="232"/>
      <c r="AP49" s="233"/>
      <c r="AQ49" s="233"/>
      <c r="AS49" s="130" t="str">
        <f t="shared" si="16"/>
        <v>11 (1411)</v>
      </c>
      <c r="AT49" s="131" t="str">
        <f t="shared" si="17"/>
        <v/>
      </c>
      <c r="AU49" s="232"/>
      <c r="AV49" s="233"/>
      <c r="AW49" s="233"/>
    </row>
    <row r="50" spans="1:49" hidden="1">
      <c r="A50" s="7" t="s">
        <v>2908</v>
      </c>
      <c r="B50" s="124"/>
      <c r="C50" s="76"/>
      <c r="D50" s="76"/>
      <c r="E50" s="7"/>
      <c r="F50" s="76"/>
      <c r="G50" s="142"/>
      <c r="H50" s="284"/>
      <c r="I50" s="128"/>
      <c r="J50" s="7"/>
      <c r="K50" s="1641"/>
      <c r="L50" s="1641"/>
      <c r="M50" s="1641"/>
      <c r="N50" s="1641"/>
      <c r="P50" s="130" t="str">
        <f t="shared" si="9"/>
        <v>12 (1412)</v>
      </c>
      <c r="Q50" s="131" t="str">
        <f t="shared" si="10"/>
        <v/>
      </c>
      <c r="R50" s="285"/>
      <c r="S50" s="132"/>
      <c r="T50" s="132"/>
      <c r="U50" s="13"/>
      <c r="W50" s="130" t="str">
        <f t="shared" si="11"/>
        <v>12 (1412)</v>
      </c>
      <c r="X50" s="131" t="str">
        <f t="shared" si="12"/>
        <v/>
      </c>
      <c r="Y50" s="232"/>
      <c r="Z50" s="233"/>
      <c r="AA50" s="233"/>
      <c r="AB50" s="181"/>
      <c r="AC50" s="276" t="s">
        <v>2908</v>
      </c>
      <c r="AD50" s="1378" t="str">
        <f t="shared" si="13"/>
        <v/>
      </c>
      <c r="AE50" s="280"/>
      <c r="AF50" s="663"/>
      <c r="AG50" s="654"/>
      <c r="AH50" s="1641"/>
      <c r="AI50" s="1641"/>
      <c r="AJ50" s="1641"/>
      <c r="AK50" s="1641"/>
      <c r="AL50" s="288"/>
      <c r="AM50" s="130" t="str">
        <f t="shared" si="14"/>
        <v>12 (1412)</v>
      </c>
      <c r="AN50" s="131" t="str">
        <f t="shared" si="15"/>
        <v/>
      </c>
      <c r="AO50" s="232"/>
      <c r="AP50" s="233"/>
      <c r="AQ50" s="233"/>
      <c r="AS50" s="130" t="str">
        <f t="shared" si="16"/>
        <v>12 (1412)</v>
      </c>
      <c r="AT50" s="131" t="str">
        <f t="shared" si="17"/>
        <v/>
      </c>
      <c r="AU50" s="232"/>
      <c r="AV50" s="233"/>
      <c r="AW50" s="233"/>
    </row>
    <row r="51" spans="1:49" hidden="1">
      <c r="A51" s="7" t="s">
        <v>2909</v>
      </c>
      <c r="B51" s="124"/>
      <c r="C51" s="76"/>
      <c r="D51" s="76"/>
      <c r="E51" s="7"/>
      <c r="F51" s="76"/>
      <c r="G51" s="142"/>
      <c r="H51" s="284"/>
      <c r="I51" s="128"/>
      <c r="J51" s="7"/>
      <c r="K51" s="1641"/>
      <c r="L51" s="1641"/>
      <c r="M51" s="1641"/>
      <c r="N51" s="1641"/>
      <c r="P51" s="130" t="str">
        <f t="shared" si="9"/>
        <v>13 (1413)</v>
      </c>
      <c r="Q51" s="131" t="str">
        <f t="shared" si="10"/>
        <v/>
      </c>
      <c r="R51" s="285"/>
      <c r="S51" s="132"/>
      <c r="T51" s="132"/>
      <c r="U51" s="13"/>
      <c r="W51" s="130" t="str">
        <f t="shared" si="11"/>
        <v>13 (1413)</v>
      </c>
      <c r="X51" s="131" t="str">
        <f t="shared" si="12"/>
        <v/>
      </c>
      <c r="Y51" s="232"/>
      <c r="Z51" s="233"/>
      <c r="AA51" s="233"/>
      <c r="AB51" s="181"/>
      <c r="AC51" s="276" t="s">
        <v>2909</v>
      </c>
      <c r="AD51" s="1378" t="str">
        <f t="shared" si="13"/>
        <v/>
      </c>
      <c r="AE51" s="280"/>
      <c r="AF51" s="663"/>
      <c r="AG51" s="654"/>
      <c r="AH51" s="1641"/>
      <c r="AI51" s="1641"/>
      <c r="AJ51" s="1641"/>
      <c r="AK51" s="1641"/>
      <c r="AL51" s="288"/>
      <c r="AM51" s="130" t="str">
        <f t="shared" si="14"/>
        <v>13 (1413)</v>
      </c>
      <c r="AN51" s="131" t="str">
        <f t="shared" si="15"/>
        <v/>
      </c>
      <c r="AO51" s="232"/>
      <c r="AP51" s="233"/>
      <c r="AQ51" s="233"/>
      <c r="AS51" s="130" t="str">
        <f t="shared" si="16"/>
        <v>13 (1413)</v>
      </c>
      <c r="AT51" s="131" t="str">
        <f t="shared" si="17"/>
        <v/>
      </c>
      <c r="AU51" s="232"/>
      <c r="AV51" s="233"/>
      <c r="AW51" s="233"/>
    </row>
    <row r="52" spans="1:49" hidden="1">
      <c r="A52" s="7" t="s">
        <v>2910</v>
      </c>
      <c r="B52" s="124"/>
      <c r="C52" s="76"/>
      <c r="D52" s="76"/>
      <c r="E52" s="7"/>
      <c r="F52" s="76"/>
      <c r="G52" s="142"/>
      <c r="H52" s="284"/>
      <c r="I52" s="128"/>
      <c r="J52" s="7"/>
      <c r="K52" s="1641"/>
      <c r="L52" s="1641"/>
      <c r="M52" s="1641"/>
      <c r="N52" s="1641"/>
      <c r="P52" s="130" t="str">
        <f t="shared" si="9"/>
        <v>14 (1414)</v>
      </c>
      <c r="Q52" s="131" t="str">
        <f t="shared" si="10"/>
        <v/>
      </c>
      <c r="R52" s="285"/>
      <c r="S52" s="132"/>
      <c r="T52" s="132"/>
      <c r="U52" s="13"/>
      <c r="W52" s="130" t="str">
        <f t="shared" si="11"/>
        <v>14 (1414)</v>
      </c>
      <c r="X52" s="131" t="str">
        <f t="shared" si="12"/>
        <v/>
      </c>
      <c r="Y52" s="232"/>
      <c r="Z52" s="233"/>
      <c r="AA52" s="233"/>
      <c r="AB52" s="181"/>
      <c r="AC52" s="276" t="s">
        <v>2910</v>
      </c>
      <c r="AD52" s="1378" t="str">
        <f t="shared" si="13"/>
        <v/>
      </c>
      <c r="AE52" s="280"/>
      <c r="AF52" s="663"/>
      <c r="AG52" s="654"/>
      <c r="AH52" s="1641"/>
      <c r="AI52" s="1641"/>
      <c r="AJ52" s="1641"/>
      <c r="AK52" s="1641"/>
      <c r="AL52" s="288"/>
      <c r="AM52" s="130" t="str">
        <f t="shared" si="14"/>
        <v>14 (1414)</v>
      </c>
      <c r="AN52" s="131" t="str">
        <f t="shared" si="15"/>
        <v/>
      </c>
      <c r="AO52" s="232"/>
      <c r="AP52" s="233"/>
      <c r="AQ52" s="233"/>
      <c r="AS52" s="130" t="str">
        <f t="shared" si="16"/>
        <v>14 (1414)</v>
      </c>
      <c r="AT52" s="131" t="str">
        <f t="shared" si="17"/>
        <v/>
      </c>
      <c r="AU52" s="232"/>
      <c r="AV52" s="233"/>
      <c r="AW52" s="233"/>
    </row>
    <row r="53" spans="1:49" hidden="1">
      <c r="A53" s="7" t="s">
        <v>2911</v>
      </c>
      <c r="B53" s="124"/>
      <c r="C53" s="76"/>
      <c r="D53" s="76"/>
      <c r="E53" s="7"/>
      <c r="F53" s="76"/>
      <c r="G53" s="142"/>
      <c r="H53" s="284"/>
      <c r="I53" s="128"/>
      <c r="J53" s="7"/>
      <c r="K53" s="1641"/>
      <c r="L53" s="1641"/>
      <c r="M53" s="1641"/>
      <c r="N53" s="1641"/>
      <c r="P53" s="130" t="str">
        <f t="shared" si="9"/>
        <v>15 (1415)</v>
      </c>
      <c r="Q53" s="131" t="str">
        <f t="shared" si="10"/>
        <v/>
      </c>
      <c r="R53" s="285"/>
      <c r="S53" s="132"/>
      <c r="T53" s="132"/>
      <c r="U53" s="13"/>
      <c r="W53" s="130" t="str">
        <f t="shared" si="11"/>
        <v>15 (1415)</v>
      </c>
      <c r="X53" s="131" t="str">
        <f t="shared" si="12"/>
        <v/>
      </c>
      <c r="Y53" s="232"/>
      <c r="Z53" s="233"/>
      <c r="AA53" s="233"/>
      <c r="AB53" s="181"/>
      <c r="AC53" s="276" t="s">
        <v>2911</v>
      </c>
      <c r="AD53" s="1378" t="str">
        <f t="shared" si="13"/>
        <v/>
      </c>
      <c r="AE53" s="280"/>
      <c r="AF53" s="663"/>
      <c r="AG53" s="654"/>
      <c r="AH53" s="1641"/>
      <c r="AI53" s="1641"/>
      <c r="AJ53" s="1641"/>
      <c r="AK53" s="1641"/>
      <c r="AL53" s="288"/>
      <c r="AM53" s="130" t="str">
        <f t="shared" si="14"/>
        <v>15 (1415)</v>
      </c>
      <c r="AN53" s="131" t="str">
        <f t="shared" si="15"/>
        <v/>
      </c>
      <c r="AO53" s="232"/>
      <c r="AP53" s="233"/>
      <c r="AQ53" s="233"/>
      <c r="AS53" s="130" t="str">
        <f t="shared" si="16"/>
        <v>15 (1415)</v>
      </c>
      <c r="AT53" s="131" t="str">
        <f t="shared" si="17"/>
        <v/>
      </c>
      <c r="AU53" s="232"/>
      <c r="AV53" s="233"/>
      <c r="AW53" s="233"/>
    </row>
    <row r="54" spans="1:49" hidden="1">
      <c r="A54" s="7" t="s">
        <v>2912</v>
      </c>
      <c r="B54" s="124"/>
      <c r="C54" s="76"/>
      <c r="D54" s="76"/>
      <c r="E54" s="7"/>
      <c r="F54" s="76"/>
      <c r="G54" s="142"/>
      <c r="H54" s="284"/>
      <c r="I54" s="128"/>
      <c r="J54" s="7"/>
      <c r="K54" s="1641"/>
      <c r="L54" s="1641"/>
      <c r="M54" s="1641"/>
      <c r="N54" s="1641"/>
      <c r="P54" s="130" t="str">
        <f t="shared" si="9"/>
        <v>16 (1416)</v>
      </c>
      <c r="Q54" s="131" t="str">
        <f t="shared" si="10"/>
        <v/>
      </c>
      <c r="R54" s="285"/>
      <c r="S54" s="132"/>
      <c r="T54" s="132"/>
      <c r="U54" s="13"/>
      <c r="W54" s="130" t="str">
        <f t="shared" si="11"/>
        <v>16 (1416)</v>
      </c>
      <c r="X54" s="131" t="str">
        <f t="shared" si="12"/>
        <v/>
      </c>
      <c r="Y54" s="232"/>
      <c r="Z54" s="233"/>
      <c r="AA54" s="233"/>
      <c r="AB54" s="181"/>
      <c r="AC54" s="276" t="s">
        <v>2912</v>
      </c>
      <c r="AD54" s="1378" t="str">
        <f t="shared" si="13"/>
        <v/>
      </c>
      <c r="AE54" s="280"/>
      <c r="AF54" s="663"/>
      <c r="AG54" s="654"/>
      <c r="AH54" s="1641"/>
      <c r="AI54" s="1641"/>
      <c r="AJ54" s="1641"/>
      <c r="AK54" s="1641"/>
      <c r="AL54" s="288"/>
      <c r="AM54" s="130" t="str">
        <f t="shared" si="14"/>
        <v>16 (1416)</v>
      </c>
      <c r="AN54" s="131" t="str">
        <f t="shared" si="15"/>
        <v/>
      </c>
      <c r="AO54" s="232"/>
      <c r="AP54" s="233"/>
      <c r="AQ54" s="233"/>
      <c r="AS54" s="130" t="str">
        <f t="shared" si="16"/>
        <v>16 (1416)</v>
      </c>
      <c r="AT54" s="131" t="str">
        <f t="shared" si="17"/>
        <v/>
      </c>
      <c r="AU54" s="232"/>
      <c r="AV54" s="233"/>
      <c r="AW54" s="233"/>
    </row>
    <row r="55" spans="1:49" hidden="1">
      <c r="A55" s="7" t="s">
        <v>2913</v>
      </c>
      <c r="B55" s="124"/>
      <c r="C55" s="76"/>
      <c r="D55" s="76"/>
      <c r="E55" s="7"/>
      <c r="F55" s="76"/>
      <c r="G55" s="142"/>
      <c r="H55" s="284"/>
      <c r="I55" s="128"/>
      <c r="J55" s="7"/>
      <c r="K55" s="1641"/>
      <c r="L55" s="1641"/>
      <c r="M55" s="1641"/>
      <c r="N55" s="1641"/>
      <c r="P55" s="130" t="str">
        <f t="shared" si="9"/>
        <v>17 (1417)</v>
      </c>
      <c r="Q55" s="131" t="str">
        <f t="shared" si="10"/>
        <v/>
      </c>
      <c r="R55" s="285"/>
      <c r="S55" s="132"/>
      <c r="T55" s="132"/>
      <c r="U55" s="13"/>
      <c r="W55" s="130" t="str">
        <f t="shared" si="11"/>
        <v>17 (1417)</v>
      </c>
      <c r="X55" s="131" t="str">
        <f t="shared" si="12"/>
        <v/>
      </c>
      <c r="Y55" s="232"/>
      <c r="Z55" s="233"/>
      <c r="AA55" s="233"/>
      <c r="AB55" s="181"/>
      <c r="AC55" s="276" t="s">
        <v>2913</v>
      </c>
      <c r="AD55" s="1378" t="str">
        <f t="shared" si="13"/>
        <v/>
      </c>
      <c r="AE55" s="280"/>
      <c r="AF55" s="663"/>
      <c r="AG55" s="654"/>
      <c r="AH55" s="1641"/>
      <c r="AI55" s="1641"/>
      <c r="AJ55" s="1641"/>
      <c r="AK55" s="1641"/>
      <c r="AL55" s="288"/>
      <c r="AM55" s="130" t="str">
        <f t="shared" si="14"/>
        <v>17 (1417)</v>
      </c>
      <c r="AN55" s="131" t="str">
        <f t="shared" si="15"/>
        <v/>
      </c>
      <c r="AO55" s="232"/>
      <c r="AP55" s="233"/>
      <c r="AQ55" s="233"/>
      <c r="AS55" s="130" t="str">
        <f t="shared" si="16"/>
        <v>17 (1417)</v>
      </c>
      <c r="AT55" s="131" t="str">
        <f t="shared" si="17"/>
        <v/>
      </c>
      <c r="AU55" s="232"/>
      <c r="AV55" s="233"/>
      <c r="AW55" s="233"/>
    </row>
    <row r="56" spans="1:49" hidden="1">
      <c r="A56" s="7" t="s">
        <v>2914</v>
      </c>
      <c r="B56" s="124"/>
      <c r="C56" s="76"/>
      <c r="D56" s="76"/>
      <c r="E56" s="7"/>
      <c r="F56" s="76"/>
      <c r="G56" s="142"/>
      <c r="H56" s="284"/>
      <c r="I56" s="128"/>
      <c r="J56" s="7"/>
      <c r="K56" s="1641"/>
      <c r="L56" s="1641"/>
      <c r="M56" s="1641"/>
      <c r="N56" s="1641"/>
      <c r="P56" s="130" t="str">
        <f t="shared" si="9"/>
        <v>18 (1418)</v>
      </c>
      <c r="Q56" s="131" t="str">
        <f t="shared" si="10"/>
        <v/>
      </c>
      <c r="R56" s="285"/>
      <c r="S56" s="132"/>
      <c r="T56" s="132"/>
      <c r="U56" s="13"/>
      <c r="W56" s="130" t="str">
        <f t="shared" si="11"/>
        <v>18 (1418)</v>
      </c>
      <c r="X56" s="131" t="str">
        <f t="shared" si="12"/>
        <v/>
      </c>
      <c r="Y56" s="232"/>
      <c r="Z56" s="233"/>
      <c r="AA56" s="233"/>
      <c r="AB56" s="181"/>
      <c r="AC56" s="276" t="s">
        <v>2914</v>
      </c>
      <c r="AD56" s="1378" t="str">
        <f t="shared" si="13"/>
        <v/>
      </c>
      <c r="AE56" s="280"/>
      <c r="AF56" s="663"/>
      <c r="AG56" s="654"/>
      <c r="AH56" s="1641"/>
      <c r="AI56" s="1641"/>
      <c r="AJ56" s="1641"/>
      <c r="AK56" s="1641"/>
      <c r="AL56" s="288"/>
      <c r="AM56" s="130" t="str">
        <f t="shared" si="14"/>
        <v>18 (1418)</v>
      </c>
      <c r="AN56" s="131" t="str">
        <f t="shared" si="15"/>
        <v/>
      </c>
      <c r="AO56" s="232"/>
      <c r="AP56" s="233"/>
      <c r="AQ56" s="233"/>
      <c r="AS56" s="130" t="str">
        <f t="shared" si="16"/>
        <v>18 (1418)</v>
      </c>
      <c r="AT56" s="131" t="str">
        <f t="shared" si="17"/>
        <v/>
      </c>
      <c r="AU56" s="232"/>
      <c r="AV56" s="233"/>
      <c r="AW56" s="233"/>
    </row>
    <row r="57" spans="1:49" hidden="1">
      <c r="A57" s="7" t="s">
        <v>2915</v>
      </c>
      <c r="B57" s="124"/>
      <c r="C57" s="76"/>
      <c r="D57" s="76"/>
      <c r="E57" s="7"/>
      <c r="F57" s="76"/>
      <c r="G57" s="142"/>
      <c r="H57" s="284"/>
      <c r="I57" s="128"/>
      <c r="J57" s="7"/>
      <c r="K57" s="1641"/>
      <c r="L57" s="1641"/>
      <c r="M57" s="1641"/>
      <c r="N57" s="1641"/>
      <c r="P57" s="130" t="str">
        <f t="shared" si="9"/>
        <v>19 (1419)</v>
      </c>
      <c r="Q57" s="131" t="str">
        <f t="shared" si="10"/>
        <v/>
      </c>
      <c r="R57" s="285"/>
      <c r="S57" s="132"/>
      <c r="T57" s="132"/>
      <c r="U57" s="13"/>
      <c r="W57" s="130" t="str">
        <f t="shared" si="11"/>
        <v>19 (1419)</v>
      </c>
      <c r="X57" s="131" t="str">
        <f t="shared" si="12"/>
        <v/>
      </c>
      <c r="Y57" s="232"/>
      <c r="Z57" s="233"/>
      <c r="AA57" s="233"/>
      <c r="AB57" s="181"/>
      <c r="AC57" s="276" t="s">
        <v>2915</v>
      </c>
      <c r="AD57" s="1378" t="str">
        <f t="shared" si="13"/>
        <v/>
      </c>
      <c r="AE57" s="280"/>
      <c r="AF57" s="663"/>
      <c r="AG57" s="654"/>
      <c r="AH57" s="1641"/>
      <c r="AI57" s="1641"/>
      <c r="AJ57" s="1641"/>
      <c r="AK57" s="1641"/>
      <c r="AL57" s="288"/>
      <c r="AM57" s="130" t="str">
        <f t="shared" si="14"/>
        <v>19 (1419)</v>
      </c>
      <c r="AN57" s="131" t="str">
        <f t="shared" si="15"/>
        <v/>
      </c>
      <c r="AO57" s="232"/>
      <c r="AP57" s="233"/>
      <c r="AQ57" s="233"/>
      <c r="AS57" s="130" t="str">
        <f t="shared" si="16"/>
        <v>19 (1419)</v>
      </c>
      <c r="AT57" s="131" t="str">
        <f t="shared" si="17"/>
        <v/>
      </c>
      <c r="AU57" s="232"/>
      <c r="AV57" s="233"/>
      <c r="AW57" s="233"/>
    </row>
    <row r="58" spans="1:49" hidden="1">
      <c r="A58" s="7" t="s">
        <v>2916</v>
      </c>
      <c r="B58" s="124"/>
      <c r="C58" s="76"/>
      <c r="D58" s="76"/>
      <c r="E58" s="7"/>
      <c r="F58" s="76"/>
      <c r="G58" s="142"/>
      <c r="H58" s="284"/>
      <c r="I58" s="128"/>
      <c r="J58" s="7"/>
      <c r="K58" s="1641"/>
      <c r="L58" s="1641"/>
      <c r="M58" s="1641"/>
      <c r="N58" s="1641"/>
      <c r="P58" s="130" t="str">
        <f t="shared" si="9"/>
        <v>20 (1420)</v>
      </c>
      <c r="Q58" s="131" t="str">
        <f t="shared" si="10"/>
        <v/>
      </c>
      <c r="R58" s="285"/>
      <c r="S58" s="132"/>
      <c r="T58" s="132"/>
      <c r="U58" s="13"/>
      <c r="W58" s="130" t="str">
        <f t="shared" si="11"/>
        <v>20 (1420)</v>
      </c>
      <c r="X58" s="131" t="str">
        <f t="shared" si="12"/>
        <v/>
      </c>
      <c r="Y58" s="232"/>
      <c r="Z58" s="233"/>
      <c r="AA58" s="233"/>
      <c r="AB58" s="181"/>
      <c r="AC58" s="276" t="s">
        <v>2916</v>
      </c>
      <c r="AD58" s="1378" t="str">
        <f t="shared" si="13"/>
        <v/>
      </c>
      <c r="AE58" s="280"/>
      <c r="AF58" s="663"/>
      <c r="AG58" s="654"/>
      <c r="AH58" s="1641"/>
      <c r="AI58" s="1641"/>
      <c r="AJ58" s="1641"/>
      <c r="AK58" s="1641"/>
      <c r="AL58" s="288"/>
      <c r="AM58" s="130" t="str">
        <f t="shared" si="14"/>
        <v>20 (1420)</v>
      </c>
      <c r="AN58" s="131" t="str">
        <f t="shared" si="15"/>
        <v/>
      </c>
      <c r="AO58" s="232"/>
      <c r="AP58" s="233"/>
      <c r="AQ58" s="233"/>
      <c r="AS58" s="130" t="str">
        <f t="shared" si="16"/>
        <v>20 (1420)</v>
      </c>
      <c r="AT58" s="131" t="str">
        <f t="shared" si="17"/>
        <v/>
      </c>
      <c r="AU58" s="232"/>
      <c r="AV58" s="233"/>
      <c r="AW58" s="233"/>
    </row>
    <row r="59" spans="1:49" hidden="1">
      <c r="A59" s="7" t="s">
        <v>2917</v>
      </c>
      <c r="B59" s="124"/>
      <c r="C59" s="76"/>
      <c r="D59" s="76"/>
      <c r="E59" s="7"/>
      <c r="F59" s="76"/>
      <c r="G59" s="142"/>
      <c r="H59" s="284"/>
      <c r="I59" s="128"/>
      <c r="J59" s="7"/>
      <c r="K59" s="1641"/>
      <c r="L59" s="1641"/>
      <c r="M59" s="1641"/>
      <c r="N59" s="1641"/>
      <c r="P59" s="130" t="str">
        <f t="shared" si="9"/>
        <v>21 (1421)</v>
      </c>
      <c r="Q59" s="131" t="str">
        <f t="shared" si="10"/>
        <v/>
      </c>
      <c r="R59" s="285"/>
      <c r="S59" s="132"/>
      <c r="T59" s="132"/>
      <c r="U59" s="13"/>
      <c r="W59" s="130" t="str">
        <f t="shared" si="11"/>
        <v>21 (1421)</v>
      </c>
      <c r="X59" s="131" t="str">
        <f t="shared" si="12"/>
        <v/>
      </c>
      <c r="Y59" s="232"/>
      <c r="Z59" s="233"/>
      <c r="AA59" s="233"/>
      <c r="AB59" s="181"/>
      <c r="AC59" s="276" t="s">
        <v>2917</v>
      </c>
      <c r="AD59" s="1378" t="str">
        <f t="shared" si="13"/>
        <v/>
      </c>
      <c r="AE59" s="280"/>
      <c r="AF59" s="663"/>
      <c r="AG59" s="654"/>
      <c r="AH59" s="1641"/>
      <c r="AI59" s="1641"/>
      <c r="AJ59" s="1641"/>
      <c r="AK59" s="1641"/>
      <c r="AL59" s="288"/>
      <c r="AM59" s="130" t="str">
        <f t="shared" si="14"/>
        <v>21 (1421)</v>
      </c>
      <c r="AN59" s="131" t="str">
        <f t="shared" si="15"/>
        <v/>
      </c>
      <c r="AO59" s="232"/>
      <c r="AP59" s="233"/>
      <c r="AQ59" s="233"/>
      <c r="AS59" s="130" t="str">
        <f t="shared" si="16"/>
        <v>21 (1421)</v>
      </c>
      <c r="AT59" s="131" t="str">
        <f t="shared" si="17"/>
        <v/>
      </c>
      <c r="AU59" s="232"/>
      <c r="AV59" s="233"/>
      <c r="AW59" s="233"/>
    </row>
    <row r="60" spans="1:49" hidden="1">
      <c r="A60" s="7" t="s">
        <v>2918</v>
      </c>
      <c r="B60" s="124"/>
      <c r="C60" s="76"/>
      <c r="D60" s="76"/>
      <c r="E60" s="7"/>
      <c r="F60" s="76"/>
      <c r="G60" s="142"/>
      <c r="H60" s="284"/>
      <c r="I60" s="128"/>
      <c r="J60" s="7"/>
      <c r="K60" s="1641"/>
      <c r="L60" s="1641"/>
      <c r="M60" s="1641"/>
      <c r="N60" s="1641"/>
      <c r="P60" s="130" t="str">
        <f t="shared" si="9"/>
        <v>22 (1422)</v>
      </c>
      <c r="Q60" s="131" t="str">
        <f t="shared" si="10"/>
        <v/>
      </c>
      <c r="R60" s="285"/>
      <c r="S60" s="132"/>
      <c r="T60" s="132"/>
      <c r="U60" s="13"/>
      <c r="W60" s="130" t="str">
        <f t="shared" si="11"/>
        <v>22 (1422)</v>
      </c>
      <c r="X60" s="131" t="str">
        <f t="shared" si="12"/>
        <v/>
      </c>
      <c r="Y60" s="232"/>
      <c r="Z60" s="233"/>
      <c r="AA60" s="233"/>
      <c r="AB60" s="181"/>
      <c r="AC60" s="276" t="s">
        <v>2918</v>
      </c>
      <c r="AD60" s="1378" t="str">
        <f t="shared" si="13"/>
        <v/>
      </c>
      <c r="AE60" s="280"/>
      <c r="AF60" s="663"/>
      <c r="AG60" s="654"/>
      <c r="AH60" s="1641"/>
      <c r="AI60" s="1641"/>
      <c r="AJ60" s="1641"/>
      <c r="AK60" s="1641"/>
      <c r="AL60" s="288"/>
      <c r="AM60" s="130" t="str">
        <f t="shared" si="14"/>
        <v>22 (1422)</v>
      </c>
      <c r="AN60" s="131" t="str">
        <f t="shared" si="15"/>
        <v/>
      </c>
      <c r="AO60" s="232"/>
      <c r="AP60" s="233"/>
      <c r="AQ60" s="233"/>
      <c r="AS60" s="130" t="str">
        <f t="shared" si="16"/>
        <v>22 (1422)</v>
      </c>
      <c r="AT60" s="131" t="str">
        <f t="shared" si="17"/>
        <v/>
      </c>
      <c r="AU60" s="232"/>
      <c r="AV60" s="233"/>
      <c r="AW60" s="233"/>
    </row>
    <row r="61" spans="1:49" hidden="1">
      <c r="A61" s="7" t="s">
        <v>2919</v>
      </c>
      <c r="B61" s="124"/>
      <c r="C61" s="76"/>
      <c r="D61" s="76"/>
      <c r="E61" s="7"/>
      <c r="F61" s="76"/>
      <c r="G61" s="142"/>
      <c r="H61" s="284"/>
      <c r="I61" s="128"/>
      <c r="J61" s="7"/>
      <c r="K61" s="1641"/>
      <c r="L61" s="1641"/>
      <c r="M61" s="1641"/>
      <c r="N61" s="1641"/>
      <c r="P61" s="130" t="str">
        <f t="shared" si="9"/>
        <v>23 (1423)</v>
      </c>
      <c r="Q61" s="131" t="str">
        <f t="shared" si="10"/>
        <v/>
      </c>
      <c r="R61" s="285"/>
      <c r="S61" s="132"/>
      <c r="T61" s="132"/>
      <c r="U61" s="13"/>
      <c r="W61" s="130" t="str">
        <f t="shared" si="11"/>
        <v>23 (1423)</v>
      </c>
      <c r="X61" s="131" t="str">
        <f t="shared" si="12"/>
        <v/>
      </c>
      <c r="Y61" s="232"/>
      <c r="Z61" s="233"/>
      <c r="AA61" s="233"/>
      <c r="AB61" s="181"/>
      <c r="AC61" s="276" t="s">
        <v>2919</v>
      </c>
      <c r="AD61" s="1378" t="str">
        <f t="shared" si="13"/>
        <v/>
      </c>
      <c r="AE61" s="280"/>
      <c r="AF61" s="663"/>
      <c r="AG61" s="654"/>
      <c r="AH61" s="1641"/>
      <c r="AI61" s="1641"/>
      <c r="AJ61" s="1641"/>
      <c r="AK61" s="1641"/>
      <c r="AL61" s="288"/>
      <c r="AM61" s="130" t="str">
        <f t="shared" si="14"/>
        <v>23 (1423)</v>
      </c>
      <c r="AN61" s="131" t="str">
        <f t="shared" si="15"/>
        <v/>
      </c>
      <c r="AO61" s="232"/>
      <c r="AP61" s="233"/>
      <c r="AQ61" s="233"/>
      <c r="AS61" s="130" t="str">
        <f t="shared" si="16"/>
        <v>23 (1423)</v>
      </c>
      <c r="AT61" s="131" t="str">
        <f t="shared" si="17"/>
        <v/>
      </c>
      <c r="AU61" s="232"/>
      <c r="AV61" s="233"/>
      <c r="AW61" s="233"/>
    </row>
    <row r="62" spans="1:49" hidden="1">
      <c r="A62" s="7" t="s">
        <v>2920</v>
      </c>
      <c r="B62" s="124"/>
      <c r="C62" s="76"/>
      <c r="D62" s="76"/>
      <c r="E62" s="7"/>
      <c r="F62" s="76"/>
      <c r="G62" s="142"/>
      <c r="H62" s="284"/>
      <c r="I62" s="128"/>
      <c r="J62" s="7"/>
      <c r="K62" s="1641"/>
      <c r="L62" s="1641"/>
      <c r="M62" s="1641"/>
      <c r="N62" s="1641"/>
      <c r="P62" s="130" t="str">
        <f t="shared" si="9"/>
        <v>24 (1424)</v>
      </c>
      <c r="Q62" s="131" t="str">
        <f t="shared" si="10"/>
        <v/>
      </c>
      <c r="R62" s="285"/>
      <c r="S62" s="132"/>
      <c r="T62" s="132"/>
      <c r="U62" s="13"/>
      <c r="W62" s="130" t="str">
        <f t="shared" si="11"/>
        <v>24 (1424)</v>
      </c>
      <c r="X62" s="131" t="str">
        <f t="shared" si="12"/>
        <v/>
      </c>
      <c r="Y62" s="232"/>
      <c r="Z62" s="233"/>
      <c r="AA62" s="233"/>
      <c r="AB62" s="181"/>
      <c r="AC62" s="276" t="s">
        <v>2920</v>
      </c>
      <c r="AD62" s="1378" t="str">
        <f t="shared" si="13"/>
        <v/>
      </c>
      <c r="AE62" s="280"/>
      <c r="AF62" s="663"/>
      <c r="AG62" s="654"/>
      <c r="AH62" s="1641"/>
      <c r="AI62" s="1641"/>
      <c r="AJ62" s="1641"/>
      <c r="AK62" s="1641"/>
      <c r="AL62" s="288"/>
      <c r="AM62" s="130" t="str">
        <f t="shared" si="14"/>
        <v>24 (1424)</v>
      </c>
      <c r="AN62" s="131" t="str">
        <f t="shared" si="15"/>
        <v/>
      </c>
      <c r="AO62" s="232"/>
      <c r="AP62" s="233"/>
      <c r="AQ62" s="233"/>
      <c r="AS62" s="130" t="str">
        <f t="shared" si="16"/>
        <v>24 (1424)</v>
      </c>
      <c r="AT62" s="131" t="str">
        <f t="shared" si="17"/>
        <v/>
      </c>
      <c r="AU62" s="232"/>
      <c r="AV62" s="233"/>
      <c r="AW62" s="233"/>
    </row>
    <row r="63" spans="1:49">
      <c r="A63" s="7" t="s">
        <v>2921</v>
      </c>
      <c r="B63" s="124"/>
      <c r="C63" s="76"/>
      <c r="D63" s="76"/>
      <c r="E63" s="7"/>
      <c r="F63" s="76"/>
      <c r="G63" s="142"/>
      <c r="H63" s="284"/>
      <c r="I63" s="128"/>
      <c r="J63" s="7"/>
      <c r="K63" s="1641"/>
      <c r="L63" s="1641"/>
      <c r="M63" s="1641"/>
      <c r="N63" s="1641"/>
      <c r="P63" s="130" t="str">
        <f t="shared" si="9"/>
        <v>25 (1425)</v>
      </c>
      <c r="Q63" s="131" t="str">
        <f t="shared" si="10"/>
        <v/>
      </c>
      <c r="R63" s="285"/>
      <c r="S63" s="132"/>
      <c r="T63" s="132"/>
      <c r="U63" s="13"/>
      <c r="W63" s="130" t="str">
        <f t="shared" si="11"/>
        <v>25 (1425)</v>
      </c>
      <c r="X63" s="131" t="str">
        <f t="shared" si="12"/>
        <v/>
      </c>
      <c r="Y63" s="232"/>
      <c r="Z63" s="233"/>
      <c r="AA63" s="233"/>
      <c r="AB63" s="181"/>
      <c r="AC63" s="276" t="s">
        <v>2921</v>
      </c>
      <c r="AD63" s="1378" t="str">
        <f t="shared" si="13"/>
        <v/>
      </c>
      <c r="AE63" s="280"/>
      <c r="AF63" s="663"/>
      <c r="AG63" s="654"/>
      <c r="AH63" s="1641"/>
      <c r="AI63" s="1641"/>
      <c r="AJ63" s="1641"/>
      <c r="AK63" s="1641"/>
      <c r="AL63" s="288"/>
      <c r="AM63" s="130" t="str">
        <f t="shared" si="14"/>
        <v>25 (1425)</v>
      </c>
      <c r="AN63" s="131" t="str">
        <f t="shared" si="15"/>
        <v/>
      </c>
      <c r="AO63" s="232"/>
      <c r="AP63" s="233"/>
      <c r="AQ63" s="233"/>
      <c r="AS63" s="130" t="str">
        <f t="shared" si="16"/>
        <v>25 (1425)</v>
      </c>
      <c r="AT63" s="131" t="str">
        <f t="shared" si="17"/>
        <v/>
      </c>
      <c r="AU63" s="232"/>
      <c r="AV63" s="233"/>
      <c r="AW63" s="233"/>
    </row>
    <row r="64" spans="1:49" ht="14.4">
      <c r="A64" s="33" t="s">
        <v>2922</v>
      </c>
      <c r="B64" s="134">
        <v>100</v>
      </c>
      <c r="C64" s="76"/>
      <c r="D64" s="76"/>
      <c r="E64" s="7"/>
      <c r="F64" s="76"/>
      <c r="G64" s="142"/>
      <c r="H64" s="284"/>
      <c r="I64" s="128"/>
      <c r="J64" s="7"/>
      <c r="K64" s="1642"/>
      <c r="L64" s="1642"/>
      <c r="M64" s="1642"/>
      <c r="N64" s="1642"/>
      <c r="P64" s="122"/>
      <c r="Q64" s="138">
        <f>$B64</f>
        <v>100</v>
      </c>
      <c r="R64" s="285"/>
      <c r="S64" s="132"/>
      <c r="T64" s="132"/>
      <c r="U64" s="13"/>
      <c r="W64" s="122"/>
      <c r="X64" s="138">
        <f>$B64</f>
        <v>100</v>
      </c>
      <c r="Y64" s="232"/>
      <c r="Z64" s="233"/>
      <c r="AA64" s="233"/>
      <c r="AB64" s="181"/>
      <c r="AC64" s="672"/>
      <c r="AD64" s="1379">
        <v>100</v>
      </c>
      <c r="AE64" s="280"/>
      <c r="AF64" s="663"/>
      <c r="AG64" s="654"/>
      <c r="AH64" s="1689"/>
      <c r="AI64" s="1689"/>
      <c r="AJ64" s="1689"/>
      <c r="AK64" s="1689"/>
      <c r="AL64" s="675"/>
      <c r="AM64" s="122"/>
      <c r="AN64" s="138">
        <f>$B64</f>
        <v>100</v>
      </c>
      <c r="AO64" s="232"/>
      <c r="AP64" s="233"/>
      <c r="AQ64" s="233"/>
      <c r="AS64" s="122"/>
      <c r="AT64" s="138">
        <f>$B64</f>
        <v>100</v>
      </c>
      <c r="AU64" s="232"/>
      <c r="AV64" s="233"/>
      <c r="AW64" s="233"/>
    </row>
    <row r="65" spans="1:49" ht="12.75" customHeight="1">
      <c r="A65" s="4" t="s">
        <v>2923</v>
      </c>
      <c r="B65" s="139" t="s">
        <v>2924</v>
      </c>
      <c r="C65" s="284"/>
      <c r="D65" s="284"/>
      <c r="F65" s="284"/>
      <c r="G65" s="143"/>
      <c r="H65" s="284"/>
      <c r="I65" s="286"/>
      <c r="K65" s="1639"/>
      <c r="L65" s="1639"/>
      <c r="M65" s="1639"/>
      <c r="N65" s="1639"/>
      <c r="P65" s="122"/>
      <c r="Q65" s="28" t="str">
        <f>$B65</f>
        <v>Overall</v>
      </c>
      <c r="R65" s="285"/>
      <c r="S65" s="289"/>
      <c r="T65" s="289"/>
      <c r="U65" s="13"/>
      <c r="W65" s="122"/>
      <c r="X65" s="28" t="str">
        <f>$B65</f>
        <v>Overall</v>
      </c>
      <c r="Y65" s="232"/>
      <c r="Z65" s="233"/>
      <c r="AA65" s="233"/>
      <c r="AB65" s="181"/>
      <c r="AC65" s="672"/>
      <c r="AD65" s="1381" t="s">
        <v>2924</v>
      </c>
      <c r="AE65" s="285"/>
      <c r="AF65" s="286"/>
      <c r="AG65" s="654"/>
      <c r="AH65" s="1639"/>
      <c r="AI65" s="1639"/>
      <c r="AJ65" s="1639"/>
      <c r="AK65" s="1639"/>
      <c r="AL65" s="284"/>
      <c r="AM65" s="122"/>
      <c r="AN65" s="28" t="str">
        <f>$B65</f>
        <v>Overall</v>
      </c>
      <c r="AO65" s="232"/>
      <c r="AP65" s="233"/>
      <c r="AQ65" s="233"/>
      <c r="AS65" s="122"/>
      <c r="AT65" s="28" t="str">
        <f>$B65</f>
        <v>Overall</v>
      </c>
      <c r="AU65" s="232"/>
      <c r="AV65" s="233"/>
      <c r="AW65" s="233"/>
    </row>
    <row r="66" spans="1:49" ht="6" customHeight="1">
      <c r="P66" s="122"/>
      <c r="Q66" s="122"/>
      <c r="U66" s="13"/>
      <c r="W66" s="122"/>
      <c r="X66" s="122"/>
      <c r="AB66" s="181"/>
      <c r="AC66" s="672"/>
      <c r="AD66" s="672"/>
      <c r="AE66" s="654"/>
      <c r="AF66" s="654"/>
      <c r="AG66" s="654"/>
      <c r="AH66" s="654"/>
      <c r="AI66" s="654"/>
      <c r="AJ66" s="654"/>
      <c r="AK66" s="654"/>
      <c r="AL66" s="654"/>
      <c r="AM66" s="122"/>
      <c r="AN66" s="122"/>
      <c r="AS66" s="122"/>
      <c r="AT66" s="122"/>
    </row>
    <row r="67" spans="1:49" ht="14.4">
      <c r="B67" s="17" t="s">
        <v>1794</v>
      </c>
      <c r="P67" s="122"/>
      <c r="Q67" s="123" t="str">
        <f>$B67</f>
        <v>Other off-balance sheet (505)</v>
      </c>
      <c r="U67" s="13"/>
      <c r="W67" s="122"/>
      <c r="X67" s="123" t="str">
        <f>$B67</f>
        <v>Other off-balance sheet (505)</v>
      </c>
      <c r="AB67" s="181"/>
      <c r="AC67" s="672"/>
      <c r="AD67" s="275" t="s">
        <v>1794</v>
      </c>
      <c r="AE67" s="654"/>
      <c r="AF67" s="654"/>
      <c r="AG67" s="654"/>
      <c r="AH67" s="654"/>
      <c r="AI67" s="654"/>
      <c r="AJ67" s="654"/>
      <c r="AK67" s="654"/>
      <c r="AL67" s="654"/>
      <c r="AM67" s="122"/>
      <c r="AN67" s="123" t="str">
        <f>$B67</f>
        <v>Other off-balance sheet (505)</v>
      </c>
      <c r="AS67" s="122"/>
      <c r="AT67" s="123" t="str">
        <f>$B67</f>
        <v>Other off-balance sheet (505)</v>
      </c>
    </row>
    <row r="68" spans="1:49">
      <c r="A68" s="7" t="s">
        <v>2897</v>
      </c>
      <c r="B68" s="124"/>
      <c r="C68" s="76"/>
      <c r="D68" s="76"/>
      <c r="E68" s="7"/>
      <c r="F68" s="76"/>
      <c r="G68" s="142"/>
      <c r="H68" s="284"/>
      <c r="I68" s="128"/>
      <c r="J68" s="7"/>
      <c r="K68" s="1641"/>
      <c r="L68" s="1641"/>
      <c r="M68" s="1641"/>
      <c r="N68" s="1641"/>
      <c r="P68" s="130" t="str">
        <f t="shared" ref="P68:P92" si="18">$A68</f>
        <v>1 (1401)</v>
      </c>
      <c r="Q68" s="131" t="str">
        <f t="shared" ref="Q68:Q92" si="19">IF($B68="","",$B68)</f>
        <v/>
      </c>
      <c r="R68" s="285"/>
      <c r="S68" s="132"/>
      <c r="T68" s="132"/>
      <c r="U68" s="13"/>
      <c r="W68" s="130" t="str">
        <f t="shared" ref="W68:W92" si="20">$A68</f>
        <v>1 (1401)</v>
      </c>
      <c r="X68" s="131" t="str">
        <f t="shared" ref="X68:X92" si="21">IF($B68="","",$B68)</f>
        <v/>
      </c>
      <c r="Y68" s="232"/>
      <c r="Z68" s="233"/>
      <c r="AA68" s="233"/>
      <c r="AB68" s="181"/>
      <c r="AC68" s="276" t="s">
        <v>2897</v>
      </c>
      <c r="AD68" s="1378" t="str">
        <f t="shared" ref="AD68:AD92" si="22">IF($B68="","",$B68)</f>
        <v/>
      </c>
      <c r="AE68" s="280"/>
      <c r="AF68" s="663"/>
      <c r="AG68" s="654"/>
      <c r="AH68" s="1641"/>
      <c r="AI68" s="1641"/>
      <c r="AJ68" s="1641"/>
      <c r="AK68" s="1641"/>
      <c r="AL68" s="288"/>
      <c r="AM68" s="130" t="str">
        <f t="shared" ref="AM68:AM92" si="23">$A68</f>
        <v>1 (1401)</v>
      </c>
      <c r="AN68" s="131" t="str">
        <f t="shared" ref="AN68:AN92" si="24">IF($B68="","",$B68)</f>
        <v/>
      </c>
      <c r="AO68" s="232"/>
      <c r="AP68" s="233"/>
      <c r="AQ68" s="233"/>
      <c r="AS68" s="130" t="str">
        <f t="shared" ref="AS68:AS92" si="25">$A68</f>
        <v>1 (1401)</v>
      </c>
      <c r="AT68" s="131" t="str">
        <f t="shared" ref="AT68:AT92" si="26">IF($B68="","",$B68)</f>
        <v/>
      </c>
      <c r="AU68" s="232"/>
      <c r="AV68" s="233"/>
      <c r="AW68" s="233"/>
    </row>
    <row r="69" spans="1:49">
      <c r="A69" s="7" t="s">
        <v>2898</v>
      </c>
      <c r="B69" s="124"/>
      <c r="C69" s="76"/>
      <c r="D69" s="76"/>
      <c r="E69" s="7"/>
      <c r="F69" s="76"/>
      <c r="G69" s="142"/>
      <c r="H69" s="284"/>
      <c r="I69" s="128"/>
      <c r="J69" s="7"/>
      <c r="K69" s="1641"/>
      <c r="L69" s="1641"/>
      <c r="M69" s="1641"/>
      <c r="N69" s="1641"/>
      <c r="P69" s="130" t="str">
        <f t="shared" si="18"/>
        <v>2 (1402)</v>
      </c>
      <c r="Q69" s="131" t="str">
        <f t="shared" si="19"/>
        <v/>
      </c>
      <c r="R69" s="285"/>
      <c r="S69" s="132"/>
      <c r="T69" s="132"/>
      <c r="U69" s="13"/>
      <c r="W69" s="130" t="str">
        <f t="shared" si="20"/>
        <v>2 (1402)</v>
      </c>
      <c r="X69" s="131" t="str">
        <f t="shared" si="21"/>
        <v/>
      </c>
      <c r="Y69" s="232"/>
      <c r="Z69" s="233"/>
      <c r="AA69" s="233"/>
      <c r="AB69" s="181"/>
      <c r="AC69" s="276" t="s">
        <v>2898</v>
      </c>
      <c r="AD69" s="1378" t="str">
        <f t="shared" si="22"/>
        <v/>
      </c>
      <c r="AE69" s="280"/>
      <c r="AF69" s="663"/>
      <c r="AG69" s="654"/>
      <c r="AH69" s="1641"/>
      <c r="AI69" s="1641"/>
      <c r="AJ69" s="1641"/>
      <c r="AK69" s="1641"/>
      <c r="AL69" s="288"/>
      <c r="AM69" s="130" t="str">
        <f t="shared" si="23"/>
        <v>2 (1402)</v>
      </c>
      <c r="AN69" s="131" t="str">
        <f t="shared" si="24"/>
        <v/>
      </c>
      <c r="AO69" s="232"/>
      <c r="AP69" s="233"/>
      <c r="AQ69" s="233"/>
      <c r="AS69" s="130" t="str">
        <f t="shared" si="25"/>
        <v>2 (1402)</v>
      </c>
      <c r="AT69" s="131" t="str">
        <f t="shared" si="26"/>
        <v/>
      </c>
      <c r="AU69" s="232"/>
      <c r="AV69" s="233"/>
      <c r="AW69" s="233"/>
    </row>
    <row r="70" spans="1:49">
      <c r="A70" s="7" t="s">
        <v>2899</v>
      </c>
      <c r="B70" s="124"/>
      <c r="C70" s="76"/>
      <c r="D70" s="76"/>
      <c r="E70" s="7"/>
      <c r="F70" s="76"/>
      <c r="G70" s="142"/>
      <c r="H70" s="284"/>
      <c r="I70" s="128"/>
      <c r="J70" s="7"/>
      <c r="K70" s="1641"/>
      <c r="L70" s="1641"/>
      <c r="M70" s="1641"/>
      <c r="N70" s="1641"/>
      <c r="P70" s="130" t="str">
        <f t="shared" si="18"/>
        <v>3 (1403)</v>
      </c>
      <c r="Q70" s="131" t="str">
        <f t="shared" si="19"/>
        <v/>
      </c>
      <c r="R70" s="285"/>
      <c r="S70" s="132"/>
      <c r="T70" s="132"/>
      <c r="U70" s="13"/>
      <c r="W70" s="130" t="str">
        <f t="shared" si="20"/>
        <v>3 (1403)</v>
      </c>
      <c r="X70" s="131" t="str">
        <f t="shared" si="21"/>
        <v/>
      </c>
      <c r="Y70" s="232"/>
      <c r="Z70" s="233"/>
      <c r="AA70" s="233"/>
      <c r="AB70" s="181"/>
      <c r="AC70" s="276" t="s">
        <v>2899</v>
      </c>
      <c r="AD70" s="1378" t="str">
        <f t="shared" si="22"/>
        <v/>
      </c>
      <c r="AE70" s="280"/>
      <c r="AF70" s="663"/>
      <c r="AG70" s="654"/>
      <c r="AH70" s="1641"/>
      <c r="AI70" s="1641"/>
      <c r="AJ70" s="1641"/>
      <c r="AK70" s="1641"/>
      <c r="AL70" s="288"/>
      <c r="AM70" s="130" t="str">
        <f t="shared" si="23"/>
        <v>3 (1403)</v>
      </c>
      <c r="AN70" s="131" t="str">
        <f t="shared" si="24"/>
        <v/>
      </c>
      <c r="AO70" s="232"/>
      <c r="AP70" s="233"/>
      <c r="AQ70" s="233"/>
      <c r="AS70" s="130" t="str">
        <f t="shared" si="25"/>
        <v>3 (1403)</v>
      </c>
      <c r="AT70" s="131" t="str">
        <f t="shared" si="26"/>
        <v/>
      </c>
      <c r="AU70" s="232"/>
      <c r="AV70" s="233"/>
      <c r="AW70" s="233"/>
    </row>
    <row r="71" spans="1:49" hidden="1">
      <c r="A71" s="7" t="s">
        <v>2900</v>
      </c>
      <c r="B71" s="124"/>
      <c r="C71" s="76"/>
      <c r="D71" s="76"/>
      <c r="E71" s="7"/>
      <c r="F71" s="76"/>
      <c r="G71" s="142"/>
      <c r="H71" s="284"/>
      <c r="I71" s="128"/>
      <c r="J71" s="7"/>
      <c r="K71" s="1641"/>
      <c r="L71" s="1641"/>
      <c r="M71" s="1641"/>
      <c r="N71" s="1641"/>
      <c r="P71" s="130" t="str">
        <f t="shared" si="18"/>
        <v>4 (1404)</v>
      </c>
      <c r="Q71" s="131" t="str">
        <f t="shared" si="19"/>
        <v/>
      </c>
      <c r="R71" s="285"/>
      <c r="S71" s="132"/>
      <c r="T71" s="132"/>
      <c r="U71" s="13"/>
      <c r="W71" s="130" t="str">
        <f t="shared" si="20"/>
        <v>4 (1404)</v>
      </c>
      <c r="X71" s="131" t="str">
        <f t="shared" si="21"/>
        <v/>
      </c>
      <c r="Y71" s="232"/>
      <c r="Z71" s="233"/>
      <c r="AA71" s="233"/>
      <c r="AB71" s="181"/>
      <c r="AC71" s="276" t="s">
        <v>2900</v>
      </c>
      <c r="AD71" s="1378" t="str">
        <f t="shared" si="22"/>
        <v/>
      </c>
      <c r="AE71" s="280"/>
      <c r="AF71" s="663"/>
      <c r="AG71" s="654"/>
      <c r="AH71" s="1641"/>
      <c r="AI71" s="1641"/>
      <c r="AJ71" s="1641"/>
      <c r="AK71" s="1641"/>
      <c r="AL71" s="288"/>
      <c r="AM71" s="130" t="str">
        <f t="shared" si="23"/>
        <v>4 (1404)</v>
      </c>
      <c r="AN71" s="131" t="str">
        <f t="shared" si="24"/>
        <v/>
      </c>
      <c r="AO71" s="232"/>
      <c r="AP71" s="233"/>
      <c r="AQ71" s="233"/>
      <c r="AS71" s="130" t="str">
        <f t="shared" si="25"/>
        <v>4 (1404)</v>
      </c>
      <c r="AT71" s="131" t="str">
        <f t="shared" si="26"/>
        <v/>
      </c>
      <c r="AU71" s="232"/>
      <c r="AV71" s="233"/>
      <c r="AW71" s="233"/>
    </row>
    <row r="72" spans="1:49" hidden="1">
      <c r="A72" s="7" t="s">
        <v>2901</v>
      </c>
      <c r="B72" s="124"/>
      <c r="C72" s="76"/>
      <c r="D72" s="76"/>
      <c r="E72" s="7"/>
      <c r="F72" s="76"/>
      <c r="G72" s="142"/>
      <c r="H72" s="284"/>
      <c r="I72" s="128"/>
      <c r="J72" s="7"/>
      <c r="K72" s="1641"/>
      <c r="L72" s="1641"/>
      <c r="M72" s="1641"/>
      <c r="N72" s="1641"/>
      <c r="P72" s="130" t="str">
        <f t="shared" si="18"/>
        <v>5 (1405)</v>
      </c>
      <c r="Q72" s="131" t="str">
        <f t="shared" si="19"/>
        <v/>
      </c>
      <c r="R72" s="285"/>
      <c r="S72" s="132"/>
      <c r="T72" s="132"/>
      <c r="U72" s="13"/>
      <c r="W72" s="130" t="str">
        <f t="shared" si="20"/>
        <v>5 (1405)</v>
      </c>
      <c r="X72" s="131" t="str">
        <f t="shared" si="21"/>
        <v/>
      </c>
      <c r="Y72" s="232"/>
      <c r="Z72" s="233"/>
      <c r="AA72" s="233"/>
      <c r="AB72" s="181"/>
      <c r="AC72" s="276" t="s">
        <v>2901</v>
      </c>
      <c r="AD72" s="1378" t="str">
        <f t="shared" si="22"/>
        <v/>
      </c>
      <c r="AE72" s="280"/>
      <c r="AF72" s="663"/>
      <c r="AG72" s="654"/>
      <c r="AH72" s="1641"/>
      <c r="AI72" s="1641"/>
      <c r="AJ72" s="1641"/>
      <c r="AK72" s="1641"/>
      <c r="AL72" s="288"/>
      <c r="AM72" s="130" t="str">
        <f t="shared" si="23"/>
        <v>5 (1405)</v>
      </c>
      <c r="AN72" s="131" t="str">
        <f t="shared" si="24"/>
        <v/>
      </c>
      <c r="AO72" s="232"/>
      <c r="AP72" s="233"/>
      <c r="AQ72" s="233"/>
      <c r="AS72" s="130" t="str">
        <f t="shared" si="25"/>
        <v>5 (1405)</v>
      </c>
      <c r="AT72" s="131" t="str">
        <f t="shared" si="26"/>
        <v/>
      </c>
      <c r="AU72" s="232"/>
      <c r="AV72" s="233"/>
      <c r="AW72" s="233"/>
    </row>
    <row r="73" spans="1:49" hidden="1">
      <c r="A73" s="7" t="s">
        <v>2902</v>
      </c>
      <c r="B73" s="124"/>
      <c r="C73" s="76"/>
      <c r="D73" s="76"/>
      <c r="E73" s="7"/>
      <c r="F73" s="76"/>
      <c r="G73" s="142"/>
      <c r="H73" s="284"/>
      <c r="I73" s="128"/>
      <c r="J73" s="7"/>
      <c r="K73" s="1641"/>
      <c r="L73" s="1641"/>
      <c r="M73" s="1641"/>
      <c r="N73" s="1641"/>
      <c r="P73" s="130" t="str">
        <f t="shared" si="18"/>
        <v>6 (1406)</v>
      </c>
      <c r="Q73" s="131" t="str">
        <f t="shared" si="19"/>
        <v/>
      </c>
      <c r="R73" s="285"/>
      <c r="S73" s="132"/>
      <c r="T73" s="132"/>
      <c r="U73" s="13"/>
      <c r="W73" s="130" t="str">
        <f t="shared" si="20"/>
        <v>6 (1406)</v>
      </c>
      <c r="X73" s="131" t="str">
        <f t="shared" si="21"/>
        <v/>
      </c>
      <c r="Y73" s="232"/>
      <c r="Z73" s="233"/>
      <c r="AA73" s="233"/>
      <c r="AB73" s="181"/>
      <c r="AC73" s="276" t="s">
        <v>2902</v>
      </c>
      <c r="AD73" s="1378" t="str">
        <f t="shared" si="22"/>
        <v/>
      </c>
      <c r="AE73" s="280"/>
      <c r="AF73" s="663"/>
      <c r="AG73" s="654"/>
      <c r="AH73" s="1641"/>
      <c r="AI73" s="1641"/>
      <c r="AJ73" s="1641"/>
      <c r="AK73" s="1641"/>
      <c r="AL73" s="288"/>
      <c r="AM73" s="130" t="str">
        <f t="shared" si="23"/>
        <v>6 (1406)</v>
      </c>
      <c r="AN73" s="131" t="str">
        <f t="shared" si="24"/>
        <v/>
      </c>
      <c r="AO73" s="232"/>
      <c r="AP73" s="233"/>
      <c r="AQ73" s="233"/>
      <c r="AS73" s="130" t="str">
        <f t="shared" si="25"/>
        <v>6 (1406)</v>
      </c>
      <c r="AT73" s="131" t="str">
        <f t="shared" si="26"/>
        <v/>
      </c>
      <c r="AU73" s="232"/>
      <c r="AV73" s="233"/>
      <c r="AW73" s="233"/>
    </row>
    <row r="74" spans="1:49" hidden="1">
      <c r="A74" s="7" t="s">
        <v>2903</v>
      </c>
      <c r="B74" s="124"/>
      <c r="C74" s="76"/>
      <c r="D74" s="76"/>
      <c r="E74" s="7"/>
      <c r="F74" s="76"/>
      <c r="G74" s="142"/>
      <c r="H74" s="284"/>
      <c r="I74" s="128"/>
      <c r="J74" s="7"/>
      <c r="K74" s="1641"/>
      <c r="L74" s="1641"/>
      <c r="M74" s="1641"/>
      <c r="N74" s="1641"/>
      <c r="P74" s="130" t="str">
        <f t="shared" si="18"/>
        <v>7 (1407)</v>
      </c>
      <c r="Q74" s="131" t="str">
        <f t="shared" si="19"/>
        <v/>
      </c>
      <c r="R74" s="285"/>
      <c r="S74" s="132"/>
      <c r="T74" s="132"/>
      <c r="U74" s="13"/>
      <c r="W74" s="130" t="str">
        <f t="shared" si="20"/>
        <v>7 (1407)</v>
      </c>
      <c r="X74" s="131" t="str">
        <f t="shared" si="21"/>
        <v/>
      </c>
      <c r="Y74" s="232"/>
      <c r="Z74" s="233"/>
      <c r="AA74" s="233"/>
      <c r="AB74" s="181"/>
      <c r="AC74" s="276" t="s">
        <v>2903</v>
      </c>
      <c r="AD74" s="1378" t="str">
        <f t="shared" si="22"/>
        <v/>
      </c>
      <c r="AE74" s="280"/>
      <c r="AF74" s="663"/>
      <c r="AG74" s="654"/>
      <c r="AH74" s="1641"/>
      <c r="AI74" s="1641"/>
      <c r="AJ74" s="1641"/>
      <c r="AK74" s="1641"/>
      <c r="AL74" s="288"/>
      <c r="AM74" s="130" t="str">
        <f t="shared" si="23"/>
        <v>7 (1407)</v>
      </c>
      <c r="AN74" s="131" t="str">
        <f t="shared" si="24"/>
        <v/>
      </c>
      <c r="AO74" s="232"/>
      <c r="AP74" s="233"/>
      <c r="AQ74" s="233"/>
      <c r="AS74" s="130" t="str">
        <f t="shared" si="25"/>
        <v>7 (1407)</v>
      </c>
      <c r="AT74" s="131" t="str">
        <f t="shared" si="26"/>
        <v/>
      </c>
      <c r="AU74" s="232"/>
      <c r="AV74" s="233"/>
      <c r="AW74" s="233"/>
    </row>
    <row r="75" spans="1:49" hidden="1">
      <c r="A75" s="7" t="s">
        <v>2904</v>
      </c>
      <c r="B75" s="124"/>
      <c r="C75" s="76"/>
      <c r="D75" s="76"/>
      <c r="E75" s="7"/>
      <c r="F75" s="76"/>
      <c r="G75" s="142"/>
      <c r="H75" s="284"/>
      <c r="I75" s="128"/>
      <c r="J75" s="7"/>
      <c r="K75" s="1641"/>
      <c r="L75" s="1641"/>
      <c r="M75" s="1641"/>
      <c r="N75" s="1641"/>
      <c r="P75" s="130" t="str">
        <f t="shared" si="18"/>
        <v>8 (1408)</v>
      </c>
      <c r="Q75" s="131" t="str">
        <f t="shared" si="19"/>
        <v/>
      </c>
      <c r="R75" s="285"/>
      <c r="S75" s="132"/>
      <c r="T75" s="132"/>
      <c r="U75" s="13"/>
      <c r="W75" s="130" t="str">
        <f t="shared" si="20"/>
        <v>8 (1408)</v>
      </c>
      <c r="X75" s="131" t="str">
        <f t="shared" si="21"/>
        <v/>
      </c>
      <c r="Y75" s="232"/>
      <c r="Z75" s="233"/>
      <c r="AA75" s="233"/>
      <c r="AB75" s="181"/>
      <c r="AC75" s="276" t="s">
        <v>2904</v>
      </c>
      <c r="AD75" s="1378" t="str">
        <f t="shared" si="22"/>
        <v/>
      </c>
      <c r="AE75" s="280"/>
      <c r="AF75" s="663"/>
      <c r="AG75" s="654"/>
      <c r="AH75" s="1641"/>
      <c r="AI75" s="1641"/>
      <c r="AJ75" s="1641"/>
      <c r="AK75" s="1641"/>
      <c r="AL75" s="288"/>
      <c r="AM75" s="130" t="str">
        <f t="shared" si="23"/>
        <v>8 (1408)</v>
      </c>
      <c r="AN75" s="131" t="str">
        <f t="shared" si="24"/>
        <v/>
      </c>
      <c r="AO75" s="232"/>
      <c r="AP75" s="233"/>
      <c r="AQ75" s="233"/>
      <c r="AS75" s="130" t="str">
        <f t="shared" si="25"/>
        <v>8 (1408)</v>
      </c>
      <c r="AT75" s="131" t="str">
        <f t="shared" si="26"/>
        <v/>
      </c>
      <c r="AU75" s="232"/>
      <c r="AV75" s="233"/>
      <c r="AW75" s="233"/>
    </row>
    <row r="76" spans="1:49" hidden="1">
      <c r="A76" s="7" t="s">
        <v>2905</v>
      </c>
      <c r="B76" s="124"/>
      <c r="C76" s="76"/>
      <c r="D76" s="76"/>
      <c r="E76" s="7"/>
      <c r="F76" s="76"/>
      <c r="G76" s="142"/>
      <c r="H76" s="284"/>
      <c r="I76" s="128"/>
      <c r="J76" s="7"/>
      <c r="K76" s="1641"/>
      <c r="L76" s="1641"/>
      <c r="M76" s="1641"/>
      <c r="N76" s="1641"/>
      <c r="P76" s="130" t="str">
        <f t="shared" si="18"/>
        <v>9 (1409)</v>
      </c>
      <c r="Q76" s="131" t="str">
        <f t="shared" si="19"/>
        <v/>
      </c>
      <c r="R76" s="285"/>
      <c r="S76" s="132"/>
      <c r="T76" s="132"/>
      <c r="U76" s="13"/>
      <c r="W76" s="130" t="str">
        <f t="shared" si="20"/>
        <v>9 (1409)</v>
      </c>
      <c r="X76" s="131" t="str">
        <f t="shared" si="21"/>
        <v/>
      </c>
      <c r="Y76" s="232"/>
      <c r="Z76" s="233"/>
      <c r="AA76" s="233"/>
      <c r="AB76" s="181"/>
      <c r="AC76" s="276" t="s">
        <v>2905</v>
      </c>
      <c r="AD76" s="1378" t="str">
        <f t="shared" si="22"/>
        <v/>
      </c>
      <c r="AE76" s="280"/>
      <c r="AF76" s="663"/>
      <c r="AG76" s="654"/>
      <c r="AH76" s="1641"/>
      <c r="AI76" s="1641"/>
      <c r="AJ76" s="1641"/>
      <c r="AK76" s="1641"/>
      <c r="AL76" s="288"/>
      <c r="AM76" s="130" t="str">
        <f t="shared" si="23"/>
        <v>9 (1409)</v>
      </c>
      <c r="AN76" s="131" t="str">
        <f t="shared" si="24"/>
        <v/>
      </c>
      <c r="AO76" s="232"/>
      <c r="AP76" s="233"/>
      <c r="AQ76" s="233"/>
      <c r="AS76" s="130" t="str">
        <f t="shared" si="25"/>
        <v>9 (1409)</v>
      </c>
      <c r="AT76" s="131" t="str">
        <f t="shared" si="26"/>
        <v/>
      </c>
      <c r="AU76" s="232"/>
      <c r="AV76" s="233"/>
      <c r="AW76" s="233"/>
    </row>
    <row r="77" spans="1:49" hidden="1">
      <c r="A77" s="7" t="s">
        <v>2906</v>
      </c>
      <c r="B77" s="124"/>
      <c r="C77" s="76"/>
      <c r="D77" s="76"/>
      <c r="E77" s="7"/>
      <c r="F77" s="76"/>
      <c r="G77" s="142"/>
      <c r="H77" s="284"/>
      <c r="I77" s="128"/>
      <c r="J77" s="7"/>
      <c r="K77" s="1641"/>
      <c r="L77" s="1641"/>
      <c r="M77" s="1641"/>
      <c r="N77" s="1641"/>
      <c r="P77" s="130" t="str">
        <f t="shared" si="18"/>
        <v>10 (1410)</v>
      </c>
      <c r="Q77" s="131" t="str">
        <f t="shared" si="19"/>
        <v/>
      </c>
      <c r="R77" s="285"/>
      <c r="S77" s="132"/>
      <c r="T77" s="132"/>
      <c r="U77" s="13"/>
      <c r="W77" s="130" t="str">
        <f t="shared" si="20"/>
        <v>10 (1410)</v>
      </c>
      <c r="X77" s="131" t="str">
        <f t="shared" si="21"/>
        <v/>
      </c>
      <c r="Y77" s="232"/>
      <c r="Z77" s="233"/>
      <c r="AA77" s="233"/>
      <c r="AB77" s="181"/>
      <c r="AC77" s="276" t="s">
        <v>2906</v>
      </c>
      <c r="AD77" s="1378" t="str">
        <f t="shared" si="22"/>
        <v/>
      </c>
      <c r="AE77" s="280"/>
      <c r="AF77" s="663"/>
      <c r="AG77" s="654"/>
      <c r="AH77" s="1641"/>
      <c r="AI77" s="1641"/>
      <c r="AJ77" s="1641"/>
      <c r="AK77" s="1641"/>
      <c r="AL77" s="288"/>
      <c r="AM77" s="130" t="str">
        <f t="shared" si="23"/>
        <v>10 (1410)</v>
      </c>
      <c r="AN77" s="131" t="str">
        <f t="shared" si="24"/>
        <v/>
      </c>
      <c r="AO77" s="232"/>
      <c r="AP77" s="233"/>
      <c r="AQ77" s="233"/>
      <c r="AS77" s="130" t="str">
        <f t="shared" si="25"/>
        <v>10 (1410)</v>
      </c>
      <c r="AT77" s="131" t="str">
        <f t="shared" si="26"/>
        <v/>
      </c>
      <c r="AU77" s="232"/>
      <c r="AV77" s="233"/>
      <c r="AW77" s="233"/>
    </row>
    <row r="78" spans="1:49" hidden="1">
      <c r="A78" s="7" t="s">
        <v>2907</v>
      </c>
      <c r="B78" s="124"/>
      <c r="C78" s="76"/>
      <c r="D78" s="76"/>
      <c r="E78" s="7"/>
      <c r="F78" s="76"/>
      <c r="G78" s="142"/>
      <c r="H78" s="284"/>
      <c r="I78" s="128"/>
      <c r="J78" s="7"/>
      <c r="K78" s="1641"/>
      <c r="L78" s="1641"/>
      <c r="M78" s="1641"/>
      <c r="N78" s="1641"/>
      <c r="P78" s="130" t="str">
        <f t="shared" si="18"/>
        <v>11 (1411)</v>
      </c>
      <c r="Q78" s="131" t="str">
        <f t="shared" si="19"/>
        <v/>
      </c>
      <c r="R78" s="285"/>
      <c r="S78" s="132"/>
      <c r="T78" s="132"/>
      <c r="U78" s="13"/>
      <c r="W78" s="130" t="str">
        <f t="shared" si="20"/>
        <v>11 (1411)</v>
      </c>
      <c r="X78" s="131" t="str">
        <f t="shared" si="21"/>
        <v/>
      </c>
      <c r="Y78" s="232"/>
      <c r="Z78" s="233"/>
      <c r="AA78" s="233"/>
      <c r="AB78" s="181"/>
      <c r="AC78" s="276" t="s">
        <v>2907</v>
      </c>
      <c r="AD78" s="1378" t="str">
        <f t="shared" si="22"/>
        <v/>
      </c>
      <c r="AE78" s="280"/>
      <c r="AF78" s="663"/>
      <c r="AG78" s="654"/>
      <c r="AH78" s="1641"/>
      <c r="AI78" s="1641"/>
      <c r="AJ78" s="1641"/>
      <c r="AK78" s="1641"/>
      <c r="AL78" s="288"/>
      <c r="AM78" s="130" t="str">
        <f t="shared" si="23"/>
        <v>11 (1411)</v>
      </c>
      <c r="AN78" s="131" t="str">
        <f t="shared" si="24"/>
        <v/>
      </c>
      <c r="AO78" s="232"/>
      <c r="AP78" s="233"/>
      <c r="AQ78" s="233"/>
      <c r="AS78" s="130" t="str">
        <f t="shared" si="25"/>
        <v>11 (1411)</v>
      </c>
      <c r="AT78" s="131" t="str">
        <f t="shared" si="26"/>
        <v/>
      </c>
      <c r="AU78" s="232"/>
      <c r="AV78" s="233"/>
      <c r="AW78" s="233"/>
    </row>
    <row r="79" spans="1:49" hidden="1">
      <c r="A79" s="7" t="s">
        <v>2908</v>
      </c>
      <c r="B79" s="124"/>
      <c r="C79" s="76"/>
      <c r="D79" s="76"/>
      <c r="E79" s="7"/>
      <c r="F79" s="76"/>
      <c r="G79" s="142"/>
      <c r="H79" s="284"/>
      <c r="I79" s="128"/>
      <c r="J79" s="7"/>
      <c r="K79" s="1641"/>
      <c r="L79" s="1641"/>
      <c r="M79" s="1641"/>
      <c r="N79" s="1641"/>
      <c r="P79" s="130" t="str">
        <f t="shared" si="18"/>
        <v>12 (1412)</v>
      </c>
      <c r="Q79" s="131" t="str">
        <f t="shared" si="19"/>
        <v/>
      </c>
      <c r="R79" s="285"/>
      <c r="S79" s="132"/>
      <c r="T79" s="132"/>
      <c r="U79" s="13"/>
      <c r="W79" s="130" t="str">
        <f t="shared" si="20"/>
        <v>12 (1412)</v>
      </c>
      <c r="X79" s="131" t="str">
        <f t="shared" si="21"/>
        <v/>
      </c>
      <c r="Y79" s="232"/>
      <c r="Z79" s="233"/>
      <c r="AA79" s="233"/>
      <c r="AB79" s="181"/>
      <c r="AC79" s="276" t="s">
        <v>2908</v>
      </c>
      <c r="AD79" s="1378" t="str">
        <f t="shared" si="22"/>
        <v/>
      </c>
      <c r="AE79" s="280"/>
      <c r="AF79" s="663"/>
      <c r="AG79" s="654"/>
      <c r="AH79" s="1641"/>
      <c r="AI79" s="1641"/>
      <c r="AJ79" s="1641"/>
      <c r="AK79" s="1641"/>
      <c r="AL79" s="288"/>
      <c r="AM79" s="130" t="str">
        <f t="shared" si="23"/>
        <v>12 (1412)</v>
      </c>
      <c r="AN79" s="131" t="str">
        <f t="shared" si="24"/>
        <v/>
      </c>
      <c r="AO79" s="232"/>
      <c r="AP79" s="233"/>
      <c r="AQ79" s="233"/>
      <c r="AS79" s="130" t="str">
        <f t="shared" si="25"/>
        <v>12 (1412)</v>
      </c>
      <c r="AT79" s="131" t="str">
        <f t="shared" si="26"/>
        <v/>
      </c>
      <c r="AU79" s="232"/>
      <c r="AV79" s="233"/>
      <c r="AW79" s="233"/>
    </row>
    <row r="80" spans="1:49" hidden="1">
      <c r="A80" s="7" t="s">
        <v>2909</v>
      </c>
      <c r="B80" s="124"/>
      <c r="C80" s="76"/>
      <c r="D80" s="76"/>
      <c r="E80" s="7"/>
      <c r="F80" s="76"/>
      <c r="G80" s="142"/>
      <c r="H80" s="284"/>
      <c r="I80" s="128"/>
      <c r="J80" s="7"/>
      <c r="K80" s="1641"/>
      <c r="L80" s="1641"/>
      <c r="M80" s="1641"/>
      <c r="N80" s="1641"/>
      <c r="P80" s="130" t="str">
        <f t="shared" si="18"/>
        <v>13 (1413)</v>
      </c>
      <c r="Q80" s="131" t="str">
        <f t="shared" si="19"/>
        <v/>
      </c>
      <c r="R80" s="285"/>
      <c r="S80" s="132"/>
      <c r="T80" s="132"/>
      <c r="U80" s="13"/>
      <c r="W80" s="130" t="str">
        <f t="shared" si="20"/>
        <v>13 (1413)</v>
      </c>
      <c r="X80" s="131" t="str">
        <f t="shared" si="21"/>
        <v/>
      </c>
      <c r="Y80" s="232"/>
      <c r="Z80" s="233"/>
      <c r="AA80" s="233"/>
      <c r="AB80" s="181"/>
      <c r="AC80" s="276" t="s">
        <v>2909</v>
      </c>
      <c r="AD80" s="1378" t="str">
        <f t="shared" si="22"/>
        <v/>
      </c>
      <c r="AE80" s="280"/>
      <c r="AF80" s="663"/>
      <c r="AG80" s="654"/>
      <c r="AH80" s="1641"/>
      <c r="AI80" s="1641"/>
      <c r="AJ80" s="1641"/>
      <c r="AK80" s="1641"/>
      <c r="AL80" s="288"/>
      <c r="AM80" s="130" t="str">
        <f t="shared" si="23"/>
        <v>13 (1413)</v>
      </c>
      <c r="AN80" s="131" t="str">
        <f t="shared" si="24"/>
        <v/>
      </c>
      <c r="AO80" s="232"/>
      <c r="AP80" s="233"/>
      <c r="AQ80" s="233"/>
      <c r="AS80" s="130" t="str">
        <f t="shared" si="25"/>
        <v>13 (1413)</v>
      </c>
      <c r="AT80" s="131" t="str">
        <f t="shared" si="26"/>
        <v/>
      </c>
      <c r="AU80" s="232"/>
      <c r="AV80" s="233"/>
      <c r="AW80" s="233"/>
    </row>
    <row r="81" spans="1:49" hidden="1">
      <c r="A81" s="7" t="s">
        <v>2910</v>
      </c>
      <c r="B81" s="124"/>
      <c r="C81" s="76"/>
      <c r="D81" s="76"/>
      <c r="E81" s="7"/>
      <c r="F81" s="76"/>
      <c r="G81" s="142"/>
      <c r="H81" s="284"/>
      <c r="I81" s="128"/>
      <c r="J81" s="7"/>
      <c r="K81" s="1641"/>
      <c r="L81" s="1641"/>
      <c r="M81" s="1641"/>
      <c r="N81" s="1641"/>
      <c r="P81" s="130" t="str">
        <f t="shared" si="18"/>
        <v>14 (1414)</v>
      </c>
      <c r="Q81" s="131" t="str">
        <f t="shared" si="19"/>
        <v/>
      </c>
      <c r="R81" s="285"/>
      <c r="S81" s="132"/>
      <c r="T81" s="132"/>
      <c r="U81" s="13"/>
      <c r="W81" s="130" t="str">
        <f t="shared" si="20"/>
        <v>14 (1414)</v>
      </c>
      <c r="X81" s="131" t="str">
        <f t="shared" si="21"/>
        <v/>
      </c>
      <c r="Y81" s="232"/>
      <c r="Z81" s="233"/>
      <c r="AA81" s="233"/>
      <c r="AB81" s="181"/>
      <c r="AC81" s="276" t="s">
        <v>2910</v>
      </c>
      <c r="AD81" s="1378" t="str">
        <f t="shared" si="22"/>
        <v/>
      </c>
      <c r="AE81" s="280"/>
      <c r="AF81" s="663"/>
      <c r="AG81" s="654"/>
      <c r="AH81" s="1641"/>
      <c r="AI81" s="1641"/>
      <c r="AJ81" s="1641"/>
      <c r="AK81" s="1641"/>
      <c r="AL81" s="288"/>
      <c r="AM81" s="130" t="str">
        <f t="shared" si="23"/>
        <v>14 (1414)</v>
      </c>
      <c r="AN81" s="131" t="str">
        <f t="shared" si="24"/>
        <v/>
      </c>
      <c r="AO81" s="232"/>
      <c r="AP81" s="233"/>
      <c r="AQ81" s="233"/>
      <c r="AS81" s="130" t="str">
        <f t="shared" si="25"/>
        <v>14 (1414)</v>
      </c>
      <c r="AT81" s="131" t="str">
        <f t="shared" si="26"/>
        <v/>
      </c>
      <c r="AU81" s="232"/>
      <c r="AV81" s="233"/>
      <c r="AW81" s="233"/>
    </row>
    <row r="82" spans="1:49" hidden="1">
      <c r="A82" s="7" t="s">
        <v>2911</v>
      </c>
      <c r="B82" s="124"/>
      <c r="C82" s="76"/>
      <c r="D82" s="76"/>
      <c r="E82" s="7"/>
      <c r="F82" s="76"/>
      <c r="G82" s="142"/>
      <c r="H82" s="284"/>
      <c r="I82" s="128"/>
      <c r="J82" s="7"/>
      <c r="K82" s="1641"/>
      <c r="L82" s="1641"/>
      <c r="M82" s="1641"/>
      <c r="N82" s="1641"/>
      <c r="P82" s="130" t="str">
        <f t="shared" si="18"/>
        <v>15 (1415)</v>
      </c>
      <c r="Q82" s="131" t="str">
        <f t="shared" si="19"/>
        <v/>
      </c>
      <c r="R82" s="285"/>
      <c r="S82" s="132"/>
      <c r="T82" s="132"/>
      <c r="U82" s="13"/>
      <c r="W82" s="130" t="str">
        <f t="shared" si="20"/>
        <v>15 (1415)</v>
      </c>
      <c r="X82" s="131" t="str">
        <f t="shared" si="21"/>
        <v/>
      </c>
      <c r="Y82" s="232"/>
      <c r="Z82" s="233"/>
      <c r="AA82" s="233"/>
      <c r="AB82" s="181"/>
      <c r="AC82" s="276" t="s">
        <v>2911</v>
      </c>
      <c r="AD82" s="1378" t="str">
        <f t="shared" si="22"/>
        <v/>
      </c>
      <c r="AE82" s="280"/>
      <c r="AF82" s="663"/>
      <c r="AG82" s="654"/>
      <c r="AH82" s="1641"/>
      <c r="AI82" s="1641"/>
      <c r="AJ82" s="1641"/>
      <c r="AK82" s="1641"/>
      <c r="AL82" s="288"/>
      <c r="AM82" s="130" t="str">
        <f t="shared" si="23"/>
        <v>15 (1415)</v>
      </c>
      <c r="AN82" s="131" t="str">
        <f t="shared" si="24"/>
        <v/>
      </c>
      <c r="AO82" s="232"/>
      <c r="AP82" s="233"/>
      <c r="AQ82" s="233"/>
      <c r="AS82" s="130" t="str">
        <f t="shared" si="25"/>
        <v>15 (1415)</v>
      </c>
      <c r="AT82" s="131" t="str">
        <f t="shared" si="26"/>
        <v/>
      </c>
      <c r="AU82" s="232"/>
      <c r="AV82" s="233"/>
      <c r="AW82" s="233"/>
    </row>
    <row r="83" spans="1:49" hidden="1">
      <c r="A83" s="7" t="s">
        <v>2912</v>
      </c>
      <c r="B83" s="124"/>
      <c r="C83" s="76"/>
      <c r="D83" s="76"/>
      <c r="E83" s="7"/>
      <c r="F83" s="76"/>
      <c r="G83" s="142"/>
      <c r="H83" s="284"/>
      <c r="I83" s="128"/>
      <c r="J83" s="7"/>
      <c r="K83" s="1641"/>
      <c r="L83" s="1641"/>
      <c r="M83" s="1641"/>
      <c r="N83" s="1641"/>
      <c r="P83" s="130" t="str">
        <f t="shared" si="18"/>
        <v>16 (1416)</v>
      </c>
      <c r="Q83" s="131" t="str">
        <f t="shared" si="19"/>
        <v/>
      </c>
      <c r="R83" s="285"/>
      <c r="S83" s="132"/>
      <c r="T83" s="132"/>
      <c r="U83" s="13"/>
      <c r="W83" s="130" t="str">
        <f t="shared" si="20"/>
        <v>16 (1416)</v>
      </c>
      <c r="X83" s="131" t="str">
        <f t="shared" si="21"/>
        <v/>
      </c>
      <c r="Y83" s="232"/>
      <c r="Z83" s="233"/>
      <c r="AA83" s="233"/>
      <c r="AB83" s="181"/>
      <c r="AC83" s="276" t="s">
        <v>2912</v>
      </c>
      <c r="AD83" s="1378" t="str">
        <f t="shared" si="22"/>
        <v/>
      </c>
      <c r="AE83" s="280"/>
      <c r="AF83" s="663"/>
      <c r="AG83" s="654"/>
      <c r="AH83" s="1641"/>
      <c r="AI83" s="1641"/>
      <c r="AJ83" s="1641"/>
      <c r="AK83" s="1641"/>
      <c r="AL83" s="288"/>
      <c r="AM83" s="130" t="str">
        <f t="shared" si="23"/>
        <v>16 (1416)</v>
      </c>
      <c r="AN83" s="131" t="str">
        <f t="shared" si="24"/>
        <v/>
      </c>
      <c r="AO83" s="232"/>
      <c r="AP83" s="233"/>
      <c r="AQ83" s="233"/>
      <c r="AS83" s="130" t="str">
        <f t="shared" si="25"/>
        <v>16 (1416)</v>
      </c>
      <c r="AT83" s="131" t="str">
        <f t="shared" si="26"/>
        <v/>
      </c>
      <c r="AU83" s="232"/>
      <c r="AV83" s="233"/>
      <c r="AW83" s="233"/>
    </row>
    <row r="84" spans="1:49" hidden="1">
      <c r="A84" s="7" t="s">
        <v>2913</v>
      </c>
      <c r="B84" s="124"/>
      <c r="C84" s="76"/>
      <c r="D84" s="76"/>
      <c r="E84" s="7"/>
      <c r="F84" s="76"/>
      <c r="G84" s="142"/>
      <c r="H84" s="284"/>
      <c r="I84" s="128"/>
      <c r="J84" s="7"/>
      <c r="K84" s="1641"/>
      <c r="L84" s="1641"/>
      <c r="M84" s="1641"/>
      <c r="N84" s="1641"/>
      <c r="P84" s="130" t="str">
        <f t="shared" si="18"/>
        <v>17 (1417)</v>
      </c>
      <c r="Q84" s="131" t="str">
        <f t="shared" si="19"/>
        <v/>
      </c>
      <c r="R84" s="285"/>
      <c r="S84" s="132"/>
      <c r="T84" s="132"/>
      <c r="U84" s="13"/>
      <c r="W84" s="130" t="str">
        <f t="shared" si="20"/>
        <v>17 (1417)</v>
      </c>
      <c r="X84" s="131" t="str">
        <f t="shared" si="21"/>
        <v/>
      </c>
      <c r="Y84" s="232"/>
      <c r="Z84" s="233"/>
      <c r="AA84" s="233"/>
      <c r="AB84" s="181"/>
      <c r="AC84" s="276" t="s">
        <v>2913</v>
      </c>
      <c r="AD84" s="1378" t="str">
        <f t="shared" si="22"/>
        <v/>
      </c>
      <c r="AE84" s="280"/>
      <c r="AF84" s="663"/>
      <c r="AG84" s="654"/>
      <c r="AH84" s="1641"/>
      <c r="AI84" s="1641"/>
      <c r="AJ84" s="1641"/>
      <c r="AK84" s="1641"/>
      <c r="AL84" s="288"/>
      <c r="AM84" s="130" t="str">
        <f t="shared" si="23"/>
        <v>17 (1417)</v>
      </c>
      <c r="AN84" s="131" t="str">
        <f t="shared" si="24"/>
        <v/>
      </c>
      <c r="AO84" s="232"/>
      <c r="AP84" s="233"/>
      <c r="AQ84" s="233"/>
      <c r="AS84" s="130" t="str">
        <f t="shared" si="25"/>
        <v>17 (1417)</v>
      </c>
      <c r="AT84" s="131" t="str">
        <f t="shared" si="26"/>
        <v/>
      </c>
      <c r="AU84" s="232"/>
      <c r="AV84" s="233"/>
      <c r="AW84" s="233"/>
    </row>
    <row r="85" spans="1:49" hidden="1">
      <c r="A85" s="7" t="s">
        <v>2914</v>
      </c>
      <c r="B85" s="124"/>
      <c r="C85" s="76"/>
      <c r="D85" s="76"/>
      <c r="E85" s="7"/>
      <c r="F85" s="76"/>
      <c r="G85" s="142"/>
      <c r="H85" s="284"/>
      <c r="I85" s="128"/>
      <c r="J85" s="7"/>
      <c r="K85" s="1641"/>
      <c r="L85" s="1641"/>
      <c r="M85" s="1641"/>
      <c r="N85" s="1641"/>
      <c r="P85" s="130" t="str">
        <f t="shared" si="18"/>
        <v>18 (1418)</v>
      </c>
      <c r="Q85" s="131" t="str">
        <f t="shared" si="19"/>
        <v/>
      </c>
      <c r="R85" s="285"/>
      <c r="S85" s="132"/>
      <c r="T85" s="132"/>
      <c r="U85" s="13"/>
      <c r="W85" s="130" t="str">
        <f t="shared" si="20"/>
        <v>18 (1418)</v>
      </c>
      <c r="X85" s="131" t="str">
        <f t="shared" si="21"/>
        <v/>
      </c>
      <c r="Y85" s="232"/>
      <c r="Z85" s="233"/>
      <c r="AA85" s="233"/>
      <c r="AB85" s="181"/>
      <c r="AC85" s="276" t="s">
        <v>2914</v>
      </c>
      <c r="AD85" s="1378" t="str">
        <f t="shared" si="22"/>
        <v/>
      </c>
      <c r="AE85" s="280"/>
      <c r="AF85" s="663"/>
      <c r="AG85" s="654"/>
      <c r="AH85" s="1641"/>
      <c r="AI85" s="1641"/>
      <c r="AJ85" s="1641"/>
      <c r="AK85" s="1641"/>
      <c r="AL85" s="288"/>
      <c r="AM85" s="130" t="str">
        <f t="shared" si="23"/>
        <v>18 (1418)</v>
      </c>
      <c r="AN85" s="131" t="str">
        <f t="shared" si="24"/>
        <v/>
      </c>
      <c r="AO85" s="232"/>
      <c r="AP85" s="233"/>
      <c r="AQ85" s="233"/>
      <c r="AS85" s="130" t="str">
        <f t="shared" si="25"/>
        <v>18 (1418)</v>
      </c>
      <c r="AT85" s="131" t="str">
        <f t="shared" si="26"/>
        <v/>
      </c>
      <c r="AU85" s="232"/>
      <c r="AV85" s="233"/>
      <c r="AW85" s="233"/>
    </row>
    <row r="86" spans="1:49" hidden="1">
      <c r="A86" s="7" t="s">
        <v>2915</v>
      </c>
      <c r="B86" s="124"/>
      <c r="C86" s="76"/>
      <c r="D86" s="76"/>
      <c r="E86" s="7"/>
      <c r="F86" s="76"/>
      <c r="G86" s="142"/>
      <c r="H86" s="284"/>
      <c r="I86" s="128"/>
      <c r="J86" s="7"/>
      <c r="K86" s="1641"/>
      <c r="L86" s="1641"/>
      <c r="M86" s="1641"/>
      <c r="N86" s="1641"/>
      <c r="P86" s="130" t="str">
        <f t="shared" si="18"/>
        <v>19 (1419)</v>
      </c>
      <c r="Q86" s="131" t="str">
        <f t="shared" si="19"/>
        <v/>
      </c>
      <c r="R86" s="285"/>
      <c r="S86" s="132"/>
      <c r="T86" s="132"/>
      <c r="U86" s="13"/>
      <c r="W86" s="130" t="str">
        <f t="shared" si="20"/>
        <v>19 (1419)</v>
      </c>
      <c r="X86" s="131" t="str">
        <f t="shared" si="21"/>
        <v/>
      </c>
      <c r="Y86" s="232"/>
      <c r="Z86" s="233"/>
      <c r="AA86" s="233"/>
      <c r="AB86" s="181"/>
      <c r="AC86" s="276" t="s">
        <v>2915</v>
      </c>
      <c r="AD86" s="1378" t="str">
        <f t="shared" si="22"/>
        <v/>
      </c>
      <c r="AE86" s="280"/>
      <c r="AF86" s="663"/>
      <c r="AG86" s="654"/>
      <c r="AH86" s="1641"/>
      <c r="AI86" s="1641"/>
      <c r="AJ86" s="1641"/>
      <c r="AK86" s="1641"/>
      <c r="AL86" s="288"/>
      <c r="AM86" s="130" t="str">
        <f t="shared" si="23"/>
        <v>19 (1419)</v>
      </c>
      <c r="AN86" s="131" t="str">
        <f t="shared" si="24"/>
        <v/>
      </c>
      <c r="AO86" s="232"/>
      <c r="AP86" s="233"/>
      <c r="AQ86" s="233"/>
      <c r="AS86" s="130" t="str">
        <f t="shared" si="25"/>
        <v>19 (1419)</v>
      </c>
      <c r="AT86" s="131" t="str">
        <f t="shared" si="26"/>
        <v/>
      </c>
      <c r="AU86" s="232"/>
      <c r="AV86" s="233"/>
      <c r="AW86" s="233"/>
    </row>
    <row r="87" spans="1:49" hidden="1">
      <c r="A87" s="7" t="s">
        <v>2916</v>
      </c>
      <c r="B87" s="124"/>
      <c r="C87" s="76"/>
      <c r="D87" s="76"/>
      <c r="E87" s="7"/>
      <c r="F87" s="76"/>
      <c r="G87" s="142"/>
      <c r="H87" s="284"/>
      <c r="I87" s="128"/>
      <c r="J87" s="7"/>
      <c r="K87" s="1641"/>
      <c r="L87" s="1641"/>
      <c r="M87" s="1641"/>
      <c r="N87" s="1641"/>
      <c r="P87" s="130" t="str">
        <f t="shared" si="18"/>
        <v>20 (1420)</v>
      </c>
      <c r="Q87" s="131" t="str">
        <f t="shared" si="19"/>
        <v/>
      </c>
      <c r="R87" s="285"/>
      <c r="S87" s="132"/>
      <c r="T87" s="132"/>
      <c r="U87" s="13"/>
      <c r="W87" s="130" t="str">
        <f t="shared" si="20"/>
        <v>20 (1420)</v>
      </c>
      <c r="X87" s="131" t="str">
        <f t="shared" si="21"/>
        <v/>
      </c>
      <c r="Y87" s="232"/>
      <c r="Z87" s="233"/>
      <c r="AA87" s="233"/>
      <c r="AB87" s="181"/>
      <c r="AC87" s="276" t="s">
        <v>2916</v>
      </c>
      <c r="AD87" s="1378" t="str">
        <f t="shared" si="22"/>
        <v/>
      </c>
      <c r="AE87" s="280"/>
      <c r="AF87" s="663"/>
      <c r="AG87" s="654"/>
      <c r="AH87" s="1641"/>
      <c r="AI87" s="1641"/>
      <c r="AJ87" s="1641"/>
      <c r="AK87" s="1641"/>
      <c r="AL87" s="288"/>
      <c r="AM87" s="130" t="str">
        <f t="shared" si="23"/>
        <v>20 (1420)</v>
      </c>
      <c r="AN87" s="131" t="str">
        <f t="shared" si="24"/>
        <v/>
      </c>
      <c r="AO87" s="232"/>
      <c r="AP87" s="233"/>
      <c r="AQ87" s="233"/>
      <c r="AS87" s="130" t="str">
        <f t="shared" si="25"/>
        <v>20 (1420)</v>
      </c>
      <c r="AT87" s="131" t="str">
        <f t="shared" si="26"/>
        <v/>
      </c>
      <c r="AU87" s="232"/>
      <c r="AV87" s="233"/>
      <c r="AW87" s="233"/>
    </row>
    <row r="88" spans="1:49" hidden="1">
      <c r="A88" s="7" t="s">
        <v>2917</v>
      </c>
      <c r="B88" s="124"/>
      <c r="C88" s="76"/>
      <c r="D88" s="76"/>
      <c r="E88" s="7"/>
      <c r="F88" s="76"/>
      <c r="G88" s="142"/>
      <c r="H88" s="284"/>
      <c r="I88" s="128"/>
      <c r="J88" s="7"/>
      <c r="K88" s="1641"/>
      <c r="L88" s="1641"/>
      <c r="M88" s="1641"/>
      <c r="N88" s="1641"/>
      <c r="P88" s="130" t="str">
        <f t="shared" si="18"/>
        <v>21 (1421)</v>
      </c>
      <c r="Q88" s="131" t="str">
        <f t="shared" si="19"/>
        <v/>
      </c>
      <c r="R88" s="285"/>
      <c r="S88" s="132"/>
      <c r="T88" s="132"/>
      <c r="U88" s="13"/>
      <c r="W88" s="130" t="str">
        <f t="shared" si="20"/>
        <v>21 (1421)</v>
      </c>
      <c r="X88" s="131" t="str">
        <f t="shared" si="21"/>
        <v/>
      </c>
      <c r="Y88" s="232"/>
      <c r="Z88" s="233"/>
      <c r="AA88" s="233"/>
      <c r="AB88" s="181"/>
      <c r="AC88" s="276" t="s">
        <v>2917</v>
      </c>
      <c r="AD88" s="1378" t="str">
        <f t="shared" si="22"/>
        <v/>
      </c>
      <c r="AE88" s="280"/>
      <c r="AF88" s="663"/>
      <c r="AG88" s="654"/>
      <c r="AH88" s="1641"/>
      <c r="AI88" s="1641"/>
      <c r="AJ88" s="1641"/>
      <c r="AK88" s="1641"/>
      <c r="AL88" s="288"/>
      <c r="AM88" s="130" t="str">
        <f t="shared" si="23"/>
        <v>21 (1421)</v>
      </c>
      <c r="AN88" s="131" t="str">
        <f t="shared" si="24"/>
        <v/>
      </c>
      <c r="AO88" s="232"/>
      <c r="AP88" s="233"/>
      <c r="AQ88" s="233"/>
      <c r="AS88" s="130" t="str">
        <f t="shared" si="25"/>
        <v>21 (1421)</v>
      </c>
      <c r="AT88" s="131" t="str">
        <f t="shared" si="26"/>
        <v/>
      </c>
      <c r="AU88" s="232"/>
      <c r="AV88" s="233"/>
      <c r="AW88" s="233"/>
    </row>
    <row r="89" spans="1:49" hidden="1">
      <c r="A89" s="7" t="s">
        <v>2918</v>
      </c>
      <c r="B89" s="124"/>
      <c r="C89" s="76"/>
      <c r="D89" s="76"/>
      <c r="E89" s="7"/>
      <c r="F89" s="76"/>
      <c r="G89" s="142"/>
      <c r="H89" s="284"/>
      <c r="I89" s="128"/>
      <c r="J89" s="7"/>
      <c r="K89" s="1641"/>
      <c r="L89" s="1641"/>
      <c r="M89" s="1641"/>
      <c r="N89" s="1641"/>
      <c r="P89" s="130" t="str">
        <f t="shared" si="18"/>
        <v>22 (1422)</v>
      </c>
      <c r="Q89" s="131" t="str">
        <f t="shared" si="19"/>
        <v/>
      </c>
      <c r="R89" s="285"/>
      <c r="S89" s="132"/>
      <c r="T89" s="132"/>
      <c r="U89" s="13"/>
      <c r="W89" s="130" t="str">
        <f t="shared" si="20"/>
        <v>22 (1422)</v>
      </c>
      <c r="X89" s="131" t="str">
        <f t="shared" si="21"/>
        <v/>
      </c>
      <c r="Y89" s="232"/>
      <c r="Z89" s="233"/>
      <c r="AA89" s="233"/>
      <c r="AB89" s="181"/>
      <c r="AC89" s="276" t="s">
        <v>2918</v>
      </c>
      <c r="AD89" s="1378" t="str">
        <f t="shared" si="22"/>
        <v/>
      </c>
      <c r="AE89" s="280"/>
      <c r="AF89" s="663"/>
      <c r="AG89" s="654"/>
      <c r="AH89" s="1641"/>
      <c r="AI89" s="1641"/>
      <c r="AJ89" s="1641"/>
      <c r="AK89" s="1641"/>
      <c r="AL89" s="288"/>
      <c r="AM89" s="130" t="str">
        <f t="shared" si="23"/>
        <v>22 (1422)</v>
      </c>
      <c r="AN89" s="131" t="str">
        <f t="shared" si="24"/>
        <v/>
      </c>
      <c r="AO89" s="232"/>
      <c r="AP89" s="233"/>
      <c r="AQ89" s="233"/>
      <c r="AS89" s="130" t="str">
        <f t="shared" si="25"/>
        <v>22 (1422)</v>
      </c>
      <c r="AT89" s="131" t="str">
        <f t="shared" si="26"/>
        <v/>
      </c>
      <c r="AU89" s="232"/>
      <c r="AV89" s="233"/>
      <c r="AW89" s="233"/>
    </row>
    <row r="90" spans="1:49" hidden="1">
      <c r="A90" s="7" t="s">
        <v>2919</v>
      </c>
      <c r="B90" s="124"/>
      <c r="C90" s="76"/>
      <c r="D90" s="76"/>
      <c r="E90" s="7"/>
      <c r="F90" s="76"/>
      <c r="G90" s="142"/>
      <c r="H90" s="284"/>
      <c r="I90" s="128"/>
      <c r="J90" s="7"/>
      <c r="K90" s="1641"/>
      <c r="L90" s="1641"/>
      <c r="M90" s="1641"/>
      <c r="N90" s="1641"/>
      <c r="P90" s="130" t="str">
        <f t="shared" si="18"/>
        <v>23 (1423)</v>
      </c>
      <c r="Q90" s="131" t="str">
        <f t="shared" si="19"/>
        <v/>
      </c>
      <c r="R90" s="285"/>
      <c r="S90" s="132"/>
      <c r="T90" s="132"/>
      <c r="U90" s="13"/>
      <c r="W90" s="130" t="str">
        <f t="shared" si="20"/>
        <v>23 (1423)</v>
      </c>
      <c r="X90" s="131" t="str">
        <f t="shared" si="21"/>
        <v/>
      </c>
      <c r="Y90" s="232"/>
      <c r="Z90" s="233"/>
      <c r="AA90" s="233"/>
      <c r="AB90" s="181"/>
      <c r="AC90" s="276" t="s">
        <v>2919</v>
      </c>
      <c r="AD90" s="1378" t="str">
        <f t="shared" si="22"/>
        <v/>
      </c>
      <c r="AE90" s="280"/>
      <c r="AF90" s="663"/>
      <c r="AG90" s="654"/>
      <c r="AH90" s="1641"/>
      <c r="AI90" s="1641"/>
      <c r="AJ90" s="1641"/>
      <c r="AK90" s="1641"/>
      <c r="AL90" s="288"/>
      <c r="AM90" s="130" t="str">
        <f t="shared" si="23"/>
        <v>23 (1423)</v>
      </c>
      <c r="AN90" s="131" t="str">
        <f t="shared" si="24"/>
        <v/>
      </c>
      <c r="AO90" s="232"/>
      <c r="AP90" s="233"/>
      <c r="AQ90" s="233"/>
      <c r="AS90" s="130" t="str">
        <f t="shared" si="25"/>
        <v>23 (1423)</v>
      </c>
      <c r="AT90" s="131" t="str">
        <f t="shared" si="26"/>
        <v/>
      </c>
      <c r="AU90" s="232"/>
      <c r="AV90" s="233"/>
      <c r="AW90" s="233"/>
    </row>
    <row r="91" spans="1:49" hidden="1">
      <c r="A91" s="7" t="s">
        <v>2920</v>
      </c>
      <c r="B91" s="124"/>
      <c r="C91" s="76"/>
      <c r="D91" s="76"/>
      <c r="E91" s="7"/>
      <c r="F91" s="76"/>
      <c r="G91" s="142"/>
      <c r="H91" s="284"/>
      <c r="I91" s="128"/>
      <c r="J91" s="7"/>
      <c r="K91" s="1641"/>
      <c r="L91" s="1641"/>
      <c r="M91" s="1641"/>
      <c r="N91" s="1641"/>
      <c r="P91" s="130" t="str">
        <f t="shared" si="18"/>
        <v>24 (1424)</v>
      </c>
      <c r="Q91" s="131" t="str">
        <f t="shared" si="19"/>
        <v/>
      </c>
      <c r="R91" s="285"/>
      <c r="S91" s="132"/>
      <c r="T91" s="132"/>
      <c r="U91" s="13"/>
      <c r="W91" s="130" t="str">
        <f t="shared" si="20"/>
        <v>24 (1424)</v>
      </c>
      <c r="X91" s="131" t="str">
        <f t="shared" si="21"/>
        <v/>
      </c>
      <c r="Y91" s="232"/>
      <c r="Z91" s="233"/>
      <c r="AA91" s="233"/>
      <c r="AB91" s="181"/>
      <c r="AC91" s="276" t="s">
        <v>2920</v>
      </c>
      <c r="AD91" s="1378" t="str">
        <f t="shared" si="22"/>
        <v/>
      </c>
      <c r="AE91" s="280"/>
      <c r="AF91" s="663"/>
      <c r="AG91" s="654"/>
      <c r="AH91" s="1641"/>
      <c r="AI91" s="1641"/>
      <c r="AJ91" s="1641"/>
      <c r="AK91" s="1641"/>
      <c r="AL91" s="288"/>
      <c r="AM91" s="130" t="str">
        <f t="shared" si="23"/>
        <v>24 (1424)</v>
      </c>
      <c r="AN91" s="131" t="str">
        <f t="shared" si="24"/>
        <v/>
      </c>
      <c r="AO91" s="232"/>
      <c r="AP91" s="233"/>
      <c r="AQ91" s="233"/>
      <c r="AS91" s="130" t="str">
        <f t="shared" si="25"/>
        <v>24 (1424)</v>
      </c>
      <c r="AT91" s="131" t="str">
        <f t="shared" si="26"/>
        <v/>
      </c>
      <c r="AU91" s="232"/>
      <c r="AV91" s="233"/>
      <c r="AW91" s="233"/>
    </row>
    <row r="92" spans="1:49">
      <c r="A92" s="7" t="s">
        <v>2921</v>
      </c>
      <c r="B92" s="124"/>
      <c r="C92" s="76"/>
      <c r="D92" s="76"/>
      <c r="E92" s="7"/>
      <c r="F92" s="76"/>
      <c r="G92" s="142"/>
      <c r="H92" s="284"/>
      <c r="I92" s="128"/>
      <c r="J92" s="7"/>
      <c r="K92" s="1641"/>
      <c r="L92" s="1641"/>
      <c r="M92" s="1641"/>
      <c r="N92" s="1641"/>
      <c r="P92" s="130" t="str">
        <f t="shared" si="18"/>
        <v>25 (1425)</v>
      </c>
      <c r="Q92" s="131" t="str">
        <f t="shared" si="19"/>
        <v/>
      </c>
      <c r="R92" s="285"/>
      <c r="S92" s="132"/>
      <c r="T92" s="132"/>
      <c r="U92" s="13"/>
      <c r="W92" s="130" t="str">
        <f t="shared" si="20"/>
        <v>25 (1425)</v>
      </c>
      <c r="X92" s="131" t="str">
        <f t="shared" si="21"/>
        <v/>
      </c>
      <c r="Y92" s="232"/>
      <c r="Z92" s="233"/>
      <c r="AA92" s="233"/>
      <c r="AB92" s="181"/>
      <c r="AC92" s="276" t="s">
        <v>2921</v>
      </c>
      <c r="AD92" s="1378" t="str">
        <f t="shared" si="22"/>
        <v/>
      </c>
      <c r="AE92" s="280"/>
      <c r="AF92" s="663"/>
      <c r="AG92" s="654"/>
      <c r="AH92" s="1641"/>
      <c r="AI92" s="1641"/>
      <c r="AJ92" s="1641"/>
      <c r="AK92" s="1641"/>
      <c r="AL92" s="288"/>
      <c r="AM92" s="130" t="str">
        <f t="shared" si="23"/>
        <v>25 (1425)</v>
      </c>
      <c r="AN92" s="131" t="str">
        <f t="shared" si="24"/>
        <v/>
      </c>
      <c r="AO92" s="232"/>
      <c r="AP92" s="233"/>
      <c r="AQ92" s="233"/>
      <c r="AS92" s="130" t="str">
        <f t="shared" si="25"/>
        <v>25 (1425)</v>
      </c>
      <c r="AT92" s="131" t="str">
        <f t="shared" si="26"/>
        <v/>
      </c>
      <c r="AU92" s="232"/>
      <c r="AV92" s="233"/>
      <c r="AW92" s="233"/>
    </row>
    <row r="93" spans="1:49" ht="14.4">
      <c r="A93" s="33" t="s">
        <v>2922</v>
      </c>
      <c r="B93" s="134">
        <v>100</v>
      </c>
      <c r="C93" s="76"/>
      <c r="D93" s="76"/>
      <c r="E93" s="7"/>
      <c r="F93" s="76"/>
      <c r="G93" s="142"/>
      <c r="H93" s="284"/>
      <c r="I93" s="128"/>
      <c r="J93" s="7"/>
      <c r="K93" s="1642"/>
      <c r="L93" s="1642"/>
      <c r="M93" s="1642"/>
      <c r="N93" s="1642"/>
      <c r="P93" s="122"/>
      <c r="Q93" s="138">
        <f>$B93</f>
        <v>100</v>
      </c>
      <c r="R93" s="285"/>
      <c r="S93" s="132"/>
      <c r="T93" s="132"/>
      <c r="U93" s="13"/>
      <c r="W93" s="122"/>
      <c r="X93" s="138">
        <f>$B93</f>
        <v>100</v>
      </c>
      <c r="Y93" s="232"/>
      <c r="Z93" s="233"/>
      <c r="AA93" s="233"/>
      <c r="AB93" s="181"/>
      <c r="AC93" s="672"/>
      <c r="AD93" s="1379">
        <v>100</v>
      </c>
      <c r="AE93" s="280"/>
      <c r="AF93" s="663"/>
      <c r="AG93" s="654"/>
      <c r="AH93" s="1689"/>
      <c r="AI93" s="1689"/>
      <c r="AJ93" s="1689"/>
      <c r="AK93" s="1689"/>
      <c r="AL93" s="675"/>
      <c r="AM93" s="122"/>
      <c r="AN93" s="138">
        <f>$B93</f>
        <v>100</v>
      </c>
      <c r="AO93" s="232"/>
      <c r="AP93" s="233"/>
      <c r="AQ93" s="233"/>
      <c r="AS93" s="122"/>
      <c r="AT93" s="138">
        <f>$B93</f>
        <v>100</v>
      </c>
      <c r="AU93" s="232"/>
      <c r="AV93" s="233"/>
      <c r="AW93" s="233"/>
    </row>
    <row r="94" spans="1:49" ht="14.4">
      <c r="A94" s="4" t="s">
        <v>2923</v>
      </c>
      <c r="B94" s="139" t="s">
        <v>2924</v>
      </c>
      <c r="C94" s="284"/>
      <c r="D94" s="284"/>
      <c r="F94" s="284"/>
      <c r="G94" s="143"/>
      <c r="H94" s="284"/>
      <c r="I94" s="286"/>
      <c r="K94" s="1639"/>
      <c r="L94" s="1639"/>
      <c r="M94" s="1639"/>
      <c r="N94" s="1639"/>
      <c r="P94" s="122"/>
      <c r="Q94" s="28" t="str">
        <f>$B94</f>
        <v>Overall</v>
      </c>
      <c r="R94" s="285"/>
      <c r="S94" s="289"/>
      <c r="T94" s="289"/>
      <c r="U94" s="13"/>
      <c r="W94" s="122"/>
      <c r="X94" s="28" t="str">
        <f>$B94</f>
        <v>Overall</v>
      </c>
      <c r="Y94" s="232"/>
      <c r="Z94" s="233"/>
      <c r="AA94" s="233"/>
      <c r="AB94" s="181"/>
      <c r="AC94" s="672"/>
      <c r="AD94" s="1381" t="s">
        <v>2924</v>
      </c>
      <c r="AE94" s="285"/>
      <c r="AF94" s="286"/>
      <c r="AG94" s="654"/>
      <c r="AH94" s="1639"/>
      <c r="AI94" s="1639"/>
      <c r="AJ94" s="1639"/>
      <c r="AK94" s="1639"/>
      <c r="AL94" s="284"/>
      <c r="AM94" s="122"/>
      <c r="AN94" s="28" t="str">
        <f>$B94</f>
        <v>Overall</v>
      </c>
      <c r="AO94" s="232"/>
      <c r="AP94" s="233"/>
      <c r="AQ94" s="233"/>
      <c r="AS94" s="122"/>
      <c r="AT94" s="28" t="str">
        <f>$B94</f>
        <v>Overall</v>
      </c>
      <c r="AU94" s="232"/>
      <c r="AV94" s="233"/>
      <c r="AW94" s="233"/>
    </row>
    <row r="95" spans="1:49">
      <c r="A95" s="477"/>
      <c r="B95" s="477"/>
      <c r="C95" s="477"/>
      <c r="D95" s="477"/>
      <c r="E95" s="477"/>
      <c r="F95" s="477"/>
      <c r="G95" s="477"/>
      <c r="H95" s="477"/>
      <c r="I95" s="477"/>
      <c r="J95" s="477"/>
      <c r="K95" s="477"/>
      <c r="L95" s="477"/>
      <c r="M95" s="477"/>
      <c r="N95" s="477"/>
      <c r="O95" s="477"/>
      <c r="P95" s="147"/>
      <c r="Q95" s="147"/>
      <c r="R95" s="81"/>
      <c r="S95" s="81"/>
      <c r="T95" s="81"/>
      <c r="U95" s="81"/>
      <c r="W95" s="1"/>
      <c r="X95" s="1"/>
      <c r="Y95" s="1"/>
      <c r="Z95" s="1"/>
      <c r="AA95" s="1"/>
      <c r="AB95" s="1"/>
      <c r="AC95" s="1"/>
      <c r="AM95" s="1"/>
      <c r="AN95" s="1"/>
      <c r="AO95" s="1"/>
      <c r="AP95" s="1"/>
      <c r="AQ95" s="1"/>
      <c r="AS95" s="1"/>
      <c r="AT95" s="1"/>
      <c r="AU95" s="1"/>
      <c r="AV95" s="1"/>
      <c r="AW95" s="1"/>
    </row>
    <row r="96" spans="1:49">
      <c r="A96" s="477"/>
      <c r="B96" s="1104" t="s">
        <v>2927</v>
      </c>
      <c r="C96" s="477"/>
      <c r="D96" s="477"/>
      <c r="E96" s="477"/>
      <c r="F96" s="477"/>
      <c r="G96" s="477"/>
      <c r="H96" s="477"/>
      <c r="I96" s="477"/>
      <c r="J96" s="477"/>
      <c r="K96" s="477"/>
      <c r="L96" s="477"/>
      <c r="M96" s="477"/>
      <c r="N96" s="477"/>
      <c r="O96" s="477"/>
      <c r="P96" s="147"/>
      <c r="Q96" s="147"/>
      <c r="R96" s="81"/>
      <c r="S96" s="81"/>
      <c r="T96" s="81"/>
      <c r="U96" s="81"/>
      <c r="W96" s="1"/>
      <c r="X96" s="1"/>
      <c r="Y96" s="1"/>
      <c r="Z96" s="1"/>
      <c r="AA96" s="1"/>
      <c r="AB96" s="1"/>
      <c r="AC96" s="1"/>
      <c r="AM96" s="1"/>
      <c r="AN96" s="1"/>
      <c r="AO96" s="1"/>
      <c r="AP96" s="1"/>
      <c r="AQ96" s="1"/>
      <c r="AS96" s="1"/>
      <c r="AT96" s="1"/>
      <c r="AU96" s="1"/>
      <c r="AV96" s="1"/>
      <c r="AW96" s="1"/>
    </row>
    <row r="97" spans="1:49">
      <c r="A97" s="478" t="s">
        <v>2923</v>
      </c>
      <c r="B97" s="1002" t="s">
        <v>2924</v>
      </c>
      <c r="C97" s="1230"/>
      <c r="D97" s="1230"/>
      <c r="E97" s="477"/>
      <c r="F97" s="1230"/>
      <c r="G97" s="1227"/>
      <c r="H97" s="1230"/>
      <c r="I97" s="1231"/>
      <c r="J97" s="477"/>
      <c r="K97" s="1664"/>
      <c r="L97" s="1664"/>
      <c r="M97" s="1743"/>
      <c r="N97" s="1743"/>
      <c r="O97" s="477"/>
      <c r="P97" s="147"/>
      <c r="Q97" s="147"/>
      <c r="R97" s="81"/>
      <c r="S97" s="81"/>
      <c r="T97" s="81"/>
      <c r="U97" s="81"/>
      <c r="W97" s="1"/>
      <c r="X97" s="1"/>
      <c r="Y97" s="1"/>
      <c r="Z97" s="1"/>
      <c r="AA97" s="1"/>
      <c r="AB97" s="1"/>
      <c r="AC97" s="1"/>
      <c r="AM97" s="1"/>
      <c r="AN97" s="1"/>
      <c r="AO97" s="1"/>
      <c r="AP97" s="1"/>
      <c r="AQ97" s="1"/>
      <c r="AS97" s="1"/>
      <c r="AT97" s="1"/>
      <c r="AU97" s="1"/>
      <c r="AV97" s="1"/>
      <c r="AW97" s="1"/>
    </row>
    <row r="98" spans="1:49">
      <c r="A98" s="477"/>
      <c r="B98" s="477"/>
      <c r="C98" s="477"/>
      <c r="D98" s="477"/>
      <c r="E98" s="477"/>
      <c r="F98" s="477"/>
      <c r="G98" s="477"/>
      <c r="H98" s="477"/>
      <c r="I98" s="477"/>
      <c r="J98" s="477"/>
      <c r="K98" s="477"/>
      <c r="L98" s="477"/>
      <c r="M98" s="477"/>
      <c r="N98" s="477"/>
      <c r="O98" s="477"/>
      <c r="P98" s="147"/>
      <c r="Q98" s="147"/>
      <c r="R98" s="81"/>
      <c r="S98" s="81"/>
      <c r="T98" s="81"/>
      <c r="U98" s="81"/>
      <c r="W98" s="147"/>
      <c r="X98" s="147"/>
      <c r="Y98" s="182"/>
      <c r="Z98" s="182"/>
      <c r="AA98" s="182"/>
      <c r="AB98" s="182"/>
      <c r="AC98" s="277"/>
      <c r="AD98" s="277"/>
      <c r="AE98" s="281"/>
      <c r="AF98" s="654"/>
      <c r="AG98" s="654"/>
      <c r="AH98" s="654"/>
      <c r="AI98" s="654"/>
      <c r="AJ98" s="654"/>
      <c r="AK98" s="654"/>
      <c r="AL98" s="654"/>
      <c r="AM98" s="147"/>
      <c r="AN98" s="147"/>
      <c r="AO98" s="182"/>
      <c r="AP98" s="182"/>
      <c r="AQ98" s="182"/>
      <c r="AS98" s="147"/>
      <c r="AT98" s="147"/>
      <c r="AU98" s="182"/>
      <c r="AV98" s="182"/>
      <c r="AW98" s="182"/>
    </row>
    <row r="99" spans="1:49">
      <c r="A99" s="477"/>
      <c r="B99" s="813" t="s">
        <v>772</v>
      </c>
      <c r="C99" s="477"/>
      <c r="D99" s="997"/>
      <c r="E99" s="477"/>
      <c r="F99" s="477"/>
      <c r="G99" s="477"/>
      <c r="H99" s="477"/>
      <c r="I99" s="477"/>
      <c r="J99" s="477"/>
      <c r="K99" s="1664"/>
      <c r="L99" s="1664"/>
      <c r="M99" s="1664"/>
      <c r="N99" s="1664"/>
      <c r="O99" s="477"/>
      <c r="P99" s="148"/>
      <c r="Q99" s="123" t="str">
        <f>$B99</f>
        <v>Total (500)</v>
      </c>
      <c r="R99" s="285"/>
      <c r="T99" s="149"/>
      <c r="U99" s="149"/>
      <c r="W99" s="148"/>
      <c r="X99" s="123" t="str">
        <f>$B99</f>
        <v>Total (500)</v>
      </c>
      <c r="Y99" s="232"/>
      <c r="AA99" s="149"/>
      <c r="AB99" s="149"/>
      <c r="AC99" s="148"/>
      <c r="AD99" s="275" t="s">
        <v>772</v>
      </c>
      <c r="AE99" s="285"/>
      <c r="AF99" s="654"/>
      <c r="AG99" s="654"/>
      <c r="AH99" s="1639"/>
      <c r="AI99" s="1639"/>
      <c r="AJ99" s="1639"/>
      <c r="AK99" s="1639"/>
      <c r="AL99" s="284"/>
      <c r="AM99" s="148"/>
      <c r="AN99" s="123" t="str">
        <f>$B99</f>
        <v>Total (500)</v>
      </c>
      <c r="AO99" s="232"/>
      <c r="AQ99" s="149"/>
      <c r="AS99" s="148"/>
      <c r="AT99" s="123" t="str">
        <f>$B99</f>
        <v>Total (500)</v>
      </c>
      <c r="AU99" s="232"/>
      <c r="AW99" s="149"/>
    </row>
    <row r="100" spans="1:49">
      <c r="A100" s="453"/>
      <c r="B100" s="477"/>
      <c r="C100" s="477"/>
      <c r="D100" s="477"/>
      <c r="E100" s="477"/>
      <c r="F100" s="477"/>
      <c r="G100" s="477"/>
      <c r="H100" s="477"/>
      <c r="I100" s="477"/>
      <c r="J100" s="477"/>
      <c r="K100" s="477"/>
      <c r="L100" s="477"/>
      <c r="M100" s="477"/>
      <c r="N100" s="477"/>
      <c r="O100" s="477"/>
      <c r="AH100" s="296"/>
      <c r="AI100" s="296"/>
      <c r="AJ100" s="296"/>
      <c r="AK100" s="296"/>
      <c r="AL100" s="296"/>
    </row>
    <row r="101" spans="1:49" ht="33.75" customHeight="1">
      <c r="A101" s="453"/>
      <c r="B101" s="1019" t="s">
        <v>2963</v>
      </c>
      <c r="C101" s="477"/>
      <c r="D101" s="477"/>
      <c r="E101" s="477"/>
      <c r="F101" s="477"/>
      <c r="G101" s="477"/>
      <c r="H101" s="477"/>
      <c r="I101" s="477"/>
      <c r="J101" s="477"/>
      <c r="K101" s="1099" t="s">
        <v>2964</v>
      </c>
      <c r="L101" s="1099" t="s">
        <v>2965</v>
      </c>
      <c r="M101" s="1099" t="s">
        <v>2964</v>
      </c>
      <c r="N101" s="1099" t="s">
        <v>2965</v>
      </c>
      <c r="O101" s="477"/>
    </row>
    <row r="102" spans="1:49" ht="25.35" customHeight="1">
      <c r="A102" s="453"/>
      <c r="B102" s="1065" t="s">
        <v>1790</v>
      </c>
      <c r="C102" s="975"/>
      <c r="D102" s="994"/>
      <c r="E102" s="477"/>
      <c r="F102" s="1203"/>
      <c r="G102" s="1226"/>
      <c r="H102" s="997"/>
      <c r="I102" s="1148"/>
      <c r="J102" s="477"/>
      <c r="K102" s="994"/>
      <c r="L102" s="994"/>
      <c r="M102" s="994"/>
      <c r="N102" s="994"/>
      <c r="O102" s="477"/>
    </row>
    <row r="103" spans="1:49" ht="25.35" customHeight="1">
      <c r="A103" s="453"/>
      <c r="B103" s="1204" t="s">
        <v>2966</v>
      </c>
      <c r="C103" s="994"/>
      <c r="D103" s="994"/>
      <c r="E103" s="477"/>
      <c r="F103" s="1203"/>
      <c r="G103" s="1226"/>
      <c r="H103" s="997"/>
      <c r="I103" s="1148"/>
      <c r="J103" s="477"/>
      <c r="K103" s="994"/>
      <c r="L103" s="994"/>
      <c r="M103" s="994"/>
      <c r="N103" s="994"/>
      <c r="O103" s="477"/>
    </row>
    <row r="104" spans="1:49" ht="12.75" customHeight="1">
      <c r="A104" s="453"/>
      <c r="B104" s="477"/>
      <c r="C104" s="477"/>
      <c r="D104" s="477"/>
      <c r="E104" s="477"/>
      <c r="F104" s="477"/>
      <c r="G104" s="477"/>
      <c r="H104" s="477"/>
      <c r="I104" s="477"/>
      <c r="J104" s="477"/>
      <c r="K104" s="477"/>
      <c r="L104" s="477"/>
      <c r="M104" s="477"/>
      <c r="N104" s="477"/>
      <c r="O104" s="477"/>
    </row>
    <row r="105" spans="1:49" ht="22.5" customHeight="1">
      <c r="A105" s="1176">
        <v>1</v>
      </c>
      <c r="B105" s="1561" t="s">
        <v>3036</v>
      </c>
      <c r="C105" s="1716"/>
      <c r="D105" s="1716"/>
      <c r="E105" s="1716"/>
      <c r="F105" s="1716"/>
      <c r="G105" s="1716"/>
      <c r="H105" s="1716"/>
      <c r="I105" s="1716"/>
      <c r="J105" s="1716"/>
      <c r="K105" s="1716"/>
      <c r="L105" s="1716"/>
      <c r="M105" s="1716"/>
      <c r="N105" s="1716"/>
      <c r="O105" s="477"/>
    </row>
    <row r="106" spans="1:49" ht="14.1" customHeight="1">
      <c r="A106" s="1176">
        <v>2</v>
      </c>
      <c r="B106" s="1663" t="s">
        <v>3037</v>
      </c>
      <c r="C106" s="1611"/>
      <c r="D106" s="1611"/>
      <c r="E106" s="1611"/>
      <c r="F106" s="1611"/>
      <c r="G106" s="1611"/>
      <c r="H106" s="1611"/>
      <c r="I106" s="1611"/>
      <c r="J106" s="1611"/>
      <c r="K106" s="1611"/>
      <c r="L106" s="1611"/>
      <c r="M106" s="1611"/>
      <c r="N106" s="1611"/>
      <c r="O106" s="477"/>
    </row>
    <row r="107" spans="1:49">
      <c r="A107" s="453"/>
      <c r="B107" s="477"/>
      <c r="C107" s="477"/>
      <c r="D107" s="477"/>
      <c r="E107" s="477"/>
      <c r="F107" s="477"/>
      <c r="G107" s="477"/>
      <c r="H107" s="477"/>
      <c r="I107" s="477"/>
      <c r="J107" s="477"/>
      <c r="K107" s="477"/>
      <c r="L107" s="477"/>
      <c r="M107" s="477"/>
      <c r="N107" s="477"/>
      <c r="O107" s="477"/>
    </row>
    <row r="108" spans="1:49">
      <c r="A108" s="453"/>
      <c r="B108" s="845"/>
      <c r="C108" s="477"/>
      <c r="D108" s="477"/>
      <c r="E108" s="477"/>
      <c r="F108" s="477"/>
      <c r="G108" s="477"/>
      <c r="H108" s="477"/>
      <c r="I108" s="477"/>
      <c r="J108" s="477"/>
      <c r="K108" s="477"/>
      <c r="L108" s="477"/>
      <c r="M108" s="477"/>
      <c r="N108" s="477"/>
      <c r="O108" s="477"/>
    </row>
    <row r="109" spans="1:49">
      <c r="A109" s="453"/>
      <c r="B109" s="477"/>
      <c r="C109" s="477"/>
      <c r="D109" s="477"/>
      <c r="E109" s="477"/>
      <c r="F109" s="477"/>
      <c r="G109" s="477"/>
      <c r="H109" s="477"/>
      <c r="I109" s="477"/>
      <c r="J109" s="477"/>
      <c r="K109" s="477"/>
      <c r="L109" s="477"/>
      <c r="M109" s="477"/>
      <c r="N109" s="477"/>
      <c r="O109" s="477"/>
    </row>
    <row r="110" spans="1:49">
      <c r="A110" s="453"/>
      <c r="B110" s="477"/>
      <c r="C110" s="477"/>
      <c r="D110" s="477"/>
      <c r="E110" s="477"/>
      <c r="F110" s="477"/>
      <c r="G110" s="477"/>
      <c r="H110" s="477"/>
      <c r="I110" s="477"/>
      <c r="J110" s="477"/>
      <c r="K110" s="477"/>
      <c r="L110" s="477"/>
      <c r="M110" s="477"/>
      <c r="N110" s="477"/>
      <c r="O110" s="477"/>
    </row>
    <row r="111" spans="1:49">
      <c r="A111" s="7"/>
    </row>
    <row r="112" spans="1:49">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33"/>
    </row>
    <row r="126" spans="1:1">
      <c r="A126" s="4"/>
    </row>
    <row r="129" spans="1:1">
      <c r="A129" s="7"/>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33"/>
    </row>
    <row r="155" spans="1:1">
      <c r="A155" s="4"/>
    </row>
  </sheetData>
  <sheetProtection formatColumns="0" formatRows="0"/>
  <customSheetViews>
    <customSheetView guid="{322AC775-AF01-45AA-8A10-37DBB67FD782}" scale="105" showPageBreaks="1" printArea="1" hiddenRows="1" view="pageBreakPreview" topLeftCell="AG1">
      <selection activeCell="U1" sqref="U1:AC1048576"/>
      <colBreaks count="5" manualBreakCount="5">
        <brk id="15" max="109" man="1"/>
        <brk id="29" max="109" man="1"/>
        <brk id="35" max="109" man="1"/>
        <brk id="45" max="109" man="1"/>
        <brk id="51" max="109" man="1"/>
      </colBreaks>
      <pageMargins left="0" right="0" top="0" bottom="0" header="0" footer="0"/>
      <pageSetup scale="84"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358">
    <mergeCell ref="AM2:AQ3"/>
    <mergeCell ref="AM4:AQ4"/>
    <mergeCell ref="AM6:AN6"/>
    <mergeCell ref="AP6:AQ6"/>
    <mergeCell ref="AS2:AW3"/>
    <mergeCell ref="AS4:AW4"/>
    <mergeCell ref="AS6:AT6"/>
    <mergeCell ref="AV6:AW6"/>
    <mergeCell ref="AC2:AK3"/>
    <mergeCell ref="AC4:AK4"/>
    <mergeCell ref="AC6:AD6"/>
    <mergeCell ref="S6:T6"/>
    <mergeCell ref="Z6:AA6"/>
    <mergeCell ref="B2:D2"/>
    <mergeCell ref="P2:U3"/>
    <mergeCell ref="P4:U4"/>
    <mergeCell ref="P6:Q6"/>
    <mergeCell ref="W6:X6"/>
    <mergeCell ref="B6:D6"/>
    <mergeCell ref="H6:I6"/>
    <mergeCell ref="W4:AA4"/>
    <mergeCell ref="W2:AA3"/>
    <mergeCell ref="K12:L12"/>
    <mergeCell ref="M12:N12"/>
    <mergeCell ref="K13:L13"/>
    <mergeCell ref="M13:N13"/>
    <mergeCell ref="K14:L14"/>
    <mergeCell ref="M14:N14"/>
    <mergeCell ref="K7:L7"/>
    <mergeCell ref="M7:N7"/>
    <mergeCell ref="K10:L10"/>
    <mergeCell ref="M10:N10"/>
    <mergeCell ref="K11:L11"/>
    <mergeCell ref="M11:N11"/>
    <mergeCell ref="K18:L18"/>
    <mergeCell ref="M18:N18"/>
    <mergeCell ref="K19:L19"/>
    <mergeCell ref="M19:N19"/>
    <mergeCell ref="K20:L20"/>
    <mergeCell ref="M20:N20"/>
    <mergeCell ref="K15:L15"/>
    <mergeCell ref="M15:N15"/>
    <mergeCell ref="K16:L16"/>
    <mergeCell ref="M16:N16"/>
    <mergeCell ref="K17:L17"/>
    <mergeCell ref="M17:N17"/>
    <mergeCell ref="K24:L24"/>
    <mergeCell ref="M24:N24"/>
    <mergeCell ref="K25:L25"/>
    <mergeCell ref="M25:N25"/>
    <mergeCell ref="K26:L26"/>
    <mergeCell ref="M26:N26"/>
    <mergeCell ref="K21:L21"/>
    <mergeCell ref="M21:N21"/>
    <mergeCell ref="K22:L22"/>
    <mergeCell ref="M22:N22"/>
    <mergeCell ref="K23:L23"/>
    <mergeCell ref="M23:N23"/>
    <mergeCell ref="K30:L30"/>
    <mergeCell ref="M30:N30"/>
    <mergeCell ref="K31:L31"/>
    <mergeCell ref="M31:N31"/>
    <mergeCell ref="K32:L32"/>
    <mergeCell ref="M32:N32"/>
    <mergeCell ref="K27:L27"/>
    <mergeCell ref="M27:N27"/>
    <mergeCell ref="K28:L28"/>
    <mergeCell ref="M28:N28"/>
    <mergeCell ref="K29:L29"/>
    <mergeCell ref="M29:N29"/>
    <mergeCell ref="K36:L36"/>
    <mergeCell ref="M36:N36"/>
    <mergeCell ref="K39:L39"/>
    <mergeCell ref="M39:N39"/>
    <mergeCell ref="K40:L40"/>
    <mergeCell ref="M40:N40"/>
    <mergeCell ref="K33:L33"/>
    <mergeCell ref="M33:N33"/>
    <mergeCell ref="K34:L34"/>
    <mergeCell ref="M34:N34"/>
    <mergeCell ref="K35:L35"/>
    <mergeCell ref="M35:N35"/>
    <mergeCell ref="K44:L44"/>
    <mergeCell ref="M44:N44"/>
    <mergeCell ref="K45:L45"/>
    <mergeCell ref="M45:N45"/>
    <mergeCell ref="K46:L46"/>
    <mergeCell ref="M46:N46"/>
    <mergeCell ref="K41:L41"/>
    <mergeCell ref="M41:N41"/>
    <mergeCell ref="K42:L42"/>
    <mergeCell ref="M42:N42"/>
    <mergeCell ref="K43:L43"/>
    <mergeCell ref="M43:N43"/>
    <mergeCell ref="K50:L50"/>
    <mergeCell ref="M50:N50"/>
    <mergeCell ref="K51:L51"/>
    <mergeCell ref="M51:N51"/>
    <mergeCell ref="K52:L52"/>
    <mergeCell ref="M52:N52"/>
    <mergeCell ref="K47:L47"/>
    <mergeCell ref="M47:N47"/>
    <mergeCell ref="K48:L48"/>
    <mergeCell ref="M48:N48"/>
    <mergeCell ref="K49:L49"/>
    <mergeCell ref="M49:N49"/>
    <mergeCell ref="K56:L56"/>
    <mergeCell ref="M56:N56"/>
    <mergeCell ref="K57:L57"/>
    <mergeCell ref="M57:N57"/>
    <mergeCell ref="K58:L58"/>
    <mergeCell ref="M58:N58"/>
    <mergeCell ref="K53:L53"/>
    <mergeCell ref="M53:N53"/>
    <mergeCell ref="K54:L54"/>
    <mergeCell ref="M54:N54"/>
    <mergeCell ref="K55:L55"/>
    <mergeCell ref="M55:N55"/>
    <mergeCell ref="K62:L62"/>
    <mergeCell ref="M62:N62"/>
    <mergeCell ref="K63:L63"/>
    <mergeCell ref="M63:N63"/>
    <mergeCell ref="K64:L64"/>
    <mergeCell ref="M64:N64"/>
    <mergeCell ref="K59:L59"/>
    <mergeCell ref="M59:N59"/>
    <mergeCell ref="K60:L60"/>
    <mergeCell ref="M60:N60"/>
    <mergeCell ref="K61:L61"/>
    <mergeCell ref="M61:N61"/>
    <mergeCell ref="K70:L70"/>
    <mergeCell ref="M70:N70"/>
    <mergeCell ref="K71:L71"/>
    <mergeCell ref="M71:N71"/>
    <mergeCell ref="K72:L72"/>
    <mergeCell ref="M72:N72"/>
    <mergeCell ref="K65:L65"/>
    <mergeCell ref="M65:N65"/>
    <mergeCell ref="K68:L68"/>
    <mergeCell ref="M68:N68"/>
    <mergeCell ref="K69:L69"/>
    <mergeCell ref="M69:N69"/>
    <mergeCell ref="K76:L76"/>
    <mergeCell ref="M76:N76"/>
    <mergeCell ref="K77:L77"/>
    <mergeCell ref="M77:N77"/>
    <mergeCell ref="K78:L78"/>
    <mergeCell ref="M78:N78"/>
    <mergeCell ref="K73:L73"/>
    <mergeCell ref="M73:N73"/>
    <mergeCell ref="K74:L74"/>
    <mergeCell ref="M74:N74"/>
    <mergeCell ref="K75:L75"/>
    <mergeCell ref="M75:N75"/>
    <mergeCell ref="K82:L82"/>
    <mergeCell ref="M82:N82"/>
    <mergeCell ref="K83:L83"/>
    <mergeCell ref="M83:N83"/>
    <mergeCell ref="K84:L84"/>
    <mergeCell ref="M84:N84"/>
    <mergeCell ref="K79:L79"/>
    <mergeCell ref="M79:N79"/>
    <mergeCell ref="K80:L80"/>
    <mergeCell ref="M80:N80"/>
    <mergeCell ref="K81:L81"/>
    <mergeCell ref="M81:N81"/>
    <mergeCell ref="K88:L88"/>
    <mergeCell ref="M88:N88"/>
    <mergeCell ref="K89:L89"/>
    <mergeCell ref="M89:N89"/>
    <mergeCell ref="K90:L90"/>
    <mergeCell ref="M90:N90"/>
    <mergeCell ref="K85:L85"/>
    <mergeCell ref="M85:N85"/>
    <mergeCell ref="K86:L86"/>
    <mergeCell ref="M86:N86"/>
    <mergeCell ref="K87:L87"/>
    <mergeCell ref="M87:N87"/>
    <mergeCell ref="K94:L94"/>
    <mergeCell ref="M94:N94"/>
    <mergeCell ref="K99:L99"/>
    <mergeCell ref="M99:N99"/>
    <mergeCell ref="B105:N105"/>
    <mergeCell ref="B106:N106"/>
    <mergeCell ref="K91:L91"/>
    <mergeCell ref="M91:N91"/>
    <mergeCell ref="K92:L92"/>
    <mergeCell ref="M92:N92"/>
    <mergeCell ref="K93:L93"/>
    <mergeCell ref="M93:N93"/>
    <mergeCell ref="K97:L97"/>
    <mergeCell ref="M97:N97"/>
    <mergeCell ref="AH7:AI7"/>
    <mergeCell ref="AJ7:AK7"/>
    <mergeCell ref="AH10:AI10"/>
    <mergeCell ref="AJ10:AK10"/>
    <mergeCell ref="AH11:AI11"/>
    <mergeCell ref="AJ11:AK11"/>
    <mergeCell ref="AH12:AI12"/>
    <mergeCell ref="AJ12:AK12"/>
    <mergeCell ref="AH13:AI13"/>
    <mergeCell ref="AJ13:AK13"/>
    <mergeCell ref="AH14:AI14"/>
    <mergeCell ref="AJ14:AK14"/>
    <mergeCell ref="AH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H22:AI22"/>
    <mergeCell ref="AJ22:AK22"/>
    <mergeCell ref="AH23:AI23"/>
    <mergeCell ref="AJ23:AK23"/>
    <mergeCell ref="AH24:AI24"/>
    <mergeCell ref="AJ24:AK24"/>
    <mergeCell ref="AH25:AI25"/>
    <mergeCell ref="AJ25:AK25"/>
    <mergeCell ref="AH26:AI26"/>
    <mergeCell ref="AJ26:AK26"/>
    <mergeCell ref="AH27:AI27"/>
    <mergeCell ref="AJ27:AK27"/>
    <mergeCell ref="AH28:AI28"/>
    <mergeCell ref="AJ28:AK28"/>
    <mergeCell ref="AH29:AI29"/>
    <mergeCell ref="AJ29:AK29"/>
    <mergeCell ref="AH30:AI30"/>
    <mergeCell ref="AJ30:AK30"/>
    <mergeCell ref="AH31:AI31"/>
    <mergeCell ref="AJ31:AK31"/>
    <mergeCell ref="AH32:AI32"/>
    <mergeCell ref="AJ32:AK32"/>
    <mergeCell ref="AH33:AI33"/>
    <mergeCell ref="AJ33:AK33"/>
    <mergeCell ref="AH34:AI34"/>
    <mergeCell ref="AJ34:AK34"/>
    <mergeCell ref="AH35:AI35"/>
    <mergeCell ref="AJ35:AK35"/>
    <mergeCell ref="AH36:AI36"/>
    <mergeCell ref="AJ36:AK36"/>
    <mergeCell ref="AH39:AI39"/>
    <mergeCell ref="AJ39:AK39"/>
    <mergeCell ref="AH40:AI40"/>
    <mergeCell ref="AJ40:AK40"/>
    <mergeCell ref="AH41:AI41"/>
    <mergeCell ref="AJ41:AK41"/>
    <mergeCell ref="AH42:AI42"/>
    <mergeCell ref="AJ42:AK42"/>
    <mergeCell ref="AH43:AI43"/>
    <mergeCell ref="AJ43:AK43"/>
    <mergeCell ref="AH44:AI44"/>
    <mergeCell ref="AJ44:AK44"/>
    <mergeCell ref="AH45:AI45"/>
    <mergeCell ref="AJ45:AK45"/>
    <mergeCell ref="AH46:AI46"/>
    <mergeCell ref="AJ46:AK46"/>
    <mergeCell ref="AH47:AI47"/>
    <mergeCell ref="AJ47:AK47"/>
    <mergeCell ref="AH48:AI48"/>
    <mergeCell ref="AJ48:AK48"/>
    <mergeCell ref="AH49:AI49"/>
    <mergeCell ref="AJ49:AK49"/>
    <mergeCell ref="AH50:AI50"/>
    <mergeCell ref="AJ50:AK50"/>
    <mergeCell ref="AH51:AI51"/>
    <mergeCell ref="AJ51:AK51"/>
    <mergeCell ref="AH52:AI52"/>
    <mergeCell ref="AJ52:AK52"/>
    <mergeCell ref="AH53:AI53"/>
    <mergeCell ref="AJ53:AK53"/>
    <mergeCell ref="AH54:AI54"/>
    <mergeCell ref="AJ54:AK54"/>
    <mergeCell ref="AH55:AI55"/>
    <mergeCell ref="AJ55:AK55"/>
    <mergeCell ref="AH56:AI56"/>
    <mergeCell ref="AJ56:AK56"/>
    <mergeCell ref="AH57:AI57"/>
    <mergeCell ref="AJ57:AK57"/>
    <mergeCell ref="AH58:AI58"/>
    <mergeCell ref="AJ58:AK58"/>
    <mergeCell ref="AH59:AI59"/>
    <mergeCell ref="AJ59:AK59"/>
    <mergeCell ref="AH60:AI60"/>
    <mergeCell ref="AJ60:AK60"/>
    <mergeCell ref="AH61:AI61"/>
    <mergeCell ref="AJ61:AK61"/>
    <mergeCell ref="AH62:AI62"/>
    <mergeCell ref="AJ62:AK62"/>
    <mergeCell ref="AH63:AI63"/>
    <mergeCell ref="AJ63:AK63"/>
    <mergeCell ref="AH64:AI64"/>
    <mergeCell ref="AJ64:AK64"/>
    <mergeCell ref="AH65:AI65"/>
    <mergeCell ref="AJ65:AK65"/>
    <mergeCell ref="AH68:AI68"/>
    <mergeCell ref="AJ68:AK68"/>
    <mergeCell ref="AH69:AI69"/>
    <mergeCell ref="AJ69:AK69"/>
    <mergeCell ref="AH70:AI70"/>
    <mergeCell ref="AJ70:AK70"/>
    <mergeCell ref="AH71:AI71"/>
    <mergeCell ref="AJ71:AK71"/>
    <mergeCell ref="AH72:AI72"/>
    <mergeCell ref="AJ72:AK72"/>
    <mergeCell ref="AH73:AI73"/>
    <mergeCell ref="AJ73:AK73"/>
    <mergeCell ref="AH74:AI74"/>
    <mergeCell ref="AJ74:AK74"/>
    <mergeCell ref="AH75:AI75"/>
    <mergeCell ref="AJ75:AK75"/>
    <mergeCell ref="AH76:AI76"/>
    <mergeCell ref="AJ76:AK76"/>
    <mergeCell ref="AH77:AI77"/>
    <mergeCell ref="AJ77:AK77"/>
    <mergeCell ref="AH78:AI78"/>
    <mergeCell ref="AJ78:AK78"/>
    <mergeCell ref="AH79:AI79"/>
    <mergeCell ref="AJ79:AK79"/>
    <mergeCell ref="AH80:AI80"/>
    <mergeCell ref="AJ80:AK80"/>
    <mergeCell ref="AH81:AI81"/>
    <mergeCell ref="AJ81:AK81"/>
    <mergeCell ref="AH82:AI82"/>
    <mergeCell ref="AJ82:AK82"/>
    <mergeCell ref="AH83:AI83"/>
    <mergeCell ref="AJ83:AK83"/>
    <mergeCell ref="AH84:AI84"/>
    <mergeCell ref="AJ84:AK84"/>
    <mergeCell ref="AH85:AI85"/>
    <mergeCell ref="AJ85:AK85"/>
    <mergeCell ref="AH86:AI86"/>
    <mergeCell ref="AJ86:AK86"/>
    <mergeCell ref="AH87:AI87"/>
    <mergeCell ref="AJ87:AK87"/>
    <mergeCell ref="AH93:AI93"/>
    <mergeCell ref="AJ93:AK93"/>
    <mergeCell ref="AH94:AI94"/>
    <mergeCell ref="AJ94:AK94"/>
    <mergeCell ref="AH99:AI99"/>
    <mergeCell ref="AJ99:AK99"/>
    <mergeCell ref="AH88:AI88"/>
    <mergeCell ref="AJ88:AK88"/>
    <mergeCell ref="AH89:AI89"/>
    <mergeCell ref="AJ89:AK89"/>
    <mergeCell ref="AH90:AI90"/>
    <mergeCell ref="AJ90:AK90"/>
    <mergeCell ref="AH91:AI91"/>
    <mergeCell ref="AJ91:AK91"/>
    <mergeCell ref="AH92:AI92"/>
    <mergeCell ref="AJ92:AK92"/>
  </mergeCells>
  <hyperlinks>
    <hyperlink ref="B2" location="Schedule_Listing" display="Return to Shedule Listing" xr:uid="{00000000-0004-0000-4600-000000000000}"/>
    <hyperlink ref="B2:D2" location="'Schedule Listing '!A1" display="Return to Schedule Listing" xr:uid="{00000000-0004-0000-4600-000001000000}"/>
  </hyperlinks>
  <pageMargins left="0.47244094488188981" right="0.35433070866141736" top="0.74803149606299213" bottom="0.51181102362204722" header="0.31496062992125984" footer="0.31496062992125984"/>
  <pageSetup scale="84"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5" manualBreakCount="5">
    <brk id="15" max="109" man="1"/>
    <brk id="21" max="109" man="1"/>
    <brk id="27" max="109" man="1"/>
    <brk id="37" max="109" man="1"/>
    <brk id="43" max="109"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9"/>
  <dimension ref="A1:AV156"/>
  <sheetViews>
    <sheetView showGridLines="0" topLeftCell="W1" zoomScaleNormal="100" zoomScaleSheetLayoutView="100" workbookViewId="0">
      <selection activeCell="AL4" sqref="AL4:AP4"/>
    </sheetView>
  </sheetViews>
  <sheetFormatPr defaultColWidth="9.1015625" defaultRowHeight="12.3"/>
  <cols>
    <col min="1" max="1" width="7.1015625" style="1" customWidth="1"/>
    <col min="2" max="3" width="9.1015625" style="1"/>
    <col min="4" max="4" width="12.41796875" style="1" customWidth="1"/>
    <col min="5" max="5" width="0.89453125" style="1" customWidth="1"/>
    <col min="6" max="6" width="13" style="1" customWidth="1"/>
    <col min="7" max="7" width="0.89453125" style="1" customWidth="1"/>
    <col min="8" max="8" width="7.5234375" style="1" customWidth="1"/>
    <col min="9" max="9" width="11.5234375" style="1" customWidth="1"/>
    <col min="10" max="10" width="0.5234375" style="1" customWidth="1"/>
    <col min="11" max="11" width="6.3125" style="1" customWidth="1"/>
    <col min="12" max="12" width="5.89453125" style="1" customWidth="1"/>
    <col min="13" max="14" width="6.41796875" style="1" customWidth="1"/>
    <col min="15" max="15" width="2.1015625" style="1" customWidth="1"/>
    <col min="16" max="16" width="6.5234375" style="1" customWidth="1"/>
    <col min="17" max="17" width="9" style="1" customWidth="1"/>
    <col min="18" max="18" width="10.41796875" style="1" customWidth="1"/>
    <col min="19" max="19" width="11.41796875" style="1" customWidth="1"/>
    <col min="20" max="20" width="11.1015625" style="1" customWidth="1"/>
    <col min="21" max="21" width="0.89453125" style="470" customWidth="1"/>
    <col min="22" max="22" width="8.5234375" style="1241" customWidth="1"/>
    <col min="23" max="25" width="9.1015625" style="477"/>
    <col min="26" max="26" width="1.5234375" style="477" customWidth="1"/>
    <col min="27" max="29" width="9.1015625" style="477"/>
    <col min="30" max="30" width="11.41796875" style="477" customWidth="1"/>
    <col min="31" max="31" width="2.41796875" style="1" customWidth="1"/>
    <col min="32" max="32" width="9.5234375" style="1241" customWidth="1"/>
    <col min="33" max="33" width="11.41796875" style="1241" customWidth="1"/>
    <col min="34" max="34" width="10.5234375" style="1241" customWidth="1"/>
    <col min="35" max="36" width="11.41796875" style="1241" customWidth="1"/>
    <col min="37" max="37" width="0.89453125" style="1241" customWidth="1"/>
    <col min="38" max="40" width="11" style="477" customWidth="1"/>
    <col min="41" max="41" width="14.89453125" style="477" customWidth="1"/>
    <col min="42" max="42" width="13.41796875" style="477" customWidth="1"/>
    <col min="43" max="43" width="5" style="477" customWidth="1"/>
    <col min="44" max="45" width="11" style="477" customWidth="1"/>
    <col min="46" max="46" width="10.5234375" style="477" customWidth="1"/>
    <col min="47" max="47" width="14.89453125" style="477" customWidth="1"/>
    <col min="48" max="48" width="14.1015625" style="477" customWidth="1"/>
    <col min="49" max="247" width="9.1015625" style="1"/>
    <col min="248" max="248" width="7.1015625" style="1" customWidth="1"/>
    <col min="249" max="250" width="9.1015625" style="1"/>
    <col min="251" max="251" width="12.41796875" style="1" customWidth="1"/>
    <col min="252" max="252" width="0.89453125" style="1" customWidth="1"/>
    <col min="253" max="253" width="12.41796875" style="1" customWidth="1"/>
    <col min="254" max="254" width="0.89453125" style="1" customWidth="1"/>
    <col min="255" max="255" width="12.41796875" style="1" customWidth="1"/>
    <col min="256" max="256" width="11.5234375" style="1" customWidth="1"/>
    <col min="257" max="257" width="0.523437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277" width="9.1015625" style="1"/>
    <col min="278" max="278" width="6.5234375" style="1" customWidth="1"/>
    <col min="279" max="279" width="9" style="1" customWidth="1"/>
    <col min="280" max="282" width="9.41796875" style="1" customWidth="1"/>
    <col min="283" max="283" width="0.89453125" style="1" customWidth="1"/>
    <col min="284" max="284" width="8.5234375" style="1" customWidth="1"/>
    <col min="285" max="503" width="9.1015625" style="1"/>
    <col min="504" max="504" width="7.1015625" style="1" customWidth="1"/>
    <col min="505" max="506" width="9.1015625" style="1"/>
    <col min="507" max="507" width="12.41796875" style="1" customWidth="1"/>
    <col min="508" max="508" width="0.89453125" style="1" customWidth="1"/>
    <col min="509" max="509" width="12.41796875" style="1" customWidth="1"/>
    <col min="510" max="510" width="0.89453125" style="1" customWidth="1"/>
    <col min="511" max="511" width="12.41796875" style="1" customWidth="1"/>
    <col min="512" max="512" width="11.5234375" style="1" customWidth="1"/>
    <col min="513" max="513" width="0.523437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533" width="9.1015625" style="1"/>
    <col min="534" max="534" width="6.5234375" style="1" customWidth="1"/>
    <col min="535" max="535" width="9" style="1" customWidth="1"/>
    <col min="536" max="538" width="9.41796875" style="1" customWidth="1"/>
    <col min="539" max="539" width="0.89453125" style="1" customWidth="1"/>
    <col min="540" max="540" width="8.5234375" style="1" customWidth="1"/>
    <col min="541" max="759" width="9.1015625" style="1"/>
    <col min="760" max="760" width="7.1015625" style="1" customWidth="1"/>
    <col min="761" max="762" width="9.1015625" style="1"/>
    <col min="763" max="763" width="12.41796875" style="1" customWidth="1"/>
    <col min="764" max="764" width="0.89453125" style="1" customWidth="1"/>
    <col min="765" max="765" width="12.41796875" style="1" customWidth="1"/>
    <col min="766" max="766" width="0.89453125" style="1" customWidth="1"/>
    <col min="767" max="767" width="12.41796875" style="1" customWidth="1"/>
    <col min="768" max="768" width="11.5234375" style="1" customWidth="1"/>
    <col min="769" max="769" width="0.523437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789" width="9.1015625" style="1"/>
    <col min="790" max="790" width="6.5234375" style="1" customWidth="1"/>
    <col min="791" max="791" width="9" style="1" customWidth="1"/>
    <col min="792" max="794" width="9.41796875" style="1" customWidth="1"/>
    <col min="795" max="795" width="0.89453125" style="1" customWidth="1"/>
    <col min="796" max="796" width="8.5234375" style="1" customWidth="1"/>
    <col min="797" max="1015" width="9.1015625" style="1"/>
    <col min="1016" max="1016" width="7.1015625" style="1" customWidth="1"/>
    <col min="1017" max="1018" width="9.1015625" style="1"/>
    <col min="1019" max="1019" width="12.41796875" style="1" customWidth="1"/>
    <col min="1020" max="1020" width="0.89453125" style="1" customWidth="1"/>
    <col min="1021" max="1021" width="12.41796875" style="1" customWidth="1"/>
    <col min="1022" max="1022" width="0.89453125" style="1" customWidth="1"/>
    <col min="1023" max="1023" width="12.41796875" style="1" customWidth="1"/>
    <col min="1024" max="1024" width="11.5234375" style="1" customWidth="1"/>
    <col min="1025" max="1025" width="0.523437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045" width="9.1015625" style="1"/>
    <col min="1046" max="1046" width="6.5234375" style="1" customWidth="1"/>
    <col min="1047" max="1047" width="9" style="1" customWidth="1"/>
    <col min="1048" max="1050" width="9.41796875" style="1" customWidth="1"/>
    <col min="1051" max="1051" width="0.89453125" style="1" customWidth="1"/>
    <col min="1052" max="1052" width="8.5234375" style="1" customWidth="1"/>
    <col min="1053" max="1271" width="9.1015625" style="1"/>
    <col min="1272" max="1272" width="7.1015625" style="1" customWidth="1"/>
    <col min="1273" max="1274" width="9.1015625" style="1"/>
    <col min="1275" max="1275" width="12.41796875" style="1" customWidth="1"/>
    <col min="1276" max="1276" width="0.89453125" style="1" customWidth="1"/>
    <col min="1277" max="1277" width="12.41796875" style="1" customWidth="1"/>
    <col min="1278" max="1278" width="0.89453125" style="1" customWidth="1"/>
    <col min="1279" max="1279" width="12.41796875" style="1" customWidth="1"/>
    <col min="1280" max="1280" width="11.5234375" style="1" customWidth="1"/>
    <col min="1281" max="1281" width="0.523437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301" width="9.1015625" style="1"/>
    <col min="1302" max="1302" width="6.5234375" style="1" customWidth="1"/>
    <col min="1303" max="1303" width="9" style="1" customWidth="1"/>
    <col min="1304" max="1306" width="9.41796875" style="1" customWidth="1"/>
    <col min="1307" max="1307" width="0.89453125" style="1" customWidth="1"/>
    <col min="1308" max="1308" width="8.5234375" style="1" customWidth="1"/>
    <col min="1309" max="1527" width="9.1015625" style="1"/>
    <col min="1528" max="1528" width="7.1015625" style="1" customWidth="1"/>
    <col min="1529" max="1530" width="9.1015625" style="1"/>
    <col min="1531" max="1531" width="12.41796875" style="1" customWidth="1"/>
    <col min="1532" max="1532" width="0.89453125" style="1" customWidth="1"/>
    <col min="1533" max="1533" width="12.41796875" style="1" customWidth="1"/>
    <col min="1534" max="1534" width="0.89453125" style="1" customWidth="1"/>
    <col min="1535" max="1535" width="12.41796875" style="1" customWidth="1"/>
    <col min="1536" max="1536" width="11.5234375" style="1" customWidth="1"/>
    <col min="1537" max="1537" width="0.523437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557" width="9.1015625" style="1"/>
    <col min="1558" max="1558" width="6.5234375" style="1" customWidth="1"/>
    <col min="1559" max="1559" width="9" style="1" customWidth="1"/>
    <col min="1560" max="1562" width="9.41796875" style="1" customWidth="1"/>
    <col min="1563" max="1563" width="0.89453125" style="1" customWidth="1"/>
    <col min="1564" max="1564" width="8.5234375" style="1" customWidth="1"/>
    <col min="1565" max="1783" width="9.1015625" style="1"/>
    <col min="1784" max="1784" width="7.1015625" style="1" customWidth="1"/>
    <col min="1785" max="1786" width="9.1015625" style="1"/>
    <col min="1787" max="1787" width="12.41796875" style="1" customWidth="1"/>
    <col min="1788" max="1788" width="0.89453125" style="1" customWidth="1"/>
    <col min="1789" max="1789" width="12.41796875" style="1" customWidth="1"/>
    <col min="1790" max="1790" width="0.89453125" style="1" customWidth="1"/>
    <col min="1791" max="1791" width="12.41796875" style="1" customWidth="1"/>
    <col min="1792" max="1792" width="11.5234375" style="1" customWidth="1"/>
    <col min="1793" max="1793" width="0.523437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1813" width="9.1015625" style="1"/>
    <col min="1814" max="1814" width="6.5234375" style="1" customWidth="1"/>
    <col min="1815" max="1815" width="9" style="1" customWidth="1"/>
    <col min="1816" max="1818" width="9.41796875" style="1" customWidth="1"/>
    <col min="1819" max="1819" width="0.89453125" style="1" customWidth="1"/>
    <col min="1820" max="1820" width="8.5234375" style="1" customWidth="1"/>
    <col min="1821" max="2039" width="9.1015625" style="1"/>
    <col min="2040" max="2040" width="7.1015625" style="1" customWidth="1"/>
    <col min="2041" max="2042" width="9.1015625" style="1"/>
    <col min="2043" max="2043" width="12.41796875" style="1" customWidth="1"/>
    <col min="2044" max="2044" width="0.89453125" style="1" customWidth="1"/>
    <col min="2045" max="2045" width="12.41796875" style="1" customWidth="1"/>
    <col min="2046" max="2046" width="0.89453125" style="1" customWidth="1"/>
    <col min="2047" max="2047" width="12.41796875" style="1" customWidth="1"/>
    <col min="2048" max="2048" width="11.5234375" style="1" customWidth="1"/>
    <col min="2049" max="2049" width="0.523437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069" width="9.1015625" style="1"/>
    <col min="2070" max="2070" width="6.5234375" style="1" customWidth="1"/>
    <col min="2071" max="2071" width="9" style="1" customWidth="1"/>
    <col min="2072" max="2074" width="9.41796875" style="1" customWidth="1"/>
    <col min="2075" max="2075" width="0.89453125" style="1" customWidth="1"/>
    <col min="2076" max="2076" width="8.5234375" style="1" customWidth="1"/>
    <col min="2077" max="2295" width="9.1015625" style="1"/>
    <col min="2296" max="2296" width="7.1015625" style="1" customWidth="1"/>
    <col min="2297" max="2298" width="9.1015625" style="1"/>
    <col min="2299" max="2299" width="12.41796875" style="1" customWidth="1"/>
    <col min="2300" max="2300" width="0.89453125" style="1" customWidth="1"/>
    <col min="2301" max="2301" width="12.41796875" style="1" customWidth="1"/>
    <col min="2302" max="2302" width="0.89453125" style="1" customWidth="1"/>
    <col min="2303" max="2303" width="12.41796875" style="1" customWidth="1"/>
    <col min="2304" max="2304" width="11.5234375" style="1" customWidth="1"/>
    <col min="2305" max="2305" width="0.523437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325" width="9.1015625" style="1"/>
    <col min="2326" max="2326" width="6.5234375" style="1" customWidth="1"/>
    <col min="2327" max="2327" width="9" style="1" customWidth="1"/>
    <col min="2328" max="2330" width="9.41796875" style="1" customWidth="1"/>
    <col min="2331" max="2331" width="0.89453125" style="1" customWidth="1"/>
    <col min="2332" max="2332" width="8.5234375" style="1" customWidth="1"/>
    <col min="2333" max="2551" width="9.1015625" style="1"/>
    <col min="2552" max="2552" width="7.1015625" style="1" customWidth="1"/>
    <col min="2553" max="2554" width="9.1015625" style="1"/>
    <col min="2555" max="2555" width="12.41796875" style="1" customWidth="1"/>
    <col min="2556" max="2556" width="0.89453125" style="1" customWidth="1"/>
    <col min="2557" max="2557" width="12.41796875" style="1" customWidth="1"/>
    <col min="2558" max="2558" width="0.89453125" style="1" customWidth="1"/>
    <col min="2559" max="2559" width="12.41796875" style="1" customWidth="1"/>
    <col min="2560" max="2560" width="11.5234375" style="1" customWidth="1"/>
    <col min="2561" max="2561" width="0.523437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581" width="9.1015625" style="1"/>
    <col min="2582" max="2582" width="6.5234375" style="1" customWidth="1"/>
    <col min="2583" max="2583" width="9" style="1" customWidth="1"/>
    <col min="2584" max="2586" width="9.41796875" style="1" customWidth="1"/>
    <col min="2587" max="2587" width="0.89453125" style="1" customWidth="1"/>
    <col min="2588" max="2588" width="8.5234375" style="1" customWidth="1"/>
    <col min="2589" max="2807" width="9.1015625" style="1"/>
    <col min="2808" max="2808" width="7.1015625" style="1" customWidth="1"/>
    <col min="2809" max="2810" width="9.1015625" style="1"/>
    <col min="2811" max="2811" width="12.41796875" style="1" customWidth="1"/>
    <col min="2812" max="2812" width="0.89453125" style="1" customWidth="1"/>
    <col min="2813" max="2813" width="12.41796875" style="1" customWidth="1"/>
    <col min="2814" max="2814" width="0.89453125" style="1" customWidth="1"/>
    <col min="2815" max="2815" width="12.41796875" style="1" customWidth="1"/>
    <col min="2816" max="2816" width="11.5234375" style="1" customWidth="1"/>
    <col min="2817" max="2817" width="0.523437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2837" width="9.1015625" style="1"/>
    <col min="2838" max="2838" width="6.5234375" style="1" customWidth="1"/>
    <col min="2839" max="2839" width="9" style="1" customWidth="1"/>
    <col min="2840" max="2842" width="9.41796875" style="1" customWidth="1"/>
    <col min="2843" max="2843" width="0.89453125" style="1" customWidth="1"/>
    <col min="2844" max="2844" width="8.5234375" style="1" customWidth="1"/>
    <col min="2845" max="3063" width="9.1015625" style="1"/>
    <col min="3064" max="3064" width="7.1015625" style="1" customWidth="1"/>
    <col min="3065" max="3066" width="9.1015625" style="1"/>
    <col min="3067" max="3067" width="12.41796875" style="1" customWidth="1"/>
    <col min="3068" max="3068" width="0.89453125" style="1" customWidth="1"/>
    <col min="3069" max="3069" width="12.41796875" style="1" customWidth="1"/>
    <col min="3070" max="3070" width="0.89453125" style="1" customWidth="1"/>
    <col min="3071" max="3071" width="12.41796875" style="1" customWidth="1"/>
    <col min="3072" max="3072" width="11.5234375" style="1" customWidth="1"/>
    <col min="3073" max="3073" width="0.523437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093" width="9.1015625" style="1"/>
    <col min="3094" max="3094" width="6.5234375" style="1" customWidth="1"/>
    <col min="3095" max="3095" width="9" style="1" customWidth="1"/>
    <col min="3096" max="3098" width="9.41796875" style="1" customWidth="1"/>
    <col min="3099" max="3099" width="0.89453125" style="1" customWidth="1"/>
    <col min="3100" max="3100" width="8.5234375" style="1" customWidth="1"/>
    <col min="3101" max="3319" width="9.1015625" style="1"/>
    <col min="3320" max="3320" width="7.1015625" style="1" customWidth="1"/>
    <col min="3321" max="3322" width="9.1015625" style="1"/>
    <col min="3323" max="3323" width="12.41796875" style="1" customWidth="1"/>
    <col min="3324" max="3324" width="0.89453125" style="1" customWidth="1"/>
    <col min="3325" max="3325" width="12.41796875" style="1" customWidth="1"/>
    <col min="3326" max="3326" width="0.89453125" style="1" customWidth="1"/>
    <col min="3327" max="3327" width="12.41796875" style="1" customWidth="1"/>
    <col min="3328" max="3328" width="11.5234375" style="1" customWidth="1"/>
    <col min="3329" max="3329" width="0.523437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349" width="9.1015625" style="1"/>
    <col min="3350" max="3350" width="6.5234375" style="1" customWidth="1"/>
    <col min="3351" max="3351" width="9" style="1" customWidth="1"/>
    <col min="3352" max="3354" width="9.41796875" style="1" customWidth="1"/>
    <col min="3355" max="3355" width="0.89453125" style="1" customWidth="1"/>
    <col min="3356" max="3356" width="8.5234375" style="1" customWidth="1"/>
    <col min="3357" max="3575" width="9.1015625" style="1"/>
    <col min="3576" max="3576" width="7.1015625" style="1" customWidth="1"/>
    <col min="3577" max="3578" width="9.1015625" style="1"/>
    <col min="3579" max="3579" width="12.41796875" style="1" customWidth="1"/>
    <col min="3580" max="3580" width="0.89453125" style="1" customWidth="1"/>
    <col min="3581" max="3581" width="12.41796875" style="1" customWidth="1"/>
    <col min="3582" max="3582" width="0.89453125" style="1" customWidth="1"/>
    <col min="3583" max="3583" width="12.41796875" style="1" customWidth="1"/>
    <col min="3584" max="3584" width="11.5234375" style="1" customWidth="1"/>
    <col min="3585" max="3585" width="0.523437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605" width="9.1015625" style="1"/>
    <col min="3606" max="3606" width="6.5234375" style="1" customWidth="1"/>
    <col min="3607" max="3607" width="9" style="1" customWidth="1"/>
    <col min="3608" max="3610" width="9.41796875" style="1" customWidth="1"/>
    <col min="3611" max="3611" width="0.89453125" style="1" customWidth="1"/>
    <col min="3612" max="3612" width="8.5234375" style="1" customWidth="1"/>
    <col min="3613" max="3831" width="9.1015625" style="1"/>
    <col min="3832" max="3832" width="7.1015625" style="1" customWidth="1"/>
    <col min="3833" max="3834" width="9.1015625" style="1"/>
    <col min="3835" max="3835" width="12.41796875" style="1" customWidth="1"/>
    <col min="3836" max="3836" width="0.89453125" style="1" customWidth="1"/>
    <col min="3837" max="3837" width="12.41796875" style="1" customWidth="1"/>
    <col min="3838" max="3838" width="0.89453125" style="1" customWidth="1"/>
    <col min="3839" max="3839" width="12.41796875" style="1" customWidth="1"/>
    <col min="3840" max="3840" width="11.5234375" style="1" customWidth="1"/>
    <col min="3841" max="3841" width="0.523437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3861" width="9.1015625" style="1"/>
    <col min="3862" max="3862" width="6.5234375" style="1" customWidth="1"/>
    <col min="3863" max="3863" width="9" style="1" customWidth="1"/>
    <col min="3864" max="3866" width="9.41796875" style="1" customWidth="1"/>
    <col min="3867" max="3867" width="0.89453125" style="1" customWidth="1"/>
    <col min="3868" max="3868" width="8.5234375" style="1" customWidth="1"/>
    <col min="3869" max="4087" width="9.1015625" style="1"/>
    <col min="4088" max="4088" width="7.1015625" style="1" customWidth="1"/>
    <col min="4089" max="4090" width="9.1015625" style="1"/>
    <col min="4091" max="4091" width="12.41796875" style="1" customWidth="1"/>
    <col min="4092" max="4092" width="0.89453125" style="1" customWidth="1"/>
    <col min="4093" max="4093" width="12.41796875" style="1" customWidth="1"/>
    <col min="4094" max="4094" width="0.89453125" style="1" customWidth="1"/>
    <col min="4095" max="4095" width="12.41796875" style="1" customWidth="1"/>
    <col min="4096" max="4096" width="11.5234375" style="1" customWidth="1"/>
    <col min="4097" max="4097" width="0.523437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117" width="9.1015625" style="1"/>
    <col min="4118" max="4118" width="6.5234375" style="1" customWidth="1"/>
    <col min="4119" max="4119" width="9" style="1" customWidth="1"/>
    <col min="4120" max="4122" width="9.41796875" style="1" customWidth="1"/>
    <col min="4123" max="4123" width="0.89453125" style="1" customWidth="1"/>
    <col min="4124" max="4124" width="8.5234375" style="1" customWidth="1"/>
    <col min="4125" max="4343" width="9.1015625" style="1"/>
    <col min="4344" max="4344" width="7.1015625" style="1" customWidth="1"/>
    <col min="4345" max="4346" width="9.1015625" style="1"/>
    <col min="4347" max="4347" width="12.41796875" style="1" customWidth="1"/>
    <col min="4348" max="4348" width="0.89453125" style="1" customWidth="1"/>
    <col min="4349" max="4349" width="12.41796875" style="1" customWidth="1"/>
    <col min="4350" max="4350" width="0.89453125" style="1" customWidth="1"/>
    <col min="4351" max="4351" width="12.41796875" style="1" customWidth="1"/>
    <col min="4352" max="4352" width="11.5234375" style="1" customWidth="1"/>
    <col min="4353" max="4353" width="0.523437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373" width="9.1015625" style="1"/>
    <col min="4374" max="4374" width="6.5234375" style="1" customWidth="1"/>
    <col min="4375" max="4375" width="9" style="1" customWidth="1"/>
    <col min="4376" max="4378" width="9.41796875" style="1" customWidth="1"/>
    <col min="4379" max="4379" width="0.89453125" style="1" customWidth="1"/>
    <col min="4380" max="4380" width="8.5234375" style="1" customWidth="1"/>
    <col min="4381" max="4599" width="9.1015625" style="1"/>
    <col min="4600" max="4600" width="7.1015625" style="1" customWidth="1"/>
    <col min="4601" max="4602" width="9.1015625" style="1"/>
    <col min="4603" max="4603" width="12.41796875" style="1" customWidth="1"/>
    <col min="4604" max="4604" width="0.89453125" style="1" customWidth="1"/>
    <col min="4605" max="4605" width="12.41796875" style="1" customWidth="1"/>
    <col min="4606" max="4606" width="0.89453125" style="1" customWidth="1"/>
    <col min="4607" max="4607" width="12.41796875" style="1" customWidth="1"/>
    <col min="4608" max="4608" width="11.5234375" style="1" customWidth="1"/>
    <col min="4609" max="4609" width="0.523437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629" width="9.1015625" style="1"/>
    <col min="4630" max="4630" width="6.5234375" style="1" customWidth="1"/>
    <col min="4631" max="4631" width="9" style="1" customWidth="1"/>
    <col min="4632" max="4634" width="9.41796875" style="1" customWidth="1"/>
    <col min="4635" max="4635" width="0.89453125" style="1" customWidth="1"/>
    <col min="4636" max="4636" width="8.5234375" style="1" customWidth="1"/>
    <col min="4637" max="4855" width="9.1015625" style="1"/>
    <col min="4856" max="4856" width="7.1015625" style="1" customWidth="1"/>
    <col min="4857" max="4858" width="9.1015625" style="1"/>
    <col min="4859" max="4859" width="12.41796875" style="1" customWidth="1"/>
    <col min="4860" max="4860" width="0.89453125" style="1" customWidth="1"/>
    <col min="4861" max="4861" width="12.41796875" style="1" customWidth="1"/>
    <col min="4862" max="4862" width="0.89453125" style="1" customWidth="1"/>
    <col min="4863" max="4863" width="12.41796875" style="1" customWidth="1"/>
    <col min="4864" max="4864" width="11.5234375" style="1" customWidth="1"/>
    <col min="4865" max="4865" width="0.523437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4885" width="9.1015625" style="1"/>
    <col min="4886" max="4886" width="6.5234375" style="1" customWidth="1"/>
    <col min="4887" max="4887" width="9" style="1" customWidth="1"/>
    <col min="4888" max="4890" width="9.41796875" style="1" customWidth="1"/>
    <col min="4891" max="4891" width="0.89453125" style="1" customWidth="1"/>
    <col min="4892" max="4892" width="8.5234375" style="1" customWidth="1"/>
    <col min="4893" max="5111" width="9.1015625" style="1"/>
    <col min="5112" max="5112" width="7.1015625" style="1" customWidth="1"/>
    <col min="5113" max="5114" width="9.1015625" style="1"/>
    <col min="5115" max="5115" width="12.41796875" style="1" customWidth="1"/>
    <col min="5116" max="5116" width="0.89453125" style="1" customWidth="1"/>
    <col min="5117" max="5117" width="12.41796875" style="1" customWidth="1"/>
    <col min="5118" max="5118" width="0.89453125" style="1" customWidth="1"/>
    <col min="5119" max="5119" width="12.41796875" style="1" customWidth="1"/>
    <col min="5120" max="5120" width="11.5234375" style="1" customWidth="1"/>
    <col min="5121" max="5121" width="0.523437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141" width="9.1015625" style="1"/>
    <col min="5142" max="5142" width="6.5234375" style="1" customWidth="1"/>
    <col min="5143" max="5143" width="9" style="1" customWidth="1"/>
    <col min="5144" max="5146" width="9.41796875" style="1" customWidth="1"/>
    <col min="5147" max="5147" width="0.89453125" style="1" customWidth="1"/>
    <col min="5148" max="5148" width="8.5234375" style="1" customWidth="1"/>
    <col min="5149" max="5367" width="9.1015625" style="1"/>
    <col min="5368" max="5368" width="7.1015625" style="1" customWidth="1"/>
    <col min="5369" max="5370" width="9.1015625" style="1"/>
    <col min="5371" max="5371" width="12.41796875" style="1" customWidth="1"/>
    <col min="5372" max="5372" width="0.89453125" style="1" customWidth="1"/>
    <col min="5373" max="5373" width="12.41796875" style="1" customWidth="1"/>
    <col min="5374" max="5374" width="0.89453125" style="1" customWidth="1"/>
    <col min="5375" max="5375" width="12.41796875" style="1" customWidth="1"/>
    <col min="5376" max="5376" width="11.5234375" style="1" customWidth="1"/>
    <col min="5377" max="5377" width="0.523437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397" width="9.1015625" style="1"/>
    <col min="5398" max="5398" width="6.5234375" style="1" customWidth="1"/>
    <col min="5399" max="5399" width="9" style="1" customWidth="1"/>
    <col min="5400" max="5402" width="9.41796875" style="1" customWidth="1"/>
    <col min="5403" max="5403" width="0.89453125" style="1" customWidth="1"/>
    <col min="5404" max="5404" width="8.5234375" style="1" customWidth="1"/>
    <col min="5405" max="5623" width="9.1015625" style="1"/>
    <col min="5624" max="5624" width="7.1015625" style="1" customWidth="1"/>
    <col min="5625" max="5626" width="9.1015625" style="1"/>
    <col min="5627" max="5627" width="12.41796875" style="1" customWidth="1"/>
    <col min="5628" max="5628" width="0.89453125" style="1" customWidth="1"/>
    <col min="5629" max="5629" width="12.41796875" style="1" customWidth="1"/>
    <col min="5630" max="5630" width="0.89453125" style="1" customWidth="1"/>
    <col min="5631" max="5631" width="12.41796875" style="1" customWidth="1"/>
    <col min="5632" max="5632" width="11.5234375" style="1" customWidth="1"/>
    <col min="5633" max="5633" width="0.523437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653" width="9.1015625" style="1"/>
    <col min="5654" max="5654" width="6.5234375" style="1" customWidth="1"/>
    <col min="5655" max="5655" width="9" style="1" customWidth="1"/>
    <col min="5656" max="5658" width="9.41796875" style="1" customWidth="1"/>
    <col min="5659" max="5659" width="0.89453125" style="1" customWidth="1"/>
    <col min="5660" max="5660" width="8.5234375" style="1" customWidth="1"/>
    <col min="5661" max="5879" width="9.1015625" style="1"/>
    <col min="5880" max="5880" width="7.1015625" style="1" customWidth="1"/>
    <col min="5881" max="5882" width="9.1015625" style="1"/>
    <col min="5883" max="5883" width="12.41796875" style="1" customWidth="1"/>
    <col min="5884" max="5884" width="0.89453125" style="1" customWidth="1"/>
    <col min="5885" max="5885" width="12.41796875" style="1" customWidth="1"/>
    <col min="5886" max="5886" width="0.89453125" style="1" customWidth="1"/>
    <col min="5887" max="5887" width="12.41796875" style="1" customWidth="1"/>
    <col min="5888" max="5888" width="11.5234375" style="1" customWidth="1"/>
    <col min="5889" max="5889" width="0.523437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5909" width="9.1015625" style="1"/>
    <col min="5910" max="5910" width="6.5234375" style="1" customWidth="1"/>
    <col min="5911" max="5911" width="9" style="1" customWidth="1"/>
    <col min="5912" max="5914" width="9.41796875" style="1" customWidth="1"/>
    <col min="5915" max="5915" width="0.89453125" style="1" customWidth="1"/>
    <col min="5916" max="5916" width="8.5234375" style="1" customWidth="1"/>
    <col min="5917" max="6135" width="9.1015625" style="1"/>
    <col min="6136" max="6136" width="7.1015625" style="1" customWidth="1"/>
    <col min="6137" max="6138" width="9.1015625" style="1"/>
    <col min="6139" max="6139" width="12.41796875" style="1" customWidth="1"/>
    <col min="6140" max="6140" width="0.89453125" style="1" customWidth="1"/>
    <col min="6141" max="6141" width="12.41796875" style="1" customWidth="1"/>
    <col min="6142" max="6142" width="0.89453125" style="1" customWidth="1"/>
    <col min="6143" max="6143" width="12.41796875" style="1" customWidth="1"/>
    <col min="6144" max="6144" width="11.5234375" style="1" customWidth="1"/>
    <col min="6145" max="6145" width="0.523437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165" width="9.1015625" style="1"/>
    <col min="6166" max="6166" width="6.5234375" style="1" customWidth="1"/>
    <col min="6167" max="6167" width="9" style="1" customWidth="1"/>
    <col min="6168" max="6170" width="9.41796875" style="1" customWidth="1"/>
    <col min="6171" max="6171" width="0.89453125" style="1" customWidth="1"/>
    <col min="6172" max="6172" width="8.5234375" style="1" customWidth="1"/>
    <col min="6173" max="6391" width="9.1015625" style="1"/>
    <col min="6392" max="6392" width="7.1015625" style="1" customWidth="1"/>
    <col min="6393" max="6394" width="9.1015625" style="1"/>
    <col min="6395" max="6395" width="12.41796875" style="1" customWidth="1"/>
    <col min="6396" max="6396" width="0.89453125" style="1" customWidth="1"/>
    <col min="6397" max="6397" width="12.41796875" style="1" customWidth="1"/>
    <col min="6398" max="6398" width="0.89453125" style="1" customWidth="1"/>
    <col min="6399" max="6399" width="12.41796875" style="1" customWidth="1"/>
    <col min="6400" max="6400" width="11.5234375" style="1" customWidth="1"/>
    <col min="6401" max="6401" width="0.523437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421" width="9.1015625" style="1"/>
    <col min="6422" max="6422" width="6.5234375" style="1" customWidth="1"/>
    <col min="6423" max="6423" width="9" style="1" customWidth="1"/>
    <col min="6424" max="6426" width="9.41796875" style="1" customWidth="1"/>
    <col min="6427" max="6427" width="0.89453125" style="1" customWidth="1"/>
    <col min="6428" max="6428" width="8.5234375" style="1" customWidth="1"/>
    <col min="6429" max="6647" width="9.1015625" style="1"/>
    <col min="6648" max="6648" width="7.1015625" style="1" customWidth="1"/>
    <col min="6649" max="6650" width="9.1015625" style="1"/>
    <col min="6651" max="6651" width="12.41796875" style="1" customWidth="1"/>
    <col min="6652" max="6652" width="0.89453125" style="1" customWidth="1"/>
    <col min="6653" max="6653" width="12.41796875" style="1" customWidth="1"/>
    <col min="6654" max="6654" width="0.89453125" style="1" customWidth="1"/>
    <col min="6655" max="6655" width="12.41796875" style="1" customWidth="1"/>
    <col min="6656" max="6656" width="11.5234375" style="1" customWidth="1"/>
    <col min="6657" max="6657" width="0.523437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677" width="9.1015625" style="1"/>
    <col min="6678" max="6678" width="6.5234375" style="1" customWidth="1"/>
    <col min="6679" max="6679" width="9" style="1" customWidth="1"/>
    <col min="6680" max="6682" width="9.41796875" style="1" customWidth="1"/>
    <col min="6683" max="6683" width="0.89453125" style="1" customWidth="1"/>
    <col min="6684" max="6684" width="8.5234375" style="1" customWidth="1"/>
    <col min="6685" max="6903" width="9.1015625" style="1"/>
    <col min="6904" max="6904" width="7.1015625" style="1" customWidth="1"/>
    <col min="6905" max="6906" width="9.1015625" style="1"/>
    <col min="6907" max="6907" width="12.41796875" style="1" customWidth="1"/>
    <col min="6908" max="6908" width="0.89453125" style="1" customWidth="1"/>
    <col min="6909" max="6909" width="12.41796875" style="1" customWidth="1"/>
    <col min="6910" max="6910" width="0.89453125" style="1" customWidth="1"/>
    <col min="6911" max="6911" width="12.41796875" style="1" customWidth="1"/>
    <col min="6912" max="6912" width="11.5234375" style="1" customWidth="1"/>
    <col min="6913" max="6913" width="0.523437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6933" width="9.1015625" style="1"/>
    <col min="6934" max="6934" width="6.5234375" style="1" customWidth="1"/>
    <col min="6935" max="6935" width="9" style="1" customWidth="1"/>
    <col min="6936" max="6938" width="9.41796875" style="1" customWidth="1"/>
    <col min="6939" max="6939" width="0.89453125" style="1" customWidth="1"/>
    <col min="6940" max="6940" width="8.5234375" style="1" customWidth="1"/>
    <col min="6941" max="7159" width="9.1015625" style="1"/>
    <col min="7160" max="7160" width="7.1015625" style="1" customWidth="1"/>
    <col min="7161" max="7162" width="9.1015625" style="1"/>
    <col min="7163" max="7163" width="12.41796875" style="1" customWidth="1"/>
    <col min="7164" max="7164" width="0.89453125" style="1" customWidth="1"/>
    <col min="7165" max="7165" width="12.41796875" style="1" customWidth="1"/>
    <col min="7166" max="7166" width="0.89453125" style="1" customWidth="1"/>
    <col min="7167" max="7167" width="12.41796875" style="1" customWidth="1"/>
    <col min="7168" max="7168" width="11.5234375" style="1" customWidth="1"/>
    <col min="7169" max="7169" width="0.523437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189" width="9.1015625" style="1"/>
    <col min="7190" max="7190" width="6.5234375" style="1" customWidth="1"/>
    <col min="7191" max="7191" width="9" style="1" customWidth="1"/>
    <col min="7192" max="7194" width="9.41796875" style="1" customWidth="1"/>
    <col min="7195" max="7195" width="0.89453125" style="1" customWidth="1"/>
    <col min="7196" max="7196" width="8.5234375" style="1" customWidth="1"/>
    <col min="7197" max="7415" width="9.1015625" style="1"/>
    <col min="7416" max="7416" width="7.1015625" style="1" customWidth="1"/>
    <col min="7417" max="7418" width="9.1015625" style="1"/>
    <col min="7419" max="7419" width="12.41796875" style="1" customWidth="1"/>
    <col min="7420" max="7420" width="0.89453125" style="1" customWidth="1"/>
    <col min="7421" max="7421" width="12.41796875" style="1" customWidth="1"/>
    <col min="7422" max="7422" width="0.89453125" style="1" customWidth="1"/>
    <col min="7423" max="7423" width="12.41796875" style="1" customWidth="1"/>
    <col min="7424" max="7424" width="11.5234375" style="1" customWidth="1"/>
    <col min="7425" max="7425" width="0.523437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445" width="9.1015625" style="1"/>
    <col min="7446" max="7446" width="6.5234375" style="1" customWidth="1"/>
    <col min="7447" max="7447" width="9" style="1" customWidth="1"/>
    <col min="7448" max="7450" width="9.41796875" style="1" customWidth="1"/>
    <col min="7451" max="7451" width="0.89453125" style="1" customWidth="1"/>
    <col min="7452" max="7452" width="8.5234375" style="1" customWidth="1"/>
    <col min="7453" max="7671" width="9.1015625" style="1"/>
    <col min="7672" max="7672" width="7.1015625" style="1" customWidth="1"/>
    <col min="7673" max="7674" width="9.1015625" style="1"/>
    <col min="7675" max="7675" width="12.41796875" style="1" customWidth="1"/>
    <col min="7676" max="7676" width="0.89453125" style="1" customWidth="1"/>
    <col min="7677" max="7677" width="12.41796875" style="1" customWidth="1"/>
    <col min="7678" max="7678" width="0.89453125" style="1" customWidth="1"/>
    <col min="7679" max="7679" width="12.41796875" style="1" customWidth="1"/>
    <col min="7680" max="7680" width="11.5234375" style="1" customWidth="1"/>
    <col min="7681" max="7681" width="0.523437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701" width="9.1015625" style="1"/>
    <col min="7702" max="7702" width="6.5234375" style="1" customWidth="1"/>
    <col min="7703" max="7703" width="9" style="1" customWidth="1"/>
    <col min="7704" max="7706" width="9.41796875" style="1" customWidth="1"/>
    <col min="7707" max="7707" width="0.89453125" style="1" customWidth="1"/>
    <col min="7708" max="7708" width="8.5234375" style="1" customWidth="1"/>
    <col min="7709" max="7927" width="9.1015625" style="1"/>
    <col min="7928" max="7928" width="7.1015625" style="1" customWidth="1"/>
    <col min="7929" max="7930" width="9.1015625" style="1"/>
    <col min="7931" max="7931" width="12.41796875" style="1" customWidth="1"/>
    <col min="7932" max="7932" width="0.89453125" style="1" customWidth="1"/>
    <col min="7933" max="7933" width="12.41796875" style="1" customWidth="1"/>
    <col min="7934" max="7934" width="0.89453125" style="1" customWidth="1"/>
    <col min="7935" max="7935" width="12.41796875" style="1" customWidth="1"/>
    <col min="7936" max="7936" width="11.5234375" style="1" customWidth="1"/>
    <col min="7937" max="7937" width="0.523437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7957" width="9.1015625" style="1"/>
    <col min="7958" max="7958" width="6.5234375" style="1" customWidth="1"/>
    <col min="7959" max="7959" width="9" style="1" customWidth="1"/>
    <col min="7960" max="7962" width="9.41796875" style="1" customWidth="1"/>
    <col min="7963" max="7963" width="0.89453125" style="1" customWidth="1"/>
    <col min="7964" max="7964" width="8.5234375" style="1" customWidth="1"/>
    <col min="7965" max="8183" width="9.1015625" style="1"/>
    <col min="8184" max="8184" width="7.1015625" style="1" customWidth="1"/>
    <col min="8185" max="8186" width="9.1015625" style="1"/>
    <col min="8187" max="8187" width="12.41796875" style="1" customWidth="1"/>
    <col min="8188" max="8188" width="0.89453125" style="1" customWidth="1"/>
    <col min="8189" max="8189" width="12.41796875" style="1" customWidth="1"/>
    <col min="8190" max="8190" width="0.89453125" style="1" customWidth="1"/>
    <col min="8191" max="8191" width="12.41796875" style="1" customWidth="1"/>
    <col min="8192" max="8192" width="11.5234375" style="1" customWidth="1"/>
    <col min="8193" max="8193" width="0.523437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213" width="9.1015625" style="1"/>
    <col min="8214" max="8214" width="6.5234375" style="1" customWidth="1"/>
    <col min="8215" max="8215" width="9" style="1" customWidth="1"/>
    <col min="8216" max="8218" width="9.41796875" style="1" customWidth="1"/>
    <col min="8219" max="8219" width="0.89453125" style="1" customWidth="1"/>
    <col min="8220" max="8220" width="8.5234375" style="1" customWidth="1"/>
    <col min="8221" max="8439" width="9.1015625" style="1"/>
    <col min="8440" max="8440" width="7.1015625" style="1" customWidth="1"/>
    <col min="8441" max="8442" width="9.1015625" style="1"/>
    <col min="8443" max="8443" width="12.41796875" style="1" customWidth="1"/>
    <col min="8444" max="8444" width="0.89453125" style="1" customWidth="1"/>
    <col min="8445" max="8445" width="12.41796875" style="1" customWidth="1"/>
    <col min="8446" max="8446" width="0.89453125" style="1" customWidth="1"/>
    <col min="8447" max="8447" width="12.41796875" style="1" customWidth="1"/>
    <col min="8448" max="8448" width="11.5234375" style="1" customWidth="1"/>
    <col min="8449" max="8449" width="0.523437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469" width="9.1015625" style="1"/>
    <col min="8470" max="8470" width="6.5234375" style="1" customWidth="1"/>
    <col min="8471" max="8471" width="9" style="1" customWidth="1"/>
    <col min="8472" max="8474" width="9.41796875" style="1" customWidth="1"/>
    <col min="8475" max="8475" width="0.89453125" style="1" customWidth="1"/>
    <col min="8476" max="8476" width="8.5234375" style="1" customWidth="1"/>
    <col min="8477" max="8695" width="9.1015625" style="1"/>
    <col min="8696" max="8696" width="7.1015625" style="1" customWidth="1"/>
    <col min="8697" max="8698" width="9.1015625" style="1"/>
    <col min="8699" max="8699" width="12.41796875" style="1" customWidth="1"/>
    <col min="8700" max="8700" width="0.89453125" style="1" customWidth="1"/>
    <col min="8701" max="8701" width="12.41796875" style="1" customWidth="1"/>
    <col min="8702" max="8702" width="0.89453125" style="1" customWidth="1"/>
    <col min="8703" max="8703" width="12.41796875" style="1" customWidth="1"/>
    <col min="8704" max="8704" width="11.5234375" style="1" customWidth="1"/>
    <col min="8705" max="8705" width="0.523437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725" width="9.1015625" style="1"/>
    <col min="8726" max="8726" width="6.5234375" style="1" customWidth="1"/>
    <col min="8727" max="8727" width="9" style="1" customWidth="1"/>
    <col min="8728" max="8730" width="9.41796875" style="1" customWidth="1"/>
    <col min="8731" max="8731" width="0.89453125" style="1" customWidth="1"/>
    <col min="8732" max="8732" width="8.5234375" style="1" customWidth="1"/>
    <col min="8733" max="8951" width="9.1015625" style="1"/>
    <col min="8952" max="8952" width="7.1015625" style="1" customWidth="1"/>
    <col min="8953" max="8954" width="9.1015625" style="1"/>
    <col min="8955" max="8955" width="12.41796875" style="1" customWidth="1"/>
    <col min="8956" max="8956" width="0.89453125" style="1" customWidth="1"/>
    <col min="8957" max="8957" width="12.41796875" style="1" customWidth="1"/>
    <col min="8958" max="8958" width="0.89453125" style="1" customWidth="1"/>
    <col min="8959" max="8959" width="12.41796875" style="1" customWidth="1"/>
    <col min="8960" max="8960" width="11.5234375" style="1" customWidth="1"/>
    <col min="8961" max="8961" width="0.523437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8981" width="9.1015625" style="1"/>
    <col min="8982" max="8982" width="6.5234375" style="1" customWidth="1"/>
    <col min="8983" max="8983" width="9" style="1" customWidth="1"/>
    <col min="8984" max="8986" width="9.41796875" style="1" customWidth="1"/>
    <col min="8987" max="8987" width="0.89453125" style="1" customWidth="1"/>
    <col min="8988" max="8988" width="8.5234375" style="1" customWidth="1"/>
    <col min="8989" max="9207" width="9.1015625" style="1"/>
    <col min="9208" max="9208" width="7.1015625" style="1" customWidth="1"/>
    <col min="9209" max="9210" width="9.1015625" style="1"/>
    <col min="9211" max="9211" width="12.41796875" style="1" customWidth="1"/>
    <col min="9212" max="9212" width="0.89453125" style="1" customWidth="1"/>
    <col min="9213" max="9213" width="12.41796875" style="1" customWidth="1"/>
    <col min="9214" max="9214" width="0.89453125" style="1" customWidth="1"/>
    <col min="9215" max="9215" width="12.41796875" style="1" customWidth="1"/>
    <col min="9216" max="9216" width="11.5234375" style="1" customWidth="1"/>
    <col min="9217" max="9217" width="0.523437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237" width="9.1015625" style="1"/>
    <col min="9238" max="9238" width="6.5234375" style="1" customWidth="1"/>
    <col min="9239" max="9239" width="9" style="1" customWidth="1"/>
    <col min="9240" max="9242" width="9.41796875" style="1" customWidth="1"/>
    <col min="9243" max="9243" width="0.89453125" style="1" customWidth="1"/>
    <col min="9244" max="9244" width="8.5234375" style="1" customWidth="1"/>
    <col min="9245" max="9463" width="9.1015625" style="1"/>
    <col min="9464" max="9464" width="7.1015625" style="1" customWidth="1"/>
    <col min="9465" max="9466" width="9.1015625" style="1"/>
    <col min="9467" max="9467" width="12.41796875" style="1" customWidth="1"/>
    <col min="9468" max="9468" width="0.89453125" style="1" customWidth="1"/>
    <col min="9469" max="9469" width="12.41796875" style="1" customWidth="1"/>
    <col min="9470" max="9470" width="0.89453125" style="1" customWidth="1"/>
    <col min="9471" max="9471" width="12.41796875" style="1" customWidth="1"/>
    <col min="9472" max="9472" width="11.5234375" style="1" customWidth="1"/>
    <col min="9473" max="9473" width="0.523437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493" width="9.1015625" style="1"/>
    <col min="9494" max="9494" width="6.5234375" style="1" customWidth="1"/>
    <col min="9495" max="9495" width="9" style="1" customWidth="1"/>
    <col min="9496" max="9498" width="9.41796875" style="1" customWidth="1"/>
    <col min="9499" max="9499" width="0.89453125" style="1" customWidth="1"/>
    <col min="9500" max="9500" width="8.5234375" style="1" customWidth="1"/>
    <col min="9501" max="9719" width="9.1015625" style="1"/>
    <col min="9720" max="9720" width="7.1015625" style="1" customWidth="1"/>
    <col min="9721" max="9722" width="9.1015625" style="1"/>
    <col min="9723" max="9723" width="12.41796875" style="1" customWidth="1"/>
    <col min="9724" max="9724" width="0.89453125" style="1" customWidth="1"/>
    <col min="9725" max="9725" width="12.41796875" style="1" customWidth="1"/>
    <col min="9726" max="9726" width="0.89453125" style="1" customWidth="1"/>
    <col min="9727" max="9727" width="12.41796875" style="1" customWidth="1"/>
    <col min="9728" max="9728" width="11.5234375" style="1" customWidth="1"/>
    <col min="9729" max="9729" width="0.523437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749" width="9.1015625" style="1"/>
    <col min="9750" max="9750" width="6.5234375" style="1" customWidth="1"/>
    <col min="9751" max="9751" width="9" style="1" customWidth="1"/>
    <col min="9752" max="9754" width="9.41796875" style="1" customWidth="1"/>
    <col min="9755" max="9755" width="0.89453125" style="1" customWidth="1"/>
    <col min="9756" max="9756" width="8.5234375" style="1" customWidth="1"/>
    <col min="9757" max="9975" width="9.1015625" style="1"/>
    <col min="9976" max="9976" width="7.1015625" style="1" customWidth="1"/>
    <col min="9977" max="9978" width="9.1015625" style="1"/>
    <col min="9979" max="9979" width="12.41796875" style="1" customWidth="1"/>
    <col min="9980" max="9980" width="0.89453125" style="1" customWidth="1"/>
    <col min="9981" max="9981" width="12.41796875" style="1" customWidth="1"/>
    <col min="9982" max="9982" width="0.89453125" style="1" customWidth="1"/>
    <col min="9983" max="9983" width="12.41796875" style="1" customWidth="1"/>
    <col min="9984" max="9984" width="11.5234375" style="1" customWidth="1"/>
    <col min="9985" max="9985" width="0.523437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005" width="9.1015625" style="1"/>
    <col min="10006" max="10006" width="6.5234375" style="1" customWidth="1"/>
    <col min="10007" max="10007" width="9" style="1" customWidth="1"/>
    <col min="10008" max="10010" width="9.41796875" style="1" customWidth="1"/>
    <col min="10011" max="10011" width="0.89453125" style="1" customWidth="1"/>
    <col min="10012" max="10012" width="8.5234375" style="1" customWidth="1"/>
    <col min="10013" max="10231" width="9.1015625" style="1"/>
    <col min="10232" max="10232" width="7.1015625" style="1" customWidth="1"/>
    <col min="10233" max="10234" width="9.1015625" style="1"/>
    <col min="10235" max="10235" width="12.41796875" style="1" customWidth="1"/>
    <col min="10236" max="10236" width="0.89453125" style="1" customWidth="1"/>
    <col min="10237" max="10237" width="12.41796875" style="1" customWidth="1"/>
    <col min="10238" max="10238" width="0.89453125" style="1" customWidth="1"/>
    <col min="10239" max="10239" width="12.41796875" style="1" customWidth="1"/>
    <col min="10240" max="10240" width="11.5234375" style="1" customWidth="1"/>
    <col min="10241" max="10241" width="0.523437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261" width="9.1015625" style="1"/>
    <col min="10262" max="10262" width="6.5234375" style="1" customWidth="1"/>
    <col min="10263" max="10263" width="9" style="1" customWidth="1"/>
    <col min="10264" max="10266" width="9.41796875" style="1" customWidth="1"/>
    <col min="10267" max="10267" width="0.89453125" style="1" customWidth="1"/>
    <col min="10268" max="10268" width="8.5234375" style="1" customWidth="1"/>
    <col min="10269" max="10487" width="9.1015625" style="1"/>
    <col min="10488" max="10488" width="7.1015625" style="1" customWidth="1"/>
    <col min="10489" max="10490" width="9.1015625" style="1"/>
    <col min="10491" max="10491" width="12.41796875" style="1" customWidth="1"/>
    <col min="10492" max="10492" width="0.89453125" style="1" customWidth="1"/>
    <col min="10493" max="10493" width="12.41796875" style="1" customWidth="1"/>
    <col min="10494" max="10494" width="0.89453125" style="1" customWidth="1"/>
    <col min="10495" max="10495" width="12.41796875" style="1" customWidth="1"/>
    <col min="10496" max="10496" width="11.5234375" style="1" customWidth="1"/>
    <col min="10497" max="10497" width="0.523437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517" width="9.1015625" style="1"/>
    <col min="10518" max="10518" width="6.5234375" style="1" customWidth="1"/>
    <col min="10519" max="10519" width="9" style="1" customWidth="1"/>
    <col min="10520" max="10522" width="9.41796875" style="1" customWidth="1"/>
    <col min="10523" max="10523" width="0.89453125" style="1" customWidth="1"/>
    <col min="10524" max="10524" width="8.5234375" style="1" customWidth="1"/>
    <col min="10525" max="10743" width="9.1015625" style="1"/>
    <col min="10744" max="10744" width="7.1015625" style="1" customWidth="1"/>
    <col min="10745" max="10746" width="9.1015625" style="1"/>
    <col min="10747" max="10747" width="12.41796875" style="1" customWidth="1"/>
    <col min="10748" max="10748" width="0.89453125" style="1" customWidth="1"/>
    <col min="10749" max="10749" width="12.41796875" style="1" customWidth="1"/>
    <col min="10750" max="10750" width="0.89453125" style="1" customWidth="1"/>
    <col min="10751" max="10751" width="12.41796875" style="1" customWidth="1"/>
    <col min="10752" max="10752" width="11.5234375" style="1" customWidth="1"/>
    <col min="10753" max="10753" width="0.523437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773" width="9.1015625" style="1"/>
    <col min="10774" max="10774" width="6.5234375" style="1" customWidth="1"/>
    <col min="10775" max="10775" width="9" style="1" customWidth="1"/>
    <col min="10776" max="10778" width="9.41796875" style="1" customWidth="1"/>
    <col min="10779" max="10779" width="0.89453125" style="1" customWidth="1"/>
    <col min="10780" max="10780" width="8.5234375" style="1" customWidth="1"/>
    <col min="10781" max="10999" width="9.1015625" style="1"/>
    <col min="11000" max="11000" width="7.1015625" style="1" customWidth="1"/>
    <col min="11001" max="11002" width="9.1015625" style="1"/>
    <col min="11003" max="11003" width="12.41796875" style="1" customWidth="1"/>
    <col min="11004" max="11004" width="0.89453125" style="1" customWidth="1"/>
    <col min="11005" max="11005" width="12.41796875" style="1" customWidth="1"/>
    <col min="11006" max="11006" width="0.89453125" style="1" customWidth="1"/>
    <col min="11007" max="11007" width="12.41796875" style="1" customWidth="1"/>
    <col min="11008" max="11008" width="11.5234375" style="1" customWidth="1"/>
    <col min="11009" max="11009" width="0.523437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029" width="9.1015625" style="1"/>
    <col min="11030" max="11030" width="6.5234375" style="1" customWidth="1"/>
    <col min="11031" max="11031" width="9" style="1" customWidth="1"/>
    <col min="11032" max="11034" width="9.41796875" style="1" customWidth="1"/>
    <col min="11035" max="11035" width="0.89453125" style="1" customWidth="1"/>
    <col min="11036" max="11036" width="8.5234375" style="1" customWidth="1"/>
    <col min="11037" max="11255" width="9.1015625" style="1"/>
    <col min="11256" max="11256" width="7.1015625" style="1" customWidth="1"/>
    <col min="11257" max="11258" width="9.1015625" style="1"/>
    <col min="11259" max="11259" width="12.41796875" style="1" customWidth="1"/>
    <col min="11260" max="11260" width="0.89453125" style="1" customWidth="1"/>
    <col min="11261" max="11261" width="12.41796875" style="1" customWidth="1"/>
    <col min="11262" max="11262" width="0.89453125" style="1" customWidth="1"/>
    <col min="11263" max="11263" width="12.41796875" style="1" customWidth="1"/>
    <col min="11264" max="11264" width="11.5234375" style="1" customWidth="1"/>
    <col min="11265" max="11265" width="0.523437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285" width="9.1015625" style="1"/>
    <col min="11286" max="11286" width="6.5234375" style="1" customWidth="1"/>
    <col min="11287" max="11287" width="9" style="1" customWidth="1"/>
    <col min="11288" max="11290" width="9.41796875" style="1" customWidth="1"/>
    <col min="11291" max="11291" width="0.89453125" style="1" customWidth="1"/>
    <col min="11292" max="11292" width="8.5234375" style="1" customWidth="1"/>
    <col min="11293" max="11511" width="9.1015625" style="1"/>
    <col min="11512" max="11512" width="7.1015625" style="1" customWidth="1"/>
    <col min="11513" max="11514" width="9.1015625" style="1"/>
    <col min="11515" max="11515" width="12.41796875" style="1" customWidth="1"/>
    <col min="11516" max="11516" width="0.89453125" style="1" customWidth="1"/>
    <col min="11517" max="11517" width="12.41796875" style="1" customWidth="1"/>
    <col min="11518" max="11518" width="0.89453125" style="1" customWidth="1"/>
    <col min="11519" max="11519" width="12.41796875" style="1" customWidth="1"/>
    <col min="11520" max="11520" width="11.5234375" style="1" customWidth="1"/>
    <col min="11521" max="11521" width="0.523437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541" width="9.1015625" style="1"/>
    <col min="11542" max="11542" width="6.5234375" style="1" customWidth="1"/>
    <col min="11543" max="11543" width="9" style="1" customWidth="1"/>
    <col min="11544" max="11546" width="9.41796875" style="1" customWidth="1"/>
    <col min="11547" max="11547" width="0.89453125" style="1" customWidth="1"/>
    <col min="11548" max="11548" width="8.5234375" style="1" customWidth="1"/>
    <col min="11549" max="11767" width="9.1015625" style="1"/>
    <col min="11768" max="11768" width="7.1015625" style="1" customWidth="1"/>
    <col min="11769" max="11770" width="9.1015625" style="1"/>
    <col min="11771" max="11771" width="12.41796875" style="1" customWidth="1"/>
    <col min="11772" max="11772" width="0.89453125" style="1" customWidth="1"/>
    <col min="11773" max="11773" width="12.41796875" style="1" customWidth="1"/>
    <col min="11774" max="11774" width="0.89453125" style="1" customWidth="1"/>
    <col min="11775" max="11775" width="12.41796875" style="1" customWidth="1"/>
    <col min="11776" max="11776" width="11.5234375" style="1" customWidth="1"/>
    <col min="11777" max="11777" width="0.523437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1797" width="9.1015625" style="1"/>
    <col min="11798" max="11798" width="6.5234375" style="1" customWidth="1"/>
    <col min="11799" max="11799" width="9" style="1" customWidth="1"/>
    <col min="11800" max="11802" width="9.41796875" style="1" customWidth="1"/>
    <col min="11803" max="11803" width="0.89453125" style="1" customWidth="1"/>
    <col min="11804" max="11804" width="8.5234375" style="1" customWidth="1"/>
    <col min="11805" max="12023" width="9.1015625" style="1"/>
    <col min="12024" max="12024" width="7.1015625" style="1" customWidth="1"/>
    <col min="12025" max="12026" width="9.1015625" style="1"/>
    <col min="12027" max="12027" width="12.41796875" style="1" customWidth="1"/>
    <col min="12028" max="12028" width="0.89453125" style="1" customWidth="1"/>
    <col min="12029" max="12029" width="12.41796875" style="1" customWidth="1"/>
    <col min="12030" max="12030" width="0.89453125" style="1" customWidth="1"/>
    <col min="12031" max="12031" width="12.41796875" style="1" customWidth="1"/>
    <col min="12032" max="12032" width="11.5234375" style="1" customWidth="1"/>
    <col min="12033" max="12033" width="0.523437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053" width="9.1015625" style="1"/>
    <col min="12054" max="12054" width="6.5234375" style="1" customWidth="1"/>
    <col min="12055" max="12055" width="9" style="1" customWidth="1"/>
    <col min="12056" max="12058" width="9.41796875" style="1" customWidth="1"/>
    <col min="12059" max="12059" width="0.89453125" style="1" customWidth="1"/>
    <col min="12060" max="12060" width="8.5234375" style="1" customWidth="1"/>
    <col min="12061" max="12279" width="9.1015625" style="1"/>
    <col min="12280" max="12280" width="7.1015625" style="1" customWidth="1"/>
    <col min="12281" max="12282" width="9.1015625" style="1"/>
    <col min="12283" max="12283" width="12.41796875" style="1" customWidth="1"/>
    <col min="12284" max="12284" width="0.89453125" style="1" customWidth="1"/>
    <col min="12285" max="12285" width="12.41796875" style="1" customWidth="1"/>
    <col min="12286" max="12286" width="0.89453125" style="1" customWidth="1"/>
    <col min="12287" max="12287" width="12.41796875" style="1" customWidth="1"/>
    <col min="12288" max="12288" width="11.5234375" style="1" customWidth="1"/>
    <col min="12289" max="12289" width="0.523437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309" width="9.1015625" style="1"/>
    <col min="12310" max="12310" width="6.5234375" style="1" customWidth="1"/>
    <col min="12311" max="12311" width="9" style="1" customWidth="1"/>
    <col min="12312" max="12314" width="9.41796875" style="1" customWidth="1"/>
    <col min="12315" max="12315" width="0.89453125" style="1" customWidth="1"/>
    <col min="12316" max="12316" width="8.5234375" style="1" customWidth="1"/>
    <col min="12317" max="12535" width="9.1015625" style="1"/>
    <col min="12536" max="12536" width="7.1015625" style="1" customWidth="1"/>
    <col min="12537" max="12538" width="9.1015625" style="1"/>
    <col min="12539" max="12539" width="12.41796875" style="1" customWidth="1"/>
    <col min="12540" max="12540" width="0.89453125" style="1" customWidth="1"/>
    <col min="12541" max="12541" width="12.41796875" style="1" customWidth="1"/>
    <col min="12542" max="12542" width="0.89453125" style="1" customWidth="1"/>
    <col min="12543" max="12543" width="12.41796875" style="1" customWidth="1"/>
    <col min="12544" max="12544" width="11.5234375" style="1" customWidth="1"/>
    <col min="12545" max="12545" width="0.523437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565" width="9.1015625" style="1"/>
    <col min="12566" max="12566" width="6.5234375" style="1" customWidth="1"/>
    <col min="12567" max="12567" width="9" style="1" customWidth="1"/>
    <col min="12568" max="12570" width="9.41796875" style="1" customWidth="1"/>
    <col min="12571" max="12571" width="0.89453125" style="1" customWidth="1"/>
    <col min="12572" max="12572" width="8.5234375" style="1" customWidth="1"/>
    <col min="12573" max="12791" width="9.1015625" style="1"/>
    <col min="12792" max="12792" width="7.1015625" style="1" customWidth="1"/>
    <col min="12793" max="12794" width="9.1015625" style="1"/>
    <col min="12795" max="12795" width="12.41796875" style="1" customWidth="1"/>
    <col min="12796" max="12796" width="0.89453125" style="1" customWidth="1"/>
    <col min="12797" max="12797" width="12.41796875" style="1" customWidth="1"/>
    <col min="12798" max="12798" width="0.89453125" style="1" customWidth="1"/>
    <col min="12799" max="12799" width="12.41796875" style="1" customWidth="1"/>
    <col min="12800" max="12800" width="11.5234375" style="1" customWidth="1"/>
    <col min="12801" max="12801" width="0.523437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2821" width="9.1015625" style="1"/>
    <col min="12822" max="12822" width="6.5234375" style="1" customWidth="1"/>
    <col min="12823" max="12823" width="9" style="1" customWidth="1"/>
    <col min="12824" max="12826" width="9.41796875" style="1" customWidth="1"/>
    <col min="12827" max="12827" width="0.89453125" style="1" customWidth="1"/>
    <col min="12828" max="12828" width="8.5234375" style="1" customWidth="1"/>
    <col min="12829" max="13047" width="9.1015625" style="1"/>
    <col min="13048" max="13048" width="7.1015625" style="1" customWidth="1"/>
    <col min="13049" max="13050" width="9.1015625" style="1"/>
    <col min="13051" max="13051" width="12.41796875" style="1" customWidth="1"/>
    <col min="13052" max="13052" width="0.89453125" style="1" customWidth="1"/>
    <col min="13053" max="13053" width="12.41796875" style="1" customWidth="1"/>
    <col min="13054" max="13054" width="0.89453125" style="1" customWidth="1"/>
    <col min="13055" max="13055" width="12.41796875" style="1" customWidth="1"/>
    <col min="13056" max="13056" width="11.5234375" style="1" customWidth="1"/>
    <col min="13057" max="13057" width="0.523437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077" width="9.1015625" style="1"/>
    <col min="13078" max="13078" width="6.5234375" style="1" customWidth="1"/>
    <col min="13079" max="13079" width="9" style="1" customWidth="1"/>
    <col min="13080" max="13082" width="9.41796875" style="1" customWidth="1"/>
    <col min="13083" max="13083" width="0.89453125" style="1" customWidth="1"/>
    <col min="13084" max="13084" width="8.5234375" style="1" customWidth="1"/>
    <col min="13085" max="13303" width="9.1015625" style="1"/>
    <col min="13304" max="13304" width="7.1015625" style="1" customWidth="1"/>
    <col min="13305" max="13306" width="9.1015625" style="1"/>
    <col min="13307" max="13307" width="12.41796875" style="1" customWidth="1"/>
    <col min="13308" max="13308" width="0.89453125" style="1" customWidth="1"/>
    <col min="13309" max="13309" width="12.41796875" style="1" customWidth="1"/>
    <col min="13310" max="13310" width="0.89453125" style="1" customWidth="1"/>
    <col min="13311" max="13311" width="12.41796875" style="1" customWidth="1"/>
    <col min="13312" max="13312" width="11.5234375" style="1" customWidth="1"/>
    <col min="13313" max="13313" width="0.523437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333" width="9.1015625" style="1"/>
    <col min="13334" max="13334" width="6.5234375" style="1" customWidth="1"/>
    <col min="13335" max="13335" width="9" style="1" customWidth="1"/>
    <col min="13336" max="13338" width="9.41796875" style="1" customWidth="1"/>
    <col min="13339" max="13339" width="0.89453125" style="1" customWidth="1"/>
    <col min="13340" max="13340" width="8.5234375" style="1" customWidth="1"/>
    <col min="13341" max="13559" width="9.1015625" style="1"/>
    <col min="13560" max="13560" width="7.1015625" style="1" customWidth="1"/>
    <col min="13561" max="13562" width="9.1015625" style="1"/>
    <col min="13563" max="13563" width="12.41796875" style="1" customWidth="1"/>
    <col min="13564" max="13564" width="0.89453125" style="1" customWidth="1"/>
    <col min="13565" max="13565" width="12.41796875" style="1" customWidth="1"/>
    <col min="13566" max="13566" width="0.89453125" style="1" customWidth="1"/>
    <col min="13567" max="13567" width="12.41796875" style="1" customWidth="1"/>
    <col min="13568" max="13568" width="11.5234375" style="1" customWidth="1"/>
    <col min="13569" max="13569" width="0.523437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589" width="9.1015625" style="1"/>
    <col min="13590" max="13590" width="6.5234375" style="1" customWidth="1"/>
    <col min="13591" max="13591" width="9" style="1" customWidth="1"/>
    <col min="13592" max="13594" width="9.41796875" style="1" customWidth="1"/>
    <col min="13595" max="13595" width="0.89453125" style="1" customWidth="1"/>
    <col min="13596" max="13596" width="8.5234375" style="1" customWidth="1"/>
    <col min="13597" max="13815" width="9.1015625" style="1"/>
    <col min="13816" max="13816" width="7.1015625" style="1" customWidth="1"/>
    <col min="13817" max="13818" width="9.1015625" style="1"/>
    <col min="13819" max="13819" width="12.41796875" style="1" customWidth="1"/>
    <col min="13820" max="13820" width="0.89453125" style="1" customWidth="1"/>
    <col min="13821" max="13821" width="12.41796875" style="1" customWidth="1"/>
    <col min="13822" max="13822" width="0.89453125" style="1" customWidth="1"/>
    <col min="13823" max="13823" width="12.41796875" style="1" customWidth="1"/>
    <col min="13824" max="13824" width="11.5234375" style="1" customWidth="1"/>
    <col min="13825" max="13825" width="0.523437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3845" width="9.1015625" style="1"/>
    <col min="13846" max="13846" width="6.5234375" style="1" customWidth="1"/>
    <col min="13847" max="13847" width="9" style="1" customWidth="1"/>
    <col min="13848" max="13850" width="9.41796875" style="1" customWidth="1"/>
    <col min="13851" max="13851" width="0.89453125" style="1" customWidth="1"/>
    <col min="13852" max="13852" width="8.5234375" style="1" customWidth="1"/>
    <col min="13853" max="14071" width="9.1015625" style="1"/>
    <col min="14072" max="14072" width="7.1015625" style="1" customWidth="1"/>
    <col min="14073" max="14074" width="9.1015625" style="1"/>
    <col min="14075" max="14075" width="12.41796875" style="1" customWidth="1"/>
    <col min="14076" max="14076" width="0.89453125" style="1" customWidth="1"/>
    <col min="14077" max="14077" width="12.41796875" style="1" customWidth="1"/>
    <col min="14078" max="14078" width="0.89453125" style="1" customWidth="1"/>
    <col min="14079" max="14079" width="12.41796875" style="1" customWidth="1"/>
    <col min="14080" max="14080" width="11.5234375" style="1" customWidth="1"/>
    <col min="14081" max="14081" width="0.523437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101" width="9.1015625" style="1"/>
    <col min="14102" max="14102" width="6.5234375" style="1" customWidth="1"/>
    <col min="14103" max="14103" width="9" style="1" customWidth="1"/>
    <col min="14104" max="14106" width="9.41796875" style="1" customWidth="1"/>
    <col min="14107" max="14107" width="0.89453125" style="1" customWidth="1"/>
    <col min="14108" max="14108" width="8.5234375" style="1" customWidth="1"/>
    <col min="14109" max="14327" width="9.1015625" style="1"/>
    <col min="14328" max="14328" width="7.1015625" style="1" customWidth="1"/>
    <col min="14329" max="14330" width="9.1015625" style="1"/>
    <col min="14331" max="14331" width="12.41796875" style="1" customWidth="1"/>
    <col min="14332" max="14332" width="0.89453125" style="1" customWidth="1"/>
    <col min="14333" max="14333" width="12.41796875" style="1" customWidth="1"/>
    <col min="14334" max="14334" width="0.89453125" style="1" customWidth="1"/>
    <col min="14335" max="14335" width="12.41796875" style="1" customWidth="1"/>
    <col min="14336" max="14336" width="11.5234375" style="1" customWidth="1"/>
    <col min="14337" max="14337" width="0.523437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357" width="9.1015625" style="1"/>
    <col min="14358" max="14358" width="6.5234375" style="1" customWidth="1"/>
    <col min="14359" max="14359" width="9" style="1" customWidth="1"/>
    <col min="14360" max="14362" width="9.41796875" style="1" customWidth="1"/>
    <col min="14363" max="14363" width="0.89453125" style="1" customWidth="1"/>
    <col min="14364" max="14364" width="8.5234375" style="1" customWidth="1"/>
    <col min="14365" max="14583" width="9.1015625" style="1"/>
    <col min="14584" max="14584" width="7.1015625" style="1" customWidth="1"/>
    <col min="14585" max="14586" width="9.1015625" style="1"/>
    <col min="14587" max="14587" width="12.41796875" style="1" customWidth="1"/>
    <col min="14588" max="14588" width="0.89453125" style="1" customWidth="1"/>
    <col min="14589" max="14589" width="12.41796875" style="1" customWidth="1"/>
    <col min="14590" max="14590" width="0.89453125" style="1" customWidth="1"/>
    <col min="14591" max="14591" width="12.41796875" style="1" customWidth="1"/>
    <col min="14592" max="14592" width="11.5234375" style="1" customWidth="1"/>
    <col min="14593" max="14593" width="0.523437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613" width="9.1015625" style="1"/>
    <col min="14614" max="14614" width="6.5234375" style="1" customWidth="1"/>
    <col min="14615" max="14615" width="9" style="1" customWidth="1"/>
    <col min="14616" max="14618" width="9.41796875" style="1" customWidth="1"/>
    <col min="14619" max="14619" width="0.89453125" style="1" customWidth="1"/>
    <col min="14620" max="14620" width="8.5234375" style="1" customWidth="1"/>
    <col min="14621" max="14839" width="9.1015625" style="1"/>
    <col min="14840" max="14840" width="7.1015625" style="1" customWidth="1"/>
    <col min="14841" max="14842" width="9.1015625" style="1"/>
    <col min="14843" max="14843" width="12.41796875" style="1" customWidth="1"/>
    <col min="14844" max="14844" width="0.89453125" style="1" customWidth="1"/>
    <col min="14845" max="14845" width="12.41796875" style="1" customWidth="1"/>
    <col min="14846" max="14846" width="0.89453125" style="1" customWidth="1"/>
    <col min="14847" max="14847" width="12.41796875" style="1" customWidth="1"/>
    <col min="14848" max="14848" width="11.5234375" style="1" customWidth="1"/>
    <col min="14849" max="14849" width="0.523437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4869" width="9.1015625" style="1"/>
    <col min="14870" max="14870" width="6.5234375" style="1" customWidth="1"/>
    <col min="14871" max="14871" width="9" style="1" customWidth="1"/>
    <col min="14872" max="14874" width="9.41796875" style="1" customWidth="1"/>
    <col min="14875" max="14875" width="0.89453125" style="1" customWidth="1"/>
    <col min="14876" max="14876" width="8.5234375" style="1" customWidth="1"/>
    <col min="14877" max="15095" width="9.1015625" style="1"/>
    <col min="15096" max="15096" width="7.1015625" style="1" customWidth="1"/>
    <col min="15097" max="15098" width="9.1015625" style="1"/>
    <col min="15099" max="15099" width="12.41796875" style="1" customWidth="1"/>
    <col min="15100" max="15100" width="0.89453125" style="1" customWidth="1"/>
    <col min="15101" max="15101" width="12.41796875" style="1" customWidth="1"/>
    <col min="15102" max="15102" width="0.89453125" style="1" customWidth="1"/>
    <col min="15103" max="15103" width="12.41796875" style="1" customWidth="1"/>
    <col min="15104" max="15104" width="11.5234375" style="1" customWidth="1"/>
    <col min="15105" max="15105" width="0.523437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125" width="9.1015625" style="1"/>
    <col min="15126" max="15126" width="6.5234375" style="1" customWidth="1"/>
    <col min="15127" max="15127" width="9" style="1" customWidth="1"/>
    <col min="15128" max="15130" width="9.41796875" style="1" customWidth="1"/>
    <col min="15131" max="15131" width="0.89453125" style="1" customWidth="1"/>
    <col min="15132" max="15132" width="8.5234375" style="1" customWidth="1"/>
    <col min="15133" max="15351" width="9.1015625" style="1"/>
    <col min="15352" max="15352" width="7.1015625" style="1" customWidth="1"/>
    <col min="15353" max="15354" width="9.1015625" style="1"/>
    <col min="15355" max="15355" width="12.41796875" style="1" customWidth="1"/>
    <col min="15356" max="15356" width="0.89453125" style="1" customWidth="1"/>
    <col min="15357" max="15357" width="12.41796875" style="1" customWidth="1"/>
    <col min="15358" max="15358" width="0.89453125" style="1" customWidth="1"/>
    <col min="15359" max="15359" width="12.41796875" style="1" customWidth="1"/>
    <col min="15360" max="15360" width="11.5234375" style="1" customWidth="1"/>
    <col min="15361" max="15361" width="0.523437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381" width="9.1015625" style="1"/>
    <col min="15382" max="15382" width="6.5234375" style="1" customWidth="1"/>
    <col min="15383" max="15383" width="9" style="1" customWidth="1"/>
    <col min="15384" max="15386" width="9.41796875" style="1" customWidth="1"/>
    <col min="15387" max="15387" width="0.89453125" style="1" customWidth="1"/>
    <col min="15388" max="15388" width="8.5234375" style="1" customWidth="1"/>
    <col min="15389" max="15607" width="9.1015625" style="1"/>
    <col min="15608" max="15608" width="7.1015625" style="1" customWidth="1"/>
    <col min="15609" max="15610" width="9.1015625" style="1"/>
    <col min="15611" max="15611" width="12.41796875" style="1" customWidth="1"/>
    <col min="15612" max="15612" width="0.89453125" style="1" customWidth="1"/>
    <col min="15613" max="15613" width="12.41796875" style="1" customWidth="1"/>
    <col min="15614" max="15614" width="0.89453125" style="1" customWidth="1"/>
    <col min="15615" max="15615" width="12.41796875" style="1" customWidth="1"/>
    <col min="15616" max="15616" width="11.5234375" style="1" customWidth="1"/>
    <col min="15617" max="15617" width="0.523437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637" width="9.1015625" style="1"/>
    <col min="15638" max="15638" width="6.5234375" style="1" customWidth="1"/>
    <col min="15639" max="15639" width="9" style="1" customWidth="1"/>
    <col min="15640" max="15642" width="9.41796875" style="1" customWidth="1"/>
    <col min="15643" max="15643" width="0.89453125" style="1" customWidth="1"/>
    <col min="15644" max="15644" width="8.5234375" style="1" customWidth="1"/>
    <col min="15645" max="15863" width="9.1015625" style="1"/>
    <col min="15864" max="15864" width="7.1015625" style="1" customWidth="1"/>
    <col min="15865" max="15866" width="9.1015625" style="1"/>
    <col min="15867" max="15867" width="12.41796875" style="1" customWidth="1"/>
    <col min="15868" max="15868" width="0.89453125" style="1" customWidth="1"/>
    <col min="15869" max="15869" width="12.41796875" style="1" customWidth="1"/>
    <col min="15870" max="15870" width="0.89453125" style="1" customWidth="1"/>
    <col min="15871" max="15871" width="12.41796875" style="1" customWidth="1"/>
    <col min="15872" max="15872" width="11.5234375" style="1" customWidth="1"/>
    <col min="15873" max="15873" width="0.523437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5893" width="9.1015625" style="1"/>
    <col min="15894" max="15894" width="6.5234375" style="1" customWidth="1"/>
    <col min="15895" max="15895" width="9" style="1" customWidth="1"/>
    <col min="15896" max="15898" width="9.41796875" style="1" customWidth="1"/>
    <col min="15899" max="15899" width="0.89453125" style="1" customWidth="1"/>
    <col min="15900" max="15900" width="8.5234375" style="1" customWidth="1"/>
    <col min="15901" max="16119" width="9.1015625" style="1"/>
    <col min="16120" max="16120" width="7.1015625" style="1" customWidth="1"/>
    <col min="16121" max="16122" width="9.1015625" style="1"/>
    <col min="16123" max="16123" width="12.41796875" style="1" customWidth="1"/>
    <col min="16124" max="16124" width="0.89453125" style="1" customWidth="1"/>
    <col min="16125" max="16125" width="12.41796875" style="1" customWidth="1"/>
    <col min="16126" max="16126" width="0.89453125" style="1" customWidth="1"/>
    <col min="16127" max="16127" width="12.41796875" style="1" customWidth="1"/>
    <col min="16128" max="16128" width="11.5234375" style="1" customWidth="1"/>
    <col min="16129" max="16129" width="0.523437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149" width="9.1015625" style="1"/>
    <col min="16150" max="16150" width="6.5234375" style="1" customWidth="1"/>
    <col min="16151" max="16151" width="9" style="1" customWidth="1"/>
    <col min="16152" max="16154" width="9.41796875" style="1" customWidth="1"/>
    <col min="16155" max="16155" width="0.89453125" style="1" customWidth="1"/>
    <col min="16156" max="16156" width="8.5234375" style="1" customWidth="1"/>
    <col min="16157" max="16384" width="9.1015625" style="1"/>
  </cols>
  <sheetData>
    <row r="1" spans="1:48" ht="15.3">
      <c r="A1" s="319"/>
      <c r="B1" s="729" t="s">
        <v>3087</v>
      </c>
      <c r="C1" s="445"/>
      <c r="D1" s="445"/>
      <c r="E1" s="319"/>
      <c r="F1" s="319"/>
      <c r="G1" s="319"/>
      <c r="H1" s="319"/>
      <c r="I1" s="319"/>
      <c r="J1" s="319"/>
      <c r="K1" s="319"/>
      <c r="L1" s="319"/>
      <c r="M1" s="319"/>
      <c r="N1" s="319"/>
      <c r="O1" s="319"/>
      <c r="P1" s="729" t="str">
        <f>B1</f>
        <v>Schedule 50.240 - IRB Approach - credit risk-weighted assets</v>
      </c>
      <c r="Q1" s="319"/>
      <c r="R1" s="319"/>
      <c r="S1" s="319"/>
      <c r="T1" s="319"/>
      <c r="U1" s="319"/>
      <c r="V1" s="729" t="str">
        <f>B1</f>
        <v>Schedule 50.240 - IRB Approach - credit risk-weighted assets</v>
      </c>
      <c r="W1" s="752"/>
      <c r="X1" s="1183"/>
      <c r="Y1" s="1183"/>
      <c r="Z1" s="1183"/>
      <c r="AA1" s="1183"/>
      <c r="AB1" s="1183"/>
      <c r="AC1" s="1183"/>
      <c r="AD1" s="1183"/>
      <c r="AE1" s="319"/>
      <c r="AF1" s="729" t="str">
        <f>B1</f>
        <v>Schedule 50.240 - IRB Approach - credit risk-weighted assets</v>
      </c>
      <c r="AG1" s="477"/>
      <c r="AH1" s="477"/>
      <c r="AI1" s="477"/>
      <c r="AJ1" s="477"/>
      <c r="AK1" s="477"/>
      <c r="AL1" s="1239"/>
      <c r="AM1" s="1183"/>
      <c r="AN1" s="1183"/>
      <c r="AO1" s="1183"/>
      <c r="AP1" s="1183"/>
      <c r="AR1" s="729" t="str">
        <f>B1</f>
        <v>Schedule 50.240 - IRB Approach - credit risk-weighted assets</v>
      </c>
      <c r="AS1" s="1183"/>
      <c r="AT1" s="1183"/>
      <c r="AU1" s="1183"/>
      <c r="AV1" s="1183"/>
    </row>
    <row r="2" spans="1:48" ht="15" customHeight="1">
      <c r="A2" s="500">
        <v>30</v>
      </c>
      <c r="B2" s="1758" t="s">
        <v>137</v>
      </c>
      <c r="C2" s="1759"/>
      <c r="D2" s="1760"/>
      <c r="E2" s="319"/>
      <c r="F2" s="379"/>
      <c r="G2" s="319"/>
      <c r="H2" s="319"/>
      <c r="I2" s="319"/>
      <c r="J2" s="319"/>
      <c r="K2" s="319"/>
      <c r="L2" s="319"/>
      <c r="M2" s="319"/>
      <c r="N2" s="319"/>
      <c r="O2" s="319"/>
      <c r="P2" s="1624" t="s">
        <v>2873</v>
      </c>
      <c r="Q2" s="1624"/>
      <c r="R2" s="1624"/>
      <c r="S2" s="1624"/>
      <c r="T2" s="1624"/>
      <c r="U2" s="1057"/>
      <c r="V2" s="1719" t="s">
        <v>3062</v>
      </c>
      <c r="W2" s="1719"/>
      <c r="X2" s="1719"/>
      <c r="Y2" s="1719"/>
      <c r="Z2" s="1719"/>
      <c r="AA2" s="1719"/>
      <c r="AB2" s="1719"/>
      <c r="AC2" s="1719"/>
      <c r="AD2" s="1719"/>
      <c r="AE2" s="477"/>
      <c r="AF2" s="1770" t="s">
        <v>3061</v>
      </c>
      <c r="AG2" s="1770"/>
      <c r="AH2" s="1770"/>
      <c r="AI2" s="1770"/>
      <c r="AJ2" s="1770"/>
      <c r="AK2" s="1057"/>
      <c r="AL2" s="1719" t="s">
        <v>3063</v>
      </c>
      <c r="AM2" s="1719"/>
      <c r="AN2" s="1719"/>
      <c r="AO2" s="1719"/>
      <c r="AP2" s="1719"/>
      <c r="AR2" s="1719" t="s">
        <v>3064</v>
      </c>
      <c r="AS2" s="1719"/>
      <c r="AT2" s="1719"/>
      <c r="AU2" s="1719"/>
      <c r="AV2" s="1719"/>
    </row>
    <row r="3" spans="1:48" ht="15">
      <c r="A3" s="500"/>
      <c r="B3" s="543"/>
      <c r="C3" s="545"/>
      <c r="D3" s="545"/>
      <c r="E3" s="319"/>
      <c r="F3" s="379"/>
      <c r="G3" s="319"/>
      <c r="H3" s="319"/>
      <c r="I3" s="319"/>
      <c r="J3" s="319"/>
      <c r="K3" s="319"/>
      <c r="L3" s="319"/>
      <c r="M3" s="319"/>
      <c r="N3" s="319"/>
      <c r="O3" s="319"/>
      <c r="P3" s="1716"/>
      <c r="Q3" s="1716"/>
      <c r="R3" s="1716"/>
      <c r="S3" s="1716"/>
      <c r="T3" s="1716"/>
      <c r="U3" s="1017"/>
      <c r="V3" s="1240"/>
      <c r="W3" s="1240"/>
      <c r="X3" s="1240"/>
      <c r="Y3" s="1240"/>
      <c r="Z3" s="1240"/>
      <c r="AA3" s="1240"/>
      <c r="AB3" s="1240"/>
      <c r="AC3" s="1240"/>
      <c r="AD3" s="1240"/>
      <c r="AE3" s="477"/>
      <c r="AF3" s="1770"/>
      <c r="AG3" s="1770"/>
      <c r="AH3" s="1770"/>
      <c r="AI3" s="1770"/>
      <c r="AJ3" s="1770"/>
      <c r="AK3" s="1017"/>
      <c r="AL3" s="1240"/>
      <c r="AM3" s="1240"/>
      <c r="AN3" s="1240"/>
      <c r="AO3" s="1240"/>
      <c r="AP3" s="1240"/>
      <c r="AR3" s="1240"/>
      <c r="AS3" s="1240"/>
      <c r="AT3" s="1240"/>
      <c r="AU3" s="1240"/>
      <c r="AV3" s="1240"/>
    </row>
    <row r="4" spans="1:48" ht="27.75" customHeight="1">
      <c r="A4" s="477"/>
      <c r="B4" s="1729" t="s">
        <v>2542</v>
      </c>
      <c r="C4" s="1729"/>
      <c r="D4" s="1729"/>
      <c r="E4" s="1729"/>
      <c r="F4" s="1729"/>
      <c r="G4" s="1729"/>
      <c r="H4" s="1729"/>
      <c r="I4" s="1729"/>
      <c r="J4" s="1729"/>
      <c r="K4" s="1729"/>
      <c r="L4" s="1729"/>
      <c r="M4" s="1729"/>
      <c r="N4" s="1729"/>
      <c r="O4" s="477"/>
      <c r="P4" s="1624" t="str">
        <f>$B4</f>
        <v>For Banking Book - Income-Producing Residential Real Estate excl. HELOCs (135)</v>
      </c>
      <c r="Q4" s="1624"/>
      <c r="R4" s="1624"/>
      <c r="S4" s="1624"/>
      <c r="T4" s="1624"/>
      <c r="U4" s="1057"/>
      <c r="V4" s="1719" t="str">
        <f>$B4</f>
        <v>For Banking Book - Income-Producing Residential Real Estate excl. HELOCs (135)</v>
      </c>
      <c r="W4" s="1719"/>
      <c r="X4" s="1719"/>
      <c r="Y4" s="1719"/>
      <c r="Z4" s="1719"/>
      <c r="AA4" s="1719"/>
      <c r="AB4" s="1719"/>
      <c r="AC4" s="1719"/>
      <c r="AD4" s="1719"/>
      <c r="AE4" s="477"/>
      <c r="AF4" s="1729" t="str">
        <f>$B4</f>
        <v>For Banking Book - Income-Producing Residential Real Estate excl. HELOCs (135)</v>
      </c>
      <c r="AG4" s="1729"/>
      <c r="AH4" s="1729"/>
      <c r="AI4" s="1729"/>
      <c r="AJ4" s="1729"/>
      <c r="AK4" s="1057"/>
      <c r="AL4" s="1719" t="str">
        <f>$B4</f>
        <v>For Banking Book - Income-Producing Residential Real Estate excl. HELOCs (135)</v>
      </c>
      <c r="AM4" s="1719"/>
      <c r="AN4" s="1719"/>
      <c r="AO4" s="1719"/>
      <c r="AP4" s="1719"/>
      <c r="AR4" s="1719" t="str">
        <f>$B4</f>
        <v>For Banking Book - Income-Producing Residential Real Estate excl. HELOCs (135)</v>
      </c>
      <c r="AS4" s="1719"/>
      <c r="AT4" s="1719"/>
      <c r="AU4" s="1719"/>
      <c r="AV4" s="1719"/>
    </row>
    <row r="5" spans="1:48" ht="15">
      <c r="A5" s="477"/>
      <c r="B5" s="754" t="s">
        <v>2875</v>
      </c>
      <c r="C5" s="525"/>
      <c r="D5" s="477"/>
      <c r="E5" s="477"/>
      <c r="F5" s="477"/>
      <c r="G5" s="477"/>
      <c r="H5" s="477"/>
      <c r="I5" s="477"/>
      <c r="J5" s="477"/>
      <c r="K5" s="477"/>
      <c r="L5" s="477"/>
      <c r="M5" s="477"/>
      <c r="N5" s="477"/>
      <c r="O5" s="477"/>
      <c r="P5" s="754" t="str">
        <f>$B5</f>
        <v>Dollars in thousands, Record Type 010</v>
      </c>
      <c r="Q5" s="477"/>
      <c r="R5" s="477"/>
      <c r="S5" s="477"/>
      <c r="T5" s="477"/>
      <c r="V5" s="754" t="str">
        <f>$B5</f>
        <v>Dollars in thousands, Record Type 010</v>
      </c>
      <c r="W5" s="1183"/>
      <c r="X5" s="1183"/>
      <c r="Y5" s="1241"/>
      <c r="Z5" s="1241"/>
      <c r="AA5" s="754"/>
      <c r="AB5" s="1183"/>
      <c r="AC5" s="1183"/>
      <c r="AD5" s="1241"/>
      <c r="AE5" s="319"/>
      <c r="AF5" s="754" t="str">
        <f>$B5</f>
        <v>Dollars in thousands, Record Type 010</v>
      </c>
      <c r="AG5" s="477"/>
      <c r="AH5" s="477"/>
      <c r="AL5" s="754" t="str">
        <f>$B5</f>
        <v>Dollars in thousands, Record Type 010</v>
      </c>
      <c r="AM5" s="1183"/>
      <c r="AN5" s="1183"/>
      <c r="AO5" s="1241"/>
      <c r="AP5" s="1241"/>
      <c r="AR5" s="754" t="str">
        <f>$B5</f>
        <v>Dollars in thousands, Record Type 010</v>
      </c>
      <c r="AS5" s="1183"/>
      <c r="AT5" s="1183"/>
      <c r="AU5" s="1241"/>
      <c r="AV5" s="1241"/>
    </row>
    <row r="6" spans="1:48" ht="12.75" customHeight="1">
      <c r="A6" s="477"/>
      <c r="B6" s="525"/>
      <c r="C6" s="525"/>
      <c r="D6" s="477"/>
      <c r="E6" s="477"/>
      <c r="F6" s="477"/>
      <c r="G6" s="477"/>
      <c r="H6" s="477"/>
      <c r="I6" s="477"/>
      <c r="J6" s="477"/>
      <c r="K6" s="477"/>
      <c r="L6" s="477"/>
      <c r="M6" s="477"/>
      <c r="N6" s="477"/>
      <c r="O6" s="477"/>
      <c r="P6" s="1674" t="s">
        <v>2877</v>
      </c>
      <c r="Q6" s="1674"/>
      <c r="R6" s="1131"/>
      <c r="S6" s="1132"/>
      <c r="T6" s="1132"/>
      <c r="V6" s="1769" t="s">
        <v>2877</v>
      </c>
      <c r="W6" s="1769"/>
      <c r="X6" s="1186"/>
      <c r="Y6" s="1186"/>
      <c r="Z6" s="1186"/>
      <c r="AA6" s="1186"/>
      <c r="AB6" s="1186"/>
      <c r="AC6" s="1186"/>
      <c r="AD6" s="1186"/>
      <c r="AE6" s="319"/>
      <c r="AF6" s="1674" t="s">
        <v>2877</v>
      </c>
      <c r="AG6" s="1674"/>
      <c r="AH6" s="1188"/>
      <c r="AI6" s="1250"/>
      <c r="AL6" s="1769" t="s">
        <v>2877</v>
      </c>
      <c r="AM6" s="1769"/>
      <c r="AN6" s="1183"/>
      <c r="AO6" s="1183"/>
      <c r="AP6" s="1183"/>
      <c r="AR6" s="1769" t="s">
        <v>2877</v>
      </c>
      <c r="AS6" s="1769"/>
      <c r="AT6" s="1183"/>
      <c r="AU6" s="1183"/>
      <c r="AV6" s="1183"/>
    </row>
    <row r="7" spans="1:48" ht="26.25" customHeight="1">
      <c r="A7" s="477"/>
      <c r="B7" s="1601" t="s">
        <v>2342</v>
      </c>
      <c r="C7" s="1597"/>
      <c r="D7" s="1598"/>
      <c r="E7" s="985"/>
      <c r="F7" s="1375" t="s">
        <v>2368</v>
      </c>
      <c r="G7" s="1225"/>
      <c r="H7" s="1601" t="s">
        <v>2774</v>
      </c>
      <c r="I7" s="1598"/>
      <c r="J7" s="985"/>
      <c r="K7" s="985"/>
      <c r="L7" s="985"/>
      <c r="M7" s="985"/>
      <c r="N7" s="985"/>
      <c r="O7" s="477"/>
      <c r="P7" s="1675"/>
      <c r="Q7" s="1675"/>
      <c r="R7" s="1131"/>
      <c r="S7" s="1596" t="s">
        <v>2879</v>
      </c>
      <c r="T7" s="1607"/>
      <c r="U7" s="593"/>
      <c r="V7" s="1762"/>
      <c r="W7" s="1762"/>
      <c r="X7" s="1186"/>
      <c r="Y7" s="1261"/>
      <c r="Z7" s="1183"/>
      <c r="AA7" s="1187"/>
      <c r="AB7" s="1187"/>
      <c r="AC7" s="1187"/>
      <c r="AD7" s="1187"/>
      <c r="AE7" s="319"/>
      <c r="AF7" s="1675"/>
      <c r="AG7" s="1675"/>
      <c r="AH7" s="1188"/>
      <c r="AI7" s="1725" t="s">
        <v>2879</v>
      </c>
      <c r="AJ7" s="1726"/>
      <c r="AK7" s="1251"/>
      <c r="AL7" s="1762"/>
      <c r="AM7" s="1762"/>
      <c r="AN7" s="1188"/>
      <c r="AO7" s="1725" t="s">
        <v>2879</v>
      </c>
      <c r="AP7" s="1726"/>
      <c r="AR7" s="1762"/>
      <c r="AS7" s="1762"/>
      <c r="AT7" s="1188"/>
      <c r="AU7" s="1725" t="s">
        <v>2879</v>
      </c>
      <c r="AV7" s="1726"/>
    </row>
    <row r="8" spans="1:48" ht="58.5" customHeight="1">
      <c r="A8" s="984" t="s">
        <v>2881</v>
      </c>
      <c r="B8" s="984" t="s">
        <v>2882</v>
      </c>
      <c r="C8" s="984" t="s">
        <v>2345</v>
      </c>
      <c r="D8" s="984" t="s">
        <v>3031</v>
      </c>
      <c r="E8" s="986"/>
      <c r="F8" s="984" t="s">
        <v>3032</v>
      </c>
      <c r="G8" s="1137"/>
      <c r="H8" s="984" t="s">
        <v>3033</v>
      </c>
      <c r="I8" s="1252" t="s">
        <v>3065</v>
      </c>
      <c r="J8" s="986"/>
      <c r="K8" s="1605" t="s">
        <v>2352</v>
      </c>
      <c r="L8" s="1607"/>
      <c r="M8" s="1605" t="s">
        <v>2890</v>
      </c>
      <c r="N8" s="1607"/>
      <c r="O8" s="477"/>
      <c r="P8" s="1138" t="str">
        <f>$A8</f>
        <v>PD Band</v>
      </c>
      <c r="Q8" s="1138" t="str">
        <f>$B8</f>
        <v>Estimated PD (%) (M3)</v>
      </c>
      <c r="R8" s="984" t="s">
        <v>3040</v>
      </c>
      <c r="S8" s="984" t="s">
        <v>2892</v>
      </c>
      <c r="T8" s="984" t="s">
        <v>2893</v>
      </c>
      <c r="U8" s="594"/>
      <c r="V8" s="1377" t="s">
        <v>2881</v>
      </c>
      <c r="W8" s="1377" t="s">
        <v>2882</v>
      </c>
      <c r="X8" s="1365" t="s">
        <v>2941</v>
      </c>
      <c r="Y8" s="1252" t="s">
        <v>3069</v>
      </c>
      <c r="Z8" s="1262"/>
      <c r="AA8" s="1771" t="s">
        <v>2945</v>
      </c>
      <c r="AB8" s="1772"/>
      <c r="AC8" s="1771" t="s">
        <v>2946</v>
      </c>
      <c r="AD8" s="1772"/>
      <c r="AE8" s="319"/>
      <c r="AF8" s="1138" t="str">
        <f>$A8</f>
        <v>PD Band</v>
      </c>
      <c r="AG8" s="1138" t="str">
        <f>$B8</f>
        <v>Estimated PD (%) (M3)</v>
      </c>
      <c r="AH8" s="1252" t="s">
        <v>3066</v>
      </c>
      <c r="AI8" s="1252" t="s">
        <v>3067</v>
      </c>
      <c r="AJ8" s="1252" t="s">
        <v>3068</v>
      </c>
      <c r="AK8" s="1253"/>
      <c r="AL8" s="1377" t="s">
        <v>2881</v>
      </c>
      <c r="AM8" s="1377" t="s">
        <v>2882</v>
      </c>
      <c r="AN8" s="1252" t="s">
        <v>3070</v>
      </c>
      <c r="AO8" s="1252" t="s">
        <v>2948</v>
      </c>
      <c r="AP8" s="1252" t="s">
        <v>2949</v>
      </c>
      <c r="AR8" s="1377" t="s">
        <v>2881</v>
      </c>
      <c r="AS8" s="1377" t="s">
        <v>2882</v>
      </c>
      <c r="AT8" s="1252" t="s">
        <v>3071</v>
      </c>
      <c r="AU8" s="1252" t="s">
        <v>3072</v>
      </c>
      <c r="AV8" s="1252" t="s">
        <v>3073</v>
      </c>
    </row>
    <row r="9" spans="1:48" s="112" customFormat="1" ht="14.4">
      <c r="A9" s="1131"/>
      <c r="B9" s="776" t="s">
        <v>282</v>
      </c>
      <c r="C9" s="776"/>
      <c r="D9" s="776" t="s">
        <v>283</v>
      </c>
      <c r="E9" s="776"/>
      <c r="F9" s="776" t="s">
        <v>284</v>
      </c>
      <c r="G9" s="776"/>
      <c r="H9" s="776" t="s">
        <v>3035</v>
      </c>
      <c r="I9" s="776"/>
      <c r="J9" s="776"/>
      <c r="K9" s="776"/>
      <c r="L9" s="776"/>
      <c r="M9" s="776"/>
      <c r="N9" s="776"/>
      <c r="O9" s="1131"/>
      <c r="P9" s="1140"/>
      <c r="Q9" s="1141" t="s">
        <v>2895</v>
      </c>
      <c r="R9" s="776"/>
      <c r="S9" s="477"/>
      <c r="T9" s="776"/>
      <c r="U9" s="487"/>
      <c r="V9" s="1242"/>
      <c r="W9" s="1243" t="s">
        <v>2895</v>
      </c>
      <c r="X9" s="1191"/>
      <c r="Y9" s="1192"/>
      <c r="Z9" s="1191"/>
      <c r="AA9" s="1192"/>
      <c r="AB9" s="1192"/>
      <c r="AC9" s="1192"/>
      <c r="AD9" s="1192"/>
      <c r="AE9" s="571"/>
      <c r="AF9" s="1140"/>
      <c r="AG9" s="1141" t="s">
        <v>2895</v>
      </c>
      <c r="AH9" s="1254"/>
      <c r="AI9" s="1241"/>
      <c r="AJ9" s="1254"/>
      <c r="AK9" s="1254"/>
      <c r="AL9" s="1242"/>
      <c r="AM9" s="1243" t="s">
        <v>2895</v>
      </c>
      <c r="AN9" s="1191"/>
      <c r="AO9" s="1191"/>
      <c r="AP9" s="1191"/>
      <c r="AQ9" s="1131"/>
      <c r="AR9" s="1242"/>
      <c r="AS9" s="1243" t="s">
        <v>2895</v>
      </c>
      <c r="AT9" s="1191"/>
      <c r="AU9" s="1191"/>
      <c r="AV9" s="1191"/>
    </row>
    <row r="10" spans="1:48" ht="14.4">
      <c r="A10" s="477"/>
      <c r="B10" s="813" t="s">
        <v>1790</v>
      </c>
      <c r="C10" s="477"/>
      <c r="D10" s="992"/>
      <c r="E10" s="992"/>
      <c r="F10" s="992"/>
      <c r="G10" s="992"/>
      <c r="H10" s="992"/>
      <c r="I10" s="992"/>
      <c r="J10" s="992"/>
      <c r="K10" s="992"/>
      <c r="L10" s="992"/>
      <c r="M10" s="992"/>
      <c r="N10" s="477"/>
      <c r="O10" s="477"/>
      <c r="P10" s="1142"/>
      <c r="Q10" s="1143" t="str">
        <f>$B10</f>
        <v>Drawn (501)</v>
      </c>
      <c r="R10" s="477"/>
      <c r="S10" s="477"/>
      <c r="T10" s="477"/>
      <c r="V10" s="1244"/>
      <c r="W10" s="1245" t="s">
        <v>1790</v>
      </c>
      <c r="X10" s="1183"/>
      <c r="Y10" s="1183"/>
      <c r="Z10" s="1183"/>
      <c r="AA10" s="1183"/>
      <c r="AB10" s="1183"/>
      <c r="AC10" s="1183"/>
      <c r="AD10" s="1183"/>
      <c r="AE10" s="319"/>
      <c r="AF10" s="1142"/>
      <c r="AG10" s="1143" t="str">
        <f>$B10</f>
        <v>Drawn (501)</v>
      </c>
      <c r="AL10" s="1244"/>
      <c r="AM10" s="1245" t="s">
        <v>1790</v>
      </c>
      <c r="AN10" s="1183"/>
      <c r="AO10" s="1183"/>
      <c r="AP10" s="1183"/>
      <c r="AR10" s="1244"/>
      <c r="AS10" s="1245" t="s">
        <v>1790</v>
      </c>
      <c r="AT10" s="1183"/>
      <c r="AU10" s="1183"/>
      <c r="AV10" s="1183"/>
    </row>
    <row r="11" spans="1:48" ht="12.75" customHeight="1">
      <c r="A11" s="453" t="s">
        <v>2897</v>
      </c>
      <c r="B11" s="1144"/>
      <c r="C11" s="1207"/>
      <c r="D11" s="994"/>
      <c r="E11" s="453"/>
      <c r="F11" s="994"/>
      <c r="G11" s="1226"/>
      <c r="H11" s="997"/>
      <c r="I11" s="1148"/>
      <c r="J11" s="453"/>
      <c r="K11" s="1665"/>
      <c r="L11" s="1665"/>
      <c r="M11" s="1665"/>
      <c r="N11" s="1665"/>
      <c r="O11" s="477"/>
      <c r="P11" s="1151" t="str">
        <f t="shared" ref="P11:P35" si="0">$A11</f>
        <v>1 (1401)</v>
      </c>
      <c r="Q11" s="1152" t="str">
        <f t="shared" ref="Q11:Q35" si="1">IF($B11="","",$B11)</f>
        <v/>
      </c>
      <c r="R11" s="1153"/>
      <c r="S11" s="1154"/>
      <c r="T11" s="1154"/>
      <c r="U11" s="595"/>
      <c r="V11" s="1246" t="s">
        <v>2897</v>
      </c>
      <c r="W11" s="1232" t="str">
        <f t="shared" ref="W11:W35" si="2">IF($B11="","",$B11)</f>
        <v/>
      </c>
      <c r="X11" s="1247"/>
      <c r="Y11" s="1194"/>
      <c r="Z11" s="1183"/>
      <c r="AA11" s="1665"/>
      <c r="AB11" s="1665"/>
      <c r="AC11" s="1665"/>
      <c r="AD11" s="1665"/>
      <c r="AE11" s="319"/>
      <c r="AF11" s="1151" t="str">
        <f t="shared" ref="AF11:AF35" si="3">$A11</f>
        <v>1 (1401)</v>
      </c>
      <c r="AG11" s="1152" t="str">
        <f t="shared" ref="AG11:AG35" si="4">IF($B11="","",$B11)</f>
        <v/>
      </c>
      <c r="AH11" s="1255"/>
      <c r="AI11" s="1256"/>
      <c r="AJ11" s="1256"/>
      <c r="AK11" s="1257"/>
      <c r="AL11" s="1246" t="s">
        <v>2897</v>
      </c>
      <c r="AM11" s="1232" t="str">
        <f t="shared" ref="AM11:AM35" si="5">IF($B11="","",$B11)</f>
        <v/>
      </c>
      <c r="AN11" s="1247"/>
      <c r="AO11" s="1247"/>
      <c r="AP11" s="1247"/>
      <c r="AR11" s="1246" t="s">
        <v>2897</v>
      </c>
      <c r="AS11" s="1232" t="str">
        <f t="shared" ref="AS11:AS35" si="6">IF($B11="","",$B11)</f>
        <v/>
      </c>
      <c r="AT11" s="1247"/>
      <c r="AU11" s="1247"/>
      <c r="AV11" s="1247"/>
    </row>
    <row r="12" spans="1:48">
      <c r="A12" s="453" t="s">
        <v>2898</v>
      </c>
      <c r="B12" s="1144"/>
      <c r="C12" s="1207"/>
      <c r="D12" s="994"/>
      <c r="E12" s="453"/>
      <c r="F12" s="994"/>
      <c r="G12" s="1226"/>
      <c r="H12" s="997"/>
      <c r="I12" s="1148"/>
      <c r="J12" s="453"/>
      <c r="K12" s="1665"/>
      <c r="L12" s="1665"/>
      <c r="M12" s="1665"/>
      <c r="N12" s="1665"/>
      <c r="O12" s="477"/>
      <c r="P12" s="1151" t="str">
        <f t="shared" si="0"/>
        <v>2 (1402)</v>
      </c>
      <c r="Q12" s="1152" t="str">
        <f t="shared" si="1"/>
        <v/>
      </c>
      <c r="R12" s="1153"/>
      <c r="S12" s="1154"/>
      <c r="T12" s="1154"/>
      <c r="U12" s="595"/>
      <c r="V12" s="1246" t="s">
        <v>2898</v>
      </c>
      <c r="W12" s="1232" t="str">
        <f t="shared" si="2"/>
        <v/>
      </c>
      <c r="X12" s="1247"/>
      <c r="Y12" s="1194"/>
      <c r="Z12" s="1183"/>
      <c r="AA12" s="1665"/>
      <c r="AB12" s="1665"/>
      <c r="AC12" s="1665"/>
      <c r="AD12" s="1665"/>
      <c r="AE12" s="319"/>
      <c r="AF12" s="1151" t="str">
        <f t="shared" si="3"/>
        <v>2 (1402)</v>
      </c>
      <c r="AG12" s="1152" t="str">
        <f t="shared" si="4"/>
        <v/>
      </c>
      <c r="AH12" s="1255"/>
      <c r="AI12" s="1256"/>
      <c r="AJ12" s="1256"/>
      <c r="AK12" s="1257"/>
      <c r="AL12" s="1246" t="s">
        <v>2898</v>
      </c>
      <c r="AM12" s="1232" t="str">
        <f t="shared" si="5"/>
        <v/>
      </c>
      <c r="AN12" s="1247"/>
      <c r="AO12" s="1247"/>
      <c r="AP12" s="1247"/>
      <c r="AR12" s="1246" t="s">
        <v>2898</v>
      </c>
      <c r="AS12" s="1232" t="str">
        <f t="shared" si="6"/>
        <v/>
      </c>
      <c r="AT12" s="1247"/>
      <c r="AU12" s="1247"/>
      <c r="AV12" s="1247"/>
    </row>
    <row r="13" spans="1:48">
      <c r="A13" s="453" t="s">
        <v>2899</v>
      </c>
      <c r="B13" s="1144"/>
      <c r="C13" s="1207"/>
      <c r="D13" s="994"/>
      <c r="E13" s="453"/>
      <c r="F13" s="994"/>
      <c r="G13" s="1226"/>
      <c r="H13" s="997"/>
      <c r="I13" s="1148"/>
      <c r="J13" s="453"/>
      <c r="K13" s="1665"/>
      <c r="L13" s="1665"/>
      <c r="M13" s="1665"/>
      <c r="N13" s="1665"/>
      <c r="O13" s="477"/>
      <c r="P13" s="1151" t="str">
        <f t="shared" si="0"/>
        <v>3 (1403)</v>
      </c>
      <c r="Q13" s="1152" t="str">
        <f t="shared" si="1"/>
        <v/>
      </c>
      <c r="R13" s="1153"/>
      <c r="S13" s="1154"/>
      <c r="T13" s="1154"/>
      <c r="U13" s="595"/>
      <c r="V13" s="1246" t="s">
        <v>2899</v>
      </c>
      <c r="W13" s="1232" t="str">
        <f t="shared" si="2"/>
        <v/>
      </c>
      <c r="X13" s="1247"/>
      <c r="Y13" s="1194"/>
      <c r="Z13" s="1183"/>
      <c r="AA13" s="1665"/>
      <c r="AB13" s="1665"/>
      <c r="AC13" s="1665"/>
      <c r="AD13" s="1665"/>
      <c r="AE13" s="319"/>
      <c r="AF13" s="1151" t="str">
        <f t="shared" si="3"/>
        <v>3 (1403)</v>
      </c>
      <c r="AG13" s="1152" t="str">
        <f t="shared" si="4"/>
        <v/>
      </c>
      <c r="AH13" s="1255"/>
      <c r="AI13" s="1256"/>
      <c r="AJ13" s="1256"/>
      <c r="AK13" s="1257"/>
      <c r="AL13" s="1246" t="s">
        <v>2899</v>
      </c>
      <c r="AM13" s="1232" t="str">
        <f t="shared" si="5"/>
        <v/>
      </c>
      <c r="AN13" s="1247"/>
      <c r="AO13" s="1247"/>
      <c r="AP13" s="1247"/>
      <c r="AR13" s="1246" t="s">
        <v>2899</v>
      </c>
      <c r="AS13" s="1232" t="str">
        <f t="shared" si="6"/>
        <v/>
      </c>
      <c r="AT13" s="1247"/>
      <c r="AU13" s="1247"/>
      <c r="AV13" s="1247"/>
    </row>
    <row r="14" spans="1:48" ht="12.6" hidden="1" customHeight="1">
      <c r="A14" s="453" t="s">
        <v>2900</v>
      </c>
      <c r="B14" s="1144"/>
      <c r="C14" s="1207"/>
      <c r="D14" s="994"/>
      <c r="E14" s="453"/>
      <c r="F14" s="994"/>
      <c r="G14" s="1226"/>
      <c r="H14" s="997"/>
      <c r="I14" s="1148"/>
      <c r="J14" s="453"/>
      <c r="K14" s="1665"/>
      <c r="L14" s="1665"/>
      <c r="M14" s="1665"/>
      <c r="N14" s="1665"/>
      <c r="O14" s="477"/>
      <c r="P14" s="1151" t="str">
        <f t="shared" si="0"/>
        <v>4 (1404)</v>
      </c>
      <c r="Q14" s="1152" t="str">
        <f t="shared" si="1"/>
        <v/>
      </c>
      <c r="R14" s="1153"/>
      <c r="S14" s="1154"/>
      <c r="T14" s="1154"/>
      <c r="U14" s="595"/>
      <c r="V14" s="1246" t="s">
        <v>2900</v>
      </c>
      <c r="W14" s="1232" t="str">
        <f t="shared" si="2"/>
        <v/>
      </c>
      <c r="X14" s="1247"/>
      <c r="Y14" s="1194"/>
      <c r="Z14" s="1183"/>
      <c r="AA14" s="1665"/>
      <c r="AB14" s="1665"/>
      <c r="AC14" s="1665"/>
      <c r="AD14" s="1665"/>
      <c r="AE14" s="319"/>
      <c r="AF14" s="1151" t="str">
        <f t="shared" si="3"/>
        <v>4 (1404)</v>
      </c>
      <c r="AG14" s="1152" t="str">
        <f t="shared" si="4"/>
        <v/>
      </c>
      <c r="AH14" s="1255"/>
      <c r="AI14" s="1256"/>
      <c r="AJ14" s="1256"/>
      <c r="AK14" s="1257"/>
      <c r="AL14" s="1246" t="s">
        <v>2900</v>
      </c>
      <c r="AM14" s="1232" t="str">
        <f t="shared" si="5"/>
        <v/>
      </c>
      <c r="AN14" s="1247"/>
      <c r="AO14" s="1247"/>
      <c r="AP14" s="1247"/>
      <c r="AR14" s="1246" t="s">
        <v>2900</v>
      </c>
      <c r="AS14" s="1232" t="str">
        <f t="shared" si="6"/>
        <v/>
      </c>
      <c r="AT14" s="1247"/>
      <c r="AU14" s="1247"/>
      <c r="AV14" s="1247"/>
    </row>
    <row r="15" spans="1:48" ht="12.6" hidden="1" customHeight="1">
      <c r="A15" s="453" t="s">
        <v>2901</v>
      </c>
      <c r="B15" s="1144"/>
      <c r="C15" s="1207"/>
      <c r="D15" s="994"/>
      <c r="E15" s="453"/>
      <c r="F15" s="994"/>
      <c r="G15" s="1226"/>
      <c r="H15" s="997"/>
      <c r="I15" s="1148"/>
      <c r="J15" s="453"/>
      <c r="K15" s="1665"/>
      <c r="L15" s="1665"/>
      <c r="M15" s="1665"/>
      <c r="N15" s="1665"/>
      <c r="O15" s="477"/>
      <c r="P15" s="1151" t="str">
        <f t="shared" si="0"/>
        <v>5 (1405)</v>
      </c>
      <c r="Q15" s="1152" t="str">
        <f t="shared" si="1"/>
        <v/>
      </c>
      <c r="R15" s="1153"/>
      <c r="S15" s="1154"/>
      <c r="T15" s="1154"/>
      <c r="U15" s="595"/>
      <c r="V15" s="1246" t="s">
        <v>2901</v>
      </c>
      <c r="W15" s="1232" t="str">
        <f t="shared" si="2"/>
        <v/>
      </c>
      <c r="X15" s="1247"/>
      <c r="Y15" s="1194"/>
      <c r="Z15" s="1183"/>
      <c r="AA15" s="1665"/>
      <c r="AB15" s="1665"/>
      <c r="AC15" s="1665"/>
      <c r="AD15" s="1665"/>
      <c r="AE15" s="319"/>
      <c r="AF15" s="1151" t="str">
        <f t="shared" si="3"/>
        <v>5 (1405)</v>
      </c>
      <c r="AG15" s="1152" t="str">
        <f t="shared" si="4"/>
        <v/>
      </c>
      <c r="AH15" s="1255"/>
      <c r="AI15" s="1256"/>
      <c r="AJ15" s="1256"/>
      <c r="AK15" s="1257"/>
      <c r="AL15" s="1246" t="s">
        <v>2901</v>
      </c>
      <c r="AM15" s="1232" t="str">
        <f t="shared" si="5"/>
        <v/>
      </c>
      <c r="AN15" s="1247"/>
      <c r="AO15" s="1247"/>
      <c r="AP15" s="1247"/>
      <c r="AR15" s="1246" t="s">
        <v>2901</v>
      </c>
      <c r="AS15" s="1232" t="str">
        <f t="shared" si="6"/>
        <v/>
      </c>
      <c r="AT15" s="1247"/>
      <c r="AU15" s="1247"/>
      <c r="AV15" s="1247"/>
    </row>
    <row r="16" spans="1:48" ht="12.6" hidden="1" customHeight="1">
      <c r="A16" s="453" t="s">
        <v>2902</v>
      </c>
      <c r="B16" s="1144"/>
      <c r="C16" s="1207"/>
      <c r="D16" s="994"/>
      <c r="E16" s="453"/>
      <c r="F16" s="994"/>
      <c r="G16" s="1226"/>
      <c r="H16" s="997"/>
      <c r="I16" s="1148"/>
      <c r="J16" s="453"/>
      <c r="K16" s="1665"/>
      <c r="L16" s="1665"/>
      <c r="M16" s="1665"/>
      <c r="N16" s="1665"/>
      <c r="O16" s="477"/>
      <c r="P16" s="1151" t="str">
        <f t="shared" si="0"/>
        <v>6 (1406)</v>
      </c>
      <c r="Q16" s="1152" t="str">
        <f t="shared" si="1"/>
        <v/>
      </c>
      <c r="R16" s="1153"/>
      <c r="S16" s="1154"/>
      <c r="T16" s="1154"/>
      <c r="U16" s="595"/>
      <c r="V16" s="1246" t="s">
        <v>2902</v>
      </c>
      <c r="W16" s="1232" t="str">
        <f t="shared" si="2"/>
        <v/>
      </c>
      <c r="X16" s="1247"/>
      <c r="Y16" s="1194"/>
      <c r="Z16" s="1183"/>
      <c r="AA16" s="1665"/>
      <c r="AB16" s="1665"/>
      <c r="AC16" s="1665"/>
      <c r="AD16" s="1665"/>
      <c r="AE16" s="319"/>
      <c r="AF16" s="1151" t="str">
        <f t="shared" si="3"/>
        <v>6 (1406)</v>
      </c>
      <c r="AG16" s="1152" t="str">
        <f t="shared" si="4"/>
        <v/>
      </c>
      <c r="AH16" s="1255"/>
      <c r="AI16" s="1256"/>
      <c r="AJ16" s="1256"/>
      <c r="AK16" s="1257"/>
      <c r="AL16" s="1246" t="s">
        <v>2902</v>
      </c>
      <c r="AM16" s="1232" t="str">
        <f t="shared" si="5"/>
        <v/>
      </c>
      <c r="AN16" s="1247"/>
      <c r="AO16" s="1247"/>
      <c r="AP16" s="1247"/>
      <c r="AR16" s="1246" t="s">
        <v>2902</v>
      </c>
      <c r="AS16" s="1232" t="str">
        <f t="shared" si="6"/>
        <v/>
      </c>
      <c r="AT16" s="1247"/>
      <c r="AU16" s="1247"/>
      <c r="AV16" s="1247"/>
    </row>
    <row r="17" spans="1:48" ht="12.6" hidden="1" customHeight="1">
      <c r="A17" s="453" t="s">
        <v>2903</v>
      </c>
      <c r="B17" s="1144"/>
      <c r="C17" s="1207"/>
      <c r="D17" s="994"/>
      <c r="E17" s="453"/>
      <c r="F17" s="994"/>
      <c r="G17" s="1226"/>
      <c r="H17" s="997"/>
      <c r="I17" s="1148"/>
      <c r="J17" s="453"/>
      <c r="K17" s="1665"/>
      <c r="L17" s="1665"/>
      <c r="M17" s="1665"/>
      <c r="N17" s="1665"/>
      <c r="O17" s="477"/>
      <c r="P17" s="1151" t="str">
        <f t="shared" si="0"/>
        <v>7 (1407)</v>
      </c>
      <c r="Q17" s="1152" t="str">
        <f t="shared" si="1"/>
        <v/>
      </c>
      <c r="R17" s="1153"/>
      <c r="S17" s="1154"/>
      <c r="T17" s="1154"/>
      <c r="U17" s="595"/>
      <c r="V17" s="1246" t="s">
        <v>2903</v>
      </c>
      <c r="W17" s="1232" t="str">
        <f t="shared" si="2"/>
        <v/>
      </c>
      <c r="X17" s="1247"/>
      <c r="Y17" s="1194"/>
      <c r="Z17" s="1183"/>
      <c r="AA17" s="1665"/>
      <c r="AB17" s="1665"/>
      <c r="AC17" s="1665"/>
      <c r="AD17" s="1665"/>
      <c r="AE17" s="319"/>
      <c r="AF17" s="1151" t="str">
        <f t="shared" si="3"/>
        <v>7 (1407)</v>
      </c>
      <c r="AG17" s="1152" t="str">
        <f t="shared" si="4"/>
        <v/>
      </c>
      <c r="AH17" s="1255"/>
      <c r="AI17" s="1256"/>
      <c r="AJ17" s="1256"/>
      <c r="AK17" s="1257"/>
      <c r="AL17" s="1246" t="s">
        <v>2903</v>
      </c>
      <c r="AM17" s="1232" t="str">
        <f t="shared" si="5"/>
        <v/>
      </c>
      <c r="AN17" s="1247"/>
      <c r="AO17" s="1247"/>
      <c r="AP17" s="1247"/>
      <c r="AR17" s="1246" t="s">
        <v>2903</v>
      </c>
      <c r="AS17" s="1232" t="str">
        <f t="shared" si="6"/>
        <v/>
      </c>
      <c r="AT17" s="1247"/>
      <c r="AU17" s="1247"/>
      <c r="AV17" s="1247"/>
    </row>
    <row r="18" spans="1:48" ht="12.6" hidden="1" customHeight="1">
      <c r="A18" s="453" t="s">
        <v>2904</v>
      </c>
      <c r="B18" s="1144"/>
      <c r="C18" s="1207"/>
      <c r="D18" s="994"/>
      <c r="E18" s="453"/>
      <c r="F18" s="994"/>
      <c r="G18" s="1226"/>
      <c r="H18" s="997"/>
      <c r="I18" s="1148"/>
      <c r="J18" s="453"/>
      <c r="K18" s="1665"/>
      <c r="L18" s="1665"/>
      <c r="M18" s="1665"/>
      <c r="N18" s="1665"/>
      <c r="O18" s="477"/>
      <c r="P18" s="1151" t="str">
        <f t="shared" si="0"/>
        <v>8 (1408)</v>
      </c>
      <c r="Q18" s="1152" t="str">
        <f t="shared" si="1"/>
        <v/>
      </c>
      <c r="R18" s="1153"/>
      <c r="S18" s="1154"/>
      <c r="T18" s="1154"/>
      <c r="U18" s="595"/>
      <c r="V18" s="1246" t="s">
        <v>2904</v>
      </c>
      <c r="W18" s="1232" t="str">
        <f t="shared" si="2"/>
        <v/>
      </c>
      <c r="X18" s="1247"/>
      <c r="Y18" s="1194"/>
      <c r="Z18" s="1183"/>
      <c r="AA18" s="1665"/>
      <c r="AB18" s="1665"/>
      <c r="AC18" s="1665"/>
      <c r="AD18" s="1665"/>
      <c r="AE18" s="319"/>
      <c r="AF18" s="1151" t="str">
        <f t="shared" si="3"/>
        <v>8 (1408)</v>
      </c>
      <c r="AG18" s="1152" t="str">
        <f t="shared" si="4"/>
        <v/>
      </c>
      <c r="AH18" s="1255"/>
      <c r="AI18" s="1256"/>
      <c r="AJ18" s="1256"/>
      <c r="AK18" s="1257"/>
      <c r="AL18" s="1246" t="s">
        <v>2904</v>
      </c>
      <c r="AM18" s="1232" t="str">
        <f t="shared" si="5"/>
        <v/>
      </c>
      <c r="AN18" s="1247"/>
      <c r="AO18" s="1247"/>
      <c r="AP18" s="1247"/>
      <c r="AR18" s="1246" t="s">
        <v>2904</v>
      </c>
      <c r="AS18" s="1232" t="str">
        <f t="shared" si="6"/>
        <v/>
      </c>
      <c r="AT18" s="1247"/>
      <c r="AU18" s="1247"/>
      <c r="AV18" s="1247"/>
    </row>
    <row r="19" spans="1:48" ht="12.6" hidden="1" customHeight="1">
      <c r="A19" s="453" t="s">
        <v>2905</v>
      </c>
      <c r="B19" s="1144"/>
      <c r="C19" s="1207"/>
      <c r="D19" s="994"/>
      <c r="E19" s="453"/>
      <c r="F19" s="994"/>
      <c r="G19" s="1226"/>
      <c r="H19" s="997"/>
      <c r="I19" s="1148"/>
      <c r="J19" s="453"/>
      <c r="K19" s="1665"/>
      <c r="L19" s="1665"/>
      <c r="M19" s="1665"/>
      <c r="N19" s="1665"/>
      <c r="O19" s="477"/>
      <c r="P19" s="1151" t="str">
        <f t="shared" si="0"/>
        <v>9 (1409)</v>
      </c>
      <c r="Q19" s="1152" t="str">
        <f t="shared" si="1"/>
        <v/>
      </c>
      <c r="R19" s="1153"/>
      <c r="S19" s="1154"/>
      <c r="T19" s="1154"/>
      <c r="U19" s="595"/>
      <c r="V19" s="1246" t="s">
        <v>2905</v>
      </c>
      <c r="W19" s="1232" t="str">
        <f t="shared" si="2"/>
        <v/>
      </c>
      <c r="X19" s="1247"/>
      <c r="Y19" s="1194"/>
      <c r="Z19" s="1183"/>
      <c r="AA19" s="1665"/>
      <c r="AB19" s="1665"/>
      <c r="AC19" s="1665"/>
      <c r="AD19" s="1665"/>
      <c r="AE19" s="319"/>
      <c r="AF19" s="1151" t="str">
        <f t="shared" si="3"/>
        <v>9 (1409)</v>
      </c>
      <c r="AG19" s="1152" t="str">
        <f t="shared" si="4"/>
        <v/>
      </c>
      <c r="AH19" s="1255"/>
      <c r="AI19" s="1256"/>
      <c r="AJ19" s="1256"/>
      <c r="AK19" s="1257"/>
      <c r="AL19" s="1246" t="s">
        <v>2905</v>
      </c>
      <c r="AM19" s="1232" t="str">
        <f t="shared" si="5"/>
        <v/>
      </c>
      <c r="AN19" s="1247"/>
      <c r="AO19" s="1247"/>
      <c r="AP19" s="1247"/>
      <c r="AR19" s="1246" t="s">
        <v>2905</v>
      </c>
      <c r="AS19" s="1232" t="str">
        <f t="shared" si="6"/>
        <v/>
      </c>
      <c r="AT19" s="1247"/>
      <c r="AU19" s="1247"/>
      <c r="AV19" s="1247"/>
    </row>
    <row r="20" spans="1:48" ht="12.6" hidden="1" customHeight="1">
      <c r="A20" s="453" t="s">
        <v>2906</v>
      </c>
      <c r="B20" s="1144"/>
      <c r="C20" s="1207"/>
      <c r="D20" s="994"/>
      <c r="E20" s="453"/>
      <c r="F20" s="994"/>
      <c r="G20" s="1226"/>
      <c r="H20" s="997"/>
      <c r="I20" s="1148"/>
      <c r="J20" s="453"/>
      <c r="K20" s="1665"/>
      <c r="L20" s="1665"/>
      <c r="M20" s="1665"/>
      <c r="N20" s="1665"/>
      <c r="O20" s="477"/>
      <c r="P20" s="1151" t="str">
        <f t="shared" si="0"/>
        <v>10 (1410)</v>
      </c>
      <c r="Q20" s="1152" t="str">
        <f t="shared" si="1"/>
        <v/>
      </c>
      <c r="R20" s="1153"/>
      <c r="S20" s="1154"/>
      <c r="T20" s="1154"/>
      <c r="U20" s="595"/>
      <c r="V20" s="1246" t="s">
        <v>2906</v>
      </c>
      <c r="W20" s="1232" t="str">
        <f t="shared" si="2"/>
        <v/>
      </c>
      <c r="X20" s="1247"/>
      <c r="Y20" s="1194"/>
      <c r="Z20" s="1183"/>
      <c r="AA20" s="1665"/>
      <c r="AB20" s="1665"/>
      <c r="AC20" s="1665"/>
      <c r="AD20" s="1665"/>
      <c r="AE20" s="319"/>
      <c r="AF20" s="1151" t="str">
        <f t="shared" si="3"/>
        <v>10 (1410)</v>
      </c>
      <c r="AG20" s="1152" t="str">
        <f t="shared" si="4"/>
        <v/>
      </c>
      <c r="AH20" s="1255"/>
      <c r="AI20" s="1256"/>
      <c r="AJ20" s="1256"/>
      <c r="AK20" s="1257"/>
      <c r="AL20" s="1246" t="s">
        <v>2906</v>
      </c>
      <c r="AM20" s="1232" t="str">
        <f t="shared" si="5"/>
        <v/>
      </c>
      <c r="AN20" s="1247"/>
      <c r="AO20" s="1247"/>
      <c r="AP20" s="1247"/>
      <c r="AR20" s="1246" t="s">
        <v>2906</v>
      </c>
      <c r="AS20" s="1232" t="str">
        <f t="shared" si="6"/>
        <v/>
      </c>
      <c r="AT20" s="1247"/>
      <c r="AU20" s="1247"/>
      <c r="AV20" s="1247"/>
    </row>
    <row r="21" spans="1:48" ht="12.6" hidden="1" customHeight="1">
      <c r="A21" s="453" t="s">
        <v>2907</v>
      </c>
      <c r="B21" s="1144"/>
      <c r="C21" s="1207"/>
      <c r="D21" s="994"/>
      <c r="E21" s="453"/>
      <c r="F21" s="994"/>
      <c r="G21" s="1226"/>
      <c r="H21" s="997"/>
      <c r="I21" s="1148"/>
      <c r="J21" s="453"/>
      <c r="K21" s="1665"/>
      <c r="L21" s="1665"/>
      <c r="M21" s="1665"/>
      <c r="N21" s="1665"/>
      <c r="O21" s="477"/>
      <c r="P21" s="1151" t="str">
        <f t="shared" si="0"/>
        <v>11 (1411)</v>
      </c>
      <c r="Q21" s="1152" t="str">
        <f t="shared" si="1"/>
        <v/>
      </c>
      <c r="R21" s="1153"/>
      <c r="S21" s="1154"/>
      <c r="T21" s="1154"/>
      <c r="U21" s="595"/>
      <c r="V21" s="1246" t="s">
        <v>2907</v>
      </c>
      <c r="W21" s="1232" t="str">
        <f t="shared" si="2"/>
        <v/>
      </c>
      <c r="X21" s="1247"/>
      <c r="Y21" s="1194"/>
      <c r="Z21" s="1183"/>
      <c r="AA21" s="1665"/>
      <c r="AB21" s="1665"/>
      <c r="AC21" s="1665"/>
      <c r="AD21" s="1665"/>
      <c r="AE21" s="319"/>
      <c r="AF21" s="1151" t="str">
        <f t="shared" si="3"/>
        <v>11 (1411)</v>
      </c>
      <c r="AG21" s="1152" t="str">
        <f t="shared" si="4"/>
        <v/>
      </c>
      <c r="AH21" s="1255"/>
      <c r="AI21" s="1256"/>
      <c r="AJ21" s="1256"/>
      <c r="AK21" s="1257"/>
      <c r="AL21" s="1246" t="s">
        <v>2907</v>
      </c>
      <c r="AM21" s="1232" t="str">
        <f t="shared" si="5"/>
        <v/>
      </c>
      <c r="AN21" s="1247"/>
      <c r="AO21" s="1247"/>
      <c r="AP21" s="1247"/>
      <c r="AR21" s="1246" t="s">
        <v>2907</v>
      </c>
      <c r="AS21" s="1232" t="str">
        <f t="shared" si="6"/>
        <v/>
      </c>
      <c r="AT21" s="1247"/>
      <c r="AU21" s="1247"/>
      <c r="AV21" s="1247"/>
    </row>
    <row r="22" spans="1:48" ht="12.6" hidden="1" customHeight="1">
      <c r="A22" s="453" t="s">
        <v>2908</v>
      </c>
      <c r="B22" s="1144"/>
      <c r="C22" s="1207"/>
      <c r="D22" s="994"/>
      <c r="E22" s="453"/>
      <c r="F22" s="994"/>
      <c r="G22" s="1226"/>
      <c r="H22" s="997"/>
      <c r="I22" s="1148"/>
      <c r="J22" s="453"/>
      <c r="K22" s="1665"/>
      <c r="L22" s="1665"/>
      <c r="M22" s="1665"/>
      <c r="N22" s="1665"/>
      <c r="O22" s="477"/>
      <c r="P22" s="1151" t="str">
        <f t="shared" si="0"/>
        <v>12 (1412)</v>
      </c>
      <c r="Q22" s="1152" t="str">
        <f t="shared" si="1"/>
        <v/>
      </c>
      <c r="R22" s="1153"/>
      <c r="S22" s="1154"/>
      <c r="T22" s="1154"/>
      <c r="U22" s="595"/>
      <c r="V22" s="1246" t="s">
        <v>2908</v>
      </c>
      <c r="W22" s="1232" t="str">
        <f t="shared" si="2"/>
        <v/>
      </c>
      <c r="X22" s="1247"/>
      <c r="Y22" s="1194"/>
      <c r="Z22" s="1183"/>
      <c r="AA22" s="1665"/>
      <c r="AB22" s="1665"/>
      <c r="AC22" s="1665"/>
      <c r="AD22" s="1665"/>
      <c r="AE22" s="319"/>
      <c r="AF22" s="1151" t="str">
        <f t="shared" si="3"/>
        <v>12 (1412)</v>
      </c>
      <c r="AG22" s="1152" t="str">
        <f t="shared" si="4"/>
        <v/>
      </c>
      <c r="AH22" s="1255"/>
      <c r="AI22" s="1256"/>
      <c r="AJ22" s="1256"/>
      <c r="AK22" s="1257"/>
      <c r="AL22" s="1246" t="s">
        <v>2908</v>
      </c>
      <c r="AM22" s="1232" t="str">
        <f t="shared" si="5"/>
        <v/>
      </c>
      <c r="AN22" s="1247"/>
      <c r="AO22" s="1247"/>
      <c r="AP22" s="1247"/>
      <c r="AR22" s="1246" t="s">
        <v>2908</v>
      </c>
      <c r="AS22" s="1232" t="str">
        <f t="shared" si="6"/>
        <v/>
      </c>
      <c r="AT22" s="1247"/>
      <c r="AU22" s="1247"/>
      <c r="AV22" s="1247"/>
    </row>
    <row r="23" spans="1:48" ht="12.6" hidden="1" customHeight="1">
      <c r="A23" s="453" t="s">
        <v>2909</v>
      </c>
      <c r="B23" s="1144"/>
      <c r="C23" s="1207"/>
      <c r="D23" s="994"/>
      <c r="E23" s="453"/>
      <c r="F23" s="994"/>
      <c r="G23" s="1226"/>
      <c r="H23" s="997"/>
      <c r="I23" s="1148"/>
      <c r="J23" s="453"/>
      <c r="K23" s="1665"/>
      <c r="L23" s="1665"/>
      <c r="M23" s="1665"/>
      <c r="N23" s="1665"/>
      <c r="O23" s="477"/>
      <c r="P23" s="1151" t="str">
        <f t="shared" si="0"/>
        <v>13 (1413)</v>
      </c>
      <c r="Q23" s="1152" t="str">
        <f t="shared" si="1"/>
        <v/>
      </c>
      <c r="R23" s="1153"/>
      <c r="S23" s="1154"/>
      <c r="T23" s="1154"/>
      <c r="U23" s="595"/>
      <c r="V23" s="1246" t="s">
        <v>2909</v>
      </c>
      <c r="W23" s="1232" t="str">
        <f t="shared" si="2"/>
        <v/>
      </c>
      <c r="X23" s="1247"/>
      <c r="Y23" s="1194"/>
      <c r="Z23" s="1183"/>
      <c r="AA23" s="1665"/>
      <c r="AB23" s="1665"/>
      <c r="AC23" s="1665"/>
      <c r="AD23" s="1665"/>
      <c r="AE23" s="319"/>
      <c r="AF23" s="1151" t="str">
        <f t="shared" si="3"/>
        <v>13 (1413)</v>
      </c>
      <c r="AG23" s="1152" t="str">
        <f t="shared" si="4"/>
        <v/>
      </c>
      <c r="AH23" s="1255"/>
      <c r="AI23" s="1256"/>
      <c r="AJ23" s="1256"/>
      <c r="AK23" s="1257"/>
      <c r="AL23" s="1246" t="s">
        <v>2909</v>
      </c>
      <c r="AM23" s="1232" t="str">
        <f t="shared" si="5"/>
        <v/>
      </c>
      <c r="AN23" s="1247"/>
      <c r="AO23" s="1247"/>
      <c r="AP23" s="1247"/>
      <c r="AR23" s="1246" t="s">
        <v>2909</v>
      </c>
      <c r="AS23" s="1232" t="str">
        <f t="shared" si="6"/>
        <v/>
      </c>
      <c r="AT23" s="1247"/>
      <c r="AU23" s="1247"/>
      <c r="AV23" s="1247"/>
    </row>
    <row r="24" spans="1:48" ht="12.6" hidden="1" customHeight="1">
      <c r="A24" s="453" t="s">
        <v>2910</v>
      </c>
      <c r="B24" s="1144"/>
      <c r="C24" s="1207"/>
      <c r="D24" s="994"/>
      <c r="E24" s="453"/>
      <c r="F24" s="994"/>
      <c r="G24" s="1226"/>
      <c r="H24" s="997"/>
      <c r="I24" s="1148"/>
      <c r="J24" s="453"/>
      <c r="K24" s="1665"/>
      <c r="L24" s="1665"/>
      <c r="M24" s="1665"/>
      <c r="N24" s="1665"/>
      <c r="O24" s="477"/>
      <c r="P24" s="1151" t="str">
        <f t="shared" si="0"/>
        <v>14 (1414)</v>
      </c>
      <c r="Q24" s="1152" t="str">
        <f t="shared" si="1"/>
        <v/>
      </c>
      <c r="R24" s="1153"/>
      <c r="S24" s="1154"/>
      <c r="T24" s="1154"/>
      <c r="U24" s="595"/>
      <c r="V24" s="1246" t="s">
        <v>2910</v>
      </c>
      <c r="W24" s="1232" t="str">
        <f t="shared" si="2"/>
        <v/>
      </c>
      <c r="X24" s="1247"/>
      <c r="Y24" s="1194"/>
      <c r="Z24" s="1183"/>
      <c r="AA24" s="1665"/>
      <c r="AB24" s="1665"/>
      <c r="AC24" s="1665"/>
      <c r="AD24" s="1665"/>
      <c r="AE24" s="319"/>
      <c r="AF24" s="1151" t="str">
        <f t="shared" si="3"/>
        <v>14 (1414)</v>
      </c>
      <c r="AG24" s="1152" t="str">
        <f t="shared" si="4"/>
        <v/>
      </c>
      <c r="AH24" s="1255"/>
      <c r="AI24" s="1256"/>
      <c r="AJ24" s="1256"/>
      <c r="AK24" s="1257"/>
      <c r="AL24" s="1246" t="s">
        <v>2910</v>
      </c>
      <c r="AM24" s="1232" t="str">
        <f t="shared" si="5"/>
        <v/>
      </c>
      <c r="AN24" s="1247"/>
      <c r="AO24" s="1247"/>
      <c r="AP24" s="1247"/>
      <c r="AR24" s="1246" t="s">
        <v>2910</v>
      </c>
      <c r="AS24" s="1232" t="str">
        <f t="shared" si="6"/>
        <v/>
      </c>
      <c r="AT24" s="1247"/>
      <c r="AU24" s="1247"/>
      <c r="AV24" s="1247"/>
    </row>
    <row r="25" spans="1:48" ht="12.6" hidden="1" customHeight="1">
      <c r="A25" s="453" t="s">
        <v>2911</v>
      </c>
      <c r="B25" s="1144"/>
      <c r="C25" s="1207"/>
      <c r="D25" s="994"/>
      <c r="E25" s="453"/>
      <c r="F25" s="994"/>
      <c r="G25" s="1226"/>
      <c r="H25" s="997"/>
      <c r="I25" s="1148"/>
      <c r="J25" s="453"/>
      <c r="K25" s="1665"/>
      <c r="L25" s="1665"/>
      <c r="M25" s="1665"/>
      <c r="N25" s="1665"/>
      <c r="O25" s="477"/>
      <c r="P25" s="1151" t="str">
        <f t="shared" si="0"/>
        <v>15 (1415)</v>
      </c>
      <c r="Q25" s="1152" t="str">
        <f t="shared" si="1"/>
        <v/>
      </c>
      <c r="R25" s="1153"/>
      <c r="S25" s="1154"/>
      <c r="T25" s="1154"/>
      <c r="U25" s="595"/>
      <c r="V25" s="1246" t="s">
        <v>2911</v>
      </c>
      <c r="W25" s="1232" t="str">
        <f t="shared" si="2"/>
        <v/>
      </c>
      <c r="X25" s="1247"/>
      <c r="Y25" s="1194"/>
      <c r="Z25" s="1183"/>
      <c r="AA25" s="1665"/>
      <c r="AB25" s="1665"/>
      <c r="AC25" s="1665"/>
      <c r="AD25" s="1665"/>
      <c r="AE25" s="319"/>
      <c r="AF25" s="1151" t="str">
        <f t="shared" si="3"/>
        <v>15 (1415)</v>
      </c>
      <c r="AG25" s="1152" t="str">
        <f t="shared" si="4"/>
        <v/>
      </c>
      <c r="AH25" s="1255"/>
      <c r="AI25" s="1256"/>
      <c r="AJ25" s="1256"/>
      <c r="AK25" s="1257"/>
      <c r="AL25" s="1246" t="s">
        <v>2911</v>
      </c>
      <c r="AM25" s="1232" t="str">
        <f t="shared" si="5"/>
        <v/>
      </c>
      <c r="AN25" s="1247"/>
      <c r="AO25" s="1247"/>
      <c r="AP25" s="1247"/>
      <c r="AR25" s="1246" t="s">
        <v>2911</v>
      </c>
      <c r="AS25" s="1232" t="str">
        <f t="shared" si="6"/>
        <v/>
      </c>
      <c r="AT25" s="1247"/>
      <c r="AU25" s="1247"/>
      <c r="AV25" s="1247"/>
    </row>
    <row r="26" spans="1:48" ht="12.6" hidden="1" customHeight="1">
      <c r="A26" s="453" t="s">
        <v>2912</v>
      </c>
      <c r="B26" s="1144"/>
      <c r="C26" s="1207"/>
      <c r="D26" s="994"/>
      <c r="E26" s="453"/>
      <c r="F26" s="994"/>
      <c r="G26" s="1226"/>
      <c r="H26" s="997"/>
      <c r="I26" s="1148"/>
      <c r="J26" s="453"/>
      <c r="K26" s="1665"/>
      <c r="L26" s="1665"/>
      <c r="M26" s="1665"/>
      <c r="N26" s="1665"/>
      <c r="O26" s="477"/>
      <c r="P26" s="1151" t="str">
        <f t="shared" si="0"/>
        <v>16 (1416)</v>
      </c>
      <c r="Q26" s="1152" t="str">
        <f t="shared" si="1"/>
        <v/>
      </c>
      <c r="R26" s="1153"/>
      <c r="S26" s="1154"/>
      <c r="T26" s="1154"/>
      <c r="U26" s="595"/>
      <c r="V26" s="1246" t="s">
        <v>2912</v>
      </c>
      <c r="W26" s="1232" t="str">
        <f t="shared" si="2"/>
        <v/>
      </c>
      <c r="X26" s="1247"/>
      <c r="Y26" s="1194"/>
      <c r="Z26" s="1183"/>
      <c r="AA26" s="1665"/>
      <c r="AB26" s="1665"/>
      <c r="AC26" s="1665"/>
      <c r="AD26" s="1665"/>
      <c r="AE26" s="319"/>
      <c r="AF26" s="1151" t="str">
        <f t="shared" si="3"/>
        <v>16 (1416)</v>
      </c>
      <c r="AG26" s="1152" t="str">
        <f t="shared" si="4"/>
        <v/>
      </c>
      <c r="AH26" s="1255"/>
      <c r="AI26" s="1256"/>
      <c r="AJ26" s="1256"/>
      <c r="AK26" s="1257"/>
      <c r="AL26" s="1246" t="s">
        <v>2912</v>
      </c>
      <c r="AM26" s="1232" t="str">
        <f t="shared" si="5"/>
        <v/>
      </c>
      <c r="AN26" s="1247"/>
      <c r="AO26" s="1247"/>
      <c r="AP26" s="1247"/>
      <c r="AR26" s="1246" t="s">
        <v>2912</v>
      </c>
      <c r="AS26" s="1232" t="str">
        <f t="shared" si="6"/>
        <v/>
      </c>
      <c r="AT26" s="1247"/>
      <c r="AU26" s="1247"/>
      <c r="AV26" s="1247"/>
    </row>
    <row r="27" spans="1:48" ht="12.6" hidden="1" customHeight="1">
      <c r="A27" s="453" t="s">
        <v>2913</v>
      </c>
      <c r="B27" s="1144"/>
      <c r="C27" s="1207"/>
      <c r="D27" s="994"/>
      <c r="E27" s="453"/>
      <c r="F27" s="994"/>
      <c r="G27" s="1226"/>
      <c r="H27" s="997"/>
      <c r="I27" s="1148"/>
      <c r="J27" s="453"/>
      <c r="K27" s="1665"/>
      <c r="L27" s="1665"/>
      <c r="M27" s="1665"/>
      <c r="N27" s="1665"/>
      <c r="O27" s="477"/>
      <c r="P27" s="1151" t="str">
        <f t="shared" si="0"/>
        <v>17 (1417)</v>
      </c>
      <c r="Q27" s="1152" t="str">
        <f t="shared" si="1"/>
        <v/>
      </c>
      <c r="R27" s="1153"/>
      <c r="S27" s="1154"/>
      <c r="T27" s="1154"/>
      <c r="U27" s="595"/>
      <c r="V27" s="1246" t="s">
        <v>2913</v>
      </c>
      <c r="W27" s="1232" t="str">
        <f t="shared" si="2"/>
        <v/>
      </c>
      <c r="X27" s="1247"/>
      <c r="Y27" s="1194"/>
      <c r="Z27" s="1183"/>
      <c r="AA27" s="1665"/>
      <c r="AB27" s="1665"/>
      <c r="AC27" s="1665"/>
      <c r="AD27" s="1665"/>
      <c r="AE27" s="319"/>
      <c r="AF27" s="1151" t="str">
        <f t="shared" si="3"/>
        <v>17 (1417)</v>
      </c>
      <c r="AG27" s="1152" t="str">
        <f t="shared" si="4"/>
        <v/>
      </c>
      <c r="AH27" s="1255"/>
      <c r="AI27" s="1256"/>
      <c r="AJ27" s="1256"/>
      <c r="AK27" s="1257"/>
      <c r="AL27" s="1246" t="s">
        <v>2913</v>
      </c>
      <c r="AM27" s="1232" t="str">
        <f t="shared" si="5"/>
        <v/>
      </c>
      <c r="AN27" s="1247"/>
      <c r="AO27" s="1247"/>
      <c r="AP27" s="1247"/>
      <c r="AR27" s="1246" t="s">
        <v>2913</v>
      </c>
      <c r="AS27" s="1232" t="str">
        <f t="shared" si="6"/>
        <v/>
      </c>
      <c r="AT27" s="1247"/>
      <c r="AU27" s="1247"/>
      <c r="AV27" s="1247"/>
    </row>
    <row r="28" spans="1:48" ht="12.6" hidden="1" customHeight="1">
      <c r="A28" s="453" t="s">
        <v>2914</v>
      </c>
      <c r="B28" s="1144"/>
      <c r="C28" s="1207"/>
      <c r="D28" s="994"/>
      <c r="E28" s="453"/>
      <c r="F28" s="994"/>
      <c r="G28" s="1226"/>
      <c r="H28" s="997"/>
      <c r="I28" s="1148"/>
      <c r="J28" s="453"/>
      <c r="K28" s="1665"/>
      <c r="L28" s="1665"/>
      <c r="M28" s="1665"/>
      <c r="N28" s="1665"/>
      <c r="O28" s="477"/>
      <c r="P28" s="1151" t="str">
        <f t="shared" si="0"/>
        <v>18 (1418)</v>
      </c>
      <c r="Q28" s="1152" t="str">
        <f t="shared" si="1"/>
        <v/>
      </c>
      <c r="R28" s="1153"/>
      <c r="S28" s="1154"/>
      <c r="T28" s="1154"/>
      <c r="U28" s="595"/>
      <c r="V28" s="1246" t="s">
        <v>2914</v>
      </c>
      <c r="W28" s="1232" t="str">
        <f t="shared" si="2"/>
        <v/>
      </c>
      <c r="X28" s="1247"/>
      <c r="Y28" s="1194"/>
      <c r="Z28" s="1183"/>
      <c r="AA28" s="1665"/>
      <c r="AB28" s="1665"/>
      <c r="AC28" s="1665"/>
      <c r="AD28" s="1665"/>
      <c r="AE28" s="319"/>
      <c r="AF28" s="1151" t="str">
        <f t="shared" si="3"/>
        <v>18 (1418)</v>
      </c>
      <c r="AG28" s="1152" t="str">
        <f t="shared" si="4"/>
        <v/>
      </c>
      <c r="AH28" s="1255"/>
      <c r="AI28" s="1256"/>
      <c r="AJ28" s="1256"/>
      <c r="AK28" s="1257"/>
      <c r="AL28" s="1246" t="s">
        <v>2914</v>
      </c>
      <c r="AM28" s="1232" t="str">
        <f t="shared" si="5"/>
        <v/>
      </c>
      <c r="AN28" s="1247"/>
      <c r="AO28" s="1247"/>
      <c r="AP28" s="1247"/>
      <c r="AR28" s="1246" t="s">
        <v>2914</v>
      </c>
      <c r="AS28" s="1232" t="str">
        <f t="shared" si="6"/>
        <v/>
      </c>
      <c r="AT28" s="1247"/>
      <c r="AU28" s="1247"/>
      <c r="AV28" s="1247"/>
    </row>
    <row r="29" spans="1:48" ht="12.6" hidden="1" customHeight="1">
      <c r="A29" s="453" t="s">
        <v>2915</v>
      </c>
      <c r="B29" s="1144"/>
      <c r="C29" s="1207"/>
      <c r="D29" s="994"/>
      <c r="E29" s="453"/>
      <c r="F29" s="994"/>
      <c r="G29" s="1226"/>
      <c r="H29" s="997"/>
      <c r="I29" s="1148"/>
      <c r="J29" s="453"/>
      <c r="K29" s="1665"/>
      <c r="L29" s="1665"/>
      <c r="M29" s="1665"/>
      <c r="N29" s="1665"/>
      <c r="O29" s="477"/>
      <c r="P29" s="1151" t="str">
        <f t="shared" si="0"/>
        <v>19 (1419)</v>
      </c>
      <c r="Q29" s="1152" t="str">
        <f t="shared" si="1"/>
        <v/>
      </c>
      <c r="R29" s="1153"/>
      <c r="S29" s="1154"/>
      <c r="T29" s="1154"/>
      <c r="U29" s="595"/>
      <c r="V29" s="1246" t="s">
        <v>2915</v>
      </c>
      <c r="W29" s="1232" t="str">
        <f t="shared" si="2"/>
        <v/>
      </c>
      <c r="X29" s="1247"/>
      <c r="Y29" s="1194"/>
      <c r="Z29" s="1183"/>
      <c r="AA29" s="1665"/>
      <c r="AB29" s="1665"/>
      <c r="AC29" s="1665"/>
      <c r="AD29" s="1665"/>
      <c r="AE29" s="319"/>
      <c r="AF29" s="1151" t="str">
        <f t="shared" si="3"/>
        <v>19 (1419)</v>
      </c>
      <c r="AG29" s="1152" t="str">
        <f t="shared" si="4"/>
        <v/>
      </c>
      <c r="AH29" s="1255"/>
      <c r="AI29" s="1256"/>
      <c r="AJ29" s="1256"/>
      <c r="AK29" s="1257"/>
      <c r="AL29" s="1246" t="s">
        <v>2915</v>
      </c>
      <c r="AM29" s="1232" t="str">
        <f t="shared" si="5"/>
        <v/>
      </c>
      <c r="AN29" s="1247"/>
      <c r="AO29" s="1247"/>
      <c r="AP29" s="1247"/>
      <c r="AR29" s="1246" t="s">
        <v>2915</v>
      </c>
      <c r="AS29" s="1232" t="str">
        <f t="shared" si="6"/>
        <v/>
      </c>
      <c r="AT29" s="1247"/>
      <c r="AU29" s="1247"/>
      <c r="AV29" s="1247"/>
    </row>
    <row r="30" spans="1:48" ht="12.6" hidden="1" customHeight="1">
      <c r="A30" s="453" t="s">
        <v>2916</v>
      </c>
      <c r="B30" s="1144"/>
      <c r="C30" s="1207"/>
      <c r="D30" s="994"/>
      <c r="E30" s="453"/>
      <c r="F30" s="994"/>
      <c r="G30" s="1226"/>
      <c r="H30" s="997"/>
      <c r="I30" s="1148"/>
      <c r="J30" s="453"/>
      <c r="K30" s="1665"/>
      <c r="L30" s="1665"/>
      <c r="M30" s="1665"/>
      <c r="N30" s="1665"/>
      <c r="O30" s="477"/>
      <c r="P30" s="1151" t="str">
        <f t="shared" si="0"/>
        <v>20 (1420)</v>
      </c>
      <c r="Q30" s="1152" t="str">
        <f t="shared" si="1"/>
        <v/>
      </c>
      <c r="R30" s="1153"/>
      <c r="S30" s="1154"/>
      <c r="T30" s="1154"/>
      <c r="U30" s="595"/>
      <c r="V30" s="1246" t="s">
        <v>2916</v>
      </c>
      <c r="W30" s="1232" t="str">
        <f t="shared" si="2"/>
        <v/>
      </c>
      <c r="X30" s="1247"/>
      <c r="Y30" s="1194"/>
      <c r="Z30" s="1183"/>
      <c r="AA30" s="1665"/>
      <c r="AB30" s="1665"/>
      <c r="AC30" s="1665"/>
      <c r="AD30" s="1665"/>
      <c r="AE30" s="319"/>
      <c r="AF30" s="1151" t="str">
        <f t="shared" si="3"/>
        <v>20 (1420)</v>
      </c>
      <c r="AG30" s="1152" t="str">
        <f t="shared" si="4"/>
        <v/>
      </c>
      <c r="AH30" s="1255"/>
      <c r="AI30" s="1256"/>
      <c r="AJ30" s="1256"/>
      <c r="AK30" s="1257"/>
      <c r="AL30" s="1246" t="s">
        <v>2916</v>
      </c>
      <c r="AM30" s="1232" t="str">
        <f t="shared" si="5"/>
        <v/>
      </c>
      <c r="AN30" s="1247"/>
      <c r="AO30" s="1247"/>
      <c r="AP30" s="1247"/>
      <c r="AR30" s="1246" t="s">
        <v>2916</v>
      </c>
      <c r="AS30" s="1232" t="str">
        <f t="shared" si="6"/>
        <v/>
      </c>
      <c r="AT30" s="1247"/>
      <c r="AU30" s="1247"/>
      <c r="AV30" s="1247"/>
    </row>
    <row r="31" spans="1:48" ht="12.6" hidden="1" customHeight="1">
      <c r="A31" s="453" t="s">
        <v>2917</v>
      </c>
      <c r="B31" s="1144"/>
      <c r="C31" s="1207"/>
      <c r="D31" s="994"/>
      <c r="E31" s="453"/>
      <c r="F31" s="994"/>
      <c r="G31" s="1226"/>
      <c r="H31" s="997"/>
      <c r="I31" s="1148"/>
      <c r="J31" s="453"/>
      <c r="K31" s="1665"/>
      <c r="L31" s="1665"/>
      <c r="M31" s="1665"/>
      <c r="N31" s="1665"/>
      <c r="O31" s="477"/>
      <c r="P31" s="1151" t="str">
        <f t="shared" si="0"/>
        <v>21 (1421)</v>
      </c>
      <c r="Q31" s="1152" t="str">
        <f t="shared" si="1"/>
        <v/>
      </c>
      <c r="R31" s="1153"/>
      <c r="S31" s="1154"/>
      <c r="T31" s="1154"/>
      <c r="U31" s="595"/>
      <c r="V31" s="1246" t="s">
        <v>2917</v>
      </c>
      <c r="W31" s="1232" t="str">
        <f t="shared" si="2"/>
        <v/>
      </c>
      <c r="X31" s="1247"/>
      <c r="Y31" s="1194"/>
      <c r="Z31" s="1183"/>
      <c r="AA31" s="1665"/>
      <c r="AB31" s="1665"/>
      <c r="AC31" s="1665"/>
      <c r="AD31" s="1665"/>
      <c r="AE31" s="319"/>
      <c r="AF31" s="1151" t="str">
        <f t="shared" si="3"/>
        <v>21 (1421)</v>
      </c>
      <c r="AG31" s="1152" t="str">
        <f t="shared" si="4"/>
        <v/>
      </c>
      <c r="AH31" s="1255"/>
      <c r="AI31" s="1256"/>
      <c r="AJ31" s="1256"/>
      <c r="AK31" s="1257"/>
      <c r="AL31" s="1246" t="s">
        <v>2917</v>
      </c>
      <c r="AM31" s="1232" t="str">
        <f t="shared" si="5"/>
        <v/>
      </c>
      <c r="AN31" s="1247"/>
      <c r="AO31" s="1247"/>
      <c r="AP31" s="1247"/>
      <c r="AR31" s="1246" t="s">
        <v>2917</v>
      </c>
      <c r="AS31" s="1232" t="str">
        <f t="shared" si="6"/>
        <v/>
      </c>
      <c r="AT31" s="1247"/>
      <c r="AU31" s="1247"/>
      <c r="AV31" s="1247"/>
    </row>
    <row r="32" spans="1:48" ht="12.6" hidden="1" customHeight="1">
      <c r="A32" s="453" t="s">
        <v>2918</v>
      </c>
      <c r="B32" s="1144"/>
      <c r="C32" s="1207"/>
      <c r="D32" s="994"/>
      <c r="E32" s="453"/>
      <c r="F32" s="994"/>
      <c r="G32" s="1226"/>
      <c r="H32" s="997"/>
      <c r="I32" s="1148"/>
      <c r="J32" s="453"/>
      <c r="K32" s="1665"/>
      <c r="L32" s="1665"/>
      <c r="M32" s="1665"/>
      <c r="N32" s="1665"/>
      <c r="O32" s="477"/>
      <c r="P32" s="1151" t="str">
        <f t="shared" si="0"/>
        <v>22 (1422)</v>
      </c>
      <c r="Q32" s="1152" t="str">
        <f t="shared" si="1"/>
        <v/>
      </c>
      <c r="R32" s="1153"/>
      <c r="S32" s="1154"/>
      <c r="T32" s="1154"/>
      <c r="U32" s="595"/>
      <c r="V32" s="1246" t="s">
        <v>2918</v>
      </c>
      <c r="W32" s="1232" t="str">
        <f t="shared" si="2"/>
        <v/>
      </c>
      <c r="X32" s="1247"/>
      <c r="Y32" s="1194"/>
      <c r="Z32" s="1183"/>
      <c r="AA32" s="1665"/>
      <c r="AB32" s="1665"/>
      <c r="AC32" s="1665"/>
      <c r="AD32" s="1665"/>
      <c r="AE32" s="319"/>
      <c r="AF32" s="1151" t="str">
        <f t="shared" si="3"/>
        <v>22 (1422)</v>
      </c>
      <c r="AG32" s="1152" t="str">
        <f t="shared" si="4"/>
        <v/>
      </c>
      <c r="AH32" s="1255"/>
      <c r="AI32" s="1256"/>
      <c r="AJ32" s="1256"/>
      <c r="AK32" s="1257"/>
      <c r="AL32" s="1246" t="s">
        <v>2918</v>
      </c>
      <c r="AM32" s="1232" t="str">
        <f t="shared" si="5"/>
        <v/>
      </c>
      <c r="AN32" s="1247"/>
      <c r="AO32" s="1247"/>
      <c r="AP32" s="1247"/>
      <c r="AR32" s="1246" t="s">
        <v>2918</v>
      </c>
      <c r="AS32" s="1232" t="str">
        <f t="shared" si="6"/>
        <v/>
      </c>
      <c r="AT32" s="1247"/>
      <c r="AU32" s="1247"/>
      <c r="AV32" s="1247"/>
    </row>
    <row r="33" spans="1:48" ht="12.6" hidden="1" customHeight="1">
      <c r="A33" s="453" t="s">
        <v>2919</v>
      </c>
      <c r="B33" s="1144"/>
      <c r="C33" s="1207"/>
      <c r="D33" s="994"/>
      <c r="E33" s="453"/>
      <c r="F33" s="994"/>
      <c r="G33" s="1226"/>
      <c r="H33" s="997"/>
      <c r="I33" s="1148"/>
      <c r="J33" s="453"/>
      <c r="K33" s="1665"/>
      <c r="L33" s="1665"/>
      <c r="M33" s="1665"/>
      <c r="N33" s="1665"/>
      <c r="O33" s="477"/>
      <c r="P33" s="1151" t="str">
        <f t="shared" si="0"/>
        <v>23 (1423)</v>
      </c>
      <c r="Q33" s="1152" t="str">
        <f t="shared" si="1"/>
        <v/>
      </c>
      <c r="R33" s="1153"/>
      <c r="S33" s="1154"/>
      <c r="T33" s="1154"/>
      <c r="U33" s="595"/>
      <c r="V33" s="1246" t="s">
        <v>2919</v>
      </c>
      <c r="W33" s="1232" t="str">
        <f t="shared" si="2"/>
        <v/>
      </c>
      <c r="X33" s="1247"/>
      <c r="Y33" s="1194"/>
      <c r="Z33" s="1183"/>
      <c r="AA33" s="1665"/>
      <c r="AB33" s="1665"/>
      <c r="AC33" s="1665"/>
      <c r="AD33" s="1665"/>
      <c r="AE33" s="319"/>
      <c r="AF33" s="1151" t="str">
        <f t="shared" si="3"/>
        <v>23 (1423)</v>
      </c>
      <c r="AG33" s="1152" t="str">
        <f t="shared" si="4"/>
        <v/>
      </c>
      <c r="AH33" s="1255"/>
      <c r="AI33" s="1256"/>
      <c r="AJ33" s="1256"/>
      <c r="AK33" s="1257"/>
      <c r="AL33" s="1246" t="s">
        <v>2919</v>
      </c>
      <c r="AM33" s="1232" t="str">
        <f t="shared" si="5"/>
        <v/>
      </c>
      <c r="AN33" s="1247"/>
      <c r="AO33" s="1247"/>
      <c r="AP33" s="1247"/>
      <c r="AR33" s="1246" t="s">
        <v>2919</v>
      </c>
      <c r="AS33" s="1232" t="str">
        <f t="shared" si="6"/>
        <v/>
      </c>
      <c r="AT33" s="1247"/>
      <c r="AU33" s="1247"/>
      <c r="AV33" s="1247"/>
    </row>
    <row r="34" spans="1:48" ht="12.6" hidden="1" customHeight="1">
      <c r="A34" s="453" t="s">
        <v>2920</v>
      </c>
      <c r="B34" s="1144"/>
      <c r="C34" s="1207"/>
      <c r="D34" s="994"/>
      <c r="E34" s="453"/>
      <c r="F34" s="994"/>
      <c r="G34" s="1226"/>
      <c r="H34" s="997"/>
      <c r="I34" s="1148"/>
      <c r="J34" s="453"/>
      <c r="K34" s="1665"/>
      <c r="L34" s="1665"/>
      <c r="M34" s="1665"/>
      <c r="N34" s="1665"/>
      <c r="O34" s="477"/>
      <c r="P34" s="1151" t="str">
        <f t="shared" si="0"/>
        <v>24 (1424)</v>
      </c>
      <c r="Q34" s="1152" t="str">
        <f t="shared" si="1"/>
        <v/>
      </c>
      <c r="R34" s="1153"/>
      <c r="S34" s="1154"/>
      <c r="T34" s="1154"/>
      <c r="U34" s="595"/>
      <c r="V34" s="1246" t="s">
        <v>2920</v>
      </c>
      <c r="W34" s="1232" t="str">
        <f t="shared" si="2"/>
        <v/>
      </c>
      <c r="X34" s="1247"/>
      <c r="Y34" s="1194"/>
      <c r="Z34" s="1183"/>
      <c r="AA34" s="1665"/>
      <c r="AB34" s="1665"/>
      <c r="AC34" s="1665"/>
      <c r="AD34" s="1665"/>
      <c r="AE34" s="319"/>
      <c r="AF34" s="1151" t="str">
        <f t="shared" si="3"/>
        <v>24 (1424)</v>
      </c>
      <c r="AG34" s="1152" t="str">
        <f t="shared" si="4"/>
        <v/>
      </c>
      <c r="AH34" s="1255"/>
      <c r="AI34" s="1256"/>
      <c r="AJ34" s="1256"/>
      <c r="AK34" s="1257"/>
      <c r="AL34" s="1246" t="s">
        <v>2920</v>
      </c>
      <c r="AM34" s="1232" t="str">
        <f t="shared" si="5"/>
        <v/>
      </c>
      <c r="AN34" s="1247"/>
      <c r="AO34" s="1247"/>
      <c r="AP34" s="1247"/>
      <c r="AR34" s="1246" t="s">
        <v>2920</v>
      </c>
      <c r="AS34" s="1232" t="str">
        <f t="shared" si="6"/>
        <v/>
      </c>
      <c r="AT34" s="1247"/>
      <c r="AU34" s="1247"/>
      <c r="AV34" s="1247"/>
    </row>
    <row r="35" spans="1:48">
      <c r="A35" s="453" t="s">
        <v>2921</v>
      </c>
      <c r="B35" s="1144"/>
      <c r="C35" s="1207"/>
      <c r="D35" s="994"/>
      <c r="E35" s="453"/>
      <c r="F35" s="994"/>
      <c r="G35" s="1226"/>
      <c r="H35" s="997"/>
      <c r="I35" s="1148"/>
      <c r="J35" s="453"/>
      <c r="K35" s="1665"/>
      <c r="L35" s="1665"/>
      <c r="M35" s="1665"/>
      <c r="N35" s="1665"/>
      <c r="O35" s="477"/>
      <c r="P35" s="1151" t="str">
        <f t="shared" si="0"/>
        <v>25 (1425)</v>
      </c>
      <c r="Q35" s="1152" t="str">
        <f t="shared" si="1"/>
        <v/>
      </c>
      <c r="R35" s="1153"/>
      <c r="S35" s="1154"/>
      <c r="T35" s="1154"/>
      <c r="U35" s="595"/>
      <c r="V35" s="1246" t="s">
        <v>2921</v>
      </c>
      <c r="W35" s="1232" t="str">
        <f t="shared" si="2"/>
        <v/>
      </c>
      <c r="X35" s="1247"/>
      <c r="Y35" s="1194"/>
      <c r="Z35" s="1183"/>
      <c r="AA35" s="1665"/>
      <c r="AB35" s="1665"/>
      <c r="AC35" s="1665"/>
      <c r="AD35" s="1665"/>
      <c r="AE35" s="319"/>
      <c r="AF35" s="1151" t="str">
        <f t="shared" si="3"/>
        <v>25 (1425)</v>
      </c>
      <c r="AG35" s="1152" t="str">
        <f t="shared" si="4"/>
        <v/>
      </c>
      <c r="AH35" s="1255"/>
      <c r="AI35" s="1256"/>
      <c r="AJ35" s="1256"/>
      <c r="AK35" s="1257"/>
      <c r="AL35" s="1246" t="s">
        <v>2921</v>
      </c>
      <c r="AM35" s="1232" t="str">
        <f t="shared" si="5"/>
        <v/>
      </c>
      <c r="AN35" s="1247"/>
      <c r="AO35" s="1247"/>
      <c r="AP35" s="1247"/>
      <c r="AR35" s="1246" t="s">
        <v>2921</v>
      </c>
      <c r="AS35" s="1232" t="str">
        <f t="shared" si="6"/>
        <v/>
      </c>
      <c r="AT35" s="1247"/>
      <c r="AU35" s="1247"/>
      <c r="AV35" s="1247"/>
    </row>
    <row r="36" spans="1:48" ht="14.4">
      <c r="A36" s="796" t="s">
        <v>2922</v>
      </c>
      <c r="B36" s="1208">
        <v>100</v>
      </c>
      <c r="C36" s="1209"/>
      <c r="D36" s="994"/>
      <c r="E36" s="453"/>
      <c r="F36" s="994"/>
      <c r="G36" s="1226"/>
      <c r="H36" s="997"/>
      <c r="I36" s="1148"/>
      <c r="J36" s="453"/>
      <c r="K36" s="1666"/>
      <c r="L36" s="1666"/>
      <c r="M36" s="1666"/>
      <c r="N36" s="1666"/>
      <c r="O36" s="477"/>
      <c r="P36" s="1142"/>
      <c r="Q36" s="1159">
        <f>$B36</f>
        <v>100</v>
      </c>
      <c r="R36" s="1153"/>
      <c r="S36" s="1154"/>
      <c r="T36" s="1154"/>
      <c r="U36" s="595"/>
      <c r="V36" s="1244"/>
      <c r="W36" s="1380">
        <v>100</v>
      </c>
      <c r="X36" s="1247"/>
      <c r="Y36" s="1194"/>
      <c r="Z36" s="1183"/>
      <c r="AA36" s="1717"/>
      <c r="AB36" s="1717"/>
      <c r="AC36" s="1717"/>
      <c r="AD36" s="1717"/>
      <c r="AE36" s="319"/>
      <c r="AF36" s="1142"/>
      <c r="AG36" s="1159">
        <f>$B36</f>
        <v>100</v>
      </c>
      <c r="AH36" s="1255"/>
      <c r="AI36" s="1256"/>
      <c r="AJ36" s="1256"/>
      <c r="AK36" s="1257"/>
      <c r="AL36" s="1244"/>
      <c r="AM36" s="1380">
        <v>100</v>
      </c>
      <c r="AN36" s="1247"/>
      <c r="AO36" s="1247"/>
      <c r="AP36" s="1247"/>
      <c r="AR36" s="1244"/>
      <c r="AS36" s="1380">
        <v>100</v>
      </c>
      <c r="AT36" s="1247"/>
      <c r="AU36" s="1247"/>
      <c r="AV36" s="1247"/>
    </row>
    <row r="37" spans="1:48" ht="14.4">
      <c r="A37" s="478" t="s">
        <v>2923</v>
      </c>
      <c r="B37" s="1002" t="s">
        <v>2924</v>
      </c>
      <c r="C37" s="1003"/>
      <c r="D37" s="997"/>
      <c r="E37" s="477"/>
      <c r="F37" s="997"/>
      <c r="G37" s="1227"/>
      <c r="H37" s="997"/>
      <c r="I37" s="1166"/>
      <c r="J37" s="477"/>
      <c r="K37" s="1664"/>
      <c r="L37" s="1664"/>
      <c r="M37" s="1664"/>
      <c r="N37" s="1664"/>
      <c r="O37" s="477"/>
      <c r="P37" s="1142"/>
      <c r="Q37" s="1003" t="str">
        <f>$B37</f>
        <v>Overall</v>
      </c>
      <c r="R37" s="1153"/>
      <c r="S37" s="1168"/>
      <c r="T37" s="1168"/>
      <c r="U37" s="595"/>
      <c r="V37" s="1244"/>
      <c r="W37" s="1383" t="s">
        <v>2924</v>
      </c>
      <c r="X37" s="1153"/>
      <c r="Y37" s="1166"/>
      <c r="Z37" s="1183"/>
      <c r="AA37" s="1664"/>
      <c r="AB37" s="1664"/>
      <c r="AC37" s="1664"/>
      <c r="AD37" s="1664"/>
      <c r="AE37" s="319"/>
      <c r="AF37" s="1142"/>
      <c r="AG37" s="1003" t="str">
        <f>$B37</f>
        <v>Overall</v>
      </c>
      <c r="AH37" s="1255"/>
      <c r="AI37" s="1256"/>
      <c r="AJ37" s="1256"/>
      <c r="AK37" s="1257"/>
      <c r="AL37" s="1244"/>
      <c r="AM37" s="1383" t="s">
        <v>2924</v>
      </c>
      <c r="AN37" s="1153"/>
      <c r="AO37" s="1153"/>
      <c r="AP37" s="1153"/>
      <c r="AR37" s="1244"/>
      <c r="AS37" s="1383" t="s">
        <v>2924</v>
      </c>
      <c r="AT37" s="1153"/>
      <c r="AU37" s="1153"/>
      <c r="AV37" s="1153"/>
    </row>
    <row r="38" spans="1:48" ht="6" customHeight="1">
      <c r="A38" s="477"/>
      <c r="B38" s="477"/>
      <c r="C38" s="477"/>
      <c r="D38" s="477"/>
      <c r="E38" s="477"/>
      <c r="F38" s="477"/>
      <c r="G38" s="477"/>
      <c r="H38" s="477"/>
      <c r="I38" s="477"/>
      <c r="J38" s="477"/>
      <c r="K38" s="477"/>
      <c r="L38" s="477"/>
      <c r="M38" s="477"/>
      <c r="N38" s="477"/>
      <c r="O38" s="477"/>
      <c r="P38" s="1142"/>
      <c r="Q38" s="1142"/>
      <c r="R38" s="477"/>
      <c r="S38" s="477"/>
      <c r="T38" s="477"/>
      <c r="U38" s="595"/>
      <c r="V38" s="1244"/>
      <c r="W38" s="1244"/>
      <c r="X38" s="1183"/>
      <c r="Y38" s="1183"/>
      <c r="Z38" s="1183"/>
      <c r="AA38" s="1183"/>
      <c r="AB38" s="1183"/>
      <c r="AC38" s="1183"/>
      <c r="AD38" s="1183"/>
      <c r="AE38" s="319"/>
      <c r="AF38" s="1142"/>
      <c r="AG38" s="1142"/>
      <c r="AK38" s="1257"/>
      <c r="AL38" s="1244"/>
      <c r="AM38" s="1244"/>
      <c r="AN38" s="1183"/>
      <c r="AO38" s="1183"/>
      <c r="AP38" s="1183"/>
      <c r="AR38" s="1244"/>
      <c r="AS38" s="1244"/>
      <c r="AT38" s="1183"/>
      <c r="AU38" s="1183"/>
      <c r="AV38" s="1183"/>
    </row>
    <row r="39" spans="1:48" ht="14.4">
      <c r="A39" s="477"/>
      <c r="B39" s="813" t="s">
        <v>1791</v>
      </c>
      <c r="C39" s="477"/>
      <c r="D39" s="477"/>
      <c r="E39" s="477"/>
      <c r="F39" s="477"/>
      <c r="G39" s="477"/>
      <c r="H39" s="477"/>
      <c r="I39" s="477"/>
      <c r="J39" s="477"/>
      <c r="K39" s="477"/>
      <c r="L39" s="477"/>
      <c r="M39" s="477"/>
      <c r="N39" s="477"/>
      <c r="O39" s="477"/>
      <c r="P39" s="1142"/>
      <c r="Q39" s="1143" t="str">
        <f>$B39</f>
        <v>Undrawn Commitments (502)</v>
      </c>
      <c r="R39" s="477"/>
      <c r="S39" s="477"/>
      <c r="T39" s="477"/>
      <c r="U39" s="595"/>
      <c r="V39" s="1244"/>
      <c r="W39" s="1245" t="s">
        <v>1791</v>
      </c>
      <c r="X39" s="1183"/>
      <c r="Y39" s="1183"/>
      <c r="Z39" s="1183"/>
      <c r="AA39" s="1183"/>
      <c r="AB39" s="1183"/>
      <c r="AC39" s="1183"/>
      <c r="AD39" s="1183"/>
      <c r="AE39" s="319"/>
      <c r="AF39" s="1142"/>
      <c r="AG39" s="1143" t="str">
        <f>$B39</f>
        <v>Undrawn Commitments (502)</v>
      </c>
      <c r="AK39" s="1257"/>
      <c r="AL39" s="1244"/>
      <c r="AM39" s="1245" t="s">
        <v>1791</v>
      </c>
      <c r="AN39" s="1183"/>
      <c r="AO39" s="1183"/>
      <c r="AP39" s="1183"/>
      <c r="AR39" s="1244"/>
      <c r="AS39" s="1245" t="s">
        <v>1791</v>
      </c>
      <c r="AT39" s="1183"/>
      <c r="AU39" s="1183"/>
      <c r="AV39" s="1183"/>
    </row>
    <row r="40" spans="1:48">
      <c r="A40" s="453" t="s">
        <v>2897</v>
      </c>
      <c r="B40" s="1144"/>
      <c r="C40" s="994"/>
      <c r="D40" s="994"/>
      <c r="E40" s="453"/>
      <c r="F40" s="994"/>
      <c r="G40" s="1226"/>
      <c r="H40" s="997"/>
      <c r="I40" s="1148"/>
      <c r="J40" s="453"/>
      <c r="K40" s="1665"/>
      <c r="L40" s="1665"/>
      <c r="M40" s="1665"/>
      <c r="N40" s="1665"/>
      <c r="O40" s="477"/>
      <c r="P40" s="1151" t="str">
        <f t="shared" ref="P40:P64" si="7">$A40</f>
        <v>1 (1401)</v>
      </c>
      <c r="Q40" s="1152" t="str">
        <f t="shared" ref="Q40:Q64" si="8">IF($B40="","",$B40)</f>
        <v/>
      </c>
      <c r="R40" s="1153"/>
      <c r="S40" s="1154"/>
      <c r="T40" s="1154"/>
      <c r="U40" s="595"/>
      <c r="V40" s="1246" t="s">
        <v>2897</v>
      </c>
      <c r="W40" s="1232" t="str">
        <f t="shared" ref="W40:W64" si="9">IF($B40="","",$B40)</f>
        <v/>
      </c>
      <c r="X40" s="1247"/>
      <c r="Y40" s="1194"/>
      <c r="Z40" s="1183"/>
      <c r="AA40" s="1665"/>
      <c r="AB40" s="1665"/>
      <c r="AC40" s="1665"/>
      <c r="AD40" s="1665"/>
      <c r="AE40" s="319"/>
      <c r="AF40" s="1151" t="str">
        <f t="shared" ref="AF40:AF64" si="10">$A40</f>
        <v>1 (1401)</v>
      </c>
      <c r="AG40" s="1152" t="str">
        <f t="shared" ref="AG40:AG64" si="11">IF($B40="","",$B40)</f>
        <v/>
      </c>
      <c r="AH40" s="1255"/>
      <c r="AI40" s="1256"/>
      <c r="AJ40" s="1256"/>
      <c r="AK40" s="1257"/>
      <c r="AL40" s="1246" t="s">
        <v>2897</v>
      </c>
      <c r="AM40" s="1232" t="str">
        <f t="shared" ref="AM40:AM64" si="12">IF($B40="","",$B40)</f>
        <v/>
      </c>
      <c r="AN40" s="1247"/>
      <c r="AO40" s="1247"/>
      <c r="AP40" s="1247"/>
      <c r="AR40" s="1246" t="s">
        <v>2897</v>
      </c>
      <c r="AS40" s="1232" t="str">
        <f t="shared" ref="AS40:AS64" si="13">IF($B40="","",$B40)</f>
        <v/>
      </c>
      <c r="AT40" s="1247"/>
      <c r="AU40" s="1247"/>
      <c r="AV40" s="1247"/>
    </row>
    <row r="41" spans="1:48">
      <c r="A41" s="453" t="s">
        <v>2898</v>
      </c>
      <c r="B41" s="1144"/>
      <c r="C41" s="994"/>
      <c r="D41" s="994"/>
      <c r="E41" s="453"/>
      <c r="F41" s="994"/>
      <c r="G41" s="1226"/>
      <c r="H41" s="997"/>
      <c r="I41" s="1148"/>
      <c r="J41" s="453"/>
      <c r="K41" s="1665"/>
      <c r="L41" s="1665"/>
      <c r="M41" s="1665"/>
      <c r="N41" s="1665"/>
      <c r="O41" s="477"/>
      <c r="P41" s="1151" t="str">
        <f t="shared" si="7"/>
        <v>2 (1402)</v>
      </c>
      <c r="Q41" s="1152" t="str">
        <f t="shared" si="8"/>
        <v/>
      </c>
      <c r="R41" s="1153"/>
      <c r="S41" s="1154"/>
      <c r="T41" s="1154"/>
      <c r="U41" s="595"/>
      <c r="V41" s="1246" t="s">
        <v>2898</v>
      </c>
      <c r="W41" s="1232" t="str">
        <f t="shared" si="9"/>
        <v/>
      </c>
      <c r="X41" s="1247"/>
      <c r="Y41" s="1194"/>
      <c r="Z41" s="1183"/>
      <c r="AA41" s="1665"/>
      <c r="AB41" s="1665"/>
      <c r="AC41" s="1665"/>
      <c r="AD41" s="1665"/>
      <c r="AE41" s="319"/>
      <c r="AF41" s="1151" t="str">
        <f t="shared" si="10"/>
        <v>2 (1402)</v>
      </c>
      <c r="AG41" s="1152" t="str">
        <f t="shared" si="11"/>
        <v/>
      </c>
      <c r="AH41" s="1255"/>
      <c r="AI41" s="1256"/>
      <c r="AJ41" s="1256"/>
      <c r="AK41" s="1257"/>
      <c r="AL41" s="1246" t="s">
        <v>2898</v>
      </c>
      <c r="AM41" s="1232" t="str">
        <f t="shared" si="12"/>
        <v/>
      </c>
      <c r="AN41" s="1247"/>
      <c r="AO41" s="1247"/>
      <c r="AP41" s="1247"/>
      <c r="AR41" s="1246" t="s">
        <v>2898</v>
      </c>
      <c r="AS41" s="1232" t="str">
        <f t="shared" si="13"/>
        <v/>
      </c>
      <c r="AT41" s="1247"/>
      <c r="AU41" s="1247"/>
      <c r="AV41" s="1247"/>
    </row>
    <row r="42" spans="1:48">
      <c r="A42" s="453" t="s">
        <v>2899</v>
      </c>
      <c r="B42" s="1144"/>
      <c r="C42" s="994"/>
      <c r="D42" s="994"/>
      <c r="E42" s="453"/>
      <c r="F42" s="994"/>
      <c r="G42" s="1226"/>
      <c r="H42" s="997"/>
      <c r="I42" s="1148"/>
      <c r="J42" s="453"/>
      <c r="K42" s="1665"/>
      <c r="L42" s="1665"/>
      <c r="M42" s="1665"/>
      <c r="N42" s="1665"/>
      <c r="O42" s="477"/>
      <c r="P42" s="1151" t="str">
        <f t="shared" si="7"/>
        <v>3 (1403)</v>
      </c>
      <c r="Q42" s="1152" t="str">
        <f t="shared" si="8"/>
        <v/>
      </c>
      <c r="R42" s="1153"/>
      <c r="S42" s="1154"/>
      <c r="T42" s="1154"/>
      <c r="U42" s="595"/>
      <c r="V42" s="1246" t="s">
        <v>2899</v>
      </c>
      <c r="W42" s="1232" t="str">
        <f t="shared" si="9"/>
        <v/>
      </c>
      <c r="X42" s="1247"/>
      <c r="Y42" s="1194"/>
      <c r="Z42" s="1183"/>
      <c r="AA42" s="1665"/>
      <c r="AB42" s="1665"/>
      <c r="AC42" s="1665"/>
      <c r="AD42" s="1665"/>
      <c r="AE42" s="319"/>
      <c r="AF42" s="1151" t="str">
        <f t="shared" si="10"/>
        <v>3 (1403)</v>
      </c>
      <c r="AG42" s="1152" t="str">
        <f t="shared" si="11"/>
        <v/>
      </c>
      <c r="AH42" s="1255"/>
      <c r="AI42" s="1256"/>
      <c r="AJ42" s="1256"/>
      <c r="AK42" s="1257"/>
      <c r="AL42" s="1246" t="s">
        <v>2899</v>
      </c>
      <c r="AM42" s="1232" t="str">
        <f t="shared" si="12"/>
        <v/>
      </c>
      <c r="AN42" s="1247"/>
      <c r="AO42" s="1247"/>
      <c r="AP42" s="1247"/>
      <c r="AR42" s="1246" t="s">
        <v>2899</v>
      </c>
      <c r="AS42" s="1232" t="str">
        <f t="shared" si="13"/>
        <v/>
      </c>
      <c r="AT42" s="1247"/>
      <c r="AU42" s="1247"/>
      <c r="AV42" s="1247"/>
    </row>
    <row r="43" spans="1:48" ht="12.6" hidden="1" customHeight="1">
      <c r="A43" s="453" t="s">
        <v>2900</v>
      </c>
      <c r="B43" s="1144"/>
      <c r="C43" s="994"/>
      <c r="D43" s="994"/>
      <c r="E43" s="453"/>
      <c r="F43" s="994"/>
      <c r="G43" s="1226"/>
      <c r="H43" s="997"/>
      <c r="I43" s="1148"/>
      <c r="J43" s="453"/>
      <c r="K43" s="1665"/>
      <c r="L43" s="1665"/>
      <c r="M43" s="1665"/>
      <c r="N43" s="1665"/>
      <c r="O43" s="477"/>
      <c r="P43" s="1151" t="str">
        <f t="shared" si="7"/>
        <v>4 (1404)</v>
      </c>
      <c r="Q43" s="1152" t="str">
        <f t="shared" si="8"/>
        <v/>
      </c>
      <c r="R43" s="1153"/>
      <c r="S43" s="1154"/>
      <c r="T43" s="1154"/>
      <c r="U43" s="595"/>
      <c r="V43" s="1246" t="s">
        <v>2900</v>
      </c>
      <c r="W43" s="1232" t="str">
        <f t="shared" si="9"/>
        <v/>
      </c>
      <c r="X43" s="1247"/>
      <c r="Y43" s="1194"/>
      <c r="Z43" s="1183"/>
      <c r="AA43" s="1665"/>
      <c r="AB43" s="1665"/>
      <c r="AC43" s="1665"/>
      <c r="AD43" s="1665"/>
      <c r="AE43" s="319"/>
      <c r="AF43" s="1151" t="str">
        <f t="shared" si="10"/>
        <v>4 (1404)</v>
      </c>
      <c r="AG43" s="1152" t="str">
        <f t="shared" si="11"/>
        <v/>
      </c>
      <c r="AH43" s="1255"/>
      <c r="AI43" s="1256"/>
      <c r="AJ43" s="1256"/>
      <c r="AK43" s="1257"/>
      <c r="AL43" s="1246" t="s">
        <v>2900</v>
      </c>
      <c r="AM43" s="1232" t="str">
        <f t="shared" si="12"/>
        <v/>
      </c>
      <c r="AN43" s="1247"/>
      <c r="AO43" s="1247"/>
      <c r="AP43" s="1247"/>
      <c r="AR43" s="1246" t="s">
        <v>2900</v>
      </c>
      <c r="AS43" s="1232" t="str">
        <f t="shared" si="13"/>
        <v/>
      </c>
      <c r="AT43" s="1247"/>
      <c r="AU43" s="1247"/>
      <c r="AV43" s="1247"/>
    </row>
    <row r="44" spans="1:48" ht="12.6" hidden="1" customHeight="1">
      <c r="A44" s="453" t="s">
        <v>2901</v>
      </c>
      <c r="B44" s="1144"/>
      <c r="C44" s="994"/>
      <c r="D44" s="994"/>
      <c r="E44" s="453"/>
      <c r="F44" s="994"/>
      <c r="G44" s="1226"/>
      <c r="H44" s="997"/>
      <c r="I44" s="1148"/>
      <c r="J44" s="453"/>
      <c r="K44" s="1665"/>
      <c r="L44" s="1665"/>
      <c r="M44" s="1665"/>
      <c r="N44" s="1665"/>
      <c r="O44" s="477"/>
      <c r="P44" s="1151" t="str">
        <f t="shared" si="7"/>
        <v>5 (1405)</v>
      </c>
      <c r="Q44" s="1152" t="str">
        <f t="shared" si="8"/>
        <v/>
      </c>
      <c r="R44" s="1153"/>
      <c r="S44" s="1154"/>
      <c r="T44" s="1154"/>
      <c r="U44" s="595"/>
      <c r="V44" s="1246" t="s">
        <v>2901</v>
      </c>
      <c r="W44" s="1232" t="str">
        <f t="shared" si="9"/>
        <v/>
      </c>
      <c r="X44" s="1247"/>
      <c r="Y44" s="1194"/>
      <c r="Z44" s="1183"/>
      <c r="AA44" s="1665"/>
      <c r="AB44" s="1665"/>
      <c r="AC44" s="1665"/>
      <c r="AD44" s="1665"/>
      <c r="AE44" s="319"/>
      <c r="AF44" s="1151" t="str">
        <f t="shared" si="10"/>
        <v>5 (1405)</v>
      </c>
      <c r="AG44" s="1152" t="str">
        <f t="shared" si="11"/>
        <v/>
      </c>
      <c r="AH44" s="1255"/>
      <c r="AI44" s="1256"/>
      <c r="AJ44" s="1256"/>
      <c r="AK44" s="1257"/>
      <c r="AL44" s="1246" t="s">
        <v>2901</v>
      </c>
      <c r="AM44" s="1232" t="str">
        <f t="shared" si="12"/>
        <v/>
      </c>
      <c r="AN44" s="1247"/>
      <c r="AO44" s="1247"/>
      <c r="AP44" s="1247"/>
      <c r="AR44" s="1246" t="s">
        <v>2901</v>
      </c>
      <c r="AS44" s="1232" t="str">
        <f t="shared" si="13"/>
        <v/>
      </c>
      <c r="AT44" s="1247"/>
      <c r="AU44" s="1247"/>
      <c r="AV44" s="1247"/>
    </row>
    <row r="45" spans="1:48" ht="12.6" hidden="1" customHeight="1">
      <c r="A45" s="453" t="s">
        <v>2902</v>
      </c>
      <c r="B45" s="1144"/>
      <c r="C45" s="994"/>
      <c r="D45" s="994"/>
      <c r="E45" s="453"/>
      <c r="F45" s="994"/>
      <c r="G45" s="1226"/>
      <c r="H45" s="997"/>
      <c r="I45" s="1148"/>
      <c r="J45" s="453"/>
      <c r="K45" s="1665"/>
      <c r="L45" s="1665"/>
      <c r="M45" s="1665"/>
      <c r="N45" s="1665"/>
      <c r="O45" s="477"/>
      <c r="P45" s="1151" t="str">
        <f t="shared" si="7"/>
        <v>6 (1406)</v>
      </c>
      <c r="Q45" s="1152" t="str">
        <f t="shared" si="8"/>
        <v/>
      </c>
      <c r="R45" s="1153"/>
      <c r="S45" s="1154"/>
      <c r="T45" s="1154"/>
      <c r="U45" s="595"/>
      <c r="V45" s="1246" t="s">
        <v>2902</v>
      </c>
      <c r="W45" s="1232" t="str">
        <f t="shared" si="9"/>
        <v/>
      </c>
      <c r="X45" s="1247"/>
      <c r="Y45" s="1194"/>
      <c r="Z45" s="1183"/>
      <c r="AA45" s="1665"/>
      <c r="AB45" s="1665"/>
      <c r="AC45" s="1665"/>
      <c r="AD45" s="1665"/>
      <c r="AE45" s="319"/>
      <c r="AF45" s="1151" t="str">
        <f t="shared" si="10"/>
        <v>6 (1406)</v>
      </c>
      <c r="AG45" s="1152" t="str">
        <f t="shared" si="11"/>
        <v/>
      </c>
      <c r="AH45" s="1255"/>
      <c r="AI45" s="1256"/>
      <c r="AJ45" s="1256"/>
      <c r="AK45" s="1257"/>
      <c r="AL45" s="1246" t="s">
        <v>2902</v>
      </c>
      <c r="AM45" s="1232" t="str">
        <f t="shared" si="12"/>
        <v/>
      </c>
      <c r="AN45" s="1247"/>
      <c r="AO45" s="1247"/>
      <c r="AP45" s="1247"/>
      <c r="AR45" s="1246" t="s">
        <v>2902</v>
      </c>
      <c r="AS45" s="1232" t="str">
        <f t="shared" si="13"/>
        <v/>
      </c>
      <c r="AT45" s="1247"/>
      <c r="AU45" s="1247"/>
      <c r="AV45" s="1247"/>
    </row>
    <row r="46" spans="1:48" ht="12.6" hidden="1" customHeight="1">
      <c r="A46" s="453" t="s">
        <v>2903</v>
      </c>
      <c r="B46" s="1144"/>
      <c r="C46" s="994"/>
      <c r="D46" s="994"/>
      <c r="E46" s="453"/>
      <c r="F46" s="994"/>
      <c r="G46" s="1226"/>
      <c r="H46" s="997"/>
      <c r="I46" s="1148"/>
      <c r="J46" s="453"/>
      <c r="K46" s="1665"/>
      <c r="L46" s="1665"/>
      <c r="M46" s="1665"/>
      <c r="N46" s="1665"/>
      <c r="O46" s="477"/>
      <c r="P46" s="1151" t="str">
        <f t="shared" si="7"/>
        <v>7 (1407)</v>
      </c>
      <c r="Q46" s="1152" t="str">
        <f t="shared" si="8"/>
        <v/>
      </c>
      <c r="R46" s="1153"/>
      <c r="S46" s="1154"/>
      <c r="T46" s="1154"/>
      <c r="U46" s="595"/>
      <c r="V46" s="1246" t="s">
        <v>2903</v>
      </c>
      <c r="W46" s="1232" t="str">
        <f t="shared" si="9"/>
        <v/>
      </c>
      <c r="X46" s="1247"/>
      <c r="Y46" s="1194"/>
      <c r="Z46" s="1183"/>
      <c r="AA46" s="1665"/>
      <c r="AB46" s="1665"/>
      <c r="AC46" s="1665"/>
      <c r="AD46" s="1665"/>
      <c r="AE46" s="319"/>
      <c r="AF46" s="1151" t="str">
        <f t="shared" si="10"/>
        <v>7 (1407)</v>
      </c>
      <c r="AG46" s="1152" t="str">
        <f t="shared" si="11"/>
        <v/>
      </c>
      <c r="AH46" s="1255"/>
      <c r="AI46" s="1256"/>
      <c r="AJ46" s="1256"/>
      <c r="AK46" s="1257"/>
      <c r="AL46" s="1246" t="s">
        <v>2903</v>
      </c>
      <c r="AM46" s="1232" t="str">
        <f t="shared" si="12"/>
        <v/>
      </c>
      <c r="AN46" s="1247"/>
      <c r="AO46" s="1247"/>
      <c r="AP46" s="1247"/>
      <c r="AR46" s="1246" t="s">
        <v>2903</v>
      </c>
      <c r="AS46" s="1232" t="str">
        <f t="shared" si="13"/>
        <v/>
      </c>
      <c r="AT46" s="1247"/>
      <c r="AU46" s="1247"/>
      <c r="AV46" s="1247"/>
    </row>
    <row r="47" spans="1:48" ht="12.6" hidden="1" customHeight="1">
      <c r="A47" s="453" t="s">
        <v>2904</v>
      </c>
      <c r="B47" s="1144"/>
      <c r="C47" s="994" t="s">
        <v>2925</v>
      </c>
      <c r="D47" s="994"/>
      <c r="E47" s="453"/>
      <c r="F47" s="994"/>
      <c r="G47" s="1226"/>
      <c r="H47" s="997"/>
      <c r="I47" s="1148"/>
      <c r="J47" s="453"/>
      <c r="K47" s="1665"/>
      <c r="L47" s="1665"/>
      <c r="M47" s="1665"/>
      <c r="N47" s="1665"/>
      <c r="O47" s="477"/>
      <c r="P47" s="1151" t="str">
        <f t="shared" si="7"/>
        <v>8 (1408)</v>
      </c>
      <c r="Q47" s="1152" t="str">
        <f t="shared" si="8"/>
        <v/>
      </c>
      <c r="R47" s="1153"/>
      <c r="S47" s="1154"/>
      <c r="T47" s="1154"/>
      <c r="U47" s="595"/>
      <c r="V47" s="1246" t="s">
        <v>2904</v>
      </c>
      <c r="W47" s="1232" t="str">
        <f t="shared" si="9"/>
        <v/>
      </c>
      <c r="X47" s="1247"/>
      <c r="Y47" s="1194"/>
      <c r="Z47" s="1183"/>
      <c r="AA47" s="1665"/>
      <c r="AB47" s="1665"/>
      <c r="AC47" s="1665"/>
      <c r="AD47" s="1665"/>
      <c r="AE47" s="319"/>
      <c r="AF47" s="1151" t="str">
        <f t="shared" si="10"/>
        <v>8 (1408)</v>
      </c>
      <c r="AG47" s="1152" t="str">
        <f t="shared" si="11"/>
        <v/>
      </c>
      <c r="AH47" s="1255"/>
      <c r="AI47" s="1256"/>
      <c r="AJ47" s="1256"/>
      <c r="AK47" s="1257"/>
      <c r="AL47" s="1246" t="s">
        <v>2904</v>
      </c>
      <c r="AM47" s="1232" t="str">
        <f t="shared" si="12"/>
        <v/>
      </c>
      <c r="AN47" s="1247"/>
      <c r="AO47" s="1247"/>
      <c r="AP47" s="1247"/>
      <c r="AR47" s="1246" t="s">
        <v>2904</v>
      </c>
      <c r="AS47" s="1232" t="str">
        <f t="shared" si="13"/>
        <v/>
      </c>
      <c r="AT47" s="1247"/>
      <c r="AU47" s="1247"/>
      <c r="AV47" s="1247"/>
    </row>
    <row r="48" spans="1:48" ht="12.6" hidden="1" customHeight="1">
      <c r="A48" s="453" t="s">
        <v>2905</v>
      </c>
      <c r="B48" s="1144"/>
      <c r="C48" s="994" t="s">
        <v>2926</v>
      </c>
      <c r="D48" s="994"/>
      <c r="E48" s="453"/>
      <c r="F48" s="994"/>
      <c r="G48" s="1226"/>
      <c r="H48" s="997"/>
      <c r="I48" s="1148"/>
      <c r="J48" s="453"/>
      <c r="K48" s="1665"/>
      <c r="L48" s="1665"/>
      <c r="M48" s="1665"/>
      <c r="N48" s="1665"/>
      <c r="O48" s="477"/>
      <c r="P48" s="1151" t="str">
        <f t="shared" si="7"/>
        <v>9 (1409)</v>
      </c>
      <c r="Q48" s="1152" t="str">
        <f t="shared" si="8"/>
        <v/>
      </c>
      <c r="R48" s="1153"/>
      <c r="S48" s="1154"/>
      <c r="T48" s="1154"/>
      <c r="U48" s="595"/>
      <c r="V48" s="1246" t="s">
        <v>2905</v>
      </c>
      <c r="W48" s="1232" t="str">
        <f t="shared" si="9"/>
        <v/>
      </c>
      <c r="X48" s="1247"/>
      <c r="Y48" s="1194"/>
      <c r="Z48" s="1183"/>
      <c r="AA48" s="1665"/>
      <c r="AB48" s="1665"/>
      <c r="AC48" s="1665"/>
      <c r="AD48" s="1665"/>
      <c r="AE48" s="319"/>
      <c r="AF48" s="1151" t="str">
        <f t="shared" si="10"/>
        <v>9 (1409)</v>
      </c>
      <c r="AG48" s="1152" t="str">
        <f t="shared" si="11"/>
        <v/>
      </c>
      <c r="AH48" s="1255"/>
      <c r="AI48" s="1256"/>
      <c r="AJ48" s="1256"/>
      <c r="AK48" s="1257"/>
      <c r="AL48" s="1246" t="s">
        <v>2905</v>
      </c>
      <c r="AM48" s="1232" t="str">
        <f t="shared" si="12"/>
        <v/>
      </c>
      <c r="AN48" s="1247"/>
      <c r="AO48" s="1247"/>
      <c r="AP48" s="1247"/>
      <c r="AR48" s="1246" t="s">
        <v>2905</v>
      </c>
      <c r="AS48" s="1232" t="str">
        <f t="shared" si="13"/>
        <v/>
      </c>
      <c r="AT48" s="1247"/>
      <c r="AU48" s="1247"/>
      <c r="AV48" s="1247"/>
    </row>
    <row r="49" spans="1:48" ht="12.6" hidden="1" customHeight="1">
      <c r="A49" s="453" t="s">
        <v>2906</v>
      </c>
      <c r="B49" s="1144"/>
      <c r="C49" s="994"/>
      <c r="D49" s="994"/>
      <c r="E49" s="453"/>
      <c r="F49" s="994"/>
      <c r="G49" s="1226"/>
      <c r="H49" s="997"/>
      <c r="I49" s="1148"/>
      <c r="J49" s="453"/>
      <c r="K49" s="1665"/>
      <c r="L49" s="1665"/>
      <c r="M49" s="1665"/>
      <c r="N49" s="1665"/>
      <c r="O49" s="477"/>
      <c r="P49" s="1151" t="str">
        <f t="shared" si="7"/>
        <v>10 (1410)</v>
      </c>
      <c r="Q49" s="1152" t="str">
        <f t="shared" si="8"/>
        <v/>
      </c>
      <c r="R49" s="1153"/>
      <c r="S49" s="1154"/>
      <c r="T49" s="1154"/>
      <c r="U49" s="595"/>
      <c r="V49" s="1246" t="s">
        <v>2906</v>
      </c>
      <c r="W49" s="1232" t="str">
        <f t="shared" si="9"/>
        <v/>
      </c>
      <c r="X49" s="1247"/>
      <c r="Y49" s="1194"/>
      <c r="Z49" s="1183"/>
      <c r="AA49" s="1665"/>
      <c r="AB49" s="1665"/>
      <c r="AC49" s="1665"/>
      <c r="AD49" s="1665"/>
      <c r="AE49" s="319"/>
      <c r="AF49" s="1151" t="str">
        <f t="shared" si="10"/>
        <v>10 (1410)</v>
      </c>
      <c r="AG49" s="1152" t="str">
        <f t="shared" si="11"/>
        <v/>
      </c>
      <c r="AH49" s="1255"/>
      <c r="AI49" s="1256"/>
      <c r="AJ49" s="1256"/>
      <c r="AK49" s="1257"/>
      <c r="AL49" s="1246" t="s">
        <v>2906</v>
      </c>
      <c r="AM49" s="1232" t="str">
        <f t="shared" si="12"/>
        <v/>
      </c>
      <c r="AN49" s="1247"/>
      <c r="AO49" s="1247"/>
      <c r="AP49" s="1247"/>
      <c r="AR49" s="1246" t="s">
        <v>2906</v>
      </c>
      <c r="AS49" s="1232" t="str">
        <f t="shared" si="13"/>
        <v/>
      </c>
      <c r="AT49" s="1247"/>
      <c r="AU49" s="1247"/>
      <c r="AV49" s="1247"/>
    </row>
    <row r="50" spans="1:48" ht="12.6" hidden="1" customHeight="1">
      <c r="A50" s="453" t="s">
        <v>2907</v>
      </c>
      <c r="B50" s="1144"/>
      <c r="C50" s="994"/>
      <c r="D50" s="994"/>
      <c r="E50" s="453"/>
      <c r="F50" s="994"/>
      <c r="G50" s="1226"/>
      <c r="H50" s="997"/>
      <c r="I50" s="1148"/>
      <c r="J50" s="453"/>
      <c r="K50" s="1665"/>
      <c r="L50" s="1665"/>
      <c r="M50" s="1665"/>
      <c r="N50" s="1665"/>
      <c r="O50" s="477"/>
      <c r="P50" s="1151" t="str">
        <f t="shared" si="7"/>
        <v>11 (1411)</v>
      </c>
      <c r="Q50" s="1152" t="str">
        <f t="shared" si="8"/>
        <v/>
      </c>
      <c r="R50" s="1153"/>
      <c r="S50" s="1154"/>
      <c r="T50" s="1154"/>
      <c r="U50" s="595"/>
      <c r="V50" s="1246" t="s">
        <v>2907</v>
      </c>
      <c r="W50" s="1232" t="str">
        <f t="shared" si="9"/>
        <v/>
      </c>
      <c r="X50" s="1247"/>
      <c r="Y50" s="1194"/>
      <c r="Z50" s="1183"/>
      <c r="AA50" s="1665"/>
      <c r="AB50" s="1665"/>
      <c r="AC50" s="1665"/>
      <c r="AD50" s="1665"/>
      <c r="AE50" s="319"/>
      <c r="AF50" s="1151" t="str">
        <f t="shared" si="10"/>
        <v>11 (1411)</v>
      </c>
      <c r="AG50" s="1152" t="str">
        <f t="shared" si="11"/>
        <v/>
      </c>
      <c r="AH50" s="1255"/>
      <c r="AI50" s="1256"/>
      <c r="AJ50" s="1256"/>
      <c r="AK50" s="1257"/>
      <c r="AL50" s="1246" t="s">
        <v>2907</v>
      </c>
      <c r="AM50" s="1232" t="str">
        <f t="shared" si="12"/>
        <v/>
      </c>
      <c r="AN50" s="1247"/>
      <c r="AO50" s="1247"/>
      <c r="AP50" s="1247"/>
      <c r="AR50" s="1246" t="s">
        <v>2907</v>
      </c>
      <c r="AS50" s="1232" t="str">
        <f t="shared" si="13"/>
        <v/>
      </c>
      <c r="AT50" s="1247"/>
      <c r="AU50" s="1247"/>
      <c r="AV50" s="1247"/>
    </row>
    <row r="51" spans="1:48" ht="12.6" hidden="1" customHeight="1">
      <c r="A51" s="453" t="s">
        <v>2908</v>
      </c>
      <c r="B51" s="1144"/>
      <c r="C51" s="994"/>
      <c r="D51" s="994"/>
      <c r="E51" s="453"/>
      <c r="F51" s="994"/>
      <c r="G51" s="1226"/>
      <c r="H51" s="997"/>
      <c r="I51" s="1148"/>
      <c r="J51" s="453"/>
      <c r="K51" s="1665"/>
      <c r="L51" s="1665"/>
      <c r="M51" s="1665"/>
      <c r="N51" s="1665"/>
      <c r="O51" s="477"/>
      <c r="P51" s="1151" t="str">
        <f t="shared" si="7"/>
        <v>12 (1412)</v>
      </c>
      <c r="Q51" s="1152" t="str">
        <f t="shared" si="8"/>
        <v/>
      </c>
      <c r="R51" s="1153"/>
      <c r="S51" s="1154"/>
      <c r="T51" s="1154"/>
      <c r="U51" s="595"/>
      <c r="V51" s="1246" t="s">
        <v>2908</v>
      </c>
      <c r="W51" s="1232" t="str">
        <f t="shared" si="9"/>
        <v/>
      </c>
      <c r="X51" s="1247"/>
      <c r="Y51" s="1194"/>
      <c r="Z51" s="1183"/>
      <c r="AA51" s="1665"/>
      <c r="AB51" s="1665"/>
      <c r="AC51" s="1665"/>
      <c r="AD51" s="1665"/>
      <c r="AE51" s="319"/>
      <c r="AF51" s="1151" t="str">
        <f t="shared" si="10"/>
        <v>12 (1412)</v>
      </c>
      <c r="AG51" s="1152" t="str">
        <f t="shared" si="11"/>
        <v/>
      </c>
      <c r="AH51" s="1255"/>
      <c r="AI51" s="1256"/>
      <c r="AJ51" s="1256"/>
      <c r="AK51" s="1257"/>
      <c r="AL51" s="1246" t="s">
        <v>2908</v>
      </c>
      <c r="AM51" s="1232" t="str">
        <f t="shared" si="12"/>
        <v/>
      </c>
      <c r="AN51" s="1247"/>
      <c r="AO51" s="1247"/>
      <c r="AP51" s="1247"/>
      <c r="AR51" s="1246" t="s">
        <v>2908</v>
      </c>
      <c r="AS51" s="1232" t="str">
        <f t="shared" si="13"/>
        <v/>
      </c>
      <c r="AT51" s="1247"/>
      <c r="AU51" s="1247"/>
      <c r="AV51" s="1247"/>
    </row>
    <row r="52" spans="1:48" ht="12.6" hidden="1" customHeight="1">
      <c r="A52" s="453" t="s">
        <v>2909</v>
      </c>
      <c r="B52" s="1144"/>
      <c r="C52" s="994"/>
      <c r="D52" s="994"/>
      <c r="E52" s="453"/>
      <c r="F52" s="994"/>
      <c r="G52" s="1226"/>
      <c r="H52" s="997"/>
      <c r="I52" s="1148"/>
      <c r="J52" s="453"/>
      <c r="K52" s="1665"/>
      <c r="L52" s="1665"/>
      <c r="M52" s="1665"/>
      <c r="N52" s="1665"/>
      <c r="O52" s="477"/>
      <c r="P52" s="1151" t="str">
        <f t="shared" si="7"/>
        <v>13 (1413)</v>
      </c>
      <c r="Q52" s="1152" t="str">
        <f t="shared" si="8"/>
        <v/>
      </c>
      <c r="R52" s="1153"/>
      <c r="S52" s="1154"/>
      <c r="T52" s="1154"/>
      <c r="U52" s="595"/>
      <c r="V52" s="1246" t="s">
        <v>2909</v>
      </c>
      <c r="W52" s="1232" t="str">
        <f t="shared" si="9"/>
        <v/>
      </c>
      <c r="X52" s="1247"/>
      <c r="Y52" s="1194"/>
      <c r="Z52" s="1183"/>
      <c r="AA52" s="1665"/>
      <c r="AB52" s="1665"/>
      <c r="AC52" s="1665"/>
      <c r="AD52" s="1665"/>
      <c r="AE52" s="319"/>
      <c r="AF52" s="1151" t="str">
        <f t="shared" si="10"/>
        <v>13 (1413)</v>
      </c>
      <c r="AG52" s="1152" t="str">
        <f t="shared" si="11"/>
        <v/>
      </c>
      <c r="AH52" s="1255"/>
      <c r="AI52" s="1256"/>
      <c r="AJ52" s="1256"/>
      <c r="AK52" s="1257"/>
      <c r="AL52" s="1246" t="s">
        <v>2909</v>
      </c>
      <c r="AM52" s="1232" t="str">
        <f t="shared" si="12"/>
        <v/>
      </c>
      <c r="AN52" s="1247"/>
      <c r="AO52" s="1247"/>
      <c r="AP52" s="1247"/>
      <c r="AR52" s="1246" t="s">
        <v>2909</v>
      </c>
      <c r="AS52" s="1232" t="str">
        <f t="shared" si="13"/>
        <v/>
      </c>
      <c r="AT52" s="1247"/>
      <c r="AU52" s="1247"/>
      <c r="AV52" s="1247"/>
    </row>
    <row r="53" spans="1:48" ht="12.6" hidden="1" customHeight="1">
      <c r="A53" s="453" t="s">
        <v>2910</v>
      </c>
      <c r="B53" s="1144"/>
      <c r="C53" s="994"/>
      <c r="D53" s="994"/>
      <c r="E53" s="453"/>
      <c r="F53" s="994"/>
      <c r="G53" s="1226"/>
      <c r="H53" s="997"/>
      <c r="I53" s="1148"/>
      <c r="J53" s="453"/>
      <c r="K53" s="1665"/>
      <c r="L53" s="1665"/>
      <c r="M53" s="1665"/>
      <c r="N53" s="1665"/>
      <c r="O53" s="477"/>
      <c r="P53" s="1151" t="str">
        <f t="shared" si="7"/>
        <v>14 (1414)</v>
      </c>
      <c r="Q53" s="1152" t="str">
        <f t="shared" si="8"/>
        <v/>
      </c>
      <c r="R53" s="1153"/>
      <c r="S53" s="1154"/>
      <c r="T53" s="1154"/>
      <c r="U53" s="595"/>
      <c r="V53" s="1246" t="s">
        <v>2910</v>
      </c>
      <c r="W53" s="1232" t="str">
        <f t="shared" si="9"/>
        <v/>
      </c>
      <c r="X53" s="1247"/>
      <c r="Y53" s="1194"/>
      <c r="Z53" s="1183"/>
      <c r="AA53" s="1665"/>
      <c r="AB53" s="1665"/>
      <c r="AC53" s="1665"/>
      <c r="AD53" s="1665"/>
      <c r="AE53" s="319"/>
      <c r="AF53" s="1151" t="str">
        <f t="shared" si="10"/>
        <v>14 (1414)</v>
      </c>
      <c r="AG53" s="1152" t="str">
        <f t="shared" si="11"/>
        <v/>
      </c>
      <c r="AH53" s="1255"/>
      <c r="AI53" s="1256"/>
      <c r="AJ53" s="1256"/>
      <c r="AK53" s="1257"/>
      <c r="AL53" s="1246" t="s">
        <v>2910</v>
      </c>
      <c r="AM53" s="1232" t="str">
        <f t="shared" si="12"/>
        <v/>
      </c>
      <c r="AN53" s="1247"/>
      <c r="AO53" s="1247"/>
      <c r="AP53" s="1247"/>
      <c r="AR53" s="1246" t="s">
        <v>2910</v>
      </c>
      <c r="AS53" s="1232" t="str">
        <f t="shared" si="13"/>
        <v/>
      </c>
      <c r="AT53" s="1247"/>
      <c r="AU53" s="1247"/>
      <c r="AV53" s="1247"/>
    </row>
    <row r="54" spans="1:48" ht="12.6" hidden="1" customHeight="1">
      <c r="A54" s="453" t="s">
        <v>2911</v>
      </c>
      <c r="B54" s="1144"/>
      <c r="C54" s="994"/>
      <c r="D54" s="994"/>
      <c r="E54" s="453"/>
      <c r="F54" s="994"/>
      <c r="G54" s="1226"/>
      <c r="H54" s="997"/>
      <c r="I54" s="1148"/>
      <c r="J54" s="453"/>
      <c r="K54" s="1665"/>
      <c r="L54" s="1665"/>
      <c r="M54" s="1665"/>
      <c r="N54" s="1665"/>
      <c r="O54" s="477"/>
      <c r="P54" s="1151" t="str">
        <f t="shared" si="7"/>
        <v>15 (1415)</v>
      </c>
      <c r="Q54" s="1152" t="str">
        <f t="shared" si="8"/>
        <v/>
      </c>
      <c r="R54" s="1153"/>
      <c r="S54" s="1154"/>
      <c r="T54" s="1154"/>
      <c r="U54" s="595"/>
      <c r="V54" s="1246" t="s">
        <v>2911</v>
      </c>
      <c r="W54" s="1232" t="str">
        <f t="shared" si="9"/>
        <v/>
      </c>
      <c r="X54" s="1247"/>
      <c r="Y54" s="1194"/>
      <c r="Z54" s="1183"/>
      <c r="AA54" s="1665"/>
      <c r="AB54" s="1665"/>
      <c r="AC54" s="1665"/>
      <c r="AD54" s="1665"/>
      <c r="AE54" s="319"/>
      <c r="AF54" s="1151" t="str">
        <f t="shared" si="10"/>
        <v>15 (1415)</v>
      </c>
      <c r="AG54" s="1152" t="str">
        <f t="shared" si="11"/>
        <v/>
      </c>
      <c r="AH54" s="1255"/>
      <c r="AI54" s="1256"/>
      <c r="AJ54" s="1256"/>
      <c r="AK54" s="1257"/>
      <c r="AL54" s="1246" t="s">
        <v>2911</v>
      </c>
      <c r="AM54" s="1232" t="str">
        <f t="shared" si="12"/>
        <v/>
      </c>
      <c r="AN54" s="1247"/>
      <c r="AO54" s="1247"/>
      <c r="AP54" s="1247"/>
      <c r="AR54" s="1246" t="s">
        <v>2911</v>
      </c>
      <c r="AS54" s="1232" t="str">
        <f t="shared" si="13"/>
        <v/>
      </c>
      <c r="AT54" s="1247"/>
      <c r="AU54" s="1247"/>
      <c r="AV54" s="1247"/>
    </row>
    <row r="55" spans="1:48" ht="12.6" hidden="1" customHeight="1">
      <c r="A55" s="453" t="s">
        <v>2912</v>
      </c>
      <c r="B55" s="1144"/>
      <c r="C55" s="994"/>
      <c r="D55" s="994"/>
      <c r="E55" s="453"/>
      <c r="F55" s="994"/>
      <c r="G55" s="1226"/>
      <c r="H55" s="997"/>
      <c r="I55" s="1148"/>
      <c r="J55" s="453"/>
      <c r="K55" s="1665"/>
      <c r="L55" s="1665"/>
      <c r="M55" s="1665"/>
      <c r="N55" s="1665"/>
      <c r="O55" s="477"/>
      <c r="P55" s="1151" t="str">
        <f t="shared" si="7"/>
        <v>16 (1416)</v>
      </c>
      <c r="Q55" s="1152" t="str">
        <f t="shared" si="8"/>
        <v/>
      </c>
      <c r="R55" s="1153"/>
      <c r="S55" s="1154"/>
      <c r="T55" s="1154"/>
      <c r="U55" s="595"/>
      <c r="V55" s="1246" t="s">
        <v>2912</v>
      </c>
      <c r="W55" s="1232" t="str">
        <f t="shared" si="9"/>
        <v/>
      </c>
      <c r="X55" s="1247"/>
      <c r="Y55" s="1194"/>
      <c r="Z55" s="1183"/>
      <c r="AA55" s="1665"/>
      <c r="AB55" s="1665"/>
      <c r="AC55" s="1665"/>
      <c r="AD55" s="1665"/>
      <c r="AE55" s="319"/>
      <c r="AF55" s="1151" t="str">
        <f t="shared" si="10"/>
        <v>16 (1416)</v>
      </c>
      <c r="AG55" s="1152" t="str">
        <f t="shared" si="11"/>
        <v/>
      </c>
      <c r="AH55" s="1255"/>
      <c r="AI55" s="1256"/>
      <c r="AJ55" s="1256"/>
      <c r="AK55" s="1257"/>
      <c r="AL55" s="1246" t="s">
        <v>2912</v>
      </c>
      <c r="AM55" s="1232" t="str">
        <f t="shared" si="12"/>
        <v/>
      </c>
      <c r="AN55" s="1247"/>
      <c r="AO55" s="1247"/>
      <c r="AP55" s="1247"/>
      <c r="AR55" s="1246" t="s">
        <v>2912</v>
      </c>
      <c r="AS55" s="1232" t="str">
        <f t="shared" si="13"/>
        <v/>
      </c>
      <c r="AT55" s="1247"/>
      <c r="AU55" s="1247"/>
      <c r="AV55" s="1247"/>
    </row>
    <row r="56" spans="1:48" ht="12.6" hidden="1" customHeight="1">
      <c r="A56" s="453" t="s">
        <v>2913</v>
      </c>
      <c r="B56" s="1144"/>
      <c r="C56" s="994"/>
      <c r="D56" s="994"/>
      <c r="E56" s="453"/>
      <c r="F56" s="994"/>
      <c r="G56" s="1226"/>
      <c r="H56" s="997"/>
      <c r="I56" s="1148"/>
      <c r="J56" s="453"/>
      <c r="K56" s="1665"/>
      <c r="L56" s="1665"/>
      <c r="M56" s="1665"/>
      <c r="N56" s="1665"/>
      <c r="O56" s="477"/>
      <c r="P56" s="1151" t="str">
        <f t="shared" si="7"/>
        <v>17 (1417)</v>
      </c>
      <c r="Q56" s="1152" t="str">
        <f t="shared" si="8"/>
        <v/>
      </c>
      <c r="R56" s="1153"/>
      <c r="S56" s="1154"/>
      <c r="T56" s="1154"/>
      <c r="U56" s="595"/>
      <c r="V56" s="1246" t="s">
        <v>2913</v>
      </c>
      <c r="W56" s="1232" t="str">
        <f t="shared" si="9"/>
        <v/>
      </c>
      <c r="X56" s="1247"/>
      <c r="Y56" s="1194"/>
      <c r="Z56" s="1183"/>
      <c r="AA56" s="1665"/>
      <c r="AB56" s="1665"/>
      <c r="AC56" s="1665"/>
      <c r="AD56" s="1665"/>
      <c r="AE56" s="319"/>
      <c r="AF56" s="1151" t="str">
        <f t="shared" si="10"/>
        <v>17 (1417)</v>
      </c>
      <c r="AG56" s="1152" t="str">
        <f t="shared" si="11"/>
        <v/>
      </c>
      <c r="AH56" s="1255"/>
      <c r="AI56" s="1256"/>
      <c r="AJ56" s="1256"/>
      <c r="AK56" s="1257"/>
      <c r="AL56" s="1246" t="s">
        <v>2913</v>
      </c>
      <c r="AM56" s="1232" t="str">
        <f t="shared" si="12"/>
        <v/>
      </c>
      <c r="AN56" s="1247"/>
      <c r="AO56" s="1247"/>
      <c r="AP56" s="1247"/>
      <c r="AR56" s="1246" t="s">
        <v>2913</v>
      </c>
      <c r="AS56" s="1232" t="str">
        <f t="shared" si="13"/>
        <v/>
      </c>
      <c r="AT56" s="1247"/>
      <c r="AU56" s="1247"/>
      <c r="AV56" s="1247"/>
    </row>
    <row r="57" spans="1:48" ht="12.6" hidden="1" customHeight="1">
      <c r="A57" s="453" t="s">
        <v>2914</v>
      </c>
      <c r="B57" s="1144"/>
      <c r="C57" s="994"/>
      <c r="D57" s="994"/>
      <c r="E57" s="453"/>
      <c r="F57" s="994"/>
      <c r="G57" s="1226"/>
      <c r="H57" s="997"/>
      <c r="I57" s="1148"/>
      <c r="J57" s="453"/>
      <c r="K57" s="1665"/>
      <c r="L57" s="1665"/>
      <c r="M57" s="1665"/>
      <c r="N57" s="1665"/>
      <c r="O57" s="477"/>
      <c r="P57" s="1151" t="str">
        <f t="shared" si="7"/>
        <v>18 (1418)</v>
      </c>
      <c r="Q57" s="1152" t="str">
        <f t="shared" si="8"/>
        <v/>
      </c>
      <c r="R57" s="1153"/>
      <c r="S57" s="1154"/>
      <c r="T57" s="1154"/>
      <c r="U57" s="595"/>
      <c r="V57" s="1246" t="s">
        <v>2914</v>
      </c>
      <c r="W57" s="1232" t="str">
        <f t="shared" si="9"/>
        <v/>
      </c>
      <c r="X57" s="1247"/>
      <c r="Y57" s="1194"/>
      <c r="Z57" s="1183"/>
      <c r="AA57" s="1665"/>
      <c r="AB57" s="1665"/>
      <c r="AC57" s="1665"/>
      <c r="AD57" s="1665"/>
      <c r="AE57" s="319"/>
      <c r="AF57" s="1151" t="str">
        <f t="shared" si="10"/>
        <v>18 (1418)</v>
      </c>
      <c r="AG57" s="1152" t="str">
        <f t="shared" si="11"/>
        <v/>
      </c>
      <c r="AH57" s="1255"/>
      <c r="AI57" s="1256"/>
      <c r="AJ57" s="1256"/>
      <c r="AK57" s="1257"/>
      <c r="AL57" s="1246" t="s">
        <v>2914</v>
      </c>
      <c r="AM57" s="1232" t="str">
        <f t="shared" si="12"/>
        <v/>
      </c>
      <c r="AN57" s="1247"/>
      <c r="AO57" s="1247"/>
      <c r="AP57" s="1247"/>
      <c r="AR57" s="1246" t="s">
        <v>2914</v>
      </c>
      <c r="AS57" s="1232" t="str">
        <f t="shared" si="13"/>
        <v/>
      </c>
      <c r="AT57" s="1247"/>
      <c r="AU57" s="1247"/>
      <c r="AV57" s="1247"/>
    </row>
    <row r="58" spans="1:48" ht="12.6" hidden="1" customHeight="1">
      <c r="A58" s="453" t="s">
        <v>2915</v>
      </c>
      <c r="B58" s="1144"/>
      <c r="C58" s="994"/>
      <c r="D58" s="994"/>
      <c r="E58" s="453"/>
      <c r="F58" s="994"/>
      <c r="G58" s="1226"/>
      <c r="H58" s="997"/>
      <c r="I58" s="1148"/>
      <c r="J58" s="453"/>
      <c r="K58" s="1665"/>
      <c r="L58" s="1665"/>
      <c r="M58" s="1665"/>
      <c r="N58" s="1665"/>
      <c r="O58" s="477"/>
      <c r="P58" s="1151" t="str">
        <f t="shared" si="7"/>
        <v>19 (1419)</v>
      </c>
      <c r="Q58" s="1152" t="str">
        <f t="shared" si="8"/>
        <v/>
      </c>
      <c r="R58" s="1153"/>
      <c r="S58" s="1154"/>
      <c r="T58" s="1154"/>
      <c r="U58" s="595"/>
      <c r="V58" s="1246" t="s">
        <v>2915</v>
      </c>
      <c r="W58" s="1232" t="str">
        <f t="shared" si="9"/>
        <v/>
      </c>
      <c r="X58" s="1247"/>
      <c r="Y58" s="1194"/>
      <c r="Z58" s="1183"/>
      <c r="AA58" s="1665"/>
      <c r="AB58" s="1665"/>
      <c r="AC58" s="1665"/>
      <c r="AD58" s="1665"/>
      <c r="AE58" s="319"/>
      <c r="AF58" s="1151" t="str">
        <f t="shared" si="10"/>
        <v>19 (1419)</v>
      </c>
      <c r="AG58" s="1152" t="str">
        <f t="shared" si="11"/>
        <v/>
      </c>
      <c r="AH58" s="1255"/>
      <c r="AI58" s="1256"/>
      <c r="AJ58" s="1256"/>
      <c r="AK58" s="1257"/>
      <c r="AL58" s="1246" t="s">
        <v>2915</v>
      </c>
      <c r="AM58" s="1232" t="str">
        <f t="shared" si="12"/>
        <v/>
      </c>
      <c r="AN58" s="1247"/>
      <c r="AO58" s="1247"/>
      <c r="AP58" s="1247"/>
      <c r="AR58" s="1246" t="s">
        <v>2915</v>
      </c>
      <c r="AS58" s="1232" t="str">
        <f t="shared" si="13"/>
        <v/>
      </c>
      <c r="AT58" s="1247"/>
      <c r="AU58" s="1247"/>
      <c r="AV58" s="1247"/>
    </row>
    <row r="59" spans="1:48" ht="12.6" hidden="1" customHeight="1">
      <c r="A59" s="453" t="s">
        <v>2916</v>
      </c>
      <c r="B59" s="1144"/>
      <c r="C59" s="994"/>
      <c r="D59" s="994"/>
      <c r="E59" s="453"/>
      <c r="F59" s="994"/>
      <c r="G59" s="1226"/>
      <c r="H59" s="997"/>
      <c r="I59" s="1148"/>
      <c r="J59" s="453"/>
      <c r="K59" s="1665"/>
      <c r="L59" s="1665"/>
      <c r="M59" s="1665"/>
      <c r="N59" s="1665"/>
      <c r="O59" s="477"/>
      <c r="P59" s="1151" t="str">
        <f t="shared" si="7"/>
        <v>20 (1420)</v>
      </c>
      <c r="Q59" s="1152" t="str">
        <f t="shared" si="8"/>
        <v/>
      </c>
      <c r="R59" s="1153"/>
      <c r="S59" s="1154"/>
      <c r="T59" s="1154"/>
      <c r="U59" s="595"/>
      <c r="V59" s="1246" t="s">
        <v>2916</v>
      </c>
      <c r="W59" s="1232" t="str">
        <f t="shared" si="9"/>
        <v/>
      </c>
      <c r="X59" s="1247"/>
      <c r="Y59" s="1194"/>
      <c r="Z59" s="1183"/>
      <c r="AA59" s="1665"/>
      <c r="AB59" s="1665"/>
      <c r="AC59" s="1665"/>
      <c r="AD59" s="1665"/>
      <c r="AE59" s="319"/>
      <c r="AF59" s="1151" t="str">
        <f t="shared" si="10"/>
        <v>20 (1420)</v>
      </c>
      <c r="AG59" s="1152" t="str">
        <f t="shared" si="11"/>
        <v/>
      </c>
      <c r="AH59" s="1255"/>
      <c r="AI59" s="1256"/>
      <c r="AJ59" s="1256"/>
      <c r="AK59" s="1257"/>
      <c r="AL59" s="1246" t="s">
        <v>2916</v>
      </c>
      <c r="AM59" s="1232" t="str">
        <f t="shared" si="12"/>
        <v/>
      </c>
      <c r="AN59" s="1247"/>
      <c r="AO59" s="1247"/>
      <c r="AP59" s="1247"/>
      <c r="AR59" s="1246" t="s">
        <v>2916</v>
      </c>
      <c r="AS59" s="1232" t="str">
        <f t="shared" si="13"/>
        <v/>
      </c>
      <c r="AT59" s="1247"/>
      <c r="AU59" s="1247"/>
      <c r="AV59" s="1247"/>
    </row>
    <row r="60" spans="1:48" ht="12.6" hidden="1" customHeight="1">
      <c r="A60" s="453" t="s">
        <v>2917</v>
      </c>
      <c r="B60" s="1144"/>
      <c r="C60" s="994"/>
      <c r="D60" s="994"/>
      <c r="E60" s="453"/>
      <c r="F60" s="994"/>
      <c r="G60" s="1226"/>
      <c r="H60" s="997"/>
      <c r="I60" s="1148"/>
      <c r="J60" s="453"/>
      <c r="K60" s="1665"/>
      <c r="L60" s="1665"/>
      <c r="M60" s="1665"/>
      <c r="N60" s="1665"/>
      <c r="O60" s="477"/>
      <c r="P60" s="1151" t="str">
        <f t="shared" si="7"/>
        <v>21 (1421)</v>
      </c>
      <c r="Q60" s="1152" t="str">
        <f t="shared" si="8"/>
        <v/>
      </c>
      <c r="R60" s="1153"/>
      <c r="S60" s="1154"/>
      <c r="T60" s="1154"/>
      <c r="U60" s="595"/>
      <c r="V60" s="1246" t="s">
        <v>2917</v>
      </c>
      <c r="W60" s="1232" t="str">
        <f t="shared" si="9"/>
        <v/>
      </c>
      <c r="X60" s="1247"/>
      <c r="Y60" s="1194"/>
      <c r="Z60" s="1183"/>
      <c r="AA60" s="1665"/>
      <c r="AB60" s="1665"/>
      <c r="AC60" s="1665"/>
      <c r="AD60" s="1665"/>
      <c r="AE60" s="319"/>
      <c r="AF60" s="1151" t="str">
        <f t="shared" si="10"/>
        <v>21 (1421)</v>
      </c>
      <c r="AG60" s="1152" t="str">
        <f t="shared" si="11"/>
        <v/>
      </c>
      <c r="AH60" s="1255"/>
      <c r="AI60" s="1256"/>
      <c r="AJ60" s="1256"/>
      <c r="AK60" s="1257"/>
      <c r="AL60" s="1246" t="s">
        <v>2917</v>
      </c>
      <c r="AM60" s="1232" t="str">
        <f t="shared" si="12"/>
        <v/>
      </c>
      <c r="AN60" s="1247"/>
      <c r="AO60" s="1247"/>
      <c r="AP60" s="1247"/>
      <c r="AR60" s="1246" t="s">
        <v>2917</v>
      </c>
      <c r="AS60" s="1232" t="str">
        <f t="shared" si="13"/>
        <v/>
      </c>
      <c r="AT60" s="1247"/>
      <c r="AU60" s="1247"/>
      <c r="AV60" s="1247"/>
    </row>
    <row r="61" spans="1:48" ht="12.6" hidden="1" customHeight="1">
      <c r="A61" s="453" t="s">
        <v>2918</v>
      </c>
      <c r="B61" s="1144"/>
      <c r="C61" s="994"/>
      <c r="D61" s="994"/>
      <c r="E61" s="453"/>
      <c r="F61" s="994"/>
      <c r="G61" s="1226"/>
      <c r="H61" s="997"/>
      <c r="I61" s="1148"/>
      <c r="J61" s="453"/>
      <c r="K61" s="1665"/>
      <c r="L61" s="1665"/>
      <c r="M61" s="1665"/>
      <c r="N61" s="1665"/>
      <c r="O61" s="477"/>
      <c r="P61" s="1151" t="str">
        <f t="shared" si="7"/>
        <v>22 (1422)</v>
      </c>
      <c r="Q61" s="1152" t="str">
        <f t="shared" si="8"/>
        <v/>
      </c>
      <c r="R61" s="1153"/>
      <c r="S61" s="1154"/>
      <c r="T61" s="1154"/>
      <c r="U61" s="595"/>
      <c r="V61" s="1246" t="s">
        <v>2918</v>
      </c>
      <c r="W61" s="1232" t="str">
        <f t="shared" si="9"/>
        <v/>
      </c>
      <c r="X61" s="1247"/>
      <c r="Y61" s="1194"/>
      <c r="Z61" s="1183"/>
      <c r="AA61" s="1665"/>
      <c r="AB61" s="1665"/>
      <c r="AC61" s="1665"/>
      <c r="AD61" s="1665"/>
      <c r="AE61" s="319"/>
      <c r="AF61" s="1151" t="str">
        <f t="shared" si="10"/>
        <v>22 (1422)</v>
      </c>
      <c r="AG61" s="1152" t="str">
        <f t="shared" si="11"/>
        <v/>
      </c>
      <c r="AH61" s="1255"/>
      <c r="AI61" s="1256"/>
      <c r="AJ61" s="1256"/>
      <c r="AK61" s="1257"/>
      <c r="AL61" s="1246" t="s">
        <v>2918</v>
      </c>
      <c r="AM61" s="1232" t="str">
        <f t="shared" si="12"/>
        <v/>
      </c>
      <c r="AN61" s="1247"/>
      <c r="AO61" s="1247"/>
      <c r="AP61" s="1247"/>
      <c r="AR61" s="1246" t="s">
        <v>2918</v>
      </c>
      <c r="AS61" s="1232" t="str">
        <f t="shared" si="13"/>
        <v/>
      </c>
      <c r="AT61" s="1247"/>
      <c r="AU61" s="1247"/>
      <c r="AV61" s="1247"/>
    </row>
    <row r="62" spans="1:48" ht="12.6" hidden="1" customHeight="1">
      <c r="A62" s="453" t="s">
        <v>2919</v>
      </c>
      <c r="B62" s="1144"/>
      <c r="C62" s="994"/>
      <c r="D62" s="994"/>
      <c r="E62" s="453"/>
      <c r="F62" s="994"/>
      <c r="G62" s="1226"/>
      <c r="H62" s="997"/>
      <c r="I62" s="1148"/>
      <c r="J62" s="453"/>
      <c r="K62" s="1665"/>
      <c r="L62" s="1665"/>
      <c r="M62" s="1665"/>
      <c r="N62" s="1665"/>
      <c r="O62" s="477"/>
      <c r="P62" s="1151" t="str">
        <f t="shared" si="7"/>
        <v>23 (1423)</v>
      </c>
      <c r="Q62" s="1152" t="str">
        <f t="shared" si="8"/>
        <v/>
      </c>
      <c r="R62" s="1153"/>
      <c r="S62" s="1154"/>
      <c r="T62" s="1154"/>
      <c r="U62" s="595"/>
      <c r="V62" s="1246" t="s">
        <v>2919</v>
      </c>
      <c r="W62" s="1232" t="str">
        <f t="shared" si="9"/>
        <v/>
      </c>
      <c r="X62" s="1247"/>
      <c r="Y62" s="1194"/>
      <c r="Z62" s="1183"/>
      <c r="AA62" s="1665"/>
      <c r="AB62" s="1665"/>
      <c r="AC62" s="1665"/>
      <c r="AD62" s="1665"/>
      <c r="AE62" s="319"/>
      <c r="AF62" s="1151" t="str">
        <f t="shared" si="10"/>
        <v>23 (1423)</v>
      </c>
      <c r="AG62" s="1152" t="str">
        <f t="shared" si="11"/>
        <v/>
      </c>
      <c r="AH62" s="1255"/>
      <c r="AI62" s="1256"/>
      <c r="AJ62" s="1256"/>
      <c r="AK62" s="1257"/>
      <c r="AL62" s="1246" t="s">
        <v>2919</v>
      </c>
      <c r="AM62" s="1232" t="str">
        <f t="shared" si="12"/>
        <v/>
      </c>
      <c r="AN62" s="1247"/>
      <c r="AO62" s="1247"/>
      <c r="AP62" s="1247"/>
      <c r="AR62" s="1246" t="s">
        <v>2919</v>
      </c>
      <c r="AS62" s="1232" t="str">
        <f t="shared" si="13"/>
        <v/>
      </c>
      <c r="AT62" s="1247"/>
      <c r="AU62" s="1247"/>
      <c r="AV62" s="1247"/>
    </row>
    <row r="63" spans="1:48" ht="12.6" hidden="1" customHeight="1">
      <c r="A63" s="453" t="s">
        <v>2920</v>
      </c>
      <c r="B63" s="1144"/>
      <c r="C63" s="994"/>
      <c r="D63" s="994"/>
      <c r="E63" s="453"/>
      <c r="F63" s="994"/>
      <c r="G63" s="1226"/>
      <c r="H63" s="997"/>
      <c r="I63" s="1148"/>
      <c r="J63" s="453"/>
      <c r="K63" s="1665"/>
      <c r="L63" s="1665"/>
      <c r="M63" s="1665"/>
      <c r="N63" s="1665"/>
      <c r="O63" s="477"/>
      <c r="P63" s="1151" t="str">
        <f t="shared" si="7"/>
        <v>24 (1424)</v>
      </c>
      <c r="Q63" s="1152" t="str">
        <f t="shared" si="8"/>
        <v/>
      </c>
      <c r="R63" s="1153"/>
      <c r="S63" s="1154"/>
      <c r="T63" s="1154"/>
      <c r="U63" s="595"/>
      <c r="V63" s="1246" t="s">
        <v>2920</v>
      </c>
      <c r="W63" s="1232" t="str">
        <f t="shared" si="9"/>
        <v/>
      </c>
      <c r="X63" s="1247"/>
      <c r="Y63" s="1194"/>
      <c r="Z63" s="1183"/>
      <c r="AA63" s="1665"/>
      <c r="AB63" s="1665"/>
      <c r="AC63" s="1665"/>
      <c r="AD63" s="1665"/>
      <c r="AE63" s="319"/>
      <c r="AF63" s="1151" t="str">
        <f t="shared" si="10"/>
        <v>24 (1424)</v>
      </c>
      <c r="AG63" s="1152" t="str">
        <f t="shared" si="11"/>
        <v/>
      </c>
      <c r="AH63" s="1255"/>
      <c r="AI63" s="1256"/>
      <c r="AJ63" s="1256"/>
      <c r="AK63" s="1257"/>
      <c r="AL63" s="1246" t="s">
        <v>2920</v>
      </c>
      <c r="AM63" s="1232" t="str">
        <f t="shared" si="12"/>
        <v/>
      </c>
      <c r="AN63" s="1247"/>
      <c r="AO63" s="1247"/>
      <c r="AP63" s="1247"/>
      <c r="AR63" s="1246" t="s">
        <v>2920</v>
      </c>
      <c r="AS63" s="1232" t="str">
        <f t="shared" si="13"/>
        <v/>
      </c>
      <c r="AT63" s="1247"/>
      <c r="AU63" s="1247"/>
      <c r="AV63" s="1247"/>
    </row>
    <row r="64" spans="1:48">
      <c r="A64" s="453" t="s">
        <v>2921</v>
      </c>
      <c r="B64" s="1144"/>
      <c r="C64" s="994"/>
      <c r="D64" s="994"/>
      <c r="E64" s="453"/>
      <c r="F64" s="994"/>
      <c r="G64" s="1226"/>
      <c r="H64" s="997"/>
      <c r="I64" s="1148"/>
      <c r="J64" s="453"/>
      <c r="K64" s="1665"/>
      <c r="L64" s="1665"/>
      <c r="M64" s="1665"/>
      <c r="N64" s="1665"/>
      <c r="O64" s="477"/>
      <c r="P64" s="1151" t="str">
        <f t="shared" si="7"/>
        <v>25 (1425)</v>
      </c>
      <c r="Q64" s="1152" t="str">
        <f t="shared" si="8"/>
        <v/>
      </c>
      <c r="R64" s="1153"/>
      <c r="S64" s="1154"/>
      <c r="T64" s="1154"/>
      <c r="U64" s="595"/>
      <c r="V64" s="1246" t="s">
        <v>2921</v>
      </c>
      <c r="W64" s="1232" t="str">
        <f t="shared" si="9"/>
        <v/>
      </c>
      <c r="X64" s="1247"/>
      <c r="Y64" s="1194"/>
      <c r="Z64" s="1183"/>
      <c r="AA64" s="1665"/>
      <c r="AB64" s="1665"/>
      <c r="AC64" s="1665"/>
      <c r="AD64" s="1665"/>
      <c r="AE64" s="319"/>
      <c r="AF64" s="1151" t="str">
        <f t="shared" si="10"/>
        <v>25 (1425)</v>
      </c>
      <c r="AG64" s="1152" t="str">
        <f t="shared" si="11"/>
        <v/>
      </c>
      <c r="AH64" s="1255"/>
      <c r="AI64" s="1256"/>
      <c r="AJ64" s="1256"/>
      <c r="AK64" s="1257"/>
      <c r="AL64" s="1246" t="s">
        <v>2921</v>
      </c>
      <c r="AM64" s="1232" t="str">
        <f t="shared" si="12"/>
        <v/>
      </c>
      <c r="AN64" s="1247"/>
      <c r="AO64" s="1247"/>
      <c r="AP64" s="1247"/>
      <c r="AR64" s="1246" t="s">
        <v>2921</v>
      </c>
      <c r="AS64" s="1232" t="str">
        <f t="shared" si="13"/>
        <v/>
      </c>
      <c r="AT64" s="1247"/>
      <c r="AU64" s="1247"/>
      <c r="AV64" s="1247"/>
    </row>
    <row r="65" spans="1:48" ht="14.4">
      <c r="A65" s="796" t="s">
        <v>2922</v>
      </c>
      <c r="B65" s="1208">
        <v>100</v>
      </c>
      <c r="C65" s="994"/>
      <c r="D65" s="994"/>
      <c r="E65" s="453"/>
      <c r="F65" s="994"/>
      <c r="G65" s="1226"/>
      <c r="H65" s="997"/>
      <c r="I65" s="1148"/>
      <c r="J65" s="453"/>
      <c r="K65" s="1666"/>
      <c r="L65" s="1666"/>
      <c r="M65" s="1666"/>
      <c r="N65" s="1666"/>
      <c r="O65" s="477"/>
      <c r="P65" s="1142"/>
      <c r="Q65" s="1159">
        <f>$B65</f>
        <v>100</v>
      </c>
      <c r="R65" s="1153"/>
      <c r="S65" s="1154"/>
      <c r="T65" s="1154"/>
      <c r="U65" s="595"/>
      <c r="V65" s="1244"/>
      <c r="W65" s="1380">
        <v>100</v>
      </c>
      <c r="X65" s="1247"/>
      <c r="Y65" s="1194"/>
      <c r="Z65" s="1183"/>
      <c r="AA65" s="1717"/>
      <c r="AB65" s="1717"/>
      <c r="AC65" s="1717"/>
      <c r="AD65" s="1717"/>
      <c r="AE65" s="319"/>
      <c r="AF65" s="1142"/>
      <c r="AG65" s="1159">
        <f>$B65</f>
        <v>100</v>
      </c>
      <c r="AH65" s="1255"/>
      <c r="AI65" s="1256"/>
      <c r="AJ65" s="1256"/>
      <c r="AK65" s="1257"/>
      <c r="AL65" s="1244"/>
      <c r="AM65" s="1380">
        <v>100</v>
      </c>
      <c r="AN65" s="1247"/>
      <c r="AO65" s="1247"/>
      <c r="AP65" s="1247"/>
      <c r="AR65" s="1244"/>
      <c r="AS65" s="1380">
        <v>100</v>
      </c>
      <c r="AT65" s="1247"/>
      <c r="AU65" s="1247"/>
      <c r="AV65" s="1247"/>
    </row>
    <row r="66" spans="1:48" ht="12.75" customHeight="1">
      <c r="A66" s="478" t="s">
        <v>2923</v>
      </c>
      <c r="B66" s="1002" t="s">
        <v>2924</v>
      </c>
      <c r="C66" s="997"/>
      <c r="D66" s="997"/>
      <c r="E66" s="477"/>
      <c r="F66" s="997"/>
      <c r="G66" s="1227"/>
      <c r="H66" s="997"/>
      <c r="I66" s="1166"/>
      <c r="J66" s="477"/>
      <c r="K66" s="1664"/>
      <c r="L66" s="1664"/>
      <c r="M66" s="1664"/>
      <c r="N66" s="1664"/>
      <c r="O66" s="477"/>
      <c r="P66" s="1142"/>
      <c r="Q66" s="1003" t="str">
        <f>$B66</f>
        <v>Overall</v>
      </c>
      <c r="R66" s="1153"/>
      <c r="S66" s="1168"/>
      <c r="T66" s="1168"/>
      <c r="U66" s="595"/>
      <c r="V66" s="1244"/>
      <c r="W66" s="1383" t="s">
        <v>2924</v>
      </c>
      <c r="X66" s="1153"/>
      <c r="Y66" s="1166"/>
      <c r="Z66" s="1183"/>
      <c r="AA66" s="1664"/>
      <c r="AB66" s="1664"/>
      <c r="AC66" s="1664"/>
      <c r="AD66" s="1664"/>
      <c r="AE66" s="319"/>
      <c r="AF66" s="1142"/>
      <c r="AG66" s="1003" t="str">
        <f>$B66</f>
        <v>Overall</v>
      </c>
      <c r="AH66" s="1255"/>
      <c r="AI66" s="1256"/>
      <c r="AJ66" s="1256"/>
      <c r="AK66" s="1257"/>
      <c r="AL66" s="1244"/>
      <c r="AM66" s="1383" t="s">
        <v>2924</v>
      </c>
      <c r="AN66" s="1153"/>
      <c r="AO66" s="1153"/>
      <c r="AP66" s="1153"/>
      <c r="AR66" s="1244"/>
      <c r="AS66" s="1383" t="s">
        <v>2924</v>
      </c>
      <c r="AT66" s="1153"/>
      <c r="AU66" s="1153"/>
      <c r="AV66" s="1153"/>
    </row>
    <row r="67" spans="1:48" ht="6" customHeight="1">
      <c r="A67" s="477"/>
      <c r="B67" s="477"/>
      <c r="C67" s="477"/>
      <c r="D67" s="477"/>
      <c r="E67" s="477"/>
      <c r="F67" s="477"/>
      <c r="G67" s="477"/>
      <c r="H67" s="477"/>
      <c r="I67" s="477"/>
      <c r="J67" s="477"/>
      <c r="K67" s="477"/>
      <c r="L67" s="477"/>
      <c r="M67" s="477"/>
      <c r="N67" s="477"/>
      <c r="O67" s="477"/>
      <c r="P67" s="1142"/>
      <c r="Q67" s="1142"/>
      <c r="R67" s="477"/>
      <c r="S67" s="477"/>
      <c r="T67" s="477"/>
      <c r="U67" s="595"/>
      <c r="V67" s="1244"/>
      <c r="W67" s="1244"/>
      <c r="X67" s="1183"/>
      <c r="Y67" s="1183"/>
      <c r="Z67" s="1183"/>
      <c r="AA67" s="1183"/>
      <c r="AB67" s="1183"/>
      <c r="AC67" s="1183"/>
      <c r="AD67" s="1183"/>
      <c r="AE67" s="319"/>
      <c r="AF67" s="1142"/>
      <c r="AG67" s="1142"/>
      <c r="AK67" s="1257"/>
      <c r="AL67" s="1244"/>
      <c r="AM67" s="1244"/>
      <c r="AN67" s="1183"/>
      <c r="AO67" s="1183"/>
      <c r="AP67" s="1183"/>
      <c r="AR67" s="1244"/>
      <c r="AS67" s="1244"/>
      <c r="AT67" s="1183"/>
      <c r="AU67" s="1183"/>
      <c r="AV67" s="1183"/>
    </row>
    <row r="68" spans="1:48" ht="14.4">
      <c r="A68" s="477"/>
      <c r="B68" s="813" t="s">
        <v>1794</v>
      </c>
      <c r="C68" s="477"/>
      <c r="D68" s="477"/>
      <c r="E68" s="477"/>
      <c r="F68" s="477"/>
      <c r="G68" s="477"/>
      <c r="H68" s="477"/>
      <c r="I68" s="477"/>
      <c r="J68" s="477"/>
      <c r="K68" s="477"/>
      <c r="L68" s="477"/>
      <c r="M68" s="477"/>
      <c r="N68" s="477"/>
      <c r="O68" s="477"/>
      <c r="P68" s="1142"/>
      <c r="Q68" s="1143" t="str">
        <f>$B68</f>
        <v>Other off-balance sheet (505)</v>
      </c>
      <c r="R68" s="477"/>
      <c r="S68" s="477"/>
      <c r="T68" s="477"/>
      <c r="U68" s="595"/>
      <c r="V68" s="1244"/>
      <c r="W68" s="1245" t="s">
        <v>1794</v>
      </c>
      <c r="X68" s="1183"/>
      <c r="Y68" s="1183"/>
      <c r="Z68" s="1183"/>
      <c r="AA68" s="1183"/>
      <c r="AB68" s="1183"/>
      <c r="AC68" s="1183"/>
      <c r="AD68" s="1183"/>
      <c r="AE68" s="319"/>
      <c r="AF68" s="1142"/>
      <c r="AG68" s="1143" t="str">
        <f>$B68</f>
        <v>Other off-balance sheet (505)</v>
      </c>
      <c r="AK68" s="1257"/>
      <c r="AL68" s="1244"/>
      <c r="AM68" s="1245" t="s">
        <v>1794</v>
      </c>
      <c r="AN68" s="1183"/>
      <c r="AO68" s="1183"/>
      <c r="AP68" s="1183"/>
      <c r="AR68" s="1244"/>
      <c r="AS68" s="1245" t="s">
        <v>1794</v>
      </c>
      <c r="AT68" s="1183"/>
      <c r="AU68" s="1183"/>
      <c r="AV68" s="1183"/>
    </row>
    <row r="69" spans="1:48">
      <c r="A69" s="453" t="s">
        <v>2897</v>
      </c>
      <c r="B69" s="1144"/>
      <c r="C69" s="994"/>
      <c r="D69" s="994"/>
      <c r="E69" s="453"/>
      <c r="F69" s="994"/>
      <c r="G69" s="1226"/>
      <c r="H69" s="997"/>
      <c r="I69" s="1148"/>
      <c r="J69" s="453"/>
      <c r="K69" s="1665"/>
      <c r="L69" s="1665"/>
      <c r="M69" s="1665"/>
      <c r="N69" s="1665"/>
      <c r="O69" s="477"/>
      <c r="P69" s="1151" t="str">
        <f t="shared" ref="P69:P93" si="14">$A69</f>
        <v>1 (1401)</v>
      </c>
      <c r="Q69" s="1152" t="str">
        <f t="shared" ref="Q69:Q93" si="15">IF($B69="","",$B69)</f>
        <v/>
      </c>
      <c r="R69" s="1153"/>
      <c r="S69" s="1154"/>
      <c r="T69" s="1154"/>
      <c r="U69" s="595"/>
      <c r="V69" s="1246" t="s">
        <v>2897</v>
      </c>
      <c r="W69" s="1232" t="str">
        <f t="shared" ref="W69:W93" si="16">IF($B69="","",$B69)</f>
        <v/>
      </c>
      <c r="X69" s="1247"/>
      <c r="Y69" s="1194"/>
      <c r="Z69" s="1183"/>
      <c r="AA69" s="1665"/>
      <c r="AB69" s="1665"/>
      <c r="AC69" s="1665"/>
      <c r="AD69" s="1665"/>
      <c r="AE69" s="319"/>
      <c r="AF69" s="1151" t="str">
        <f t="shared" ref="AF69:AF93" si="17">$A69</f>
        <v>1 (1401)</v>
      </c>
      <c r="AG69" s="1152" t="str">
        <f t="shared" ref="AG69:AG93" si="18">IF($B69="","",$B69)</f>
        <v/>
      </c>
      <c r="AH69" s="1255"/>
      <c r="AI69" s="1256"/>
      <c r="AJ69" s="1256"/>
      <c r="AK69" s="1257"/>
      <c r="AL69" s="1246" t="s">
        <v>2897</v>
      </c>
      <c r="AM69" s="1232" t="str">
        <f t="shared" ref="AM69:AM93" si="19">IF($B69="","",$B69)</f>
        <v/>
      </c>
      <c r="AN69" s="1247"/>
      <c r="AO69" s="1247"/>
      <c r="AP69" s="1247"/>
      <c r="AR69" s="1246" t="s">
        <v>2897</v>
      </c>
      <c r="AS69" s="1232" t="str">
        <f t="shared" ref="AS69:AS93" si="20">IF($B69="","",$B69)</f>
        <v/>
      </c>
      <c r="AT69" s="1247"/>
      <c r="AU69" s="1247"/>
      <c r="AV69" s="1247"/>
    </row>
    <row r="70" spans="1:48">
      <c r="A70" s="453" t="s">
        <v>2898</v>
      </c>
      <c r="B70" s="1144"/>
      <c r="C70" s="994"/>
      <c r="D70" s="994"/>
      <c r="E70" s="453"/>
      <c r="F70" s="994"/>
      <c r="G70" s="1226"/>
      <c r="H70" s="997"/>
      <c r="I70" s="1148"/>
      <c r="J70" s="453"/>
      <c r="K70" s="1665"/>
      <c r="L70" s="1665"/>
      <c r="M70" s="1665"/>
      <c r="N70" s="1665"/>
      <c r="O70" s="477"/>
      <c r="P70" s="1151" t="str">
        <f t="shared" si="14"/>
        <v>2 (1402)</v>
      </c>
      <c r="Q70" s="1152" t="str">
        <f t="shared" si="15"/>
        <v/>
      </c>
      <c r="R70" s="1153"/>
      <c r="S70" s="1154"/>
      <c r="T70" s="1154"/>
      <c r="U70" s="595"/>
      <c r="V70" s="1246" t="s">
        <v>2898</v>
      </c>
      <c r="W70" s="1232" t="str">
        <f t="shared" si="16"/>
        <v/>
      </c>
      <c r="X70" s="1247"/>
      <c r="Y70" s="1194"/>
      <c r="Z70" s="1183"/>
      <c r="AA70" s="1665"/>
      <c r="AB70" s="1665"/>
      <c r="AC70" s="1665"/>
      <c r="AD70" s="1665"/>
      <c r="AE70" s="319"/>
      <c r="AF70" s="1151" t="str">
        <f t="shared" si="17"/>
        <v>2 (1402)</v>
      </c>
      <c r="AG70" s="1152" t="str">
        <f t="shared" si="18"/>
        <v/>
      </c>
      <c r="AH70" s="1255"/>
      <c r="AI70" s="1256"/>
      <c r="AJ70" s="1256"/>
      <c r="AK70" s="1257"/>
      <c r="AL70" s="1246" t="s">
        <v>2898</v>
      </c>
      <c r="AM70" s="1232" t="str">
        <f t="shared" si="19"/>
        <v/>
      </c>
      <c r="AN70" s="1247"/>
      <c r="AO70" s="1247"/>
      <c r="AP70" s="1247"/>
      <c r="AR70" s="1246" t="s">
        <v>2898</v>
      </c>
      <c r="AS70" s="1232" t="str">
        <f t="shared" si="20"/>
        <v/>
      </c>
      <c r="AT70" s="1247"/>
      <c r="AU70" s="1247"/>
      <c r="AV70" s="1247"/>
    </row>
    <row r="71" spans="1:48">
      <c r="A71" s="453" t="s">
        <v>2899</v>
      </c>
      <c r="B71" s="1144"/>
      <c r="C71" s="994"/>
      <c r="D71" s="994"/>
      <c r="E71" s="453"/>
      <c r="F71" s="994"/>
      <c r="G71" s="1226"/>
      <c r="H71" s="997"/>
      <c r="I71" s="1148"/>
      <c r="J71" s="453"/>
      <c r="K71" s="1665"/>
      <c r="L71" s="1665"/>
      <c r="M71" s="1665"/>
      <c r="N71" s="1665"/>
      <c r="O71" s="477"/>
      <c r="P71" s="1151" t="str">
        <f t="shared" si="14"/>
        <v>3 (1403)</v>
      </c>
      <c r="Q71" s="1152" t="str">
        <f t="shared" si="15"/>
        <v/>
      </c>
      <c r="R71" s="1153"/>
      <c r="S71" s="1154"/>
      <c r="T71" s="1154"/>
      <c r="U71" s="595"/>
      <c r="V71" s="1246" t="s">
        <v>2899</v>
      </c>
      <c r="W71" s="1232" t="str">
        <f t="shared" si="16"/>
        <v/>
      </c>
      <c r="X71" s="1247"/>
      <c r="Y71" s="1194"/>
      <c r="Z71" s="1183"/>
      <c r="AA71" s="1665"/>
      <c r="AB71" s="1665"/>
      <c r="AC71" s="1665"/>
      <c r="AD71" s="1665"/>
      <c r="AE71" s="319"/>
      <c r="AF71" s="1151" t="str">
        <f t="shared" si="17"/>
        <v>3 (1403)</v>
      </c>
      <c r="AG71" s="1152" t="str">
        <f t="shared" si="18"/>
        <v/>
      </c>
      <c r="AH71" s="1255"/>
      <c r="AI71" s="1256"/>
      <c r="AJ71" s="1256"/>
      <c r="AK71" s="1257"/>
      <c r="AL71" s="1246" t="s">
        <v>2899</v>
      </c>
      <c r="AM71" s="1232" t="str">
        <f t="shared" si="19"/>
        <v/>
      </c>
      <c r="AN71" s="1247"/>
      <c r="AO71" s="1247"/>
      <c r="AP71" s="1247"/>
      <c r="AR71" s="1246" t="s">
        <v>2899</v>
      </c>
      <c r="AS71" s="1232" t="str">
        <f t="shared" si="20"/>
        <v/>
      </c>
      <c r="AT71" s="1247"/>
      <c r="AU71" s="1247"/>
      <c r="AV71" s="1247"/>
    </row>
    <row r="72" spans="1:48" ht="12.6" hidden="1" customHeight="1">
      <c r="A72" s="453" t="s">
        <v>2900</v>
      </c>
      <c r="B72" s="1144"/>
      <c r="C72" s="994"/>
      <c r="D72" s="994"/>
      <c r="E72" s="453"/>
      <c r="F72" s="994"/>
      <c r="G72" s="1226"/>
      <c r="H72" s="997"/>
      <c r="I72" s="1148"/>
      <c r="J72" s="453"/>
      <c r="K72" s="1665"/>
      <c r="L72" s="1665"/>
      <c r="M72" s="1665"/>
      <c r="N72" s="1665"/>
      <c r="O72" s="477"/>
      <c r="P72" s="1151" t="str">
        <f t="shared" si="14"/>
        <v>4 (1404)</v>
      </c>
      <c r="Q72" s="1152" t="str">
        <f t="shared" si="15"/>
        <v/>
      </c>
      <c r="R72" s="1153"/>
      <c r="S72" s="1154"/>
      <c r="T72" s="1154"/>
      <c r="U72" s="595"/>
      <c r="V72" s="1246" t="s">
        <v>2900</v>
      </c>
      <c r="W72" s="1232" t="str">
        <f t="shared" si="16"/>
        <v/>
      </c>
      <c r="X72" s="1247"/>
      <c r="Y72" s="1194"/>
      <c r="Z72" s="1183"/>
      <c r="AA72" s="1665"/>
      <c r="AB72" s="1665"/>
      <c r="AC72" s="1665"/>
      <c r="AD72" s="1665"/>
      <c r="AE72" s="319"/>
      <c r="AF72" s="1151" t="str">
        <f t="shared" si="17"/>
        <v>4 (1404)</v>
      </c>
      <c r="AG72" s="1152" t="str">
        <f t="shared" si="18"/>
        <v/>
      </c>
      <c r="AH72" s="1255"/>
      <c r="AI72" s="1256"/>
      <c r="AJ72" s="1256"/>
      <c r="AK72" s="1257"/>
      <c r="AL72" s="1246" t="s">
        <v>2900</v>
      </c>
      <c r="AM72" s="1232" t="str">
        <f t="shared" si="19"/>
        <v/>
      </c>
      <c r="AN72" s="1247"/>
      <c r="AO72" s="1247"/>
      <c r="AP72" s="1247"/>
      <c r="AR72" s="1246" t="s">
        <v>2900</v>
      </c>
      <c r="AS72" s="1232" t="str">
        <f t="shared" si="20"/>
        <v/>
      </c>
      <c r="AT72" s="1247"/>
      <c r="AU72" s="1247"/>
      <c r="AV72" s="1247"/>
    </row>
    <row r="73" spans="1:48" ht="12.6" hidden="1" customHeight="1">
      <c r="A73" s="453" t="s">
        <v>2901</v>
      </c>
      <c r="B73" s="1144"/>
      <c r="C73" s="994"/>
      <c r="D73" s="994"/>
      <c r="E73" s="453"/>
      <c r="F73" s="994"/>
      <c r="G73" s="1226"/>
      <c r="H73" s="997"/>
      <c r="I73" s="1148"/>
      <c r="J73" s="453"/>
      <c r="K73" s="1665"/>
      <c r="L73" s="1665"/>
      <c r="M73" s="1665"/>
      <c r="N73" s="1665"/>
      <c r="O73" s="477"/>
      <c r="P73" s="1151" t="str">
        <f t="shared" si="14"/>
        <v>5 (1405)</v>
      </c>
      <c r="Q73" s="1152" t="str">
        <f t="shared" si="15"/>
        <v/>
      </c>
      <c r="R73" s="1153"/>
      <c r="S73" s="1154"/>
      <c r="T73" s="1154"/>
      <c r="U73" s="595"/>
      <c r="V73" s="1246" t="s">
        <v>2901</v>
      </c>
      <c r="W73" s="1232" t="str">
        <f t="shared" si="16"/>
        <v/>
      </c>
      <c r="X73" s="1247"/>
      <c r="Y73" s="1194"/>
      <c r="Z73" s="1183"/>
      <c r="AA73" s="1665"/>
      <c r="AB73" s="1665"/>
      <c r="AC73" s="1665"/>
      <c r="AD73" s="1665"/>
      <c r="AE73" s="319"/>
      <c r="AF73" s="1151" t="str">
        <f t="shared" si="17"/>
        <v>5 (1405)</v>
      </c>
      <c r="AG73" s="1152" t="str">
        <f t="shared" si="18"/>
        <v/>
      </c>
      <c r="AH73" s="1255"/>
      <c r="AI73" s="1256"/>
      <c r="AJ73" s="1256"/>
      <c r="AK73" s="1257"/>
      <c r="AL73" s="1246" t="s">
        <v>2901</v>
      </c>
      <c r="AM73" s="1232" t="str">
        <f t="shared" si="19"/>
        <v/>
      </c>
      <c r="AN73" s="1247"/>
      <c r="AO73" s="1247"/>
      <c r="AP73" s="1247"/>
      <c r="AR73" s="1246" t="s">
        <v>2901</v>
      </c>
      <c r="AS73" s="1232" t="str">
        <f t="shared" si="20"/>
        <v/>
      </c>
      <c r="AT73" s="1247"/>
      <c r="AU73" s="1247"/>
      <c r="AV73" s="1247"/>
    </row>
    <row r="74" spans="1:48" ht="12.6" hidden="1" customHeight="1">
      <c r="A74" s="453" t="s">
        <v>2902</v>
      </c>
      <c r="B74" s="1144"/>
      <c r="C74" s="994"/>
      <c r="D74" s="994"/>
      <c r="E74" s="453"/>
      <c r="F74" s="994"/>
      <c r="G74" s="1226"/>
      <c r="H74" s="997"/>
      <c r="I74" s="1148"/>
      <c r="J74" s="453"/>
      <c r="K74" s="1665"/>
      <c r="L74" s="1665"/>
      <c r="M74" s="1665"/>
      <c r="N74" s="1665"/>
      <c r="O74" s="477"/>
      <c r="P74" s="1151" t="str">
        <f t="shared" si="14"/>
        <v>6 (1406)</v>
      </c>
      <c r="Q74" s="1152" t="str">
        <f t="shared" si="15"/>
        <v/>
      </c>
      <c r="R74" s="1153"/>
      <c r="S74" s="1154"/>
      <c r="T74" s="1154"/>
      <c r="U74" s="595"/>
      <c r="V74" s="1246" t="s">
        <v>2902</v>
      </c>
      <c r="W74" s="1232" t="str">
        <f t="shared" si="16"/>
        <v/>
      </c>
      <c r="X74" s="1247"/>
      <c r="Y74" s="1194"/>
      <c r="Z74" s="1183"/>
      <c r="AA74" s="1665"/>
      <c r="AB74" s="1665"/>
      <c r="AC74" s="1665"/>
      <c r="AD74" s="1665"/>
      <c r="AE74" s="319"/>
      <c r="AF74" s="1151" t="str">
        <f t="shared" si="17"/>
        <v>6 (1406)</v>
      </c>
      <c r="AG74" s="1152" t="str">
        <f t="shared" si="18"/>
        <v/>
      </c>
      <c r="AH74" s="1255"/>
      <c r="AI74" s="1256"/>
      <c r="AJ74" s="1256"/>
      <c r="AK74" s="1257"/>
      <c r="AL74" s="1246" t="s">
        <v>2902</v>
      </c>
      <c r="AM74" s="1232" t="str">
        <f t="shared" si="19"/>
        <v/>
      </c>
      <c r="AN74" s="1247"/>
      <c r="AO74" s="1247"/>
      <c r="AP74" s="1247"/>
      <c r="AR74" s="1246" t="s">
        <v>2902</v>
      </c>
      <c r="AS74" s="1232" t="str">
        <f t="shared" si="20"/>
        <v/>
      </c>
      <c r="AT74" s="1247"/>
      <c r="AU74" s="1247"/>
      <c r="AV74" s="1247"/>
    </row>
    <row r="75" spans="1:48" ht="12.6" hidden="1" customHeight="1">
      <c r="A75" s="453" t="s">
        <v>2903</v>
      </c>
      <c r="B75" s="1144"/>
      <c r="C75" s="994"/>
      <c r="D75" s="994"/>
      <c r="E75" s="453"/>
      <c r="F75" s="994"/>
      <c r="G75" s="1226"/>
      <c r="H75" s="997"/>
      <c r="I75" s="1148"/>
      <c r="J75" s="453"/>
      <c r="K75" s="1665"/>
      <c r="L75" s="1665"/>
      <c r="M75" s="1665"/>
      <c r="N75" s="1665"/>
      <c r="O75" s="477"/>
      <c r="P75" s="1151" t="str">
        <f t="shared" si="14"/>
        <v>7 (1407)</v>
      </c>
      <c r="Q75" s="1152" t="str">
        <f t="shared" si="15"/>
        <v/>
      </c>
      <c r="R75" s="1153"/>
      <c r="S75" s="1154"/>
      <c r="T75" s="1154"/>
      <c r="U75" s="595"/>
      <c r="V75" s="1246" t="s">
        <v>2903</v>
      </c>
      <c r="W75" s="1232" t="str">
        <f t="shared" si="16"/>
        <v/>
      </c>
      <c r="X75" s="1247"/>
      <c r="Y75" s="1194"/>
      <c r="Z75" s="1183"/>
      <c r="AA75" s="1665"/>
      <c r="AB75" s="1665"/>
      <c r="AC75" s="1665"/>
      <c r="AD75" s="1665"/>
      <c r="AE75" s="319"/>
      <c r="AF75" s="1151" t="str">
        <f t="shared" si="17"/>
        <v>7 (1407)</v>
      </c>
      <c r="AG75" s="1152" t="str">
        <f t="shared" si="18"/>
        <v/>
      </c>
      <c r="AH75" s="1255"/>
      <c r="AI75" s="1256"/>
      <c r="AJ75" s="1256"/>
      <c r="AK75" s="1257"/>
      <c r="AL75" s="1246" t="s">
        <v>2903</v>
      </c>
      <c r="AM75" s="1232" t="str">
        <f t="shared" si="19"/>
        <v/>
      </c>
      <c r="AN75" s="1247"/>
      <c r="AO75" s="1247"/>
      <c r="AP75" s="1247"/>
      <c r="AR75" s="1246" t="s">
        <v>2903</v>
      </c>
      <c r="AS75" s="1232" t="str">
        <f t="shared" si="20"/>
        <v/>
      </c>
      <c r="AT75" s="1247"/>
      <c r="AU75" s="1247"/>
      <c r="AV75" s="1247"/>
    </row>
    <row r="76" spans="1:48" ht="12.6" hidden="1" customHeight="1">
      <c r="A76" s="453" t="s">
        <v>2904</v>
      </c>
      <c r="B76" s="1144"/>
      <c r="C76" s="994"/>
      <c r="D76" s="994"/>
      <c r="E76" s="453"/>
      <c r="F76" s="994"/>
      <c r="G76" s="1226"/>
      <c r="H76" s="997"/>
      <c r="I76" s="1148"/>
      <c r="J76" s="453"/>
      <c r="K76" s="1665"/>
      <c r="L76" s="1665"/>
      <c r="M76" s="1665"/>
      <c r="N76" s="1665"/>
      <c r="O76" s="477"/>
      <c r="P76" s="1151" t="str">
        <f t="shared" si="14"/>
        <v>8 (1408)</v>
      </c>
      <c r="Q76" s="1152" t="str">
        <f t="shared" si="15"/>
        <v/>
      </c>
      <c r="R76" s="1153"/>
      <c r="S76" s="1154"/>
      <c r="T76" s="1154"/>
      <c r="U76" s="595"/>
      <c r="V76" s="1246" t="s">
        <v>2904</v>
      </c>
      <c r="W76" s="1232" t="str">
        <f t="shared" si="16"/>
        <v/>
      </c>
      <c r="X76" s="1247"/>
      <c r="Y76" s="1194"/>
      <c r="Z76" s="1183"/>
      <c r="AA76" s="1665"/>
      <c r="AB76" s="1665"/>
      <c r="AC76" s="1665"/>
      <c r="AD76" s="1665"/>
      <c r="AE76" s="319"/>
      <c r="AF76" s="1151" t="str">
        <f t="shared" si="17"/>
        <v>8 (1408)</v>
      </c>
      <c r="AG76" s="1152" t="str">
        <f t="shared" si="18"/>
        <v/>
      </c>
      <c r="AH76" s="1255"/>
      <c r="AI76" s="1256"/>
      <c r="AJ76" s="1256"/>
      <c r="AK76" s="1257"/>
      <c r="AL76" s="1246" t="s">
        <v>2904</v>
      </c>
      <c r="AM76" s="1232" t="str">
        <f t="shared" si="19"/>
        <v/>
      </c>
      <c r="AN76" s="1247"/>
      <c r="AO76" s="1247"/>
      <c r="AP76" s="1247"/>
      <c r="AR76" s="1246" t="s">
        <v>2904</v>
      </c>
      <c r="AS76" s="1232" t="str">
        <f t="shared" si="20"/>
        <v/>
      </c>
      <c r="AT76" s="1247"/>
      <c r="AU76" s="1247"/>
      <c r="AV76" s="1247"/>
    </row>
    <row r="77" spans="1:48" ht="12.6" hidden="1" customHeight="1">
      <c r="A77" s="453" t="s">
        <v>2905</v>
      </c>
      <c r="B77" s="1144"/>
      <c r="C77" s="994"/>
      <c r="D77" s="994"/>
      <c r="E77" s="453"/>
      <c r="F77" s="994"/>
      <c r="G77" s="1226"/>
      <c r="H77" s="997"/>
      <c r="I77" s="1148"/>
      <c r="J77" s="453"/>
      <c r="K77" s="1665"/>
      <c r="L77" s="1665"/>
      <c r="M77" s="1665"/>
      <c r="N77" s="1665"/>
      <c r="O77" s="477"/>
      <c r="P77" s="1151" t="str">
        <f t="shared" si="14"/>
        <v>9 (1409)</v>
      </c>
      <c r="Q77" s="1152" t="str">
        <f t="shared" si="15"/>
        <v/>
      </c>
      <c r="R77" s="1153"/>
      <c r="S77" s="1154"/>
      <c r="T77" s="1154"/>
      <c r="U77" s="595"/>
      <c r="V77" s="1246" t="s">
        <v>2905</v>
      </c>
      <c r="W77" s="1232" t="str">
        <f t="shared" si="16"/>
        <v/>
      </c>
      <c r="X77" s="1247"/>
      <c r="Y77" s="1194"/>
      <c r="Z77" s="1183"/>
      <c r="AA77" s="1665"/>
      <c r="AB77" s="1665"/>
      <c r="AC77" s="1665"/>
      <c r="AD77" s="1665"/>
      <c r="AE77" s="319"/>
      <c r="AF77" s="1151" t="str">
        <f t="shared" si="17"/>
        <v>9 (1409)</v>
      </c>
      <c r="AG77" s="1152" t="str">
        <f t="shared" si="18"/>
        <v/>
      </c>
      <c r="AH77" s="1255"/>
      <c r="AI77" s="1256"/>
      <c r="AJ77" s="1256"/>
      <c r="AK77" s="1257"/>
      <c r="AL77" s="1246" t="s">
        <v>2905</v>
      </c>
      <c r="AM77" s="1232" t="str">
        <f t="shared" si="19"/>
        <v/>
      </c>
      <c r="AN77" s="1247"/>
      <c r="AO77" s="1247"/>
      <c r="AP77" s="1247"/>
      <c r="AR77" s="1246" t="s">
        <v>2905</v>
      </c>
      <c r="AS77" s="1232" t="str">
        <f t="shared" si="20"/>
        <v/>
      </c>
      <c r="AT77" s="1247"/>
      <c r="AU77" s="1247"/>
      <c r="AV77" s="1247"/>
    </row>
    <row r="78" spans="1:48" ht="12.6" hidden="1" customHeight="1">
      <c r="A78" s="453" t="s">
        <v>2906</v>
      </c>
      <c r="B78" s="1144"/>
      <c r="C78" s="994"/>
      <c r="D78" s="994"/>
      <c r="E78" s="453"/>
      <c r="F78" s="994"/>
      <c r="G78" s="1226"/>
      <c r="H78" s="997"/>
      <c r="I78" s="1148"/>
      <c r="J78" s="453"/>
      <c r="K78" s="1665"/>
      <c r="L78" s="1665"/>
      <c r="M78" s="1665"/>
      <c r="N78" s="1665"/>
      <c r="O78" s="477"/>
      <c r="P78" s="1151" t="str">
        <f t="shared" si="14"/>
        <v>10 (1410)</v>
      </c>
      <c r="Q78" s="1152" t="str">
        <f t="shared" si="15"/>
        <v/>
      </c>
      <c r="R78" s="1153"/>
      <c r="S78" s="1154"/>
      <c r="T78" s="1154"/>
      <c r="U78" s="595"/>
      <c r="V78" s="1246" t="s">
        <v>2906</v>
      </c>
      <c r="W78" s="1232" t="str">
        <f t="shared" si="16"/>
        <v/>
      </c>
      <c r="X78" s="1247"/>
      <c r="Y78" s="1194"/>
      <c r="Z78" s="1183"/>
      <c r="AA78" s="1665"/>
      <c r="AB78" s="1665"/>
      <c r="AC78" s="1665"/>
      <c r="AD78" s="1665"/>
      <c r="AE78" s="319"/>
      <c r="AF78" s="1151" t="str">
        <f t="shared" si="17"/>
        <v>10 (1410)</v>
      </c>
      <c r="AG78" s="1152" t="str">
        <f t="shared" si="18"/>
        <v/>
      </c>
      <c r="AH78" s="1255"/>
      <c r="AI78" s="1256"/>
      <c r="AJ78" s="1256"/>
      <c r="AK78" s="1257"/>
      <c r="AL78" s="1246" t="s">
        <v>2906</v>
      </c>
      <c r="AM78" s="1232" t="str">
        <f t="shared" si="19"/>
        <v/>
      </c>
      <c r="AN78" s="1247"/>
      <c r="AO78" s="1247"/>
      <c r="AP78" s="1247"/>
      <c r="AR78" s="1246" t="s">
        <v>2906</v>
      </c>
      <c r="AS78" s="1232" t="str">
        <f t="shared" si="20"/>
        <v/>
      </c>
      <c r="AT78" s="1247"/>
      <c r="AU78" s="1247"/>
      <c r="AV78" s="1247"/>
    </row>
    <row r="79" spans="1:48" ht="12.6" hidden="1" customHeight="1">
      <c r="A79" s="453" t="s">
        <v>2907</v>
      </c>
      <c r="B79" s="1144"/>
      <c r="C79" s="994"/>
      <c r="D79" s="994"/>
      <c r="E79" s="453"/>
      <c r="F79" s="994"/>
      <c r="G79" s="1226"/>
      <c r="H79" s="997"/>
      <c r="I79" s="1148"/>
      <c r="J79" s="453"/>
      <c r="K79" s="1665"/>
      <c r="L79" s="1665"/>
      <c r="M79" s="1665"/>
      <c r="N79" s="1665"/>
      <c r="O79" s="477"/>
      <c r="P79" s="1151" t="str">
        <f t="shared" si="14"/>
        <v>11 (1411)</v>
      </c>
      <c r="Q79" s="1152" t="str">
        <f t="shared" si="15"/>
        <v/>
      </c>
      <c r="R79" s="1153"/>
      <c r="S79" s="1154"/>
      <c r="T79" s="1154"/>
      <c r="U79" s="595"/>
      <c r="V79" s="1246" t="s">
        <v>2907</v>
      </c>
      <c r="W79" s="1232" t="str">
        <f t="shared" si="16"/>
        <v/>
      </c>
      <c r="X79" s="1247"/>
      <c r="Y79" s="1194"/>
      <c r="Z79" s="1183"/>
      <c r="AA79" s="1665"/>
      <c r="AB79" s="1665"/>
      <c r="AC79" s="1665"/>
      <c r="AD79" s="1665"/>
      <c r="AE79" s="319"/>
      <c r="AF79" s="1151" t="str">
        <f t="shared" si="17"/>
        <v>11 (1411)</v>
      </c>
      <c r="AG79" s="1152" t="str">
        <f t="shared" si="18"/>
        <v/>
      </c>
      <c r="AH79" s="1255"/>
      <c r="AI79" s="1256"/>
      <c r="AJ79" s="1256"/>
      <c r="AK79" s="1257"/>
      <c r="AL79" s="1246" t="s">
        <v>2907</v>
      </c>
      <c r="AM79" s="1232" t="str">
        <f t="shared" si="19"/>
        <v/>
      </c>
      <c r="AN79" s="1247"/>
      <c r="AO79" s="1247"/>
      <c r="AP79" s="1247"/>
      <c r="AR79" s="1246" t="s">
        <v>2907</v>
      </c>
      <c r="AS79" s="1232" t="str">
        <f t="shared" si="20"/>
        <v/>
      </c>
      <c r="AT79" s="1247"/>
      <c r="AU79" s="1247"/>
      <c r="AV79" s="1247"/>
    </row>
    <row r="80" spans="1:48" ht="12.6" hidden="1" customHeight="1">
      <c r="A80" s="453" t="s">
        <v>2908</v>
      </c>
      <c r="B80" s="1144"/>
      <c r="C80" s="994"/>
      <c r="D80" s="994"/>
      <c r="E80" s="453"/>
      <c r="F80" s="994"/>
      <c r="G80" s="1226"/>
      <c r="H80" s="997"/>
      <c r="I80" s="1148"/>
      <c r="J80" s="453"/>
      <c r="K80" s="1665"/>
      <c r="L80" s="1665"/>
      <c r="M80" s="1665"/>
      <c r="N80" s="1665"/>
      <c r="O80" s="477"/>
      <c r="P80" s="1151" t="str">
        <f t="shared" si="14"/>
        <v>12 (1412)</v>
      </c>
      <c r="Q80" s="1152" t="str">
        <f t="shared" si="15"/>
        <v/>
      </c>
      <c r="R80" s="1153"/>
      <c r="S80" s="1154"/>
      <c r="T80" s="1154"/>
      <c r="U80" s="595"/>
      <c r="V80" s="1246" t="s">
        <v>2908</v>
      </c>
      <c r="W80" s="1232" t="str">
        <f t="shared" si="16"/>
        <v/>
      </c>
      <c r="X80" s="1247"/>
      <c r="Y80" s="1194"/>
      <c r="Z80" s="1183"/>
      <c r="AA80" s="1665"/>
      <c r="AB80" s="1665"/>
      <c r="AC80" s="1665"/>
      <c r="AD80" s="1665"/>
      <c r="AE80" s="319"/>
      <c r="AF80" s="1151" t="str">
        <f t="shared" si="17"/>
        <v>12 (1412)</v>
      </c>
      <c r="AG80" s="1152" t="str">
        <f t="shared" si="18"/>
        <v/>
      </c>
      <c r="AH80" s="1255"/>
      <c r="AI80" s="1256"/>
      <c r="AJ80" s="1256"/>
      <c r="AK80" s="1257"/>
      <c r="AL80" s="1246" t="s">
        <v>2908</v>
      </c>
      <c r="AM80" s="1232" t="str">
        <f t="shared" si="19"/>
        <v/>
      </c>
      <c r="AN80" s="1247"/>
      <c r="AO80" s="1247"/>
      <c r="AP80" s="1247"/>
      <c r="AR80" s="1246" t="s">
        <v>2908</v>
      </c>
      <c r="AS80" s="1232" t="str">
        <f t="shared" si="20"/>
        <v/>
      </c>
      <c r="AT80" s="1247"/>
      <c r="AU80" s="1247"/>
      <c r="AV80" s="1247"/>
    </row>
    <row r="81" spans="1:48" ht="12.6" hidden="1" customHeight="1">
      <c r="A81" s="453" t="s">
        <v>2909</v>
      </c>
      <c r="B81" s="1144"/>
      <c r="C81" s="994"/>
      <c r="D81" s="994"/>
      <c r="E81" s="453"/>
      <c r="F81" s="994"/>
      <c r="G81" s="1226"/>
      <c r="H81" s="997"/>
      <c r="I81" s="1148"/>
      <c r="J81" s="453"/>
      <c r="K81" s="1665"/>
      <c r="L81" s="1665"/>
      <c r="M81" s="1665"/>
      <c r="N81" s="1665"/>
      <c r="O81" s="477"/>
      <c r="P81" s="1151" t="str">
        <f t="shared" si="14"/>
        <v>13 (1413)</v>
      </c>
      <c r="Q81" s="1152" t="str">
        <f t="shared" si="15"/>
        <v/>
      </c>
      <c r="R81" s="1153"/>
      <c r="S81" s="1154"/>
      <c r="T81" s="1154"/>
      <c r="U81" s="595"/>
      <c r="V81" s="1246" t="s">
        <v>2909</v>
      </c>
      <c r="W81" s="1232" t="str">
        <f t="shared" si="16"/>
        <v/>
      </c>
      <c r="X81" s="1247"/>
      <c r="Y81" s="1194"/>
      <c r="Z81" s="1183"/>
      <c r="AA81" s="1665"/>
      <c r="AB81" s="1665"/>
      <c r="AC81" s="1665"/>
      <c r="AD81" s="1665"/>
      <c r="AE81" s="319"/>
      <c r="AF81" s="1151" t="str">
        <f t="shared" si="17"/>
        <v>13 (1413)</v>
      </c>
      <c r="AG81" s="1152" t="str">
        <f t="shared" si="18"/>
        <v/>
      </c>
      <c r="AH81" s="1255"/>
      <c r="AI81" s="1256"/>
      <c r="AJ81" s="1256"/>
      <c r="AK81" s="1257"/>
      <c r="AL81" s="1246" t="s">
        <v>2909</v>
      </c>
      <c r="AM81" s="1232" t="str">
        <f t="shared" si="19"/>
        <v/>
      </c>
      <c r="AN81" s="1247"/>
      <c r="AO81" s="1247"/>
      <c r="AP81" s="1247"/>
      <c r="AR81" s="1246" t="s">
        <v>2909</v>
      </c>
      <c r="AS81" s="1232" t="str">
        <f t="shared" si="20"/>
        <v/>
      </c>
      <c r="AT81" s="1247"/>
      <c r="AU81" s="1247"/>
      <c r="AV81" s="1247"/>
    </row>
    <row r="82" spans="1:48" ht="12.6" hidden="1" customHeight="1">
      <c r="A82" s="453" t="s">
        <v>2910</v>
      </c>
      <c r="B82" s="1144"/>
      <c r="C82" s="994"/>
      <c r="D82" s="994"/>
      <c r="E82" s="453"/>
      <c r="F82" s="994"/>
      <c r="G82" s="1226"/>
      <c r="H82" s="997"/>
      <c r="I82" s="1148"/>
      <c r="J82" s="453"/>
      <c r="K82" s="1665"/>
      <c r="L82" s="1665"/>
      <c r="M82" s="1665"/>
      <c r="N82" s="1665"/>
      <c r="O82" s="477"/>
      <c r="P82" s="1151" t="str">
        <f t="shared" si="14"/>
        <v>14 (1414)</v>
      </c>
      <c r="Q82" s="1152" t="str">
        <f t="shared" si="15"/>
        <v/>
      </c>
      <c r="R82" s="1153"/>
      <c r="S82" s="1154"/>
      <c r="T82" s="1154"/>
      <c r="U82" s="595"/>
      <c r="V82" s="1246" t="s">
        <v>2910</v>
      </c>
      <c r="W82" s="1232" t="str">
        <f t="shared" si="16"/>
        <v/>
      </c>
      <c r="X82" s="1247"/>
      <c r="Y82" s="1194"/>
      <c r="Z82" s="1183"/>
      <c r="AA82" s="1665"/>
      <c r="AB82" s="1665"/>
      <c r="AC82" s="1665"/>
      <c r="AD82" s="1665"/>
      <c r="AE82" s="319"/>
      <c r="AF82" s="1151" t="str">
        <f t="shared" si="17"/>
        <v>14 (1414)</v>
      </c>
      <c r="AG82" s="1152" t="str">
        <f t="shared" si="18"/>
        <v/>
      </c>
      <c r="AH82" s="1255"/>
      <c r="AI82" s="1256"/>
      <c r="AJ82" s="1256"/>
      <c r="AK82" s="1257"/>
      <c r="AL82" s="1246" t="s">
        <v>2910</v>
      </c>
      <c r="AM82" s="1232" t="str">
        <f t="shared" si="19"/>
        <v/>
      </c>
      <c r="AN82" s="1247"/>
      <c r="AO82" s="1247"/>
      <c r="AP82" s="1247"/>
      <c r="AR82" s="1246" t="s">
        <v>2910</v>
      </c>
      <c r="AS82" s="1232" t="str">
        <f t="shared" si="20"/>
        <v/>
      </c>
      <c r="AT82" s="1247"/>
      <c r="AU82" s="1247"/>
      <c r="AV82" s="1247"/>
    </row>
    <row r="83" spans="1:48" ht="12.6" hidden="1" customHeight="1">
      <c r="A83" s="453" t="s">
        <v>2911</v>
      </c>
      <c r="B83" s="1144"/>
      <c r="C83" s="994"/>
      <c r="D83" s="994"/>
      <c r="E83" s="453"/>
      <c r="F83" s="994"/>
      <c r="G83" s="1226"/>
      <c r="H83" s="997"/>
      <c r="I83" s="1148"/>
      <c r="J83" s="453"/>
      <c r="K83" s="1665"/>
      <c r="L83" s="1665"/>
      <c r="M83" s="1665"/>
      <c r="N83" s="1665"/>
      <c r="O83" s="477"/>
      <c r="P83" s="1151" t="str">
        <f t="shared" si="14"/>
        <v>15 (1415)</v>
      </c>
      <c r="Q83" s="1152" t="str">
        <f t="shared" si="15"/>
        <v/>
      </c>
      <c r="R83" s="1153"/>
      <c r="S83" s="1154"/>
      <c r="T83" s="1154"/>
      <c r="U83" s="595"/>
      <c r="V83" s="1246" t="s">
        <v>2911</v>
      </c>
      <c r="W83" s="1232" t="str">
        <f t="shared" si="16"/>
        <v/>
      </c>
      <c r="X83" s="1247"/>
      <c r="Y83" s="1194"/>
      <c r="Z83" s="1183"/>
      <c r="AA83" s="1665"/>
      <c r="AB83" s="1665"/>
      <c r="AC83" s="1665"/>
      <c r="AD83" s="1665"/>
      <c r="AE83" s="319"/>
      <c r="AF83" s="1151" t="str">
        <f t="shared" si="17"/>
        <v>15 (1415)</v>
      </c>
      <c r="AG83" s="1152" t="str">
        <f t="shared" si="18"/>
        <v/>
      </c>
      <c r="AH83" s="1255"/>
      <c r="AI83" s="1256"/>
      <c r="AJ83" s="1256"/>
      <c r="AK83" s="1257"/>
      <c r="AL83" s="1246" t="s">
        <v>2911</v>
      </c>
      <c r="AM83" s="1232" t="str">
        <f t="shared" si="19"/>
        <v/>
      </c>
      <c r="AN83" s="1247"/>
      <c r="AO83" s="1247"/>
      <c r="AP83" s="1247"/>
      <c r="AR83" s="1246" t="s">
        <v>2911</v>
      </c>
      <c r="AS83" s="1232" t="str">
        <f t="shared" si="20"/>
        <v/>
      </c>
      <c r="AT83" s="1247"/>
      <c r="AU83" s="1247"/>
      <c r="AV83" s="1247"/>
    </row>
    <row r="84" spans="1:48" ht="12.6" hidden="1" customHeight="1">
      <c r="A84" s="453" t="s">
        <v>2912</v>
      </c>
      <c r="B84" s="1144"/>
      <c r="C84" s="994"/>
      <c r="D84" s="994"/>
      <c r="E84" s="453"/>
      <c r="F84" s="994"/>
      <c r="G84" s="1226"/>
      <c r="H84" s="997"/>
      <c r="I84" s="1148"/>
      <c r="J84" s="453"/>
      <c r="K84" s="1665"/>
      <c r="L84" s="1665"/>
      <c r="M84" s="1665"/>
      <c r="N84" s="1665"/>
      <c r="O84" s="477"/>
      <c r="P84" s="1151" t="str">
        <f t="shared" si="14"/>
        <v>16 (1416)</v>
      </c>
      <c r="Q84" s="1152" t="str">
        <f t="shared" si="15"/>
        <v/>
      </c>
      <c r="R84" s="1153"/>
      <c r="S84" s="1154"/>
      <c r="T84" s="1154"/>
      <c r="U84" s="595"/>
      <c r="V84" s="1246" t="s">
        <v>2912</v>
      </c>
      <c r="W84" s="1232" t="str">
        <f t="shared" si="16"/>
        <v/>
      </c>
      <c r="X84" s="1247"/>
      <c r="Y84" s="1194"/>
      <c r="Z84" s="1183"/>
      <c r="AA84" s="1665"/>
      <c r="AB84" s="1665"/>
      <c r="AC84" s="1665"/>
      <c r="AD84" s="1665"/>
      <c r="AE84" s="319"/>
      <c r="AF84" s="1151" t="str">
        <f t="shared" si="17"/>
        <v>16 (1416)</v>
      </c>
      <c r="AG84" s="1152" t="str">
        <f t="shared" si="18"/>
        <v/>
      </c>
      <c r="AH84" s="1255"/>
      <c r="AI84" s="1256"/>
      <c r="AJ84" s="1256"/>
      <c r="AK84" s="1257"/>
      <c r="AL84" s="1246" t="s">
        <v>2912</v>
      </c>
      <c r="AM84" s="1232" t="str">
        <f t="shared" si="19"/>
        <v/>
      </c>
      <c r="AN84" s="1247"/>
      <c r="AO84" s="1247"/>
      <c r="AP84" s="1247"/>
      <c r="AR84" s="1246" t="s">
        <v>2912</v>
      </c>
      <c r="AS84" s="1232" t="str">
        <f t="shared" si="20"/>
        <v/>
      </c>
      <c r="AT84" s="1247"/>
      <c r="AU84" s="1247"/>
      <c r="AV84" s="1247"/>
    </row>
    <row r="85" spans="1:48" ht="12.6" hidden="1" customHeight="1">
      <c r="A85" s="453" t="s">
        <v>2913</v>
      </c>
      <c r="B85" s="1144"/>
      <c r="C85" s="994"/>
      <c r="D85" s="994"/>
      <c r="E85" s="453"/>
      <c r="F85" s="994"/>
      <c r="G85" s="1226"/>
      <c r="H85" s="997"/>
      <c r="I85" s="1148"/>
      <c r="J85" s="453"/>
      <c r="K85" s="1665"/>
      <c r="L85" s="1665"/>
      <c r="M85" s="1665"/>
      <c r="N85" s="1665"/>
      <c r="O85" s="477"/>
      <c r="P85" s="1151" t="str">
        <f t="shared" si="14"/>
        <v>17 (1417)</v>
      </c>
      <c r="Q85" s="1152" t="str">
        <f t="shared" si="15"/>
        <v/>
      </c>
      <c r="R85" s="1153"/>
      <c r="S85" s="1154"/>
      <c r="T85" s="1154"/>
      <c r="U85" s="595"/>
      <c r="V85" s="1246" t="s">
        <v>2913</v>
      </c>
      <c r="W85" s="1232" t="str">
        <f t="shared" si="16"/>
        <v/>
      </c>
      <c r="X85" s="1247"/>
      <c r="Y85" s="1194"/>
      <c r="Z85" s="1183"/>
      <c r="AA85" s="1665"/>
      <c r="AB85" s="1665"/>
      <c r="AC85" s="1665"/>
      <c r="AD85" s="1665"/>
      <c r="AE85" s="319"/>
      <c r="AF85" s="1151" t="str">
        <f t="shared" si="17"/>
        <v>17 (1417)</v>
      </c>
      <c r="AG85" s="1152" t="str">
        <f t="shared" si="18"/>
        <v/>
      </c>
      <c r="AH85" s="1255"/>
      <c r="AI85" s="1256"/>
      <c r="AJ85" s="1256"/>
      <c r="AK85" s="1257"/>
      <c r="AL85" s="1246" t="s">
        <v>2913</v>
      </c>
      <c r="AM85" s="1232" t="str">
        <f t="shared" si="19"/>
        <v/>
      </c>
      <c r="AN85" s="1247"/>
      <c r="AO85" s="1247"/>
      <c r="AP85" s="1247"/>
      <c r="AR85" s="1246" t="s">
        <v>2913</v>
      </c>
      <c r="AS85" s="1232" t="str">
        <f t="shared" si="20"/>
        <v/>
      </c>
      <c r="AT85" s="1247"/>
      <c r="AU85" s="1247"/>
      <c r="AV85" s="1247"/>
    </row>
    <row r="86" spans="1:48" ht="12.6" hidden="1" customHeight="1">
      <c r="A86" s="453" t="s">
        <v>2914</v>
      </c>
      <c r="B86" s="1144"/>
      <c r="C86" s="994"/>
      <c r="D86" s="994"/>
      <c r="E86" s="453"/>
      <c r="F86" s="994"/>
      <c r="G86" s="1226"/>
      <c r="H86" s="997"/>
      <c r="I86" s="1148"/>
      <c r="J86" s="453"/>
      <c r="K86" s="1665"/>
      <c r="L86" s="1665"/>
      <c r="M86" s="1665"/>
      <c r="N86" s="1665"/>
      <c r="O86" s="477"/>
      <c r="P86" s="1151" t="str">
        <f t="shared" si="14"/>
        <v>18 (1418)</v>
      </c>
      <c r="Q86" s="1152" t="str">
        <f t="shared" si="15"/>
        <v/>
      </c>
      <c r="R86" s="1153"/>
      <c r="S86" s="1154"/>
      <c r="T86" s="1154"/>
      <c r="U86" s="595"/>
      <c r="V86" s="1246" t="s">
        <v>2914</v>
      </c>
      <c r="W86" s="1232" t="str">
        <f t="shared" si="16"/>
        <v/>
      </c>
      <c r="X86" s="1247"/>
      <c r="Y86" s="1194"/>
      <c r="Z86" s="1183"/>
      <c r="AA86" s="1665"/>
      <c r="AB86" s="1665"/>
      <c r="AC86" s="1665"/>
      <c r="AD86" s="1665"/>
      <c r="AE86" s="319"/>
      <c r="AF86" s="1151" t="str">
        <f t="shared" si="17"/>
        <v>18 (1418)</v>
      </c>
      <c r="AG86" s="1152" t="str">
        <f t="shared" si="18"/>
        <v/>
      </c>
      <c r="AH86" s="1255"/>
      <c r="AI86" s="1256"/>
      <c r="AJ86" s="1256"/>
      <c r="AK86" s="1257"/>
      <c r="AL86" s="1246" t="s">
        <v>2914</v>
      </c>
      <c r="AM86" s="1232" t="str">
        <f t="shared" si="19"/>
        <v/>
      </c>
      <c r="AN86" s="1247"/>
      <c r="AO86" s="1247"/>
      <c r="AP86" s="1247"/>
      <c r="AR86" s="1246" t="s">
        <v>2914</v>
      </c>
      <c r="AS86" s="1232" t="str">
        <f t="shared" si="20"/>
        <v/>
      </c>
      <c r="AT86" s="1247"/>
      <c r="AU86" s="1247"/>
      <c r="AV86" s="1247"/>
    </row>
    <row r="87" spans="1:48" ht="12.6" hidden="1" customHeight="1">
      <c r="A87" s="453" t="s">
        <v>2915</v>
      </c>
      <c r="B87" s="1144"/>
      <c r="C87" s="994"/>
      <c r="D87" s="994"/>
      <c r="E87" s="453"/>
      <c r="F87" s="994"/>
      <c r="G87" s="1226"/>
      <c r="H87" s="997"/>
      <c r="I87" s="1148"/>
      <c r="J87" s="453"/>
      <c r="K87" s="1665"/>
      <c r="L87" s="1665"/>
      <c r="M87" s="1665"/>
      <c r="N87" s="1665"/>
      <c r="O87" s="477"/>
      <c r="P87" s="1151" t="str">
        <f t="shared" si="14"/>
        <v>19 (1419)</v>
      </c>
      <c r="Q87" s="1152" t="str">
        <f t="shared" si="15"/>
        <v/>
      </c>
      <c r="R87" s="1153"/>
      <c r="S87" s="1154"/>
      <c r="T87" s="1154"/>
      <c r="U87" s="595"/>
      <c r="V87" s="1246" t="s">
        <v>2915</v>
      </c>
      <c r="W87" s="1232" t="str">
        <f t="shared" si="16"/>
        <v/>
      </c>
      <c r="X87" s="1247"/>
      <c r="Y87" s="1194"/>
      <c r="Z87" s="1183"/>
      <c r="AA87" s="1665"/>
      <c r="AB87" s="1665"/>
      <c r="AC87" s="1665"/>
      <c r="AD87" s="1665"/>
      <c r="AE87" s="319"/>
      <c r="AF87" s="1151" t="str">
        <f t="shared" si="17"/>
        <v>19 (1419)</v>
      </c>
      <c r="AG87" s="1152" t="str">
        <f t="shared" si="18"/>
        <v/>
      </c>
      <c r="AH87" s="1255"/>
      <c r="AI87" s="1256"/>
      <c r="AJ87" s="1256"/>
      <c r="AK87" s="1257"/>
      <c r="AL87" s="1246" t="s">
        <v>2915</v>
      </c>
      <c r="AM87" s="1232" t="str">
        <f t="shared" si="19"/>
        <v/>
      </c>
      <c r="AN87" s="1247"/>
      <c r="AO87" s="1247"/>
      <c r="AP87" s="1247"/>
      <c r="AR87" s="1246" t="s">
        <v>2915</v>
      </c>
      <c r="AS87" s="1232" t="str">
        <f t="shared" si="20"/>
        <v/>
      </c>
      <c r="AT87" s="1247"/>
      <c r="AU87" s="1247"/>
      <c r="AV87" s="1247"/>
    </row>
    <row r="88" spans="1:48" ht="12.6" hidden="1" customHeight="1">
      <c r="A88" s="453" t="s">
        <v>2916</v>
      </c>
      <c r="B88" s="1144"/>
      <c r="C88" s="994"/>
      <c r="D88" s="994"/>
      <c r="E88" s="453"/>
      <c r="F88" s="994"/>
      <c r="G88" s="1226"/>
      <c r="H88" s="997"/>
      <c r="I88" s="1148"/>
      <c r="J88" s="453"/>
      <c r="K88" s="1665"/>
      <c r="L88" s="1665"/>
      <c r="M88" s="1665"/>
      <c r="N88" s="1665"/>
      <c r="O88" s="477"/>
      <c r="P88" s="1151" t="str">
        <f t="shared" si="14"/>
        <v>20 (1420)</v>
      </c>
      <c r="Q88" s="1152" t="str">
        <f t="shared" si="15"/>
        <v/>
      </c>
      <c r="R88" s="1153"/>
      <c r="S88" s="1154"/>
      <c r="T88" s="1154"/>
      <c r="U88" s="595"/>
      <c r="V88" s="1246" t="s">
        <v>2916</v>
      </c>
      <c r="W88" s="1232" t="str">
        <f t="shared" si="16"/>
        <v/>
      </c>
      <c r="X88" s="1247"/>
      <c r="Y88" s="1194"/>
      <c r="Z88" s="1183"/>
      <c r="AA88" s="1665"/>
      <c r="AB88" s="1665"/>
      <c r="AC88" s="1665"/>
      <c r="AD88" s="1665"/>
      <c r="AE88" s="319"/>
      <c r="AF88" s="1151" t="str">
        <f t="shared" si="17"/>
        <v>20 (1420)</v>
      </c>
      <c r="AG88" s="1152" t="str">
        <f t="shared" si="18"/>
        <v/>
      </c>
      <c r="AH88" s="1255"/>
      <c r="AI88" s="1256"/>
      <c r="AJ88" s="1256"/>
      <c r="AK88" s="1257"/>
      <c r="AL88" s="1246" t="s">
        <v>2916</v>
      </c>
      <c r="AM88" s="1232" t="str">
        <f t="shared" si="19"/>
        <v/>
      </c>
      <c r="AN88" s="1247"/>
      <c r="AO88" s="1247"/>
      <c r="AP88" s="1247"/>
      <c r="AR88" s="1246" t="s">
        <v>2916</v>
      </c>
      <c r="AS88" s="1232" t="str">
        <f t="shared" si="20"/>
        <v/>
      </c>
      <c r="AT88" s="1247"/>
      <c r="AU88" s="1247"/>
      <c r="AV88" s="1247"/>
    </row>
    <row r="89" spans="1:48" ht="12.6" hidden="1" customHeight="1">
      <c r="A89" s="453" t="s">
        <v>2917</v>
      </c>
      <c r="B89" s="1144"/>
      <c r="C89" s="994"/>
      <c r="D89" s="994"/>
      <c r="E89" s="453"/>
      <c r="F89" s="994"/>
      <c r="G89" s="1226"/>
      <c r="H89" s="997"/>
      <c r="I89" s="1148"/>
      <c r="J89" s="453"/>
      <c r="K89" s="1665"/>
      <c r="L89" s="1665"/>
      <c r="M89" s="1665"/>
      <c r="N89" s="1665"/>
      <c r="O89" s="477"/>
      <c r="P89" s="1151" t="str">
        <f t="shared" si="14"/>
        <v>21 (1421)</v>
      </c>
      <c r="Q89" s="1152" t="str">
        <f t="shared" si="15"/>
        <v/>
      </c>
      <c r="R89" s="1153"/>
      <c r="S89" s="1154"/>
      <c r="T89" s="1154"/>
      <c r="U89" s="595"/>
      <c r="V89" s="1246" t="s">
        <v>2917</v>
      </c>
      <c r="W89" s="1232" t="str">
        <f t="shared" si="16"/>
        <v/>
      </c>
      <c r="X89" s="1247"/>
      <c r="Y89" s="1194"/>
      <c r="Z89" s="1183"/>
      <c r="AA89" s="1665"/>
      <c r="AB89" s="1665"/>
      <c r="AC89" s="1665"/>
      <c r="AD89" s="1665"/>
      <c r="AE89" s="319"/>
      <c r="AF89" s="1151" t="str">
        <f t="shared" si="17"/>
        <v>21 (1421)</v>
      </c>
      <c r="AG89" s="1152" t="str">
        <f t="shared" si="18"/>
        <v/>
      </c>
      <c r="AH89" s="1255"/>
      <c r="AI89" s="1256"/>
      <c r="AJ89" s="1256"/>
      <c r="AK89" s="1257"/>
      <c r="AL89" s="1246" t="s">
        <v>2917</v>
      </c>
      <c r="AM89" s="1232" t="str">
        <f t="shared" si="19"/>
        <v/>
      </c>
      <c r="AN89" s="1247"/>
      <c r="AO89" s="1247"/>
      <c r="AP89" s="1247"/>
      <c r="AR89" s="1246" t="s">
        <v>2917</v>
      </c>
      <c r="AS89" s="1232" t="str">
        <f t="shared" si="20"/>
        <v/>
      </c>
      <c r="AT89" s="1247"/>
      <c r="AU89" s="1247"/>
      <c r="AV89" s="1247"/>
    </row>
    <row r="90" spans="1:48" ht="12.6" hidden="1" customHeight="1">
      <c r="A90" s="453" t="s">
        <v>2918</v>
      </c>
      <c r="B90" s="1144"/>
      <c r="C90" s="994"/>
      <c r="D90" s="994"/>
      <c r="E90" s="453"/>
      <c r="F90" s="994"/>
      <c r="G90" s="1226"/>
      <c r="H90" s="997"/>
      <c r="I90" s="1148"/>
      <c r="J90" s="453"/>
      <c r="K90" s="1665"/>
      <c r="L90" s="1665"/>
      <c r="M90" s="1665"/>
      <c r="N90" s="1665"/>
      <c r="O90" s="477"/>
      <c r="P90" s="1151" t="str">
        <f t="shared" si="14"/>
        <v>22 (1422)</v>
      </c>
      <c r="Q90" s="1152" t="str">
        <f t="shared" si="15"/>
        <v/>
      </c>
      <c r="R90" s="1153"/>
      <c r="S90" s="1154"/>
      <c r="T90" s="1154"/>
      <c r="U90" s="595"/>
      <c r="V90" s="1246" t="s">
        <v>2918</v>
      </c>
      <c r="W90" s="1232" t="str">
        <f t="shared" si="16"/>
        <v/>
      </c>
      <c r="X90" s="1247"/>
      <c r="Y90" s="1194"/>
      <c r="Z90" s="1183"/>
      <c r="AA90" s="1665"/>
      <c r="AB90" s="1665"/>
      <c r="AC90" s="1665"/>
      <c r="AD90" s="1665"/>
      <c r="AE90" s="319"/>
      <c r="AF90" s="1151" t="str">
        <f t="shared" si="17"/>
        <v>22 (1422)</v>
      </c>
      <c r="AG90" s="1152" t="str">
        <f t="shared" si="18"/>
        <v/>
      </c>
      <c r="AH90" s="1255"/>
      <c r="AI90" s="1256"/>
      <c r="AJ90" s="1256"/>
      <c r="AK90" s="1257"/>
      <c r="AL90" s="1246" t="s">
        <v>2918</v>
      </c>
      <c r="AM90" s="1232" t="str">
        <f t="shared" si="19"/>
        <v/>
      </c>
      <c r="AN90" s="1247"/>
      <c r="AO90" s="1247"/>
      <c r="AP90" s="1247"/>
      <c r="AR90" s="1246" t="s">
        <v>2918</v>
      </c>
      <c r="AS90" s="1232" t="str">
        <f t="shared" si="20"/>
        <v/>
      </c>
      <c r="AT90" s="1247"/>
      <c r="AU90" s="1247"/>
      <c r="AV90" s="1247"/>
    </row>
    <row r="91" spans="1:48" ht="12.6" hidden="1" customHeight="1">
      <c r="A91" s="453" t="s">
        <v>2919</v>
      </c>
      <c r="B91" s="1144"/>
      <c r="C91" s="994"/>
      <c r="D91" s="994"/>
      <c r="E91" s="453"/>
      <c r="F91" s="994"/>
      <c r="G91" s="1226"/>
      <c r="H91" s="997"/>
      <c r="I91" s="1148"/>
      <c r="J91" s="453"/>
      <c r="K91" s="1665"/>
      <c r="L91" s="1665"/>
      <c r="M91" s="1665"/>
      <c r="N91" s="1665"/>
      <c r="O91" s="477"/>
      <c r="P91" s="1151" t="str">
        <f t="shared" si="14"/>
        <v>23 (1423)</v>
      </c>
      <c r="Q91" s="1152" t="str">
        <f t="shared" si="15"/>
        <v/>
      </c>
      <c r="R91" s="1153"/>
      <c r="S91" s="1154"/>
      <c r="T91" s="1154"/>
      <c r="U91" s="595"/>
      <c r="V91" s="1246" t="s">
        <v>2919</v>
      </c>
      <c r="W91" s="1232" t="str">
        <f t="shared" si="16"/>
        <v/>
      </c>
      <c r="X91" s="1247"/>
      <c r="Y91" s="1194"/>
      <c r="Z91" s="1183"/>
      <c r="AA91" s="1665"/>
      <c r="AB91" s="1665"/>
      <c r="AC91" s="1665"/>
      <c r="AD91" s="1665"/>
      <c r="AE91" s="319"/>
      <c r="AF91" s="1151" t="str">
        <f t="shared" si="17"/>
        <v>23 (1423)</v>
      </c>
      <c r="AG91" s="1152" t="str">
        <f t="shared" si="18"/>
        <v/>
      </c>
      <c r="AH91" s="1255"/>
      <c r="AI91" s="1256"/>
      <c r="AJ91" s="1256"/>
      <c r="AK91" s="1257"/>
      <c r="AL91" s="1246" t="s">
        <v>2919</v>
      </c>
      <c r="AM91" s="1232" t="str">
        <f t="shared" si="19"/>
        <v/>
      </c>
      <c r="AN91" s="1247"/>
      <c r="AO91" s="1247"/>
      <c r="AP91" s="1247"/>
      <c r="AR91" s="1246" t="s">
        <v>2919</v>
      </c>
      <c r="AS91" s="1232" t="str">
        <f t="shared" si="20"/>
        <v/>
      </c>
      <c r="AT91" s="1247"/>
      <c r="AU91" s="1247"/>
      <c r="AV91" s="1247"/>
    </row>
    <row r="92" spans="1:48" ht="12.6" hidden="1" customHeight="1">
      <c r="A92" s="453" t="s">
        <v>2920</v>
      </c>
      <c r="B92" s="1144"/>
      <c r="C92" s="994"/>
      <c r="D92" s="994"/>
      <c r="E92" s="453"/>
      <c r="F92" s="994"/>
      <c r="G92" s="1226"/>
      <c r="H92" s="997"/>
      <c r="I92" s="1148"/>
      <c r="J92" s="453"/>
      <c r="K92" s="1665"/>
      <c r="L92" s="1665"/>
      <c r="M92" s="1665"/>
      <c r="N92" s="1665"/>
      <c r="O92" s="477"/>
      <c r="P92" s="1151" t="str">
        <f t="shared" si="14"/>
        <v>24 (1424)</v>
      </c>
      <c r="Q92" s="1152" t="str">
        <f t="shared" si="15"/>
        <v/>
      </c>
      <c r="R92" s="1153"/>
      <c r="S92" s="1154"/>
      <c r="T92" s="1154"/>
      <c r="U92" s="595"/>
      <c r="V92" s="1246" t="s">
        <v>2920</v>
      </c>
      <c r="W92" s="1232" t="str">
        <f t="shared" si="16"/>
        <v/>
      </c>
      <c r="X92" s="1247"/>
      <c r="Y92" s="1194"/>
      <c r="Z92" s="1183"/>
      <c r="AA92" s="1665"/>
      <c r="AB92" s="1665"/>
      <c r="AC92" s="1665"/>
      <c r="AD92" s="1665"/>
      <c r="AE92" s="319"/>
      <c r="AF92" s="1151" t="str">
        <f t="shared" si="17"/>
        <v>24 (1424)</v>
      </c>
      <c r="AG92" s="1152" t="str">
        <f t="shared" si="18"/>
        <v/>
      </c>
      <c r="AH92" s="1255"/>
      <c r="AI92" s="1256"/>
      <c r="AJ92" s="1256"/>
      <c r="AK92" s="1257"/>
      <c r="AL92" s="1246" t="s">
        <v>2920</v>
      </c>
      <c r="AM92" s="1232" t="str">
        <f t="shared" si="19"/>
        <v/>
      </c>
      <c r="AN92" s="1247"/>
      <c r="AO92" s="1247"/>
      <c r="AP92" s="1247"/>
      <c r="AR92" s="1246" t="s">
        <v>2920</v>
      </c>
      <c r="AS92" s="1232" t="str">
        <f t="shared" si="20"/>
        <v/>
      </c>
      <c r="AT92" s="1247"/>
      <c r="AU92" s="1247"/>
      <c r="AV92" s="1247"/>
    </row>
    <row r="93" spans="1:48">
      <c r="A93" s="453" t="s">
        <v>2921</v>
      </c>
      <c r="B93" s="1144"/>
      <c r="C93" s="994"/>
      <c r="D93" s="994"/>
      <c r="E93" s="453"/>
      <c r="F93" s="994"/>
      <c r="G93" s="1226"/>
      <c r="H93" s="997"/>
      <c r="I93" s="1148"/>
      <c r="J93" s="453"/>
      <c r="K93" s="1665"/>
      <c r="L93" s="1665"/>
      <c r="M93" s="1665"/>
      <c r="N93" s="1665"/>
      <c r="O93" s="477"/>
      <c r="P93" s="1151" t="str">
        <f t="shared" si="14"/>
        <v>25 (1425)</v>
      </c>
      <c r="Q93" s="1152" t="str">
        <f t="shared" si="15"/>
        <v/>
      </c>
      <c r="R93" s="1153"/>
      <c r="S93" s="1154"/>
      <c r="T93" s="1154"/>
      <c r="U93" s="595"/>
      <c r="V93" s="1246" t="s">
        <v>2921</v>
      </c>
      <c r="W93" s="1232" t="str">
        <f t="shared" si="16"/>
        <v/>
      </c>
      <c r="X93" s="1247"/>
      <c r="Y93" s="1194"/>
      <c r="Z93" s="1183"/>
      <c r="AA93" s="1665"/>
      <c r="AB93" s="1665"/>
      <c r="AC93" s="1665"/>
      <c r="AD93" s="1665"/>
      <c r="AE93" s="319"/>
      <c r="AF93" s="1151" t="str">
        <f t="shared" si="17"/>
        <v>25 (1425)</v>
      </c>
      <c r="AG93" s="1152" t="str">
        <f t="shared" si="18"/>
        <v/>
      </c>
      <c r="AH93" s="1255"/>
      <c r="AI93" s="1256"/>
      <c r="AJ93" s="1256"/>
      <c r="AK93" s="1257"/>
      <c r="AL93" s="1246" t="s">
        <v>2921</v>
      </c>
      <c r="AM93" s="1232" t="str">
        <f t="shared" si="19"/>
        <v/>
      </c>
      <c r="AN93" s="1247"/>
      <c r="AO93" s="1247"/>
      <c r="AP93" s="1247"/>
      <c r="AR93" s="1246" t="s">
        <v>2921</v>
      </c>
      <c r="AS93" s="1232" t="str">
        <f t="shared" si="20"/>
        <v/>
      </c>
      <c r="AT93" s="1247"/>
      <c r="AU93" s="1247"/>
      <c r="AV93" s="1247"/>
    </row>
    <row r="94" spans="1:48" ht="14.4">
      <c r="A94" s="796" t="s">
        <v>2922</v>
      </c>
      <c r="B94" s="1208">
        <v>100</v>
      </c>
      <c r="C94" s="994"/>
      <c r="D94" s="994"/>
      <c r="E94" s="453"/>
      <c r="F94" s="994"/>
      <c r="G94" s="1226"/>
      <c r="H94" s="997"/>
      <c r="I94" s="1148"/>
      <c r="J94" s="453"/>
      <c r="K94" s="1666"/>
      <c r="L94" s="1666"/>
      <c r="M94" s="1666"/>
      <c r="N94" s="1666"/>
      <c r="O94" s="477"/>
      <c r="P94" s="1142"/>
      <c r="Q94" s="1159">
        <f>$B94</f>
        <v>100</v>
      </c>
      <c r="R94" s="1153"/>
      <c r="S94" s="1154"/>
      <c r="T94" s="1154"/>
      <c r="U94" s="595"/>
      <c r="V94" s="1244"/>
      <c r="W94" s="1380">
        <v>100</v>
      </c>
      <c r="X94" s="1247"/>
      <c r="Y94" s="1194"/>
      <c r="Z94" s="1183"/>
      <c r="AA94" s="1717"/>
      <c r="AB94" s="1717"/>
      <c r="AC94" s="1717"/>
      <c r="AD94" s="1717"/>
      <c r="AE94" s="319"/>
      <c r="AF94" s="1142"/>
      <c r="AG94" s="1159">
        <f>$B94</f>
        <v>100</v>
      </c>
      <c r="AH94" s="1255"/>
      <c r="AI94" s="1256"/>
      <c r="AJ94" s="1256"/>
      <c r="AK94" s="1257"/>
      <c r="AL94" s="1244"/>
      <c r="AM94" s="1380">
        <v>100</v>
      </c>
      <c r="AN94" s="1247"/>
      <c r="AO94" s="1247"/>
      <c r="AP94" s="1247"/>
      <c r="AR94" s="1244"/>
      <c r="AS94" s="1380">
        <v>100</v>
      </c>
      <c r="AT94" s="1247"/>
      <c r="AU94" s="1247"/>
      <c r="AV94" s="1247"/>
    </row>
    <row r="95" spans="1:48" ht="14.4">
      <c r="A95" s="478" t="s">
        <v>2923</v>
      </c>
      <c r="B95" s="1002" t="s">
        <v>2924</v>
      </c>
      <c r="C95" s="997"/>
      <c r="D95" s="997"/>
      <c r="E95" s="477"/>
      <c r="F95" s="997"/>
      <c r="G95" s="1227"/>
      <c r="H95" s="997"/>
      <c r="I95" s="1166"/>
      <c r="J95" s="477"/>
      <c r="K95" s="1664"/>
      <c r="L95" s="1664"/>
      <c r="M95" s="1664"/>
      <c r="N95" s="1664"/>
      <c r="O95" s="477"/>
      <c r="P95" s="1142"/>
      <c r="Q95" s="1003" t="str">
        <f>$B95</f>
        <v>Overall</v>
      </c>
      <c r="R95" s="1153"/>
      <c r="S95" s="1168"/>
      <c r="T95" s="1168"/>
      <c r="U95" s="595"/>
      <c r="V95" s="1244"/>
      <c r="W95" s="1383" t="s">
        <v>2924</v>
      </c>
      <c r="X95" s="1153"/>
      <c r="Y95" s="1166"/>
      <c r="Z95" s="1183"/>
      <c r="AA95" s="1664"/>
      <c r="AB95" s="1664"/>
      <c r="AC95" s="1664"/>
      <c r="AD95" s="1664"/>
      <c r="AE95" s="319"/>
      <c r="AF95" s="1142"/>
      <c r="AG95" s="1003" t="str">
        <f>$B95</f>
        <v>Overall</v>
      </c>
      <c r="AH95" s="1255"/>
      <c r="AI95" s="1256"/>
      <c r="AJ95" s="1256"/>
      <c r="AK95" s="1257"/>
      <c r="AL95" s="1244"/>
      <c r="AM95" s="1383" t="s">
        <v>2924</v>
      </c>
      <c r="AN95" s="1153"/>
      <c r="AO95" s="1153"/>
      <c r="AP95" s="1153"/>
      <c r="AR95" s="1244"/>
      <c r="AS95" s="1383" t="s">
        <v>2924</v>
      </c>
      <c r="AT95" s="1153"/>
      <c r="AU95" s="1153"/>
      <c r="AV95" s="1153"/>
    </row>
    <row r="96" spans="1:48">
      <c r="A96" s="477"/>
      <c r="B96" s="477"/>
      <c r="C96" s="477"/>
      <c r="D96" s="477"/>
      <c r="E96" s="477"/>
      <c r="F96" s="477"/>
      <c r="G96" s="477"/>
      <c r="H96" s="477"/>
      <c r="I96" s="477"/>
      <c r="J96" s="477"/>
      <c r="K96" s="477"/>
      <c r="L96" s="477"/>
      <c r="M96" s="477"/>
      <c r="N96" s="477"/>
      <c r="O96" s="477"/>
      <c r="P96" s="1177"/>
      <c r="Q96" s="1177"/>
      <c r="R96" s="888"/>
      <c r="S96" s="888"/>
      <c r="T96" s="888"/>
      <c r="U96" s="319"/>
      <c r="V96" s="1177"/>
      <c r="W96" s="1177"/>
      <c r="AE96" s="319"/>
      <c r="AF96" s="1177"/>
      <c r="AG96" s="1177"/>
      <c r="AH96" s="477"/>
      <c r="AI96" s="477"/>
      <c r="AJ96" s="477"/>
      <c r="AK96" s="477"/>
      <c r="AL96" s="1177"/>
      <c r="AM96" s="1177"/>
      <c r="AR96" s="1177"/>
      <c r="AS96" s="1177"/>
    </row>
    <row r="97" spans="1:48">
      <c r="A97" s="477"/>
      <c r="B97" s="1104" t="s">
        <v>2927</v>
      </c>
      <c r="C97" s="477"/>
      <c r="D97" s="477"/>
      <c r="E97" s="477"/>
      <c r="F97" s="477"/>
      <c r="G97" s="477"/>
      <c r="H97" s="477"/>
      <c r="I97" s="477"/>
      <c r="J97" s="477"/>
      <c r="K97" s="477"/>
      <c r="L97" s="477"/>
      <c r="M97" s="477"/>
      <c r="N97" s="477"/>
      <c r="O97" s="477"/>
      <c r="P97" s="1177"/>
      <c r="Q97" s="1177"/>
      <c r="R97" s="888"/>
      <c r="S97" s="888"/>
      <c r="T97" s="888"/>
      <c r="U97" s="319"/>
      <c r="V97" s="1258"/>
      <c r="W97" s="1258"/>
      <c r="AE97" s="319"/>
      <c r="AF97" s="1258"/>
      <c r="AG97" s="1258"/>
      <c r="AH97" s="477"/>
      <c r="AI97" s="477"/>
      <c r="AJ97" s="477"/>
      <c r="AK97" s="477"/>
      <c r="AL97" s="1258"/>
      <c r="AM97" s="1258"/>
      <c r="AR97" s="1258"/>
      <c r="AS97" s="1258"/>
    </row>
    <row r="98" spans="1:48">
      <c r="A98" s="478" t="s">
        <v>2923</v>
      </c>
      <c r="B98" s="1002" t="s">
        <v>2924</v>
      </c>
      <c r="C98" s="1230"/>
      <c r="D98" s="1230"/>
      <c r="E98" s="477"/>
      <c r="F98" s="1230"/>
      <c r="G98" s="1227"/>
      <c r="H98" s="1230"/>
      <c r="I98" s="1231"/>
      <c r="J98" s="477"/>
      <c r="K98" s="1664"/>
      <c r="L98" s="1664"/>
      <c r="M98" s="1743"/>
      <c r="N98" s="1743"/>
      <c r="O98" s="477"/>
      <c r="P98" s="1177"/>
      <c r="Q98" s="1177"/>
      <c r="R98" s="888"/>
      <c r="S98" s="888"/>
      <c r="T98" s="888"/>
      <c r="U98" s="319"/>
      <c r="V98" s="1259"/>
      <c r="W98" s="1259"/>
      <c r="AE98" s="319"/>
      <c r="AF98" s="1259"/>
      <c r="AG98" s="1259"/>
      <c r="AH98" s="477"/>
      <c r="AI98" s="477"/>
      <c r="AJ98" s="477"/>
      <c r="AK98" s="477"/>
      <c r="AL98" s="1259"/>
      <c r="AM98" s="1259"/>
      <c r="AR98" s="1259"/>
      <c r="AS98" s="1259"/>
    </row>
    <row r="99" spans="1:48">
      <c r="A99" s="477"/>
      <c r="B99" s="477"/>
      <c r="C99" s="477"/>
      <c r="D99" s="477"/>
      <c r="E99" s="477"/>
      <c r="F99" s="477"/>
      <c r="G99" s="477"/>
      <c r="H99" s="477"/>
      <c r="I99" s="477"/>
      <c r="J99" s="477"/>
      <c r="K99" s="477"/>
      <c r="L99" s="477"/>
      <c r="M99" s="477"/>
      <c r="N99" s="477"/>
      <c r="O99" s="477"/>
      <c r="P99" s="1177"/>
      <c r="Q99" s="1177"/>
      <c r="R99" s="888"/>
      <c r="S99" s="888"/>
      <c r="T99" s="888"/>
      <c r="U99" s="493"/>
      <c r="V99" s="1248"/>
      <c r="W99" s="1248"/>
      <c r="X99" s="1249"/>
      <c r="Y99" s="1183"/>
      <c r="Z99" s="1183"/>
      <c r="AA99" s="1183"/>
      <c r="AB99" s="1183"/>
      <c r="AC99" s="1183"/>
      <c r="AD99" s="1183"/>
      <c r="AE99" s="319"/>
      <c r="AF99" s="1177"/>
      <c r="AG99" s="1177"/>
      <c r="AH99" s="1260"/>
      <c r="AI99" s="1260"/>
      <c r="AJ99" s="1260"/>
      <c r="AK99" s="1260"/>
      <c r="AL99" s="1248"/>
      <c r="AM99" s="1248"/>
      <c r="AN99" s="1249"/>
      <c r="AO99" s="1249"/>
      <c r="AP99" s="1249"/>
      <c r="AR99" s="1248"/>
      <c r="AS99" s="1248"/>
      <c r="AT99" s="1249"/>
      <c r="AU99" s="1249"/>
      <c r="AV99" s="1249"/>
    </row>
    <row r="100" spans="1:48">
      <c r="A100" s="477"/>
      <c r="B100" s="813" t="s">
        <v>772</v>
      </c>
      <c r="C100" s="477"/>
      <c r="D100" s="997"/>
      <c r="E100" s="477"/>
      <c r="F100" s="477"/>
      <c r="G100" s="477"/>
      <c r="H100" s="477"/>
      <c r="I100" s="477"/>
      <c r="J100" s="477"/>
      <c r="K100" s="1664"/>
      <c r="L100" s="1664"/>
      <c r="M100" s="1664"/>
      <c r="N100" s="1664"/>
      <c r="O100" s="477"/>
      <c r="P100" s="1178"/>
      <c r="Q100" s="1143" t="str">
        <f>$B100</f>
        <v>Total (500)</v>
      </c>
      <c r="R100" s="1153"/>
      <c r="S100" s="477"/>
      <c r="T100" s="1179"/>
      <c r="U100" s="494"/>
      <c r="V100" s="1178"/>
      <c r="W100" s="1245" t="s">
        <v>772</v>
      </c>
      <c r="X100" s="1153"/>
      <c r="Y100" s="1183"/>
      <c r="Z100" s="1183"/>
      <c r="AA100" s="1664"/>
      <c r="AB100" s="1664"/>
      <c r="AC100" s="1664"/>
      <c r="AD100" s="1664"/>
      <c r="AE100" s="319"/>
      <c r="AF100" s="1178"/>
      <c r="AG100" s="1143" t="str">
        <f>$B100</f>
        <v>Total (500)</v>
      </c>
      <c r="AH100" s="1255"/>
      <c r="AJ100" s="1179"/>
      <c r="AK100" s="1179"/>
      <c r="AL100" s="1178"/>
      <c r="AM100" s="1245" t="s">
        <v>772</v>
      </c>
      <c r="AN100" s="1153"/>
      <c r="AO100" s="1249"/>
      <c r="AP100" s="1249"/>
      <c r="AR100" s="1178"/>
      <c r="AS100" s="1245" t="s">
        <v>772</v>
      </c>
      <c r="AT100" s="1153"/>
      <c r="AU100" s="1249"/>
      <c r="AV100" s="1249"/>
    </row>
    <row r="101" spans="1:48">
      <c r="A101" s="453"/>
      <c r="B101" s="477"/>
      <c r="C101" s="477"/>
      <c r="D101" s="477"/>
      <c r="E101" s="477"/>
      <c r="F101" s="477"/>
      <c r="G101" s="477"/>
      <c r="H101" s="477"/>
      <c r="I101" s="477"/>
      <c r="J101" s="477"/>
      <c r="K101" s="477"/>
      <c r="L101" s="477"/>
      <c r="M101" s="477"/>
      <c r="N101" s="477"/>
      <c r="O101" s="477"/>
      <c r="P101" s="477"/>
      <c r="Q101" s="477"/>
      <c r="R101" s="477"/>
      <c r="S101" s="477"/>
      <c r="T101" s="477"/>
    </row>
    <row r="102" spans="1:48" ht="40.5" customHeight="1">
      <c r="A102" s="453"/>
      <c r="B102" s="1019" t="s">
        <v>2963</v>
      </c>
      <c r="C102" s="477"/>
      <c r="D102" s="477"/>
      <c r="E102" s="477"/>
      <c r="F102" s="477"/>
      <c r="G102" s="477"/>
      <c r="H102" s="477"/>
      <c r="I102" s="477"/>
      <c r="J102" s="477"/>
      <c r="K102" s="1099" t="s">
        <v>2964</v>
      </c>
      <c r="L102" s="1099" t="s">
        <v>2965</v>
      </c>
      <c r="M102" s="1099" t="s">
        <v>2964</v>
      </c>
      <c r="N102" s="1099" t="s">
        <v>2965</v>
      </c>
      <c r="O102" s="477"/>
      <c r="P102" s="477"/>
      <c r="Q102" s="477"/>
      <c r="R102" s="477"/>
      <c r="S102" s="477"/>
      <c r="T102" s="477"/>
    </row>
    <row r="103" spans="1:48" ht="21" customHeight="1">
      <c r="A103" s="453"/>
      <c r="B103" s="1065" t="s">
        <v>1790</v>
      </c>
      <c r="C103" s="975"/>
      <c r="D103" s="994"/>
      <c r="E103" s="477"/>
      <c r="F103" s="1203"/>
      <c r="G103" s="1226"/>
      <c r="H103" s="997"/>
      <c r="I103" s="1148"/>
      <c r="J103" s="477"/>
      <c r="K103" s="994"/>
      <c r="L103" s="994"/>
      <c r="M103" s="994"/>
      <c r="N103" s="994"/>
      <c r="O103" s="477"/>
      <c r="P103" s="477"/>
      <c r="Q103" s="477"/>
      <c r="R103" s="477"/>
      <c r="S103" s="477"/>
      <c r="T103" s="477"/>
    </row>
    <row r="104" spans="1:48" ht="21" customHeight="1">
      <c r="A104" s="453"/>
      <c r="B104" s="1204" t="s">
        <v>2966</v>
      </c>
      <c r="C104" s="994"/>
      <c r="D104" s="994"/>
      <c r="E104" s="477"/>
      <c r="F104" s="1203"/>
      <c r="G104" s="1226"/>
      <c r="H104" s="997"/>
      <c r="I104" s="1148"/>
      <c r="J104" s="477"/>
      <c r="K104" s="994"/>
      <c r="L104" s="994"/>
      <c r="M104" s="994"/>
      <c r="N104" s="994"/>
      <c r="O104" s="477"/>
      <c r="P104" s="477"/>
      <c r="Q104" s="477"/>
      <c r="R104" s="477"/>
      <c r="S104" s="477"/>
      <c r="T104" s="477"/>
    </row>
    <row r="105" spans="1:48" ht="12.75" customHeight="1">
      <c r="A105" s="453"/>
      <c r="B105" s="477"/>
      <c r="C105" s="477"/>
      <c r="D105" s="477"/>
      <c r="E105" s="477"/>
      <c r="F105" s="477"/>
      <c r="G105" s="477"/>
      <c r="H105" s="477"/>
      <c r="I105" s="477"/>
      <c r="J105" s="477"/>
      <c r="K105" s="477"/>
      <c r="L105" s="477"/>
      <c r="M105" s="477"/>
      <c r="N105" s="477"/>
      <c r="O105" s="477"/>
      <c r="P105" s="477"/>
      <c r="Q105" s="477"/>
      <c r="R105" s="477"/>
      <c r="S105" s="477"/>
      <c r="T105" s="477"/>
    </row>
    <row r="106" spans="1:48" ht="22.5" customHeight="1">
      <c r="A106" s="1176">
        <v>1</v>
      </c>
      <c r="B106" s="1561" t="s">
        <v>3036</v>
      </c>
      <c r="C106" s="1716"/>
      <c r="D106" s="1716"/>
      <c r="E106" s="1716"/>
      <c r="F106" s="1716"/>
      <c r="G106" s="1716"/>
      <c r="H106" s="1716"/>
      <c r="I106" s="1716"/>
      <c r="J106" s="1716"/>
      <c r="K106" s="1716"/>
      <c r="L106" s="1716"/>
      <c r="M106" s="1716"/>
      <c r="N106" s="1716"/>
      <c r="O106" s="477"/>
      <c r="P106" s="477"/>
      <c r="Q106" s="477"/>
      <c r="R106" s="477"/>
      <c r="S106" s="477"/>
      <c r="T106" s="477"/>
    </row>
    <row r="107" spans="1:48" ht="12.9" customHeight="1">
      <c r="A107" s="1176">
        <v>2</v>
      </c>
      <c r="B107" s="1663" t="s">
        <v>3037</v>
      </c>
      <c r="C107" s="1611"/>
      <c r="D107" s="1611"/>
      <c r="E107" s="1611"/>
      <c r="F107" s="1611"/>
      <c r="G107" s="1611"/>
      <c r="H107" s="1611"/>
      <c r="I107" s="1611"/>
      <c r="J107" s="1611"/>
      <c r="K107" s="1611"/>
      <c r="L107" s="1611"/>
      <c r="M107" s="1611"/>
      <c r="N107" s="1611"/>
      <c r="O107" s="477"/>
      <c r="P107" s="477"/>
      <c r="Q107" s="477"/>
      <c r="R107" s="477"/>
      <c r="S107" s="477"/>
      <c r="T107" s="477"/>
    </row>
    <row r="108" spans="1:48">
      <c r="A108" s="453"/>
      <c r="B108" s="477"/>
      <c r="C108" s="477"/>
      <c r="D108" s="477"/>
      <c r="E108" s="477"/>
      <c r="F108" s="477"/>
      <c r="G108" s="477"/>
      <c r="H108" s="477"/>
      <c r="I108" s="477"/>
      <c r="J108" s="477"/>
      <c r="K108" s="477"/>
      <c r="L108" s="477"/>
      <c r="M108" s="477"/>
      <c r="N108" s="477"/>
      <c r="O108" s="477"/>
      <c r="P108" s="477"/>
      <c r="Q108" s="477"/>
      <c r="R108" s="477"/>
      <c r="S108" s="477"/>
      <c r="T108" s="477"/>
    </row>
    <row r="109" spans="1:48">
      <c r="A109" s="453"/>
      <c r="B109" s="845"/>
      <c r="C109" s="477"/>
      <c r="D109" s="477"/>
      <c r="E109" s="477"/>
      <c r="F109" s="477"/>
      <c r="G109" s="477"/>
      <c r="H109" s="477"/>
      <c r="I109" s="477"/>
      <c r="J109" s="477"/>
      <c r="K109" s="477"/>
      <c r="L109" s="477"/>
      <c r="M109" s="477"/>
      <c r="N109" s="477"/>
      <c r="O109" s="477"/>
      <c r="P109" s="477"/>
      <c r="Q109" s="477"/>
      <c r="R109" s="477"/>
      <c r="S109" s="477"/>
      <c r="T109" s="477"/>
    </row>
    <row r="110" spans="1:48">
      <c r="A110" s="453"/>
      <c r="B110" s="477"/>
      <c r="C110" s="477"/>
      <c r="D110" s="477"/>
      <c r="E110" s="477"/>
      <c r="F110" s="477"/>
      <c r="G110" s="477"/>
      <c r="H110" s="477"/>
      <c r="I110" s="477"/>
      <c r="J110" s="477"/>
      <c r="K110" s="477"/>
      <c r="L110" s="477"/>
      <c r="M110" s="477"/>
      <c r="N110" s="477"/>
      <c r="O110" s="477"/>
      <c r="P110" s="477"/>
      <c r="Q110" s="477"/>
      <c r="R110" s="477"/>
      <c r="S110" s="477"/>
      <c r="T110" s="477"/>
    </row>
    <row r="111" spans="1:48">
      <c r="A111" s="453"/>
      <c r="B111" s="477"/>
      <c r="C111" s="477"/>
      <c r="D111" s="477"/>
      <c r="E111" s="477"/>
      <c r="F111" s="477"/>
      <c r="G111" s="477"/>
      <c r="H111" s="477"/>
      <c r="I111" s="477"/>
      <c r="J111" s="477"/>
      <c r="K111" s="477"/>
      <c r="L111" s="477"/>
      <c r="M111" s="477"/>
      <c r="N111" s="477"/>
      <c r="O111" s="477"/>
      <c r="P111" s="477"/>
      <c r="Q111" s="477"/>
      <c r="R111" s="477"/>
      <c r="S111" s="477"/>
      <c r="T111" s="477"/>
    </row>
    <row r="112" spans="1:48">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33"/>
    </row>
    <row r="127" spans="1:1">
      <c r="A127" s="4"/>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7"/>
    </row>
    <row r="155" spans="1:1">
      <c r="A155" s="33"/>
    </row>
    <row r="156" spans="1:1">
      <c r="A156" s="4"/>
    </row>
  </sheetData>
  <sheetProtection formatColumns="0" formatRows="0"/>
  <customSheetViews>
    <customSheetView guid="{322AC775-AF01-45AA-8A10-37DBB67FD782}" scale="105" showPageBreaks="1" printArea="1" hiddenRows="1" view="pageBreakPreview" topLeftCell="Y1">
      <selection activeCell="AF4" sqref="AF4:AJ4"/>
      <colBreaks count="3" manualBreakCount="3">
        <brk id="15" max="107" man="1"/>
        <brk id="31" max="107" man="1"/>
        <brk id="36" max="107" man="1"/>
      </colBreaks>
      <pageMargins left="0" right="0" top="0" bottom="0" header="0" footer="0"/>
      <pageSetup scale="67"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359">
    <mergeCell ref="AA93:AB93"/>
    <mergeCell ref="AC93:AD93"/>
    <mergeCell ref="AA94:AB94"/>
    <mergeCell ref="AC94:AD94"/>
    <mergeCell ref="AA95:AB95"/>
    <mergeCell ref="AC95:AD95"/>
    <mergeCell ref="AA100:AB100"/>
    <mergeCell ref="AC100:AD100"/>
    <mergeCell ref="AA88:AB88"/>
    <mergeCell ref="AC88:AD88"/>
    <mergeCell ref="AA89:AB89"/>
    <mergeCell ref="AC89:AD89"/>
    <mergeCell ref="AA90:AB90"/>
    <mergeCell ref="AC90:AD90"/>
    <mergeCell ref="AA91:AB91"/>
    <mergeCell ref="AC91:AD91"/>
    <mergeCell ref="AA92:AB92"/>
    <mergeCell ref="AC92:AD92"/>
    <mergeCell ref="AA83:AB83"/>
    <mergeCell ref="AC83:AD83"/>
    <mergeCell ref="AA84:AB84"/>
    <mergeCell ref="AC84:AD84"/>
    <mergeCell ref="AA85:AB85"/>
    <mergeCell ref="AC85:AD85"/>
    <mergeCell ref="AA86:AB86"/>
    <mergeCell ref="AC86:AD86"/>
    <mergeCell ref="AA87:AB87"/>
    <mergeCell ref="AC87:AD87"/>
    <mergeCell ref="AA78:AB78"/>
    <mergeCell ref="AC78:AD78"/>
    <mergeCell ref="AA79:AB79"/>
    <mergeCell ref="AC79:AD79"/>
    <mergeCell ref="AA80:AB80"/>
    <mergeCell ref="AC80:AD80"/>
    <mergeCell ref="AA81:AB81"/>
    <mergeCell ref="AC81:AD81"/>
    <mergeCell ref="AA82:AB82"/>
    <mergeCell ref="AC82:AD82"/>
    <mergeCell ref="AA73:AB73"/>
    <mergeCell ref="AC73:AD73"/>
    <mergeCell ref="AA74:AB74"/>
    <mergeCell ref="AC74:AD74"/>
    <mergeCell ref="AA75:AB75"/>
    <mergeCell ref="AC75:AD75"/>
    <mergeCell ref="AA76:AB76"/>
    <mergeCell ref="AC76:AD76"/>
    <mergeCell ref="AA77:AB77"/>
    <mergeCell ref="AC77:AD77"/>
    <mergeCell ref="AA66:AB66"/>
    <mergeCell ref="AC66:AD66"/>
    <mergeCell ref="AA69:AB69"/>
    <mergeCell ref="AC69:AD69"/>
    <mergeCell ref="AA70:AB70"/>
    <mergeCell ref="AC70:AD70"/>
    <mergeCell ref="AA71:AB71"/>
    <mergeCell ref="AC71:AD71"/>
    <mergeCell ref="AA72:AB72"/>
    <mergeCell ref="AC72:AD72"/>
    <mergeCell ref="AA61:AB61"/>
    <mergeCell ref="AC61:AD61"/>
    <mergeCell ref="AA62:AB62"/>
    <mergeCell ref="AC62:AD62"/>
    <mergeCell ref="AA63:AB63"/>
    <mergeCell ref="AC63:AD63"/>
    <mergeCell ref="AA64:AB64"/>
    <mergeCell ref="AC64:AD64"/>
    <mergeCell ref="AA65:AB65"/>
    <mergeCell ref="AC65:AD65"/>
    <mergeCell ref="AA56:AB56"/>
    <mergeCell ref="AC56:AD56"/>
    <mergeCell ref="AA57:AB57"/>
    <mergeCell ref="AC57:AD57"/>
    <mergeCell ref="AA58:AB58"/>
    <mergeCell ref="AC58:AD58"/>
    <mergeCell ref="AA59:AB59"/>
    <mergeCell ref="AC59:AD59"/>
    <mergeCell ref="AA60:AB60"/>
    <mergeCell ref="AC60:AD60"/>
    <mergeCell ref="AA51:AB51"/>
    <mergeCell ref="AC51:AD51"/>
    <mergeCell ref="AA52:AB52"/>
    <mergeCell ref="AC52:AD52"/>
    <mergeCell ref="AA53:AB53"/>
    <mergeCell ref="AC53:AD53"/>
    <mergeCell ref="AA54:AB54"/>
    <mergeCell ref="AC54:AD54"/>
    <mergeCell ref="AA55:AB55"/>
    <mergeCell ref="AC55:AD55"/>
    <mergeCell ref="AA46:AB46"/>
    <mergeCell ref="AC46:AD46"/>
    <mergeCell ref="AA47:AB47"/>
    <mergeCell ref="AC47:AD47"/>
    <mergeCell ref="AA48:AB48"/>
    <mergeCell ref="AC48:AD48"/>
    <mergeCell ref="AA49:AB49"/>
    <mergeCell ref="AC49:AD49"/>
    <mergeCell ref="AA50:AB50"/>
    <mergeCell ref="AC50:AD50"/>
    <mergeCell ref="AA41:AB41"/>
    <mergeCell ref="AC41:AD41"/>
    <mergeCell ref="AA42:AB42"/>
    <mergeCell ref="AC42:AD42"/>
    <mergeCell ref="AA43:AB43"/>
    <mergeCell ref="AC43:AD43"/>
    <mergeCell ref="AA44:AB44"/>
    <mergeCell ref="AC44:AD44"/>
    <mergeCell ref="AA45:AB45"/>
    <mergeCell ref="AC45:AD45"/>
    <mergeCell ref="AA34:AB34"/>
    <mergeCell ref="AC34:AD34"/>
    <mergeCell ref="AA35:AB35"/>
    <mergeCell ref="AC35:AD35"/>
    <mergeCell ref="AA36:AB36"/>
    <mergeCell ref="AC36:AD36"/>
    <mergeCell ref="AA37:AB37"/>
    <mergeCell ref="AC37:AD37"/>
    <mergeCell ref="AA40:AB40"/>
    <mergeCell ref="AC40:AD40"/>
    <mergeCell ref="AA29:AB29"/>
    <mergeCell ref="AC29:AD29"/>
    <mergeCell ref="AA30:AB30"/>
    <mergeCell ref="AC30:AD30"/>
    <mergeCell ref="AA31:AB31"/>
    <mergeCell ref="AC31:AD31"/>
    <mergeCell ref="AA32:AB32"/>
    <mergeCell ref="AC32:AD32"/>
    <mergeCell ref="AA33:AB33"/>
    <mergeCell ref="AC33:AD33"/>
    <mergeCell ref="AA24:AB24"/>
    <mergeCell ref="AC24:AD24"/>
    <mergeCell ref="AA25:AB25"/>
    <mergeCell ref="AC25:AD25"/>
    <mergeCell ref="AA26:AB26"/>
    <mergeCell ref="AC26:AD26"/>
    <mergeCell ref="AA27:AB27"/>
    <mergeCell ref="AC27:AD27"/>
    <mergeCell ref="AA28:AB28"/>
    <mergeCell ref="AC28:AD28"/>
    <mergeCell ref="AA19:AB19"/>
    <mergeCell ref="AC19:AD19"/>
    <mergeCell ref="AA20:AB20"/>
    <mergeCell ref="AC20:AD20"/>
    <mergeCell ref="AA21:AB21"/>
    <mergeCell ref="AC21:AD21"/>
    <mergeCell ref="AA22:AB22"/>
    <mergeCell ref="AC22:AD22"/>
    <mergeCell ref="AA23:AB23"/>
    <mergeCell ref="AC23:AD23"/>
    <mergeCell ref="AA14:AB14"/>
    <mergeCell ref="AC14:AD14"/>
    <mergeCell ref="AA15:AB15"/>
    <mergeCell ref="AC15:AD15"/>
    <mergeCell ref="AA16:AB16"/>
    <mergeCell ref="AC16:AD16"/>
    <mergeCell ref="AA17:AB17"/>
    <mergeCell ref="AC17:AD17"/>
    <mergeCell ref="AA18:AB18"/>
    <mergeCell ref="AC18:AD18"/>
    <mergeCell ref="V6:W7"/>
    <mergeCell ref="AA8:AB8"/>
    <mergeCell ref="AC8:AD8"/>
    <mergeCell ref="AA11:AB11"/>
    <mergeCell ref="AC11:AD11"/>
    <mergeCell ref="AA12:AB12"/>
    <mergeCell ref="AC12:AD12"/>
    <mergeCell ref="AA13:AB13"/>
    <mergeCell ref="AC13:AD13"/>
    <mergeCell ref="B106:N106"/>
    <mergeCell ref="B107:N107"/>
    <mergeCell ref="K95:L95"/>
    <mergeCell ref="M95:N95"/>
    <mergeCell ref="K100:L100"/>
    <mergeCell ref="M100:N100"/>
    <mergeCell ref="K98:L98"/>
    <mergeCell ref="M98:N98"/>
    <mergeCell ref="K93:L93"/>
    <mergeCell ref="M93:N93"/>
    <mergeCell ref="K94:L94"/>
    <mergeCell ref="M94:N94"/>
    <mergeCell ref="K91:L91"/>
    <mergeCell ref="M91:N91"/>
    <mergeCell ref="K92:L92"/>
    <mergeCell ref="M92:N92"/>
    <mergeCell ref="K89:L89"/>
    <mergeCell ref="M89:N89"/>
    <mergeCell ref="K90:L90"/>
    <mergeCell ref="M90:N90"/>
    <mergeCell ref="K87:L87"/>
    <mergeCell ref="M87:N87"/>
    <mergeCell ref="K88:L88"/>
    <mergeCell ref="M88:N88"/>
    <mergeCell ref="K85:L85"/>
    <mergeCell ref="M85:N85"/>
    <mergeCell ref="K86:L86"/>
    <mergeCell ref="M86:N86"/>
    <mergeCell ref="K83:L83"/>
    <mergeCell ref="M83:N83"/>
    <mergeCell ref="K84:L84"/>
    <mergeCell ref="M84:N84"/>
    <mergeCell ref="K81:L81"/>
    <mergeCell ref="M81:N81"/>
    <mergeCell ref="K82:L82"/>
    <mergeCell ref="M82:N82"/>
    <mergeCell ref="K79:L79"/>
    <mergeCell ref="M79:N79"/>
    <mergeCell ref="K80:L80"/>
    <mergeCell ref="M80:N80"/>
    <mergeCell ref="K77:L77"/>
    <mergeCell ref="M77:N77"/>
    <mergeCell ref="K78:L78"/>
    <mergeCell ref="M78:N78"/>
    <mergeCell ref="K75:L75"/>
    <mergeCell ref="M75:N75"/>
    <mergeCell ref="K76:L76"/>
    <mergeCell ref="M76:N76"/>
    <mergeCell ref="K73:L73"/>
    <mergeCell ref="M73:N73"/>
    <mergeCell ref="K74:L74"/>
    <mergeCell ref="M74:N74"/>
    <mergeCell ref="K71:L71"/>
    <mergeCell ref="M71:N71"/>
    <mergeCell ref="K72:L72"/>
    <mergeCell ref="M72:N72"/>
    <mergeCell ref="K69:L69"/>
    <mergeCell ref="M69:N69"/>
    <mergeCell ref="K70:L70"/>
    <mergeCell ref="M70:N70"/>
    <mergeCell ref="K65:L65"/>
    <mergeCell ref="M65:N65"/>
    <mergeCell ref="K66:L66"/>
    <mergeCell ref="M66:N66"/>
    <mergeCell ref="K63:L63"/>
    <mergeCell ref="M63:N63"/>
    <mergeCell ref="K64:L64"/>
    <mergeCell ref="M64:N64"/>
    <mergeCell ref="K61:L61"/>
    <mergeCell ref="M61:N61"/>
    <mergeCell ref="K62:L62"/>
    <mergeCell ref="M62:N62"/>
    <mergeCell ref="K59:L59"/>
    <mergeCell ref="M59:N59"/>
    <mergeCell ref="K60:L60"/>
    <mergeCell ref="M60:N60"/>
    <mergeCell ref="K57:L57"/>
    <mergeCell ref="M57:N57"/>
    <mergeCell ref="K58:L58"/>
    <mergeCell ref="M58:N58"/>
    <mergeCell ref="K55:L55"/>
    <mergeCell ref="M55:N55"/>
    <mergeCell ref="K56:L56"/>
    <mergeCell ref="M56:N56"/>
    <mergeCell ref="K53:L53"/>
    <mergeCell ref="M53:N53"/>
    <mergeCell ref="K54:L54"/>
    <mergeCell ref="M54:N54"/>
    <mergeCell ref="K51:L51"/>
    <mergeCell ref="M51:N51"/>
    <mergeCell ref="K52:L52"/>
    <mergeCell ref="M52:N52"/>
    <mergeCell ref="K49:L49"/>
    <mergeCell ref="M49:N49"/>
    <mergeCell ref="K50:L50"/>
    <mergeCell ref="M50:N50"/>
    <mergeCell ref="K47:L47"/>
    <mergeCell ref="M47:N47"/>
    <mergeCell ref="K48:L48"/>
    <mergeCell ref="M48:N48"/>
    <mergeCell ref="K45:L45"/>
    <mergeCell ref="M45:N45"/>
    <mergeCell ref="K46:L46"/>
    <mergeCell ref="M46:N46"/>
    <mergeCell ref="K43:L43"/>
    <mergeCell ref="M43:N43"/>
    <mergeCell ref="K44:L44"/>
    <mergeCell ref="M44:N44"/>
    <mergeCell ref="K41:L41"/>
    <mergeCell ref="M41:N41"/>
    <mergeCell ref="K42:L42"/>
    <mergeCell ref="M42:N42"/>
    <mergeCell ref="K37:L37"/>
    <mergeCell ref="M37:N37"/>
    <mergeCell ref="K40:L40"/>
    <mergeCell ref="M40:N40"/>
    <mergeCell ref="K35:L35"/>
    <mergeCell ref="M35:N35"/>
    <mergeCell ref="K36:L36"/>
    <mergeCell ref="M36:N36"/>
    <mergeCell ref="K33:L33"/>
    <mergeCell ref="M33:N33"/>
    <mergeCell ref="K34:L34"/>
    <mergeCell ref="M34:N34"/>
    <mergeCell ref="K31:L31"/>
    <mergeCell ref="M31:N31"/>
    <mergeCell ref="K32:L32"/>
    <mergeCell ref="M32:N32"/>
    <mergeCell ref="K29:L29"/>
    <mergeCell ref="M29:N29"/>
    <mergeCell ref="K30:L30"/>
    <mergeCell ref="M30:N30"/>
    <mergeCell ref="K27:L27"/>
    <mergeCell ref="M27:N27"/>
    <mergeCell ref="K28:L28"/>
    <mergeCell ref="M28:N28"/>
    <mergeCell ref="K25:L25"/>
    <mergeCell ref="M25:N25"/>
    <mergeCell ref="K26:L26"/>
    <mergeCell ref="M26:N26"/>
    <mergeCell ref="K23:L23"/>
    <mergeCell ref="M23:N23"/>
    <mergeCell ref="K24:L24"/>
    <mergeCell ref="M24:N24"/>
    <mergeCell ref="K21:L21"/>
    <mergeCell ref="M21:N21"/>
    <mergeCell ref="K22:L22"/>
    <mergeCell ref="M22:N22"/>
    <mergeCell ref="K19:L19"/>
    <mergeCell ref="M19:N19"/>
    <mergeCell ref="K20:L20"/>
    <mergeCell ref="M20:N20"/>
    <mergeCell ref="K17:L17"/>
    <mergeCell ref="M17:N17"/>
    <mergeCell ref="K18:L18"/>
    <mergeCell ref="M18:N18"/>
    <mergeCell ref="K15:L15"/>
    <mergeCell ref="M15:N15"/>
    <mergeCell ref="K16:L16"/>
    <mergeCell ref="M16:N16"/>
    <mergeCell ref="K13:L13"/>
    <mergeCell ref="M13:N13"/>
    <mergeCell ref="K14:L14"/>
    <mergeCell ref="M14:N14"/>
    <mergeCell ref="K11:L11"/>
    <mergeCell ref="M11:N11"/>
    <mergeCell ref="K12:L12"/>
    <mergeCell ref="M12:N12"/>
    <mergeCell ref="K8:L8"/>
    <mergeCell ref="M8:N8"/>
    <mergeCell ref="P6:Q7"/>
    <mergeCell ref="AF6:AG7"/>
    <mergeCell ref="AL6:AM7"/>
    <mergeCell ref="AR2:AV2"/>
    <mergeCell ref="AR4:AV4"/>
    <mergeCell ref="AR6:AS7"/>
    <mergeCell ref="AU7:AV7"/>
    <mergeCell ref="AL2:AP2"/>
    <mergeCell ref="B4:N4"/>
    <mergeCell ref="P4:T4"/>
    <mergeCell ref="AF4:AJ4"/>
    <mergeCell ref="AL4:AP4"/>
    <mergeCell ref="B7:D7"/>
    <mergeCell ref="H7:I7"/>
    <mergeCell ref="S7:T7"/>
    <mergeCell ref="B2:D2"/>
    <mergeCell ref="P2:T3"/>
    <mergeCell ref="AF2:AJ3"/>
    <mergeCell ref="AI7:AJ7"/>
    <mergeCell ref="AO7:AP7"/>
    <mergeCell ref="V2:AD2"/>
    <mergeCell ref="V4:AD4"/>
  </mergeCells>
  <hyperlinks>
    <hyperlink ref="B2" location="Schedule_Listing" display="Return to Shedule Listing" xr:uid="{00000000-0004-0000-4500-000000000000}"/>
    <hyperlink ref="B2:D2" location="'Schedule Listing '!A1" display="Return to Schedule Listing" xr:uid="{00000000-0004-0000-4500-000001000000}"/>
  </hyperlinks>
  <pageMargins left="0.47244094488188981" right="0.35433070866141736" top="0.74803149606299213" bottom="0.51181102362204722" header="0.31496062992125984" footer="0.31496062992125984"/>
  <pageSetup scale="67"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3" manualBreakCount="3">
    <brk id="15" max="107" man="1"/>
    <brk id="31" max="107" man="1"/>
    <brk id="36" max="10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AV155"/>
  <sheetViews>
    <sheetView showGridLines="0" topLeftCell="U1" zoomScaleNormal="100" zoomScaleSheetLayoutView="98" workbookViewId="0">
      <selection activeCell="AP7" sqref="AN7:AP7"/>
    </sheetView>
  </sheetViews>
  <sheetFormatPr defaultColWidth="9.1015625" defaultRowHeight="12.3"/>
  <cols>
    <col min="1" max="1" width="7.1015625" style="1" customWidth="1"/>
    <col min="2" max="2" width="9.1015625" style="1"/>
    <col min="3" max="3" width="8.41796875" style="1" customWidth="1"/>
    <col min="4" max="4" width="9.89453125" style="1" customWidth="1"/>
    <col min="5" max="5" width="0.89453125" style="1" customWidth="1"/>
    <col min="6" max="6" width="11" style="1" customWidth="1"/>
    <col min="7" max="7" width="0.89453125" style="1" customWidth="1"/>
    <col min="8" max="8" width="9.89453125" style="1" customWidth="1"/>
    <col min="9" max="9" width="11.5234375" style="1" customWidth="1"/>
    <col min="10" max="10" width="0.5234375" style="1" customWidth="1"/>
    <col min="11" max="14" width="5.5234375" style="1" customWidth="1"/>
    <col min="15" max="15" width="2.1015625" style="1" customWidth="1"/>
    <col min="16" max="16" width="6.5234375" style="1" customWidth="1"/>
    <col min="17" max="17" width="9" style="1" customWidth="1"/>
    <col min="18" max="19" width="12.1015625" style="1" customWidth="1"/>
    <col min="20" max="20" width="21.5234375" style="1" customWidth="1"/>
    <col min="21" max="21" width="3.41796875" style="1" customWidth="1"/>
    <col min="22" max="22" width="10.41796875" style="175" customWidth="1"/>
    <col min="23" max="23" width="13.41796875" style="175" customWidth="1"/>
    <col min="24" max="24" width="12.1015625" style="175" customWidth="1"/>
    <col min="25" max="26" width="14.41796875" style="175" customWidth="1"/>
    <col min="27" max="27" width="0.89453125" style="175" customWidth="1"/>
    <col min="28" max="28" width="8.5234375" style="470" customWidth="1"/>
    <col min="29" max="31" width="9.1015625" style="319"/>
    <col min="32" max="32" width="2" style="319" customWidth="1"/>
    <col min="33" max="36" width="9" style="319" customWidth="1"/>
    <col min="37" max="37" width="1.89453125" style="319" customWidth="1"/>
    <col min="38" max="38" width="10.41796875" style="470" customWidth="1"/>
    <col min="39" max="39" width="13.41796875" style="470" customWidth="1"/>
    <col min="40" max="40" width="10.89453125" style="470" customWidth="1"/>
    <col min="41" max="41" width="13.41796875" style="470" customWidth="1"/>
    <col min="42" max="42" width="12.41796875" style="470" customWidth="1"/>
    <col min="43" max="43" width="1.89453125" style="1" customWidth="1"/>
    <col min="44" max="44" width="10.41796875" style="470" customWidth="1"/>
    <col min="45" max="45" width="13.41796875" style="470" customWidth="1"/>
    <col min="46" max="46" width="10.5234375" style="470" customWidth="1"/>
    <col min="47" max="47" width="12.41796875" style="470" customWidth="1"/>
    <col min="48" max="48" width="12.5234375" style="470" customWidth="1"/>
    <col min="49" max="247" width="9.1015625" style="1"/>
    <col min="248" max="248" width="7.1015625" style="1" customWidth="1"/>
    <col min="249" max="250" width="9.1015625" style="1"/>
    <col min="251" max="251" width="12.41796875" style="1" customWidth="1"/>
    <col min="252" max="252" width="0.89453125" style="1" customWidth="1"/>
    <col min="253" max="253" width="12.41796875" style="1" customWidth="1"/>
    <col min="254" max="254" width="0.89453125" style="1" customWidth="1"/>
    <col min="255" max="255" width="12.41796875" style="1" customWidth="1"/>
    <col min="256" max="256" width="11.5234375" style="1" customWidth="1"/>
    <col min="257" max="257" width="0.523437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277" width="9.1015625" style="1"/>
    <col min="278" max="278" width="6.5234375" style="1" customWidth="1"/>
    <col min="279" max="279" width="9" style="1" customWidth="1"/>
    <col min="280" max="282" width="9.41796875" style="1" customWidth="1"/>
    <col min="283" max="283" width="0.89453125" style="1" customWidth="1"/>
    <col min="284" max="284" width="8.5234375" style="1" customWidth="1"/>
    <col min="285" max="503" width="9.1015625" style="1"/>
    <col min="504" max="504" width="7.1015625" style="1" customWidth="1"/>
    <col min="505" max="506" width="9.1015625" style="1"/>
    <col min="507" max="507" width="12.41796875" style="1" customWidth="1"/>
    <col min="508" max="508" width="0.89453125" style="1" customWidth="1"/>
    <col min="509" max="509" width="12.41796875" style="1" customWidth="1"/>
    <col min="510" max="510" width="0.89453125" style="1" customWidth="1"/>
    <col min="511" max="511" width="12.41796875" style="1" customWidth="1"/>
    <col min="512" max="512" width="11.5234375" style="1" customWidth="1"/>
    <col min="513" max="513" width="0.523437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533" width="9.1015625" style="1"/>
    <col min="534" max="534" width="6.5234375" style="1" customWidth="1"/>
    <col min="535" max="535" width="9" style="1" customWidth="1"/>
    <col min="536" max="538" width="9.41796875" style="1" customWidth="1"/>
    <col min="539" max="539" width="0.89453125" style="1" customWidth="1"/>
    <col min="540" max="540" width="8.5234375" style="1" customWidth="1"/>
    <col min="541" max="759" width="9.1015625" style="1"/>
    <col min="760" max="760" width="7.1015625" style="1" customWidth="1"/>
    <col min="761" max="762" width="9.1015625" style="1"/>
    <col min="763" max="763" width="12.41796875" style="1" customWidth="1"/>
    <col min="764" max="764" width="0.89453125" style="1" customWidth="1"/>
    <col min="765" max="765" width="12.41796875" style="1" customWidth="1"/>
    <col min="766" max="766" width="0.89453125" style="1" customWidth="1"/>
    <col min="767" max="767" width="12.41796875" style="1" customWidth="1"/>
    <col min="768" max="768" width="11.5234375" style="1" customWidth="1"/>
    <col min="769" max="769" width="0.523437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789" width="9.1015625" style="1"/>
    <col min="790" max="790" width="6.5234375" style="1" customWidth="1"/>
    <col min="791" max="791" width="9" style="1" customWidth="1"/>
    <col min="792" max="794" width="9.41796875" style="1" customWidth="1"/>
    <col min="795" max="795" width="0.89453125" style="1" customWidth="1"/>
    <col min="796" max="796" width="8.5234375" style="1" customWidth="1"/>
    <col min="797" max="1015" width="9.1015625" style="1"/>
    <col min="1016" max="1016" width="7.1015625" style="1" customWidth="1"/>
    <col min="1017" max="1018" width="9.1015625" style="1"/>
    <col min="1019" max="1019" width="12.41796875" style="1" customWidth="1"/>
    <col min="1020" max="1020" width="0.89453125" style="1" customWidth="1"/>
    <col min="1021" max="1021" width="12.41796875" style="1" customWidth="1"/>
    <col min="1022" max="1022" width="0.89453125" style="1" customWidth="1"/>
    <col min="1023" max="1023" width="12.41796875" style="1" customWidth="1"/>
    <col min="1024" max="1024" width="11.5234375" style="1" customWidth="1"/>
    <col min="1025" max="1025" width="0.523437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045" width="9.1015625" style="1"/>
    <col min="1046" max="1046" width="6.5234375" style="1" customWidth="1"/>
    <col min="1047" max="1047" width="9" style="1" customWidth="1"/>
    <col min="1048" max="1050" width="9.41796875" style="1" customWidth="1"/>
    <col min="1051" max="1051" width="0.89453125" style="1" customWidth="1"/>
    <col min="1052" max="1052" width="8.5234375" style="1" customWidth="1"/>
    <col min="1053" max="1271" width="9.1015625" style="1"/>
    <col min="1272" max="1272" width="7.1015625" style="1" customWidth="1"/>
    <col min="1273" max="1274" width="9.1015625" style="1"/>
    <col min="1275" max="1275" width="12.41796875" style="1" customWidth="1"/>
    <col min="1276" max="1276" width="0.89453125" style="1" customWidth="1"/>
    <col min="1277" max="1277" width="12.41796875" style="1" customWidth="1"/>
    <col min="1278" max="1278" width="0.89453125" style="1" customWidth="1"/>
    <col min="1279" max="1279" width="12.41796875" style="1" customWidth="1"/>
    <col min="1280" max="1280" width="11.5234375" style="1" customWidth="1"/>
    <col min="1281" max="1281" width="0.523437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301" width="9.1015625" style="1"/>
    <col min="1302" max="1302" width="6.5234375" style="1" customWidth="1"/>
    <col min="1303" max="1303" width="9" style="1" customWidth="1"/>
    <col min="1304" max="1306" width="9.41796875" style="1" customWidth="1"/>
    <col min="1307" max="1307" width="0.89453125" style="1" customWidth="1"/>
    <col min="1308" max="1308" width="8.5234375" style="1" customWidth="1"/>
    <col min="1309" max="1527" width="9.1015625" style="1"/>
    <col min="1528" max="1528" width="7.1015625" style="1" customWidth="1"/>
    <col min="1529" max="1530" width="9.1015625" style="1"/>
    <col min="1531" max="1531" width="12.41796875" style="1" customWidth="1"/>
    <col min="1532" max="1532" width="0.89453125" style="1" customWidth="1"/>
    <col min="1533" max="1533" width="12.41796875" style="1" customWidth="1"/>
    <col min="1534" max="1534" width="0.89453125" style="1" customWidth="1"/>
    <col min="1535" max="1535" width="12.41796875" style="1" customWidth="1"/>
    <col min="1536" max="1536" width="11.5234375" style="1" customWidth="1"/>
    <col min="1537" max="1537" width="0.523437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557" width="9.1015625" style="1"/>
    <col min="1558" max="1558" width="6.5234375" style="1" customWidth="1"/>
    <col min="1559" max="1559" width="9" style="1" customWidth="1"/>
    <col min="1560" max="1562" width="9.41796875" style="1" customWidth="1"/>
    <col min="1563" max="1563" width="0.89453125" style="1" customWidth="1"/>
    <col min="1564" max="1564" width="8.5234375" style="1" customWidth="1"/>
    <col min="1565" max="1783" width="9.1015625" style="1"/>
    <col min="1784" max="1784" width="7.1015625" style="1" customWidth="1"/>
    <col min="1785" max="1786" width="9.1015625" style="1"/>
    <col min="1787" max="1787" width="12.41796875" style="1" customWidth="1"/>
    <col min="1788" max="1788" width="0.89453125" style="1" customWidth="1"/>
    <col min="1789" max="1789" width="12.41796875" style="1" customWidth="1"/>
    <col min="1790" max="1790" width="0.89453125" style="1" customWidth="1"/>
    <col min="1791" max="1791" width="12.41796875" style="1" customWidth="1"/>
    <col min="1792" max="1792" width="11.5234375" style="1" customWidth="1"/>
    <col min="1793" max="1793" width="0.523437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1813" width="9.1015625" style="1"/>
    <col min="1814" max="1814" width="6.5234375" style="1" customWidth="1"/>
    <col min="1815" max="1815" width="9" style="1" customWidth="1"/>
    <col min="1816" max="1818" width="9.41796875" style="1" customWidth="1"/>
    <col min="1819" max="1819" width="0.89453125" style="1" customWidth="1"/>
    <col min="1820" max="1820" width="8.5234375" style="1" customWidth="1"/>
    <col min="1821" max="2039" width="9.1015625" style="1"/>
    <col min="2040" max="2040" width="7.1015625" style="1" customWidth="1"/>
    <col min="2041" max="2042" width="9.1015625" style="1"/>
    <col min="2043" max="2043" width="12.41796875" style="1" customWidth="1"/>
    <col min="2044" max="2044" width="0.89453125" style="1" customWidth="1"/>
    <col min="2045" max="2045" width="12.41796875" style="1" customWidth="1"/>
    <col min="2046" max="2046" width="0.89453125" style="1" customWidth="1"/>
    <col min="2047" max="2047" width="12.41796875" style="1" customWidth="1"/>
    <col min="2048" max="2048" width="11.5234375" style="1" customWidth="1"/>
    <col min="2049" max="2049" width="0.523437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069" width="9.1015625" style="1"/>
    <col min="2070" max="2070" width="6.5234375" style="1" customWidth="1"/>
    <col min="2071" max="2071" width="9" style="1" customWidth="1"/>
    <col min="2072" max="2074" width="9.41796875" style="1" customWidth="1"/>
    <col min="2075" max="2075" width="0.89453125" style="1" customWidth="1"/>
    <col min="2076" max="2076" width="8.5234375" style="1" customWidth="1"/>
    <col min="2077" max="2295" width="9.1015625" style="1"/>
    <col min="2296" max="2296" width="7.1015625" style="1" customWidth="1"/>
    <col min="2297" max="2298" width="9.1015625" style="1"/>
    <col min="2299" max="2299" width="12.41796875" style="1" customWidth="1"/>
    <col min="2300" max="2300" width="0.89453125" style="1" customWidth="1"/>
    <col min="2301" max="2301" width="12.41796875" style="1" customWidth="1"/>
    <col min="2302" max="2302" width="0.89453125" style="1" customWidth="1"/>
    <col min="2303" max="2303" width="12.41796875" style="1" customWidth="1"/>
    <col min="2304" max="2304" width="11.5234375" style="1" customWidth="1"/>
    <col min="2305" max="2305" width="0.523437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325" width="9.1015625" style="1"/>
    <col min="2326" max="2326" width="6.5234375" style="1" customWidth="1"/>
    <col min="2327" max="2327" width="9" style="1" customWidth="1"/>
    <col min="2328" max="2330" width="9.41796875" style="1" customWidth="1"/>
    <col min="2331" max="2331" width="0.89453125" style="1" customWidth="1"/>
    <col min="2332" max="2332" width="8.5234375" style="1" customWidth="1"/>
    <col min="2333" max="2551" width="9.1015625" style="1"/>
    <col min="2552" max="2552" width="7.1015625" style="1" customWidth="1"/>
    <col min="2553" max="2554" width="9.1015625" style="1"/>
    <col min="2555" max="2555" width="12.41796875" style="1" customWidth="1"/>
    <col min="2556" max="2556" width="0.89453125" style="1" customWidth="1"/>
    <col min="2557" max="2557" width="12.41796875" style="1" customWidth="1"/>
    <col min="2558" max="2558" width="0.89453125" style="1" customWidth="1"/>
    <col min="2559" max="2559" width="12.41796875" style="1" customWidth="1"/>
    <col min="2560" max="2560" width="11.5234375" style="1" customWidth="1"/>
    <col min="2561" max="2561" width="0.523437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581" width="9.1015625" style="1"/>
    <col min="2582" max="2582" width="6.5234375" style="1" customWidth="1"/>
    <col min="2583" max="2583" width="9" style="1" customWidth="1"/>
    <col min="2584" max="2586" width="9.41796875" style="1" customWidth="1"/>
    <col min="2587" max="2587" width="0.89453125" style="1" customWidth="1"/>
    <col min="2588" max="2588" width="8.5234375" style="1" customWidth="1"/>
    <col min="2589" max="2807" width="9.1015625" style="1"/>
    <col min="2808" max="2808" width="7.1015625" style="1" customWidth="1"/>
    <col min="2809" max="2810" width="9.1015625" style="1"/>
    <col min="2811" max="2811" width="12.41796875" style="1" customWidth="1"/>
    <col min="2812" max="2812" width="0.89453125" style="1" customWidth="1"/>
    <col min="2813" max="2813" width="12.41796875" style="1" customWidth="1"/>
    <col min="2814" max="2814" width="0.89453125" style="1" customWidth="1"/>
    <col min="2815" max="2815" width="12.41796875" style="1" customWidth="1"/>
    <col min="2816" max="2816" width="11.5234375" style="1" customWidth="1"/>
    <col min="2817" max="2817" width="0.523437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2837" width="9.1015625" style="1"/>
    <col min="2838" max="2838" width="6.5234375" style="1" customWidth="1"/>
    <col min="2839" max="2839" width="9" style="1" customWidth="1"/>
    <col min="2840" max="2842" width="9.41796875" style="1" customWidth="1"/>
    <col min="2843" max="2843" width="0.89453125" style="1" customWidth="1"/>
    <col min="2844" max="2844" width="8.5234375" style="1" customWidth="1"/>
    <col min="2845" max="3063" width="9.1015625" style="1"/>
    <col min="3064" max="3064" width="7.1015625" style="1" customWidth="1"/>
    <col min="3065" max="3066" width="9.1015625" style="1"/>
    <col min="3067" max="3067" width="12.41796875" style="1" customWidth="1"/>
    <col min="3068" max="3068" width="0.89453125" style="1" customWidth="1"/>
    <col min="3069" max="3069" width="12.41796875" style="1" customWidth="1"/>
    <col min="3070" max="3070" width="0.89453125" style="1" customWidth="1"/>
    <col min="3071" max="3071" width="12.41796875" style="1" customWidth="1"/>
    <col min="3072" max="3072" width="11.5234375" style="1" customWidth="1"/>
    <col min="3073" max="3073" width="0.523437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093" width="9.1015625" style="1"/>
    <col min="3094" max="3094" width="6.5234375" style="1" customWidth="1"/>
    <col min="3095" max="3095" width="9" style="1" customWidth="1"/>
    <col min="3096" max="3098" width="9.41796875" style="1" customWidth="1"/>
    <col min="3099" max="3099" width="0.89453125" style="1" customWidth="1"/>
    <col min="3100" max="3100" width="8.5234375" style="1" customWidth="1"/>
    <col min="3101" max="3319" width="9.1015625" style="1"/>
    <col min="3320" max="3320" width="7.1015625" style="1" customWidth="1"/>
    <col min="3321" max="3322" width="9.1015625" style="1"/>
    <col min="3323" max="3323" width="12.41796875" style="1" customWidth="1"/>
    <col min="3324" max="3324" width="0.89453125" style="1" customWidth="1"/>
    <col min="3325" max="3325" width="12.41796875" style="1" customWidth="1"/>
    <col min="3326" max="3326" width="0.89453125" style="1" customWidth="1"/>
    <col min="3327" max="3327" width="12.41796875" style="1" customWidth="1"/>
    <col min="3328" max="3328" width="11.5234375" style="1" customWidth="1"/>
    <col min="3329" max="3329" width="0.523437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349" width="9.1015625" style="1"/>
    <col min="3350" max="3350" width="6.5234375" style="1" customWidth="1"/>
    <col min="3351" max="3351" width="9" style="1" customWidth="1"/>
    <col min="3352" max="3354" width="9.41796875" style="1" customWidth="1"/>
    <col min="3355" max="3355" width="0.89453125" style="1" customWidth="1"/>
    <col min="3356" max="3356" width="8.5234375" style="1" customWidth="1"/>
    <col min="3357" max="3575" width="9.1015625" style="1"/>
    <col min="3576" max="3576" width="7.1015625" style="1" customWidth="1"/>
    <col min="3577" max="3578" width="9.1015625" style="1"/>
    <col min="3579" max="3579" width="12.41796875" style="1" customWidth="1"/>
    <col min="3580" max="3580" width="0.89453125" style="1" customWidth="1"/>
    <col min="3581" max="3581" width="12.41796875" style="1" customWidth="1"/>
    <col min="3582" max="3582" width="0.89453125" style="1" customWidth="1"/>
    <col min="3583" max="3583" width="12.41796875" style="1" customWidth="1"/>
    <col min="3584" max="3584" width="11.5234375" style="1" customWidth="1"/>
    <col min="3585" max="3585" width="0.523437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605" width="9.1015625" style="1"/>
    <col min="3606" max="3606" width="6.5234375" style="1" customWidth="1"/>
    <col min="3607" max="3607" width="9" style="1" customWidth="1"/>
    <col min="3608" max="3610" width="9.41796875" style="1" customWidth="1"/>
    <col min="3611" max="3611" width="0.89453125" style="1" customWidth="1"/>
    <col min="3612" max="3612" width="8.5234375" style="1" customWidth="1"/>
    <col min="3613" max="3831" width="9.1015625" style="1"/>
    <col min="3832" max="3832" width="7.1015625" style="1" customWidth="1"/>
    <col min="3833" max="3834" width="9.1015625" style="1"/>
    <col min="3835" max="3835" width="12.41796875" style="1" customWidth="1"/>
    <col min="3836" max="3836" width="0.89453125" style="1" customWidth="1"/>
    <col min="3837" max="3837" width="12.41796875" style="1" customWidth="1"/>
    <col min="3838" max="3838" width="0.89453125" style="1" customWidth="1"/>
    <col min="3839" max="3839" width="12.41796875" style="1" customWidth="1"/>
    <col min="3840" max="3840" width="11.5234375" style="1" customWidth="1"/>
    <col min="3841" max="3841" width="0.523437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3861" width="9.1015625" style="1"/>
    <col min="3862" max="3862" width="6.5234375" style="1" customWidth="1"/>
    <col min="3863" max="3863" width="9" style="1" customWidth="1"/>
    <col min="3864" max="3866" width="9.41796875" style="1" customWidth="1"/>
    <col min="3867" max="3867" width="0.89453125" style="1" customWidth="1"/>
    <col min="3868" max="3868" width="8.5234375" style="1" customWidth="1"/>
    <col min="3869" max="4087" width="9.1015625" style="1"/>
    <col min="4088" max="4088" width="7.1015625" style="1" customWidth="1"/>
    <col min="4089" max="4090" width="9.1015625" style="1"/>
    <col min="4091" max="4091" width="12.41796875" style="1" customWidth="1"/>
    <col min="4092" max="4092" width="0.89453125" style="1" customWidth="1"/>
    <col min="4093" max="4093" width="12.41796875" style="1" customWidth="1"/>
    <col min="4094" max="4094" width="0.89453125" style="1" customWidth="1"/>
    <col min="4095" max="4095" width="12.41796875" style="1" customWidth="1"/>
    <col min="4096" max="4096" width="11.5234375" style="1" customWidth="1"/>
    <col min="4097" max="4097" width="0.523437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117" width="9.1015625" style="1"/>
    <col min="4118" max="4118" width="6.5234375" style="1" customWidth="1"/>
    <col min="4119" max="4119" width="9" style="1" customWidth="1"/>
    <col min="4120" max="4122" width="9.41796875" style="1" customWidth="1"/>
    <col min="4123" max="4123" width="0.89453125" style="1" customWidth="1"/>
    <col min="4124" max="4124" width="8.5234375" style="1" customWidth="1"/>
    <col min="4125" max="4343" width="9.1015625" style="1"/>
    <col min="4344" max="4344" width="7.1015625" style="1" customWidth="1"/>
    <col min="4345" max="4346" width="9.1015625" style="1"/>
    <col min="4347" max="4347" width="12.41796875" style="1" customWidth="1"/>
    <col min="4348" max="4348" width="0.89453125" style="1" customWidth="1"/>
    <col min="4349" max="4349" width="12.41796875" style="1" customWidth="1"/>
    <col min="4350" max="4350" width="0.89453125" style="1" customWidth="1"/>
    <col min="4351" max="4351" width="12.41796875" style="1" customWidth="1"/>
    <col min="4352" max="4352" width="11.5234375" style="1" customWidth="1"/>
    <col min="4353" max="4353" width="0.523437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373" width="9.1015625" style="1"/>
    <col min="4374" max="4374" width="6.5234375" style="1" customWidth="1"/>
    <col min="4375" max="4375" width="9" style="1" customWidth="1"/>
    <col min="4376" max="4378" width="9.41796875" style="1" customWidth="1"/>
    <col min="4379" max="4379" width="0.89453125" style="1" customWidth="1"/>
    <col min="4380" max="4380" width="8.5234375" style="1" customWidth="1"/>
    <col min="4381" max="4599" width="9.1015625" style="1"/>
    <col min="4600" max="4600" width="7.1015625" style="1" customWidth="1"/>
    <col min="4601" max="4602" width="9.1015625" style="1"/>
    <col min="4603" max="4603" width="12.41796875" style="1" customWidth="1"/>
    <col min="4604" max="4604" width="0.89453125" style="1" customWidth="1"/>
    <col min="4605" max="4605" width="12.41796875" style="1" customWidth="1"/>
    <col min="4606" max="4606" width="0.89453125" style="1" customWidth="1"/>
    <col min="4607" max="4607" width="12.41796875" style="1" customWidth="1"/>
    <col min="4608" max="4608" width="11.5234375" style="1" customWidth="1"/>
    <col min="4609" max="4609" width="0.523437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629" width="9.1015625" style="1"/>
    <col min="4630" max="4630" width="6.5234375" style="1" customWidth="1"/>
    <col min="4631" max="4631" width="9" style="1" customWidth="1"/>
    <col min="4632" max="4634" width="9.41796875" style="1" customWidth="1"/>
    <col min="4635" max="4635" width="0.89453125" style="1" customWidth="1"/>
    <col min="4636" max="4636" width="8.5234375" style="1" customWidth="1"/>
    <col min="4637" max="4855" width="9.1015625" style="1"/>
    <col min="4856" max="4856" width="7.1015625" style="1" customWidth="1"/>
    <col min="4857" max="4858" width="9.1015625" style="1"/>
    <col min="4859" max="4859" width="12.41796875" style="1" customWidth="1"/>
    <col min="4860" max="4860" width="0.89453125" style="1" customWidth="1"/>
    <col min="4861" max="4861" width="12.41796875" style="1" customWidth="1"/>
    <col min="4862" max="4862" width="0.89453125" style="1" customWidth="1"/>
    <col min="4863" max="4863" width="12.41796875" style="1" customWidth="1"/>
    <col min="4864" max="4864" width="11.5234375" style="1" customWidth="1"/>
    <col min="4865" max="4865" width="0.523437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4885" width="9.1015625" style="1"/>
    <col min="4886" max="4886" width="6.5234375" style="1" customWidth="1"/>
    <col min="4887" max="4887" width="9" style="1" customWidth="1"/>
    <col min="4888" max="4890" width="9.41796875" style="1" customWidth="1"/>
    <col min="4891" max="4891" width="0.89453125" style="1" customWidth="1"/>
    <col min="4892" max="4892" width="8.5234375" style="1" customWidth="1"/>
    <col min="4893" max="5111" width="9.1015625" style="1"/>
    <col min="5112" max="5112" width="7.1015625" style="1" customWidth="1"/>
    <col min="5113" max="5114" width="9.1015625" style="1"/>
    <col min="5115" max="5115" width="12.41796875" style="1" customWidth="1"/>
    <col min="5116" max="5116" width="0.89453125" style="1" customWidth="1"/>
    <col min="5117" max="5117" width="12.41796875" style="1" customWidth="1"/>
    <col min="5118" max="5118" width="0.89453125" style="1" customWidth="1"/>
    <col min="5119" max="5119" width="12.41796875" style="1" customWidth="1"/>
    <col min="5120" max="5120" width="11.5234375" style="1" customWidth="1"/>
    <col min="5121" max="5121" width="0.523437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141" width="9.1015625" style="1"/>
    <col min="5142" max="5142" width="6.5234375" style="1" customWidth="1"/>
    <col min="5143" max="5143" width="9" style="1" customWidth="1"/>
    <col min="5144" max="5146" width="9.41796875" style="1" customWidth="1"/>
    <col min="5147" max="5147" width="0.89453125" style="1" customWidth="1"/>
    <col min="5148" max="5148" width="8.5234375" style="1" customWidth="1"/>
    <col min="5149" max="5367" width="9.1015625" style="1"/>
    <col min="5368" max="5368" width="7.1015625" style="1" customWidth="1"/>
    <col min="5369" max="5370" width="9.1015625" style="1"/>
    <col min="5371" max="5371" width="12.41796875" style="1" customWidth="1"/>
    <col min="5372" max="5372" width="0.89453125" style="1" customWidth="1"/>
    <col min="5373" max="5373" width="12.41796875" style="1" customWidth="1"/>
    <col min="5374" max="5374" width="0.89453125" style="1" customWidth="1"/>
    <col min="5375" max="5375" width="12.41796875" style="1" customWidth="1"/>
    <col min="5376" max="5376" width="11.5234375" style="1" customWidth="1"/>
    <col min="5377" max="5377" width="0.523437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397" width="9.1015625" style="1"/>
    <col min="5398" max="5398" width="6.5234375" style="1" customWidth="1"/>
    <col min="5399" max="5399" width="9" style="1" customWidth="1"/>
    <col min="5400" max="5402" width="9.41796875" style="1" customWidth="1"/>
    <col min="5403" max="5403" width="0.89453125" style="1" customWidth="1"/>
    <col min="5404" max="5404" width="8.5234375" style="1" customWidth="1"/>
    <col min="5405" max="5623" width="9.1015625" style="1"/>
    <col min="5624" max="5624" width="7.1015625" style="1" customWidth="1"/>
    <col min="5625" max="5626" width="9.1015625" style="1"/>
    <col min="5627" max="5627" width="12.41796875" style="1" customWidth="1"/>
    <col min="5628" max="5628" width="0.89453125" style="1" customWidth="1"/>
    <col min="5629" max="5629" width="12.41796875" style="1" customWidth="1"/>
    <col min="5630" max="5630" width="0.89453125" style="1" customWidth="1"/>
    <col min="5631" max="5631" width="12.41796875" style="1" customWidth="1"/>
    <col min="5632" max="5632" width="11.5234375" style="1" customWidth="1"/>
    <col min="5633" max="5633" width="0.523437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653" width="9.1015625" style="1"/>
    <col min="5654" max="5654" width="6.5234375" style="1" customWidth="1"/>
    <col min="5655" max="5655" width="9" style="1" customWidth="1"/>
    <col min="5656" max="5658" width="9.41796875" style="1" customWidth="1"/>
    <col min="5659" max="5659" width="0.89453125" style="1" customWidth="1"/>
    <col min="5660" max="5660" width="8.5234375" style="1" customWidth="1"/>
    <col min="5661" max="5879" width="9.1015625" style="1"/>
    <col min="5880" max="5880" width="7.1015625" style="1" customWidth="1"/>
    <col min="5881" max="5882" width="9.1015625" style="1"/>
    <col min="5883" max="5883" width="12.41796875" style="1" customWidth="1"/>
    <col min="5884" max="5884" width="0.89453125" style="1" customWidth="1"/>
    <col min="5885" max="5885" width="12.41796875" style="1" customWidth="1"/>
    <col min="5886" max="5886" width="0.89453125" style="1" customWidth="1"/>
    <col min="5887" max="5887" width="12.41796875" style="1" customWidth="1"/>
    <col min="5888" max="5888" width="11.5234375" style="1" customWidth="1"/>
    <col min="5889" max="5889" width="0.523437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5909" width="9.1015625" style="1"/>
    <col min="5910" max="5910" width="6.5234375" style="1" customWidth="1"/>
    <col min="5911" max="5911" width="9" style="1" customWidth="1"/>
    <col min="5912" max="5914" width="9.41796875" style="1" customWidth="1"/>
    <col min="5915" max="5915" width="0.89453125" style="1" customWidth="1"/>
    <col min="5916" max="5916" width="8.5234375" style="1" customWidth="1"/>
    <col min="5917" max="6135" width="9.1015625" style="1"/>
    <col min="6136" max="6136" width="7.1015625" style="1" customWidth="1"/>
    <col min="6137" max="6138" width="9.1015625" style="1"/>
    <col min="6139" max="6139" width="12.41796875" style="1" customWidth="1"/>
    <col min="6140" max="6140" width="0.89453125" style="1" customWidth="1"/>
    <col min="6141" max="6141" width="12.41796875" style="1" customWidth="1"/>
    <col min="6142" max="6142" width="0.89453125" style="1" customWidth="1"/>
    <col min="6143" max="6143" width="12.41796875" style="1" customWidth="1"/>
    <col min="6144" max="6144" width="11.5234375" style="1" customWidth="1"/>
    <col min="6145" max="6145" width="0.523437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165" width="9.1015625" style="1"/>
    <col min="6166" max="6166" width="6.5234375" style="1" customWidth="1"/>
    <col min="6167" max="6167" width="9" style="1" customWidth="1"/>
    <col min="6168" max="6170" width="9.41796875" style="1" customWidth="1"/>
    <col min="6171" max="6171" width="0.89453125" style="1" customWidth="1"/>
    <col min="6172" max="6172" width="8.5234375" style="1" customWidth="1"/>
    <col min="6173" max="6391" width="9.1015625" style="1"/>
    <col min="6392" max="6392" width="7.1015625" style="1" customWidth="1"/>
    <col min="6393" max="6394" width="9.1015625" style="1"/>
    <col min="6395" max="6395" width="12.41796875" style="1" customWidth="1"/>
    <col min="6396" max="6396" width="0.89453125" style="1" customWidth="1"/>
    <col min="6397" max="6397" width="12.41796875" style="1" customWidth="1"/>
    <col min="6398" max="6398" width="0.89453125" style="1" customWidth="1"/>
    <col min="6399" max="6399" width="12.41796875" style="1" customWidth="1"/>
    <col min="6400" max="6400" width="11.5234375" style="1" customWidth="1"/>
    <col min="6401" max="6401" width="0.523437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421" width="9.1015625" style="1"/>
    <col min="6422" max="6422" width="6.5234375" style="1" customWidth="1"/>
    <col min="6423" max="6423" width="9" style="1" customWidth="1"/>
    <col min="6424" max="6426" width="9.41796875" style="1" customWidth="1"/>
    <col min="6427" max="6427" width="0.89453125" style="1" customWidth="1"/>
    <col min="6428" max="6428" width="8.5234375" style="1" customWidth="1"/>
    <col min="6429" max="6647" width="9.1015625" style="1"/>
    <col min="6648" max="6648" width="7.1015625" style="1" customWidth="1"/>
    <col min="6649" max="6650" width="9.1015625" style="1"/>
    <col min="6651" max="6651" width="12.41796875" style="1" customWidth="1"/>
    <col min="6652" max="6652" width="0.89453125" style="1" customWidth="1"/>
    <col min="6653" max="6653" width="12.41796875" style="1" customWidth="1"/>
    <col min="6654" max="6654" width="0.89453125" style="1" customWidth="1"/>
    <col min="6655" max="6655" width="12.41796875" style="1" customWidth="1"/>
    <col min="6656" max="6656" width="11.5234375" style="1" customWidth="1"/>
    <col min="6657" max="6657" width="0.523437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677" width="9.1015625" style="1"/>
    <col min="6678" max="6678" width="6.5234375" style="1" customWidth="1"/>
    <col min="6679" max="6679" width="9" style="1" customWidth="1"/>
    <col min="6680" max="6682" width="9.41796875" style="1" customWidth="1"/>
    <col min="6683" max="6683" width="0.89453125" style="1" customWidth="1"/>
    <col min="6684" max="6684" width="8.5234375" style="1" customWidth="1"/>
    <col min="6685" max="6903" width="9.1015625" style="1"/>
    <col min="6904" max="6904" width="7.1015625" style="1" customWidth="1"/>
    <col min="6905" max="6906" width="9.1015625" style="1"/>
    <col min="6907" max="6907" width="12.41796875" style="1" customWidth="1"/>
    <col min="6908" max="6908" width="0.89453125" style="1" customWidth="1"/>
    <col min="6909" max="6909" width="12.41796875" style="1" customWidth="1"/>
    <col min="6910" max="6910" width="0.89453125" style="1" customWidth="1"/>
    <col min="6911" max="6911" width="12.41796875" style="1" customWidth="1"/>
    <col min="6912" max="6912" width="11.5234375" style="1" customWidth="1"/>
    <col min="6913" max="6913" width="0.523437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6933" width="9.1015625" style="1"/>
    <col min="6934" max="6934" width="6.5234375" style="1" customWidth="1"/>
    <col min="6935" max="6935" width="9" style="1" customWidth="1"/>
    <col min="6936" max="6938" width="9.41796875" style="1" customWidth="1"/>
    <col min="6939" max="6939" width="0.89453125" style="1" customWidth="1"/>
    <col min="6940" max="6940" width="8.5234375" style="1" customWidth="1"/>
    <col min="6941" max="7159" width="9.1015625" style="1"/>
    <col min="7160" max="7160" width="7.1015625" style="1" customWidth="1"/>
    <col min="7161" max="7162" width="9.1015625" style="1"/>
    <col min="7163" max="7163" width="12.41796875" style="1" customWidth="1"/>
    <col min="7164" max="7164" width="0.89453125" style="1" customWidth="1"/>
    <col min="7165" max="7165" width="12.41796875" style="1" customWidth="1"/>
    <col min="7166" max="7166" width="0.89453125" style="1" customWidth="1"/>
    <col min="7167" max="7167" width="12.41796875" style="1" customWidth="1"/>
    <col min="7168" max="7168" width="11.5234375" style="1" customWidth="1"/>
    <col min="7169" max="7169" width="0.523437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189" width="9.1015625" style="1"/>
    <col min="7190" max="7190" width="6.5234375" style="1" customWidth="1"/>
    <col min="7191" max="7191" width="9" style="1" customWidth="1"/>
    <col min="7192" max="7194" width="9.41796875" style="1" customWidth="1"/>
    <col min="7195" max="7195" width="0.89453125" style="1" customWidth="1"/>
    <col min="7196" max="7196" width="8.5234375" style="1" customWidth="1"/>
    <col min="7197" max="7415" width="9.1015625" style="1"/>
    <col min="7416" max="7416" width="7.1015625" style="1" customWidth="1"/>
    <col min="7417" max="7418" width="9.1015625" style="1"/>
    <col min="7419" max="7419" width="12.41796875" style="1" customWidth="1"/>
    <col min="7420" max="7420" width="0.89453125" style="1" customWidth="1"/>
    <col min="7421" max="7421" width="12.41796875" style="1" customWidth="1"/>
    <col min="7422" max="7422" width="0.89453125" style="1" customWidth="1"/>
    <col min="7423" max="7423" width="12.41796875" style="1" customWidth="1"/>
    <col min="7424" max="7424" width="11.5234375" style="1" customWidth="1"/>
    <col min="7425" max="7425" width="0.523437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445" width="9.1015625" style="1"/>
    <col min="7446" max="7446" width="6.5234375" style="1" customWidth="1"/>
    <col min="7447" max="7447" width="9" style="1" customWidth="1"/>
    <col min="7448" max="7450" width="9.41796875" style="1" customWidth="1"/>
    <col min="7451" max="7451" width="0.89453125" style="1" customWidth="1"/>
    <col min="7452" max="7452" width="8.5234375" style="1" customWidth="1"/>
    <col min="7453" max="7671" width="9.1015625" style="1"/>
    <col min="7672" max="7672" width="7.1015625" style="1" customWidth="1"/>
    <col min="7673" max="7674" width="9.1015625" style="1"/>
    <col min="7675" max="7675" width="12.41796875" style="1" customWidth="1"/>
    <col min="7676" max="7676" width="0.89453125" style="1" customWidth="1"/>
    <col min="7677" max="7677" width="12.41796875" style="1" customWidth="1"/>
    <col min="7678" max="7678" width="0.89453125" style="1" customWidth="1"/>
    <col min="7679" max="7679" width="12.41796875" style="1" customWidth="1"/>
    <col min="7680" max="7680" width="11.5234375" style="1" customWidth="1"/>
    <col min="7681" max="7681" width="0.523437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701" width="9.1015625" style="1"/>
    <col min="7702" max="7702" width="6.5234375" style="1" customWidth="1"/>
    <col min="7703" max="7703" width="9" style="1" customWidth="1"/>
    <col min="7704" max="7706" width="9.41796875" style="1" customWidth="1"/>
    <col min="7707" max="7707" width="0.89453125" style="1" customWidth="1"/>
    <col min="7708" max="7708" width="8.5234375" style="1" customWidth="1"/>
    <col min="7709" max="7927" width="9.1015625" style="1"/>
    <col min="7928" max="7928" width="7.1015625" style="1" customWidth="1"/>
    <col min="7929" max="7930" width="9.1015625" style="1"/>
    <col min="7931" max="7931" width="12.41796875" style="1" customWidth="1"/>
    <col min="7932" max="7932" width="0.89453125" style="1" customWidth="1"/>
    <col min="7933" max="7933" width="12.41796875" style="1" customWidth="1"/>
    <col min="7934" max="7934" width="0.89453125" style="1" customWidth="1"/>
    <col min="7935" max="7935" width="12.41796875" style="1" customWidth="1"/>
    <col min="7936" max="7936" width="11.5234375" style="1" customWidth="1"/>
    <col min="7937" max="7937" width="0.523437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7957" width="9.1015625" style="1"/>
    <col min="7958" max="7958" width="6.5234375" style="1" customWidth="1"/>
    <col min="7959" max="7959" width="9" style="1" customWidth="1"/>
    <col min="7960" max="7962" width="9.41796875" style="1" customWidth="1"/>
    <col min="7963" max="7963" width="0.89453125" style="1" customWidth="1"/>
    <col min="7964" max="7964" width="8.5234375" style="1" customWidth="1"/>
    <col min="7965" max="8183" width="9.1015625" style="1"/>
    <col min="8184" max="8184" width="7.1015625" style="1" customWidth="1"/>
    <col min="8185" max="8186" width="9.1015625" style="1"/>
    <col min="8187" max="8187" width="12.41796875" style="1" customWidth="1"/>
    <col min="8188" max="8188" width="0.89453125" style="1" customWidth="1"/>
    <col min="8189" max="8189" width="12.41796875" style="1" customWidth="1"/>
    <col min="8190" max="8190" width="0.89453125" style="1" customWidth="1"/>
    <col min="8191" max="8191" width="12.41796875" style="1" customWidth="1"/>
    <col min="8192" max="8192" width="11.5234375" style="1" customWidth="1"/>
    <col min="8193" max="8193" width="0.523437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213" width="9.1015625" style="1"/>
    <col min="8214" max="8214" width="6.5234375" style="1" customWidth="1"/>
    <col min="8215" max="8215" width="9" style="1" customWidth="1"/>
    <col min="8216" max="8218" width="9.41796875" style="1" customWidth="1"/>
    <col min="8219" max="8219" width="0.89453125" style="1" customWidth="1"/>
    <col min="8220" max="8220" width="8.5234375" style="1" customWidth="1"/>
    <col min="8221" max="8439" width="9.1015625" style="1"/>
    <col min="8440" max="8440" width="7.1015625" style="1" customWidth="1"/>
    <col min="8441" max="8442" width="9.1015625" style="1"/>
    <col min="8443" max="8443" width="12.41796875" style="1" customWidth="1"/>
    <col min="8444" max="8444" width="0.89453125" style="1" customWidth="1"/>
    <col min="8445" max="8445" width="12.41796875" style="1" customWidth="1"/>
    <col min="8446" max="8446" width="0.89453125" style="1" customWidth="1"/>
    <col min="8447" max="8447" width="12.41796875" style="1" customWidth="1"/>
    <col min="8448" max="8448" width="11.5234375" style="1" customWidth="1"/>
    <col min="8449" max="8449" width="0.523437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469" width="9.1015625" style="1"/>
    <col min="8470" max="8470" width="6.5234375" style="1" customWidth="1"/>
    <col min="8471" max="8471" width="9" style="1" customWidth="1"/>
    <col min="8472" max="8474" width="9.41796875" style="1" customWidth="1"/>
    <col min="8475" max="8475" width="0.89453125" style="1" customWidth="1"/>
    <col min="8476" max="8476" width="8.5234375" style="1" customWidth="1"/>
    <col min="8477" max="8695" width="9.1015625" style="1"/>
    <col min="8696" max="8696" width="7.1015625" style="1" customWidth="1"/>
    <col min="8697" max="8698" width="9.1015625" style="1"/>
    <col min="8699" max="8699" width="12.41796875" style="1" customWidth="1"/>
    <col min="8700" max="8700" width="0.89453125" style="1" customWidth="1"/>
    <col min="8701" max="8701" width="12.41796875" style="1" customWidth="1"/>
    <col min="8702" max="8702" width="0.89453125" style="1" customWidth="1"/>
    <col min="8703" max="8703" width="12.41796875" style="1" customWidth="1"/>
    <col min="8704" max="8704" width="11.5234375" style="1" customWidth="1"/>
    <col min="8705" max="8705" width="0.523437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725" width="9.1015625" style="1"/>
    <col min="8726" max="8726" width="6.5234375" style="1" customWidth="1"/>
    <col min="8727" max="8727" width="9" style="1" customWidth="1"/>
    <col min="8728" max="8730" width="9.41796875" style="1" customWidth="1"/>
    <col min="8731" max="8731" width="0.89453125" style="1" customWidth="1"/>
    <col min="8732" max="8732" width="8.5234375" style="1" customWidth="1"/>
    <col min="8733" max="8951" width="9.1015625" style="1"/>
    <col min="8952" max="8952" width="7.1015625" style="1" customWidth="1"/>
    <col min="8953" max="8954" width="9.1015625" style="1"/>
    <col min="8955" max="8955" width="12.41796875" style="1" customWidth="1"/>
    <col min="8956" max="8956" width="0.89453125" style="1" customWidth="1"/>
    <col min="8957" max="8957" width="12.41796875" style="1" customWidth="1"/>
    <col min="8958" max="8958" width="0.89453125" style="1" customWidth="1"/>
    <col min="8959" max="8959" width="12.41796875" style="1" customWidth="1"/>
    <col min="8960" max="8960" width="11.5234375" style="1" customWidth="1"/>
    <col min="8961" max="8961" width="0.523437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8981" width="9.1015625" style="1"/>
    <col min="8982" max="8982" width="6.5234375" style="1" customWidth="1"/>
    <col min="8983" max="8983" width="9" style="1" customWidth="1"/>
    <col min="8984" max="8986" width="9.41796875" style="1" customWidth="1"/>
    <col min="8987" max="8987" width="0.89453125" style="1" customWidth="1"/>
    <col min="8988" max="8988" width="8.5234375" style="1" customWidth="1"/>
    <col min="8989" max="9207" width="9.1015625" style="1"/>
    <col min="9208" max="9208" width="7.1015625" style="1" customWidth="1"/>
    <col min="9209" max="9210" width="9.1015625" style="1"/>
    <col min="9211" max="9211" width="12.41796875" style="1" customWidth="1"/>
    <col min="9212" max="9212" width="0.89453125" style="1" customWidth="1"/>
    <col min="9213" max="9213" width="12.41796875" style="1" customWidth="1"/>
    <col min="9214" max="9214" width="0.89453125" style="1" customWidth="1"/>
    <col min="9215" max="9215" width="12.41796875" style="1" customWidth="1"/>
    <col min="9216" max="9216" width="11.5234375" style="1" customWidth="1"/>
    <col min="9217" max="9217" width="0.523437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237" width="9.1015625" style="1"/>
    <col min="9238" max="9238" width="6.5234375" style="1" customWidth="1"/>
    <col min="9239" max="9239" width="9" style="1" customWidth="1"/>
    <col min="9240" max="9242" width="9.41796875" style="1" customWidth="1"/>
    <col min="9243" max="9243" width="0.89453125" style="1" customWidth="1"/>
    <col min="9244" max="9244" width="8.5234375" style="1" customWidth="1"/>
    <col min="9245" max="9463" width="9.1015625" style="1"/>
    <col min="9464" max="9464" width="7.1015625" style="1" customWidth="1"/>
    <col min="9465" max="9466" width="9.1015625" style="1"/>
    <col min="9467" max="9467" width="12.41796875" style="1" customWidth="1"/>
    <col min="9468" max="9468" width="0.89453125" style="1" customWidth="1"/>
    <col min="9469" max="9469" width="12.41796875" style="1" customWidth="1"/>
    <col min="9470" max="9470" width="0.89453125" style="1" customWidth="1"/>
    <col min="9471" max="9471" width="12.41796875" style="1" customWidth="1"/>
    <col min="9472" max="9472" width="11.5234375" style="1" customWidth="1"/>
    <col min="9473" max="9473" width="0.523437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493" width="9.1015625" style="1"/>
    <col min="9494" max="9494" width="6.5234375" style="1" customWidth="1"/>
    <col min="9495" max="9495" width="9" style="1" customWidth="1"/>
    <col min="9496" max="9498" width="9.41796875" style="1" customWidth="1"/>
    <col min="9499" max="9499" width="0.89453125" style="1" customWidth="1"/>
    <col min="9500" max="9500" width="8.5234375" style="1" customWidth="1"/>
    <col min="9501" max="9719" width="9.1015625" style="1"/>
    <col min="9720" max="9720" width="7.1015625" style="1" customWidth="1"/>
    <col min="9721" max="9722" width="9.1015625" style="1"/>
    <col min="9723" max="9723" width="12.41796875" style="1" customWidth="1"/>
    <col min="9724" max="9724" width="0.89453125" style="1" customWidth="1"/>
    <col min="9725" max="9725" width="12.41796875" style="1" customWidth="1"/>
    <col min="9726" max="9726" width="0.89453125" style="1" customWidth="1"/>
    <col min="9727" max="9727" width="12.41796875" style="1" customWidth="1"/>
    <col min="9728" max="9728" width="11.5234375" style="1" customWidth="1"/>
    <col min="9729" max="9729" width="0.523437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749" width="9.1015625" style="1"/>
    <col min="9750" max="9750" width="6.5234375" style="1" customWidth="1"/>
    <col min="9751" max="9751" width="9" style="1" customWidth="1"/>
    <col min="9752" max="9754" width="9.41796875" style="1" customWidth="1"/>
    <col min="9755" max="9755" width="0.89453125" style="1" customWidth="1"/>
    <col min="9756" max="9756" width="8.5234375" style="1" customWidth="1"/>
    <col min="9757" max="9975" width="9.1015625" style="1"/>
    <col min="9976" max="9976" width="7.1015625" style="1" customWidth="1"/>
    <col min="9977" max="9978" width="9.1015625" style="1"/>
    <col min="9979" max="9979" width="12.41796875" style="1" customWidth="1"/>
    <col min="9980" max="9980" width="0.89453125" style="1" customWidth="1"/>
    <col min="9981" max="9981" width="12.41796875" style="1" customWidth="1"/>
    <col min="9982" max="9982" width="0.89453125" style="1" customWidth="1"/>
    <col min="9983" max="9983" width="12.41796875" style="1" customWidth="1"/>
    <col min="9984" max="9984" width="11.5234375" style="1" customWidth="1"/>
    <col min="9985" max="9985" width="0.523437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005" width="9.1015625" style="1"/>
    <col min="10006" max="10006" width="6.5234375" style="1" customWidth="1"/>
    <col min="10007" max="10007" width="9" style="1" customWidth="1"/>
    <col min="10008" max="10010" width="9.41796875" style="1" customWidth="1"/>
    <col min="10011" max="10011" width="0.89453125" style="1" customWidth="1"/>
    <col min="10012" max="10012" width="8.5234375" style="1" customWidth="1"/>
    <col min="10013" max="10231" width="9.1015625" style="1"/>
    <col min="10232" max="10232" width="7.1015625" style="1" customWidth="1"/>
    <col min="10233" max="10234" width="9.1015625" style="1"/>
    <col min="10235" max="10235" width="12.41796875" style="1" customWidth="1"/>
    <col min="10236" max="10236" width="0.89453125" style="1" customWidth="1"/>
    <col min="10237" max="10237" width="12.41796875" style="1" customWidth="1"/>
    <col min="10238" max="10238" width="0.89453125" style="1" customWidth="1"/>
    <col min="10239" max="10239" width="12.41796875" style="1" customWidth="1"/>
    <col min="10240" max="10240" width="11.5234375" style="1" customWidth="1"/>
    <col min="10241" max="10241" width="0.523437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261" width="9.1015625" style="1"/>
    <col min="10262" max="10262" width="6.5234375" style="1" customWidth="1"/>
    <col min="10263" max="10263" width="9" style="1" customWidth="1"/>
    <col min="10264" max="10266" width="9.41796875" style="1" customWidth="1"/>
    <col min="10267" max="10267" width="0.89453125" style="1" customWidth="1"/>
    <col min="10268" max="10268" width="8.5234375" style="1" customWidth="1"/>
    <col min="10269" max="10487" width="9.1015625" style="1"/>
    <col min="10488" max="10488" width="7.1015625" style="1" customWidth="1"/>
    <col min="10489" max="10490" width="9.1015625" style="1"/>
    <col min="10491" max="10491" width="12.41796875" style="1" customWidth="1"/>
    <col min="10492" max="10492" width="0.89453125" style="1" customWidth="1"/>
    <col min="10493" max="10493" width="12.41796875" style="1" customWidth="1"/>
    <col min="10494" max="10494" width="0.89453125" style="1" customWidth="1"/>
    <col min="10495" max="10495" width="12.41796875" style="1" customWidth="1"/>
    <col min="10496" max="10496" width="11.5234375" style="1" customWidth="1"/>
    <col min="10497" max="10497" width="0.523437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517" width="9.1015625" style="1"/>
    <col min="10518" max="10518" width="6.5234375" style="1" customWidth="1"/>
    <col min="10519" max="10519" width="9" style="1" customWidth="1"/>
    <col min="10520" max="10522" width="9.41796875" style="1" customWidth="1"/>
    <col min="10523" max="10523" width="0.89453125" style="1" customWidth="1"/>
    <col min="10524" max="10524" width="8.5234375" style="1" customWidth="1"/>
    <col min="10525" max="10743" width="9.1015625" style="1"/>
    <col min="10744" max="10744" width="7.1015625" style="1" customWidth="1"/>
    <col min="10745" max="10746" width="9.1015625" style="1"/>
    <col min="10747" max="10747" width="12.41796875" style="1" customWidth="1"/>
    <col min="10748" max="10748" width="0.89453125" style="1" customWidth="1"/>
    <col min="10749" max="10749" width="12.41796875" style="1" customWidth="1"/>
    <col min="10750" max="10750" width="0.89453125" style="1" customWidth="1"/>
    <col min="10751" max="10751" width="12.41796875" style="1" customWidth="1"/>
    <col min="10752" max="10752" width="11.5234375" style="1" customWidth="1"/>
    <col min="10753" max="10753" width="0.523437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773" width="9.1015625" style="1"/>
    <col min="10774" max="10774" width="6.5234375" style="1" customWidth="1"/>
    <col min="10775" max="10775" width="9" style="1" customWidth="1"/>
    <col min="10776" max="10778" width="9.41796875" style="1" customWidth="1"/>
    <col min="10779" max="10779" width="0.89453125" style="1" customWidth="1"/>
    <col min="10780" max="10780" width="8.5234375" style="1" customWidth="1"/>
    <col min="10781" max="10999" width="9.1015625" style="1"/>
    <col min="11000" max="11000" width="7.1015625" style="1" customWidth="1"/>
    <col min="11001" max="11002" width="9.1015625" style="1"/>
    <col min="11003" max="11003" width="12.41796875" style="1" customWidth="1"/>
    <col min="11004" max="11004" width="0.89453125" style="1" customWidth="1"/>
    <col min="11005" max="11005" width="12.41796875" style="1" customWidth="1"/>
    <col min="11006" max="11006" width="0.89453125" style="1" customWidth="1"/>
    <col min="11007" max="11007" width="12.41796875" style="1" customWidth="1"/>
    <col min="11008" max="11008" width="11.5234375" style="1" customWidth="1"/>
    <col min="11009" max="11009" width="0.523437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029" width="9.1015625" style="1"/>
    <col min="11030" max="11030" width="6.5234375" style="1" customWidth="1"/>
    <col min="11031" max="11031" width="9" style="1" customWidth="1"/>
    <col min="11032" max="11034" width="9.41796875" style="1" customWidth="1"/>
    <col min="11035" max="11035" width="0.89453125" style="1" customWidth="1"/>
    <col min="11036" max="11036" width="8.5234375" style="1" customWidth="1"/>
    <col min="11037" max="11255" width="9.1015625" style="1"/>
    <col min="11256" max="11256" width="7.1015625" style="1" customWidth="1"/>
    <col min="11257" max="11258" width="9.1015625" style="1"/>
    <col min="11259" max="11259" width="12.41796875" style="1" customWidth="1"/>
    <col min="11260" max="11260" width="0.89453125" style="1" customWidth="1"/>
    <col min="11261" max="11261" width="12.41796875" style="1" customWidth="1"/>
    <col min="11262" max="11262" width="0.89453125" style="1" customWidth="1"/>
    <col min="11263" max="11263" width="12.41796875" style="1" customWidth="1"/>
    <col min="11264" max="11264" width="11.5234375" style="1" customWidth="1"/>
    <col min="11265" max="11265" width="0.523437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285" width="9.1015625" style="1"/>
    <col min="11286" max="11286" width="6.5234375" style="1" customWidth="1"/>
    <col min="11287" max="11287" width="9" style="1" customWidth="1"/>
    <col min="11288" max="11290" width="9.41796875" style="1" customWidth="1"/>
    <col min="11291" max="11291" width="0.89453125" style="1" customWidth="1"/>
    <col min="11292" max="11292" width="8.5234375" style="1" customWidth="1"/>
    <col min="11293" max="11511" width="9.1015625" style="1"/>
    <col min="11512" max="11512" width="7.1015625" style="1" customWidth="1"/>
    <col min="11513" max="11514" width="9.1015625" style="1"/>
    <col min="11515" max="11515" width="12.41796875" style="1" customWidth="1"/>
    <col min="11516" max="11516" width="0.89453125" style="1" customWidth="1"/>
    <col min="11517" max="11517" width="12.41796875" style="1" customWidth="1"/>
    <col min="11518" max="11518" width="0.89453125" style="1" customWidth="1"/>
    <col min="11519" max="11519" width="12.41796875" style="1" customWidth="1"/>
    <col min="11520" max="11520" width="11.5234375" style="1" customWidth="1"/>
    <col min="11521" max="11521" width="0.523437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541" width="9.1015625" style="1"/>
    <col min="11542" max="11542" width="6.5234375" style="1" customWidth="1"/>
    <col min="11543" max="11543" width="9" style="1" customWidth="1"/>
    <col min="11544" max="11546" width="9.41796875" style="1" customWidth="1"/>
    <col min="11547" max="11547" width="0.89453125" style="1" customWidth="1"/>
    <col min="11548" max="11548" width="8.5234375" style="1" customWidth="1"/>
    <col min="11549" max="11767" width="9.1015625" style="1"/>
    <col min="11768" max="11768" width="7.1015625" style="1" customWidth="1"/>
    <col min="11769" max="11770" width="9.1015625" style="1"/>
    <col min="11771" max="11771" width="12.41796875" style="1" customWidth="1"/>
    <col min="11772" max="11772" width="0.89453125" style="1" customWidth="1"/>
    <col min="11773" max="11773" width="12.41796875" style="1" customWidth="1"/>
    <col min="11774" max="11774" width="0.89453125" style="1" customWidth="1"/>
    <col min="11775" max="11775" width="12.41796875" style="1" customWidth="1"/>
    <col min="11776" max="11776" width="11.5234375" style="1" customWidth="1"/>
    <col min="11777" max="11777" width="0.523437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1797" width="9.1015625" style="1"/>
    <col min="11798" max="11798" width="6.5234375" style="1" customWidth="1"/>
    <col min="11799" max="11799" width="9" style="1" customWidth="1"/>
    <col min="11800" max="11802" width="9.41796875" style="1" customWidth="1"/>
    <col min="11803" max="11803" width="0.89453125" style="1" customWidth="1"/>
    <col min="11804" max="11804" width="8.5234375" style="1" customWidth="1"/>
    <col min="11805" max="12023" width="9.1015625" style="1"/>
    <col min="12024" max="12024" width="7.1015625" style="1" customWidth="1"/>
    <col min="12025" max="12026" width="9.1015625" style="1"/>
    <col min="12027" max="12027" width="12.41796875" style="1" customWidth="1"/>
    <col min="12028" max="12028" width="0.89453125" style="1" customWidth="1"/>
    <col min="12029" max="12029" width="12.41796875" style="1" customWidth="1"/>
    <col min="12030" max="12030" width="0.89453125" style="1" customWidth="1"/>
    <col min="12031" max="12031" width="12.41796875" style="1" customWidth="1"/>
    <col min="12032" max="12032" width="11.5234375" style="1" customWidth="1"/>
    <col min="12033" max="12033" width="0.523437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053" width="9.1015625" style="1"/>
    <col min="12054" max="12054" width="6.5234375" style="1" customWidth="1"/>
    <col min="12055" max="12055" width="9" style="1" customWidth="1"/>
    <col min="12056" max="12058" width="9.41796875" style="1" customWidth="1"/>
    <col min="12059" max="12059" width="0.89453125" style="1" customWidth="1"/>
    <col min="12060" max="12060" width="8.5234375" style="1" customWidth="1"/>
    <col min="12061" max="12279" width="9.1015625" style="1"/>
    <col min="12280" max="12280" width="7.1015625" style="1" customWidth="1"/>
    <col min="12281" max="12282" width="9.1015625" style="1"/>
    <col min="12283" max="12283" width="12.41796875" style="1" customWidth="1"/>
    <col min="12284" max="12284" width="0.89453125" style="1" customWidth="1"/>
    <col min="12285" max="12285" width="12.41796875" style="1" customWidth="1"/>
    <col min="12286" max="12286" width="0.89453125" style="1" customWidth="1"/>
    <col min="12287" max="12287" width="12.41796875" style="1" customWidth="1"/>
    <col min="12288" max="12288" width="11.5234375" style="1" customWidth="1"/>
    <col min="12289" max="12289" width="0.523437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309" width="9.1015625" style="1"/>
    <col min="12310" max="12310" width="6.5234375" style="1" customWidth="1"/>
    <col min="12311" max="12311" width="9" style="1" customWidth="1"/>
    <col min="12312" max="12314" width="9.41796875" style="1" customWidth="1"/>
    <col min="12315" max="12315" width="0.89453125" style="1" customWidth="1"/>
    <col min="12316" max="12316" width="8.5234375" style="1" customWidth="1"/>
    <col min="12317" max="12535" width="9.1015625" style="1"/>
    <col min="12536" max="12536" width="7.1015625" style="1" customWidth="1"/>
    <col min="12537" max="12538" width="9.1015625" style="1"/>
    <col min="12539" max="12539" width="12.41796875" style="1" customWidth="1"/>
    <col min="12540" max="12540" width="0.89453125" style="1" customWidth="1"/>
    <col min="12541" max="12541" width="12.41796875" style="1" customWidth="1"/>
    <col min="12542" max="12542" width="0.89453125" style="1" customWidth="1"/>
    <col min="12543" max="12543" width="12.41796875" style="1" customWidth="1"/>
    <col min="12544" max="12544" width="11.5234375" style="1" customWidth="1"/>
    <col min="12545" max="12545" width="0.523437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565" width="9.1015625" style="1"/>
    <col min="12566" max="12566" width="6.5234375" style="1" customWidth="1"/>
    <col min="12567" max="12567" width="9" style="1" customWidth="1"/>
    <col min="12568" max="12570" width="9.41796875" style="1" customWidth="1"/>
    <col min="12571" max="12571" width="0.89453125" style="1" customWidth="1"/>
    <col min="12572" max="12572" width="8.5234375" style="1" customWidth="1"/>
    <col min="12573" max="12791" width="9.1015625" style="1"/>
    <col min="12792" max="12792" width="7.1015625" style="1" customWidth="1"/>
    <col min="12793" max="12794" width="9.1015625" style="1"/>
    <col min="12795" max="12795" width="12.41796875" style="1" customWidth="1"/>
    <col min="12796" max="12796" width="0.89453125" style="1" customWidth="1"/>
    <col min="12797" max="12797" width="12.41796875" style="1" customWidth="1"/>
    <col min="12798" max="12798" width="0.89453125" style="1" customWidth="1"/>
    <col min="12799" max="12799" width="12.41796875" style="1" customWidth="1"/>
    <col min="12800" max="12800" width="11.5234375" style="1" customWidth="1"/>
    <col min="12801" max="12801" width="0.523437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2821" width="9.1015625" style="1"/>
    <col min="12822" max="12822" width="6.5234375" style="1" customWidth="1"/>
    <col min="12823" max="12823" width="9" style="1" customWidth="1"/>
    <col min="12824" max="12826" width="9.41796875" style="1" customWidth="1"/>
    <col min="12827" max="12827" width="0.89453125" style="1" customWidth="1"/>
    <col min="12828" max="12828" width="8.5234375" style="1" customWidth="1"/>
    <col min="12829" max="13047" width="9.1015625" style="1"/>
    <col min="13048" max="13048" width="7.1015625" style="1" customWidth="1"/>
    <col min="13049" max="13050" width="9.1015625" style="1"/>
    <col min="13051" max="13051" width="12.41796875" style="1" customWidth="1"/>
    <col min="13052" max="13052" width="0.89453125" style="1" customWidth="1"/>
    <col min="13053" max="13053" width="12.41796875" style="1" customWidth="1"/>
    <col min="13054" max="13054" width="0.89453125" style="1" customWidth="1"/>
    <col min="13055" max="13055" width="12.41796875" style="1" customWidth="1"/>
    <col min="13056" max="13056" width="11.5234375" style="1" customWidth="1"/>
    <col min="13057" max="13057" width="0.523437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077" width="9.1015625" style="1"/>
    <col min="13078" max="13078" width="6.5234375" style="1" customWidth="1"/>
    <col min="13079" max="13079" width="9" style="1" customWidth="1"/>
    <col min="13080" max="13082" width="9.41796875" style="1" customWidth="1"/>
    <col min="13083" max="13083" width="0.89453125" style="1" customWidth="1"/>
    <col min="13084" max="13084" width="8.5234375" style="1" customWidth="1"/>
    <col min="13085" max="13303" width="9.1015625" style="1"/>
    <col min="13304" max="13304" width="7.1015625" style="1" customWidth="1"/>
    <col min="13305" max="13306" width="9.1015625" style="1"/>
    <col min="13307" max="13307" width="12.41796875" style="1" customWidth="1"/>
    <col min="13308" max="13308" width="0.89453125" style="1" customWidth="1"/>
    <col min="13309" max="13309" width="12.41796875" style="1" customWidth="1"/>
    <col min="13310" max="13310" width="0.89453125" style="1" customWidth="1"/>
    <col min="13311" max="13311" width="12.41796875" style="1" customWidth="1"/>
    <col min="13312" max="13312" width="11.5234375" style="1" customWidth="1"/>
    <col min="13313" max="13313" width="0.523437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333" width="9.1015625" style="1"/>
    <col min="13334" max="13334" width="6.5234375" style="1" customWidth="1"/>
    <col min="13335" max="13335" width="9" style="1" customWidth="1"/>
    <col min="13336" max="13338" width="9.41796875" style="1" customWidth="1"/>
    <col min="13339" max="13339" width="0.89453125" style="1" customWidth="1"/>
    <col min="13340" max="13340" width="8.5234375" style="1" customWidth="1"/>
    <col min="13341" max="13559" width="9.1015625" style="1"/>
    <col min="13560" max="13560" width="7.1015625" style="1" customWidth="1"/>
    <col min="13561" max="13562" width="9.1015625" style="1"/>
    <col min="13563" max="13563" width="12.41796875" style="1" customWidth="1"/>
    <col min="13564" max="13564" width="0.89453125" style="1" customWidth="1"/>
    <col min="13565" max="13565" width="12.41796875" style="1" customWidth="1"/>
    <col min="13566" max="13566" width="0.89453125" style="1" customWidth="1"/>
    <col min="13567" max="13567" width="12.41796875" style="1" customWidth="1"/>
    <col min="13568" max="13568" width="11.5234375" style="1" customWidth="1"/>
    <col min="13569" max="13569" width="0.523437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589" width="9.1015625" style="1"/>
    <col min="13590" max="13590" width="6.5234375" style="1" customWidth="1"/>
    <col min="13591" max="13591" width="9" style="1" customWidth="1"/>
    <col min="13592" max="13594" width="9.41796875" style="1" customWidth="1"/>
    <col min="13595" max="13595" width="0.89453125" style="1" customWidth="1"/>
    <col min="13596" max="13596" width="8.5234375" style="1" customWidth="1"/>
    <col min="13597" max="13815" width="9.1015625" style="1"/>
    <col min="13816" max="13816" width="7.1015625" style="1" customWidth="1"/>
    <col min="13817" max="13818" width="9.1015625" style="1"/>
    <col min="13819" max="13819" width="12.41796875" style="1" customWidth="1"/>
    <col min="13820" max="13820" width="0.89453125" style="1" customWidth="1"/>
    <col min="13821" max="13821" width="12.41796875" style="1" customWidth="1"/>
    <col min="13822" max="13822" width="0.89453125" style="1" customWidth="1"/>
    <col min="13823" max="13823" width="12.41796875" style="1" customWidth="1"/>
    <col min="13824" max="13824" width="11.5234375" style="1" customWidth="1"/>
    <col min="13825" max="13825" width="0.523437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3845" width="9.1015625" style="1"/>
    <col min="13846" max="13846" width="6.5234375" style="1" customWidth="1"/>
    <col min="13847" max="13847" width="9" style="1" customWidth="1"/>
    <col min="13848" max="13850" width="9.41796875" style="1" customWidth="1"/>
    <col min="13851" max="13851" width="0.89453125" style="1" customWidth="1"/>
    <col min="13852" max="13852" width="8.5234375" style="1" customWidth="1"/>
    <col min="13853" max="14071" width="9.1015625" style="1"/>
    <col min="14072" max="14072" width="7.1015625" style="1" customWidth="1"/>
    <col min="14073" max="14074" width="9.1015625" style="1"/>
    <col min="14075" max="14075" width="12.41796875" style="1" customWidth="1"/>
    <col min="14076" max="14076" width="0.89453125" style="1" customWidth="1"/>
    <col min="14077" max="14077" width="12.41796875" style="1" customWidth="1"/>
    <col min="14078" max="14078" width="0.89453125" style="1" customWidth="1"/>
    <col min="14079" max="14079" width="12.41796875" style="1" customWidth="1"/>
    <col min="14080" max="14080" width="11.5234375" style="1" customWidth="1"/>
    <col min="14081" max="14081" width="0.523437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101" width="9.1015625" style="1"/>
    <col min="14102" max="14102" width="6.5234375" style="1" customWidth="1"/>
    <col min="14103" max="14103" width="9" style="1" customWidth="1"/>
    <col min="14104" max="14106" width="9.41796875" style="1" customWidth="1"/>
    <col min="14107" max="14107" width="0.89453125" style="1" customWidth="1"/>
    <col min="14108" max="14108" width="8.5234375" style="1" customWidth="1"/>
    <col min="14109" max="14327" width="9.1015625" style="1"/>
    <col min="14328" max="14328" width="7.1015625" style="1" customWidth="1"/>
    <col min="14329" max="14330" width="9.1015625" style="1"/>
    <col min="14331" max="14331" width="12.41796875" style="1" customWidth="1"/>
    <col min="14332" max="14332" width="0.89453125" style="1" customWidth="1"/>
    <col min="14333" max="14333" width="12.41796875" style="1" customWidth="1"/>
    <col min="14334" max="14334" width="0.89453125" style="1" customWidth="1"/>
    <col min="14335" max="14335" width="12.41796875" style="1" customWidth="1"/>
    <col min="14336" max="14336" width="11.5234375" style="1" customWidth="1"/>
    <col min="14337" max="14337" width="0.523437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357" width="9.1015625" style="1"/>
    <col min="14358" max="14358" width="6.5234375" style="1" customWidth="1"/>
    <col min="14359" max="14359" width="9" style="1" customWidth="1"/>
    <col min="14360" max="14362" width="9.41796875" style="1" customWidth="1"/>
    <col min="14363" max="14363" width="0.89453125" style="1" customWidth="1"/>
    <col min="14364" max="14364" width="8.5234375" style="1" customWidth="1"/>
    <col min="14365" max="14583" width="9.1015625" style="1"/>
    <col min="14584" max="14584" width="7.1015625" style="1" customWidth="1"/>
    <col min="14585" max="14586" width="9.1015625" style="1"/>
    <col min="14587" max="14587" width="12.41796875" style="1" customWidth="1"/>
    <col min="14588" max="14588" width="0.89453125" style="1" customWidth="1"/>
    <col min="14589" max="14589" width="12.41796875" style="1" customWidth="1"/>
    <col min="14590" max="14590" width="0.89453125" style="1" customWidth="1"/>
    <col min="14591" max="14591" width="12.41796875" style="1" customWidth="1"/>
    <col min="14592" max="14592" width="11.5234375" style="1" customWidth="1"/>
    <col min="14593" max="14593" width="0.523437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613" width="9.1015625" style="1"/>
    <col min="14614" max="14614" width="6.5234375" style="1" customWidth="1"/>
    <col min="14615" max="14615" width="9" style="1" customWidth="1"/>
    <col min="14616" max="14618" width="9.41796875" style="1" customWidth="1"/>
    <col min="14619" max="14619" width="0.89453125" style="1" customWidth="1"/>
    <col min="14620" max="14620" width="8.5234375" style="1" customWidth="1"/>
    <col min="14621" max="14839" width="9.1015625" style="1"/>
    <col min="14840" max="14840" width="7.1015625" style="1" customWidth="1"/>
    <col min="14841" max="14842" width="9.1015625" style="1"/>
    <col min="14843" max="14843" width="12.41796875" style="1" customWidth="1"/>
    <col min="14844" max="14844" width="0.89453125" style="1" customWidth="1"/>
    <col min="14845" max="14845" width="12.41796875" style="1" customWidth="1"/>
    <col min="14846" max="14846" width="0.89453125" style="1" customWidth="1"/>
    <col min="14847" max="14847" width="12.41796875" style="1" customWidth="1"/>
    <col min="14848" max="14848" width="11.5234375" style="1" customWidth="1"/>
    <col min="14849" max="14849" width="0.523437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4869" width="9.1015625" style="1"/>
    <col min="14870" max="14870" width="6.5234375" style="1" customWidth="1"/>
    <col min="14871" max="14871" width="9" style="1" customWidth="1"/>
    <col min="14872" max="14874" width="9.41796875" style="1" customWidth="1"/>
    <col min="14875" max="14875" width="0.89453125" style="1" customWidth="1"/>
    <col min="14876" max="14876" width="8.5234375" style="1" customWidth="1"/>
    <col min="14877" max="15095" width="9.1015625" style="1"/>
    <col min="15096" max="15096" width="7.1015625" style="1" customWidth="1"/>
    <col min="15097" max="15098" width="9.1015625" style="1"/>
    <col min="15099" max="15099" width="12.41796875" style="1" customWidth="1"/>
    <col min="15100" max="15100" width="0.89453125" style="1" customWidth="1"/>
    <col min="15101" max="15101" width="12.41796875" style="1" customWidth="1"/>
    <col min="15102" max="15102" width="0.89453125" style="1" customWidth="1"/>
    <col min="15103" max="15103" width="12.41796875" style="1" customWidth="1"/>
    <col min="15104" max="15104" width="11.5234375" style="1" customWidth="1"/>
    <col min="15105" max="15105" width="0.523437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125" width="9.1015625" style="1"/>
    <col min="15126" max="15126" width="6.5234375" style="1" customWidth="1"/>
    <col min="15127" max="15127" width="9" style="1" customWidth="1"/>
    <col min="15128" max="15130" width="9.41796875" style="1" customWidth="1"/>
    <col min="15131" max="15131" width="0.89453125" style="1" customWidth="1"/>
    <col min="15132" max="15132" width="8.5234375" style="1" customWidth="1"/>
    <col min="15133" max="15351" width="9.1015625" style="1"/>
    <col min="15352" max="15352" width="7.1015625" style="1" customWidth="1"/>
    <col min="15353" max="15354" width="9.1015625" style="1"/>
    <col min="15355" max="15355" width="12.41796875" style="1" customWidth="1"/>
    <col min="15356" max="15356" width="0.89453125" style="1" customWidth="1"/>
    <col min="15357" max="15357" width="12.41796875" style="1" customWidth="1"/>
    <col min="15358" max="15358" width="0.89453125" style="1" customWidth="1"/>
    <col min="15359" max="15359" width="12.41796875" style="1" customWidth="1"/>
    <col min="15360" max="15360" width="11.5234375" style="1" customWidth="1"/>
    <col min="15361" max="15361" width="0.523437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381" width="9.1015625" style="1"/>
    <col min="15382" max="15382" width="6.5234375" style="1" customWidth="1"/>
    <col min="15383" max="15383" width="9" style="1" customWidth="1"/>
    <col min="15384" max="15386" width="9.41796875" style="1" customWidth="1"/>
    <col min="15387" max="15387" width="0.89453125" style="1" customWidth="1"/>
    <col min="15388" max="15388" width="8.5234375" style="1" customWidth="1"/>
    <col min="15389" max="15607" width="9.1015625" style="1"/>
    <col min="15608" max="15608" width="7.1015625" style="1" customWidth="1"/>
    <col min="15609" max="15610" width="9.1015625" style="1"/>
    <col min="15611" max="15611" width="12.41796875" style="1" customWidth="1"/>
    <col min="15612" max="15612" width="0.89453125" style="1" customWidth="1"/>
    <col min="15613" max="15613" width="12.41796875" style="1" customWidth="1"/>
    <col min="15614" max="15614" width="0.89453125" style="1" customWidth="1"/>
    <col min="15615" max="15615" width="12.41796875" style="1" customWidth="1"/>
    <col min="15616" max="15616" width="11.5234375" style="1" customWidth="1"/>
    <col min="15617" max="15617" width="0.523437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637" width="9.1015625" style="1"/>
    <col min="15638" max="15638" width="6.5234375" style="1" customWidth="1"/>
    <col min="15639" max="15639" width="9" style="1" customWidth="1"/>
    <col min="15640" max="15642" width="9.41796875" style="1" customWidth="1"/>
    <col min="15643" max="15643" width="0.89453125" style="1" customWidth="1"/>
    <col min="15644" max="15644" width="8.5234375" style="1" customWidth="1"/>
    <col min="15645" max="15863" width="9.1015625" style="1"/>
    <col min="15864" max="15864" width="7.1015625" style="1" customWidth="1"/>
    <col min="15865" max="15866" width="9.1015625" style="1"/>
    <col min="15867" max="15867" width="12.41796875" style="1" customWidth="1"/>
    <col min="15868" max="15868" width="0.89453125" style="1" customWidth="1"/>
    <col min="15869" max="15869" width="12.41796875" style="1" customWidth="1"/>
    <col min="15870" max="15870" width="0.89453125" style="1" customWidth="1"/>
    <col min="15871" max="15871" width="12.41796875" style="1" customWidth="1"/>
    <col min="15872" max="15872" width="11.5234375" style="1" customWidth="1"/>
    <col min="15873" max="15873" width="0.523437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5893" width="9.1015625" style="1"/>
    <col min="15894" max="15894" width="6.5234375" style="1" customWidth="1"/>
    <col min="15895" max="15895" width="9" style="1" customWidth="1"/>
    <col min="15896" max="15898" width="9.41796875" style="1" customWidth="1"/>
    <col min="15899" max="15899" width="0.89453125" style="1" customWidth="1"/>
    <col min="15900" max="15900" width="8.5234375" style="1" customWidth="1"/>
    <col min="15901" max="16119" width="9.1015625" style="1"/>
    <col min="16120" max="16120" width="7.1015625" style="1" customWidth="1"/>
    <col min="16121" max="16122" width="9.1015625" style="1"/>
    <col min="16123" max="16123" width="12.41796875" style="1" customWidth="1"/>
    <col min="16124" max="16124" width="0.89453125" style="1" customWidth="1"/>
    <col min="16125" max="16125" width="12.41796875" style="1" customWidth="1"/>
    <col min="16126" max="16126" width="0.89453125" style="1" customWidth="1"/>
    <col min="16127" max="16127" width="12.41796875" style="1" customWidth="1"/>
    <col min="16128" max="16128" width="11.5234375" style="1" customWidth="1"/>
    <col min="16129" max="16129" width="0.523437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149" width="9.1015625" style="1"/>
    <col min="16150" max="16150" width="6.5234375" style="1" customWidth="1"/>
    <col min="16151" max="16151" width="9" style="1" customWidth="1"/>
    <col min="16152" max="16154" width="9.41796875" style="1" customWidth="1"/>
    <col min="16155" max="16155" width="0.89453125" style="1" customWidth="1"/>
    <col min="16156" max="16156" width="8.5234375" style="1" customWidth="1"/>
    <col min="16157" max="16384" width="9.1015625" style="1"/>
  </cols>
  <sheetData>
    <row r="1" spans="1:48" ht="15.3">
      <c r="A1" s="319"/>
      <c r="B1" s="729" t="s">
        <v>3088</v>
      </c>
      <c r="C1" s="445"/>
      <c r="D1" s="445"/>
      <c r="E1" s="319"/>
      <c r="F1" s="319"/>
      <c r="G1" s="319"/>
      <c r="H1" s="319"/>
      <c r="I1" s="319"/>
      <c r="J1" s="319"/>
      <c r="K1" s="319"/>
      <c r="L1" s="319"/>
      <c r="M1" s="319"/>
      <c r="N1" s="319"/>
      <c r="O1" s="319"/>
      <c r="P1" s="729" t="s">
        <v>3088</v>
      </c>
      <c r="Q1" s="319"/>
      <c r="R1" s="319"/>
      <c r="S1" s="319"/>
      <c r="T1" s="319"/>
      <c r="U1" s="319"/>
      <c r="V1" s="729" t="s">
        <v>3088</v>
      </c>
      <c r="W1" s="319"/>
      <c r="X1" s="319"/>
      <c r="Y1" s="319"/>
      <c r="Z1" s="319"/>
      <c r="AA1" s="1"/>
      <c r="AB1" s="729" t="s">
        <v>3088</v>
      </c>
      <c r="AC1" s="592"/>
      <c r="AD1" s="467"/>
      <c r="AE1" s="467"/>
      <c r="AF1" s="467"/>
      <c r="AG1" s="467"/>
      <c r="AH1" s="467"/>
      <c r="AI1" s="467"/>
      <c r="AJ1" s="467"/>
      <c r="AK1" s="467"/>
      <c r="AL1" s="729" t="s">
        <v>3088</v>
      </c>
      <c r="AM1" s="319"/>
      <c r="AN1" s="319"/>
      <c r="AO1" s="319"/>
      <c r="AP1" s="319"/>
      <c r="AQ1" s="319"/>
      <c r="AR1" s="729" t="s">
        <v>3088</v>
      </c>
      <c r="AS1" s="319"/>
      <c r="AT1" s="319"/>
      <c r="AU1" s="319"/>
      <c r="AV1" s="319"/>
    </row>
    <row r="2" spans="1:48" ht="15" customHeight="1">
      <c r="A2" s="500">
        <v>31</v>
      </c>
      <c r="B2" s="1758" t="s">
        <v>137</v>
      </c>
      <c r="C2" s="1759"/>
      <c r="D2" s="1760"/>
      <c r="E2" s="319"/>
      <c r="F2" s="379"/>
      <c r="G2" s="319"/>
      <c r="H2" s="319"/>
      <c r="I2" s="319"/>
      <c r="J2" s="319"/>
      <c r="K2" s="319"/>
      <c r="L2" s="319"/>
      <c r="M2" s="319"/>
      <c r="N2" s="319"/>
      <c r="O2" s="319"/>
      <c r="P2" s="1624" t="s">
        <v>2873</v>
      </c>
      <c r="Q2" s="1624"/>
      <c r="R2" s="1624"/>
      <c r="S2" s="1624"/>
      <c r="T2" s="1624"/>
      <c r="U2" s="477"/>
      <c r="V2" s="1729" t="s">
        <v>3075</v>
      </c>
      <c r="W2" s="1729"/>
      <c r="X2" s="1729"/>
      <c r="Y2" s="1729"/>
      <c r="Z2" s="1729"/>
      <c r="AA2" s="1057"/>
      <c r="AB2" s="1719" t="s">
        <v>3089</v>
      </c>
      <c r="AC2" s="1719"/>
      <c r="AD2" s="1719"/>
      <c r="AE2" s="1719"/>
      <c r="AF2" s="1719"/>
      <c r="AG2" s="1719"/>
      <c r="AH2" s="1719"/>
      <c r="AI2" s="1719"/>
      <c r="AJ2" s="1719"/>
      <c r="AK2" s="1263"/>
      <c r="AL2" s="1729" t="s">
        <v>3077</v>
      </c>
      <c r="AM2" s="1729"/>
      <c r="AN2" s="1729"/>
      <c r="AO2" s="1729"/>
      <c r="AP2" s="1729"/>
      <c r="AQ2" s="477"/>
      <c r="AR2" s="1729" t="s">
        <v>3078</v>
      </c>
      <c r="AS2" s="1729"/>
      <c r="AT2" s="1729"/>
      <c r="AU2" s="1729"/>
      <c r="AV2" s="1729"/>
    </row>
    <row r="3" spans="1:48" ht="16.5" customHeight="1">
      <c r="A3" s="500"/>
      <c r="B3" s="543"/>
      <c r="C3" s="545"/>
      <c r="D3" s="545"/>
      <c r="E3" s="319"/>
      <c r="F3" s="379"/>
      <c r="G3" s="319"/>
      <c r="H3" s="319"/>
      <c r="I3" s="319"/>
      <c r="J3" s="319"/>
      <c r="K3" s="319"/>
      <c r="L3" s="319"/>
      <c r="M3" s="319"/>
      <c r="N3" s="319"/>
      <c r="O3" s="319"/>
      <c r="P3" s="1716"/>
      <c r="Q3" s="1716"/>
      <c r="R3" s="1716"/>
      <c r="S3" s="1716"/>
      <c r="T3" s="1716"/>
      <c r="U3" s="477"/>
      <c r="V3" s="1729"/>
      <c r="W3" s="1729"/>
      <c r="X3" s="1729"/>
      <c r="Y3" s="1729"/>
      <c r="Z3" s="1729"/>
      <c r="AA3" s="1017"/>
      <c r="AB3" s="1719"/>
      <c r="AC3" s="1719"/>
      <c r="AD3" s="1719"/>
      <c r="AE3" s="1719"/>
      <c r="AF3" s="1719"/>
      <c r="AG3" s="1719"/>
      <c r="AH3" s="1719"/>
      <c r="AI3" s="1719"/>
      <c r="AJ3" s="1719"/>
      <c r="AK3" s="1263"/>
      <c r="AL3" s="1729"/>
      <c r="AM3" s="1729"/>
      <c r="AN3" s="1729"/>
      <c r="AO3" s="1729"/>
      <c r="AP3" s="1729"/>
      <c r="AQ3" s="477"/>
      <c r="AR3" s="1729"/>
      <c r="AS3" s="1729"/>
      <c r="AT3" s="1729"/>
      <c r="AU3" s="1729"/>
      <c r="AV3" s="1729"/>
    </row>
    <row r="4" spans="1:48" ht="15.6" customHeight="1">
      <c r="A4" s="319"/>
      <c r="B4" s="525" t="s">
        <v>2551</v>
      </c>
      <c r="C4" s="379"/>
      <c r="D4" s="319"/>
      <c r="E4" s="319"/>
      <c r="F4" s="319"/>
      <c r="G4" s="319"/>
      <c r="H4" s="319"/>
      <c r="I4" s="319"/>
      <c r="J4" s="319"/>
      <c r="K4" s="319"/>
      <c r="L4" s="319"/>
      <c r="M4" s="319"/>
      <c r="N4" s="319"/>
      <c r="O4" s="319"/>
      <c r="P4" s="1624" t="str">
        <f>$B4</f>
        <v>For Banking Book - Income-Producing HELOCs (136)</v>
      </c>
      <c r="Q4" s="1624"/>
      <c r="R4" s="1624"/>
      <c r="S4" s="1624"/>
      <c r="T4" s="1624"/>
      <c r="U4" s="477"/>
      <c r="V4" s="1729" t="str">
        <f>$B4</f>
        <v>For Banking Book - Income-Producing HELOCs (136)</v>
      </c>
      <c r="W4" s="1729"/>
      <c r="X4" s="1729"/>
      <c r="Y4" s="1729"/>
      <c r="Z4" s="1729"/>
      <c r="AA4" s="1057"/>
      <c r="AB4" s="1773" t="s">
        <v>2551</v>
      </c>
      <c r="AC4" s="1773"/>
      <c r="AD4" s="1773"/>
      <c r="AE4" s="1773"/>
      <c r="AF4" s="1773"/>
      <c r="AG4" s="1773"/>
      <c r="AH4" s="1773"/>
      <c r="AI4" s="1773"/>
      <c r="AJ4" s="1773"/>
      <c r="AK4" s="1264"/>
      <c r="AL4" s="1729" t="str">
        <f>$B4</f>
        <v>For Banking Book - Income-Producing HELOCs (136)</v>
      </c>
      <c r="AM4" s="1729"/>
      <c r="AN4" s="1729"/>
      <c r="AO4" s="1729"/>
      <c r="AP4" s="1729"/>
      <c r="AQ4" s="477"/>
      <c r="AR4" s="1729" t="str">
        <f>$B4</f>
        <v>For Banking Book - Income-Producing HELOCs (136)</v>
      </c>
      <c r="AS4" s="1729"/>
      <c r="AT4" s="1729"/>
      <c r="AU4" s="1729"/>
      <c r="AV4" s="1729"/>
    </row>
    <row r="5" spans="1:48" ht="15">
      <c r="A5" s="477"/>
      <c r="B5" s="754" t="s">
        <v>2875</v>
      </c>
      <c r="C5" s="525"/>
      <c r="D5" s="477"/>
      <c r="E5" s="477"/>
      <c r="F5" s="477"/>
      <c r="G5" s="477"/>
      <c r="H5" s="477"/>
      <c r="I5" s="477"/>
      <c r="J5" s="477"/>
      <c r="K5" s="477"/>
      <c r="L5" s="477"/>
      <c r="M5" s="477"/>
      <c r="N5" s="477"/>
      <c r="O5" s="477"/>
      <c r="P5" s="754" t="str">
        <f>$B5</f>
        <v>Dollars in thousands, Record Type 010</v>
      </c>
      <c r="Q5" s="477"/>
      <c r="R5" s="477"/>
      <c r="S5" s="477"/>
      <c r="T5" s="477"/>
      <c r="U5" s="477"/>
      <c r="V5" s="754" t="str">
        <f>$B5</f>
        <v>Dollars in thousands, Record Type 010</v>
      </c>
      <c r="W5" s="477"/>
      <c r="X5" s="477"/>
      <c r="Y5" s="1241"/>
      <c r="Z5" s="1241"/>
      <c r="AA5" s="1241"/>
      <c r="AB5" s="754" t="str">
        <f>$B5</f>
        <v>Dollars in thousands, Record Type 010</v>
      </c>
      <c r="AC5" s="1183"/>
      <c r="AD5" s="1183"/>
      <c r="AE5" s="1241"/>
      <c r="AF5" s="1241"/>
      <c r="AG5" s="754"/>
      <c r="AH5" s="1183"/>
      <c r="AI5" s="1183"/>
      <c r="AJ5" s="1241"/>
      <c r="AK5" s="1241"/>
      <c r="AL5" s="754" t="str">
        <f>$B5</f>
        <v>Dollars in thousands, Record Type 010</v>
      </c>
      <c r="AM5" s="477"/>
      <c r="AN5" s="477"/>
      <c r="AO5" s="1241"/>
      <c r="AP5" s="1241"/>
      <c r="AQ5" s="477"/>
      <c r="AR5" s="754" t="str">
        <f>$B5</f>
        <v>Dollars in thousands, Record Type 010</v>
      </c>
      <c r="AS5" s="477"/>
      <c r="AT5" s="477"/>
      <c r="AU5" s="1241"/>
      <c r="AV5" s="1241"/>
    </row>
    <row r="6" spans="1:48" ht="31.5" customHeight="1">
      <c r="A6" s="477"/>
      <c r="B6" s="1601" t="s">
        <v>2342</v>
      </c>
      <c r="C6" s="1597"/>
      <c r="D6" s="1598"/>
      <c r="E6" s="985"/>
      <c r="F6" s="1375" t="s">
        <v>2368</v>
      </c>
      <c r="G6" s="1225"/>
      <c r="H6" s="1601" t="s">
        <v>2774</v>
      </c>
      <c r="I6" s="1598"/>
      <c r="J6" s="985"/>
      <c r="K6" s="985"/>
      <c r="L6" s="985"/>
      <c r="M6" s="985"/>
      <c r="N6" s="985"/>
      <c r="O6" s="477"/>
      <c r="P6" s="1675"/>
      <c r="Q6" s="1675"/>
      <c r="R6" s="1131"/>
      <c r="S6" s="1596" t="s">
        <v>2879</v>
      </c>
      <c r="T6" s="1607"/>
      <c r="U6" s="477"/>
      <c r="V6" s="1675"/>
      <c r="W6" s="1675"/>
      <c r="X6" s="1188"/>
      <c r="Y6" s="1725" t="s">
        <v>2879</v>
      </c>
      <c r="Z6" s="1726"/>
      <c r="AA6" s="1251"/>
      <c r="AB6" s="1762"/>
      <c r="AC6" s="1762"/>
      <c r="AD6" s="1186"/>
      <c r="AE6" s="1261"/>
      <c r="AF6" s="1183"/>
      <c r="AG6" s="1187"/>
      <c r="AH6" s="1187"/>
      <c r="AI6" s="1187"/>
      <c r="AJ6" s="1187"/>
      <c r="AK6" s="1187"/>
      <c r="AL6" s="1675"/>
      <c r="AM6" s="1675"/>
      <c r="AN6" s="1188"/>
      <c r="AO6" s="1725" t="s">
        <v>2879</v>
      </c>
      <c r="AP6" s="1726"/>
      <c r="AQ6" s="477"/>
      <c r="AR6" s="1675"/>
      <c r="AS6" s="1675"/>
      <c r="AT6" s="1188"/>
      <c r="AU6" s="1725" t="s">
        <v>2879</v>
      </c>
      <c r="AV6" s="1726"/>
    </row>
    <row r="7" spans="1:48" ht="69" customHeight="1">
      <c r="A7" s="984" t="s">
        <v>2881</v>
      </c>
      <c r="B7" s="984" t="s">
        <v>2882</v>
      </c>
      <c r="C7" s="984" t="s">
        <v>2345</v>
      </c>
      <c r="D7" s="984" t="s">
        <v>3031</v>
      </c>
      <c r="E7" s="986"/>
      <c r="F7" s="984" t="s">
        <v>3032</v>
      </c>
      <c r="G7" s="1137"/>
      <c r="H7" s="984" t="s">
        <v>3033</v>
      </c>
      <c r="I7" s="1252" t="s">
        <v>3065</v>
      </c>
      <c r="J7" s="986"/>
      <c r="K7" s="1605" t="s">
        <v>2352</v>
      </c>
      <c r="L7" s="1607"/>
      <c r="M7" s="1605" t="s">
        <v>2890</v>
      </c>
      <c r="N7" s="1607"/>
      <c r="O7" s="477"/>
      <c r="P7" s="1138" t="str">
        <f>$A7</f>
        <v>PD Band</v>
      </c>
      <c r="Q7" s="1138" t="str">
        <f>$B7</f>
        <v>Estimated PD (%) (M3)</v>
      </c>
      <c r="R7" s="984" t="s">
        <v>3040</v>
      </c>
      <c r="S7" s="984" t="s">
        <v>2892</v>
      </c>
      <c r="T7" s="984" t="s">
        <v>2893</v>
      </c>
      <c r="U7" s="477"/>
      <c r="V7" s="1138" t="str">
        <f>$A7</f>
        <v>PD Band</v>
      </c>
      <c r="W7" s="1138" t="str">
        <f>$B7</f>
        <v>Estimated PD (%) (M3)</v>
      </c>
      <c r="X7" s="1252" t="s">
        <v>3066</v>
      </c>
      <c r="Y7" s="1252" t="s">
        <v>3067</v>
      </c>
      <c r="Z7" s="1252" t="s">
        <v>3068</v>
      </c>
      <c r="AA7" s="1253"/>
      <c r="AB7" s="1377" t="s">
        <v>2881</v>
      </c>
      <c r="AC7" s="1377" t="s">
        <v>2882</v>
      </c>
      <c r="AD7" s="1365" t="s">
        <v>3080</v>
      </c>
      <c r="AE7" s="1252" t="s">
        <v>2944</v>
      </c>
      <c r="AF7" s="1262"/>
      <c r="AG7" s="1771" t="s">
        <v>2945</v>
      </c>
      <c r="AH7" s="1772"/>
      <c r="AI7" s="1771" t="s">
        <v>2946</v>
      </c>
      <c r="AJ7" s="1772"/>
      <c r="AK7" s="1265"/>
      <c r="AL7" s="1138" t="str">
        <f>$A7</f>
        <v>PD Band</v>
      </c>
      <c r="AM7" s="1138" t="str">
        <f>$B7</f>
        <v>Estimated PD (%) (M3)</v>
      </c>
      <c r="AN7" s="1252" t="s">
        <v>3081</v>
      </c>
      <c r="AO7" s="1252" t="s">
        <v>3082</v>
      </c>
      <c r="AP7" s="1252" t="s">
        <v>3083</v>
      </c>
      <c r="AQ7" s="477"/>
      <c r="AR7" s="1138" t="str">
        <f>$A7</f>
        <v>PD Band</v>
      </c>
      <c r="AS7" s="1138" t="str">
        <f>$B7</f>
        <v>Estimated PD (%) (M3)</v>
      </c>
      <c r="AT7" s="1252" t="s">
        <v>3090</v>
      </c>
      <c r="AU7" s="1252" t="s">
        <v>3085</v>
      </c>
      <c r="AV7" s="1252" t="s">
        <v>3086</v>
      </c>
    </row>
    <row r="8" spans="1:48" s="112" customFormat="1" ht="14.4">
      <c r="A8" s="1131"/>
      <c r="B8" s="776" t="s">
        <v>282</v>
      </c>
      <c r="C8" s="776"/>
      <c r="D8" s="776" t="s">
        <v>283</v>
      </c>
      <c r="E8" s="776"/>
      <c r="F8" s="776" t="s">
        <v>284</v>
      </c>
      <c r="G8" s="776"/>
      <c r="H8" s="776" t="s">
        <v>3035</v>
      </c>
      <c r="I8" s="776"/>
      <c r="J8" s="776"/>
      <c r="K8" s="776"/>
      <c r="L8" s="776"/>
      <c r="M8" s="776"/>
      <c r="N8" s="776"/>
      <c r="O8" s="1131"/>
      <c r="P8" s="1140"/>
      <c r="Q8" s="1141" t="s">
        <v>2895</v>
      </c>
      <c r="R8" s="776"/>
      <c r="S8" s="477"/>
      <c r="T8" s="776"/>
      <c r="U8" s="1131"/>
      <c r="V8" s="1140"/>
      <c r="W8" s="1141" t="s">
        <v>2895</v>
      </c>
      <c r="X8" s="1254"/>
      <c r="Y8" s="1241"/>
      <c r="Z8" s="1254"/>
      <c r="AA8" s="1254"/>
      <c r="AB8" s="1242"/>
      <c r="AC8" s="1243" t="s">
        <v>2895</v>
      </c>
      <c r="AD8" s="1191"/>
      <c r="AE8" s="1192"/>
      <c r="AF8" s="1191"/>
      <c r="AG8" s="1192"/>
      <c r="AH8" s="1192"/>
      <c r="AI8" s="1192"/>
      <c r="AJ8" s="1192"/>
      <c r="AK8" s="1192"/>
      <c r="AL8" s="1140"/>
      <c r="AM8" s="1141" t="s">
        <v>2895</v>
      </c>
      <c r="AN8" s="1254"/>
      <c r="AO8" s="470"/>
      <c r="AP8" s="487"/>
      <c r="AQ8" s="571"/>
      <c r="AR8" s="1140"/>
      <c r="AS8" s="1141" t="s">
        <v>2895</v>
      </c>
      <c r="AT8" s="487"/>
      <c r="AU8" s="470"/>
      <c r="AV8" s="487"/>
    </row>
    <row r="9" spans="1:48" ht="14.4">
      <c r="A9" s="477"/>
      <c r="B9" s="813" t="s">
        <v>1790</v>
      </c>
      <c r="C9" s="477"/>
      <c r="D9" s="992"/>
      <c r="E9" s="992"/>
      <c r="F9" s="992"/>
      <c r="G9" s="992"/>
      <c r="H9" s="992"/>
      <c r="I9" s="992"/>
      <c r="J9" s="992"/>
      <c r="K9" s="992"/>
      <c r="L9" s="992"/>
      <c r="M9" s="992"/>
      <c r="N9" s="477"/>
      <c r="O9" s="477"/>
      <c r="P9" s="1142"/>
      <c r="Q9" s="1143" t="str">
        <f>$B9</f>
        <v>Drawn (501)</v>
      </c>
      <c r="R9" s="477"/>
      <c r="S9" s="477"/>
      <c r="T9" s="477"/>
      <c r="U9" s="477"/>
      <c r="V9" s="1142"/>
      <c r="W9" s="1143" t="str">
        <f>$B9</f>
        <v>Drawn (501)</v>
      </c>
      <c r="X9" s="1241"/>
      <c r="Y9" s="1241"/>
      <c r="Z9" s="1241"/>
      <c r="AA9" s="1241"/>
      <c r="AB9" s="1244"/>
      <c r="AC9" s="1245" t="s">
        <v>1790</v>
      </c>
      <c r="AD9" s="1183"/>
      <c r="AE9" s="1183"/>
      <c r="AF9" s="1183"/>
      <c r="AG9" s="1183"/>
      <c r="AH9" s="1183"/>
      <c r="AI9" s="1183"/>
      <c r="AJ9" s="1183"/>
      <c r="AK9" s="1183"/>
      <c r="AL9" s="1142"/>
      <c r="AM9" s="1143" t="str">
        <f>$B9</f>
        <v>Drawn (501)</v>
      </c>
      <c r="AN9" s="1241"/>
      <c r="AQ9" s="319"/>
      <c r="AR9" s="1142"/>
      <c r="AS9" s="1143" t="str">
        <f>$B9</f>
        <v>Drawn (501)</v>
      </c>
    </row>
    <row r="10" spans="1:48" ht="12.75" customHeight="1">
      <c r="A10" s="453" t="s">
        <v>2897</v>
      </c>
      <c r="B10" s="1144"/>
      <c r="C10" s="1207"/>
      <c r="D10" s="994"/>
      <c r="E10" s="453"/>
      <c r="F10" s="994"/>
      <c r="G10" s="1226"/>
      <c r="H10" s="997"/>
      <c r="I10" s="1148"/>
      <c r="J10" s="453"/>
      <c r="K10" s="1665"/>
      <c r="L10" s="1665"/>
      <c r="M10" s="1665"/>
      <c r="N10" s="1665"/>
      <c r="O10" s="477"/>
      <c r="P10" s="1151" t="str">
        <f t="shared" ref="P10:P34" si="0">$A10</f>
        <v>1 (1401)</v>
      </c>
      <c r="Q10" s="1152" t="str">
        <f t="shared" ref="Q10:Q34" si="1">IF($B10="","",$B10)</f>
        <v/>
      </c>
      <c r="R10" s="1153"/>
      <c r="S10" s="1154"/>
      <c r="T10" s="1154"/>
      <c r="U10" s="477"/>
      <c r="V10" s="1151" t="str">
        <f t="shared" ref="V10:V34" si="2">$A10</f>
        <v>1 (1401)</v>
      </c>
      <c r="W10" s="1152" t="str">
        <f t="shared" ref="W10:W34" si="3">IF($B10="","",$B10)</f>
        <v/>
      </c>
      <c r="X10" s="1255"/>
      <c r="Y10" s="1256"/>
      <c r="Z10" s="1256"/>
      <c r="AA10" s="1257"/>
      <c r="AB10" s="1246" t="s">
        <v>2897</v>
      </c>
      <c r="AC10" s="1232" t="str">
        <f t="shared" ref="AC10:AC34" si="4">IF($B10="","",$B10)</f>
        <v/>
      </c>
      <c r="AD10" s="1247"/>
      <c r="AE10" s="1194"/>
      <c r="AF10" s="1183"/>
      <c r="AG10" s="1665"/>
      <c r="AH10" s="1665"/>
      <c r="AI10" s="1665"/>
      <c r="AJ10" s="1665"/>
      <c r="AK10" s="1150"/>
      <c r="AL10" s="1151" t="str">
        <f t="shared" ref="AL10:AL34" si="5">$A10</f>
        <v>1 (1401)</v>
      </c>
      <c r="AM10" s="1152" t="str">
        <f t="shared" ref="AM10:AM34" si="6">IF($B10="","",$B10)</f>
        <v/>
      </c>
      <c r="AN10" s="1255"/>
      <c r="AO10" s="490"/>
      <c r="AP10" s="490"/>
      <c r="AQ10" s="319"/>
      <c r="AR10" s="1151" t="str">
        <f t="shared" ref="AR10:AR34" si="7">$A10</f>
        <v>1 (1401)</v>
      </c>
      <c r="AS10" s="1152" t="str">
        <f t="shared" ref="AS10:AS34" si="8">IF($B10="","",$B10)</f>
        <v/>
      </c>
      <c r="AT10" s="489"/>
      <c r="AU10" s="490"/>
      <c r="AV10" s="490"/>
    </row>
    <row r="11" spans="1:48">
      <c r="A11" s="453" t="s">
        <v>2898</v>
      </c>
      <c r="B11" s="1144"/>
      <c r="C11" s="1207"/>
      <c r="D11" s="994"/>
      <c r="E11" s="453"/>
      <c r="F11" s="994"/>
      <c r="G11" s="1226"/>
      <c r="H11" s="997"/>
      <c r="I11" s="1148"/>
      <c r="J11" s="453"/>
      <c r="K11" s="1665"/>
      <c r="L11" s="1665"/>
      <c r="M11" s="1665"/>
      <c r="N11" s="1665"/>
      <c r="O11" s="477"/>
      <c r="P11" s="1151" t="str">
        <f t="shared" si="0"/>
        <v>2 (1402)</v>
      </c>
      <c r="Q11" s="1152" t="str">
        <f t="shared" si="1"/>
        <v/>
      </c>
      <c r="R11" s="1153"/>
      <c r="S11" s="1154"/>
      <c r="T11" s="1154"/>
      <c r="U11" s="477"/>
      <c r="V11" s="1151" t="str">
        <f t="shared" si="2"/>
        <v>2 (1402)</v>
      </c>
      <c r="W11" s="1152" t="str">
        <f t="shared" si="3"/>
        <v/>
      </c>
      <c r="X11" s="1255"/>
      <c r="Y11" s="1256"/>
      <c r="Z11" s="1256"/>
      <c r="AA11" s="1257"/>
      <c r="AB11" s="1246" t="s">
        <v>2898</v>
      </c>
      <c r="AC11" s="1232" t="str">
        <f t="shared" si="4"/>
        <v/>
      </c>
      <c r="AD11" s="1247"/>
      <c r="AE11" s="1194"/>
      <c r="AF11" s="1183"/>
      <c r="AG11" s="1665"/>
      <c r="AH11" s="1665"/>
      <c r="AI11" s="1665"/>
      <c r="AJ11" s="1665"/>
      <c r="AK11" s="1150"/>
      <c r="AL11" s="1151" t="str">
        <f t="shared" si="5"/>
        <v>2 (1402)</v>
      </c>
      <c r="AM11" s="1152" t="str">
        <f t="shared" si="6"/>
        <v/>
      </c>
      <c r="AN11" s="1255"/>
      <c r="AO11" s="490"/>
      <c r="AP11" s="490"/>
      <c r="AQ11" s="319"/>
      <c r="AR11" s="1151" t="str">
        <f t="shared" si="7"/>
        <v>2 (1402)</v>
      </c>
      <c r="AS11" s="1152" t="str">
        <f t="shared" si="8"/>
        <v/>
      </c>
      <c r="AT11" s="489"/>
      <c r="AU11" s="490"/>
      <c r="AV11" s="490"/>
    </row>
    <row r="12" spans="1:48">
      <c r="A12" s="453" t="s">
        <v>2899</v>
      </c>
      <c r="B12" s="1144"/>
      <c r="C12" s="1207"/>
      <c r="D12" s="994"/>
      <c r="E12" s="453"/>
      <c r="F12" s="994"/>
      <c r="G12" s="1226"/>
      <c r="H12" s="997"/>
      <c r="I12" s="1148"/>
      <c r="J12" s="453"/>
      <c r="K12" s="1665"/>
      <c r="L12" s="1665"/>
      <c r="M12" s="1665"/>
      <c r="N12" s="1665"/>
      <c r="O12" s="477"/>
      <c r="P12" s="1151" t="str">
        <f t="shared" si="0"/>
        <v>3 (1403)</v>
      </c>
      <c r="Q12" s="1152" t="str">
        <f t="shared" si="1"/>
        <v/>
      </c>
      <c r="R12" s="1153"/>
      <c r="S12" s="1154"/>
      <c r="T12" s="1154"/>
      <c r="U12" s="477"/>
      <c r="V12" s="1151" t="str">
        <f t="shared" si="2"/>
        <v>3 (1403)</v>
      </c>
      <c r="W12" s="1152" t="str">
        <f t="shared" si="3"/>
        <v/>
      </c>
      <c r="X12" s="1255"/>
      <c r="Y12" s="1256"/>
      <c r="Z12" s="1256"/>
      <c r="AA12" s="1257"/>
      <c r="AB12" s="1246" t="s">
        <v>2899</v>
      </c>
      <c r="AC12" s="1232" t="str">
        <f t="shared" si="4"/>
        <v/>
      </c>
      <c r="AD12" s="1247"/>
      <c r="AE12" s="1194"/>
      <c r="AF12" s="1183"/>
      <c r="AG12" s="1665"/>
      <c r="AH12" s="1665"/>
      <c r="AI12" s="1665"/>
      <c r="AJ12" s="1665"/>
      <c r="AK12" s="1150"/>
      <c r="AL12" s="1151" t="str">
        <f t="shared" si="5"/>
        <v>3 (1403)</v>
      </c>
      <c r="AM12" s="1152" t="str">
        <f t="shared" si="6"/>
        <v/>
      </c>
      <c r="AN12" s="1255"/>
      <c r="AO12" s="490"/>
      <c r="AP12" s="490"/>
      <c r="AQ12" s="319"/>
      <c r="AR12" s="1151" t="str">
        <f t="shared" si="7"/>
        <v>3 (1403)</v>
      </c>
      <c r="AS12" s="1152" t="str">
        <f t="shared" si="8"/>
        <v/>
      </c>
      <c r="AT12" s="489"/>
      <c r="AU12" s="490"/>
      <c r="AV12" s="490"/>
    </row>
    <row r="13" spans="1:48" ht="12.6" hidden="1" customHeight="1">
      <c r="A13" s="453" t="s">
        <v>2900</v>
      </c>
      <c r="B13" s="1144"/>
      <c r="C13" s="1207"/>
      <c r="D13" s="994"/>
      <c r="E13" s="453"/>
      <c r="F13" s="994"/>
      <c r="G13" s="1226"/>
      <c r="H13" s="997"/>
      <c r="I13" s="1148"/>
      <c r="J13" s="453"/>
      <c r="K13" s="1665"/>
      <c r="L13" s="1665"/>
      <c r="M13" s="1665"/>
      <c r="N13" s="1665"/>
      <c r="O13" s="477"/>
      <c r="P13" s="1151" t="str">
        <f t="shared" si="0"/>
        <v>4 (1404)</v>
      </c>
      <c r="Q13" s="1152" t="str">
        <f t="shared" si="1"/>
        <v/>
      </c>
      <c r="R13" s="1153"/>
      <c r="S13" s="1154"/>
      <c r="T13" s="1154"/>
      <c r="U13" s="477"/>
      <c r="V13" s="1151" t="str">
        <f t="shared" si="2"/>
        <v>4 (1404)</v>
      </c>
      <c r="W13" s="1152" t="str">
        <f t="shared" si="3"/>
        <v/>
      </c>
      <c r="X13" s="1255"/>
      <c r="Y13" s="1256"/>
      <c r="Z13" s="1256"/>
      <c r="AA13" s="1257"/>
      <c r="AB13" s="1246" t="s">
        <v>2900</v>
      </c>
      <c r="AC13" s="1232" t="str">
        <f t="shared" si="4"/>
        <v/>
      </c>
      <c r="AD13" s="1247"/>
      <c r="AE13" s="1194"/>
      <c r="AF13" s="1183"/>
      <c r="AG13" s="1665"/>
      <c r="AH13" s="1665"/>
      <c r="AI13" s="1665"/>
      <c r="AJ13" s="1665"/>
      <c r="AK13" s="1150"/>
      <c r="AL13" s="1151" t="str">
        <f t="shared" si="5"/>
        <v>4 (1404)</v>
      </c>
      <c r="AM13" s="1152" t="str">
        <f t="shared" si="6"/>
        <v/>
      </c>
      <c r="AN13" s="1255"/>
      <c r="AO13" s="490"/>
      <c r="AP13" s="490"/>
      <c r="AQ13" s="319"/>
      <c r="AR13" s="1151" t="str">
        <f t="shared" si="7"/>
        <v>4 (1404)</v>
      </c>
      <c r="AS13" s="1152" t="str">
        <f t="shared" si="8"/>
        <v/>
      </c>
      <c r="AT13" s="489"/>
      <c r="AU13" s="490"/>
      <c r="AV13" s="490"/>
    </row>
    <row r="14" spans="1:48" ht="12.6" hidden="1" customHeight="1">
      <c r="A14" s="453" t="s">
        <v>2901</v>
      </c>
      <c r="B14" s="1144"/>
      <c r="C14" s="1207"/>
      <c r="D14" s="994"/>
      <c r="E14" s="453"/>
      <c r="F14" s="994"/>
      <c r="G14" s="1226"/>
      <c r="H14" s="997"/>
      <c r="I14" s="1148"/>
      <c r="J14" s="453"/>
      <c r="K14" s="1665"/>
      <c r="L14" s="1665"/>
      <c r="M14" s="1665"/>
      <c r="N14" s="1665"/>
      <c r="O14" s="477"/>
      <c r="P14" s="1151" t="str">
        <f t="shared" si="0"/>
        <v>5 (1405)</v>
      </c>
      <c r="Q14" s="1152" t="str">
        <f t="shared" si="1"/>
        <v/>
      </c>
      <c r="R14" s="1153"/>
      <c r="S14" s="1154"/>
      <c r="T14" s="1154"/>
      <c r="U14" s="477"/>
      <c r="V14" s="1151" t="str">
        <f t="shared" si="2"/>
        <v>5 (1405)</v>
      </c>
      <c r="W14" s="1152" t="str">
        <f t="shared" si="3"/>
        <v/>
      </c>
      <c r="X14" s="1255"/>
      <c r="Y14" s="1256"/>
      <c r="Z14" s="1256"/>
      <c r="AA14" s="1257"/>
      <c r="AB14" s="1246" t="s">
        <v>2901</v>
      </c>
      <c r="AC14" s="1232" t="str">
        <f t="shared" si="4"/>
        <v/>
      </c>
      <c r="AD14" s="1247"/>
      <c r="AE14" s="1194"/>
      <c r="AF14" s="1183"/>
      <c r="AG14" s="1665"/>
      <c r="AH14" s="1665"/>
      <c r="AI14" s="1665"/>
      <c r="AJ14" s="1665"/>
      <c r="AK14" s="1150"/>
      <c r="AL14" s="1151" t="str">
        <f t="shared" si="5"/>
        <v>5 (1405)</v>
      </c>
      <c r="AM14" s="1152" t="str">
        <f t="shared" si="6"/>
        <v/>
      </c>
      <c r="AN14" s="1255"/>
      <c r="AO14" s="490"/>
      <c r="AP14" s="490"/>
      <c r="AQ14" s="319"/>
      <c r="AR14" s="1151" t="str">
        <f t="shared" si="7"/>
        <v>5 (1405)</v>
      </c>
      <c r="AS14" s="1152" t="str">
        <f t="shared" si="8"/>
        <v/>
      </c>
      <c r="AT14" s="489"/>
      <c r="AU14" s="490"/>
      <c r="AV14" s="490"/>
    </row>
    <row r="15" spans="1:48" ht="12.6" hidden="1" customHeight="1">
      <c r="A15" s="453" t="s">
        <v>2902</v>
      </c>
      <c r="B15" s="1144"/>
      <c r="C15" s="1207"/>
      <c r="D15" s="994"/>
      <c r="E15" s="453"/>
      <c r="F15" s="994"/>
      <c r="G15" s="1226"/>
      <c r="H15" s="997"/>
      <c r="I15" s="1148"/>
      <c r="J15" s="453"/>
      <c r="K15" s="1665"/>
      <c r="L15" s="1665"/>
      <c r="M15" s="1665"/>
      <c r="N15" s="1665"/>
      <c r="O15" s="477"/>
      <c r="P15" s="1151" t="str">
        <f t="shared" si="0"/>
        <v>6 (1406)</v>
      </c>
      <c r="Q15" s="1152" t="str">
        <f t="shared" si="1"/>
        <v/>
      </c>
      <c r="R15" s="1153"/>
      <c r="S15" s="1154"/>
      <c r="T15" s="1154"/>
      <c r="U15" s="477"/>
      <c r="V15" s="1151" t="str">
        <f t="shared" si="2"/>
        <v>6 (1406)</v>
      </c>
      <c r="W15" s="1152" t="str">
        <f t="shared" si="3"/>
        <v/>
      </c>
      <c r="X15" s="1255"/>
      <c r="Y15" s="1256"/>
      <c r="Z15" s="1256"/>
      <c r="AA15" s="1257"/>
      <c r="AB15" s="1246" t="s">
        <v>2902</v>
      </c>
      <c r="AC15" s="1232" t="str">
        <f t="shared" si="4"/>
        <v/>
      </c>
      <c r="AD15" s="1247"/>
      <c r="AE15" s="1194"/>
      <c r="AF15" s="1183"/>
      <c r="AG15" s="1665"/>
      <c r="AH15" s="1665"/>
      <c r="AI15" s="1665"/>
      <c r="AJ15" s="1665"/>
      <c r="AK15" s="1150"/>
      <c r="AL15" s="1151" t="str">
        <f t="shared" si="5"/>
        <v>6 (1406)</v>
      </c>
      <c r="AM15" s="1152" t="str">
        <f t="shared" si="6"/>
        <v/>
      </c>
      <c r="AN15" s="1255"/>
      <c r="AO15" s="490"/>
      <c r="AP15" s="490"/>
      <c r="AQ15" s="319"/>
      <c r="AR15" s="1151" t="str">
        <f t="shared" si="7"/>
        <v>6 (1406)</v>
      </c>
      <c r="AS15" s="1152" t="str">
        <f t="shared" si="8"/>
        <v/>
      </c>
      <c r="AT15" s="489"/>
      <c r="AU15" s="490"/>
      <c r="AV15" s="490"/>
    </row>
    <row r="16" spans="1:48" ht="12.6" hidden="1" customHeight="1">
      <c r="A16" s="453" t="s">
        <v>2903</v>
      </c>
      <c r="B16" s="1144"/>
      <c r="C16" s="1207"/>
      <c r="D16" s="994"/>
      <c r="E16" s="453"/>
      <c r="F16" s="994"/>
      <c r="G16" s="1226"/>
      <c r="H16" s="997"/>
      <c r="I16" s="1148"/>
      <c r="J16" s="453"/>
      <c r="K16" s="1665"/>
      <c r="L16" s="1665"/>
      <c r="M16" s="1665"/>
      <c r="N16" s="1665"/>
      <c r="O16" s="477"/>
      <c r="P16" s="1151" t="str">
        <f t="shared" si="0"/>
        <v>7 (1407)</v>
      </c>
      <c r="Q16" s="1152" t="str">
        <f t="shared" si="1"/>
        <v/>
      </c>
      <c r="R16" s="1153"/>
      <c r="S16" s="1154"/>
      <c r="T16" s="1154"/>
      <c r="U16" s="477"/>
      <c r="V16" s="1151" t="str">
        <f t="shared" si="2"/>
        <v>7 (1407)</v>
      </c>
      <c r="W16" s="1152" t="str">
        <f t="shared" si="3"/>
        <v/>
      </c>
      <c r="X16" s="1255"/>
      <c r="Y16" s="1256"/>
      <c r="Z16" s="1256"/>
      <c r="AA16" s="1257"/>
      <c r="AB16" s="1246" t="s">
        <v>2903</v>
      </c>
      <c r="AC16" s="1232" t="str">
        <f t="shared" si="4"/>
        <v/>
      </c>
      <c r="AD16" s="1247"/>
      <c r="AE16" s="1194"/>
      <c r="AF16" s="1183"/>
      <c r="AG16" s="1665"/>
      <c r="AH16" s="1665"/>
      <c r="AI16" s="1665"/>
      <c r="AJ16" s="1665"/>
      <c r="AK16" s="1150"/>
      <c r="AL16" s="1151" t="str">
        <f t="shared" si="5"/>
        <v>7 (1407)</v>
      </c>
      <c r="AM16" s="1152" t="str">
        <f t="shared" si="6"/>
        <v/>
      </c>
      <c r="AN16" s="1255"/>
      <c r="AO16" s="490"/>
      <c r="AP16" s="490"/>
      <c r="AQ16" s="319"/>
      <c r="AR16" s="1151" t="str">
        <f t="shared" si="7"/>
        <v>7 (1407)</v>
      </c>
      <c r="AS16" s="1152" t="str">
        <f t="shared" si="8"/>
        <v/>
      </c>
      <c r="AT16" s="489"/>
      <c r="AU16" s="490"/>
      <c r="AV16" s="490"/>
    </row>
    <row r="17" spans="1:48" ht="12.6" hidden="1" customHeight="1">
      <c r="A17" s="453" t="s">
        <v>2904</v>
      </c>
      <c r="B17" s="1144"/>
      <c r="C17" s="1207"/>
      <c r="D17" s="994"/>
      <c r="E17" s="453"/>
      <c r="F17" s="994"/>
      <c r="G17" s="1226"/>
      <c r="H17" s="997"/>
      <c r="I17" s="1148"/>
      <c r="J17" s="453"/>
      <c r="K17" s="1665"/>
      <c r="L17" s="1665"/>
      <c r="M17" s="1665"/>
      <c r="N17" s="1665"/>
      <c r="O17" s="477"/>
      <c r="P17" s="1151" t="str">
        <f t="shared" si="0"/>
        <v>8 (1408)</v>
      </c>
      <c r="Q17" s="1152" t="str">
        <f t="shared" si="1"/>
        <v/>
      </c>
      <c r="R17" s="1153"/>
      <c r="S17" s="1154"/>
      <c r="T17" s="1154"/>
      <c r="U17" s="477"/>
      <c r="V17" s="1151" t="str">
        <f t="shared" si="2"/>
        <v>8 (1408)</v>
      </c>
      <c r="W17" s="1152" t="str">
        <f t="shared" si="3"/>
        <v/>
      </c>
      <c r="X17" s="1255"/>
      <c r="Y17" s="1256"/>
      <c r="Z17" s="1256"/>
      <c r="AA17" s="1257"/>
      <c r="AB17" s="1246" t="s">
        <v>2904</v>
      </c>
      <c r="AC17" s="1232" t="str">
        <f t="shared" si="4"/>
        <v/>
      </c>
      <c r="AD17" s="1247"/>
      <c r="AE17" s="1194"/>
      <c r="AF17" s="1183"/>
      <c r="AG17" s="1665"/>
      <c r="AH17" s="1665"/>
      <c r="AI17" s="1665"/>
      <c r="AJ17" s="1665"/>
      <c r="AK17" s="1150"/>
      <c r="AL17" s="1151" t="str">
        <f t="shared" si="5"/>
        <v>8 (1408)</v>
      </c>
      <c r="AM17" s="1152" t="str">
        <f t="shared" si="6"/>
        <v/>
      </c>
      <c r="AN17" s="1255"/>
      <c r="AO17" s="490"/>
      <c r="AP17" s="490"/>
      <c r="AQ17" s="319"/>
      <c r="AR17" s="1151" t="str">
        <f t="shared" si="7"/>
        <v>8 (1408)</v>
      </c>
      <c r="AS17" s="1152" t="str">
        <f t="shared" si="8"/>
        <v/>
      </c>
      <c r="AT17" s="489"/>
      <c r="AU17" s="490"/>
      <c r="AV17" s="490"/>
    </row>
    <row r="18" spans="1:48" ht="12.6" hidden="1" customHeight="1">
      <c r="A18" s="453" t="s">
        <v>2905</v>
      </c>
      <c r="B18" s="1144"/>
      <c r="C18" s="1207"/>
      <c r="D18" s="994"/>
      <c r="E18" s="453"/>
      <c r="F18" s="994"/>
      <c r="G18" s="1226"/>
      <c r="H18" s="997"/>
      <c r="I18" s="1148"/>
      <c r="J18" s="453"/>
      <c r="K18" s="1665"/>
      <c r="L18" s="1665"/>
      <c r="M18" s="1665"/>
      <c r="N18" s="1665"/>
      <c r="O18" s="477"/>
      <c r="P18" s="1151" t="str">
        <f t="shared" si="0"/>
        <v>9 (1409)</v>
      </c>
      <c r="Q18" s="1152" t="str">
        <f t="shared" si="1"/>
        <v/>
      </c>
      <c r="R18" s="1153"/>
      <c r="S18" s="1154"/>
      <c r="T18" s="1154"/>
      <c r="U18" s="477"/>
      <c r="V18" s="1151" t="str">
        <f t="shared" si="2"/>
        <v>9 (1409)</v>
      </c>
      <c r="W18" s="1152" t="str">
        <f t="shared" si="3"/>
        <v/>
      </c>
      <c r="X18" s="1255"/>
      <c r="Y18" s="1256"/>
      <c r="Z18" s="1256"/>
      <c r="AA18" s="1257"/>
      <c r="AB18" s="1246" t="s">
        <v>2905</v>
      </c>
      <c r="AC18" s="1232" t="str">
        <f t="shared" si="4"/>
        <v/>
      </c>
      <c r="AD18" s="1247"/>
      <c r="AE18" s="1194"/>
      <c r="AF18" s="1183"/>
      <c r="AG18" s="1665"/>
      <c r="AH18" s="1665"/>
      <c r="AI18" s="1665"/>
      <c r="AJ18" s="1665"/>
      <c r="AK18" s="1150"/>
      <c r="AL18" s="1151" t="str">
        <f t="shared" si="5"/>
        <v>9 (1409)</v>
      </c>
      <c r="AM18" s="1152" t="str">
        <f t="shared" si="6"/>
        <v/>
      </c>
      <c r="AN18" s="1255"/>
      <c r="AO18" s="490"/>
      <c r="AP18" s="490"/>
      <c r="AQ18" s="319"/>
      <c r="AR18" s="1151" t="str">
        <f t="shared" si="7"/>
        <v>9 (1409)</v>
      </c>
      <c r="AS18" s="1152" t="str">
        <f t="shared" si="8"/>
        <v/>
      </c>
      <c r="AT18" s="489"/>
      <c r="AU18" s="490"/>
      <c r="AV18" s="490"/>
    </row>
    <row r="19" spans="1:48" ht="12.6" hidden="1" customHeight="1">
      <c r="A19" s="453" t="s">
        <v>2906</v>
      </c>
      <c r="B19" s="1144"/>
      <c r="C19" s="1207"/>
      <c r="D19" s="994"/>
      <c r="E19" s="453"/>
      <c r="F19" s="994"/>
      <c r="G19" s="1226"/>
      <c r="H19" s="997"/>
      <c r="I19" s="1148"/>
      <c r="J19" s="453"/>
      <c r="K19" s="1665"/>
      <c r="L19" s="1665"/>
      <c r="M19" s="1665"/>
      <c r="N19" s="1665"/>
      <c r="O19" s="477"/>
      <c r="P19" s="1151" t="str">
        <f t="shared" si="0"/>
        <v>10 (1410)</v>
      </c>
      <c r="Q19" s="1152" t="str">
        <f t="shared" si="1"/>
        <v/>
      </c>
      <c r="R19" s="1153"/>
      <c r="S19" s="1154"/>
      <c r="T19" s="1154"/>
      <c r="U19" s="477"/>
      <c r="V19" s="1151" t="str">
        <f t="shared" si="2"/>
        <v>10 (1410)</v>
      </c>
      <c r="W19" s="1152" t="str">
        <f t="shared" si="3"/>
        <v/>
      </c>
      <c r="X19" s="1255"/>
      <c r="Y19" s="1256"/>
      <c r="Z19" s="1256"/>
      <c r="AA19" s="1257"/>
      <c r="AB19" s="1246" t="s">
        <v>2906</v>
      </c>
      <c r="AC19" s="1232" t="str">
        <f t="shared" si="4"/>
        <v/>
      </c>
      <c r="AD19" s="1247"/>
      <c r="AE19" s="1194"/>
      <c r="AF19" s="1183"/>
      <c r="AG19" s="1665"/>
      <c r="AH19" s="1665"/>
      <c r="AI19" s="1665"/>
      <c r="AJ19" s="1665"/>
      <c r="AK19" s="1150"/>
      <c r="AL19" s="1151" t="str">
        <f t="shared" si="5"/>
        <v>10 (1410)</v>
      </c>
      <c r="AM19" s="1152" t="str">
        <f t="shared" si="6"/>
        <v/>
      </c>
      <c r="AN19" s="1255"/>
      <c r="AO19" s="490"/>
      <c r="AP19" s="490"/>
      <c r="AQ19" s="319"/>
      <c r="AR19" s="1151" t="str">
        <f t="shared" si="7"/>
        <v>10 (1410)</v>
      </c>
      <c r="AS19" s="1152" t="str">
        <f t="shared" si="8"/>
        <v/>
      </c>
      <c r="AT19" s="489"/>
      <c r="AU19" s="490"/>
      <c r="AV19" s="490"/>
    </row>
    <row r="20" spans="1:48" ht="12.6" hidden="1" customHeight="1">
      <c r="A20" s="453" t="s">
        <v>2907</v>
      </c>
      <c r="B20" s="1144"/>
      <c r="C20" s="1207"/>
      <c r="D20" s="994"/>
      <c r="E20" s="453"/>
      <c r="F20" s="994"/>
      <c r="G20" s="1226"/>
      <c r="H20" s="997"/>
      <c r="I20" s="1148"/>
      <c r="J20" s="453"/>
      <c r="K20" s="1665"/>
      <c r="L20" s="1665"/>
      <c r="M20" s="1665"/>
      <c r="N20" s="1665"/>
      <c r="O20" s="477"/>
      <c r="P20" s="1151" t="str">
        <f t="shared" si="0"/>
        <v>11 (1411)</v>
      </c>
      <c r="Q20" s="1152" t="str">
        <f t="shared" si="1"/>
        <v/>
      </c>
      <c r="R20" s="1153"/>
      <c r="S20" s="1154"/>
      <c r="T20" s="1154"/>
      <c r="U20" s="477"/>
      <c r="V20" s="1151" t="str">
        <f t="shared" si="2"/>
        <v>11 (1411)</v>
      </c>
      <c r="W20" s="1152" t="str">
        <f t="shared" si="3"/>
        <v/>
      </c>
      <c r="X20" s="1255"/>
      <c r="Y20" s="1256"/>
      <c r="Z20" s="1256"/>
      <c r="AA20" s="1257"/>
      <c r="AB20" s="1246" t="s">
        <v>2907</v>
      </c>
      <c r="AC20" s="1232" t="str">
        <f t="shared" si="4"/>
        <v/>
      </c>
      <c r="AD20" s="1247"/>
      <c r="AE20" s="1194"/>
      <c r="AF20" s="1183"/>
      <c r="AG20" s="1665"/>
      <c r="AH20" s="1665"/>
      <c r="AI20" s="1665"/>
      <c r="AJ20" s="1665"/>
      <c r="AK20" s="1150"/>
      <c r="AL20" s="1151" t="str">
        <f t="shared" si="5"/>
        <v>11 (1411)</v>
      </c>
      <c r="AM20" s="1152" t="str">
        <f t="shared" si="6"/>
        <v/>
      </c>
      <c r="AN20" s="1255"/>
      <c r="AO20" s="490"/>
      <c r="AP20" s="490"/>
      <c r="AQ20" s="319"/>
      <c r="AR20" s="1151" t="str">
        <f t="shared" si="7"/>
        <v>11 (1411)</v>
      </c>
      <c r="AS20" s="1152" t="str">
        <f t="shared" si="8"/>
        <v/>
      </c>
      <c r="AT20" s="489"/>
      <c r="AU20" s="490"/>
      <c r="AV20" s="490"/>
    </row>
    <row r="21" spans="1:48" ht="12.6" hidden="1" customHeight="1">
      <c r="A21" s="453" t="s">
        <v>2908</v>
      </c>
      <c r="B21" s="1144"/>
      <c r="C21" s="1207"/>
      <c r="D21" s="994"/>
      <c r="E21" s="453"/>
      <c r="F21" s="994"/>
      <c r="G21" s="1226"/>
      <c r="H21" s="997"/>
      <c r="I21" s="1148"/>
      <c r="J21" s="453"/>
      <c r="K21" s="1665"/>
      <c r="L21" s="1665"/>
      <c r="M21" s="1665"/>
      <c r="N21" s="1665"/>
      <c r="O21" s="477"/>
      <c r="P21" s="1151" t="str">
        <f t="shared" si="0"/>
        <v>12 (1412)</v>
      </c>
      <c r="Q21" s="1152" t="str">
        <f t="shared" si="1"/>
        <v/>
      </c>
      <c r="R21" s="1153"/>
      <c r="S21" s="1154"/>
      <c r="T21" s="1154"/>
      <c r="U21" s="477"/>
      <c r="V21" s="1151" t="str">
        <f t="shared" si="2"/>
        <v>12 (1412)</v>
      </c>
      <c r="W21" s="1152" t="str">
        <f t="shared" si="3"/>
        <v/>
      </c>
      <c r="X21" s="1255"/>
      <c r="Y21" s="1256"/>
      <c r="Z21" s="1256"/>
      <c r="AA21" s="1257"/>
      <c r="AB21" s="1246" t="s">
        <v>2908</v>
      </c>
      <c r="AC21" s="1232" t="str">
        <f t="shared" si="4"/>
        <v/>
      </c>
      <c r="AD21" s="1247"/>
      <c r="AE21" s="1194"/>
      <c r="AF21" s="1183"/>
      <c r="AG21" s="1665"/>
      <c r="AH21" s="1665"/>
      <c r="AI21" s="1665"/>
      <c r="AJ21" s="1665"/>
      <c r="AK21" s="1150"/>
      <c r="AL21" s="1151" t="str">
        <f t="shared" si="5"/>
        <v>12 (1412)</v>
      </c>
      <c r="AM21" s="1152" t="str">
        <f t="shared" si="6"/>
        <v/>
      </c>
      <c r="AN21" s="1255"/>
      <c r="AO21" s="490"/>
      <c r="AP21" s="490"/>
      <c r="AQ21" s="319"/>
      <c r="AR21" s="1151" t="str">
        <f t="shared" si="7"/>
        <v>12 (1412)</v>
      </c>
      <c r="AS21" s="1152" t="str">
        <f t="shared" si="8"/>
        <v/>
      </c>
      <c r="AT21" s="489"/>
      <c r="AU21" s="490"/>
      <c r="AV21" s="490"/>
    </row>
    <row r="22" spans="1:48" ht="12.6" hidden="1" customHeight="1">
      <c r="A22" s="453" t="s">
        <v>2909</v>
      </c>
      <c r="B22" s="1144"/>
      <c r="C22" s="1207"/>
      <c r="D22" s="994"/>
      <c r="E22" s="453"/>
      <c r="F22" s="994"/>
      <c r="G22" s="1226"/>
      <c r="H22" s="997"/>
      <c r="I22" s="1148"/>
      <c r="J22" s="453"/>
      <c r="K22" s="1665"/>
      <c r="L22" s="1665"/>
      <c r="M22" s="1665"/>
      <c r="N22" s="1665"/>
      <c r="O22" s="477"/>
      <c r="P22" s="1151" t="str">
        <f t="shared" si="0"/>
        <v>13 (1413)</v>
      </c>
      <c r="Q22" s="1152" t="str">
        <f t="shared" si="1"/>
        <v/>
      </c>
      <c r="R22" s="1153"/>
      <c r="S22" s="1154"/>
      <c r="T22" s="1154"/>
      <c r="U22" s="477"/>
      <c r="V22" s="1151" t="str">
        <f t="shared" si="2"/>
        <v>13 (1413)</v>
      </c>
      <c r="W22" s="1152" t="str">
        <f t="shared" si="3"/>
        <v/>
      </c>
      <c r="X22" s="1255"/>
      <c r="Y22" s="1256"/>
      <c r="Z22" s="1256"/>
      <c r="AA22" s="1257"/>
      <c r="AB22" s="1246" t="s">
        <v>2909</v>
      </c>
      <c r="AC22" s="1232" t="str">
        <f t="shared" si="4"/>
        <v/>
      </c>
      <c r="AD22" s="1247"/>
      <c r="AE22" s="1194"/>
      <c r="AF22" s="1183"/>
      <c r="AG22" s="1665"/>
      <c r="AH22" s="1665"/>
      <c r="AI22" s="1665"/>
      <c r="AJ22" s="1665"/>
      <c r="AK22" s="1150"/>
      <c r="AL22" s="1151" t="str">
        <f t="shared" si="5"/>
        <v>13 (1413)</v>
      </c>
      <c r="AM22" s="1152" t="str">
        <f t="shared" si="6"/>
        <v/>
      </c>
      <c r="AN22" s="1255"/>
      <c r="AO22" s="490"/>
      <c r="AP22" s="490"/>
      <c r="AQ22" s="319"/>
      <c r="AR22" s="1151" t="str">
        <f t="shared" si="7"/>
        <v>13 (1413)</v>
      </c>
      <c r="AS22" s="1152" t="str">
        <f t="shared" si="8"/>
        <v/>
      </c>
      <c r="AT22" s="489"/>
      <c r="AU22" s="490"/>
      <c r="AV22" s="490"/>
    </row>
    <row r="23" spans="1:48" ht="12.6" hidden="1" customHeight="1">
      <c r="A23" s="453" t="s">
        <v>2910</v>
      </c>
      <c r="B23" s="1144"/>
      <c r="C23" s="1207"/>
      <c r="D23" s="994"/>
      <c r="E23" s="453"/>
      <c r="F23" s="994"/>
      <c r="G23" s="1226"/>
      <c r="H23" s="997"/>
      <c r="I23" s="1148"/>
      <c r="J23" s="453"/>
      <c r="K23" s="1665"/>
      <c r="L23" s="1665"/>
      <c r="M23" s="1665"/>
      <c r="N23" s="1665"/>
      <c r="O23" s="477"/>
      <c r="P23" s="1151" t="str">
        <f t="shared" si="0"/>
        <v>14 (1414)</v>
      </c>
      <c r="Q23" s="1152" t="str">
        <f t="shared" si="1"/>
        <v/>
      </c>
      <c r="R23" s="1153"/>
      <c r="S23" s="1154"/>
      <c r="T23" s="1154"/>
      <c r="U23" s="477"/>
      <c r="V23" s="1151" t="str">
        <f t="shared" si="2"/>
        <v>14 (1414)</v>
      </c>
      <c r="W23" s="1152" t="str">
        <f t="shared" si="3"/>
        <v/>
      </c>
      <c r="X23" s="1255"/>
      <c r="Y23" s="1256"/>
      <c r="Z23" s="1256"/>
      <c r="AA23" s="1257"/>
      <c r="AB23" s="1246" t="s">
        <v>2910</v>
      </c>
      <c r="AC23" s="1232" t="str">
        <f t="shared" si="4"/>
        <v/>
      </c>
      <c r="AD23" s="1247"/>
      <c r="AE23" s="1194"/>
      <c r="AF23" s="1183"/>
      <c r="AG23" s="1665"/>
      <c r="AH23" s="1665"/>
      <c r="AI23" s="1665"/>
      <c r="AJ23" s="1665"/>
      <c r="AK23" s="1150"/>
      <c r="AL23" s="1151" t="str">
        <f t="shared" si="5"/>
        <v>14 (1414)</v>
      </c>
      <c r="AM23" s="1152" t="str">
        <f t="shared" si="6"/>
        <v/>
      </c>
      <c r="AN23" s="1255"/>
      <c r="AO23" s="490"/>
      <c r="AP23" s="490"/>
      <c r="AQ23" s="319"/>
      <c r="AR23" s="1151" t="str">
        <f t="shared" si="7"/>
        <v>14 (1414)</v>
      </c>
      <c r="AS23" s="1152" t="str">
        <f t="shared" si="8"/>
        <v/>
      </c>
      <c r="AT23" s="489"/>
      <c r="AU23" s="490"/>
      <c r="AV23" s="490"/>
    </row>
    <row r="24" spans="1:48" ht="12.6" hidden="1" customHeight="1">
      <c r="A24" s="453" t="s">
        <v>2911</v>
      </c>
      <c r="B24" s="1144"/>
      <c r="C24" s="1207"/>
      <c r="D24" s="994"/>
      <c r="E24" s="453"/>
      <c r="F24" s="994"/>
      <c r="G24" s="1226"/>
      <c r="H24" s="997"/>
      <c r="I24" s="1148"/>
      <c r="J24" s="453"/>
      <c r="K24" s="1665"/>
      <c r="L24" s="1665"/>
      <c r="M24" s="1665"/>
      <c r="N24" s="1665"/>
      <c r="O24" s="477"/>
      <c r="P24" s="1151" t="str">
        <f t="shared" si="0"/>
        <v>15 (1415)</v>
      </c>
      <c r="Q24" s="1152" t="str">
        <f t="shared" si="1"/>
        <v/>
      </c>
      <c r="R24" s="1153"/>
      <c r="S24" s="1154"/>
      <c r="T24" s="1154"/>
      <c r="U24" s="477"/>
      <c r="V24" s="1151" t="str">
        <f t="shared" si="2"/>
        <v>15 (1415)</v>
      </c>
      <c r="W24" s="1152" t="str">
        <f t="shared" si="3"/>
        <v/>
      </c>
      <c r="X24" s="1255"/>
      <c r="Y24" s="1256"/>
      <c r="Z24" s="1256"/>
      <c r="AA24" s="1257"/>
      <c r="AB24" s="1246" t="s">
        <v>2911</v>
      </c>
      <c r="AC24" s="1232" t="str">
        <f t="shared" si="4"/>
        <v/>
      </c>
      <c r="AD24" s="1247"/>
      <c r="AE24" s="1194"/>
      <c r="AF24" s="1183"/>
      <c r="AG24" s="1665"/>
      <c r="AH24" s="1665"/>
      <c r="AI24" s="1665"/>
      <c r="AJ24" s="1665"/>
      <c r="AK24" s="1150"/>
      <c r="AL24" s="1151" t="str">
        <f t="shared" si="5"/>
        <v>15 (1415)</v>
      </c>
      <c r="AM24" s="1152" t="str">
        <f t="shared" si="6"/>
        <v/>
      </c>
      <c r="AN24" s="1255"/>
      <c r="AO24" s="490"/>
      <c r="AP24" s="490"/>
      <c r="AQ24" s="319"/>
      <c r="AR24" s="1151" t="str">
        <f t="shared" si="7"/>
        <v>15 (1415)</v>
      </c>
      <c r="AS24" s="1152" t="str">
        <f t="shared" si="8"/>
        <v/>
      </c>
      <c r="AT24" s="489"/>
      <c r="AU24" s="490"/>
      <c r="AV24" s="490"/>
    </row>
    <row r="25" spans="1:48" ht="12.6" hidden="1" customHeight="1">
      <c r="A25" s="453" t="s">
        <v>2912</v>
      </c>
      <c r="B25" s="1144"/>
      <c r="C25" s="1207"/>
      <c r="D25" s="994"/>
      <c r="E25" s="453"/>
      <c r="F25" s="994"/>
      <c r="G25" s="1226"/>
      <c r="H25" s="997"/>
      <c r="I25" s="1148"/>
      <c r="J25" s="453"/>
      <c r="K25" s="1665"/>
      <c r="L25" s="1665"/>
      <c r="M25" s="1665"/>
      <c r="N25" s="1665"/>
      <c r="O25" s="477"/>
      <c r="P25" s="1151" t="str">
        <f t="shared" si="0"/>
        <v>16 (1416)</v>
      </c>
      <c r="Q25" s="1152" t="str">
        <f t="shared" si="1"/>
        <v/>
      </c>
      <c r="R25" s="1153"/>
      <c r="S25" s="1154"/>
      <c r="T25" s="1154"/>
      <c r="U25" s="477"/>
      <c r="V25" s="1151" t="str">
        <f t="shared" si="2"/>
        <v>16 (1416)</v>
      </c>
      <c r="W25" s="1152" t="str">
        <f t="shared" si="3"/>
        <v/>
      </c>
      <c r="X25" s="1255"/>
      <c r="Y25" s="1256"/>
      <c r="Z25" s="1256"/>
      <c r="AA25" s="1257"/>
      <c r="AB25" s="1246" t="s">
        <v>2912</v>
      </c>
      <c r="AC25" s="1232" t="str">
        <f t="shared" si="4"/>
        <v/>
      </c>
      <c r="AD25" s="1247"/>
      <c r="AE25" s="1194"/>
      <c r="AF25" s="1183"/>
      <c r="AG25" s="1665"/>
      <c r="AH25" s="1665"/>
      <c r="AI25" s="1665"/>
      <c r="AJ25" s="1665"/>
      <c r="AK25" s="1150"/>
      <c r="AL25" s="1151" t="str">
        <f t="shared" si="5"/>
        <v>16 (1416)</v>
      </c>
      <c r="AM25" s="1152" t="str">
        <f t="shared" si="6"/>
        <v/>
      </c>
      <c r="AN25" s="1255"/>
      <c r="AO25" s="490"/>
      <c r="AP25" s="490"/>
      <c r="AQ25" s="319"/>
      <c r="AR25" s="1151" t="str">
        <f t="shared" si="7"/>
        <v>16 (1416)</v>
      </c>
      <c r="AS25" s="1152" t="str">
        <f t="shared" si="8"/>
        <v/>
      </c>
      <c r="AT25" s="489"/>
      <c r="AU25" s="490"/>
      <c r="AV25" s="490"/>
    </row>
    <row r="26" spans="1:48" ht="12.6" hidden="1" customHeight="1">
      <c r="A26" s="453" t="s">
        <v>2913</v>
      </c>
      <c r="B26" s="1144"/>
      <c r="C26" s="1207"/>
      <c r="D26" s="994"/>
      <c r="E26" s="453"/>
      <c r="F26" s="994"/>
      <c r="G26" s="1226"/>
      <c r="H26" s="997"/>
      <c r="I26" s="1148"/>
      <c r="J26" s="453"/>
      <c r="K26" s="1665"/>
      <c r="L26" s="1665"/>
      <c r="M26" s="1665"/>
      <c r="N26" s="1665"/>
      <c r="O26" s="477"/>
      <c r="P26" s="1151" t="str">
        <f t="shared" si="0"/>
        <v>17 (1417)</v>
      </c>
      <c r="Q26" s="1152" t="str">
        <f t="shared" si="1"/>
        <v/>
      </c>
      <c r="R26" s="1153"/>
      <c r="S26" s="1154"/>
      <c r="T26" s="1154"/>
      <c r="U26" s="477"/>
      <c r="V26" s="1151" t="str">
        <f t="shared" si="2"/>
        <v>17 (1417)</v>
      </c>
      <c r="W26" s="1152" t="str">
        <f t="shared" si="3"/>
        <v/>
      </c>
      <c r="X26" s="1255"/>
      <c r="Y26" s="1256"/>
      <c r="Z26" s="1256"/>
      <c r="AA26" s="1257"/>
      <c r="AB26" s="1246" t="s">
        <v>2913</v>
      </c>
      <c r="AC26" s="1232" t="str">
        <f t="shared" si="4"/>
        <v/>
      </c>
      <c r="AD26" s="1247"/>
      <c r="AE26" s="1194"/>
      <c r="AF26" s="1183"/>
      <c r="AG26" s="1665"/>
      <c r="AH26" s="1665"/>
      <c r="AI26" s="1665"/>
      <c r="AJ26" s="1665"/>
      <c r="AK26" s="1150"/>
      <c r="AL26" s="1151" t="str">
        <f t="shared" si="5"/>
        <v>17 (1417)</v>
      </c>
      <c r="AM26" s="1152" t="str">
        <f t="shared" si="6"/>
        <v/>
      </c>
      <c r="AN26" s="1255"/>
      <c r="AO26" s="490"/>
      <c r="AP26" s="490"/>
      <c r="AQ26" s="319"/>
      <c r="AR26" s="1151" t="str">
        <f t="shared" si="7"/>
        <v>17 (1417)</v>
      </c>
      <c r="AS26" s="1152" t="str">
        <f t="shared" si="8"/>
        <v/>
      </c>
      <c r="AT26" s="489"/>
      <c r="AU26" s="490"/>
      <c r="AV26" s="490"/>
    </row>
    <row r="27" spans="1:48" ht="12.6" hidden="1" customHeight="1">
      <c r="A27" s="453" t="s">
        <v>2914</v>
      </c>
      <c r="B27" s="1144"/>
      <c r="C27" s="1207"/>
      <c r="D27" s="994"/>
      <c r="E27" s="453"/>
      <c r="F27" s="994"/>
      <c r="G27" s="1226"/>
      <c r="H27" s="997"/>
      <c r="I27" s="1148"/>
      <c r="J27" s="453"/>
      <c r="K27" s="1665"/>
      <c r="L27" s="1665"/>
      <c r="M27" s="1665"/>
      <c r="N27" s="1665"/>
      <c r="O27" s="477"/>
      <c r="P27" s="1151" t="str">
        <f t="shared" si="0"/>
        <v>18 (1418)</v>
      </c>
      <c r="Q27" s="1152" t="str">
        <f t="shared" si="1"/>
        <v/>
      </c>
      <c r="R27" s="1153"/>
      <c r="S27" s="1154"/>
      <c r="T27" s="1154"/>
      <c r="U27" s="477"/>
      <c r="V27" s="1151" t="str">
        <f t="shared" si="2"/>
        <v>18 (1418)</v>
      </c>
      <c r="W27" s="1152" t="str">
        <f t="shared" si="3"/>
        <v/>
      </c>
      <c r="X27" s="1255"/>
      <c r="Y27" s="1256"/>
      <c r="Z27" s="1256"/>
      <c r="AA27" s="1257"/>
      <c r="AB27" s="1246" t="s">
        <v>2914</v>
      </c>
      <c r="AC27" s="1232" t="str">
        <f t="shared" si="4"/>
        <v/>
      </c>
      <c r="AD27" s="1247"/>
      <c r="AE27" s="1194"/>
      <c r="AF27" s="1183"/>
      <c r="AG27" s="1665"/>
      <c r="AH27" s="1665"/>
      <c r="AI27" s="1665"/>
      <c r="AJ27" s="1665"/>
      <c r="AK27" s="1150"/>
      <c r="AL27" s="1151" t="str">
        <f t="shared" si="5"/>
        <v>18 (1418)</v>
      </c>
      <c r="AM27" s="1152" t="str">
        <f t="shared" si="6"/>
        <v/>
      </c>
      <c r="AN27" s="1255"/>
      <c r="AO27" s="490"/>
      <c r="AP27" s="490"/>
      <c r="AQ27" s="319"/>
      <c r="AR27" s="1151" t="str">
        <f t="shared" si="7"/>
        <v>18 (1418)</v>
      </c>
      <c r="AS27" s="1152" t="str">
        <f t="shared" si="8"/>
        <v/>
      </c>
      <c r="AT27" s="489"/>
      <c r="AU27" s="490"/>
      <c r="AV27" s="490"/>
    </row>
    <row r="28" spans="1:48" ht="12.6" hidden="1" customHeight="1">
      <c r="A28" s="453" t="s">
        <v>2915</v>
      </c>
      <c r="B28" s="1144"/>
      <c r="C28" s="1207"/>
      <c r="D28" s="994"/>
      <c r="E28" s="453"/>
      <c r="F28" s="994"/>
      <c r="G28" s="1226"/>
      <c r="H28" s="997"/>
      <c r="I28" s="1148"/>
      <c r="J28" s="453"/>
      <c r="K28" s="1665"/>
      <c r="L28" s="1665"/>
      <c r="M28" s="1665"/>
      <c r="N28" s="1665"/>
      <c r="O28" s="477"/>
      <c r="P28" s="1151" t="str">
        <f t="shared" si="0"/>
        <v>19 (1419)</v>
      </c>
      <c r="Q28" s="1152" t="str">
        <f t="shared" si="1"/>
        <v/>
      </c>
      <c r="R28" s="1153"/>
      <c r="S28" s="1154"/>
      <c r="T28" s="1154"/>
      <c r="U28" s="477"/>
      <c r="V28" s="1151" t="str">
        <f t="shared" si="2"/>
        <v>19 (1419)</v>
      </c>
      <c r="W28" s="1152" t="str">
        <f t="shared" si="3"/>
        <v/>
      </c>
      <c r="X28" s="1255"/>
      <c r="Y28" s="1256"/>
      <c r="Z28" s="1256"/>
      <c r="AA28" s="1257"/>
      <c r="AB28" s="1246" t="s">
        <v>2915</v>
      </c>
      <c r="AC28" s="1232" t="str">
        <f t="shared" si="4"/>
        <v/>
      </c>
      <c r="AD28" s="1247"/>
      <c r="AE28" s="1194"/>
      <c r="AF28" s="1183"/>
      <c r="AG28" s="1665"/>
      <c r="AH28" s="1665"/>
      <c r="AI28" s="1665"/>
      <c r="AJ28" s="1665"/>
      <c r="AK28" s="1150"/>
      <c r="AL28" s="1151" t="str">
        <f t="shared" si="5"/>
        <v>19 (1419)</v>
      </c>
      <c r="AM28" s="1152" t="str">
        <f t="shared" si="6"/>
        <v/>
      </c>
      <c r="AN28" s="1255"/>
      <c r="AO28" s="490"/>
      <c r="AP28" s="490"/>
      <c r="AQ28" s="319"/>
      <c r="AR28" s="1151" t="str">
        <f t="shared" si="7"/>
        <v>19 (1419)</v>
      </c>
      <c r="AS28" s="1152" t="str">
        <f t="shared" si="8"/>
        <v/>
      </c>
      <c r="AT28" s="489"/>
      <c r="AU28" s="490"/>
      <c r="AV28" s="490"/>
    </row>
    <row r="29" spans="1:48" ht="12.6" hidden="1" customHeight="1">
      <c r="A29" s="453" t="s">
        <v>2916</v>
      </c>
      <c r="B29" s="1144"/>
      <c r="C29" s="1207"/>
      <c r="D29" s="994"/>
      <c r="E29" s="453"/>
      <c r="F29" s="994"/>
      <c r="G29" s="1226"/>
      <c r="H29" s="997"/>
      <c r="I29" s="1148"/>
      <c r="J29" s="453"/>
      <c r="K29" s="1665"/>
      <c r="L29" s="1665"/>
      <c r="M29" s="1665"/>
      <c r="N29" s="1665"/>
      <c r="O29" s="477"/>
      <c r="P29" s="1151" t="str">
        <f t="shared" si="0"/>
        <v>20 (1420)</v>
      </c>
      <c r="Q29" s="1152" t="str">
        <f t="shared" si="1"/>
        <v/>
      </c>
      <c r="R29" s="1153"/>
      <c r="S29" s="1154"/>
      <c r="T29" s="1154"/>
      <c r="U29" s="477"/>
      <c r="V29" s="1151" t="str">
        <f t="shared" si="2"/>
        <v>20 (1420)</v>
      </c>
      <c r="W29" s="1152" t="str">
        <f t="shared" si="3"/>
        <v/>
      </c>
      <c r="X29" s="1255"/>
      <c r="Y29" s="1256"/>
      <c r="Z29" s="1256"/>
      <c r="AA29" s="1257"/>
      <c r="AB29" s="1246" t="s">
        <v>2916</v>
      </c>
      <c r="AC29" s="1232" t="str">
        <f t="shared" si="4"/>
        <v/>
      </c>
      <c r="AD29" s="1247"/>
      <c r="AE29" s="1194"/>
      <c r="AF29" s="1183"/>
      <c r="AG29" s="1665"/>
      <c r="AH29" s="1665"/>
      <c r="AI29" s="1665"/>
      <c r="AJ29" s="1665"/>
      <c r="AK29" s="1150"/>
      <c r="AL29" s="1151" t="str">
        <f t="shared" si="5"/>
        <v>20 (1420)</v>
      </c>
      <c r="AM29" s="1152" t="str">
        <f t="shared" si="6"/>
        <v/>
      </c>
      <c r="AN29" s="1255"/>
      <c r="AO29" s="490"/>
      <c r="AP29" s="490"/>
      <c r="AQ29" s="319"/>
      <c r="AR29" s="1151" t="str">
        <f t="shared" si="7"/>
        <v>20 (1420)</v>
      </c>
      <c r="AS29" s="1152" t="str">
        <f t="shared" si="8"/>
        <v/>
      </c>
      <c r="AT29" s="489"/>
      <c r="AU29" s="490"/>
      <c r="AV29" s="490"/>
    </row>
    <row r="30" spans="1:48" ht="12.6" hidden="1" customHeight="1">
      <c r="A30" s="453" t="s">
        <v>2917</v>
      </c>
      <c r="B30" s="1144"/>
      <c r="C30" s="1207"/>
      <c r="D30" s="994"/>
      <c r="E30" s="453"/>
      <c r="F30" s="994"/>
      <c r="G30" s="1226"/>
      <c r="H30" s="997"/>
      <c r="I30" s="1148"/>
      <c r="J30" s="453"/>
      <c r="K30" s="1665"/>
      <c r="L30" s="1665"/>
      <c r="M30" s="1665"/>
      <c r="N30" s="1665"/>
      <c r="O30" s="477"/>
      <c r="P30" s="1151" t="str">
        <f t="shared" si="0"/>
        <v>21 (1421)</v>
      </c>
      <c r="Q30" s="1152" t="str">
        <f t="shared" si="1"/>
        <v/>
      </c>
      <c r="R30" s="1153"/>
      <c r="S30" s="1154"/>
      <c r="T30" s="1154"/>
      <c r="U30" s="477"/>
      <c r="V30" s="1151" t="str">
        <f t="shared" si="2"/>
        <v>21 (1421)</v>
      </c>
      <c r="W30" s="1152" t="str">
        <f t="shared" si="3"/>
        <v/>
      </c>
      <c r="X30" s="1255"/>
      <c r="Y30" s="1256"/>
      <c r="Z30" s="1256"/>
      <c r="AA30" s="1257"/>
      <c r="AB30" s="1246" t="s">
        <v>2917</v>
      </c>
      <c r="AC30" s="1232" t="str">
        <f t="shared" si="4"/>
        <v/>
      </c>
      <c r="AD30" s="1247"/>
      <c r="AE30" s="1194"/>
      <c r="AF30" s="1183"/>
      <c r="AG30" s="1665"/>
      <c r="AH30" s="1665"/>
      <c r="AI30" s="1665"/>
      <c r="AJ30" s="1665"/>
      <c r="AK30" s="1150"/>
      <c r="AL30" s="1151" t="str">
        <f t="shared" si="5"/>
        <v>21 (1421)</v>
      </c>
      <c r="AM30" s="1152" t="str">
        <f t="shared" si="6"/>
        <v/>
      </c>
      <c r="AN30" s="1255"/>
      <c r="AO30" s="490"/>
      <c r="AP30" s="490"/>
      <c r="AQ30" s="319"/>
      <c r="AR30" s="1151" t="str">
        <f t="shared" si="7"/>
        <v>21 (1421)</v>
      </c>
      <c r="AS30" s="1152" t="str">
        <f t="shared" si="8"/>
        <v/>
      </c>
      <c r="AT30" s="489"/>
      <c r="AU30" s="490"/>
      <c r="AV30" s="490"/>
    </row>
    <row r="31" spans="1:48" ht="12.6" hidden="1" customHeight="1">
      <c r="A31" s="453" t="s">
        <v>2918</v>
      </c>
      <c r="B31" s="1144"/>
      <c r="C31" s="1207"/>
      <c r="D31" s="994"/>
      <c r="E31" s="453"/>
      <c r="F31" s="994"/>
      <c r="G31" s="1226"/>
      <c r="H31" s="997"/>
      <c r="I31" s="1148"/>
      <c r="J31" s="453"/>
      <c r="K31" s="1665"/>
      <c r="L31" s="1665"/>
      <c r="M31" s="1665"/>
      <c r="N31" s="1665"/>
      <c r="O31" s="477"/>
      <c r="P31" s="1151" t="str">
        <f t="shared" si="0"/>
        <v>22 (1422)</v>
      </c>
      <c r="Q31" s="1152" t="str">
        <f t="shared" si="1"/>
        <v/>
      </c>
      <c r="R31" s="1153"/>
      <c r="S31" s="1154"/>
      <c r="T31" s="1154"/>
      <c r="U31" s="477"/>
      <c r="V31" s="1151" t="str">
        <f t="shared" si="2"/>
        <v>22 (1422)</v>
      </c>
      <c r="W31" s="1152" t="str">
        <f t="shared" si="3"/>
        <v/>
      </c>
      <c r="X31" s="1255"/>
      <c r="Y31" s="1256"/>
      <c r="Z31" s="1256"/>
      <c r="AA31" s="1257"/>
      <c r="AB31" s="1246" t="s">
        <v>2918</v>
      </c>
      <c r="AC31" s="1232" t="str">
        <f t="shared" si="4"/>
        <v/>
      </c>
      <c r="AD31" s="1247"/>
      <c r="AE31" s="1194"/>
      <c r="AF31" s="1183"/>
      <c r="AG31" s="1665"/>
      <c r="AH31" s="1665"/>
      <c r="AI31" s="1665"/>
      <c r="AJ31" s="1665"/>
      <c r="AK31" s="1150"/>
      <c r="AL31" s="1151" t="str">
        <f t="shared" si="5"/>
        <v>22 (1422)</v>
      </c>
      <c r="AM31" s="1152" t="str">
        <f t="shared" si="6"/>
        <v/>
      </c>
      <c r="AN31" s="1255"/>
      <c r="AO31" s="490"/>
      <c r="AP31" s="490"/>
      <c r="AQ31" s="319"/>
      <c r="AR31" s="1151" t="str">
        <f t="shared" si="7"/>
        <v>22 (1422)</v>
      </c>
      <c r="AS31" s="1152" t="str">
        <f t="shared" si="8"/>
        <v/>
      </c>
      <c r="AT31" s="489"/>
      <c r="AU31" s="490"/>
      <c r="AV31" s="490"/>
    </row>
    <row r="32" spans="1:48" ht="12.6" hidden="1" customHeight="1">
      <c r="A32" s="453" t="s">
        <v>2919</v>
      </c>
      <c r="B32" s="1144"/>
      <c r="C32" s="1207"/>
      <c r="D32" s="994"/>
      <c r="E32" s="453"/>
      <c r="F32" s="994"/>
      <c r="G32" s="1226"/>
      <c r="H32" s="997"/>
      <c r="I32" s="1148"/>
      <c r="J32" s="453"/>
      <c r="K32" s="1665"/>
      <c r="L32" s="1665"/>
      <c r="M32" s="1665"/>
      <c r="N32" s="1665"/>
      <c r="O32" s="477"/>
      <c r="P32" s="1151" t="str">
        <f t="shared" si="0"/>
        <v>23 (1423)</v>
      </c>
      <c r="Q32" s="1152" t="str">
        <f t="shared" si="1"/>
        <v/>
      </c>
      <c r="R32" s="1153"/>
      <c r="S32" s="1154"/>
      <c r="T32" s="1154"/>
      <c r="U32" s="477"/>
      <c r="V32" s="1151" t="str">
        <f t="shared" si="2"/>
        <v>23 (1423)</v>
      </c>
      <c r="W32" s="1152" t="str">
        <f t="shared" si="3"/>
        <v/>
      </c>
      <c r="X32" s="1255"/>
      <c r="Y32" s="1256"/>
      <c r="Z32" s="1256"/>
      <c r="AA32" s="1257"/>
      <c r="AB32" s="1246" t="s">
        <v>2919</v>
      </c>
      <c r="AC32" s="1232" t="str">
        <f t="shared" si="4"/>
        <v/>
      </c>
      <c r="AD32" s="1247"/>
      <c r="AE32" s="1194"/>
      <c r="AF32" s="1183"/>
      <c r="AG32" s="1665"/>
      <c r="AH32" s="1665"/>
      <c r="AI32" s="1665"/>
      <c r="AJ32" s="1665"/>
      <c r="AK32" s="1150"/>
      <c r="AL32" s="1151" t="str">
        <f t="shared" si="5"/>
        <v>23 (1423)</v>
      </c>
      <c r="AM32" s="1152" t="str">
        <f t="shared" si="6"/>
        <v/>
      </c>
      <c r="AN32" s="1255"/>
      <c r="AO32" s="490"/>
      <c r="AP32" s="490"/>
      <c r="AQ32" s="319"/>
      <c r="AR32" s="1151" t="str">
        <f t="shared" si="7"/>
        <v>23 (1423)</v>
      </c>
      <c r="AS32" s="1152" t="str">
        <f t="shared" si="8"/>
        <v/>
      </c>
      <c r="AT32" s="489"/>
      <c r="AU32" s="490"/>
      <c r="AV32" s="490"/>
    </row>
    <row r="33" spans="1:48" ht="12.6" hidden="1" customHeight="1">
      <c r="A33" s="453" t="s">
        <v>2920</v>
      </c>
      <c r="B33" s="1144"/>
      <c r="C33" s="1207"/>
      <c r="D33" s="994"/>
      <c r="E33" s="453"/>
      <c r="F33" s="994"/>
      <c r="G33" s="1226"/>
      <c r="H33" s="997"/>
      <c r="I33" s="1148"/>
      <c r="J33" s="453"/>
      <c r="K33" s="1665"/>
      <c r="L33" s="1665"/>
      <c r="M33" s="1665"/>
      <c r="N33" s="1665"/>
      <c r="O33" s="477"/>
      <c r="P33" s="1151" t="str">
        <f t="shared" si="0"/>
        <v>24 (1424)</v>
      </c>
      <c r="Q33" s="1152" t="str">
        <f t="shared" si="1"/>
        <v/>
      </c>
      <c r="R33" s="1153"/>
      <c r="S33" s="1154"/>
      <c r="T33" s="1154"/>
      <c r="U33" s="477"/>
      <c r="V33" s="1151" t="str">
        <f t="shared" si="2"/>
        <v>24 (1424)</v>
      </c>
      <c r="W33" s="1152" t="str">
        <f t="shared" si="3"/>
        <v/>
      </c>
      <c r="X33" s="1255"/>
      <c r="Y33" s="1256"/>
      <c r="Z33" s="1256"/>
      <c r="AA33" s="1257"/>
      <c r="AB33" s="1246" t="s">
        <v>2920</v>
      </c>
      <c r="AC33" s="1232" t="str">
        <f t="shared" si="4"/>
        <v/>
      </c>
      <c r="AD33" s="1247"/>
      <c r="AE33" s="1194"/>
      <c r="AF33" s="1183"/>
      <c r="AG33" s="1665"/>
      <c r="AH33" s="1665"/>
      <c r="AI33" s="1665"/>
      <c r="AJ33" s="1665"/>
      <c r="AK33" s="1150"/>
      <c r="AL33" s="1151" t="str">
        <f t="shared" si="5"/>
        <v>24 (1424)</v>
      </c>
      <c r="AM33" s="1152" t="str">
        <f t="shared" si="6"/>
        <v/>
      </c>
      <c r="AN33" s="1255"/>
      <c r="AO33" s="490"/>
      <c r="AP33" s="490"/>
      <c r="AQ33" s="319"/>
      <c r="AR33" s="1151" t="str">
        <f t="shared" si="7"/>
        <v>24 (1424)</v>
      </c>
      <c r="AS33" s="1152" t="str">
        <f t="shared" si="8"/>
        <v/>
      </c>
      <c r="AT33" s="489"/>
      <c r="AU33" s="490"/>
      <c r="AV33" s="490"/>
    </row>
    <row r="34" spans="1:48">
      <c r="A34" s="453" t="s">
        <v>2921</v>
      </c>
      <c r="B34" s="1144"/>
      <c r="C34" s="1207"/>
      <c r="D34" s="994"/>
      <c r="E34" s="453"/>
      <c r="F34" s="994"/>
      <c r="G34" s="1226"/>
      <c r="H34" s="997"/>
      <c r="I34" s="1148"/>
      <c r="J34" s="453"/>
      <c r="K34" s="1665"/>
      <c r="L34" s="1665"/>
      <c r="M34" s="1665"/>
      <c r="N34" s="1665"/>
      <c r="O34" s="477"/>
      <c r="P34" s="1151" t="str">
        <f t="shared" si="0"/>
        <v>25 (1425)</v>
      </c>
      <c r="Q34" s="1152" t="str">
        <f t="shared" si="1"/>
        <v/>
      </c>
      <c r="R34" s="1153"/>
      <c r="S34" s="1154"/>
      <c r="T34" s="1154"/>
      <c r="U34" s="477"/>
      <c r="V34" s="1151" t="str">
        <f t="shared" si="2"/>
        <v>25 (1425)</v>
      </c>
      <c r="W34" s="1152" t="str">
        <f t="shared" si="3"/>
        <v/>
      </c>
      <c r="X34" s="1255"/>
      <c r="Y34" s="1256"/>
      <c r="Z34" s="1256"/>
      <c r="AA34" s="1257"/>
      <c r="AB34" s="1246" t="s">
        <v>2921</v>
      </c>
      <c r="AC34" s="1232" t="str">
        <f t="shared" si="4"/>
        <v/>
      </c>
      <c r="AD34" s="1247"/>
      <c r="AE34" s="1194"/>
      <c r="AF34" s="1183"/>
      <c r="AG34" s="1665"/>
      <c r="AH34" s="1665"/>
      <c r="AI34" s="1665"/>
      <c r="AJ34" s="1665"/>
      <c r="AK34" s="1150"/>
      <c r="AL34" s="1151" t="str">
        <f t="shared" si="5"/>
        <v>25 (1425)</v>
      </c>
      <c r="AM34" s="1152" t="str">
        <f t="shared" si="6"/>
        <v/>
      </c>
      <c r="AN34" s="1255"/>
      <c r="AO34" s="490"/>
      <c r="AP34" s="490"/>
      <c r="AQ34" s="319"/>
      <c r="AR34" s="1151" t="str">
        <f t="shared" si="7"/>
        <v>25 (1425)</v>
      </c>
      <c r="AS34" s="1152" t="str">
        <f t="shared" si="8"/>
        <v/>
      </c>
      <c r="AT34" s="489"/>
      <c r="AU34" s="490"/>
      <c r="AV34" s="490"/>
    </row>
    <row r="35" spans="1:48" ht="14.4">
      <c r="A35" s="796" t="s">
        <v>2922</v>
      </c>
      <c r="B35" s="1208">
        <v>100</v>
      </c>
      <c r="C35" s="1209"/>
      <c r="D35" s="994"/>
      <c r="E35" s="453"/>
      <c r="F35" s="994"/>
      <c r="G35" s="1226"/>
      <c r="H35" s="997"/>
      <c r="I35" s="1148"/>
      <c r="J35" s="453"/>
      <c r="K35" s="1666"/>
      <c r="L35" s="1666"/>
      <c r="M35" s="1666"/>
      <c r="N35" s="1666"/>
      <c r="O35" s="477"/>
      <c r="P35" s="1142"/>
      <c r="Q35" s="1159">
        <f>$B35</f>
        <v>100</v>
      </c>
      <c r="R35" s="1153"/>
      <c r="S35" s="1154"/>
      <c r="T35" s="1154"/>
      <c r="U35" s="477"/>
      <c r="V35" s="1142"/>
      <c r="W35" s="1159">
        <f>$B35</f>
        <v>100</v>
      </c>
      <c r="X35" s="1255"/>
      <c r="Y35" s="1256"/>
      <c r="Z35" s="1256"/>
      <c r="AA35" s="1257"/>
      <c r="AB35" s="1244"/>
      <c r="AC35" s="1380">
        <v>100</v>
      </c>
      <c r="AD35" s="1247"/>
      <c r="AE35" s="1194"/>
      <c r="AF35" s="1183"/>
      <c r="AG35" s="1717"/>
      <c r="AH35" s="1717"/>
      <c r="AI35" s="1717"/>
      <c r="AJ35" s="1717"/>
      <c r="AK35" s="1266"/>
      <c r="AL35" s="1142"/>
      <c r="AM35" s="1159">
        <f>$B35</f>
        <v>100</v>
      </c>
      <c r="AN35" s="1255"/>
      <c r="AO35" s="490"/>
      <c r="AP35" s="490"/>
      <c r="AQ35" s="319"/>
      <c r="AR35" s="1142"/>
      <c r="AS35" s="1159">
        <f>$B35</f>
        <v>100</v>
      </c>
      <c r="AT35" s="489"/>
      <c r="AU35" s="490"/>
      <c r="AV35" s="490"/>
    </row>
    <row r="36" spans="1:48" ht="14.4">
      <c r="A36" s="478" t="s">
        <v>2923</v>
      </c>
      <c r="B36" s="1002" t="s">
        <v>2924</v>
      </c>
      <c r="C36" s="1003"/>
      <c r="D36" s="997"/>
      <c r="E36" s="477"/>
      <c r="F36" s="997"/>
      <c r="G36" s="1227"/>
      <c r="H36" s="997"/>
      <c r="I36" s="1166"/>
      <c r="J36" s="477"/>
      <c r="K36" s="1664"/>
      <c r="L36" s="1664"/>
      <c r="M36" s="1664"/>
      <c r="N36" s="1664"/>
      <c r="O36" s="477"/>
      <c r="P36" s="1142"/>
      <c r="Q36" s="1003" t="str">
        <f>$B36</f>
        <v>Overall</v>
      </c>
      <c r="R36" s="1153"/>
      <c r="S36" s="1168"/>
      <c r="T36" s="1168"/>
      <c r="U36" s="477"/>
      <c r="V36" s="1142"/>
      <c r="W36" s="1003" t="str">
        <f>$B36</f>
        <v>Overall</v>
      </c>
      <c r="X36" s="1255"/>
      <c r="Y36" s="1256"/>
      <c r="Z36" s="1256"/>
      <c r="AA36" s="1257"/>
      <c r="AB36" s="1244"/>
      <c r="AC36" s="1383" t="s">
        <v>2924</v>
      </c>
      <c r="AD36" s="1153"/>
      <c r="AE36" s="1166"/>
      <c r="AF36" s="1183"/>
      <c r="AG36" s="1664"/>
      <c r="AH36" s="1664"/>
      <c r="AI36" s="1664"/>
      <c r="AJ36" s="1664"/>
      <c r="AK36" s="997"/>
      <c r="AL36" s="1142"/>
      <c r="AM36" s="1003" t="str">
        <f>$B36</f>
        <v>Overall</v>
      </c>
      <c r="AN36" s="1255"/>
      <c r="AO36" s="490"/>
      <c r="AP36" s="490"/>
      <c r="AQ36" s="319"/>
      <c r="AR36" s="1142"/>
      <c r="AS36" s="1003" t="str">
        <f>$B36</f>
        <v>Overall</v>
      </c>
      <c r="AT36" s="489"/>
      <c r="AU36" s="490"/>
      <c r="AV36" s="490"/>
    </row>
    <row r="37" spans="1:48" ht="6" customHeight="1">
      <c r="A37" s="477"/>
      <c r="B37" s="477"/>
      <c r="C37" s="477"/>
      <c r="D37" s="477"/>
      <c r="E37" s="477"/>
      <c r="F37" s="477"/>
      <c r="G37" s="477"/>
      <c r="H37" s="477"/>
      <c r="I37" s="477"/>
      <c r="J37" s="477"/>
      <c r="K37" s="477"/>
      <c r="L37" s="477"/>
      <c r="M37" s="477"/>
      <c r="N37" s="477"/>
      <c r="O37" s="477"/>
      <c r="P37" s="1142"/>
      <c r="Q37" s="1142"/>
      <c r="R37" s="477"/>
      <c r="S37" s="477"/>
      <c r="T37" s="477"/>
      <c r="U37" s="477"/>
      <c r="V37" s="1142"/>
      <c r="W37" s="1142"/>
      <c r="X37" s="1241"/>
      <c r="Y37" s="1241"/>
      <c r="Z37" s="1241"/>
      <c r="AA37" s="1257"/>
      <c r="AB37" s="1244"/>
      <c r="AC37" s="1244"/>
      <c r="AD37" s="1183"/>
      <c r="AE37" s="1183"/>
      <c r="AF37" s="1183"/>
      <c r="AG37" s="1183"/>
      <c r="AH37" s="1183"/>
      <c r="AI37" s="1183"/>
      <c r="AJ37" s="1183"/>
      <c r="AK37" s="1183"/>
      <c r="AL37" s="1142"/>
      <c r="AM37" s="1142"/>
      <c r="AN37" s="1241"/>
      <c r="AQ37" s="319"/>
      <c r="AR37" s="1142"/>
      <c r="AS37" s="1142"/>
    </row>
    <row r="38" spans="1:48" ht="14.4">
      <c r="A38" s="477"/>
      <c r="B38" s="813" t="s">
        <v>1791</v>
      </c>
      <c r="C38" s="477"/>
      <c r="D38" s="477"/>
      <c r="E38" s="477"/>
      <c r="F38" s="477"/>
      <c r="G38" s="477"/>
      <c r="H38" s="477"/>
      <c r="I38" s="477"/>
      <c r="J38" s="477"/>
      <c r="K38" s="477"/>
      <c r="L38" s="477"/>
      <c r="M38" s="477"/>
      <c r="N38" s="477"/>
      <c r="O38" s="477"/>
      <c r="P38" s="1142"/>
      <c r="Q38" s="1143" t="str">
        <f>$B38</f>
        <v>Undrawn Commitments (502)</v>
      </c>
      <c r="R38" s="477"/>
      <c r="S38" s="477"/>
      <c r="T38" s="477"/>
      <c r="U38" s="477"/>
      <c r="V38" s="1142"/>
      <c r="W38" s="1143" t="str">
        <f>$B38</f>
        <v>Undrawn Commitments (502)</v>
      </c>
      <c r="X38" s="1241"/>
      <c r="Y38" s="1241"/>
      <c r="Z38" s="1241"/>
      <c r="AA38" s="1257"/>
      <c r="AB38" s="1244"/>
      <c r="AC38" s="1245" t="s">
        <v>1791</v>
      </c>
      <c r="AD38" s="1183"/>
      <c r="AE38" s="1183"/>
      <c r="AF38" s="1183"/>
      <c r="AG38" s="1183"/>
      <c r="AH38" s="1183"/>
      <c r="AI38" s="1183"/>
      <c r="AJ38" s="1183"/>
      <c r="AK38" s="1183"/>
      <c r="AL38" s="1142"/>
      <c r="AM38" s="1143" t="str">
        <f>$B38</f>
        <v>Undrawn Commitments (502)</v>
      </c>
      <c r="AN38" s="1241"/>
      <c r="AQ38" s="319"/>
      <c r="AR38" s="1142"/>
      <c r="AS38" s="1143" t="str">
        <f>$B38</f>
        <v>Undrawn Commitments (502)</v>
      </c>
    </row>
    <row r="39" spans="1:48">
      <c r="A39" s="453" t="s">
        <v>2897</v>
      </c>
      <c r="B39" s="1144"/>
      <c r="C39" s="994"/>
      <c r="D39" s="994"/>
      <c r="E39" s="453"/>
      <c r="F39" s="994"/>
      <c r="G39" s="1226"/>
      <c r="H39" s="997"/>
      <c r="I39" s="1148"/>
      <c r="J39" s="453"/>
      <c r="K39" s="1665"/>
      <c r="L39" s="1665"/>
      <c r="M39" s="1665"/>
      <c r="N39" s="1665"/>
      <c r="O39" s="477"/>
      <c r="P39" s="1151" t="str">
        <f t="shared" ref="P39:P63" si="9">$A39</f>
        <v>1 (1401)</v>
      </c>
      <c r="Q39" s="1152" t="str">
        <f t="shared" ref="Q39:Q63" si="10">IF($B39="","",$B39)</f>
        <v/>
      </c>
      <c r="R39" s="1153"/>
      <c r="S39" s="1154"/>
      <c r="T39" s="1154"/>
      <c r="U39" s="477"/>
      <c r="V39" s="1151" t="str">
        <f t="shared" ref="V39:V63" si="11">$A39</f>
        <v>1 (1401)</v>
      </c>
      <c r="W39" s="1152" t="str">
        <f t="shared" ref="W39:W63" si="12">IF($B39="","",$B39)</f>
        <v/>
      </c>
      <c r="X39" s="1255"/>
      <c r="Y39" s="1256"/>
      <c r="Z39" s="1256"/>
      <c r="AA39" s="1257"/>
      <c r="AB39" s="1246" t="s">
        <v>2897</v>
      </c>
      <c r="AC39" s="1232" t="str">
        <f t="shared" ref="AC39:AC63" si="13">IF($B39="","",$B39)</f>
        <v/>
      </c>
      <c r="AD39" s="1247"/>
      <c r="AE39" s="1194"/>
      <c r="AF39" s="1183"/>
      <c r="AG39" s="1665"/>
      <c r="AH39" s="1665"/>
      <c r="AI39" s="1665"/>
      <c r="AJ39" s="1665"/>
      <c r="AK39" s="1150"/>
      <c r="AL39" s="1151" t="str">
        <f t="shared" ref="AL39:AL63" si="14">$A39</f>
        <v>1 (1401)</v>
      </c>
      <c r="AM39" s="1152" t="str">
        <f t="shared" ref="AM39:AM63" si="15">IF($B39="","",$B39)</f>
        <v/>
      </c>
      <c r="AN39" s="1255"/>
      <c r="AO39" s="490"/>
      <c r="AP39" s="490"/>
      <c r="AQ39" s="319"/>
      <c r="AR39" s="1151" t="str">
        <f t="shared" ref="AR39:AR63" si="16">$A39</f>
        <v>1 (1401)</v>
      </c>
      <c r="AS39" s="1152" t="str">
        <f t="shared" ref="AS39:AS63" si="17">IF($B39="","",$B39)</f>
        <v/>
      </c>
      <c r="AT39" s="489"/>
      <c r="AU39" s="490"/>
      <c r="AV39" s="490"/>
    </row>
    <row r="40" spans="1:48">
      <c r="A40" s="453" t="s">
        <v>2898</v>
      </c>
      <c r="B40" s="1144"/>
      <c r="C40" s="994"/>
      <c r="D40" s="994"/>
      <c r="E40" s="453"/>
      <c r="F40" s="994"/>
      <c r="G40" s="1226"/>
      <c r="H40" s="997"/>
      <c r="I40" s="1148"/>
      <c r="J40" s="453"/>
      <c r="K40" s="1665"/>
      <c r="L40" s="1665"/>
      <c r="M40" s="1665"/>
      <c r="N40" s="1665"/>
      <c r="O40" s="477"/>
      <c r="P40" s="1151" t="str">
        <f t="shared" si="9"/>
        <v>2 (1402)</v>
      </c>
      <c r="Q40" s="1152" t="str">
        <f t="shared" si="10"/>
        <v/>
      </c>
      <c r="R40" s="1153"/>
      <c r="S40" s="1154"/>
      <c r="T40" s="1154"/>
      <c r="U40" s="477"/>
      <c r="V40" s="1151" t="str">
        <f t="shared" si="11"/>
        <v>2 (1402)</v>
      </c>
      <c r="W40" s="1152" t="str">
        <f t="shared" si="12"/>
        <v/>
      </c>
      <c r="X40" s="1255"/>
      <c r="Y40" s="1256"/>
      <c r="Z40" s="1256"/>
      <c r="AA40" s="1257"/>
      <c r="AB40" s="1246" t="s">
        <v>2898</v>
      </c>
      <c r="AC40" s="1232" t="str">
        <f t="shared" si="13"/>
        <v/>
      </c>
      <c r="AD40" s="1247"/>
      <c r="AE40" s="1194"/>
      <c r="AF40" s="1183"/>
      <c r="AG40" s="1665"/>
      <c r="AH40" s="1665"/>
      <c r="AI40" s="1665"/>
      <c r="AJ40" s="1665"/>
      <c r="AK40" s="1150"/>
      <c r="AL40" s="1151" t="str">
        <f t="shared" si="14"/>
        <v>2 (1402)</v>
      </c>
      <c r="AM40" s="1152" t="str">
        <f t="shared" si="15"/>
        <v/>
      </c>
      <c r="AN40" s="1255"/>
      <c r="AO40" s="490"/>
      <c r="AP40" s="490"/>
      <c r="AQ40" s="319"/>
      <c r="AR40" s="1151" t="str">
        <f t="shared" si="16"/>
        <v>2 (1402)</v>
      </c>
      <c r="AS40" s="1152" t="str">
        <f t="shared" si="17"/>
        <v/>
      </c>
      <c r="AT40" s="489"/>
      <c r="AU40" s="490"/>
      <c r="AV40" s="490"/>
    </row>
    <row r="41" spans="1:48">
      <c r="A41" s="453" t="s">
        <v>2899</v>
      </c>
      <c r="B41" s="1144"/>
      <c r="C41" s="994"/>
      <c r="D41" s="994"/>
      <c r="E41" s="453"/>
      <c r="F41" s="994"/>
      <c r="G41" s="1226"/>
      <c r="H41" s="997"/>
      <c r="I41" s="1148"/>
      <c r="J41" s="453"/>
      <c r="K41" s="1665"/>
      <c r="L41" s="1665"/>
      <c r="M41" s="1665"/>
      <c r="N41" s="1665"/>
      <c r="O41" s="477"/>
      <c r="P41" s="1151" t="str">
        <f t="shared" si="9"/>
        <v>3 (1403)</v>
      </c>
      <c r="Q41" s="1152" t="str">
        <f t="shared" si="10"/>
        <v/>
      </c>
      <c r="R41" s="1153"/>
      <c r="S41" s="1154"/>
      <c r="T41" s="1154"/>
      <c r="U41" s="477"/>
      <c r="V41" s="1151" t="str">
        <f t="shared" si="11"/>
        <v>3 (1403)</v>
      </c>
      <c r="W41" s="1152" t="str">
        <f t="shared" si="12"/>
        <v/>
      </c>
      <c r="X41" s="1255"/>
      <c r="Y41" s="1256"/>
      <c r="Z41" s="1256"/>
      <c r="AA41" s="1257"/>
      <c r="AB41" s="1246" t="s">
        <v>2899</v>
      </c>
      <c r="AC41" s="1232" t="str">
        <f t="shared" si="13"/>
        <v/>
      </c>
      <c r="AD41" s="1247"/>
      <c r="AE41" s="1194"/>
      <c r="AF41" s="1183"/>
      <c r="AG41" s="1665"/>
      <c r="AH41" s="1665"/>
      <c r="AI41" s="1665"/>
      <c r="AJ41" s="1665"/>
      <c r="AK41" s="1150"/>
      <c r="AL41" s="1151" t="str">
        <f t="shared" si="14"/>
        <v>3 (1403)</v>
      </c>
      <c r="AM41" s="1152" t="str">
        <f t="shared" si="15"/>
        <v/>
      </c>
      <c r="AN41" s="1255"/>
      <c r="AO41" s="490"/>
      <c r="AP41" s="490"/>
      <c r="AQ41" s="319"/>
      <c r="AR41" s="1151" t="str">
        <f t="shared" si="16"/>
        <v>3 (1403)</v>
      </c>
      <c r="AS41" s="1152" t="str">
        <f t="shared" si="17"/>
        <v/>
      </c>
      <c r="AT41" s="489"/>
      <c r="AU41" s="490"/>
      <c r="AV41" s="490"/>
    </row>
    <row r="42" spans="1:48" ht="12.6" hidden="1" customHeight="1">
      <c r="A42" s="453" t="s">
        <v>2900</v>
      </c>
      <c r="B42" s="1144"/>
      <c r="C42" s="994"/>
      <c r="D42" s="994"/>
      <c r="E42" s="453"/>
      <c r="F42" s="994"/>
      <c r="G42" s="1226"/>
      <c r="H42" s="997"/>
      <c r="I42" s="1148"/>
      <c r="J42" s="453"/>
      <c r="K42" s="1665"/>
      <c r="L42" s="1665"/>
      <c r="M42" s="1665"/>
      <c r="N42" s="1665"/>
      <c r="O42" s="477"/>
      <c r="P42" s="1151" t="str">
        <f t="shared" si="9"/>
        <v>4 (1404)</v>
      </c>
      <c r="Q42" s="1152" t="str">
        <f t="shared" si="10"/>
        <v/>
      </c>
      <c r="R42" s="1153"/>
      <c r="S42" s="1154"/>
      <c r="T42" s="1154"/>
      <c r="U42" s="477"/>
      <c r="V42" s="1151" t="str">
        <f t="shared" si="11"/>
        <v>4 (1404)</v>
      </c>
      <c r="W42" s="1152" t="str">
        <f t="shared" si="12"/>
        <v/>
      </c>
      <c r="X42" s="1255"/>
      <c r="Y42" s="1256"/>
      <c r="Z42" s="1256"/>
      <c r="AA42" s="1257"/>
      <c r="AB42" s="1246" t="s">
        <v>2900</v>
      </c>
      <c r="AC42" s="1232" t="str">
        <f t="shared" si="13"/>
        <v/>
      </c>
      <c r="AD42" s="1247"/>
      <c r="AE42" s="1194"/>
      <c r="AF42" s="1183"/>
      <c r="AG42" s="1665"/>
      <c r="AH42" s="1665"/>
      <c r="AI42" s="1665"/>
      <c r="AJ42" s="1665"/>
      <c r="AK42" s="1150"/>
      <c r="AL42" s="1151" t="str">
        <f t="shared" si="14"/>
        <v>4 (1404)</v>
      </c>
      <c r="AM42" s="1152" t="str">
        <f t="shared" si="15"/>
        <v/>
      </c>
      <c r="AN42" s="1255"/>
      <c r="AO42" s="490"/>
      <c r="AP42" s="490"/>
      <c r="AQ42" s="319"/>
      <c r="AR42" s="1151" t="str">
        <f t="shared" si="16"/>
        <v>4 (1404)</v>
      </c>
      <c r="AS42" s="1152" t="str">
        <f t="shared" si="17"/>
        <v/>
      </c>
      <c r="AT42" s="489"/>
      <c r="AU42" s="490"/>
      <c r="AV42" s="490"/>
    </row>
    <row r="43" spans="1:48" ht="12.6" hidden="1" customHeight="1">
      <c r="A43" s="453" t="s">
        <v>2901</v>
      </c>
      <c r="B43" s="1144"/>
      <c r="C43" s="994"/>
      <c r="D43" s="994"/>
      <c r="E43" s="453"/>
      <c r="F43" s="994"/>
      <c r="G43" s="1226"/>
      <c r="H43" s="997"/>
      <c r="I43" s="1148"/>
      <c r="J43" s="453"/>
      <c r="K43" s="1665"/>
      <c r="L43" s="1665"/>
      <c r="M43" s="1665"/>
      <c r="N43" s="1665"/>
      <c r="O43" s="477"/>
      <c r="P43" s="1151" t="str">
        <f t="shared" si="9"/>
        <v>5 (1405)</v>
      </c>
      <c r="Q43" s="1152" t="str">
        <f t="shared" si="10"/>
        <v/>
      </c>
      <c r="R43" s="1153"/>
      <c r="S43" s="1154"/>
      <c r="T43" s="1154"/>
      <c r="U43" s="477"/>
      <c r="V43" s="1151" t="str">
        <f t="shared" si="11"/>
        <v>5 (1405)</v>
      </c>
      <c r="W43" s="1152" t="str">
        <f t="shared" si="12"/>
        <v/>
      </c>
      <c r="X43" s="1255"/>
      <c r="Y43" s="1256"/>
      <c r="Z43" s="1256"/>
      <c r="AA43" s="1257"/>
      <c r="AB43" s="1246" t="s">
        <v>2901</v>
      </c>
      <c r="AC43" s="1232" t="str">
        <f t="shared" si="13"/>
        <v/>
      </c>
      <c r="AD43" s="1247"/>
      <c r="AE43" s="1194"/>
      <c r="AF43" s="1183"/>
      <c r="AG43" s="1665"/>
      <c r="AH43" s="1665"/>
      <c r="AI43" s="1665"/>
      <c r="AJ43" s="1665"/>
      <c r="AK43" s="1150"/>
      <c r="AL43" s="1151" t="str">
        <f t="shared" si="14"/>
        <v>5 (1405)</v>
      </c>
      <c r="AM43" s="1152" t="str">
        <f t="shared" si="15"/>
        <v/>
      </c>
      <c r="AN43" s="1255"/>
      <c r="AO43" s="490"/>
      <c r="AP43" s="490"/>
      <c r="AQ43" s="319"/>
      <c r="AR43" s="1151" t="str">
        <f t="shared" si="16"/>
        <v>5 (1405)</v>
      </c>
      <c r="AS43" s="1152" t="str">
        <f t="shared" si="17"/>
        <v/>
      </c>
      <c r="AT43" s="489"/>
      <c r="AU43" s="490"/>
      <c r="AV43" s="490"/>
    </row>
    <row r="44" spans="1:48" ht="12.6" hidden="1" customHeight="1">
      <c r="A44" s="453" t="s">
        <v>2902</v>
      </c>
      <c r="B44" s="1144"/>
      <c r="C44" s="994"/>
      <c r="D44" s="994"/>
      <c r="E44" s="453"/>
      <c r="F44" s="994"/>
      <c r="G44" s="1226"/>
      <c r="H44" s="997"/>
      <c r="I44" s="1148"/>
      <c r="J44" s="453"/>
      <c r="K44" s="1665"/>
      <c r="L44" s="1665"/>
      <c r="M44" s="1665"/>
      <c r="N44" s="1665"/>
      <c r="O44" s="477"/>
      <c r="P44" s="1151" t="str">
        <f t="shared" si="9"/>
        <v>6 (1406)</v>
      </c>
      <c r="Q44" s="1152" t="str">
        <f t="shared" si="10"/>
        <v/>
      </c>
      <c r="R44" s="1153"/>
      <c r="S44" s="1154"/>
      <c r="T44" s="1154"/>
      <c r="U44" s="477"/>
      <c r="V44" s="1151" t="str">
        <f t="shared" si="11"/>
        <v>6 (1406)</v>
      </c>
      <c r="W44" s="1152" t="str">
        <f t="shared" si="12"/>
        <v/>
      </c>
      <c r="X44" s="1255"/>
      <c r="Y44" s="1256"/>
      <c r="Z44" s="1256"/>
      <c r="AA44" s="1257"/>
      <c r="AB44" s="1246" t="s">
        <v>2902</v>
      </c>
      <c r="AC44" s="1232" t="str">
        <f t="shared" si="13"/>
        <v/>
      </c>
      <c r="AD44" s="1247"/>
      <c r="AE44" s="1194"/>
      <c r="AF44" s="1183"/>
      <c r="AG44" s="1665"/>
      <c r="AH44" s="1665"/>
      <c r="AI44" s="1665"/>
      <c r="AJ44" s="1665"/>
      <c r="AK44" s="1150"/>
      <c r="AL44" s="1151" t="str">
        <f t="shared" si="14"/>
        <v>6 (1406)</v>
      </c>
      <c r="AM44" s="1152" t="str">
        <f t="shared" si="15"/>
        <v/>
      </c>
      <c r="AN44" s="1255"/>
      <c r="AO44" s="490"/>
      <c r="AP44" s="490"/>
      <c r="AQ44" s="319"/>
      <c r="AR44" s="1151" t="str">
        <f t="shared" si="16"/>
        <v>6 (1406)</v>
      </c>
      <c r="AS44" s="1152" t="str">
        <f t="shared" si="17"/>
        <v/>
      </c>
      <c r="AT44" s="489"/>
      <c r="AU44" s="490"/>
      <c r="AV44" s="490"/>
    </row>
    <row r="45" spans="1:48" ht="12.6" hidden="1" customHeight="1">
      <c r="A45" s="453" t="s">
        <v>2903</v>
      </c>
      <c r="B45" s="1144"/>
      <c r="C45" s="994"/>
      <c r="D45" s="994"/>
      <c r="E45" s="453"/>
      <c r="F45" s="994"/>
      <c r="G45" s="1226"/>
      <c r="H45" s="997"/>
      <c r="I45" s="1148"/>
      <c r="J45" s="453"/>
      <c r="K45" s="1665"/>
      <c r="L45" s="1665"/>
      <c r="M45" s="1665"/>
      <c r="N45" s="1665"/>
      <c r="O45" s="477"/>
      <c r="P45" s="1151" t="str">
        <f t="shared" si="9"/>
        <v>7 (1407)</v>
      </c>
      <c r="Q45" s="1152" t="str">
        <f t="shared" si="10"/>
        <v/>
      </c>
      <c r="R45" s="1153"/>
      <c r="S45" s="1154"/>
      <c r="T45" s="1154"/>
      <c r="U45" s="477"/>
      <c r="V45" s="1151" t="str">
        <f t="shared" si="11"/>
        <v>7 (1407)</v>
      </c>
      <c r="W45" s="1152" t="str">
        <f t="shared" si="12"/>
        <v/>
      </c>
      <c r="X45" s="1255"/>
      <c r="Y45" s="1256"/>
      <c r="Z45" s="1256"/>
      <c r="AA45" s="1257"/>
      <c r="AB45" s="1246" t="s">
        <v>2903</v>
      </c>
      <c r="AC45" s="1232" t="str">
        <f t="shared" si="13"/>
        <v/>
      </c>
      <c r="AD45" s="1247"/>
      <c r="AE45" s="1194"/>
      <c r="AF45" s="1183"/>
      <c r="AG45" s="1665"/>
      <c r="AH45" s="1665"/>
      <c r="AI45" s="1665"/>
      <c r="AJ45" s="1665"/>
      <c r="AK45" s="1150"/>
      <c r="AL45" s="1151" t="str">
        <f t="shared" si="14"/>
        <v>7 (1407)</v>
      </c>
      <c r="AM45" s="1152" t="str">
        <f t="shared" si="15"/>
        <v/>
      </c>
      <c r="AN45" s="1255"/>
      <c r="AO45" s="490"/>
      <c r="AP45" s="490"/>
      <c r="AQ45" s="319"/>
      <c r="AR45" s="1151" t="str">
        <f t="shared" si="16"/>
        <v>7 (1407)</v>
      </c>
      <c r="AS45" s="1152" t="str">
        <f t="shared" si="17"/>
        <v/>
      </c>
      <c r="AT45" s="489"/>
      <c r="AU45" s="490"/>
      <c r="AV45" s="490"/>
    </row>
    <row r="46" spans="1:48" ht="12.6" hidden="1" customHeight="1">
      <c r="A46" s="453" t="s">
        <v>2904</v>
      </c>
      <c r="B46" s="1144"/>
      <c r="C46" s="994" t="s">
        <v>2925</v>
      </c>
      <c r="D46" s="994"/>
      <c r="E46" s="453"/>
      <c r="F46" s="994"/>
      <c r="G46" s="1226"/>
      <c r="H46" s="997"/>
      <c r="I46" s="1148"/>
      <c r="J46" s="453"/>
      <c r="K46" s="1665"/>
      <c r="L46" s="1665"/>
      <c r="M46" s="1665"/>
      <c r="N46" s="1665"/>
      <c r="O46" s="477"/>
      <c r="P46" s="1151" t="str">
        <f t="shared" si="9"/>
        <v>8 (1408)</v>
      </c>
      <c r="Q46" s="1152" t="str">
        <f t="shared" si="10"/>
        <v/>
      </c>
      <c r="R46" s="1153"/>
      <c r="S46" s="1154"/>
      <c r="T46" s="1154"/>
      <c r="U46" s="477"/>
      <c r="V46" s="1151" t="str">
        <f t="shared" si="11"/>
        <v>8 (1408)</v>
      </c>
      <c r="W46" s="1152" t="str">
        <f t="shared" si="12"/>
        <v/>
      </c>
      <c r="X46" s="1255"/>
      <c r="Y46" s="1256"/>
      <c r="Z46" s="1256"/>
      <c r="AA46" s="1257"/>
      <c r="AB46" s="1246" t="s">
        <v>2904</v>
      </c>
      <c r="AC46" s="1232" t="str">
        <f t="shared" si="13"/>
        <v/>
      </c>
      <c r="AD46" s="1247"/>
      <c r="AE46" s="1194"/>
      <c r="AF46" s="1183"/>
      <c r="AG46" s="1665"/>
      <c r="AH46" s="1665"/>
      <c r="AI46" s="1665"/>
      <c r="AJ46" s="1665"/>
      <c r="AK46" s="1150"/>
      <c r="AL46" s="1151" t="str">
        <f t="shared" si="14"/>
        <v>8 (1408)</v>
      </c>
      <c r="AM46" s="1152" t="str">
        <f t="shared" si="15"/>
        <v/>
      </c>
      <c r="AN46" s="1255"/>
      <c r="AO46" s="490"/>
      <c r="AP46" s="490"/>
      <c r="AQ46" s="319"/>
      <c r="AR46" s="1151" t="str">
        <f t="shared" si="16"/>
        <v>8 (1408)</v>
      </c>
      <c r="AS46" s="1152" t="str">
        <f t="shared" si="17"/>
        <v/>
      </c>
      <c r="AT46" s="489"/>
      <c r="AU46" s="490"/>
      <c r="AV46" s="490"/>
    </row>
    <row r="47" spans="1:48" ht="12.6" hidden="1" customHeight="1">
      <c r="A47" s="453" t="s">
        <v>2905</v>
      </c>
      <c r="B47" s="1144"/>
      <c r="C47" s="994" t="s">
        <v>2926</v>
      </c>
      <c r="D47" s="994"/>
      <c r="E47" s="453"/>
      <c r="F47" s="994"/>
      <c r="G47" s="1226"/>
      <c r="H47" s="997"/>
      <c r="I47" s="1148"/>
      <c r="J47" s="453"/>
      <c r="K47" s="1665"/>
      <c r="L47" s="1665"/>
      <c r="M47" s="1665"/>
      <c r="N47" s="1665"/>
      <c r="O47" s="477"/>
      <c r="P47" s="1151" t="str">
        <f t="shared" si="9"/>
        <v>9 (1409)</v>
      </c>
      <c r="Q47" s="1152" t="str">
        <f t="shared" si="10"/>
        <v/>
      </c>
      <c r="R47" s="1153"/>
      <c r="S47" s="1154"/>
      <c r="T47" s="1154"/>
      <c r="U47" s="477"/>
      <c r="V47" s="1151" t="str">
        <f t="shared" si="11"/>
        <v>9 (1409)</v>
      </c>
      <c r="W47" s="1152" t="str">
        <f t="shared" si="12"/>
        <v/>
      </c>
      <c r="X47" s="1255"/>
      <c r="Y47" s="1256"/>
      <c r="Z47" s="1256"/>
      <c r="AA47" s="1257"/>
      <c r="AB47" s="1246" t="s">
        <v>2905</v>
      </c>
      <c r="AC47" s="1232" t="str">
        <f t="shared" si="13"/>
        <v/>
      </c>
      <c r="AD47" s="1247"/>
      <c r="AE47" s="1194"/>
      <c r="AF47" s="1183"/>
      <c r="AG47" s="1665"/>
      <c r="AH47" s="1665"/>
      <c r="AI47" s="1665"/>
      <c r="AJ47" s="1665"/>
      <c r="AK47" s="1150"/>
      <c r="AL47" s="1151" t="str">
        <f t="shared" si="14"/>
        <v>9 (1409)</v>
      </c>
      <c r="AM47" s="1152" t="str">
        <f t="shared" si="15"/>
        <v/>
      </c>
      <c r="AN47" s="1255"/>
      <c r="AO47" s="490"/>
      <c r="AP47" s="490"/>
      <c r="AQ47" s="319"/>
      <c r="AR47" s="1151" t="str">
        <f t="shared" si="16"/>
        <v>9 (1409)</v>
      </c>
      <c r="AS47" s="1152" t="str">
        <f t="shared" si="17"/>
        <v/>
      </c>
      <c r="AT47" s="489"/>
      <c r="AU47" s="490"/>
      <c r="AV47" s="490"/>
    </row>
    <row r="48" spans="1:48" ht="12.6" hidden="1" customHeight="1">
      <c r="A48" s="453" t="s">
        <v>2906</v>
      </c>
      <c r="B48" s="1144"/>
      <c r="C48" s="994"/>
      <c r="D48" s="994"/>
      <c r="E48" s="453"/>
      <c r="F48" s="994"/>
      <c r="G48" s="1226"/>
      <c r="H48" s="997"/>
      <c r="I48" s="1148"/>
      <c r="J48" s="453"/>
      <c r="K48" s="1665"/>
      <c r="L48" s="1665"/>
      <c r="M48" s="1665"/>
      <c r="N48" s="1665"/>
      <c r="O48" s="477"/>
      <c r="P48" s="1151" t="str">
        <f t="shared" si="9"/>
        <v>10 (1410)</v>
      </c>
      <c r="Q48" s="1152" t="str">
        <f t="shared" si="10"/>
        <v/>
      </c>
      <c r="R48" s="1153"/>
      <c r="S48" s="1154"/>
      <c r="T48" s="1154"/>
      <c r="U48" s="477"/>
      <c r="V48" s="1151" t="str">
        <f t="shared" si="11"/>
        <v>10 (1410)</v>
      </c>
      <c r="W48" s="1152" t="str">
        <f t="shared" si="12"/>
        <v/>
      </c>
      <c r="X48" s="1255"/>
      <c r="Y48" s="1256"/>
      <c r="Z48" s="1256"/>
      <c r="AA48" s="1257"/>
      <c r="AB48" s="1246" t="s">
        <v>2906</v>
      </c>
      <c r="AC48" s="1232" t="str">
        <f t="shared" si="13"/>
        <v/>
      </c>
      <c r="AD48" s="1247"/>
      <c r="AE48" s="1194"/>
      <c r="AF48" s="1183"/>
      <c r="AG48" s="1665"/>
      <c r="AH48" s="1665"/>
      <c r="AI48" s="1665"/>
      <c r="AJ48" s="1665"/>
      <c r="AK48" s="1150"/>
      <c r="AL48" s="1151" t="str">
        <f t="shared" si="14"/>
        <v>10 (1410)</v>
      </c>
      <c r="AM48" s="1152" t="str">
        <f t="shared" si="15"/>
        <v/>
      </c>
      <c r="AN48" s="1255"/>
      <c r="AO48" s="490"/>
      <c r="AP48" s="490"/>
      <c r="AQ48" s="319"/>
      <c r="AR48" s="1151" t="str">
        <f t="shared" si="16"/>
        <v>10 (1410)</v>
      </c>
      <c r="AS48" s="1152" t="str">
        <f t="shared" si="17"/>
        <v/>
      </c>
      <c r="AT48" s="489"/>
      <c r="AU48" s="490"/>
      <c r="AV48" s="490"/>
    </row>
    <row r="49" spans="1:48" ht="12.6" hidden="1" customHeight="1">
      <c r="A49" s="453" t="s">
        <v>2907</v>
      </c>
      <c r="B49" s="1144"/>
      <c r="C49" s="994"/>
      <c r="D49" s="994"/>
      <c r="E49" s="453"/>
      <c r="F49" s="994"/>
      <c r="G49" s="1226"/>
      <c r="H49" s="997"/>
      <c r="I49" s="1148"/>
      <c r="J49" s="453"/>
      <c r="K49" s="1665"/>
      <c r="L49" s="1665"/>
      <c r="M49" s="1665"/>
      <c r="N49" s="1665"/>
      <c r="O49" s="477"/>
      <c r="P49" s="1151" t="str">
        <f t="shared" si="9"/>
        <v>11 (1411)</v>
      </c>
      <c r="Q49" s="1152" t="str">
        <f t="shared" si="10"/>
        <v/>
      </c>
      <c r="R49" s="1153"/>
      <c r="S49" s="1154"/>
      <c r="T49" s="1154"/>
      <c r="U49" s="477"/>
      <c r="V49" s="1151" t="str">
        <f t="shared" si="11"/>
        <v>11 (1411)</v>
      </c>
      <c r="W49" s="1152" t="str">
        <f t="shared" si="12"/>
        <v/>
      </c>
      <c r="X49" s="1255"/>
      <c r="Y49" s="1256"/>
      <c r="Z49" s="1256"/>
      <c r="AA49" s="1257"/>
      <c r="AB49" s="1246" t="s">
        <v>2907</v>
      </c>
      <c r="AC49" s="1232" t="str">
        <f t="shared" si="13"/>
        <v/>
      </c>
      <c r="AD49" s="1247"/>
      <c r="AE49" s="1194"/>
      <c r="AF49" s="1183"/>
      <c r="AG49" s="1665"/>
      <c r="AH49" s="1665"/>
      <c r="AI49" s="1665"/>
      <c r="AJ49" s="1665"/>
      <c r="AK49" s="1150"/>
      <c r="AL49" s="1151" t="str">
        <f t="shared" si="14"/>
        <v>11 (1411)</v>
      </c>
      <c r="AM49" s="1152" t="str">
        <f t="shared" si="15"/>
        <v/>
      </c>
      <c r="AN49" s="1255"/>
      <c r="AO49" s="490"/>
      <c r="AP49" s="490"/>
      <c r="AQ49" s="319"/>
      <c r="AR49" s="1151" t="str">
        <f t="shared" si="16"/>
        <v>11 (1411)</v>
      </c>
      <c r="AS49" s="1152" t="str">
        <f t="shared" si="17"/>
        <v/>
      </c>
      <c r="AT49" s="489"/>
      <c r="AU49" s="490"/>
      <c r="AV49" s="490"/>
    </row>
    <row r="50" spans="1:48" ht="12.6" hidden="1" customHeight="1">
      <c r="A50" s="453" t="s">
        <v>2908</v>
      </c>
      <c r="B50" s="1144"/>
      <c r="C50" s="994"/>
      <c r="D50" s="994"/>
      <c r="E50" s="453"/>
      <c r="F50" s="994"/>
      <c r="G50" s="1226"/>
      <c r="H50" s="997"/>
      <c r="I50" s="1148"/>
      <c r="J50" s="453"/>
      <c r="K50" s="1665"/>
      <c r="L50" s="1665"/>
      <c r="M50" s="1665"/>
      <c r="N50" s="1665"/>
      <c r="O50" s="477"/>
      <c r="P50" s="1151" t="str">
        <f t="shared" si="9"/>
        <v>12 (1412)</v>
      </c>
      <c r="Q50" s="1152" t="str">
        <f t="shared" si="10"/>
        <v/>
      </c>
      <c r="R50" s="1153"/>
      <c r="S50" s="1154"/>
      <c r="T50" s="1154"/>
      <c r="U50" s="477"/>
      <c r="V50" s="1151" t="str">
        <f t="shared" si="11"/>
        <v>12 (1412)</v>
      </c>
      <c r="W50" s="1152" t="str">
        <f t="shared" si="12"/>
        <v/>
      </c>
      <c r="X50" s="1255"/>
      <c r="Y50" s="1256"/>
      <c r="Z50" s="1256"/>
      <c r="AA50" s="1257"/>
      <c r="AB50" s="1246" t="s">
        <v>2908</v>
      </c>
      <c r="AC50" s="1232" t="str">
        <f t="shared" si="13"/>
        <v/>
      </c>
      <c r="AD50" s="1247"/>
      <c r="AE50" s="1194"/>
      <c r="AF50" s="1183"/>
      <c r="AG50" s="1665"/>
      <c r="AH50" s="1665"/>
      <c r="AI50" s="1665"/>
      <c r="AJ50" s="1665"/>
      <c r="AK50" s="1150"/>
      <c r="AL50" s="1151" t="str">
        <f t="shared" si="14"/>
        <v>12 (1412)</v>
      </c>
      <c r="AM50" s="1152" t="str">
        <f t="shared" si="15"/>
        <v/>
      </c>
      <c r="AN50" s="1255"/>
      <c r="AO50" s="490"/>
      <c r="AP50" s="490"/>
      <c r="AQ50" s="319"/>
      <c r="AR50" s="1151" t="str">
        <f t="shared" si="16"/>
        <v>12 (1412)</v>
      </c>
      <c r="AS50" s="1152" t="str">
        <f t="shared" si="17"/>
        <v/>
      </c>
      <c r="AT50" s="489"/>
      <c r="AU50" s="490"/>
      <c r="AV50" s="490"/>
    </row>
    <row r="51" spans="1:48" ht="12.6" hidden="1" customHeight="1">
      <c r="A51" s="453" t="s">
        <v>2909</v>
      </c>
      <c r="B51" s="1144"/>
      <c r="C51" s="994"/>
      <c r="D51" s="994"/>
      <c r="E51" s="453"/>
      <c r="F51" s="994"/>
      <c r="G51" s="1226"/>
      <c r="H51" s="997"/>
      <c r="I51" s="1148"/>
      <c r="J51" s="453"/>
      <c r="K51" s="1665"/>
      <c r="L51" s="1665"/>
      <c r="M51" s="1665"/>
      <c r="N51" s="1665"/>
      <c r="O51" s="477"/>
      <c r="P51" s="1151" t="str">
        <f t="shared" si="9"/>
        <v>13 (1413)</v>
      </c>
      <c r="Q51" s="1152" t="str">
        <f t="shared" si="10"/>
        <v/>
      </c>
      <c r="R51" s="1153"/>
      <c r="S51" s="1154"/>
      <c r="T51" s="1154"/>
      <c r="U51" s="477"/>
      <c r="V51" s="1151" t="str">
        <f t="shared" si="11"/>
        <v>13 (1413)</v>
      </c>
      <c r="W51" s="1152" t="str">
        <f t="shared" si="12"/>
        <v/>
      </c>
      <c r="X51" s="1255"/>
      <c r="Y51" s="1256"/>
      <c r="Z51" s="1256"/>
      <c r="AA51" s="1257"/>
      <c r="AB51" s="1246" t="s">
        <v>2909</v>
      </c>
      <c r="AC51" s="1232" t="str">
        <f t="shared" si="13"/>
        <v/>
      </c>
      <c r="AD51" s="1247"/>
      <c r="AE51" s="1194"/>
      <c r="AF51" s="1183"/>
      <c r="AG51" s="1665"/>
      <c r="AH51" s="1665"/>
      <c r="AI51" s="1665"/>
      <c r="AJ51" s="1665"/>
      <c r="AK51" s="1150"/>
      <c r="AL51" s="1151" t="str">
        <f t="shared" si="14"/>
        <v>13 (1413)</v>
      </c>
      <c r="AM51" s="1152" t="str">
        <f t="shared" si="15"/>
        <v/>
      </c>
      <c r="AN51" s="1255"/>
      <c r="AO51" s="490"/>
      <c r="AP51" s="490"/>
      <c r="AQ51" s="319"/>
      <c r="AR51" s="1151" t="str">
        <f t="shared" si="16"/>
        <v>13 (1413)</v>
      </c>
      <c r="AS51" s="1152" t="str">
        <f t="shared" si="17"/>
        <v/>
      </c>
      <c r="AT51" s="489"/>
      <c r="AU51" s="490"/>
      <c r="AV51" s="490"/>
    </row>
    <row r="52" spans="1:48" ht="12.6" hidden="1" customHeight="1">
      <c r="A52" s="453" t="s">
        <v>2910</v>
      </c>
      <c r="B52" s="1144"/>
      <c r="C52" s="994"/>
      <c r="D52" s="994"/>
      <c r="E52" s="453"/>
      <c r="F52" s="994"/>
      <c r="G52" s="1226"/>
      <c r="H52" s="997"/>
      <c r="I52" s="1148"/>
      <c r="J52" s="453"/>
      <c r="K52" s="1665"/>
      <c r="L52" s="1665"/>
      <c r="M52" s="1665"/>
      <c r="N52" s="1665"/>
      <c r="O52" s="477"/>
      <c r="P52" s="1151" t="str">
        <f t="shared" si="9"/>
        <v>14 (1414)</v>
      </c>
      <c r="Q52" s="1152" t="str">
        <f t="shared" si="10"/>
        <v/>
      </c>
      <c r="R52" s="1153"/>
      <c r="S52" s="1154"/>
      <c r="T52" s="1154"/>
      <c r="U52" s="477"/>
      <c r="V52" s="1151" t="str">
        <f t="shared" si="11"/>
        <v>14 (1414)</v>
      </c>
      <c r="W52" s="1152" t="str">
        <f t="shared" si="12"/>
        <v/>
      </c>
      <c r="X52" s="1255"/>
      <c r="Y52" s="1256"/>
      <c r="Z52" s="1256"/>
      <c r="AA52" s="1257"/>
      <c r="AB52" s="1246" t="s">
        <v>2910</v>
      </c>
      <c r="AC52" s="1232" t="str">
        <f t="shared" si="13"/>
        <v/>
      </c>
      <c r="AD52" s="1247"/>
      <c r="AE52" s="1194"/>
      <c r="AF52" s="1183"/>
      <c r="AG52" s="1665"/>
      <c r="AH52" s="1665"/>
      <c r="AI52" s="1665"/>
      <c r="AJ52" s="1665"/>
      <c r="AK52" s="1150"/>
      <c r="AL52" s="1151" t="str">
        <f t="shared" si="14"/>
        <v>14 (1414)</v>
      </c>
      <c r="AM52" s="1152" t="str">
        <f t="shared" si="15"/>
        <v/>
      </c>
      <c r="AN52" s="1255"/>
      <c r="AO52" s="490"/>
      <c r="AP52" s="490"/>
      <c r="AQ52" s="319"/>
      <c r="AR52" s="1151" t="str">
        <f t="shared" si="16"/>
        <v>14 (1414)</v>
      </c>
      <c r="AS52" s="1152" t="str">
        <f t="shared" si="17"/>
        <v/>
      </c>
      <c r="AT52" s="489"/>
      <c r="AU52" s="490"/>
      <c r="AV52" s="490"/>
    </row>
    <row r="53" spans="1:48" ht="12.6" hidden="1" customHeight="1">
      <c r="A53" s="453" t="s">
        <v>2911</v>
      </c>
      <c r="B53" s="1144"/>
      <c r="C53" s="994"/>
      <c r="D53" s="994"/>
      <c r="E53" s="453"/>
      <c r="F53" s="994"/>
      <c r="G53" s="1226"/>
      <c r="H53" s="997"/>
      <c r="I53" s="1148"/>
      <c r="J53" s="453"/>
      <c r="K53" s="1665"/>
      <c r="L53" s="1665"/>
      <c r="M53" s="1665"/>
      <c r="N53" s="1665"/>
      <c r="O53" s="477"/>
      <c r="P53" s="1151" t="str">
        <f t="shared" si="9"/>
        <v>15 (1415)</v>
      </c>
      <c r="Q53" s="1152" t="str">
        <f t="shared" si="10"/>
        <v/>
      </c>
      <c r="R53" s="1153"/>
      <c r="S53" s="1154"/>
      <c r="T53" s="1154"/>
      <c r="U53" s="477"/>
      <c r="V53" s="1151" t="str">
        <f t="shared" si="11"/>
        <v>15 (1415)</v>
      </c>
      <c r="W53" s="1152" t="str">
        <f t="shared" si="12"/>
        <v/>
      </c>
      <c r="X53" s="1255"/>
      <c r="Y53" s="1256"/>
      <c r="Z53" s="1256"/>
      <c r="AA53" s="1257"/>
      <c r="AB53" s="1246" t="s">
        <v>2911</v>
      </c>
      <c r="AC53" s="1232" t="str">
        <f t="shared" si="13"/>
        <v/>
      </c>
      <c r="AD53" s="1247"/>
      <c r="AE53" s="1194"/>
      <c r="AF53" s="1183"/>
      <c r="AG53" s="1665"/>
      <c r="AH53" s="1665"/>
      <c r="AI53" s="1665"/>
      <c r="AJ53" s="1665"/>
      <c r="AK53" s="1150"/>
      <c r="AL53" s="1151" t="str">
        <f t="shared" si="14"/>
        <v>15 (1415)</v>
      </c>
      <c r="AM53" s="1152" t="str">
        <f t="shared" si="15"/>
        <v/>
      </c>
      <c r="AN53" s="1255"/>
      <c r="AO53" s="490"/>
      <c r="AP53" s="490"/>
      <c r="AQ53" s="319"/>
      <c r="AR53" s="1151" t="str">
        <f t="shared" si="16"/>
        <v>15 (1415)</v>
      </c>
      <c r="AS53" s="1152" t="str">
        <f t="shared" si="17"/>
        <v/>
      </c>
      <c r="AT53" s="489"/>
      <c r="AU53" s="490"/>
      <c r="AV53" s="490"/>
    </row>
    <row r="54" spans="1:48" ht="12.6" hidden="1" customHeight="1">
      <c r="A54" s="453" t="s">
        <v>2912</v>
      </c>
      <c r="B54" s="1144"/>
      <c r="C54" s="994"/>
      <c r="D54" s="994"/>
      <c r="E54" s="453"/>
      <c r="F54" s="994"/>
      <c r="G54" s="1226"/>
      <c r="H54" s="997"/>
      <c r="I54" s="1148"/>
      <c r="J54" s="453"/>
      <c r="K54" s="1665"/>
      <c r="L54" s="1665"/>
      <c r="M54" s="1665"/>
      <c r="N54" s="1665"/>
      <c r="O54" s="477"/>
      <c r="P54" s="1151" t="str">
        <f t="shared" si="9"/>
        <v>16 (1416)</v>
      </c>
      <c r="Q54" s="1152" t="str">
        <f t="shared" si="10"/>
        <v/>
      </c>
      <c r="R54" s="1153"/>
      <c r="S54" s="1154"/>
      <c r="T54" s="1154"/>
      <c r="U54" s="477"/>
      <c r="V54" s="1151" t="str">
        <f t="shared" si="11"/>
        <v>16 (1416)</v>
      </c>
      <c r="W54" s="1152" t="str">
        <f t="shared" si="12"/>
        <v/>
      </c>
      <c r="X54" s="1255"/>
      <c r="Y54" s="1256"/>
      <c r="Z54" s="1256"/>
      <c r="AA54" s="1257"/>
      <c r="AB54" s="1246" t="s">
        <v>2912</v>
      </c>
      <c r="AC54" s="1232" t="str">
        <f t="shared" si="13"/>
        <v/>
      </c>
      <c r="AD54" s="1247"/>
      <c r="AE54" s="1194"/>
      <c r="AF54" s="1183"/>
      <c r="AG54" s="1665"/>
      <c r="AH54" s="1665"/>
      <c r="AI54" s="1665"/>
      <c r="AJ54" s="1665"/>
      <c r="AK54" s="1150"/>
      <c r="AL54" s="1151" t="str">
        <f t="shared" si="14"/>
        <v>16 (1416)</v>
      </c>
      <c r="AM54" s="1152" t="str">
        <f t="shared" si="15"/>
        <v/>
      </c>
      <c r="AN54" s="1255"/>
      <c r="AO54" s="490"/>
      <c r="AP54" s="490"/>
      <c r="AQ54" s="319"/>
      <c r="AR54" s="1151" t="str">
        <f t="shared" si="16"/>
        <v>16 (1416)</v>
      </c>
      <c r="AS54" s="1152" t="str">
        <f t="shared" si="17"/>
        <v/>
      </c>
      <c r="AT54" s="489"/>
      <c r="AU54" s="490"/>
      <c r="AV54" s="490"/>
    </row>
    <row r="55" spans="1:48" ht="12.6" hidden="1" customHeight="1">
      <c r="A55" s="453" t="s">
        <v>2913</v>
      </c>
      <c r="B55" s="1144"/>
      <c r="C55" s="994"/>
      <c r="D55" s="994"/>
      <c r="E55" s="453"/>
      <c r="F55" s="994"/>
      <c r="G55" s="1226"/>
      <c r="H55" s="997"/>
      <c r="I55" s="1148"/>
      <c r="J55" s="453"/>
      <c r="K55" s="1665"/>
      <c r="L55" s="1665"/>
      <c r="M55" s="1665"/>
      <c r="N55" s="1665"/>
      <c r="O55" s="477"/>
      <c r="P55" s="1151" t="str">
        <f t="shared" si="9"/>
        <v>17 (1417)</v>
      </c>
      <c r="Q55" s="1152" t="str">
        <f t="shared" si="10"/>
        <v/>
      </c>
      <c r="R55" s="1153"/>
      <c r="S55" s="1154"/>
      <c r="T55" s="1154"/>
      <c r="U55" s="477"/>
      <c r="V55" s="1151" t="str">
        <f t="shared" si="11"/>
        <v>17 (1417)</v>
      </c>
      <c r="W55" s="1152" t="str">
        <f t="shared" si="12"/>
        <v/>
      </c>
      <c r="X55" s="1255"/>
      <c r="Y55" s="1256"/>
      <c r="Z55" s="1256"/>
      <c r="AA55" s="1257"/>
      <c r="AB55" s="1246" t="s">
        <v>2913</v>
      </c>
      <c r="AC55" s="1232" t="str">
        <f t="shared" si="13"/>
        <v/>
      </c>
      <c r="AD55" s="1247"/>
      <c r="AE55" s="1194"/>
      <c r="AF55" s="1183"/>
      <c r="AG55" s="1665"/>
      <c r="AH55" s="1665"/>
      <c r="AI55" s="1665"/>
      <c r="AJ55" s="1665"/>
      <c r="AK55" s="1150"/>
      <c r="AL55" s="1151" t="str">
        <f t="shared" si="14"/>
        <v>17 (1417)</v>
      </c>
      <c r="AM55" s="1152" t="str">
        <f t="shared" si="15"/>
        <v/>
      </c>
      <c r="AN55" s="1255"/>
      <c r="AO55" s="490"/>
      <c r="AP55" s="490"/>
      <c r="AQ55" s="319"/>
      <c r="AR55" s="1151" t="str">
        <f t="shared" si="16"/>
        <v>17 (1417)</v>
      </c>
      <c r="AS55" s="1152" t="str">
        <f t="shared" si="17"/>
        <v/>
      </c>
      <c r="AT55" s="489"/>
      <c r="AU55" s="490"/>
      <c r="AV55" s="490"/>
    </row>
    <row r="56" spans="1:48" ht="12.6" hidden="1" customHeight="1">
      <c r="A56" s="453" t="s">
        <v>2914</v>
      </c>
      <c r="B56" s="1144"/>
      <c r="C56" s="994"/>
      <c r="D56" s="994"/>
      <c r="E56" s="453"/>
      <c r="F56" s="994"/>
      <c r="G56" s="1226"/>
      <c r="H56" s="997"/>
      <c r="I56" s="1148"/>
      <c r="J56" s="453"/>
      <c r="K56" s="1665"/>
      <c r="L56" s="1665"/>
      <c r="M56" s="1665"/>
      <c r="N56" s="1665"/>
      <c r="O56" s="477"/>
      <c r="P56" s="1151" t="str">
        <f t="shared" si="9"/>
        <v>18 (1418)</v>
      </c>
      <c r="Q56" s="1152" t="str">
        <f t="shared" si="10"/>
        <v/>
      </c>
      <c r="R56" s="1153"/>
      <c r="S56" s="1154"/>
      <c r="T56" s="1154"/>
      <c r="U56" s="477"/>
      <c r="V56" s="1151" t="str">
        <f t="shared" si="11"/>
        <v>18 (1418)</v>
      </c>
      <c r="W56" s="1152" t="str">
        <f t="shared" si="12"/>
        <v/>
      </c>
      <c r="X56" s="1255"/>
      <c r="Y56" s="1256"/>
      <c r="Z56" s="1256"/>
      <c r="AA56" s="1257"/>
      <c r="AB56" s="1246" t="s">
        <v>2914</v>
      </c>
      <c r="AC56" s="1232" t="str">
        <f t="shared" si="13"/>
        <v/>
      </c>
      <c r="AD56" s="1247"/>
      <c r="AE56" s="1194"/>
      <c r="AF56" s="1183"/>
      <c r="AG56" s="1665"/>
      <c r="AH56" s="1665"/>
      <c r="AI56" s="1665"/>
      <c r="AJ56" s="1665"/>
      <c r="AK56" s="1150"/>
      <c r="AL56" s="1151" t="str">
        <f t="shared" si="14"/>
        <v>18 (1418)</v>
      </c>
      <c r="AM56" s="1152" t="str">
        <f t="shared" si="15"/>
        <v/>
      </c>
      <c r="AN56" s="1255"/>
      <c r="AO56" s="490"/>
      <c r="AP56" s="490"/>
      <c r="AQ56" s="319"/>
      <c r="AR56" s="1151" t="str">
        <f t="shared" si="16"/>
        <v>18 (1418)</v>
      </c>
      <c r="AS56" s="1152" t="str">
        <f t="shared" si="17"/>
        <v/>
      </c>
      <c r="AT56" s="489"/>
      <c r="AU56" s="490"/>
      <c r="AV56" s="490"/>
    </row>
    <row r="57" spans="1:48" ht="12.6" hidden="1" customHeight="1">
      <c r="A57" s="453" t="s">
        <v>2915</v>
      </c>
      <c r="B57" s="1144"/>
      <c r="C57" s="994"/>
      <c r="D57" s="994"/>
      <c r="E57" s="453"/>
      <c r="F57" s="994"/>
      <c r="G57" s="1226"/>
      <c r="H57" s="997"/>
      <c r="I57" s="1148"/>
      <c r="J57" s="453"/>
      <c r="K57" s="1665"/>
      <c r="L57" s="1665"/>
      <c r="M57" s="1665"/>
      <c r="N57" s="1665"/>
      <c r="O57" s="477"/>
      <c r="P57" s="1151" t="str">
        <f t="shared" si="9"/>
        <v>19 (1419)</v>
      </c>
      <c r="Q57" s="1152" t="str">
        <f t="shared" si="10"/>
        <v/>
      </c>
      <c r="R57" s="1153"/>
      <c r="S57" s="1154"/>
      <c r="T57" s="1154"/>
      <c r="U57" s="477"/>
      <c r="V57" s="1151" t="str">
        <f t="shared" si="11"/>
        <v>19 (1419)</v>
      </c>
      <c r="W57" s="1152" t="str">
        <f t="shared" si="12"/>
        <v/>
      </c>
      <c r="X57" s="1255"/>
      <c r="Y57" s="1256"/>
      <c r="Z57" s="1256"/>
      <c r="AA57" s="1257"/>
      <c r="AB57" s="1246" t="s">
        <v>2915</v>
      </c>
      <c r="AC57" s="1232" t="str">
        <f t="shared" si="13"/>
        <v/>
      </c>
      <c r="AD57" s="1247"/>
      <c r="AE57" s="1194"/>
      <c r="AF57" s="1183"/>
      <c r="AG57" s="1665"/>
      <c r="AH57" s="1665"/>
      <c r="AI57" s="1665"/>
      <c r="AJ57" s="1665"/>
      <c r="AK57" s="1150"/>
      <c r="AL57" s="1151" t="str">
        <f t="shared" si="14"/>
        <v>19 (1419)</v>
      </c>
      <c r="AM57" s="1152" t="str">
        <f t="shared" si="15"/>
        <v/>
      </c>
      <c r="AN57" s="1255"/>
      <c r="AO57" s="490"/>
      <c r="AP57" s="490"/>
      <c r="AQ57" s="319"/>
      <c r="AR57" s="1151" t="str">
        <f t="shared" si="16"/>
        <v>19 (1419)</v>
      </c>
      <c r="AS57" s="1152" t="str">
        <f t="shared" si="17"/>
        <v/>
      </c>
      <c r="AT57" s="489"/>
      <c r="AU57" s="490"/>
      <c r="AV57" s="490"/>
    </row>
    <row r="58" spans="1:48" ht="12.6" hidden="1" customHeight="1">
      <c r="A58" s="453" t="s">
        <v>2916</v>
      </c>
      <c r="B58" s="1144"/>
      <c r="C58" s="994"/>
      <c r="D58" s="994"/>
      <c r="E58" s="453"/>
      <c r="F58" s="994"/>
      <c r="G58" s="1226"/>
      <c r="H58" s="997"/>
      <c r="I58" s="1148"/>
      <c r="J58" s="453"/>
      <c r="K58" s="1665"/>
      <c r="L58" s="1665"/>
      <c r="M58" s="1665"/>
      <c r="N58" s="1665"/>
      <c r="O58" s="477"/>
      <c r="P58" s="1151" t="str">
        <f t="shared" si="9"/>
        <v>20 (1420)</v>
      </c>
      <c r="Q58" s="1152" t="str">
        <f t="shared" si="10"/>
        <v/>
      </c>
      <c r="R58" s="1153"/>
      <c r="S58" s="1154"/>
      <c r="T58" s="1154"/>
      <c r="U58" s="477"/>
      <c r="V58" s="1151" t="str">
        <f t="shared" si="11"/>
        <v>20 (1420)</v>
      </c>
      <c r="W58" s="1152" t="str">
        <f t="shared" si="12"/>
        <v/>
      </c>
      <c r="X58" s="1255"/>
      <c r="Y58" s="1256"/>
      <c r="Z58" s="1256"/>
      <c r="AA58" s="1257"/>
      <c r="AB58" s="1246" t="s">
        <v>2916</v>
      </c>
      <c r="AC58" s="1232" t="str">
        <f t="shared" si="13"/>
        <v/>
      </c>
      <c r="AD58" s="1247"/>
      <c r="AE58" s="1194"/>
      <c r="AF58" s="1183"/>
      <c r="AG58" s="1665"/>
      <c r="AH58" s="1665"/>
      <c r="AI58" s="1665"/>
      <c r="AJ58" s="1665"/>
      <c r="AK58" s="1150"/>
      <c r="AL58" s="1151" t="str">
        <f t="shared" si="14"/>
        <v>20 (1420)</v>
      </c>
      <c r="AM58" s="1152" t="str">
        <f t="shared" si="15"/>
        <v/>
      </c>
      <c r="AN58" s="1255"/>
      <c r="AO58" s="490"/>
      <c r="AP58" s="490"/>
      <c r="AQ58" s="319"/>
      <c r="AR58" s="1151" t="str">
        <f t="shared" si="16"/>
        <v>20 (1420)</v>
      </c>
      <c r="AS58" s="1152" t="str">
        <f t="shared" si="17"/>
        <v/>
      </c>
      <c r="AT58" s="489"/>
      <c r="AU58" s="490"/>
      <c r="AV58" s="490"/>
    </row>
    <row r="59" spans="1:48" ht="12.6" hidden="1" customHeight="1">
      <c r="A59" s="453" t="s">
        <v>2917</v>
      </c>
      <c r="B59" s="1144"/>
      <c r="C59" s="994"/>
      <c r="D59" s="994"/>
      <c r="E59" s="453"/>
      <c r="F59" s="994"/>
      <c r="G59" s="1226"/>
      <c r="H59" s="997"/>
      <c r="I59" s="1148"/>
      <c r="J59" s="453"/>
      <c r="K59" s="1665"/>
      <c r="L59" s="1665"/>
      <c r="M59" s="1665"/>
      <c r="N59" s="1665"/>
      <c r="O59" s="477"/>
      <c r="P59" s="1151" t="str">
        <f t="shared" si="9"/>
        <v>21 (1421)</v>
      </c>
      <c r="Q59" s="1152" t="str">
        <f t="shared" si="10"/>
        <v/>
      </c>
      <c r="R59" s="1153"/>
      <c r="S59" s="1154"/>
      <c r="T59" s="1154"/>
      <c r="U59" s="477"/>
      <c r="V59" s="1151" t="str">
        <f t="shared" si="11"/>
        <v>21 (1421)</v>
      </c>
      <c r="W59" s="1152" t="str">
        <f t="shared" si="12"/>
        <v/>
      </c>
      <c r="X59" s="1255"/>
      <c r="Y59" s="1256"/>
      <c r="Z59" s="1256"/>
      <c r="AA59" s="1257"/>
      <c r="AB59" s="1246" t="s">
        <v>2917</v>
      </c>
      <c r="AC59" s="1232" t="str">
        <f t="shared" si="13"/>
        <v/>
      </c>
      <c r="AD59" s="1247"/>
      <c r="AE59" s="1194"/>
      <c r="AF59" s="1183"/>
      <c r="AG59" s="1665"/>
      <c r="AH59" s="1665"/>
      <c r="AI59" s="1665"/>
      <c r="AJ59" s="1665"/>
      <c r="AK59" s="1150"/>
      <c r="AL59" s="1151" t="str">
        <f t="shared" si="14"/>
        <v>21 (1421)</v>
      </c>
      <c r="AM59" s="1152" t="str">
        <f t="shared" si="15"/>
        <v/>
      </c>
      <c r="AN59" s="1255"/>
      <c r="AO59" s="490"/>
      <c r="AP59" s="490"/>
      <c r="AQ59" s="319"/>
      <c r="AR59" s="1151" t="str">
        <f t="shared" si="16"/>
        <v>21 (1421)</v>
      </c>
      <c r="AS59" s="1152" t="str">
        <f t="shared" si="17"/>
        <v/>
      </c>
      <c r="AT59" s="489"/>
      <c r="AU59" s="490"/>
      <c r="AV59" s="490"/>
    </row>
    <row r="60" spans="1:48" ht="12.6" hidden="1" customHeight="1">
      <c r="A60" s="453" t="s">
        <v>2918</v>
      </c>
      <c r="B60" s="1144"/>
      <c r="C60" s="994"/>
      <c r="D60" s="994"/>
      <c r="E60" s="453"/>
      <c r="F60" s="994"/>
      <c r="G60" s="1226"/>
      <c r="H60" s="997"/>
      <c r="I60" s="1148"/>
      <c r="J60" s="453"/>
      <c r="K60" s="1665"/>
      <c r="L60" s="1665"/>
      <c r="M60" s="1665"/>
      <c r="N60" s="1665"/>
      <c r="O60" s="477"/>
      <c r="P60" s="1151" t="str">
        <f t="shared" si="9"/>
        <v>22 (1422)</v>
      </c>
      <c r="Q60" s="1152" t="str">
        <f t="shared" si="10"/>
        <v/>
      </c>
      <c r="R60" s="1153"/>
      <c r="S60" s="1154"/>
      <c r="T60" s="1154"/>
      <c r="U60" s="477"/>
      <c r="V60" s="1151" t="str">
        <f t="shared" si="11"/>
        <v>22 (1422)</v>
      </c>
      <c r="W60" s="1152" t="str">
        <f t="shared" si="12"/>
        <v/>
      </c>
      <c r="X60" s="1255"/>
      <c r="Y60" s="1256"/>
      <c r="Z60" s="1256"/>
      <c r="AA60" s="1257"/>
      <c r="AB60" s="1246" t="s">
        <v>2918</v>
      </c>
      <c r="AC60" s="1232" t="str">
        <f t="shared" si="13"/>
        <v/>
      </c>
      <c r="AD60" s="1247"/>
      <c r="AE60" s="1194"/>
      <c r="AF60" s="1183"/>
      <c r="AG60" s="1665"/>
      <c r="AH60" s="1665"/>
      <c r="AI60" s="1665"/>
      <c r="AJ60" s="1665"/>
      <c r="AK60" s="1150"/>
      <c r="AL60" s="1151" t="str">
        <f t="shared" si="14"/>
        <v>22 (1422)</v>
      </c>
      <c r="AM60" s="1152" t="str">
        <f t="shared" si="15"/>
        <v/>
      </c>
      <c r="AN60" s="1255"/>
      <c r="AO60" s="490"/>
      <c r="AP60" s="490"/>
      <c r="AQ60" s="319"/>
      <c r="AR60" s="1151" t="str">
        <f t="shared" si="16"/>
        <v>22 (1422)</v>
      </c>
      <c r="AS60" s="1152" t="str">
        <f t="shared" si="17"/>
        <v/>
      </c>
      <c r="AT60" s="489"/>
      <c r="AU60" s="490"/>
      <c r="AV60" s="490"/>
    </row>
    <row r="61" spans="1:48" ht="12.6" hidden="1" customHeight="1">
      <c r="A61" s="453" t="s">
        <v>2919</v>
      </c>
      <c r="B61" s="1144"/>
      <c r="C61" s="994"/>
      <c r="D61" s="994"/>
      <c r="E61" s="453"/>
      <c r="F61" s="994"/>
      <c r="G61" s="1226"/>
      <c r="H61" s="997"/>
      <c r="I61" s="1148"/>
      <c r="J61" s="453"/>
      <c r="K61" s="1665"/>
      <c r="L61" s="1665"/>
      <c r="M61" s="1665"/>
      <c r="N61" s="1665"/>
      <c r="O61" s="477"/>
      <c r="P61" s="1151" t="str">
        <f t="shared" si="9"/>
        <v>23 (1423)</v>
      </c>
      <c r="Q61" s="1152" t="str">
        <f t="shared" si="10"/>
        <v/>
      </c>
      <c r="R61" s="1153"/>
      <c r="S61" s="1154"/>
      <c r="T61" s="1154"/>
      <c r="U61" s="477"/>
      <c r="V61" s="1151" t="str">
        <f t="shared" si="11"/>
        <v>23 (1423)</v>
      </c>
      <c r="W61" s="1152" t="str">
        <f t="shared" si="12"/>
        <v/>
      </c>
      <c r="X61" s="1255"/>
      <c r="Y61" s="1256"/>
      <c r="Z61" s="1256"/>
      <c r="AA61" s="1257"/>
      <c r="AB61" s="1246" t="s">
        <v>2919</v>
      </c>
      <c r="AC61" s="1232" t="str">
        <f t="shared" si="13"/>
        <v/>
      </c>
      <c r="AD61" s="1247"/>
      <c r="AE61" s="1194"/>
      <c r="AF61" s="1183"/>
      <c r="AG61" s="1665"/>
      <c r="AH61" s="1665"/>
      <c r="AI61" s="1665"/>
      <c r="AJ61" s="1665"/>
      <c r="AK61" s="1150"/>
      <c r="AL61" s="1151" t="str">
        <f t="shared" si="14"/>
        <v>23 (1423)</v>
      </c>
      <c r="AM61" s="1152" t="str">
        <f t="shared" si="15"/>
        <v/>
      </c>
      <c r="AN61" s="1255"/>
      <c r="AO61" s="490"/>
      <c r="AP61" s="490"/>
      <c r="AQ61" s="319"/>
      <c r="AR61" s="1151" t="str">
        <f t="shared" si="16"/>
        <v>23 (1423)</v>
      </c>
      <c r="AS61" s="1152" t="str">
        <f t="shared" si="17"/>
        <v/>
      </c>
      <c r="AT61" s="489"/>
      <c r="AU61" s="490"/>
      <c r="AV61" s="490"/>
    </row>
    <row r="62" spans="1:48" ht="12.6" hidden="1" customHeight="1">
      <c r="A62" s="453" t="s">
        <v>2920</v>
      </c>
      <c r="B62" s="1144"/>
      <c r="C62" s="994"/>
      <c r="D62" s="994"/>
      <c r="E62" s="453"/>
      <c r="F62" s="994"/>
      <c r="G62" s="1226"/>
      <c r="H62" s="997"/>
      <c r="I62" s="1148"/>
      <c r="J62" s="453"/>
      <c r="K62" s="1665"/>
      <c r="L62" s="1665"/>
      <c r="M62" s="1665"/>
      <c r="N62" s="1665"/>
      <c r="O62" s="477"/>
      <c r="P62" s="1151" t="str">
        <f t="shared" si="9"/>
        <v>24 (1424)</v>
      </c>
      <c r="Q62" s="1152" t="str">
        <f t="shared" si="10"/>
        <v/>
      </c>
      <c r="R62" s="1153"/>
      <c r="S62" s="1154"/>
      <c r="T62" s="1154"/>
      <c r="U62" s="477"/>
      <c r="V62" s="1151" t="str">
        <f t="shared" si="11"/>
        <v>24 (1424)</v>
      </c>
      <c r="W62" s="1152" t="str">
        <f t="shared" si="12"/>
        <v/>
      </c>
      <c r="X62" s="1255"/>
      <c r="Y62" s="1256"/>
      <c r="Z62" s="1256"/>
      <c r="AA62" s="1257"/>
      <c r="AB62" s="1246" t="s">
        <v>2920</v>
      </c>
      <c r="AC62" s="1232" t="str">
        <f t="shared" si="13"/>
        <v/>
      </c>
      <c r="AD62" s="1247"/>
      <c r="AE62" s="1194"/>
      <c r="AF62" s="1183"/>
      <c r="AG62" s="1665"/>
      <c r="AH62" s="1665"/>
      <c r="AI62" s="1665"/>
      <c r="AJ62" s="1665"/>
      <c r="AK62" s="1150"/>
      <c r="AL62" s="1151" t="str">
        <f t="shared" si="14"/>
        <v>24 (1424)</v>
      </c>
      <c r="AM62" s="1152" t="str">
        <f t="shared" si="15"/>
        <v/>
      </c>
      <c r="AN62" s="1255"/>
      <c r="AO62" s="490"/>
      <c r="AP62" s="490"/>
      <c r="AQ62" s="319"/>
      <c r="AR62" s="1151" t="str">
        <f t="shared" si="16"/>
        <v>24 (1424)</v>
      </c>
      <c r="AS62" s="1152" t="str">
        <f t="shared" si="17"/>
        <v/>
      </c>
      <c r="AT62" s="489"/>
      <c r="AU62" s="490"/>
      <c r="AV62" s="490"/>
    </row>
    <row r="63" spans="1:48">
      <c r="A63" s="453" t="s">
        <v>2921</v>
      </c>
      <c r="B63" s="1144"/>
      <c r="C63" s="994"/>
      <c r="D63" s="994"/>
      <c r="E63" s="453"/>
      <c r="F63" s="994"/>
      <c r="G63" s="1226"/>
      <c r="H63" s="997"/>
      <c r="I63" s="1148"/>
      <c r="J63" s="453"/>
      <c r="K63" s="1665"/>
      <c r="L63" s="1665"/>
      <c r="M63" s="1665"/>
      <c r="N63" s="1665"/>
      <c r="O63" s="477"/>
      <c r="P63" s="1151" t="str">
        <f t="shared" si="9"/>
        <v>25 (1425)</v>
      </c>
      <c r="Q63" s="1152" t="str">
        <f t="shared" si="10"/>
        <v/>
      </c>
      <c r="R63" s="1153"/>
      <c r="S63" s="1154"/>
      <c r="T63" s="1154"/>
      <c r="U63" s="477"/>
      <c r="V63" s="1151" t="str">
        <f t="shared" si="11"/>
        <v>25 (1425)</v>
      </c>
      <c r="W63" s="1152" t="str">
        <f t="shared" si="12"/>
        <v/>
      </c>
      <c r="X63" s="1255"/>
      <c r="Y63" s="1256"/>
      <c r="Z63" s="1256"/>
      <c r="AA63" s="1257"/>
      <c r="AB63" s="1246" t="s">
        <v>2921</v>
      </c>
      <c r="AC63" s="1232" t="str">
        <f t="shared" si="13"/>
        <v/>
      </c>
      <c r="AD63" s="1247"/>
      <c r="AE63" s="1194"/>
      <c r="AF63" s="1183"/>
      <c r="AG63" s="1665"/>
      <c r="AH63" s="1665"/>
      <c r="AI63" s="1665"/>
      <c r="AJ63" s="1665"/>
      <c r="AK63" s="1150"/>
      <c r="AL63" s="1151" t="str">
        <f t="shared" si="14"/>
        <v>25 (1425)</v>
      </c>
      <c r="AM63" s="1152" t="str">
        <f t="shared" si="15"/>
        <v/>
      </c>
      <c r="AN63" s="1255"/>
      <c r="AO63" s="490"/>
      <c r="AP63" s="490"/>
      <c r="AQ63" s="319"/>
      <c r="AR63" s="1151" t="str">
        <f t="shared" si="16"/>
        <v>25 (1425)</v>
      </c>
      <c r="AS63" s="1152" t="str">
        <f t="shared" si="17"/>
        <v/>
      </c>
      <c r="AT63" s="489"/>
      <c r="AU63" s="490"/>
      <c r="AV63" s="490"/>
    </row>
    <row r="64" spans="1:48" ht="14.4">
      <c r="A64" s="796" t="s">
        <v>2922</v>
      </c>
      <c r="B64" s="1208">
        <v>100</v>
      </c>
      <c r="C64" s="994"/>
      <c r="D64" s="994"/>
      <c r="E64" s="453"/>
      <c r="F64" s="994"/>
      <c r="G64" s="1226"/>
      <c r="H64" s="997"/>
      <c r="I64" s="1148"/>
      <c r="J64" s="453"/>
      <c r="K64" s="1666"/>
      <c r="L64" s="1666"/>
      <c r="M64" s="1666"/>
      <c r="N64" s="1666"/>
      <c r="O64" s="477"/>
      <c r="P64" s="1142"/>
      <c r="Q64" s="1159">
        <f>$B64</f>
        <v>100</v>
      </c>
      <c r="R64" s="1153"/>
      <c r="S64" s="1154"/>
      <c r="T64" s="1154"/>
      <c r="U64" s="477"/>
      <c r="V64" s="1142"/>
      <c r="W64" s="1159">
        <f>$B64</f>
        <v>100</v>
      </c>
      <c r="X64" s="1255"/>
      <c r="Y64" s="1256"/>
      <c r="Z64" s="1256"/>
      <c r="AA64" s="1257"/>
      <c r="AB64" s="1244"/>
      <c r="AC64" s="1380">
        <v>100</v>
      </c>
      <c r="AD64" s="1247"/>
      <c r="AE64" s="1194"/>
      <c r="AF64" s="1183"/>
      <c r="AG64" s="1717"/>
      <c r="AH64" s="1717"/>
      <c r="AI64" s="1717"/>
      <c r="AJ64" s="1717"/>
      <c r="AK64" s="1266"/>
      <c r="AL64" s="1142"/>
      <c r="AM64" s="1159">
        <f>$B64</f>
        <v>100</v>
      </c>
      <c r="AN64" s="1255"/>
      <c r="AO64" s="490"/>
      <c r="AP64" s="490"/>
      <c r="AQ64" s="319"/>
      <c r="AR64" s="1142"/>
      <c r="AS64" s="1159">
        <f>$B64</f>
        <v>100</v>
      </c>
      <c r="AT64" s="489"/>
      <c r="AU64" s="490"/>
      <c r="AV64" s="490"/>
    </row>
    <row r="65" spans="1:48" ht="12.75" customHeight="1">
      <c r="A65" s="478" t="s">
        <v>2923</v>
      </c>
      <c r="B65" s="1002" t="s">
        <v>2924</v>
      </c>
      <c r="C65" s="997"/>
      <c r="D65" s="997"/>
      <c r="E65" s="477"/>
      <c r="F65" s="997"/>
      <c r="G65" s="1227"/>
      <c r="H65" s="997"/>
      <c r="I65" s="1166"/>
      <c r="J65" s="477"/>
      <c r="K65" s="1664"/>
      <c r="L65" s="1664"/>
      <c r="M65" s="1664"/>
      <c r="N65" s="1664"/>
      <c r="O65" s="477"/>
      <c r="P65" s="1142"/>
      <c r="Q65" s="1003" t="str">
        <f>$B65</f>
        <v>Overall</v>
      </c>
      <c r="R65" s="1153"/>
      <c r="S65" s="1168"/>
      <c r="T65" s="1168"/>
      <c r="U65" s="477"/>
      <c r="V65" s="1142"/>
      <c r="W65" s="1003" t="str">
        <f>$B65</f>
        <v>Overall</v>
      </c>
      <c r="X65" s="1255"/>
      <c r="Y65" s="1256"/>
      <c r="Z65" s="1256"/>
      <c r="AA65" s="1257"/>
      <c r="AB65" s="1244"/>
      <c r="AC65" s="1383" t="s">
        <v>2924</v>
      </c>
      <c r="AD65" s="1153"/>
      <c r="AE65" s="1166"/>
      <c r="AF65" s="1183"/>
      <c r="AG65" s="1664"/>
      <c r="AH65" s="1664"/>
      <c r="AI65" s="1664"/>
      <c r="AJ65" s="1664"/>
      <c r="AK65" s="997"/>
      <c r="AL65" s="1142"/>
      <c r="AM65" s="1003" t="str">
        <f>$B65</f>
        <v>Overall</v>
      </c>
      <c r="AN65" s="1255"/>
      <c r="AO65" s="490"/>
      <c r="AP65" s="490"/>
      <c r="AQ65" s="319"/>
      <c r="AR65" s="1142"/>
      <c r="AS65" s="1003" t="str">
        <f>$B65</f>
        <v>Overall</v>
      </c>
      <c r="AT65" s="489"/>
      <c r="AU65" s="490"/>
      <c r="AV65" s="490"/>
    </row>
    <row r="66" spans="1:48" ht="6" customHeight="1">
      <c r="A66" s="477"/>
      <c r="B66" s="477"/>
      <c r="C66" s="477"/>
      <c r="D66" s="477"/>
      <c r="E66" s="477"/>
      <c r="F66" s="477"/>
      <c r="G66" s="477"/>
      <c r="H66" s="477"/>
      <c r="I66" s="477"/>
      <c r="J66" s="477"/>
      <c r="K66" s="477"/>
      <c r="L66" s="477"/>
      <c r="M66" s="477"/>
      <c r="N66" s="477"/>
      <c r="O66" s="477"/>
      <c r="P66" s="1142"/>
      <c r="Q66" s="1142"/>
      <c r="R66" s="477"/>
      <c r="S66" s="477"/>
      <c r="T66" s="477"/>
      <c r="U66" s="477"/>
      <c r="V66" s="1142"/>
      <c r="W66" s="1142"/>
      <c r="X66" s="1241"/>
      <c r="Y66" s="1241"/>
      <c r="Z66" s="1241"/>
      <c r="AA66" s="1257"/>
      <c r="AB66" s="1244"/>
      <c r="AC66" s="1244"/>
      <c r="AD66" s="1183"/>
      <c r="AE66" s="1183"/>
      <c r="AF66" s="1183"/>
      <c r="AG66" s="1183"/>
      <c r="AH66" s="1183"/>
      <c r="AI66" s="1183"/>
      <c r="AJ66" s="1183"/>
      <c r="AK66" s="1183"/>
      <c r="AL66" s="1142"/>
      <c r="AM66" s="1142"/>
      <c r="AN66" s="1241"/>
      <c r="AQ66" s="319"/>
      <c r="AR66" s="1142"/>
      <c r="AS66" s="1142"/>
    </row>
    <row r="67" spans="1:48" ht="14.4">
      <c r="A67" s="477"/>
      <c r="B67" s="813" t="s">
        <v>1794</v>
      </c>
      <c r="C67" s="477"/>
      <c r="D67" s="477"/>
      <c r="E67" s="477"/>
      <c r="F67" s="477"/>
      <c r="G67" s="477"/>
      <c r="H67" s="477"/>
      <c r="I67" s="477"/>
      <c r="J67" s="477"/>
      <c r="K67" s="477"/>
      <c r="L67" s="477"/>
      <c r="M67" s="477"/>
      <c r="N67" s="477"/>
      <c r="O67" s="477"/>
      <c r="P67" s="1142"/>
      <c r="Q67" s="1143" t="str">
        <f>$B67</f>
        <v>Other off-balance sheet (505)</v>
      </c>
      <c r="R67" s="477"/>
      <c r="S67" s="477"/>
      <c r="T67" s="477"/>
      <c r="U67" s="477"/>
      <c r="V67" s="1142"/>
      <c r="W67" s="1143" t="str">
        <f>$B67</f>
        <v>Other off-balance sheet (505)</v>
      </c>
      <c r="X67" s="1241"/>
      <c r="Y67" s="1241"/>
      <c r="Z67" s="1241"/>
      <c r="AA67" s="1257"/>
      <c r="AB67" s="1244"/>
      <c r="AC67" s="1245" t="s">
        <v>1794</v>
      </c>
      <c r="AD67" s="1183"/>
      <c r="AE67" s="1183"/>
      <c r="AF67" s="1183"/>
      <c r="AG67" s="1183"/>
      <c r="AH67" s="1183"/>
      <c r="AI67" s="1183"/>
      <c r="AJ67" s="1183"/>
      <c r="AK67" s="1183"/>
      <c r="AL67" s="1142"/>
      <c r="AM67" s="1143" t="str">
        <f>$B67</f>
        <v>Other off-balance sheet (505)</v>
      </c>
      <c r="AN67" s="1241"/>
      <c r="AQ67" s="319"/>
      <c r="AR67" s="1142"/>
      <c r="AS67" s="1143" t="str">
        <f>$B67</f>
        <v>Other off-balance sheet (505)</v>
      </c>
    </row>
    <row r="68" spans="1:48">
      <c r="A68" s="453" t="s">
        <v>2897</v>
      </c>
      <c r="B68" s="1144"/>
      <c r="C68" s="994"/>
      <c r="D68" s="994"/>
      <c r="E68" s="453"/>
      <c r="F68" s="994"/>
      <c r="G68" s="1226"/>
      <c r="H68" s="997"/>
      <c r="I68" s="1148"/>
      <c r="J68" s="453"/>
      <c r="K68" s="1665"/>
      <c r="L68" s="1665"/>
      <c r="M68" s="1665"/>
      <c r="N68" s="1665"/>
      <c r="O68" s="477"/>
      <c r="P68" s="1151" t="str">
        <f t="shared" ref="P68:P92" si="18">$A68</f>
        <v>1 (1401)</v>
      </c>
      <c r="Q68" s="1152" t="str">
        <f t="shared" ref="Q68:Q92" si="19">IF($B68="","",$B68)</f>
        <v/>
      </c>
      <c r="R68" s="1153"/>
      <c r="S68" s="1154"/>
      <c r="T68" s="1154"/>
      <c r="U68" s="477"/>
      <c r="V68" s="1151" t="str">
        <f t="shared" ref="V68:V92" si="20">$A68</f>
        <v>1 (1401)</v>
      </c>
      <c r="W68" s="1152" t="str">
        <f t="shared" ref="W68:W92" si="21">IF($B68="","",$B68)</f>
        <v/>
      </c>
      <c r="X68" s="1255"/>
      <c r="Y68" s="1256"/>
      <c r="Z68" s="1256"/>
      <c r="AA68" s="1257"/>
      <c r="AB68" s="1246" t="s">
        <v>2897</v>
      </c>
      <c r="AC68" s="1232" t="str">
        <f t="shared" ref="AC68:AC92" si="22">IF($B68="","",$B68)</f>
        <v/>
      </c>
      <c r="AD68" s="1247"/>
      <c r="AE68" s="1194"/>
      <c r="AF68" s="1183"/>
      <c r="AG68" s="1665"/>
      <c r="AH68" s="1665"/>
      <c r="AI68" s="1665"/>
      <c r="AJ68" s="1665"/>
      <c r="AK68" s="1150"/>
      <c r="AL68" s="1151" t="str">
        <f t="shared" ref="AL68:AL92" si="23">$A68</f>
        <v>1 (1401)</v>
      </c>
      <c r="AM68" s="1152" t="str">
        <f t="shared" ref="AM68:AM92" si="24">IF($B68="","",$B68)</f>
        <v/>
      </c>
      <c r="AN68" s="1255"/>
      <c r="AO68" s="490"/>
      <c r="AP68" s="490"/>
      <c r="AQ68" s="319"/>
      <c r="AR68" s="1151" t="str">
        <f t="shared" ref="AR68:AR92" si="25">$A68</f>
        <v>1 (1401)</v>
      </c>
      <c r="AS68" s="1152" t="str">
        <f t="shared" ref="AS68:AS92" si="26">IF($B68="","",$B68)</f>
        <v/>
      </c>
      <c r="AT68" s="489"/>
      <c r="AU68" s="490"/>
      <c r="AV68" s="490"/>
    </row>
    <row r="69" spans="1:48">
      <c r="A69" s="453" t="s">
        <v>2898</v>
      </c>
      <c r="B69" s="1144"/>
      <c r="C69" s="994"/>
      <c r="D69" s="994"/>
      <c r="E69" s="453"/>
      <c r="F69" s="994"/>
      <c r="G69" s="1226"/>
      <c r="H69" s="997"/>
      <c r="I69" s="1148"/>
      <c r="J69" s="453"/>
      <c r="K69" s="1665"/>
      <c r="L69" s="1665"/>
      <c r="M69" s="1665"/>
      <c r="N69" s="1665"/>
      <c r="O69" s="477"/>
      <c r="P69" s="1151" t="str">
        <f t="shared" si="18"/>
        <v>2 (1402)</v>
      </c>
      <c r="Q69" s="1152" t="str">
        <f t="shared" si="19"/>
        <v/>
      </c>
      <c r="R69" s="1153"/>
      <c r="S69" s="1154"/>
      <c r="T69" s="1154"/>
      <c r="U69" s="477"/>
      <c r="V69" s="1151" t="str">
        <f t="shared" si="20"/>
        <v>2 (1402)</v>
      </c>
      <c r="W69" s="1152" t="str">
        <f t="shared" si="21"/>
        <v/>
      </c>
      <c r="X69" s="1255"/>
      <c r="Y69" s="1256"/>
      <c r="Z69" s="1256"/>
      <c r="AA69" s="1257"/>
      <c r="AB69" s="1246" t="s">
        <v>2898</v>
      </c>
      <c r="AC69" s="1232" t="str">
        <f t="shared" si="22"/>
        <v/>
      </c>
      <c r="AD69" s="1247"/>
      <c r="AE69" s="1194"/>
      <c r="AF69" s="1183"/>
      <c r="AG69" s="1665"/>
      <c r="AH69" s="1665"/>
      <c r="AI69" s="1665"/>
      <c r="AJ69" s="1665"/>
      <c r="AK69" s="1150"/>
      <c r="AL69" s="1151" t="str">
        <f t="shared" si="23"/>
        <v>2 (1402)</v>
      </c>
      <c r="AM69" s="1152" t="str">
        <f t="shared" si="24"/>
        <v/>
      </c>
      <c r="AN69" s="1255"/>
      <c r="AO69" s="490"/>
      <c r="AP69" s="490"/>
      <c r="AQ69" s="319"/>
      <c r="AR69" s="1151" t="str">
        <f t="shared" si="25"/>
        <v>2 (1402)</v>
      </c>
      <c r="AS69" s="1152" t="str">
        <f t="shared" si="26"/>
        <v/>
      </c>
      <c r="AT69" s="489"/>
      <c r="AU69" s="490"/>
      <c r="AV69" s="490"/>
    </row>
    <row r="70" spans="1:48">
      <c r="A70" s="453" t="s">
        <v>2899</v>
      </c>
      <c r="B70" s="1144"/>
      <c r="C70" s="994"/>
      <c r="D70" s="994"/>
      <c r="E70" s="453"/>
      <c r="F70" s="994"/>
      <c r="G70" s="1226"/>
      <c r="H70" s="997"/>
      <c r="I70" s="1148"/>
      <c r="J70" s="453"/>
      <c r="K70" s="1665"/>
      <c r="L70" s="1665"/>
      <c r="M70" s="1665"/>
      <c r="N70" s="1665"/>
      <c r="O70" s="477"/>
      <c r="P70" s="1151" t="str">
        <f t="shared" si="18"/>
        <v>3 (1403)</v>
      </c>
      <c r="Q70" s="1152" t="str">
        <f t="shared" si="19"/>
        <v/>
      </c>
      <c r="R70" s="1153"/>
      <c r="S70" s="1154"/>
      <c r="T70" s="1154"/>
      <c r="U70" s="477"/>
      <c r="V70" s="1151" t="str">
        <f t="shared" si="20"/>
        <v>3 (1403)</v>
      </c>
      <c r="W70" s="1152" t="str">
        <f t="shared" si="21"/>
        <v/>
      </c>
      <c r="X70" s="1255"/>
      <c r="Y70" s="1256"/>
      <c r="Z70" s="1256"/>
      <c r="AA70" s="1257"/>
      <c r="AB70" s="1246" t="s">
        <v>2899</v>
      </c>
      <c r="AC70" s="1232" t="str">
        <f t="shared" si="22"/>
        <v/>
      </c>
      <c r="AD70" s="1247"/>
      <c r="AE70" s="1194"/>
      <c r="AF70" s="1183"/>
      <c r="AG70" s="1665"/>
      <c r="AH70" s="1665"/>
      <c r="AI70" s="1665"/>
      <c r="AJ70" s="1665"/>
      <c r="AK70" s="1150"/>
      <c r="AL70" s="1151" t="str">
        <f t="shared" si="23"/>
        <v>3 (1403)</v>
      </c>
      <c r="AM70" s="1152" t="str">
        <f t="shared" si="24"/>
        <v/>
      </c>
      <c r="AN70" s="1255"/>
      <c r="AO70" s="490"/>
      <c r="AP70" s="490"/>
      <c r="AQ70" s="319"/>
      <c r="AR70" s="1151" t="str">
        <f t="shared" si="25"/>
        <v>3 (1403)</v>
      </c>
      <c r="AS70" s="1152" t="str">
        <f t="shared" si="26"/>
        <v/>
      </c>
      <c r="AT70" s="489"/>
      <c r="AU70" s="490"/>
      <c r="AV70" s="490"/>
    </row>
    <row r="71" spans="1:48" ht="12.6" hidden="1" customHeight="1">
      <c r="A71" s="453" t="s">
        <v>2900</v>
      </c>
      <c r="B71" s="1144"/>
      <c r="C71" s="994"/>
      <c r="D71" s="994"/>
      <c r="E71" s="453"/>
      <c r="F71" s="994"/>
      <c r="G71" s="1226"/>
      <c r="H71" s="997"/>
      <c r="I71" s="1148"/>
      <c r="J71" s="453"/>
      <c r="K71" s="1665"/>
      <c r="L71" s="1665"/>
      <c r="M71" s="1665"/>
      <c r="N71" s="1665"/>
      <c r="O71" s="477"/>
      <c r="P71" s="1151" t="str">
        <f t="shared" si="18"/>
        <v>4 (1404)</v>
      </c>
      <c r="Q71" s="1152" t="str">
        <f t="shared" si="19"/>
        <v/>
      </c>
      <c r="R71" s="1153"/>
      <c r="S71" s="1154"/>
      <c r="T71" s="1154"/>
      <c r="U71" s="477"/>
      <c r="V71" s="1151" t="str">
        <f t="shared" si="20"/>
        <v>4 (1404)</v>
      </c>
      <c r="W71" s="1152" t="str">
        <f t="shared" si="21"/>
        <v/>
      </c>
      <c r="X71" s="1255"/>
      <c r="Y71" s="1256"/>
      <c r="Z71" s="1256"/>
      <c r="AA71" s="1257"/>
      <c r="AB71" s="1246" t="s">
        <v>2900</v>
      </c>
      <c r="AC71" s="1232" t="str">
        <f t="shared" si="22"/>
        <v/>
      </c>
      <c r="AD71" s="1247"/>
      <c r="AE71" s="1194"/>
      <c r="AF71" s="1183"/>
      <c r="AG71" s="1665"/>
      <c r="AH71" s="1665"/>
      <c r="AI71" s="1665"/>
      <c r="AJ71" s="1665"/>
      <c r="AK71" s="1150"/>
      <c r="AL71" s="1151" t="str">
        <f t="shared" si="23"/>
        <v>4 (1404)</v>
      </c>
      <c r="AM71" s="1152" t="str">
        <f t="shared" si="24"/>
        <v/>
      </c>
      <c r="AN71" s="1255"/>
      <c r="AO71" s="490"/>
      <c r="AP71" s="490"/>
      <c r="AQ71" s="319"/>
      <c r="AR71" s="1151" t="str">
        <f t="shared" si="25"/>
        <v>4 (1404)</v>
      </c>
      <c r="AS71" s="1152" t="str">
        <f t="shared" si="26"/>
        <v/>
      </c>
      <c r="AT71" s="489"/>
      <c r="AU71" s="490"/>
      <c r="AV71" s="490"/>
    </row>
    <row r="72" spans="1:48" ht="12.6" hidden="1" customHeight="1">
      <c r="A72" s="453" t="s">
        <v>2901</v>
      </c>
      <c r="B72" s="1144"/>
      <c r="C72" s="994"/>
      <c r="D72" s="994"/>
      <c r="E72" s="453"/>
      <c r="F72" s="994"/>
      <c r="G72" s="1226"/>
      <c r="H72" s="997"/>
      <c r="I72" s="1148"/>
      <c r="J72" s="453"/>
      <c r="K72" s="1665"/>
      <c r="L72" s="1665"/>
      <c r="M72" s="1665"/>
      <c r="N72" s="1665"/>
      <c r="O72" s="477"/>
      <c r="P72" s="1151" t="str">
        <f t="shared" si="18"/>
        <v>5 (1405)</v>
      </c>
      <c r="Q72" s="1152" t="str">
        <f t="shared" si="19"/>
        <v/>
      </c>
      <c r="R72" s="1153"/>
      <c r="S72" s="1154"/>
      <c r="T72" s="1154"/>
      <c r="U72" s="477"/>
      <c r="V72" s="1151" t="str">
        <f t="shared" si="20"/>
        <v>5 (1405)</v>
      </c>
      <c r="W72" s="1152" t="str">
        <f t="shared" si="21"/>
        <v/>
      </c>
      <c r="X72" s="1255"/>
      <c r="Y72" s="1256"/>
      <c r="Z72" s="1256"/>
      <c r="AA72" s="1257"/>
      <c r="AB72" s="1246" t="s">
        <v>2901</v>
      </c>
      <c r="AC72" s="1232" t="str">
        <f t="shared" si="22"/>
        <v/>
      </c>
      <c r="AD72" s="1247"/>
      <c r="AE72" s="1194"/>
      <c r="AF72" s="1183"/>
      <c r="AG72" s="1665"/>
      <c r="AH72" s="1665"/>
      <c r="AI72" s="1665"/>
      <c r="AJ72" s="1665"/>
      <c r="AK72" s="1150"/>
      <c r="AL72" s="1151" t="str">
        <f t="shared" si="23"/>
        <v>5 (1405)</v>
      </c>
      <c r="AM72" s="1152" t="str">
        <f t="shared" si="24"/>
        <v/>
      </c>
      <c r="AN72" s="1255"/>
      <c r="AO72" s="490"/>
      <c r="AP72" s="490"/>
      <c r="AQ72" s="319"/>
      <c r="AR72" s="1151" t="str">
        <f t="shared" si="25"/>
        <v>5 (1405)</v>
      </c>
      <c r="AS72" s="1152" t="str">
        <f t="shared" si="26"/>
        <v/>
      </c>
      <c r="AT72" s="489"/>
      <c r="AU72" s="490"/>
      <c r="AV72" s="490"/>
    </row>
    <row r="73" spans="1:48" ht="12.6" hidden="1" customHeight="1">
      <c r="A73" s="453" t="s">
        <v>2902</v>
      </c>
      <c r="B73" s="1144"/>
      <c r="C73" s="994"/>
      <c r="D73" s="994"/>
      <c r="E73" s="453"/>
      <c r="F73" s="994"/>
      <c r="G73" s="1226"/>
      <c r="H73" s="997"/>
      <c r="I73" s="1148"/>
      <c r="J73" s="453"/>
      <c r="K73" s="1665"/>
      <c r="L73" s="1665"/>
      <c r="M73" s="1665"/>
      <c r="N73" s="1665"/>
      <c r="O73" s="477"/>
      <c r="P73" s="1151" t="str">
        <f t="shared" si="18"/>
        <v>6 (1406)</v>
      </c>
      <c r="Q73" s="1152" t="str">
        <f t="shared" si="19"/>
        <v/>
      </c>
      <c r="R73" s="1153"/>
      <c r="S73" s="1154"/>
      <c r="T73" s="1154"/>
      <c r="U73" s="477"/>
      <c r="V73" s="1151" t="str">
        <f t="shared" si="20"/>
        <v>6 (1406)</v>
      </c>
      <c r="W73" s="1152" t="str">
        <f t="shared" si="21"/>
        <v/>
      </c>
      <c r="X73" s="1255"/>
      <c r="Y73" s="1256"/>
      <c r="Z73" s="1256"/>
      <c r="AA73" s="1257"/>
      <c r="AB73" s="1246" t="s">
        <v>2902</v>
      </c>
      <c r="AC73" s="1232" t="str">
        <f t="shared" si="22"/>
        <v/>
      </c>
      <c r="AD73" s="1247"/>
      <c r="AE73" s="1194"/>
      <c r="AF73" s="1183"/>
      <c r="AG73" s="1665"/>
      <c r="AH73" s="1665"/>
      <c r="AI73" s="1665"/>
      <c r="AJ73" s="1665"/>
      <c r="AK73" s="1150"/>
      <c r="AL73" s="1151" t="str">
        <f t="shared" si="23"/>
        <v>6 (1406)</v>
      </c>
      <c r="AM73" s="1152" t="str">
        <f t="shared" si="24"/>
        <v/>
      </c>
      <c r="AN73" s="1255"/>
      <c r="AO73" s="490"/>
      <c r="AP73" s="490"/>
      <c r="AQ73" s="319"/>
      <c r="AR73" s="1151" t="str">
        <f t="shared" si="25"/>
        <v>6 (1406)</v>
      </c>
      <c r="AS73" s="1152" t="str">
        <f t="shared" si="26"/>
        <v/>
      </c>
      <c r="AT73" s="489"/>
      <c r="AU73" s="490"/>
      <c r="AV73" s="490"/>
    </row>
    <row r="74" spans="1:48" ht="12.6" hidden="1" customHeight="1">
      <c r="A74" s="453" t="s">
        <v>2903</v>
      </c>
      <c r="B74" s="1144"/>
      <c r="C74" s="994"/>
      <c r="D74" s="994"/>
      <c r="E74" s="453"/>
      <c r="F74" s="994"/>
      <c r="G74" s="1226"/>
      <c r="H74" s="997"/>
      <c r="I74" s="1148"/>
      <c r="J74" s="453"/>
      <c r="K74" s="1665"/>
      <c r="L74" s="1665"/>
      <c r="M74" s="1665"/>
      <c r="N74" s="1665"/>
      <c r="O74" s="477"/>
      <c r="P74" s="1151" t="str">
        <f t="shared" si="18"/>
        <v>7 (1407)</v>
      </c>
      <c r="Q74" s="1152" t="str">
        <f t="shared" si="19"/>
        <v/>
      </c>
      <c r="R74" s="1153"/>
      <c r="S74" s="1154"/>
      <c r="T74" s="1154"/>
      <c r="U74" s="477"/>
      <c r="V74" s="1151" t="str">
        <f t="shared" si="20"/>
        <v>7 (1407)</v>
      </c>
      <c r="W74" s="1152" t="str">
        <f t="shared" si="21"/>
        <v/>
      </c>
      <c r="X74" s="1255"/>
      <c r="Y74" s="1256"/>
      <c r="Z74" s="1256"/>
      <c r="AA74" s="1257"/>
      <c r="AB74" s="1246" t="s">
        <v>2903</v>
      </c>
      <c r="AC74" s="1232" t="str">
        <f t="shared" si="22"/>
        <v/>
      </c>
      <c r="AD74" s="1247"/>
      <c r="AE74" s="1194"/>
      <c r="AF74" s="1183"/>
      <c r="AG74" s="1665"/>
      <c r="AH74" s="1665"/>
      <c r="AI74" s="1665"/>
      <c r="AJ74" s="1665"/>
      <c r="AK74" s="1150"/>
      <c r="AL74" s="1151" t="str">
        <f t="shared" si="23"/>
        <v>7 (1407)</v>
      </c>
      <c r="AM74" s="1152" t="str">
        <f t="shared" si="24"/>
        <v/>
      </c>
      <c r="AN74" s="1255"/>
      <c r="AO74" s="490"/>
      <c r="AP74" s="490"/>
      <c r="AQ74" s="319"/>
      <c r="AR74" s="1151" t="str">
        <f t="shared" si="25"/>
        <v>7 (1407)</v>
      </c>
      <c r="AS74" s="1152" t="str">
        <f t="shared" si="26"/>
        <v/>
      </c>
      <c r="AT74" s="489"/>
      <c r="AU74" s="490"/>
      <c r="AV74" s="490"/>
    </row>
    <row r="75" spans="1:48" ht="12.6" hidden="1" customHeight="1">
      <c r="A75" s="453" t="s">
        <v>2904</v>
      </c>
      <c r="B75" s="1144"/>
      <c r="C75" s="994"/>
      <c r="D75" s="994"/>
      <c r="E75" s="453"/>
      <c r="F75" s="994"/>
      <c r="G75" s="1226"/>
      <c r="H75" s="997"/>
      <c r="I75" s="1148"/>
      <c r="J75" s="453"/>
      <c r="K75" s="1665"/>
      <c r="L75" s="1665"/>
      <c r="M75" s="1665"/>
      <c r="N75" s="1665"/>
      <c r="O75" s="477"/>
      <c r="P75" s="1151" t="str">
        <f t="shared" si="18"/>
        <v>8 (1408)</v>
      </c>
      <c r="Q75" s="1152" t="str">
        <f t="shared" si="19"/>
        <v/>
      </c>
      <c r="R75" s="1153"/>
      <c r="S75" s="1154"/>
      <c r="T75" s="1154"/>
      <c r="U75" s="477"/>
      <c r="V75" s="1151" t="str">
        <f t="shared" si="20"/>
        <v>8 (1408)</v>
      </c>
      <c r="W75" s="1152" t="str">
        <f t="shared" si="21"/>
        <v/>
      </c>
      <c r="X75" s="1255"/>
      <c r="Y75" s="1256"/>
      <c r="Z75" s="1256"/>
      <c r="AA75" s="1257"/>
      <c r="AB75" s="1246" t="s">
        <v>2904</v>
      </c>
      <c r="AC75" s="1232" t="str">
        <f t="shared" si="22"/>
        <v/>
      </c>
      <c r="AD75" s="1247"/>
      <c r="AE75" s="1194"/>
      <c r="AF75" s="1183"/>
      <c r="AG75" s="1665"/>
      <c r="AH75" s="1665"/>
      <c r="AI75" s="1665"/>
      <c r="AJ75" s="1665"/>
      <c r="AK75" s="1150"/>
      <c r="AL75" s="1151" t="str">
        <f t="shared" si="23"/>
        <v>8 (1408)</v>
      </c>
      <c r="AM75" s="1152" t="str">
        <f t="shared" si="24"/>
        <v/>
      </c>
      <c r="AN75" s="1255"/>
      <c r="AO75" s="490"/>
      <c r="AP75" s="490"/>
      <c r="AQ75" s="319"/>
      <c r="AR75" s="1151" t="str">
        <f t="shared" si="25"/>
        <v>8 (1408)</v>
      </c>
      <c r="AS75" s="1152" t="str">
        <f t="shared" si="26"/>
        <v/>
      </c>
      <c r="AT75" s="489"/>
      <c r="AU75" s="490"/>
      <c r="AV75" s="490"/>
    </row>
    <row r="76" spans="1:48" ht="12.6" hidden="1" customHeight="1">
      <c r="A76" s="453" t="s">
        <v>2905</v>
      </c>
      <c r="B76" s="1144"/>
      <c r="C76" s="994"/>
      <c r="D76" s="994"/>
      <c r="E76" s="453"/>
      <c r="F76" s="994"/>
      <c r="G76" s="1226"/>
      <c r="H76" s="997"/>
      <c r="I76" s="1148"/>
      <c r="J76" s="453"/>
      <c r="K76" s="1665"/>
      <c r="L76" s="1665"/>
      <c r="M76" s="1665"/>
      <c r="N76" s="1665"/>
      <c r="O76" s="477"/>
      <c r="P76" s="1151" t="str">
        <f t="shared" si="18"/>
        <v>9 (1409)</v>
      </c>
      <c r="Q76" s="1152" t="str">
        <f t="shared" si="19"/>
        <v/>
      </c>
      <c r="R76" s="1153"/>
      <c r="S76" s="1154"/>
      <c r="T76" s="1154"/>
      <c r="U76" s="477"/>
      <c r="V76" s="1151" t="str">
        <f t="shared" si="20"/>
        <v>9 (1409)</v>
      </c>
      <c r="W76" s="1152" t="str">
        <f t="shared" si="21"/>
        <v/>
      </c>
      <c r="X76" s="1255"/>
      <c r="Y76" s="1256"/>
      <c r="Z76" s="1256"/>
      <c r="AA76" s="1257"/>
      <c r="AB76" s="1246" t="s">
        <v>2905</v>
      </c>
      <c r="AC76" s="1232" t="str">
        <f t="shared" si="22"/>
        <v/>
      </c>
      <c r="AD76" s="1247"/>
      <c r="AE76" s="1194"/>
      <c r="AF76" s="1183"/>
      <c r="AG76" s="1665"/>
      <c r="AH76" s="1665"/>
      <c r="AI76" s="1665"/>
      <c r="AJ76" s="1665"/>
      <c r="AK76" s="1150"/>
      <c r="AL76" s="1151" t="str">
        <f t="shared" si="23"/>
        <v>9 (1409)</v>
      </c>
      <c r="AM76" s="1152" t="str">
        <f t="shared" si="24"/>
        <v/>
      </c>
      <c r="AN76" s="1255"/>
      <c r="AO76" s="490"/>
      <c r="AP76" s="490"/>
      <c r="AQ76" s="319"/>
      <c r="AR76" s="1151" t="str">
        <f t="shared" si="25"/>
        <v>9 (1409)</v>
      </c>
      <c r="AS76" s="1152" t="str">
        <f t="shared" si="26"/>
        <v/>
      </c>
      <c r="AT76" s="489"/>
      <c r="AU76" s="490"/>
      <c r="AV76" s="490"/>
    </row>
    <row r="77" spans="1:48" ht="12.6" hidden="1" customHeight="1">
      <c r="A77" s="453" t="s">
        <v>2906</v>
      </c>
      <c r="B77" s="1144"/>
      <c r="C77" s="994"/>
      <c r="D77" s="994"/>
      <c r="E77" s="453"/>
      <c r="F77" s="994"/>
      <c r="G77" s="1226"/>
      <c r="H77" s="997"/>
      <c r="I77" s="1148"/>
      <c r="J77" s="453"/>
      <c r="K77" s="1665"/>
      <c r="L77" s="1665"/>
      <c r="M77" s="1665"/>
      <c r="N77" s="1665"/>
      <c r="O77" s="477"/>
      <c r="P77" s="1151" t="str">
        <f t="shared" si="18"/>
        <v>10 (1410)</v>
      </c>
      <c r="Q77" s="1152" t="str">
        <f t="shared" si="19"/>
        <v/>
      </c>
      <c r="R77" s="1153"/>
      <c r="S77" s="1154"/>
      <c r="T77" s="1154"/>
      <c r="U77" s="477"/>
      <c r="V77" s="1151" t="str">
        <f t="shared" si="20"/>
        <v>10 (1410)</v>
      </c>
      <c r="W77" s="1152" t="str">
        <f t="shared" si="21"/>
        <v/>
      </c>
      <c r="X77" s="1255"/>
      <c r="Y77" s="1256"/>
      <c r="Z77" s="1256"/>
      <c r="AA77" s="1257"/>
      <c r="AB77" s="1246" t="s">
        <v>2906</v>
      </c>
      <c r="AC77" s="1232" t="str">
        <f t="shared" si="22"/>
        <v/>
      </c>
      <c r="AD77" s="1247"/>
      <c r="AE77" s="1194"/>
      <c r="AF77" s="1183"/>
      <c r="AG77" s="1665"/>
      <c r="AH77" s="1665"/>
      <c r="AI77" s="1665"/>
      <c r="AJ77" s="1665"/>
      <c r="AK77" s="1150"/>
      <c r="AL77" s="1151" t="str">
        <f t="shared" si="23"/>
        <v>10 (1410)</v>
      </c>
      <c r="AM77" s="1152" t="str">
        <f t="shared" si="24"/>
        <v/>
      </c>
      <c r="AN77" s="1255"/>
      <c r="AO77" s="490"/>
      <c r="AP77" s="490"/>
      <c r="AQ77" s="319"/>
      <c r="AR77" s="1151" t="str">
        <f t="shared" si="25"/>
        <v>10 (1410)</v>
      </c>
      <c r="AS77" s="1152" t="str">
        <f t="shared" si="26"/>
        <v/>
      </c>
      <c r="AT77" s="489"/>
      <c r="AU77" s="490"/>
      <c r="AV77" s="490"/>
    </row>
    <row r="78" spans="1:48" ht="12.6" hidden="1" customHeight="1">
      <c r="A78" s="453" t="s">
        <v>2907</v>
      </c>
      <c r="B78" s="1144"/>
      <c r="C78" s="994"/>
      <c r="D78" s="994"/>
      <c r="E78" s="453"/>
      <c r="F78" s="994"/>
      <c r="G78" s="1226"/>
      <c r="H78" s="997"/>
      <c r="I78" s="1148"/>
      <c r="J78" s="453"/>
      <c r="K78" s="1665"/>
      <c r="L78" s="1665"/>
      <c r="M78" s="1665"/>
      <c r="N78" s="1665"/>
      <c r="O78" s="477"/>
      <c r="P78" s="1151" t="str">
        <f t="shared" si="18"/>
        <v>11 (1411)</v>
      </c>
      <c r="Q78" s="1152" t="str">
        <f t="shared" si="19"/>
        <v/>
      </c>
      <c r="R78" s="1153"/>
      <c r="S78" s="1154"/>
      <c r="T78" s="1154"/>
      <c r="U78" s="477"/>
      <c r="V78" s="1151" t="str">
        <f t="shared" si="20"/>
        <v>11 (1411)</v>
      </c>
      <c r="W78" s="1152" t="str">
        <f t="shared" si="21"/>
        <v/>
      </c>
      <c r="X78" s="1255"/>
      <c r="Y78" s="1256"/>
      <c r="Z78" s="1256"/>
      <c r="AA78" s="1257"/>
      <c r="AB78" s="1246" t="s">
        <v>2907</v>
      </c>
      <c r="AC78" s="1232" t="str">
        <f t="shared" si="22"/>
        <v/>
      </c>
      <c r="AD78" s="1247"/>
      <c r="AE78" s="1194"/>
      <c r="AF78" s="1183"/>
      <c r="AG78" s="1665"/>
      <c r="AH78" s="1665"/>
      <c r="AI78" s="1665"/>
      <c r="AJ78" s="1665"/>
      <c r="AK78" s="1150"/>
      <c r="AL78" s="1151" t="str">
        <f t="shared" si="23"/>
        <v>11 (1411)</v>
      </c>
      <c r="AM78" s="1152" t="str">
        <f t="shared" si="24"/>
        <v/>
      </c>
      <c r="AN78" s="1255"/>
      <c r="AO78" s="490"/>
      <c r="AP78" s="490"/>
      <c r="AQ78" s="319"/>
      <c r="AR78" s="1151" t="str">
        <f t="shared" si="25"/>
        <v>11 (1411)</v>
      </c>
      <c r="AS78" s="1152" t="str">
        <f t="shared" si="26"/>
        <v/>
      </c>
      <c r="AT78" s="489"/>
      <c r="AU78" s="490"/>
      <c r="AV78" s="490"/>
    </row>
    <row r="79" spans="1:48" ht="12.6" hidden="1" customHeight="1">
      <c r="A79" s="453" t="s">
        <v>2908</v>
      </c>
      <c r="B79" s="1144"/>
      <c r="C79" s="994"/>
      <c r="D79" s="994"/>
      <c r="E79" s="453"/>
      <c r="F79" s="994"/>
      <c r="G79" s="1226"/>
      <c r="H79" s="997"/>
      <c r="I79" s="1148"/>
      <c r="J79" s="453"/>
      <c r="K79" s="1665"/>
      <c r="L79" s="1665"/>
      <c r="M79" s="1665"/>
      <c r="N79" s="1665"/>
      <c r="O79" s="477"/>
      <c r="P79" s="1151" t="str">
        <f t="shared" si="18"/>
        <v>12 (1412)</v>
      </c>
      <c r="Q79" s="1152" t="str">
        <f t="shared" si="19"/>
        <v/>
      </c>
      <c r="R79" s="1153"/>
      <c r="S79" s="1154"/>
      <c r="T79" s="1154"/>
      <c r="U79" s="477"/>
      <c r="V79" s="1151" t="str">
        <f t="shared" si="20"/>
        <v>12 (1412)</v>
      </c>
      <c r="W79" s="1152" t="str">
        <f t="shared" si="21"/>
        <v/>
      </c>
      <c r="X79" s="1255"/>
      <c r="Y79" s="1256"/>
      <c r="Z79" s="1256"/>
      <c r="AA79" s="1257"/>
      <c r="AB79" s="1246" t="s">
        <v>2908</v>
      </c>
      <c r="AC79" s="1232" t="str">
        <f t="shared" si="22"/>
        <v/>
      </c>
      <c r="AD79" s="1247"/>
      <c r="AE79" s="1194"/>
      <c r="AF79" s="1183"/>
      <c r="AG79" s="1665"/>
      <c r="AH79" s="1665"/>
      <c r="AI79" s="1665"/>
      <c r="AJ79" s="1665"/>
      <c r="AK79" s="1150"/>
      <c r="AL79" s="1151" t="str">
        <f t="shared" si="23"/>
        <v>12 (1412)</v>
      </c>
      <c r="AM79" s="1152" t="str">
        <f t="shared" si="24"/>
        <v/>
      </c>
      <c r="AN79" s="1255"/>
      <c r="AO79" s="490"/>
      <c r="AP79" s="490"/>
      <c r="AQ79" s="319"/>
      <c r="AR79" s="1151" t="str">
        <f t="shared" si="25"/>
        <v>12 (1412)</v>
      </c>
      <c r="AS79" s="1152" t="str">
        <f t="shared" si="26"/>
        <v/>
      </c>
      <c r="AT79" s="489"/>
      <c r="AU79" s="490"/>
      <c r="AV79" s="490"/>
    </row>
    <row r="80" spans="1:48" ht="12.6" hidden="1" customHeight="1">
      <c r="A80" s="453" t="s">
        <v>2909</v>
      </c>
      <c r="B80" s="1144"/>
      <c r="C80" s="994"/>
      <c r="D80" s="994"/>
      <c r="E80" s="453"/>
      <c r="F80" s="994"/>
      <c r="G80" s="1226"/>
      <c r="H80" s="997"/>
      <c r="I80" s="1148"/>
      <c r="J80" s="453"/>
      <c r="K80" s="1665"/>
      <c r="L80" s="1665"/>
      <c r="M80" s="1665"/>
      <c r="N80" s="1665"/>
      <c r="O80" s="477"/>
      <c r="P80" s="1151" t="str">
        <f t="shared" si="18"/>
        <v>13 (1413)</v>
      </c>
      <c r="Q80" s="1152" t="str">
        <f t="shared" si="19"/>
        <v/>
      </c>
      <c r="R80" s="1153"/>
      <c r="S80" s="1154"/>
      <c r="T80" s="1154"/>
      <c r="U80" s="477"/>
      <c r="V80" s="1151" t="str">
        <f t="shared" si="20"/>
        <v>13 (1413)</v>
      </c>
      <c r="W80" s="1152" t="str">
        <f t="shared" si="21"/>
        <v/>
      </c>
      <c r="X80" s="1255"/>
      <c r="Y80" s="1256"/>
      <c r="Z80" s="1256"/>
      <c r="AA80" s="1257"/>
      <c r="AB80" s="1246" t="s">
        <v>2909</v>
      </c>
      <c r="AC80" s="1232" t="str">
        <f t="shared" si="22"/>
        <v/>
      </c>
      <c r="AD80" s="1247"/>
      <c r="AE80" s="1194"/>
      <c r="AF80" s="1183"/>
      <c r="AG80" s="1665"/>
      <c r="AH80" s="1665"/>
      <c r="AI80" s="1665"/>
      <c r="AJ80" s="1665"/>
      <c r="AK80" s="1150"/>
      <c r="AL80" s="1151" t="str">
        <f t="shared" si="23"/>
        <v>13 (1413)</v>
      </c>
      <c r="AM80" s="1152" t="str">
        <f t="shared" si="24"/>
        <v/>
      </c>
      <c r="AN80" s="1255"/>
      <c r="AO80" s="490"/>
      <c r="AP80" s="490"/>
      <c r="AQ80" s="319"/>
      <c r="AR80" s="1151" t="str">
        <f t="shared" si="25"/>
        <v>13 (1413)</v>
      </c>
      <c r="AS80" s="1152" t="str">
        <f t="shared" si="26"/>
        <v/>
      </c>
      <c r="AT80" s="489"/>
      <c r="AU80" s="490"/>
      <c r="AV80" s="490"/>
    </row>
    <row r="81" spans="1:48" ht="12.6" hidden="1" customHeight="1">
      <c r="A81" s="453" t="s">
        <v>2910</v>
      </c>
      <c r="B81" s="1144"/>
      <c r="C81" s="994"/>
      <c r="D81" s="994"/>
      <c r="E81" s="453"/>
      <c r="F81" s="994"/>
      <c r="G81" s="1226"/>
      <c r="H81" s="997"/>
      <c r="I81" s="1148"/>
      <c r="J81" s="453"/>
      <c r="K81" s="1665"/>
      <c r="L81" s="1665"/>
      <c r="M81" s="1665"/>
      <c r="N81" s="1665"/>
      <c r="O81" s="477"/>
      <c r="P81" s="1151" t="str">
        <f t="shared" si="18"/>
        <v>14 (1414)</v>
      </c>
      <c r="Q81" s="1152" t="str">
        <f t="shared" si="19"/>
        <v/>
      </c>
      <c r="R81" s="1153"/>
      <c r="S81" s="1154"/>
      <c r="T81" s="1154"/>
      <c r="U81" s="477"/>
      <c r="V81" s="1151" t="str">
        <f t="shared" si="20"/>
        <v>14 (1414)</v>
      </c>
      <c r="W81" s="1152" t="str">
        <f t="shared" si="21"/>
        <v/>
      </c>
      <c r="X81" s="1255"/>
      <c r="Y81" s="1256"/>
      <c r="Z81" s="1256"/>
      <c r="AA81" s="1257"/>
      <c r="AB81" s="1246" t="s">
        <v>2910</v>
      </c>
      <c r="AC81" s="1232" t="str">
        <f t="shared" si="22"/>
        <v/>
      </c>
      <c r="AD81" s="1247"/>
      <c r="AE81" s="1194"/>
      <c r="AF81" s="1183"/>
      <c r="AG81" s="1665"/>
      <c r="AH81" s="1665"/>
      <c r="AI81" s="1665"/>
      <c r="AJ81" s="1665"/>
      <c r="AK81" s="1150"/>
      <c r="AL81" s="1151" t="str">
        <f t="shared" si="23"/>
        <v>14 (1414)</v>
      </c>
      <c r="AM81" s="1152" t="str">
        <f t="shared" si="24"/>
        <v/>
      </c>
      <c r="AN81" s="1255"/>
      <c r="AO81" s="490"/>
      <c r="AP81" s="490"/>
      <c r="AQ81" s="319"/>
      <c r="AR81" s="1151" t="str">
        <f t="shared" si="25"/>
        <v>14 (1414)</v>
      </c>
      <c r="AS81" s="1152" t="str">
        <f t="shared" si="26"/>
        <v/>
      </c>
      <c r="AT81" s="489"/>
      <c r="AU81" s="490"/>
      <c r="AV81" s="490"/>
    </row>
    <row r="82" spans="1:48" ht="12.6" hidden="1" customHeight="1">
      <c r="A82" s="453" t="s">
        <v>2911</v>
      </c>
      <c r="B82" s="1144"/>
      <c r="C82" s="994"/>
      <c r="D82" s="994"/>
      <c r="E82" s="453"/>
      <c r="F82" s="994"/>
      <c r="G82" s="1226"/>
      <c r="H82" s="997"/>
      <c r="I82" s="1148"/>
      <c r="J82" s="453"/>
      <c r="K82" s="1665"/>
      <c r="L82" s="1665"/>
      <c r="M82" s="1665"/>
      <c r="N82" s="1665"/>
      <c r="O82" s="477"/>
      <c r="P82" s="1151" t="str">
        <f t="shared" si="18"/>
        <v>15 (1415)</v>
      </c>
      <c r="Q82" s="1152" t="str">
        <f t="shared" si="19"/>
        <v/>
      </c>
      <c r="R82" s="1153"/>
      <c r="S82" s="1154"/>
      <c r="T82" s="1154"/>
      <c r="U82" s="477"/>
      <c r="V82" s="1151" t="str">
        <f t="shared" si="20"/>
        <v>15 (1415)</v>
      </c>
      <c r="W82" s="1152" t="str">
        <f t="shared" si="21"/>
        <v/>
      </c>
      <c r="X82" s="1255"/>
      <c r="Y82" s="1256"/>
      <c r="Z82" s="1256"/>
      <c r="AA82" s="1257"/>
      <c r="AB82" s="1246" t="s">
        <v>2911</v>
      </c>
      <c r="AC82" s="1232" t="str">
        <f t="shared" si="22"/>
        <v/>
      </c>
      <c r="AD82" s="1247"/>
      <c r="AE82" s="1194"/>
      <c r="AF82" s="1183"/>
      <c r="AG82" s="1665"/>
      <c r="AH82" s="1665"/>
      <c r="AI82" s="1665"/>
      <c r="AJ82" s="1665"/>
      <c r="AK82" s="1150"/>
      <c r="AL82" s="1151" t="str">
        <f t="shared" si="23"/>
        <v>15 (1415)</v>
      </c>
      <c r="AM82" s="1152" t="str">
        <f t="shared" si="24"/>
        <v/>
      </c>
      <c r="AN82" s="1255"/>
      <c r="AO82" s="490"/>
      <c r="AP82" s="490"/>
      <c r="AQ82" s="319"/>
      <c r="AR82" s="1151" t="str">
        <f t="shared" si="25"/>
        <v>15 (1415)</v>
      </c>
      <c r="AS82" s="1152" t="str">
        <f t="shared" si="26"/>
        <v/>
      </c>
      <c r="AT82" s="489"/>
      <c r="AU82" s="490"/>
      <c r="AV82" s="490"/>
    </row>
    <row r="83" spans="1:48" ht="12.6" hidden="1" customHeight="1">
      <c r="A83" s="453" t="s">
        <v>2912</v>
      </c>
      <c r="B83" s="1144"/>
      <c r="C83" s="994"/>
      <c r="D83" s="994"/>
      <c r="E83" s="453"/>
      <c r="F83" s="994"/>
      <c r="G83" s="1226"/>
      <c r="H83" s="997"/>
      <c r="I83" s="1148"/>
      <c r="J83" s="453"/>
      <c r="K83" s="1665"/>
      <c r="L83" s="1665"/>
      <c r="M83" s="1665"/>
      <c r="N83" s="1665"/>
      <c r="O83" s="477"/>
      <c r="P83" s="1151" t="str">
        <f t="shared" si="18"/>
        <v>16 (1416)</v>
      </c>
      <c r="Q83" s="1152" t="str">
        <f t="shared" si="19"/>
        <v/>
      </c>
      <c r="R83" s="1153"/>
      <c r="S83" s="1154"/>
      <c r="T83" s="1154"/>
      <c r="U83" s="477"/>
      <c r="V83" s="1151" t="str">
        <f t="shared" si="20"/>
        <v>16 (1416)</v>
      </c>
      <c r="W83" s="1152" t="str">
        <f t="shared" si="21"/>
        <v/>
      </c>
      <c r="X83" s="1255"/>
      <c r="Y83" s="1256"/>
      <c r="Z83" s="1256"/>
      <c r="AA83" s="1257"/>
      <c r="AB83" s="1246" t="s">
        <v>2912</v>
      </c>
      <c r="AC83" s="1232" t="str">
        <f t="shared" si="22"/>
        <v/>
      </c>
      <c r="AD83" s="1247"/>
      <c r="AE83" s="1194"/>
      <c r="AF83" s="1183"/>
      <c r="AG83" s="1665"/>
      <c r="AH83" s="1665"/>
      <c r="AI83" s="1665"/>
      <c r="AJ83" s="1665"/>
      <c r="AK83" s="1150"/>
      <c r="AL83" s="1151" t="str">
        <f t="shared" si="23"/>
        <v>16 (1416)</v>
      </c>
      <c r="AM83" s="1152" t="str">
        <f t="shared" si="24"/>
        <v/>
      </c>
      <c r="AN83" s="1255"/>
      <c r="AO83" s="490"/>
      <c r="AP83" s="490"/>
      <c r="AQ83" s="319"/>
      <c r="AR83" s="1151" t="str">
        <f t="shared" si="25"/>
        <v>16 (1416)</v>
      </c>
      <c r="AS83" s="1152" t="str">
        <f t="shared" si="26"/>
        <v/>
      </c>
      <c r="AT83" s="489"/>
      <c r="AU83" s="490"/>
      <c r="AV83" s="490"/>
    </row>
    <row r="84" spans="1:48" ht="12.6" hidden="1" customHeight="1">
      <c r="A84" s="453" t="s">
        <v>2913</v>
      </c>
      <c r="B84" s="1144"/>
      <c r="C84" s="994"/>
      <c r="D84" s="994"/>
      <c r="E84" s="453"/>
      <c r="F84" s="994"/>
      <c r="G84" s="1226"/>
      <c r="H84" s="997"/>
      <c r="I84" s="1148"/>
      <c r="J84" s="453"/>
      <c r="K84" s="1665"/>
      <c r="L84" s="1665"/>
      <c r="M84" s="1665"/>
      <c r="N84" s="1665"/>
      <c r="O84" s="477"/>
      <c r="P84" s="1151" t="str">
        <f t="shared" si="18"/>
        <v>17 (1417)</v>
      </c>
      <c r="Q84" s="1152" t="str">
        <f t="shared" si="19"/>
        <v/>
      </c>
      <c r="R84" s="1153"/>
      <c r="S84" s="1154"/>
      <c r="T84" s="1154"/>
      <c r="U84" s="477"/>
      <c r="V84" s="1151" t="str">
        <f t="shared" si="20"/>
        <v>17 (1417)</v>
      </c>
      <c r="W84" s="1152" t="str">
        <f t="shared" si="21"/>
        <v/>
      </c>
      <c r="X84" s="1255"/>
      <c r="Y84" s="1256"/>
      <c r="Z84" s="1256"/>
      <c r="AA84" s="1257"/>
      <c r="AB84" s="1246" t="s">
        <v>2913</v>
      </c>
      <c r="AC84" s="1232" t="str">
        <f t="shared" si="22"/>
        <v/>
      </c>
      <c r="AD84" s="1247"/>
      <c r="AE84" s="1194"/>
      <c r="AF84" s="1183"/>
      <c r="AG84" s="1665"/>
      <c r="AH84" s="1665"/>
      <c r="AI84" s="1665"/>
      <c r="AJ84" s="1665"/>
      <c r="AK84" s="1150"/>
      <c r="AL84" s="1151" t="str">
        <f t="shared" si="23"/>
        <v>17 (1417)</v>
      </c>
      <c r="AM84" s="1152" t="str">
        <f t="shared" si="24"/>
        <v/>
      </c>
      <c r="AN84" s="1255"/>
      <c r="AO84" s="490"/>
      <c r="AP84" s="490"/>
      <c r="AQ84" s="319"/>
      <c r="AR84" s="1151" t="str">
        <f t="shared" si="25"/>
        <v>17 (1417)</v>
      </c>
      <c r="AS84" s="1152" t="str">
        <f t="shared" si="26"/>
        <v/>
      </c>
      <c r="AT84" s="489"/>
      <c r="AU84" s="490"/>
      <c r="AV84" s="490"/>
    </row>
    <row r="85" spans="1:48" ht="12.6" hidden="1" customHeight="1">
      <c r="A85" s="453" t="s">
        <v>2914</v>
      </c>
      <c r="B85" s="1144"/>
      <c r="C85" s="994"/>
      <c r="D85" s="994"/>
      <c r="E85" s="453"/>
      <c r="F85" s="994"/>
      <c r="G85" s="1226"/>
      <c r="H85" s="997"/>
      <c r="I85" s="1148"/>
      <c r="J85" s="453"/>
      <c r="K85" s="1665"/>
      <c r="L85" s="1665"/>
      <c r="M85" s="1665"/>
      <c r="N85" s="1665"/>
      <c r="O85" s="477"/>
      <c r="P85" s="1151" t="str">
        <f t="shared" si="18"/>
        <v>18 (1418)</v>
      </c>
      <c r="Q85" s="1152" t="str">
        <f t="shared" si="19"/>
        <v/>
      </c>
      <c r="R85" s="1153"/>
      <c r="S85" s="1154"/>
      <c r="T85" s="1154"/>
      <c r="U85" s="477"/>
      <c r="V85" s="1151" t="str">
        <f t="shared" si="20"/>
        <v>18 (1418)</v>
      </c>
      <c r="W85" s="1152" t="str">
        <f t="shared" si="21"/>
        <v/>
      </c>
      <c r="X85" s="1255"/>
      <c r="Y85" s="1256"/>
      <c r="Z85" s="1256"/>
      <c r="AA85" s="1257"/>
      <c r="AB85" s="1246" t="s">
        <v>2914</v>
      </c>
      <c r="AC85" s="1232" t="str">
        <f t="shared" si="22"/>
        <v/>
      </c>
      <c r="AD85" s="1247"/>
      <c r="AE85" s="1194"/>
      <c r="AF85" s="1183"/>
      <c r="AG85" s="1665"/>
      <c r="AH85" s="1665"/>
      <c r="AI85" s="1665"/>
      <c r="AJ85" s="1665"/>
      <c r="AK85" s="1150"/>
      <c r="AL85" s="1151" t="str">
        <f t="shared" si="23"/>
        <v>18 (1418)</v>
      </c>
      <c r="AM85" s="1152" t="str">
        <f t="shared" si="24"/>
        <v/>
      </c>
      <c r="AN85" s="1255"/>
      <c r="AO85" s="490"/>
      <c r="AP85" s="490"/>
      <c r="AQ85" s="319"/>
      <c r="AR85" s="1151" t="str">
        <f t="shared" si="25"/>
        <v>18 (1418)</v>
      </c>
      <c r="AS85" s="1152" t="str">
        <f t="shared" si="26"/>
        <v/>
      </c>
      <c r="AT85" s="489"/>
      <c r="AU85" s="490"/>
      <c r="AV85" s="490"/>
    </row>
    <row r="86" spans="1:48" ht="12.6" hidden="1" customHeight="1">
      <c r="A86" s="453" t="s">
        <v>2915</v>
      </c>
      <c r="B86" s="1144"/>
      <c r="C86" s="994"/>
      <c r="D86" s="994"/>
      <c r="E86" s="453"/>
      <c r="F86" s="994"/>
      <c r="G86" s="1226"/>
      <c r="H86" s="997"/>
      <c r="I86" s="1148"/>
      <c r="J86" s="453"/>
      <c r="K86" s="1665"/>
      <c r="L86" s="1665"/>
      <c r="M86" s="1665"/>
      <c r="N86" s="1665"/>
      <c r="O86" s="477"/>
      <c r="P86" s="1151" t="str">
        <f t="shared" si="18"/>
        <v>19 (1419)</v>
      </c>
      <c r="Q86" s="1152" t="str">
        <f t="shared" si="19"/>
        <v/>
      </c>
      <c r="R86" s="1153"/>
      <c r="S86" s="1154"/>
      <c r="T86" s="1154"/>
      <c r="U86" s="477"/>
      <c r="V86" s="1151" t="str">
        <f t="shared" si="20"/>
        <v>19 (1419)</v>
      </c>
      <c r="W86" s="1152" t="str">
        <f t="shared" si="21"/>
        <v/>
      </c>
      <c r="X86" s="1255"/>
      <c r="Y86" s="1256"/>
      <c r="Z86" s="1256"/>
      <c r="AA86" s="1257"/>
      <c r="AB86" s="1246" t="s">
        <v>2915</v>
      </c>
      <c r="AC86" s="1232" t="str">
        <f t="shared" si="22"/>
        <v/>
      </c>
      <c r="AD86" s="1247"/>
      <c r="AE86" s="1194"/>
      <c r="AF86" s="1183"/>
      <c r="AG86" s="1665"/>
      <c r="AH86" s="1665"/>
      <c r="AI86" s="1665"/>
      <c r="AJ86" s="1665"/>
      <c r="AK86" s="1150"/>
      <c r="AL86" s="1151" t="str">
        <f t="shared" si="23"/>
        <v>19 (1419)</v>
      </c>
      <c r="AM86" s="1152" t="str">
        <f t="shared" si="24"/>
        <v/>
      </c>
      <c r="AN86" s="1255"/>
      <c r="AO86" s="490"/>
      <c r="AP86" s="490"/>
      <c r="AQ86" s="319"/>
      <c r="AR86" s="1151" t="str">
        <f t="shared" si="25"/>
        <v>19 (1419)</v>
      </c>
      <c r="AS86" s="1152" t="str">
        <f t="shared" si="26"/>
        <v/>
      </c>
      <c r="AT86" s="489"/>
      <c r="AU86" s="490"/>
      <c r="AV86" s="490"/>
    </row>
    <row r="87" spans="1:48" ht="12.6" hidden="1" customHeight="1">
      <c r="A87" s="453" t="s">
        <v>2916</v>
      </c>
      <c r="B87" s="1144"/>
      <c r="C87" s="994"/>
      <c r="D87" s="994"/>
      <c r="E87" s="453"/>
      <c r="F87" s="994"/>
      <c r="G87" s="1226"/>
      <c r="H87" s="997"/>
      <c r="I87" s="1148"/>
      <c r="J87" s="453"/>
      <c r="K87" s="1665"/>
      <c r="L87" s="1665"/>
      <c r="M87" s="1665"/>
      <c r="N87" s="1665"/>
      <c r="O87" s="477"/>
      <c r="P87" s="1151" t="str">
        <f t="shared" si="18"/>
        <v>20 (1420)</v>
      </c>
      <c r="Q87" s="1152" t="str">
        <f t="shared" si="19"/>
        <v/>
      </c>
      <c r="R87" s="1153"/>
      <c r="S87" s="1154"/>
      <c r="T87" s="1154"/>
      <c r="U87" s="477"/>
      <c r="V87" s="1151" t="str">
        <f t="shared" si="20"/>
        <v>20 (1420)</v>
      </c>
      <c r="W87" s="1152" t="str">
        <f t="shared" si="21"/>
        <v/>
      </c>
      <c r="X87" s="1255"/>
      <c r="Y87" s="1256"/>
      <c r="Z87" s="1256"/>
      <c r="AA87" s="1257"/>
      <c r="AB87" s="1246" t="s">
        <v>2916</v>
      </c>
      <c r="AC87" s="1232" t="str">
        <f t="shared" si="22"/>
        <v/>
      </c>
      <c r="AD87" s="1247"/>
      <c r="AE87" s="1194"/>
      <c r="AF87" s="1183"/>
      <c r="AG87" s="1665"/>
      <c r="AH87" s="1665"/>
      <c r="AI87" s="1665"/>
      <c r="AJ87" s="1665"/>
      <c r="AK87" s="1150"/>
      <c r="AL87" s="1151" t="str">
        <f t="shared" si="23"/>
        <v>20 (1420)</v>
      </c>
      <c r="AM87" s="1152" t="str">
        <f t="shared" si="24"/>
        <v/>
      </c>
      <c r="AN87" s="1255"/>
      <c r="AO87" s="490"/>
      <c r="AP87" s="490"/>
      <c r="AQ87" s="319"/>
      <c r="AR87" s="1151" t="str">
        <f t="shared" si="25"/>
        <v>20 (1420)</v>
      </c>
      <c r="AS87" s="1152" t="str">
        <f t="shared" si="26"/>
        <v/>
      </c>
      <c r="AT87" s="489"/>
      <c r="AU87" s="490"/>
      <c r="AV87" s="490"/>
    </row>
    <row r="88" spans="1:48" ht="12.6" hidden="1" customHeight="1">
      <c r="A88" s="453" t="s">
        <v>2917</v>
      </c>
      <c r="B88" s="1144"/>
      <c r="C88" s="994"/>
      <c r="D88" s="994"/>
      <c r="E88" s="453"/>
      <c r="F88" s="994"/>
      <c r="G88" s="1226"/>
      <c r="H88" s="997"/>
      <c r="I88" s="1148"/>
      <c r="J88" s="453"/>
      <c r="K88" s="1665"/>
      <c r="L88" s="1665"/>
      <c r="M88" s="1665"/>
      <c r="N88" s="1665"/>
      <c r="O88" s="477"/>
      <c r="P88" s="1151" t="str">
        <f t="shared" si="18"/>
        <v>21 (1421)</v>
      </c>
      <c r="Q88" s="1152" t="str">
        <f t="shared" si="19"/>
        <v/>
      </c>
      <c r="R88" s="1153"/>
      <c r="S88" s="1154"/>
      <c r="T88" s="1154"/>
      <c r="U88" s="477"/>
      <c r="V88" s="1151" t="str">
        <f t="shared" si="20"/>
        <v>21 (1421)</v>
      </c>
      <c r="W88" s="1152" t="str">
        <f t="shared" si="21"/>
        <v/>
      </c>
      <c r="X88" s="1255"/>
      <c r="Y88" s="1256"/>
      <c r="Z88" s="1256"/>
      <c r="AA88" s="1257"/>
      <c r="AB88" s="1246" t="s">
        <v>2917</v>
      </c>
      <c r="AC88" s="1232" t="str">
        <f t="shared" si="22"/>
        <v/>
      </c>
      <c r="AD88" s="1247"/>
      <c r="AE88" s="1194"/>
      <c r="AF88" s="1183"/>
      <c r="AG88" s="1665"/>
      <c r="AH88" s="1665"/>
      <c r="AI88" s="1665"/>
      <c r="AJ88" s="1665"/>
      <c r="AK88" s="1150"/>
      <c r="AL88" s="1151" t="str">
        <f t="shared" si="23"/>
        <v>21 (1421)</v>
      </c>
      <c r="AM88" s="1152" t="str">
        <f t="shared" si="24"/>
        <v/>
      </c>
      <c r="AN88" s="1255"/>
      <c r="AO88" s="490"/>
      <c r="AP88" s="490"/>
      <c r="AQ88" s="319"/>
      <c r="AR88" s="1151" t="str">
        <f t="shared" si="25"/>
        <v>21 (1421)</v>
      </c>
      <c r="AS88" s="1152" t="str">
        <f t="shared" si="26"/>
        <v/>
      </c>
      <c r="AT88" s="489"/>
      <c r="AU88" s="490"/>
      <c r="AV88" s="490"/>
    </row>
    <row r="89" spans="1:48" ht="12.6" hidden="1" customHeight="1">
      <c r="A89" s="453" t="s">
        <v>2918</v>
      </c>
      <c r="B89" s="1144"/>
      <c r="C89" s="994"/>
      <c r="D89" s="994"/>
      <c r="E89" s="453"/>
      <c r="F89" s="994"/>
      <c r="G89" s="1226"/>
      <c r="H89" s="997"/>
      <c r="I89" s="1148"/>
      <c r="J89" s="453"/>
      <c r="K89" s="1665"/>
      <c r="L89" s="1665"/>
      <c r="M89" s="1665"/>
      <c r="N89" s="1665"/>
      <c r="O89" s="477"/>
      <c r="P89" s="1151" t="str">
        <f t="shared" si="18"/>
        <v>22 (1422)</v>
      </c>
      <c r="Q89" s="1152" t="str">
        <f t="shared" si="19"/>
        <v/>
      </c>
      <c r="R89" s="1153"/>
      <c r="S89" s="1154"/>
      <c r="T89" s="1154"/>
      <c r="U89" s="477"/>
      <c r="V89" s="1151" t="str">
        <f t="shared" si="20"/>
        <v>22 (1422)</v>
      </c>
      <c r="W89" s="1152" t="str">
        <f t="shared" si="21"/>
        <v/>
      </c>
      <c r="X89" s="1255"/>
      <c r="Y89" s="1256"/>
      <c r="Z89" s="1256"/>
      <c r="AA89" s="1257"/>
      <c r="AB89" s="1246" t="s">
        <v>2918</v>
      </c>
      <c r="AC89" s="1232" t="str">
        <f t="shared" si="22"/>
        <v/>
      </c>
      <c r="AD89" s="1247"/>
      <c r="AE89" s="1194"/>
      <c r="AF89" s="1183"/>
      <c r="AG89" s="1665"/>
      <c r="AH89" s="1665"/>
      <c r="AI89" s="1665"/>
      <c r="AJ89" s="1665"/>
      <c r="AK89" s="1150"/>
      <c r="AL89" s="1151" t="str">
        <f t="shared" si="23"/>
        <v>22 (1422)</v>
      </c>
      <c r="AM89" s="1152" t="str">
        <f t="shared" si="24"/>
        <v/>
      </c>
      <c r="AN89" s="1255"/>
      <c r="AO89" s="490"/>
      <c r="AP89" s="490"/>
      <c r="AQ89" s="319"/>
      <c r="AR89" s="1151" t="str">
        <f t="shared" si="25"/>
        <v>22 (1422)</v>
      </c>
      <c r="AS89" s="1152" t="str">
        <f t="shared" si="26"/>
        <v/>
      </c>
      <c r="AT89" s="489"/>
      <c r="AU89" s="490"/>
      <c r="AV89" s="490"/>
    </row>
    <row r="90" spans="1:48" ht="12.6" hidden="1" customHeight="1">
      <c r="A90" s="453" t="s">
        <v>2919</v>
      </c>
      <c r="B90" s="1144"/>
      <c r="C90" s="994"/>
      <c r="D90" s="994"/>
      <c r="E90" s="453"/>
      <c r="F90" s="994"/>
      <c r="G90" s="1226"/>
      <c r="H90" s="997"/>
      <c r="I90" s="1148"/>
      <c r="J90" s="453"/>
      <c r="K90" s="1665"/>
      <c r="L90" s="1665"/>
      <c r="M90" s="1665"/>
      <c r="N90" s="1665"/>
      <c r="O90" s="477"/>
      <c r="P90" s="1151" t="str">
        <f t="shared" si="18"/>
        <v>23 (1423)</v>
      </c>
      <c r="Q90" s="1152" t="str">
        <f t="shared" si="19"/>
        <v/>
      </c>
      <c r="R90" s="1153"/>
      <c r="S90" s="1154"/>
      <c r="T90" s="1154"/>
      <c r="U90" s="477"/>
      <c r="V90" s="1151" t="str">
        <f t="shared" si="20"/>
        <v>23 (1423)</v>
      </c>
      <c r="W90" s="1152" t="str">
        <f t="shared" si="21"/>
        <v/>
      </c>
      <c r="X90" s="1255"/>
      <c r="Y90" s="1256"/>
      <c r="Z90" s="1256"/>
      <c r="AA90" s="1257"/>
      <c r="AB90" s="1246" t="s">
        <v>2919</v>
      </c>
      <c r="AC90" s="1232" t="str">
        <f t="shared" si="22"/>
        <v/>
      </c>
      <c r="AD90" s="1247"/>
      <c r="AE90" s="1194"/>
      <c r="AF90" s="1183"/>
      <c r="AG90" s="1665"/>
      <c r="AH90" s="1665"/>
      <c r="AI90" s="1665"/>
      <c r="AJ90" s="1665"/>
      <c r="AK90" s="1150"/>
      <c r="AL90" s="1151" t="str">
        <f t="shared" si="23"/>
        <v>23 (1423)</v>
      </c>
      <c r="AM90" s="1152" t="str">
        <f t="shared" si="24"/>
        <v/>
      </c>
      <c r="AN90" s="1255"/>
      <c r="AO90" s="490"/>
      <c r="AP90" s="490"/>
      <c r="AQ90" s="319"/>
      <c r="AR90" s="1151" t="str">
        <f t="shared" si="25"/>
        <v>23 (1423)</v>
      </c>
      <c r="AS90" s="1152" t="str">
        <f t="shared" si="26"/>
        <v/>
      </c>
      <c r="AT90" s="489"/>
      <c r="AU90" s="490"/>
      <c r="AV90" s="490"/>
    </row>
    <row r="91" spans="1:48" ht="12.6" hidden="1" customHeight="1">
      <c r="A91" s="453" t="s">
        <v>2920</v>
      </c>
      <c r="B91" s="1144"/>
      <c r="C91" s="994"/>
      <c r="D91" s="994"/>
      <c r="E91" s="453"/>
      <c r="F91" s="994"/>
      <c r="G91" s="1226"/>
      <c r="H91" s="997"/>
      <c r="I91" s="1148"/>
      <c r="J91" s="453"/>
      <c r="K91" s="1665"/>
      <c r="L91" s="1665"/>
      <c r="M91" s="1665"/>
      <c r="N91" s="1665"/>
      <c r="O91" s="477"/>
      <c r="P91" s="1151" t="str">
        <f t="shared" si="18"/>
        <v>24 (1424)</v>
      </c>
      <c r="Q91" s="1152" t="str">
        <f t="shared" si="19"/>
        <v/>
      </c>
      <c r="R91" s="1153"/>
      <c r="S91" s="1154"/>
      <c r="T91" s="1154"/>
      <c r="U91" s="477"/>
      <c r="V91" s="1151" t="str">
        <f t="shared" si="20"/>
        <v>24 (1424)</v>
      </c>
      <c r="W91" s="1152" t="str">
        <f t="shared" si="21"/>
        <v/>
      </c>
      <c r="X91" s="1255"/>
      <c r="Y91" s="1256"/>
      <c r="Z91" s="1256"/>
      <c r="AA91" s="1257"/>
      <c r="AB91" s="1246" t="s">
        <v>2920</v>
      </c>
      <c r="AC91" s="1232" t="str">
        <f t="shared" si="22"/>
        <v/>
      </c>
      <c r="AD91" s="1247"/>
      <c r="AE91" s="1194"/>
      <c r="AF91" s="1183"/>
      <c r="AG91" s="1665"/>
      <c r="AH91" s="1665"/>
      <c r="AI91" s="1665"/>
      <c r="AJ91" s="1665"/>
      <c r="AK91" s="1150"/>
      <c r="AL91" s="1151" t="str">
        <f t="shared" si="23"/>
        <v>24 (1424)</v>
      </c>
      <c r="AM91" s="1152" t="str">
        <f t="shared" si="24"/>
        <v/>
      </c>
      <c r="AN91" s="1255"/>
      <c r="AO91" s="490"/>
      <c r="AP91" s="490"/>
      <c r="AQ91" s="319"/>
      <c r="AR91" s="1151" t="str">
        <f t="shared" si="25"/>
        <v>24 (1424)</v>
      </c>
      <c r="AS91" s="1152" t="str">
        <f t="shared" si="26"/>
        <v/>
      </c>
      <c r="AT91" s="489"/>
      <c r="AU91" s="490"/>
      <c r="AV91" s="490"/>
    </row>
    <row r="92" spans="1:48">
      <c r="A92" s="453" t="s">
        <v>2921</v>
      </c>
      <c r="B92" s="1144"/>
      <c r="C92" s="994"/>
      <c r="D92" s="994"/>
      <c r="E92" s="453"/>
      <c r="F92" s="994"/>
      <c r="G92" s="1226"/>
      <c r="H92" s="997"/>
      <c r="I92" s="1148"/>
      <c r="J92" s="453"/>
      <c r="K92" s="1665"/>
      <c r="L92" s="1665"/>
      <c r="M92" s="1665"/>
      <c r="N92" s="1665"/>
      <c r="O92" s="477"/>
      <c r="P92" s="1151" t="str">
        <f t="shared" si="18"/>
        <v>25 (1425)</v>
      </c>
      <c r="Q92" s="1152" t="str">
        <f t="shared" si="19"/>
        <v/>
      </c>
      <c r="R92" s="1153"/>
      <c r="S92" s="1154"/>
      <c r="T92" s="1154"/>
      <c r="U92" s="477"/>
      <c r="V92" s="1151" t="str">
        <f t="shared" si="20"/>
        <v>25 (1425)</v>
      </c>
      <c r="W92" s="1152" t="str">
        <f t="shared" si="21"/>
        <v/>
      </c>
      <c r="X92" s="1255"/>
      <c r="Y92" s="1256"/>
      <c r="Z92" s="1256"/>
      <c r="AA92" s="1257"/>
      <c r="AB92" s="1246" t="s">
        <v>2921</v>
      </c>
      <c r="AC92" s="1232" t="str">
        <f t="shared" si="22"/>
        <v/>
      </c>
      <c r="AD92" s="1247"/>
      <c r="AE92" s="1194"/>
      <c r="AF92" s="1183"/>
      <c r="AG92" s="1665"/>
      <c r="AH92" s="1665"/>
      <c r="AI92" s="1665"/>
      <c r="AJ92" s="1665"/>
      <c r="AK92" s="1150"/>
      <c r="AL92" s="1151" t="str">
        <f t="shared" si="23"/>
        <v>25 (1425)</v>
      </c>
      <c r="AM92" s="1152" t="str">
        <f t="shared" si="24"/>
        <v/>
      </c>
      <c r="AN92" s="1255"/>
      <c r="AO92" s="490"/>
      <c r="AP92" s="490"/>
      <c r="AQ92" s="319"/>
      <c r="AR92" s="1151" t="str">
        <f t="shared" si="25"/>
        <v>25 (1425)</v>
      </c>
      <c r="AS92" s="1152" t="str">
        <f t="shared" si="26"/>
        <v/>
      </c>
      <c r="AT92" s="489"/>
      <c r="AU92" s="490"/>
      <c r="AV92" s="490"/>
    </row>
    <row r="93" spans="1:48" ht="14.4">
      <c r="A93" s="796" t="s">
        <v>2922</v>
      </c>
      <c r="B93" s="1208">
        <v>100</v>
      </c>
      <c r="C93" s="994"/>
      <c r="D93" s="994"/>
      <c r="E93" s="453"/>
      <c r="F93" s="994"/>
      <c r="G93" s="1226"/>
      <c r="H93" s="997"/>
      <c r="I93" s="1148"/>
      <c r="J93" s="453"/>
      <c r="K93" s="1666"/>
      <c r="L93" s="1666"/>
      <c r="M93" s="1666"/>
      <c r="N93" s="1666"/>
      <c r="O93" s="477"/>
      <c r="P93" s="1142"/>
      <c r="Q93" s="1159">
        <f>$B93</f>
        <v>100</v>
      </c>
      <c r="R93" s="1153"/>
      <c r="S93" s="1154"/>
      <c r="T93" s="1154"/>
      <c r="U93" s="477"/>
      <c r="V93" s="1142"/>
      <c r="W93" s="1159">
        <f>$B93</f>
        <v>100</v>
      </c>
      <c r="X93" s="1255"/>
      <c r="Y93" s="1256"/>
      <c r="Z93" s="1256"/>
      <c r="AA93" s="1257"/>
      <c r="AB93" s="1244"/>
      <c r="AC93" s="1380">
        <v>100</v>
      </c>
      <c r="AD93" s="1247"/>
      <c r="AE93" s="1194"/>
      <c r="AF93" s="1183"/>
      <c r="AG93" s="1717"/>
      <c r="AH93" s="1717"/>
      <c r="AI93" s="1717"/>
      <c r="AJ93" s="1717"/>
      <c r="AK93" s="1266"/>
      <c r="AL93" s="1142"/>
      <c r="AM93" s="1159">
        <f>$B93</f>
        <v>100</v>
      </c>
      <c r="AN93" s="1255"/>
      <c r="AO93" s="490"/>
      <c r="AP93" s="490"/>
      <c r="AQ93" s="319"/>
      <c r="AR93" s="1142"/>
      <c r="AS93" s="1159">
        <f>$B93</f>
        <v>100</v>
      </c>
      <c r="AT93" s="489"/>
      <c r="AU93" s="490"/>
      <c r="AV93" s="490"/>
    </row>
    <row r="94" spans="1:48" ht="14.4">
      <c r="A94" s="478" t="s">
        <v>2923</v>
      </c>
      <c r="B94" s="1002" t="s">
        <v>2924</v>
      </c>
      <c r="C94" s="997"/>
      <c r="D94" s="997"/>
      <c r="E94" s="477"/>
      <c r="F94" s="997"/>
      <c r="G94" s="1227"/>
      <c r="H94" s="997"/>
      <c r="I94" s="1166"/>
      <c r="J94" s="477"/>
      <c r="K94" s="1664"/>
      <c r="L94" s="1664"/>
      <c r="M94" s="1664"/>
      <c r="N94" s="1664"/>
      <c r="O94" s="477"/>
      <c r="P94" s="1142"/>
      <c r="Q94" s="1003" t="str">
        <f>$B94</f>
        <v>Overall</v>
      </c>
      <c r="R94" s="1153"/>
      <c r="S94" s="1168"/>
      <c r="T94" s="1168"/>
      <c r="U94" s="477"/>
      <c r="V94" s="1142"/>
      <c r="W94" s="1003" t="str">
        <f>$B94</f>
        <v>Overall</v>
      </c>
      <c r="X94" s="1255"/>
      <c r="Y94" s="1256"/>
      <c r="Z94" s="1256"/>
      <c r="AA94" s="1257"/>
      <c r="AB94" s="1244"/>
      <c r="AC94" s="1383" t="s">
        <v>2924</v>
      </c>
      <c r="AD94" s="1153"/>
      <c r="AE94" s="1166"/>
      <c r="AF94" s="1183"/>
      <c r="AG94" s="1664"/>
      <c r="AH94" s="1664"/>
      <c r="AI94" s="1664"/>
      <c r="AJ94" s="1664"/>
      <c r="AK94" s="997"/>
      <c r="AL94" s="1142"/>
      <c r="AM94" s="1003" t="str">
        <f>$B94</f>
        <v>Overall</v>
      </c>
      <c r="AN94" s="1255"/>
      <c r="AO94" s="490"/>
      <c r="AP94" s="490"/>
      <c r="AQ94" s="319"/>
      <c r="AR94" s="1142"/>
      <c r="AS94" s="1003" t="str">
        <f>$B94</f>
        <v>Overall</v>
      </c>
      <c r="AT94" s="489"/>
      <c r="AU94" s="490"/>
      <c r="AV94" s="490"/>
    </row>
    <row r="95" spans="1:48">
      <c r="A95" s="477"/>
      <c r="B95" s="477"/>
      <c r="C95" s="477"/>
      <c r="D95" s="477"/>
      <c r="E95" s="477"/>
      <c r="F95" s="477"/>
      <c r="G95" s="477"/>
      <c r="H95" s="477"/>
      <c r="I95" s="477"/>
      <c r="J95" s="477"/>
      <c r="K95" s="477"/>
      <c r="L95" s="477"/>
      <c r="M95" s="477"/>
      <c r="N95" s="477"/>
      <c r="O95" s="477"/>
      <c r="P95" s="1177"/>
      <c r="Q95" s="1177"/>
      <c r="R95" s="888"/>
      <c r="S95" s="888"/>
      <c r="T95" s="888"/>
      <c r="U95" s="477"/>
      <c r="V95" s="477"/>
      <c r="W95" s="477"/>
      <c r="X95" s="477"/>
      <c r="Y95" s="477"/>
      <c r="Z95" s="477"/>
      <c r="AA95" s="477"/>
      <c r="AB95" s="477"/>
      <c r="AC95" s="477"/>
      <c r="AD95" s="477"/>
      <c r="AE95" s="477"/>
      <c r="AF95" s="477"/>
      <c r="AG95" s="477"/>
      <c r="AH95" s="477"/>
      <c r="AI95" s="477"/>
      <c r="AJ95" s="477"/>
      <c r="AK95" s="477"/>
      <c r="AL95" s="477"/>
      <c r="AM95" s="477"/>
      <c r="AN95" s="477"/>
      <c r="AO95" s="319"/>
      <c r="AP95" s="319"/>
      <c r="AQ95" s="319"/>
      <c r="AR95" s="477"/>
      <c r="AS95" s="477"/>
      <c r="AT95" s="319"/>
      <c r="AU95" s="319"/>
      <c r="AV95" s="319"/>
    </row>
    <row r="96" spans="1:48">
      <c r="A96" s="477"/>
      <c r="B96" s="1104" t="s">
        <v>2927</v>
      </c>
      <c r="C96" s="477"/>
      <c r="D96" s="477"/>
      <c r="E96" s="477"/>
      <c r="F96" s="477"/>
      <c r="G96" s="477"/>
      <c r="H96" s="477"/>
      <c r="I96" s="477"/>
      <c r="J96" s="477"/>
      <c r="K96" s="477"/>
      <c r="L96" s="477"/>
      <c r="M96" s="477"/>
      <c r="N96" s="477"/>
      <c r="O96" s="477"/>
      <c r="P96" s="1177"/>
      <c r="Q96" s="1177"/>
      <c r="R96" s="888"/>
      <c r="S96" s="888"/>
      <c r="T96" s="888"/>
      <c r="U96" s="477"/>
      <c r="V96" s="477"/>
      <c r="W96" s="477"/>
      <c r="X96" s="477"/>
      <c r="Y96" s="477"/>
      <c r="Z96" s="477"/>
      <c r="AA96" s="477"/>
      <c r="AB96" s="477"/>
      <c r="AC96" s="477"/>
      <c r="AD96" s="477"/>
      <c r="AE96" s="477"/>
      <c r="AF96" s="477"/>
      <c r="AG96" s="477"/>
      <c r="AH96" s="477"/>
      <c r="AI96" s="477"/>
      <c r="AJ96" s="477"/>
      <c r="AK96" s="477"/>
      <c r="AL96" s="477"/>
      <c r="AM96" s="477"/>
      <c r="AN96" s="477"/>
      <c r="AO96" s="319"/>
      <c r="AP96" s="319"/>
      <c r="AQ96" s="319"/>
      <c r="AR96" s="477"/>
      <c r="AS96" s="477"/>
      <c r="AT96" s="319"/>
      <c r="AU96" s="319"/>
      <c r="AV96" s="319"/>
    </row>
    <row r="97" spans="1:48">
      <c r="A97" s="478" t="s">
        <v>2923</v>
      </c>
      <c r="B97" s="1002" t="s">
        <v>2924</v>
      </c>
      <c r="C97" s="1230"/>
      <c r="D97" s="1230"/>
      <c r="E97" s="477"/>
      <c r="F97" s="1230"/>
      <c r="G97" s="1227"/>
      <c r="H97" s="1230"/>
      <c r="I97" s="1231"/>
      <c r="J97" s="477"/>
      <c r="K97" s="1664"/>
      <c r="L97" s="1664"/>
      <c r="M97" s="1743"/>
      <c r="N97" s="1743"/>
      <c r="O97" s="477"/>
      <c r="P97" s="1177"/>
      <c r="Q97" s="1177"/>
      <c r="R97" s="888"/>
      <c r="S97" s="888"/>
      <c r="T97" s="888"/>
      <c r="U97" s="477"/>
      <c r="V97" s="477"/>
      <c r="W97" s="477"/>
      <c r="X97" s="477"/>
      <c r="Y97" s="477"/>
      <c r="Z97" s="477"/>
      <c r="AA97" s="477"/>
      <c r="AB97" s="477"/>
      <c r="AC97" s="477"/>
      <c r="AD97" s="477"/>
      <c r="AE97" s="477"/>
      <c r="AF97" s="477"/>
      <c r="AG97" s="477"/>
      <c r="AH97" s="477"/>
      <c r="AI97" s="477"/>
      <c r="AJ97" s="477"/>
      <c r="AK97" s="477"/>
      <c r="AL97" s="477"/>
      <c r="AM97" s="477"/>
      <c r="AN97" s="477"/>
      <c r="AO97" s="319"/>
      <c r="AP97" s="319"/>
      <c r="AQ97" s="319"/>
      <c r="AR97" s="477"/>
      <c r="AS97" s="477"/>
      <c r="AT97" s="319"/>
      <c r="AU97" s="319"/>
      <c r="AV97" s="319"/>
    </row>
    <row r="98" spans="1:48">
      <c r="A98" s="477"/>
      <c r="B98" s="477"/>
      <c r="C98" s="477"/>
      <c r="D98" s="477"/>
      <c r="E98" s="477"/>
      <c r="F98" s="477"/>
      <c r="G98" s="477"/>
      <c r="H98" s="477"/>
      <c r="I98" s="477"/>
      <c r="J98" s="477"/>
      <c r="K98" s="477"/>
      <c r="L98" s="477"/>
      <c r="M98" s="477"/>
      <c r="N98" s="477"/>
      <c r="O98" s="477"/>
      <c r="P98" s="1177"/>
      <c r="Q98" s="1177"/>
      <c r="R98" s="888"/>
      <c r="S98" s="888"/>
      <c r="T98" s="888"/>
      <c r="U98" s="477"/>
      <c r="V98" s="1177"/>
      <c r="W98" s="1177"/>
      <c r="X98" s="1260"/>
      <c r="Y98" s="1260"/>
      <c r="Z98" s="1260"/>
      <c r="AA98" s="1260"/>
      <c r="AB98" s="1248"/>
      <c r="AC98" s="1248"/>
      <c r="AD98" s="1249"/>
      <c r="AE98" s="1183"/>
      <c r="AF98" s="1183"/>
      <c r="AG98" s="1183"/>
      <c r="AH98" s="1183"/>
      <c r="AI98" s="1183"/>
      <c r="AJ98" s="1183"/>
      <c r="AK98" s="1183"/>
      <c r="AL98" s="1177"/>
      <c r="AM98" s="1177"/>
      <c r="AN98" s="1260"/>
      <c r="AO98" s="493"/>
      <c r="AP98" s="493"/>
      <c r="AQ98" s="319"/>
      <c r="AR98" s="1177"/>
      <c r="AS98" s="1177"/>
      <c r="AT98" s="493"/>
      <c r="AU98" s="493"/>
      <c r="AV98" s="493"/>
    </row>
    <row r="99" spans="1:48">
      <c r="A99" s="477"/>
      <c r="B99" s="813" t="s">
        <v>772</v>
      </c>
      <c r="C99" s="477"/>
      <c r="D99" s="997"/>
      <c r="E99" s="477"/>
      <c r="F99" s="477"/>
      <c r="G99" s="477"/>
      <c r="H99" s="477"/>
      <c r="I99" s="477"/>
      <c r="J99" s="477"/>
      <c r="K99" s="1664"/>
      <c r="L99" s="1664"/>
      <c r="M99" s="1664"/>
      <c r="N99" s="1664"/>
      <c r="O99" s="477"/>
      <c r="P99" s="1178"/>
      <c r="Q99" s="1143" t="str">
        <f>$B99</f>
        <v>Total (500)</v>
      </c>
      <c r="R99" s="1153"/>
      <c r="S99" s="477"/>
      <c r="T99" s="1179"/>
      <c r="U99" s="477"/>
      <c r="V99" s="1178"/>
      <c r="W99" s="1143" t="str">
        <f>$B99</f>
        <v>Total (500)</v>
      </c>
      <c r="X99" s="1255"/>
      <c r="Y99" s="1241"/>
      <c r="Z99" s="1179"/>
      <c r="AA99" s="1179"/>
      <c r="AB99" s="1178"/>
      <c r="AC99" s="1245" t="s">
        <v>772</v>
      </c>
      <c r="AD99" s="1153"/>
      <c r="AE99" s="1183"/>
      <c r="AF99" s="1183"/>
      <c r="AG99" s="1664"/>
      <c r="AH99" s="1664"/>
      <c r="AI99" s="1664"/>
      <c r="AJ99" s="1664"/>
      <c r="AK99" s="997"/>
      <c r="AL99" s="1178"/>
      <c r="AM99" s="1143" t="str">
        <f>$B99</f>
        <v>Total (500)</v>
      </c>
      <c r="AN99" s="1255"/>
      <c r="AP99" s="494"/>
      <c r="AQ99" s="319"/>
      <c r="AR99" s="1178"/>
      <c r="AS99" s="1143" t="str">
        <f>$B99</f>
        <v>Total (500)</v>
      </c>
      <c r="AT99" s="489"/>
      <c r="AV99" s="494"/>
    </row>
    <row r="100" spans="1:48">
      <c r="A100" s="453"/>
      <c r="B100" s="477"/>
      <c r="C100" s="477"/>
      <c r="D100" s="477"/>
      <c r="E100" s="477"/>
      <c r="F100" s="477"/>
      <c r="G100" s="477"/>
      <c r="H100" s="477"/>
      <c r="I100" s="477"/>
      <c r="J100" s="477"/>
      <c r="K100" s="477"/>
      <c r="L100" s="477"/>
      <c r="M100" s="477"/>
      <c r="N100" s="477"/>
      <c r="O100" s="477"/>
      <c r="P100" s="477"/>
      <c r="Q100" s="477"/>
      <c r="R100" s="477"/>
      <c r="S100" s="477"/>
      <c r="T100" s="477"/>
      <c r="U100" s="477"/>
      <c r="V100" s="1241"/>
      <c r="W100" s="1241"/>
      <c r="X100" s="1241"/>
      <c r="Y100" s="1241"/>
      <c r="Z100" s="1241"/>
      <c r="AA100" s="1241"/>
      <c r="AB100" s="1241"/>
      <c r="AC100" s="477"/>
      <c r="AD100" s="477"/>
      <c r="AE100" s="477"/>
      <c r="AF100" s="477"/>
      <c r="AG100" s="1162"/>
      <c r="AH100" s="1162"/>
      <c r="AI100" s="1162"/>
      <c r="AJ100" s="1162"/>
      <c r="AK100" s="1162"/>
      <c r="AL100" s="1241"/>
      <c r="AM100" s="1241"/>
      <c r="AN100" s="1241"/>
    </row>
    <row r="101" spans="1:48" ht="33.75" customHeight="1">
      <c r="A101" s="453"/>
      <c r="B101" s="1019" t="s">
        <v>2963</v>
      </c>
      <c r="C101" s="477"/>
      <c r="D101" s="477"/>
      <c r="E101" s="477"/>
      <c r="F101" s="477"/>
      <c r="G101" s="477"/>
      <c r="H101" s="477"/>
      <c r="I101" s="477"/>
      <c r="J101" s="477"/>
      <c r="K101" s="1099" t="s">
        <v>2964</v>
      </c>
      <c r="L101" s="1099" t="s">
        <v>2965</v>
      </c>
      <c r="M101" s="1099" t="s">
        <v>2964</v>
      </c>
      <c r="N101" s="1099" t="s">
        <v>2965</v>
      </c>
      <c r="O101" s="477"/>
      <c r="P101" s="477"/>
      <c r="Q101" s="477"/>
      <c r="R101" s="477"/>
      <c r="S101" s="477"/>
      <c r="T101" s="477"/>
      <c r="U101" s="477"/>
      <c r="V101" s="1241"/>
      <c r="W101" s="1241"/>
      <c r="X101" s="1241"/>
      <c r="Y101" s="1241"/>
      <c r="Z101" s="1241"/>
      <c r="AA101" s="1241"/>
      <c r="AB101" s="1241"/>
      <c r="AC101" s="477"/>
      <c r="AD101" s="477"/>
      <c r="AE101" s="477"/>
      <c r="AF101" s="477"/>
      <c r="AG101" s="477"/>
      <c r="AH101" s="477"/>
      <c r="AI101" s="477"/>
      <c r="AJ101" s="477"/>
      <c r="AK101" s="477"/>
      <c r="AL101" s="1241"/>
      <c r="AM101" s="1241"/>
      <c r="AN101" s="1241"/>
    </row>
    <row r="102" spans="1:48" ht="23.1" customHeight="1">
      <c r="A102" s="453"/>
      <c r="B102" s="1065" t="s">
        <v>1790</v>
      </c>
      <c r="C102" s="975"/>
      <c r="D102" s="994"/>
      <c r="E102" s="477"/>
      <c r="F102" s="1203"/>
      <c r="G102" s="1226"/>
      <c r="H102" s="997"/>
      <c r="I102" s="1148"/>
      <c r="J102" s="477"/>
      <c r="K102" s="994"/>
      <c r="L102" s="994"/>
      <c r="M102" s="994"/>
      <c r="N102" s="994"/>
      <c r="O102" s="477"/>
      <c r="P102" s="477"/>
      <c r="Q102" s="477"/>
      <c r="R102" s="477"/>
      <c r="S102" s="477"/>
      <c r="T102" s="477"/>
      <c r="U102" s="477"/>
      <c r="V102" s="1241"/>
      <c r="W102" s="1241"/>
      <c r="X102" s="1241"/>
      <c r="Y102" s="1241"/>
      <c r="Z102" s="1241"/>
      <c r="AA102" s="1241"/>
      <c r="AB102" s="1241"/>
      <c r="AC102" s="477"/>
      <c r="AD102" s="477"/>
      <c r="AE102" s="477"/>
      <c r="AF102" s="477"/>
      <c r="AG102" s="477"/>
      <c r="AH102" s="477"/>
      <c r="AI102" s="477"/>
      <c r="AJ102" s="477"/>
      <c r="AK102" s="477"/>
      <c r="AL102" s="1241"/>
      <c r="AM102" s="1241"/>
      <c r="AN102" s="1241"/>
    </row>
    <row r="103" spans="1:48" ht="23.1" customHeight="1">
      <c r="A103" s="453"/>
      <c r="B103" s="1204" t="s">
        <v>2966</v>
      </c>
      <c r="C103" s="994"/>
      <c r="D103" s="994"/>
      <c r="E103" s="477"/>
      <c r="F103" s="1203"/>
      <c r="G103" s="1226"/>
      <c r="H103" s="997"/>
      <c r="I103" s="1148"/>
      <c r="J103" s="477"/>
      <c r="K103" s="994"/>
      <c r="L103" s="994"/>
      <c r="M103" s="994"/>
      <c r="N103" s="994"/>
      <c r="O103" s="477"/>
      <c r="P103" s="477"/>
      <c r="Q103" s="477"/>
      <c r="R103" s="477"/>
      <c r="S103" s="477"/>
      <c r="T103" s="477"/>
      <c r="U103" s="477"/>
      <c r="V103" s="1241"/>
      <c r="W103" s="1241"/>
      <c r="X103" s="1241"/>
      <c r="Y103" s="1241"/>
      <c r="Z103" s="1241"/>
      <c r="AA103" s="1241"/>
      <c r="AB103" s="1241"/>
      <c r="AC103" s="477"/>
      <c r="AD103" s="477"/>
      <c r="AE103" s="477"/>
      <c r="AF103" s="477"/>
      <c r="AG103" s="477"/>
      <c r="AH103" s="477"/>
      <c r="AI103" s="477"/>
      <c r="AJ103" s="477"/>
      <c r="AK103" s="477"/>
      <c r="AL103" s="1241"/>
      <c r="AM103" s="1241"/>
      <c r="AN103" s="1241"/>
    </row>
    <row r="104" spans="1:48" ht="12.75" customHeight="1">
      <c r="A104" s="453"/>
      <c r="B104" s="477"/>
      <c r="C104" s="477"/>
      <c r="D104" s="477"/>
      <c r="E104" s="477"/>
      <c r="F104" s="477"/>
      <c r="G104" s="477"/>
      <c r="H104" s="477"/>
      <c r="I104" s="477"/>
      <c r="J104" s="477"/>
      <c r="K104" s="477"/>
      <c r="L104" s="477"/>
      <c r="M104" s="477"/>
      <c r="N104" s="477"/>
      <c r="O104" s="477"/>
      <c r="P104" s="477"/>
      <c r="Q104" s="477"/>
      <c r="R104" s="477"/>
      <c r="S104" s="477"/>
      <c r="T104" s="477"/>
      <c r="U104" s="477"/>
      <c r="V104" s="1241"/>
      <c r="W104" s="1241"/>
      <c r="X104" s="1241"/>
      <c r="Y104" s="1241"/>
      <c r="Z104" s="1241"/>
      <c r="AA104" s="1241"/>
      <c r="AB104" s="1241"/>
      <c r="AC104" s="477"/>
      <c r="AD104" s="477"/>
      <c r="AE104" s="477"/>
      <c r="AF104" s="477"/>
      <c r="AG104" s="477"/>
      <c r="AH104" s="477"/>
      <c r="AI104" s="477"/>
      <c r="AJ104" s="477"/>
      <c r="AK104" s="477"/>
      <c r="AL104" s="1241"/>
      <c r="AM104" s="1241"/>
      <c r="AN104" s="1241"/>
    </row>
    <row r="105" spans="1:48" ht="22.5" customHeight="1">
      <c r="A105" s="1176">
        <v>1</v>
      </c>
      <c r="B105" s="1561" t="s">
        <v>3036</v>
      </c>
      <c r="C105" s="1716"/>
      <c r="D105" s="1716"/>
      <c r="E105" s="1716"/>
      <c r="F105" s="1716"/>
      <c r="G105" s="1716"/>
      <c r="H105" s="1716"/>
      <c r="I105" s="1716"/>
      <c r="J105" s="1716"/>
      <c r="K105" s="1716"/>
      <c r="L105" s="1716"/>
      <c r="M105" s="1716"/>
      <c r="N105" s="1716"/>
      <c r="O105" s="477"/>
      <c r="P105" s="477"/>
      <c r="Q105" s="477"/>
      <c r="R105" s="477"/>
      <c r="S105" s="477"/>
      <c r="T105" s="477"/>
      <c r="U105" s="477"/>
      <c r="V105" s="1241"/>
      <c r="W105" s="1241"/>
      <c r="X105" s="1241"/>
      <c r="Y105" s="1241"/>
      <c r="Z105" s="1241"/>
      <c r="AA105" s="1241"/>
      <c r="AB105" s="1241"/>
      <c r="AC105" s="477"/>
      <c r="AD105" s="477"/>
      <c r="AE105" s="477"/>
      <c r="AF105" s="477"/>
      <c r="AG105" s="477"/>
      <c r="AH105" s="477"/>
      <c r="AI105" s="477"/>
      <c r="AJ105" s="477"/>
      <c r="AK105" s="477"/>
      <c r="AL105" s="1241"/>
      <c r="AM105" s="1241"/>
      <c r="AN105" s="1241"/>
    </row>
    <row r="106" spans="1:48" ht="13.65" customHeight="1">
      <c r="A106" s="1176">
        <v>2</v>
      </c>
      <c r="B106" s="1663" t="s">
        <v>3037</v>
      </c>
      <c r="C106" s="1611"/>
      <c r="D106" s="1611"/>
      <c r="E106" s="1611"/>
      <c r="F106" s="1611"/>
      <c r="G106" s="1611"/>
      <c r="H106" s="1611"/>
      <c r="I106" s="1611"/>
      <c r="J106" s="1611"/>
      <c r="K106" s="1611"/>
      <c r="L106" s="1611"/>
      <c r="M106" s="1611"/>
      <c r="N106" s="1611"/>
      <c r="O106" s="477"/>
      <c r="P106" s="477"/>
      <c r="Q106" s="477"/>
      <c r="R106" s="477"/>
      <c r="S106" s="477"/>
      <c r="T106" s="477"/>
      <c r="U106" s="477"/>
      <c r="V106" s="1241"/>
      <c r="W106" s="1241"/>
      <c r="X106" s="1241"/>
      <c r="Y106" s="1241"/>
      <c r="Z106" s="1241"/>
      <c r="AA106" s="1241"/>
      <c r="AB106" s="1241"/>
      <c r="AC106" s="477"/>
      <c r="AD106" s="477"/>
      <c r="AE106" s="477"/>
      <c r="AF106" s="477"/>
      <c r="AG106" s="477"/>
      <c r="AH106" s="477"/>
      <c r="AI106" s="477"/>
      <c r="AJ106" s="477"/>
      <c r="AK106" s="477"/>
      <c r="AL106" s="1241"/>
      <c r="AM106" s="1241"/>
      <c r="AN106" s="1241"/>
    </row>
    <row r="107" spans="1:48">
      <c r="A107" s="453"/>
      <c r="B107" s="477"/>
      <c r="C107" s="477"/>
      <c r="D107" s="477"/>
      <c r="E107" s="477"/>
      <c r="F107" s="477"/>
      <c r="G107" s="477"/>
      <c r="H107" s="477"/>
      <c r="I107" s="477"/>
      <c r="J107" s="477"/>
      <c r="K107" s="477"/>
      <c r="L107" s="477"/>
      <c r="M107" s="477"/>
      <c r="N107" s="477"/>
      <c r="O107" s="477"/>
      <c r="P107" s="477"/>
      <c r="Q107" s="477"/>
      <c r="R107" s="477"/>
      <c r="S107" s="477"/>
      <c r="T107" s="477"/>
      <c r="U107" s="477"/>
      <c r="V107" s="1241"/>
      <c r="W107" s="1241"/>
      <c r="X107" s="1241"/>
      <c r="Y107" s="1241"/>
      <c r="Z107" s="1241"/>
      <c r="AA107" s="1241"/>
      <c r="AB107" s="1241"/>
      <c r="AC107" s="477"/>
      <c r="AD107" s="477"/>
      <c r="AE107" s="477"/>
      <c r="AF107" s="477"/>
      <c r="AG107" s="477"/>
      <c r="AH107" s="477"/>
      <c r="AI107" s="477"/>
      <c r="AJ107" s="477"/>
      <c r="AK107" s="477"/>
      <c r="AL107" s="1241"/>
      <c r="AM107" s="1241"/>
      <c r="AN107" s="1241"/>
    </row>
    <row r="108" spans="1:48">
      <c r="A108" s="453"/>
      <c r="B108" s="845"/>
      <c r="C108" s="477"/>
      <c r="D108" s="477"/>
      <c r="E108" s="477"/>
      <c r="F108" s="477"/>
      <c r="G108" s="477"/>
      <c r="H108" s="477"/>
      <c r="I108" s="477"/>
      <c r="J108" s="477"/>
      <c r="K108" s="477"/>
      <c r="L108" s="477"/>
      <c r="M108" s="477"/>
      <c r="N108" s="477"/>
      <c r="O108" s="477"/>
      <c r="P108" s="477"/>
      <c r="Q108" s="477"/>
      <c r="R108" s="477"/>
      <c r="S108" s="477"/>
      <c r="T108" s="477"/>
      <c r="U108" s="477"/>
      <c r="V108" s="1241"/>
      <c r="W108" s="1241"/>
      <c r="X108" s="1241"/>
      <c r="Y108" s="1241"/>
      <c r="Z108" s="1241"/>
      <c r="AA108" s="1241"/>
      <c r="AB108" s="1241"/>
      <c r="AC108" s="477"/>
      <c r="AD108" s="477"/>
      <c r="AE108" s="477"/>
      <c r="AF108" s="477"/>
      <c r="AG108" s="477"/>
      <c r="AH108" s="477"/>
      <c r="AI108" s="477"/>
      <c r="AJ108" s="477"/>
      <c r="AK108" s="477"/>
      <c r="AL108" s="1241"/>
      <c r="AM108" s="1241"/>
      <c r="AN108" s="1241"/>
    </row>
    <row r="109" spans="1:48">
      <c r="A109" s="453"/>
      <c r="B109" s="477"/>
      <c r="C109" s="477"/>
      <c r="D109" s="477"/>
      <c r="E109" s="477"/>
      <c r="F109" s="477"/>
      <c r="G109" s="477"/>
      <c r="H109" s="477"/>
      <c r="I109" s="477"/>
      <c r="J109" s="477"/>
      <c r="K109" s="477"/>
      <c r="L109" s="477"/>
      <c r="M109" s="477"/>
      <c r="N109" s="477"/>
      <c r="O109" s="477"/>
      <c r="P109" s="477"/>
      <c r="Q109" s="477"/>
      <c r="R109" s="477"/>
      <c r="S109" s="477"/>
      <c r="T109" s="477"/>
      <c r="U109" s="477"/>
      <c r="V109" s="1241"/>
      <c r="W109" s="1241"/>
      <c r="X109" s="1241"/>
      <c r="Y109" s="1241"/>
      <c r="Z109" s="1241"/>
      <c r="AA109" s="1241"/>
      <c r="AB109" s="1241"/>
      <c r="AC109" s="477"/>
      <c r="AD109" s="477"/>
      <c r="AE109" s="477"/>
      <c r="AF109" s="477"/>
      <c r="AG109" s="477"/>
      <c r="AH109" s="477"/>
      <c r="AI109" s="477"/>
      <c r="AJ109" s="477"/>
      <c r="AK109" s="477"/>
      <c r="AL109" s="1241"/>
      <c r="AM109" s="1241"/>
      <c r="AN109" s="1241"/>
    </row>
    <row r="110" spans="1:48">
      <c r="A110" s="453"/>
      <c r="B110" s="477"/>
      <c r="C110" s="477"/>
      <c r="D110" s="477"/>
      <c r="E110" s="477"/>
      <c r="F110" s="477"/>
      <c r="G110" s="477"/>
      <c r="H110" s="477"/>
      <c r="I110" s="477"/>
      <c r="J110" s="477"/>
      <c r="K110" s="477"/>
      <c r="L110" s="477"/>
      <c r="M110" s="477"/>
      <c r="N110" s="477"/>
      <c r="O110" s="477"/>
      <c r="P110" s="477"/>
      <c r="Q110" s="477"/>
      <c r="R110" s="477"/>
      <c r="S110" s="477"/>
      <c r="T110" s="477"/>
      <c r="U110" s="477"/>
      <c r="V110" s="1241"/>
      <c r="W110" s="1241"/>
      <c r="X110" s="1241"/>
      <c r="Y110" s="1241"/>
      <c r="Z110" s="1241"/>
      <c r="AA110" s="1241"/>
      <c r="AB110" s="1241"/>
      <c r="AC110" s="477"/>
      <c r="AD110" s="477"/>
      <c r="AE110" s="477"/>
      <c r="AF110" s="477"/>
      <c r="AG110" s="477"/>
      <c r="AH110" s="477"/>
      <c r="AI110" s="477"/>
      <c r="AJ110" s="477"/>
      <c r="AK110" s="477"/>
      <c r="AL110" s="1241"/>
      <c r="AM110" s="1241"/>
      <c r="AN110" s="1241"/>
    </row>
    <row r="111" spans="1:48">
      <c r="A111" s="453"/>
      <c r="B111" s="477"/>
      <c r="C111" s="477"/>
      <c r="D111" s="477"/>
      <c r="E111" s="477"/>
      <c r="F111" s="477"/>
      <c r="G111" s="477"/>
      <c r="H111" s="477"/>
      <c r="I111" s="477"/>
      <c r="J111" s="477"/>
      <c r="K111" s="477"/>
      <c r="L111" s="477"/>
      <c r="M111" s="477"/>
      <c r="N111" s="477"/>
      <c r="O111" s="477"/>
      <c r="P111" s="477"/>
      <c r="Q111" s="477"/>
      <c r="R111" s="477"/>
      <c r="S111" s="477"/>
      <c r="T111" s="477"/>
      <c r="U111" s="477"/>
      <c r="V111" s="1241"/>
      <c r="W111" s="1241"/>
      <c r="X111" s="1241"/>
      <c r="Y111" s="1241"/>
      <c r="Z111" s="1241"/>
      <c r="AA111" s="1241"/>
      <c r="AB111" s="1241"/>
      <c r="AC111" s="477"/>
      <c r="AD111" s="477"/>
      <c r="AE111" s="477"/>
      <c r="AF111" s="477"/>
      <c r="AG111" s="477"/>
      <c r="AH111" s="477"/>
      <c r="AI111" s="477"/>
      <c r="AJ111" s="477"/>
      <c r="AK111" s="477"/>
      <c r="AL111" s="1241"/>
      <c r="AM111" s="1241"/>
      <c r="AN111" s="1241"/>
    </row>
    <row r="112" spans="1:48">
      <c r="A112" s="453"/>
      <c r="B112" s="477"/>
      <c r="C112" s="477"/>
      <c r="D112" s="477"/>
      <c r="E112" s="477"/>
      <c r="F112" s="477"/>
      <c r="G112" s="477"/>
      <c r="H112" s="477"/>
      <c r="I112" s="477"/>
      <c r="J112" s="477"/>
      <c r="K112" s="477"/>
      <c r="L112" s="477"/>
      <c r="M112" s="477"/>
      <c r="N112" s="477"/>
      <c r="O112" s="477"/>
      <c r="P112" s="477"/>
      <c r="Q112" s="477"/>
      <c r="R112" s="477"/>
      <c r="S112" s="477"/>
      <c r="T112" s="477"/>
      <c r="U112" s="477"/>
      <c r="V112" s="1241"/>
      <c r="W112" s="1241"/>
      <c r="X112" s="1241"/>
      <c r="Y112" s="1241"/>
      <c r="Z112" s="1241"/>
      <c r="AA112" s="1241"/>
      <c r="AB112" s="1241"/>
      <c r="AC112" s="477"/>
      <c r="AD112" s="477"/>
      <c r="AE112" s="477"/>
      <c r="AF112" s="477"/>
      <c r="AG112" s="477"/>
      <c r="AH112" s="477"/>
      <c r="AI112" s="477"/>
      <c r="AJ112" s="477"/>
      <c r="AK112" s="477"/>
      <c r="AL112" s="1241"/>
      <c r="AM112" s="1241"/>
      <c r="AN112" s="1241"/>
    </row>
    <row r="113" spans="1:40">
      <c r="A113" s="453"/>
      <c r="B113" s="477"/>
      <c r="C113" s="477"/>
      <c r="D113" s="477"/>
      <c r="E113" s="477"/>
      <c r="F113" s="477"/>
      <c r="G113" s="477"/>
      <c r="H113" s="477"/>
      <c r="I113" s="477"/>
      <c r="J113" s="477"/>
      <c r="K113" s="477"/>
      <c r="L113" s="477"/>
      <c r="M113" s="477"/>
      <c r="N113" s="477"/>
      <c r="O113" s="477"/>
      <c r="P113" s="477"/>
      <c r="Q113" s="477"/>
      <c r="R113" s="477"/>
      <c r="S113" s="477"/>
      <c r="T113" s="477"/>
      <c r="U113" s="477"/>
      <c r="V113" s="1241"/>
      <c r="W113" s="1241"/>
      <c r="X113" s="1241"/>
      <c r="Y113" s="1241"/>
      <c r="Z113" s="1241"/>
      <c r="AA113" s="1241"/>
      <c r="AB113" s="1241"/>
      <c r="AC113" s="477"/>
      <c r="AD113" s="477"/>
      <c r="AE113" s="477"/>
      <c r="AF113" s="477"/>
      <c r="AG113" s="477"/>
      <c r="AH113" s="477"/>
      <c r="AI113" s="477"/>
      <c r="AJ113" s="477"/>
      <c r="AK113" s="477"/>
      <c r="AL113" s="1241"/>
      <c r="AM113" s="1241"/>
      <c r="AN113" s="1241"/>
    </row>
    <row r="114" spans="1:40">
      <c r="A114" s="453"/>
      <c r="B114" s="477"/>
      <c r="C114" s="477"/>
      <c r="D114" s="477"/>
      <c r="E114" s="477"/>
      <c r="F114" s="477"/>
      <c r="G114" s="477"/>
      <c r="H114" s="477"/>
      <c r="I114" s="477"/>
      <c r="J114" s="477"/>
      <c r="K114" s="477"/>
      <c r="L114" s="477"/>
      <c r="M114" s="477"/>
      <c r="N114" s="477"/>
      <c r="O114" s="477"/>
      <c r="P114" s="477"/>
      <c r="Q114" s="477"/>
      <c r="R114" s="477"/>
      <c r="S114" s="477"/>
      <c r="T114" s="477"/>
      <c r="U114" s="477"/>
      <c r="V114" s="1241"/>
      <c r="W114" s="1241"/>
      <c r="X114" s="1241"/>
      <c r="Y114" s="1241"/>
      <c r="Z114" s="1241"/>
      <c r="AA114" s="1241"/>
      <c r="AB114" s="1241"/>
      <c r="AC114" s="477"/>
      <c r="AD114" s="477"/>
      <c r="AE114" s="477"/>
      <c r="AF114" s="477"/>
      <c r="AG114" s="477"/>
      <c r="AH114" s="477"/>
      <c r="AI114" s="477"/>
      <c r="AJ114" s="477"/>
      <c r="AK114" s="477"/>
      <c r="AL114" s="1241"/>
      <c r="AM114" s="1241"/>
      <c r="AN114" s="1241"/>
    </row>
    <row r="115" spans="1:40">
      <c r="A115" s="453"/>
      <c r="B115" s="477"/>
      <c r="C115" s="477"/>
      <c r="D115" s="477"/>
      <c r="E115" s="477"/>
      <c r="F115" s="477"/>
      <c r="G115" s="477"/>
      <c r="H115" s="477"/>
      <c r="I115" s="477"/>
      <c r="J115" s="477"/>
      <c r="K115" s="477"/>
      <c r="L115" s="477"/>
      <c r="M115" s="477"/>
      <c r="N115" s="477"/>
      <c r="O115" s="477"/>
      <c r="P115" s="477"/>
      <c r="Q115" s="477"/>
      <c r="R115" s="477"/>
      <c r="S115" s="477"/>
      <c r="T115" s="477"/>
      <c r="U115" s="477"/>
      <c r="V115" s="1241"/>
      <c r="W115" s="1241"/>
      <c r="X115" s="1241"/>
      <c r="Y115" s="1241"/>
      <c r="Z115" s="1241"/>
      <c r="AA115" s="1241"/>
      <c r="AB115" s="1241"/>
      <c r="AC115" s="477"/>
      <c r="AD115" s="477"/>
      <c r="AE115" s="477"/>
      <c r="AF115" s="477"/>
      <c r="AG115" s="477"/>
      <c r="AH115" s="477"/>
      <c r="AI115" s="477"/>
      <c r="AJ115" s="477"/>
      <c r="AK115" s="477"/>
      <c r="AL115" s="1241"/>
      <c r="AM115" s="1241"/>
      <c r="AN115" s="1241"/>
    </row>
    <row r="116" spans="1:40">
      <c r="A116" s="453"/>
      <c r="B116" s="477"/>
      <c r="C116" s="477"/>
      <c r="D116" s="477"/>
      <c r="E116" s="477"/>
      <c r="F116" s="477"/>
      <c r="G116" s="477"/>
      <c r="H116" s="477"/>
      <c r="I116" s="477"/>
      <c r="J116" s="477"/>
      <c r="K116" s="477"/>
      <c r="L116" s="477"/>
      <c r="M116" s="477"/>
      <c r="N116" s="477"/>
      <c r="O116" s="477"/>
      <c r="P116" s="477"/>
      <c r="Q116" s="477"/>
      <c r="R116" s="477"/>
      <c r="S116" s="477"/>
      <c r="T116" s="477"/>
      <c r="U116" s="477"/>
      <c r="V116" s="1241"/>
      <c r="W116" s="1241"/>
      <c r="X116" s="1241"/>
      <c r="Y116" s="1241"/>
      <c r="Z116" s="1241"/>
      <c r="AA116" s="1241"/>
      <c r="AB116" s="1241"/>
      <c r="AC116" s="477"/>
      <c r="AD116" s="477"/>
      <c r="AE116" s="477"/>
      <c r="AF116" s="477"/>
      <c r="AG116" s="477"/>
      <c r="AH116" s="477"/>
      <c r="AI116" s="477"/>
      <c r="AJ116" s="477"/>
      <c r="AK116" s="477"/>
      <c r="AL116" s="1241"/>
      <c r="AM116" s="1241"/>
      <c r="AN116" s="1241"/>
    </row>
    <row r="117" spans="1:40">
      <c r="A117" s="453"/>
      <c r="B117" s="477"/>
      <c r="C117" s="477"/>
      <c r="D117" s="477"/>
      <c r="E117" s="477"/>
      <c r="F117" s="477"/>
      <c r="G117" s="477"/>
      <c r="H117" s="477"/>
      <c r="I117" s="477"/>
      <c r="J117" s="477"/>
      <c r="K117" s="477"/>
      <c r="L117" s="477"/>
      <c r="M117" s="477"/>
      <c r="N117" s="477"/>
      <c r="O117" s="477"/>
      <c r="P117" s="477"/>
      <c r="Q117" s="477"/>
      <c r="R117" s="477"/>
      <c r="S117" s="477"/>
      <c r="T117" s="477"/>
      <c r="U117" s="477"/>
      <c r="V117" s="1241"/>
      <c r="W117" s="1241"/>
      <c r="X117" s="1241"/>
      <c r="Y117" s="1241"/>
      <c r="Z117" s="1241"/>
      <c r="AA117" s="1241"/>
      <c r="AB117" s="1241"/>
      <c r="AC117" s="477"/>
      <c r="AD117" s="477"/>
      <c r="AE117" s="477"/>
      <c r="AF117" s="477"/>
      <c r="AG117" s="477"/>
      <c r="AH117" s="477"/>
      <c r="AI117" s="477"/>
      <c r="AJ117" s="477"/>
      <c r="AK117" s="477"/>
      <c r="AL117" s="1241"/>
      <c r="AM117" s="1241"/>
      <c r="AN117" s="1241"/>
    </row>
    <row r="118" spans="1:40">
      <c r="A118" s="453"/>
      <c r="B118" s="477"/>
      <c r="C118" s="477"/>
      <c r="D118" s="477"/>
      <c r="E118" s="477"/>
      <c r="F118" s="477"/>
      <c r="G118" s="477"/>
      <c r="H118" s="477"/>
      <c r="I118" s="477"/>
      <c r="J118" s="477"/>
      <c r="K118" s="477"/>
      <c r="L118" s="477"/>
      <c r="M118" s="477"/>
      <c r="N118" s="477"/>
      <c r="O118" s="477"/>
      <c r="P118" s="477"/>
      <c r="Q118" s="477"/>
      <c r="R118" s="477"/>
      <c r="S118" s="477"/>
      <c r="T118" s="477"/>
      <c r="U118" s="477"/>
      <c r="V118" s="1241"/>
      <c r="W118" s="1241"/>
      <c r="X118" s="1241"/>
      <c r="Y118" s="1241"/>
      <c r="Z118" s="1241"/>
      <c r="AA118" s="1241"/>
      <c r="AB118" s="1241"/>
      <c r="AC118" s="477"/>
      <c r="AD118" s="477"/>
      <c r="AE118" s="477"/>
      <c r="AF118" s="477"/>
      <c r="AG118" s="477"/>
      <c r="AH118" s="477"/>
      <c r="AI118" s="477"/>
      <c r="AJ118" s="477"/>
      <c r="AK118" s="477"/>
      <c r="AL118" s="1241"/>
      <c r="AM118" s="1241"/>
      <c r="AN118" s="1241"/>
    </row>
    <row r="119" spans="1:40">
      <c r="A119" s="7"/>
    </row>
    <row r="120" spans="1:40">
      <c r="A120" s="7"/>
    </row>
    <row r="121" spans="1:40">
      <c r="A121" s="7"/>
    </row>
    <row r="122" spans="1:40">
      <c r="A122" s="7"/>
    </row>
    <row r="123" spans="1:40">
      <c r="A123" s="7"/>
    </row>
    <row r="124" spans="1:40">
      <c r="A124" s="7"/>
    </row>
    <row r="125" spans="1:40">
      <c r="A125" s="33"/>
    </row>
    <row r="126" spans="1:40">
      <c r="A126" s="4"/>
    </row>
    <row r="129" spans="1:1">
      <c r="A129" s="7"/>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33"/>
    </row>
    <row r="155" spans="1:1">
      <c r="A155" s="4"/>
    </row>
  </sheetData>
  <sheetProtection formatColumns="0" formatRows="0"/>
  <customSheetViews>
    <customSheetView guid="{322AC775-AF01-45AA-8A10-37DBB67FD782}" scale="98" showPageBreaks="1" printArea="1" hiddenRows="1" view="pageBreakPreview">
      <selection activeCell="AA1" sqref="AA1:AA1048576"/>
      <colBreaks count="2" manualBreakCount="2">
        <brk id="15" max="107" man="1"/>
        <brk id="36" max="107" man="1"/>
      </colBreaks>
      <pageMargins left="0" right="0" top="0" bottom="0" header="0" footer="0"/>
      <pageSetup scale="6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358">
    <mergeCell ref="AG93:AH93"/>
    <mergeCell ref="AI93:AJ93"/>
    <mergeCell ref="AG94:AH94"/>
    <mergeCell ref="AI94:AJ94"/>
    <mergeCell ref="AG99:AH99"/>
    <mergeCell ref="AI99:AJ99"/>
    <mergeCell ref="AG88:AH88"/>
    <mergeCell ref="AI88:AJ88"/>
    <mergeCell ref="AG89:AH89"/>
    <mergeCell ref="AI89:AJ89"/>
    <mergeCell ref="AG90:AH90"/>
    <mergeCell ref="AI90:AJ90"/>
    <mergeCell ref="AG91:AH91"/>
    <mergeCell ref="AI91:AJ91"/>
    <mergeCell ref="AG92:AH92"/>
    <mergeCell ref="AI92:AJ92"/>
    <mergeCell ref="AG83:AH83"/>
    <mergeCell ref="AI83:AJ83"/>
    <mergeCell ref="AG84:AH84"/>
    <mergeCell ref="AI84:AJ84"/>
    <mergeCell ref="AG85:AH85"/>
    <mergeCell ref="AI85:AJ85"/>
    <mergeCell ref="AG86:AH86"/>
    <mergeCell ref="AI86:AJ86"/>
    <mergeCell ref="AG87:AH87"/>
    <mergeCell ref="AI87:AJ87"/>
    <mergeCell ref="AG78:AH78"/>
    <mergeCell ref="AI78:AJ78"/>
    <mergeCell ref="AG79:AH79"/>
    <mergeCell ref="AI79:AJ79"/>
    <mergeCell ref="AG80:AH80"/>
    <mergeCell ref="AI80:AJ80"/>
    <mergeCell ref="AG81:AH81"/>
    <mergeCell ref="AI81:AJ81"/>
    <mergeCell ref="AG82:AH82"/>
    <mergeCell ref="AI82:AJ82"/>
    <mergeCell ref="AG73:AH73"/>
    <mergeCell ref="AI73:AJ73"/>
    <mergeCell ref="AG74:AH74"/>
    <mergeCell ref="AI74:AJ74"/>
    <mergeCell ref="AG75:AH75"/>
    <mergeCell ref="AI75:AJ75"/>
    <mergeCell ref="AG76:AH76"/>
    <mergeCell ref="AI76:AJ76"/>
    <mergeCell ref="AG77:AH77"/>
    <mergeCell ref="AI77:AJ77"/>
    <mergeCell ref="AG68:AH68"/>
    <mergeCell ref="AI68:AJ68"/>
    <mergeCell ref="AG69:AH69"/>
    <mergeCell ref="AI69:AJ69"/>
    <mergeCell ref="AG70:AH70"/>
    <mergeCell ref="AI70:AJ70"/>
    <mergeCell ref="AG71:AH71"/>
    <mergeCell ref="AI71:AJ71"/>
    <mergeCell ref="AG72:AH72"/>
    <mergeCell ref="AI72:AJ72"/>
    <mergeCell ref="AG61:AH61"/>
    <mergeCell ref="AI61:AJ61"/>
    <mergeCell ref="AG62:AH62"/>
    <mergeCell ref="AI62:AJ62"/>
    <mergeCell ref="AG63:AH63"/>
    <mergeCell ref="AI63:AJ63"/>
    <mergeCell ref="AG64:AH64"/>
    <mergeCell ref="AI64:AJ64"/>
    <mergeCell ref="AG65:AH65"/>
    <mergeCell ref="AI65:AJ65"/>
    <mergeCell ref="AG56:AH56"/>
    <mergeCell ref="AI56:AJ56"/>
    <mergeCell ref="AG57:AH57"/>
    <mergeCell ref="AI57:AJ57"/>
    <mergeCell ref="AG58:AH58"/>
    <mergeCell ref="AI58:AJ58"/>
    <mergeCell ref="AG59:AH59"/>
    <mergeCell ref="AI59:AJ59"/>
    <mergeCell ref="AG60:AH60"/>
    <mergeCell ref="AI60:AJ60"/>
    <mergeCell ref="AG51:AH51"/>
    <mergeCell ref="AI51:AJ51"/>
    <mergeCell ref="AG52:AH52"/>
    <mergeCell ref="AI52:AJ52"/>
    <mergeCell ref="AG53:AH53"/>
    <mergeCell ref="AI53:AJ53"/>
    <mergeCell ref="AG54:AH54"/>
    <mergeCell ref="AI54:AJ54"/>
    <mergeCell ref="AG55:AH55"/>
    <mergeCell ref="AI55:AJ55"/>
    <mergeCell ref="AG46:AH46"/>
    <mergeCell ref="AI46:AJ46"/>
    <mergeCell ref="AG47:AH47"/>
    <mergeCell ref="AI47:AJ47"/>
    <mergeCell ref="AG48:AH48"/>
    <mergeCell ref="AI48:AJ48"/>
    <mergeCell ref="AG49:AH49"/>
    <mergeCell ref="AI49:AJ49"/>
    <mergeCell ref="AG50:AH50"/>
    <mergeCell ref="AI50:AJ50"/>
    <mergeCell ref="AG41:AH41"/>
    <mergeCell ref="AI41:AJ41"/>
    <mergeCell ref="AG42:AH42"/>
    <mergeCell ref="AI42:AJ42"/>
    <mergeCell ref="AG43:AH43"/>
    <mergeCell ref="AI43:AJ43"/>
    <mergeCell ref="AG44:AH44"/>
    <mergeCell ref="AI44:AJ44"/>
    <mergeCell ref="AG45:AH45"/>
    <mergeCell ref="AI45:AJ45"/>
    <mergeCell ref="AG34:AH34"/>
    <mergeCell ref="AI34:AJ34"/>
    <mergeCell ref="AG35:AH35"/>
    <mergeCell ref="AI35:AJ35"/>
    <mergeCell ref="AG36:AH36"/>
    <mergeCell ref="AI36:AJ36"/>
    <mergeCell ref="AG39:AH39"/>
    <mergeCell ref="AI39:AJ39"/>
    <mergeCell ref="AG40:AH40"/>
    <mergeCell ref="AI40:AJ40"/>
    <mergeCell ref="AG29:AH29"/>
    <mergeCell ref="AI29:AJ29"/>
    <mergeCell ref="AG30:AH30"/>
    <mergeCell ref="AI30:AJ30"/>
    <mergeCell ref="AG31:AH31"/>
    <mergeCell ref="AI31:AJ31"/>
    <mergeCell ref="AG32:AH32"/>
    <mergeCell ref="AI32:AJ32"/>
    <mergeCell ref="AG33:AH33"/>
    <mergeCell ref="AI33:AJ33"/>
    <mergeCell ref="AG24:AH24"/>
    <mergeCell ref="AI24:AJ24"/>
    <mergeCell ref="AG25:AH25"/>
    <mergeCell ref="AI25:AJ25"/>
    <mergeCell ref="AG26:AH26"/>
    <mergeCell ref="AI26:AJ26"/>
    <mergeCell ref="AG27:AH27"/>
    <mergeCell ref="AI27:AJ27"/>
    <mergeCell ref="AG28:AH28"/>
    <mergeCell ref="AI28:AJ28"/>
    <mergeCell ref="AG19:AH19"/>
    <mergeCell ref="AI19:AJ19"/>
    <mergeCell ref="AG20:AH20"/>
    <mergeCell ref="AI20:AJ20"/>
    <mergeCell ref="AG21:AH21"/>
    <mergeCell ref="AI21:AJ21"/>
    <mergeCell ref="AG22:AH22"/>
    <mergeCell ref="AI22:AJ22"/>
    <mergeCell ref="AG23:AH23"/>
    <mergeCell ref="AI23:AJ23"/>
    <mergeCell ref="AG14:AH14"/>
    <mergeCell ref="AI14:AJ14"/>
    <mergeCell ref="AG15:AH15"/>
    <mergeCell ref="AI15:AJ15"/>
    <mergeCell ref="AG16:AH16"/>
    <mergeCell ref="AI16:AJ16"/>
    <mergeCell ref="AG17:AH17"/>
    <mergeCell ref="AI17:AJ17"/>
    <mergeCell ref="AG18:AH18"/>
    <mergeCell ref="AI18:AJ18"/>
    <mergeCell ref="AG7:AH7"/>
    <mergeCell ref="AI7:AJ7"/>
    <mergeCell ref="AG10:AH10"/>
    <mergeCell ref="AI10:AJ10"/>
    <mergeCell ref="AG11:AH11"/>
    <mergeCell ref="AI11:AJ11"/>
    <mergeCell ref="AG12:AH12"/>
    <mergeCell ref="AI12:AJ12"/>
    <mergeCell ref="AG13:AH13"/>
    <mergeCell ref="AI13:AJ13"/>
    <mergeCell ref="AL2:AP3"/>
    <mergeCell ref="AL4:AP4"/>
    <mergeCell ref="AL6:AM6"/>
    <mergeCell ref="AO6:AP6"/>
    <mergeCell ref="AR2:AV3"/>
    <mergeCell ref="AR4:AV4"/>
    <mergeCell ref="AR6:AS6"/>
    <mergeCell ref="AU6:AV6"/>
    <mergeCell ref="B2:D2"/>
    <mergeCell ref="P2:T3"/>
    <mergeCell ref="V2:Z3"/>
    <mergeCell ref="Y6:Z6"/>
    <mergeCell ref="AB2:AJ3"/>
    <mergeCell ref="AB4:AJ4"/>
    <mergeCell ref="AB6:AC6"/>
    <mergeCell ref="K7:L7"/>
    <mergeCell ref="M7:N7"/>
    <mergeCell ref="P6:Q6"/>
    <mergeCell ref="V6:W6"/>
    <mergeCell ref="P4:T4"/>
    <mergeCell ref="V4:Z4"/>
    <mergeCell ref="B6:D6"/>
    <mergeCell ref="H6:I6"/>
    <mergeCell ref="S6:T6"/>
    <mergeCell ref="K12:L12"/>
    <mergeCell ref="M12:N12"/>
    <mergeCell ref="K13:L13"/>
    <mergeCell ref="M13:N13"/>
    <mergeCell ref="K10:L10"/>
    <mergeCell ref="M10:N10"/>
    <mergeCell ref="K11:L11"/>
    <mergeCell ref="M11:N11"/>
    <mergeCell ref="K16:L16"/>
    <mergeCell ref="M16:N16"/>
    <mergeCell ref="K17:L17"/>
    <mergeCell ref="M17:N17"/>
    <mergeCell ref="K14:L14"/>
    <mergeCell ref="M14:N14"/>
    <mergeCell ref="K15:L15"/>
    <mergeCell ref="M15:N15"/>
    <mergeCell ref="K20:L20"/>
    <mergeCell ref="M20:N20"/>
    <mergeCell ref="K21:L21"/>
    <mergeCell ref="M21:N21"/>
    <mergeCell ref="K18:L18"/>
    <mergeCell ref="M18:N18"/>
    <mergeCell ref="K19:L19"/>
    <mergeCell ref="M19:N19"/>
    <mergeCell ref="K24:L24"/>
    <mergeCell ref="M24:N24"/>
    <mergeCell ref="K25:L25"/>
    <mergeCell ref="M25:N25"/>
    <mergeCell ref="K22:L22"/>
    <mergeCell ref="M22:N22"/>
    <mergeCell ref="K23:L23"/>
    <mergeCell ref="M23:N23"/>
    <mergeCell ref="K28:L28"/>
    <mergeCell ref="M28:N28"/>
    <mergeCell ref="K29:L29"/>
    <mergeCell ref="M29:N29"/>
    <mergeCell ref="K26:L26"/>
    <mergeCell ref="M26:N26"/>
    <mergeCell ref="K27:L27"/>
    <mergeCell ref="M27:N27"/>
    <mergeCell ref="K32:L32"/>
    <mergeCell ref="M32:N32"/>
    <mergeCell ref="K33:L33"/>
    <mergeCell ref="M33:N33"/>
    <mergeCell ref="K30:L30"/>
    <mergeCell ref="M30:N30"/>
    <mergeCell ref="K31:L31"/>
    <mergeCell ref="M31:N31"/>
    <mergeCell ref="K36:L36"/>
    <mergeCell ref="M36:N36"/>
    <mergeCell ref="K39:L39"/>
    <mergeCell ref="M39:N39"/>
    <mergeCell ref="K34:L34"/>
    <mergeCell ref="M34:N34"/>
    <mergeCell ref="K35:L35"/>
    <mergeCell ref="M35:N35"/>
    <mergeCell ref="K42:L42"/>
    <mergeCell ref="M42:N42"/>
    <mergeCell ref="K43:L43"/>
    <mergeCell ref="M43:N43"/>
    <mergeCell ref="K40:L40"/>
    <mergeCell ref="M40:N40"/>
    <mergeCell ref="K41:L41"/>
    <mergeCell ref="M41:N41"/>
    <mergeCell ref="K46:L46"/>
    <mergeCell ref="M46:N46"/>
    <mergeCell ref="K47:L47"/>
    <mergeCell ref="M47:N47"/>
    <mergeCell ref="K44:L44"/>
    <mergeCell ref="M44:N44"/>
    <mergeCell ref="K45:L45"/>
    <mergeCell ref="M45:N45"/>
    <mergeCell ref="K50:L50"/>
    <mergeCell ref="M50:N50"/>
    <mergeCell ref="K51:L51"/>
    <mergeCell ref="M51:N51"/>
    <mergeCell ref="K48:L48"/>
    <mergeCell ref="M48:N48"/>
    <mergeCell ref="K49:L49"/>
    <mergeCell ref="M49:N49"/>
    <mergeCell ref="K54:L54"/>
    <mergeCell ref="M54:N54"/>
    <mergeCell ref="K55:L55"/>
    <mergeCell ref="M55:N55"/>
    <mergeCell ref="K52:L52"/>
    <mergeCell ref="M52:N52"/>
    <mergeCell ref="K53:L53"/>
    <mergeCell ref="M53:N53"/>
    <mergeCell ref="K58:L58"/>
    <mergeCell ref="M58:N58"/>
    <mergeCell ref="K59:L59"/>
    <mergeCell ref="M59:N59"/>
    <mergeCell ref="K56:L56"/>
    <mergeCell ref="M56:N56"/>
    <mergeCell ref="K57:L57"/>
    <mergeCell ref="M57:N57"/>
    <mergeCell ref="K62:L62"/>
    <mergeCell ref="M62:N62"/>
    <mergeCell ref="K63:L63"/>
    <mergeCell ref="M63:N63"/>
    <mergeCell ref="K60:L60"/>
    <mergeCell ref="M60:N60"/>
    <mergeCell ref="K61:L61"/>
    <mergeCell ref="M61:N61"/>
    <mergeCell ref="K68:L68"/>
    <mergeCell ref="M68:N68"/>
    <mergeCell ref="K69:L69"/>
    <mergeCell ref="M69:N69"/>
    <mergeCell ref="K64:L64"/>
    <mergeCell ref="M64:N64"/>
    <mergeCell ref="K65:L65"/>
    <mergeCell ref="M65:N65"/>
    <mergeCell ref="K72:L72"/>
    <mergeCell ref="M72:N72"/>
    <mergeCell ref="K73:L73"/>
    <mergeCell ref="M73:N73"/>
    <mergeCell ref="K70:L70"/>
    <mergeCell ref="M70:N70"/>
    <mergeCell ref="K71:L71"/>
    <mergeCell ref="M71:N71"/>
    <mergeCell ref="K76:L76"/>
    <mergeCell ref="M76:N76"/>
    <mergeCell ref="K77:L77"/>
    <mergeCell ref="M77:N77"/>
    <mergeCell ref="K74:L74"/>
    <mergeCell ref="M74:N74"/>
    <mergeCell ref="K75:L75"/>
    <mergeCell ref="M75:N75"/>
    <mergeCell ref="K80:L80"/>
    <mergeCell ref="M80:N80"/>
    <mergeCell ref="K81:L81"/>
    <mergeCell ref="M81:N81"/>
    <mergeCell ref="K78:L78"/>
    <mergeCell ref="M78:N78"/>
    <mergeCell ref="K79:L79"/>
    <mergeCell ref="M79:N79"/>
    <mergeCell ref="K84:L84"/>
    <mergeCell ref="M84:N84"/>
    <mergeCell ref="K85:L85"/>
    <mergeCell ref="M85:N85"/>
    <mergeCell ref="K82:L82"/>
    <mergeCell ref="M82:N82"/>
    <mergeCell ref="K83:L83"/>
    <mergeCell ref="M83:N83"/>
    <mergeCell ref="K88:L88"/>
    <mergeCell ref="M88:N88"/>
    <mergeCell ref="K89:L89"/>
    <mergeCell ref="M89:N89"/>
    <mergeCell ref="K86:L86"/>
    <mergeCell ref="M86:N86"/>
    <mergeCell ref="K87:L87"/>
    <mergeCell ref="M87:N87"/>
    <mergeCell ref="K92:L92"/>
    <mergeCell ref="M92:N92"/>
    <mergeCell ref="K93:L93"/>
    <mergeCell ref="M93:N93"/>
    <mergeCell ref="K90:L90"/>
    <mergeCell ref="M90:N90"/>
    <mergeCell ref="K91:L91"/>
    <mergeCell ref="M91:N91"/>
    <mergeCell ref="B105:N105"/>
    <mergeCell ref="B106:N106"/>
    <mergeCell ref="K94:L94"/>
    <mergeCell ref="M94:N94"/>
    <mergeCell ref="K99:L99"/>
    <mergeCell ref="M99:N99"/>
    <mergeCell ref="K97:L97"/>
    <mergeCell ref="M97:N97"/>
  </mergeCells>
  <hyperlinks>
    <hyperlink ref="B2" location="Schedule_Listing" display="Return to Shedule Listing" xr:uid="{00000000-0004-0000-4700-000000000000}"/>
    <hyperlink ref="B2:D2" location="'Schedule Listing '!A1" display="Return to Schedule Listing" xr:uid="{00000000-0004-0000-4700-000001000000}"/>
  </hyperlinks>
  <pageMargins left="0.47244094488188981" right="0.35433070866141736" top="0.74803149606299213" bottom="0.51181102362204722" header="0.31496062992125984" footer="0.31496062992125984"/>
  <pageSetup scale="6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2" manualBreakCount="2">
    <brk id="15" max="107" man="1"/>
    <brk id="36" max="107"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6889-DC6E-4750-994F-2B88AECFF3AE}">
  <dimension ref="A1:AV155"/>
  <sheetViews>
    <sheetView showGridLines="0" topLeftCell="U1" workbookViewId="0">
      <selection activeCell="AT7" sqref="AT7:AV7"/>
    </sheetView>
  </sheetViews>
  <sheetFormatPr defaultColWidth="9.1015625" defaultRowHeight="12.3"/>
  <cols>
    <col min="1" max="1" width="7.1015625" style="1" customWidth="1"/>
    <col min="2" max="2" width="9.1015625" style="1"/>
    <col min="3" max="3" width="8.41796875" style="1" customWidth="1"/>
    <col min="4" max="4" width="9.89453125" style="1" customWidth="1"/>
    <col min="5" max="5" width="0.89453125" style="1" customWidth="1"/>
    <col min="6" max="6" width="11" style="1" customWidth="1"/>
    <col min="7" max="7" width="0.89453125" style="1" customWidth="1"/>
    <col min="8" max="8" width="9.89453125" style="1" customWidth="1"/>
    <col min="9" max="9" width="11.5234375" style="1" customWidth="1"/>
    <col min="10" max="10" width="0.5234375" style="1" customWidth="1"/>
    <col min="11" max="14" width="5.5234375" style="1" customWidth="1"/>
    <col min="15" max="15" width="12" style="1" customWidth="1"/>
    <col min="16" max="214" width="9.1015625" style="1"/>
    <col min="215" max="215" width="7.1015625" style="1" customWidth="1"/>
    <col min="216" max="217" width="9.1015625" style="1"/>
    <col min="218" max="218" width="12.41796875" style="1" customWidth="1"/>
    <col min="219" max="219" width="0.89453125" style="1" customWidth="1"/>
    <col min="220" max="220" width="12.41796875" style="1" customWidth="1"/>
    <col min="221" max="221" width="0.89453125" style="1" customWidth="1"/>
    <col min="222" max="222" width="12.41796875" style="1" customWidth="1"/>
    <col min="223" max="223" width="11.5234375" style="1" customWidth="1"/>
    <col min="224" max="224" width="0.5234375" style="1" customWidth="1"/>
    <col min="225" max="228" width="5.5234375" style="1" customWidth="1"/>
    <col min="229" max="229" width="2.1015625" style="1" customWidth="1"/>
    <col min="230" max="230" width="6.5234375" style="1" customWidth="1"/>
    <col min="231" max="231" width="9" style="1" customWidth="1"/>
    <col min="232" max="234" width="9.41796875" style="1" customWidth="1"/>
    <col min="235" max="235" width="0.89453125" style="1" customWidth="1"/>
    <col min="236" max="243" width="8.5234375" style="1" customWidth="1"/>
    <col min="244" max="244" width="9.1015625" style="1"/>
    <col min="245" max="245" width="6.5234375" style="1" customWidth="1"/>
    <col min="246" max="246" width="9" style="1" customWidth="1"/>
    <col min="247" max="249" width="9.41796875" style="1" customWidth="1"/>
    <col min="250" max="250" width="0.89453125" style="1" customWidth="1"/>
    <col min="251" max="251" width="8.5234375" style="1" customWidth="1"/>
    <col min="252" max="470" width="9.1015625" style="1"/>
    <col min="471" max="471" width="7.1015625" style="1" customWidth="1"/>
    <col min="472" max="473" width="9.1015625" style="1"/>
    <col min="474" max="474" width="12.41796875" style="1" customWidth="1"/>
    <col min="475" max="475" width="0.89453125" style="1" customWidth="1"/>
    <col min="476" max="476" width="12.41796875" style="1" customWidth="1"/>
    <col min="477" max="477" width="0.89453125" style="1" customWidth="1"/>
    <col min="478" max="478" width="12.41796875" style="1" customWidth="1"/>
    <col min="479" max="479" width="11.5234375" style="1" customWidth="1"/>
    <col min="480" max="480" width="0.5234375" style="1" customWidth="1"/>
    <col min="481" max="484" width="5.5234375" style="1" customWidth="1"/>
    <col min="485" max="485" width="2.1015625" style="1" customWidth="1"/>
    <col min="486" max="486" width="6.5234375" style="1" customWidth="1"/>
    <col min="487" max="487" width="9" style="1" customWidth="1"/>
    <col min="488" max="490" width="9.41796875" style="1" customWidth="1"/>
    <col min="491" max="491" width="0.89453125" style="1" customWidth="1"/>
    <col min="492" max="499" width="8.5234375" style="1" customWidth="1"/>
    <col min="500" max="500" width="9.1015625" style="1"/>
    <col min="501" max="501" width="6.5234375" style="1" customWidth="1"/>
    <col min="502" max="502" width="9" style="1" customWidth="1"/>
    <col min="503" max="505" width="9.41796875" style="1" customWidth="1"/>
    <col min="506" max="506" width="0.89453125" style="1" customWidth="1"/>
    <col min="507" max="507" width="8.5234375" style="1" customWidth="1"/>
    <col min="508" max="726" width="9.1015625" style="1"/>
    <col min="727" max="727" width="7.1015625" style="1" customWidth="1"/>
    <col min="728" max="729" width="9.1015625" style="1"/>
    <col min="730" max="730" width="12.41796875" style="1" customWidth="1"/>
    <col min="731" max="731" width="0.89453125" style="1" customWidth="1"/>
    <col min="732" max="732" width="12.41796875" style="1" customWidth="1"/>
    <col min="733" max="733" width="0.89453125" style="1" customWidth="1"/>
    <col min="734" max="734" width="12.41796875" style="1" customWidth="1"/>
    <col min="735" max="735" width="11.5234375" style="1" customWidth="1"/>
    <col min="736" max="736" width="0.5234375" style="1" customWidth="1"/>
    <col min="737" max="740" width="5.5234375" style="1" customWidth="1"/>
    <col min="741" max="741" width="2.1015625" style="1" customWidth="1"/>
    <col min="742" max="742" width="6.5234375" style="1" customWidth="1"/>
    <col min="743" max="743" width="9" style="1" customWidth="1"/>
    <col min="744" max="746" width="9.41796875" style="1" customWidth="1"/>
    <col min="747" max="747" width="0.89453125" style="1" customWidth="1"/>
    <col min="748" max="755" width="8.5234375" style="1" customWidth="1"/>
    <col min="756" max="756" width="9.1015625" style="1"/>
    <col min="757" max="757" width="6.5234375" style="1" customWidth="1"/>
    <col min="758" max="758" width="9" style="1" customWidth="1"/>
    <col min="759" max="761" width="9.41796875" style="1" customWidth="1"/>
    <col min="762" max="762" width="0.89453125" style="1" customWidth="1"/>
    <col min="763" max="763" width="8.5234375" style="1" customWidth="1"/>
    <col min="764" max="982" width="9.1015625" style="1"/>
    <col min="983" max="983" width="7.1015625" style="1" customWidth="1"/>
    <col min="984" max="985" width="9.1015625" style="1"/>
    <col min="986" max="986" width="12.41796875" style="1" customWidth="1"/>
    <col min="987" max="987" width="0.89453125" style="1" customWidth="1"/>
    <col min="988" max="988" width="12.41796875" style="1" customWidth="1"/>
    <col min="989" max="989" width="0.89453125" style="1" customWidth="1"/>
    <col min="990" max="990" width="12.41796875" style="1" customWidth="1"/>
    <col min="991" max="991" width="11.5234375" style="1" customWidth="1"/>
    <col min="992" max="992" width="0.5234375" style="1" customWidth="1"/>
    <col min="993" max="996" width="5.5234375" style="1" customWidth="1"/>
    <col min="997" max="997" width="2.1015625" style="1" customWidth="1"/>
    <col min="998" max="998" width="6.5234375" style="1" customWidth="1"/>
    <col min="999" max="999" width="9" style="1" customWidth="1"/>
    <col min="1000" max="1002" width="9.41796875" style="1" customWidth="1"/>
    <col min="1003" max="1003" width="0.89453125" style="1" customWidth="1"/>
    <col min="1004" max="1011" width="8.5234375" style="1" customWidth="1"/>
    <col min="1012" max="1012" width="9.1015625" style="1"/>
    <col min="1013" max="1013" width="6.5234375" style="1" customWidth="1"/>
    <col min="1014" max="1014" width="9" style="1" customWidth="1"/>
    <col min="1015" max="1017" width="9.41796875" style="1" customWidth="1"/>
    <col min="1018" max="1018" width="0.89453125" style="1" customWidth="1"/>
    <col min="1019" max="1019" width="8.5234375" style="1" customWidth="1"/>
    <col min="1020" max="1238" width="9.1015625" style="1"/>
    <col min="1239" max="1239" width="7.1015625" style="1" customWidth="1"/>
    <col min="1240" max="1241" width="9.1015625" style="1"/>
    <col min="1242" max="1242" width="12.41796875" style="1" customWidth="1"/>
    <col min="1243" max="1243" width="0.89453125" style="1" customWidth="1"/>
    <col min="1244" max="1244" width="12.41796875" style="1" customWidth="1"/>
    <col min="1245" max="1245" width="0.89453125" style="1" customWidth="1"/>
    <col min="1246" max="1246" width="12.41796875" style="1" customWidth="1"/>
    <col min="1247" max="1247" width="11.5234375" style="1" customWidth="1"/>
    <col min="1248" max="1248" width="0.5234375" style="1" customWidth="1"/>
    <col min="1249" max="1252" width="5.5234375" style="1" customWidth="1"/>
    <col min="1253" max="1253" width="2.1015625" style="1" customWidth="1"/>
    <col min="1254" max="1254" width="6.5234375" style="1" customWidth="1"/>
    <col min="1255" max="1255" width="9" style="1" customWidth="1"/>
    <col min="1256" max="1258" width="9.41796875" style="1" customWidth="1"/>
    <col min="1259" max="1259" width="0.89453125" style="1" customWidth="1"/>
    <col min="1260" max="1267" width="8.5234375" style="1" customWidth="1"/>
    <col min="1268" max="1268" width="9.1015625" style="1"/>
    <col min="1269" max="1269" width="6.5234375" style="1" customWidth="1"/>
    <col min="1270" max="1270" width="9" style="1" customWidth="1"/>
    <col min="1271" max="1273" width="9.41796875" style="1" customWidth="1"/>
    <col min="1274" max="1274" width="0.89453125" style="1" customWidth="1"/>
    <col min="1275" max="1275" width="8.5234375" style="1" customWidth="1"/>
    <col min="1276" max="1494" width="9.1015625" style="1"/>
    <col min="1495" max="1495" width="7.1015625" style="1" customWidth="1"/>
    <col min="1496" max="1497" width="9.1015625" style="1"/>
    <col min="1498" max="1498" width="12.41796875" style="1" customWidth="1"/>
    <col min="1499" max="1499" width="0.89453125" style="1" customWidth="1"/>
    <col min="1500" max="1500" width="12.41796875" style="1" customWidth="1"/>
    <col min="1501" max="1501" width="0.89453125" style="1" customWidth="1"/>
    <col min="1502" max="1502" width="12.41796875" style="1" customWidth="1"/>
    <col min="1503" max="1503" width="11.5234375" style="1" customWidth="1"/>
    <col min="1504" max="1504" width="0.5234375" style="1" customWidth="1"/>
    <col min="1505" max="1508" width="5.5234375" style="1" customWidth="1"/>
    <col min="1509" max="1509" width="2.1015625" style="1" customWidth="1"/>
    <col min="1510" max="1510" width="6.5234375" style="1" customWidth="1"/>
    <col min="1511" max="1511" width="9" style="1" customWidth="1"/>
    <col min="1512" max="1514" width="9.41796875" style="1" customWidth="1"/>
    <col min="1515" max="1515" width="0.89453125" style="1" customWidth="1"/>
    <col min="1516" max="1523" width="8.5234375" style="1" customWidth="1"/>
    <col min="1524" max="1524" width="9.1015625" style="1"/>
    <col min="1525" max="1525" width="6.5234375" style="1" customWidth="1"/>
    <col min="1526" max="1526" width="9" style="1" customWidth="1"/>
    <col min="1527" max="1529" width="9.41796875" style="1" customWidth="1"/>
    <col min="1530" max="1530" width="0.89453125" style="1" customWidth="1"/>
    <col min="1531" max="1531" width="8.5234375" style="1" customWidth="1"/>
    <col min="1532" max="1750" width="9.1015625" style="1"/>
    <col min="1751" max="1751" width="7.1015625" style="1" customWidth="1"/>
    <col min="1752" max="1753" width="9.1015625" style="1"/>
    <col min="1754" max="1754" width="12.41796875" style="1" customWidth="1"/>
    <col min="1755" max="1755" width="0.89453125" style="1" customWidth="1"/>
    <col min="1756" max="1756" width="12.41796875" style="1" customWidth="1"/>
    <col min="1757" max="1757" width="0.89453125" style="1" customWidth="1"/>
    <col min="1758" max="1758" width="12.41796875" style="1" customWidth="1"/>
    <col min="1759" max="1759" width="11.5234375" style="1" customWidth="1"/>
    <col min="1760" max="1760" width="0.5234375" style="1" customWidth="1"/>
    <col min="1761" max="1764" width="5.5234375" style="1" customWidth="1"/>
    <col min="1765" max="1765" width="2.1015625" style="1" customWidth="1"/>
    <col min="1766" max="1766" width="6.5234375" style="1" customWidth="1"/>
    <col min="1767" max="1767" width="9" style="1" customWidth="1"/>
    <col min="1768" max="1770" width="9.41796875" style="1" customWidth="1"/>
    <col min="1771" max="1771" width="0.89453125" style="1" customWidth="1"/>
    <col min="1772" max="1779" width="8.5234375" style="1" customWidth="1"/>
    <col min="1780" max="1780" width="9.1015625" style="1"/>
    <col min="1781" max="1781" width="6.5234375" style="1" customWidth="1"/>
    <col min="1782" max="1782" width="9" style="1" customWidth="1"/>
    <col min="1783" max="1785" width="9.41796875" style="1" customWidth="1"/>
    <col min="1786" max="1786" width="0.89453125" style="1" customWidth="1"/>
    <col min="1787" max="1787" width="8.5234375" style="1" customWidth="1"/>
    <col min="1788" max="2006" width="9.1015625" style="1"/>
    <col min="2007" max="2007" width="7.1015625" style="1" customWidth="1"/>
    <col min="2008" max="2009" width="9.1015625" style="1"/>
    <col min="2010" max="2010" width="12.41796875" style="1" customWidth="1"/>
    <col min="2011" max="2011" width="0.89453125" style="1" customWidth="1"/>
    <col min="2012" max="2012" width="12.41796875" style="1" customWidth="1"/>
    <col min="2013" max="2013" width="0.89453125" style="1" customWidth="1"/>
    <col min="2014" max="2014" width="12.41796875" style="1" customWidth="1"/>
    <col min="2015" max="2015" width="11.5234375" style="1" customWidth="1"/>
    <col min="2016" max="2016" width="0.5234375" style="1" customWidth="1"/>
    <col min="2017" max="2020" width="5.5234375" style="1" customWidth="1"/>
    <col min="2021" max="2021" width="2.1015625" style="1" customWidth="1"/>
    <col min="2022" max="2022" width="6.5234375" style="1" customWidth="1"/>
    <col min="2023" max="2023" width="9" style="1" customWidth="1"/>
    <col min="2024" max="2026" width="9.41796875" style="1" customWidth="1"/>
    <col min="2027" max="2027" width="0.89453125" style="1" customWidth="1"/>
    <col min="2028" max="2035" width="8.5234375" style="1" customWidth="1"/>
    <col min="2036" max="2036" width="9.1015625" style="1"/>
    <col min="2037" max="2037" width="6.5234375" style="1" customWidth="1"/>
    <col min="2038" max="2038" width="9" style="1" customWidth="1"/>
    <col min="2039" max="2041" width="9.41796875" style="1" customWidth="1"/>
    <col min="2042" max="2042" width="0.89453125" style="1" customWidth="1"/>
    <col min="2043" max="2043" width="8.5234375" style="1" customWidth="1"/>
    <col min="2044" max="2262" width="9.1015625" style="1"/>
    <col min="2263" max="2263" width="7.1015625" style="1" customWidth="1"/>
    <col min="2264" max="2265" width="9.1015625" style="1"/>
    <col min="2266" max="2266" width="12.41796875" style="1" customWidth="1"/>
    <col min="2267" max="2267" width="0.89453125" style="1" customWidth="1"/>
    <col min="2268" max="2268" width="12.41796875" style="1" customWidth="1"/>
    <col min="2269" max="2269" width="0.89453125" style="1" customWidth="1"/>
    <col min="2270" max="2270" width="12.41796875" style="1" customWidth="1"/>
    <col min="2271" max="2271" width="11.5234375" style="1" customWidth="1"/>
    <col min="2272" max="2272" width="0.5234375" style="1" customWidth="1"/>
    <col min="2273" max="2276" width="5.5234375" style="1" customWidth="1"/>
    <col min="2277" max="2277" width="2.1015625" style="1" customWidth="1"/>
    <col min="2278" max="2278" width="6.5234375" style="1" customWidth="1"/>
    <col min="2279" max="2279" width="9" style="1" customWidth="1"/>
    <col min="2280" max="2282" width="9.41796875" style="1" customWidth="1"/>
    <col min="2283" max="2283" width="0.89453125" style="1" customWidth="1"/>
    <col min="2284" max="2291" width="8.5234375" style="1" customWidth="1"/>
    <col min="2292" max="2292" width="9.1015625" style="1"/>
    <col min="2293" max="2293" width="6.5234375" style="1" customWidth="1"/>
    <col min="2294" max="2294" width="9" style="1" customWidth="1"/>
    <col min="2295" max="2297" width="9.41796875" style="1" customWidth="1"/>
    <col min="2298" max="2298" width="0.89453125" style="1" customWidth="1"/>
    <col min="2299" max="2299" width="8.5234375" style="1" customWidth="1"/>
    <col min="2300" max="2518" width="9.1015625" style="1"/>
    <col min="2519" max="2519" width="7.1015625" style="1" customWidth="1"/>
    <col min="2520" max="2521" width="9.1015625" style="1"/>
    <col min="2522" max="2522" width="12.41796875" style="1" customWidth="1"/>
    <col min="2523" max="2523" width="0.89453125" style="1" customWidth="1"/>
    <col min="2524" max="2524" width="12.41796875" style="1" customWidth="1"/>
    <col min="2525" max="2525" width="0.89453125" style="1" customWidth="1"/>
    <col min="2526" max="2526" width="12.41796875" style="1" customWidth="1"/>
    <col min="2527" max="2527" width="11.5234375" style="1" customWidth="1"/>
    <col min="2528" max="2528" width="0.5234375" style="1" customWidth="1"/>
    <col min="2529" max="2532" width="5.5234375" style="1" customWidth="1"/>
    <col min="2533" max="2533" width="2.1015625" style="1" customWidth="1"/>
    <col min="2534" max="2534" width="6.5234375" style="1" customWidth="1"/>
    <col min="2535" max="2535" width="9" style="1" customWidth="1"/>
    <col min="2536" max="2538" width="9.41796875" style="1" customWidth="1"/>
    <col min="2539" max="2539" width="0.89453125" style="1" customWidth="1"/>
    <col min="2540" max="2547" width="8.5234375" style="1" customWidth="1"/>
    <col min="2548" max="2548" width="9.1015625" style="1"/>
    <col min="2549" max="2549" width="6.5234375" style="1" customWidth="1"/>
    <col min="2550" max="2550" width="9" style="1" customWidth="1"/>
    <col min="2551" max="2553" width="9.41796875" style="1" customWidth="1"/>
    <col min="2554" max="2554" width="0.89453125" style="1" customWidth="1"/>
    <col min="2555" max="2555" width="8.5234375" style="1" customWidth="1"/>
    <col min="2556" max="2774" width="9.1015625" style="1"/>
    <col min="2775" max="2775" width="7.1015625" style="1" customWidth="1"/>
    <col min="2776" max="2777" width="9.1015625" style="1"/>
    <col min="2778" max="2778" width="12.41796875" style="1" customWidth="1"/>
    <col min="2779" max="2779" width="0.89453125" style="1" customWidth="1"/>
    <col min="2780" max="2780" width="12.41796875" style="1" customWidth="1"/>
    <col min="2781" max="2781" width="0.89453125" style="1" customWidth="1"/>
    <col min="2782" max="2782" width="12.41796875" style="1" customWidth="1"/>
    <col min="2783" max="2783" width="11.5234375" style="1" customWidth="1"/>
    <col min="2784" max="2784" width="0.5234375" style="1" customWidth="1"/>
    <col min="2785" max="2788" width="5.5234375" style="1" customWidth="1"/>
    <col min="2789" max="2789" width="2.1015625" style="1" customWidth="1"/>
    <col min="2790" max="2790" width="6.5234375" style="1" customWidth="1"/>
    <col min="2791" max="2791" width="9" style="1" customWidth="1"/>
    <col min="2792" max="2794" width="9.41796875" style="1" customWidth="1"/>
    <col min="2795" max="2795" width="0.89453125" style="1" customWidth="1"/>
    <col min="2796" max="2803" width="8.5234375" style="1" customWidth="1"/>
    <col min="2804" max="2804" width="9.1015625" style="1"/>
    <col min="2805" max="2805" width="6.5234375" style="1" customWidth="1"/>
    <col min="2806" max="2806" width="9" style="1" customWidth="1"/>
    <col min="2807" max="2809" width="9.41796875" style="1" customWidth="1"/>
    <col min="2810" max="2810" width="0.89453125" style="1" customWidth="1"/>
    <col min="2811" max="2811" width="8.5234375" style="1" customWidth="1"/>
    <col min="2812" max="3030" width="9.1015625" style="1"/>
    <col min="3031" max="3031" width="7.1015625" style="1" customWidth="1"/>
    <col min="3032" max="3033" width="9.1015625" style="1"/>
    <col min="3034" max="3034" width="12.41796875" style="1" customWidth="1"/>
    <col min="3035" max="3035" width="0.89453125" style="1" customWidth="1"/>
    <col min="3036" max="3036" width="12.41796875" style="1" customWidth="1"/>
    <col min="3037" max="3037" width="0.89453125" style="1" customWidth="1"/>
    <col min="3038" max="3038" width="12.41796875" style="1" customWidth="1"/>
    <col min="3039" max="3039" width="11.5234375" style="1" customWidth="1"/>
    <col min="3040" max="3040" width="0.5234375" style="1" customWidth="1"/>
    <col min="3041" max="3044" width="5.5234375" style="1" customWidth="1"/>
    <col min="3045" max="3045" width="2.1015625" style="1" customWidth="1"/>
    <col min="3046" max="3046" width="6.5234375" style="1" customWidth="1"/>
    <col min="3047" max="3047" width="9" style="1" customWidth="1"/>
    <col min="3048" max="3050" width="9.41796875" style="1" customWidth="1"/>
    <col min="3051" max="3051" width="0.89453125" style="1" customWidth="1"/>
    <col min="3052" max="3059" width="8.5234375" style="1" customWidth="1"/>
    <col min="3060" max="3060" width="9.1015625" style="1"/>
    <col min="3061" max="3061" width="6.5234375" style="1" customWidth="1"/>
    <col min="3062" max="3062" width="9" style="1" customWidth="1"/>
    <col min="3063" max="3065" width="9.41796875" style="1" customWidth="1"/>
    <col min="3066" max="3066" width="0.89453125" style="1" customWidth="1"/>
    <col min="3067" max="3067" width="8.5234375" style="1" customWidth="1"/>
    <col min="3068" max="3286" width="9.1015625" style="1"/>
    <col min="3287" max="3287" width="7.1015625" style="1" customWidth="1"/>
    <col min="3288" max="3289" width="9.1015625" style="1"/>
    <col min="3290" max="3290" width="12.41796875" style="1" customWidth="1"/>
    <col min="3291" max="3291" width="0.89453125" style="1" customWidth="1"/>
    <col min="3292" max="3292" width="12.41796875" style="1" customWidth="1"/>
    <col min="3293" max="3293" width="0.89453125" style="1" customWidth="1"/>
    <col min="3294" max="3294" width="12.41796875" style="1" customWidth="1"/>
    <col min="3295" max="3295" width="11.5234375" style="1" customWidth="1"/>
    <col min="3296" max="3296" width="0.5234375" style="1" customWidth="1"/>
    <col min="3297" max="3300" width="5.5234375" style="1" customWidth="1"/>
    <col min="3301" max="3301" width="2.1015625" style="1" customWidth="1"/>
    <col min="3302" max="3302" width="6.5234375" style="1" customWidth="1"/>
    <col min="3303" max="3303" width="9" style="1" customWidth="1"/>
    <col min="3304" max="3306" width="9.41796875" style="1" customWidth="1"/>
    <col min="3307" max="3307" width="0.89453125" style="1" customWidth="1"/>
    <col min="3308" max="3315" width="8.5234375" style="1" customWidth="1"/>
    <col min="3316" max="3316" width="9.1015625" style="1"/>
    <col min="3317" max="3317" width="6.5234375" style="1" customWidth="1"/>
    <col min="3318" max="3318" width="9" style="1" customWidth="1"/>
    <col min="3319" max="3321" width="9.41796875" style="1" customWidth="1"/>
    <col min="3322" max="3322" width="0.89453125" style="1" customWidth="1"/>
    <col min="3323" max="3323" width="8.5234375" style="1" customWidth="1"/>
    <col min="3324" max="3542" width="9.1015625" style="1"/>
    <col min="3543" max="3543" width="7.1015625" style="1" customWidth="1"/>
    <col min="3544" max="3545" width="9.1015625" style="1"/>
    <col min="3546" max="3546" width="12.41796875" style="1" customWidth="1"/>
    <col min="3547" max="3547" width="0.89453125" style="1" customWidth="1"/>
    <col min="3548" max="3548" width="12.41796875" style="1" customWidth="1"/>
    <col min="3549" max="3549" width="0.89453125" style="1" customWidth="1"/>
    <col min="3550" max="3550" width="12.41796875" style="1" customWidth="1"/>
    <col min="3551" max="3551" width="11.5234375" style="1" customWidth="1"/>
    <col min="3552" max="3552" width="0.5234375" style="1" customWidth="1"/>
    <col min="3553" max="3556" width="5.5234375" style="1" customWidth="1"/>
    <col min="3557" max="3557" width="2.1015625" style="1" customWidth="1"/>
    <col min="3558" max="3558" width="6.5234375" style="1" customWidth="1"/>
    <col min="3559" max="3559" width="9" style="1" customWidth="1"/>
    <col min="3560" max="3562" width="9.41796875" style="1" customWidth="1"/>
    <col min="3563" max="3563" width="0.89453125" style="1" customWidth="1"/>
    <col min="3564" max="3571" width="8.5234375" style="1" customWidth="1"/>
    <col min="3572" max="3572" width="9.1015625" style="1"/>
    <col min="3573" max="3573" width="6.5234375" style="1" customWidth="1"/>
    <col min="3574" max="3574" width="9" style="1" customWidth="1"/>
    <col min="3575" max="3577" width="9.41796875" style="1" customWidth="1"/>
    <col min="3578" max="3578" width="0.89453125" style="1" customWidth="1"/>
    <col min="3579" max="3579" width="8.5234375" style="1" customWidth="1"/>
    <col min="3580" max="3798" width="9.1015625" style="1"/>
    <col min="3799" max="3799" width="7.1015625" style="1" customWidth="1"/>
    <col min="3800" max="3801" width="9.1015625" style="1"/>
    <col min="3802" max="3802" width="12.41796875" style="1" customWidth="1"/>
    <col min="3803" max="3803" width="0.89453125" style="1" customWidth="1"/>
    <col min="3804" max="3804" width="12.41796875" style="1" customWidth="1"/>
    <col min="3805" max="3805" width="0.89453125" style="1" customWidth="1"/>
    <col min="3806" max="3806" width="12.41796875" style="1" customWidth="1"/>
    <col min="3807" max="3807" width="11.5234375" style="1" customWidth="1"/>
    <col min="3808" max="3808" width="0.5234375" style="1" customWidth="1"/>
    <col min="3809" max="3812" width="5.5234375" style="1" customWidth="1"/>
    <col min="3813" max="3813" width="2.1015625" style="1" customWidth="1"/>
    <col min="3814" max="3814" width="6.5234375" style="1" customWidth="1"/>
    <col min="3815" max="3815" width="9" style="1" customWidth="1"/>
    <col min="3816" max="3818" width="9.41796875" style="1" customWidth="1"/>
    <col min="3819" max="3819" width="0.89453125" style="1" customWidth="1"/>
    <col min="3820" max="3827" width="8.5234375" style="1" customWidth="1"/>
    <col min="3828" max="3828" width="9.1015625" style="1"/>
    <col min="3829" max="3829" width="6.5234375" style="1" customWidth="1"/>
    <col min="3830" max="3830" width="9" style="1" customWidth="1"/>
    <col min="3831" max="3833" width="9.41796875" style="1" customWidth="1"/>
    <col min="3834" max="3834" width="0.89453125" style="1" customWidth="1"/>
    <col min="3835" max="3835" width="8.5234375" style="1" customWidth="1"/>
    <col min="3836" max="4054" width="9.1015625" style="1"/>
    <col min="4055" max="4055" width="7.1015625" style="1" customWidth="1"/>
    <col min="4056" max="4057" width="9.1015625" style="1"/>
    <col min="4058" max="4058" width="12.41796875" style="1" customWidth="1"/>
    <col min="4059" max="4059" width="0.89453125" style="1" customWidth="1"/>
    <col min="4060" max="4060" width="12.41796875" style="1" customWidth="1"/>
    <col min="4061" max="4061" width="0.89453125" style="1" customWidth="1"/>
    <col min="4062" max="4062" width="12.41796875" style="1" customWidth="1"/>
    <col min="4063" max="4063" width="11.5234375" style="1" customWidth="1"/>
    <col min="4064" max="4064" width="0.5234375" style="1" customWidth="1"/>
    <col min="4065" max="4068" width="5.5234375" style="1" customWidth="1"/>
    <col min="4069" max="4069" width="2.1015625" style="1" customWidth="1"/>
    <col min="4070" max="4070" width="6.5234375" style="1" customWidth="1"/>
    <col min="4071" max="4071" width="9" style="1" customWidth="1"/>
    <col min="4072" max="4074" width="9.41796875" style="1" customWidth="1"/>
    <col min="4075" max="4075" width="0.89453125" style="1" customWidth="1"/>
    <col min="4076" max="4083" width="8.5234375" style="1" customWidth="1"/>
    <col min="4084" max="4084" width="9.1015625" style="1"/>
    <col min="4085" max="4085" width="6.5234375" style="1" customWidth="1"/>
    <col min="4086" max="4086" width="9" style="1" customWidth="1"/>
    <col min="4087" max="4089" width="9.41796875" style="1" customWidth="1"/>
    <col min="4090" max="4090" width="0.89453125" style="1" customWidth="1"/>
    <col min="4091" max="4091" width="8.5234375" style="1" customWidth="1"/>
    <col min="4092" max="4310" width="9.1015625" style="1"/>
    <col min="4311" max="4311" width="7.1015625" style="1" customWidth="1"/>
    <col min="4312" max="4313" width="9.1015625" style="1"/>
    <col min="4314" max="4314" width="12.41796875" style="1" customWidth="1"/>
    <col min="4315" max="4315" width="0.89453125" style="1" customWidth="1"/>
    <col min="4316" max="4316" width="12.41796875" style="1" customWidth="1"/>
    <col min="4317" max="4317" width="0.89453125" style="1" customWidth="1"/>
    <col min="4318" max="4318" width="12.41796875" style="1" customWidth="1"/>
    <col min="4319" max="4319" width="11.5234375" style="1" customWidth="1"/>
    <col min="4320" max="4320" width="0.5234375" style="1" customWidth="1"/>
    <col min="4321" max="4324" width="5.5234375" style="1" customWidth="1"/>
    <col min="4325" max="4325" width="2.1015625" style="1" customWidth="1"/>
    <col min="4326" max="4326" width="6.5234375" style="1" customWidth="1"/>
    <col min="4327" max="4327" width="9" style="1" customWidth="1"/>
    <col min="4328" max="4330" width="9.41796875" style="1" customWidth="1"/>
    <col min="4331" max="4331" width="0.89453125" style="1" customWidth="1"/>
    <col min="4332" max="4339" width="8.5234375" style="1" customWidth="1"/>
    <col min="4340" max="4340" width="9.1015625" style="1"/>
    <col min="4341" max="4341" width="6.5234375" style="1" customWidth="1"/>
    <col min="4342" max="4342" width="9" style="1" customWidth="1"/>
    <col min="4343" max="4345" width="9.41796875" style="1" customWidth="1"/>
    <col min="4346" max="4346" width="0.89453125" style="1" customWidth="1"/>
    <col min="4347" max="4347" width="8.5234375" style="1" customWidth="1"/>
    <col min="4348" max="4566" width="9.1015625" style="1"/>
    <col min="4567" max="4567" width="7.1015625" style="1" customWidth="1"/>
    <col min="4568" max="4569" width="9.1015625" style="1"/>
    <col min="4570" max="4570" width="12.41796875" style="1" customWidth="1"/>
    <col min="4571" max="4571" width="0.89453125" style="1" customWidth="1"/>
    <col min="4572" max="4572" width="12.41796875" style="1" customWidth="1"/>
    <col min="4573" max="4573" width="0.89453125" style="1" customWidth="1"/>
    <col min="4574" max="4574" width="12.41796875" style="1" customWidth="1"/>
    <col min="4575" max="4575" width="11.5234375" style="1" customWidth="1"/>
    <col min="4576" max="4576" width="0.5234375" style="1" customWidth="1"/>
    <col min="4577" max="4580" width="5.5234375" style="1" customWidth="1"/>
    <col min="4581" max="4581" width="2.1015625" style="1" customWidth="1"/>
    <col min="4582" max="4582" width="6.5234375" style="1" customWidth="1"/>
    <col min="4583" max="4583" width="9" style="1" customWidth="1"/>
    <col min="4584" max="4586" width="9.41796875" style="1" customWidth="1"/>
    <col min="4587" max="4587" width="0.89453125" style="1" customWidth="1"/>
    <col min="4588" max="4595" width="8.5234375" style="1" customWidth="1"/>
    <col min="4596" max="4596" width="9.1015625" style="1"/>
    <col min="4597" max="4597" width="6.5234375" style="1" customWidth="1"/>
    <col min="4598" max="4598" width="9" style="1" customWidth="1"/>
    <col min="4599" max="4601" width="9.41796875" style="1" customWidth="1"/>
    <col min="4602" max="4602" width="0.89453125" style="1" customWidth="1"/>
    <col min="4603" max="4603" width="8.5234375" style="1" customWidth="1"/>
    <col min="4604" max="4822" width="9.1015625" style="1"/>
    <col min="4823" max="4823" width="7.1015625" style="1" customWidth="1"/>
    <col min="4824" max="4825" width="9.1015625" style="1"/>
    <col min="4826" max="4826" width="12.41796875" style="1" customWidth="1"/>
    <col min="4827" max="4827" width="0.89453125" style="1" customWidth="1"/>
    <col min="4828" max="4828" width="12.41796875" style="1" customWidth="1"/>
    <col min="4829" max="4829" width="0.89453125" style="1" customWidth="1"/>
    <col min="4830" max="4830" width="12.41796875" style="1" customWidth="1"/>
    <col min="4831" max="4831" width="11.5234375" style="1" customWidth="1"/>
    <col min="4832" max="4832" width="0.5234375" style="1" customWidth="1"/>
    <col min="4833" max="4836" width="5.5234375" style="1" customWidth="1"/>
    <col min="4837" max="4837" width="2.1015625" style="1" customWidth="1"/>
    <col min="4838" max="4838" width="6.5234375" style="1" customWidth="1"/>
    <col min="4839" max="4839" width="9" style="1" customWidth="1"/>
    <col min="4840" max="4842" width="9.41796875" style="1" customWidth="1"/>
    <col min="4843" max="4843" width="0.89453125" style="1" customWidth="1"/>
    <col min="4844" max="4851" width="8.5234375" style="1" customWidth="1"/>
    <col min="4852" max="4852" width="9.1015625" style="1"/>
    <col min="4853" max="4853" width="6.5234375" style="1" customWidth="1"/>
    <col min="4854" max="4854" width="9" style="1" customWidth="1"/>
    <col min="4855" max="4857" width="9.41796875" style="1" customWidth="1"/>
    <col min="4858" max="4858" width="0.89453125" style="1" customWidth="1"/>
    <col min="4859" max="4859" width="8.5234375" style="1" customWidth="1"/>
    <col min="4860" max="5078" width="9.1015625" style="1"/>
    <col min="5079" max="5079" width="7.1015625" style="1" customWidth="1"/>
    <col min="5080" max="5081" width="9.1015625" style="1"/>
    <col min="5082" max="5082" width="12.41796875" style="1" customWidth="1"/>
    <col min="5083" max="5083" width="0.89453125" style="1" customWidth="1"/>
    <col min="5084" max="5084" width="12.41796875" style="1" customWidth="1"/>
    <col min="5085" max="5085" width="0.89453125" style="1" customWidth="1"/>
    <col min="5086" max="5086" width="12.41796875" style="1" customWidth="1"/>
    <col min="5087" max="5087" width="11.5234375" style="1" customWidth="1"/>
    <col min="5088" max="5088" width="0.5234375" style="1" customWidth="1"/>
    <col min="5089" max="5092" width="5.5234375" style="1" customWidth="1"/>
    <col min="5093" max="5093" width="2.1015625" style="1" customWidth="1"/>
    <col min="5094" max="5094" width="6.5234375" style="1" customWidth="1"/>
    <col min="5095" max="5095" width="9" style="1" customWidth="1"/>
    <col min="5096" max="5098" width="9.41796875" style="1" customWidth="1"/>
    <col min="5099" max="5099" width="0.89453125" style="1" customWidth="1"/>
    <col min="5100" max="5107" width="8.5234375" style="1" customWidth="1"/>
    <col min="5108" max="5108" width="9.1015625" style="1"/>
    <col min="5109" max="5109" width="6.5234375" style="1" customWidth="1"/>
    <col min="5110" max="5110" width="9" style="1" customWidth="1"/>
    <col min="5111" max="5113" width="9.41796875" style="1" customWidth="1"/>
    <col min="5114" max="5114" width="0.89453125" style="1" customWidth="1"/>
    <col min="5115" max="5115" width="8.5234375" style="1" customWidth="1"/>
    <col min="5116" max="5334" width="9.1015625" style="1"/>
    <col min="5335" max="5335" width="7.1015625" style="1" customWidth="1"/>
    <col min="5336" max="5337" width="9.1015625" style="1"/>
    <col min="5338" max="5338" width="12.41796875" style="1" customWidth="1"/>
    <col min="5339" max="5339" width="0.89453125" style="1" customWidth="1"/>
    <col min="5340" max="5340" width="12.41796875" style="1" customWidth="1"/>
    <col min="5341" max="5341" width="0.89453125" style="1" customWidth="1"/>
    <col min="5342" max="5342" width="12.41796875" style="1" customWidth="1"/>
    <col min="5343" max="5343" width="11.5234375" style="1" customWidth="1"/>
    <col min="5344" max="5344" width="0.5234375" style="1" customWidth="1"/>
    <col min="5345" max="5348" width="5.5234375" style="1" customWidth="1"/>
    <col min="5349" max="5349" width="2.1015625" style="1" customWidth="1"/>
    <col min="5350" max="5350" width="6.5234375" style="1" customWidth="1"/>
    <col min="5351" max="5351" width="9" style="1" customWidth="1"/>
    <col min="5352" max="5354" width="9.41796875" style="1" customWidth="1"/>
    <col min="5355" max="5355" width="0.89453125" style="1" customWidth="1"/>
    <col min="5356" max="5363" width="8.5234375" style="1" customWidth="1"/>
    <col min="5364" max="5364" width="9.1015625" style="1"/>
    <col min="5365" max="5365" width="6.5234375" style="1" customWidth="1"/>
    <col min="5366" max="5366" width="9" style="1" customWidth="1"/>
    <col min="5367" max="5369" width="9.41796875" style="1" customWidth="1"/>
    <col min="5370" max="5370" width="0.89453125" style="1" customWidth="1"/>
    <col min="5371" max="5371" width="8.5234375" style="1" customWidth="1"/>
    <col min="5372" max="5590" width="9.1015625" style="1"/>
    <col min="5591" max="5591" width="7.1015625" style="1" customWidth="1"/>
    <col min="5592" max="5593" width="9.1015625" style="1"/>
    <col min="5594" max="5594" width="12.41796875" style="1" customWidth="1"/>
    <col min="5595" max="5595" width="0.89453125" style="1" customWidth="1"/>
    <col min="5596" max="5596" width="12.41796875" style="1" customWidth="1"/>
    <col min="5597" max="5597" width="0.89453125" style="1" customWidth="1"/>
    <col min="5598" max="5598" width="12.41796875" style="1" customWidth="1"/>
    <col min="5599" max="5599" width="11.5234375" style="1" customWidth="1"/>
    <col min="5600" max="5600" width="0.5234375" style="1" customWidth="1"/>
    <col min="5601" max="5604" width="5.5234375" style="1" customWidth="1"/>
    <col min="5605" max="5605" width="2.1015625" style="1" customWidth="1"/>
    <col min="5606" max="5606" width="6.5234375" style="1" customWidth="1"/>
    <col min="5607" max="5607" width="9" style="1" customWidth="1"/>
    <col min="5608" max="5610" width="9.41796875" style="1" customWidth="1"/>
    <col min="5611" max="5611" width="0.89453125" style="1" customWidth="1"/>
    <col min="5612" max="5619" width="8.5234375" style="1" customWidth="1"/>
    <col min="5620" max="5620" width="9.1015625" style="1"/>
    <col min="5621" max="5621" width="6.5234375" style="1" customWidth="1"/>
    <col min="5622" max="5622" width="9" style="1" customWidth="1"/>
    <col min="5623" max="5625" width="9.41796875" style="1" customWidth="1"/>
    <col min="5626" max="5626" width="0.89453125" style="1" customWidth="1"/>
    <col min="5627" max="5627" width="8.5234375" style="1" customWidth="1"/>
    <col min="5628" max="5846" width="9.1015625" style="1"/>
    <col min="5847" max="5847" width="7.1015625" style="1" customWidth="1"/>
    <col min="5848" max="5849" width="9.1015625" style="1"/>
    <col min="5850" max="5850" width="12.41796875" style="1" customWidth="1"/>
    <col min="5851" max="5851" width="0.89453125" style="1" customWidth="1"/>
    <col min="5852" max="5852" width="12.41796875" style="1" customWidth="1"/>
    <col min="5853" max="5853" width="0.89453125" style="1" customWidth="1"/>
    <col min="5854" max="5854" width="12.41796875" style="1" customWidth="1"/>
    <col min="5855" max="5855" width="11.5234375" style="1" customWidth="1"/>
    <col min="5856" max="5856" width="0.5234375" style="1" customWidth="1"/>
    <col min="5857" max="5860" width="5.5234375" style="1" customWidth="1"/>
    <col min="5861" max="5861" width="2.1015625" style="1" customWidth="1"/>
    <col min="5862" max="5862" width="6.5234375" style="1" customWidth="1"/>
    <col min="5863" max="5863" width="9" style="1" customWidth="1"/>
    <col min="5864" max="5866" width="9.41796875" style="1" customWidth="1"/>
    <col min="5867" max="5867" width="0.89453125" style="1" customWidth="1"/>
    <col min="5868" max="5875" width="8.5234375" style="1" customWidth="1"/>
    <col min="5876" max="5876" width="9.1015625" style="1"/>
    <col min="5877" max="5877" width="6.5234375" style="1" customWidth="1"/>
    <col min="5878" max="5878" width="9" style="1" customWidth="1"/>
    <col min="5879" max="5881" width="9.41796875" style="1" customWidth="1"/>
    <col min="5882" max="5882" width="0.89453125" style="1" customWidth="1"/>
    <col min="5883" max="5883" width="8.5234375" style="1" customWidth="1"/>
    <col min="5884" max="6102" width="9.1015625" style="1"/>
    <col min="6103" max="6103" width="7.1015625" style="1" customWidth="1"/>
    <col min="6104" max="6105" width="9.1015625" style="1"/>
    <col min="6106" max="6106" width="12.41796875" style="1" customWidth="1"/>
    <col min="6107" max="6107" width="0.89453125" style="1" customWidth="1"/>
    <col min="6108" max="6108" width="12.41796875" style="1" customWidth="1"/>
    <col min="6109" max="6109" width="0.89453125" style="1" customWidth="1"/>
    <col min="6110" max="6110" width="12.41796875" style="1" customWidth="1"/>
    <col min="6111" max="6111" width="11.5234375" style="1" customWidth="1"/>
    <col min="6112" max="6112" width="0.5234375" style="1" customWidth="1"/>
    <col min="6113" max="6116" width="5.5234375" style="1" customWidth="1"/>
    <col min="6117" max="6117" width="2.1015625" style="1" customWidth="1"/>
    <col min="6118" max="6118" width="6.5234375" style="1" customWidth="1"/>
    <col min="6119" max="6119" width="9" style="1" customWidth="1"/>
    <col min="6120" max="6122" width="9.41796875" style="1" customWidth="1"/>
    <col min="6123" max="6123" width="0.89453125" style="1" customWidth="1"/>
    <col min="6124" max="6131" width="8.5234375" style="1" customWidth="1"/>
    <col min="6132" max="6132" width="9.1015625" style="1"/>
    <col min="6133" max="6133" width="6.5234375" style="1" customWidth="1"/>
    <col min="6134" max="6134" width="9" style="1" customWidth="1"/>
    <col min="6135" max="6137" width="9.41796875" style="1" customWidth="1"/>
    <col min="6138" max="6138" width="0.89453125" style="1" customWidth="1"/>
    <col min="6139" max="6139" width="8.5234375" style="1" customWidth="1"/>
    <col min="6140" max="6358" width="9.1015625" style="1"/>
    <col min="6359" max="6359" width="7.1015625" style="1" customWidth="1"/>
    <col min="6360" max="6361" width="9.1015625" style="1"/>
    <col min="6362" max="6362" width="12.41796875" style="1" customWidth="1"/>
    <col min="6363" max="6363" width="0.89453125" style="1" customWidth="1"/>
    <col min="6364" max="6364" width="12.41796875" style="1" customWidth="1"/>
    <col min="6365" max="6365" width="0.89453125" style="1" customWidth="1"/>
    <col min="6366" max="6366" width="12.41796875" style="1" customWidth="1"/>
    <col min="6367" max="6367" width="11.5234375" style="1" customWidth="1"/>
    <col min="6368" max="6368" width="0.5234375" style="1" customWidth="1"/>
    <col min="6369" max="6372" width="5.5234375" style="1" customWidth="1"/>
    <col min="6373" max="6373" width="2.1015625" style="1" customWidth="1"/>
    <col min="6374" max="6374" width="6.5234375" style="1" customWidth="1"/>
    <col min="6375" max="6375" width="9" style="1" customWidth="1"/>
    <col min="6376" max="6378" width="9.41796875" style="1" customWidth="1"/>
    <col min="6379" max="6379" width="0.89453125" style="1" customWidth="1"/>
    <col min="6380" max="6387" width="8.5234375" style="1" customWidth="1"/>
    <col min="6388" max="6388" width="9.1015625" style="1"/>
    <col min="6389" max="6389" width="6.5234375" style="1" customWidth="1"/>
    <col min="6390" max="6390" width="9" style="1" customWidth="1"/>
    <col min="6391" max="6393" width="9.41796875" style="1" customWidth="1"/>
    <col min="6394" max="6394" width="0.89453125" style="1" customWidth="1"/>
    <col min="6395" max="6395" width="8.5234375" style="1" customWidth="1"/>
    <col min="6396" max="6614" width="9.1015625" style="1"/>
    <col min="6615" max="6615" width="7.1015625" style="1" customWidth="1"/>
    <col min="6616" max="6617" width="9.1015625" style="1"/>
    <col min="6618" max="6618" width="12.41796875" style="1" customWidth="1"/>
    <col min="6619" max="6619" width="0.89453125" style="1" customWidth="1"/>
    <col min="6620" max="6620" width="12.41796875" style="1" customWidth="1"/>
    <col min="6621" max="6621" width="0.89453125" style="1" customWidth="1"/>
    <col min="6622" max="6622" width="12.41796875" style="1" customWidth="1"/>
    <col min="6623" max="6623" width="11.5234375" style="1" customWidth="1"/>
    <col min="6624" max="6624" width="0.5234375" style="1" customWidth="1"/>
    <col min="6625" max="6628" width="5.5234375" style="1" customWidth="1"/>
    <col min="6629" max="6629" width="2.1015625" style="1" customWidth="1"/>
    <col min="6630" max="6630" width="6.5234375" style="1" customWidth="1"/>
    <col min="6631" max="6631" width="9" style="1" customWidth="1"/>
    <col min="6632" max="6634" width="9.41796875" style="1" customWidth="1"/>
    <col min="6635" max="6635" width="0.89453125" style="1" customWidth="1"/>
    <col min="6636" max="6643" width="8.5234375" style="1" customWidth="1"/>
    <col min="6644" max="6644" width="9.1015625" style="1"/>
    <col min="6645" max="6645" width="6.5234375" style="1" customWidth="1"/>
    <col min="6646" max="6646" width="9" style="1" customWidth="1"/>
    <col min="6647" max="6649" width="9.41796875" style="1" customWidth="1"/>
    <col min="6650" max="6650" width="0.89453125" style="1" customWidth="1"/>
    <col min="6651" max="6651" width="8.5234375" style="1" customWidth="1"/>
    <col min="6652" max="6870" width="9.1015625" style="1"/>
    <col min="6871" max="6871" width="7.1015625" style="1" customWidth="1"/>
    <col min="6872" max="6873" width="9.1015625" style="1"/>
    <col min="6874" max="6874" width="12.41796875" style="1" customWidth="1"/>
    <col min="6875" max="6875" width="0.89453125" style="1" customWidth="1"/>
    <col min="6876" max="6876" width="12.41796875" style="1" customWidth="1"/>
    <col min="6877" max="6877" width="0.89453125" style="1" customWidth="1"/>
    <col min="6878" max="6878" width="12.41796875" style="1" customWidth="1"/>
    <col min="6879" max="6879" width="11.5234375" style="1" customWidth="1"/>
    <col min="6880" max="6880" width="0.5234375" style="1" customWidth="1"/>
    <col min="6881" max="6884" width="5.5234375" style="1" customWidth="1"/>
    <col min="6885" max="6885" width="2.1015625" style="1" customWidth="1"/>
    <col min="6886" max="6886" width="6.5234375" style="1" customWidth="1"/>
    <col min="6887" max="6887" width="9" style="1" customWidth="1"/>
    <col min="6888" max="6890" width="9.41796875" style="1" customWidth="1"/>
    <col min="6891" max="6891" width="0.89453125" style="1" customWidth="1"/>
    <col min="6892" max="6899" width="8.5234375" style="1" customWidth="1"/>
    <col min="6900" max="6900" width="9.1015625" style="1"/>
    <col min="6901" max="6901" width="6.5234375" style="1" customWidth="1"/>
    <col min="6902" max="6902" width="9" style="1" customWidth="1"/>
    <col min="6903" max="6905" width="9.41796875" style="1" customWidth="1"/>
    <col min="6906" max="6906" width="0.89453125" style="1" customWidth="1"/>
    <col min="6907" max="6907" width="8.5234375" style="1" customWidth="1"/>
    <col min="6908" max="7126" width="9.1015625" style="1"/>
    <col min="7127" max="7127" width="7.1015625" style="1" customWidth="1"/>
    <col min="7128" max="7129" width="9.1015625" style="1"/>
    <col min="7130" max="7130" width="12.41796875" style="1" customWidth="1"/>
    <col min="7131" max="7131" width="0.89453125" style="1" customWidth="1"/>
    <col min="7132" max="7132" width="12.41796875" style="1" customWidth="1"/>
    <col min="7133" max="7133" width="0.89453125" style="1" customWidth="1"/>
    <col min="7134" max="7134" width="12.41796875" style="1" customWidth="1"/>
    <col min="7135" max="7135" width="11.5234375" style="1" customWidth="1"/>
    <col min="7136" max="7136" width="0.5234375" style="1" customWidth="1"/>
    <col min="7137" max="7140" width="5.5234375" style="1" customWidth="1"/>
    <col min="7141" max="7141" width="2.1015625" style="1" customWidth="1"/>
    <col min="7142" max="7142" width="6.5234375" style="1" customWidth="1"/>
    <col min="7143" max="7143" width="9" style="1" customWidth="1"/>
    <col min="7144" max="7146" width="9.41796875" style="1" customWidth="1"/>
    <col min="7147" max="7147" width="0.89453125" style="1" customWidth="1"/>
    <col min="7148" max="7155" width="8.5234375" style="1" customWidth="1"/>
    <col min="7156" max="7156" width="9.1015625" style="1"/>
    <col min="7157" max="7157" width="6.5234375" style="1" customWidth="1"/>
    <col min="7158" max="7158" width="9" style="1" customWidth="1"/>
    <col min="7159" max="7161" width="9.41796875" style="1" customWidth="1"/>
    <col min="7162" max="7162" width="0.89453125" style="1" customWidth="1"/>
    <col min="7163" max="7163" width="8.5234375" style="1" customWidth="1"/>
    <col min="7164" max="7382" width="9.1015625" style="1"/>
    <col min="7383" max="7383" width="7.1015625" style="1" customWidth="1"/>
    <col min="7384" max="7385" width="9.1015625" style="1"/>
    <col min="7386" max="7386" width="12.41796875" style="1" customWidth="1"/>
    <col min="7387" max="7387" width="0.89453125" style="1" customWidth="1"/>
    <col min="7388" max="7388" width="12.41796875" style="1" customWidth="1"/>
    <col min="7389" max="7389" width="0.89453125" style="1" customWidth="1"/>
    <col min="7390" max="7390" width="12.41796875" style="1" customWidth="1"/>
    <col min="7391" max="7391" width="11.5234375" style="1" customWidth="1"/>
    <col min="7392" max="7392" width="0.5234375" style="1" customWidth="1"/>
    <col min="7393" max="7396" width="5.5234375" style="1" customWidth="1"/>
    <col min="7397" max="7397" width="2.1015625" style="1" customWidth="1"/>
    <col min="7398" max="7398" width="6.5234375" style="1" customWidth="1"/>
    <col min="7399" max="7399" width="9" style="1" customWidth="1"/>
    <col min="7400" max="7402" width="9.41796875" style="1" customWidth="1"/>
    <col min="7403" max="7403" width="0.89453125" style="1" customWidth="1"/>
    <col min="7404" max="7411" width="8.5234375" style="1" customWidth="1"/>
    <col min="7412" max="7412" width="9.1015625" style="1"/>
    <col min="7413" max="7413" width="6.5234375" style="1" customWidth="1"/>
    <col min="7414" max="7414" width="9" style="1" customWidth="1"/>
    <col min="7415" max="7417" width="9.41796875" style="1" customWidth="1"/>
    <col min="7418" max="7418" width="0.89453125" style="1" customWidth="1"/>
    <col min="7419" max="7419" width="8.5234375" style="1" customWidth="1"/>
    <col min="7420" max="7638" width="9.1015625" style="1"/>
    <col min="7639" max="7639" width="7.1015625" style="1" customWidth="1"/>
    <col min="7640" max="7641" width="9.1015625" style="1"/>
    <col min="7642" max="7642" width="12.41796875" style="1" customWidth="1"/>
    <col min="7643" max="7643" width="0.89453125" style="1" customWidth="1"/>
    <col min="7644" max="7644" width="12.41796875" style="1" customWidth="1"/>
    <col min="7645" max="7645" width="0.89453125" style="1" customWidth="1"/>
    <col min="7646" max="7646" width="12.41796875" style="1" customWidth="1"/>
    <col min="7647" max="7647" width="11.5234375" style="1" customWidth="1"/>
    <col min="7648" max="7648" width="0.5234375" style="1" customWidth="1"/>
    <col min="7649" max="7652" width="5.5234375" style="1" customWidth="1"/>
    <col min="7653" max="7653" width="2.1015625" style="1" customWidth="1"/>
    <col min="7654" max="7654" width="6.5234375" style="1" customWidth="1"/>
    <col min="7655" max="7655" width="9" style="1" customWidth="1"/>
    <col min="7656" max="7658" width="9.41796875" style="1" customWidth="1"/>
    <col min="7659" max="7659" width="0.89453125" style="1" customWidth="1"/>
    <col min="7660" max="7667" width="8.5234375" style="1" customWidth="1"/>
    <col min="7668" max="7668" width="9.1015625" style="1"/>
    <col min="7669" max="7669" width="6.5234375" style="1" customWidth="1"/>
    <col min="7670" max="7670" width="9" style="1" customWidth="1"/>
    <col min="7671" max="7673" width="9.41796875" style="1" customWidth="1"/>
    <col min="7674" max="7674" width="0.89453125" style="1" customWidth="1"/>
    <col min="7675" max="7675" width="8.5234375" style="1" customWidth="1"/>
    <col min="7676" max="7894" width="9.1015625" style="1"/>
    <col min="7895" max="7895" width="7.1015625" style="1" customWidth="1"/>
    <col min="7896" max="7897" width="9.1015625" style="1"/>
    <col min="7898" max="7898" width="12.41796875" style="1" customWidth="1"/>
    <col min="7899" max="7899" width="0.89453125" style="1" customWidth="1"/>
    <col min="7900" max="7900" width="12.41796875" style="1" customWidth="1"/>
    <col min="7901" max="7901" width="0.89453125" style="1" customWidth="1"/>
    <col min="7902" max="7902" width="12.41796875" style="1" customWidth="1"/>
    <col min="7903" max="7903" width="11.5234375" style="1" customWidth="1"/>
    <col min="7904" max="7904" width="0.5234375" style="1" customWidth="1"/>
    <col min="7905" max="7908" width="5.5234375" style="1" customWidth="1"/>
    <col min="7909" max="7909" width="2.1015625" style="1" customWidth="1"/>
    <col min="7910" max="7910" width="6.5234375" style="1" customWidth="1"/>
    <col min="7911" max="7911" width="9" style="1" customWidth="1"/>
    <col min="7912" max="7914" width="9.41796875" style="1" customWidth="1"/>
    <col min="7915" max="7915" width="0.89453125" style="1" customWidth="1"/>
    <col min="7916" max="7923" width="8.5234375" style="1" customWidth="1"/>
    <col min="7924" max="7924" width="9.1015625" style="1"/>
    <col min="7925" max="7925" width="6.5234375" style="1" customWidth="1"/>
    <col min="7926" max="7926" width="9" style="1" customWidth="1"/>
    <col min="7927" max="7929" width="9.41796875" style="1" customWidth="1"/>
    <col min="7930" max="7930" width="0.89453125" style="1" customWidth="1"/>
    <col min="7931" max="7931" width="8.5234375" style="1" customWidth="1"/>
    <col min="7932" max="8150" width="9.1015625" style="1"/>
    <col min="8151" max="8151" width="7.1015625" style="1" customWidth="1"/>
    <col min="8152" max="8153" width="9.1015625" style="1"/>
    <col min="8154" max="8154" width="12.41796875" style="1" customWidth="1"/>
    <col min="8155" max="8155" width="0.89453125" style="1" customWidth="1"/>
    <col min="8156" max="8156" width="12.41796875" style="1" customWidth="1"/>
    <col min="8157" max="8157" width="0.89453125" style="1" customWidth="1"/>
    <col min="8158" max="8158" width="12.41796875" style="1" customWidth="1"/>
    <col min="8159" max="8159" width="11.5234375" style="1" customWidth="1"/>
    <col min="8160" max="8160" width="0.5234375" style="1" customWidth="1"/>
    <col min="8161" max="8164" width="5.5234375" style="1" customWidth="1"/>
    <col min="8165" max="8165" width="2.1015625" style="1" customWidth="1"/>
    <col min="8166" max="8166" width="6.5234375" style="1" customWidth="1"/>
    <col min="8167" max="8167" width="9" style="1" customWidth="1"/>
    <col min="8168" max="8170" width="9.41796875" style="1" customWidth="1"/>
    <col min="8171" max="8171" width="0.89453125" style="1" customWidth="1"/>
    <col min="8172" max="8179" width="8.5234375" style="1" customWidth="1"/>
    <col min="8180" max="8180" width="9.1015625" style="1"/>
    <col min="8181" max="8181" width="6.5234375" style="1" customWidth="1"/>
    <col min="8182" max="8182" width="9" style="1" customWidth="1"/>
    <col min="8183" max="8185" width="9.41796875" style="1" customWidth="1"/>
    <col min="8186" max="8186" width="0.89453125" style="1" customWidth="1"/>
    <col min="8187" max="8187" width="8.5234375" style="1" customWidth="1"/>
    <col min="8188" max="8406" width="9.1015625" style="1"/>
    <col min="8407" max="8407" width="7.1015625" style="1" customWidth="1"/>
    <col min="8408" max="8409" width="9.1015625" style="1"/>
    <col min="8410" max="8410" width="12.41796875" style="1" customWidth="1"/>
    <col min="8411" max="8411" width="0.89453125" style="1" customWidth="1"/>
    <col min="8412" max="8412" width="12.41796875" style="1" customWidth="1"/>
    <col min="8413" max="8413" width="0.89453125" style="1" customWidth="1"/>
    <col min="8414" max="8414" width="12.41796875" style="1" customWidth="1"/>
    <col min="8415" max="8415" width="11.5234375" style="1" customWidth="1"/>
    <col min="8416" max="8416" width="0.5234375" style="1" customWidth="1"/>
    <col min="8417" max="8420" width="5.5234375" style="1" customWidth="1"/>
    <col min="8421" max="8421" width="2.1015625" style="1" customWidth="1"/>
    <col min="8422" max="8422" width="6.5234375" style="1" customWidth="1"/>
    <col min="8423" max="8423" width="9" style="1" customWidth="1"/>
    <col min="8424" max="8426" width="9.41796875" style="1" customWidth="1"/>
    <col min="8427" max="8427" width="0.89453125" style="1" customWidth="1"/>
    <col min="8428" max="8435" width="8.5234375" style="1" customWidth="1"/>
    <col min="8436" max="8436" width="9.1015625" style="1"/>
    <col min="8437" max="8437" width="6.5234375" style="1" customWidth="1"/>
    <col min="8438" max="8438" width="9" style="1" customWidth="1"/>
    <col min="8439" max="8441" width="9.41796875" style="1" customWidth="1"/>
    <col min="8442" max="8442" width="0.89453125" style="1" customWidth="1"/>
    <col min="8443" max="8443" width="8.5234375" style="1" customWidth="1"/>
    <col min="8444" max="8662" width="9.1015625" style="1"/>
    <col min="8663" max="8663" width="7.1015625" style="1" customWidth="1"/>
    <col min="8664" max="8665" width="9.1015625" style="1"/>
    <col min="8666" max="8666" width="12.41796875" style="1" customWidth="1"/>
    <col min="8667" max="8667" width="0.89453125" style="1" customWidth="1"/>
    <col min="8668" max="8668" width="12.41796875" style="1" customWidth="1"/>
    <col min="8669" max="8669" width="0.89453125" style="1" customWidth="1"/>
    <col min="8670" max="8670" width="12.41796875" style="1" customWidth="1"/>
    <col min="8671" max="8671" width="11.5234375" style="1" customWidth="1"/>
    <col min="8672" max="8672" width="0.5234375" style="1" customWidth="1"/>
    <col min="8673" max="8676" width="5.5234375" style="1" customWidth="1"/>
    <col min="8677" max="8677" width="2.1015625" style="1" customWidth="1"/>
    <col min="8678" max="8678" width="6.5234375" style="1" customWidth="1"/>
    <col min="8679" max="8679" width="9" style="1" customWidth="1"/>
    <col min="8680" max="8682" width="9.41796875" style="1" customWidth="1"/>
    <col min="8683" max="8683" width="0.89453125" style="1" customWidth="1"/>
    <col min="8684" max="8691" width="8.5234375" style="1" customWidth="1"/>
    <col min="8692" max="8692" width="9.1015625" style="1"/>
    <col min="8693" max="8693" width="6.5234375" style="1" customWidth="1"/>
    <col min="8694" max="8694" width="9" style="1" customWidth="1"/>
    <col min="8695" max="8697" width="9.41796875" style="1" customWidth="1"/>
    <col min="8698" max="8698" width="0.89453125" style="1" customWidth="1"/>
    <col min="8699" max="8699" width="8.5234375" style="1" customWidth="1"/>
    <col min="8700" max="8918" width="9.1015625" style="1"/>
    <col min="8919" max="8919" width="7.1015625" style="1" customWidth="1"/>
    <col min="8920" max="8921" width="9.1015625" style="1"/>
    <col min="8922" max="8922" width="12.41796875" style="1" customWidth="1"/>
    <col min="8923" max="8923" width="0.89453125" style="1" customWidth="1"/>
    <col min="8924" max="8924" width="12.41796875" style="1" customWidth="1"/>
    <col min="8925" max="8925" width="0.89453125" style="1" customWidth="1"/>
    <col min="8926" max="8926" width="12.41796875" style="1" customWidth="1"/>
    <col min="8927" max="8927" width="11.5234375" style="1" customWidth="1"/>
    <col min="8928" max="8928" width="0.5234375" style="1" customWidth="1"/>
    <col min="8929" max="8932" width="5.5234375" style="1" customWidth="1"/>
    <col min="8933" max="8933" width="2.1015625" style="1" customWidth="1"/>
    <col min="8934" max="8934" width="6.5234375" style="1" customWidth="1"/>
    <col min="8935" max="8935" width="9" style="1" customWidth="1"/>
    <col min="8936" max="8938" width="9.41796875" style="1" customWidth="1"/>
    <col min="8939" max="8939" width="0.89453125" style="1" customWidth="1"/>
    <col min="8940" max="8947" width="8.5234375" style="1" customWidth="1"/>
    <col min="8948" max="8948" width="9.1015625" style="1"/>
    <col min="8949" max="8949" width="6.5234375" style="1" customWidth="1"/>
    <col min="8950" max="8950" width="9" style="1" customWidth="1"/>
    <col min="8951" max="8953" width="9.41796875" style="1" customWidth="1"/>
    <col min="8954" max="8954" width="0.89453125" style="1" customWidth="1"/>
    <col min="8955" max="8955" width="8.5234375" style="1" customWidth="1"/>
    <col min="8956" max="9174" width="9.1015625" style="1"/>
    <col min="9175" max="9175" width="7.1015625" style="1" customWidth="1"/>
    <col min="9176" max="9177" width="9.1015625" style="1"/>
    <col min="9178" max="9178" width="12.41796875" style="1" customWidth="1"/>
    <col min="9179" max="9179" width="0.89453125" style="1" customWidth="1"/>
    <col min="9180" max="9180" width="12.41796875" style="1" customWidth="1"/>
    <col min="9181" max="9181" width="0.89453125" style="1" customWidth="1"/>
    <col min="9182" max="9182" width="12.41796875" style="1" customWidth="1"/>
    <col min="9183" max="9183" width="11.5234375" style="1" customWidth="1"/>
    <col min="9184" max="9184" width="0.5234375" style="1" customWidth="1"/>
    <col min="9185" max="9188" width="5.5234375" style="1" customWidth="1"/>
    <col min="9189" max="9189" width="2.1015625" style="1" customWidth="1"/>
    <col min="9190" max="9190" width="6.5234375" style="1" customWidth="1"/>
    <col min="9191" max="9191" width="9" style="1" customWidth="1"/>
    <col min="9192" max="9194" width="9.41796875" style="1" customWidth="1"/>
    <col min="9195" max="9195" width="0.89453125" style="1" customWidth="1"/>
    <col min="9196" max="9203" width="8.5234375" style="1" customWidth="1"/>
    <col min="9204" max="9204" width="9.1015625" style="1"/>
    <col min="9205" max="9205" width="6.5234375" style="1" customWidth="1"/>
    <col min="9206" max="9206" width="9" style="1" customWidth="1"/>
    <col min="9207" max="9209" width="9.41796875" style="1" customWidth="1"/>
    <col min="9210" max="9210" width="0.89453125" style="1" customWidth="1"/>
    <col min="9211" max="9211" width="8.5234375" style="1" customWidth="1"/>
    <col min="9212" max="9430" width="9.1015625" style="1"/>
    <col min="9431" max="9431" width="7.1015625" style="1" customWidth="1"/>
    <col min="9432" max="9433" width="9.1015625" style="1"/>
    <col min="9434" max="9434" width="12.41796875" style="1" customWidth="1"/>
    <col min="9435" max="9435" width="0.89453125" style="1" customWidth="1"/>
    <col min="9436" max="9436" width="12.41796875" style="1" customWidth="1"/>
    <col min="9437" max="9437" width="0.89453125" style="1" customWidth="1"/>
    <col min="9438" max="9438" width="12.41796875" style="1" customWidth="1"/>
    <col min="9439" max="9439" width="11.5234375" style="1" customWidth="1"/>
    <col min="9440" max="9440" width="0.5234375" style="1" customWidth="1"/>
    <col min="9441" max="9444" width="5.5234375" style="1" customWidth="1"/>
    <col min="9445" max="9445" width="2.1015625" style="1" customWidth="1"/>
    <col min="9446" max="9446" width="6.5234375" style="1" customWidth="1"/>
    <col min="9447" max="9447" width="9" style="1" customWidth="1"/>
    <col min="9448" max="9450" width="9.41796875" style="1" customWidth="1"/>
    <col min="9451" max="9451" width="0.89453125" style="1" customWidth="1"/>
    <col min="9452" max="9459" width="8.5234375" style="1" customWidth="1"/>
    <col min="9460" max="9460" width="9.1015625" style="1"/>
    <col min="9461" max="9461" width="6.5234375" style="1" customWidth="1"/>
    <col min="9462" max="9462" width="9" style="1" customWidth="1"/>
    <col min="9463" max="9465" width="9.41796875" style="1" customWidth="1"/>
    <col min="9466" max="9466" width="0.89453125" style="1" customWidth="1"/>
    <col min="9467" max="9467" width="8.5234375" style="1" customWidth="1"/>
    <col min="9468" max="9686" width="9.1015625" style="1"/>
    <col min="9687" max="9687" width="7.1015625" style="1" customWidth="1"/>
    <col min="9688" max="9689" width="9.1015625" style="1"/>
    <col min="9690" max="9690" width="12.41796875" style="1" customWidth="1"/>
    <col min="9691" max="9691" width="0.89453125" style="1" customWidth="1"/>
    <col min="9692" max="9692" width="12.41796875" style="1" customWidth="1"/>
    <col min="9693" max="9693" width="0.89453125" style="1" customWidth="1"/>
    <col min="9694" max="9694" width="12.41796875" style="1" customWidth="1"/>
    <col min="9695" max="9695" width="11.5234375" style="1" customWidth="1"/>
    <col min="9696" max="9696" width="0.5234375" style="1" customWidth="1"/>
    <col min="9697" max="9700" width="5.5234375" style="1" customWidth="1"/>
    <col min="9701" max="9701" width="2.1015625" style="1" customWidth="1"/>
    <col min="9702" max="9702" width="6.5234375" style="1" customWidth="1"/>
    <col min="9703" max="9703" width="9" style="1" customWidth="1"/>
    <col min="9704" max="9706" width="9.41796875" style="1" customWidth="1"/>
    <col min="9707" max="9707" width="0.89453125" style="1" customWidth="1"/>
    <col min="9708" max="9715" width="8.5234375" style="1" customWidth="1"/>
    <col min="9716" max="9716" width="9.1015625" style="1"/>
    <col min="9717" max="9717" width="6.5234375" style="1" customWidth="1"/>
    <col min="9718" max="9718" width="9" style="1" customWidth="1"/>
    <col min="9719" max="9721" width="9.41796875" style="1" customWidth="1"/>
    <col min="9722" max="9722" width="0.89453125" style="1" customWidth="1"/>
    <col min="9723" max="9723" width="8.5234375" style="1" customWidth="1"/>
    <col min="9724" max="9942" width="9.1015625" style="1"/>
    <col min="9943" max="9943" width="7.1015625" style="1" customWidth="1"/>
    <col min="9944" max="9945" width="9.1015625" style="1"/>
    <col min="9946" max="9946" width="12.41796875" style="1" customWidth="1"/>
    <col min="9947" max="9947" width="0.89453125" style="1" customWidth="1"/>
    <col min="9948" max="9948" width="12.41796875" style="1" customWidth="1"/>
    <col min="9949" max="9949" width="0.89453125" style="1" customWidth="1"/>
    <col min="9950" max="9950" width="12.41796875" style="1" customWidth="1"/>
    <col min="9951" max="9951" width="11.5234375" style="1" customWidth="1"/>
    <col min="9952" max="9952" width="0.5234375" style="1" customWidth="1"/>
    <col min="9953" max="9956" width="5.5234375" style="1" customWidth="1"/>
    <col min="9957" max="9957" width="2.1015625" style="1" customWidth="1"/>
    <col min="9958" max="9958" width="6.5234375" style="1" customWidth="1"/>
    <col min="9959" max="9959" width="9" style="1" customWidth="1"/>
    <col min="9960" max="9962" width="9.41796875" style="1" customWidth="1"/>
    <col min="9963" max="9963" width="0.89453125" style="1" customWidth="1"/>
    <col min="9964" max="9971" width="8.5234375" style="1" customWidth="1"/>
    <col min="9972" max="9972" width="9.1015625" style="1"/>
    <col min="9973" max="9973" width="6.5234375" style="1" customWidth="1"/>
    <col min="9974" max="9974" width="9" style="1" customWidth="1"/>
    <col min="9975" max="9977" width="9.41796875" style="1" customWidth="1"/>
    <col min="9978" max="9978" width="0.89453125" style="1" customWidth="1"/>
    <col min="9979" max="9979" width="8.5234375" style="1" customWidth="1"/>
    <col min="9980" max="10198" width="9.1015625" style="1"/>
    <col min="10199" max="10199" width="7.1015625" style="1" customWidth="1"/>
    <col min="10200" max="10201" width="9.1015625" style="1"/>
    <col min="10202" max="10202" width="12.41796875" style="1" customWidth="1"/>
    <col min="10203" max="10203" width="0.89453125" style="1" customWidth="1"/>
    <col min="10204" max="10204" width="12.41796875" style="1" customWidth="1"/>
    <col min="10205" max="10205" width="0.89453125" style="1" customWidth="1"/>
    <col min="10206" max="10206" width="12.41796875" style="1" customWidth="1"/>
    <col min="10207" max="10207" width="11.5234375" style="1" customWidth="1"/>
    <col min="10208" max="10208" width="0.5234375" style="1" customWidth="1"/>
    <col min="10209" max="10212" width="5.5234375" style="1" customWidth="1"/>
    <col min="10213" max="10213" width="2.1015625" style="1" customWidth="1"/>
    <col min="10214" max="10214" width="6.5234375" style="1" customWidth="1"/>
    <col min="10215" max="10215" width="9" style="1" customWidth="1"/>
    <col min="10216" max="10218" width="9.41796875" style="1" customWidth="1"/>
    <col min="10219" max="10219" width="0.89453125" style="1" customWidth="1"/>
    <col min="10220" max="10227" width="8.5234375" style="1" customWidth="1"/>
    <col min="10228" max="10228" width="9.1015625" style="1"/>
    <col min="10229" max="10229" width="6.5234375" style="1" customWidth="1"/>
    <col min="10230" max="10230" width="9" style="1" customWidth="1"/>
    <col min="10231" max="10233" width="9.41796875" style="1" customWidth="1"/>
    <col min="10234" max="10234" width="0.89453125" style="1" customWidth="1"/>
    <col min="10235" max="10235" width="8.5234375" style="1" customWidth="1"/>
    <col min="10236" max="10454" width="9.1015625" style="1"/>
    <col min="10455" max="10455" width="7.1015625" style="1" customWidth="1"/>
    <col min="10456" max="10457" width="9.1015625" style="1"/>
    <col min="10458" max="10458" width="12.41796875" style="1" customWidth="1"/>
    <col min="10459" max="10459" width="0.89453125" style="1" customWidth="1"/>
    <col min="10460" max="10460" width="12.41796875" style="1" customWidth="1"/>
    <col min="10461" max="10461" width="0.89453125" style="1" customWidth="1"/>
    <col min="10462" max="10462" width="12.41796875" style="1" customWidth="1"/>
    <col min="10463" max="10463" width="11.5234375" style="1" customWidth="1"/>
    <col min="10464" max="10464" width="0.5234375" style="1" customWidth="1"/>
    <col min="10465" max="10468" width="5.5234375" style="1" customWidth="1"/>
    <col min="10469" max="10469" width="2.1015625" style="1" customWidth="1"/>
    <col min="10470" max="10470" width="6.5234375" style="1" customWidth="1"/>
    <col min="10471" max="10471" width="9" style="1" customWidth="1"/>
    <col min="10472" max="10474" width="9.41796875" style="1" customWidth="1"/>
    <col min="10475" max="10475" width="0.89453125" style="1" customWidth="1"/>
    <col min="10476" max="10483" width="8.5234375" style="1" customWidth="1"/>
    <col min="10484" max="10484" width="9.1015625" style="1"/>
    <col min="10485" max="10485" width="6.5234375" style="1" customWidth="1"/>
    <col min="10486" max="10486" width="9" style="1" customWidth="1"/>
    <col min="10487" max="10489" width="9.41796875" style="1" customWidth="1"/>
    <col min="10490" max="10490" width="0.89453125" style="1" customWidth="1"/>
    <col min="10491" max="10491" width="8.5234375" style="1" customWidth="1"/>
    <col min="10492" max="10710" width="9.1015625" style="1"/>
    <col min="10711" max="10711" width="7.1015625" style="1" customWidth="1"/>
    <col min="10712" max="10713" width="9.1015625" style="1"/>
    <col min="10714" max="10714" width="12.41796875" style="1" customWidth="1"/>
    <col min="10715" max="10715" width="0.89453125" style="1" customWidth="1"/>
    <col min="10716" max="10716" width="12.41796875" style="1" customWidth="1"/>
    <col min="10717" max="10717" width="0.89453125" style="1" customWidth="1"/>
    <col min="10718" max="10718" width="12.41796875" style="1" customWidth="1"/>
    <col min="10719" max="10719" width="11.5234375" style="1" customWidth="1"/>
    <col min="10720" max="10720" width="0.5234375" style="1" customWidth="1"/>
    <col min="10721" max="10724" width="5.5234375" style="1" customWidth="1"/>
    <col min="10725" max="10725" width="2.1015625" style="1" customWidth="1"/>
    <col min="10726" max="10726" width="6.5234375" style="1" customWidth="1"/>
    <col min="10727" max="10727" width="9" style="1" customWidth="1"/>
    <col min="10728" max="10730" width="9.41796875" style="1" customWidth="1"/>
    <col min="10731" max="10731" width="0.89453125" style="1" customWidth="1"/>
    <col min="10732" max="10739" width="8.5234375" style="1" customWidth="1"/>
    <col min="10740" max="10740" width="9.1015625" style="1"/>
    <col min="10741" max="10741" width="6.5234375" style="1" customWidth="1"/>
    <col min="10742" max="10742" width="9" style="1" customWidth="1"/>
    <col min="10743" max="10745" width="9.41796875" style="1" customWidth="1"/>
    <col min="10746" max="10746" width="0.89453125" style="1" customWidth="1"/>
    <col min="10747" max="10747" width="8.5234375" style="1" customWidth="1"/>
    <col min="10748" max="10966" width="9.1015625" style="1"/>
    <col min="10967" max="10967" width="7.1015625" style="1" customWidth="1"/>
    <col min="10968" max="10969" width="9.1015625" style="1"/>
    <col min="10970" max="10970" width="12.41796875" style="1" customWidth="1"/>
    <col min="10971" max="10971" width="0.89453125" style="1" customWidth="1"/>
    <col min="10972" max="10972" width="12.41796875" style="1" customWidth="1"/>
    <col min="10973" max="10973" width="0.89453125" style="1" customWidth="1"/>
    <col min="10974" max="10974" width="12.41796875" style="1" customWidth="1"/>
    <col min="10975" max="10975" width="11.5234375" style="1" customWidth="1"/>
    <col min="10976" max="10976" width="0.5234375" style="1" customWidth="1"/>
    <col min="10977" max="10980" width="5.5234375" style="1" customWidth="1"/>
    <col min="10981" max="10981" width="2.1015625" style="1" customWidth="1"/>
    <col min="10982" max="10982" width="6.5234375" style="1" customWidth="1"/>
    <col min="10983" max="10983" width="9" style="1" customWidth="1"/>
    <col min="10984" max="10986" width="9.41796875" style="1" customWidth="1"/>
    <col min="10987" max="10987" width="0.89453125" style="1" customWidth="1"/>
    <col min="10988" max="10995" width="8.5234375" style="1" customWidth="1"/>
    <col min="10996" max="10996" width="9.1015625" style="1"/>
    <col min="10997" max="10997" width="6.5234375" style="1" customWidth="1"/>
    <col min="10998" max="10998" width="9" style="1" customWidth="1"/>
    <col min="10999" max="11001" width="9.41796875" style="1" customWidth="1"/>
    <col min="11002" max="11002" width="0.89453125" style="1" customWidth="1"/>
    <col min="11003" max="11003" width="8.5234375" style="1" customWidth="1"/>
    <col min="11004" max="11222" width="9.1015625" style="1"/>
    <col min="11223" max="11223" width="7.1015625" style="1" customWidth="1"/>
    <col min="11224" max="11225" width="9.1015625" style="1"/>
    <col min="11226" max="11226" width="12.41796875" style="1" customWidth="1"/>
    <col min="11227" max="11227" width="0.89453125" style="1" customWidth="1"/>
    <col min="11228" max="11228" width="12.41796875" style="1" customWidth="1"/>
    <col min="11229" max="11229" width="0.89453125" style="1" customWidth="1"/>
    <col min="11230" max="11230" width="12.41796875" style="1" customWidth="1"/>
    <col min="11231" max="11231" width="11.5234375" style="1" customWidth="1"/>
    <col min="11232" max="11232" width="0.5234375" style="1" customWidth="1"/>
    <col min="11233" max="11236" width="5.5234375" style="1" customWidth="1"/>
    <col min="11237" max="11237" width="2.1015625" style="1" customWidth="1"/>
    <col min="11238" max="11238" width="6.5234375" style="1" customWidth="1"/>
    <col min="11239" max="11239" width="9" style="1" customWidth="1"/>
    <col min="11240" max="11242" width="9.41796875" style="1" customWidth="1"/>
    <col min="11243" max="11243" width="0.89453125" style="1" customWidth="1"/>
    <col min="11244" max="11251" width="8.5234375" style="1" customWidth="1"/>
    <col min="11252" max="11252" width="9.1015625" style="1"/>
    <col min="11253" max="11253" width="6.5234375" style="1" customWidth="1"/>
    <col min="11254" max="11254" width="9" style="1" customWidth="1"/>
    <col min="11255" max="11257" width="9.41796875" style="1" customWidth="1"/>
    <col min="11258" max="11258" width="0.89453125" style="1" customWidth="1"/>
    <col min="11259" max="11259" width="8.5234375" style="1" customWidth="1"/>
    <col min="11260" max="11478" width="9.1015625" style="1"/>
    <col min="11479" max="11479" width="7.1015625" style="1" customWidth="1"/>
    <col min="11480" max="11481" width="9.1015625" style="1"/>
    <col min="11482" max="11482" width="12.41796875" style="1" customWidth="1"/>
    <col min="11483" max="11483" width="0.89453125" style="1" customWidth="1"/>
    <col min="11484" max="11484" width="12.41796875" style="1" customWidth="1"/>
    <col min="11485" max="11485" width="0.89453125" style="1" customWidth="1"/>
    <col min="11486" max="11486" width="12.41796875" style="1" customWidth="1"/>
    <col min="11487" max="11487" width="11.5234375" style="1" customWidth="1"/>
    <col min="11488" max="11488" width="0.5234375" style="1" customWidth="1"/>
    <col min="11489" max="11492" width="5.5234375" style="1" customWidth="1"/>
    <col min="11493" max="11493" width="2.1015625" style="1" customWidth="1"/>
    <col min="11494" max="11494" width="6.5234375" style="1" customWidth="1"/>
    <col min="11495" max="11495" width="9" style="1" customWidth="1"/>
    <col min="11496" max="11498" width="9.41796875" style="1" customWidth="1"/>
    <col min="11499" max="11499" width="0.89453125" style="1" customWidth="1"/>
    <col min="11500" max="11507" width="8.5234375" style="1" customWidth="1"/>
    <col min="11508" max="11508" width="9.1015625" style="1"/>
    <col min="11509" max="11509" width="6.5234375" style="1" customWidth="1"/>
    <col min="11510" max="11510" width="9" style="1" customWidth="1"/>
    <col min="11511" max="11513" width="9.41796875" style="1" customWidth="1"/>
    <col min="11514" max="11514" width="0.89453125" style="1" customWidth="1"/>
    <col min="11515" max="11515" width="8.5234375" style="1" customWidth="1"/>
    <col min="11516" max="11734" width="9.1015625" style="1"/>
    <col min="11735" max="11735" width="7.1015625" style="1" customWidth="1"/>
    <col min="11736" max="11737" width="9.1015625" style="1"/>
    <col min="11738" max="11738" width="12.41796875" style="1" customWidth="1"/>
    <col min="11739" max="11739" width="0.89453125" style="1" customWidth="1"/>
    <col min="11740" max="11740" width="12.41796875" style="1" customWidth="1"/>
    <col min="11741" max="11741" width="0.89453125" style="1" customWidth="1"/>
    <col min="11742" max="11742" width="12.41796875" style="1" customWidth="1"/>
    <col min="11743" max="11743" width="11.5234375" style="1" customWidth="1"/>
    <col min="11744" max="11744" width="0.5234375" style="1" customWidth="1"/>
    <col min="11745" max="11748" width="5.5234375" style="1" customWidth="1"/>
    <col min="11749" max="11749" width="2.1015625" style="1" customWidth="1"/>
    <col min="11750" max="11750" width="6.5234375" style="1" customWidth="1"/>
    <col min="11751" max="11751" width="9" style="1" customWidth="1"/>
    <col min="11752" max="11754" width="9.41796875" style="1" customWidth="1"/>
    <col min="11755" max="11755" width="0.89453125" style="1" customWidth="1"/>
    <col min="11756" max="11763" width="8.5234375" style="1" customWidth="1"/>
    <col min="11764" max="11764" width="9.1015625" style="1"/>
    <col min="11765" max="11765" width="6.5234375" style="1" customWidth="1"/>
    <col min="11766" max="11766" width="9" style="1" customWidth="1"/>
    <col min="11767" max="11769" width="9.41796875" style="1" customWidth="1"/>
    <col min="11770" max="11770" width="0.89453125" style="1" customWidth="1"/>
    <col min="11771" max="11771" width="8.5234375" style="1" customWidth="1"/>
    <col min="11772" max="11990" width="9.1015625" style="1"/>
    <col min="11991" max="11991" width="7.1015625" style="1" customWidth="1"/>
    <col min="11992" max="11993" width="9.1015625" style="1"/>
    <col min="11994" max="11994" width="12.41796875" style="1" customWidth="1"/>
    <col min="11995" max="11995" width="0.89453125" style="1" customWidth="1"/>
    <col min="11996" max="11996" width="12.41796875" style="1" customWidth="1"/>
    <col min="11997" max="11997" width="0.89453125" style="1" customWidth="1"/>
    <col min="11998" max="11998" width="12.41796875" style="1" customWidth="1"/>
    <col min="11999" max="11999" width="11.5234375" style="1" customWidth="1"/>
    <col min="12000" max="12000" width="0.5234375" style="1" customWidth="1"/>
    <col min="12001" max="12004" width="5.5234375" style="1" customWidth="1"/>
    <col min="12005" max="12005" width="2.1015625" style="1" customWidth="1"/>
    <col min="12006" max="12006" width="6.5234375" style="1" customWidth="1"/>
    <col min="12007" max="12007" width="9" style="1" customWidth="1"/>
    <col min="12008" max="12010" width="9.41796875" style="1" customWidth="1"/>
    <col min="12011" max="12011" width="0.89453125" style="1" customWidth="1"/>
    <col min="12012" max="12019" width="8.5234375" style="1" customWidth="1"/>
    <col min="12020" max="12020" width="9.1015625" style="1"/>
    <col min="12021" max="12021" width="6.5234375" style="1" customWidth="1"/>
    <col min="12022" max="12022" width="9" style="1" customWidth="1"/>
    <col min="12023" max="12025" width="9.41796875" style="1" customWidth="1"/>
    <col min="12026" max="12026" width="0.89453125" style="1" customWidth="1"/>
    <col min="12027" max="12027" width="8.5234375" style="1" customWidth="1"/>
    <col min="12028" max="12246" width="9.1015625" style="1"/>
    <col min="12247" max="12247" width="7.1015625" style="1" customWidth="1"/>
    <col min="12248" max="12249" width="9.1015625" style="1"/>
    <col min="12250" max="12250" width="12.41796875" style="1" customWidth="1"/>
    <col min="12251" max="12251" width="0.89453125" style="1" customWidth="1"/>
    <col min="12252" max="12252" width="12.41796875" style="1" customWidth="1"/>
    <col min="12253" max="12253" width="0.89453125" style="1" customWidth="1"/>
    <col min="12254" max="12254" width="12.41796875" style="1" customWidth="1"/>
    <col min="12255" max="12255" width="11.5234375" style="1" customWidth="1"/>
    <col min="12256" max="12256" width="0.5234375" style="1" customWidth="1"/>
    <col min="12257" max="12260" width="5.5234375" style="1" customWidth="1"/>
    <col min="12261" max="12261" width="2.1015625" style="1" customWidth="1"/>
    <col min="12262" max="12262" width="6.5234375" style="1" customWidth="1"/>
    <col min="12263" max="12263" width="9" style="1" customWidth="1"/>
    <col min="12264" max="12266" width="9.41796875" style="1" customWidth="1"/>
    <col min="12267" max="12267" width="0.89453125" style="1" customWidth="1"/>
    <col min="12268" max="12275" width="8.5234375" style="1" customWidth="1"/>
    <col min="12276" max="12276" width="9.1015625" style="1"/>
    <col min="12277" max="12277" width="6.5234375" style="1" customWidth="1"/>
    <col min="12278" max="12278" width="9" style="1" customWidth="1"/>
    <col min="12279" max="12281" width="9.41796875" style="1" customWidth="1"/>
    <col min="12282" max="12282" width="0.89453125" style="1" customWidth="1"/>
    <col min="12283" max="12283" width="8.5234375" style="1" customWidth="1"/>
    <col min="12284" max="12502" width="9.1015625" style="1"/>
    <col min="12503" max="12503" width="7.1015625" style="1" customWidth="1"/>
    <col min="12504" max="12505" width="9.1015625" style="1"/>
    <col min="12506" max="12506" width="12.41796875" style="1" customWidth="1"/>
    <col min="12507" max="12507" width="0.89453125" style="1" customWidth="1"/>
    <col min="12508" max="12508" width="12.41796875" style="1" customWidth="1"/>
    <col min="12509" max="12509" width="0.89453125" style="1" customWidth="1"/>
    <col min="12510" max="12510" width="12.41796875" style="1" customWidth="1"/>
    <col min="12511" max="12511" width="11.5234375" style="1" customWidth="1"/>
    <col min="12512" max="12512" width="0.5234375" style="1" customWidth="1"/>
    <col min="12513" max="12516" width="5.5234375" style="1" customWidth="1"/>
    <col min="12517" max="12517" width="2.1015625" style="1" customWidth="1"/>
    <col min="12518" max="12518" width="6.5234375" style="1" customWidth="1"/>
    <col min="12519" max="12519" width="9" style="1" customWidth="1"/>
    <col min="12520" max="12522" width="9.41796875" style="1" customWidth="1"/>
    <col min="12523" max="12523" width="0.89453125" style="1" customWidth="1"/>
    <col min="12524" max="12531" width="8.5234375" style="1" customWidth="1"/>
    <col min="12532" max="12532" width="9.1015625" style="1"/>
    <col min="12533" max="12533" width="6.5234375" style="1" customWidth="1"/>
    <col min="12534" max="12534" width="9" style="1" customWidth="1"/>
    <col min="12535" max="12537" width="9.41796875" style="1" customWidth="1"/>
    <col min="12538" max="12538" width="0.89453125" style="1" customWidth="1"/>
    <col min="12539" max="12539" width="8.5234375" style="1" customWidth="1"/>
    <col min="12540" max="12758" width="9.1015625" style="1"/>
    <col min="12759" max="12759" width="7.1015625" style="1" customWidth="1"/>
    <col min="12760" max="12761" width="9.1015625" style="1"/>
    <col min="12762" max="12762" width="12.41796875" style="1" customWidth="1"/>
    <col min="12763" max="12763" width="0.89453125" style="1" customWidth="1"/>
    <col min="12764" max="12764" width="12.41796875" style="1" customWidth="1"/>
    <col min="12765" max="12765" width="0.89453125" style="1" customWidth="1"/>
    <col min="12766" max="12766" width="12.41796875" style="1" customWidth="1"/>
    <col min="12767" max="12767" width="11.5234375" style="1" customWidth="1"/>
    <col min="12768" max="12768" width="0.5234375" style="1" customWidth="1"/>
    <col min="12769" max="12772" width="5.5234375" style="1" customWidth="1"/>
    <col min="12773" max="12773" width="2.1015625" style="1" customWidth="1"/>
    <col min="12774" max="12774" width="6.5234375" style="1" customWidth="1"/>
    <col min="12775" max="12775" width="9" style="1" customWidth="1"/>
    <col min="12776" max="12778" width="9.41796875" style="1" customWidth="1"/>
    <col min="12779" max="12779" width="0.89453125" style="1" customWidth="1"/>
    <col min="12780" max="12787" width="8.5234375" style="1" customWidth="1"/>
    <col min="12788" max="12788" width="9.1015625" style="1"/>
    <col min="12789" max="12789" width="6.5234375" style="1" customWidth="1"/>
    <col min="12790" max="12790" width="9" style="1" customWidth="1"/>
    <col min="12791" max="12793" width="9.41796875" style="1" customWidth="1"/>
    <col min="12794" max="12794" width="0.89453125" style="1" customWidth="1"/>
    <col min="12795" max="12795" width="8.5234375" style="1" customWidth="1"/>
    <col min="12796" max="13014" width="9.1015625" style="1"/>
    <col min="13015" max="13015" width="7.1015625" style="1" customWidth="1"/>
    <col min="13016" max="13017" width="9.1015625" style="1"/>
    <col min="13018" max="13018" width="12.41796875" style="1" customWidth="1"/>
    <col min="13019" max="13019" width="0.89453125" style="1" customWidth="1"/>
    <col min="13020" max="13020" width="12.41796875" style="1" customWidth="1"/>
    <col min="13021" max="13021" width="0.89453125" style="1" customWidth="1"/>
    <col min="13022" max="13022" width="12.41796875" style="1" customWidth="1"/>
    <col min="13023" max="13023" width="11.5234375" style="1" customWidth="1"/>
    <col min="13024" max="13024" width="0.5234375" style="1" customWidth="1"/>
    <col min="13025" max="13028" width="5.5234375" style="1" customWidth="1"/>
    <col min="13029" max="13029" width="2.1015625" style="1" customWidth="1"/>
    <col min="13030" max="13030" width="6.5234375" style="1" customWidth="1"/>
    <col min="13031" max="13031" width="9" style="1" customWidth="1"/>
    <col min="13032" max="13034" width="9.41796875" style="1" customWidth="1"/>
    <col min="13035" max="13035" width="0.89453125" style="1" customWidth="1"/>
    <col min="13036" max="13043" width="8.5234375" style="1" customWidth="1"/>
    <col min="13044" max="13044" width="9.1015625" style="1"/>
    <col min="13045" max="13045" width="6.5234375" style="1" customWidth="1"/>
    <col min="13046" max="13046" width="9" style="1" customWidth="1"/>
    <col min="13047" max="13049" width="9.41796875" style="1" customWidth="1"/>
    <col min="13050" max="13050" width="0.89453125" style="1" customWidth="1"/>
    <col min="13051" max="13051" width="8.5234375" style="1" customWidth="1"/>
    <col min="13052" max="13270" width="9.1015625" style="1"/>
    <col min="13271" max="13271" width="7.1015625" style="1" customWidth="1"/>
    <col min="13272" max="13273" width="9.1015625" style="1"/>
    <col min="13274" max="13274" width="12.41796875" style="1" customWidth="1"/>
    <col min="13275" max="13275" width="0.89453125" style="1" customWidth="1"/>
    <col min="13276" max="13276" width="12.41796875" style="1" customWidth="1"/>
    <col min="13277" max="13277" width="0.89453125" style="1" customWidth="1"/>
    <col min="13278" max="13278" width="12.41796875" style="1" customWidth="1"/>
    <col min="13279" max="13279" width="11.5234375" style="1" customWidth="1"/>
    <col min="13280" max="13280" width="0.5234375" style="1" customWidth="1"/>
    <col min="13281" max="13284" width="5.5234375" style="1" customWidth="1"/>
    <col min="13285" max="13285" width="2.1015625" style="1" customWidth="1"/>
    <col min="13286" max="13286" width="6.5234375" style="1" customWidth="1"/>
    <col min="13287" max="13287" width="9" style="1" customWidth="1"/>
    <col min="13288" max="13290" width="9.41796875" style="1" customWidth="1"/>
    <col min="13291" max="13291" width="0.89453125" style="1" customWidth="1"/>
    <col min="13292" max="13299" width="8.5234375" style="1" customWidth="1"/>
    <col min="13300" max="13300" width="9.1015625" style="1"/>
    <col min="13301" max="13301" width="6.5234375" style="1" customWidth="1"/>
    <col min="13302" max="13302" width="9" style="1" customWidth="1"/>
    <col min="13303" max="13305" width="9.41796875" style="1" customWidth="1"/>
    <col min="13306" max="13306" width="0.89453125" style="1" customWidth="1"/>
    <col min="13307" max="13307" width="8.5234375" style="1" customWidth="1"/>
    <col min="13308" max="13526" width="9.1015625" style="1"/>
    <col min="13527" max="13527" width="7.1015625" style="1" customWidth="1"/>
    <col min="13528" max="13529" width="9.1015625" style="1"/>
    <col min="13530" max="13530" width="12.41796875" style="1" customWidth="1"/>
    <col min="13531" max="13531" width="0.89453125" style="1" customWidth="1"/>
    <col min="13532" max="13532" width="12.41796875" style="1" customWidth="1"/>
    <col min="13533" max="13533" width="0.89453125" style="1" customWidth="1"/>
    <col min="13534" max="13534" width="12.41796875" style="1" customWidth="1"/>
    <col min="13535" max="13535" width="11.5234375" style="1" customWidth="1"/>
    <col min="13536" max="13536" width="0.5234375" style="1" customWidth="1"/>
    <col min="13537" max="13540" width="5.5234375" style="1" customWidth="1"/>
    <col min="13541" max="13541" width="2.1015625" style="1" customWidth="1"/>
    <col min="13542" max="13542" width="6.5234375" style="1" customWidth="1"/>
    <col min="13543" max="13543" width="9" style="1" customWidth="1"/>
    <col min="13544" max="13546" width="9.41796875" style="1" customWidth="1"/>
    <col min="13547" max="13547" width="0.89453125" style="1" customWidth="1"/>
    <col min="13548" max="13555" width="8.5234375" style="1" customWidth="1"/>
    <col min="13556" max="13556" width="9.1015625" style="1"/>
    <col min="13557" max="13557" width="6.5234375" style="1" customWidth="1"/>
    <col min="13558" max="13558" width="9" style="1" customWidth="1"/>
    <col min="13559" max="13561" width="9.41796875" style="1" customWidth="1"/>
    <col min="13562" max="13562" width="0.89453125" style="1" customWidth="1"/>
    <col min="13563" max="13563" width="8.5234375" style="1" customWidth="1"/>
    <col min="13564" max="13782" width="9.1015625" style="1"/>
    <col min="13783" max="13783" width="7.1015625" style="1" customWidth="1"/>
    <col min="13784" max="13785" width="9.1015625" style="1"/>
    <col min="13786" max="13786" width="12.41796875" style="1" customWidth="1"/>
    <col min="13787" max="13787" width="0.89453125" style="1" customWidth="1"/>
    <col min="13788" max="13788" width="12.41796875" style="1" customWidth="1"/>
    <col min="13789" max="13789" width="0.89453125" style="1" customWidth="1"/>
    <col min="13790" max="13790" width="12.41796875" style="1" customWidth="1"/>
    <col min="13791" max="13791" width="11.5234375" style="1" customWidth="1"/>
    <col min="13792" max="13792" width="0.5234375" style="1" customWidth="1"/>
    <col min="13793" max="13796" width="5.5234375" style="1" customWidth="1"/>
    <col min="13797" max="13797" width="2.1015625" style="1" customWidth="1"/>
    <col min="13798" max="13798" width="6.5234375" style="1" customWidth="1"/>
    <col min="13799" max="13799" width="9" style="1" customWidth="1"/>
    <col min="13800" max="13802" width="9.41796875" style="1" customWidth="1"/>
    <col min="13803" max="13803" width="0.89453125" style="1" customWidth="1"/>
    <col min="13804" max="13811" width="8.5234375" style="1" customWidth="1"/>
    <col min="13812" max="13812" width="9.1015625" style="1"/>
    <col min="13813" max="13813" width="6.5234375" style="1" customWidth="1"/>
    <col min="13814" max="13814" width="9" style="1" customWidth="1"/>
    <col min="13815" max="13817" width="9.41796875" style="1" customWidth="1"/>
    <col min="13818" max="13818" width="0.89453125" style="1" customWidth="1"/>
    <col min="13819" max="13819" width="8.5234375" style="1" customWidth="1"/>
    <col min="13820" max="14038" width="9.1015625" style="1"/>
    <col min="14039" max="14039" width="7.1015625" style="1" customWidth="1"/>
    <col min="14040" max="14041" width="9.1015625" style="1"/>
    <col min="14042" max="14042" width="12.41796875" style="1" customWidth="1"/>
    <col min="14043" max="14043" width="0.89453125" style="1" customWidth="1"/>
    <col min="14044" max="14044" width="12.41796875" style="1" customWidth="1"/>
    <col min="14045" max="14045" width="0.89453125" style="1" customWidth="1"/>
    <col min="14046" max="14046" width="12.41796875" style="1" customWidth="1"/>
    <col min="14047" max="14047" width="11.5234375" style="1" customWidth="1"/>
    <col min="14048" max="14048" width="0.5234375" style="1" customWidth="1"/>
    <col min="14049" max="14052" width="5.5234375" style="1" customWidth="1"/>
    <col min="14053" max="14053" width="2.1015625" style="1" customWidth="1"/>
    <col min="14054" max="14054" width="6.5234375" style="1" customWidth="1"/>
    <col min="14055" max="14055" width="9" style="1" customWidth="1"/>
    <col min="14056" max="14058" width="9.41796875" style="1" customWidth="1"/>
    <col min="14059" max="14059" width="0.89453125" style="1" customWidth="1"/>
    <col min="14060" max="14067" width="8.5234375" style="1" customWidth="1"/>
    <col min="14068" max="14068" width="9.1015625" style="1"/>
    <col min="14069" max="14069" width="6.5234375" style="1" customWidth="1"/>
    <col min="14070" max="14070" width="9" style="1" customWidth="1"/>
    <col min="14071" max="14073" width="9.41796875" style="1" customWidth="1"/>
    <col min="14074" max="14074" width="0.89453125" style="1" customWidth="1"/>
    <col min="14075" max="14075" width="8.5234375" style="1" customWidth="1"/>
    <col min="14076" max="14294" width="9.1015625" style="1"/>
    <col min="14295" max="14295" width="7.1015625" style="1" customWidth="1"/>
    <col min="14296" max="14297" width="9.1015625" style="1"/>
    <col min="14298" max="14298" width="12.41796875" style="1" customWidth="1"/>
    <col min="14299" max="14299" width="0.89453125" style="1" customWidth="1"/>
    <col min="14300" max="14300" width="12.41796875" style="1" customWidth="1"/>
    <col min="14301" max="14301" width="0.89453125" style="1" customWidth="1"/>
    <col min="14302" max="14302" width="12.41796875" style="1" customWidth="1"/>
    <col min="14303" max="14303" width="11.5234375" style="1" customWidth="1"/>
    <col min="14304" max="14304" width="0.5234375" style="1" customWidth="1"/>
    <col min="14305" max="14308" width="5.5234375" style="1" customWidth="1"/>
    <col min="14309" max="14309" width="2.1015625" style="1" customWidth="1"/>
    <col min="14310" max="14310" width="6.5234375" style="1" customWidth="1"/>
    <col min="14311" max="14311" width="9" style="1" customWidth="1"/>
    <col min="14312" max="14314" width="9.41796875" style="1" customWidth="1"/>
    <col min="14315" max="14315" width="0.89453125" style="1" customWidth="1"/>
    <col min="14316" max="14323" width="8.5234375" style="1" customWidth="1"/>
    <col min="14324" max="14324" width="9.1015625" style="1"/>
    <col min="14325" max="14325" width="6.5234375" style="1" customWidth="1"/>
    <col min="14326" max="14326" width="9" style="1" customWidth="1"/>
    <col min="14327" max="14329" width="9.41796875" style="1" customWidth="1"/>
    <col min="14330" max="14330" width="0.89453125" style="1" customWidth="1"/>
    <col min="14331" max="14331" width="8.5234375" style="1" customWidth="1"/>
    <col min="14332" max="14550" width="9.1015625" style="1"/>
    <col min="14551" max="14551" width="7.1015625" style="1" customWidth="1"/>
    <col min="14552" max="14553" width="9.1015625" style="1"/>
    <col min="14554" max="14554" width="12.41796875" style="1" customWidth="1"/>
    <col min="14555" max="14555" width="0.89453125" style="1" customWidth="1"/>
    <col min="14556" max="14556" width="12.41796875" style="1" customWidth="1"/>
    <col min="14557" max="14557" width="0.89453125" style="1" customWidth="1"/>
    <col min="14558" max="14558" width="12.41796875" style="1" customWidth="1"/>
    <col min="14559" max="14559" width="11.5234375" style="1" customWidth="1"/>
    <col min="14560" max="14560" width="0.5234375" style="1" customWidth="1"/>
    <col min="14561" max="14564" width="5.5234375" style="1" customWidth="1"/>
    <col min="14565" max="14565" width="2.1015625" style="1" customWidth="1"/>
    <col min="14566" max="14566" width="6.5234375" style="1" customWidth="1"/>
    <col min="14567" max="14567" width="9" style="1" customWidth="1"/>
    <col min="14568" max="14570" width="9.41796875" style="1" customWidth="1"/>
    <col min="14571" max="14571" width="0.89453125" style="1" customWidth="1"/>
    <col min="14572" max="14579" width="8.5234375" style="1" customWidth="1"/>
    <col min="14580" max="14580" width="9.1015625" style="1"/>
    <col min="14581" max="14581" width="6.5234375" style="1" customWidth="1"/>
    <col min="14582" max="14582" width="9" style="1" customWidth="1"/>
    <col min="14583" max="14585" width="9.41796875" style="1" customWidth="1"/>
    <col min="14586" max="14586" width="0.89453125" style="1" customWidth="1"/>
    <col min="14587" max="14587" width="8.5234375" style="1" customWidth="1"/>
    <col min="14588" max="14806" width="9.1015625" style="1"/>
    <col min="14807" max="14807" width="7.1015625" style="1" customWidth="1"/>
    <col min="14808" max="14809" width="9.1015625" style="1"/>
    <col min="14810" max="14810" width="12.41796875" style="1" customWidth="1"/>
    <col min="14811" max="14811" width="0.89453125" style="1" customWidth="1"/>
    <col min="14812" max="14812" width="12.41796875" style="1" customWidth="1"/>
    <col min="14813" max="14813" width="0.89453125" style="1" customWidth="1"/>
    <col min="14814" max="14814" width="12.41796875" style="1" customWidth="1"/>
    <col min="14815" max="14815" width="11.5234375" style="1" customWidth="1"/>
    <col min="14816" max="14816" width="0.5234375" style="1" customWidth="1"/>
    <col min="14817" max="14820" width="5.5234375" style="1" customWidth="1"/>
    <col min="14821" max="14821" width="2.1015625" style="1" customWidth="1"/>
    <col min="14822" max="14822" width="6.5234375" style="1" customWidth="1"/>
    <col min="14823" max="14823" width="9" style="1" customWidth="1"/>
    <col min="14824" max="14826" width="9.41796875" style="1" customWidth="1"/>
    <col min="14827" max="14827" width="0.89453125" style="1" customWidth="1"/>
    <col min="14828" max="14835" width="8.5234375" style="1" customWidth="1"/>
    <col min="14836" max="14836" width="9.1015625" style="1"/>
    <col min="14837" max="14837" width="6.5234375" style="1" customWidth="1"/>
    <col min="14838" max="14838" width="9" style="1" customWidth="1"/>
    <col min="14839" max="14841" width="9.41796875" style="1" customWidth="1"/>
    <col min="14842" max="14842" width="0.89453125" style="1" customWidth="1"/>
    <col min="14843" max="14843" width="8.5234375" style="1" customWidth="1"/>
    <col min="14844" max="15062" width="9.1015625" style="1"/>
    <col min="15063" max="15063" width="7.1015625" style="1" customWidth="1"/>
    <col min="15064" max="15065" width="9.1015625" style="1"/>
    <col min="15066" max="15066" width="12.41796875" style="1" customWidth="1"/>
    <col min="15067" max="15067" width="0.89453125" style="1" customWidth="1"/>
    <col min="15068" max="15068" width="12.41796875" style="1" customWidth="1"/>
    <col min="15069" max="15069" width="0.89453125" style="1" customWidth="1"/>
    <col min="15070" max="15070" width="12.41796875" style="1" customWidth="1"/>
    <col min="15071" max="15071" width="11.5234375" style="1" customWidth="1"/>
    <col min="15072" max="15072" width="0.5234375" style="1" customWidth="1"/>
    <col min="15073" max="15076" width="5.5234375" style="1" customWidth="1"/>
    <col min="15077" max="15077" width="2.1015625" style="1" customWidth="1"/>
    <col min="15078" max="15078" width="6.5234375" style="1" customWidth="1"/>
    <col min="15079" max="15079" width="9" style="1" customWidth="1"/>
    <col min="15080" max="15082" width="9.41796875" style="1" customWidth="1"/>
    <col min="15083" max="15083" width="0.89453125" style="1" customWidth="1"/>
    <col min="15084" max="15091" width="8.5234375" style="1" customWidth="1"/>
    <col min="15092" max="15092" width="9.1015625" style="1"/>
    <col min="15093" max="15093" width="6.5234375" style="1" customWidth="1"/>
    <col min="15094" max="15094" width="9" style="1" customWidth="1"/>
    <col min="15095" max="15097" width="9.41796875" style="1" customWidth="1"/>
    <col min="15098" max="15098" width="0.89453125" style="1" customWidth="1"/>
    <col min="15099" max="15099" width="8.5234375" style="1" customWidth="1"/>
    <col min="15100" max="15318" width="9.1015625" style="1"/>
    <col min="15319" max="15319" width="7.1015625" style="1" customWidth="1"/>
    <col min="15320" max="15321" width="9.1015625" style="1"/>
    <col min="15322" max="15322" width="12.41796875" style="1" customWidth="1"/>
    <col min="15323" max="15323" width="0.89453125" style="1" customWidth="1"/>
    <col min="15324" max="15324" width="12.41796875" style="1" customWidth="1"/>
    <col min="15325" max="15325" width="0.89453125" style="1" customWidth="1"/>
    <col min="15326" max="15326" width="12.41796875" style="1" customWidth="1"/>
    <col min="15327" max="15327" width="11.5234375" style="1" customWidth="1"/>
    <col min="15328" max="15328" width="0.5234375" style="1" customWidth="1"/>
    <col min="15329" max="15332" width="5.5234375" style="1" customWidth="1"/>
    <col min="15333" max="15333" width="2.1015625" style="1" customWidth="1"/>
    <col min="15334" max="15334" width="6.5234375" style="1" customWidth="1"/>
    <col min="15335" max="15335" width="9" style="1" customWidth="1"/>
    <col min="15336" max="15338" width="9.41796875" style="1" customWidth="1"/>
    <col min="15339" max="15339" width="0.89453125" style="1" customWidth="1"/>
    <col min="15340" max="15347" width="8.5234375" style="1" customWidth="1"/>
    <col min="15348" max="15348" width="9.1015625" style="1"/>
    <col min="15349" max="15349" width="6.5234375" style="1" customWidth="1"/>
    <col min="15350" max="15350" width="9" style="1" customWidth="1"/>
    <col min="15351" max="15353" width="9.41796875" style="1" customWidth="1"/>
    <col min="15354" max="15354" width="0.89453125" style="1" customWidth="1"/>
    <col min="15355" max="15355" width="8.5234375" style="1" customWidth="1"/>
    <col min="15356" max="15574" width="9.1015625" style="1"/>
    <col min="15575" max="15575" width="7.1015625" style="1" customWidth="1"/>
    <col min="15576" max="15577" width="9.1015625" style="1"/>
    <col min="15578" max="15578" width="12.41796875" style="1" customWidth="1"/>
    <col min="15579" max="15579" width="0.89453125" style="1" customWidth="1"/>
    <col min="15580" max="15580" width="12.41796875" style="1" customWidth="1"/>
    <col min="15581" max="15581" width="0.89453125" style="1" customWidth="1"/>
    <col min="15582" max="15582" width="12.41796875" style="1" customWidth="1"/>
    <col min="15583" max="15583" width="11.5234375" style="1" customWidth="1"/>
    <col min="15584" max="15584" width="0.5234375" style="1" customWidth="1"/>
    <col min="15585" max="15588" width="5.5234375" style="1" customWidth="1"/>
    <col min="15589" max="15589" width="2.1015625" style="1" customWidth="1"/>
    <col min="15590" max="15590" width="6.5234375" style="1" customWidth="1"/>
    <col min="15591" max="15591" width="9" style="1" customWidth="1"/>
    <col min="15592" max="15594" width="9.41796875" style="1" customWidth="1"/>
    <col min="15595" max="15595" width="0.89453125" style="1" customWidth="1"/>
    <col min="15596" max="15603" width="8.5234375" style="1" customWidth="1"/>
    <col min="15604" max="15604" width="9.1015625" style="1"/>
    <col min="15605" max="15605" width="6.5234375" style="1" customWidth="1"/>
    <col min="15606" max="15606" width="9" style="1" customWidth="1"/>
    <col min="15607" max="15609" width="9.41796875" style="1" customWidth="1"/>
    <col min="15610" max="15610" width="0.89453125" style="1" customWidth="1"/>
    <col min="15611" max="15611" width="8.5234375" style="1" customWidth="1"/>
    <col min="15612" max="15830" width="9.1015625" style="1"/>
    <col min="15831" max="15831" width="7.1015625" style="1" customWidth="1"/>
    <col min="15832" max="15833" width="9.1015625" style="1"/>
    <col min="15834" max="15834" width="12.41796875" style="1" customWidth="1"/>
    <col min="15835" max="15835" width="0.89453125" style="1" customWidth="1"/>
    <col min="15836" max="15836" width="12.41796875" style="1" customWidth="1"/>
    <col min="15837" max="15837" width="0.89453125" style="1" customWidth="1"/>
    <col min="15838" max="15838" width="12.41796875" style="1" customWidth="1"/>
    <col min="15839" max="15839" width="11.5234375" style="1" customWidth="1"/>
    <col min="15840" max="15840" width="0.5234375" style="1" customWidth="1"/>
    <col min="15841" max="15844" width="5.5234375" style="1" customWidth="1"/>
    <col min="15845" max="15845" width="2.1015625" style="1" customWidth="1"/>
    <col min="15846" max="15846" width="6.5234375" style="1" customWidth="1"/>
    <col min="15847" max="15847" width="9" style="1" customWidth="1"/>
    <col min="15848" max="15850" width="9.41796875" style="1" customWidth="1"/>
    <col min="15851" max="15851" width="0.89453125" style="1" customWidth="1"/>
    <col min="15852" max="15859" width="8.5234375" style="1" customWidth="1"/>
    <col min="15860" max="15860" width="9.1015625" style="1"/>
    <col min="15861" max="15861" width="6.5234375" style="1" customWidth="1"/>
    <col min="15862" max="15862" width="9" style="1" customWidth="1"/>
    <col min="15863" max="15865" width="9.41796875" style="1" customWidth="1"/>
    <col min="15866" max="15866" width="0.89453125" style="1" customWidth="1"/>
    <col min="15867" max="15867" width="8.5234375" style="1" customWidth="1"/>
    <col min="15868" max="16086" width="9.1015625" style="1"/>
    <col min="16087" max="16087" width="7.1015625" style="1" customWidth="1"/>
    <col min="16088" max="16089" width="9.1015625" style="1"/>
    <col min="16090" max="16090" width="12.41796875" style="1" customWidth="1"/>
    <col min="16091" max="16091" width="0.89453125" style="1" customWidth="1"/>
    <col min="16092" max="16092" width="12.41796875" style="1" customWidth="1"/>
    <col min="16093" max="16093" width="0.89453125" style="1" customWidth="1"/>
    <col min="16094" max="16094" width="12.41796875" style="1" customWidth="1"/>
    <col min="16095" max="16095" width="11.5234375" style="1" customWidth="1"/>
    <col min="16096" max="16096" width="0.5234375" style="1" customWidth="1"/>
    <col min="16097" max="16100" width="5.5234375" style="1" customWidth="1"/>
    <col min="16101" max="16101" width="2.1015625" style="1" customWidth="1"/>
    <col min="16102" max="16102" width="6.5234375" style="1" customWidth="1"/>
    <col min="16103" max="16103" width="9" style="1" customWidth="1"/>
    <col min="16104" max="16106" width="9.41796875" style="1" customWidth="1"/>
    <col min="16107" max="16107" width="0.89453125" style="1" customWidth="1"/>
    <col min="16108" max="16115" width="8.5234375" style="1" customWidth="1"/>
    <col min="16116" max="16116" width="9.1015625" style="1"/>
    <col min="16117" max="16117" width="6.5234375" style="1" customWidth="1"/>
    <col min="16118" max="16118" width="9" style="1" customWidth="1"/>
    <col min="16119" max="16121" width="9.41796875" style="1" customWidth="1"/>
    <col min="16122" max="16122" width="0.89453125" style="1" customWidth="1"/>
    <col min="16123" max="16123" width="8.5234375" style="1" customWidth="1"/>
    <col min="16124" max="16384" width="9.1015625" style="1"/>
  </cols>
  <sheetData>
    <row r="1" spans="1:48" ht="15">
      <c r="A1" s="319"/>
      <c r="B1" s="729" t="s">
        <v>3091</v>
      </c>
      <c r="C1" s="445"/>
      <c r="D1" s="445"/>
      <c r="E1" s="319"/>
      <c r="F1" s="319"/>
      <c r="G1" s="319"/>
      <c r="H1" s="319"/>
      <c r="I1" s="319"/>
      <c r="J1" s="319"/>
      <c r="K1" s="319"/>
      <c r="L1" s="319"/>
      <c r="M1" s="319"/>
      <c r="N1" s="319"/>
      <c r="O1" s="319"/>
      <c r="P1" s="729" t="s">
        <v>3091</v>
      </c>
      <c r="AB1" s="729" t="s">
        <v>3091</v>
      </c>
      <c r="AL1" s="729" t="s">
        <v>3091</v>
      </c>
    </row>
    <row r="2" spans="1:48" ht="32.25" customHeight="1">
      <c r="A2" s="500">
        <v>31</v>
      </c>
      <c r="B2" s="1774" t="s">
        <v>137</v>
      </c>
      <c r="C2" s="1775"/>
      <c r="D2" s="1776"/>
      <c r="E2" s="319"/>
      <c r="F2" s="379"/>
      <c r="G2" s="319"/>
      <c r="H2" s="319"/>
      <c r="I2" s="319"/>
      <c r="J2" s="319"/>
      <c r="K2" s="319"/>
      <c r="L2" s="319"/>
      <c r="M2" s="319"/>
      <c r="N2" s="319"/>
      <c r="O2" s="319"/>
      <c r="P2" s="1624" t="s">
        <v>2873</v>
      </c>
      <c r="Q2" s="1624"/>
      <c r="R2" s="1624"/>
      <c r="S2" s="1624"/>
      <c r="T2" s="1624"/>
      <c r="U2" s="477"/>
      <c r="V2" s="1770" t="s">
        <v>3061</v>
      </c>
      <c r="W2" s="1770"/>
      <c r="X2" s="1770"/>
      <c r="Y2" s="1770"/>
      <c r="Z2" s="1770"/>
      <c r="AA2" s="1057"/>
      <c r="AB2" s="1777" t="s">
        <v>3062</v>
      </c>
      <c r="AC2" s="1777"/>
      <c r="AD2" s="1777"/>
      <c r="AE2" s="1777"/>
      <c r="AF2" s="1777"/>
      <c r="AG2" s="1777"/>
      <c r="AH2" s="1777"/>
      <c r="AI2" s="1777"/>
      <c r="AJ2" s="1777"/>
      <c r="AK2" s="1263"/>
      <c r="AL2" s="1719" t="s">
        <v>3063</v>
      </c>
      <c r="AM2" s="1719"/>
      <c r="AN2" s="1719"/>
      <c r="AO2" s="1719"/>
      <c r="AP2" s="1719"/>
      <c r="AQ2" s="477"/>
      <c r="AR2" s="1719" t="s">
        <v>3064</v>
      </c>
      <c r="AS2" s="1719"/>
      <c r="AT2" s="1719"/>
      <c r="AU2" s="1719"/>
      <c r="AV2" s="1719"/>
    </row>
    <row r="3" spans="1:48" ht="8.25" customHeight="1">
      <c r="A3" s="500"/>
      <c r="B3" s="543"/>
      <c r="C3" s="545"/>
      <c r="D3" s="545"/>
      <c r="E3" s="319"/>
      <c r="F3" s="379"/>
      <c r="G3" s="319"/>
      <c r="H3" s="319"/>
      <c r="I3" s="319"/>
      <c r="J3" s="319"/>
      <c r="K3" s="319"/>
      <c r="L3" s="319"/>
      <c r="M3" s="319"/>
      <c r="N3" s="319"/>
      <c r="O3" s="319"/>
      <c r="P3" s="1716"/>
      <c r="Q3" s="1716"/>
      <c r="R3" s="1716"/>
      <c r="S3" s="1716"/>
      <c r="T3" s="1716"/>
      <c r="U3" s="477"/>
      <c r="V3" s="1770"/>
      <c r="W3" s="1770"/>
      <c r="X3" s="1770"/>
      <c r="Y3" s="1770"/>
      <c r="Z3" s="1770"/>
      <c r="AA3" s="1017"/>
      <c r="AB3" s="1777"/>
      <c r="AC3" s="1777"/>
      <c r="AD3" s="1777"/>
      <c r="AE3" s="1777"/>
      <c r="AF3" s="1777"/>
      <c r="AG3" s="1777"/>
      <c r="AH3" s="1777"/>
      <c r="AI3" s="1777"/>
      <c r="AJ3" s="1777"/>
      <c r="AK3" s="1263"/>
      <c r="AL3" s="1719"/>
      <c r="AM3" s="1719"/>
      <c r="AN3" s="1719"/>
      <c r="AO3" s="1719"/>
      <c r="AP3" s="1719"/>
      <c r="AQ3" s="477"/>
      <c r="AR3" s="1719"/>
      <c r="AS3" s="1719"/>
      <c r="AT3" s="1719"/>
      <c r="AU3" s="1719"/>
      <c r="AV3" s="1719"/>
    </row>
    <row r="4" spans="1:48" ht="70.5" customHeight="1">
      <c r="A4" s="319"/>
      <c r="B4" s="1729" t="s">
        <v>2553</v>
      </c>
      <c r="C4" s="1729"/>
      <c r="D4" s="1729"/>
      <c r="E4" s="1729"/>
      <c r="F4" s="1729"/>
      <c r="G4" s="1729"/>
      <c r="H4" s="1729"/>
      <c r="I4" s="1729"/>
      <c r="J4" s="1729"/>
      <c r="K4" s="1729"/>
      <c r="L4" s="1729"/>
      <c r="M4" s="1729"/>
      <c r="N4" s="1729"/>
      <c r="O4" s="1098"/>
      <c r="P4" s="1624" t="str">
        <f>$B4</f>
        <v>For Banking Book - Residential Real Estate Exposures that do not meet expectations related to B-20 (Mortgages) (133)</v>
      </c>
      <c r="Q4" s="1624"/>
      <c r="R4" s="1624"/>
      <c r="S4" s="1624"/>
      <c r="T4" s="1624"/>
      <c r="U4" s="477"/>
      <c r="V4" s="1729" t="str">
        <f>$B4</f>
        <v>For Banking Book - Residential Real Estate Exposures that do not meet expectations related to B-20 (Mortgages) (133)</v>
      </c>
      <c r="W4" s="1729"/>
      <c r="X4" s="1729"/>
      <c r="Y4" s="1729"/>
      <c r="Z4" s="1729"/>
      <c r="AA4" s="1057"/>
      <c r="AB4" s="1773" t="s">
        <v>3092</v>
      </c>
      <c r="AC4" s="1773"/>
      <c r="AD4" s="1773"/>
      <c r="AE4" s="1773"/>
      <c r="AF4" s="1773"/>
      <c r="AG4" s="1773"/>
      <c r="AH4" s="1773"/>
      <c r="AI4" s="1773"/>
      <c r="AJ4" s="1773"/>
      <c r="AK4" s="1264"/>
      <c r="AL4" s="1729" t="str">
        <f>$B4</f>
        <v>For Banking Book - Residential Real Estate Exposures that do not meet expectations related to B-20 (Mortgages) (133)</v>
      </c>
      <c r="AM4" s="1729"/>
      <c r="AN4" s="1729"/>
      <c r="AO4" s="1729"/>
      <c r="AP4" s="1729"/>
      <c r="AQ4" s="477"/>
      <c r="AR4" s="1729" t="str">
        <f>$B4</f>
        <v>For Banking Book - Residential Real Estate Exposures that do not meet expectations related to B-20 (Mortgages) (133)</v>
      </c>
      <c r="AS4" s="1729"/>
      <c r="AT4" s="1729"/>
      <c r="AU4" s="1729"/>
      <c r="AV4" s="1729"/>
    </row>
    <row r="5" spans="1:48" ht="15">
      <c r="A5" s="477"/>
      <c r="B5" s="754" t="s">
        <v>2875</v>
      </c>
      <c r="C5" s="525"/>
      <c r="D5" s="477"/>
      <c r="E5" s="477"/>
      <c r="F5" s="477"/>
      <c r="G5" s="477"/>
      <c r="H5" s="477"/>
      <c r="I5" s="477"/>
      <c r="J5" s="477"/>
      <c r="K5" s="477"/>
      <c r="L5" s="477"/>
      <c r="M5" s="477"/>
      <c r="N5" s="477"/>
      <c r="O5" s="477"/>
      <c r="P5" s="754" t="str">
        <f>$B5</f>
        <v>Dollars in thousands, Record Type 010</v>
      </c>
      <c r="Q5" s="477"/>
      <c r="R5" s="477"/>
      <c r="S5" s="477"/>
      <c r="T5" s="477"/>
      <c r="U5" s="477"/>
      <c r="V5" s="754" t="str">
        <f>$B5</f>
        <v>Dollars in thousands, Record Type 010</v>
      </c>
      <c r="W5" s="477"/>
      <c r="X5" s="477"/>
      <c r="Y5" s="1241"/>
      <c r="Z5" s="1241"/>
      <c r="AA5" s="1241"/>
      <c r="AB5" s="754" t="str">
        <f>$B5</f>
        <v>Dollars in thousands, Record Type 010</v>
      </c>
      <c r="AC5" s="1183"/>
      <c r="AD5" s="1183"/>
      <c r="AE5" s="1241"/>
      <c r="AF5" s="1241"/>
      <c r="AG5" s="754"/>
      <c r="AH5" s="1183"/>
      <c r="AI5" s="1183"/>
      <c r="AJ5" s="1241"/>
      <c r="AK5" s="1241"/>
      <c r="AL5" s="754" t="str">
        <f>$B5</f>
        <v>Dollars in thousands, Record Type 010</v>
      </c>
      <c r="AM5" s="477"/>
      <c r="AN5" s="477"/>
      <c r="AO5" s="1241"/>
      <c r="AP5" s="1241"/>
      <c r="AQ5" s="477"/>
      <c r="AR5" s="754" t="str">
        <f>$B5</f>
        <v>Dollars in thousands, Record Type 010</v>
      </c>
      <c r="AS5" s="477"/>
      <c r="AT5" s="477"/>
      <c r="AU5" s="1241"/>
      <c r="AV5" s="1241"/>
    </row>
    <row r="6" spans="1:48" ht="28.5" customHeight="1">
      <c r="A6" s="477"/>
      <c r="B6" s="1601" t="s">
        <v>2342</v>
      </c>
      <c r="C6" s="1597"/>
      <c r="D6" s="1598"/>
      <c r="E6" s="985"/>
      <c r="F6" s="1375" t="s">
        <v>2368</v>
      </c>
      <c r="G6" s="1225"/>
      <c r="H6" s="1601" t="s">
        <v>2774</v>
      </c>
      <c r="I6" s="1598"/>
      <c r="J6" s="985"/>
      <c r="K6" s="985"/>
      <c r="L6" s="985"/>
      <c r="M6" s="985"/>
      <c r="N6" s="985"/>
      <c r="O6" s="477"/>
      <c r="P6" s="1675"/>
      <c r="Q6" s="1675"/>
      <c r="R6" s="1131"/>
      <c r="S6" s="1596" t="s">
        <v>2879</v>
      </c>
      <c r="T6" s="1607"/>
      <c r="U6" s="477"/>
      <c r="V6" s="1675"/>
      <c r="W6" s="1675"/>
      <c r="X6" s="1188"/>
      <c r="Y6" s="1725" t="s">
        <v>2879</v>
      </c>
      <c r="Z6" s="1726"/>
      <c r="AA6" s="1251"/>
      <c r="AB6" s="1762"/>
      <c r="AC6" s="1762"/>
      <c r="AD6" s="1186"/>
      <c r="AE6" s="1261"/>
      <c r="AF6" s="1183"/>
      <c r="AG6" s="1187"/>
      <c r="AH6" s="1187"/>
      <c r="AI6" s="1187"/>
      <c r="AJ6" s="1187"/>
      <c r="AK6" s="1187"/>
      <c r="AL6" s="1675"/>
      <c r="AM6" s="1675"/>
      <c r="AN6" s="1188"/>
      <c r="AO6" s="1725" t="s">
        <v>2879</v>
      </c>
      <c r="AP6" s="1726"/>
      <c r="AQ6" s="477"/>
      <c r="AR6" s="1675"/>
      <c r="AS6" s="1675"/>
      <c r="AT6" s="1188"/>
      <c r="AU6" s="1725" t="s">
        <v>2879</v>
      </c>
      <c r="AV6" s="1726"/>
    </row>
    <row r="7" spans="1:48" ht="75.75" customHeight="1">
      <c r="A7" s="984" t="s">
        <v>2881</v>
      </c>
      <c r="B7" s="984" t="s">
        <v>2882</v>
      </c>
      <c r="C7" s="984" t="s">
        <v>2345</v>
      </c>
      <c r="D7" s="984" t="s">
        <v>3031</v>
      </c>
      <c r="E7" s="986"/>
      <c r="F7" s="984" t="s">
        <v>3032</v>
      </c>
      <c r="G7" s="1137"/>
      <c r="H7" s="984" t="s">
        <v>3033</v>
      </c>
      <c r="I7" s="1252" t="s">
        <v>3065</v>
      </c>
      <c r="J7" s="986"/>
      <c r="K7" s="1605" t="s">
        <v>2352</v>
      </c>
      <c r="L7" s="1607"/>
      <c r="M7" s="1605" t="s">
        <v>2890</v>
      </c>
      <c r="N7" s="1607"/>
      <c r="O7" s="477"/>
      <c r="P7" s="1138" t="str">
        <f>$A7</f>
        <v>PD Band</v>
      </c>
      <c r="Q7" s="1138" t="str">
        <f>$B7</f>
        <v>Estimated PD (%) (M3)</v>
      </c>
      <c r="R7" s="984" t="s">
        <v>3040</v>
      </c>
      <c r="S7" s="984" t="s">
        <v>2892</v>
      </c>
      <c r="T7" s="984" t="s">
        <v>2893</v>
      </c>
      <c r="U7" s="477"/>
      <c r="V7" s="1138" t="str">
        <f>$A7</f>
        <v>PD Band</v>
      </c>
      <c r="W7" s="1138" t="str">
        <f>$B7</f>
        <v>Estimated PD (%) (M3)</v>
      </c>
      <c r="X7" s="1252" t="s">
        <v>3066</v>
      </c>
      <c r="Y7" s="1252" t="s">
        <v>3067</v>
      </c>
      <c r="Z7" s="1252" t="s">
        <v>3068</v>
      </c>
      <c r="AA7" s="1253"/>
      <c r="AB7" s="1377" t="s">
        <v>2881</v>
      </c>
      <c r="AC7" s="1377" t="s">
        <v>2882</v>
      </c>
      <c r="AD7" s="1365" t="s">
        <v>3080</v>
      </c>
      <c r="AE7" s="1252" t="s">
        <v>2944</v>
      </c>
      <c r="AF7" s="1262"/>
      <c r="AG7" s="1771" t="s">
        <v>2945</v>
      </c>
      <c r="AH7" s="1772"/>
      <c r="AI7" s="1771" t="s">
        <v>2946</v>
      </c>
      <c r="AJ7" s="1772"/>
      <c r="AK7" s="477"/>
      <c r="AL7" s="1138" t="str">
        <f>$A7</f>
        <v>PD Band</v>
      </c>
      <c r="AM7" s="1138" t="str">
        <f>$B7</f>
        <v>Estimated PD (%) (M3)</v>
      </c>
      <c r="AN7" s="1252" t="s">
        <v>3070</v>
      </c>
      <c r="AO7" s="1252" t="s">
        <v>2948</v>
      </c>
      <c r="AP7" s="1252" t="s">
        <v>2949</v>
      </c>
      <c r="AQ7" s="477"/>
      <c r="AR7" s="1138" t="str">
        <f>$A7</f>
        <v>PD Band</v>
      </c>
      <c r="AS7" s="1138" t="str">
        <f>$B7</f>
        <v>Estimated PD (%) (M3)</v>
      </c>
      <c r="AT7" s="1252" t="s">
        <v>3071</v>
      </c>
      <c r="AU7" s="1252" t="s">
        <v>3072</v>
      </c>
      <c r="AV7" s="1252" t="s">
        <v>3073</v>
      </c>
    </row>
    <row r="8" spans="1:48" s="112" customFormat="1" ht="14.4">
      <c r="A8" s="1131"/>
      <c r="B8" s="776" t="s">
        <v>282</v>
      </c>
      <c r="C8" s="776"/>
      <c r="D8" s="776" t="s">
        <v>283</v>
      </c>
      <c r="E8" s="776"/>
      <c r="F8" s="776" t="s">
        <v>284</v>
      </c>
      <c r="G8" s="776"/>
      <c r="H8" s="776" t="s">
        <v>3035</v>
      </c>
      <c r="I8" s="776"/>
      <c r="J8" s="776"/>
      <c r="K8" s="776"/>
      <c r="L8" s="776"/>
      <c r="M8" s="776"/>
      <c r="N8" s="776"/>
      <c r="O8" s="1131"/>
      <c r="P8" s="1140"/>
      <c r="Q8" s="1141" t="s">
        <v>2895</v>
      </c>
      <c r="R8" s="776"/>
      <c r="S8" s="477"/>
      <c r="T8" s="776"/>
      <c r="U8" s="1131"/>
      <c r="V8" s="1140"/>
      <c r="W8" s="1141" t="s">
        <v>2895</v>
      </c>
      <c r="X8" s="1254"/>
      <c r="Y8" s="1241"/>
      <c r="Z8" s="1254"/>
      <c r="AA8" s="1254"/>
      <c r="AB8" s="1242"/>
      <c r="AC8" s="1243" t="s">
        <v>2895</v>
      </c>
      <c r="AD8" s="1191"/>
      <c r="AE8" s="1192"/>
      <c r="AF8" s="1191"/>
      <c r="AG8" s="1192"/>
      <c r="AH8" s="1192"/>
      <c r="AI8" s="1192"/>
      <c r="AJ8" s="1192"/>
      <c r="AK8" s="477"/>
      <c r="AL8" s="1140"/>
      <c r="AM8" s="1141" t="s">
        <v>2895</v>
      </c>
      <c r="AN8" s="1254"/>
      <c r="AO8" s="1241"/>
      <c r="AP8" s="1254"/>
      <c r="AQ8" s="1131"/>
      <c r="AR8" s="1140"/>
      <c r="AS8" s="1141" t="s">
        <v>2895</v>
      </c>
      <c r="AT8" s="1254"/>
      <c r="AU8" s="1241"/>
      <c r="AV8" s="1254"/>
    </row>
    <row r="9" spans="1:48" ht="14.4">
      <c r="A9" s="477"/>
      <c r="B9" s="813" t="s">
        <v>1790</v>
      </c>
      <c r="C9" s="477"/>
      <c r="D9" s="992"/>
      <c r="E9" s="992"/>
      <c r="F9" s="992"/>
      <c r="G9" s="992"/>
      <c r="H9" s="992"/>
      <c r="I9" s="992"/>
      <c r="J9" s="992"/>
      <c r="K9" s="992"/>
      <c r="L9" s="992"/>
      <c r="M9" s="992"/>
      <c r="N9" s="477"/>
      <c r="O9" s="477"/>
      <c r="P9" s="1142"/>
      <c r="Q9" s="1143" t="str">
        <f>$B9</f>
        <v>Drawn (501)</v>
      </c>
      <c r="R9" s="477"/>
      <c r="S9" s="477"/>
      <c r="T9" s="477"/>
      <c r="U9" s="477"/>
      <c r="V9" s="1142"/>
      <c r="W9" s="1143" t="str">
        <f>$B9</f>
        <v>Drawn (501)</v>
      </c>
      <c r="X9" s="1241"/>
      <c r="Y9" s="1241"/>
      <c r="Z9" s="1241"/>
      <c r="AA9" s="1241"/>
      <c r="AB9" s="1244"/>
      <c r="AC9" s="1245" t="s">
        <v>1790</v>
      </c>
      <c r="AD9" s="1183"/>
      <c r="AE9" s="1183"/>
      <c r="AF9" s="1183"/>
      <c r="AG9" s="1183"/>
      <c r="AH9" s="1183"/>
      <c r="AI9" s="1183"/>
      <c r="AJ9" s="1183"/>
      <c r="AK9" s="477"/>
      <c r="AL9" s="1142"/>
      <c r="AM9" s="1143" t="str">
        <f>$B9</f>
        <v>Drawn (501)</v>
      </c>
      <c r="AN9" s="1241"/>
      <c r="AO9" s="1241"/>
      <c r="AP9" s="1241"/>
      <c r="AQ9" s="477"/>
      <c r="AR9" s="1142"/>
      <c r="AS9" s="1143" t="str">
        <f>$B9</f>
        <v>Drawn (501)</v>
      </c>
      <c r="AT9" s="1241"/>
      <c r="AU9" s="1241"/>
      <c r="AV9" s="1241"/>
    </row>
    <row r="10" spans="1:48" ht="12.75" customHeight="1">
      <c r="A10" s="453" t="s">
        <v>2897</v>
      </c>
      <c r="B10" s="1144"/>
      <c r="C10" s="1207"/>
      <c r="D10" s="994"/>
      <c r="E10" s="453"/>
      <c r="F10" s="994"/>
      <c r="G10" s="1226"/>
      <c r="H10" s="997"/>
      <c r="I10" s="1148"/>
      <c r="J10" s="453"/>
      <c r="K10" s="1665"/>
      <c r="L10" s="1665"/>
      <c r="M10" s="1665"/>
      <c r="N10" s="1665"/>
      <c r="O10" s="477"/>
      <c r="P10" s="1151" t="str">
        <f t="shared" ref="P10:P34" si="0">$A10</f>
        <v>1 (1401)</v>
      </c>
      <c r="Q10" s="1152" t="str">
        <f t="shared" ref="Q10:Q34" si="1">IF($B10="","",$B10)</f>
        <v/>
      </c>
      <c r="R10" s="1153"/>
      <c r="S10" s="1154"/>
      <c r="T10" s="1154"/>
      <c r="U10" s="477"/>
      <c r="V10" s="1151" t="str">
        <f t="shared" ref="V10:V34" si="2">$A10</f>
        <v>1 (1401)</v>
      </c>
      <c r="W10" s="1152" t="str">
        <f t="shared" ref="W10:W34" si="3">IF($B10="","",$B10)</f>
        <v/>
      </c>
      <c r="X10" s="1255"/>
      <c r="Y10" s="1256"/>
      <c r="Z10" s="1256"/>
      <c r="AA10" s="1257"/>
      <c r="AB10" s="1246" t="s">
        <v>2897</v>
      </c>
      <c r="AC10" s="1232" t="str">
        <f t="shared" ref="AC10:AC34" si="4">IF($B10="","",$B10)</f>
        <v/>
      </c>
      <c r="AD10" s="1247"/>
      <c r="AE10" s="1194"/>
      <c r="AF10" s="1183"/>
      <c r="AG10" s="1665"/>
      <c r="AH10" s="1665"/>
      <c r="AI10" s="1665"/>
      <c r="AJ10" s="1665"/>
      <c r="AK10" s="477"/>
      <c r="AL10" s="1151" t="str">
        <f t="shared" ref="AL10:AL34" si="5">$A10</f>
        <v>1 (1401)</v>
      </c>
      <c r="AM10" s="1152" t="str">
        <f t="shared" ref="AM10:AM34" si="6">IF($B10="","",$B10)</f>
        <v/>
      </c>
      <c r="AN10" s="1255"/>
      <c r="AO10" s="1256"/>
      <c r="AP10" s="1256"/>
      <c r="AQ10" s="477"/>
      <c r="AR10" s="1151" t="str">
        <f t="shared" ref="AR10:AR34" si="7">$A10</f>
        <v>1 (1401)</v>
      </c>
      <c r="AS10" s="1152" t="str">
        <f t="shared" ref="AS10:AS34" si="8">IF($B10="","",$B10)</f>
        <v/>
      </c>
      <c r="AT10" s="1255"/>
      <c r="AU10" s="1256"/>
      <c r="AV10" s="1256"/>
    </row>
    <row r="11" spans="1:48">
      <c r="A11" s="453" t="s">
        <v>2898</v>
      </c>
      <c r="B11" s="1144"/>
      <c r="C11" s="1207"/>
      <c r="D11" s="994"/>
      <c r="E11" s="453"/>
      <c r="F11" s="994"/>
      <c r="G11" s="1226"/>
      <c r="H11" s="997"/>
      <c r="I11" s="1148"/>
      <c r="J11" s="453"/>
      <c r="K11" s="1665"/>
      <c r="L11" s="1665"/>
      <c r="M11" s="1665"/>
      <c r="N11" s="1665"/>
      <c r="O11" s="477"/>
      <c r="P11" s="1151" t="str">
        <f t="shared" si="0"/>
        <v>2 (1402)</v>
      </c>
      <c r="Q11" s="1152" t="str">
        <f t="shared" si="1"/>
        <v/>
      </c>
      <c r="R11" s="1153"/>
      <c r="S11" s="1154"/>
      <c r="T11" s="1154"/>
      <c r="U11" s="477"/>
      <c r="V11" s="1151" t="str">
        <f t="shared" si="2"/>
        <v>2 (1402)</v>
      </c>
      <c r="W11" s="1152" t="str">
        <f t="shared" si="3"/>
        <v/>
      </c>
      <c r="X11" s="1255"/>
      <c r="Y11" s="1256"/>
      <c r="Z11" s="1256"/>
      <c r="AA11" s="1257"/>
      <c r="AB11" s="1246" t="s">
        <v>2898</v>
      </c>
      <c r="AC11" s="1232" t="str">
        <f t="shared" si="4"/>
        <v/>
      </c>
      <c r="AD11" s="1247"/>
      <c r="AE11" s="1194"/>
      <c r="AF11" s="1183"/>
      <c r="AG11" s="1665"/>
      <c r="AH11" s="1665"/>
      <c r="AI11" s="1665"/>
      <c r="AJ11" s="1665"/>
      <c r="AK11" s="477"/>
      <c r="AL11" s="1151" t="str">
        <f t="shared" si="5"/>
        <v>2 (1402)</v>
      </c>
      <c r="AM11" s="1152" t="str">
        <f t="shared" si="6"/>
        <v/>
      </c>
      <c r="AN11" s="1255"/>
      <c r="AO11" s="1256"/>
      <c r="AP11" s="1256"/>
      <c r="AQ11" s="477"/>
      <c r="AR11" s="1151" t="str">
        <f t="shared" si="7"/>
        <v>2 (1402)</v>
      </c>
      <c r="AS11" s="1152" t="str">
        <f t="shared" si="8"/>
        <v/>
      </c>
      <c r="AT11" s="1255"/>
      <c r="AU11" s="1256"/>
      <c r="AV11" s="1256"/>
    </row>
    <row r="12" spans="1:48">
      <c r="A12" s="453" t="s">
        <v>2899</v>
      </c>
      <c r="B12" s="1144"/>
      <c r="C12" s="1207"/>
      <c r="D12" s="994"/>
      <c r="E12" s="453"/>
      <c r="F12" s="994"/>
      <c r="G12" s="1226"/>
      <c r="H12" s="997"/>
      <c r="I12" s="1148"/>
      <c r="J12" s="453"/>
      <c r="K12" s="1665"/>
      <c r="L12" s="1665"/>
      <c r="M12" s="1665"/>
      <c r="N12" s="1665"/>
      <c r="O12" s="477"/>
      <c r="P12" s="1151" t="str">
        <f t="shared" si="0"/>
        <v>3 (1403)</v>
      </c>
      <c r="Q12" s="1152" t="str">
        <f t="shared" si="1"/>
        <v/>
      </c>
      <c r="R12" s="1153"/>
      <c r="S12" s="1154"/>
      <c r="T12" s="1154"/>
      <c r="U12" s="477"/>
      <c r="V12" s="1151" t="str">
        <f t="shared" si="2"/>
        <v>3 (1403)</v>
      </c>
      <c r="W12" s="1152" t="str">
        <f t="shared" si="3"/>
        <v/>
      </c>
      <c r="X12" s="1255"/>
      <c r="Y12" s="1256"/>
      <c r="Z12" s="1256"/>
      <c r="AA12" s="1257"/>
      <c r="AB12" s="1246" t="s">
        <v>2899</v>
      </c>
      <c r="AC12" s="1232" t="str">
        <f t="shared" si="4"/>
        <v/>
      </c>
      <c r="AD12" s="1247"/>
      <c r="AE12" s="1194"/>
      <c r="AF12" s="1183"/>
      <c r="AG12" s="1665"/>
      <c r="AH12" s="1665"/>
      <c r="AI12" s="1665"/>
      <c r="AJ12" s="1665"/>
      <c r="AK12" s="477"/>
      <c r="AL12" s="1151" t="str">
        <f t="shared" si="5"/>
        <v>3 (1403)</v>
      </c>
      <c r="AM12" s="1152" t="str">
        <f t="shared" si="6"/>
        <v/>
      </c>
      <c r="AN12" s="1255"/>
      <c r="AO12" s="1256"/>
      <c r="AP12" s="1256"/>
      <c r="AQ12" s="477"/>
      <c r="AR12" s="1151" t="str">
        <f t="shared" si="7"/>
        <v>3 (1403)</v>
      </c>
      <c r="AS12" s="1152" t="str">
        <f t="shared" si="8"/>
        <v/>
      </c>
      <c r="AT12" s="1255"/>
      <c r="AU12" s="1256"/>
      <c r="AV12" s="1256"/>
    </row>
    <row r="13" spans="1:48" ht="12.6" hidden="1" customHeight="1">
      <c r="A13" s="453" t="s">
        <v>2900</v>
      </c>
      <c r="B13" s="1144"/>
      <c r="C13" s="1207"/>
      <c r="D13" s="994"/>
      <c r="E13" s="453"/>
      <c r="F13" s="994"/>
      <c r="G13" s="1226"/>
      <c r="H13" s="997"/>
      <c r="I13" s="1148"/>
      <c r="J13" s="453"/>
      <c r="K13" s="1665"/>
      <c r="L13" s="1665"/>
      <c r="M13" s="1665"/>
      <c r="N13" s="1665"/>
      <c r="O13" s="477"/>
      <c r="P13" s="1151" t="str">
        <f t="shared" si="0"/>
        <v>4 (1404)</v>
      </c>
      <c r="Q13" s="1152" t="str">
        <f t="shared" si="1"/>
        <v/>
      </c>
      <c r="R13" s="1153"/>
      <c r="S13" s="1154"/>
      <c r="T13" s="1154"/>
      <c r="U13" s="477"/>
      <c r="V13" s="1151" t="str">
        <f t="shared" si="2"/>
        <v>4 (1404)</v>
      </c>
      <c r="W13" s="1152" t="str">
        <f t="shared" si="3"/>
        <v/>
      </c>
      <c r="X13" s="1255"/>
      <c r="Y13" s="1256"/>
      <c r="Z13" s="1256"/>
      <c r="AA13" s="1257"/>
      <c r="AB13" s="1246" t="s">
        <v>2900</v>
      </c>
      <c r="AC13" s="1232" t="str">
        <f t="shared" si="4"/>
        <v/>
      </c>
      <c r="AD13" s="1247"/>
      <c r="AE13" s="1194"/>
      <c r="AF13" s="1183"/>
      <c r="AG13" s="1665"/>
      <c r="AH13" s="1665"/>
      <c r="AI13" s="1665"/>
      <c r="AJ13" s="1665"/>
      <c r="AK13" s="477"/>
      <c r="AL13" s="1151" t="str">
        <f t="shared" si="5"/>
        <v>4 (1404)</v>
      </c>
      <c r="AM13" s="1152" t="str">
        <f t="shared" si="6"/>
        <v/>
      </c>
      <c r="AN13" s="1255"/>
      <c r="AO13" s="1256"/>
      <c r="AP13" s="1256"/>
      <c r="AQ13" s="477"/>
      <c r="AR13" s="1151" t="str">
        <f t="shared" si="7"/>
        <v>4 (1404)</v>
      </c>
      <c r="AS13" s="1152" t="str">
        <f t="shared" si="8"/>
        <v/>
      </c>
      <c r="AT13" s="1255"/>
      <c r="AU13" s="1256"/>
      <c r="AV13" s="1256"/>
    </row>
    <row r="14" spans="1:48" ht="12.6" hidden="1" customHeight="1">
      <c r="A14" s="453" t="s">
        <v>2901</v>
      </c>
      <c r="B14" s="1144"/>
      <c r="C14" s="1207"/>
      <c r="D14" s="994"/>
      <c r="E14" s="453"/>
      <c r="F14" s="994"/>
      <c r="G14" s="1226"/>
      <c r="H14" s="997"/>
      <c r="I14" s="1148"/>
      <c r="J14" s="453"/>
      <c r="K14" s="1665"/>
      <c r="L14" s="1665"/>
      <c r="M14" s="1665"/>
      <c r="N14" s="1665"/>
      <c r="O14" s="477"/>
      <c r="P14" s="1151" t="str">
        <f t="shared" si="0"/>
        <v>5 (1405)</v>
      </c>
      <c r="Q14" s="1152" t="str">
        <f t="shared" si="1"/>
        <v/>
      </c>
      <c r="R14" s="1153"/>
      <c r="S14" s="1154"/>
      <c r="T14" s="1154"/>
      <c r="U14" s="477"/>
      <c r="V14" s="1151" t="str">
        <f t="shared" si="2"/>
        <v>5 (1405)</v>
      </c>
      <c r="W14" s="1152" t="str">
        <f t="shared" si="3"/>
        <v/>
      </c>
      <c r="X14" s="1255"/>
      <c r="Y14" s="1256"/>
      <c r="Z14" s="1256"/>
      <c r="AA14" s="1257"/>
      <c r="AB14" s="1246" t="s">
        <v>2901</v>
      </c>
      <c r="AC14" s="1232" t="str">
        <f t="shared" si="4"/>
        <v/>
      </c>
      <c r="AD14" s="1247"/>
      <c r="AE14" s="1194"/>
      <c r="AF14" s="1183"/>
      <c r="AG14" s="1665"/>
      <c r="AH14" s="1665"/>
      <c r="AI14" s="1665"/>
      <c r="AJ14" s="1665"/>
      <c r="AK14" s="477"/>
      <c r="AL14" s="1151" t="str">
        <f t="shared" si="5"/>
        <v>5 (1405)</v>
      </c>
      <c r="AM14" s="1152" t="str">
        <f t="shared" si="6"/>
        <v/>
      </c>
      <c r="AN14" s="1255"/>
      <c r="AO14" s="1256"/>
      <c r="AP14" s="1256"/>
      <c r="AQ14" s="477"/>
      <c r="AR14" s="1151" t="str">
        <f t="shared" si="7"/>
        <v>5 (1405)</v>
      </c>
      <c r="AS14" s="1152" t="str">
        <f t="shared" si="8"/>
        <v/>
      </c>
      <c r="AT14" s="1255"/>
      <c r="AU14" s="1256"/>
      <c r="AV14" s="1256"/>
    </row>
    <row r="15" spans="1:48" ht="12.6" hidden="1" customHeight="1">
      <c r="A15" s="453" t="s">
        <v>2902</v>
      </c>
      <c r="B15" s="1144"/>
      <c r="C15" s="1207"/>
      <c r="D15" s="994"/>
      <c r="E15" s="453"/>
      <c r="F15" s="994"/>
      <c r="G15" s="1226"/>
      <c r="H15" s="997"/>
      <c r="I15" s="1148"/>
      <c r="J15" s="453"/>
      <c r="K15" s="1665"/>
      <c r="L15" s="1665"/>
      <c r="M15" s="1665"/>
      <c r="N15" s="1665"/>
      <c r="O15" s="477"/>
      <c r="P15" s="1151" t="str">
        <f t="shared" si="0"/>
        <v>6 (1406)</v>
      </c>
      <c r="Q15" s="1152" t="str">
        <f t="shared" si="1"/>
        <v/>
      </c>
      <c r="R15" s="1153"/>
      <c r="S15" s="1154"/>
      <c r="T15" s="1154"/>
      <c r="U15" s="477"/>
      <c r="V15" s="1151" t="str">
        <f t="shared" si="2"/>
        <v>6 (1406)</v>
      </c>
      <c r="W15" s="1152" t="str">
        <f t="shared" si="3"/>
        <v/>
      </c>
      <c r="X15" s="1255"/>
      <c r="Y15" s="1256"/>
      <c r="Z15" s="1256"/>
      <c r="AA15" s="1257"/>
      <c r="AB15" s="1246" t="s">
        <v>2902</v>
      </c>
      <c r="AC15" s="1232" t="str">
        <f t="shared" si="4"/>
        <v/>
      </c>
      <c r="AD15" s="1247"/>
      <c r="AE15" s="1194"/>
      <c r="AF15" s="1183"/>
      <c r="AG15" s="1665"/>
      <c r="AH15" s="1665"/>
      <c r="AI15" s="1665"/>
      <c r="AJ15" s="1665"/>
      <c r="AK15" s="477"/>
      <c r="AL15" s="1151" t="str">
        <f t="shared" si="5"/>
        <v>6 (1406)</v>
      </c>
      <c r="AM15" s="1152" t="str">
        <f t="shared" si="6"/>
        <v/>
      </c>
      <c r="AN15" s="1255"/>
      <c r="AO15" s="1256"/>
      <c r="AP15" s="1256"/>
      <c r="AQ15" s="477"/>
      <c r="AR15" s="1151" t="str">
        <f t="shared" si="7"/>
        <v>6 (1406)</v>
      </c>
      <c r="AS15" s="1152" t="str">
        <f t="shared" si="8"/>
        <v/>
      </c>
      <c r="AT15" s="1255"/>
      <c r="AU15" s="1256"/>
      <c r="AV15" s="1256"/>
    </row>
    <row r="16" spans="1:48" ht="12.6" hidden="1" customHeight="1">
      <c r="A16" s="453" t="s">
        <v>2903</v>
      </c>
      <c r="B16" s="1144"/>
      <c r="C16" s="1207"/>
      <c r="D16" s="994"/>
      <c r="E16" s="453"/>
      <c r="F16" s="994"/>
      <c r="G16" s="1226"/>
      <c r="H16" s="997"/>
      <c r="I16" s="1148"/>
      <c r="J16" s="453"/>
      <c r="K16" s="1665"/>
      <c r="L16" s="1665"/>
      <c r="M16" s="1665"/>
      <c r="N16" s="1665"/>
      <c r="O16" s="477"/>
      <c r="P16" s="1151" t="str">
        <f t="shared" si="0"/>
        <v>7 (1407)</v>
      </c>
      <c r="Q16" s="1152" t="str">
        <f t="shared" si="1"/>
        <v/>
      </c>
      <c r="R16" s="1153"/>
      <c r="S16" s="1154"/>
      <c r="T16" s="1154"/>
      <c r="U16" s="477"/>
      <c r="V16" s="1151" t="str">
        <f t="shared" si="2"/>
        <v>7 (1407)</v>
      </c>
      <c r="W16" s="1152" t="str">
        <f t="shared" si="3"/>
        <v/>
      </c>
      <c r="X16" s="1255"/>
      <c r="Y16" s="1256"/>
      <c r="Z16" s="1256"/>
      <c r="AA16" s="1257"/>
      <c r="AB16" s="1246" t="s">
        <v>2903</v>
      </c>
      <c r="AC16" s="1232" t="str">
        <f t="shared" si="4"/>
        <v/>
      </c>
      <c r="AD16" s="1247"/>
      <c r="AE16" s="1194"/>
      <c r="AF16" s="1183"/>
      <c r="AG16" s="1665"/>
      <c r="AH16" s="1665"/>
      <c r="AI16" s="1665"/>
      <c r="AJ16" s="1665"/>
      <c r="AK16" s="477"/>
      <c r="AL16" s="1151" t="str">
        <f t="shared" si="5"/>
        <v>7 (1407)</v>
      </c>
      <c r="AM16" s="1152" t="str">
        <f t="shared" si="6"/>
        <v/>
      </c>
      <c r="AN16" s="1255"/>
      <c r="AO16" s="1256"/>
      <c r="AP16" s="1256"/>
      <c r="AQ16" s="477"/>
      <c r="AR16" s="1151" t="str">
        <f t="shared" si="7"/>
        <v>7 (1407)</v>
      </c>
      <c r="AS16" s="1152" t="str">
        <f t="shared" si="8"/>
        <v/>
      </c>
      <c r="AT16" s="1255"/>
      <c r="AU16" s="1256"/>
      <c r="AV16" s="1256"/>
    </row>
    <row r="17" spans="1:48" ht="12.6" hidden="1" customHeight="1">
      <c r="A17" s="453" t="s">
        <v>2904</v>
      </c>
      <c r="B17" s="1144"/>
      <c r="C17" s="1207"/>
      <c r="D17" s="994"/>
      <c r="E17" s="453"/>
      <c r="F17" s="994"/>
      <c r="G17" s="1226"/>
      <c r="H17" s="997"/>
      <c r="I17" s="1148"/>
      <c r="J17" s="453"/>
      <c r="K17" s="1665"/>
      <c r="L17" s="1665"/>
      <c r="M17" s="1665"/>
      <c r="N17" s="1665"/>
      <c r="O17" s="477"/>
      <c r="P17" s="1151" t="str">
        <f t="shared" si="0"/>
        <v>8 (1408)</v>
      </c>
      <c r="Q17" s="1152" t="str">
        <f t="shared" si="1"/>
        <v/>
      </c>
      <c r="R17" s="1153"/>
      <c r="S17" s="1154"/>
      <c r="T17" s="1154"/>
      <c r="U17" s="477"/>
      <c r="V17" s="1151" t="str">
        <f t="shared" si="2"/>
        <v>8 (1408)</v>
      </c>
      <c r="W17" s="1152" t="str">
        <f t="shared" si="3"/>
        <v/>
      </c>
      <c r="X17" s="1255"/>
      <c r="Y17" s="1256"/>
      <c r="Z17" s="1256"/>
      <c r="AA17" s="1257"/>
      <c r="AB17" s="1246" t="s">
        <v>2904</v>
      </c>
      <c r="AC17" s="1232" t="str">
        <f t="shared" si="4"/>
        <v/>
      </c>
      <c r="AD17" s="1247"/>
      <c r="AE17" s="1194"/>
      <c r="AF17" s="1183"/>
      <c r="AG17" s="1665"/>
      <c r="AH17" s="1665"/>
      <c r="AI17" s="1665"/>
      <c r="AJ17" s="1665"/>
      <c r="AK17" s="477"/>
      <c r="AL17" s="1151" t="str">
        <f t="shared" si="5"/>
        <v>8 (1408)</v>
      </c>
      <c r="AM17" s="1152" t="str">
        <f t="shared" si="6"/>
        <v/>
      </c>
      <c r="AN17" s="1255"/>
      <c r="AO17" s="1256"/>
      <c r="AP17" s="1256"/>
      <c r="AQ17" s="477"/>
      <c r="AR17" s="1151" t="str">
        <f t="shared" si="7"/>
        <v>8 (1408)</v>
      </c>
      <c r="AS17" s="1152" t="str">
        <f t="shared" si="8"/>
        <v/>
      </c>
      <c r="AT17" s="1255"/>
      <c r="AU17" s="1256"/>
      <c r="AV17" s="1256"/>
    </row>
    <row r="18" spans="1:48" ht="12.6" hidden="1" customHeight="1">
      <c r="A18" s="453" t="s">
        <v>2905</v>
      </c>
      <c r="B18" s="1144"/>
      <c r="C18" s="1207"/>
      <c r="D18" s="994"/>
      <c r="E18" s="453"/>
      <c r="F18" s="994"/>
      <c r="G18" s="1226"/>
      <c r="H18" s="997"/>
      <c r="I18" s="1148"/>
      <c r="J18" s="453"/>
      <c r="K18" s="1665"/>
      <c r="L18" s="1665"/>
      <c r="M18" s="1665"/>
      <c r="N18" s="1665"/>
      <c r="O18" s="477"/>
      <c r="P18" s="1151" t="str">
        <f t="shared" si="0"/>
        <v>9 (1409)</v>
      </c>
      <c r="Q18" s="1152" t="str">
        <f t="shared" si="1"/>
        <v/>
      </c>
      <c r="R18" s="1153"/>
      <c r="S18" s="1154"/>
      <c r="T18" s="1154"/>
      <c r="U18" s="477"/>
      <c r="V18" s="1151" t="str">
        <f t="shared" si="2"/>
        <v>9 (1409)</v>
      </c>
      <c r="W18" s="1152" t="str">
        <f t="shared" si="3"/>
        <v/>
      </c>
      <c r="X18" s="1255"/>
      <c r="Y18" s="1256"/>
      <c r="Z18" s="1256"/>
      <c r="AA18" s="1257"/>
      <c r="AB18" s="1246" t="s">
        <v>2905</v>
      </c>
      <c r="AC18" s="1232" t="str">
        <f t="shared" si="4"/>
        <v/>
      </c>
      <c r="AD18" s="1247"/>
      <c r="AE18" s="1194"/>
      <c r="AF18" s="1183"/>
      <c r="AG18" s="1665"/>
      <c r="AH18" s="1665"/>
      <c r="AI18" s="1665"/>
      <c r="AJ18" s="1665"/>
      <c r="AK18" s="477"/>
      <c r="AL18" s="1151" t="str">
        <f t="shared" si="5"/>
        <v>9 (1409)</v>
      </c>
      <c r="AM18" s="1152" t="str">
        <f t="shared" si="6"/>
        <v/>
      </c>
      <c r="AN18" s="1255"/>
      <c r="AO18" s="1256"/>
      <c r="AP18" s="1256"/>
      <c r="AQ18" s="477"/>
      <c r="AR18" s="1151" t="str">
        <f t="shared" si="7"/>
        <v>9 (1409)</v>
      </c>
      <c r="AS18" s="1152" t="str">
        <f t="shared" si="8"/>
        <v/>
      </c>
      <c r="AT18" s="1255"/>
      <c r="AU18" s="1256"/>
      <c r="AV18" s="1256"/>
    </row>
    <row r="19" spans="1:48" ht="12.6" hidden="1" customHeight="1">
      <c r="A19" s="453" t="s">
        <v>2906</v>
      </c>
      <c r="B19" s="1144"/>
      <c r="C19" s="1207"/>
      <c r="D19" s="994"/>
      <c r="E19" s="453"/>
      <c r="F19" s="994"/>
      <c r="G19" s="1226"/>
      <c r="H19" s="997"/>
      <c r="I19" s="1148"/>
      <c r="J19" s="453"/>
      <c r="K19" s="1665"/>
      <c r="L19" s="1665"/>
      <c r="M19" s="1665"/>
      <c r="N19" s="1665"/>
      <c r="O19" s="477"/>
      <c r="P19" s="1151" t="str">
        <f t="shared" si="0"/>
        <v>10 (1410)</v>
      </c>
      <c r="Q19" s="1152" t="str">
        <f t="shared" si="1"/>
        <v/>
      </c>
      <c r="R19" s="1153"/>
      <c r="S19" s="1154"/>
      <c r="T19" s="1154"/>
      <c r="U19" s="477"/>
      <c r="V19" s="1151" t="str">
        <f t="shared" si="2"/>
        <v>10 (1410)</v>
      </c>
      <c r="W19" s="1152" t="str">
        <f t="shared" si="3"/>
        <v/>
      </c>
      <c r="X19" s="1255"/>
      <c r="Y19" s="1256"/>
      <c r="Z19" s="1256"/>
      <c r="AA19" s="1257"/>
      <c r="AB19" s="1246" t="s">
        <v>2906</v>
      </c>
      <c r="AC19" s="1232" t="str">
        <f t="shared" si="4"/>
        <v/>
      </c>
      <c r="AD19" s="1247"/>
      <c r="AE19" s="1194"/>
      <c r="AF19" s="1183"/>
      <c r="AG19" s="1665"/>
      <c r="AH19" s="1665"/>
      <c r="AI19" s="1665"/>
      <c r="AJ19" s="1665"/>
      <c r="AK19" s="477"/>
      <c r="AL19" s="1151" t="str">
        <f t="shared" si="5"/>
        <v>10 (1410)</v>
      </c>
      <c r="AM19" s="1152" t="str">
        <f t="shared" si="6"/>
        <v/>
      </c>
      <c r="AN19" s="1255"/>
      <c r="AO19" s="1256"/>
      <c r="AP19" s="1256"/>
      <c r="AQ19" s="477"/>
      <c r="AR19" s="1151" t="str">
        <f t="shared" si="7"/>
        <v>10 (1410)</v>
      </c>
      <c r="AS19" s="1152" t="str">
        <f t="shared" si="8"/>
        <v/>
      </c>
      <c r="AT19" s="1255"/>
      <c r="AU19" s="1256"/>
      <c r="AV19" s="1256"/>
    </row>
    <row r="20" spans="1:48" ht="12.6" hidden="1" customHeight="1">
      <c r="A20" s="453" t="s">
        <v>2907</v>
      </c>
      <c r="B20" s="1144"/>
      <c r="C20" s="1207"/>
      <c r="D20" s="994"/>
      <c r="E20" s="453"/>
      <c r="F20" s="994"/>
      <c r="G20" s="1226"/>
      <c r="H20" s="997"/>
      <c r="I20" s="1148"/>
      <c r="J20" s="453"/>
      <c r="K20" s="1665"/>
      <c r="L20" s="1665"/>
      <c r="M20" s="1665"/>
      <c r="N20" s="1665"/>
      <c r="O20" s="477"/>
      <c r="P20" s="1151" t="str">
        <f t="shared" si="0"/>
        <v>11 (1411)</v>
      </c>
      <c r="Q20" s="1152" t="str">
        <f t="shared" si="1"/>
        <v/>
      </c>
      <c r="R20" s="1153"/>
      <c r="S20" s="1154"/>
      <c r="T20" s="1154"/>
      <c r="U20" s="477"/>
      <c r="V20" s="1151" t="str">
        <f t="shared" si="2"/>
        <v>11 (1411)</v>
      </c>
      <c r="W20" s="1152" t="str">
        <f t="shared" si="3"/>
        <v/>
      </c>
      <c r="X20" s="1255"/>
      <c r="Y20" s="1256"/>
      <c r="Z20" s="1256"/>
      <c r="AA20" s="1257"/>
      <c r="AB20" s="1246" t="s">
        <v>2907</v>
      </c>
      <c r="AC20" s="1232" t="str">
        <f t="shared" si="4"/>
        <v/>
      </c>
      <c r="AD20" s="1247"/>
      <c r="AE20" s="1194"/>
      <c r="AF20" s="1183"/>
      <c r="AG20" s="1665"/>
      <c r="AH20" s="1665"/>
      <c r="AI20" s="1665"/>
      <c r="AJ20" s="1665"/>
      <c r="AK20" s="477"/>
      <c r="AL20" s="1151" t="str">
        <f t="shared" si="5"/>
        <v>11 (1411)</v>
      </c>
      <c r="AM20" s="1152" t="str">
        <f t="shared" si="6"/>
        <v/>
      </c>
      <c r="AN20" s="1255"/>
      <c r="AO20" s="1256"/>
      <c r="AP20" s="1256"/>
      <c r="AQ20" s="477"/>
      <c r="AR20" s="1151" t="str">
        <f t="shared" si="7"/>
        <v>11 (1411)</v>
      </c>
      <c r="AS20" s="1152" t="str">
        <f t="shared" si="8"/>
        <v/>
      </c>
      <c r="AT20" s="1255"/>
      <c r="AU20" s="1256"/>
      <c r="AV20" s="1256"/>
    </row>
    <row r="21" spans="1:48" ht="12.6" hidden="1" customHeight="1">
      <c r="A21" s="453" t="s">
        <v>2908</v>
      </c>
      <c r="B21" s="1144"/>
      <c r="C21" s="1207"/>
      <c r="D21" s="994"/>
      <c r="E21" s="453"/>
      <c r="F21" s="994"/>
      <c r="G21" s="1226"/>
      <c r="H21" s="997"/>
      <c r="I21" s="1148"/>
      <c r="J21" s="453"/>
      <c r="K21" s="1665"/>
      <c r="L21" s="1665"/>
      <c r="M21" s="1665"/>
      <c r="N21" s="1665"/>
      <c r="O21" s="477"/>
      <c r="P21" s="1151" t="str">
        <f t="shared" si="0"/>
        <v>12 (1412)</v>
      </c>
      <c r="Q21" s="1152" t="str">
        <f t="shared" si="1"/>
        <v/>
      </c>
      <c r="R21" s="1153"/>
      <c r="S21" s="1154"/>
      <c r="T21" s="1154"/>
      <c r="U21" s="477"/>
      <c r="V21" s="1151" t="str">
        <f t="shared" si="2"/>
        <v>12 (1412)</v>
      </c>
      <c r="W21" s="1152" t="str">
        <f t="shared" si="3"/>
        <v/>
      </c>
      <c r="X21" s="1255"/>
      <c r="Y21" s="1256"/>
      <c r="Z21" s="1256"/>
      <c r="AA21" s="1257"/>
      <c r="AB21" s="1246" t="s">
        <v>2908</v>
      </c>
      <c r="AC21" s="1232" t="str">
        <f t="shared" si="4"/>
        <v/>
      </c>
      <c r="AD21" s="1247"/>
      <c r="AE21" s="1194"/>
      <c r="AF21" s="1183"/>
      <c r="AG21" s="1665"/>
      <c r="AH21" s="1665"/>
      <c r="AI21" s="1665"/>
      <c r="AJ21" s="1665"/>
      <c r="AK21" s="477"/>
      <c r="AL21" s="1151" t="str">
        <f t="shared" si="5"/>
        <v>12 (1412)</v>
      </c>
      <c r="AM21" s="1152" t="str">
        <f t="shared" si="6"/>
        <v/>
      </c>
      <c r="AN21" s="1255"/>
      <c r="AO21" s="1256"/>
      <c r="AP21" s="1256"/>
      <c r="AQ21" s="477"/>
      <c r="AR21" s="1151" t="str">
        <f t="shared" si="7"/>
        <v>12 (1412)</v>
      </c>
      <c r="AS21" s="1152" t="str">
        <f t="shared" si="8"/>
        <v/>
      </c>
      <c r="AT21" s="1255"/>
      <c r="AU21" s="1256"/>
      <c r="AV21" s="1256"/>
    </row>
    <row r="22" spans="1:48" ht="12.6" hidden="1" customHeight="1">
      <c r="A22" s="453" t="s">
        <v>2909</v>
      </c>
      <c r="B22" s="1144"/>
      <c r="C22" s="1207"/>
      <c r="D22" s="994"/>
      <c r="E22" s="453"/>
      <c r="F22" s="994"/>
      <c r="G22" s="1226"/>
      <c r="H22" s="997"/>
      <c r="I22" s="1148"/>
      <c r="J22" s="453"/>
      <c r="K22" s="1665"/>
      <c r="L22" s="1665"/>
      <c r="M22" s="1665"/>
      <c r="N22" s="1665"/>
      <c r="O22" s="477"/>
      <c r="P22" s="1151" t="str">
        <f t="shared" si="0"/>
        <v>13 (1413)</v>
      </c>
      <c r="Q22" s="1152" t="str">
        <f t="shared" si="1"/>
        <v/>
      </c>
      <c r="R22" s="1153"/>
      <c r="S22" s="1154"/>
      <c r="T22" s="1154"/>
      <c r="U22" s="477"/>
      <c r="V22" s="1151" t="str">
        <f t="shared" si="2"/>
        <v>13 (1413)</v>
      </c>
      <c r="W22" s="1152" t="str">
        <f t="shared" si="3"/>
        <v/>
      </c>
      <c r="X22" s="1255"/>
      <c r="Y22" s="1256"/>
      <c r="Z22" s="1256"/>
      <c r="AA22" s="1257"/>
      <c r="AB22" s="1246" t="s">
        <v>2909</v>
      </c>
      <c r="AC22" s="1232" t="str">
        <f t="shared" si="4"/>
        <v/>
      </c>
      <c r="AD22" s="1247"/>
      <c r="AE22" s="1194"/>
      <c r="AF22" s="1183"/>
      <c r="AG22" s="1665"/>
      <c r="AH22" s="1665"/>
      <c r="AI22" s="1665"/>
      <c r="AJ22" s="1665"/>
      <c r="AK22" s="477"/>
      <c r="AL22" s="1151" t="str">
        <f t="shared" si="5"/>
        <v>13 (1413)</v>
      </c>
      <c r="AM22" s="1152" t="str">
        <f t="shared" si="6"/>
        <v/>
      </c>
      <c r="AN22" s="1255"/>
      <c r="AO22" s="1256"/>
      <c r="AP22" s="1256"/>
      <c r="AQ22" s="477"/>
      <c r="AR22" s="1151" t="str">
        <f t="shared" si="7"/>
        <v>13 (1413)</v>
      </c>
      <c r="AS22" s="1152" t="str">
        <f t="shared" si="8"/>
        <v/>
      </c>
      <c r="AT22" s="1255"/>
      <c r="AU22" s="1256"/>
      <c r="AV22" s="1256"/>
    </row>
    <row r="23" spans="1:48" ht="12.6" hidden="1" customHeight="1">
      <c r="A23" s="453" t="s">
        <v>2910</v>
      </c>
      <c r="B23" s="1144"/>
      <c r="C23" s="1207"/>
      <c r="D23" s="994"/>
      <c r="E23" s="453"/>
      <c r="F23" s="994"/>
      <c r="G23" s="1226"/>
      <c r="H23" s="997"/>
      <c r="I23" s="1148"/>
      <c r="J23" s="453"/>
      <c r="K23" s="1665"/>
      <c r="L23" s="1665"/>
      <c r="M23" s="1665"/>
      <c r="N23" s="1665"/>
      <c r="O23" s="477"/>
      <c r="P23" s="1151" t="str">
        <f t="shared" si="0"/>
        <v>14 (1414)</v>
      </c>
      <c r="Q23" s="1152" t="str">
        <f t="shared" si="1"/>
        <v/>
      </c>
      <c r="R23" s="1153"/>
      <c r="S23" s="1154"/>
      <c r="T23" s="1154"/>
      <c r="U23" s="477"/>
      <c r="V23" s="1151" t="str">
        <f t="shared" si="2"/>
        <v>14 (1414)</v>
      </c>
      <c r="W23" s="1152" t="str">
        <f t="shared" si="3"/>
        <v/>
      </c>
      <c r="X23" s="1255"/>
      <c r="Y23" s="1256"/>
      <c r="Z23" s="1256"/>
      <c r="AA23" s="1257"/>
      <c r="AB23" s="1246" t="s">
        <v>2910</v>
      </c>
      <c r="AC23" s="1232" t="str">
        <f t="shared" si="4"/>
        <v/>
      </c>
      <c r="AD23" s="1247"/>
      <c r="AE23" s="1194"/>
      <c r="AF23" s="1183"/>
      <c r="AG23" s="1665"/>
      <c r="AH23" s="1665"/>
      <c r="AI23" s="1665"/>
      <c r="AJ23" s="1665"/>
      <c r="AK23" s="477"/>
      <c r="AL23" s="1151" t="str">
        <f t="shared" si="5"/>
        <v>14 (1414)</v>
      </c>
      <c r="AM23" s="1152" t="str">
        <f t="shared" si="6"/>
        <v/>
      </c>
      <c r="AN23" s="1255"/>
      <c r="AO23" s="1256"/>
      <c r="AP23" s="1256"/>
      <c r="AQ23" s="477"/>
      <c r="AR23" s="1151" t="str">
        <f t="shared" si="7"/>
        <v>14 (1414)</v>
      </c>
      <c r="AS23" s="1152" t="str">
        <f t="shared" si="8"/>
        <v/>
      </c>
      <c r="AT23" s="1255"/>
      <c r="AU23" s="1256"/>
      <c r="AV23" s="1256"/>
    </row>
    <row r="24" spans="1:48" ht="12.6" hidden="1" customHeight="1">
      <c r="A24" s="453" t="s">
        <v>2911</v>
      </c>
      <c r="B24" s="1144"/>
      <c r="C24" s="1207"/>
      <c r="D24" s="994"/>
      <c r="E24" s="453"/>
      <c r="F24" s="994"/>
      <c r="G24" s="1226"/>
      <c r="H24" s="997"/>
      <c r="I24" s="1148"/>
      <c r="J24" s="453"/>
      <c r="K24" s="1665"/>
      <c r="L24" s="1665"/>
      <c r="M24" s="1665"/>
      <c r="N24" s="1665"/>
      <c r="O24" s="477"/>
      <c r="P24" s="1151" t="str">
        <f t="shared" si="0"/>
        <v>15 (1415)</v>
      </c>
      <c r="Q24" s="1152" t="str">
        <f t="shared" si="1"/>
        <v/>
      </c>
      <c r="R24" s="1153"/>
      <c r="S24" s="1154"/>
      <c r="T24" s="1154"/>
      <c r="U24" s="477"/>
      <c r="V24" s="1151" t="str">
        <f t="shared" si="2"/>
        <v>15 (1415)</v>
      </c>
      <c r="W24" s="1152" t="str">
        <f t="shared" si="3"/>
        <v/>
      </c>
      <c r="X24" s="1255"/>
      <c r="Y24" s="1256"/>
      <c r="Z24" s="1256"/>
      <c r="AA24" s="1257"/>
      <c r="AB24" s="1246" t="s">
        <v>2911</v>
      </c>
      <c r="AC24" s="1232" t="str">
        <f t="shared" si="4"/>
        <v/>
      </c>
      <c r="AD24" s="1247"/>
      <c r="AE24" s="1194"/>
      <c r="AF24" s="1183"/>
      <c r="AG24" s="1665"/>
      <c r="AH24" s="1665"/>
      <c r="AI24" s="1665"/>
      <c r="AJ24" s="1665"/>
      <c r="AK24" s="477"/>
      <c r="AL24" s="1151" t="str">
        <f t="shared" si="5"/>
        <v>15 (1415)</v>
      </c>
      <c r="AM24" s="1152" t="str">
        <f t="shared" si="6"/>
        <v/>
      </c>
      <c r="AN24" s="1255"/>
      <c r="AO24" s="1256"/>
      <c r="AP24" s="1256"/>
      <c r="AQ24" s="477"/>
      <c r="AR24" s="1151" t="str">
        <f t="shared" si="7"/>
        <v>15 (1415)</v>
      </c>
      <c r="AS24" s="1152" t="str">
        <f t="shared" si="8"/>
        <v/>
      </c>
      <c r="AT24" s="1255"/>
      <c r="AU24" s="1256"/>
      <c r="AV24" s="1256"/>
    </row>
    <row r="25" spans="1:48" ht="12.6" hidden="1" customHeight="1">
      <c r="A25" s="453" t="s">
        <v>2912</v>
      </c>
      <c r="B25" s="1144"/>
      <c r="C25" s="1207"/>
      <c r="D25" s="994"/>
      <c r="E25" s="453"/>
      <c r="F25" s="994"/>
      <c r="G25" s="1226"/>
      <c r="H25" s="997"/>
      <c r="I25" s="1148"/>
      <c r="J25" s="453"/>
      <c r="K25" s="1665"/>
      <c r="L25" s="1665"/>
      <c r="M25" s="1665"/>
      <c r="N25" s="1665"/>
      <c r="O25" s="477"/>
      <c r="P25" s="1151" t="str">
        <f t="shared" si="0"/>
        <v>16 (1416)</v>
      </c>
      <c r="Q25" s="1152" t="str">
        <f t="shared" si="1"/>
        <v/>
      </c>
      <c r="R25" s="1153"/>
      <c r="S25" s="1154"/>
      <c r="T25" s="1154"/>
      <c r="U25" s="477"/>
      <c r="V25" s="1151" t="str">
        <f t="shared" si="2"/>
        <v>16 (1416)</v>
      </c>
      <c r="W25" s="1152" t="str">
        <f t="shared" si="3"/>
        <v/>
      </c>
      <c r="X25" s="1255"/>
      <c r="Y25" s="1256"/>
      <c r="Z25" s="1256"/>
      <c r="AA25" s="1257"/>
      <c r="AB25" s="1246" t="s">
        <v>2912</v>
      </c>
      <c r="AC25" s="1232" t="str">
        <f t="shared" si="4"/>
        <v/>
      </c>
      <c r="AD25" s="1247"/>
      <c r="AE25" s="1194"/>
      <c r="AF25" s="1183"/>
      <c r="AG25" s="1665"/>
      <c r="AH25" s="1665"/>
      <c r="AI25" s="1665"/>
      <c r="AJ25" s="1665"/>
      <c r="AK25" s="477"/>
      <c r="AL25" s="1151" t="str">
        <f t="shared" si="5"/>
        <v>16 (1416)</v>
      </c>
      <c r="AM25" s="1152" t="str">
        <f t="shared" si="6"/>
        <v/>
      </c>
      <c r="AN25" s="1255"/>
      <c r="AO25" s="1256"/>
      <c r="AP25" s="1256"/>
      <c r="AQ25" s="477"/>
      <c r="AR25" s="1151" t="str">
        <f t="shared" si="7"/>
        <v>16 (1416)</v>
      </c>
      <c r="AS25" s="1152" t="str">
        <f t="shared" si="8"/>
        <v/>
      </c>
      <c r="AT25" s="1255"/>
      <c r="AU25" s="1256"/>
      <c r="AV25" s="1256"/>
    </row>
    <row r="26" spans="1:48" ht="12.6" hidden="1" customHeight="1">
      <c r="A26" s="453" t="s">
        <v>2913</v>
      </c>
      <c r="B26" s="1144"/>
      <c r="C26" s="1207"/>
      <c r="D26" s="994"/>
      <c r="E26" s="453"/>
      <c r="F26" s="994"/>
      <c r="G26" s="1226"/>
      <c r="H26" s="997"/>
      <c r="I26" s="1148"/>
      <c r="J26" s="453"/>
      <c r="K26" s="1665"/>
      <c r="L26" s="1665"/>
      <c r="M26" s="1665"/>
      <c r="N26" s="1665"/>
      <c r="O26" s="477"/>
      <c r="P26" s="1151" t="str">
        <f t="shared" si="0"/>
        <v>17 (1417)</v>
      </c>
      <c r="Q26" s="1152" t="str">
        <f t="shared" si="1"/>
        <v/>
      </c>
      <c r="R26" s="1153"/>
      <c r="S26" s="1154"/>
      <c r="T26" s="1154"/>
      <c r="U26" s="477"/>
      <c r="V26" s="1151" t="str">
        <f t="shared" si="2"/>
        <v>17 (1417)</v>
      </c>
      <c r="W26" s="1152" t="str">
        <f t="shared" si="3"/>
        <v/>
      </c>
      <c r="X26" s="1255"/>
      <c r="Y26" s="1256"/>
      <c r="Z26" s="1256"/>
      <c r="AA26" s="1257"/>
      <c r="AB26" s="1246" t="s">
        <v>2913</v>
      </c>
      <c r="AC26" s="1232" t="str">
        <f t="shared" si="4"/>
        <v/>
      </c>
      <c r="AD26" s="1247"/>
      <c r="AE26" s="1194"/>
      <c r="AF26" s="1183"/>
      <c r="AG26" s="1665"/>
      <c r="AH26" s="1665"/>
      <c r="AI26" s="1665"/>
      <c r="AJ26" s="1665"/>
      <c r="AK26" s="477"/>
      <c r="AL26" s="1151" t="str">
        <f t="shared" si="5"/>
        <v>17 (1417)</v>
      </c>
      <c r="AM26" s="1152" t="str">
        <f t="shared" si="6"/>
        <v/>
      </c>
      <c r="AN26" s="1255"/>
      <c r="AO26" s="1256"/>
      <c r="AP26" s="1256"/>
      <c r="AQ26" s="477"/>
      <c r="AR26" s="1151" t="str">
        <f t="shared" si="7"/>
        <v>17 (1417)</v>
      </c>
      <c r="AS26" s="1152" t="str">
        <f t="shared" si="8"/>
        <v/>
      </c>
      <c r="AT26" s="1255"/>
      <c r="AU26" s="1256"/>
      <c r="AV26" s="1256"/>
    </row>
    <row r="27" spans="1:48" ht="12.6" hidden="1" customHeight="1">
      <c r="A27" s="453" t="s">
        <v>2914</v>
      </c>
      <c r="B27" s="1144"/>
      <c r="C27" s="1207"/>
      <c r="D27" s="994"/>
      <c r="E27" s="453"/>
      <c r="F27" s="994"/>
      <c r="G27" s="1226"/>
      <c r="H27" s="997"/>
      <c r="I27" s="1148"/>
      <c r="J27" s="453"/>
      <c r="K27" s="1665"/>
      <c r="L27" s="1665"/>
      <c r="M27" s="1665"/>
      <c r="N27" s="1665"/>
      <c r="O27" s="477"/>
      <c r="P27" s="1151" t="str">
        <f t="shared" si="0"/>
        <v>18 (1418)</v>
      </c>
      <c r="Q27" s="1152" t="str">
        <f t="shared" si="1"/>
        <v/>
      </c>
      <c r="R27" s="1153"/>
      <c r="S27" s="1154"/>
      <c r="T27" s="1154"/>
      <c r="U27" s="477"/>
      <c r="V27" s="1151" t="str">
        <f t="shared" si="2"/>
        <v>18 (1418)</v>
      </c>
      <c r="W27" s="1152" t="str">
        <f t="shared" si="3"/>
        <v/>
      </c>
      <c r="X27" s="1255"/>
      <c r="Y27" s="1256"/>
      <c r="Z27" s="1256"/>
      <c r="AA27" s="1257"/>
      <c r="AB27" s="1246" t="s">
        <v>2914</v>
      </c>
      <c r="AC27" s="1232" t="str">
        <f t="shared" si="4"/>
        <v/>
      </c>
      <c r="AD27" s="1247"/>
      <c r="AE27" s="1194"/>
      <c r="AF27" s="1183"/>
      <c r="AG27" s="1665"/>
      <c r="AH27" s="1665"/>
      <c r="AI27" s="1665"/>
      <c r="AJ27" s="1665"/>
      <c r="AK27" s="477"/>
      <c r="AL27" s="1151" t="str">
        <f t="shared" si="5"/>
        <v>18 (1418)</v>
      </c>
      <c r="AM27" s="1152" t="str">
        <f t="shared" si="6"/>
        <v/>
      </c>
      <c r="AN27" s="1255"/>
      <c r="AO27" s="1256"/>
      <c r="AP27" s="1256"/>
      <c r="AQ27" s="477"/>
      <c r="AR27" s="1151" t="str">
        <f t="shared" si="7"/>
        <v>18 (1418)</v>
      </c>
      <c r="AS27" s="1152" t="str">
        <f t="shared" si="8"/>
        <v/>
      </c>
      <c r="AT27" s="1255"/>
      <c r="AU27" s="1256"/>
      <c r="AV27" s="1256"/>
    </row>
    <row r="28" spans="1:48" ht="12.6" hidden="1" customHeight="1">
      <c r="A28" s="453" t="s">
        <v>2915</v>
      </c>
      <c r="B28" s="1144"/>
      <c r="C28" s="1207"/>
      <c r="D28" s="994"/>
      <c r="E28" s="453"/>
      <c r="F28" s="994"/>
      <c r="G28" s="1226"/>
      <c r="H28" s="997"/>
      <c r="I28" s="1148"/>
      <c r="J28" s="453"/>
      <c r="K28" s="1665"/>
      <c r="L28" s="1665"/>
      <c r="M28" s="1665"/>
      <c r="N28" s="1665"/>
      <c r="O28" s="477"/>
      <c r="P28" s="1151" t="str">
        <f t="shared" si="0"/>
        <v>19 (1419)</v>
      </c>
      <c r="Q28" s="1152" t="str">
        <f t="shared" si="1"/>
        <v/>
      </c>
      <c r="R28" s="1153"/>
      <c r="S28" s="1154"/>
      <c r="T28" s="1154"/>
      <c r="U28" s="477"/>
      <c r="V28" s="1151" t="str">
        <f t="shared" si="2"/>
        <v>19 (1419)</v>
      </c>
      <c r="W28" s="1152" t="str">
        <f t="shared" si="3"/>
        <v/>
      </c>
      <c r="X28" s="1255"/>
      <c r="Y28" s="1256"/>
      <c r="Z28" s="1256"/>
      <c r="AA28" s="1257"/>
      <c r="AB28" s="1246" t="s">
        <v>2915</v>
      </c>
      <c r="AC28" s="1232" t="str">
        <f t="shared" si="4"/>
        <v/>
      </c>
      <c r="AD28" s="1247"/>
      <c r="AE28" s="1194"/>
      <c r="AF28" s="1183"/>
      <c r="AG28" s="1665"/>
      <c r="AH28" s="1665"/>
      <c r="AI28" s="1665"/>
      <c r="AJ28" s="1665"/>
      <c r="AK28" s="477"/>
      <c r="AL28" s="1151" t="str">
        <f t="shared" si="5"/>
        <v>19 (1419)</v>
      </c>
      <c r="AM28" s="1152" t="str">
        <f t="shared" si="6"/>
        <v/>
      </c>
      <c r="AN28" s="1255"/>
      <c r="AO28" s="1256"/>
      <c r="AP28" s="1256"/>
      <c r="AQ28" s="477"/>
      <c r="AR28" s="1151" t="str">
        <f t="shared" si="7"/>
        <v>19 (1419)</v>
      </c>
      <c r="AS28" s="1152" t="str">
        <f t="shared" si="8"/>
        <v/>
      </c>
      <c r="AT28" s="1255"/>
      <c r="AU28" s="1256"/>
      <c r="AV28" s="1256"/>
    </row>
    <row r="29" spans="1:48" ht="12.6" hidden="1" customHeight="1">
      <c r="A29" s="453" t="s">
        <v>2916</v>
      </c>
      <c r="B29" s="1144"/>
      <c r="C29" s="1207"/>
      <c r="D29" s="994"/>
      <c r="E29" s="453"/>
      <c r="F29" s="994"/>
      <c r="G29" s="1226"/>
      <c r="H29" s="997"/>
      <c r="I29" s="1148"/>
      <c r="J29" s="453"/>
      <c r="K29" s="1665"/>
      <c r="L29" s="1665"/>
      <c r="M29" s="1665"/>
      <c r="N29" s="1665"/>
      <c r="O29" s="477"/>
      <c r="P29" s="1151" t="str">
        <f t="shared" si="0"/>
        <v>20 (1420)</v>
      </c>
      <c r="Q29" s="1152" t="str">
        <f t="shared" si="1"/>
        <v/>
      </c>
      <c r="R29" s="1153"/>
      <c r="S29" s="1154"/>
      <c r="T29" s="1154"/>
      <c r="U29" s="477"/>
      <c r="V29" s="1151" t="str">
        <f t="shared" si="2"/>
        <v>20 (1420)</v>
      </c>
      <c r="W29" s="1152" t="str">
        <f t="shared" si="3"/>
        <v/>
      </c>
      <c r="X29" s="1255"/>
      <c r="Y29" s="1256"/>
      <c r="Z29" s="1256"/>
      <c r="AA29" s="1257"/>
      <c r="AB29" s="1246" t="s">
        <v>2916</v>
      </c>
      <c r="AC29" s="1232" t="str">
        <f t="shared" si="4"/>
        <v/>
      </c>
      <c r="AD29" s="1247"/>
      <c r="AE29" s="1194"/>
      <c r="AF29" s="1183"/>
      <c r="AG29" s="1665"/>
      <c r="AH29" s="1665"/>
      <c r="AI29" s="1665"/>
      <c r="AJ29" s="1665"/>
      <c r="AK29" s="477"/>
      <c r="AL29" s="1151" t="str">
        <f t="shared" si="5"/>
        <v>20 (1420)</v>
      </c>
      <c r="AM29" s="1152" t="str">
        <f t="shared" si="6"/>
        <v/>
      </c>
      <c r="AN29" s="1255"/>
      <c r="AO29" s="1256"/>
      <c r="AP29" s="1256"/>
      <c r="AQ29" s="477"/>
      <c r="AR29" s="1151" t="str">
        <f t="shared" si="7"/>
        <v>20 (1420)</v>
      </c>
      <c r="AS29" s="1152" t="str">
        <f t="shared" si="8"/>
        <v/>
      </c>
      <c r="AT29" s="1255"/>
      <c r="AU29" s="1256"/>
      <c r="AV29" s="1256"/>
    </row>
    <row r="30" spans="1:48" ht="12.6" hidden="1" customHeight="1">
      <c r="A30" s="453" t="s">
        <v>2917</v>
      </c>
      <c r="B30" s="1144"/>
      <c r="C30" s="1207"/>
      <c r="D30" s="994"/>
      <c r="E30" s="453"/>
      <c r="F30" s="994"/>
      <c r="G30" s="1226"/>
      <c r="H30" s="997"/>
      <c r="I30" s="1148"/>
      <c r="J30" s="453"/>
      <c r="K30" s="1665"/>
      <c r="L30" s="1665"/>
      <c r="M30" s="1665"/>
      <c r="N30" s="1665"/>
      <c r="O30" s="477"/>
      <c r="P30" s="1151" t="str">
        <f t="shared" si="0"/>
        <v>21 (1421)</v>
      </c>
      <c r="Q30" s="1152" t="str">
        <f t="shared" si="1"/>
        <v/>
      </c>
      <c r="R30" s="1153"/>
      <c r="S30" s="1154"/>
      <c r="T30" s="1154"/>
      <c r="U30" s="477"/>
      <c r="V30" s="1151" t="str">
        <f t="shared" si="2"/>
        <v>21 (1421)</v>
      </c>
      <c r="W30" s="1152" t="str">
        <f t="shared" si="3"/>
        <v/>
      </c>
      <c r="X30" s="1255"/>
      <c r="Y30" s="1256"/>
      <c r="Z30" s="1256"/>
      <c r="AA30" s="1257"/>
      <c r="AB30" s="1246" t="s">
        <v>2917</v>
      </c>
      <c r="AC30" s="1232" t="str">
        <f t="shared" si="4"/>
        <v/>
      </c>
      <c r="AD30" s="1247"/>
      <c r="AE30" s="1194"/>
      <c r="AF30" s="1183"/>
      <c r="AG30" s="1665"/>
      <c r="AH30" s="1665"/>
      <c r="AI30" s="1665"/>
      <c r="AJ30" s="1665"/>
      <c r="AK30" s="477"/>
      <c r="AL30" s="1151" t="str">
        <f t="shared" si="5"/>
        <v>21 (1421)</v>
      </c>
      <c r="AM30" s="1152" t="str">
        <f t="shared" si="6"/>
        <v/>
      </c>
      <c r="AN30" s="1255"/>
      <c r="AO30" s="1256"/>
      <c r="AP30" s="1256"/>
      <c r="AQ30" s="477"/>
      <c r="AR30" s="1151" t="str">
        <f t="shared" si="7"/>
        <v>21 (1421)</v>
      </c>
      <c r="AS30" s="1152" t="str">
        <f t="shared" si="8"/>
        <v/>
      </c>
      <c r="AT30" s="1255"/>
      <c r="AU30" s="1256"/>
      <c r="AV30" s="1256"/>
    </row>
    <row r="31" spans="1:48" ht="12.6" hidden="1" customHeight="1">
      <c r="A31" s="453" t="s">
        <v>2918</v>
      </c>
      <c r="B31" s="1144"/>
      <c r="C31" s="1207"/>
      <c r="D31" s="994"/>
      <c r="E31" s="453"/>
      <c r="F31" s="994"/>
      <c r="G31" s="1226"/>
      <c r="H31" s="997"/>
      <c r="I31" s="1148"/>
      <c r="J31" s="453"/>
      <c r="K31" s="1665"/>
      <c r="L31" s="1665"/>
      <c r="M31" s="1665"/>
      <c r="N31" s="1665"/>
      <c r="O31" s="477"/>
      <c r="P31" s="1151" t="str">
        <f t="shared" si="0"/>
        <v>22 (1422)</v>
      </c>
      <c r="Q31" s="1152" t="str">
        <f t="shared" si="1"/>
        <v/>
      </c>
      <c r="R31" s="1153"/>
      <c r="S31" s="1154"/>
      <c r="T31" s="1154"/>
      <c r="U31" s="477"/>
      <c r="V31" s="1151" t="str">
        <f t="shared" si="2"/>
        <v>22 (1422)</v>
      </c>
      <c r="W31" s="1152" t="str">
        <f t="shared" si="3"/>
        <v/>
      </c>
      <c r="X31" s="1255"/>
      <c r="Y31" s="1256"/>
      <c r="Z31" s="1256"/>
      <c r="AA31" s="1257"/>
      <c r="AB31" s="1246" t="s">
        <v>2918</v>
      </c>
      <c r="AC31" s="1232" t="str">
        <f t="shared" si="4"/>
        <v/>
      </c>
      <c r="AD31" s="1247"/>
      <c r="AE31" s="1194"/>
      <c r="AF31" s="1183"/>
      <c r="AG31" s="1665"/>
      <c r="AH31" s="1665"/>
      <c r="AI31" s="1665"/>
      <c r="AJ31" s="1665"/>
      <c r="AK31" s="477"/>
      <c r="AL31" s="1151" t="str">
        <f t="shared" si="5"/>
        <v>22 (1422)</v>
      </c>
      <c r="AM31" s="1152" t="str">
        <f t="shared" si="6"/>
        <v/>
      </c>
      <c r="AN31" s="1255"/>
      <c r="AO31" s="1256"/>
      <c r="AP31" s="1256"/>
      <c r="AQ31" s="477"/>
      <c r="AR31" s="1151" t="str">
        <f t="shared" si="7"/>
        <v>22 (1422)</v>
      </c>
      <c r="AS31" s="1152" t="str">
        <f t="shared" si="8"/>
        <v/>
      </c>
      <c r="AT31" s="1255"/>
      <c r="AU31" s="1256"/>
      <c r="AV31" s="1256"/>
    </row>
    <row r="32" spans="1:48" ht="12.6" hidden="1" customHeight="1">
      <c r="A32" s="453" t="s">
        <v>2919</v>
      </c>
      <c r="B32" s="1144"/>
      <c r="C32" s="1207"/>
      <c r="D32" s="994"/>
      <c r="E32" s="453"/>
      <c r="F32" s="994"/>
      <c r="G32" s="1226"/>
      <c r="H32" s="997"/>
      <c r="I32" s="1148"/>
      <c r="J32" s="453"/>
      <c r="K32" s="1665"/>
      <c r="L32" s="1665"/>
      <c r="M32" s="1665"/>
      <c r="N32" s="1665"/>
      <c r="O32" s="477"/>
      <c r="P32" s="1151" t="str">
        <f t="shared" si="0"/>
        <v>23 (1423)</v>
      </c>
      <c r="Q32" s="1152" t="str">
        <f t="shared" si="1"/>
        <v/>
      </c>
      <c r="R32" s="1153"/>
      <c r="S32" s="1154"/>
      <c r="T32" s="1154"/>
      <c r="U32" s="477"/>
      <c r="V32" s="1151" t="str">
        <f t="shared" si="2"/>
        <v>23 (1423)</v>
      </c>
      <c r="W32" s="1152" t="str">
        <f t="shared" si="3"/>
        <v/>
      </c>
      <c r="X32" s="1255"/>
      <c r="Y32" s="1256"/>
      <c r="Z32" s="1256"/>
      <c r="AA32" s="1257"/>
      <c r="AB32" s="1246" t="s">
        <v>2919</v>
      </c>
      <c r="AC32" s="1232" t="str">
        <f t="shared" si="4"/>
        <v/>
      </c>
      <c r="AD32" s="1247"/>
      <c r="AE32" s="1194"/>
      <c r="AF32" s="1183"/>
      <c r="AG32" s="1665"/>
      <c r="AH32" s="1665"/>
      <c r="AI32" s="1665"/>
      <c r="AJ32" s="1665"/>
      <c r="AK32" s="477"/>
      <c r="AL32" s="1151" t="str">
        <f t="shared" si="5"/>
        <v>23 (1423)</v>
      </c>
      <c r="AM32" s="1152" t="str">
        <f t="shared" si="6"/>
        <v/>
      </c>
      <c r="AN32" s="1255"/>
      <c r="AO32" s="1256"/>
      <c r="AP32" s="1256"/>
      <c r="AQ32" s="477"/>
      <c r="AR32" s="1151" t="str">
        <f t="shared" si="7"/>
        <v>23 (1423)</v>
      </c>
      <c r="AS32" s="1152" t="str">
        <f t="shared" si="8"/>
        <v/>
      </c>
      <c r="AT32" s="1255"/>
      <c r="AU32" s="1256"/>
      <c r="AV32" s="1256"/>
    </row>
    <row r="33" spans="1:48" ht="12.6" hidden="1" customHeight="1">
      <c r="A33" s="453" t="s">
        <v>2920</v>
      </c>
      <c r="B33" s="1144"/>
      <c r="C33" s="1207"/>
      <c r="D33" s="994"/>
      <c r="E33" s="453"/>
      <c r="F33" s="994"/>
      <c r="G33" s="1226"/>
      <c r="H33" s="997"/>
      <c r="I33" s="1148"/>
      <c r="J33" s="453"/>
      <c r="K33" s="1665"/>
      <c r="L33" s="1665"/>
      <c r="M33" s="1665"/>
      <c r="N33" s="1665"/>
      <c r="O33" s="477"/>
      <c r="P33" s="1151" t="str">
        <f t="shared" si="0"/>
        <v>24 (1424)</v>
      </c>
      <c r="Q33" s="1152" t="str">
        <f t="shared" si="1"/>
        <v/>
      </c>
      <c r="R33" s="1153"/>
      <c r="S33" s="1154"/>
      <c r="T33" s="1154"/>
      <c r="U33" s="477"/>
      <c r="V33" s="1151" t="str">
        <f t="shared" si="2"/>
        <v>24 (1424)</v>
      </c>
      <c r="W33" s="1152" t="str">
        <f t="shared" si="3"/>
        <v/>
      </c>
      <c r="X33" s="1255"/>
      <c r="Y33" s="1256"/>
      <c r="Z33" s="1256"/>
      <c r="AA33" s="1257"/>
      <c r="AB33" s="1246" t="s">
        <v>2920</v>
      </c>
      <c r="AC33" s="1232" t="str">
        <f t="shared" si="4"/>
        <v/>
      </c>
      <c r="AD33" s="1247"/>
      <c r="AE33" s="1194"/>
      <c r="AF33" s="1183"/>
      <c r="AG33" s="1665"/>
      <c r="AH33" s="1665"/>
      <c r="AI33" s="1665"/>
      <c r="AJ33" s="1665"/>
      <c r="AK33" s="477"/>
      <c r="AL33" s="1151" t="str">
        <f t="shared" si="5"/>
        <v>24 (1424)</v>
      </c>
      <c r="AM33" s="1152" t="str">
        <f t="shared" si="6"/>
        <v/>
      </c>
      <c r="AN33" s="1255"/>
      <c r="AO33" s="1256"/>
      <c r="AP33" s="1256"/>
      <c r="AQ33" s="477"/>
      <c r="AR33" s="1151" t="str">
        <f t="shared" si="7"/>
        <v>24 (1424)</v>
      </c>
      <c r="AS33" s="1152" t="str">
        <f t="shared" si="8"/>
        <v/>
      </c>
      <c r="AT33" s="1255"/>
      <c r="AU33" s="1256"/>
      <c r="AV33" s="1256"/>
    </row>
    <row r="34" spans="1:48">
      <c r="A34" s="453" t="s">
        <v>2921</v>
      </c>
      <c r="B34" s="1144"/>
      <c r="C34" s="1207"/>
      <c r="D34" s="994"/>
      <c r="E34" s="453"/>
      <c r="F34" s="994"/>
      <c r="G34" s="1226"/>
      <c r="H34" s="997"/>
      <c r="I34" s="1148"/>
      <c r="J34" s="453"/>
      <c r="K34" s="1665"/>
      <c r="L34" s="1665"/>
      <c r="M34" s="1665"/>
      <c r="N34" s="1665"/>
      <c r="O34" s="477"/>
      <c r="P34" s="1151" t="str">
        <f t="shared" si="0"/>
        <v>25 (1425)</v>
      </c>
      <c r="Q34" s="1152" t="str">
        <f t="shared" si="1"/>
        <v/>
      </c>
      <c r="R34" s="1153"/>
      <c r="S34" s="1154"/>
      <c r="T34" s="1154"/>
      <c r="U34" s="477"/>
      <c r="V34" s="1151" t="str">
        <f t="shared" si="2"/>
        <v>25 (1425)</v>
      </c>
      <c r="W34" s="1152" t="str">
        <f t="shared" si="3"/>
        <v/>
      </c>
      <c r="X34" s="1255"/>
      <c r="Y34" s="1256"/>
      <c r="Z34" s="1256"/>
      <c r="AA34" s="1257"/>
      <c r="AB34" s="1246" t="s">
        <v>2921</v>
      </c>
      <c r="AC34" s="1232" t="str">
        <f t="shared" si="4"/>
        <v/>
      </c>
      <c r="AD34" s="1247"/>
      <c r="AE34" s="1194"/>
      <c r="AF34" s="1183"/>
      <c r="AG34" s="1665"/>
      <c r="AH34" s="1665"/>
      <c r="AI34" s="1665"/>
      <c r="AJ34" s="1665"/>
      <c r="AK34" s="477"/>
      <c r="AL34" s="1151" t="str">
        <f t="shared" si="5"/>
        <v>25 (1425)</v>
      </c>
      <c r="AM34" s="1152" t="str">
        <f t="shared" si="6"/>
        <v/>
      </c>
      <c r="AN34" s="1255"/>
      <c r="AO34" s="1256"/>
      <c r="AP34" s="1256"/>
      <c r="AQ34" s="477"/>
      <c r="AR34" s="1151" t="str">
        <f t="shared" si="7"/>
        <v>25 (1425)</v>
      </c>
      <c r="AS34" s="1152" t="str">
        <f t="shared" si="8"/>
        <v/>
      </c>
      <c r="AT34" s="1255"/>
      <c r="AU34" s="1256"/>
      <c r="AV34" s="1256"/>
    </row>
    <row r="35" spans="1:48" ht="14.4">
      <c r="A35" s="796" t="s">
        <v>2922</v>
      </c>
      <c r="B35" s="1208">
        <v>100</v>
      </c>
      <c r="C35" s="1209"/>
      <c r="D35" s="994"/>
      <c r="E35" s="453"/>
      <c r="F35" s="994"/>
      <c r="G35" s="1226"/>
      <c r="H35" s="997"/>
      <c r="I35" s="1148"/>
      <c r="J35" s="453"/>
      <c r="K35" s="1666"/>
      <c r="L35" s="1666"/>
      <c r="M35" s="1666"/>
      <c r="N35" s="1666"/>
      <c r="O35" s="477"/>
      <c r="P35" s="1142"/>
      <c r="Q35" s="1159">
        <f>$B35</f>
        <v>100</v>
      </c>
      <c r="R35" s="1153"/>
      <c r="S35" s="1154"/>
      <c r="T35" s="1154"/>
      <c r="U35" s="477"/>
      <c r="V35" s="1142"/>
      <c r="W35" s="1159">
        <f>$B35</f>
        <v>100</v>
      </c>
      <c r="X35" s="1255"/>
      <c r="Y35" s="1256"/>
      <c r="Z35" s="1256"/>
      <c r="AA35" s="1257"/>
      <c r="AB35" s="1244"/>
      <c r="AC35" s="1380">
        <v>100</v>
      </c>
      <c r="AD35" s="1247"/>
      <c r="AE35" s="1194"/>
      <c r="AF35" s="1183"/>
      <c r="AG35" s="1717"/>
      <c r="AH35" s="1717"/>
      <c r="AI35" s="1717"/>
      <c r="AJ35" s="1717"/>
      <c r="AK35" s="477"/>
      <c r="AL35" s="1142"/>
      <c r="AM35" s="1159">
        <f>$B35</f>
        <v>100</v>
      </c>
      <c r="AN35" s="1255"/>
      <c r="AO35" s="1256"/>
      <c r="AP35" s="1256"/>
      <c r="AQ35" s="477"/>
      <c r="AR35" s="1142"/>
      <c r="AS35" s="1159">
        <f>$B35</f>
        <v>100</v>
      </c>
      <c r="AT35" s="1255"/>
      <c r="AU35" s="1256"/>
      <c r="AV35" s="1256"/>
    </row>
    <row r="36" spans="1:48" ht="14.4">
      <c r="A36" s="478" t="s">
        <v>2923</v>
      </c>
      <c r="B36" s="1002" t="s">
        <v>2924</v>
      </c>
      <c r="C36" s="1003"/>
      <c r="D36" s="997"/>
      <c r="E36" s="477"/>
      <c r="F36" s="997"/>
      <c r="G36" s="1227"/>
      <c r="H36" s="997"/>
      <c r="I36" s="1166"/>
      <c r="J36" s="477"/>
      <c r="K36" s="1664"/>
      <c r="L36" s="1664"/>
      <c r="M36" s="1664"/>
      <c r="N36" s="1664"/>
      <c r="O36" s="477"/>
      <c r="P36" s="1142"/>
      <c r="Q36" s="1003" t="str">
        <f>$B36</f>
        <v>Overall</v>
      </c>
      <c r="R36" s="1153"/>
      <c r="S36" s="1168"/>
      <c r="T36" s="1168"/>
      <c r="U36" s="477"/>
      <c r="V36" s="1142"/>
      <c r="W36" s="1003" t="str">
        <f>$B36</f>
        <v>Overall</v>
      </c>
      <c r="X36" s="1255"/>
      <c r="Y36" s="1256"/>
      <c r="Z36" s="1256"/>
      <c r="AA36" s="1257"/>
      <c r="AB36" s="1244"/>
      <c r="AC36" s="1383" t="s">
        <v>2924</v>
      </c>
      <c r="AD36" s="1153"/>
      <c r="AE36" s="1166"/>
      <c r="AF36" s="1183"/>
      <c r="AG36" s="1664"/>
      <c r="AH36" s="1664"/>
      <c r="AI36" s="1664"/>
      <c r="AJ36" s="1664"/>
      <c r="AK36" s="477"/>
      <c r="AL36" s="1142"/>
      <c r="AM36" s="1003" t="str">
        <f>$B36</f>
        <v>Overall</v>
      </c>
      <c r="AN36" s="1255"/>
      <c r="AO36" s="1256"/>
      <c r="AP36" s="1256"/>
      <c r="AQ36" s="477"/>
      <c r="AR36" s="1142"/>
      <c r="AS36" s="1003" t="str">
        <f>$B36</f>
        <v>Overall</v>
      </c>
      <c r="AT36" s="1255"/>
      <c r="AU36" s="1256"/>
      <c r="AV36" s="1256"/>
    </row>
    <row r="37" spans="1:48" ht="6" customHeight="1">
      <c r="A37" s="477"/>
      <c r="B37" s="477"/>
      <c r="C37" s="477"/>
      <c r="D37" s="477"/>
      <c r="E37" s="477"/>
      <c r="F37" s="477"/>
      <c r="G37" s="477"/>
      <c r="H37" s="477"/>
      <c r="I37" s="477"/>
      <c r="J37" s="477"/>
      <c r="K37" s="477"/>
      <c r="L37" s="477"/>
      <c r="M37" s="477"/>
      <c r="N37" s="477"/>
      <c r="O37" s="477"/>
      <c r="P37" s="1142"/>
      <c r="Q37" s="1142"/>
      <c r="R37" s="477"/>
      <c r="S37" s="477"/>
      <c r="T37" s="477"/>
      <c r="U37" s="477"/>
      <c r="V37" s="1142"/>
      <c r="W37" s="1142"/>
      <c r="X37" s="1241"/>
      <c r="Y37" s="1241"/>
      <c r="Z37" s="1241"/>
      <c r="AA37" s="1257"/>
      <c r="AB37" s="1244"/>
      <c r="AC37" s="1244"/>
      <c r="AD37" s="1183"/>
      <c r="AE37" s="1183"/>
      <c r="AF37" s="1183"/>
      <c r="AG37" s="1183"/>
      <c r="AH37" s="1183"/>
      <c r="AI37" s="1183"/>
      <c r="AJ37" s="1183"/>
      <c r="AK37" s="477"/>
      <c r="AL37" s="1142"/>
      <c r="AM37" s="1142"/>
      <c r="AN37" s="1241"/>
      <c r="AO37" s="1241"/>
      <c r="AP37" s="1241"/>
      <c r="AQ37" s="477"/>
      <c r="AR37" s="1142"/>
      <c r="AS37" s="1142"/>
      <c r="AT37" s="1241"/>
      <c r="AU37" s="1241"/>
      <c r="AV37" s="1241"/>
    </row>
    <row r="38" spans="1:48" ht="14.4">
      <c r="A38" s="477"/>
      <c r="B38" s="813" t="s">
        <v>1791</v>
      </c>
      <c r="C38" s="477"/>
      <c r="D38" s="477"/>
      <c r="E38" s="477"/>
      <c r="F38" s="477"/>
      <c r="G38" s="477"/>
      <c r="H38" s="477"/>
      <c r="I38" s="477"/>
      <c r="J38" s="477"/>
      <c r="K38" s="477"/>
      <c r="L38" s="477"/>
      <c r="M38" s="477"/>
      <c r="N38" s="477"/>
      <c r="O38" s="477"/>
      <c r="P38" s="1142"/>
      <c r="Q38" s="1143" t="str">
        <f>$B38</f>
        <v>Undrawn Commitments (502)</v>
      </c>
      <c r="R38" s="477"/>
      <c r="S38" s="477"/>
      <c r="T38" s="477"/>
      <c r="U38" s="477"/>
      <c r="V38" s="1142"/>
      <c r="W38" s="1143" t="str">
        <f>$B38</f>
        <v>Undrawn Commitments (502)</v>
      </c>
      <c r="X38" s="1241"/>
      <c r="Y38" s="1241"/>
      <c r="Z38" s="1241"/>
      <c r="AA38" s="1257"/>
      <c r="AB38" s="1244"/>
      <c r="AC38" s="1245" t="s">
        <v>1791</v>
      </c>
      <c r="AD38" s="1183"/>
      <c r="AE38" s="1183"/>
      <c r="AF38" s="1183"/>
      <c r="AG38" s="1183"/>
      <c r="AH38" s="1183"/>
      <c r="AI38" s="1183"/>
      <c r="AJ38" s="1183"/>
      <c r="AK38" s="477"/>
      <c r="AL38" s="1142"/>
      <c r="AM38" s="1143" t="str">
        <f>$B38</f>
        <v>Undrawn Commitments (502)</v>
      </c>
      <c r="AN38" s="1241"/>
      <c r="AO38" s="1241"/>
      <c r="AP38" s="1241"/>
      <c r="AQ38" s="477"/>
      <c r="AR38" s="1142"/>
      <c r="AS38" s="1143" t="str">
        <f>$B38</f>
        <v>Undrawn Commitments (502)</v>
      </c>
      <c r="AT38" s="1241"/>
      <c r="AU38" s="1241"/>
      <c r="AV38" s="1241"/>
    </row>
    <row r="39" spans="1:48">
      <c r="A39" s="453" t="s">
        <v>2897</v>
      </c>
      <c r="B39" s="1144"/>
      <c r="C39" s="994"/>
      <c r="D39" s="994"/>
      <c r="E39" s="453"/>
      <c r="F39" s="994"/>
      <c r="G39" s="1226"/>
      <c r="H39" s="997"/>
      <c r="I39" s="1148"/>
      <c r="J39" s="453"/>
      <c r="K39" s="1665"/>
      <c r="L39" s="1665"/>
      <c r="M39" s="1665"/>
      <c r="N39" s="1665"/>
      <c r="O39" s="477"/>
      <c r="P39" s="1151" t="str">
        <f t="shared" ref="P39:P63" si="9">$A39</f>
        <v>1 (1401)</v>
      </c>
      <c r="Q39" s="1152" t="str">
        <f t="shared" ref="Q39:Q63" si="10">IF($B39="","",$B39)</f>
        <v/>
      </c>
      <c r="R39" s="1153"/>
      <c r="S39" s="1154"/>
      <c r="T39" s="1154"/>
      <c r="U39" s="477"/>
      <c r="V39" s="1151" t="str">
        <f t="shared" ref="V39:V63" si="11">$A39</f>
        <v>1 (1401)</v>
      </c>
      <c r="W39" s="1152" t="str">
        <f t="shared" ref="W39:W63" si="12">IF($B39="","",$B39)</f>
        <v/>
      </c>
      <c r="X39" s="1255"/>
      <c r="Y39" s="1256"/>
      <c r="Z39" s="1256"/>
      <c r="AA39" s="1257"/>
      <c r="AB39" s="1246" t="s">
        <v>2897</v>
      </c>
      <c r="AC39" s="1232" t="str">
        <f t="shared" ref="AC39:AC63" si="13">IF($B39="","",$B39)</f>
        <v/>
      </c>
      <c r="AD39" s="1247"/>
      <c r="AE39" s="1194"/>
      <c r="AF39" s="1183"/>
      <c r="AG39" s="1665"/>
      <c r="AH39" s="1665"/>
      <c r="AI39" s="1665"/>
      <c r="AJ39" s="1665"/>
      <c r="AK39" s="477"/>
      <c r="AL39" s="1151" t="str">
        <f t="shared" ref="AL39:AL63" si="14">$A39</f>
        <v>1 (1401)</v>
      </c>
      <c r="AM39" s="1152" t="str">
        <f t="shared" ref="AM39:AM63" si="15">IF($B39="","",$B39)</f>
        <v/>
      </c>
      <c r="AN39" s="1255"/>
      <c r="AO39" s="1256"/>
      <c r="AP39" s="1256"/>
      <c r="AQ39" s="477"/>
      <c r="AR39" s="1151" t="str">
        <f t="shared" ref="AR39:AR63" si="16">$A39</f>
        <v>1 (1401)</v>
      </c>
      <c r="AS39" s="1152" t="str">
        <f t="shared" ref="AS39:AS63" si="17">IF($B39="","",$B39)</f>
        <v/>
      </c>
      <c r="AT39" s="1255"/>
      <c r="AU39" s="1256"/>
      <c r="AV39" s="1256"/>
    </row>
    <row r="40" spans="1:48">
      <c r="A40" s="453" t="s">
        <v>2898</v>
      </c>
      <c r="B40" s="1144"/>
      <c r="C40" s="994"/>
      <c r="D40" s="994"/>
      <c r="E40" s="453"/>
      <c r="F40" s="994"/>
      <c r="G40" s="1226"/>
      <c r="H40" s="997"/>
      <c r="I40" s="1148"/>
      <c r="J40" s="453"/>
      <c r="K40" s="1665"/>
      <c r="L40" s="1665"/>
      <c r="M40" s="1665"/>
      <c r="N40" s="1665"/>
      <c r="O40" s="477"/>
      <c r="P40" s="1151" t="str">
        <f t="shared" si="9"/>
        <v>2 (1402)</v>
      </c>
      <c r="Q40" s="1152" t="str">
        <f t="shared" si="10"/>
        <v/>
      </c>
      <c r="R40" s="1153"/>
      <c r="S40" s="1154"/>
      <c r="T40" s="1154"/>
      <c r="U40" s="477"/>
      <c r="V40" s="1151" t="str">
        <f t="shared" si="11"/>
        <v>2 (1402)</v>
      </c>
      <c r="W40" s="1152" t="str">
        <f t="shared" si="12"/>
        <v/>
      </c>
      <c r="X40" s="1255"/>
      <c r="Y40" s="1256"/>
      <c r="Z40" s="1256"/>
      <c r="AA40" s="1257"/>
      <c r="AB40" s="1246" t="s">
        <v>2898</v>
      </c>
      <c r="AC40" s="1232" t="str">
        <f t="shared" si="13"/>
        <v/>
      </c>
      <c r="AD40" s="1247"/>
      <c r="AE40" s="1194"/>
      <c r="AF40" s="1183"/>
      <c r="AG40" s="1665"/>
      <c r="AH40" s="1665"/>
      <c r="AI40" s="1665"/>
      <c r="AJ40" s="1665"/>
      <c r="AK40" s="477"/>
      <c r="AL40" s="1151" t="str">
        <f t="shared" si="14"/>
        <v>2 (1402)</v>
      </c>
      <c r="AM40" s="1152" t="str">
        <f t="shared" si="15"/>
        <v/>
      </c>
      <c r="AN40" s="1255"/>
      <c r="AO40" s="1256"/>
      <c r="AP40" s="1256"/>
      <c r="AQ40" s="477"/>
      <c r="AR40" s="1151" t="str">
        <f t="shared" si="16"/>
        <v>2 (1402)</v>
      </c>
      <c r="AS40" s="1152" t="str">
        <f t="shared" si="17"/>
        <v/>
      </c>
      <c r="AT40" s="1255"/>
      <c r="AU40" s="1256"/>
      <c r="AV40" s="1256"/>
    </row>
    <row r="41" spans="1:48">
      <c r="A41" s="453" t="s">
        <v>2899</v>
      </c>
      <c r="B41" s="1144"/>
      <c r="C41" s="994"/>
      <c r="D41" s="994"/>
      <c r="E41" s="453"/>
      <c r="F41" s="994"/>
      <c r="G41" s="1226"/>
      <c r="H41" s="997"/>
      <c r="I41" s="1148"/>
      <c r="J41" s="453"/>
      <c r="K41" s="1665"/>
      <c r="L41" s="1665"/>
      <c r="M41" s="1665"/>
      <c r="N41" s="1665"/>
      <c r="O41" s="477"/>
      <c r="P41" s="1151" t="str">
        <f t="shared" si="9"/>
        <v>3 (1403)</v>
      </c>
      <c r="Q41" s="1152" t="str">
        <f t="shared" si="10"/>
        <v/>
      </c>
      <c r="R41" s="1153"/>
      <c r="S41" s="1154"/>
      <c r="T41" s="1154"/>
      <c r="U41" s="477"/>
      <c r="V41" s="1151" t="str">
        <f t="shared" si="11"/>
        <v>3 (1403)</v>
      </c>
      <c r="W41" s="1152" t="str">
        <f t="shared" si="12"/>
        <v/>
      </c>
      <c r="X41" s="1255"/>
      <c r="Y41" s="1256"/>
      <c r="Z41" s="1256"/>
      <c r="AA41" s="1257"/>
      <c r="AB41" s="1246" t="s">
        <v>2899</v>
      </c>
      <c r="AC41" s="1232" t="str">
        <f t="shared" si="13"/>
        <v/>
      </c>
      <c r="AD41" s="1247"/>
      <c r="AE41" s="1194"/>
      <c r="AF41" s="1183"/>
      <c r="AG41" s="1665"/>
      <c r="AH41" s="1665"/>
      <c r="AI41" s="1665"/>
      <c r="AJ41" s="1665"/>
      <c r="AK41" s="477"/>
      <c r="AL41" s="1151" t="str">
        <f t="shared" si="14"/>
        <v>3 (1403)</v>
      </c>
      <c r="AM41" s="1152" t="str">
        <f t="shared" si="15"/>
        <v/>
      </c>
      <c r="AN41" s="1255"/>
      <c r="AO41" s="1256"/>
      <c r="AP41" s="1256"/>
      <c r="AQ41" s="477"/>
      <c r="AR41" s="1151" t="str">
        <f t="shared" si="16"/>
        <v>3 (1403)</v>
      </c>
      <c r="AS41" s="1152" t="str">
        <f t="shared" si="17"/>
        <v/>
      </c>
      <c r="AT41" s="1255"/>
      <c r="AU41" s="1256"/>
      <c r="AV41" s="1256"/>
    </row>
    <row r="42" spans="1:48" ht="12.6" hidden="1" customHeight="1">
      <c r="A42" s="453" t="s">
        <v>2900</v>
      </c>
      <c r="B42" s="1144"/>
      <c r="C42" s="994"/>
      <c r="D42" s="994"/>
      <c r="E42" s="453"/>
      <c r="F42" s="994"/>
      <c r="G42" s="1226"/>
      <c r="H42" s="997"/>
      <c r="I42" s="1148"/>
      <c r="J42" s="453"/>
      <c r="K42" s="1665"/>
      <c r="L42" s="1665"/>
      <c r="M42" s="1665"/>
      <c r="N42" s="1665"/>
      <c r="O42" s="477"/>
      <c r="P42" s="1151" t="str">
        <f t="shared" si="9"/>
        <v>4 (1404)</v>
      </c>
      <c r="Q42" s="1152" t="str">
        <f t="shared" si="10"/>
        <v/>
      </c>
      <c r="R42" s="1153"/>
      <c r="S42" s="1154"/>
      <c r="T42" s="1154"/>
      <c r="U42" s="477"/>
      <c r="V42" s="1151" t="str">
        <f t="shared" si="11"/>
        <v>4 (1404)</v>
      </c>
      <c r="W42" s="1152" t="str">
        <f t="shared" si="12"/>
        <v/>
      </c>
      <c r="X42" s="1255"/>
      <c r="Y42" s="1256"/>
      <c r="Z42" s="1256"/>
      <c r="AA42" s="1257"/>
      <c r="AB42" s="1246" t="s">
        <v>2900</v>
      </c>
      <c r="AC42" s="1232" t="str">
        <f t="shared" si="13"/>
        <v/>
      </c>
      <c r="AD42" s="1247"/>
      <c r="AE42" s="1194"/>
      <c r="AF42" s="1183"/>
      <c r="AG42" s="1665"/>
      <c r="AH42" s="1665"/>
      <c r="AI42" s="1665"/>
      <c r="AJ42" s="1665"/>
      <c r="AK42" s="477"/>
      <c r="AL42" s="1151" t="str">
        <f t="shared" si="14"/>
        <v>4 (1404)</v>
      </c>
      <c r="AM42" s="1152" t="str">
        <f t="shared" si="15"/>
        <v/>
      </c>
      <c r="AN42" s="1255"/>
      <c r="AO42" s="1256"/>
      <c r="AP42" s="1256"/>
      <c r="AQ42" s="477"/>
      <c r="AR42" s="1151" t="str">
        <f t="shared" si="16"/>
        <v>4 (1404)</v>
      </c>
      <c r="AS42" s="1152" t="str">
        <f t="shared" si="17"/>
        <v/>
      </c>
      <c r="AT42" s="1255"/>
      <c r="AU42" s="1256"/>
      <c r="AV42" s="1256"/>
    </row>
    <row r="43" spans="1:48" ht="12.6" hidden="1" customHeight="1">
      <c r="A43" s="453" t="s">
        <v>2901</v>
      </c>
      <c r="B43" s="1144"/>
      <c r="C43" s="994"/>
      <c r="D43" s="994"/>
      <c r="E43" s="453"/>
      <c r="F43" s="994"/>
      <c r="G43" s="1226"/>
      <c r="H43" s="997"/>
      <c r="I43" s="1148"/>
      <c r="J43" s="453"/>
      <c r="K43" s="1665"/>
      <c r="L43" s="1665"/>
      <c r="M43" s="1665"/>
      <c r="N43" s="1665"/>
      <c r="O43" s="477"/>
      <c r="P43" s="1151" t="str">
        <f t="shared" si="9"/>
        <v>5 (1405)</v>
      </c>
      <c r="Q43" s="1152" t="str">
        <f t="shared" si="10"/>
        <v/>
      </c>
      <c r="R43" s="1153"/>
      <c r="S43" s="1154"/>
      <c r="T43" s="1154"/>
      <c r="U43" s="477"/>
      <c r="V43" s="1151" t="str">
        <f t="shared" si="11"/>
        <v>5 (1405)</v>
      </c>
      <c r="W43" s="1152" t="str">
        <f t="shared" si="12"/>
        <v/>
      </c>
      <c r="X43" s="1255"/>
      <c r="Y43" s="1256"/>
      <c r="Z43" s="1256"/>
      <c r="AA43" s="1257"/>
      <c r="AB43" s="1246" t="s">
        <v>2901</v>
      </c>
      <c r="AC43" s="1232" t="str">
        <f t="shared" si="13"/>
        <v/>
      </c>
      <c r="AD43" s="1247"/>
      <c r="AE43" s="1194"/>
      <c r="AF43" s="1183"/>
      <c r="AG43" s="1665"/>
      <c r="AH43" s="1665"/>
      <c r="AI43" s="1665"/>
      <c r="AJ43" s="1665"/>
      <c r="AK43" s="477"/>
      <c r="AL43" s="1151" t="str">
        <f t="shared" si="14"/>
        <v>5 (1405)</v>
      </c>
      <c r="AM43" s="1152" t="str">
        <f t="shared" si="15"/>
        <v/>
      </c>
      <c r="AN43" s="1255"/>
      <c r="AO43" s="1256"/>
      <c r="AP43" s="1256"/>
      <c r="AQ43" s="477"/>
      <c r="AR43" s="1151" t="str">
        <f t="shared" si="16"/>
        <v>5 (1405)</v>
      </c>
      <c r="AS43" s="1152" t="str">
        <f t="shared" si="17"/>
        <v/>
      </c>
      <c r="AT43" s="1255"/>
      <c r="AU43" s="1256"/>
      <c r="AV43" s="1256"/>
    </row>
    <row r="44" spans="1:48" ht="12.6" hidden="1" customHeight="1">
      <c r="A44" s="453" t="s">
        <v>2902</v>
      </c>
      <c r="B44" s="1144"/>
      <c r="C44" s="994"/>
      <c r="D44" s="994"/>
      <c r="E44" s="453"/>
      <c r="F44" s="994"/>
      <c r="G44" s="1226"/>
      <c r="H44" s="997"/>
      <c r="I44" s="1148"/>
      <c r="J44" s="453"/>
      <c r="K44" s="1665"/>
      <c r="L44" s="1665"/>
      <c r="M44" s="1665"/>
      <c r="N44" s="1665"/>
      <c r="O44" s="477"/>
      <c r="P44" s="1151" t="str">
        <f t="shared" si="9"/>
        <v>6 (1406)</v>
      </c>
      <c r="Q44" s="1152" t="str">
        <f t="shared" si="10"/>
        <v/>
      </c>
      <c r="R44" s="1153"/>
      <c r="S44" s="1154"/>
      <c r="T44" s="1154"/>
      <c r="U44" s="477"/>
      <c r="V44" s="1151" t="str">
        <f t="shared" si="11"/>
        <v>6 (1406)</v>
      </c>
      <c r="W44" s="1152" t="str">
        <f t="shared" si="12"/>
        <v/>
      </c>
      <c r="X44" s="1255"/>
      <c r="Y44" s="1256"/>
      <c r="Z44" s="1256"/>
      <c r="AA44" s="1257"/>
      <c r="AB44" s="1246" t="s">
        <v>2902</v>
      </c>
      <c r="AC44" s="1232" t="str">
        <f t="shared" si="13"/>
        <v/>
      </c>
      <c r="AD44" s="1247"/>
      <c r="AE44" s="1194"/>
      <c r="AF44" s="1183"/>
      <c r="AG44" s="1665"/>
      <c r="AH44" s="1665"/>
      <c r="AI44" s="1665"/>
      <c r="AJ44" s="1665"/>
      <c r="AK44" s="477"/>
      <c r="AL44" s="1151" t="str">
        <f t="shared" si="14"/>
        <v>6 (1406)</v>
      </c>
      <c r="AM44" s="1152" t="str">
        <f t="shared" si="15"/>
        <v/>
      </c>
      <c r="AN44" s="1255"/>
      <c r="AO44" s="1256"/>
      <c r="AP44" s="1256"/>
      <c r="AQ44" s="477"/>
      <c r="AR44" s="1151" t="str">
        <f t="shared" si="16"/>
        <v>6 (1406)</v>
      </c>
      <c r="AS44" s="1152" t="str">
        <f t="shared" si="17"/>
        <v/>
      </c>
      <c r="AT44" s="1255"/>
      <c r="AU44" s="1256"/>
      <c r="AV44" s="1256"/>
    </row>
    <row r="45" spans="1:48" ht="12.6" hidden="1" customHeight="1">
      <c r="A45" s="453" t="s">
        <v>2903</v>
      </c>
      <c r="B45" s="1144"/>
      <c r="C45" s="994"/>
      <c r="D45" s="994"/>
      <c r="E45" s="453"/>
      <c r="F45" s="994"/>
      <c r="G45" s="1226"/>
      <c r="H45" s="997"/>
      <c r="I45" s="1148"/>
      <c r="J45" s="453"/>
      <c r="K45" s="1665"/>
      <c r="L45" s="1665"/>
      <c r="M45" s="1665"/>
      <c r="N45" s="1665"/>
      <c r="O45" s="477"/>
      <c r="P45" s="1151" t="str">
        <f t="shared" si="9"/>
        <v>7 (1407)</v>
      </c>
      <c r="Q45" s="1152" t="str">
        <f t="shared" si="10"/>
        <v/>
      </c>
      <c r="R45" s="1153"/>
      <c r="S45" s="1154"/>
      <c r="T45" s="1154"/>
      <c r="U45" s="477"/>
      <c r="V45" s="1151" t="str">
        <f t="shared" si="11"/>
        <v>7 (1407)</v>
      </c>
      <c r="W45" s="1152" t="str">
        <f t="shared" si="12"/>
        <v/>
      </c>
      <c r="X45" s="1255"/>
      <c r="Y45" s="1256"/>
      <c r="Z45" s="1256"/>
      <c r="AA45" s="1257"/>
      <c r="AB45" s="1246" t="s">
        <v>2903</v>
      </c>
      <c r="AC45" s="1232" t="str">
        <f t="shared" si="13"/>
        <v/>
      </c>
      <c r="AD45" s="1247"/>
      <c r="AE45" s="1194"/>
      <c r="AF45" s="1183"/>
      <c r="AG45" s="1665"/>
      <c r="AH45" s="1665"/>
      <c r="AI45" s="1665"/>
      <c r="AJ45" s="1665"/>
      <c r="AK45" s="477"/>
      <c r="AL45" s="1151" t="str">
        <f t="shared" si="14"/>
        <v>7 (1407)</v>
      </c>
      <c r="AM45" s="1152" t="str">
        <f t="shared" si="15"/>
        <v/>
      </c>
      <c r="AN45" s="1255"/>
      <c r="AO45" s="1256"/>
      <c r="AP45" s="1256"/>
      <c r="AQ45" s="477"/>
      <c r="AR45" s="1151" t="str">
        <f t="shared" si="16"/>
        <v>7 (1407)</v>
      </c>
      <c r="AS45" s="1152" t="str">
        <f t="shared" si="17"/>
        <v/>
      </c>
      <c r="AT45" s="1255"/>
      <c r="AU45" s="1256"/>
      <c r="AV45" s="1256"/>
    </row>
    <row r="46" spans="1:48" ht="12.6" hidden="1" customHeight="1">
      <c r="A46" s="453" t="s">
        <v>2904</v>
      </c>
      <c r="B46" s="1144"/>
      <c r="C46" s="994" t="s">
        <v>2925</v>
      </c>
      <c r="D46" s="994"/>
      <c r="E46" s="453"/>
      <c r="F46" s="994"/>
      <c r="G46" s="1226"/>
      <c r="H46" s="997"/>
      <c r="I46" s="1148"/>
      <c r="J46" s="453"/>
      <c r="K46" s="1665"/>
      <c r="L46" s="1665"/>
      <c r="M46" s="1665"/>
      <c r="N46" s="1665"/>
      <c r="O46" s="477"/>
      <c r="P46" s="1151" t="str">
        <f t="shared" si="9"/>
        <v>8 (1408)</v>
      </c>
      <c r="Q46" s="1152" t="str">
        <f t="shared" si="10"/>
        <v/>
      </c>
      <c r="R46" s="1153"/>
      <c r="S46" s="1154"/>
      <c r="T46" s="1154"/>
      <c r="U46" s="477"/>
      <c r="V46" s="1151" t="str">
        <f t="shared" si="11"/>
        <v>8 (1408)</v>
      </c>
      <c r="W46" s="1152" t="str">
        <f t="shared" si="12"/>
        <v/>
      </c>
      <c r="X46" s="1255"/>
      <c r="Y46" s="1256"/>
      <c r="Z46" s="1256"/>
      <c r="AA46" s="1257"/>
      <c r="AB46" s="1246" t="s">
        <v>2904</v>
      </c>
      <c r="AC46" s="1232" t="str">
        <f t="shared" si="13"/>
        <v/>
      </c>
      <c r="AD46" s="1247"/>
      <c r="AE46" s="1194"/>
      <c r="AF46" s="1183"/>
      <c r="AG46" s="1665"/>
      <c r="AH46" s="1665"/>
      <c r="AI46" s="1665"/>
      <c r="AJ46" s="1665"/>
      <c r="AK46" s="477"/>
      <c r="AL46" s="1151" t="str">
        <f t="shared" si="14"/>
        <v>8 (1408)</v>
      </c>
      <c r="AM46" s="1152" t="str">
        <f t="shared" si="15"/>
        <v/>
      </c>
      <c r="AN46" s="1255"/>
      <c r="AO46" s="1256"/>
      <c r="AP46" s="1256"/>
      <c r="AQ46" s="477"/>
      <c r="AR46" s="1151" t="str">
        <f t="shared" si="16"/>
        <v>8 (1408)</v>
      </c>
      <c r="AS46" s="1152" t="str">
        <f t="shared" si="17"/>
        <v/>
      </c>
      <c r="AT46" s="1255"/>
      <c r="AU46" s="1256"/>
      <c r="AV46" s="1256"/>
    </row>
    <row r="47" spans="1:48" ht="12.6" hidden="1" customHeight="1">
      <c r="A47" s="453" t="s">
        <v>2905</v>
      </c>
      <c r="B47" s="1144"/>
      <c r="C47" s="994" t="s">
        <v>2926</v>
      </c>
      <c r="D47" s="994"/>
      <c r="E47" s="453"/>
      <c r="F47" s="994"/>
      <c r="G47" s="1226"/>
      <c r="H47" s="997"/>
      <c r="I47" s="1148"/>
      <c r="J47" s="453"/>
      <c r="K47" s="1665"/>
      <c r="L47" s="1665"/>
      <c r="M47" s="1665"/>
      <c r="N47" s="1665"/>
      <c r="O47" s="477"/>
      <c r="P47" s="1151" t="str">
        <f t="shared" si="9"/>
        <v>9 (1409)</v>
      </c>
      <c r="Q47" s="1152" t="str">
        <f t="shared" si="10"/>
        <v/>
      </c>
      <c r="R47" s="1153"/>
      <c r="S47" s="1154"/>
      <c r="T47" s="1154"/>
      <c r="U47" s="477"/>
      <c r="V47" s="1151" t="str">
        <f t="shared" si="11"/>
        <v>9 (1409)</v>
      </c>
      <c r="W47" s="1152" t="str">
        <f t="shared" si="12"/>
        <v/>
      </c>
      <c r="X47" s="1255"/>
      <c r="Y47" s="1256"/>
      <c r="Z47" s="1256"/>
      <c r="AA47" s="1257"/>
      <c r="AB47" s="1246" t="s">
        <v>2905</v>
      </c>
      <c r="AC47" s="1232" t="str">
        <f t="shared" si="13"/>
        <v/>
      </c>
      <c r="AD47" s="1247"/>
      <c r="AE47" s="1194"/>
      <c r="AF47" s="1183"/>
      <c r="AG47" s="1665"/>
      <c r="AH47" s="1665"/>
      <c r="AI47" s="1665"/>
      <c r="AJ47" s="1665"/>
      <c r="AK47" s="477"/>
      <c r="AL47" s="1151" t="str">
        <f t="shared" si="14"/>
        <v>9 (1409)</v>
      </c>
      <c r="AM47" s="1152" t="str">
        <f t="shared" si="15"/>
        <v/>
      </c>
      <c r="AN47" s="1255"/>
      <c r="AO47" s="1256"/>
      <c r="AP47" s="1256"/>
      <c r="AQ47" s="477"/>
      <c r="AR47" s="1151" t="str">
        <f t="shared" si="16"/>
        <v>9 (1409)</v>
      </c>
      <c r="AS47" s="1152" t="str">
        <f t="shared" si="17"/>
        <v/>
      </c>
      <c r="AT47" s="1255"/>
      <c r="AU47" s="1256"/>
      <c r="AV47" s="1256"/>
    </row>
    <row r="48" spans="1:48" ht="12.6" hidden="1" customHeight="1">
      <c r="A48" s="453" t="s">
        <v>2906</v>
      </c>
      <c r="B48" s="1144"/>
      <c r="C48" s="994"/>
      <c r="D48" s="994"/>
      <c r="E48" s="453"/>
      <c r="F48" s="994"/>
      <c r="G48" s="1226"/>
      <c r="H48" s="997"/>
      <c r="I48" s="1148"/>
      <c r="J48" s="453"/>
      <c r="K48" s="1665"/>
      <c r="L48" s="1665"/>
      <c r="M48" s="1665"/>
      <c r="N48" s="1665"/>
      <c r="O48" s="477"/>
      <c r="P48" s="1151" t="str">
        <f t="shared" si="9"/>
        <v>10 (1410)</v>
      </c>
      <c r="Q48" s="1152" t="str">
        <f t="shared" si="10"/>
        <v/>
      </c>
      <c r="R48" s="1153"/>
      <c r="S48" s="1154"/>
      <c r="T48" s="1154"/>
      <c r="U48" s="477"/>
      <c r="V48" s="1151" t="str">
        <f t="shared" si="11"/>
        <v>10 (1410)</v>
      </c>
      <c r="W48" s="1152" t="str">
        <f t="shared" si="12"/>
        <v/>
      </c>
      <c r="X48" s="1255"/>
      <c r="Y48" s="1256"/>
      <c r="Z48" s="1256"/>
      <c r="AA48" s="1257"/>
      <c r="AB48" s="1246" t="s">
        <v>2906</v>
      </c>
      <c r="AC48" s="1232" t="str">
        <f t="shared" si="13"/>
        <v/>
      </c>
      <c r="AD48" s="1247"/>
      <c r="AE48" s="1194"/>
      <c r="AF48" s="1183"/>
      <c r="AG48" s="1665"/>
      <c r="AH48" s="1665"/>
      <c r="AI48" s="1665"/>
      <c r="AJ48" s="1665"/>
      <c r="AK48" s="477"/>
      <c r="AL48" s="1151" t="str">
        <f t="shared" si="14"/>
        <v>10 (1410)</v>
      </c>
      <c r="AM48" s="1152" t="str">
        <f t="shared" si="15"/>
        <v/>
      </c>
      <c r="AN48" s="1255"/>
      <c r="AO48" s="1256"/>
      <c r="AP48" s="1256"/>
      <c r="AQ48" s="477"/>
      <c r="AR48" s="1151" t="str">
        <f t="shared" si="16"/>
        <v>10 (1410)</v>
      </c>
      <c r="AS48" s="1152" t="str">
        <f t="shared" si="17"/>
        <v/>
      </c>
      <c r="AT48" s="1255"/>
      <c r="AU48" s="1256"/>
      <c r="AV48" s="1256"/>
    </row>
    <row r="49" spans="1:48" ht="12.6" hidden="1" customHeight="1">
      <c r="A49" s="453" t="s">
        <v>2907</v>
      </c>
      <c r="B49" s="1144"/>
      <c r="C49" s="994"/>
      <c r="D49" s="994"/>
      <c r="E49" s="453"/>
      <c r="F49" s="994"/>
      <c r="G49" s="1226"/>
      <c r="H49" s="997"/>
      <c r="I49" s="1148"/>
      <c r="J49" s="453"/>
      <c r="K49" s="1665"/>
      <c r="L49" s="1665"/>
      <c r="M49" s="1665"/>
      <c r="N49" s="1665"/>
      <c r="O49" s="477"/>
      <c r="P49" s="1151" t="str">
        <f t="shared" si="9"/>
        <v>11 (1411)</v>
      </c>
      <c r="Q49" s="1152" t="str">
        <f t="shared" si="10"/>
        <v/>
      </c>
      <c r="R49" s="1153"/>
      <c r="S49" s="1154"/>
      <c r="T49" s="1154"/>
      <c r="U49" s="477"/>
      <c r="V49" s="1151" t="str">
        <f t="shared" si="11"/>
        <v>11 (1411)</v>
      </c>
      <c r="W49" s="1152" t="str">
        <f t="shared" si="12"/>
        <v/>
      </c>
      <c r="X49" s="1255"/>
      <c r="Y49" s="1256"/>
      <c r="Z49" s="1256"/>
      <c r="AA49" s="1257"/>
      <c r="AB49" s="1246" t="s">
        <v>2907</v>
      </c>
      <c r="AC49" s="1232" t="str">
        <f t="shared" si="13"/>
        <v/>
      </c>
      <c r="AD49" s="1247"/>
      <c r="AE49" s="1194"/>
      <c r="AF49" s="1183"/>
      <c r="AG49" s="1665"/>
      <c r="AH49" s="1665"/>
      <c r="AI49" s="1665"/>
      <c r="AJ49" s="1665"/>
      <c r="AK49" s="477"/>
      <c r="AL49" s="1151" t="str">
        <f t="shared" si="14"/>
        <v>11 (1411)</v>
      </c>
      <c r="AM49" s="1152" t="str">
        <f t="shared" si="15"/>
        <v/>
      </c>
      <c r="AN49" s="1255"/>
      <c r="AO49" s="1256"/>
      <c r="AP49" s="1256"/>
      <c r="AQ49" s="477"/>
      <c r="AR49" s="1151" t="str">
        <f t="shared" si="16"/>
        <v>11 (1411)</v>
      </c>
      <c r="AS49" s="1152" t="str">
        <f t="shared" si="17"/>
        <v/>
      </c>
      <c r="AT49" s="1255"/>
      <c r="AU49" s="1256"/>
      <c r="AV49" s="1256"/>
    </row>
    <row r="50" spans="1:48" ht="12.6" hidden="1" customHeight="1">
      <c r="A50" s="453" t="s">
        <v>2908</v>
      </c>
      <c r="B50" s="1144"/>
      <c r="C50" s="994"/>
      <c r="D50" s="994"/>
      <c r="E50" s="453"/>
      <c r="F50" s="994"/>
      <c r="G50" s="1226"/>
      <c r="H50" s="997"/>
      <c r="I50" s="1148"/>
      <c r="J50" s="453"/>
      <c r="K50" s="1665"/>
      <c r="L50" s="1665"/>
      <c r="M50" s="1665"/>
      <c r="N50" s="1665"/>
      <c r="O50" s="477"/>
      <c r="P50" s="1151" t="str">
        <f t="shared" si="9"/>
        <v>12 (1412)</v>
      </c>
      <c r="Q50" s="1152" t="str">
        <f t="shared" si="10"/>
        <v/>
      </c>
      <c r="R50" s="1153"/>
      <c r="S50" s="1154"/>
      <c r="T50" s="1154"/>
      <c r="U50" s="477"/>
      <c r="V50" s="1151" t="str">
        <f t="shared" si="11"/>
        <v>12 (1412)</v>
      </c>
      <c r="W50" s="1152" t="str">
        <f t="shared" si="12"/>
        <v/>
      </c>
      <c r="X50" s="1255"/>
      <c r="Y50" s="1256"/>
      <c r="Z50" s="1256"/>
      <c r="AA50" s="1257"/>
      <c r="AB50" s="1246" t="s">
        <v>2908</v>
      </c>
      <c r="AC50" s="1232" t="str">
        <f t="shared" si="13"/>
        <v/>
      </c>
      <c r="AD50" s="1247"/>
      <c r="AE50" s="1194"/>
      <c r="AF50" s="1183"/>
      <c r="AG50" s="1665"/>
      <c r="AH50" s="1665"/>
      <c r="AI50" s="1665"/>
      <c r="AJ50" s="1665"/>
      <c r="AK50" s="477"/>
      <c r="AL50" s="1151" t="str">
        <f t="shared" si="14"/>
        <v>12 (1412)</v>
      </c>
      <c r="AM50" s="1152" t="str">
        <f t="shared" si="15"/>
        <v/>
      </c>
      <c r="AN50" s="1255"/>
      <c r="AO50" s="1256"/>
      <c r="AP50" s="1256"/>
      <c r="AQ50" s="477"/>
      <c r="AR50" s="1151" t="str">
        <f t="shared" si="16"/>
        <v>12 (1412)</v>
      </c>
      <c r="AS50" s="1152" t="str">
        <f t="shared" si="17"/>
        <v/>
      </c>
      <c r="AT50" s="1255"/>
      <c r="AU50" s="1256"/>
      <c r="AV50" s="1256"/>
    </row>
    <row r="51" spans="1:48" ht="12.6" hidden="1" customHeight="1">
      <c r="A51" s="453" t="s">
        <v>2909</v>
      </c>
      <c r="B51" s="1144"/>
      <c r="C51" s="994"/>
      <c r="D51" s="994"/>
      <c r="E51" s="453"/>
      <c r="F51" s="994"/>
      <c r="G51" s="1226"/>
      <c r="H51" s="997"/>
      <c r="I51" s="1148"/>
      <c r="J51" s="453"/>
      <c r="K51" s="1665"/>
      <c r="L51" s="1665"/>
      <c r="M51" s="1665"/>
      <c r="N51" s="1665"/>
      <c r="O51" s="477"/>
      <c r="P51" s="1151" t="str">
        <f t="shared" si="9"/>
        <v>13 (1413)</v>
      </c>
      <c r="Q51" s="1152" t="str">
        <f t="shared" si="10"/>
        <v/>
      </c>
      <c r="R51" s="1153"/>
      <c r="S51" s="1154"/>
      <c r="T51" s="1154"/>
      <c r="U51" s="477"/>
      <c r="V51" s="1151" t="str">
        <f t="shared" si="11"/>
        <v>13 (1413)</v>
      </c>
      <c r="W51" s="1152" t="str">
        <f t="shared" si="12"/>
        <v/>
      </c>
      <c r="X51" s="1255"/>
      <c r="Y51" s="1256"/>
      <c r="Z51" s="1256"/>
      <c r="AA51" s="1257"/>
      <c r="AB51" s="1246" t="s">
        <v>2909</v>
      </c>
      <c r="AC51" s="1232" t="str">
        <f t="shared" si="13"/>
        <v/>
      </c>
      <c r="AD51" s="1247"/>
      <c r="AE51" s="1194"/>
      <c r="AF51" s="1183"/>
      <c r="AG51" s="1665"/>
      <c r="AH51" s="1665"/>
      <c r="AI51" s="1665"/>
      <c r="AJ51" s="1665"/>
      <c r="AK51" s="477"/>
      <c r="AL51" s="1151" t="str">
        <f t="shared" si="14"/>
        <v>13 (1413)</v>
      </c>
      <c r="AM51" s="1152" t="str">
        <f t="shared" si="15"/>
        <v/>
      </c>
      <c r="AN51" s="1255"/>
      <c r="AO51" s="1256"/>
      <c r="AP51" s="1256"/>
      <c r="AQ51" s="477"/>
      <c r="AR51" s="1151" t="str">
        <f t="shared" si="16"/>
        <v>13 (1413)</v>
      </c>
      <c r="AS51" s="1152" t="str">
        <f t="shared" si="17"/>
        <v/>
      </c>
      <c r="AT51" s="1255"/>
      <c r="AU51" s="1256"/>
      <c r="AV51" s="1256"/>
    </row>
    <row r="52" spans="1:48" ht="12.6" hidden="1" customHeight="1">
      <c r="A52" s="453" t="s">
        <v>2910</v>
      </c>
      <c r="B52" s="1144"/>
      <c r="C52" s="994"/>
      <c r="D52" s="994"/>
      <c r="E52" s="453"/>
      <c r="F52" s="994"/>
      <c r="G52" s="1226"/>
      <c r="H52" s="997"/>
      <c r="I52" s="1148"/>
      <c r="J52" s="453"/>
      <c r="K52" s="1665"/>
      <c r="L52" s="1665"/>
      <c r="M52" s="1665"/>
      <c r="N52" s="1665"/>
      <c r="O52" s="477"/>
      <c r="P52" s="1151" t="str">
        <f t="shared" si="9"/>
        <v>14 (1414)</v>
      </c>
      <c r="Q52" s="1152" t="str">
        <f t="shared" si="10"/>
        <v/>
      </c>
      <c r="R52" s="1153"/>
      <c r="S52" s="1154"/>
      <c r="T52" s="1154"/>
      <c r="U52" s="477"/>
      <c r="V52" s="1151" t="str">
        <f t="shared" si="11"/>
        <v>14 (1414)</v>
      </c>
      <c r="W52" s="1152" t="str">
        <f t="shared" si="12"/>
        <v/>
      </c>
      <c r="X52" s="1255"/>
      <c r="Y52" s="1256"/>
      <c r="Z52" s="1256"/>
      <c r="AA52" s="1257"/>
      <c r="AB52" s="1246" t="s">
        <v>2910</v>
      </c>
      <c r="AC52" s="1232" t="str">
        <f t="shared" si="13"/>
        <v/>
      </c>
      <c r="AD52" s="1247"/>
      <c r="AE52" s="1194"/>
      <c r="AF52" s="1183"/>
      <c r="AG52" s="1665"/>
      <c r="AH52" s="1665"/>
      <c r="AI52" s="1665"/>
      <c r="AJ52" s="1665"/>
      <c r="AK52" s="477"/>
      <c r="AL52" s="1151" t="str">
        <f t="shared" si="14"/>
        <v>14 (1414)</v>
      </c>
      <c r="AM52" s="1152" t="str">
        <f t="shared" si="15"/>
        <v/>
      </c>
      <c r="AN52" s="1255"/>
      <c r="AO52" s="1256"/>
      <c r="AP52" s="1256"/>
      <c r="AQ52" s="477"/>
      <c r="AR52" s="1151" t="str">
        <f t="shared" si="16"/>
        <v>14 (1414)</v>
      </c>
      <c r="AS52" s="1152" t="str">
        <f t="shared" si="17"/>
        <v/>
      </c>
      <c r="AT52" s="1255"/>
      <c r="AU52" s="1256"/>
      <c r="AV52" s="1256"/>
    </row>
    <row r="53" spans="1:48" ht="12.6" hidden="1" customHeight="1">
      <c r="A53" s="453" t="s">
        <v>2911</v>
      </c>
      <c r="B53" s="1144"/>
      <c r="C53" s="994"/>
      <c r="D53" s="994"/>
      <c r="E53" s="453"/>
      <c r="F53" s="994"/>
      <c r="G53" s="1226"/>
      <c r="H53" s="997"/>
      <c r="I53" s="1148"/>
      <c r="J53" s="453"/>
      <c r="K53" s="1665"/>
      <c r="L53" s="1665"/>
      <c r="M53" s="1665"/>
      <c r="N53" s="1665"/>
      <c r="O53" s="477"/>
      <c r="P53" s="1151" t="str">
        <f t="shared" si="9"/>
        <v>15 (1415)</v>
      </c>
      <c r="Q53" s="1152" t="str">
        <f t="shared" si="10"/>
        <v/>
      </c>
      <c r="R53" s="1153"/>
      <c r="S53" s="1154"/>
      <c r="T53" s="1154"/>
      <c r="U53" s="477"/>
      <c r="V53" s="1151" t="str">
        <f t="shared" si="11"/>
        <v>15 (1415)</v>
      </c>
      <c r="W53" s="1152" t="str">
        <f t="shared" si="12"/>
        <v/>
      </c>
      <c r="X53" s="1255"/>
      <c r="Y53" s="1256"/>
      <c r="Z53" s="1256"/>
      <c r="AA53" s="1257"/>
      <c r="AB53" s="1246" t="s">
        <v>2911</v>
      </c>
      <c r="AC53" s="1232" t="str">
        <f t="shared" si="13"/>
        <v/>
      </c>
      <c r="AD53" s="1247"/>
      <c r="AE53" s="1194"/>
      <c r="AF53" s="1183"/>
      <c r="AG53" s="1665"/>
      <c r="AH53" s="1665"/>
      <c r="AI53" s="1665"/>
      <c r="AJ53" s="1665"/>
      <c r="AK53" s="477"/>
      <c r="AL53" s="1151" t="str">
        <f t="shared" si="14"/>
        <v>15 (1415)</v>
      </c>
      <c r="AM53" s="1152" t="str">
        <f t="shared" si="15"/>
        <v/>
      </c>
      <c r="AN53" s="1255"/>
      <c r="AO53" s="1256"/>
      <c r="AP53" s="1256"/>
      <c r="AQ53" s="477"/>
      <c r="AR53" s="1151" t="str">
        <f t="shared" si="16"/>
        <v>15 (1415)</v>
      </c>
      <c r="AS53" s="1152" t="str">
        <f t="shared" si="17"/>
        <v/>
      </c>
      <c r="AT53" s="1255"/>
      <c r="AU53" s="1256"/>
      <c r="AV53" s="1256"/>
    </row>
    <row r="54" spans="1:48" ht="12.6" hidden="1" customHeight="1">
      <c r="A54" s="453" t="s">
        <v>2912</v>
      </c>
      <c r="B54" s="1144"/>
      <c r="C54" s="994"/>
      <c r="D54" s="994"/>
      <c r="E54" s="453"/>
      <c r="F54" s="994"/>
      <c r="G54" s="1226"/>
      <c r="H54" s="997"/>
      <c r="I54" s="1148"/>
      <c r="J54" s="453"/>
      <c r="K54" s="1665"/>
      <c r="L54" s="1665"/>
      <c r="M54" s="1665"/>
      <c r="N54" s="1665"/>
      <c r="O54" s="477"/>
      <c r="P54" s="1151" t="str">
        <f t="shared" si="9"/>
        <v>16 (1416)</v>
      </c>
      <c r="Q54" s="1152" t="str">
        <f t="shared" si="10"/>
        <v/>
      </c>
      <c r="R54" s="1153"/>
      <c r="S54" s="1154"/>
      <c r="T54" s="1154"/>
      <c r="U54" s="477"/>
      <c r="V54" s="1151" t="str">
        <f t="shared" si="11"/>
        <v>16 (1416)</v>
      </c>
      <c r="W54" s="1152" t="str">
        <f t="shared" si="12"/>
        <v/>
      </c>
      <c r="X54" s="1255"/>
      <c r="Y54" s="1256"/>
      <c r="Z54" s="1256"/>
      <c r="AA54" s="1257"/>
      <c r="AB54" s="1246" t="s">
        <v>2912</v>
      </c>
      <c r="AC54" s="1232" t="str">
        <f t="shared" si="13"/>
        <v/>
      </c>
      <c r="AD54" s="1247"/>
      <c r="AE54" s="1194"/>
      <c r="AF54" s="1183"/>
      <c r="AG54" s="1665"/>
      <c r="AH54" s="1665"/>
      <c r="AI54" s="1665"/>
      <c r="AJ54" s="1665"/>
      <c r="AK54" s="477"/>
      <c r="AL54" s="1151" t="str">
        <f t="shared" si="14"/>
        <v>16 (1416)</v>
      </c>
      <c r="AM54" s="1152" t="str">
        <f t="shared" si="15"/>
        <v/>
      </c>
      <c r="AN54" s="1255"/>
      <c r="AO54" s="1256"/>
      <c r="AP54" s="1256"/>
      <c r="AQ54" s="477"/>
      <c r="AR54" s="1151" t="str">
        <f t="shared" si="16"/>
        <v>16 (1416)</v>
      </c>
      <c r="AS54" s="1152" t="str">
        <f t="shared" si="17"/>
        <v/>
      </c>
      <c r="AT54" s="1255"/>
      <c r="AU54" s="1256"/>
      <c r="AV54" s="1256"/>
    </row>
    <row r="55" spans="1:48" ht="12.6" hidden="1" customHeight="1">
      <c r="A55" s="453" t="s">
        <v>2913</v>
      </c>
      <c r="B55" s="1144"/>
      <c r="C55" s="994"/>
      <c r="D55" s="994"/>
      <c r="E55" s="453"/>
      <c r="F55" s="994"/>
      <c r="G55" s="1226"/>
      <c r="H55" s="997"/>
      <c r="I55" s="1148"/>
      <c r="J55" s="453"/>
      <c r="K55" s="1665"/>
      <c r="L55" s="1665"/>
      <c r="M55" s="1665"/>
      <c r="N55" s="1665"/>
      <c r="O55" s="477"/>
      <c r="P55" s="1151" t="str">
        <f t="shared" si="9"/>
        <v>17 (1417)</v>
      </c>
      <c r="Q55" s="1152" t="str">
        <f t="shared" si="10"/>
        <v/>
      </c>
      <c r="R55" s="1153"/>
      <c r="S55" s="1154"/>
      <c r="T55" s="1154"/>
      <c r="U55" s="477"/>
      <c r="V55" s="1151" t="str">
        <f t="shared" si="11"/>
        <v>17 (1417)</v>
      </c>
      <c r="W55" s="1152" t="str">
        <f t="shared" si="12"/>
        <v/>
      </c>
      <c r="X55" s="1255"/>
      <c r="Y55" s="1256"/>
      <c r="Z55" s="1256"/>
      <c r="AA55" s="1257"/>
      <c r="AB55" s="1246" t="s">
        <v>2913</v>
      </c>
      <c r="AC55" s="1232" t="str">
        <f t="shared" si="13"/>
        <v/>
      </c>
      <c r="AD55" s="1247"/>
      <c r="AE55" s="1194"/>
      <c r="AF55" s="1183"/>
      <c r="AG55" s="1665"/>
      <c r="AH55" s="1665"/>
      <c r="AI55" s="1665"/>
      <c r="AJ55" s="1665"/>
      <c r="AK55" s="477"/>
      <c r="AL55" s="1151" t="str">
        <f t="shared" si="14"/>
        <v>17 (1417)</v>
      </c>
      <c r="AM55" s="1152" t="str">
        <f t="shared" si="15"/>
        <v/>
      </c>
      <c r="AN55" s="1255"/>
      <c r="AO55" s="1256"/>
      <c r="AP55" s="1256"/>
      <c r="AQ55" s="477"/>
      <c r="AR55" s="1151" t="str">
        <f t="shared" si="16"/>
        <v>17 (1417)</v>
      </c>
      <c r="AS55" s="1152" t="str">
        <f t="shared" si="17"/>
        <v/>
      </c>
      <c r="AT55" s="1255"/>
      <c r="AU55" s="1256"/>
      <c r="AV55" s="1256"/>
    </row>
    <row r="56" spans="1:48" ht="12.6" hidden="1" customHeight="1">
      <c r="A56" s="453" t="s">
        <v>2914</v>
      </c>
      <c r="B56" s="1144"/>
      <c r="C56" s="994"/>
      <c r="D56" s="994"/>
      <c r="E56" s="453"/>
      <c r="F56" s="994"/>
      <c r="G56" s="1226"/>
      <c r="H56" s="997"/>
      <c r="I56" s="1148"/>
      <c r="J56" s="453"/>
      <c r="K56" s="1665"/>
      <c r="L56" s="1665"/>
      <c r="M56" s="1665"/>
      <c r="N56" s="1665"/>
      <c r="O56" s="477"/>
      <c r="P56" s="1151" t="str">
        <f t="shared" si="9"/>
        <v>18 (1418)</v>
      </c>
      <c r="Q56" s="1152" t="str">
        <f t="shared" si="10"/>
        <v/>
      </c>
      <c r="R56" s="1153"/>
      <c r="S56" s="1154"/>
      <c r="T56" s="1154"/>
      <c r="U56" s="477"/>
      <c r="V56" s="1151" t="str">
        <f t="shared" si="11"/>
        <v>18 (1418)</v>
      </c>
      <c r="W56" s="1152" t="str">
        <f t="shared" si="12"/>
        <v/>
      </c>
      <c r="X56" s="1255"/>
      <c r="Y56" s="1256"/>
      <c r="Z56" s="1256"/>
      <c r="AA56" s="1257"/>
      <c r="AB56" s="1246" t="s">
        <v>2914</v>
      </c>
      <c r="AC56" s="1232" t="str">
        <f t="shared" si="13"/>
        <v/>
      </c>
      <c r="AD56" s="1247"/>
      <c r="AE56" s="1194"/>
      <c r="AF56" s="1183"/>
      <c r="AG56" s="1665"/>
      <c r="AH56" s="1665"/>
      <c r="AI56" s="1665"/>
      <c r="AJ56" s="1665"/>
      <c r="AK56" s="477"/>
      <c r="AL56" s="1151" t="str">
        <f t="shared" si="14"/>
        <v>18 (1418)</v>
      </c>
      <c r="AM56" s="1152" t="str">
        <f t="shared" si="15"/>
        <v/>
      </c>
      <c r="AN56" s="1255"/>
      <c r="AO56" s="1256"/>
      <c r="AP56" s="1256"/>
      <c r="AQ56" s="477"/>
      <c r="AR56" s="1151" t="str">
        <f t="shared" si="16"/>
        <v>18 (1418)</v>
      </c>
      <c r="AS56" s="1152" t="str">
        <f t="shared" si="17"/>
        <v/>
      </c>
      <c r="AT56" s="1255"/>
      <c r="AU56" s="1256"/>
      <c r="AV56" s="1256"/>
    </row>
    <row r="57" spans="1:48" ht="12.6" hidden="1" customHeight="1">
      <c r="A57" s="453" t="s">
        <v>2915</v>
      </c>
      <c r="B57" s="1144"/>
      <c r="C57" s="994"/>
      <c r="D57" s="994"/>
      <c r="E57" s="453"/>
      <c r="F57" s="994"/>
      <c r="G57" s="1226"/>
      <c r="H57" s="997"/>
      <c r="I57" s="1148"/>
      <c r="J57" s="453"/>
      <c r="K57" s="1665"/>
      <c r="L57" s="1665"/>
      <c r="M57" s="1665"/>
      <c r="N57" s="1665"/>
      <c r="O57" s="477"/>
      <c r="P57" s="1151" t="str">
        <f t="shared" si="9"/>
        <v>19 (1419)</v>
      </c>
      <c r="Q57" s="1152" t="str">
        <f t="shared" si="10"/>
        <v/>
      </c>
      <c r="R57" s="1153"/>
      <c r="S57" s="1154"/>
      <c r="T57" s="1154"/>
      <c r="U57" s="477"/>
      <c r="V57" s="1151" t="str">
        <f t="shared" si="11"/>
        <v>19 (1419)</v>
      </c>
      <c r="W57" s="1152" t="str">
        <f t="shared" si="12"/>
        <v/>
      </c>
      <c r="X57" s="1255"/>
      <c r="Y57" s="1256"/>
      <c r="Z57" s="1256"/>
      <c r="AA57" s="1257"/>
      <c r="AB57" s="1246" t="s">
        <v>2915</v>
      </c>
      <c r="AC57" s="1232" t="str">
        <f t="shared" si="13"/>
        <v/>
      </c>
      <c r="AD57" s="1247"/>
      <c r="AE57" s="1194"/>
      <c r="AF57" s="1183"/>
      <c r="AG57" s="1665"/>
      <c r="AH57" s="1665"/>
      <c r="AI57" s="1665"/>
      <c r="AJ57" s="1665"/>
      <c r="AK57" s="477"/>
      <c r="AL57" s="1151" t="str">
        <f t="shared" si="14"/>
        <v>19 (1419)</v>
      </c>
      <c r="AM57" s="1152" t="str">
        <f t="shared" si="15"/>
        <v/>
      </c>
      <c r="AN57" s="1255"/>
      <c r="AO57" s="1256"/>
      <c r="AP57" s="1256"/>
      <c r="AQ57" s="477"/>
      <c r="AR57" s="1151" t="str">
        <f t="shared" si="16"/>
        <v>19 (1419)</v>
      </c>
      <c r="AS57" s="1152" t="str">
        <f t="shared" si="17"/>
        <v/>
      </c>
      <c r="AT57" s="1255"/>
      <c r="AU57" s="1256"/>
      <c r="AV57" s="1256"/>
    </row>
    <row r="58" spans="1:48" ht="12.6" hidden="1" customHeight="1">
      <c r="A58" s="453" t="s">
        <v>2916</v>
      </c>
      <c r="B58" s="1144"/>
      <c r="C58" s="994"/>
      <c r="D58" s="994"/>
      <c r="E58" s="453"/>
      <c r="F58" s="994"/>
      <c r="G58" s="1226"/>
      <c r="H58" s="997"/>
      <c r="I58" s="1148"/>
      <c r="J58" s="453"/>
      <c r="K58" s="1665"/>
      <c r="L58" s="1665"/>
      <c r="M58" s="1665"/>
      <c r="N58" s="1665"/>
      <c r="O58" s="477"/>
      <c r="P58" s="1151" t="str">
        <f t="shared" si="9"/>
        <v>20 (1420)</v>
      </c>
      <c r="Q58" s="1152" t="str">
        <f t="shared" si="10"/>
        <v/>
      </c>
      <c r="R58" s="1153"/>
      <c r="S58" s="1154"/>
      <c r="T58" s="1154"/>
      <c r="U58" s="477"/>
      <c r="V58" s="1151" t="str">
        <f t="shared" si="11"/>
        <v>20 (1420)</v>
      </c>
      <c r="W58" s="1152" t="str">
        <f t="shared" si="12"/>
        <v/>
      </c>
      <c r="X58" s="1255"/>
      <c r="Y58" s="1256"/>
      <c r="Z58" s="1256"/>
      <c r="AA58" s="1257"/>
      <c r="AB58" s="1246" t="s">
        <v>2916</v>
      </c>
      <c r="AC58" s="1232" t="str">
        <f t="shared" si="13"/>
        <v/>
      </c>
      <c r="AD58" s="1247"/>
      <c r="AE58" s="1194"/>
      <c r="AF58" s="1183"/>
      <c r="AG58" s="1665"/>
      <c r="AH58" s="1665"/>
      <c r="AI58" s="1665"/>
      <c r="AJ58" s="1665"/>
      <c r="AK58" s="477"/>
      <c r="AL58" s="1151" t="str">
        <f t="shared" si="14"/>
        <v>20 (1420)</v>
      </c>
      <c r="AM58" s="1152" t="str">
        <f t="shared" si="15"/>
        <v/>
      </c>
      <c r="AN58" s="1255"/>
      <c r="AO58" s="1256"/>
      <c r="AP58" s="1256"/>
      <c r="AQ58" s="477"/>
      <c r="AR58" s="1151" t="str">
        <f t="shared" si="16"/>
        <v>20 (1420)</v>
      </c>
      <c r="AS58" s="1152" t="str">
        <f t="shared" si="17"/>
        <v/>
      </c>
      <c r="AT58" s="1255"/>
      <c r="AU58" s="1256"/>
      <c r="AV58" s="1256"/>
    </row>
    <row r="59" spans="1:48" ht="12.6" hidden="1" customHeight="1">
      <c r="A59" s="453" t="s">
        <v>2917</v>
      </c>
      <c r="B59" s="1144"/>
      <c r="C59" s="994"/>
      <c r="D59" s="994"/>
      <c r="E59" s="453"/>
      <c r="F59" s="994"/>
      <c r="G59" s="1226"/>
      <c r="H59" s="997"/>
      <c r="I59" s="1148"/>
      <c r="J59" s="453"/>
      <c r="K59" s="1665"/>
      <c r="L59" s="1665"/>
      <c r="M59" s="1665"/>
      <c r="N59" s="1665"/>
      <c r="O59" s="477"/>
      <c r="P59" s="1151" t="str">
        <f t="shared" si="9"/>
        <v>21 (1421)</v>
      </c>
      <c r="Q59" s="1152" t="str">
        <f t="shared" si="10"/>
        <v/>
      </c>
      <c r="R59" s="1153"/>
      <c r="S59" s="1154"/>
      <c r="T59" s="1154"/>
      <c r="U59" s="477"/>
      <c r="V59" s="1151" t="str">
        <f t="shared" si="11"/>
        <v>21 (1421)</v>
      </c>
      <c r="W59" s="1152" t="str">
        <f t="shared" si="12"/>
        <v/>
      </c>
      <c r="X59" s="1255"/>
      <c r="Y59" s="1256"/>
      <c r="Z59" s="1256"/>
      <c r="AA59" s="1257"/>
      <c r="AB59" s="1246" t="s">
        <v>2917</v>
      </c>
      <c r="AC59" s="1232" t="str">
        <f t="shared" si="13"/>
        <v/>
      </c>
      <c r="AD59" s="1247"/>
      <c r="AE59" s="1194"/>
      <c r="AF59" s="1183"/>
      <c r="AG59" s="1665"/>
      <c r="AH59" s="1665"/>
      <c r="AI59" s="1665"/>
      <c r="AJ59" s="1665"/>
      <c r="AK59" s="477"/>
      <c r="AL59" s="1151" t="str">
        <f t="shared" si="14"/>
        <v>21 (1421)</v>
      </c>
      <c r="AM59" s="1152" t="str">
        <f t="shared" si="15"/>
        <v/>
      </c>
      <c r="AN59" s="1255"/>
      <c r="AO59" s="1256"/>
      <c r="AP59" s="1256"/>
      <c r="AQ59" s="477"/>
      <c r="AR59" s="1151" t="str">
        <f t="shared" si="16"/>
        <v>21 (1421)</v>
      </c>
      <c r="AS59" s="1152" t="str">
        <f t="shared" si="17"/>
        <v/>
      </c>
      <c r="AT59" s="1255"/>
      <c r="AU59" s="1256"/>
      <c r="AV59" s="1256"/>
    </row>
    <row r="60" spans="1:48" ht="12.6" hidden="1" customHeight="1">
      <c r="A60" s="453" t="s">
        <v>2918</v>
      </c>
      <c r="B60" s="1144"/>
      <c r="C60" s="994"/>
      <c r="D60" s="994"/>
      <c r="E60" s="453"/>
      <c r="F60" s="994"/>
      <c r="G60" s="1226"/>
      <c r="H60" s="997"/>
      <c r="I60" s="1148"/>
      <c r="J60" s="453"/>
      <c r="K60" s="1665"/>
      <c r="L60" s="1665"/>
      <c r="M60" s="1665"/>
      <c r="N60" s="1665"/>
      <c r="O60" s="477"/>
      <c r="P60" s="1151" t="str">
        <f t="shared" si="9"/>
        <v>22 (1422)</v>
      </c>
      <c r="Q60" s="1152" t="str">
        <f t="shared" si="10"/>
        <v/>
      </c>
      <c r="R60" s="1153"/>
      <c r="S60" s="1154"/>
      <c r="T60" s="1154"/>
      <c r="U60" s="477"/>
      <c r="V60" s="1151" t="str">
        <f t="shared" si="11"/>
        <v>22 (1422)</v>
      </c>
      <c r="W60" s="1152" t="str">
        <f t="shared" si="12"/>
        <v/>
      </c>
      <c r="X60" s="1255"/>
      <c r="Y60" s="1256"/>
      <c r="Z60" s="1256"/>
      <c r="AA60" s="1257"/>
      <c r="AB60" s="1246" t="s">
        <v>2918</v>
      </c>
      <c r="AC60" s="1232" t="str">
        <f t="shared" si="13"/>
        <v/>
      </c>
      <c r="AD60" s="1247"/>
      <c r="AE60" s="1194"/>
      <c r="AF60" s="1183"/>
      <c r="AG60" s="1665"/>
      <c r="AH60" s="1665"/>
      <c r="AI60" s="1665"/>
      <c r="AJ60" s="1665"/>
      <c r="AK60" s="477"/>
      <c r="AL60" s="1151" t="str">
        <f t="shared" si="14"/>
        <v>22 (1422)</v>
      </c>
      <c r="AM60" s="1152" t="str">
        <f t="shared" si="15"/>
        <v/>
      </c>
      <c r="AN60" s="1255"/>
      <c r="AO60" s="1256"/>
      <c r="AP60" s="1256"/>
      <c r="AQ60" s="477"/>
      <c r="AR60" s="1151" t="str">
        <f t="shared" si="16"/>
        <v>22 (1422)</v>
      </c>
      <c r="AS60" s="1152" t="str">
        <f t="shared" si="17"/>
        <v/>
      </c>
      <c r="AT60" s="1255"/>
      <c r="AU60" s="1256"/>
      <c r="AV60" s="1256"/>
    </row>
    <row r="61" spans="1:48" ht="12.6" hidden="1" customHeight="1">
      <c r="A61" s="453" t="s">
        <v>2919</v>
      </c>
      <c r="B61" s="1144"/>
      <c r="C61" s="994"/>
      <c r="D61" s="994"/>
      <c r="E61" s="453"/>
      <c r="F61" s="994"/>
      <c r="G61" s="1226"/>
      <c r="H61" s="997"/>
      <c r="I61" s="1148"/>
      <c r="J61" s="453"/>
      <c r="K61" s="1665"/>
      <c r="L61" s="1665"/>
      <c r="M61" s="1665"/>
      <c r="N61" s="1665"/>
      <c r="O61" s="477"/>
      <c r="P61" s="1151" t="str">
        <f t="shared" si="9"/>
        <v>23 (1423)</v>
      </c>
      <c r="Q61" s="1152" t="str">
        <f t="shared" si="10"/>
        <v/>
      </c>
      <c r="R61" s="1153"/>
      <c r="S61" s="1154"/>
      <c r="T61" s="1154"/>
      <c r="U61" s="477"/>
      <c r="V61" s="1151" t="str">
        <f t="shared" si="11"/>
        <v>23 (1423)</v>
      </c>
      <c r="W61" s="1152" t="str">
        <f t="shared" si="12"/>
        <v/>
      </c>
      <c r="X61" s="1255"/>
      <c r="Y61" s="1256"/>
      <c r="Z61" s="1256"/>
      <c r="AA61" s="1257"/>
      <c r="AB61" s="1246" t="s">
        <v>2919</v>
      </c>
      <c r="AC61" s="1232" t="str">
        <f t="shared" si="13"/>
        <v/>
      </c>
      <c r="AD61" s="1247"/>
      <c r="AE61" s="1194"/>
      <c r="AF61" s="1183"/>
      <c r="AG61" s="1665"/>
      <c r="AH61" s="1665"/>
      <c r="AI61" s="1665"/>
      <c r="AJ61" s="1665"/>
      <c r="AK61" s="477"/>
      <c r="AL61" s="1151" t="str">
        <f t="shared" si="14"/>
        <v>23 (1423)</v>
      </c>
      <c r="AM61" s="1152" t="str">
        <f t="shared" si="15"/>
        <v/>
      </c>
      <c r="AN61" s="1255"/>
      <c r="AO61" s="1256"/>
      <c r="AP61" s="1256"/>
      <c r="AQ61" s="477"/>
      <c r="AR61" s="1151" t="str">
        <f t="shared" si="16"/>
        <v>23 (1423)</v>
      </c>
      <c r="AS61" s="1152" t="str">
        <f t="shared" si="17"/>
        <v/>
      </c>
      <c r="AT61" s="1255"/>
      <c r="AU61" s="1256"/>
      <c r="AV61" s="1256"/>
    </row>
    <row r="62" spans="1:48" ht="12.6" hidden="1" customHeight="1">
      <c r="A62" s="453" t="s">
        <v>2920</v>
      </c>
      <c r="B62" s="1144"/>
      <c r="C62" s="994"/>
      <c r="D62" s="994"/>
      <c r="E62" s="453"/>
      <c r="F62" s="994"/>
      <c r="G62" s="1226"/>
      <c r="H62" s="997"/>
      <c r="I62" s="1148"/>
      <c r="J62" s="453"/>
      <c r="K62" s="1665"/>
      <c r="L62" s="1665"/>
      <c r="M62" s="1665"/>
      <c r="N62" s="1665"/>
      <c r="O62" s="477"/>
      <c r="P62" s="1151" t="str">
        <f t="shared" si="9"/>
        <v>24 (1424)</v>
      </c>
      <c r="Q62" s="1152" t="str">
        <f t="shared" si="10"/>
        <v/>
      </c>
      <c r="R62" s="1153"/>
      <c r="S62" s="1154"/>
      <c r="T62" s="1154"/>
      <c r="U62" s="477"/>
      <c r="V62" s="1151" t="str">
        <f t="shared" si="11"/>
        <v>24 (1424)</v>
      </c>
      <c r="W62" s="1152" t="str">
        <f t="shared" si="12"/>
        <v/>
      </c>
      <c r="X62" s="1255"/>
      <c r="Y62" s="1256"/>
      <c r="Z62" s="1256"/>
      <c r="AA62" s="1257"/>
      <c r="AB62" s="1246" t="s">
        <v>2920</v>
      </c>
      <c r="AC62" s="1232" t="str">
        <f t="shared" si="13"/>
        <v/>
      </c>
      <c r="AD62" s="1247"/>
      <c r="AE62" s="1194"/>
      <c r="AF62" s="1183"/>
      <c r="AG62" s="1665"/>
      <c r="AH62" s="1665"/>
      <c r="AI62" s="1665"/>
      <c r="AJ62" s="1665"/>
      <c r="AK62" s="477"/>
      <c r="AL62" s="1151" t="str">
        <f t="shared" si="14"/>
        <v>24 (1424)</v>
      </c>
      <c r="AM62" s="1152" t="str">
        <f t="shared" si="15"/>
        <v/>
      </c>
      <c r="AN62" s="1255"/>
      <c r="AO62" s="1256"/>
      <c r="AP62" s="1256"/>
      <c r="AQ62" s="477"/>
      <c r="AR62" s="1151" t="str">
        <f t="shared" si="16"/>
        <v>24 (1424)</v>
      </c>
      <c r="AS62" s="1152" t="str">
        <f t="shared" si="17"/>
        <v/>
      </c>
      <c r="AT62" s="1255"/>
      <c r="AU62" s="1256"/>
      <c r="AV62" s="1256"/>
    </row>
    <row r="63" spans="1:48">
      <c r="A63" s="453" t="s">
        <v>2921</v>
      </c>
      <c r="B63" s="1144"/>
      <c r="C63" s="994"/>
      <c r="D63" s="994"/>
      <c r="E63" s="453"/>
      <c r="F63" s="994"/>
      <c r="G63" s="1226"/>
      <c r="H63" s="997"/>
      <c r="I63" s="1148"/>
      <c r="J63" s="453"/>
      <c r="K63" s="1665"/>
      <c r="L63" s="1665"/>
      <c r="M63" s="1665"/>
      <c r="N63" s="1665"/>
      <c r="O63" s="477"/>
      <c r="P63" s="1151" t="str">
        <f t="shared" si="9"/>
        <v>25 (1425)</v>
      </c>
      <c r="Q63" s="1152" t="str">
        <f t="shared" si="10"/>
        <v/>
      </c>
      <c r="R63" s="1153"/>
      <c r="S63" s="1154"/>
      <c r="T63" s="1154"/>
      <c r="U63" s="477"/>
      <c r="V63" s="1151" t="str">
        <f t="shared" si="11"/>
        <v>25 (1425)</v>
      </c>
      <c r="W63" s="1152" t="str">
        <f t="shared" si="12"/>
        <v/>
      </c>
      <c r="X63" s="1255"/>
      <c r="Y63" s="1256"/>
      <c r="Z63" s="1256"/>
      <c r="AA63" s="1257"/>
      <c r="AB63" s="1246" t="s">
        <v>2921</v>
      </c>
      <c r="AC63" s="1232" t="str">
        <f t="shared" si="13"/>
        <v/>
      </c>
      <c r="AD63" s="1247"/>
      <c r="AE63" s="1194"/>
      <c r="AF63" s="1183"/>
      <c r="AG63" s="1665"/>
      <c r="AH63" s="1665"/>
      <c r="AI63" s="1665"/>
      <c r="AJ63" s="1665"/>
      <c r="AK63" s="477"/>
      <c r="AL63" s="1151" t="str">
        <f t="shared" si="14"/>
        <v>25 (1425)</v>
      </c>
      <c r="AM63" s="1152" t="str">
        <f t="shared" si="15"/>
        <v/>
      </c>
      <c r="AN63" s="1255"/>
      <c r="AO63" s="1256"/>
      <c r="AP63" s="1256"/>
      <c r="AQ63" s="477"/>
      <c r="AR63" s="1151" t="str">
        <f t="shared" si="16"/>
        <v>25 (1425)</v>
      </c>
      <c r="AS63" s="1152" t="str">
        <f t="shared" si="17"/>
        <v/>
      </c>
      <c r="AT63" s="1255"/>
      <c r="AU63" s="1256"/>
      <c r="AV63" s="1256"/>
    </row>
    <row r="64" spans="1:48" ht="14.4">
      <c r="A64" s="796" t="s">
        <v>2922</v>
      </c>
      <c r="B64" s="1208">
        <v>100</v>
      </c>
      <c r="C64" s="994"/>
      <c r="D64" s="994"/>
      <c r="E64" s="453"/>
      <c r="F64" s="994"/>
      <c r="G64" s="1226"/>
      <c r="H64" s="997"/>
      <c r="I64" s="1148"/>
      <c r="J64" s="453"/>
      <c r="K64" s="1666"/>
      <c r="L64" s="1666"/>
      <c r="M64" s="1666"/>
      <c r="N64" s="1666"/>
      <c r="O64" s="477"/>
      <c r="P64" s="1142"/>
      <c r="Q64" s="1159">
        <f>$B64</f>
        <v>100</v>
      </c>
      <c r="R64" s="1153"/>
      <c r="S64" s="1154"/>
      <c r="T64" s="1154"/>
      <c r="U64" s="477"/>
      <c r="V64" s="1142"/>
      <c r="W64" s="1159">
        <f>$B64</f>
        <v>100</v>
      </c>
      <c r="X64" s="1255"/>
      <c r="Y64" s="1256"/>
      <c r="Z64" s="1256"/>
      <c r="AA64" s="1257"/>
      <c r="AB64" s="1244"/>
      <c r="AC64" s="1380">
        <v>100</v>
      </c>
      <c r="AD64" s="1247"/>
      <c r="AE64" s="1194"/>
      <c r="AF64" s="1183"/>
      <c r="AG64" s="1717"/>
      <c r="AH64" s="1717"/>
      <c r="AI64" s="1717"/>
      <c r="AJ64" s="1717"/>
      <c r="AK64" s="477"/>
      <c r="AL64" s="1142"/>
      <c r="AM64" s="1159">
        <f>$B64</f>
        <v>100</v>
      </c>
      <c r="AN64" s="1255"/>
      <c r="AO64" s="1256"/>
      <c r="AP64" s="1256"/>
      <c r="AQ64" s="477"/>
      <c r="AR64" s="1142"/>
      <c r="AS64" s="1159">
        <f>$B64</f>
        <v>100</v>
      </c>
      <c r="AT64" s="1255"/>
      <c r="AU64" s="1256"/>
      <c r="AV64" s="1256"/>
    </row>
    <row r="65" spans="1:48" ht="12.75" customHeight="1">
      <c r="A65" s="478" t="s">
        <v>2923</v>
      </c>
      <c r="B65" s="1002" t="s">
        <v>2924</v>
      </c>
      <c r="C65" s="997"/>
      <c r="D65" s="997"/>
      <c r="E65" s="477"/>
      <c r="F65" s="997"/>
      <c r="G65" s="1227"/>
      <c r="H65" s="997"/>
      <c r="I65" s="1166"/>
      <c r="J65" s="477"/>
      <c r="K65" s="1664"/>
      <c r="L65" s="1664"/>
      <c r="M65" s="1664"/>
      <c r="N65" s="1664"/>
      <c r="O65" s="477"/>
      <c r="P65" s="1142"/>
      <c r="Q65" s="1003" t="str">
        <f>$B65</f>
        <v>Overall</v>
      </c>
      <c r="R65" s="1153"/>
      <c r="S65" s="1168"/>
      <c r="T65" s="1168"/>
      <c r="U65" s="477"/>
      <c r="V65" s="1142"/>
      <c r="W65" s="1003" t="str">
        <f>$B65</f>
        <v>Overall</v>
      </c>
      <c r="X65" s="1255"/>
      <c r="Y65" s="1256"/>
      <c r="Z65" s="1256"/>
      <c r="AA65" s="1257"/>
      <c r="AB65" s="1244"/>
      <c r="AC65" s="1383" t="s">
        <v>2924</v>
      </c>
      <c r="AD65" s="1153"/>
      <c r="AE65" s="1166"/>
      <c r="AF65" s="1183"/>
      <c r="AG65" s="1664"/>
      <c r="AH65" s="1664"/>
      <c r="AI65" s="1664"/>
      <c r="AJ65" s="1664"/>
      <c r="AK65" s="477"/>
      <c r="AL65" s="1142"/>
      <c r="AM65" s="1003" t="str">
        <f>$B65</f>
        <v>Overall</v>
      </c>
      <c r="AN65" s="1255"/>
      <c r="AO65" s="1256"/>
      <c r="AP65" s="1256"/>
      <c r="AQ65" s="477"/>
      <c r="AR65" s="1142"/>
      <c r="AS65" s="1003" t="str">
        <f>$B65</f>
        <v>Overall</v>
      </c>
      <c r="AT65" s="1255"/>
      <c r="AU65" s="1256"/>
      <c r="AV65" s="1256"/>
    </row>
    <row r="66" spans="1:48" ht="6" customHeight="1">
      <c r="A66" s="477"/>
      <c r="B66" s="477"/>
      <c r="C66" s="477"/>
      <c r="D66" s="477"/>
      <c r="E66" s="477"/>
      <c r="F66" s="477"/>
      <c r="G66" s="477"/>
      <c r="H66" s="477"/>
      <c r="I66" s="477"/>
      <c r="J66" s="477"/>
      <c r="K66" s="477"/>
      <c r="L66" s="477"/>
      <c r="M66" s="477"/>
      <c r="N66" s="477"/>
      <c r="O66" s="477"/>
      <c r="P66" s="1142"/>
      <c r="Q66" s="1142"/>
      <c r="R66" s="477"/>
      <c r="S66" s="477"/>
      <c r="T66" s="477"/>
      <c r="U66" s="477"/>
      <c r="V66" s="1142"/>
      <c r="W66" s="1142"/>
      <c r="X66" s="1241"/>
      <c r="Y66" s="1241"/>
      <c r="Z66" s="1241"/>
      <c r="AA66" s="1257"/>
      <c r="AB66" s="1244"/>
      <c r="AC66" s="1244"/>
      <c r="AD66" s="1183"/>
      <c r="AE66" s="1183"/>
      <c r="AF66" s="1183"/>
      <c r="AG66" s="1183"/>
      <c r="AH66" s="1183"/>
      <c r="AI66" s="1183"/>
      <c r="AJ66" s="1183"/>
      <c r="AK66" s="477"/>
      <c r="AL66" s="1142"/>
      <c r="AM66" s="1142"/>
      <c r="AN66" s="1241"/>
      <c r="AO66" s="1241"/>
      <c r="AP66" s="1241"/>
      <c r="AQ66" s="477"/>
      <c r="AR66" s="1142"/>
      <c r="AS66" s="1142"/>
      <c r="AT66" s="1241"/>
      <c r="AU66" s="1241"/>
      <c r="AV66" s="1241"/>
    </row>
    <row r="67" spans="1:48" ht="14.4">
      <c r="A67" s="477"/>
      <c r="B67" s="813" t="s">
        <v>1794</v>
      </c>
      <c r="C67" s="477"/>
      <c r="D67" s="477"/>
      <c r="E67" s="477"/>
      <c r="F67" s="477"/>
      <c r="G67" s="477"/>
      <c r="H67" s="477"/>
      <c r="I67" s="477"/>
      <c r="J67" s="477"/>
      <c r="K67" s="477"/>
      <c r="L67" s="477"/>
      <c r="M67" s="477"/>
      <c r="N67" s="477"/>
      <c r="O67" s="477"/>
      <c r="P67" s="1142"/>
      <c r="Q67" s="1143" t="str">
        <f>$B67</f>
        <v>Other off-balance sheet (505)</v>
      </c>
      <c r="R67" s="477"/>
      <c r="S67" s="477"/>
      <c r="T67" s="477"/>
      <c r="U67" s="477"/>
      <c r="V67" s="1142"/>
      <c r="W67" s="1143" t="str">
        <f>$B67</f>
        <v>Other off-balance sheet (505)</v>
      </c>
      <c r="X67" s="1241"/>
      <c r="Y67" s="1241"/>
      <c r="Z67" s="1241"/>
      <c r="AA67" s="1257"/>
      <c r="AB67" s="1244"/>
      <c r="AC67" s="1245" t="s">
        <v>1794</v>
      </c>
      <c r="AD67" s="1183"/>
      <c r="AE67" s="1183"/>
      <c r="AF67" s="1183"/>
      <c r="AG67" s="1183"/>
      <c r="AH67" s="1183"/>
      <c r="AI67" s="1183"/>
      <c r="AJ67" s="1183"/>
      <c r="AK67" s="477"/>
      <c r="AL67" s="1142"/>
      <c r="AM67" s="1143" t="str">
        <f>$B67</f>
        <v>Other off-balance sheet (505)</v>
      </c>
      <c r="AN67" s="1241"/>
      <c r="AO67" s="1241"/>
      <c r="AP67" s="1241"/>
      <c r="AQ67" s="477"/>
      <c r="AR67" s="1142"/>
      <c r="AS67" s="1143" t="str">
        <f>$B67</f>
        <v>Other off-balance sheet (505)</v>
      </c>
      <c r="AT67" s="1241"/>
      <c r="AU67" s="1241"/>
      <c r="AV67" s="1241"/>
    </row>
    <row r="68" spans="1:48">
      <c r="A68" s="453" t="s">
        <v>2897</v>
      </c>
      <c r="B68" s="1144"/>
      <c r="C68" s="994"/>
      <c r="D68" s="994"/>
      <c r="E68" s="453"/>
      <c r="F68" s="994"/>
      <c r="G68" s="1226"/>
      <c r="H68" s="997"/>
      <c r="I68" s="1148"/>
      <c r="J68" s="453"/>
      <c r="K68" s="1665"/>
      <c r="L68" s="1665"/>
      <c r="M68" s="1665"/>
      <c r="N68" s="1665"/>
      <c r="O68" s="477"/>
      <c r="P68" s="1151" t="str">
        <f t="shared" ref="P68:P92" si="18">$A68</f>
        <v>1 (1401)</v>
      </c>
      <c r="Q68" s="1152" t="str">
        <f t="shared" ref="Q68:Q92" si="19">IF($B68="","",$B68)</f>
        <v/>
      </c>
      <c r="R68" s="1153"/>
      <c r="S68" s="1154"/>
      <c r="T68" s="1154"/>
      <c r="U68" s="477"/>
      <c r="V68" s="1151" t="str">
        <f t="shared" ref="V68:V92" si="20">$A68</f>
        <v>1 (1401)</v>
      </c>
      <c r="W68" s="1152" t="str">
        <f t="shared" ref="W68:W92" si="21">IF($B68="","",$B68)</f>
        <v/>
      </c>
      <c r="X68" s="1255"/>
      <c r="Y68" s="1256"/>
      <c r="Z68" s="1256"/>
      <c r="AA68" s="1257"/>
      <c r="AB68" s="1246" t="s">
        <v>2897</v>
      </c>
      <c r="AC68" s="1232" t="str">
        <f t="shared" ref="AC68:AC92" si="22">IF($B68="","",$B68)</f>
        <v/>
      </c>
      <c r="AD68" s="1247"/>
      <c r="AE68" s="1194"/>
      <c r="AF68" s="1183"/>
      <c r="AG68" s="1665"/>
      <c r="AH68" s="1665"/>
      <c r="AI68" s="1665"/>
      <c r="AJ68" s="1665"/>
      <c r="AK68" s="477"/>
      <c r="AL68" s="1151" t="str">
        <f t="shared" ref="AL68:AL92" si="23">$A68</f>
        <v>1 (1401)</v>
      </c>
      <c r="AM68" s="1152" t="str">
        <f t="shared" ref="AM68:AM92" si="24">IF($B68="","",$B68)</f>
        <v/>
      </c>
      <c r="AN68" s="1255"/>
      <c r="AO68" s="1256"/>
      <c r="AP68" s="1256"/>
      <c r="AQ68" s="477"/>
      <c r="AR68" s="1151" t="str">
        <f t="shared" ref="AR68:AR92" si="25">$A68</f>
        <v>1 (1401)</v>
      </c>
      <c r="AS68" s="1152" t="str">
        <f t="shared" ref="AS68:AS92" si="26">IF($B68="","",$B68)</f>
        <v/>
      </c>
      <c r="AT68" s="1255"/>
      <c r="AU68" s="1256"/>
      <c r="AV68" s="1256"/>
    </row>
    <row r="69" spans="1:48">
      <c r="A69" s="453" t="s">
        <v>2898</v>
      </c>
      <c r="B69" s="1144"/>
      <c r="C69" s="994"/>
      <c r="D69" s="994"/>
      <c r="E69" s="453"/>
      <c r="F69" s="994"/>
      <c r="G69" s="1226"/>
      <c r="H69" s="997"/>
      <c r="I69" s="1148"/>
      <c r="J69" s="453"/>
      <c r="K69" s="1665"/>
      <c r="L69" s="1665"/>
      <c r="M69" s="1665"/>
      <c r="N69" s="1665"/>
      <c r="O69" s="477"/>
      <c r="P69" s="1151" t="str">
        <f t="shared" si="18"/>
        <v>2 (1402)</v>
      </c>
      <c r="Q69" s="1152" t="str">
        <f t="shared" si="19"/>
        <v/>
      </c>
      <c r="R69" s="1153"/>
      <c r="S69" s="1154"/>
      <c r="T69" s="1154"/>
      <c r="U69" s="477"/>
      <c r="V69" s="1151" t="str">
        <f t="shared" si="20"/>
        <v>2 (1402)</v>
      </c>
      <c r="W69" s="1152" t="str">
        <f t="shared" si="21"/>
        <v/>
      </c>
      <c r="X69" s="1255"/>
      <c r="Y69" s="1256"/>
      <c r="Z69" s="1256"/>
      <c r="AA69" s="1257"/>
      <c r="AB69" s="1246" t="s">
        <v>2898</v>
      </c>
      <c r="AC69" s="1232" t="str">
        <f t="shared" si="22"/>
        <v/>
      </c>
      <c r="AD69" s="1247"/>
      <c r="AE69" s="1194"/>
      <c r="AF69" s="1183"/>
      <c r="AG69" s="1665"/>
      <c r="AH69" s="1665"/>
      <c r="AI69" s="1665"/>
      <c r="AJ69" s="1665"/>
      <c r="AK69" s="477"/>
      <c r="AL69" s="1151" t="str">
        <f t="shared" si="23"/>
        <v>2 (1402)</v>
      </c>
      <c r="AM69" s="1152" t="str">
        <f t="shared" si="24"/>
        <v/>
      </c>
      <c r="AN69" s="1255"/>
      <c r="AO69" s="1256"/>
      <c r="AP69" s="1256"/>
      <c r="AQ69" s="477"/>
      <c r="AR69" s="1151" t="str">
        <f t="shared" si="25"/>
        <v>2 (1402)</v>
      </c>
      <c r="AS69" s="1152" t="str">
        <f t="shared" si="26"/>
        <v/>
      </c>
      <c r="AT69" s="1255"/>
      <c r="AU69" s="1256"/>
      <c r="AV69" s="1256"/>
    </row>
    <row r="70" spans="1:48">
      <c r="A70" s="453" t="s">
        <v>2899</v>
      </c>
      <c r="B70" s="1144"/>
      <c r="C70" s="994"/>
      <c r="D70" s="994"/>
      <c r="E70" s="453"/>
      <c r="F70" s="994"/>
      <c r="G70" s="1226"/>
      <c r="H70" s="997"/>
      <c r="I70" s="1148"/>
      <c r="J70" s="453"/>
      <c r="K70" s="1665"/>
      <c r="L70" s="1665"/>
      <c r="M70" s="1665"/>
      <c r="N70" s="1665"/>
      <c r="O70" s="477"/>
      <c r="P70" s="1151" t="str">
        <f t="shared" si="18"/>
        <v>3 (1403)</v>
      </c>
      <c r="Q70" s="1152" t="str">
        <f t="shared" si="19"/>
        <v/>
      </c>
      <c r="R70" s="1153"/>
      <c r="S70" s="1154"/>
      <c r="T70" s="1154"/>
      <c r="U70" s="477"/>
      <c r="V70" s="1151" t="str">
        <f t="shared" si="20"/>
        <v>3 (1403)</v>
      </c>
      <c r="W70" s="1152" t="str">
        <f t="shared" si="21"/>
        <v/>
      </c>
      <c r="X70" s="1255"/>
      <c r="Y70" s="1256"/>
      <c r="Z70" s="1256"/>
      <c r="AA70" s="1257"/>
      <c r="AB70" s="1246" t="s">
        <v>2899</v>
      </c>
      <c r="AC70" s="1232" t="str">
        <f t="shared" si="22"/>
        <v/>
      </c>
      <c r="AD70" s="1247"/>
      <c r="AE70" s="1194"/>
      <c r="AF70" s="1183"/>
      <c r="AG70" s="1665"/>
      <c r="AH70" s="1665"/>
      <c r="AI70" s="1665"/>
      <c r="AJ70" s="1665"/>
      <c r="AK70" s="477"/>
      <c r="AL70" s="1151" t="str">
        <f t="shared" si="23"/>
        <v>3 (1403)</v>
      </c>
      <c r="AM70" s="1152" t="str">
        <f t="shared" si="24"/>
        <v/>
      </c>
      <c r="AN70" s="1255"/>
      <c r="AO70" s="1256"/>
      <c r="AP70" s="1256"/>
      <c r="AQ70" s="477"/>
      <c r="AR70" s="1151" t="str">
        <f t="shared" si="25"/>
        <v>3 (1403)</v>
      </c>
      <c r="AS70" s="1152" t="str">
        <f t="shared" si="26"/>
        <v/>
      </c>
      <c r="AT70" s="1255"/>
      <c r="AU70" s="1256"/>
      <c r="AV70" s="1256"/>
    </row>
    <row r="71" spans="1:48" ht="12.6" hidden="1" customHeight="1">
      <c r="A71" s="453" t="s">
        <v>2900</v>
      </c>
      <c r="B71" s="1144"/>
      <c r="C71" s="994"/>
      <c r="D71" s="994"/>
      <c r="E71" s="453"/>
      <c r="F71" s="994"/>
      <c r="G71" s="1226"/>
      <c r="H71" s="997"/>
      <c r="I71" s="1148"/>
      <c r="J71" s="453"/>
      <c r="K71" s="1665"/>
      <c r="L71" s="1665"/>
      <c r="M71" s="1665"/>
      <c r="N71" s="1665"/>
      <c r="O71" s="477"/>
      <c r="P71" s="1151" t="str">
        <f t="shared" si="18"/>
        <v>4 (1404)</v>
      </c>
      <c r="Q71" s="1152" t="str">
        <f t="shared" si="19"/>
        <v/>
      </c>
      <c r="R71" s="1153"/>
      <c r="S71" s="1154"/>
      <c r="T71" s="1154"/>
      <c r="U71" s="477"/>
      <c r="V71" s="1151" t="str">
        <f t="shared" si="20"/>
        <v>4 (1404)</v>
      </c>
      <c r="W71" s="1152" t="str">
        <f t="shared" si="21"/>
        <v/>
      </c>
      <c r="X71" s="1255"/>
      <c r="Y71" s="1256"/>
      <c r="Z71" s="1256"/>
      <c r="AA71" s="1257"/>
      <c r="AB71" s="1246" t="s">
        <v>2900</v>
      </c>
      <c r="AC71" s="1232" t="str">
        <f t="shared" si="22"/>
        <v/>
      </c>
      <c r="AD71" s="1247"/>
      <c r="AE71" s="1194"/>
      <c r="AF71" s="1183"/>
      <c r="AG71" s="1665"/>
      <c r="AH71" s="1665"/>
      <c r="AI71" s="1665"/>
      <c r="AJ71" s="1665"/>
      <c r="AK71" s="477"/>
      <c r="AL71" s="1151" t="str">
        <f t="shared" si="23"/>
        <v>4 (1404)</v>
      </c>
      <c r="AM71" s="1152" t="str">
        <f t="shared" si="24"/>
        <v/>
      </c>
      <c r="AN71" s="1255"/>
      <c r="AO71" s="1256"/>
      <c r="AP71" s="1256"/>
      <c r="AQ71" s="477"/>
      <c r="AR71" s="1151" t="str">
        <f t="shared" si="25"/>
        <v>4 (1404)</v>
      </c>
      <c r="AS71" s="1152" t="str">
        <f t="shared" si="26"/>
        <v/>
      </c>
      <c r="AT71" s="1255"/>
      <c r="AU71" s="1256"/>
      <c r="AV71" s="1256"/>
    </row>
    <row r="72" spans="1:48" ht="12.6" hidden="1" customHeight="1">
      <c r="A72" s="453" t="s">
        <v>2901</v>
      </c>
      <c r="B72" s="1144"/>
      <c r="C72" s="994"/>
      <c r="D72" s="994"/>
      <c r="E72" s="453"/>
      <c r="F72" s="994"/>
      <c r="G72" s="1226"/>
      <c r="H72" s="997"/>
      <c r="I72" s="1148"/>
      <c r="J72" s="453"/>
      <c r="K72" s="1665"/>
      <c r="L72" s="1665"/>
      <c r="M72" s="1665"/>
      <c r="N72" s="1665"/>
      <c r="O72" s="477"/>
      <c r="P72" s="1151" t="str">
        <f t="shared" si="18"/>
        <v>5 (1405)</v>
      </c>
      <c r="Q72" s="1152" t="str">
        <f t="shared" si="19"/>
        <v/>
      </c>
      <c r="R72" s="1153"/>
      <c r="S72" s="1154"/>
      <c r="T72" s="1154"/>
      <c r="U72" s="477"/>
      <c r="V72" s="1151" t="str">
        <f t="shared" si="20"/>
        <v>5 (1405)</v>
      </c>
      <c r="W72" s="1152" t="str">
        <f t="shared" si="21"/>
        <v/>
      </c>
      <c r="X72" s="1255"/>
      <c r="Y72" s="1256"/>
      <c r="Z72" s="1256"/>
      <c r="AA72" s="1257"/>
      <c r="AB72" s="1246" t="s">
        <v>2901</v>
      </c>
      <c r="AC72" s="1232" t="str">
        <f t="shared" si="22"/>
        <v/>
      </c>
      <c r="AD72" s="1247"/>
      <c r="AE72" s="1194"/>
      <c r="AF72" s="1183"/>
      <c r="AG72" s="1665"/>
      <c r="AH72" s="1665"/>
      <c r="AI72" s="1665"/>
      <c r="AJ72" s="1665"/>
      <c r="AK72" s="477"/>
      <c r="AL72" s="1151" t="str">
        <f t="shared" si="23"/>
        <v>5 (1405)</v>
      </c>
      <c r="AM72" s="1152" t="str">
        <f t="shared" si="24"/>
        <v/>
      </c>
      <c r="AN72" s="1255"/>
      <c r="AO72" s="1256"/>
      <c r="AP72" s="1256"/>
      <c r="AQ72" s="477"/>
      <c r="AR72" s="1151" t="str">
        <f t="shared" si="25"/>
        <v>5 (1405)</v>
      </c>
      <c r="AS72" s="1152" t="str">
        <f t="shared" si="26"/>
        <v/>
      </c>
      <c r="AT72" s="1255"/>
      <c r="AU72" s="1256"/>
      <c r="AV72" s="1256"/>
    </row>
    <row r="73" spans="1:48" ht="12.6" hidden="1" customHeight="1">
      <c r="A73" s="453" t="s">
        <v>2902</v>
      </c>
      <c r="B73" s="1144"/>
      <c r="C73" s="994"/>
      <c r="D73" s="994"/>
      <c r="E73" s="453"/>
      <c r="F73" s="994"/>
      <c r="G73" s="1226"/>
      <c r="H73" s="997"/>
      <c r="I73" s="1148"/>
      <c r="J73" s="453"/>
      <c r="K73" s="1665"/>
      <c r="L73" s="1665"/>
      <c r="M73" s="1665"/>
      <c r="N73" s="1665"/>
      <c r="O73" s="477"/>
      <c r="P73" s="1151" t="str">
        <f t="shared" si="18"/>
        <v>6 (1406)</v>
      </c>
      <c r="Q73" s="1152" t="str">
        <f t="shared" si="19"/>
        <v/>
      </c>
      <c r="R73" s="1153"/>
      <c r="S73" s="1154"/>
      <c r="T73" s="1154"/>
      <c r="U73" s="477"/>
      <c r="V73" s="1151" t="str">
        <f t="shared" si="20"/>
        <v>6 (1406)</v>
      </c>
      <c r="W73" s="1152" t="str">
        <f t="shared" si="21"/>
        <v/>
      </c>
      <c r="X73" s="1255"/>
      <c r="Y73" s="1256"/>
      <c r="Z73" s="1256"/>
      <c r="AA73" s="1257"/>
      <c r="AB73" s="1246" t="s">
        <v>2902</v>
      </c>
      <c r="AC73" s="1232" t="str">
        <f t="shared" si="22"/>
        <v/>
      </c>
      <c r="AD73" s="1247"/>
      <c r="AE73" s="1194"/>
      <c r="AF73" s="1183"/>
      <c r="AG73" s="1665"/>
      <c r="AH73" s="1665"/>
      <c r="AI73" s="1665"/>
      <c r="AJ73" s="1665"/>
      <c r="AK73" s="477"/>
      <c r="AL73" s="1151" t="str">
        <f t="shared" si="23"/>
        <v>6 (1406)</v>
      </c>
      <c r="AM73" s="1152" t="str">
        <f t="shared" si="24"/>
        <v/>
      </c>
      <c r="AN73" s="1255"/>
      <c r="AO73" s="1256"/>
      <c r="AP73" s="1256"/>
      <c r="AQ73" s="477"/>
      <c r="AR73" s="1151" t="str">
        <f t="shared" si="25"/>
        <v>6 (1406)</v>
      </c>
      <c r="AS73" s="1152" t="str">
        <f t="shared" si="26"/>
        <v/>
      </c>
      <c r="AT73" s="1255"/>
      <c r="AU73" s="1256"/>
      <c r="AV73" s="1256"/>
    </row>
    <row r="74" spans="1:48" ht="12.6" hidden="1" customHeight="1">
      <c r="A74" s="453" t="s">
        <v>2903</v>
      </c>
      <c r="B74" s="1144"/>
      <c r="C74" s="994"/>
      <c r="D74" s="994"/>
      <c r="E74" s="453"/>
      <c r="F74" s="994"/>
      <c r="G74" s="1226"/>
      <c r="H74" s="997"/>
      <c r="I74" s="1148"/>
      <c r="J74" s="453"/>
      <c r="K74" s="1665"/>
      <c r="L74" s="1665"/>
      <c r="M74" s="1665"/>
      <c r="N74" s="1665"/>
      <c r="O74" s="477"/>
      <c r="P74" s="1151" t="str">
        <f t="shared" si="18"/>
        <v>7 (1407)</v>
      </c>
      <c r="Q74" s="1152" t="str">
        <f t="shared" si="19"/>
        <v/>
      </c>
      <c r="R74" s="1153"/>
      <c r="S74" s="1154"/>
      <c r="T74" s="1154"/>
      <c r="U74" s="477"/>
      <c r="V74" s="1151" t="str">
        <f t="shared" si="20"/>
        <v>7 (1407)</v>
      </c>
      <c r="W74" s="1152" t="str">
        <f t="shared" si="21"/>
        <v/>
      </c>
      <c r="X74" s="1255"/>
      <c r="Y74" s="1256"/>
      <c r="Z74" s="1256"/>
      <c r="AA74" s="1257"/>
      <c r="AB74" s="1246" t="s">
        <v>2903</v>
      </c>
      <c r="AC74" s="1232" t="str">
        <f t="shared" si="22"/>
        <v/>
      </c>
      <c r="AD74" s="1247"/>
      <c r="AE74" s="1194"/>
      <c r="AF74" s="1183"/>
      <c r="AG74" s="1665"/>
      <c r="AH74" s="1665"/>
      <c r="AI74" s="1665"/>
      <c r="AJ74" s="1665"/>
      <c r="AK74" s="477"/>
      <c r="AL74" s="1151" t="str">
        <f t="shared" si="23"/>
        <v>7 (1407)</v>
      </c>
      <c r="AM74" s="1152" t="str">
        <f t="shared" si="24"/>
        <v/>
      </c>
      <c r="AN74" s="1255"/>
      <c r="AO74" s="1256"/>
      <c r="AP74" s="1256"/>
      <c r="AQ74" s="477"/>
      <c r="AR74" s="1151" t="str">
        <f t="shared" si="25"/>
        <v>7 (1407)</v>
      </c>
      <c r="AS74" s="1152" t="str">
        <f t="shared" si="26"/>
        <v/>
      </c>
      <c r="AT74" s="1255"/>
      <c r="AU74" s="1256"/>
      <c r="AV74" s="1256"/>
    </row>
    <row r="75" spans="1:48" ht="12.6" hidden="1" customHeight="1">
      <c r="A75" s="453" t="s">
        <v>2904</v>
      </c>
      <c r="B75" s="1144"/>
      <c r="C75" s="994"/>
      <c r="D75" s="994"/>
      <c r="E75" s="453"/>
      <c r="F75" s="994"/>
      <c r="G75" s="1226"/>
      <c r="H75" s="997"/>
      <c r="I75" s="1148"/>
      <c r="J75" s="453"/>
      <c r="K75" s="1665"/>
      <c r="L75" s="1665"/>
      <c r="M75" s="1665"/>
      <c r="N75" s="1665"/>
      <c r="O75" s="477"/>
      <c r="P75" s="1151" t="str">
        <f t="shared" si="18"/>
        <v>8 (1408)</v>
      </c>
      <c r="Q75" s="1152" t="str">
        <f t="shared" si="19"/>
        <v/>
      </c>
      <c r="R75" s="1153"/>
      <c r="S75" s="1154"/>
      <c r="T75" s="1154"/>
      <c r="U75" s="477"/>
      <c r="V75" s="1151" t="str">
        <f t="shared" si="20"/>
        <v>8 (1408)</v>
      </c>
      <c r="W75" s="1152" t="str">
        <f t="shared" si="21"/>
        <v/>
      </c>
      <c r="X75" s="1255"/>
      <c r="Y75" s="1256"/>
      <c r="Z75" s="1256"/>
      <c r="AA75" s="1257"/>
      <c r="AB75" s="1246" t="s">
        <v>2904</v>
      </c>
      <c r="AC75" s="1232" t="str">
        <f t="shared" si="22"/>
        <v/>
      </c>
      <c r="AD75" s="1247"/>
      <c r="AE75" s="1194"/>
      <c r="AF75" s="1183"/>
      <c r="AG75" s="1665"/>
      <c r="AH75" s="1665"/>
      <c r="AI75" s="1665"/>
      <c r="AJ75" s="1665"/>
      <c r="AK75" s="477"/>
      <c r="AL75" s="1151" t="str">
        <f t="shared" si="23"/>
        <v>8 (1408)</v>
      </c>
      <c r="AM75" s="1152" t="str">
        <f t="shared" si="24"/>
        <v/>
      </c>
      <c r="AN75" s="1255"/>
      <c r="AO75" s="1256"/>
      <c r="AP75" s="1256"/>
      <c r="AQ75" s="477"/>
      <c r="AR75" s="1151" t="str">
        <f t="shared" si="25"/>
        <v>8 (1408)</v>
      </c>
      <c r="AS75" s="1152" t="str">
        <f t="shared" si="26"/>
        <v/>
      </c>
      <c r="AT75" s="1255"/>
      <c r="AU75" s="1256"/>
      <c r="AV75" s="1256"/>
    </row>
    <row r="76" spans="1:48" ht="12.6" hidden="1" customHeight="1">
      <c r="A76" s="453" t="s">
        <v>2905</v>
      </c>
      <c r="B76" s="1144"/>
      <c r="C76" s="994"/>
      <c r="D76" s="994"/>
      <c r="E76" s="453"/>
      <c r="F76" s="994"/>
      <c r="G76" s="1226"/>
      <c r="H76" s="997"/>
      <c r="I76" s="1148"/>
      <c r="J76" s="453"/>
      <c r="K76" s="1665"/>
      <c r="L76" s="1665"/>
      <c r="M76" s="1665"/>
      <c r="N76" s="1665"/>
      <c r="O76" s="477"/>
      <c r="P76" s="1151" t="str">
        <f t="shared" si="18"/>
        <v>9 (1409)</v>
      </c>
      <c r="Q76" s="1152" t="str">
        <f t="shared" si="19"/>
        <v/>
      </c>
      <c r="R76" s="1153"/>
      <c r="S76" s="1154"/>
      <c r="T76" s="1154"/>
      <c r="U76" s="477"/>
      <c r="V76" s="1151" t="str">
        <f t="shared" si="20"/>
        <v>9 (1409)</v>
      </c>
      <c r="W76" s="1152" t="str">
        <f t="shared" si="21"/>
        <v/>
      </c>
      <c r="X76" s="1255"/>
      <c r="Y76" s="1256"/>
      <c r="Z76" s="1256"/>
      <c r="AA76" s="1257"/>
      <c r="AB76" s="1246" t="s">
        <v>2905</v>
      </c>
      <c r="AC76" s="1232" t="str">
        <f t="shared" si="22"/>
        <v/>
      </c>
      <c r="AD76" s="1247"/>
      <c r="AE76" s="1194"/>
      <c r="AF76" s="1183"/>
      <c r="AG76" s="1665"/>
      <c r="AH76" s="1665"/>
      <c r="AI76" s="1665"/>
      <c r="AJ76" s="1665"/>
      <c r="AK76" s="477"/>
      <c r="AL76" s="1151" t="str">
        <f t="shared" si="23"/>
        <v>9 (1409)</v>
      </c>
      <c r="AM76" s="1152" t="str">
        <f t="shared" si="24"/>
        <v/>
      </c>
      <c r="AN76" s="1255"/>
      <c r="AO76" s="1256"/>
      <c r="AP76" s="1256"/>
      <c r="AQ76" s="477"/>
      <c r="AR76" s="1151" t="str">
        <f t="shared" si="25"/>
        <v>9 (1409)</v>
      </c>
      <c r="AS76" s="1152" t="str">
        <f t="shared" si="26"/>
        <v/>
      </c>
      <c r="AT76" s="1255"/>
      <c r="AU76" s="1256"/>
      <c r="AV76" s="1256"/>
    </row>
    <row r="77" spans="1:48" ht="12.6" hidden="1" customHeight="1">
      <c r="A77" s="453" t="s">
        <v>2906</v>
      </c>
      <c r="B77" s="1144"/>
      <c r="C77" s="994"/>
      <c r="D77" s="994"/>
      <c r="E77" s="453"/>
      <c r="F77" s="994"/>
      <c r="G77" s="1226"/>
      <c r="H77" s="997"/>
      <c r="I77" s="1148"/>
      <c r="J77" s="453"/>
      <c r="K77" s="1665"/>
      <c r="L77" s="1665"/>
      <c r="M77" s="1665"/>
      <c r="N77" s="1665"/>
      <c r="O77" s="477"/>
      <c r="P77" s="1151" t="str">
        <f t="shared" si="18"/>
        <v>10 (1410)</v>
      </c>
      <c r="Q77" s="1152" t="str">
        <f t="shared" si="19"/>
        <v/>
      </c>
      <c r="R77" s="1153"/>
      <c r="S77" s="1154"/>
      <c r="T77" s="1154"/>
      <c r="U77" s="477"/>
      <c r="V77" s="1151" t="str">
        <f t="shared" si="20"/>
        <v>10 (1410)</v>
      </c>
      <c r="W77" s="1152" t="str">
        <f t="shared" si="21"/>
        <v/>
      </c>
      <c r="X77" s="1255"/>
      <c r="Y77" s="1256"/>
      <c r="Z77" s="1256"/>
      <c r="AA77" s="1257"/>
      <c r="AB77" s="1246" t="s">
        <v>2906</v>
      </c>
      <c r="AC77" s="1232" t="str">
        <f t="shared" si="22"/>
        <v/>
      </c>
      <c r="AD77" s="1247"/>
      <c r="AE77" s="1194"/>
      <c r="AF77" s="1183"/>
      <c r="AG77" s="1665"/>
      <c r="AH77" s="1665"/>
      <c r="AI77" s="1665"/>
      <c r="AJ77" s="1665"/>
      <c r="AK77" s="477"/>
      <c r="AL77" s="1151" t="str">
        <f t="shared" si="23"/>
        <v>10 (1410)</v>
      </c>
      <c r="AM77" s="1152" t="str">
        <f t="shared" si="24"/>
        <v/>
      </c>
      <c r="AN77" s="1255"/>
      <c r="AO77" s="1256"/>
      <c r="AP77" s="1256"/>
      <c r="AQ77" s="477"/>
      <c r="AR77" s="1151" t="str">
        <f t="shared" si="25"/>
        <v>10 (1410)</v>
      </c>
      <c r="AS77" s="1152" t="str">
        <f t="shared" si="26"/>
        <v/>
      </c>
      <c r="AT77" s="1255"/>
      <c r="AU77" s="1256"/>
      <c r="AV77" s="1256"/>
    </row>
    <row r="78" spans="1:48" ht="12.6" hidden="1" customHeight="1">
      <c r="A78" s="453" t="s">
        <v>2907</v>
      </c>
      <c r="B78" s="1144"/>
      <c r="C78" s="994"/>
      <c r="D78" s="994"/>
      <c r="E78" s="453"/>
      <c r="F78" s="994"/>
      <c r="G78" s="1226"/>
      <c r="H78" s="997"/>
      <c r="I78" s="1148"/>
      <c r="J78" s="453"/>
      <c r="K78" s="1665"/>
      <c r="L78" s="1665"/>
      <c r="M78" s="1665"/>
      <c r="N78" s="1665"/>
      <c r="O78" s="477"/>
      <c r="P78" s="1151" t="str">
        <f t="shared" si="18"/>
        <v>11 (1411)</v>
      </c>
      <c r="Q78" s="1152" t="str">
        <f t="shared" si="19"/>
        <v/>
      </c>
      <c r="R78" s="1153"/>
      <c r="S78" s="1154"/>
      <c r="T78" s="1154"/>
      <c r="U78" s="477"/>
      <c r="V78" s="1151" t="str">
        <f t="shared" si="20"/>
        <v>11 (1411)</v>
      </c>
      <c r="W78" s="1152" t="str">
        <f t="shared" si="21"/>
        <v/>
      </c>
      <c r="X78" s="1255"/>
      <c r="Y78" s="1256"/>
      <c r="Z78" s="1256"/>
      <c r="AA78" s="1257"/>
      <c r="AB78" s="1246" t="s">
        <v>2907</v>
      </c>
      <c r="AC78" s="1232" t="str">
        <f t="shared" si="22"/>
        <v/>
      </c>
      <c r="AD78" s="1247"/>
      <c r="AE78" s="1194"/>
      <c r="AF78" s="1183"/>
      <c r="AG78" s="1665"/>
      <c r="AH78" s="1665"/>
      <c r="AI78" s="1665"/>
      <c r="AJ78" s="1665"/>
      <c r="AK78" s="477"/>
      <c r="AL78" s="1151" t="str">
        <f t="shared" si="23"/>
        <v>11 (1411)</v>
      </c>
      <c r="AM78" s="1152" t="str">
        <f t="shared" si="24"/>
        <v/>
      </c>
      <c r="AN78" s="1255"/>
      <c r="AO78" s="1256"/>
      <c r="AP78" s="1256"/>
      <c r="AQ78" s="477"/>
      <c r="AR78" s="1151" t="str">
        <f t="shared" si="25"/>
        <v>11 (1411)</v>
      </c>
      <c r="AS78" s="1152" t="str">
        <f t="shared" si="26"/>
        <v/>
      </c>
      <c r="AT78" s="1255"/>
      <c r="AU78" s="1256"/>
      <c r="AV78" s="1256"/>
    </row>
    <row r="79" spans="1:48" ht="12.6" hidden="1" customHeight="1">
      <c r="A79" s="453" t="s">
        <v>2908</v>
      </c>
      <c r="B79" s="1144"/>
      <c r="C79" s="994"/>
      <c r="D79" s="994"/>
      <c r="E79" s="453"/>
      <c r="F79" s="994"/>
      <c r="G79" s="1226"/>
      <c r="H79" s="997"/>
      <c r="I79" s="1148"/>
      <c r="J79" s="453"/>
      <c r="K79" s="1665"/>
      <c r="L79" s="1665"/>
      <c r="M79" s="1665"/>
      <c r="N79" s="1665"/>
      <c r="O79" s="477"/>
      <c r="P79" s="1151" t="str">
        <f t="shared" si="18"/>
        <v>12 (1412)</v>
      </c>
      <c r="Q79" s="1152" t="str">
        <f t="shared" si="19"/>
        <v/>
      </c>
      <c r="R79" s="1153"/>
      <c r="S79" s="1154"/>
      <c r="T79" s="1154"/>
      <c r="U79" s="477"/>
      <c r="V79" s="1151" t="str">
        <f t="shared" si="20"/>
        <v>12 (1412)</v>
      </c>
      <c r="W79" s="1152" t="str">
        <f t="shared" si="21"/>
        <v/>
      </c>
      <c r="X79" s="1255"/>
      <c r="Y79" s="1256"/>
      <c r="Z79" s="1256"/>
      <c r="AA79" s="1257"/>
      <c r="AB79" s="1246" t="s">
        <v>2908</v>
      </c>
      <c r="AC79" s="1232" t="str">
        <f t="shared" si="22"/>
        <v/>
      </c>
      <c r="AD79" s="1247"/>
      <c r="AE79" s="1194"/>
      <c r="AF79" s="1183"/>
      <c r="AG79" s="1665"/>
      <c r="AH79" s="1665"/>
      <c r="AI79" s="1665"/>
      <c r="AJ79" s="1665"/>
      <c r="AK79" s="477"/>
      <c r="AL79" s="1151" t="str">
        <f t="shared" si="23"/>
        <v>12 (1412)</v>
      </c>
      <c r="AM79" s="1152" t="str">
        <f t="shared" si="24"/>
        <v/>
      </c>
      <c r="AN79" s="1255"/>
      <c r="AO79" s="1256"/>
      <c r="AP79" s="1256"/>
      <c r="AQ79" s="477"/>
      <c r="AR79" s="1151" t="str">
        <f t="shared" si="25"/>
        <v>12 (1412)</v>
      </c>
      <c r="AS79" s="1152" t="str">
        <f t="shared" si="26"/>
        <v/>
      </c>
      <c r="AT79" s="1255"/>
      <c r="AU79" s="1256"/>
      <c r="AV79" s="1256"/>
    </row>
    <row r="80" spans="1:48" ht="12.6" hidden="1" customHeight="1">
      <c r="A80" s="453" t="s">
        <v>2909</v>
      </c>
      <c r="B80" s="1144"/>
      <c r="C80" s="994"/>
      <c r="D80" s="994"/>
      <c r="E80" s="453"/>
      <c r="F80" s="994"/>
      <c r="G80" s="1226"/>
      <c r="H80" s="997"/>
      <c r="I80" s="1148"/>
      <c r="J80" s="453"/>
      <c r="K80" s="1665"/>
      <c r="L80" s="1665"/>
      <c r="M80" s="1665"/>
      <c r="N80" s="1665"/>
      <c r="O80" s="477"/>
      <c r="P80" s="1151" t="str">
        <f t="shared" si="18"/>
        <v>13 (1413)</v>
      </c>
      <c r="Q80" s="1152" t="str">
        <f t="shared" si="19"/>
        <v/>
      </c>
      <c r="R80" s="1153"/>
      <c r="S80" s="1154"/>
      <c r="T80" s="1154"/>
      <c r="U80" s="477"/>
      <c r="V80" s="1151" t="str">
        <f t="shared" si="20"/>
        <v>13 (1413)</v>
      </c>
      <c r="W80" s="1152" t="str">
        <f t="shared" si="21"/>
        <v/>
      </c>
      <c r="X80" s="1255"/>
      <c r="Y80" s="1256"/>
      <c r="Z80" s="1256"/>
      <c r="AA80" s="1257"/>
      <c r="AB80" s="1246" t="s">
        <v>2909</v>
      </c>
      <c r="AC80" s="1232" t="str">
        <f t="shared" si="22"/>
        <v/>
      </c>
      <c r="AD80" s="1247"/>
      <c r="AE80" s="1194"/>
      <c r="AF80" s="1183"/>
      <c r="AG80" s="1665"/>
      <c r="AH80" s="1665"/>
      <c r="AI80" s="1665"/>
      <c r="AJ80" s="1665"/>
      <c r="AK80" s="477"/>
      <c r="AL80" s="1151" t="str">
        <f t="shared" si="23"/>
        <v>13 (1413)</v>
      </c>
      <c r="AM80" s="1152" t="str">
        <f t="shared" si="24"/>
        <v/>
      </c>
      <c r="AN80" s="1255"/>
      <c r="AO80" s="1256"/>
      <c r="AP80" s="1256"/>
      <c r="AQ80" s="477"/>
      <c r="AR80" s="1151" t="str">
        <f t="shared" si="25"/>
        <v>13 (1413)</v>
      </c>
      <c r="AS80" s="1152" t="str">
        <f t="shared" si="26"/>
        <v/>
      </c>
      <c r="AT80" s="1255"/>
      <c r="AU80" s="1256"/>
      <c r="AV80" s="1256"/>
    </row>
    <row r="81" spans="1:48" ht="12.6" hidden="1" customHeight="1">
      <c r="A81" s="453" t="s">
        <v>2910</v>
      </c>
      <c r="B81" s="1144"/>
      <c r="C81" s="994"/>
      <c r="D81" s="994"/>
      <c r="E81" s="453"/>
      <c r="F81" s="994"/>
      <c r="G81" s="1226"/>
      <c r="H81" s="997"/>
      <c r="I81" s="1148"/>
      <c r="J81" s="453"/>
      <c r="K81" s="1665"/>
      <c r="L81" s="1665"/>
      <c r="M81" s="1665"/>
      <c r="N81" s="1665"/>
      <c r="O81" s="477"/>
      <c r="P81" s="1151" t="str">
        <f t="shared" si="18"/>
        <v>14 (1414)</v>
      </c>
      <c r="Q81" s="1152" t="str">
        <f t="shared" si="19"/>
        <v/>
      </c>
      <c r="R81" s="1153"/>
      <c r="S81" s="1154"/>
      <c r="T81" s="1154"/>
      <c r="U81" s="477"/>
      <c r="V81" s="1151" t="str">
        <f t="shared" si="20"/>
        <v>14 (1414)</v>
      </c>
      <c r="W81" s="1152" t="str">
        <f t="shared" si="21"/>
        <v/>
      </c>
      <c r="X81" s="1255"/>
      <c r="Y81" s="1256"/>
      <c r="Z81" s="1256"/>
      <c r="AA81" s="1257"/>
      <c r="AB81" s="1246" t="s">
        <v>2910</v>
      </c>
      <c r="AC81" s="1232" t="str">
        <f t="shared" si="22"/>
        <v/>
      </c>
      <c r="AD81" s="1247"/>
      <c r="AE81" s="1194"/>
      <c r="AF81" s="1183"/>
      <c r="AG81" s="1665"/>
      <c r="AH81" s="1665"/>
      <c r="AI81" s="1665"/>
      <c r="AJ81" s="1665"/>
      <c r="AK81" s="477"/>
      <c r="AL81" s="1151" t="str">
        <f t="shared" si="23"/>
        <v>14 (1414)</v>
      </c>
      <c r="AM81" s="1152" t="str">
        <f t="shared" si="24"/>
        <v/>
      </c>
      <c r="AN81" s="1255"/>
      <c r="AO81" s="1256"/>
      <c r="AP81" s="1256"/>
      <c r="AQ81" s="477"/>
      <c r="AR81" s="1151" t="str">
        <f t="shared" si="25"/>
        <v>14 (1414)</v>
      </c>
      <c r="AS81" s="1152" t="str">
        <f t="shared" si="26"/>
        <v/>
      </c>
      <c r="AT81" s="1255"/>
      <c r="AU81" s="1256"/>
      <c r="AV81" s="1256"/>
    </row>
    <row r="82" spans="1:48" ht="12.6" hidden="1" customHeight="1">
      <c r="A82" s="453" t="s">
        <v>2911</v>
      </c>
      <c r="B82" s="1144"/>
      <c r="C82" s="994"/>
      <c r="D82" s="994"/>
      <c r="E82" s="453"/>
      <c r="F82" s="994"/>
      <c r="G82" s="1226"/>
      <c r="H82" s="997"/>
      <c r="I82" s="1148"/>
      <c r="J82" s="453"/>
      <c r="K82" s="1665"/>
      <c r="L82" s="1665"/>
      <c r="M82" s="1665"/>
      <c r="N82" s="1665"/>
      <c r="O82" s="477"/>
      <c r="P82" s="1151" t="str">
        <f t="shared" si="18"/>
        <v>15 (1415)</v>
      </c>
      <c r="Q82" s="1152" t="str">
        <f t="shared" si="19"/>
        <v/>
      </c>
      <c r="R82" s="1153"/>
      <c r="S82" s="1154"/>
      <c r="T82" s="1154"/>
      <c r="U82" s="477"/>
      <c r="V82" s="1151" t="str">
        <f t="shared" si="20"/>
        <v>15 (1415)</v>
      </c>
      <c r="W82" s="1152" t="str">
        <f t="shared" si="21"/>
        <v/>
      </c>
      <c r="X82" s="1255"/>
      <c r="Y82" s="1256"/>
      <c r="Z82" s="1256"/>
      <c r="AA82" s="1257"/>
      <c r="AB82" s="1246" t="s">
        <v>2911</v>
      </c>
      <c r="AC82" s="1232" t="str">
        <f t="shared" si="22"/>
        <v/>
      </c>
      <c r="AD82" s="1247"/>
      <c r="AE82" s="1194"/>
      <c r="AF82" s="1183"/>
      <c r="AG82" s="1665"/>
      <c r="AH82" s="1665"/>
      <c r="AI82" s="1665"/>
      <c r="AJ82" s="1665"/>
      <c r="AK82" s="477"/>
      <c r="AL82" s="1151" t="str">
        <f t="shared" si="23"/>
        <v>15 (1415)</v>
      </c>
      <c r="AM82" s="1152" t="str">
        <f t="shared" si="24"/>
        <v/>
      </c>
      <c r="AN82" s="1255"/>
      <c r="AO82" s="1256"/>
      <c r="AP82" s="1256"/>
      <c r="AQ82" s="477"/>
      <c r="AR82" s="1151" t="str">
        <f t="shared" si="25"/>
        <v>15 (1415)</v>
      </c>
      <c r="AS82" s="1152" t="str">
        <f t="shared" si="26"/>
        <v/>
      </c>
      <c r="AT82" s="1255"/>
      <c r="AU82" s="1256"/>
      <c r="AV82" s="1256"/>
    </row>
    <row r="83" spans="1:48" ht="12.6" hidden="1" customHeight="1">
      <c r="A83" s="453" t="s">
        <v>2912</v>
      </c>
      <c r="B83" s="1144"/>
      <c r="C83" s="994"/>
      <c r="D83" s="994"/>
      <c r="E83" s="453"/>
      <c r="F83" s="994"/>
      <c r="G83" s="1226"/>
      <c r="H83" s="997"/>
      <c r="I83" s="1148"/>
      <c r="J83" s="453"/>
      <c r="K83" s="1665"/>
      <c r="L83" s="1665"/>
      <c r="M83" s="1665"/>
      <c r="N83" s="1665"/>
      <c r="O83" s="477"/>
      <c r="P83" s="1151" t="str">
        <f t="shared" si="18"/>
        <v>16 (1416)</v>
      </c>
      <c r="Q83" s="1152" t="str">
        <f t="shared" si="19"/>
        <v/>
      </c>
      <c r="R83" s="1153"/>
      <c r="S83" s="1154"/>
      <c r="T83" s="1154"/>
      <c r="U83" s="477"/>
      <c r="V83" s="1151" t="str">
        <f t="shared" si="20"/>
        <v>16 (1416)</v>
      </c>
      <c r="W83" s="1152" t="str">
        <f t="shared" si="21"/>
        <v/>
      </c>
      <c r="X83" s="1255"/>
      <c r="Y83" s="1256"/>
      <c r="Z83" s="1256"/>
      <c r="AA83" s="1257"/>
      <c r="AB83" s="1246" t="s">
        <v>2912</v>
      </c>
      <c r="AC83" s="1232" t="str">
        <f t="shared" si="22"/>
        <v/>
      </c>
      <c r="AD83" s="1247"/>
      <c r="AE83" s="1194"/>
      <c r="AF83" s="1183"/>
      <c r="AG83" s="1665"/>
      <c r="AH83" s="1665"/>
      <c r="AI83" s="1665"/>
      <c r="AJ83" s="1665"/>
      <c r="AK83" s="477"/>
      <c r="AL83" s="1151" t="str">
        <f t="shared" si="23"/>
        <v>16 (1416)</v>
      </c>
      <c r="AM83" s="1152" t="str">
        <f t="shared" si="24"/>
        <v/>
      </c>
      <c r="AN83" s="1255"/>
      <c r="AO83" s="1256"/>
      <c r="AP83" s="1256"/>
      <c r="AQ83" s="477"/>
      <c r="AR83" s="1151" t="str">
        <f t="shared" si="25"/>
        <v>16 (1416)</v>
      </c>
      <c r="AS83" s="1152" t="str">
        <f t="shared" si="26"/>
        <v/>
      </c>
      <c r="AT83" s="1255"/>
      <c r="AU83" s="1256"/>
      <c r="AV83" s="1256"/>
    </row>
    <row r="84" spans="1:48" ht="12.6" hidden="1" customHeight="1">
      <c r="A84" s="453" t="s">
        <v>2913</v>
      </c>
      <c r="B84" s="1144"/>
      <c r="C84" s="994"/>
      <c r="D84" s="994"/>
      <c r="E84" s="453"/>
      <c r="F84" s="994"/>
      <c r="G84" s="1226"/>
      <c r="H84" s="997"/>
      <c r="I84" s="1148"/>
      <c r="J84" s="453"/>
      <c r="K84" s="1665"/>
      <c r="L84" s="1665"/>
      <c r="M84" s="1665"/>
      <c r="N84" s="1665"/>
      <c r="O84" s="477"/>
      <c r="P84" s="1151" t="str">
        <f t="shared" si="18"/>
        <v>17 (1417)</v>
      </c>
      <c r="Q84" s="1152" t="str">
        <f t="shared" si="19"/>
        <v/>
      </c>
      <c r="R84" s="1153"/>
      <c r="S84" s="1154"/>
      <c r="T84" s="1154"/>
      <c r="U84" s="477"/>
      <c r="V84" s="1151" t="str">
        <f t="shared" si="20"/>
        <v>17 (1417)</v>
      </c>
      <c r="W84" s="1152" t="str">
        <f t="shared" si="21"/>
        <v/>
      </c>
      <c r="X84" s="1255"/>
      <c r="Y84" s="1256"/>
      <c r="Z84" s="1256"/>
      <c r="AA84" s="1257"/>
      <c r="AB84" s="1246" t="s">
        <v>2913</v>
      </c>
      <c r="AC84" s="1232" t="str">
        <f t="shared" si="22"/>
        <v/>
      </c>
      <c r="AD84" s="1247"/>
      <c r="AE84" s="1194"/>
      <c r="AF84" s="1183"/>
      <c r="AG84" s="1665"/>
      <c r="AH84" s="1665"/>
      <c r="AI84" s="1665"/>
      <c r="AJ84" s="1665"/>
      <c r="AK84" s="477"/>
      <c r="AL84" s="1151" t="str">
        <f t="shared" si="23"/>
        <v>17 (1417)</v>
      </c>
      <c r="AM84" s="1152" t="str">
        <f t="shared" si="24"/>
        <v/>
      </c>
      <c r="AN84" s="1255"/>
      <c r="AO84" s="1256"/>
      <c r="AP84" s="1256"/>
      <c r="AQ84" s="477"/>
      <c r="AR84" s="1151" t="str">
        <f t="shared" si="25"/>
        <v>17 (1417)</v>
      </c>
      <c r="AS84" s="1152" t="str">
        <f t="shared" si="26"/>
        <v/>
      </c>
      <c r="AT84" s="1255"/>
      <c r="AU84" s="1256"/>
      <c r="AV84" s="1256"/>
    </row>
    <row r="85" spans="1:48" ht="12.6" hidden="1" customHeight="1">
      <c r="A85" s="453" t="s">
        <v>2914</v>
      </c>
      <c r="B85" s="1144"/>
      <c r="C85" s="994"/>
      <c r="D85" s="994"/>
      <c r="E85" s="453"/>
      <c r="F85" s="994"/>
      <c r="G85" s="1226"/>
      <c r="H85" s="997"/>
      <c r="I85" s="1148"/>
      <c r="J85" s="453"/>
      <c r="K85" s="1665"/>
      <c r="L85" s="1665"/>
      <c r="M85" s="1665"/>
      <c r="N85" s="1665"/>
      <c r="O85" s="477"/>
      <c r="P85" s="1151" t="str">
        <f t="shared" si="18"/>
        <v>18 (1418)</v>
      </c>
      <c r="Q85" s="1152" t="str">
        <f t="shared" si="19"/>
        <v/>
      </c>
      <c r="R85" s="1153"/>
      <c r="S85" s="1154"/>
      <c r="T85" s="1154"/>
      <c r="U85" s="477"/>
      <c r="V85" s="1151" t="str">
        <f t="shared" si="20"/>
        <v>18 (1418)</v>
      </c>
      <c r="W85" s="1152" t="str">
        <f t="shared" si="21"/>
        <v/>
      </c>
      <c r="X85" s="1255"/>
      <c r="Y85" s="1256"/>
      <c r="Z85" s="1256"/>
      <c r="AA85" s="1257"/>
      <c r="AB85" s="1246" t="s">
        <v>2914</v>
      </c>
      <c r="AC85" s="1232" t="str">
        <f t="shared" si="22"/>
        <v/>
      </c>
      <c r="AD85" s="1247"/>
      <c r="AE85" s="1194"/>
      <c r="AF85" s="1183"/>
      <c r="AG85" s="1665"/>
      <c r="AH85" s="1665"/>
      <c r="AI85" s="1665"/>
      <c r="AJ85" s="1665"/>
      <c r="AK85" s="477"/>
      <c r="AL85" s="1151" t="str">
        <f t="shared" si="23"/>
        <v>18 (1418)</v>
      </c>
      <c r="AM85" s="1152" t="str">
        <f t="shared" si="24"/>
        <v/>
      </c>
      <c r="AN85" s="1255"/>
      <c r="AO85" s="1256"/>
      <c r="AP85" s="1256"/>
      <c r="AQ85" s="477"/>
      <c r="AR85" s="1151" t="str">
        <f t="shared" si="25"/>
        <v>18 (1418)</v>
      </c>
      <c r="AS85" s="1152" t="str">
        <f t="shared" si="26"/>
        <v/>
      </c>
      <c r="AT85" s="1255"/>
      <c r="AU85" s="1256"/>
      <c r="AV85" s="1256"/>
    </row>
    <row r="86" spans="1:48" ht="12.6" hidden="1" customHeight="1">
      <c r="A86" s="453" t="s">
        <v>2915</v>
      </c>
      <c r="B86" s="1144"/>
      <c r="C86" s="994"/>
      <c r="D86" s="994"/>
      <c r="E86" s="453"/>
      <c r="F86" s="994"/>
      <c r="G86" s="1226"/>
      <c r="H86" s="997"/>
      <c r="I86" s="1148"/>
      <c r="J86" s="453"/>
      <c r="K86" s="1665"/>
      <c r="L86" s="1665"/>
      <c r="M86" s="1665"/>
      <c r="N86" s="1665"/>
      <c r="O86" s="477"/>
      <c r="P86" s="1151" t="str">
        <f t="shared" si="18"/>
        <v>19 (1419)</v>
      </c>
      <c r="Q86" s="1152" t="str">
        <f t="shared" si="19"/>
        <v/>
      </c>
      <c r="R86" s="1153"/>
      <c r="S86" s="1154"/>
      <c r="T86" s="1154"/>
      <c r="U86" s="477"/>
      <c r="V86" s="1151" t="str">
        <f t="shared" si="20"/>
        <v>19 (1419)</v>
      </c>
      <c r="W86" s="1152" t="str">
        <f t="shared" si="21"/>
        <v/>
      </c>
      <c r="X86" s="1255"/>
      <c r="Y86" s="1256"/>
      <c r="Z86" s="1256"/>
      <c r="AA86" s="1257"/>
      <c r="AB86" s="1246" t="s">
        <v>2915</v>
      </c>
      <c r="AC86" s="1232" t="str">
        <f t="shared" si="22"/>
        <v/>
      </c>
      <c r="AD86" s="1247"/>
      <c r="AE86" s="1194"/>
      <c r="AF86" s="1183"/>
      <c r="AG86" s="1665"/>
      <c r="AH86" s="1665"/>
      <c r="AI86" s="1665"/>
      <c r="AJ86" s="1665"/>
      <c r="AK86" s="477"/>
      <c r="AL86" s="1151" t="str">
        <f t="shared" si="23"/>
        <v>19 (1419)</v>
      </c>
      <c r="AM86" s="1152" t="str">
        <f t="shared" si="24"/>
        <v/>
      </c>
      <c r="AN86" s="1255"/>
      <c r="AO86" s="1256"/>
      <c r="AP86" s="1256"/>
      <c r="AQ86" s="477"/>
      <c r="AR86" s="1151" t="str">
        <f t="shared" si="25"/>
        <v>19 (1419)</v>
      </c>
      <c r="AS86" s="1152" t="str">
        <f t="shared" si="26"/>
        <v/>
      </c>
      <c r="AT86" s="1255"/>
      <c r="AU86" s="1256"/>
      <c r="AV86" s="1256"/>
    </row>
    <row r="87" spans="1:48" ht="12.6" hidden="1" customHeight="1">
      <c r="A87" s="453" t="s">
        <v>2916</v>
      </c>
      <c r="B87" s="1144"/>
      <c r="C87" s="994"/>
      <c r="D87" s="994"/>
      <c r="E87" s="453"/>
      <c r="F87" s="994"/>
      <c r="G87" s="1226"/>
      <c r="H87" s="997"/>
      <c r="I87" s="1148"/>
      <c r="J87" s="453"/>
      <c r="K87" s="1665"/>
      <c r="L87" s="1665"/>
      <c r="M87" s="1665"/>
      <c r="N87" s="1665"/>
      <c r="O87" s="477"/>
      <c r="P87" s="1151" t="str">
        <f t="shared" si="18"/>
        <v>20 (1420)</v>
      </c>
      <c r="Q87" s="1152" t="str">
        <f t="shared" si="19"/>
        <v/>
      </c>
      <c r="R87" s="1153"/>
      <c r="S87" s="1154"/>
      <c r="T87" s="1154"/>
      <c r="U87" s="477"/>
      <c r="V87" s="1151" t="str">
        <f t="shared" si="20"/>
        <v>20 (1420)</v>
      </c>
      <c r="W87" s="1152" t="str">
        <f t="shared" si="21"/>
        <v/>
      </c>
      <c r="X87" s="1255"/>
      <c r="Y87" s="1256"/>
      <c r="Z87" s="1256"/>
      <c r="AA87" s="1257"/>
      <c r="AB87" s="1246" t="s">
        <v>2916</v>
      </c>
      <c r="AC87" s="1232" t="str">
        <f t="shared" si="22"/>
        <v/>
      </c>
      <c r="AD87" s="1247"/>
      <c r="AE87" s="1194"/>
      <c r="AF87" s="1183"/>
      <c r="AG87" s="1665"/>
      <c r="AH87" s="1665"/>
      <c r="AI87" s="1665"/>
      <c r="AJ87" s="1665"/>
      <c r="AK87" s="477"/>
      <c r="AL87" s="1151" t="str">
        <f t="shared" si="23"/>
        <v>20 (1420)</v>
      </c>
      <c r="AM87" s="1152" t="str">
        <f t="shared" si="24"/>
        <v/>
      </c>
      <c r="AN87" s="1255"/>
      <c r="AO87" s="1256"/>
      <c r="AP87" s="1256"/>
      <c r="AQ87" s="477"/>
      <c r="AR87" s="1151" t="str">
        <f t="shared" si="25"/>
        <v>20 (1420)</v>
      </c>
      <c r="AS87" s="1152" t="str">
        <f t="shared" si="26"/>
        <v/>
      </c>
      <c r="AT87" s="1255"/>
      <c r="AU87" s="1256"/>
      <c r="AV87" s="1256"/>
    </row>
    <row r="88" spans="1:48" ht="12.6" hidden="1" customHeight="1">
      <c r="A88" s="453" t="s">
        <v>2917</v>
      </c>
      <c r="B88" s="1144"/>
      <c r="C88" s="994"/>
      <c r="D88" s="994"/>
      <c r="E88" s="453"/>
      <c r="F88" s="994"/>
      <c r="G88" s="1226"/>
      <c r="H88" s="997"/>
      <c r="I88" s="1148"/>
      <c r="J88" s="453"/>
      <c r="K88" s="1665"/>
      <c r="L88" s="1665"/>
      <c r="M88" s="1665"/>
      <c r="N88" s="1665"/>
      <c r="O88" s="477"/>
      <c r="P88" s="1151" t="str">
        <f t="shared" si="18"/>
        <v>21 (1421)</v>
      </c>
      <c r="Q88" s="1152" t="str">
        <f t="shared" si="19"/>
        <v/>
      </c>
      <c r="R88" s="1153"/>
      <c r="S88" s="1154"/>
      <c r="T88" s="1154"/>
      <c r="U88" s="477"/>
      <c r="V88" s="1151" t="str">
        <f t="shared" si="20"/>
        <v>21 (1421)</v>
      </c>
      <c r="W88" s="1152" t="str">
        <f t="shared" si="21"/>
        <v/>
      </c>
      <c r="X88" s="1255"/>
      <c r="Y88" s="1256"/>
      <c r="Z88" s="1256"/>
      <c r="AA88" s="1257"/>
      <c r="AB88" s="1246" t="s">
        <v>2917</v>
      </c>
      <c r="AC88" s="1232" t="str">
        <f t="shared" si="22"/>
        <v/>
      </c>
      <c r="AD88" s="1247"/>
      <c r="AE88" s="1194"/>
      <c r="AF88" s="1183"/>
      <c r="AG88" s="1665"/>
      <c r="AH88" s="1665"/>
      <c r="AI88" s="1665"/>
      <c r="AJ88" s="1665"/>
      <c r="AK88" s="477"/>
      <c r="AL88" s="1151" t="str">
        <f t="shared" si="23"/>
        <v>21 (1421)</v>
      </c>
      <c r="AM88" s="1152" t="str">
        <f t="shared" si="24"/>
        <v/>
      </c>
      <c r="AN88" s="1255"/>
      <c r="AO88" s="1256"/>
      <c r="AP88" s="1256"/>
      <c r="AQ88" s="477"/>
      <c r="AR88" s="1151" t="str">
        <f t="shared" si="25"/>
        <v>21 (1421)</v>
      </c>
      <c r="AS88" s="1152" t="str">
        <f t="shared" si="26"/>
        <v/>
      </c>
      <c r="AT88" s="1255"/>
      <c r="AU88" s="1256"/>
      <c r="AV88" s="1256"/>
    </row>
    <row r="89" spans="1:48" ht="12.6" hidden="1" customHeight="1">
      <c r="A89" s="453" t="s">
        <v>2918</v>
      </c>
      <c r="B89" s="1144"/>
      <c r="C89" s="994"/>
      <c r="D89" s="994"/>
      <c r="E89" s="453"/>
      <c r="F89" s="994"/>
      <c r="G89" s="1226"/>
      <c r="H89" s="997"/>
      <c r="I89" s="1148"/>
      <c r="J89" s="453"/>
      <c r="K89" s="1665"/>
      <c r="L89" s="1665"/>
      <c r="M89" s="1665"/>
      <c r="N89" s="1665"/>
      <c r="O89" s="477"/>
      <c r="P89" s="1151" t="str">
        <f t="shared" si="18"/>
        <v>22 (1422)</v>
      </c>
      <c r="Q89" s="1152" t="str">
        <f t="shared" si="19"/>
        <v/>
      </c>
      <c r="R89" s="1153"/>
      <c r="S89" s="1154"/>
      <c r="T89" s="1154"/>
      <c r="U89" s="477"/>
      <c r="V89" s="1151" t="str">
        <f t="shared" si="20"/>
        <v>22 (1422)</v>
      </c>
      <c r="W89" s="1152" t="str">
        <f t="shared" si="21"/>
        <v/>
      </c>
      <c r="X89" s="1255"/>
      <c r="Y89" s="1256"/>
      <c r="Z89" s="1256"/>
      <c r="AA89" s="1257"/>
      <c r="AB89" s="1246" t="s">
        <v>2918</v>
      </c>
      <c r="AC89" s="1232" t="str">
        <f t="shared" si="22"/>
        <v/>
      </c>
      <c r="AD89" s="1247"/>
      <c r="AE89" s="1194"/>
      <c r="AF89" s="1183"/>
      <c r="AG89" s="1665"/>
      <c r="AH89" s="1665"/>
      <c r="AI89" s="1665"/>
      <c r="AJ89" s="1665"/>
      <c r="AK89" s="477"/>
      <c r="AL89" s="1151" t="str">
        <f t="shared" si="23"/>
        <v>22 (1422)</v>
      </c>
      <c r="AM89" s="1152" t="str">
        <f t="shared" si="24"/>
        <v/>
      </c>
      <c r="AN89" s="1255"/>
      <c r="AO89" s="1256"/>
      <c r="AP89" s="1256"/>
      <c r="AQ89" s="477"/>
      <c r="AR89" s="1151" t="str">
        <f t="shared" si="25"/>
        <v>22 (1422)</v>
      </c>
      <c r="AS89" s="1152" t="str">
        <f t="shared" si="26"/>
        <v/>
      </c>
      <c r="AT89" s="1255"/>
      <c r="AU89" s="1256"/>
      <c r="AV89" s="1256"/>
    </row>
    <row r="90" spans="1:48" ht="12.6" hidden="1" customHeight="1">
      <c r="A90" s="453" t="s">
        <v>2919</v>
      </c>
      <c r="B90" s="1144"/>
      <c r="C90" s="994"/>
      <c r="D90" s="994"/>
      <c r="E90" s="453"/>
      <c r="F90" s="994"/>
      <c r="G90" s="1226"/>
      <c r="H90" s="997"/>
      <c r="I90" s="1148"/>
      <c r="J90" s="453"/>
      <c r="K90" s="1665"/>
      <c r="L90" s="1665"/>
      <c r="M90" s="1665"/>
      <c r="N90" s="1665"/>
      <c r="O90" s="477"/>
      <c r="P90" s="1151" t="str">
        <f t="shared" si="18"/>
        <v>23 (1423)</v>
      </c>
      <c r="Q90" s="1152" t="str">
        <f t="shared" si="19"/>
        <v/>
      </c>
      <c r="R90" s="1153"/>
      <c r="S90" s="1154"/>
      <c r="T90" s="1154"/>
      <c r="U90" s="477"/>
      <c r="V90" s="1151" t="str">
        <f t="shared" si="20"/>
        <v>23 (1423)</v>
      </c>
      <c r="W90" s="1152" t="str">
        <f t="shared" si="21"/>
        <v/>
      </c>
      <c r="X90" s="1255"/>
      <c r="Y90" s="1256"/>
      <c r="Z90" s="1256"/>
      <c r="AA90" s="1257"/>
      <c r="AB90" s="1246" t="s">
        <v>2919</v>
      </c>
      <c r="AC90" s="1232" t="str">
        <f t="shared" si="22"/>
        <v/>
      </c>
      <c r="AD90" s="1247"/>
      <c r="AE90" s="1194"/>
      <c r="AF90" s="1183"/>
      <c r="AG90" s="1665"/>
      <c r="AH90" s="1665"/>
      <c r="AI90" s="1665"/>
      <c r="AJ90" s="1665"/>
      <c r="AK90" s="477"/>
      <c r="AL90" s="1151" t="str">
        <f t="shared" si="23"/>
        <v>23 (1423)</v>
      </c>
      <c r="AM90" s="1152" t="str">
        <f t="shared" si="24"/>
        <v/>
      </c>
      <c r="AN90" s="1255"/>
      <c r="AO90" s="1256"/>
      <c r="AP90" s="1256"/>
      <c r="AQ90" s="477"/>
      <c r="AR90" s="1151" t="str">
        <f t="shared" si="25"/>
        <v>23 (1423)</v>
      </c>
      <c r="AS90" s="1152" t="str">
        <f t="shared" si="26"/>
        <v/>
      </c>
      <c r="AT90" s="1255"/>
      <c r="AU90" s="1256"/>
      <c r="AV90" s="1256"/>
    </row>
    <row r="91" spans="1:48" ht="12.6" hidden="1" customHeight="1">
      <c r="A91" s="453" t="s">
        <v>2920</v>
      </c>
      <c r="B91" s="1144"/>
      <c r="C91" s="994"/>
      <c r="D91" s="994"/>
      <c r="E91" s="453"/>
      <c r="F91" s="994"/>
      <c r="G91" s="1226"/>
      <c r="H91" s="997"/>
      <c r="I91" s="1148"/>
      <c r="J91" s="453"/>
      <c r="K91" s="1665"/>
      <c r="L91" s="1665"/>
      <c r="M91" s="1665"/>
      <c r="N91" s="1665"/>
      <c r="O91" s="477"/>
      <c r="P91" s="1151" t="str">
        <f t="shared" si="18"/>
        <v>24 (1424)</v>
      </c>
      <c r="Q91" s="1152" t="str">
        <f t="shared" si="19"/>
        <v/>
      </c>
      <c r="R91" s="1153"/>
      <c r="S91" s="1154"/>
      <c r="T91" s="1154"/>
      <c r="U91" s="477"/>
      <c r="V91" s="1151" t="str">
        <f t="shared" si="20"/>
        <v>24 (1424)</v>
      </c>
      <c r="W91" s="1152" t="str">
        <f t="shared" si="21"/>
        <v/>
      </c>
      <c r="X91" s="1255"/>
      <c r="Y91" s="1256"/>
      <c r="Z91" s="1256"/>
      <c r="AA91" s="1257"/>
      <c r="AB91" s="1246" t="s">
        <v>2920</v>
      </c>
      <c r="AC91" s="1232" t="str">
        <f t="shared" si="22"/>
        <v/>
      </c>
      <c r="AD91" s="1247"/>
      <c r="AE91" s="1194"/>
      <c r="AF91" s="1183"/>
      <c r="AG91" s="1665"/>
      <c r="AH91" s="1665"/>
      <c r="AI91" s="1665"/>
      <c r="AJ91" s="1665"/>
      <c r="AK91" s="477"/>
      <c r="AL91" s="1151" t="str">
        <f t="shared" si="23"/>
        <v>24 (1424)</v>
      </c>
      <c r="AM91" s="1152" t="str">
        <f t="shared" si="24"/>
        <v/>
      </c>
      <c r="AN91" s="1255"/>
      <c r="AO91" s="1256"/>
      <c r="AP91" s="1256"/>
      <c r="AQ91" s="477"/>
      <c r="AR91" s="1151" t="str">
        <f t="shared" si="25"/>
        <v>24 (1424)</v>
      </c>
      <c r="AS91" s="1152" t="str">
        <f t="shared" si="26"/>
        <v/>
      </c>
      <c r="AT91" s="1255"/>
      <c r="AU91" s="1256"/>
      <c r="AV91" s="1256"/>
    </row>
    <row r="92" spans="1:48">
      <c r="A92" s="453" t="s">
        <v>2921</v>
      </c>
      <c r="B92" s="1144"/>
      <c r="C92" s="994"/>
      <c r="D92" s="994"/>
      <c r="E92" s="453"/>
      <c r="F92" s="994"/>
      <c r="G92" s="1226"/>
      <c r="H92" s="997"/>
      <c r="I92" s="1148"/>
      <c r="J92" s="453"/>
      <c r="K92" s="1665"/>
      <c r="L92" s="1665"/>
      <c r="M92" s="1665"/>
      <c r="N92" s="1665"/>
      <c r="O92" s="477"/>
      <c r="P92" s="1151" t="str">
        <f t="shared" si="18"/>
        <v>25 (1425)</v>
      </c>
      <c r="Q92" s="1152" t="str">
        <f t="shared" si="19"/>
        <v/>
      </c>
      <c r="R92" s="1153"/>
      <c r="S92" s="1154"/>
      <c r="T92" s="1154"/>
      <c r="U92" s="477"/>
      <c r="V92" s="1151" t="str">
        <f t="shared" si="20"/>
        <v>25 (1425)</v>
      </c>
      <c r="W92" s="1152" t="str">
        <f t="shared" si="21"/>
        <v/>
      </c>
      <c r="X92" s="1255"/>
      <c r="Y92" s="1256"/>
      <c r="Z92" s="1256"/>
      <c r="AA92" s="1257"/>
      <c r="AB92" s="1246" t="s">
        <v>2921</v>
      </c>
      <c r="AC92" s="1232" t="str">
        <f t="shared" si="22"/>
        <v/>
      </c>
      <c r="AD92" s="1247"/>
      <c r="AE92" s="1194"/>
      <c r="AF92" s="1183"/>
      <c r="AG92" s="1665"/>
      <c r="AH92" s="1665"/>
      <c r="AI92" s="1665"/>
      <c r="AJ92" s="1665"/>
      <c r="AK92" s="477"/>
      <c r="AL92" s="1151" t="str">
        <f t="shared" si="23"/>
        <v>25 (1425)</v>
      </c>
      <c r="AM92" s="1152" t="str">
        <f t="shared" si="24"/>
        <v/>
      </c>
      <c r="AN92" s="1255"/>
      <c r="AO92" s="1256"/>
      <c r="AP92" s="1256"/>
      <c r="AQ92" s="477"/>
      <c r="AR92" s="1151" t="str">
        <f t="shared" si="25"/>
        <v>25 (1425)</v>
      </c>
      <c r="AS92" s="1152" t="str">
        <f t="shared" si="26"/>
        <v/>
      </c>
      <c r="AT92" s="1255"/>
      <c r="AU92" s="1256"/>
      <c r="AV92" s="1256"/>
    </row>
    <row r="93" spans="1:48" ht="14.4">
      <c r="A93" s="796" t="s">
        <v>2922</v>
      </c>
      <c r="B93" s="1208">
        <v>100</v>
      </c>
      <c r="C93" s="994"/>
      <c r="D93" s="994"/>
      <c r="E93" s="453"/>
      <c r="F93" s="994"/>
      <c r="G93" s="1226"/>
      <c r="H93" s="997"/>
      <c r="I93" s="1148"/>
      <c r="J93" s="453"/>
      <c r="K93" s="1666"/>
      <c r="L93" s="1666"/>
      <c r="M93" s="1666"/>
      <c r="N93" s="1666"/>
      <c r="O93" s="477"/>
      <c r="P93" s="1142"/>
      <c r="Q93" s="1159">
        <f>$B93</f>
        <v>100</v>
      </c>
      <c r="R93" s="1153"/>
      <c r="S93" s="1154"/>
      <c r="T93" s="1154"/>
      <c r="U93" s="477"/>
      <c r="V93" s="1142"/>
      <c r="W93" s="1159">
        <f>$B93</f>
        <v>100</v>
      </c>
      <c r="X93" s="1255"/>
      <c r="Y93" s="1256"/>
      <c r="Z93" s="1256"/>
      <c r="AA93" s="1257"/>
      <c r="AB93" s="1244"/>
      <c r="AC93" s="1380">
        <v>100</v>
      </c>
      <c r="AD93" s="1247"/>
      <c r="AE93" s="1194"/>
      <c r="AF93" s="1183"/>
      <c r="AG93" s="1717"/>
      <c r="AH93" s="1717"/>
      <c r="AI93" s="1717"/>
      <c r="AJ93" s="1717"/>
      <c r="AK93" s="477"/>
      <c r="AL93" s="1142"/>
      <c r="AM93" s="1159">
        <f>$B93</f>
        <v>100</v>
      </c>
      <c r="AN93" s="1255"/>
      <c r="AO93" s="1256"/>
      <c r="AP93" s="1256"/>
      <c r="AQ93" s="477"/>
      <c r="AR93" s="1142"/>
      <c r="AS93" s="1159">
        <f>$B93</f>
        <v>100</v>
      </c>
      <c r="AT93" s="1255"/>
      <c r="AU93" s="1256"/>
      <c r="AV93" s="1256"/>
    </row>
    <row r="94" spans="1:48" ht="14.4">
      <c r="A94" s="478" t="s">
        <v>2923</v>
      </c>
      <c r="B94" s="1002" t="s">
        <v>2924</v>
      </c>
      <c r="C94" s="997"/>
      <c r="D94" s="997"/>
      <c r="E94" s="477"/>
      <c r="F94" s="997"/>
      <c r="G94" s="1227"/>
      <c r="H94" s="997"/>
      <c r="I94" s="1166"/>
      <c r="J94" s="477"/>
      <c r="K94" s="1664"/>
      <c r="L94" s="1664"/>
      <c r="M94" s="1664"/>
      <c r="N94" s="1664"/>
      <c r="O94" s="477"/>
      <c r="P94" s="1142"/>
      <c r="Q94" s="1003" t="str">
        <f>$B94</f>
        <v>Overall</v>
      </c>
      <c r="R94" s="1153"/>
      <c r="S94" s="1168"/>
      <c r="T94" s="1168"/>
      <c r="U94" s="477"/>
      <c r="V94" s="1142"/>
      <c r="W94" s="1003" t="str">
        <f>$B94</f>
        <v>Overall</v>
      </c>
      <c r="X94" s="1255"/>
      <c r="Y94" s="1256"/>
      <c r="Z94" s="1256"/>
      <c r="AA94" s="1257"/>
      <c r="AB94" s="1244"/>
      <c r="AC94" s="1383" t="s">
        <v>2924</v>
      </c>
      <c r="AD94" s="1153"/>
      <c r="AE94" s="1166"/>
      <c r="AF94" s="1183"/>
      <c r="AG94" s="1664"/>
      <c r="AH94" s="1664"/>
      <c r="AI94" s="1664"/>
      <c r="AJ94" s="1664"/>
      <c r="AK94" s="477"/>
      <c r="AL94" s="1142"/>
      <c r="AM94" s="1003" t="str">
        <f>$B94</f>
        <v>Overall</v>
      </c>
      <c r="AN94" s="1255"/>
      <c r="AO94" s="1256"/>
      <c r="AP94" s="1256"/>
      <c r="AQ94" s="477"/>
      <c r="AR94" s="1142"/>
      <c r="AS94" s="1003" t="str">
        <f>$B94</f>
        <v>Overall</v>
      </c>
      <c r="AT94" s="1255"/>
      <c r="AU94" s="1256"/>
      <c r="AV94" s="1256"/>
    </row>
    <row r="95" spans="1:48">
      <c r="A95" s="477"/>
      <c r="B95" s="477"/>
      <c r="C95" s="477"/>
      <c r="D95" s="477"/>
      <c r="E95" s="477"/>
      <c r="F95" s="477"/>
      <c r="G95" s="477"/>
      <c r="H95" s="477"/>
      <c r="I95" s="477"/>
      <c r="J95" s="477"/>
      <c r="K95" s="477"/>
      <c r="L95" s="477"/>
      <c r="M95" s="477"/>
      <c r="N95" s="477"/>
      <c r="O95" s="477"/>
      <c r="P95" s="1177"/>
      <c r="Q95" s="1177"/>
      <c r="R95" s="888"/>
      <c r="S95" s="888"/>
      <c r="T95" s="888"/>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row>
    <row r="96" spans="1:48">
      <c r="A96" s="477"/>
      <c r="B96" s="1104" t="s">
        <v>2927</v>
      </c>
      <c r="C96" s="477"/>
      <c r="D96" s="477"/>
      <c r="E96" s="477"/>
      <c r="F96" s="477"/>
      <c r="G96" s="477"/>
      <c r="H96" s="477"/>
      <c r="I96" s="477"/>
      <c r="J96" s="477"/>
      <c r="K96" s="477"/>
      <c r="L96" s="477"/>
      <c r="M96" s="477"/>
      <c r="N96" s="477"/>
      <c r="O96" s="477"/>
      <c r="P96" s="1177"/>
      <c r="Q96" s="1177"/>
      <c r="R96" s="888"/>
      <c r="S96" s="888"/>
      <c r="T96" s="888"/>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row>
    <row r="97" spans="1:48">
      <c r="A97" s="478" t="s">
        <v>2923</v>
      </c>
      <c r="B97" s="1002" t="s">
        <v>2924</v>
      </c>
      <c r="C97" s="1230"/>
      <c r="D97" s="1230"/>
      <c r="E97" s="477"/>
      <c r="F97" s="1230"/>
      <c r="G97" s="1227"/>
      <c r="H97" s="1230"/>
      <c r="I97" s="1231"/>
      <c r="J97" s="477"/>
      <c r="K97" s="1664"/>
      <c r="L97" s="1664"/>
      <c r="M97" s="1743"/>
      <c r="N97" s="1743"/>
      <c r="O97" s="477"/>
      <c r="P97" s="1177"/>
      <c r="Q97" s="1177"/>
      <c r="R97" s="888"/>
      <c r="S97" s="888"/>
      <c r="T97" s="888"/>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row>
    <row r="98" spans="1:48">
      <c r="A98" s="477"/>
      <c r="B98" s="477"/>
      <c r="C98" s="477"/>
      <c r="D98" s="477"/>
      <c r="E98" s="477"/>
      <c r="F98" s="477"/>
      <c r="G98" s="477"/>
      <c r="H98" s="477"/>
      <c r="I98" s="477"/>
      <c r="J98" s="477"/>
      <c r="K98" s="477"/>
      <c r="L98" s="477"/>
      <c r="M98" s="477"/>
      <c r="N98" s="477"/>
      <c r="O98" s="477"/>
      <c r="P98" s="1177"/>
      <c r="Q98" s="1177"/>
      <c r="R98" s="888"/>
      <c r="S98" s="888"/>
      <c r="T98" s="888"/>
      <c r="U98" s="477"/>
      <c r="V98" s="1177"/>
      <c r="W98" s="1177"/>
      <c r="X98" s="1260"/>
      <c r="Y98" s="1260"/>
      <c r="Z98" s="1260"/>
      <c r="AA98" s="1260"/>
      <c r="AB98" s="1248"/>
      <c r="AC98" s="1248"/>
      <c r="AD98" s="1249"/>
      <c r="AE98" s="1183"/>
      <c r="AF98" s="1183"/>
      <c r="AG98" s="1183"/>
      <c r="AH98" s="1183"/>
      <c r="AI98" s="1183"/>
      <c r="AJ98" s="1183"/>
      <c r="AK98" s="477"/>
      <c r="AL98" s="1177"/>
      <c r="AM98" s="1177"/>
      <c r="AN98" s="1260"/>
      <c r="AO98" s="1260"/>
      <c r="AP98" s="1260"/>
      <c r="AQ98" s="477"/>
      <c r="AR98" s="1177"/>
      <c r="AS98" s="1177"/>
      <c r="AT98" s="1260"/>
      <c r="AU98" s="1260"/>
      <c r="AV98" s="1260"/>
    </row>
    <row r="99" spans="1:48">
      <c r="A99" s="477"/>
      <c r="B99" s="813" t="s">
        <v>772</v>
      </c>
      <c r="C99" s="477"/>
      <c r="D99" s="997"/>
      <c r="E99" s="477"/>
      <c r="F99" s="477"/>
      <c r="G99" s="477"/>
      <c r="H99" s="477"/>
      <c r="I99" s="477"/>
      <c r="J99" s="477"/>
      <c r="K99" s="1664"/>
      <c r="L99" s="1664"/>
      <c r="M99" s="1664"/>
      <c r="N99" s="1664"/>
      <c r="O99" s="477"/>
      <c r="P99" s="1178"/>
      <c r="Q99" s="1143" t="str">
        <f>$B99</f>
        <v>Total (500)</v>
      </c>
      <c r="R99" s="1153"/>
      <c r="S99" s="477"/>
      <c r="T99" s="1179"/>
      <c r="U99" s="477"/>
      <c r="V99" s="1178"/>
      <c r="W99" s="1143" t="str">
        <f>$B99</f>
        <v>Total (500)</v>
      </c>
      <c r="X99" s="1255"/>
      <c r="Y99" s="1241"/>
      <c r="Z99" s="1179"/>
      <c r="AA99" s="1179"/>
      <c r="AB99" s="1178"/>
      <c r="AC99" s="1245" t="s">
        <v>772</v>
      </c>
      <c r="AD99" s="1153"/>
      <c r="AE99" s="1183"/>
      <c r="AF99" s="1183"/>
      <c r="AG99" s="1664"/>
      <c r="AH99" s="1664"/>
      <c r="AI99" s="1664"/>
      <c r="AJ99" s="1664"/>
      <c r="AK99" s="477"/>
      <c r="AL99" s="1178"/>
      <c r="AM99" s="1143" t="str">
        <f>$B99</f>
        <v>Total (500)</v>
      </c>
      <c r="AN99" s="1255"/>
      <c r="AO99" s="1241"/>
      <c r="AP99" s="1179"/>
      <c r="AQ99" s="477"/>
      <c r="AR99" s="1178"/>
      <c r="AS99" s="1143" t="str">
        <f>$B99</f>
        <v>Total (500)</v>
      </c>
      <c r="AT99" s="1255"/>
      <c r="AU99" s="1241"/>
      <c r="AV99" s="1179"/>
    </row>
    <row r="100" spans="1:48">
      <c r="A100" s="453"/>
      <c r="B100" s="477"/>
      <c r="C100" s="477"/>
      <c r="D100" s="477"/>
      <c r="E100" s="477"/>
      <c r="F100" s="477"/>
      <c r="G100" s="477"/>
      <c r="H100" s="477"/>
      <c r="I100" s="477"/>
      <c r="J100" s="477"/>
      <c r="K100" s="477"/>
      <c r="L100" s="477"/>
      <c r="M100" s="477"/>
      <c r="N100" s="477"/>
      <c r="O100" s="477"/>
      <c r="P100" s="477"/>
      <c r="Q100" s="477"/>
    </row>
    <row r="101" spans="1:48" ht="33.75" customHeight="1">
      <c r="A101" s="453"/>
      <c r="B101" s="1019" t="s">
        <v>2963</v>
      </c>
      <c r="C101" s="477"/>
      <c r="D101" s="477"/>
      <c r="E101" s="477"/>
      <c r="F101" s="477"/>
      <c r="G101" s="477"/>
      <c r="H101" s="477"/>
      <c r="I101" s="477"/>
      <c r="J101" s="477"/>
      <c r="K101" s="1099" t="s">
        <v>2964</v>
      </c>
      <c r="L101" s="1099" t="s">
        <v>2965</v>
      </c>
      <c r="M101" s="1099" t="s">
        <v>2964</v>
      </c>
      <c r="N101" s="1099" t="s">
        <v>2965</v>
      </c>
      <c r="O101" s="477"/>
      <c r="P101" s="477"/>
      <c r="Q101" s="477"/>
    </row>
    <row r="102" spans="1:48" ht="23.1" customHeight="1">
      <c r="A102" s="453"/>
      <c r="B102" s="1065" t="s">
        <v>1790</v>
      </c>
      <c r="C102" s="975"/>
      <c r="D102" s="994"/>
      <c r="E102" s="477"/>
      <c r="F102" s="1203"/>
      <c r="G102" s="1226"/>
      <c r="H102" s="997"/>
      <c r="I102" s="1148"/>
      <c r="J102" s="477"/>
      <c r="K102" s="994"/>
      <c r="L102" s="994"/>
      <c r="M102" s="994"/>
      <c r="N102" s="994"/>
      <c r="O102" s="477"/>
      <c r="P102" s="477"/>
      <c r="Q102" s="477"/>
    </row>
    <row r="103" spans="1:48" ht="23.1" customHeight="1">
      <c r="A103" s="453"/>
      <c r="B103" s="1204" t="s">
        <v>2966</v>
      </c>
      <c r="C103" s="994"/>
      <c r="D103" s="994"/>
      <c r="E103" s="477"/>
      <c r="F103" s="1203"/>
      <c r="G103" s="1226"/>
      <c r="H103" s="997"/>
      <c r="I103" s="1148"/>
      <c r="J103" s="477"/>
      <c r="K103" s="994"/>
      <c r="L103" s="994"/>
      <c r="M103" s="994"/>
      <c r="N103" s="994"/>
      <c r="O103" s="477"/>
      <c r="P103" s="477"/>
      <c r="Q103" s="477"/>
    </row>
    <row r="104" spans="1:48" ht="12.75" customHeight="1">
      <c r="A104" s="453"/>
      <c r="B104" s="477"/>
      <c r="C104" s="477"/>
      <c r="D104" s="477"/>
      <c r="E104" s="477"/>
      <c r="F104" s="477"/>
      <c r="G104" s="477"/>
      <c r="H104" s="477"/>
      <c r="I104" s="477"/>
      <c r="J104" s="477"/>
      <c r="K104" s="477"/>
      <c r="L104" s="477"/>
      <c r="M104" s="477"/>
      <c r="N104" s="477"/>
      <c r="O104" s="477"/>
      <c r="P104" s="477"/>
      <c r="Q104" s="477"/>
    </row>
    <row r="105" spans="1:48" ht="22.5" customHeight="1">
      <c r="A105" s="1176">
        <v>1</v>
      </c>
      <c r="B105" s="1561" t="s">
        <v>3036</v>
      </c>
      <c r="C105" s="1716"/>
      <c r="D105" s="1716"/>
      <c r="E105" s="1716"/>
      <c r="F105" s="1716"/>
      <c r="G105" s="1716"/>
      <c r="H105" s="1716"/>
      <c r="I105" s="1716"/>
      <c r="J105" s="1716"/>
      <c r="K105" s="1716"/>
      <c r="L105" s="1716"/>
      <c r="M105" s="1716"/>
      <c r="N105" s="1716"/>
      <c r="O105" s="477"/>
      <c r="P105" s="477"/>
      <c r="Q105" s="477"/>
    </row>
    <row r="106" spans="1:48" ht="13.65" customHeight="1">
      <c r="A106" s="1176">
        <v>2</v>
      </c>
      <c r="B106" s="1663" t="s">
        <v>3037</v>
      </c>
      <c r="C106" s="1611"/>
      <c r="D106" s="1611"/>
      <c r="E106" s="1611"/>
      <c r="F106" s="1611"/>
      <c r="G106" s="1611"/>
      <c r="H106" s="1611"/>
      <c r="I106" s="1611"/>
      <c r="J106" s="1611"/>
      <c r="K106" s="1611"/>
      <c r="L106" s="1611"/>
      <c r="M106" s="1611"/>
      <c r="N106" s="1611"/>
      <c r="O106" s="477"/>
      <c r="P106" s="477"/>
      <c r="Q106" s="477"/>
    </row>
    <row r="107" spans="1:48">
      <c r="A107" s="453"/>
      <c r="B107" s="477"/>
      <c r="C107" s="477"/>
      <c r="D107" s="477"/>
      <c r="E107" s="477"/>
      <c r="F107" s="477"/>
      <c r="G107" s="477"/>
      <c r="H107" s="477"/>
      <c r="I107" s="477"/>
      <c r="J107" s="477"/>
      <c r="K107" s="477"/>
      <c r="L107" s="477"/>
      <c r="M107" s="477"/>
      <c r="N107" s="477"/>
      <c r="O107" s="477"/>
      <c r="P107" s="477"/>
      <c r="Q107" s="477"/>
    </row>
    <row r="108" spans="1:48">
      <c r="A108" s="7"/>
      <c r="B108" s="373"/>
    </row>
    <row r="109" spans="1:48">
      <c r="A109" s="7"/>
    </row>
    <row r="110" spans="1:48">
      <c r="A110" s="7"/>
    </row>
    <row r="111" spans="1:48">
      <c r="A111" s="7"/>
    </row>
    <row r="112" spans="1:48">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33"/>
    </row>
    <row r="126" spans="1:1">
      <c r="A126" s="4"/>
    </row>
    <row r="129" spans="1:1">
      <c r="A129" s="7"/>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33"/>
    </row>
    <row r="155" spans="1:1">
      <c r="A155" s="4"/>
    </row>
  </sheetData>
  <mergeCells count="361">
    <mergeCell ref="AG93:AH93"/>
    <mergeCell ref="AI93:AJ93"/>
    <mergeCell ref="AG94:AH94"/>
    <mergeCell ref="AI94:AJ94"/>
    <mergeCell ref="AG99:AH99"/>
    <mergeCell ref="AI99:AJ99"/>
    <mergeCell ref="AG88:AH88"/>
    <mergeCell ref="AI88:AJ88"/>
    <mergeCell ref="AG89:AH89"/>
    <mergeCell ref="AI89:AJ89"/>
    <mergeCell ref="AG90:AH90"/>
    <mergeCell ref="AI90:AJ90"/>
    <mergeCell ref="AG91:AH91"/>
    <mergeCell ref="AI91:AJ91"/>
    <mergeCell ref="AG92:AH92"/>
    <mergeCell ref="AI92:AJ92"/>
    <mergeCell ref="AG83:AH83"/>
    <mergeCell ref="AI83:AJ83"/>
    <mergeCell ref="AG84:AH84"/>
    <mergeCell ref="AI84:AJ84"/>
    <mergeCell ref="AG85:AH85"/>
    <mergeCell ref="AI85:AJ85"/>
    <mergeCell ref="AG86:AH86"/>
    <mergeCell ref="AI86:AJ86"/>
    <mergeCell ref="AG87:AH87"/>
    <mergeCell ref="AI87:AJ87"/>
    <mergeCell ref="AG78:AH78"/>
    <mergeCell ref="AI78:AJ78"/>
    <mergeCell ref="AG79:AH79"/>
    <mergeCell ref="AI79:AJ79"/>
    <mergeCell ref="AG80:AH80"/>
    <mergeCell ref="AI80:AJ80"/>
    <mergeCell ref="AG81:AH81"/>
    <mergeCell ref="AI81:AJ81"/>
    <mergeCell ref="AG82:AH82"/>
    <mergeCell ref="AI82:AJ82"/>
    <mergeCell ref="AG73:AH73"/>
    <mergeCell ref="AI73:AJ73"/>
    <mergeCell ref="AG74:AH74"/>
    <mergeCell ref="AI74:AJ74"/>
    <mergeCell ref="AG75:AH75"/>
    <mergeCell ref="AI75:AJ75"/>
    <mergeCell ref="AG76:AH76"/>
    <mergeCell ref="AI76:AJ76"/>
    <mergeCell ref="AG77:AH77"/>
    <mergeCell ref="AI77:AJ77"/>
    <mergeCell ref="AG68:AH68"/>
    <mergeCell ref="AI68:AJ68"/>
    <mergeCell ref="AG69:AH69"/>
    <mergeCell ref="AI69:AJ69"/>
    <mergeCell ref="AG70:AH70"/>
    <mergeCell ref="AI70:AJ70"/>
    <mergeCell ref="AG71:AH71"/>
    <mergeCell ref="AI71:AJ71"/>
    <mergeCell ref="AG72:AH72"/>
    <mergeCell ref="AI72:AJ72"/>
    <mergeCell ref="AG61:AH61"/>
    <mergeCell ref="AI61:AJ61"/>
    <mergeCell ref="AG62:AH62"/>
    <mergeCell ref="AI62:AJ62"/>
    <mergeCell ref="AG63:AH63"/>
    <mergeCell ref="AI63:AJ63"/>
    <mergeCell ref="AG64:AH64"/>
    <mergeCell ref="AI64:AJ64"/>
    <mergeCell ref="AG65:AH65"/>
    <mergeCell ref="AI65:AJ65"/>
    <mergeCell ref="AG56:AH56"/>
    <mergeCell ref="AI56:AJ56"/>
    <mergeCell ref="AG57:AH57"/>
    <mergeCell ref="AI57:AJ57"/>
    <mergeCell ref="AG58:AH58"/>
    <mergeCell ref="AI58:AJ58"/>
    <mergeCell ref="AG59:AH59"/>
    <mergeCell ref="AI59:AJ59"/>
    <mergeCell ref="AG60:AH60"/>
    <mergeCell ref="AI60:AJ60"/>
    <mergeCell ref="AG51:AH51"/>
    <mergeCell ref="AI51:AJ51"/>
    <mergeCell ref="AG52:AH52"/>
    <mergeCell ref="AI52:AJ52"/>
    <mergeCell ref="AG53:AH53"/>
    <mergeCell ref="AI53:AJ53"/>
    <mergeCell ref="AG54:AH54"/>
    <mergeCell ref="AI54:AJ54"/>
    <mergeCell ref="AG55:AH55"/>
    <mergeCell ref="AI55:AJ55"/>
    <mergeCell ref="AG46:AH46"/>
    <mergeCell ref="AI46:AJ46"/>
    <mergeCell ref="AG47:AH47"/>
    <mergeCell ref="AI47:AJ47"/>
    <mergeCell ref="AG48:AH48"/>
    <mergeCell ref="AI48:AJ48"/>
    <mergeCell ref="AG49:AH49"/>
    <mergeCell ref="AI49:AJ49"/>
    <mergeCell ref="AG50:AH50"/>
    <mergeCell ref="AI50:AJ50"/>
    <mergeCell ref="AG41:AH41"/>
    <mergeCell ref="AI41:AJ41"/>
    <mergeCell ref="AG42:AH42"/>
    <mergeCell ref="AI42:AJ42"/>
    <mergeCell ref="AG43:AH43"/>
    <mergeCell ref="AI43:AJ43"/>
    <mergeCell ref="AG44:AH44"/>
    <mergeCell ref="AI44:AJ44"/>
    <mergeCell ref="AG45:AH45"/>
    <mergeCell ref="AI45:AJ45"/>
    <mergeCell ref="AG34:AH34"/>
    <mergeCell ref="AI34:AJ34"/>
    <mergeCell ref="AG35:AH35"/>
    <mergeCell ref="AI35:AJ35"/>
    <mergeCell ref="AG36:AH36"/>
    <mergeCell ref="AI36:AJ36"/>
    <mergeCell ref="AG39:AH39"/>
    <mergeCell ref="AI39:AJ39"/>
    <mergeCell ref="AG40:AH40"/>
    <mergeCell ref="AI40:AJ40"/>
    <mergeCell ref="AG29:AH29"/>
    <mergeCell ref="AI29:AJ29"/>
    <mergeCell ref="AG30:AH30"/>
    <mergeCell ref="AI30:AJ30"/>
    <mergeCell ref="AG31:AH31"/>
    <mergeCell ref="AI31:AJ31"/>
    <mergeCell ref="AG32:AH32"/>
    <mergeCell ref="AI32:AJ32"/>
    <mergeCell ref="AG33:AH33"/>
    <mergeCell ref="AI33:AJ33"/>
    <mergeCell ref="AG24:AH24"/>
    <mergeCell ref="AI24:AJ24"/>
    <mergeCell ref="AG25:AH25"/>
    <mergeCell ref="AI25:AJ25"/>
    <mergeCell ref="AG26:AH26"/>
    <mergeCell ref="AI26:AJ26"/>
    <mergeCell ref="AG27:AH27"/>
    <mergeCell ref="AI27:AJ27"/>
    <mergeCell ref="AG28:AH28"/>
    <mergeCell ref="AI28:AJ28"/>
    <mergeCell ref="AG19:AH19"/>
    <mergeCell ref="AI19:AJ19"/>
    <mergeCell ref="AG20:AH20"/>
    <mergeCell ref="AI20:AJ20"/>
    <mergeCell ref="AG21:AH21"/>
    <mergeCell ref="AI21:AJ21"/>
    <mergeCell ref="AG22:AH22"/>
    <mergeCell ref="AI22:AJ22"/>
    <mergeCell ref="AG23:AH23"/>
    <mergeCell ref="AI23:AJ23"/>
    <mergeCell ref="AG14:AH14"/>
    <mergeCell ref="AI14:AJ14"/>
    <mergeCell ref="AG15:AH15"/>
    <mergeCell ref="AI15:AJ15"/>
    <mergeCell ref="AG16:AH16"/>
    <mergeCell ref="AI16:AJ16"/>
    <mergeCell ref="AG17:AH17"/>
    <mergeCell ref="AI17:AJ17"/>
    <mergeCell ref="AG18:AH18"/>
    <mergeCell ref="AI18:AJ18"/>
    <mergeCell ref="AG7:AH7"/>
    <mergeCell ref="AI7:AJ7"/>
    <mergeCell ref="AG10:AH10"/>
    <mergeCell ref="AI10:AJ10"/>
    <mergeCell ref="AG11:AH11"/>
    <mergeCell ref="AI11:AJ11"/>
    <mergeCell ref="AG12:AH12"/>
    <mergeCell ref="AI12:AJ12"/>
    <mergeCell ref="AG13:AH13"/>
    <mergeCell ref="AI13:AJ13"/>
    <mergeCell ref="P6:Q6"/>
    <mergeCell ref="S6:T6"/>
    <mergeCell ref="V6:W6"/>
    <mergeCell ref="Y6:Z6"/>
    <mergeCell ref="AB6:AC6"/>
    <mergeCell ref="AL6:AM6"/>
    <mergeCell ref="AO6:AP6"/>
    <mergeCell ref="AR6:AS6"/>
    <mergeCell ref="AU6:AV6"/>
    <mergeCell ref="P2:T3"/>
    <mergeCell ref="V2:Z3"/>
    <mergeCell ref="AB2:AJ3"/>
    <mergeCell ref="P4:T4"/>
    <mergeCell ref="V4:Z4"/>
    <mergeCell ref="AB4:AJ4"/>
    <mergeCell ref="AL4:AP4"/>
    <mergeCell ref="AR4:AV4"/>
    <mergeCell ref="AR2:AV2"/>
    <mergeCell ref="AR3:AV3"/>
    <mergeCell ref="AL2:AP2"/>
    <mergeCell ref="AL3:AP3"/>
    <mergeCell ref="K7:L7"/>
    <mergeCell ref="M7:N7"/>
    <mergeCell ref="K10:L10"/>
    <mergeCell ref="M10:N10"/>
    <mergeCell ref="B6:D6"/>
    <mergeCell ref="H6:I6"/>
    <mergeCell ref="B2:D2"/>
    <mergeCell ref="K15:L15"/>
    <mergeCell ref="M15:N15"/>
    <mergeCell ref="B4:N4"/>
    <mergeCell ref="K16:L16"/>
    <mergeCell ref="M16:N16"/>
    <mergeCell ref="K13:L13"/>
    <mergeCell ref="M13:N13"/>
    <mergeCell ref="K14:L14"/>
    <mergeCell ref="M14:N14"/>
    <mergeCell ref="K11:L11"/>
    <mergeCell ref="M11:N11"/>
    <mergeCell ref="K12:L12"/>
    <mergeCell ref="M12:N12"/>
    <mergeCell ref="K21:L21"/>
    <mergeCell ref="M21:N21"/>
    <mergeCell ref="K22:L22"/>
    <mergeCell ref="M22:N22"/>
    <mergeCell ref="K19:L19"/>
    <mergeCell ref="M19:N19"/>
    <mergeCell ref="K20:L20"/>
    <mergeCell ref="M20:N20"/>
    <mergeCell ref="K17:L17"/>
    <mergeCell ref="M17:N17"/>
    <mergeCell ref="K18:L18"/>
    <mergeCell ref="M18:N18"/>
    <mergeCell ref="K27:L27"/>
    <mergeCell ref="M27:N27"/>
    <mergeCell ref="K28:L28"/>
    <mergeCell ref="M28:N28"/>
    <mergeCell ref="K25:L25"/>
    <mergeCell ref="M25:N25"/>
    <mergeCell ref="K26:L26"/>
    <mergeCell ref="M26:N26"/>
    <mergeCell ref="K23:L23"/>
    <mergeCell ref="M23:N23"/>
    <mergeCell ref="K24:L24"/>
    <mergeCell ref="M24:N24"/>
    <mergeCell ref="K33:L33"/>
    <mergeCell ref="M33:N33"/>
    <mergeCell ref="K34:L34"/>
    <mergeCell ref="M34:N34"/>
    <mergeCell ref="K31:L31"/>
    <mergeCell ref="M31:N31"/>
    <mergeCell ref="K32:L32"/>
    <mergeCell ref="M32:N32"/>
    <mergeCell ref="K29:L29"/>
    <mergeCell ref="M29:N29"/>
    <mergeCell ref="K30:L30"/>
    <mergeCell ref="M30:N30"/>
    <mergeCell ref="K41:L41"/>
    <mergeCell ref="M41:N41"/>
    <mergeCell ref="K42:L42"/>
    <mergeCell ref="M42:N42"/>
    <mergeCell ref="K39:L39"/>
    <mergeCell ref="M39:N39"/>
    <mergeCell ref="K40:L40"/>
    <mergeCell ref="M40:N40"/>
    <mergeCell ref="K35:L35"/>
    <mergeCell ref="M35:N35"/>
    <mergeCell ref="K36:L36"/>
    <mergeCell ref="M36:N36"/>
    <mergeCell ref="K47:L47"/>
    <mergeCell ref="M47:N47"/>
    <mergeCell ref="K48:L48"/>
    <mergeCell ref="M48:N48"/>
    <mergeCell ref="K45:L45"/>
    <mergeCell ref="M45:N45"/>
    <mergeCell ref="K46:L46"/>
    <mergeCell ref="M46:N46"/>
    <mergeCell ref="K43:L43"/>
    <mergeCell ref="M43:N43"/>
    <mergeCell ref="K44:L44"/>
    <mergeCell ref="M44:N44"/>
    <mergeCell ref="K53:L53"/>
    <mergeCell ref="M53:N53"/>
    <mergeCell ref="K54:L54"/>
    <mergeCell ref="M54:N54"/>
    <mergeCell ref="K51:L51"/>
    <mergeCell ref="M51:N51"/>
    <mergeCell ref="K52:L52"/>
    <mergeCell ref="M52:N52"/>
    <mergeCell ref="K49:L49"/>
    <mergeCell ref="M49:N49"/>
    <mergeCell ref="K50:L50"/>
    <mergeCell ref="M50:N50"/>
    <mergeCell ref="K59:L59"/>
    <mergeCell ref="M59:N59"/>
    <mergeCell ref="K60:L60"/>
    <mergeCell ref="M60:N60"/>
    <mergeCell ref="K57:L57"/>
    <mergeCell ref="M57:N57"/>
    <mergeCell ref="K58:L58"/>
    <mergeCell ref="M58:N58"/>
    <mergeCell ref="K55:L55"/>
    <mergeCell ref="M55:N55"/>
    <mergeCell ref="K56:L56"/>
    <mergeCell ref="M56:N56"/>
    <mergeCell ref="K65:L65"/>
    <mergeCell ref="M65:N65"/>
    <mergeCell ref="K68:L68"/>
    <mergeCell ref="M68:N68"/>
    <mergeCell ref="K63:L63"/>
    <mergeCell ref="M63:N63"/>
    <mergeCell ref="K64:L64"/>
    <mergeCell ref="M64:N64"/>
    <mergeCell ref="K61:L61"/>
    <mergeCell ref="M61:N61"/>
    <mergeCell ref="K62:L62"/>
    <mergeCell ref="M62:N62"/>
    <mergeCell ref="K73:L73"/>
    <mergeCell ref="M73:N73"/>
    <mergeCell ref="K74:L74"/>
    <mergeCell ref="M74:N74"/>
    <mergeCell ref="K71:L71"/>
    <mergeCell ref="M71:N71"/>
    <mergeCell ref="K72:L72"/>
    <mergeCell ref="M72:N72"/>
    <mergeCell ref="K69:L69"/>
    <mergeCell ref="M69:N69"/>
    <mergeCell ref="K70:L70"/>
    <mergeCell ref="M70:N70"/>
    <mergeCell ref="K79:L79"/>
    <mergeCell ref="M79:N79"/>
    <mergeCell ref="K80:L80"/>
    <mergeCell ref="M80:N80"/>
    <mergeCell ref="K77:L77"/>
    <mergeCell ref="M77:N77"/>
    <mergeCell ref="K78:L78"/>
    <mergeCell ref="M78:N78"/>
    <mergeCell ref="K75:L75"/>
    <mergeCell ref="M75:N75"/>
    <mergeCell ref="K76:L76"/>
    <mergeCell ref="M76:N76"/>
    <mergeCell ref="K85:L85"/>
    <mergeCell ref="M85:N85"/>
    <mergeCell ref="K86:L86"/>
    <mergeCell ref="M86:N86"/>
    <mergeCell ref="K83:L83"/>
    <mergeCell ref="M83:N83"/>
    <mergeCell ref="K84:L84"/>
    <mergeCell ref="M84:N84"/>
    <mergeCell ref="K81:L81"/>
    <mergeCell ref="M81:N81"/>
    <mergeCell ref="K82:L82"/>
    <mergeCell ref="M82:N82"/>
    <mergeCell ref="K91:L91"/>
    <mergeCell ref="M91:N91"/>
    <mergeCell ref="K92:L92"/>
    <mergeCell ref="M92:N92"/>
    <mergeCell ref="K89:L89"/>
    <mergeCell ref="M89:N89"/>
    <mergeCell ref="K90:L90"/>
    <mergeCell ref="M90:N90"/>
    <mergeCell ref="K87:L87"/>
    <mergeCell ref="M87:N87"/>
    <mergeCell ref="K88:L88"/>
    <mergeCell ref="M88:N88"/>
    <mergeCell ref="B105:N105"/>
    <mergeCell ref="B106:N106"/>
    <mergeCell ref="K97:L97"/>
    <mergeCell ref="M97:N97"/>
    <mergeCell ref="K99:L99"/>
    <mergeCell ref="M99:N99"/>
    <mergeCell ref="K93:L93"/>
    <mergeCell ref="M93:N93"/>
    <mergeCell ref="K94:L94"/>
    <mergeCell ref="M94:N94"/>
  </mergeCells>
  <hyperlinks>
    <hyperlink ref="B2" location="Schedule_Listing" display="Return to Shedule Listing" xr:uid="{7BD113A7-FE23-4D14-93AB-02343215DEAF}"/>
    <hyperlink ref="B2:D2" location="'Schedule Listing '!A1" display="Return to Schedule Listing" xr:uid="{7043BB8A-B0D6-4853-B8EE-1BF9C7421BD8}"/>
  </hyperlinks>
  <pageMargins left="0.7" right="0.7" top="0.75" bottom="0.75" header="0.3" footer="0.3"/>
  <pageSetup orientation="portrait" r:id="rId1"/>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FA17D-BCCF-4C9C-B1D3-78A512BA074F}">
  <dimension ref="A1:AV155"/>
  <sheetViews>
    <sheetView showGridLines="0" topLeftCell="U1" workbookViewId="0">
      <selection activeCell="AT7" sqref="AT7:AV7"/>
    </sheetView>
  </sheetViews>
  <sheetFormatPr defaultColWidth="9.1015625" defaultRowHeight="12.3"/>
  <cols>
    <col min="1" max="1" width="7.1015625" style="1" customWidth="1"/>
    <col min="2" max="2" width="9.1015625" style="1"/>
    <col min="3" max="3" width="8.41796875" style="1" customWidth="1"/>
    <col min="4" max="4" width="9.89453125" style="1" customWidth="1"/>
    <col min="5" max="5" width="0.89453125" style="1" customWidth="1"/>
    <col min="6" max="6" width="11" style="1" customWidth="1"/>
    <col min="7" max="7" width="0.89453125" style="1" customWidth="1"/>
    <col min="8" max="8" width="9.89453125" style="1" customWidth="1"/>
    <col min="9" max="9" width="11.5234375" style="1" customWidth="1"/>
    <col min="10" max="10" width="0.5234375" style="1" customWidth="1"/>
    <col min="11" max="14" width="5.5234375" style="1" customWidth="1"/>
    <col min="15" max="15" width="10.3125" style="1" customWidth="1"/>
    <col min="16" max="26" width="9.1015625" style="477"/>
    <col min="27" max="27" width="5.41796875" style="477" customWidth="1"/>
    <col min="28" max="48" width="9.1015625" style="477"/>
    <col min="49" max="214" width="9.1015625" style="1"/>
    <col min="215" max="215" width="7.1015625" style="1" customWidth="1"/>
    <col min="216" max="217" width="9.1015625" style="1"/>
    <col min="218" max="218" width="12.41796875" style="1" customWidth="1"/>
    <col min="219" max="219" width="0.89453125" style="1" customWidth="1"/>
    <col min="220" max="220" width="12.41796875" style="1" customWidth="1"/>
    <col min="221" max="221" width="0.89453125" style="1" customWidth="1"/>
    <col min="222" max="222" width="12.41796875" style="1" customWidth="1"/>
    <col min="223" max="223" width="11.5234375" style="1" customWidth="1"/>
    <col min="224" max="224" width="0.5234375" style="1" customWidth="1"/>
    <col min="225" max="228" width="5.5234375" style="1" customWidth="1"/>
    <col min="229" max="229" width="2.1015625" style="1" customWidth="1"/>
    <col min="230" max="230" width="6.5234375" style="1" customWidth="1"/>
    <col min="231" max="231" width="9" style="1" customWidth="1"/>
    <col min="232" max="234" width="9.41796875" style="1" customWidth="1"/>
    <col min="235" max="235" width="0.89453125" style="1" customWidth="1"/>
    <col min="236" max="243" width="8.5234375" style="1" customWidth="1"/>
    <col min="244" max="244" width="9.1015625" style="1"/>
    <col min="245" max="245" width="6.5234375" style="1" customWidth="1"/>
    <col min="246" max="246" width="9" style="1" customWidth="1"/>
    <col min="247" max="249" width="9.41796875" style="1" customWidth="1"/>
    <col min="250" max="250" width="0.89453125" style="1" customWidth="1"/>
    <col min="251" max="251" width="8.5234375" style="1" customWidth="1"/>
    <col min="252" max="470" width="9.1015625" style="1"/>
    <col min="471" max="471" width="7.1015625" style="1" customWidth="1"/>
    <col min="472" max="473" width="9.1015625" style="1"/>
    <col min="474" max="474" width="12.41796875" style="1" customWidth="1"/>
    <col min="475" max="475" width="0.89453125" style="1" customWidth="1"/>
    <col min="476" max="476" width="12.41796875" style="1" customWidth="1"/>
    <col min="477" max="477" width="0.89453125" style="1" customWidth="1"/>
    <col min="478" max="478" width="12.41796875" style="1" customWidth="1"/>
    <col min="479" max="479" width="11.5234375" style="1" customWidth="1"/>
    <col min="480" max="480" width="0.5234375" style="1" customWidth="1"/>
    <col min="481" max="484" width="5.5234375" style="1" customWidth="1"/>
    <col min="485" max="485" width="2.1015625" style="1" customWidth="1"/>
    <col min="486" max="486" width="6.5234375" style="1" customWidth="1"/>
    <col min="487" max="487" width="9" style="1" customWidth="1"/>
    <col min="488" max="490" width="9.41796875" style="1" customWidth="1"/>
    <col min="491" max="491" width="0.89453125" style="1" customWidth="1"/>
    <col min="492" max="499" width="8.5234375" style="1" customWidth="1"/>
    <col min="500" max="500" width="9.1015625" style="1"/>
    <col min="501" max="501" width="6.5234375" style="1" customWidth="1"/>
    <col min="502" max="502" width="9" style="1" customWidth="1"/>
    <col min="503" max="505" width="9.41796875" style="1" customWidth="1"/>
    <col min="506" max="506" width="0.89453125" style="1" customWidth="1"/>
    <col min="507" max="507" width="8.5234375" style="1" customWidth="1"/>
    <col min="508" max="726" width="9.1015625" style="1"/>
    <col min="727" max="727" width="7.1015625" style="1" customWidth="1"/>
    <col min="728" max="729" width="9.1015625" style="1"/>
    <col min="730" max="730" width="12.41796875" style="1" customWidth="1"/>
    <col min="731" max="731" width="0.89453125" style="1" customWidth="1"/>
    <col min="732" max="732" width="12.41796875" style="1" customWidth="1"/>
    <col min="733" max="733" width="0.89453125" style="1" customWidth="1"/>
    <col min="734" max="734" width="12.41796875" style="1" customWidth="1"/>
    <col min="735" max="735" width="11.5234375" style="1" customWidth="1"/>
    <col min="736" max="736" width="0.5234375" style="1" customWidth="1"/>
    <col min="737" max="740" width="5.5234375" style="1" customWidth="1"/>
    <col min="741" max="741" width="2.1015625" style="1" customWidth="1"/>
    <col min="742" max="742" width="6.5234375" style="1" customWidth="1"/>
    <col min="743" max="743" width="9" style="1" customWidth="1"/>
    <col min="744" max="746" width="9.41796875" style="1" customWidth="1"/>
    <col min="747" max="747" width="0.89453125" style="1" customWidth="1"/>
    <col min="748" max="755" width="8.5234375" style="1" customWidth="1"/>
    <col min="756" max="756" width="9.1015625" style="1"/>
    <col min="757" max="757" width="6.5234375" style="1" customWidth="1"/>
    <col min="758" max="758" width="9" style="1" customWidth="1"/>
    <col min="759" max="761" width="9.41796875" style="1" customWidth="1"/>
    <col min="762" max="762" width="0.89453125" style="1" customWidth="1"/>
    <col min="763" max="763" width="8.5234375" style="1" customWidth="1"/>
    <col min="764" max="982" width="9.1015625" style="1"/>
    <col min="983" max="983" width="7.1015625" style="1" customWidth="1"/>
    <col min="984" max="985" width="9.1015625" style="1"/>
    <col min="986" max="986" width="12.41796875" style="1" customWidth="1"/>
    <col min="987" max="987" width="0.89453125" style="1" customWidth="1"/>
    <col min="988" max="988" width="12.41796875" style="1" customWidth="1"/>
    <col min="989" max="989" width="0.89453125" style="1" customWidth="1"/>
    <col min="990" max="990" width="12.41796875" style="1" customWidth="1"/>
    <col min="991" max="991" width="11.5234375" style="1" customWidth="1"/>
    <col min="992" max="992" width="0.5234375" style="1" customWidth="1"/>
    <col min="993" max="996" width="5.5234375" style="1" customWidth="1"/>
    <col min="997" max="997" width="2.1015625" style="1" customWidth="1"/>
    <col min="998" max="998" width="6.5234375" style="1" customWidth="1"/>
    <col min="999" max="999" width="9" style="1" customWidth="1"/>
    <col min="1000" max="1002" width="9.41796875" style="1" customWidth="1"/>
    <col min="1003" max="1003" width="0.89453125" style="1" customWidth="1"/>
    <col min="1004" max="1011" width="8.5234375" style="1" customWidth="1"/>
    <col min="1012" max="1012" width="9.1015625" style="1"/>
    <col min="1013" max="1013" width="6.5234375" style="1" customWidth="1"/>
    <col min="1014" max="1014" width="9" style="1" customWidth="1"/>
    <col min="1015" max="1017" width="9.41796875" style="1" customWidth="1"/>
    <col min="1018" max="1018" width="0.89453125" style="1" customWidth="1"/>
    <col min="1019" max="1019" width="8.5234375" style="1" customWidth="1"/>
    <col min="1020" max="1238" width="9.1015625" style="1"/>
    <col min="1239" max="1239" width="7.1015625" style="1" customWidth="1"/>
    <col min="1240" max="1241" width="9.1015625" style="1"/>
    <col min="1242" max="1242" width="12.41796875" style="1" customWidth="1"/>
    <col min="1243" max="1243" width="0.89453125" style="1" customWidth="1"/>
    <col min="1244" max="1244" width="12.41796875" style="1" customWidth="1"/>
    <col min="1245" max="1245" width="0.89453125" style="1" customWidth="1"/>
    <col min="1246" max="1246" width="12.41796875" style="1" customWidth="1"/>
    <col min="1247" max="1247" width="11.5234375" style="1" customWidth="1"/>
    <col min="1248" max="1248" width="0.5234375" style="1" customWidth="1"/>
    <col min="1249" max="1252" width="5.5234375" style="1" customWidth="1"/>
    <col min="1253" max="1253" width="2.1015625" style="1" customWidth="1"/>
    <col min="1254" max="1254" width="6.5234375" style="1" customWidth="1"/>
    <col min="1255" max="1255" width="9" style="1" customWidth="1"/>
    <col min="1256" max="1258" width="9.41796875" style="1" customWidth="1"/>
    <col min="1259" max="1259" width="0.89453125" style="1" customWidth="1"/>
    <col min="1260" max="1267" width="8.5234375" style="1" customWidth="1"/>
    <col min="1268" max="1268" width="9.1015625" style="1"/>
    <col min="1269" max="1269" width="6.5234375" style="1" customWidth="1"/>
    <col min="1270" max="1270" width="9" style="1" customWidth="1"/>
    <col min="1271" max="1273" width="9.41796875" style="1" customWidth="1"/>
    <col min="1274" max="1274" width="0.89453125" style="1" customWidth="1"/>
    <col min="1275" max="1275" width="8.5234375" style="1" customWidth="1"/>
    <col min="1276" max="1494" width="9.1015625" style="1"/>
    <col min="1495" max="1495" width="7.1015625" style="1" customWidth="1"/>
    <col min="1496" max="1497" width="9.1015625" style="1"/>
    <col min="1498" max="1498" width="12.41796875" style="1" customWidth="1"/>
    <col min="1499" max="1499" width="0.89453125" style="1" customWidth="1"/>
    <col min="1500" max="1500" width="12.41796875" style="1" customWidth="1"/>
    <col min="1501" max="1501" width="0.89453125" style="1" customWidth="1"/>
    <col min="1502" max="1502" width="12.41796875" style="1" customWidth="1"/>
    <col min="1503" max="1503" width="11.5234375" style="1" customWidth="1"/>
    <col min="1504" max="1504" width="0.5234375" style="1" customWidth="1"/>
    <col min="1505" max="1508" width="5.5234375" style="1" customWidth="1"/>
    <col min="1509" max="1509" width="2.1015625" style="1" customWidth="1"/>
    <col min="1510" max="1510" width="6.5234375" style="1" customWidth="1"/>
    <col min="1511" max="1511" width="9" style="1" customWidth="1"/>
    <col min="1512" max="1514" width="9.41796875" style="1" customWidth="1"/>
    <col min="1515" max="1515" width="0.89453125" style="1" customWidth="1"/>
    <col min="1516" max="1523" width="8.5234375" style="1" customWidth="1"/>
    <col min="1524" max="1524" width="9.1015625" style="1"/>
    <col min="1525" max="1525" width="6.5234375" style="1" customWidth="1"/>
    <col min="1526" max="1526" width="9" style="1" customWidth="1"/>
    <col min="1527" max="1529" width="9.41796875" style="1" customWidth="1"/>
    <col min="1530" max="1530" width="0.89453125" style="1" customWidth="1"/>
    <col min="1531" max="1531" width="8.5234375" style="1" customWidth="1"/>
    <col min="1532" max="1750" width="9.1015625" style="1"/>
    <col min="1751" max="1751" width="7.1015625" style="1" customWidth="1"/>
    <col min="1752" max="1753" width="9.1015625" style="1"/>
    <col min="1754" max="1754" width="12.41796875" style="1" customWidth="1"/>
    <col min="1755" max="1755" width="0.89453125" style="1" customWidth="1"/>
    <col min="1756" max="1756" width="12.41796875" style="1" customWidth="1"/>
    <col min="1757" max="1757" width="0.89453125" style="1" customWidth="1"/>
    <col min="1758" max="1758" width="12.41796875" style="1" customWidth="1"/>
    <col min="1759" max="1759" width="11.5234375" style="1" customWidth="1"/>
    <col min="1760" max="1760" width="0.5234375" style="1" customWidth="1"/>
    <col min="1761" max="1764" width="5.5234375" style="1" customWidth="1"/>
    <col min="1765" max="1765" width="2.1015625" style="1" customWidth="1"/>
    <col min="1766" max="1766" width="6.5234375" style="1" customWidth="1"/>
    <col min="1767" max="1767" width="9" style="1" customWidth="1"/>
    <col min="1768" max="1770" width="9.41796875" style="1" customWidth="1"/>
    <col min="1771" max="1771" width="0.89453125" style="1" customWidth="1"/>
    <col min="1772" max="1779" width="8.5234375" style="1" customWidth="1"/>
    <col min="1780" max="1780" width="9.1015625" style="1"/>
    <col min="1781" max="1781" width="6.5234375" style="1" customWidth="1"/>
    <col min="1782" max="1782" width="9" style="1" customWidth="1"/>
    <col min="1783" max="1785" width="9.41796875" style="1" customWidth="1"/>
    <col min="1786" max="1786" width="0.89453125" style="1" customWidth="1"/>
    <col min="1787" max="1787" width="8.5234375" style="1" customWidth="1"/>
    <col min="1788" max="2006" width="9.1015625" style="1"/>
    <col min="2007" max="2007" width="7.1015625" style="1" customWidth="1"/>
    <col min="2008" max="2009" width="9.1015625" style="1"/>
    <col min="2010" max="2010" width="12.41796875" style="1" customWidth="1"/>
    <col min="2011" max="2011" width="0.89453125" style="1" customWidth="1"/>
    <col min="2012" max="2012" width="12.41796875" style="1" customWidth="1"/>
    <col min="2013" max="2013" width="0.89453125" style="1" customWidth="1"/>
    <col min="2014" max="2014" width="12.41796875" style="1" customWidth="1"/>
    <col min="2015" max="2015" width="11.5234375" style="1" customWidth="1"/>
    <col min="2016" max="2016" width="0.5234375" style="1" customWidth="1"/>
    <col min="2017" max="2020" width="5.5234375" style="1" customWidth="1"/>
    <col min="2021" max="2021" width="2.1015625" style="1" customWidth="1"/>
    <col min="2022" max="2022" width="6.5234375" style="1" customWidth="1"/>
    <col min="2023" max="2023" width="9" style="1" customWidth="1"/>
    <col min="2024" max="2026" width="9.41796875" style="1" customWidth="1"/>
    <col min="2027" max="2027" width="0.89453125" style="1" customWidth="1"/>
    <col min="2028" max="2035" width="8.5234375" style="1" customWidth="1"/>
    <col min="2036" max="2036" width="9.1015625" style="1"/>
    <col min="2037" max="2037" width="6.5234375" style="1" customWidth="1"/>
    <col min="2038" max="2038" width="9" style="1" customWidth="1"/>
    <col min="2039" max="2041" width="9.41796875" style="1" customWidth="1"/>
    <col min="2042" max="2042" width="0.89453125" style="1" customWidth="1"/>
    <col min="2043" max="2043" width="8.5234375" style="1" customWidth="1"/>
    <col min="2044" max="2262" width="9.1015625" style="1"/>
    <col min="2263" max="2263" width="7.1015625" style="1" customWidth="1"/>
    <col min="2264" max="2265" width="9.1015625" style="1"/>
    <col min="2266" max="2266" width="12.41796875" style="1" customWidth="1"/>
    <col min="2267" max="2267" width="0.89453125" style="1" customWidth="1"/>
    <col min="2268" max="2268" width="12.41796875" style="1" customWidth="1"/>
    <col min="2269" max="2269" width="0.89453125" style="1" customWidth="1"/>
    <col min="2270" max="2270" width="12.41796875" style="1" customWidth="1"/>
    <col min="2271" max="2271" width="11.5234375" style="1" customWidth="1"/>
    <col min="2272" max="2272" width="0.5234375" style="1" customWidth="1"/>
    <col min="2273" max="2276" width="5.5234375" style="1" customWidth="1"/>
    <col min="2277" max="2277" width="2.1015625" style="1" customWidth="1"/>
    <col min="2278" max="2278" width="6.5234375" style="1" customWidth="1"/>
    <col min="2279" max="2279" width="9" style="1" customWidth="1"/>
    <col min="2280" max="2282" width="9.41796875" style="1" customWidth="1"/>
    <col min="2283" max="2283" width="0.89453125" style="1" customWidth="1"/>
    <col min="2284" max="2291" width="8.5234375" style="1" customWidth="1"/>
    <col min="2292" max="2292" width="9.1015625" style="1"/>
    <col min="2293" max="2293" width="6.5234375" style="1" customWidth="1"/>
    <col min="2294" max="2294" width="9" style="1" customWidth="1"/>
    <col min="2295" max="2297" width="9.41796875" style="1" customWidth="1"/>
    <col min="2298" max="2298" width="0.89453125" style="1" customWidth="1"/>
    <col min="2299" max="2299" width="8.5234375" style="1" customWidth="1"/>
    <col min="2300" max="2518" width="9.1015625" style="1"/>
    <col min="2519" max="2519" width="7.1015625" style="1" customWidth="1"/>
    <col min="2520" max="2521" width="9.1015625" style="1"/>
    <col min="2522" max="2522" width="12.41796875" style="1" customWidth="1"/>
    <col min="2523" max="2523" width="0.89453125" style="1" customWidth="1"/>
    <col min="2524" max="2524" width="12.41796875" style="1" customWidth="1"/>
    <col min="2525" max="2525" width="0.89453125" style="1" customWidth="1"/>
    <col min="2526" max="2526" width="12.41796875" style="1" customWidth="1"/>
    <col min="2527" max="2527" width="11.5234375" style="1" customWidth="1"/>
    <col min="2528" max="2528" width="0.5234375" style="1" customWidth="1"/>
    <col min="2529" max="2532" width="5.5234375" style="1" customWidth="1"/>
    <col min="2533" max="2533" width="2.1015625" style="1" customWidth="1"/>
    <col min="2534" max="2534" width="6.5234375" style="1" customWidth="1"/>
    <col min="2535" max="2535" width="9" style="1" customWidth="1"/>
    <col min="2536" max="2538" width="9.41796875" style="1" customWidth="1"/>
    <col min="2539" max="2539" width="0.89453125" style="1" customWidth="1"/>
    <col min="2540" max="2547" width="8.5234375" style="1" customWidth="1"/>
    <col min="2548" max="2548" width="9.1015625" style="1"/>
    <col min="2549" max="2549" width="6.5234375" style="1" customWidth="1"/>
    <col min="2550" max="2550" width="9" style="1" customWidth="1"/>
    <col min="2551" max="2553" width="9.41796875" style="1" customWidth="1"/>
    <col min="2554" max="2554" width="0.89453125" style="1" customWidth="1"/>
    <col min="2555" max="2555" width="8.5234375" style="1" customWidth="1"/>
    <col min="2556" max="2774" width="9.1015625" style="1"/>
    <col min="2775" max="2775" width="7.1015625" style="1" customWidth="1"/>
    <col min="2776" max="2777" width="9.1015625" style="1"/>
    <col min="2778" max="2778" width="12.41796875" style="1" customWidth="1"/>
    <col min="2779" max="2779" width="0.89453125" style="1" customWidth="1"/>
    <col min="2780" max="2780" width="12.41796875" style="1" customWidth="1"/>
    <col min="2781" max="2781" width="0.89453125" style="1" customWidth="1"/>
    <col min="2782" max="2782" width="12.41796875" style="1" customWidth="1"/>
    <col min="2783" max="2783" width="11.5234375" style="1" customWidth="1"/>
    <col min="2784" max="2784" width="0.5234375" style="1" customWidth="1"/>
    <col min="2785" max="2788" width="5.5234375" style="1" customWidth="1"/>
    <col min="2789" max="2789" width="2.1015625" style="1" customWidth="1"/>
    <col min="2790" max="2790" width="6.5234375" style="1" customWidth="1"/>
    <col min="2791" max="2791" width="9" style="1" customWidth="1"/>
    <col min="2792" max="2794" width="9.41796875" style="1" customWidth="1"/>
    <col min="2795" max="2795" width="0.89453125" style="1" customWidth="1"/>
    <col min="2796" max="2803" width="8.5234375" style="1" customWidth="1"/>
    <col min="2804" max="2804" width="9.1015625" style="1"/>
    <col min="2805" max="2805" width="6.5234375" style="1" customWidth="1"/>
    <col min="2806" max="2806" width="9" style="1" customWidth="1"/>
    <col min="2807" max="2809" width="9.41796875" style="1" customWidth="1"/>
    <col min="2810" max="2810" width="0.89453125" style="1" customWidth="1"/>
    <col min="2811" max="2811" width="8.5234375" style="1" customWidth="1"/>
    <col min="2812" max="3030" width="9.1015625" style="1"/>
    <col min="3031" max="3031" width="7.1015625" style="1" customWidth="1"/>
    <col min="3032" max="3033" width="9.1015625" style="1"/>
    <col min="3034" max="3034" width="12.41796875" style="1" customWidth="1"/>
    <col min="3035" max="3035" width="0.89453125" style="1" customWidth="1"/>
    <col min="3036" max="3036" width="12.41796875" style="1" customWidth="1"/>
    <col min="3037" max="3037" width="0.89453125" style="1" customWidth="1"/>
    <col min="3038" max="3038" width="12.41796875" style="1" customWidth="1"/>
    <col min="3039" max="3039" width="11.5234375" style="1" customWidth="1"/>
    <col min="3040" max="3040" width="0.5234375" style="1" customWidth="1"/>
    <col min="3041" max="3044" width="5.5234375" style="1" customWidth="1"/>
    <col min="3045" max="3045" width="2.1015625" style="1" customWidth="1"/>
    <col min="3046" max="3046" width="6.5234375" style="1" customWidth="1"/>
    <col min="3047" max="3047" width="9" style="1" customWidth="1"/>
    <col min="3048" max="3050" width="9.41796875" style="1" customWidth="1"/>
    <col min="3051" max="3051" width="0.89453125" style="1" customWidth="1"/>
    <col min="3052" max="3059" width="8.5234375" style="1" customWidth="1"/>
    <col min="3060" max="3060" width="9.1015625" style="1"/>
    <col min="3061" max="3061" width="6.5234375" style="1" customWidth="1"/>
    <col min="3062" max="3062" width="9" style="1" customWidth="1"/>
    <col min="3063" max="3065" width="9.41796875" style="1" customWidth="1"/>
    <col min="3066" max="3066" width="0.89453125" style="1" customWidth="1"/>
    <col min="3067" max="3067" width="8.5234375" style="1" customWidth="1"/>
    <col min="3068" max="3286" width="9.1015625" style="1"/>
    <col min="3287" max="3287" width="7.1015625" style="1" customWidth="1"/>
    <col min="3288" max="3289" width="9.1015625" style="1"/>
    <col min="3290" max="3290" width="12.41796875" style="1" customWidth="1"/>
    <col min="3291" max="3291" width="0.89453125" style="1" customWidth="1"/>
    <col min="3292" max="3292" width="12.41796875" style="1" customWidth="1"/>
    <col min="3293" max="3293" width="0.89453125" style="1" customWidth="1"/>
    <col min="3294" max="3294" width="12.41796875" style="1" customWidth="1"/>
    <col min="3295" max="3295" width="11.5234375" style="1" customWidth="1"/>
    <col min="3296" max="3296" width="0.5234375" style="1" customWidth="1"/>
    <col min="3297" max="3300" width="5.5234375" style="1" customWidth="1"/>
    <col min="3301" max="3301" width="2.1015625" style="1" customWidth="1"/>
    <col min="3302" max="3302" width="6.5234375" style="1" customWidth="1"/>
    <col min="3303" max="3303" width="9" style="1" customWidth="1"/>
    <col min="3304" max="3306" width="9.41796875" style="1" customWidth="1"/>
    <col min="3307" max="3307" width="0.89453125" style="1" customWidth="1"/>
    <col min="3308" max="3315" width="8.5234375" style="1" customWidth="1"/>
    <col min="3316" max="3316" width="9.1015625" style="1"/>
    <col min="3317" max="3317" width="6.5234375" style="1" customWidth="1"/>
    <col min="3318" max="3318" width="9" style="1" customWidth="1"/>
    <col min="3319" max="3321" width="9.41796875" style="1" customWidth="1"/>
    <col min="3322" max="3322" width="0.89453125" style="1" customWidth="1"/>
    <col min="3323" max="3323" width="8.5234375" style="1" customWidth="1"/>
    <col min="3324" max="3542" width="9.1015625" style="1"/>
    <col min="3543" max="3543" width="7.1015625" style="1" customWidth="1"/>
    <col min="3544" max="3545" width="9.1015625" style="1"/>
    <col min="3546" max="3546" width="12.41796875" style="1" customWidth="1"/>
    <col min="3547" max="3547" width="0.89453125" style="1" customWidth="1"/>
    <col min="3548" max="3548" width="12.41796875" style="1" customWidth="1"/>
    <col min="3549" max="3549" width="0.89453125" style="1" customWidth="1"/>
    <col min="3550" max="3550" width="12.41796875" style="1" customWidth="1"/>
    <col min="3551" max="3551" width="11.5234375" style="1" customWidth="1"/>
    <col min="3552" max="3552" width="0.5234375" style="1" customWidth="1"/>
    <col min="3553" max="3556" width="5.5234375" style="1" customWidth="1"/>
    <col min="3557" max="3557" width="2.1015625" style="1" customWidth="1"/>
    <col min="3558" max="3558" width="6.5234375" style="1" customWidth="1"/>
    <col min="3559" max="3559" width="9" style="1" customWidth="1"/>
    <col min="3560" max="3562" width="9.41796875" style="1" customWidth="1"/>
    <col min="3563" max="3563" width="0.89453125" style="1" customWidth="1"/>
    <col min="3564" max="3571" width="8.5234375" style="1" customWidth="1"/>
    <col min="3572" max="3572" width="9.1015625" style="1"/>
    <col min="3573" max="3573" width="6.5234375" style="1" customWidth="1"/>
    <col min="3574" max="3574" width="9" style="1" customWidth="1"/>
    <col min="3575" max="3577" width="9.41796875" style="1" customWidth="1"/>
    <col min="3578" max="3578" width="0.89453125" style="1" customWidth="1"/>
    <col min="3579" max="3579" width="8.5234375" style="1" customWidth="1"/>
    <col min="3580" max="3798" width="9.1015625" style="1"/>
    <col min="3799" max="3799" width="7.1015625" style="1" customWidth="1"/>
    <col min="3800" max="3801" width="9.1015625" style="1"/>
    <col min="3802" max="3802" width="12.41796875" style="1" customWidth="1"/>
    <col min="3803" max="3803" width="0.89453125" style="1" customWidth="1"/>
    <col min="3804" max="3804" width="12.41796875" style="1" customWidth="1"/>
    <col min="3805" max="3805" width="0.89453125" style="1" customWidth="1"/>
    <col min="3806" max="3806" width="12.41796875" style="1" customWidth="1"/>
    <col min="3807" max="3807" width="11.5234375" style="1" customWidth="1"/>
    <col min="3808" max="3808" width="0.5234375" style="1" customWidth="1"/>
    <col min="3809" max="3812" width="5.5234375" style="1" customWidth="1"/>
    <col min="3813" max="3813" width="2.1015625" style="1" customWidth="1"/>
    <col min="3814" max="3814" width="6.5234375" style="1" customWidth="1"/>
    <col min="3815" max="3815" width="9" style="1" customWidth="1"/>
    <col min="3816" max="3818" width="9.41796875" style="1" customWidth="1"/>
    <col min="3819" max="3819" width="0.89453125" style="1" customWidth="1"/>
    <col min="3820" max="3827" width="8.5234375" style="1" customWidth="1"/>
    <col min="3828" max="3828" width="9.1015625" style="1"/>
    <col min="3829" max="3829" width="6.5234375" style="1" customWidth="1"/>
    <col min="3830" max="3830" width="9" style="1" customWidth="1"/>
    <col min="3831" max="3833" width="9.41796875" style="1" customWidth="1"/>
    <col min="3834" max="3834" width="0.89453125" style="1" customWidth="1"/>
    <col min="3835" max="3835" width="8.5234375" style="1" customWidth="1"/>
    <col min="3836" max="4054" width="9.1015625" style="1"/>
    <col min="4055" max="4055" width="7.1015625" style="1" customWidth="1"/>
    <col min="4056" max="4057" width="9.1015625" style="1"/>
    <col min="4058" max="4058" width="12.41796875" style="1" customWidth="1"/>
    <col min="4059" max="4059" width="0.89453125" style="1" customWidth="1"/>
    <col min="4060" max="4060" width="12.41796875" style="1" customWidth="1"/>
    <col min="4061" max="4061" width="0.89453125" style="1" customWidth="1"/>
    <col min="4062" max="4062" width="12.41796875" style="1" customWidth="1"/>
    <col min="4063" max="4063" width="11.5234375" style="1" customWidth="1"/>
    <col min="4064" max="4064" width="0.5234375" style="1" customWidth="1"/>
    <col min="4065" max="4068" width="5.5234375" style="1" customWidth="1"/>
    <col min="4069" max="4069" width="2.1015625" style="1" customWidth="1"/>
    <col min="4070" max="4070" width="6.5234375" style="1" customWidth="1"/>
    <col min="4071" max="4071" width="9" style="1" customWidth="1"/>
    <col min="4072" max="4074" width="9.41796875" style="1" customWidth="1"/>
    <col min="4075" max="4075" width="0.89453125" style="1" customWidth="1"/>
    <col min="4076" max="4083" width="8.5234375" style="1" customWidth="1"/>
    <col min="4084" max="4084" width="9.1015625" style="1"/>
    <col min="4085" max="4085" width="6.5234375" style="1" customWidth="1"/>
    <col min="4086" max="4086" width="9" style="1" customWidth="1"/>
    <col min="4087" max="4089" width="9.41796875" style="1" customWidth="1"/>
    <col min="4090" max="4090" width="0.89453125" style="1" customWidth="1"/>
    <col min="4091" max="4091" width="8.5234375" style="1" customWidth="1"/>
    <col min="4092" max="4310" width="9.1015625" style="1"/>
    <col min="4311" max="4311" width="7.1015625" style="1" customWidth="1"/>
    <col min="4312" max="4313" width="9.1015625" style="1"/>
    <col min="4314" max="4314" width="12.41796875" style="1" customWidth="1"/>
    <col min="4315" max="4315" width="0.89453125" style="1" customWidth="1"/>
    <col min="4316" max="4316" width="12.41796875" style="1" customWidth="1"/>
    <col min="4317" max="4317" width="0.89453125" style="1" customWidth="1"/>
    <col min="4318" max="4318" width="12.41796875" style="1" customWidth="1"/>
    <col min="4319" max="4319" width="11.5234375" style="1" customWidth="1"/>
    <col min="4320" max="4320" width="0.5234375" style="1" customWidth="1"/>
    <col min="4321" max="4324" width="5.5234375" style="1" customWidth="1"/>
    <col min="4325" max="4325" width="2.1015625" style="1" customWidth="1"/>
    <col min="4326" max="4326" width="6.5234375" style="1" customWidth="1"/>
    <col min="4327" max="4327" width="9" style="1" customWidth="1"/>
    <col min="4328" max="4330" width="9.41796875" style="1" customWidth="1"/>
    <col min="4331" max="4331" width="0.89453125" style="1" customWidth="1"/>
    <col min="4332" max="4339" width="8.5234375" style="1" customWidth="1"/>
    <col min="4340" max="4340" width="9.1015625" style="1"/>
    <col min="4341" max="4341" width="6.5234375" style="1" customWidth="1"/>
    <col min="4342" max="4342" width="9" style="1" customWidth="1"/>
    <col min="4343" max="4345" width="9.41796875" style="1" customWidth="1"/>
    <col min="4346" max="4346" width="0.89453125" style="1" customWidth="1"/>
    <col min="4347" max="4347" width="8.5234375" style="1" customWidth="1"/>
    <col min="4348" max="4566" width="9.1015625" style="1"/>
    <col min="4567" max="4567" width="7.1015625" style="1" customWidth="1"/>
    <col min="4568" max="4569" width="9.1015625" style="1"/>
    <col min="4570" max="4570" width="12.41796875" style="1" customWidth="1"/>
    <col min="4571" max="4571" width="0.89453125" style="1" customWidth="1"/>
    <col min="4572" max="4572" width="12.41796875" style="1" customWidth="1"/>
    <col min="4573" max="4573" width="0.89453125" style="1" customWidth="1"/>
    <col min="4574" max="4574" width="12.41796875" style="1" customWidth="1"/>
    <col min="4575" max="4575" width="11.5234375" style="1" customWidth="1"/>
    <col min="4576" max="4576" width="0.5234375" style="1" customWidth="1"/>
    <col min="4577" max="4580" width="5.5234375" style="1" customWidth="1"/>
    <col min="4581" max="4581" width="2.1015625" style="1" customWidth="1"/>
    <col min="4582" max="4582" width="6.5234375" style="1" customWidth="1"/>
    <col min="4583" max="4583" width="9" style="1" customWidth="1"/>
    <col min="4584" max="4586" width="9.41796875" style="1" customWidth="1"/>
    <col min="4587" max="4587" width="0.89453125" style="1" customWidth="1"/>
    <col min="4588" max="4595" width="8.5234375" style="1" customWidth="1"/>
    <col min="4596" max="4596" width="9.1015625" style="1"/>
    <col min="4597" max="4597" width="6.5234375" style="1" customWidth="1"/>
    <col min="4598" max="4598" width="9" style="1" customWidth="1"/>
    <col min="4599" max="4601" width="9.41796875" style="1" customWidth="1"/>
    <col min="4602" max="4602" width="0.89453125" style="1" customWidth="1"/>
    <col min="4603" max="4603" width="8.5234375" style="1" customWidth="1"/>
    <col min="4604" max="4822" width="9.1015625" style="1"/>
    <col min="4823" max="4823" width="7.1015625" style="1" customWidth="1"/>
    <col min="4824" max="4825" width="9.1015625" style="1"/>
    <col min="4826" max="4826" width="12.41796875" style="1" customWidth="1"/>
    <col min="4827" max="4827" width="0.89453125" style="1" customWidth="1"/>
    <col min="4828" max="4828" width="12.41796875" style="1" customWidth="1"/>
    <col min="4829" max="4829" width="0.89453125" style="1" customWidth="1"/>
    <col min="4830" max="4830" width="12.41796875" style="1" customWidth="1"/>
    <col min="4831" max="4831" width="11.5234375" style="1" customWidth="1"/>
    <col min="4832" max="4832" width="0.5234375" style="1" customWidth="1"/>
    <col min="4833" max="4836" width="5.5234375" style="1" customWidth="1"/>
    <col min="4837" max="4837" width="2.1015625" style="1" customWidth="1"/>
    <col min="4838" max="4838" width="6.5234375" style="1" customWidth="1"/>
    <col min="4839" max="4839" width="9" style="1" customWidth="1"/>
    <col min="4840" max="4842" width="9.41796875" style="1" customWidth="1"/>
    <col min="4843" max="4843" width="0.89453125" style="1" customWidth="1"/>
    <col min="4844" max="4851" width="8.5234375" style="1" customWidth="1"/>
    <col min="4852" max="4852" width="9.1015625" style="1"/>
    <col min="4853" max="4853" width="6.5234375" style="1" customWidth="1"/>
    <col min="4854" max="4854" width="9" style="1" customWidth="1"/>
    <col min="4855" max="4857" width="9.41796875" style="1" customWidth="1"/>
    <col min="4858" max="4858" width="0.89453125" style="1" customWidth="1"/>
    <col min="4859" max="4859" width="8.5234375" style="1" customWidth="1"/>
    <col min="4860" max="5078" width="9.1015625" style="1"/>
    <col min="5079" max="5079" width="7.1015625" style="1" customWidth="1"/>
    <col min="5080" max="5081" width="9.1015625" style="1"/>
    <col min="5082" max="5082" width="12.41796875" style="1" customWidth="1"/>
    <col min="5083" max="5083" width="0.89453125" style="1" customWidth="1"/>
    <col min="5084" max="5084" width="12.41796875" style="1" customWidth="1"/>
    <col min="5085" max="5085" width="0.89453125" style="1" customWidth="1"/>
    <col min="5086" max="5086" width="12.41796875" style="1" customWidth="1"/>
    <col min="5087" max="5087" width="11.5234375" style="1" customWidth="1"/>
    <col min="5088" max="5088" width="0.5234375" style="1" customWidth="1"/>
    <col min="5089" max="5092" width="5.5234375" style="1" customWidth="1"/>
    <col min="5093" max="5093" width="2.1015625" style="1" customWidth="1"/>
    <col min="5094" max="5094" width="6.5234375" style="1" customWidth="1"/>
    <col min="5095" max="5095" width="9" style="1" customWidth="1"/>
    <col min="5096" max="5098" width="9.41796875" style="1" customWidth="1"/>
    <col min="5099" max="5099" width="0.89453125" style="1" customWidth="1"/>
    <col min="5100" max="5107" width="8.5234375" style="1" customWidth="1"/>
    <col min="5108" max="5108" width="9.1015625" style="1"/>
    <col min="5109" max="5109" width="6.5234375" style="1" customWidth="1"/>
    <col min="5110" max="5110" width="9" style="1" customWidth="1"/>
    <col min="5111" max="5113" width="9.41796875" style="1" customWidth="1"/>
    <col min="5114" max="5114" width="0.89453125" style="1" customWidth="1"/>
    <col min="5115" max="5115" width="8.5234375" style="1" customWidth="1"/>
    <col min="5116" max="5334" width="9.1015625" style="1"/>
    <col min="5335" max="5335" width="7.1015625" style="1" customWidth="1"/>
    <col min="5336" max="5337" width="9.1015625" style="1"/>
    <col min="5338" max="5338" width="12.41796875" style="1" customWidth="1"/>
    <col min="5339" max="5339" width="0.89453125" style="1" customWidth="1"/>
    <col min="5340" max="5340" width="12.41796875" style="1" customWidth="1"/>
    <col min="5341" max="5341" width="0.89453125" style="1" customWidth="1"/>
    <col min="5342" max="5342" width="12.41796875" style="1" customWidth="1"/>
    <col min="5343" max="5343" width="11.5234375" style="1" customWidth="1"/>
    <col min="5344" max="5344" width="0.5234375" style="1" customWidth="1"/>
    <col min="5345" max="5348" width="5.5234375" style="1" customWidth="1"/>
    <col min="5349" max="5349" width="2.1015625" style="1" customWidth="1"/>
    <col min="5350" max="5350" width="6.5234375" style="1" customWidth="1"/>
    <col min="5351" max="5351" width="9" style="1" customWidth="1"/>
    <col min="5352" max="5354" width="9.41796875" style="1" customWidth="1"/>
    <col min="5355" max="5355" width="0.89453125" style="1" customWidth="1"/>
    <col min="5356" max="5363" width="8.5234375" style="1" customWidth="1"/>
    <col min="5364" max="5364" width="9.1015625" style="1"/>
    <col min="5365" max="5365" width="6.5234375" style="1" customWidth="1"/>
    <col min="5366" max="5366" width="9" style="1" customWidth="1"/>
    <col min="5367" max="5369" width="9.41796875" style="1" customWidth="1"/>
    <col min="5370" max="5370" width="0.89453125" style="1" customWidth="1"/>
    <col min="5371" max="5371" width="8.5234375" style="1" customWidth="1"/>
    <col min="5372" max="5590" width="9.1015625" style="1"/>
    <col min="5591" max="5591" width="7.1015625" style="1" customWidth="1"/>
    <col min="5592" max="5593" width="9.1015625" style="1"/>
    <col min="5594" max="5594" width="12.41796875" style="1" customWidth="1"/>
    <col min="5595" max="5595" width="0.89453125" style="1" customWidth="1"/>
    <col min="5596" max="5596" width="12.41796875" style="1" customWidth="1"/>
    <col min="5597" max="5597" width="0.89453125" style="1" customWidth="1"/>
    <col min="5598" max="5598" width="12.41796875" style="1" customWidth="1"/>
    <col min="5599" max="5599" width="11.5234375" style="1" customWidth="1"/>
    <col min="5600" max="5600" width="0.5234375" style="1" customWidth="1"/>
    <col min="5601" max="5604" width="5.5234375" style="1" customWidth="1"/>
    <col min="5605" max="5605" width="2.1015625" style="1" customWidth="1"/>
    <col min="5606" max="5606" width="6.5234375" style="1" customWidth="1"/>
    <col min="5607" max="5607" width="9" style="1" customWidth="1"/>
    <col min="5608" max="5610" width="9.41796875" style="1" customWidth="1"/>
    <col min="5611" max="5611" width="0.89453125" style="1" customWidth="1"/>
    <col min="5612" max="5619" width="8.5234375" style="1" customWidth="1"/>
    <col min="5620" max="5620" width="9.1015625" style="1"/>
    <col min="5621" max="5621" width="6.5234375" style="1" customWidth="1"/>
    <col min="5622" max="5622" width="9" style="1" customWidth="1"/>
    <col min="5623" max="5625" width="9.41796875" style="1" customWidth="1"/>
    <col min="5626" max="5626" width="0.89453125" style="1" customWidth="1"/>
    <col min="5627" max="5627" width="8.5234375" style="1" customWidth="1"/>
    <col min="5628" max="5846" width="9.1015625" style="1"/>
    <col min="5847" max="5847" width="7.1015625" style="1" customWidth="1"/>
    <col min="5848" max="5849" width="9.1015625" style="1"/>
    <col min="5850" max="5850" width="12.41796875" style="1" customWidth="1"/>
    <col min="5851" max="5851" width="0.89453125" style="1" customWidth="1"/>
    <col min="5852" max="5852" width="12.41796875" style="1" customWidth="1"/>
    <col min="5853" max="5853" width="0.89453125" style="1" customWidth="1"/>
    <col min="5854" max="5854" width="12.41796875" style="1" customWidth="1"/>
    <col min="5855" max="5855" width="11.5234375" style="1" customWidth="1"/>
    <col min="5856" max="5856" width="0.5234375" style="1" customWidth="1"/>
    <col min="5857" max="5860" width="5.5234375" style="1" customWidth="1"/>
    <col min="5861" max="5861" width="2.1015625" style="1" customWidth="1"/>
    <col min="5862" max="5862" width="6.5234375" style="1" customWidth="1"/>
    <col min="5863" max="5863" width="9" style="1" customWidth="1"/>
    <col min="5864" max="5866" width="9.41796875" style="1" customWidth="1"/>
    <col min="5867" max="5867" width="0.89453125" style="1" customWidth="1"/>
    <col min="5868" max="5875" width="8.5234375" style="1" customWidth="1"/>
    <col min="5876" max="5876" width="9.1015625" style="1"/>
    <col min="5877" max="5877" width="6.5234375" style="1" customWidth="1"/>
    <col min="5878" max="5878" width="9" style="1" customWidth="1"/>
    <col min="5879" max="5881" width="9.41796875" style="1" customWidth="1"/>
    <col min="5882" max="5882" width="0.89453125" style="1" customWidth="1"/>
    <col min="5883" max="5883" width="8.5234375" style="1" customWidth="1"/>
    <col min="5884" max="6102" width="9.1015625" style="1"/>
    <col min="6103" max="6103" width="7.1015625" style="1" customWidth="1"/>
    <col min="6104" max="6105" width="9.1015625" style="1"/>
    <col min="6106" max="6106" width="12.41796875" style="1" customWidth="1"/>
    <col min="6107" max="6107" width="0.89453125" style="1" customWidth="1"/>
    <col min="6108" max="6108" width="12.41796875" style="1" customWidth="1"/>
    <col min="6109" max="6109" width="0.89453125" style="1" customWidth="1"/>
    <col min="6110" max="6110" width="12.41796875" style="1" customWidth="1"/>
    <col min="6111" max="6111" width="11.5234375" style="1" customWidth="1"/>
    <col min="6112" max="6112" width="0.5234375" style="1" customWidth="1"/>
    <col min="6113" max="6116" width="5.5234375" style="1" customWidth="1"/>
    <col min="6117" max="6117" width="2.1015625" style="1" customWidth="1"/>
    <col min="6118" max="6118" width="6.5234375" style="1" customWidth="1"/>
    <col min="6119" max="6119" width="9" style="1" customWidth="1"/>
    <col min="6120" max="6122" width="9.41796875" style="1" customWidth="1"/>
    <col min="6123" max="6123" width="0.89453125" style="1" customWidth="1"/>
    <col min="6124" max="6131" width="8.5234375" style="1" customWidth="1"/>
    <col min="6132" max="6132" width="9.1015625" style="1"/>
    <col min="6133" max="6133" width="6.5234375" style="1" customWidth="1"/>
    <col min="6134" max="6134" width="9" style="1" customWidth="1"/>
    <col min="6135" max="6137" width="9.41796875" style="1" customWidth="1"/>
    <col min="6138" max="6138" width="0.89453125" style="1" customWidth="1"/>
    <col min="6139" max="6139" width="8.5234375" style="1" customWidth="1"/>
    <col min="6140" max="6358" width="9.1015625" style="1"/>
    <col min="6359" max="6359" width="7.1015625" style="1" customWidth="1"/>
    <col min="6360" max="6361" width="9.1015625" style="1"/>
    <col min="6362" max="6362" width="12.41796875" style="1" customWidth="1"/>
    <col min="6363" max="6363" width="0.89453125" style="1" customWidth="1"/>
    <col min="6364" max="6364" width="12.41796875" style="1" customWidth="1"/>
    <col min="6365" max="6365" width="0.89453125" style="1" customWidth="1"/>
    <col min="6366" max="6366" width="12.41796875" style="1" customWidth="1"/>
    <col min="6367" max="6367" width="11.5234375" style="1" customWidth="1"/>
    <col min="6368" max="6368" width="0.5234375" style="1" customWidth="1"/>
    <col min="6369" max="6372" width="5.5234375" style="1" customWidth="1"/>
    <col min="6373" max="6373" width="2.1015625" style="1" customWidth="1"/>
    <col min="6374" max="6374" width="6.5234375" style="1" customWidth="1"/>
    <col min="6375" max="6375" width="9" style="1" customWidth="1"/>
    <col min="6376" max="6378" width="9.41796875" style="1" customWidth="1"/>
    <col min="6379" max="6379" width="0.89453125" style="1" customWidth="1"/>
    <col min="6380" max="6387" width="8.5234375" style="1" customWidth="1"/>
    <col min="6388" max="6388" width="9.1015625" style="1"/>
    <col min="6389" max="6389" width="6.5234375" style="1" customWidth="1"/>
    <col min="6390" max="6390" width="9" style="1" customWidth="1"/>
    <col min="6391" max="6393" width="9.41796875" style="1" customWidth="1"/>
    <col min="6394" max="6394" width="0.89453125" style="1" customWidth="1"/>
    <col min="6395" max="6395" width="8.5234375" style="1" customWidth="1"/>
    <col min="6396" max="6614" width="9.1015625" style="1"/>
    <col min="6615" max="6615" width="7.1015625" style="1" customWidth="1"/>
    <col min="6616" max="6617" width="9.1015625" style="1"/>
    <col min="6618" max="6618" width="12.41796875" style="1" customWidth="1"/>
    <col min="6619" max="6619" width="0.89453125" style="1" customWidth="1"/>
    <col min="6620" max="6620" width="12.41796875" style="1" customWidth="1"/>
    <col min="6621" max="6621" width="0.89453125" style="1" customWidth="1"/>
    <col min="6622" max="6622" width="12.41796875" style="1" customWidth="1"/>
    <col min="6623" max="6623" width="11.5234375" style="1" customWidth="1"/>
    <col min="6624" max="6624" width="0.5234375" style="1" customWidth="1"/>
    <col min="6625" max="6628" width="5.5234375" style="1" customWidth="1"/>
    <col min="6629" max="6629" width="2.1015625" style="1" customWidth="1"/>
    <col min="6630" max="6630" width="6.5234375" style="1" customWidth="1"/>
    <col min="6631" max="6631" width="9" style="1" customWidth="1"/>
    <col min="6632" max="6634" width="9.41796875" style="1" customWidth="1"/>
    <col min="6635" max="6635" width="0.89453125" style="1" customWidth="1"/>
    <col min="6636" max="6643" width="8.5234375" style="1" customWidth="1"/>
    <col min="6644" max="6644" width="9.1015625" style="1"/>
    <col min="6645" max="6645" width="6.5234375" style="1" customWidth="1"/>
    <col min="6646" max="6646" width="9" style="1" customWidth="1"/>
    <col min="6647" max="6649" width="9.41796875" style="1" customWidth="1"/>
    <col min="6650" max="6650" width="0.89453125" style="1" customWidth="1"/>
    <col min="6651" max="6651" width="8.5234375" style="1" customWidth="1"/>
    <col min="6652" max="6870" width="9.1015625" style="1"/>
    <col min="6871" max="6871" width="7.1015625" style="1" customWidth="1"/>
    <col min="6872" max="6873" width="9.1015625" style="1"/>
    <col min="6874" max="6874" width="12.41796875" style="1" customWidth="1"/>
    <col min="6875" max="6875" width="0.89453125" style="1" customWidth="1"/>
    <col min="6876" max="6876" width="12.41796875" style="1" customWidth="1"/>
    <col min="6877" max="6877" width="0.89453125" style="1" customWidth="1"/>
    <col min="6878" max="6878" width="12.41796875" style="1" customWidth="1"/>
    <col min="6879" max="6879" width="11.5234375" style="1" customWidth="1"/>
    <col min="6880" max="6880" width="0.5234375" style="1" customWidth="1"/>
    <col min="6881" max="6884" width="5.5234375" style="1" customWidth="1"/>
    <col min="6885" max="6885" width="2.1015625" style="1" customWidth="1"/>
    <col min="6886" max="6886" width="6.5234375" style="1" customWidth="1"/>
    <col min="6887" max="6887" width="9" style="1" customWidth="1"/>
    <col min="6888" max="6890" width="9.41796875" style="1" customWidth="1"/>
    <col min="6891" max="6891" width="0.89453125" style="1" customWidth="1"/>
    <col min="6892" max="6899" width="8.5234375" style="1" customWidth="1"/>
    <col min="6900" max="6900" width="9.1015625" style="1"/>
    <col min="6901" max="6901" width="6.5234375" style="1" customWidth="1"/>
    <col min="6902" max="6902" width="9" style="1" customWidth="1"/>
    <col min="6903" max="6905" width="9.41796875" style="1" customWidth="1"/>
    <col min="6906" max="6906" width="0.89453125" style="1" customWidth="1"/>
    <col min="6907" max="6907" width="8.5234375" style="1" customWidth="1"/>
    <col min="6908" max="7126" width="9.1015625" style="1"/>
    <col min="7127" max="7127" width="7.1015625" style="1" customWidth="1"/>
    <col min="7128" max="7129" width="9.1015625" style="1"/>
    <col min="7130" max="7130" width="12.41796875" style="1" customWidth="1"/>
    <col min="7131" max="7131" width="0.89453125" style="1" customWidth="1"/>
    <col min="7132" max="7132" width="12.41796875" style="1" customWidth="1"/>
    <col min="7133" max="7133" width="0.89453125" style="1" customWidth="1"/>
    <col min="7134" max="7134" width="12.41796875" style="1" customWidth="1"/>
    <col min="7135" max="7135" width="11.5234375" style="1" customWidth="1"/>
    <col min="7136" max="7136" width="0.5234375" style="1" customWidth="1"/>
    <col min="7137" max="7140" width="5.5234375" style="1" customWidth="1"/>
    <col min="7141" max="7141" width="2.1015625" style="1" customWidth="1"/>
    <col min="7142" max="7142" width="6.5234375" style="1" customWidth="1"/>
    <col min="7143" max="7143" width="9" style="1" customWidth="1"/>
    <col min="7144" max="7146" width="9.41796875" style="1" customWidth="1"/>
    <col min="7147" max="7147" width="0.89453125" style="1" customWidth="1"/>
    <col min="7148" max="7155" width="8.5234375" style="1" customWidth="1"/>
    <col min="7156" max="7156" width="9.1015625" style="1"/>
    <col min="7157" max="7157" width="6.5234375" style="1" customWidth="1"/>
    <col min="7158" max="7158" width="9" style="1" customWidth="1"/>
    <col min="7159" max="7161" width="9.41796875" style="1" customWidth="1"/>
    <col min="7162" max="7162" width="0.89453125" style="1" customWidth="1"/>
    <col min="7163" max="7163" width="8.5234375" style="1" customWidth="1"/>
    <col min="7164" max="7382" width="9.1015625" style="1"/>
    <col min="7383" max="7383" width="7.1015625" style="1" customWidth="1"/>
    <col min="7384" max="7385" width="9.1015625" style="1"/>
    <col min="7386" max="7386" width="12.41796875" style="1" customWidth="1"/>
    <col min="7387" max="7387" width="0.89453125" style="1" customWidth="1"/>
    <col min="7388" max="7388" width="12.41796875" style="1" customWidth="1"/>
    <col min="7389" max="7389" width="0.89453125" style="1" customWidth="1"/>
    <col min="7390" max="7390" width="12.41796875" style="1" customWidth="1"/>
    <col min="7391" max="7391" width="11.5234375" style="1" customWidth="1"/>
    <col min="7392" max="7392" width="0.5234375" style="1" customWidth="1"/>
    <col min="7393" max="7396" width="5.5234375" style="1" customWidth="1"/>
    <col min="7397" max="7397" width="2.1015625" style="1" customWidth="1"/>
    <col min="7398" max="7398" width="6.5234375" style="1" customWidth="1"/>
    <col min="7399" max="7399" width="9" style="1" customWidth="1"/>
    <col min="7400" max="7402" width="9.41796875" style="1" customWidth="1"/>
    <col min="7403" max="7403" width="0.89453125" style="1" customWidth="1"/>
    <col min="7404" max="7411" width="8.5234375" style="1" customWidth="1"/>
    <col min="7412" max="7412" width="9.1015625" style="1"/>
    <col min="7413" max="7413" width="6.5234375" style="1" customWidth="1"/>
    <col min="7414" max="7414" width="9" style="1" customWidth="1"/>
    <col min="7415" max="7417" width="9.41796875" style="1" customWidth="1"/>
    <col min="7418" max="7418" width="0.89453125" style="1" customWidth="1"/>
    <col min="7419" max="7419" width="8.5234375" style="1" customWidth="1"/>
    <col min="7420" max="7638" width="9.1015625" style="1"/>
    <col min="7639" max="7639" width="7.1015625" style="1" customWidth="1"/>
    <col min="7640" max="7641" width="9.1015625" style="1"/>
    <col min="7642" max="7642" width="12.41796875" style="1" customWidth="1"/>
    <col min="7643" max="7643" width="0.89453125" style="1" customWidth="1"/>
    <col min="7644" max="7644" width="12.41796875" style="1" customWidth="1"/>
    <col min="7645" max="7645" width="0.89453125" style="1" customWidth="1"/>
    <col min="7646" max="7646" width="12.41796875" style="1" customWidth="1"/>
    <col min="7647" max="7647" width="11.5234375" style="1" customWidth="1"/>
    <col min="7648" max="7648" width="0.5234375" style="1" customWidth="1"/>
    <col min="7649" max="7652" width="5.5234375" style="1" customWidth="1"/>
    <col min="7653" max="7653" width="2.1015625" style="1" customWidth="1"/>
    <col min="7654" max="7654" width="6.5234375" style="1" customWidth="1"/>
    <col min="7655" max="7655" width="9" style="1" customWidth="1"/>
    <col min="7656" max="7658" width="9.41796875" style="1" customWidth="1"/>
    <col min="7659" max="7659" width="0.89453125" style="1" customWidth="1"/>
    <col min="7660" max="7667" width="8.5234375" style="1" customWidth="1"/>
    <col min="7668" max="7668" width="9.1015625" style="1"/>
    <col min="7669" max="7669" width="6.5234375" style="1" customWidth="1"/>
    <col min="7670" max="7670" width="9" style="1" customWidth="1"/>
    <col min="7671" max="7673" width="9.41796875" style="1" customWidth="1"/>
    <col min="7674" max="7674" width="0.89453125" style="1" customWidth="1"/>
    <col min="7675" max="7675" width="8.5234375" style="1" customWidth="1"/>
    <col min="7676" max="7894" width="9.1015625" style="1"/>
    <col min="7895" max="7895" width="7.1015625" style="1" customWidth="1"/>
    <col min="7896" max="7897" width="9.1015625" style="1"/>
    <col min="7898" max="7898" width="12.41796875" style="1" customWidth="1"/>
    <col min="7899" max="7899" width="0.89453125" style="1" customWidth="1"/>
    <col min="7900" max="7900" width="12.41796875" style="1" customWidth="1"/>
    <col min="7901" max="7901" width="0.89453125" style="1" customWidth="1"/>
    <col min="7902" max="7902" width="12.41796875" style="1" customWidth="1"/>
    <col min="7903" max="7903" width="11.5234375" style="1" customWidth="1"/>
    <col min="7904" max="7904" width="0.5234375" style="1" customWidth="1"/>
    <col min="7905" max="7908" width="5.5234375" style="1" customWidth="1"/>
    <col min="7909" max="7909" width="2.1015625" style="1" customWidth="1"/>
    <col min="7910" max="7910" width="6.5234375" style="1" customWidth="1"/>
    <col min="7911" max="7911" width="9" style="1" customWidth="1"/>
    <col min="7912" max="7914" width="9.41796875" style="1" customWidth="1"/>
    <col min="7915" max="7915" width="0.89453125" style="1" customWidth="1"/>
    <col min="7916" max="7923" width="8.5234375" style="1" customWidth="1"/>
    <col min="7924" max="7924" width="9.1015625" style="1"/>
    <col min="7925" max="7925" width="6.5234375" style="1" customWidth="1"/>
    <col min="7926" max="7926" width="9" style="1" customWidth="1"/>
    <col min="7927" max="7929" width="9.41796875" style="1" customWidth="1"/>
    <col min="7930" max="7930" width="0.89453125" style="1" customWidth="1"/>
    <col min="7931" max="7931" width="8.5234375" style="1" customWidth="1"/>
    <col min="7932" max="8150" width="9.1015625" style="1"/>
    <col min="8151" max="8151" width="7.1015625" style="1" customWidth="1"/>
    <col min="8152" max="8153" width="9.1015625" style="1"/>
    <col min="8154" max="8154" width="12.41796875" style="1" customWidth="1"/>
    <col min="8155" max="8155" width="0.89453125" style="1" customWidth="1"/>
    <col min="8156" max="8156" width="12.41796875" style="1" customWidth="1"/>
    <col min="8157" max="8157" width="0.89453125" style="1" customWidth="1"/>
    <col min="8158" max="8158" width="12.41796875" style="1" customWidth="1"/>
    <col min="8159" max="8159" width="11.5234375" style="1" customWidth="1"/>
    <col min="8160" max="8160" width="0.5234375" style="1" customWidth="1"/>
    <col min="8161" max="8164" width="5.5234375" style="1" customWidth="1"/>
    <col min="8165" max="8165" width="2.1015625" style="1" customWidth="1"/>
    <col min="8166" max="8166" width="6.5234375" style="1" customWidth="1"/>
    <col min="8167" max="8167" width="9" style="1" customWidth="1"/>
    <col min="8168" max="8170" width="9.41796875" style="1" customWidth="1"/>
    <col min="8171" max="8171" width="0.89453125" style="1" customWidth="1"/>
    <col min="8172" max="8179" width="8.5234375" style="1" customWidth="1"/>
    <col min="8180" max="8180" width="9.1015625" style="1"/>
    <col min="8181" max="8181" width="6.5234375" style="1" customWidth="1"/>
    <col min="8182" max="8182" width="9" style="1" customWidth="1"/>
    <col min="8183" max="8185" width="9.41796875" style="1" customWidth="1"/>
    <col min="8186" max="8186" width="0.89453125" style="1" customWidth="1"/>
    <col min="8187" max="8187" width="8.5234375" style="1" customWidth="1"/>
    <col min="8188" max="8406" width="9.1015625" style="1"/>
    <col min="8407" max="8407" width="7.1015625" style="1" customWidth="1"/>
    <col min="8408" max="8409" width="9.1015625" style="1"/>
    <col min="8410" max="8410" width="12.41796875" style="1" customWidth="1"/>
    <col min="8411" max="8411" width="0.89453125" style="1" customWidth="1"/>
    <col min="8412" max="8412" width="12.41796875" style="1" customWidth="1"/>
    <col min="8413" max="8413" width="0.89453125" style="1" customWidth="1"/>
    <col min="8414" max="8414" width="12.41796875" style="1" customWidth="1"/>
    <col min="8415" max="8415" width="11.5234375" style="1" customWidth="1"/>
    <col min="8416" max="8416" width="0.5234375" style="1" customWidth="1"/>
    <col min="8417" max="8420" width="5.5234375" style="1" customWidth="1"/>
    <col min="8421" max="8421" width="2.1015625" style="1" customWidth="1"/>
    <col min="8422" max="8422" width="6.5234375" style="1" customWidth="1"/>
    <col min="8423" max="8423" width="9" style="1" customWidth="1"/>
    <col min="8424" max="8426" width="9.41796875" style="1" customWidth="1"/>
    <col min="8427" max="8427" width="0.89453125" style="1" customWidth="1"/>
    <col min="8428" max="8435" width="8.5234375" style="1" customWidth="1"/>
    <col min="8436" max="8436" width="9.1015625" style="1"/>
    <col min="8437" max="8437" width="6.5234375" style="1" customWidth="1"/>
    <col min="8438" max="8438" width="9" style="1" customWidth="1"/>
    <col min="8439" max="8441" width="9.41796875" style="1" customWidth="1"/>
    <col min="8442" max="8442" width="0.89453125" style="1" customWidth="1"/>
    <col min="8443" max="8443" width="8.5234375" style="1" customWidth="1"/>
    <col min="8444" max="8662" width="9.1015625" style="1"/>
    <col min="8663" max="8663" width="7.1015625" style="1" customWidth="1"/>
    <col min="8664" max="8665" width="9.1015625" style="1"/>
    <col min="8666" max="8666" width="12.41796875" style="1" customWidth="1"/>
    <col min="8667" max="8667" width="0.89453125" style="1" customWidth="1"/>
    <col min="8668" max="8668" width="12.41796875" style="1" customWidth="1"/>
    <col min="8669" max="8669" width="0.89453125" style="1" customWidth="1"/>
    <col min="8670" max="8670" width="12.41796875" style="1" customWidth="1"/>
    <col min="8671" max="8671" width="11.5234375" style="1" customWidth="1"/>
    <col min="8672" max="8672" width="0.5234375" style="1" customWidth="1"/>
    <col min="8673" max="8676" width="5.5234375" style="1" customWidth="1"/>
    <col min="8677" max="8677" width="2.1015625" style="1" customWidth="1"/>
    <col min="8678" max="8678" width="6.5234375" style="1" customWidth="1"/>
    <col min="8679" max="8679" width="9" style="1" customWidth="1"/>
    <col min="8680" max="8682" width="9.41796875" style="1" customWidth="1"/>
    <col min="8683" max="8683" width="0.89453125" style="1" customWidth="1"/>
    <col min="8684" max="8691" width="8.5234375" style="1" customWidth="1"/>
    <col min="8692" max="8692" width="9.1015625" style="1"/>
    <col min="8693" max="8693" width="6.5234375" style="1" customWidth="1"/>
    <col min="8694" max="8694" width="9" style="1" customWidth="1"/>
    <col min="8695" max="8697" width="9.41796875" style="1" customWidth="1"/>
    <col min="8698" max="8698" width="0.89453125" style="1" customWidth="1"/>
    <col min="8699" max="8699" width="8.5234375" style="1" customWidth="1"/>
    <col min="8700" max="8918" width="9.1015625" style="1"/>
    <col min="8919" max="8919" width="7.1015625" style="1" customWidth="1"/>
    <col min="8920" max="8921" width="9.1015625" style="1"/>
    <col min="8922" max="8922" width="12.41796875" style="1" customWidth="1"/>
    <col min="8923" max="8923" width="0.89453125" style="1" customWidth="1"/>
    <col min="8924" max="8924" width="12.41796875" style="1" customWidth="1"/>
    <col min="8925" max="8925" width="0.89453125" style="1" customWidth="1"/>
    <col min="8926" max="8926" width="12.41796875" style="1" customWidth="1"/>
    <col min="8927" max="8927" width="11.5234375" style="1" customWidth="1"/>
    <col min="8928" max="8928" width="0.5234375" style="1" customWidth="1"/>
    <col min="8929" max="8932" width="5.5234375" style="1" customWidth="1"/>
    <col min="8933" max="8933" width="2.1015625" style="1" customWidth="1"/>
    <col min="8934" max="8934" width="6.5234375" style="1" customWidth="1"/>
    <col min="8935" max="8935" width="9" style="1" customWidth="1"/>
    <col min="8936" max="8938" width="9.41796875" style="1" customWidth="1"/>
    <col min="8939" max="8939" width="0.89453125" style="1" customWidth="1"/>
    <col min="8940" max="8947" width="8.5234375" style="1" customWidth="1"/>
    <col min="8948" max="8948" width="9.1015625" style="1"/>
    <col min="8949" max="8949" width="6.5234375" style="1" customWidth="1"/>
    <col min="8950" max="8950" width="9" style="1" customWidth="1"/>
    <col min="8951" max="8953" width="9.41796875" style="1" customWidth="1"/>
    <col min="8954" max="8954" width="0.89453125" style="1" customWidth="1"/>
    <col min="8955" max="8955" width="8.5234375" style="1" customWidth="1"/>
    <col min="8956" max="9174" width="9.1015625" style="1"/>
    <col min="9175" max="9175" width="7.1015625" style="1" customWidth="1"/>
    <col min="9176" max="9177" width="9.1015625" style="1"/>
    <col min="9178" max="9178" width="12.41796875" style="1" customWidth="1"/>
    <col min="9179" max="9179" width="0.89453125" style="1" customWidth="1"/>
    <col min="9180" max="9180" width="12.41796875" style="1" customWidth="1"/>
    <col min="9181" max="9181" width="0.89453125" style="1" customWidth="1"/>
    <col min="9182" max="9182" width="12.41796875" style="1" customWidth="1"/>
    <col min="9183" max="9183" width="11.5234375" style="1" customWidth="1"/>
    <col min="9184" max="9184" width="0.5234375" style="1" customWidth="1"/>
    <col min="9185" max="9188" width="5.5234375" style="1" customWidth="1"/>
    <col min="9189" max="9189" width="2.1015625" style="1" customWidth="1"/>
    <col min="9190" max="9190" width="6.5234375" style="1" customWidth="1"/>
    <col min="9191" max="9191" width="9" style="1" customWidth="1"/>
    <col min="9192" max="9194" width="9.41796875" style="1" customWidth="1"/>
    <col min="9195" max="9195" width="0.89453125" style="1" customWidth="1"/>
    <col min="9196" max="9203" width="8.5234375" style="1" customWidth="1"/>
    <col min="9204" max="9204" width="9.1015625" style="1"/>
    <col min="9205" max="9205" width="6.5234375" style="1" customWidth="1"/>
    <col min="9206" max="9206" width="9" style="1" customWidth="1"/>
    <col min="9207" max="9209" width="9.41796875" style="1" customWidth="1"/>
    <col min="9210" max="9210" width="0.89453125" style="1" customWidth="1"/>
    <col min="9211" max="9211" width="8.5234375" style="1" customWidth="1"/>
    <col min="9212" max="9430" width="9.1015625" style="1"/>
    <col min="9431" max="9431" width="7.1015625" style="1" customWidth="1"/>
    <col min="9432" max="9433" width="9.1015625" style="1"/>
    <col min="9434" max="9434" width="12.41796875" style="1" customWidth="1"/>
    <col min="9435" max="9435" width="0.89453125" style="1" customWidth="1"/>
    <col min="9436" max="9436" width="12.41796875" style="1" customWidth="1"/>
    <col min="9437" max="9437" width="0.89453125" style="1" customWidth="1"/>
    <col min="9438" max="9438" width="12.41796875" style="1" customWidth="1"/>
    <col min="9439" max="9439" width="11.5234375" style="1" customWidth="1"/>
    <col min="9440" max="9440" width="0.5234375" style="1" customWidth="1"/>
    <col min="9441" max="9444" width="5.5234375" style="1" customWidth="1"/>
    <col min="9445" max="9445" width="2.1015625" style="1" customWidth="1"/>
    <col min="9446" max="9446" width="6.5234375" style="1" customWidth="1"/>
    <col min="9447" max="9447" width="9" style="1" customWidth="1"/>
    <col min="9448" max="9450" width="9.41796875" style="1" customWidth="1"/>
    <col min="9451" max="9451" width="0.89453125" style="1" customWidth="1"/>
    <col min="9452" max="9459" width="8.5234375" style="1" customWidth="1"/>
    <col min="9460" max="9460" width="9.1015625" style="1"/>
    <col min="9461" max="9461" width="6.5234375" style="1" customWidth="1"/>
    <col min="9462" max="9462" width="9" style="1" customWidth="1"/>
    <col min="9463" max="9465" width="9.41796875" style="1" customWidth="1"/>
    <col min="9466" max="9466" width="0.89453125" style="1" customWidth="1"/>
    <col min="9467" max="9467" width="8.5234375" style="1" customWidth="1"/>
    <col min="9468" max="9686" width="9.1015625" style="1"/>
    <col min="9687" max="9687" width="7.1015625" style="1" customWidth="1"/>
    <col min="9688" max="9689" width="9.1015625" style="1"/>
    <col min="9690" max="9690" width="12.41796875" style="1" customWidth="1"/>
    <col min="9691" max="9691" width="0.89453125" style="1" customWidth="1"/>
    <col min="9692" max="9692" width="12.41796875" style="1" customWidth="1"/>
    <col min="9693" max="9693" width="0.89453125" style="1" customWidth="1"/>
    <col min="9694" max="9694" width="12.41796875" style="1" customWidth="1"/>
    <col min="9695" max="9695" width="11.5234375" style="1" customWidth="1"/>
    <col min="9696" max="9696" width="0.5234375" style="1" customWidth="1"/>
    <col min="9697" max="9700" width="5.5234375" style="1" customWidth="1"/>
    <col min="9701" max="9701" width="2.1015625" style="1" customWidth="1"/>
    <col min="9702" max="9702" width="6.5234375" style="1" customWidth="1"/>
    <col min="9703" max="9703" width="9" style="1" customWidth="1"/>
    <col min="9704" max="9706" width="9.41796875" style="1" customWidth="1"/>
    <col min="9707" max="9707" width="0.89453125" style="1" customWidth="1"/>
    <col min="9708" max="9715" width="8.5234375" style="1" customWidth="1"/>
    <col min="9716" max="9716" width="9.1015625" style="1"/>
    <col min="9717" max="9717" width="6.5234375" style="1" customWidth="1"/>
    <col min="9718" max="9718" width="9" style="1" customWidth="1"/>
    <col min="9719" max="9721" width="9.41796875" style="1" customWidth="1"/>
    <col min="9722" max="9722" width="0.89453125" style="1" customWidth="1"/>
    <col min="9723" max="9723" width="8.5234375" style="1" customWidth="1"/>
    <col min="9724" max="9942" width="9.1015625" style="1"/>
    <col min="9943" max="9943" width="7.1015625" style="1" customWidth="1"/>
    <col min="9944" max="9945" width="9.1015625" style="1"/>
    <col min="9946" max="9946" width="12.41796875" style="1" customWidth="1"/>
    <col min="9947" max="9947" width="0.89453125" style="1" customWidth="1"/>
    <col min="9948" max="9948" width="12.41796875" style="1" customWidth="1"/>
    <col min="9949" max="9949" width="0.89453125" style="1" customWidth="1"/>
    <col min="9950" max="9950" width="12.41796875" style="1" customWidth="1"/>
    <col min="9951" max="9951" width="11.5234375" style="1" customWidth="1"/>
    <col min="9952" max="9952" width="0.5234375" style="1" customWidth="1"/>
    <col min="9953" max="9956" width="5.5234375" style="1" customWidth="1"/>
    <col min="9957" max="9957" width="2.1015625" style="1" customWidth="1"/>
    <col min="9958" max="9958" width="6.5234375" style="1" customWidth="1"/>
    <col min="9959" max="9959" width="9" style="1" customWidth="1"/>
    <col min="9960" max="9962" width="9.41796875" style="1" customWidth="1"/>
    <col min="9963" max="9963" width="0.89453125" style="1" customWidth="1"/>
    <col min="9964" max="9971" width="8.5234375" style="1" customWidth="1"/>
    <col min="9972" max="9972" width="9.1015625" style="1"/>
    <col min="9973" max="9973" width="6.5234375" style="1" customWidth="1"/>
    <col min="9974" max="9974" width="9" style="1" customWidth="1"/>
    <col min="9975" max="9977" width="9.41796875" style="1" customWidth="1"/>
    <col min="9978" max="9978" width="0.89453125" style="1" customWidth="1"/>
    <col min="9979" max="9979" width="8.5234375" style="1" customWidth="1"/>
    <col min="9980" max="10198" width="9.1015625" style="1"/>
    <col min="10199" max="10199" width="7.1015625" style="1" customWidth="1"/>
    <col min="10200" max="10201" width="9.1015625" style="1"/>
    <col min="10202" max="10202" width="12.41796875" style="1" customWidth="1"/>
    <col min="10203" max="10203" width="0.89453125" style="1" customWidth="1"/>
    <col min="10204" max="10204" width="12.41796875" style="1" customWidth="1"/>
    <col min="10205" max="10205" width="0.89453125" style="1" customWidth="1"/>
    <col min="10206" max="10206" width="12.41796875" style="1" customWidth="1"/>
    <col min="10207" max="10207" width="11.5234375" style="1" customWidth="1"/>
    <col min="10208" max="10208" width="0.5234375" style="1" customWidth="1"/>
    <col min="10209" max="10212" width="5.5234375" style="1" customWidth="1"/>
    <col min="10213" max="10213" width="2.1015625" style="1" customWidth="1"/>
    <col min="10214" max="10214" width="6.5234375" style="1" customWidth="1"/>
    <col min="10215" max="10215" width="9" style="1" customWidth="1"/>
    <col min="10216" max="10218" width="9.41796875" style="1" customWidth="1"/>
    <col min="10219" max="10219" width="0.89453125" style="1" customWidth="1"/>
    <col min="10220" max="10227" width="8.5234375" style="1" customWidth="1"/>
    <col min="10228" max="10228" width="9.1015625" style="1"/>
    <col min="10229" max="10229" width="6.5234375" style="1" customWidth="1"/>
    <col min="10230" max="10230" width="9" style="1" customWidth="1"/>
    <col min="10231" max="10233" width="9.41796875" style="1" customWidth="1"/>
    <col min="10234" max="10234" width="0.89453125" style="1" customWidth="1"/>
    <col min="10235" max="10235" width="8.5234375" style="1" customWidth="1"/>
    <col min="10236" max="10454" width="9.1015625" style="1"/>
    <col min="10455" max="10455" width="7.1015625" style="1" customWidth="1"/>
    <col min="10456" max="10457" width="9.1015625" style="1"/>
    <col min="10458" max="10458" width="12.41796875" style="1" customWidth="1"/>
    <col min="10459" max="10459" width="0.89453125" style="1" customWidth="1"/>
    <col min="10460" max="10460" width="12.41796875" style="1" customWidth="1"/>
    <col min="10461" max="10461" width="0.89453125" style="1" customWidth="1"/>
    <col min="10462" max="10462" width="12.41796875" style="1" customWidth="1"/>
    <col min="10463" max="10463" width="11.5234375" style="1" customWidth="1"/>
    <col min="10464" max="10464" width="0.5234375" style="1" customWidth="1"/>
    <col min="10465" max="10468" width="5.5234375" style="1" customWidth="1"/>
    <col min="10469" max="10469" width="2.1015625" style="1" customWidth="1"/>
    <col min="10470" max="10470" width="6.5234375" style="1" customWidth="1"/>
    <col min="10471" max="10471" width="9" style="1" customWidth="1"/>
    <col min="10472" max="10474" width="9.41796875" style="1" customWidth="1"/>
    <col min="10475" max="10475" width="0.89453125" style="1" customWidth="1"/>
    <col min="10476" max="10483" width="8.5234375" style="1" customWidth="1"/>
    <col min="10484" max="10484" width="9.1015625" style="1"/>
    <col min="10485" max="10485" width="6.5234375" style="1" customWidth="1"/>
    <col min="10486" max="10486" width="9" style="1" customWidth="1"/>
    <col min="10487" max="10489" width="9.41796875" style="1" customWidth="1"/>
    <col min="10490" max="10490" width="0.89453125" style="1" customWidth="1"/>
    <col min="10491" max="10491" width="8.5234375" style="1" customWidth="1"/>
    <col min="10492" max="10710" width="9.1015625" style="1"/>
    <col min="10711" max="10711" width="7.1015625" style="1" customWidth="1"/>
    <col min="10712" max="10713" width="9.1015625" style="1"/>
    <col min="10714" max="10714" width="12.41796875" style="1" customWidth="1"/>
    <col min="10715" max="10715" width="0.89453125" style="1" customWidth="1"/>
    <col min="10716" max="10716" width="12.41796875" style="1" customWidth="1"/>
    <col min="10717" max="10717" width="0.89453125" style="1" customWidth="1"/>
    <col min="10718" max="10718" width="12.41796875" style="1" customWidth="1"/>
    <col min="10719" max="10719" width="11.5234375" style="1" customWidth="1"/>
    <col min="10720" max="10720" width="0.5234375" style="1" customWidth="1"/>
    <col min="10721" max="10724" width="5.5234375" style="1" customWidth="1"/>
    <col min="10725" max="10725" width="2.1015625" style="1" customWidth="1"/>
    <col min="10726" max="10726" width="6.5234375" style="1" customWidth="1"/>
    <col min="10727" max="10727" width="9" style="1" customWidth="1"/>
    <col min="10728" max="10730" width="9.41796875" style="1" customWidth="1"/>
    <col min="10731" max="10731" width="0.89453125" style="1" customWidth="1"/>
    <col min="10732" max="10739" width="8.5234375" style="1" customWidth="1"/>
    <col min="10740" max="10740" width="9.1015625" style="1"/>
    <col min="10741" max="10741" width="6.5234375" style="1" customWidth="1"/>
    <col min="10742" max="10742" width="9" style="1" customWidth="1"/>
    <col min="10743" max="10745" width="9.41796875" style="1" customWidth="1"/>
    <col min="10746" max="10746" width="0.89453125" style="1" customWidth="1"/>
    <col min="10747" max="10747" width="8.5234375" style="1" customWidth="1"/>
    <col min="10748" max="10966" width="9.1015625" style="1"/>
    <col min="10967" max="10967" width="7.1015625" style="1" customWidth="1"/>
    <col min="10968" max="10969" width="9.1015625" style="1"/>
    <col min="10970" max="10970" width="12.41796875" style="1" customWidth="1"/>
    <col min="10971" max="10971" width="0.89453125" style="1" customWidth="1"/>
    <col min="10972" max="10972" width="12.41796875" style="1" customWidth="1"/>
    <col min="10973" max="10973" width="0.89453125" style="1" customWidth="1"/>
    <col min="10974" max="10974" width="12.41796875" style="1" customWidth="1"/>
    <col min="10975" max="10975" width="11.5234375" style="1" customWidth="1"/>
    <col min="10976" max="10976" width="0.5234375" style="1" customWidth="1"/>
    <col min="10977" max="10980" width="5.5234375" style="1" customWidth="1"/>
    <col min="10981" max="10981" width="2.1015625" style="1" customWidth="1"/>
    <col min="10982" max="10982" width="6.5234375" style="1" customWidth="1"/>
    <col min="10983" max="10983" width="9" style="1" customWidth="1"/>
    <col min="10984" max="10986" width="9.41796875" style="1" customWidth="1"/>
    <col min="10987" max="10987" width="0.89453125" style="1" customWidth="1"/>
    <col min="10988" max="10995" width="8.5234375" style="1" customWidth="1"/>
    <col min="10996" max="10996" width="9.1015625" style="1"/>
    <col min="10997" max="10997" width="6.5234375" style="1" customWidth="1"/>
    <col min="10998" max="10998" width="9" style="1" customWidth="1"/>
    <col min="10999" max="11001" width="9.41796875" style="1" customWidth="1"/>
    <col min="11002" max="11002" width="0.89453125" style="1" customWidth="1"/>
    <col min="11003" max="11003" width="8.5234375" style="1" customWidth="1"/>
    <col min="11004" max="11222" width="9.1015625" style="1"/>
    <col min="11223" max="11223" width="7.1015625" style="1" customWidth="1"/>
    <col min="11224" max="11225" width="9.1015625" style="1"/>
    <col min="11226" max="11226" width="12.41796875" style="1" customWidth="1"/>
    <col min="11227" max="11227" width="0.89453125" style="1" customWidth="1"/>
    <col min="11228" max="11228" width="12.41796875" style="1" customWidth="1"/>
    <col min="11229" max="11229" width="0.89453125" style="1" customWidth="1"/>
    <col min="11230" max="11230" width="12.41796875" style="1" customWidth="1"/>
    <col min="11231" max="11231" width="11.5234375" style="1" customWidth="1"/>
    <col min="11232" max="11232" width="0.5234375" style="1" customWidth="1"/>
    <col min="11233" max="11236" width="5.5234375" style="1" customWidth="1"/>
    <col min="11237" max="11237" width="2.1015625" style="1" customWidth="1"/>
    <col min="11238" max="11238" width="6.5234375" style="1" customWidth="1"/>
    <col min="11239" max="11239" width="9" style="1" customWidth="1"/>
    <col min="11240" max="11242" width="9.41796875" style="1" customWidth="1"/>
    <col min="11243" max="11243" width="0.89453125" style="1" customWidth="1"/>
    <col min="11244" max="11251" width="8.5234375" style="1" customWidth="1"/>
    <col min="11252" max="11252" width="9.1015625" style="1"/>
    <col min="11253" max="11253" width="6.5234375" style="1" customWidth="1"/>
    <col min="11254" max="11254" width="9" style="1" customWidth="1"/>
    <col min="11255" max="11257" width="9.41796875" style="1" customWidth="1"/>
    <col min="11258" max="11258" width="0.89453125" style="1" customWidth="1"/>
    <col min="11259" max="11259" width="8.5234375" style="1" customWidth="1"/>
    <col min="11260" max="11478" width="9.1015625" style="1"/>
    <col min="11479" max="11479" width="7.1015625" style="1" customWidth="1"/>
    <col min="11480" max="11481" width="9.1015625" style="1"/>
    <col min="11482" max="11482" width="12.41796875" style="1" customWidth="1"/>
    <col min="11483" max="11483" width="0.89453125" style="1" customWidth="1"/>
    <col min="11484" max="11484" width="12.41796875" style="1" customWidth="1"/>
    <col min="11485" max="11485" width="0.89453125" style="1" customWidth="1"/>
    <col min="11486" max="11486" width="12.41796875" style="1" customWidth="1"/>
    <col min="11487" max="11487" width="11.5234375" style="1" customWidth="1"/>
    <col min="11488" max="11488" width="0.5234375" style="1" customWidth="1"/>
    <col min="11489" max="11492" width="5.5234375" style="1" customWidth="1"/>
    <col min="11493" max="11493" width="2.1015625" style="1" customWidth="1"/>
    <col min="11494" max="11494" width="6.5234375" style="1" customWidth="1"/>
    <col min="11495" max="11495" width="9" style="1" customWidth="1"/>
    <col min="11496" max="11498" width="9.41796875" style="1" customWidth="1"/>
    <col min="11499" max="11499" width="0.89453125" style="1" customWidth="1"/>
    <col min="11500" max="11507" width="8.5234375" style="1" customWidth="1"/>
    <col min="11508" max="11508" width="9.1015625" style="1"/>
    <col min="11509" max="11509" width="6.5234375" style="1" customWidth="1"/>
    <col min="11510" max="11510" width="9" style="1" customWidth="1"/>
    <col min="11511" max="11513" width="9.41796875" style="1" customWidth="1"/>
    <col min="11514" max="11514" width="0.89453125" style="1" customWidth="1"/>
    <col min="11515" max="11515" width="8.5234375" style="1" customWidth="1"/>
    <col min="11516" max="11734" width="9.1015625" style="1"/>
    <col min="11735" max="11735" width="7.1015625" style="1" customWidth="1"/>
    <col min="11736" max="11737" width="9.1015625" style="1"/>
    <col min="11738" max="11738" width="12.41796875" style="1" customWidth="1"/>
    <col min="11739" max="11739" width="0.89453125" style="1" customWidth="1"/>
    <col min="11740" max="11740" width="12.41796875" style="1" customWidth="1"/>
    <col min="11741" max="11741" width="0.89453125" style="1" customWidth="1"/>
    <col min="11742" max="11742" width="12.41796875" style="1" customWidth="1"/>
    <col min="11743" max="11743" width="11.5234375" style="1" customWidth="1"/>
    <col min="11744" max="11744" width="0.5234375" style="1" customWidth="1"/>
    <col min="11745" max="11748" width="5.5234375" style="1" customWidth="1"/>
    <col min="11749" max="11749" width="2.1015625" style="1" customWidth="1"/>
    <col min="11750" max="11750" width="6.5234375" style="1" customWidth="1"/>
    <col min="11751" max="11751" width="9" style="1" customWidth="1"/>
    <col min="11752" max="11754" width="9.41796875" style="1" customWidth="1"/>
    <col min="11755" max="11755" width="0.89453125" style="1" customWidth="1"/>
    <col min="11756" max="11763" width="8.5234375" style="1" customWidth="1"/>
    <col min="11764" max="11764" width="9.1015625" style="1"/>
    <col min="11765" max="11765" width="6.5234375" style="1" customWidth="1"/>
    <col min="11766" max="11766" width="9" style="1" customWidth="1"/>
    <col min="11767" max="11769" width="9.41796875" style="1" customWidth="1"/>
    <col min="11770" max="11770" width="0.89453125" style="1" customWidth="1"/>
    <col min="11771" max="11771" width="8.5234375" style="1" customWidth="1"/>
    <col min="11772" max="11990" width="9.1015625" style="1"/>
    <col min="11991" max="11991" width="7.1015625" style="1" customWidth="1"/>
    <col min="11992" max="11993" width="9.1015625" style="1"/>
    <col min="11994" max="11994" width="12.41796875" style="1" customWidth="1"/>
    <col min="11995" max="11995" width="0.89453125" style="1" customWidth="1"/>
    <col min="11996" max="11996" width="12.41796875" style="1" customWidth="1"/>
    <col min="11997" max="11997" width="0.89453125" style="1" customWidth="1"/>
    <col min="11998" max="11998" width="12.41796875" style="1" customWidth="1"/>
    <col min="11999" max="11999" width="11.5234375" style="1" customWidth="1"/>
    <col min="12000" max="12000" width="0.5234375" style="1" customWidth="1"/>
    <col min="12001" max="12004" width="5.5234375" style="1" customWidth="1"/>
    <col min="12005" max="12005" width="2.1015625" style="1" customWidth="1"/>
    <col min="12006" max="12006" width="6.5234375" style="1" customWidth="1"/>
    <col min="12007" max="12007" width="9" style="1" customWidth="1"/>
    <col min="12008" max="12010" width="9.41796875" style="1" customWidth="1"/>
    <col min="12011" max="12011" width="0.89453125" style="1" customWidth="1"/>
    <col min="12012" max="12019" width="8.5234375" style="1" customWidth="1"/>
    <col min="12020" max="12020" width="9.1015625" style="1"/>
    <col min="12021" max="12021" width="6.5234375" style="1" customWidth="1"/>
    <col min="12022" max="12022" width="9" style="1" customWidth="1"/>
    <col min="12023" max="12025" width="9.41796875" style="1" customWidth="1"/>
    <col min="12026" max="12026" width="0.89453125" style="1" customWidth="1"/>
    <col min="12027" max="12027" width="8.5234375" style="1" customWidth="1"/>
    <col min="12028" max="12246" width="9.1015625" style="1"/>
    <col min="12247" max="12247" width="7.1015625" style="1" customWidth="1"/>
    <col min="12248" max="12249" width="9.1015625" style="1"/>
    <col min="12250" max="12250" width="12.41796875" style="1" customWidth="1"/>
    <col min="12251" max="12251" width="0.89453125" style="1" customWidth="1"/>
    <col min="12252" max="12252" width="12.41796875" style="1" customWidth="1"/>
    <col min="12253" max="12253" width="0.89453125" style="1" customWidth="1"/>
    <col min="12254" max="12254" width="12.41796875" style="1" customWidth="1"/>
    <col min="12255" max="12255" width="11.5234375" style="1" customWidth="1"/>
    <col min="12256" max="12256" width="0.5234375" style="1" customWidth="1"/>
    <col min="12257" max="12260" width="5.5234375" style="1" customWidth="1"/>
    <col min="12261" max="12261" width="2.1015625" style="1" customWidth="1"/>
    <col min="12262" max="12262" width="6.5234375" style="1" customWidth="1"/>
    <col min="12263" max="12263" width="9" style="1" customWidth="1"/>
    <col min="12264" max="12266" width="9.41796875" style="1" customWidth="1"/>
    <col min="12267" max="12267" width="0.89453125" style="1" customWidth="1"/>
    <col min="12268" max="12275" width="8.5234375" style="1" customWidth="1"/>
    <col min="12276" max="12276" width="9.1015625" style="1"/>
    <col min="12277" max="12277" width="6.5234375" style="1" customWidth="1"/>
    <col min="12278" max="12278" width="9" style="1" customWidth="1"/>
    <col min="12279" max="12281" width="9.41796875" style="1" customWidth="1"/>
    <col min="12282" max="12282" width="0.89453125" style="1" customWidth="1"/>
    <col min="12283" max="12283" width="8.5234375" style="1" customWidth="1"/>
    <col min="12284" max="12502" width="9.1015625" style="1"/>
    <col min="12503" max="12503" width="7.1015625" style="1" customWidth="1"/>
    <col min="12504" max="12505" width="9.1015625" style="1"/>
    <col min="12506" max="12506" width="12.41796875" style="1" customWidth="1"/>
    <col min="12507" max="12507" width="0.89453125" style="1" customWidth="1"/>
    <col min="12508" max="12508" width="12.41796875" style="1" customWidth="1"/>
    <col min="12509" max="12509" width="0.89453125" style="1" customWidth="1"/>
    <col min="12510" max="12510" width="12.41796875" style="1" customWidth="1"/>
    <col min="12511" max="12511" width="11.5234375" style="1" customWidth="1"/>
    <col min="12512" max="12512" width="0.5234375" style="1" customWidth="1"/>
    <col min="12513" max="12516" width="5.5234375" style="1" customWidth="1"/>
    <col min="12517" max="12517" width="2.1015625" style="1" customWidth="1"/>
    <col min="12518" max="12518" width="6.5234375" style="1" customWidth="1"/>
    <col min="12519" max="12519" width="9" style="1" customWidth="1"/>
    <col min="12520" max="12522" width="9.41796875" style="1" customWidth="1"/>
    <col min="12523" max="12523" width="0.89453125" style="1" customWidth="1"/>
    <col min="12524" max="12531" width="8.5234375" style="1" customWidth="1"/>
    <col min="12532" max="12532" width="9.1015625" style="1"/>
    <col min="12533" max="12533" width="6.5234375" style="1" customWidth="1"/>
    <col min="12534" max="12534" width="9" style="1" customWidth="1"/>
    <col min="12535" max="12537" width="9.41796875" style="1" customWidth="1"/>
    <col min="12538" max="12538" width="0.89453125" style="1" customWidth="1"/>
    <col min="12539" max="12539" width="8.5234375" style="1" customWidth="1"/>
    <col min="12540" max="12758" width="9.1015625" style="1"/>
    <col min="12759" max="12759" width="7.1015625" style="1" customWidth="1"/>
    <col min="12760" max="12761" width="9.1015625" style="1"/>
    <col min="12762" max="12762" width="12.41796875" style="1" customWidth="1"/>
    <col min="12763" max="12763" width="0.89453125" style="1" customWidth="1"/>
    <col min="12764" max="12764" width="12.41796875" style="1" customWidth="1"/>
    <col min="12765" max="12765" width="0.89453125" style="1" customWidth="1"/>
    <col min="12766" max="12766" width="12.41796875" style="1" customWidth="1"/>
    <col min="12767" max="12767" width="11.5234375" style="1" customWidth="1"/>
    <col min="12768" max="12768" width="0.5234375" style="1" customWidth="1"/>
    <col min="12769" max="12772" width="5.5234375" style="1" customWidth="1"/>
    <col min="12773" max="12773" width="2.1015625" style="1" customWidth="1"/>
    <col min="12774" max="12774" width="6.5234375" style="1" customWidth="1"/>
    <col min="12775" max="12775" width="9" style="1" customWidth="1"/>
    <col min="12776" max="12778" width="9.41796875" style="1" customWidth="1"/>
    <col min="12779" max="12779" width="0.89453125" style="1" customWidth="1"/>
    <col min="12780" max="12787" width="8.5234375" style="1" customWidth="1"/>
    <col min="12788" max="12788" width="9.1015625" style="1"/>
    <col min="12789" max="12789" width="6.5234375" style="1" customWidth="1"/>
    <col min="12790" max="12790" width="9" style="1" customWidth="1"/>
    <col min="12791" max="12793" width="9.41796875" style="1" customWidth="1"/>
    <col min="12794" max="12794" width="0.89453125" style="1" customWidth="1"/>
    <col min="12795" max="12795" width="8.5234375" style="1" customWidth="1"/>
    <col min="12796" max="13014" width="9.1015625" style="1"/>
    <col min="13015" max="13015" width="7.1015625" style="1" customWidth="1"/>
    <col min="13016" max="13017" width="9.1015625" style="1"/>
    <col min="13018" max="13018" width="12.41796875" style="1" customWidth="1"/>
    <col min="13019" max="13019" width="0.89453125" style="1" customWidth="1"/>
    <col min="13020" max="13020" width="12.41796875" style="1" customWidth="1"/>
    <col min="13021" max="13021" width="0.89453125" style="1" customWidth="1"/>
    <col min="13022" max="13022" width="12.41796875" style="1" customWidth="1"/>
    <col min="13023" max="13023" width="11.5234375" style="1" customWidth="1"/>
    <col min="13024" max="13024" width="0.5234375" style="1" customWidth="1"/>
    <col min="13025" max="13028" width="5.5234375" style="1" customWidth="1"/>
    <col min="13029" max="13029" width="2.1015625" style="1" customWidth="1"/>
    <col min="13030" max="13030" width="6.5234375" style="1" customWidth="1"/>
    <col min="13031" max="13031" width="9" style="1" customWidth="1"/>
    <col min="13032" max="13034" width="9.41796875" style="1" customWidth="1"/>
    <col min="13035" max="13035" width="0.89453125" style="1" customWidth="1"/>
    <col min="13036" max="13043" width="8.5234375" style="1" customWidth="1"/>
    <col min="13044" max="13044" width="9.1015625" style="1"/>
    <col min="13045" max="13045" width="6.5234375" style="1" customWidth="1"/>
    <col min="13046" max="13046" width="9" style="1" customWidth="1"/>
    <col min="13047" max="13049" width="9.41796875" style="1" customWidth="1"/>
    <col min="13050" max="13050" width="0.89453125" style="1" customWidth="1"/>
    <col min="13051" max="13051" width="8.5234375" style="1" customWidth="1"/>
    <col min="13052" max="13270" width="9.1015625" style="1"/>
    <col min="13271" max="13271" width="7.1015625" style="1" customWidth="1"/>
    <col min="13272" max="13273" width="9.1015625" style="1"/>
    <col min="13274" max="13274" width="12.41796875" style="1" customWidth="1"/>
    <col min="13275" max="13275" width="0.89453125" style="1" customWidth="1"/>
    <col min="13276" max="13276" width="12.41796875" style="1" customWidth="1"/>
    <col min="13277" max="13277" width="0.89453125" style="1" customWidth="1"/>
    <col min="13278" max="13278" width="12.41796875" style="1" customWidth="1"/>
    <col min="13279" max="13279" width="11.5234375" style="1" customWidth="1"/>
    <col min="13280" max="13280" width="0.5234375" style="1" customWidth="1"/>
    <col min="13281" max="13284" width="5.5234375" style="1" customWidth="1"/>
    <col min="13285" max="13285" width="2.1015625" style="1" customWidth="1"/>
    <col min="13286" max="13286" width="6.5234375" style="1" customWidth="1"/>
    <col min="13287" max="13287" width="9" style="1" customWidth="1"/>
    <col min="13288" max="13290" width="9.41796875" style="1" customWidth="1"/>
    <col min="13291" max="13291" width="0.89453125" style="1" customWidth="1"/>
    <col min="13292" max="13299" width="8.5234375" style="1" customWidth="1"/>
    <col min="13300" max="13300" width="9.1015625" style="1"/>
    <col min="13301" max="13301" width="6.5234375" style="1" customWidth="1"/>
    <col min="13302" max="13302" width="9" style="1" customWidth="1"/>
    <col min="13303" max="13305" width="9.41796875" style="1" customWidth="1"/>
    <col min="13306" max="13306" width="0.89453125" style="1" customWidth="1"/>
    <col min="13307" max="13307" width="8.5234375" style="1" customWidth="1"/>
    <col min="13308" max="13526" width="9.1015625" style="1"/>
    <col min="13527" max="13527" width="7.1015625" style="1" customWidth="1"/>
    <col min="13528" max="13529" width="9.1015625" style="1"/>
    <col min="13530" max="13530" width="12.41796875" style="1" customWidth="1"/>
    <col min="13531" max="13531" width="0.89453125" style="1" customWidth="1"/>
    <col min="13532" max="13532" width="12.41796875" style="1" customWidth="1"/>
    <col min="13533" max="13533" width="0.89453125" style="1" customWidth="1"/>
    <col min="13534" max="13534" width="12.41796875" style="1" customWidth="1"/>
    <col min="13535" max="13535" width="11.5234375" style="1" customWidth="1"/>
    <col min="13536" max="13536" width="0.5234375" style="1" customWidth="1"/>
    <col min="13537" max="13540" width="5.5234375" style="1" customWidth="1"/>
    <col min="13541" max="13541" width="2.1015625" style="1" customWidth="1"/>
    <col min="13542" max="13542" width="6.5234375" style="1" customWidth="1"/>
    <col min="13543" max="13543" width="9" style="1" customWidth="1"/>
    <col min="13544" max="13546" width="9.41796875" style="1" customWidth="1"/>
    <col min="13547" max="13547" width="0.89453125" style="1" customWidth="1"/>
    <col min="13548" max="13555" width="8.5234375" style="1" customWidth="1"/>
    <col min="13556" max="13556" width="9.1015625" style="1"/>
    <col min="13557" max="13557" width="6.5234375" style="1" customWidth="1"/>
    <col min="13558" max="13558" width="9" style="1" customWidth="1"/>
    <col min="13559" max="13561" width="9.41796875" style="1" customWidth="1"/>
    <col min="13562" max="13562" width="0.89453125" style="1" customWidth="1"/>
    <col min="13563" max="13563" width="8.5234375" style="1" customWidth="1"/>
    <col min="13564" max="13782" width="9.1015625" style="1"/>
    <col min="13783" max="13783" width="7.1015625" style="1" customWidth="1"/>
    <col min="13784" max="13785" width="9.1015625" style="1"/>
    <col min="13786" max="13786" width="12.41796875" style="1" customWidth="1"/>
    <col min="13787" max="13787" width="0.89453125" style="1" customWidth="1"/>
    <col min="13788" max="13788" width="12.41796875" style="1" customWidth="1"/>
    <col min="13789" max="13789" width="0.89453125" style="1" customWidth="1"/>
    <col min="13790" max="13790" width="12.41796875" style="1" customWidth="1"/>
    <col min="13791" max="13791" width="11.5234375" style="1" customWidth="1"/>
    <col min="13792" max="13792" width="0.5234375" style="1" customWidth="1"/>
    <col min="13793" max="13796" width="5.5234375" style="1" customWidth="1"/>
    <col min="13797" max="13797" width="2.1015625" style="1" customWidth="1"/>
    <col min="13798" max="13798" width="6.5234375" style="1" customWidth="1"/>
    <col min="13799" max="13799" width="9" style="1" customWidth="1"/>
    <col min="13800" max="13802" width="9.41796875" style="1" customWidth="1"/>
    <col min="13803" max="13803" width="0.89453125" style="1" customWidth="1"/>
    <col min="13804" max="13811" width="8.5234375" style="1" customWidth="1"/>
    <col min="13812" max="13812" width="9.1015625" style="1"/>
    <col min="13813" max="13813" width="6.5234375" style="1" customWidth="1"/>
    <col min="13814" max="13814" width="9" style="1" customWidth="1"/>
    <col min="13815" max="13817" width="9.41796875" style="1" customWidth="1"/>
    <col min="13818" max="13818" width="0.89453125" style="1" customWidth="1"/>
    <col min="13819" max="13819" width="8.5234375" style="1" customWidth="1"/>
    <col min="13820" max="14038" width="9.1015625" style="1"/>
    <col min="14039" max="14039" width="7.1015625" style="1" customWidth="1"/>
    <col min="14040" max="14041" width="9.1015625" style="1"/>
    <col min="14042" max="14042" width="12.41796875" style="1" customWidth="1"/>
    <col min="14043" max="14043" width="0.89453125" style="1" customWidth="1"/>
    <col min="14044" max="14044" width="12.41796875" style="1" customWidth="1"/>
    <col min="14045" max="14045" width="0.89453125" style="1" customWidth="1"/>
    <col min="14046" max="14046" width="12.41796875" style="1" customWidth="1"/>
    <col min="14047" max="14047" width="11.5234375" style="1" customWidth="1"/>
    <col min="14048" max="14048" width="0.5234375" style="1" customWidth="1"/>
    <col min="14049" max="14052" width="5.5234375" style="1" customWidth="1"/>
    <col min="14053" max="14053" width="2.1015625" style="1" customWidth="1"/>
    <col min="14054" max="14054" width="6.5234375" style="1" customWidth="1"/>
    <col min="14055" max="14055" width="9" style="1" customWidth="1"/>
    <col min="14056" max="14058" width="9.41796875" style="1" customWidth="1"/>
    <col min="14059" max="14059" width="0.89453125" style="1" customWidth="1"/>
    <col min="14060" max="14067" width="8.5234375" style="1" customWidth="1"/>
    <col min="14068" max="14068" width="9.1015625" style="1"/>
    <col min="14069" max="14069" width="6.5234375" style="1" customWidth="1"/>
    <col min="14070" max="14070" width="9" style="1" customWidth="1"/>
    <col min="14071" max="14073" width="9.41796875" style="1" customWidth="1"/>
    <col min="14074" max="14074" width="0.89453125" style="1" customWidth="1"/>
    <col min="14075" max="14075" width="8.5234375" style="1" customWidth="1"/>
    <col min="14076" max="14294" width="9.1015625" style="1"/>
    <col min="14295" max="14295" width="7.1015625" style="1" customWidth="1"/>
    <col min="14296" max="14297" width="9.1015625" style="1"/>
    <col min="14298" max="14298" width="12.41796875" style="1" customWidth="1"/>
    <col min="14299" max="14299" width="0.89453125" style="1" customWidth="1"/>
    <col min="14300" max="14300" width="12.41796875" style="1" customWidth="1"/>
    <col min="14301" max="14301" width="0.89453125" style="1" customWidth="1"/>
    <col min="14302" max="14302" width="12.41796875" style="1" customWidth="1"/>
    <col min="14303" max="14303" width="11.5234375" style="1" customWidth="1"/>
    <col min="14304" max="14304" width="0.5234375" style="1" customWidth="1"/>
    <col min="14305" max="14308" width="5.5234375" style="1" customWidth="1"/>
    <col min="14309" max="14309" width="2.1015625" style="1" customWidth="1"/>
    <col min="14310" max="14310" width="6.5234375" style="1" customWidth="1"/>
    <col min="14311" max="14311" width="9" style="1" customWidth="1"/>
    <col min="14312" max="14314" width="9.41796875" style="1" customWidth="1"/>
    <col min="14315" max="14315" width="0.89453125" style="1" customWidth="1"/>
    <col min="14316" max="14323" width="8.5234375" style="1" customWidth="1"/>
    <col min="14324" max="14324" width="9.1015625" style="1"/>
    <col min="14325" max="14325" width="6.5234375" style="1" customWidth="1"/>
    <col min="14326" max="14326" width="9" style="1" customWidth="1"/>
    <col min="14327" max="14329" width="9.41796875" style="1" customWidth="1"/>
    <col min="14330" max="14330" width="0.89453125" style="1" customWidth="1"/>
    <col min="14331" max="14331" width="8.5234375" style="1" customWidth="1"/>
    <col min="14332" max="14550" width="9.1015625" style="1"/>
    <col min="14551" max="14551" width="7.1015625" style="1" customWidth="1"/>
    <col min="14552" max="14553" width="9.1015625" style="1"/>
    <col min="14554" max="14554" width="12.41796875" style="1" customWidth="1"/>
    <col min="14555" max="14555" width="0.89453125" style="1" customWidth="1"/>
    <col min="14556" max="14556" width="12.41796875" style="1" customWidth="1"/>
    <col min="14557" max="14557" width="0.89453125" style="1" customWidth="1"/>
    <col min="14558" max="14558" width="12.41796875" style="1" customWidth="1"/>
    <col min="14559" max="14559" width="11.5234375" style="1" customWidth="1"/>
    <col min="14560" max="14560" width="0.5234375" style="1" customWidth="1"/>
    <col min="14561" max="14564" width="5.5234375" style="1" customWidth="1"/>
    <col min="14565" max="14565" width="2.1015625" style="1" customWidth="1"/>
    <col min="14566" max="14566" width="6.5234375" style="1" customWidth="1"/>
    <col min="14567" max="14567" width="9" style="1" customWidth="1"/>
    <col min="14568" max="14570" width="9.41796875" style="1" customWidth="1"/>
    <col min="14571" max="14571" width="0.89453125" style="1" customWidth="1"/>
    <col min="14572" max="14579" width="8.5234375" style="1" customWidth="1"/>
    <col min="14580" max="14580" width="9.1015625" style="1"/>
    <col min="14581" max="14581" width="6.5234375" style="1" customWidth="1"/>
    <col min="14582" max="14582" width="9" style="1" customWidth="1"/>
    <col min="14583" max="14585" width="9.41796875" style="1" customWidth="1"/>
    <col min="14586" max="14586" width="0.89453125" style="1" customWidth="1"/>
    <col min="14587" max="14587" width="8.5234375" style="1" customWidth="1"/>
    <col min="14588" max="14806" width="9.1015625" style="1"/>
    <col min="14807" max="14807" width="7.1015625" style="1" customWidth="1"/>
    <col min="14808" max="14809" width="9.1015625" style="1"/>
    <col min="14810" max="14810" width="12.41796875" style="1" customWidth="1"/>
    <col min="14811" max="14811" width="0.89453125" style="1" customWidth="1"/>
    <col min="14812" max="14812" width="12.41796875" style="1" customWidth="1"/>
    <col min="14813" max="14813" width="0.89453125" style="1" customWidth="1"/>
    <col min="14814" max="14814" width="12.41796875" style="1" customWidth="1"/>
    <col min="14815" max="14815" width="11.5234375" style="1" customWidth="1"/>
    <col min="14816" max="14816" width="0.5234375" style="1" customWidth="1"/>
    <col min="14817" max="14820" width="5.5234375" style="1" customWidth="1"/>
    <col min="14821" max="14821" width="2.1015625" style="1" customWidth="1"/>
    <col min="14822" max="14822" width="6.5234375" style="1" customWidth="1"/>
    <col min="14823" max="14823" width="9" style="1" customWidth="1"/>
    <col min="14824" max="14826" width="9.41796875" style="1" customWidth="1"/>
    <col min="14827" max="14827" width="0.89453125" style="1" customWidth="1"/>
    <col min="14828" max="14835" width="8.5234375" style="1" customWidth="1"/>
    <col min="14836" max="14836" width="9.1015625" style="1"/>
    <col min="14837" max="14837" width="6.5234375" style="1" customWidth="1"/>
    <col min="14838" max="14838" width="9" style="1" customWidth="1"/>
    <col min="14839" max="14841" width="9.41796875" style="1" customWidth="1"/>
    <col min="14842" max="14842" width="0.89453125" style="1" customWidth="1"/>
    <col min="14843" max="14843" width="8.5234375" style="1" customWidth="1"/>
    <col min="14844" max="15062" width="9.1015625" style="1"/>
    <col min="15063" max="15063" width="7.1015625" style="1" customWidth="1"/>
    <col min="15064" max="15065" width="9.1015625" style="1"/>
    <col min="15066" max="15066" width="12.41796875" style="1" customWidth="1"/>
    <col min="15067" max="15067" width="0.89453125" style="1" customWidth="1"/>
    <col min="15068" max="15068" width="12.41796875" style="1" customWidth="1"/>
    <col min="15069" max="15069" width="0.89453125" style="1" customWidth="1"/>
    <col min="15070" max="15070" width="12.41796875" style="1" customWidth="1"/>
    <col min="15071" max="15071" width="11.5234375" style="1" customWidth="1"/>
    <col min="15072" max="15072" width="0.5234375" style="1" customWidth="1"/>
    <col min="15073" max="15076" width="5.5234375" style="1" customWidth="1"/>
    <col min="15077" max="15077" width="2.1015625" style="1" customWidth="1"/>
    <col min="15078" max="15078" width="6.5234375" style="1" customWidth="1"/>
    <col min="15079" max="15079" width="9" style="1" customWidth="1"/>
    <col min="15080" max="15082" width="9.41796875" style="1" customWidth="1"/>
    <col min="15083" max="15083" width="0.89453125" style="1" customWidth="1"/>
    <col min="15084" max="15091" width="8.5234375" style="1" customWidth="1"/>
    <col min="15092" max="15092" width="9.1015625" style="1"/>
    <col min="15093" max="15093" width="6.5234375" style="1" customWidth="1"/>
    <col min="15094" max="15094" width="9" style="1" customWidth="1"/>
    <col min="15095" max="15097" width="9.41796875" style="1" customWidth="1"/>
    <col min="15098" max="15098" width="0.89453125" style="1" customWidth="1"/>
    <col min="15099" max="15099" width="8.5234375" style="1" customWidth="1"/>
    <col min="15100" max="15318" width="9.1015625" style="1"/>
    <col min="15319" max="15319" width="7.1015625" style="1" customWidth="1"/>
    <col min="15320" max="15321" width="9.1015625" style="1"/>
    <col min="15322" max="15322" width="12.41796875" style="1" customWidth="1"/>
    <col min="15323" max="15323" width="0.89453125" style="1" customWidth="1"/>
    <col min="15324" max="15324" width="12.41796875" style="1" customWidth="1"/>
    <col min="15325" max="15325" width="0.89453125" style="1" customWidth="1"/>
    <col min="15326" max="15326" width="12.41796875" style="1" customWidth="1"/>
    <col min="15327" max="15327" width="11.5234375" style="1" customWidth="1"/>
    <col min="15328" max="15328" width="0.5234375" style="1" customWidth="1"/>
    <col min="15329" max="15332" width="5.5234375" style="1" customWidth="1"/>
    <col min="15333" max="15333" width="2.1015625" style="1" customWidth="1"/>
    <col min="15334" max="15334" width="6.5234375" style="1" customWidth="1"/>
    <col min="15335" max="15335" width="9" style="1" customWidth="1"/>
    <col min="15336" max="15338" width="9.41796875" style="1" customWidth="1"/>
    <col min="15339" max="15339" width="0.89453125" style="1" customWidth="1"/>
    <col min="15340" max="15347" width="8.5234375" style="1" customWidth="1"/>
    <col min="15348" max="15348" width="9.1015625" style="1"/>
    <col min="15349" max="15349" width="6.5234375" style="1" customWidth="1"/>
    <col min="15350" max="15350" width="9" style="1" customWidth="1"/>
    <col min="15351" max="15353" width="9.41796875" style="1" customWidth="1"/>
    <col min="15354" max="15354" width="0.89453125" style="1" customWidth="1"/>
    <col min="15355" max="15355" width="8.5234375" style="1" customWidth="1"/>
    <col min="15356" max="15574" width="9.1015625" style="1"/>
    <col min="15575" max="15575" width="7.1015625" style="1" customWidth="1"/>
    <col min="15576" max="15577" width="9.1015625" style="1"/>
    <col min="15578" max="15578" width="12.41796875" style="1" customWidth="1"/>
    <col min="15579" max="15579" width="0.89453125" style="1" customWidth="1"/>
    <col min="15580" max="15580" width="12.41796875" style="1" customWidth="1"/>
    <col min="15581" max="15581" width="0.89453125" style="1" customWidth="1"/>
    <col min="15582" max="15582" width="12.41796875" style="1" customWidth="1"/>
    <col min="15583" max="15583" width="11.5234375" style="1" customWidth="1"/>
    <col min="15584" max="15584" width="0.5234375" style="1" customWidth="1"/>
    <col min="15585" max="15588" width="5.5234375" style="1" customWidth="1"/>
    <col min="15589" max="15589" width="2.1015625" style="1" customWidth="1"/>
    <col min="15590" max="15590" width="6.5234375" style="1" customWidth="1"/>
    <col min="15591" max="15591" width="9" style="1" customWidth="1"/>
    <col min="15592" max="15594" width="9.41796875" style="1" customWidth="1"/>
    <col min="15595" max="15595" width="0.89453125" style="1" customWidth="1"/>
    <col min="15596" max="15603" width="8.5234375" style="1" customWidth="1"/>
    <col min="15604" max="15604" width="9.1015625" style="1"/>
    <col min="15605" max="15605" width="6.5234375" style="1" customWidth="1"/>
    <col min="15606" max="15606" width="9" style="1" customWidth="1"/>
    <col min="15607" max="15609" width="9.41796875" style="1" customWidth="1"/>
    <col min="15610" max="15610" width="0.89453125" style="1" customWidth="1"/>
    <col min="15611" max="15611" width="8.5234375" style="1" customWidth="1"/>
    <col min="15612" max="15830" width="9.1015625" style="1"/>
    <col min="15831" max="15831" width="7.1015625" style="1" customWidth="1"/>
    <col min="15832" max="15833" width="9.1015625" style="1"/>
    <col min="15834" max="15834" width="12.41796875" style="1" customWidth="1"/>
    <col min="15835" max="15835" width="0.89453125" style="1" customWidth="1"/>
    <col min="15836" max="15836" width="12.41796875" style="1" customWidth="1"/>
    <col min="15837" max="15837" width="0.89453125" style="1" customWidth="1"/>
    <col min="15838" max="15838" width="12.41796875" style="1" customWidth="1"/>
    <col min="15839" max="15839" width="11.5234375" style="1" customWidth="1"/>
    <col min="15840" max="15840" width="0.5234375" style="1" customWidth="1"/>
    <col min="15841" max="15844" width="5.5234375" style="1" customWidth="1"/>
    <col min="15845" max="15845" width="2.1015625" style="1" customWidth="1"/>
    <col min="15846" max="15846" width="6.5234375" style="1" customWidth="1"/>
    <col min="15847" max="15847" width="9" style="1" customWidth="1"/>
    <col min="15848" max="15850" width="9.41796875" style="1" customWidth="1"/>
    <col min="15851" max="15851" width="0.89453125" style="1" customWidth="1"/>
    <col min="15852" max="15859" width="8.5234375" style="1" customWidth="1"/>
    <col min="15860" max="15860" width="9.1015625" style="1"/>
    <col min="15861" max="15861" width="6.5234375" style="1" customWidth="1"/>
    <col min="15862" max="15862" width="9" style="1" customWidth="1"/>
    <col min="15863" max="15865" width="9.41796875" style="1" customWidth="1"/>
    <col min="15866" max="15866" width="0.89453125" style="1" customWidth="1"/>
    <col min="15867" max="15867" width="8.5234375" style="1" customWidth="1"/>
    <col min="15868" max="16086" width="9.1015625" style="1"/>
    <col min="16087" max="16087" width="7.1015625" style="1" customWidth="1"/>
    <col min="16088" max="16089" width="9.1015625" style="1"/>
    <col min="16090" max="16090" width="12.41796875" style="1" customWidth="1"/>
    <col min="16091" max="16091" width="0.89453125" style="1" customWidth="1"/>
    <col min="16092" max="16092" width="12.41796875" style="1" customWidth="1"/>
    <col min="16093" max="16093" width="0.89453125" style="1" customWidth="1"/>
    <col min="16094" max="16094" width="12.41796875" style="1" customWidth="1"/>
    <col min="16095" max="16095" width="11.5234375" style="1" customWidth="1"/>
    <col min="16096" max="16096" width="0.5234375" style="1" customWidth="1"/>
    <col min="16097" max="16100" width="5.5234375" style="1" customWidth="1"/>
    <col min="16101" max="16101" width="2.1015625" style="1" customWidth="1"/>
    <col min="16102" max="16102" width="6.5234375" style="1" customWidth="1"/>
    <col min="16103" max="16103" width="9" style="1" customWidth="1"/>
    <col min="16104" max="16106" width="9.41796875" style="1" customWidth="1"/>
    <col min="16107" max="16107" width="0.89453125" style="1" customWidth="1"/>
    <col min="16108" max="16115" width="8.5234375" style="1" customWidth="1"/>
    <col min="16116" max="16116" width="9.1015625" style="1"/>
    <col min="16117" max="16117" width="6.5234375" style="1" customWidth="1"/>
    <col min="16118" max="16118" width="9" style="1" customWidth="1"/>
    <col min="16119" max="16121" width="9.41796875" style="1" customWidth="1"/>
    <col min="16122" max="16122" width="0.89453125" style="1" customWidth="1"/>
    <col min="16123" max="16123" width="8.5234375" style="1" customWidth="1"/>
    <col min="16124" max="16384" width="9.1015625" style="1"/>
  </cols>
  <sheetData>
    <row r="1" spans="1:48" ht="15">
      <c r="A1" s="319"/>
      <c r="B1" s="729" t="s">
        <v>3093</v>
      </c>
      <c r="C1" s="445"/>
      <c r="D1" s="445"/>
      <c r="E1" s="319"/>
      <c r="F1" s="319"/>
      <c r="G1" s="319"/>
      <c r="H1" s="319"/>
      <c r="I1" s="319"/>
      <c r="J1" s="319"/>
      <c r="K1" s="319"/>
      <c r="L1" s="319"/>
      <c r="M1" s="319"/>
      <c r="N1" s="319"/>
      <c r="O1" s="319"/>
      <c r="P1" s="729" t="s">
        <v>3093</v>
      </c>
      <c r="AB1" s="729" t="s">
        <v>3093</v>
      </c>
      <c r="AL1" s="729" t="s">
        <v>3094</v>
      </c>
    </row>
    <row r="2" spans="1:48" ht="15" customHeight="1">
      <c r="A2" s="500">
        <v>31</v>
      </c>
      <c r="B2" s="1758" t="s">
        <v>137</v>
      </c>
      <c r="C2" s="1759"/>
      <c r="D2" s="1760"/>
      <c r="E2" s="319"/>
      <c r="F2" s="379"/>
      <c r="G2" s="319"/>
      <c r="H2" s="319"/>
      <c r="I2" s="319"/>
      <c r="J2" s="319"/>
      <c r="K2" s="319"/>
      <c r="L2" s="319"/>
      <c r="M2" s="319"/>
      <c r="N2" s="319"/>
      <c r="O2" s="319"/>
      <c r="P2" s="1624" t="s">
        <v>2873</v>
      </c>
      <c r="Q2" s="1624"/>
      <c r="R2" s="1624"/>
      <c r="S2" s="1624"/>
      <c r="T2" s="1624"/>
      <c r="V2" s="1729" t="s">
        <v>3075</v>
      </c>
      <c r="W2" s="1729"/>
      <c r="X2" s="1729"/>
      <c r="Y2" s="1729"/>
      <c r="Z2" s="1729"/>
      <c r="AA2" s="1057"/>
      <c r="AB2" s="1719" t="s">
        <v>3095</v>
      </c>
      <c r="AC2" s="1719"/>
      <c r="AD2" s="1719"/>
      <c r="AE2" s="1719"/>
      <c r="AF2" s="1719"/>
      <c r="AG2" s="1719"/>
      <c r="AH2" s="1719"/>
      <c r="AI2" s="1719"/>
      <c r="AJ2" s="1719"/>
      <c r="AK2" s="1263"/>
      <c r="AL2" s="1729" t="s">
        <v>3077</v>
      </c>
      <c r="AM2" s="1729"/>
      <c r="AN2" s="1729"/>
      <c r="AO2" s="1729"/>
      <c r="AP2" s="1729"/>
      <c r="AR2" s="1729" t="s">
        <v>3078</v>
      </c>
      <c r="AS2" s="1729"/>
      <c r="AT2" s="1729"/>
      <c r="AU2" s="1729"/>
      <c r="AV2" s="1729"/>
    </row>
    <row r="3" spans="1:48" ht="17.25" customHeight="1">
      <c r="A3" s="500"/>
      <c r="B3" s="543"/>
      <c r="C3" s="545"/>
      <c r="D3" s="545"/>
      <c r="E3" s="319"/>
      <c r="F3" s="379"/>
      <c r="G3" s="319"/>
      <c r="H3" s="319"/>
      <c r="I3" s="319"/>
      <c r="J3" s="319"/>
      <c r="K3" s="319"/>
      <c r="L3" s="319"/>
      <c r="M3" s="319"/>
      <c r="N3" s="319"/>
      <c r="O3" s="319"/>
      <c r="P3" s="1716"/>
      <c r="Q3" s="1716"/>
      <c r="R3" s="1716"/>
      <c r="S3" s="1716"/>
      <c r="T3" s="1716"/>
      <c r="V3" s="1729"/>
      <c r="W3" s="1729"/>
      <c r="X3" s="1729"/>
      <c r="Y3" s="1729"/>
      <c r="Z3" s="1729"/>
      <c r="AA3" s="1017"/>
      <c r="AB3" s="1719"/>
      <c r="AC3" s="1719"/>
      <c r="AD3" s="1719"/>
      <c r="AE3" s="1719"/>
      <c r="AF3" s="1719"/>
      <c r="AG3" s="1719"/>
      <c r="AH3" s="1719"/>
      <c r="AI3" s="1719"/>
      <c r="AJ3" s="1719"/>
      <c r="AK3" s="1263"/>
      <c r="AL3" s="1729"/>
      <c r="AM3" s="1729"/>
      <c r="AN3" s="1729"/>
      <c r="AO3" s="1729"/>
      <c r="AP3" s="1729"/>
      <c r="AR3" s="1729"/>
      <c r="AS3" s="1729"/>
      <c r="AT3" s="1729"/>
      <c r="AU3" s="1729"/>
      <c r="AV3" s="1729"/>
    </row>
    <row r="4" spans="1:48" ht="58.5" customHeight="1">
      <c r="A4" s="319"/>
      <c r="B4" s="1729" t="s">
        <v>2556</v>
      </c>
      <c r="C4" s="1729"/>
      <c r="D4" s="1729"/>
      <c r="E4" s="1729"/>
      <c r="F4" s="1729"/>
      <c r="G4" s="1729"/>
      <c r="H4" s="1729"/>
      <c r="I4" s="1729"/>
      <c r="J4" s="1729"/>
      <c r="K4" s="1729"/>
      <c r="L4" s="1729"/>
      <c r="M4" s="1729"/>
      <c r="N4" s="1729"/>
      <c r="O4" s="477"/>
      <c r="P4" s="1624" t="str">
        <f>$B4</f>
        <v>For Banking Book - Residential Real Estate Exposures that do not meet expectations related to B-20 (HELOCs) (134)</v>
      </c>
      <c r="Q4" s="1624"/>
      <c r="R4" s="1624"/>
      <c r="S4" s="1624"/>
      <c r="T4" s="1624"/>
      <c r="V4" s="1729" t="str">
        <f>$B4</f>
        <v>For Banking Book - Residential Real Estate Exposures that do not meet expectations related to B-20 (HELOCs) (134)</v>
      </c>
      <c r="W4" s="1729"/>
      <c r="X4" s="1729"/>
      <c r="Y4" s="1729"/>
      <c r="Z4" s="1729"/>
      <c r="AA4" s="1057"/>
      <c r="AB4" s="1773" t="str">
        <f>V4</f>
        <v>For Banking Book - Residential Real Estate Exposures that do not meet expectations related to B-20 (HELOCs) (134)</v>
      </c>
      <c r="AC4" s="1773"/>
      <c r="AD4" s="1773"/>
      <c r="AE4" s="1773"/>
      <c r="AF4" s="1773"/>
      <c r="AG4" s="1773"/>
      <c r="AH4" s="1773"/>
      <c r="AI4" s="1773"/>
      <c r="AJ4" s="1773"/>
      <c r="AK4" s="1264"/>
      <c r="AL4" s="1729" t="str">
        <f>$B4</f>
        <v>For Banking Book - Residential Real Estate Exposures that do not meet expectations related to B-20 (HELOCs) (134)</v>
      </c>
      <c r="AM4" s="1729"/>
      <c r="AN4" s="1729"/>
      <c r="AO4" s="1729"/>
      <c r="AP4" s="1729"/>
      <c r="AR4" s="1729" t="str">
        <f>$B4</f>
        <v>For Banking Book - Residential Real Estate Exposures that do not meet expectations related to B-20 (HELOCs) (134)</v>
      </c>
      <c r="AS4" s="1729"/>
      <c r="AT4" s="1729"/>
      <c r="AU4" s="1729"/>
      <c r="AV4" s="1729"/>
    </row>
    <row r="5" spans="1:48" ht="15">
      <c r="A5" s="477"/>
      <c r="B5" s="754" t="s">
        <v>2875</v>
      </c>
      <c r="C5" s="525"/>
      <c r="D5" s="477"/>
      <c r="E5" s="477"/>
      <c r="F5" s="477"/>
      <c r="G5" s="477"/>
      <c r="H5" s="477"/>
      <c r="I5" s="477"/>
      <c r="J5" s="477"/>
      <c r="K5" s="477"/>
      <c r="L5" s="477"/>
      <c r="M5" s="477"/>
      <c r="N5" s="477"/>
      <c r="O5" s="477"/>
      <c r="P5" s="754" t="str">
        <f>$B5</f>
        <v>Dollars in thousands, Record Type 010</v>
      </c>
      <c r="V5" s="754" t="str">
        <f>$B5</f>
        <v>Dollars in thousands, Record Type 010</v>
      </c>
      <c r="Y5" s="1241"/>
      <c r="Z5" s="1241"/>
      <c r="AA5" s="1241"/>
      <c r="AB5" s="754" t="str">
        <f>$B5</f>
        <v>Dollars in thousands, Record Type 010</v>
      </c>
      <c r="AC5" s="1183"/>
      <c r="AD5" s="1183"/>
      <c r="AE5" s="1241"/>
      <c r="AF5" s="1241"/>
      <c r="AG5" s="754"/>
      <c r="AH5" s="1183"/>
      <c r="AI5" s="1183"/>
      <c r="AJ5" s="1241"/>
      <c r="AK5" s="1241"/>
      <c r="AL5" s="754" t="str">
        <f>$B5</f>
        <v>Dollars in thousands, Record Type 010</v>
      </c>
      <c r="AO5" s="1241"/>
      <c r="AP5" s="1241"/>
      <c r="AR5" s="754" t="str">
        <f>$B5</f>
        <v>Dollars in thousands, Record Type 010</v>
      </c>
      <c r="AU5" s="1241"/>
      <c r="AV5" s="1241"/>
    </row>
    <row r="6" spans="1:48" ht="30" customHeight="1">
      <c r="A6" s="477"/>
      <c r="B6" s="1601" t="s">
        <v>2342</v>
      </c>
      <c r="C6" s="1597"/>
      <c r="D6" s="1598"/>
      <c r="E6" s="985"/>
      <c r="F6" s="1375" t="s">
        <v>2368</v>
      </c>
      <c r="G6" s="1225"/>
      <c r="H6" s="1601" t="s">
        <v>2774</v>
      </c>
      <c r="I6" s="1598"/>
      <c r="J6" s="985"/>
      <c r="K6" s="985"/>
      <c r="L6" s="985"/>
      <c r="M6" s="985"/>
      <c r="N6" s="985"/>
      <c r="O6" s="477"/>
      <c r="P6" s="1675"/>
      <c r="Q6" s="1675"/>
      <c r="R6" s="1131"/>
      <c r="S6" s="1596" t="s">
        <v>2879</v>
      </c>
      <c r="T6" s="1607"/>
      <c r="V6" s="1675"/>
      <c r="W6" s="1675"/>
      <c r="X6" s="1188"/>
      <c r="Y6" s="1725" t="s">
        <v>2879</v>
      </c>
      <c r="Z6" s="1726"/>
      <c r="AA6" s="1251"/>
      <c r="AB6" s="1762"/>
      <c r="AC6" s="1762"/>
      <c r="AD6" s="1186"/>
      <c r="AE6" s="1261"/>
      <c r="AF6" s="1183"/>
      <c r="AG6" s="1187"/>
      <c r="AH6" s="1187"/>
      <c r="AI6" s="1187"/>
      <c r="AJ6" s="1187"/>
      <c r="AK6" s="1187"/>
      <c r="AL6" s="1675"/>
      <c r="AM6" s="1675"/>
      <c r="AN6" s="1188"/>
      <c r="AO6" s="1725" t="s">
        <v>2879</v>
      </c>
      <c r="AP6" s="1726"/>
      <c r="AR6" s="1675"/>
      <c r="AS6" s="1675"/>
      <c r="AT6" s="1188"/>
      <c r="AU6" s="1725" t="s">
        <v>2879</v>
      </c>
      <c r="AV6" s="1726"/>
    </row>
    <row r="7" spans="1:48" ht="68.25" customHeight="1">
      <c r="A7" s="984" t="s">
        <v>2881</v>
      </c>
      <c r="B7" s="984" t="s">
        <v>2882</v>
      </c>
      <c r="C7" s="984" t="s">
        <v>2345</v>
      </c>
      <c r="D7" s="984" t="s">
        <v>3031</v>
      </c>
      <c r="E7" s="986"/>
      <c r="F7" s="984" t="s">
        <v>3032</v>
      </c>
      <c r="G7" s="1137"/>
      <c r="H7" s="984" t="s">
        <v>3033</v>
      </c>
      <c r="I7" s="1252" t="s">
        <v>3065</v>
      </c>
      <c r="J7" s="986"/>
      <c r="K7" s="1605" t="s">
        <v>2352</v>
      </c>
      <c r="L7" s="1607"/>
      <c r="M7" s="1605" t="s">
        <v>2890</v>
      </c>
      <c r="N7" s="1607"/>
      <c r="O7" s="477"/>
      <c r="P7" s="1138" t="str">
        <f>$A7</f>
        <v>PD Band</v>
      </c>
      <c r="Q7" s="1138" t="str">
        <f>$B7</f>
        <v>Estimated PD (%) (M3)</v>
      </c>
      <c r="R7" s="984" t="s">
        <v>3040</v>
      </c>
      <c r="S7" s="984" t="s">
        <v>2892</v>
      </c>
      <c r="T7" s="984" t="s">
        <v>2893</v>
      </c>
      <c r="V7" s="1138" t="str">
        <f>$A7</f>
        <v>PD Band</v>
      </c>
      <c r="W7" s="1138" t="str">
        <f>$B7</f>
        <v>Estimated PD (%) (M3)</v>
      </c>
      <c r="X7" s="1252" t="s">
        <v>3066</v>
      </c>
      <c r="Y7" s="1252" t="s">
        <v>3067</v>
      </c>
      <c r="Z7" s="1252" t="s">
        <v>3068</v>
      </c>
      <c r="AA7" s="1253"/>
      <c r="AB7" s="1377" t="s">
        <v>2881</v>
      </c>
      <c r="AC7" s="1377" t="s">
        <v>2882</v>
      </c>
      <c r="AD7" s="1365" t="s">
        <v>3080</v>
      </c>
      <c r="AE7" s="1252" t="s">
        <v>2944</v>
      </c>
      <c r="AF7" s="1262"/>
      <c r="AG7" s="1771" t="s">
        <v>2945</v>
      </c>
      <c r="AH7" s="1772"/>
      <c r="AI7" s="1771" t="s">
        <v>2946</v>
      </c>
      <c r="AJ7" s="1772"/>
      <c r="AL7" s="1138" t="str">
        <f>$A7</f>
        <v>PD Band</v>
      </c>
      <c r="AM7" s="1138" t="str">
        <f>$B7</f>
        <v>Estimated PD (%) (M3)</v>
      </c>
      <c r="AN7" s="1252" t="s">
        <v>3081</v>
      </c>
      <c r="AO7" s="1252" t="s">
        <v>3082</v>
      </c>
      <c r="AP7" s="1252" t="s">
        <v>3083</v>
      </c>
      <c r="AR7" s="1138" t="str">
        <f>$A7</f>
        <v>PD Band</v>
      </c>
      <c r="AS7" s="1138" t="str">
        <f>$B7</f>
        <v>Estimated PD (%) (M3)</v>
      </c>
      <c r="AT7" s="1252" t="s">
        <v>3084</v>
      </c>
      <c r="AU7" s="1252" t="s">
        <v>3085</v>
      </c>
      <c r="AV7" s="1252" t="s">
        <v>3086</v>
      </c>
    </row>
    <row r="8" spans="1:48" s="112" customFormat="1" ht="14.4">
      <c r="A8" s="1131"/>
      <c r="B8" s="776" t="s">
        <v>282</v>
      </c>
      <c r="C8" s="776"/>
      <c r="D8" s="776" t="s">
        <v>283</v>
      </c>
      <c r="E8" s="776"/>
      <c r="F8" s="776" t="s">
        <v>284</v>
      </c>
      <c r="G8" s="776"/>
      <c r="H8" s="776" t="s">
        <v>3035</v>
      </c>
      <c r="I8" s="776"/>
      <c r="J8" s="776"/>
      <c r="K8" s="776"/>
      <c r="L8" s="776"/>
      <c r="M8" s="776"/>
      <c r="N8" s="776"/>
      <c r="O8" s="1131"/>
      <c r="P8" s="1140"/>
      <c r="Q8" s="1141" t="s">
        <v>2895</v>
      </c>
      <c r="R8" s="776"/>
      <c r="S8" s="477"/>
      <c r="T8" s="776"/>
      <c r="U8" s="1131"/>
      <c r="V8" s="1140"/>
      <c r="W8" s="1141" t="s">
        <v>2895</v>
      </c>
      <c r="X8" s="1254"/>
      <c r="Y8" s="1241"/>
      <c r="Z8" s="1254"/>
      <c r="AA8" s="1254"/>
      <c r="AB8" s="1242"/>
      <c r="AC8" s="1243" t="s">
        <v>2895</v>
      </c>
      <c r="AD8" s="1191"/>
      <c r="AE8" s="1192"/>
      <c r="AF8" s="1191"/>
      <c r="AG8" s="1192"/>
      <c r="AH8" s="1192"/>
      <c r="AI8" s="1192"/>
      <c r="AJ8" s="1192"/>
      <c r="AK8" s="477"/>
      <c r="AL8" s="1140"/>
      <c r="AM8" s="1141" t="s">
        <v>2895</v>
      </c>
      <c r="AN8" s="1254"/>
      <c r="AO8" s="1241"/>
      <c r="AP8" s="1254"/>
      <c r="AQ8" s="1131"/>
      <c r="AR8" s="1140"/>
      <c r="AS8" s="1141" t="s">
        <v>2895</v>
      </c>
      <c r="AT8" s="1254"/>
      <c r="AU8" s="1241"/>
      <c r="AV8" s="1254"/>
    </row>
    <row r="9" spans="1:48" ht="14.4">
      <c r="A9" s="477"/>
      <c r="B9" s="813" t="s">
        <v>1790</v>
      </c>
      <c r="C9" s="477"/>
      <c r="D9" s="992"/>
      <c r="E9" s="992"/>
      <c r="F9" s="992"/>
      <c r="G9" s="992"/>
      <c r="H9" s="992"/>
      <c r="I9" s="992"/>
      <c r="J9" s="992"/>
      <c r="K9" s="992"/>
      <c r="L9" s="992"/>
      <c r="M9" s="992"/>
      <c r="N9" s="477"/>
      <c r="O9" s="477"/>
      <c r="P9" s="1142"/>
      <c r="Q9" s="1143" t="str">
        <f>$B9</f>
        <v>Drawn (501)</v>
      </c>
      <c r="V9" s="1142"/>
      <c r="W9" s="1143" t="str">
        <f>$B9</f>
        <v>Drawn (501)</v>
      </c>
      <c r="X9" s="1241"/>
      <c r="Y9" s="1241"/>
      <c r="Z9" s="1241"/>
      <c r="AA9" s="1241"/>
      <c r="AB9" s="1244"/>
      <c r="AC9" s="1245" t="s">
        <v>1790</v>
      </c>
      <c r="AD9" s="1183"/>
      <c r="AE9" s="1183"/>
      <c r="AF9" s="1183"/>
      <c r="AG9" s="1183"/>
      <c r="AH9" s="1183"/>
      <c r="AI9" s="1183"/>
      <c r="AJ9" s="1183"/>
      <c r="AL9" s="1142"/>
      <c r="AM9" s="1143" t="str">
        <f>$B9</f>
        <v>Drawn (501)</v>
      </c>
      <c r="AN9" s="1241"/>
      <c r="AO9" s="1241"/>
      <c r="AP9" s="1241"/>
      <c r="AR9" s="1142"/>
      <c r="AS9" s="1143" t="str">
        <f>$B9</f>
        <v>Drawn (501)</v>
      </c>
      <c r="AT9" s="1241"/>
      <c r="AU9" s="1241"/>
      <c r="AV9" s="1241"/>
    </row>
    <row r="10" spans="1:48" ht="12.75" customHeight="1">
      <c r="A10" s="453" t="s">
        <v>2897</v>
      </c>
      <c r="B10" s="1144"/>
      <c r="C10" s="1207"/>
      <c r="D10" s="994"/>
      <c r="E10" s="453"/>
      <c r="F10" s="994"/>
      <c r="G10" s="1226"/>
      <c r="H10" s="997"/>
      <c r="I10" s="1148"/>
      <c r="J10" s="453"/>
      <c r="K10" s="1665"/>
      <c r="L10" s="1665"/>
      <c r="M10" s="1665"/>
      <c r="N10" s="1665"/>
      <c r="O10" s="477"/>
      <c r="P10" s="1151" t="str">
        <f t="shared" ref="P10:P34" si="0">$A10</f>
        <v>1 (1401)</v>
      </c>
      <c r="Q10" s="1152" t="str">
        <f t="shared" ref="Q10:Q34" si="1">IF($B10="","",$B10)</f>
        <v/>
      </c>
      <c r="R10" s="1153"/>
      <c r="S10" s="1154"/>
      <c r="T10" s="1154"/>
      <c r="V10" s="1151" t="str">
        <f t="shared" ref="V10:V34" si="2">$A10</f>
        <v>1 (1401)</v>
      </c>
      <c r="W10" s="1152" t="str">
        <f t="shared" ref="W10:W34" si="3">IF($B10="","",$B10)</f>
        <v/>
      </c>
      <c r="X10" s="1255"/>
      <c r="Y10" s="1256"/>
      <c r="Z10" s="1256"/>
      <c r="AA10" s="1257"/>
      <c r="AB10" s="1246" t="s">
        <v>2897</v>
      </c>
      <c r="AC10" s="1232" t="str">
        <f t="shared" ref="AC10:AC34" si="4">IF($B10="","",$B10)</f>
        <v/>
      </c>
      <c r="AD10" s="1247"/>
      <c r="AE10" s="1194"/>
      <c r="AF10" s="1183"/>
      <c r="AG10" s="1665"/>
      <c r="AH10" s="1665"/>
      <c r="AI10" s="1665"/>
      <c r="AJ10" s="1665"/>
      <c r="AL10" s="1151" t="str">
        <f t="shared" ref="AL10:AL34" si="5">$A10</f>
        <v>1 (1401)</v>
      </c>
      <c r="AM10" s="1152" t="str">
        <f t="shared" ref="AM10:AM34" si="6">IF($B10="","",$B10)</f>
        <v/>
      </c>
      <c r="AN10" s="1255"/>
      <c r="AO10" s="1256"/>
      <c r="AP10" s="1256"/>
      <c r="AR10" s="1151" t="str">
        <f t="shared" ref="AR10:AR34" si="7">$A10</f>
        <v>1 (1401)</v>
      </c>
      <c r="AS10" s="1152" t="str">
        <f t="shared" ref="AS10:AS34" si="8">IF($B10="","",$B10)</f>
        <v/>
      </c>
      <c r="AT10" s="1255"/>
      <c r="AU10" s="1256"/>
      <c r="AV10" s="1256"/>
    </row>
    <row r="11" spans="1:48">
      <c r="A11" s="453" t="s">
        <v>2898</v>
      </c>
      <c r="B11" s="1144"/>
      <c r="C11" s="1207"/>
      <c r="D11" s="994"/>
      <c r="E11" s="453"/>
      <c r="F11" s="994"/>
      <c r="G11" s="1226"/>
      <c r="H11" s="997"/>
      <c r="I11" s="1148"/>
      <c r="J11" s="453"/>
      <c r="K11" s="1665"/>
      <c r="L11" s="1665"/>
      <c r="M11" s="1665"/>
      <c r="N11" s="1665"/>
      <c r="O11" s="477"/>
      <c r="P11" s="1151" t="str">
        <f t="shared" si="0"/>
        <v>2 (1402)</v>
      </c>
      <c r="Q11" s="1152" t="str">
        <f t="shared" si="1"/>
        <v/>
      </c>
      <c r="R11" s="1153"/>
      <c r="S11" s="1154"/>
      <c r="T11" s="1154"/>
      <c r="V11" s="1151" t="str">
        <f t="shared" si="2"/>
        <v>2 (1402)</v>
      </c>
      <c r="W11" s="1152" t="str">
        <f t="shared" si="3"/>
        <v/>
      </c>
      <c r="X11" s="1255"/>
      <c r="Y11" s="1256"/>
      <c r="Z11" s="1256"/>
      <c r="AA11" s="1257"/>
      <c r="AB11" s="1246" t="s">
        <v>2898</v>
      </c>
      <c r="AC11" s="1232" t="str">
        <f t="shared" si="4"/>
        <v/>
      </c>
      <c r="AD11" s="1247"/>
      <c r="AE11" s="1194"/>
      <c r="AF11" s="1183"/>
      <c r="AG11" s="1665"/>
      <c r="AH11" s="1665"/>
      <c r="AI11" s="1665"/>
      <c r="AJ11" s="1665"/>
      <c r="AL11" s="1151" t="str">
        <f t="shared" si="5"/>
        <v>2 (1402)</v>
      </c>
      <c r="AM11" s="1152" t="str">
        <f t="shared" si="6"/>
        <v/>
      </c>
      <c r="AN11" s="1255"/>
      <c r="AO11" s="1256"/>
      <c r="AP11" s="1256"/>
      <c r="AR11" s="1151" t="str">
        <f t="shared" si="7"/>
        <v>2 (1402)</v>
      </c>
      <c r="AS11" s="1152" t="str">
        <f t="shared" si="8"/>
        <v/>
      </c>
      <c r="AT11" s="1255"/>
      <c r="AU11" s="1256"/>
      <c r="AV11" s="1256"/>
    </row>
    <row r="12" spans="1:48">
      <c r="A12" s="453" t="s">
        <v>2899</v>
      </c>
      <c r="B12" s="1144"/>
      <c r="C12" s="1207"/>
      <c r="D12" s="994"/>
      <c r="E12" s="453"/>
      <c r="F12" s="994"/>
      <c r="G12" s="1226"/>
      <c r="H12" s="997"/>
      <c r="I12" s="1148"/>
      <c r="J12" s="453"/>
      <c r="K12" s="1665"/>
      <c r="L12" s="1665"/>
      <c r="M12" s="1665"/>
      <c r="N12" s="1665"/>
      <c r="O12" s="477"/>
      <c r="P12" s="1151" t="str">
        <f t="shared" si="0"/>
        <v>3 (1403)</v>
      </c>
      <c r="Q12" s="1152" t="str">
        <f t="shared" si="1"/>
        <v/>
      </c>
      <c r="R12" s="1153"/>
      <c r="S12" s="1154"/>
      <c r="T12" s="1154"/>
      <c r="V12" s="1151" t="str">
        <f t="shared" si="2"/>
        <v>3 (1403)</v>
      </c>
      <c r="W12" s="1152" t="str">
        <f t="shared" si="3"/>
        <v/>
      </c>
      <c r="X12" s="1255"/>
      <c r="Y12" s="1256"/>
      <c r="Z12" s="1256"/>
      <c r="AA12" s="1257"/>
      <c r="AB12" s="1246" t="s">
        <v>2899</v>
      </c>
      <c r="AC12" s="1232" t="str">
        <f t="shared" si="4"/>
        <v/>
      </c>
      <c r="AD12" s="1247"/>
      <c r="AE12" s="1194"/>
      <c r="AF12" s="1183"/>
      <c r="AG12" s="1665"/>
      <c r="AH12" s="1665"/>
      <c r="AI12" s="1665"/>
      <c r="AJ12" s="1665"/>
      <c r="AL12" s="1151" t="str">
        <f t="shared" si="5"/>
        <v>3 (1403)</v>
      </c>
      <c r="AM12" s="1152" t="str">
        <f t="shared" si="6"/>
        <v/>
      </c>
      <c r="AN12" s="1255"/>
      <c r="AO12" s="1256"/>
      <c r="AP12" s="1256"/>
      <c r="AR12" s="1151" t="str">
        <f t="shared" si="7"/>
        <v>3 (1403)</v>
      </c>
      <c r="AS12" s="1152" t="str">
        <f t="shared" si="8"/>
        <v/>
      </c>
      <c r="AT12" s="1255"/>
      <c r="AU12" s="1256"/>
      <c r="AV12" s="1256"/>
    </row>
    <row r="13" spans="1:48" ht="12.6" hidden="1" customHeight="1">
      <c r="A13" s="453" t="s">
        <v>2900</v>
      </c>
      <c r="B13" s="1144"/>
      <c r="C13" s="1207"/>
      <c r="D13" s="994"/>
      <c r="E13" s="453"/>
      <c r="F13" s="994"/>
      <c r="G13" s="1226"/>
      <c r="H13" s="997"/>
      <c r="I13" s="1148"/>
      <c r="J13" s="453"/>
      <c r="K13" s="1665"/>
      <c r="L13" s="1665"/>
      <c r="M13" s="1665"/>
      <c r="N13" s="1665"/>
      <c r="O13" s="477"/>
      <c r="P13" s="1151" t="str">
        <f t="shared" si="0"/>
        <v>4 (1404)</v>
      </c>
      <c r="Q13" s="1152" t="str">
        <f t="shared" si="1"/>
        <v/>
      </c>
      <c r="R13" s="1153"/>
      <c r="S13" s="1154"/>
      <c r="T13" s="1154"/>
      <c r="V13" s="1151" t="str">
        <f t="shared" si="2"/>
        <v>4 (1404)</v>
      </c>
      <c r="W13" s="1152" t="str">
        <f t="shared" si="3"/>
        <v/>
      </c>
      <c r="X13" s="1255"/>
      <c r="Y13" s="1256"/>
      <c r="Z13" s="1256"/>
      <c r="AA13" s="1257"/>
      <c r="AB13" s="1246" t="s">
        <v>2900</v>
      </c>
      <c r="AC13" s="1232" t="str">
        <f t="shared" si="4"/>
        <v/>
      </c>
      <c r="AD13" s="1247"/>
      <c r="AE13" s="1194"/>
      <c r="AF13" s="1183"/>
      <c r="AG13" s="1665"/>
      <c r="AH13" s="1665"/>
      <c r="AI13" s="1665"/>
      <c r="AJ13" s="1665"/>
      <c r="AL13" s="1151" t="str">
        <f t="shared" si="5"/>
        <v>4 (1404)</v>
      </c>
      <c r="AM13" s="1152" t="str">
        <f t="shared" si="6"/>
        <v/>
      </c>
      <c r="AN13" s="1255"/>
      <c r="AO13" s="1256"/>
      <c r="AP13" s="1256"/>
      <c r="AR13" s="1151" t="str">
        <f t="shared" si="7"/>
        <v>4 (1404)</v>
      </c>
      <c r="AS13" s="1152" t="str">
        <f t="shared" si="8"/>
        <v/>
      </c>
      <c r="AT13" s="1255"/>
      <c r="AU13" s="1256"/>
      <c r="AV13" s="1256"/>
    </row>
    <row r="14" spans="1:48" ht="12.6" hidden="1" customHeight="1">
      <c r="A14" s="453" t="s">
        <v>2901</v>
      </c>
      <c r="B14" s="1144"/>
      <c r="C14" s="1207"/>
      <c r="D14" s="994"/>
      <c r="E14" s="453"/>
      <c r="F14" s="994"/>
      <c r="G14" s="1226"/>
      <c r="H14" s="997"/>
      <c r="I14" s="1148"/>
      <c r="J14" s="453"/>
      <c r="K14" s="1665"/>
      <c r="L14" s="1665"/>
      <c r="M14" s="1665"/>
      <c r="N14" s="1665"/>
      <c r="O14" s="477"/>
      <c r="P14" s="1151" t="str">
        <f t="shared" si="0"/>
        <v>5 (1405)</v>
      </c>
      <c r="Q14" s="1152" t="str">
        <f t="shared" si="1"/>
        <v/>
      </c>
      <c r="R14" s="1153"/>
      <c r="S14" s="1154"/>
      <c r="T14" s="1154"/>
      <c r="V14" s="1151" t="str">
        <f t="shared" si="2"/>
        <v>5 (1405)</v>
      </c>
      <c r="W14" s="1152" t="str">
        <f t="shared" si="3"/>
        <v/>
      </c>
      <c r="X14" s="1255"/>
      <c r="Y14" s="1256"/>
      <c r="Z14" s="1256"/>
      <c r="AA14" s="1257"/>
      <c r="AB14" s="1246" t="s">
        <v>2901</v>
      </c>
      <c r="AC14" s="1232" t="str">
        <f t="shared" si="4"/>
        <v/>
      </c>
      <c r="AD14" s="1247"/>
      <c r="AE14" s="1194"/>
      <c r="AF14" s="1183"/>
      <c r="AG14" s="1665"/>
      <c r="AH14" s="1665"/>
      <c r="AI14" s="1665"/>
      <c r="AJ14" s="1665"/>
      <c r="AL14" s="1151" t="str">
        <f t="shared" si="5"/>
        <v>5 (1405)</v>
      </c>
      <c r="AM14" s="1152" t="str">
        <f t="shared" si="6"/>
        <v/>
      </c>
      <c r="AN14" s="1255"/>
      <c r="AO14" s="1256"/>
      <c r="AP14" s="1256"/>
      <c r="AR14" s="1151" t="str">
        <f t="shared" si="7"/>
        <v>5 (1405)</v>
      </c>
      <c r="AS14" s="1152" t="str">
        <f t="shared" si="8"/>
        <v/>
      </c>
      <c r="AT14" s="1255"/>
      <c r="AU14" s="1256"/>
      <c r="AV14" s="1256"/>
    </row>
    <row r="15" spans="1:48" ht="12.6" hidden="1" customHeight="1">
      <c r="A15" s="453" t="s">
        <v>2902</v>
      </c>
      <c r="B15" s="1144"/>
      <c r="C15" s="1207"/>
      <c r="D15" s="994"/>
      <c r="E15" s="453"/>
      <c r="F15" s="994"/>
      <c r="G15" s="1226"/>
      <c r="H15" s="997"/>
      <c r="I15" s="1148"/>
      <c r="J15" s="453"/>
      <c r="K15" s="1665"/>
      <c r="L15" s="1665"/>
      <c r="M15" s="1665"/>
      <c r="N15" s="1665"/>
      <c r="O15" s="477"/>
      <c r="P15" s="1151" t="str">
        <f t="shared" si="0"/>
        <v>6 (1406)</v>
      </c>
      <c r="Q15" s="1152" t="str">
        <f t="shared" si="1"/>
        <v/>
      </c>
      <c r="R15" s="1153"/>
      <c r="S15" s="1154"/>
      <c r="T15" s="1154"/>
      <c r="V15" s="1151" t="str">
        <f t="shared" si="2"/>
        <v>6 (1406)</v>
      </c>
      <c r="W15" s="1152" t="str">
        <f t="shared" si="3"/>
        <v/>
      </c>
      <c r="X15" s="1255"/>
      <c r="Y15" s="1256"/>
      <c r="Z15" s="1256"/>
      <c r="AA15" s="1257"/>
      <c r="AB15" s="1246" t="s">
        <v>2902</v>
      </c>
      <c r="AC15" s="1232" t="str">
        <f t="shared" si="4"/>
        <v/>
      </c>
      <c r="AD15" s="1247"/>
      <c r="AE15" s="1194"/>
      <c r="AF15" s="1183"/>
      <c r="AG15" s="1665"/>
      <c r="AH15" s="1665"/>
      <c r="AI15" s="1665"/>
      <c r="AJ15" s="1665"/>
      <c r="AL15" s="1151" t="str">
        <f t="shared" si="5"/>
        <v>6 (1406)</v>
      </c>
      <c r="AM15" s="1152" t="str">
        <f t="shared" si="6"/>
        <v/>
      </c>
      <c r="AN15" s="1255"/>
      <c r="AO15" s="1256"/>
      <c r="AP15" s="1256"/>
      <c r="AR15" s="1151" t="str">
        <f t="shared" si="7"/>
        <v>6 (1406)</v>
      </c>
      <c r="AS15" s="1152" t="str">
        <f t="shared" si="8"/>
        <v/>
      </c>
      <c r="AT15" s="1255"/>
      <c r="AU15" s="1256"/>
      <c r="AV15" s="1256"/>
    </row>
    <row r="16" spans="1:48" ht="12.6" hidden="1" customHeight="1">
      <c r="A16" s="453" t="s">
        <v>2903</v>
      </c>
      <c r="B16" s="1144"/>
      <c r="C16" s="1207"/>
      <c r="D16" s="994"/>
      <c r="E16" s="453"/>
      <c r="F16" s="994"/>
      <c r="G16" s="1226"/>
      <c r="H16" s="997"/>
      <c r="I16" s="1148"/>
      <c r="J16" s="453"/>
      <c r="K16" s="1665"/>
      <c r="L16" s="1665"/>
      <c r="M16" s="1665"/>
      <c r="N16" s="1665"/>
      <c r="O16" s="477"/>
      <c r="P16" s="1151" t="str">
        <f t="shared" si="0"/>
        <v>7 (1407)</v>
      </c>
      <c r="Q16" s="1152" t="str">
        <f t="shared" si="1"/>
        <v/>
      </c>
      <c r="R16" s="1153"/>
      <c r="S16" s="1154"/>
      <c r="T16" s="1154"/>
      <c r="V16" s="1151" t="str">
        <f t="shared" si="2"/>
        <v>7 (1407)</v>
      </c>
      <c r="W16" s="1152" t="str">
        <f t="shared" si="3"/>
        <v/>
      </c>
      <c r="X16" s="1255"/>
      <c r="Y16" s="1256"/>
      <c r="Z16" s="1256"/>
      <c r="AA16" s="1257"/>
      <c r="AB16" s="1246" t="s">
        <v>2903</v>
      </c>
      <c r="AC16" s="1232" t="str">
        <f t="shared" si="4"/>
        <v/>
      </c>
      <c r="AD16" s="1247"/>
      <c r="AE16" s="1194"/>
      <c r="AF16" s="1183"/>
      <c r="AG16" s="1665"/>
      <c r="AH16" s="1665"/>
      <c r="AI16" s="1665"/>
      <c r="AJ16" s="1665"/>
      <c r="AL16" s="1151" t="str">
        <f t="shared" si="5"/>
        <v>7 (1407)</v>
      </c>
      <c r="AM16" s="1152" t="str">
        <f t="shared" si="6"/>
        <v/>
      </c>
      <c r="AN16" s="1255"/>
      <c r="AO16" s="1256"/>
      <c r="AP16" s="1256"/>
      <c r="AR16" s="1151" t="str">
        <f t="shared" si="7"/>
        <v>7 (1407)</v>
      </c>
      <c r="AS16" s="1152" t="str">
        <f t="shared" si="8"/>
        <v/>
      </c>
      <c r="AT16" s="1255"/>
      <c r="AU16" s="1256"/>
      <c r="AV16" s="1256"/>
    </row>
    <row r="17" spans="1:48" ht="12.6" hidden="1" customHeight="1">
      <c r="A17" s="453" t="s">
        <v>2904</v>
      </c>
      <c r="B17" s="1144"/>
      <c r="C17" s="1207"/>
      <c r="D17" s="994"/>
      <c r="E17" s="453"/>
      <c r="F17" s="994"/>
      <c r="G17" s="1226"/>
      <c r="H17" s="997"/>
      <c r="I17" s="1148"/>
      <c r="J17" s="453"/>
      <c r="K17" s="1665"/>
      <c r="L17" s="1665"/>
      <c r="M17" s="1665"/>
      <c r="N17" s="1665"/>
      <c r="O17" s="477"/>
      <c r="P17" s="1151" t="str">
        <f t="shared" si="0"/>
        <v>8 (1408)</v>
      </c>
      <c r="Q17" s="1152" t="str">
        <f t="shared" si="1"/>
        <v/>
      </c>
      <c r="R17" s="1153"/>
      <c r="S17" s="1154"/>
      <c r="T17" s="1154"/>
      <c r="V17" s="1151" t="str">
        <f t="shared" si="2"/>
        <v>8 (1408)</v>
      </c>
      <c r="W17" s="1152" t="str">
        <f t="shared" si="3"/>
        <v/>
      </c>
      <c r="X17" s="1255"/>
      <c r="Y17" s="1256"/>
      <c r="Z17" s="1256"/>
      <c r="AA17" s="1257"/>
      <c r="AB17" s="1246" t="s">
        <v>2904</v>
      </c>
      <c r="AC17" s="1232" t="str">
        <f t="shared" si="4"/>
        <v/>
      </c>
      <c r="AD17" s="1247"/>
      <c r="AE17" s="1194"/>
      <c r="AF17" s="1183"/>
      <c r="AG17" s="1665"/>
      <c r="AH17" s="1665"/>
      <c r="AI17" s="1665"/>
      <c r="AJ17" s="1665"/>
      <c r="AL17" s="1151" t="str">
        <f t="shared" si="5"/>
        <v>8 (1408)</v>
      </c>
      <c r="AM17" s="1152" t="str">
        <f t="shared" si="6"/>
        <v/>
      </c>
      <c r="AN17" s="1255"/>
      <c r="AO17" s="1256"/>
      <c r="AP17" s="1256"/>
      <c r="AR17" s="1151" t="str">
        <f t="shared" si="7"/>
        <v>8 (1408)</v>
      </c>
      <c r="AS17" s="1152" t="str">
        <f t="shared" si="8"/>
        <v/>
      </c>
      <c r="AT17" s="1255"/>
      <c r="AU17" s="1256"/>
      <c r="AV17" s="1256"/>
    </row>
    <row r="18" spans="1:48" ht="12.6" hidden="1" customHeight="1">
      <c r="A18" s="453" t="s">
        <v>2905</v>
      </c>
      <c r="B18" s="1144"/>
      <c r="C18" s="1207"/>
      <c r="D18" s="994"/>
      <c r="E18" s="453"/>
      <c r="F18" s="994"/>
      <c r="G18" s="1226"/>
      <c r="H18" s="997"/>
      <c r="I18" s="1148"/>
      <c r="J18" s="453"/>
      <c r="K18" s="1665"/>
      <c r="L18" s="1665"/>
      <c r="M18" s="1665"/>
      <c r="N18" s="1665"/>
      <c r="O18" s="477"/>
      <c r="P18" s="1151" t="str">
        <f t="shared" si="0"/>
        <v>9 (1409)</v>
      </c>
      <c r="Q18" s="1152" t="str">
        <f t="shared" si="1"/>
        <v/>
      </c>
      <c r="R18" s="1153"/>
      <c r="S18" s="1154"/>
      <c r="T18" s="1154"/>
      <c r="V18" s="1151" t="str">
        <f t="shared" si="2"/>
        <v>9 (1409)</v>
      </c>
      <c r="W18" s="1152" t="str">
        <f t="shared" si="3"/>
        <v/>
      </c>
      <c r="X18" s="1255"/>
      <c r="Y18" s="1256"/>
      <c r="Z18" s="1256"/>
      <c r="AA18" s="1257"/>
      <c r="AB18" s="1246" t="s">
        <v>2905</v>
      </c>
      <c r="AC18" s="1232" t="str">
        <f t="shared" si="4"/>
        <v/>
      </c>
      <c r="AD18" s="1247"/>
      <c r="AE18" s="1194"/>
      <c r="AF18" s="1183"/>
      <c r="AG18" s="1665"/>
      <c r="AH18" s="1665"/>
      <c r="AI18" s="1665"/>
      <c r="AJ18" s="1665"/>
      <c r="AL18" s="1151" t="str">
        <f t="shared" si="5"/>
        <v>9 (1409)</v>
      </c>
      <c r="AM18" s="1152" t="str">
        <f t="shared" si="6"/>
        <v/>
      </c>
      <c r="AN18" s="1255"/>
      <c r="AO18" s="1256"/>
      <c r="AP18" s="1256"/>
      <c r="AR18" s="1151" t="str">
        <f t="shared" si="7"/>
        <v>9 (1409)</v>
      </c>
      <c r="AS18" s="1152" t="str">
        <f t="shared" si="8"/>
        <v/>
      </c>
      <c r="AT18" s="1255"/>
      <c r="AU18" s="1256"/>
      <c r="AV18" s="1256"/>
    </row>
    <row r="19" spans="1:48" ht="12.6" hidden="1" customHeight="1">
      <c r="A19" s="453" t="s">
        <v>2906</v>
      </c>
      <c r="B19" s="1144"/>
      <c r="C19" s="1207"/>
      <c r="D19" s="994"/>
      <c r="E19" s="453"/>
      <c r="F19" s="994"/>
      <c r="G19" s="1226"/>
      <c r="H19" s="997"/>
      <c r="I19" s="1148"/>
      <c r="J19" s="453"/>
      <c r="K19" s="1665"/>
      <c r="L19" s="1665"/>
      <c r="M19" s="1665"/>
      <c r="N19" s="1665"/>
      <c r="O19" s="477"/>
      <c r="P19" s="1151" t="str">
        <f t="shared" si="0"/>
        <v>10 (1410)</v>
      </c>
      <c r="Q19" s="1152" t="str">
        <f t="shared" si="1"/>
        <v/>
      </c>
      <c r="R19" s="1153"/>
      <c r="S19" s="1154"/>
      <c r="T19" s="1154"/>
      <c r="V19" s="1151" t="str">
        <f t="shared" si="2"/>
        <v>10 (1410)</v>
      </c>
      <c r="W19" s="1152" t="str">
        <f t="shared" si="3"/>
        <v/>
      </c>
      <c r="X19" s="1255"/>
      <c r="Y19" s="1256"/>
      <c r="Z19" s="1256"/>
      <c r="AA19" s="1257"/>
      <c r="AB19" s="1246" t="s">
        <v>2906</v>
      </c>
      <c r="AC19" s="1232" t="str">
        <f t="shared" si="4"/>
        <v/>
      </c>
      <c r="AD19" s="1247"/>
      <c r="AE19" s="1194"/>
      <c r="AF19" s="1183"/>
      <c r="AG19" s="1665"/>
      <c r="AH19" s="1665"/>
      <c r="AI19" s="1665"/>
      <c r="AJ19" s="1665"/>
      <c r="AL19" s="1151" t="str">
        <f t="shared" si="5"/>
        <v>10 (1410)</v>
      </c>
      <c r="AM19" s="1152" t="str">
        <f t="shared" si="6"/>
        <v/>
      </c>
      <c r="AN19" s="1255"/>
      <c r="AO19" s="1256"/>
      <c r="AP19" s="1256"/>
      <c r="AR19" s="1151" t="str">
        <f t="shared" si="7"/>
        <v>10 (1410)</v>
      </c>
      <c r="AS19" s="1152" t="str">
        <f t="shared" si="8"/>
        <v/>
      </c>
      <c r="AT19" s="1255"/>
      <c r="AU19" s="1256"/>
      <c r="AV19" s="1256"/>
    </row>
    <row r="20" spans="1:48" ht="12.6" hidden="1" customHeight="1">
      <c r="A20" s="453" t="s">
        <v>2907</v>
      </c>
      <c r="B20" s="1144"/>
      <c r="C20" s="1207"/>
      <c r="D20" s="994"/>
      <c r="E20" s="453"/>
      <c r="F20" s="994"/>
      <c r="G20" s="1226"/>
      <c r="H20" s="997"/>
      <c r="I20" s="1148"/>
      <c r="J20" s="453"/>
      <c r="K20" s="1665"/>
      <c r="L20" s="1665"/>
      <c r="M20" s="1665"/>
      <c r="N20" s="1665"/>
      <c r="O20" s="477"/>
      <c r="P20" s="1151" t="str">
        <f t="shared" si="0"/>
        <v>11 (1411)</v>
      </c>
      <c r="Q20" s="1152" t="str">
        <f t="shared" si="1"/>
        <v/>
      </c>
      <c r="R20" s="1153"/>
      <c r="S20" s="1154"/>
      <c r="T20" s="1154"/>
      <c r="V20" s="1151" t="str">
        <f t="shared" si="2"/>
        <v>11 (1411)</v>
      </c>
      <c r="W20" s="1152" t="str">
        <f t="shared" si="3"/>
        <v/>
      </c>
      <c r="X20" s="1255"/>
      <c r="Y20" s="1256"/>
      <c r="Z20" s="1256"/>
      <c r="AA20" s="1257"/>
      <c r="AB20" s="1246" t="s">
        <v>2907</v>
      </c>
      <c r="AC20" s="1232" t="str">
        <f t="shared" si="4"/>
        <v/>
      </c>
      <c r="AD20" s="1247"/>
      <c r="AE20" s="1194"/>
      <c r="AF20" s="1183"/>
      <c r="AG20" s="1665"/>
      <c r="AH20" s="1665"/>
      <c r="AI20" s="1665"/>
      <c r="AJ20" s="1665"/>
      <c r="AL20" s="1151" t="str">
        <f t="shared" si="5"/>
        <v>11 (1411)</v>
      </c>
      <c r="AM20" s="1152" t="str">
        <f t="shared" si="6"/>
        <v/>
      </c>
      <c r="AN20" s="1255"/>
      <c r="AO20" s="1256"/>
      <c r="AP20" s="1256"/>
      <c r="AR20" s="1151" t="str">
        <f t="shared" si="7"/>
        <v>11 (1411)</v>
      </c>
      <c r="AS20" s="1152" t="str">
        <f t="shared" si="8"/>
        <v/>
      </c>
      <c r="AT20" s="1255"/>
      <c r="AU20" s="1256"/>
      <c r="AV20" s="1256"/>
    </row>
    <row r="21" spans="1:48" ht="12.6" hidden="1" customHeight="1">
      <c r="A21" s="453" t="s">
        <v>2908</v>
      </c>
      <c r="B21" s="1144"/>
      <c r="C21" s="1207"/>
      <c r="D21" s="994"/>
      <c r="E21" s="453"/>
      <c r="F21" s="994"/>
      <c r="G21" s="1226"/>
      <c r="H21" s="997"/>
      <c r="I21" s="1148"/>
      <c r="J21" s="453"/>
      <c r="K21" s="1665"/>
      <c r="L21" s="1665"/>
      <c r="M21" s="1665"/>
      <c r="N21" s="1665"/>
      <c r="O21" s="477"/>
      <c r="P21" s="1151" t="str">
        <f t="shared" si="0"/>
        <v>12 (1412)</v>
      </c>
      <c r="Q21" s="1152" t="str">
        <f t="shared" si="1"/>
        <v/>
      </c>
      <c r="R21" s="1153"/>
      <c r="S21" s="1154"/>
      <c r="T21" s="1154"/>
      <c r="V21" s="1151" t="str">
        <f t="shared" si="2"/>
        <v>12 (1412)</v>
      </c>
      <c r="W21" s="1152" t="str">
        <f t="shared" si="3"/>
        <v/>
      </c>
      <c r="X21" s="1255"/>
      <c r="Y21" s="1256"/>
      <c r="Z21" s="1256"/>
      <c r="AA21" s="1257"/>
      <c r="AB21" s="1246" t="s">
        <v>2908</v>
      </c>
      <c r="AC21" s="1232" t="str">
        <f t="shared" si="4"/>
        <v/>
      </c>
      <c r="AD21" s="1247"/>
      <c r="AE21" s="1194"/>
      <c r="AF21" s="1183"/>
      <c r="AG21" s="1665"/>
      <c r="AH21" s="1665"/>
      <c r="AI21" s="1665"/>
      <c r="AJ21" s="1665"/>
      <c r="AL21" s="1151" t="str">
        <f t="shared" si="5"/>
        <v>12 (1412)</v>
      </c>
      <c r="AM21" s="1152" t="str">
        <f t="shared" si="6"/>
        <v/>
      </c>
      <c r="AN21" s="1255"/>
      <c r="AO21" s="1256"/>
      <c r="AP21" s="1256"/>
      <c r="AR21" s="1151" t="str">
        <f t="shared" si="7"/>
        <v>12 (1412)</v>
      </c>
      <c r="AS21" s="1152" t="str">
        <f t="shared" si="8"/>
        <v/>
      </c>
      <c r="AT21" s="1255"/>
      <c r="AU21" s="1256"/>
      <c r="AV21" s="1256"/>
    </row>
    <row r="22" spans="1:48" ht="12.6" hidden="1" customHeight="1">
      <c r="A22" s="453" t="s">
        <v>2909</v>
      </c>
      <c r="B22" s="1144"/>
      <c r="C22" s="1207"/>
      <c r="D22" s="994"/>
      <c r="E22" s="453"/>
      <c r="F22" s="994"/>
      <c r="G22" s="1226"/>
      <c r="H22" s="997"/>
      <c r="I22" s="1148"/>
      <c r="J22" s="453"/>
      <c r="K22" s="1665"/>
      <c r="L22" s="1665"/>
      <c r="M22" s="1665"/>
      <c r="N22" s="1665"/>
      <c r="O22" s="477"/>
      <c r="P22" s="1151" t="str">
        <f t="shared" si="0"/>
        <v>13 (1413)</v>
      </c>
      <c r="Q22" s="1152" t="str">
        <f t="shared" si="1"/>
        <v/>
      </c>
      <c r="R22" s="1153"/>
      <c r="S22" s="1154"/>
      <c r="T22" s="1154"/>
      <c r="V22" s="1151" t="str">
        <f t="shared" si="2"/>
        <v>13 (1413)</v>
      </c>
      <c r="W22" s="1152" t="str">
        <f t="shared" si="3"/>
        <v/>
      </c>
      <c r="X22" s="1255"/>
      <c r="Y22" s="1256"/>
      <c r="Z22" s="1256"/>
      <c r="AA22" s="1257"/>
      <c r="AB22" s="1246" t="s">
        <v>2909</v>
      </c>
      <c r="AC22" s="1232" t="str">
        <f t="shared" si="4"/>
        <v/>
      </c>
      <c r="AD22" s="1247"/>
      <c r="AE22" s="1194"/>
      <c r="AF22" s="1183"/>
      <c r="AG22" s="1665"/>
      <c r="AH22" s="1665"/>
      <c r="AI22" s="1665"/>
      <c r="AJ22" s="1665"/>
      <c r="AL22" s="1151" t="str">
        <f t="shared" si="5"/>
        <v>13 (1413)</v>
      </c>
      <c r="AM22" s="1152" t="str">
        <f t="shared" si="6"/>
        <v/>
      </c>
      <c r="AN22" s="1255"/>
      <c r="AO22" s="1256"/>
      <c r="AP22" s="1256"/>
      <c r="AR22" s="1151" t="str">
        <f t="shared" si="7"/>
        <v>13 (1413)</v>
      </c>
      <c r="AS22" s="1152" t="str">
        <f t="shared" si="8"/>
        <v/>
      </c>
      <c r="AT22" s="1255"/>
      <c r="AU22" s="1256"/>
      <c r="AV22" s="1256"/>
    </row>
    <row r="23" spans="1:48" ht="12.6" hidden="1" customHeight="1">
      <c r="A23" s="453" t="s">
        <v>2910</v>
      </c>
      <c r="B23" s="1144"/>
      <c r="C23" s="1207"/>
      <c r="D23" s="994"/>
      <c r="E23" s="453"/>
      <c r="F23" s="994"/>
      <c r="G23" s="1226"/>
      <c r="H23" s="997"/>
      <c r="I23" s="1148"/>
      <c r="J23" s="453"/>
      <c r="K23" s="1665"/>
      <c r="L23" s="1665"/>
      <c r="M23" s="1665"/>
      <c r="N23" s="1665"/>
      <c r="O23" s="477"/>
      <c r="P23" s="1151" t="str">
        <f t="shared" si="0"/>
        <v>14 (1414)</v>
      </c>
      <c r="Q23" s="1152" t="str">
        <f t="shared" si="1"/>
        <v/>
      </c>
      <c r="R23" s="1153"/>
      <c r="S23" s="1154"/>
      <c r="T23" s="1154"/>
      <c r="V23" s="1151" t="str">
        <f t="shared" si="2"/>
        <v>14 (1414)</v>
      </c>
      <c r="W23" s="1152" t="str">
        <f t="shared" si="3"/>
        <v/>
      </c>
      <c r="X23" s="1255"/>
      <c r="Y23" s="1256"/>
      <c r="Z23" s="1256"/>
      <c r="AA23" s="1257"/>
      <c r="AB23" s="1246" t="s">
        <v>2910</v>
      </c>
      <c r="AC23" s="1232" t="str">
        <f t="shared" si="4"/>
        <v/>
      </c>
      <c r="AD23" s="1247"/>
      <c r="AE23" s="1194"/>
      <c r="AF23" s="1183"/>
      <c r="AG23" s="1665"/>
      <c r="AH23" s="1665"/>
      <c r="AI23" s="1665"/>
      <c r="AJ23" s="1665"/>
      <c r="AL23" s="1151" t="str">
        <f t="shared" si="5"/>
        <v>14 (1414)</v>
      </c>
      <c r="AM23" s="1152" t="str">
        <f t="shared" si="6"/>
        <v/>
      </c>
      <c r="AN23" s="1255"/>
      <c r="AO23" s="1256"/>
      <c r="AP23" s="1256"/>
      <c r="AR23" s="1151" t="str">
        <f t="shared" si="7"/>
        <v>14 (1414)</v>
      </c>
      <c r="AS23" s="1152" t="str">
        <f t="shared" si="8"/>
        <v/>
      </c>
      <c r="AT23" s="1255"/>
      <c r="AU23" s="1256"/>
      <c r="AV23" s="1256"/>
    </row>
    <row r="24" spans="1:48" ht="12.6" hidden="1" customHeight="1">
      <c r="A24" s="453" t="s">
        <v>2911</v>
      </c>
      <c r="B24" s="1144"/>
      <c r="C24" s="1207"/>
      <c r="D24" s="994"/>
      <c r="E24" s="453"/>
      <c r="F24" s="994"/>
      <c r="G24" s="1226"/>
      <c r="H24" s="997"/>
      <c r="I24" s="1148"/>
      <c r="J24" s="453"/>
      <c r="K24" s="1665"/>
      <c r="L24" s="1665"/>
      <c r="M24" s="1665"/>
      <c r="N24" s="1665"/>
      <c r="O24" s="477"/>
      <c r="P24" s="1151" t="str">
        <f t="shared" si="0"/>
        <v>15 (1415)</v>
      </c>
      <c r="Q24" s="1152" t="str">
        <f t="shared" si="1"/>
        <v/>
      </c>
      <c r="R24" s="1153"/>
      <c r="S24" s="1154"/>
      <c r="T24" s="1154"/>
      <c r="V24" s="1151" t="str">
        <f t="shared" si="2"/>
        <v>15 (1415)</v>
      </c>
      <c r="W24" s="1152" t="str">
        <f t="shared" si="3"/>
        <v/>
      </c>
      <c r="X24" s="1255"/>
      <c r="Y24" s="1256"/>
      <c r="Z24" s="1256"/>
      <c r="AA24" s="1257"/>
      <c r="AB24" s="1246" t="s">
        <v>2911</v>
      </c>
      <c r="AC24" s="1232" t="str">
        <f t="shared" si="4"/>
        <v/>
      </c>
      <c r="AD24" s="1247"/>
      <c r="AE24" s="1194"/>
      <c r="AF24" s="1183"/>
      <c r="AG24" s="1665"/>
      <c r="AH24" s="1665"/>
      <c r="AI24" s="1665"/>
      <c r="AJ24" s="1665"/>
      <c r="AL24" s="1151" t="str">
        <f t="shared" si="5"/>
        <v>15 (1415)</v>
      </c>
      <c r="AM24" s="1152" t="str">
        <f t="shared" si="6"/>
        <v/>
      </c>
      <c r="AN24" s="1255"/>
      <c r="AO24" s="1256"/>
      <c r="AP24" s="1256"/>
      <c r="AR24" s="1151" t="str">
        <f t="shared" si="7"/>
        <v>15 (1415)</v>
      </c>
      <c r="AS24" s="1152" t="str">
        <f t="shared" si="8"/>
        <v/>
      </c>
      <c r="AT24" s="1255"/>
      <c r="AU24" s="1256"/>
      <c r="AV24" s="1256"/>
    </row>
    <row r="25" spans="1:48" ht="12.6" hidden="1" customHeight="1">
      <c r="A25" s="453" t="s">
        <v>2912</v>
      </c>
      <c r="B25" s="1144"/>
      <c r="C25" s="1207"/>
      <c r="D25" s="994"/>
      <c r="E25" s="453"/>
      <c r="F25" s="994"/>
      <c r="G25" s="1226"/>
      <c r="H25" s="997"/>
      <c r="I25" s="1148"/>
      <c r="J25" s="453"/>
      <c r="K25" s="1665"/>
      <c r="L25" s="1665"/>
      <c r="M25" s="1665"/>
      <c r="N25" s="1665"/>
      <c r="O25" s="477"/>
      <c r="P25" s="1151" t="str">
        <f t="shared" si="0"/>
        <v>16 (1416)</v>
      </c>
      <c r="Q25" s="1152" t="str">
        <f t="shared" si="1"/>
        <v/>
      </c>
      <c r="R25" s="1153"/>
      <c r="S25" s="1154"/>
      <c r="T25" s="1154"/>
      <c r="V25" s="1151" t="str">
        <f t="shared" si="2"/>
        <v>16 (1416)</v>
      </c>
      <c r="W25" s="1152" t="str">
        <f t="shared" si="3"/>
        <v/>
      </c>
      <c r="X25" s="1255"/>
      <c r="Y25" s="1256"/>
      <c r="Z25" s="1256"/>
      <c r="AA25" s="1257"/>
      <c r="AB25" s="1246" t="s">
        <v>2912</v>
      </c>
      <c r="AC25" s="1232" t="str">
        <f t="shared" si="4"/>
        <v/>
      </c>
      <c r="AD25" s="1247"/>
      <c r="AE25" s="1194"/>
      <c r="AF25" s="1183"/>
      <c r="AG25" s="1665"/>
      <c r="AH25" s="1665"/>
      <c r="AI25" s="1665"/>
      <c r="AJ25" s="1665"/>
      <c r="AL25" s="1151" t="str">
        <f t="shared" si="5"/>
        <v>16 (1416)</v>
      </c>
      <c r="AM25" s="1152" t="str">
        <f t="shared" si="6"/>
        <v/>
      </c>
      <c r="AN25" s="1255"/>
      <c r="AO25" s="1256"/>
      <c r="AP25" s="1256"/>
      <c r="AR25" s="1151" t="str">
        <f t="shared" si="7"/>
        <v>16 (1416)</v>
      </c>
      <c r="AS25" s="1152" t="str">
        <f t="shared" si="8"/>
        <v/>
      </c>
      <c r="AT25" s="1255"/>
      <c r="AU25" s="1256"/>
      <c r="AV25" s="1256"/>
    </row>
    <row r="26" spans="1:48" ht="12.6" hidden="1" customHeight="1">
      <c r="A26" s="453" t="s">
        <v>2913</v>
      </c>
      <c r="B26" s="1144"/>
      <c r="C26" s="1207"/>
      <c r="D26" s="994"/>
      <c r="E26" s="453"/>
      <c r="F26" s="994"/>
      <c r="G26" s="1226"/>
      <c r="H26" s="997"/>
      <c r="I26" s="1148"/>
      <c r="J26" s="453"/>
      <c r="K26" s="1665"/>
      <c r="L26" s="1665"/>
      <c r="M26" s="1665"/>
      <c r="N26" s="1665"/>
      <c r="O26" s="477"/>
      <c r="P26" s="1151" t="str">
        <f t="shared" si="0"/>
        <v>17 (1417)</v>
      </c>
      <c r="Q26" s="1152" t="str">
        <f t="shared" si="1"/>
        <v/>
      </c>
      <c r="R26" s="1153"/>
      <c r="S26" s="1154"/>
      <c r="T26" s="1154"/>
      <c r="V26" s="1151" t="str">
        <f t="shared" si="2"/>
        <v>17 (1417)</v>
      </c>
      <c r="W26" s="1152" t="str">
        <f t="shared" si="3"/>
        <v/>
      </c>
      <c r="X26" s="1255"/>
      <c r="Y26" s="1256"/>
      <c r="Z26" s="1256"/>
      <c r="AA26" s="1257"/>
      <c r="AB26" s="1246" t="s">
        <v>2913</v>
      </c>
      <c r="AC26" s="1232" t="str">
        <f t="shared" si="4"/>
        <v/>
      </c>
      <c r="AD26" s="1247"/>
      <c r="AE26" s="1194"/>
      <c r="AF26" s="1183"/>
      <c r="AG26" s="1665"/>
      <c r="AH26" s="1665"/>
      <c r="AI26" s="1665"/>
      <c r="AJ26" s="1665"/>
      <c r="AL26" s="1151" t="str">
        <f t="shared" si="5"/>
        <v>17 (1417)</v>
      </c>
      <c r="AM26" s="1152" t="str">
        <f t="shared" si="6"/>
        <v/>
      </c>
      <c r="AN26" s="1255"/>
      <c r="AO26" s="1256"/>
      <c r="AP26" s="1256"/>
      <c r="AR26" s="1151" t="str">
        <f t="shared" si="7"/>
        <v>17 (1417)</v>
      </c>
      <c r="AS26" s="1152" t="str">
        <f t="shared" si="8"/>
        <v/>
      </c>
      <c r="AT26" s="1255"/>
      <c r="AU26" s="1256"/>
      <c r="AV26" s="1256"/>
    </row>
    <row r="27" spans="1:48" ht="12.6" hidden="1" customHeight="1">
      <c r="A27" s="453" t="s">
        <v>2914</v>
      </c>
      <c r="B27" s="1144"/>
      <c r="C27" s="1207"/>
      <c r="D27" s="994"/>
      <c r="E27" s="453"/>
      <c r="F27" s="994"/>
      <c r="G27" s="1226"/>
      <c r="H27" s="997"/>
      <c r="I27" s="1148"/>
      <c r="J27" s="453"/>
      <c r="K27" s="1665"/>
      <c r="L27" s="1665"/>
      <c r="M27" s="1665"/>
      <c r="N27" s="1665"/>
      <c r="O27" s="477"/>
      <c r="P27" s="1151" t="str">
        <f t="shared" si="0"/>
        <v>18 (1418)</v>
      </c>
      <c r="Q27" s="1152" t="str">
        <f t="shared" si="1"/>
        <v/>
      </c>
      <c r="R27" s="1153"/>
      <c r="S27" s="1154"/>
      <c r="T27" s="1154"/>
      <c r="V27" s="1151" t="str">
        <f t="shared" si="2"/>
        <v>18 (1418)</v>
      </c>
      <c r="W27" s="1152" t="str">
        <f t="shared" si="3"/>
        <v/>
      </c>
      <c r="X27" s="1255"/>
      <c r="Y27" s="1256"/>
      <c r="Z27" s="1256"/>
      <c r="AA27" s="1257"/>
      <c r="AB27" s="1246" t="s">
        <v>2914</v>
      </c>
      <c r="AC27" s="1232" t="str">
        <f t="shared" si="4"/>
        <v/>
      </c>
      <c r="AD27" s="1247"/>
      <c r="AE27" s="1194"/>
      <c r="AF27" s="1183"/>
      <c r="AG27" s="1665"/>
      <c r="AH27" s="1665"/>
      <c r="AI27" s="1665"/>
      <c r="AJ27" s="1665"/>
      <c r="AL27" s="1151" t="str">
        <f t="shared" si="5"/>
        <v>18 (1418)</v>
      </c>
      <c r="AM27" s="1152" t="str">
        <f t="shared" si="6"/>
        <v/>
      </c>
      <c r="AN27" s="1255"/>
      <c r="AO27" s="1256"/>
      <c r="AP27" s="1256"/>
      <c r="AR27" s="1151" t="str">
        <f t="shared" si="7"/>
        <v>18 (1418)</v>
      </c>
      <c r="AS27" s="1152" t="str">
        <f t="shared" si="8"/>
        <v/>
      </c>
      <c r="AT27" s="1255"/>
      <c r="AU27" s="1256"/>
      <c r="AV27" s="1256"/>
    </row>
    <row r="28" spans="1:48" ht="12.6" hidden="1" customHeight="1">
      <c r="A28" s="453" t="s">
        <v>2915</v>
      </c>
      <c r="B28" s="1144"/>
      <c r="C28" s="1207"/>
      <c r="D28" s="994"/>
      <c r="E28" s="453"/>
      <c r="F28" s="994"/>
      <c r="G28" s="1226"/>
      <c r="H28" s="997"/>
      <c r="I28" s="1148"/>
      <c r="J28" s="453"/>
      <c r="K28" s="1665"/>
      <c r="L28" s="1665"/>
      <c r="M28" s="1665"/>
      <c r="N28" s="1665"/>
      <c r="O28" s="477"/>
      <c r="P28" s="1151" t="str">
        <f t="shared" si="0"/>
        <v>19 (1419)</v>
      </c>
      <c r="Q28" s="1152" t="str">
        <f t="shared" si="1"/>
        <v/>
      </c>
      <c r="R28" s="1153"/>
      <c r="S28" s="1154"/>
      <c r="T28" s="1154"/>
      <c r="V28" s="1151" t="str">
        <f t="shared" si="2"/>
        <v>19 (1419)</v>
      </c>
      <c r="W28" s="1152" t="str">
        <f t="shared" si="3"/>
        <v/>
      </c>
      <c r="X28" s="1255"/>
      <c r="Y28" s="1256"/>
      <c r="Z28" s="1256"/>
      <c r="AA28" s="1257"/>
      <c r="AB28" s="1246" t="s">
        <v>2915</v>
      </c>
      <c r="AC28" s="1232" t="str">
        <f t="shared" si="4"/>
        <v/>
      </c>
      <c r="AD28" s="1247"/>
      <c r="AE28" s="1194"/>
      <c r="AF28" s="1183"/>
      <c r="AG28" s="1665"/>
      <c r="AH28" s="1665"/>
      <c r="AI28" s="1665"/>
      <c r="AJ28" s="1665"/>
      <c r="AL28" s="1151" t="str">
        <f t="shared" si="5"/>
        <v>19 (1419)</v>
      </c>
      <c r="AM28" s="1152" t="str">
        <f t="shared" si="6"/>
        <v/>
      </c>
      <c r="AN28" s="1255"/>
      <c r="AO28" s="1256"/>
      <c r="AP28" s="1256"/>
      <c r="AR28" s="1151" t="str">
        <f t="shared" si="7"/>
        <v>19 (1419)</v>
      </c>
      <c r="AS28" s="1152" t="str">
        <f t="shared" si="8"/>
        <v/>
      </c>
      <c r="AT28" s="1255"/>
      <c r="AU28" s="1256"/>
      <c r="AV28" s="1256"/>
    </row>
    <row r="29" spans="1:48" ht="12.6" hidden="1" customHeight="1">
      <c r="A29" s="453" t="s">
        <v>2916</v>
      </c>
      <c r="B29" s="1144"/>
      <c r="C29" s="1207"/>
      <c r="D29" s="994"/>
      <c r="E29" s="453"/>
      <c r="F29" s="994"/>
      <c r="G29" s="1226"/>
      <c r="H29" s="997"/>
      <c r="I29" s="1148"/>
      <c r="J29" s="453"/>
      <c r="K29" s="1665"/>
      <c r="L29" s="1665"/>
      <c r="M29" s="1665"/>
      <c r="N29" s="1665"/>
      <c r="O29" s="477"/>
      <c r="P29" s="1151" t="str">
        <f t="shared" si="0"/>
        <v>20 (1420)</v>
      </c>
      <c r="Q29" s="1152" t="str">
        <f t="shared" si="1"/>
        <v/>
      </c>
      <c r="R29" s="1153"/>
      <c r="S29" s="1154"/>
      <c r="T29" s="1154"/>
      <c r="V29" s="1151" t="str">
        <f t="shared" si="2"/>
        <v>20 (1420)</v>
      </c>
      <c r="W29" s="1152" t="str">
        <f t="shared" si="3"/>
        <v/>
      </c>
      <c r="X29" s="1255"/>
      <c r="Y29" s="1256"/>
      <c r="Z29" s="1256"/>
      <c r="AA29" s="1257"/>
      <c r="AB29" s="1246" t="s">
        <v>2916</v>
      </c>
      <c r="AC29" s="1232" t="str">
        <f t="shared" si="4"/>
        <v/>
      </c>
      <c r="AD29" s="1247"/>
      <c r="AE29" s="1194"/>
      <c r="AF29" s="1183"/>
      <c r="AG29" s="1665"/>
      <c r="AH29" s="1665"/>
      <c r="AI29" s="1665"/>
      <c r="AJ29" s="1665"/>
      <c r="AL29" s="1151" t="str">
        <f t="shared" si="5"/>
        <v>20 (1420)</v>
      </c>
      <c r="AM29" s="1152" t="str">
        <f t="shared" si="6"/>
        <v/>
      </c>
      <c r="AN29" s="1255"/>
      <c r="AO29" s="1256"/>
      <c r="AP29" s="1256"/>
      <c r="AR29" s="1151" t="str">
        <f t="shared" si="7"/>
        <v>20 (1420)</v>
      </c>
      <c r="AS29" s="1152" t="str">
        <f t="shared" si="8"/>
        <v/>
      </c>
      <c r="AT29" s="1255"/>
      <c r="AU29" s="1256"/>
      <c r="AV29" s="1256"/>
    </row>
    <row r="30" spans="1:48" ht="12.6" hidden="1" customHeight="1">
      <c r="A30" s="453" t="s">
        <v>2917</v>
      </c>
      <c r="B30" s="1144"/>
      <c r="C30" s="1207"/>
      <c r="D30" s="994"/>
      <c r="E30" s="453"/>
      <c r="F30" s="994"/>
      <c r="G30" s="1226"/>
      <c r="H30" s="997"/>
      <c r="I30" s="1148"/>
      <c r="J30" s="453"/>
      <c r="K30" s="1665"/>
      <c r="L30" s="1665"/>
      <c r="M30" s="1665"/>
      <c r="N30" s="1665"/>
      <c r="O30" s="477"/>
      <c r="P30" s="1151" t="str">
        <f t="shared" si="0"/>
        <v>21 (1421)</v>
      </c>
      <c r="Q30" s="1152" t="str">
        <f t="shared" si="1"/>
        <v/>
      </c>
      <c r="R30" s="1153"/>
      <c r="S30" s="1154"/>
      <c r="T30" s="1154"/>
      <c r="V30" s="1151" t="str">
        <f t="shared" si="2"/>
        <v>21 (1421)</v>
      </c>
      <c r="W30" s="1152" t="str">
        <f t="shared" si="3"/>
        <v/>
      </c>
      <c r="X30" s="1255"/>
      <c r="Y30" s="1256"/>
      <c r="Z30" s="1256"/>
      <c r="AA30" s="1257"/>
      <c r="AB30" s="1246" t="s">
        <v>2917</v>
      </c>
      <c r="AC30" s="1232" t="str">
        <f t="shared" si="4"/>
        <v/>
      </c>
      <c r="AD30" s="1247"/>
      <c r="AE30" s="1194"/>
      <c r="AF30" s="1183"/>
      <c r="AG30" s="1665"/>
      <c r="AH30" s="1665"/>
      <c r="AI30" s="1665"/>
      <c r="AJ30" s="1665"/>
      <c r="AL30" s="1151" t="str">
        <f t="shared" si="5"/>
        <v>21 (1421)</v>
      </c>
      <c r="AM30" s="1152" t="str">
        <f t="shared" si="6"/>
        <v/>
      </c>
      <c r="AN30" s="1255"/>
      <c r="AO30" s="1256"/>
      <c r="AP30" s="1256"/>
      <c r="AR30" s="1151" t="str">
        <f t="shared" si="7"/>
        <v>21 (1421)</v>
      </c>
      <c r="AS30" s="1152" t="str">
        <f t="shared" si="8"/>
        <v/>
      </c>
      <c r="AT30" s="1255"/>
      <c r="AU30" s="1256"/>
      <c r="AV30" s="1256"/>
    </row>
    <row r="31" spans="1:48" ht="12.6" hidden="1" customHeight="1">
      <c r="A31" s="453" t="s">
        <v>2918</v>
      </c>
      <c r="B31" s="1144"/>
      <c r="C31" s="1207"/>
      <c r="D31" s="994"/>
      <c r="E31" s="453"/>
      <c r="F31" s="994"/>
      <c r="G31" s="1226"/>
      <c r="H31" s="997"/>
      <c r="I31" s="1148"/>
      <c r="J31" s="453"/>
      <c r="K31" s="1665"/>
      <c r="L31" s="1665"/>
      <c r="M31" s="1665"/>
      <c r="N31" s="1665"/>
      <c r="O31" s="477"/>
      <c r="P31" s="1151" t="str">
        <f t="shared" si="0"/>
        <v>22 (1422)</v>
      </c>
      <c r="Q31" s="1152" t="str">
        <f t="shared" si="1"/>
        <v/>
      </c>
      <c r="R31" s="1153"/>
      <c r="S31" s="1154"/>
      <c r="T31" s="1154"/>
      <c r="V31" s="1151" t="str">
        <f t="shared" si="2"/>
        <v>22 (1422)</v>
      </c>
      <c r="W31" s="1152" t="str">
        <f t="shared" si="3"/>
        <v/>
      </c>
      <c r="X31" s="1255"/>
      <c r="Y31" s="1256"/>
      <c r="Z31" s="1256"/>
      <c r="AA31" s="1257"/>
      <c r="AB31" s="1246" t="s">
        <v>2918</v>
      </c>
      <c r="AC31" s="1232" t="str">
        <f t="shared" si="4"/>
        <v/>
      </c>
      <c r="AD31" s="1247"/>
      <c r="AE31" s="1194"/>
      <c r="AF31" s="1183"/>
      <c r="AG31" s="1665"/>
      <c r="AH31" s="1665"/>
      <c r="AI31" s="1665"/>
      <c r="AJ31" s="1665"/>
      <c r="AL31" s="1151" t="str">
        <f t="shared" si="5"/>
        <v>22 (1422)</v>
      </c>
      <c r="AM31" s="1152" t="str">
        <f t="shared" si="6"/>
        <v/>
      </c>
      <c r="AN31" s="1255"/>
      <c r="AO31" s="1256"/>
      <c r="AP31" s="1256"/>
      <c r="AR31" s="1151" t="str">
        <f t="shared" si="7"/>
        <v>22 (1422)</v>
      </c>
      <c r="AS31" s="1152" t="str">
        <f t="shared" si="8"/>
        <v/>
      </c>
      <c r="AT31" s="1255"/>
      <c r="AU31" s="1256"/>
      <c r="AV31" s="1256"/>
    </row>
    <row r="32" spans="1:48" ht="12.6" hidden="1" customHeight="1">
      <c r="A32" s="453" t="s">
        <v>2919</v>
      </c>
      <c r="B32" s="1144"/>
      <c r="C32" s="1207"/>
      <c r="D32" s="994"/>
      <c r="E32" s="453"/>
      <c r="F32" s="994"/>
      <c r="G32" s="1226"/>
      <c r="H32" s="997"/>
      <c r="I32" s="1148"/>
      <c r="J32" s="453"/>
      <c r="K32" s="1665"/>
      <c r="L32" s="1665"/>
      <c r="M32" s="1665"/>
      <c r="N32" s="1665"/>
      <c r="O32" s="477"/>
      <c r="P32" s="1151" t="str">
        <f t="shared" si="0"/>
        <v>23 (1423)</v>
      </c>
      <c r="Q32" s="1152" t="str">
        <f t="shared" si="1"/>
        <v/>
      </c>
      <c r="R32" s="1153"/>
      <c r="S32" s="1154"/>
      <c r="T32" s="1154"/>
      <c r="V32" s="1151" t="str">
        <f t="shared" si="2"/>
        <v>23 (1423)</v>
      </c>
      <c r="W32" s="1152" t="str">
        <f t="shared" si="3"/>
        <v/>
      </c>
      <c r="X32" s="1255"/>
      <c r="Y32" s="1256"/>
      <c r="Z32" s="1256"/>
      <c r="AA32" s="1257"/>
      <c r="AB32" s="1246" t="s">
        <v>2919</v>
      </c>
      <c r="AC32" s="1232" t="str">
        <f t="shared" si="4"/>
        <v/>
      </c>
      <c r="AD32" s="1247"/>
      <c r="AE32" s="1194"/>
      <c r="AF32" s="1183"/>
      <c r="AG32" s="1665"/>
      <c r="AH32" s="1665"/>
      <c r="AI32" s="1665"/>
      <c r="AJ32" s="1665"/>
      <c r="AL32" s="1151" t="str">
        <f t="shared" si="5"/>
        <v>23 (1423)</v>
      </c>
      <c r="AM32" s="1152" t="str">
        <f t="shared" si="6"/>
        <v/>
      </c>
      <c r="AN32" s="1255"/>
      <c r="AO32" s="1256"/>
      <c r="AP32" s="1256"/>
      <c r="AR32" s="1151" t="str">
        <f t="shared" si="7"/>
        <v>23 (1423)</v>
      </c>
      <c r="AS32" s="1152" t="str">
        <f t="shared" si="8"/>
        <v/>
      </c>
      <c r="AT32" s="1255"/>
      <c r="AU32" s="1256"/>
      <c r="AV32" s="1256"/>
    </row>
    <row r="33" spans="1:48" ht="12.6" hidden="1" customHeight="1">
      <c r="A33" s="453" t="s">
        <v>2920</v>
      </c>
      <c r="B33" s="1144"/>
      <c r="C33" s="1207"/>
      <c r="D33" s="994"/>
      <c r="E33" s="453"/>
      <c r="F33" s="994"/>
      <c r="G33" s="1226"/>
      <c r="H33" s="997"/>
      <c r="I33" s="1148"/>
      <c r="J33" s="453"/>
      <c r="K33" s="1665"/>
      <c r="L33" s="1665"/>
      <c r="M33" s="1665"/>
      <c r="N33" s="1665"/>
      <c r="O33" s="477"/>
      <c r="P33" s="1151" t="str">
        <f t="shared" si="0"/>
        <v>24 (1424)</v>
      </c>
      <c r="Q33" s="1152" t="str">
        <f t="shared" si="1"/>
        <v/>
      </c>
      <c r="R33" s="1153"/>
      <c r="S33" s="1154"/>
      <c r="T33" s="1154"/>
      <c r="V33" s="1151" t="str">
        <f t="shared" si="2"/>
        <v>24 (1424)</v>
      </c>
      <c r="W33" s="1152" t="str">
        <f t="shared" si="3"/>
        <v/>
      </c>
      <c r="X33" s="1255"/>
      <c r="Y33" s="1256"/>
      <c r="Z33" s="1256"/>
      <c r="AA33" s="1257"/>
      <c r="AB33" s="1246" t="s">
        <v>2920</v>
      </c>
      <c r="AC33" s="1232" t="str">
        <f t="shared" si="4"/>
        <v/>
      </c>
      <c r="AD33" s="1247"/>
      <c r="AE33" s="1194"/>
      <c r="AF33" s="1183"/>
      <c r="AG33" s="1665"/>
      <c r="AH33" s="1665"/>
      <c r="AI33" s="1665"/>
      <c r="AJ33" s="1665"/>
      <c r="AL33" s="1151" t="str">
        <f t="shared" si="5"/>
        <v>24 (1424)</v>
      </c>
      <c r="AM33" s="1152" t="str">
        <f t="shared" si="6"/>
        <v/>
      </c>
      <c r="AN33" s="1255"/>
      <c r="AO33" s="1256"/>
      <c r="AP33" s="1256"/>
      <c r="AR33" s="1151" t="str">
        <f t="shared" si="7"/>
        <v>24 (1424)</v>
      </c>
      <c r="AS33" s="1152" t="str">
        <f t="shared" si="8"/>
        <v/>
      </c>
      <c r="AT33" s="1255"/>
      <c r="AU33" s="1256"/>
      <c r="AV33" s="1256"/>
    </row>
    <row r="34" spans="1:48">
      <c r="A34" s="453" t="s">
        <v>2921</v>
      </c>
      <c r="B34" s="1144"/>
      <c r="C34" s="1207"/>
      <c r="D34" s="994"/>
      <c r="E34" s="453"/>
      <c r="F34" s="994"/>
      <c r="G34" s="1226"/>
      <c r="H34" s="997"/>
      <c r="I34" s="1148"/>
      <c r="J34" s="453"/>
      <c r="K34" s="1665"/>
      <c r="L34" s="1665"/>
      <c r="M34" s="1665"/>
      <c r="N34" s="1665"/>
      <c r="O34" s="477"/>
      <c r="P34" s="1151" t="str">
        <f t="shared" si="0"/>
        <v>25 (1425)</v>
      </c>
      <c r="Q34" s="1152" t="str">
        <f t="shared" si="1"/>
        <v/>
      </c>
      <c r="R34" s="1153"/>
      <c r="S34" s="1154"/>
      <c r="T34" s="1154"/>
      <c r="V34" s="1151" t="str">
        <f t="shared" si="2"/>
        <v>25 (1425)</v>
      </c>
      <c r="W34" s="1152" t="str">
        <f t="shared" si="3"/>
        <v/>
      </c>
      <c r="X34" s="1255"/>
      <c r="Y34" s="1256"/>
      <c r="Z34" s="1256"/>
      <c r="AA34" s="1257"/>
      <c r="AB34" s="1246" t="s">
        <v>2921</v>
      </c>
      <c r="AC34" s="1232" t="str">
        <f t="shared" si="4"/>
        <v/>
      </c>
      <c r="AD34" s="1247"/>
      <c r="AE34" s="1194"/>
      <c r="AF34" s="1183"/>
      <c r="AG34" s="1665"/>
      <c r="AH34" s="1665"/>
      <c r="AI34" s="1665"/>
      <c r="AJ34" s="1665"/>
      <c r="AL34" s="1151" t="str">
        <f t="shared" si="5"/>
        <v>25 (1425)</v>
      </c>
      <c r="AM34" s="1152" t="str">
        <f t="shared" si="6"/>
        <v/>
      </c>
      <c r="AN34" s="1255"/>
      <c r="AO34" s="1256"/>
      <c r="AP34" s="1256"/>
      <c r="AR34" s="1151" t="str">
        <f t="shared" si="7"/>
        <v>25 (1425)</v>
      </c>
      <c r="AS34" s="1152" t="str">
        <f t="shared" si="8"/>
        <v/>
      </c>
      <c r="AT34" s="1255"/>
      <c r="AU34" s="1256"/>
      <c r="AV34" s="1256"/>
    </row>
    <row r="35" spans="1:48" ht="14.4">
      <c r="A35" s="796" t="s">
        <v>2922</v>
      </c>
      <c r="B35" s="1208">
        <v>100</v>
      </c>
      <c r="C35" s="1209"/>
      <c r="D35" s="994"/>
      <c r="E35" s="453"/>
      <c r="F35" s="994"/>
      <c r="G35" s="1226"/>
      <c r="H35" s="997"/>
      <c r="I35" s="1148"/>
      <c r="J35" s="453"/>
      <c r="K35" s="1666"/>
      <c r="L35" s="1666"/>
      <c r="M35" s="1666"/>
      <c r="N35" s="1666"/>
      <c r="O35" s="477"/>
      <c r="P35" s="1142"/>
      <c r="Q35" s="1159">
        <f>$B35</f>
        <v>100</v>
      </c>
      <c r="R35" s="1153"/>
      <c r="S35" s="1154"/>
      <c r="T35" s="1154"/>
      <c r="V35" s="1142"/>
      <c r="W35" s="1159">
        <f>$B35</f>
        <v>100</v>
      </c>
      <c r="X35" s="1255"/>
      <c r="Y35" s="1256"/>
      <c r="Z35" s="1256"/>
      <c r="AA35" s="1257"/>
      <c r="AB35" s="1244"/>
      <c r="AC35" s="1380">
        <v>100</v>
      </c>
      <c r="AD35" s="1247"/>
      <c r="AE35" s="1194"/>
      <c r="AF35" s="1183"/>
      <c r="AG35" s="1717"/>
      <c r="AH35" s="1717"/>
      <c r="AI35" s="1717"/>
      <c r="AJ35" s="1717"/>
      <c r="AL35" s="1142"/>
      <c r="AM35" s="1159">
        <f>$B35</f>
        <v>100</v>
      </c>
      <c r="AN35" s="1255"/>
      <c r="AO35" s="1256"/>
      <c r="AP35" s="1256"/>
      <c r="AR35" s="1142"/>
      <c r="AS35" s="1159">
        <f>$B35</f>
        <v>100</v>
      </c>
      <c r="AT35" s="1255"/>
      <c r="AU35" s="1256"/>
      <c r="AV35" s="1256"/>
    </row>
    <row r="36" spans="1:48" ht="14.4">
      <c r="A36" s="478" t="s">
        <v>2923</v>
      </c>
      <c r="B36" s="1002" t="s">
        <v>2924</v>
      </c>
      <c r="C36" s="1003"/>
      <c r="D36" s="997"/>
      <c r="E36" s="477"/>
      <c r="F36" s="997"/>
      <c r="G36" s="1227"/>
      <c r="H36" s="997"/>
      <c r="I36" s="1166"/>
      <c r="J36" s="477"/>
      <c r="K36" s="1664"/>
      <c r="L36" s="1664"/>
      <c r="M36" s="1664"/>
      <c r="N36" s="1664"/>
      <c r="O36" s="477"/>
      <c r="P36" s="1142"/>
      <c r="Q36" s="1003" t="str">
        <f>$B36</f>
        <v>Overall</v>
      </c>
      <c r="R36" s="1153"/>
      <c r="S36" s="1168"/>
      <c r="T36" s="1168"/>
      <c r="V36" s="1142"/>
      <c r="W36" s="1003" t="str">
        <f>$B36</f>
        <v>Overall</v>
      </c>
      <c r="X36" s="1255"/>
      <c r="Y36" s="1256"/>
      <c r="Z36" s="1256"/>
      <c r="AA36" s="1257"/>
      <c r="AB36" s="1244"/>
      <c r="AC36" s="1383" t="s">
        <v>2924</v>
      </c>
      <c r="AD36" s="1153"/>
      <c r="AE36" s="1166"/>
      <c r="AF36" s="1183"/>
      <c r="AG36" s="1664"/>
      <c r="AH36" s="1664"/>
      <c r="AI36" s="1664"/>
      <c r="AJ36" s="1664"/>
      <c r="AL36" s="1142"/>
      <c r="AM36" s="1003" t="str">
        <f>$B36</f>
        <v>Overall</v>
      </c>
      <c r="AN36" s="1255"/>
      <c r="AO36" s="1256"/>
      <c r="AP36" s="1256"/>
      <c r="AR36" s="1142"/>
      <c r="AS36" s="1003" t="str">
        <f>$B36</f>
        <v>Overall</v>
      </c>
      <c r="AT36" s="1255"/>
      <c r="AU36" s="1256"/>
      <c r="AV36" s="1256"/>
    </row>
    <row r="37" spans="1:48" ht="6" customHeight="1">
      <c r="A37" s="477"/>
      <c r="B37" s="477"/>
      <c r="C37" s="477"/>
      <c r="D37" s="477"/>
      <c r="E37" s="477"/>
      <c r="F37" s="477"/>
      <c r="G37" s="477"/>
      <c r="H37" s="477"/>
      <c r="I37" s="477"/>
      <c r="J37" s="477"/>
      <c r="K37" s="477"/>
      <c r="L37" s="477"/>
      <c r="M37" s="477"/>
      <c r="N37" s="477"/>
      <c r="O37" s="477"/>
      <c r="P37" s="1142"/>
      <c r="Q37" s="1142"/>
      <c r="V37" s="1142"/>
      <c r="W37" s="1142"/>
      <c r="X37" s="1241"/>
      <c r="Y37" s="1241"/>
      <c r="Z37" s="1241"/>
      <c r="AA37" s="1257"/>
      <c r="AB37" s="1244"/>
      <c r="AC37" s="1244"/>
      <c r="AD37" s="1183"/>
      <c r="AE37" s="1183"/>
      <c r="AF37" s="1183"/>
      <c r="AG37" s="1183"/>
      <c r="AH37" s="1183"/>
      <c r="AI37" s="1183"/>
      <c r="AJ37" s="1183"/>
      <c r="AL37" s="1142"/>
      <c r="AM37" s="1142"/>
      <c r="AN37" s="1241"/>
      <c r="AO37" s="1241"/>
      <c r="AP37" s="1241"/>
      <c r="AR37" s="1142"/>
      <c r="AS37" s="1142"/>
      <c r="AT37" s="1241"/>
      <c r="AU37" s="1241"/>
      <c r="AV37" s="1241"/>
    </row>
    <row r="38" spans="1:48" ht="14.4">
      <c r="A38" s="477"/>
      <c r="B38" s="813" t="s">
        <v>1791</v>
      </c>
      <c r="C38" s="477"/>
      <c r="D38" s="477"/>
      <c r="E38" s="477"/>
      <c r="F38" s="477"/>
      <c r="G38" s="477"/>
      <c r="H38" s="477"/>
      <c r="I38" s="477"/>
      <c r="J38" s="477"/>
      <c r="K38" s="477"/>
      <c r="L38" s="477"/>
      <c r="M38" s="477"/>
      <c r="N38" s="477"/>
      <c r="O38" s="477"/>
      <c r="P38" s="1142"/>
      <c r="Q38" s="1143" t="str">
        <f>$B38</f>
        <v>Undrawn Commitments (502)</v>
      </c>
      <c r="V38" s="1142"/>
      <c r="W38" s="1143" t="str">
        <f>$B38</f>
        <v>Undrawn Commitments (502)</v>
      </c>
      <c r="X38" s="1241"/>
      <c r="Y38" s="1241"/>
      <c r="Z38" s="1241"/>
      <c r="AA38" s="1257"/>
      <c r="AB38" s="1244"/>
      <c r="AC38" s="1245" t="s">
        <v>1791</v>
      </c>
      <c r="AD38" s="1183"/>
      <c r="AE38" s="1183"/>
      <c r="AF38" s="1183"/>
      <c r="AG38" s="1183"/>
      <c r="AH38" s="1183"/>
      <c r="AI38" s="1183"/>
      <c r="AJ38" s="1183"/>
      <c r="AL38" s="1142"/>
      <c r="AM38" s="1143" t="str">
        <f>$B38</f>
        <v>Undrawn Commitments (502)</v>
      </c>
      <c r="AN38" s="1241"/>
      <c r="AO38" s="1241"/>
      <c r="AP38" s="1241"/>
      <c r="AR38" s="1142"/>
      <c r="AS38" s="1143" t="str">
        <f>$B38</f>
        <v>Undrawn Commitments (502)</v>
      </c>
      <c r="AT38" s="1241"/>
      <c r="AU38" s="1241"/>
      <c r="AV38" s="1241"/>
    </row>
    <row r="39" spans="1:48">
      <c r="A39" s="453" t="s">
        <v>2897</v>
      </c>
      <c r="B39" s="1144"/>
      <c r="C39" s="994"/>
      <c r="D39" s="994"/>
      <c r="E39" s="453"/>
      <c r="F39" s="994"/>
      <c r="G39" s="1226"/>
      <c r="H39" s="997"/>
      <c r="I39" s="1148"/>
      <c r="J39" s="453"/>
      <c r="K39" s="1665"/>
      <c r="L39" s="1665"/>
      <c r="M39" s="1665"/>
      <c r="N39" s="1665"/>
      <c r="O39" s="477"/>
      <c r="P39" s="1151" t="str">
        <f t="shared" ref="P39:P63" si="9">$A39</f>
        <v>1 (1401)</v>
      </c>
      <c r="Q39" s="1152" t="str">
        <f t="shared" ref="Q39:Q63" si="10">IF($B39="","",$B39)</f>
        <v/>
      </c>
      <c r="R39" s="1153"/>
      <c r="S39" s="1154"/>
      <c r="T39" s="1154"/>
      <c r="V39" s="1151" t="str">
        <f t="shared" ref="V39:V63" si="11">$A39</f>
        <v>1 (1401)</v>
      </c>
      <c r="W39" s="1152" t="str">
        <f t="shared" ref="W39:W63" si="12">IF($B39="","",$B39)</f>
        <v/>
      </c>
      <c r="X39" s="1255"/>
      <c r="Y39" s="1256"/>
      <c r="Z39" s="1256"/>
      <c r="AA39" s="1257"/>
      <c r="AB39" s="1246" t="s">
        <v>2897</v>
      </c>
      <c r="AC39" s="1232" t="str">
        <f t="shared" ref="AC39:AC63" si="13">IF($B39="","",$B39)</f>
        <v/>
      </c>
      <c r="AD39" s="1247"/>
      <c r="AE39" s="1194"/>
      <c r="AF39" s="1183"/>
      <c r="AG39" s="1665"/>
      <c r="AH39" s="1665"/>
      <c r="AI39" s="1665"/>
      <c r="AJ39" s="1665"/>
      <c r="AL39" s="1151" t="str">
        <f t="shared" ref="AL39:AL63" si="14">$A39</f>
        <v>1 (1401)</v>
      </c>
      <c r="AM39" s="1152" t="str">
        <f t="shared" ref="AM39:AM63" si="15">IF($B39="","",$B39)</f>
        <v/>
      </c>
      <c r="AN39" s="1255"/>
      <c r="AO39" s="1256"/>
      <c r="AP39" s="1256"/>
      <c r="AR39" s="1151" t="str">
        <f t="shared" ref="AR39:AR63" si="16">$A39</f>
        <v>1 (1401)</v>
      </c>
      <c r="AS39" s="1152" t="str">
        <f t="shared" ref="AS39:AS63" si="17">IF($B39="","",$B39)</f>
        <v/>
      </c>
      <c r="AT39" s="1255"/>
      <c r="AU39" s="1256"/>
      <c r="AV39" s="1256"/>
    </row>
    <row r="40" spans="1:48">
      <c r="A40" s="453" t="s">
        <v>2898</v>
      </c>
      <c r="B40" s="1144"/>
      <c r="C40" s="994"/>
      <c r="D40" s="994"/>
      <c r="E40" s="453"/>
      <c r="F40" s="994"/>
      <c r="G40" s="1226"/>
      <c r="H40" s="997"/>
      <c r="I40" s="1148"/>
      <c r="J40" s="453"/>
      <c r="K40" s="1665"/>
      <c r="L40" s="1665"/>
      <c r="M40" s="1665"/>
      <c r="N40" s="1665"/>
      <c r="O40" s="477"/>
      <c r="P40" s="1151" t="str">
        <f t="shared" si="9"/>
        <v>2 (1402)</v>
      </c>
      <c r="Q40" s="1152" t="str">
        <f t="shared" si="10"/>
        <v/>
      </c>
      <c r="R40" s="1153"/>
      <c r="S40" s="1154"/>
      <c r="T40" s="1154"/>
      <c r="V40" s="1151" t="str">
        <f t="shared" si="11"/>
        <v>2 (1402)</v>
      </c>
      <c r="W40" s="1152" t="str">
        <f t="shared" si="12"/>
        <v/>
      </c>
      <c r="X40" s="1255"/>
      <c r="Y40" s="1256"/>
      <c r="Z40" s="1256"/>
      <c r="AA40" s="1257"/>
      <c r="AB40" s="1246" t="s">
        <v>2898</v>
      </c>
      <c r="AC40" s="1232" t="str">
        <f t="shared" si="13"/>
        <v/>
      </c>
      <c r="AD40" s="1247"/>
      <c r="AE40" s="1194"/>
      <c r="AF40" s="1183"/>
      <c r="AG40" s="1665"/>
      <c r="AH40" s="1665"/>
      <c r="AI40" s="1665"/>
      <c r="AJ40" s="1665"/>
      <c r="AL40" s="1151" t="str">
        <f t="shared" si="14"/>
        <v>2 (1402)</v>
      </c>
      <c r="AM40" s="1152" t="str">
        <f t="shared" si="15"/>
        <v/>
      </c>
      <c r="AN40" s="1255"/>
      <c r="AO40" s="1256"/>
      <c r="AP40" s="1256"/>
      <c r="AR40" s="1151" t="str">
        <f t="shared" si="16"/>
        <v>2 (1402)</v>
      </c>
      <c r="AS40" s="1152" t="str">
        <f t="shared" si="17"/>
        <v/>
      </c>
      <c r="AT40" s="1255"/>
      <c r="AU40" s="1256"/>
      <c r="AV40" s="1256"/>
    </row>
    <row r="41" spans="1:48">
      <c r="A41" s="453" t="s">
        <v>2899</v>
      </c>
      <c r="B41" s="1144"/>
      <c r="C41" s="994"/>
      <c r="D41" s="994"/>
      <c r="E41" s="453"/>
      <c r="F41" s="994"/>
      <c r="G41" s="1226"/>
      <c r="H41" s="997"/>
      <c r="I41" s="1148"/>
      <c r="J41" s="453"/>
      <c r="K41" s="1665"/>
      <c r="L41" s="1665"/>
      <c r="M41" s="1665"/>
      <c r="N41" s="1665"/>
      <c r="O41" s="477"/>
      <c r="P41" s="1151" t="str">
        <f t="shared" si="9"/>
        <v>3 (1403)</v>
      </c>
      <c r="Q41" s="1152" t="str">
        <f t="shared" si="10"/>
        <v/>
      </c>
      <c r="R41" s="1153"/>
      <c r="S41" s="1154"/>
      <c r="T41" s="1154"/>
      <c r="V41" s="1151" t="str">
        <f t="shared" si="11"/>
        <v>3 (1403)</v>
      </c>
      <c r="W41" s="1152" t="str">
        <f t="shared" si="12"/>
        <v/>
      </c>
      <c r="X41" s="1255"/>
      <c r="Y41" s="1256"/>
      <c r="Z41" s="1256"/>
      <c r="AA41" s="1257"/>
      <c r="AB41" s="1246" t="s">
        <v>2899</v>
      </c>
      <c r="AC41" s="1232" t="str">
        <f t="shared" si="13"/>
        <v/>
      </c>
      <c r="AD41" s="1247"/>
      <c r="AE41" s="1194"/>
      <c r="AF41" s="1183"/>
      <c r="AG41" s="1665"/>
      <c r="AH41" s="1665"/>
      <c r="AI41" s="1665"/>
      <c r="AJ41" s="1665"/>
      <c r="AL41" s="1151" t="str">
        <f t="shared" si="14"/>
        <v>3 (1403)</v>
      </c>
      <c r="AM41" s="1152" t="str">
        <f t="shared" si="15"/>
        <v/>
      </c>
      <c r="AN41" s="1255"/>
      <c r="AO41" s="1256"/>
      <c r="AP41" s="1256"/>
      <c r="AR41" s="1151" t="str">
        <f t="shared" si="16"/>
        <v>3 (1403)</v>
      </c>
      <c r="AS41" s="1152" t="str">
        <f t="shared" si="17"/>
        <v/>
      </c>
      <c r="AT41" s="1255"/>
      <c r="AU41" s="1256"/>
      <c r="AV41" s="1256"/>
    </row>
    <row r="42" spans="1:48" ht="12.6" hidden="1" customHeight="1">
      <c r="A42" s="453" t="s">
        <v>2900</v>
      </c>
      <c r="B42" s="1144"/>
      <c r="C42" s="994"/>
      <c r="D42" s="994"/>
      <c r="E42" s="453"/>
      <c r="F42" s="994"/>
      <c r="G42" s="1226"/>
      <c r="H42" s="997"/>
      <c r="I42" s="1148"/>
      <c r="J42" s="453"/>
      <c r="K42" s="1665"/>
      <c r="L42" s="1665"/>
      <c r="M42" s="1665"/>
      <c r="N42" s="1665"/>
      <c r="O42" s="477"/>
      <c r="P42" s="1151" t="str">
        <f t="shared" si="9"/>
        <v>4 (1404)</v>
      </c>
      <c r="Q42" s="1152" t="str">
        <f t="shared" si="10"/>
        <v/>
      </c>
      <c r="R42" s="1153"/>
      <c r="S42" s="1154"/>
      <c r="T42" s="1154"/>
      <c r="V42" s="1151" t="str">
        <f t="shared" si="11"/>
        <v>4 (1404)</v>
      </c>
      <c r="W42" s="1152" t="str">
        <f t="shared" si="12"/>
        <v/>
      </c>
      <c r="X42" s="1255"/>
      <c r="Y42" s="1256"/>
      <c r="Z42" s="1256"/>
      <c r="AA42" s="1257"/>
      <c r="AB42" s="1246" t="s">
        <v>2900</v>
      </c>
      <c r="AC42" s="1232" t="str">
        <f t="shared" si="13"/>
        <v/>
      </c>
      <c r="AD42" s="1247"/>
      <c r="AE42" s="1194"/>
      <c r="AF42" s="1183"/>
      <c r="AG42" s="1665"/>
      <c r="AH42" s="1665"/>
      <c r="AI42" s="1665"/>
      <c r="AJ42" s="1665"/>
      <c r="AL42" s="1151" t="str">
        <f t="shared" si="14"/>
        <v>4 (1404)</v>
      </c>
      <c r="AM42" s="1152" t="str">
        <f t="shared" si="15"/>
        <v/>
      </c>
      <c r="AN42" s="1255"/>
      <c r="AO42" s="1256"/>
      <c r="AP42" s="1256"/>
      <c r="AR42" s="1151" t="str">
        <f t="shared" si="16"/>
        <v>4 (1404)</v>
      </c>
      <c r="AS42" s="1152" t="str">
        <f t="shared" si="17"/>
        <v/>
      </c>
      <c r="AT42" s="1255"/>
      <c r="AU42" s="1256"/>
      <c r="AV42" s="1256"/>
    </row>
    <row r="43" spans="1:48" ht="12.6" hidden="1" customHeight="1">
      <c r="A43" s="453" t="s">
        <v>2901</v>
      </c>
      <c r="B43" s="1144"/>
      <c r="C43" s="994"/>
      <c r="D43" s="994"/>
      <c r="E43" s="453"/>
      <c r="F43" s="994"/>
      <c r="G43" s="1226"/>
      <c r="H43" s="997"/>
      <c r="I43" s="1148"/>
      <c r="J43" s="453"/>
      <c r="K43" s="1665"/>
      <c r="L43" s="1665"/>
      <c r="M43" s="1665"/>
      <c r="N43" s="1665"/>
      <c r="O43" s="477"/>
      <c r="P43" s="1151" t="str">
        <f t="shared" si="9"/>
        <v>5 (1405)</v>
      </c>
      <c r="Q43" s="1152" t="str">
        <f t="shared" si="10"/>
        <v/>
      </c>
      <c r="R43" s="1153"/>
      <c r="S43" s="1154"/>
      <c r="T43" s="1154"/>
      <c r="V43" s="1151" t="str">
        <f t="shared" si="11"/>
        <v>5 (1405)</v>
      </c>
      <c r="W43" s="1152" t="str">
        <f t="shared" si="12"/>
        <v/>
      </c>
      <c r="X43" s="1255"/>
      <c r="Y43" s="1256"/>
      <c r="Z43" s="1256"/>
      <c r="AA43" s="1257"/>
      <c r="AB43" s="1246" t="s">
        <v>2901</v>
      </c>
      <c r="AC43" s="1232" t="str">
        <f t="shared" si="13"/>
        <v/>
      </c>
      <c r="AD43" s="1247"/>
      <c r="AE43" s="1194"/>
      <c r="AF43" s="1183"/>
      <c r="AG43" s="1665"/>
      <c r="AH43" s="1665"/>
      <c r="AI43" s="1665"/>
      <c r="AJ43" s="1665"/>
      <c r="AL43" s="1151" t="str">
        <f t="shared" si="14"/>
        <v>5 (1405)</v>
      </c>
      <c r="AM43" s="1152" t="str">
        <f t="shared" si="15"/>
        <v/>
      </c>
      <c r="AN43" s="1255"/>
      <c r="AO43" s="1256"/>
      <c r="AP43" s="1256"/>
      <c r="AR43" s="1151" t="str">
        <f t="shared" si="16"/>
        <v>5 (1405)</v>
      </c>
      <c r="AS43" s="1152" t="str">
        <f t="shared" si="17"/>
        <v/>
      </c>
      <c r="AT43" s="1255"/>
      <c r="AU43" s="1256"/>
      <c r="AV43" s="1256"/>
    </row>
    <row r="44" spans="1:48" ht="12.6" hidden="1" customHeight="1">
      <c r="A44" s="453" t="s">
        <v>2902</v>
      </c>
      <c r="B44" s="1144"/>
      <c r="C44" s="994"/>
      <c r="D44" s="994"/>
      <c r="E44" s="453"/>
      <c r="F44" s="994"/>
      <c r="G44" s="1226"/>
      <c r="H44" s="997"/>
      <c r="I44" s="1148"/>
      <c r="J44" s="453"/>
      <c r="K44" s="1665"/>
      <c r="L44" s="1665"/>
      <c r="M44" s="1665"/>
      <c r="N44" s="1665"/>
      <c r="O44" s="477"/>
      <c r="P44" s="1151" t="str">
        <f t="shared" si="9"/>
        <v>6 (1406)</v>
      </c>
      <c r="Q44" s="1152" t="str">
        <f t="shared" si="10"/>
        <v/>
      </c>
      <c r="R44" s="1153"/>
      <c r="S44" s="1154"/>
      <c r="T44" s="1154"/>
      <c r="V44" s="1151" t="str">
        <f t="shared" si="11"/>
        <v>6 (1406)</v>
      </c>
      <c r="W44" s="1152" t="str">
        <f t="shared" si="12"/>
        <v/>
      </c>
      <c r="X44" s="1255"/>
      <c r="Y44" s="1256"/>
      <c r="Z44" s="1256"/>
      <c r="AA44" s="1257"/>
      <c r="AB44" s="1246" t="s">
        <v>2902</v>
      </c>
      <c r="AC44" s="1232" t="str">
        <f t="shared" si="13"/>
        <v/>
      </c>
      <c r="AD44" s="1247"/>
      <c r="AE44" s="1194"/>
      <c r="AF44" s="1183"/>
      <c r="AG44" s="1665"/>
      <c r="AH44" s="1665"/>
      <c r="AI44" s="1665"/>
      <c r="AJ44" s="1665"/>
      <c r="AL44" s="1151" t="str">
        <f t="shared" si="14"/>
        <v>6 (1406)</v>
      </c>
      <c r="AM44" s="1152" t="str">
        <f t="shared" si="15"/>
        <v/>
      </c>
      <c r="AN44" s="1255"/>
      <c r="AO44" s="1256"/>
      <c r="AP44" s="1256"/>
      <c r="AR44" s="1151" t="str">
        <f t="shared" si="16"/>
        <v>6 (1406)</v>
      </c>
      <c r="AS44" s="1152" t="str">
        <f t="shared" si="17"/>
        <v/>
      </c>
      <c r="AT44" s="1255"/>
      <c r="AU44" s="1256"/>
      <c r="AV44" s="1256"/>
    </row>
    <row r="45" spans="1:48" ht="12.6" hidden="1" customHeight="1">
      <c r="A45" s="453" t="s">
        <v>2903</v>
      </c>
      <c r="B45" s="1144"/>
      <c r="C45" s="994"/>
      <c r="D45" s="994"/>
      <c r="E45" s="453"/>
      <c r="F45" s="994"/>
      <c r="G45" s="1226"/>
      <c r="H45" s="997"/>
      <c r="I45" s="1148"/>
      <c r="J45" s="453"/>
      <c r="K45" s="1665"/>
      <c r="L45" s="1665"/>
      <c r="M45" s="1665"/>
      <c r="N45" s="1665"/>
      <c r="O45" s="477"/>
      <c r="P45" s="1151" t="str">
        <f t="shared" si="9"/>
        <v>7 (1407)</v>
      </c>
      <c r="Q45" s="1152" t="str">
        <f t="shared" si="10"/>
        <v/>
      </c>
      <c r="R45" s="1153"/>
      <c r="S45" s="1154"/>
      <c r="T45" s="1154"/>
      <c r="V45" s="1151" t="str">
        <f t="shared" si="11"/>
        <v>7 (1407)</v>
      </c>
      <c r="W45" s="1152" t="str">
        <f t="shared" si="12"/>
        <v/>
      </c>
      <c r="X45" s="1255"/>
      <c r="Y45" s="1256"/>
      <c r="Z45" s="1256"/>
      <c r="AA45" s="1257"/>
      <c r="AB45" s="1246" t="s">
        <v>2903</v>
      </c>
      <c r="AC45" s="1232" t="str">
        <f t="shared" si="13"/>
        <v/>
      </c>
      <c r="AD45" s="1247"/>
      <c r="AE45" s="1194"/>
      <c r="AF45" s="1183"/>
      <c r="AG45" s="1665"/>
      <c r="AH45" s="1665"/>
      <c r="AI45" s="1665"/>
      <c r="AJ45" s="1665"/>
      <c r="AL45" s="1151" t="str">
        <f t="shared" si="14"/>
        <v>7 (1407)</v>
      </c>
      <c r="AM45" s="1152" t="str">
        <f t="shared" si="15"/>
        <v/>
      </c>
      <c r="AN45" s="1255"/>
      <c r="AO45" s="1256"/>
      <c r="AP45" s="1256"/>
      <c r="AR45" s="1151" t="str">
        <f t="shared" si="16"/>
        <v>7 (1407)</v>
      </c>
      <c r="AS45" s="1152" t="str">
        <f t="shared" si="17"/>
        <v/>
      </c>
      <c r="AT45" s="1255"/>
      <c r="AU45" s="1256"/>
      <c r="AV45" s="1256"/>
    </row>
    <row r="46" spans="1:48" ht="12.6" hidden="1" customHeight="1">
      <c r="A46" s="453" t="s">
        <v>2904</v>
      </c>
      <c r="B46" s="1144"/>
      <c r="C46" s="994" t="s">
        <v>2925</v>
      </c>
      <c r="D46" s="994"/>
      <c r="E46" s="453"/>
      <c r="F46" s="994"/>
      <c r="G46" s="1226"/>
      <c r="H46" s="997"/>
      <c r="I46" s="1148"/>
      <c r="J46" s="453"/>
      <c r="K46" s="1665"/>
      <c r="L46" s="1665"/>
      <c r="M46" s="1665"/>
      <c r="N46" s="1665"/>
      <c r="O46" s="477"/>
      <c r="P46" s="1151" t="str">
        <f t="shared" si="9"/>
        <v>8 (1408)</v>
      </c>
      <c r="Q46" s="1152" t="str">
        <f t="shared" si="10"/>
        <v/>
      </c>
      <c r="R46" s="1153"/>
      <c r="S46" s="1154"/>
      <c r="T46" s="1154"/>
      <c r="V46" s="1151" t="str">
        <f t="shared" si="11"/>
        <v>8 (1408)</v>
      </c>
      <c r="W46" s="1152" t="str">
        <f t="shared" si="12"/>
        <v/>
      </c>
      <c r="X46" s="1255"/>
      <c r="Y46" s="1256"/>
      <c r="Z46" s="1256"/>
      <c r="AA46" s="1257"/>
      <c r="AB46" s="1246" t="s">
        <v>2904</v>
      </c>
      <c r="AC46" s="1232" t="str">
        <f t="shared" si="13"/>
        <v/>
      </c>
      <c r="AD46" s="1247"/>
      <c r="AE46" s="1194"/>
      <c r="AF46" s="1183"/>
      <c r="AG46" s="1665"/>
      <c r="AH46" s="1665"/>
      <c r="AI46" s="1665"/>
      <c r="AJ46" s="1665"/>
      <c r="AL46" s="1151" t="str">
        <f t="shared" si="14"/>
        <v>8 (1408)</v>
      </c>
      <c r="AM46" s="1152" t="str">
        <f t="shared" si="15"/>
        <v/>
      </c>
      <c r="AN46" s="1255"/>
      <c r="AO46" s="1256"/>
      <c r="AP46" s="1256"/>
      <c r="AR46" s="1151" t="str">
        <f t="shared" si="16"/>
        <v>8 (1408)</v>
      </c>
      <c r="AS46" s="1152" t="str">
        <f t="shared" si="17"/>
        <v/>
      </c>
      <c r="AT46" s="1255"/>
      <c r="AU46" s="1256"/>
      <c r="AV46" s="1256"/>
    </row>
    <row r="47" spans="1:48" ht="12.6" hidden="1" customHeight="1">
      <c r="A47" s="453" t="s">
        <v>2905</v>
      </c>
      <c r="B47" s="1144"/>
      <c r="C47" s="994" t="s">
        <v>2926</v>
      </c>
      <c r="D47" s="994"/>
      <c r="E47" s="453"/>
      <c r="F47" s="994"/>
      <c r="G47" s="1226"/>
      <c r="H47" s="997"/>
      <c r="I47" s="1148"/>
      <c r="J47" s="453"/>
      <c r="K47" s="1665"/>
      <c r="L47" s="1665"/>
      <c r="M47" s="1665"/>
      <c r="N47" s="1665"/>
      <c r="O47" s="477"/>
      <c r="P47" s="1151" t="str">
        <f t="shared" si="9"/>
        <v>9 (1409)</v>
      </c>
      <c r="Q47" s="1152" t="str">
        <f t="shared" si="10"/>
        <v/>
      </c>
      <c r="R47" s="1153"/>
      <c r="S47" s="1154"/>
      <c r="T47" s="1154"/>
      <c r="V47" s="1151" t="str">
        <f t="shared" si="11"/>
        <v>9 (1409)</v>
      </c>
      <c r="W47" s="1152" t="str">
        <f t="shared" si="12"/>
        <v/>
      </c>
      <c r="X47" s="1255"/>
      <c r="Y47" s="1256"/>
      <c r="Z47" s="1256"/>
      <c r="AA47" s="1257"/>
      <c r="AB47" s="1246" t="s">
        <v>2905</v>
      </c>
      <c r="AC47" s="1232" t="str">
        <f t="shared" si="13"/>
        <v/>
      </c>
      <c r="AD47" s="1247"/>
      <c r="AE47" s="1194"/>
      <c r="AF47" s="1183"/>
      <c r="AG47" s="1665"/>
      <c r="AH47" s="1665"/>
      <c r="AI47" s="1665"/>
      <c r="AJ47" s="1665"/>
      <c r="AL47" s="1151" t="str">
        <f t="shared" si="14"/>
        <v>9 (1409)</v>
      </c>
      <c r="AM47" s="1152" t="str">
        <f t="shared" si="15"/>
        <v/>
      </c>
      <c r="AN47" s="1255"/>
      <c r="AO47" s="1256"/>
      <c r="AP47" s="1256"/>
      <c r="AR47" s="1151" t="str">
        <f t="shared" si="16"/>
        <v>9 (1409)</v>
      </c>
      <c r="AS47" s="1152" t="str">
        <f t="shared" si="17"/>
        <v/>
      </c>
      <c r="AT47" s="1255"/>
      <c r="AU47" s="1256"/>
      <c r="AV47" s="1256"/>
    </row>
    <row r="48" spans="1:48" ht="12.6" hidden="1" customHeight="1">
      <c r="A48" s="453" t="s">
        <v>2906</v>
      </c>
      <c r="B48" s="1144"/>
      <c r="C48" s="994"/>
      <c r="D48" s="994"/>
      <c r="E48" s="453"/>
      <c r="F48" s="994"/>
      <c r="G48" s="1226"/>
      <c r="H48" s="997"/>
      <c r="I48" s="1148"/>
      <c r="J48" s="453"/>
      <c r="K48" s="1665"/>
      <c r="L48" s="1665"/>
      <c r="M48" s="1665"/>
      <c r="N48" s="1665"/>
      <c r="O48" s="477"/>
      <c r="P48" s="1151" t="str">
        <f t="shared" si="9"/>
        <v>10 (1410)</v>
      </c>
      <c r="Q48" s="1152" t="str">
        <f t="shared" si="10"/>
        <v/>
      </c>
      <c r="R48" s="1153"/>
      <c r="S48" s="1154"/>
      <c r="T48" s="1154"/>
      <c r="V48" s="1151" t="str">
        <f t="shared" si="11"/>
        <v>10 (1410)</v>
      </c>
      <c r="W48" s="1152" t="str">
        <f t="shared" si="12"/>
        <v/>
      </c>
      <c r="X48" s="1255"/>
      <c r="Y48" s="1256"/>
      <c r="Z48" s="1256"/>
      <c r="AA48" s="1257"/>
      <c r="AB48" s="1246" t="s">
        <v>2906</v>
      </c>
      <c r="AC48" s="1232" t="str">
        <f t="shared" si="13"/>
        <v/>
      </c>
      <c r="AD48" s="1247"/>
      <c r="AE48" s="1194"/>
      <c r="AF48" s="1183"/>
      <c r="AG48" s="1665"/>
      <c r="AH48" s="1665"/>
      <c r="AI48" s="1665"/>
      <c r="AJ48" s="1665"/>
      <c r="AL48" s="1151" t="str">
        <f t="shared" si="14"/>
        <v>10 (1410)</v>
      </c>
      <c r="AM48" s="1152" t="str">
        <f t="shared" si="15"/>
        <v/>
      </c>
      <c r="AN48" s="1255"/>
      <c r="AO48" s="1256"/>
      <c r="AP48" s="1256"/>
      <c r="AR48" s="1151" t="str">
        <f t="shared" si="16"/>
        <v>10 (1410)</v>
      </c>
      <c r="AS48" s="1152" t="str">
        <f t="shared" si="17"/>
        <v/>
      </c>
      <c r="AT48" s="1255"/>
      <c r="AU48" s="1256"/>
      <c r="AV48" s="1256"/>
    </row>
    <row r="49" spans="1:48" ht="12.6" hidden="1" customHeight="1">
      <c r="A49" s="453" t="s">
        <v>2907</v>
      </c>
      <c r="B49" s="1144"/>
      <c r="C49" s="994"/>
      <c r="D49" s="994"/>
      <c r="E49" s="453"/>
      <c r="F49" s="994"/>
      <c r="G49" s="1226"/>
      <c r="H49" s="997"/>
      <c r="I49" s="1148"/>
      <c r="J49" s="453"/>
      <c r="K49" s="1665"/>
      <c r="L49" s="1665"/>
      <c r="M49" s="1665"/>
      <c r="N49" s="1665"/>
      <c r="O49" s="477"/>
      <c r="P49" s="1151" t="str">
        <f t="shared" si="9"/>
        <v>11 (1411)</v>
      </c>
      <c r="Q49" s="1152" t="str">
        <f t="shared" si="10"/>
        <v/>
      </c>
      <c r="R49" s="1153"/>
      <c r="S49" s="1154"/>
      <c r="T49" s="1154"/>
      <c r="V49" s="1151" t="str">
        <f t="shared" si="11"/>
        <v>11 (1411)</v>
      </c>
      <c r="W49" s="1152" t="str">
        <f t="shared" si="12"/>
        <v/>
      </c>
      <c r="X49" s="1255"/>
      <c r="Y49" s="1256"/>
      <c r="Z49" s="1256"/>
      <c r="AA49" s="1257"/>
      <c r="AB49" s="1246" t="s">
        <v>2907</v>
      </c>
      <c r="AC49" s="1232" t="str">
        <f t="shared" si="13"/>
        <v/>
      </c>
      <c r="AD49" s="1247"/>
      <c r="AE49" s="1194"/>
      <c r="AF49" s="1183"/>
      <c r="AG49" s="1665"/>
      <c r="AH49" s="1665"/>
      <c r="AI49" s="1665"/>
      <c r="AJ49" s="1665"/>
      <c r="AL49" s="1151" t="str">
        <f t="shared" si="14"/>
        <v>11 (1411)</v>
      </c>
      <c r="AM49" s="1152" t="str">
        <f t="shared" si="15"/>
        <v/>
      </c>
      <c r="AN49" s="1255"/>
      <c r="AO49" s="1256"/>
      <c r="AP49" s="1256"/>
      <c r="AR49" s="1151" t="str">
        <f t="shared" si="16"/>
        <v>11 (1411)</v>
      </c>
      <c r="AS49" s="1152" t="str">
        <f t="shared" si="17"/>
        <v/>
      </c>
      <c r="AT49" s="1255"/>
      <c r="AU49" s="1256"/>
      <c r="AV49" s="1256"/>
    </row>
    <row r="50" spans="1:48" ht="12.6" hidden="1" customHeight="1">
      <c r="A50" s="453" t="s">
        <v>2908</v>
      </c>
      <c r="B50" s="1144"/>
      <c r="C50" s="994"/>
      <c r="D50" s="994"/>
      <c r="E50" s="453"/>
      <c r="F50" s="994"/>
      <c r="G50" s="1226"/>
      <c r="H50" s="997"/>
      <c r="I50" s="1148"/>
      <c r="J50" s="453"/>
      <c r="K50" s="1665"/>
      <c r="L50" s="1665"/>
      <c r="M50" s="1665"/>
      <c r="N50" s="1665"/>
      <c r="O50" s="477"/>
      <c r="P50" s="1151" t="str">
        <f t="shared" si="9"/>
        <v>12 (1412)</v>
      </c>
      <c r="Q50" s="1152" t="str">
        <f t="shared" si="10"/>
        <v/>
      </c>
      <c r="R50" s="1153"/>
      <c r="S50" s="1154"/>
      <c r="T50" s="1154"/>
      <c r="V50" s="1151" t="str">
        <f t="shared" si="11"/>
        <v>12 (1412)</v>
      </c>
      <c r="W50" s="1152" t="str">
        <f t="shared" si="12"/>
        <v/>
      </c>
      <c r="X50" s="1255"/>
      <c r="Y50" s="1256"/>
      <c r="Z50" s="1256"/>
      <c r="AA50" s="1257"/>
      <c r="AB50" s="1246" t="s">
        <v>2908</v>
      </c>
      <c r="AC50" s="1232" t="str">
        <f t="shared" si="13"/>
        <v/>
      </c>
      <c r="AD50" s="1247"/>
      <c r="AE50" s="1194"/>
      <c r="AF50" s="1183"/>
      <c r="AG50" s="1665"/>
      <c r="AH50" s="1665"/>
      <c r="AI50" s="1665"/>
      <c r="AJ50" s="1665"/>
      <c r="AL50" s="1151" t="str">
        <f t="shared" si="14"/>
        <v>12 (1412)</v>
      </c>
      <c r="AM50" s="1152" t="str">
        <f t="shared" si="15"/>
        <v/>
      </c>
      <c r="AN50" s="1255"/>
      <c r="AO50" s="1256"/>
      <c r="AP50" s="1256"/>
      <c r="AR50" s="1151" t="str">
        <f t="shared" si="16"/>
        <v>12 (1412)</v>
      </c>
      <c r="AS50" s="1152" t="str">
        <f t="shared" si="17"/>
        <v/>
      </c>
      <c r="AT50" s="1255"/>
      <c r="AU50" s="1256"/>
      <c r="AV50" s="1256"/>
    </row>
    <row r="51" spans="1:48" ht="12.6" hidden="1" customHeight="1">
      <c r="A51" s="453" t="s">
        <v>2909</v>
      </c>
      <c r="B51" s="1144"/>
      <c r="C51" s="994"/>
      <c r="D51" s="994"/>
      <c r="E51" s="453"/>
      <c r="F51" s="994"/>
      <c r="G51" s="1226"/>
      <c r="H51" s="997"/>
      <c r="I51" s="1148"/>
      <c r="J51" s="453"/>
      <c r="K51" s="1665"/>
      <c r="L51" s="1665"/>
      <c r="M51" s="1665"/>
      <c r="N51" s="1665"/>
      <c r="O51" s="477"/>
      <c r="P51" s="1151" t="str">
        <f t="shared" si="9"/>
        <v>13 (1413)</v>
      </c>
      <c r="Q51" s="1152" t="str">
        <f t="shared" si="10"/>
        <v/>
      </c>
      <c r="R51" s="1153"/>
      <c r="S51" s="1154"/>
      <c r="T51" s="1154"/>
      <c r="V51" s="1151" t="str">
        <f t="shared" si="11"/>
        <v>13 (1413)</v>
      </c>
      <c r="W51" s="1152" t="str">
        <f t="shared" si="12"/>
        <v/>
      </c>
      <c r="X51" s="1255"/>
      <c r="Y51" s="1256"/>
      <c r="Z51" s="1256"/>
      <c r="AA51" s="1257"/>
      <c r="AB51" s="1246" t="s">
        <v>2909</v>
      </c>
      <c r="AC51" s="1232" t="str">
        <f t="shared" si="13"/>
        <v/>
      </c>
      <c r="AD51" s="1247"/>
      <c r="AE51" s="1194"/>
      <c r="AF51" s="1183"/>
      <c r="AG51" s="1665"/>
      <c r="AH51" s="1665"/>
      <c r="AI51" s="1665"/>
      <c r="AJ51" s="1665"/>
      <c r="AL51" s="1151" t="str">
        <f t="shared" si="14"/>
        <v>13 (1413)</v>
      </c>
      <c r="AM51" s="1152" t="str">
        <f t="shared" si="15"/>
        <v/>
      </c>
      <c r="AN51" s="1255"/>
      <c r="AO51" s="1256"/>
      <c r="AP51" s="1256"/>
      <c r="AR51" s="1151" t="str">
        <f t="shared" si="16"/>
        <v>13 (1413)</v>
      </c>
      <c r="AS51" s="1152" t="str">
        <f t="shared" si="17"/>
        <v/>
      </c>
      <c r="AT51" s="1255"/>
      <c r="AU51" s="1256"/>
      <c r="AV51" s="1256"/>
    </row>
    <row r="52" spans="1:48" ht="12.6" hidden="1" customHeight="1">
      <c r="A52" s="453" t="s">
        <v>2910</v>
      </c>
      <c r="B52" s="1144"/>
      <c r="C52" s="994"/>
      <c r="D52" s="994"/>
      <c r="E52" s="453"/>
      <c r="F52" s="994"/>
      <c r="G52" s="1226"/>
      <c r="H52" s="997"/>
      <c r="I52" s="1148"/>
      <c r="J52" s="453"/>
      <c r="K52" s="1665"/>
      <c r="L52" s="1665"/>
      <c r="M52" s="1665"/>
      <c r="N52" s="1665"/>
      <c r="O52" s="477"/>
      <c r="P52" s="1151" t="str">
        <f t="shared" si="9"/>
        <v>14 (1414)</v>
      </c>
      <c r="Q52" s="1152" t="str">
        <f t="shared" si="10"/>
        <v/>
      </c>
      <c r="R52" s="1153"/>
      <c r="S52" s="1154"/>
      <c r="T52" s="1154"/>
      <c r="V52" s="1151" t="str">
        <f t="shared" si="11"/>
        <v>14 (1414)</v>
      </c>
      <c r="W52" s="1152" t="str">
        <f t="shared" si="12"/>
        <v/>
      </c>
      <c r="X52" s="1255"/>
      <c r="Y52" s="1256"/>
      <c r="Z52" s="1256"/>
      <c r="AA52" s="1257"/>
      <c r="AB52" s="1246" t="s">
        <v>2910</v>
      </c>
      <c r="AC52" s="1232" t="str">
        <f t="shared" si="13"/>
        <v/>
      </c>
      <c r="AD52" s="1247"/>
      <c r="AE52" s="1194"/>
      <c r="AF52" s="1183"/>
      <c r="AG52" s="1665"/>
      <c r="AH52" s="1665"/>
      <c r="AI52" s="1665"/>
      <c r="AJ52" s="1665"/>
      <c r="AL52" s="1151" t="str">
        <f t="shared" si="14"/>
        <v>14 (1414)</v>
      </c>
      <c r="AM52" s="1152" t="str">
        <f t="shared" si="15"/>
        <v/>
      </c>
      <c r="AN52" s="1255"/>
      <c r="AO52" s="1256"/>
      <c r="AP52" s="1256"/>
      <c r="AR52" s="1151" t="str">
        <f t="shared" si="16"/>
        <v>14 (1414)</v>
      </c>
      <c r="AS52" s="1152" t="str">
        <f t="shared" si="17"/>
        <v/>
      </c>
      <c r="AT52" s="1255"/>
      <c r="AU52" s="1256"/>
      <c r="AV52" s="1256"/>
    </row>
    <row r="53" spans="1:48" ht="12.6" hidden="1" customHeight="1">
      <c r="A53" s="453" t="s">
        <v>2911</v>
      </c>
      <c r="B53" s="1144"/>
      <c r="C53" s="994"/>
      <c r="D53" s="994"/>
      <c r="E53" s="453"/>
      <c r="F53" s="994"/>
      <c r="G53" s="1226"/>
      <c r="H53" s="997"/>
      <c r="I53" s="1148"/>
      <c r="J53" s="453"/>
      <c r="K53" s="1665"/>
      <c r="L53" s="1665"/>
      <c r="M53" s="1665"/>
      <c r="N53" s="1665"/>
      <c r="O53" s="477"/>
      <c r="P53" s="1151" t="str">
        <f t="shared" si="9"/>
        <v>15 (1415)</v>
      </c>
      <c r="Q53" s="1152" t="str">
        <f t="shared" si="10"/>
        <v/>
      </c>
      <c r="R53" s="1153"/>
      <c r="S53" s="1154"/>
      <c r="T53" s="1154"/>
      <c r="V53" s="1151" t="str">
        <f t="shared" si="11"/>
        <v>15 (1415)</v>
      </c>
      <c r="W53" s="1152" t="str">
        <f t="shared" si="12"/>
        <v/>
      </c>
      <c r="X53" s="1255"/>
      <c r="Y53" s="1256"/>
      <c r="Z53" s="1256"/>
      <c r="AA53" s="1257"/>
      <c r="AB53" s="1246" t="s">
        <v>2911</v>
      </c>
      <c r="AC53" s="1232" t="str">
        <f t="shared" si="13"/>
        <v/>
      </c>
      <c r="AD53" s="1247"/>
      <c r="AE53" s="1194"/>
      <c r="AF53" s="1183"/>
      <c r="AG53" s="1665"/>
      <c r="AH53" s="1665"/>
      <c r="AI53" s="1665"/>
      <c r="AJ53" s="1665"/>
      <c r="AL53" s="1151" t="str">
        <f t="shared" si="14"/>
        <v>15 (1415)</v>
      </c>
      <c r="AM53" s="1152" t="str">
        <f t="shared" si="15"/>
        <v/>
      </c>
      <c r="AN53" s="1255"/>
      <c r="AO53" s="1256"/>
      <c r="AP53" s="1256"/>
      <c r="AR53" s="1151" t="str">
        <f t="shared" si="16"/>
        <v>15 (1415)</v>
      </c>
      <c r="AS53" s="1152" t="str">
        <f t="shared" si="17"/>
        <v/>
      </c>
      <c r="AT53" s="1255"/>
      <c r="AU53" s="1256"/>
      <c r="AV53" s="1256"/>
    </row>
    <row r="54" spans="1:48" ht="12.6" hidden="1" customHeight="1">
      <c r="A54" s="453" t="s">
        <v>2912</v>
      </c>
      <c r="B54" s="1144"/>
      <c r="C54" s="994"/>
      <c r="D54" s="994"/>
      <c r="E54" s="453"/>
      <c r="F54" s="994"/>
      <c r="G54" s="1226"/>
      <c r="H54" s="997"/>
      <c r="I54" s="1148"/>
      <c r="J54" s="453"/>
      <c r="K54" s="1665"/>
      <c r="L54" s="1665"/>
      <c r="M54" s="1665"/>
      <c r="N54" s="1665"/>
      <c r="O54" s="477"/>
      <c r="P54" s="1151" t="str">
        <f t="shared" si="9"/>
        <v>16 (1416)</v>
      </c>
      <c r="Q54" s="1152" t="str">
        <f t="shared" si="10"/>
        <v/>
      </c>
      <c r="R54" s="1153"/>
      <c r="S54" s="1154"/>
      <c r="T54" s="1154"/>
      <c r="V54" s="1151" t="str">
        <f t="shared" si="11"/>
        <v>16 (1416)</v>
      </c>
      <c r="W54" s="1152" t="str">
        <f t="shared" si="12"/>
        <v/>
      </c>
      <c r="X54" s="1255"/>
      <c r="Y54" s="1256"/>
      <c r="Z54" s="1256"/>
      <c r="AA54" s="1257"/>
      <c r="AB54" s="1246" t="s">
        <v>2912</v>
      </c>
      <c r="AC54" s="1232" t="str">
        <f t="shared" si="13"/>
        <v/>
      </c>
      <c r="AD54" s="1247"/>
      <c r="AE54" s="1194"/>
      <c r="AF54" s="1183"/>
      <c r="AG54" s="1665"/>
      <c r="AH54" s="1665"/>
      <c r="AI54" s="1665"/>
      <c r="AJ54" s="1665"/>
      <c r="AL54" s="1151" t="str">
        <f t="shared" si="14"/>
        <v>16 (1416)</v>
      </c>
      <c r="AM54" s="1152" t="str">
        <f t="shared" si="15"/>
        <v/>
      </c>
      <c r="AN54" s="1255"/>
      <c r="AO54" s="1256"/>
      <c r="AP54" s="1256"/>
      <c r="AR54" s="1151" t="str">
        <f t="shared" si="16"/>
        <v>16 (1416)</v>
      </c>
      <c r="AS54" s="1152" t="str">
        <f t="shared" si="17"/>
        <v/>
      </c>
      <c r="AT54" s="1255"/>
      <c r="AU54" s="1256"/>
      <c r="AV54" s="1256"/>
    </row>
    <row r="55" spans="1:48" ht="12.6" hidden="1" customHeight="1">
      <c r="A55" s="453" t="s">
        <v>2913</v>
      </c>
      <c r="B55" s="1144"/>
      <c r="C55" s="994"/>
      <c r="D55" s="994"/>
      <c r="E55" s="453"/>
      <c r="F55" s="994"/>
      <c r="G55" s="1226"/>
      <c r="H55" s="997"/>
      <c r="I55" s="1148"/>
      <c r="J55" s="453"/>
      <c r="K55" s="1665"/>
      <c r="L55" s="1665"/>
      <c r="M55" s="1665"/>
      <c r="N55" s="1665"/>
      <c r="O55" s="477"/>
      <c r="P55" s="1151" t="str">
        <f t="shared" si="9"/>
        <v>17 (1417)</v>
      </c>
      <c r="Q55" s="1152" t="str">
        <f t="shared" si="10"/>
        <v/>
      </c>
      <c r="R55" s="1153"/>
      <c r="S55" s="1154"/>
      <c r="T55" s="1154"/>
      <c r="V55" s="1151" t="str">
        <f t="shared" si="11"/>
        <v>17 (1417)</v>
      </c>
      <c r="W55" s="1152" t="str">
        <f t="shared" si="12"/>
        <v/>
      </c>
      <c r="X55" s="1255"/>
      <c r="Y55" s="1256"/>
      <c r="Z55" s="1256"/>
      <c r="AA55" s="1257"/>
      <c r="AB55" s="1246" t="s">
        <v>2913</v>
      </c>
      <c r="AC55" s="1232" t="str">
        <f t="shared" si="13"/>
        <v/>
      </c>
      <c r="AD55" s="1247"/>
      <c r="AE55" s="1194"/>
      <c r="AF55" s="1183"/>
      <c r="AG55" s="1665"/>
      <c r="AH55" s="1665"/>
      <c r="AI55" s="1665"/>
      <c r="AJ55" s="1665"/>
      <c r="AL55" s="1151" t="str">
        <f t="shared" si="14"/>
        <v>17 (1417)</v>
      </c>
      <c r="AM55" s="1152" t="str">
        <f t="shared" si="15"/>
        <v/>
      </c>
      <c r="AN55" s="1255"/>
      <c r="AO55" s="1256"/>
      <c r="AP55" s="1256"/>
      <c r="AR55" s="1151" t="str">
        <f t="shared" si="16"/>
        <v>17 (1417)</v>
      </c>
      <c r="AS55" s="1152" t="str">
        <f t="shared" si="17"/>
        <v/>
      </c>
      <c r="AT55" s="1255"/>
      <c r="AU55" s="1256"/>
      <c r="AV55" s="1256"/>
    </row>
    <row r="56" spans="1:48" ht="12.6" hidden="1" customHeight="1">
      <c r="A56" s="453" t="s">
        <v>2914</v>
      </c>
      <c r="B56" s="1144"/>
      <c r="C56" s="994"/>
      <c r="D56" s="994"/>
      <c r="E56" s="453"/>
      <c r="F56" s="994"/>
      <c r="G56" s="1226"/>
      <c r="H56" s="997"/>
      <c r="I56" s="1148"/>
      <c r="J56" s="453"/>
      <c r="K56" s="1665"/>
      <c r="L56" s="1665"/>
      <c r="M56" s="1665"/>
      <c r="N56" s="1665"/>
      <c r="O56" s="477"/>
      <c r="P56" s="1151" t="str">
        <f t="shared" si="9"/>
        <v>18 (1418)</v>
      </c>
      <c r="Q56" s="1152" t="str">
        <f t="shared" si="10"/>
        <v/>
      </c>
      <c r="R56" s="1153"/>
      <c r="S56" s="1154"/>
      <c r="T56" s="1154"/>
      <c r="V56" s="1151" t="str">
        <f t="shared" si="11"/>
        <v>18 (1418)</v>
      </c>
      <c r="W56" s="1152" t="str">
        <f t="shared" si="12"/>
        <v/>
      </c>
      <c r="X56" s="1255"/>
      <c r="Y56" s="1256"/>
      <c r="Z56" s="1256"/>
      <c r="AA56" s="1257"/>
      <c r="AB56" s="1246" t="s">
        <v>2914</v>
      </c>
      <c r="AC56" s="1232" t="str">
        <f t="shared" si="13"/>
        <v/>
      </c>
      <c r="AD56" s="1247"/>
      <c r="AE56" s="1194"/>
      <c r="AF56" s="1183"/>
      <c r="AG56" s="1665"/>
      <c r="AH56" s="1665"/>
      <c r="AI56" s="1665"/>
      <c r="AJ56" s="1665"/>
      <c r="AL56" s="1151" t="str">
        <f t="shared" si="14"/>
        <v>18 (1418)</v>
      </c>
      <c r="AM56" s="1152" t="str">
        <f t="shared" si="15"/>
        <v/>
      </c>
      <c r="AN56" s="1255"/>
      <c r="AO56" s="1256"/>
      <c r="AP56" s="1256"/>
      <c r="AR56" s="1151" t="str">
        <f t="shared" si="16"/>
        <v>18 (1418)</v>
      </c>
      <c r="AS56" s="1152" t="str">
        <f t="shared" si="17"/>
        <v/>
      </c>
      <c r="AT56" s="1255"/>
      <c r="AU56" s="1256"/>
      <c r="AV56" s="1256"/>
    </row>
    <row r="57" spans="1:48" ht="12.6" hidden="1" customHeight="1">
      <c r="A57" s="453" t="s">
        <v>2915</v>
      </c>
      <c r="B57" s="1144"/>
      <c r="C57" s="994"/>
      <c r="D57" s="994"/>
      <c r="E57" s="453"/>
      <c r="F57" s="994"/>
      <c r="G57" s="1226"/>
      <c r="H57" s="997"/>
      <c r="I57" s="1148"/>
      <c r="J57" s="453"/>
      <c r="K57" s="1665"/>
      <c r="L57" s="1665"/>
      <c r="M57" s="1665"/>
      <c r="N57" s="1665"/>
      <c r="O57" s="477"/>
      <c r="P57" s="1151" t="str">
        <f t="shared" si="9"/>
        <v>19 (1419)</v>
      </c>
      <c r="Q57" s="1152" t="str">
        <f t="shared" si="10"/>
        <v/>
      </c>
      <c r="R57" s="1153"/>
      <c r="S57" s="1154"/>
      <c r="T57" s="1154"/>
      <c r="V57" s="1151" t="str">
        <f t="shared" si="11"/>
        <v>19 (1419)</v>
      </c>
      <c r="W57" s="1152" t="str">
        <f t="shared" si="12"/>
        <v/>
      </c>
      <c r="X57" s="1255"/>
      <c r="Y57" s="1256"/>
      <c r="Z57" s="1256"/>
      <c r="AA57" s="1257"/>
      <c r="AB57" s="1246" t="s">
        <v>2915</v>
      </c>
      <c r="AC57" s="1232" t="str">
        <f t="shared" si="13"/>
        <v/>
      </c>
      <c r="AD57" s="1247"/>
      <c r="AE57" s="1194"/>
      <c r="AF57" s="1183"/>
      <c r="AG57" s="1665"/>
      <c r="AH57" s="1665"/>
      <c r="AI57" s="1665"/>
      <c r="AJ57" s="1665"/>
      <c r="AL57" s="1151" t="str">
        <f t="shared" si="14"/>
        <v>19 (1419)</v>
      </c>
      <c r="AM57" s="1152" t="str">
        <f t="shared" si="15"/>
        <v/>
      </c>
      <c r="AN57" s="1255"/>
      <c r="AO57" s="1256"/>
      <c r="AP57" s="1256"/>
      <c r="AR57" s="1151" t="str">
        <f t="shared" si="16"/>
        <v>19 (1419)</v>
      </c>
      <c r="AS57" s="1152" t="str">
        <f t="shared" si="17"/>
        <v/>
      </c>
      <c r="AT57" s="1255"/>
      <c r="AU57" s="1256"/>
      <c r="AV57" s="1256"/>
    </row>
    <row r="58" spans="1:48" ht="12.6" hidden="1" customHeight="1">
      <c r="A58" s="453" t="s">
        <v>2916</v>
      </c>
      <c r="B58" s="1144"/>
      <c r="C58" s="994"/>
      <c r="D58" s="994"/>
      <c r="E58" s="453"/>
      <c r="F58" s="994"/>
      <c r="G58" s="1226"/>
      <c r="H58" s="997"/>
      <c r="I58" s="1148"/>
      <c r="J58" s="453"/>
      <c r="K58" s="1665"/>
      <c r="L58" s="1665"/>
      <c r="M58" s="1665"/>
      <c r="N58" s="1665"/>
      <c r="O58" s="477"/>
      <c r="P58" s="1151" t="str">
        <f t="shared" si="9"/>
        <v>20 (1420)</v>
      </c>
      <c r="Q58" s="1152" t="str">
        <f t="shared" si="10"/>
        <v/>
      </c>
      <c r="R58" s="1153"/>
      <c r="S58" s="1154"/>
      <c r="T58" s="1154"/>
      <c r="V58" s="1151" t="str">
        <f t="shared" si="11"/>
        <v>20 (1420)</v>
      </c>
      <c r="W58" s="1152" t="str">
        <f t="shared" si="12"/>
        <v/>
      </c>
      <c r="X58" s="1255"/>
      <c r="Y58" s="1256"/>
      <c r="Z58" s="1256"/>
      <c r="AA58" s="1257"/>
      <c r="AB58" s="1246" t="s">
        <v>2916</v>
      </c>
      <c r="AC58" s="1232" t="str">
        <f t="shared" si="13"/>
        <v/>
      </c>
      <c r="AD58" s="1247"/>
      <c r="AE58" s="1194"/>
      <c r="AF58" s="1183"/>
      <c r="AG58" s="1665"/>
      <c r="AH58" s="1665"/>
      <c r="AI58" s="1665"/>
      <c r="AJ58" s="1665"/>
      <c r="AL58" s="1151" t="str">
        <f t="shared" si="14"/>
        <v>20 (1420)</v>
      </c>
      <c r="AM58" s="1152" t="str">
        <f t="shared" si="15"/>
        <v/>
      </c>
      <c r="AN58" s="1255"/>
      <c r="AO58" s="1256"/>
      <c r="AP58" s="1256"/>
      <c r="AR58" s="1151" t="str">
        <f t="shared" si="16"/>
        <v>20 (1420)</v>
      </c>
      <c r="AS58" s="1152" t="str">
        <f t="shared" si="17"/>
        <v/>
      </c>
      <c r="AT58" s="1255"/>
      <c r="AU58" s="1256"/>
      <c r="AV58" s="1256"/>
    </row>
    <row r="59" spans="1:48" ht="12.6" hidden="1" customHeight="1">
      <c r="A59" s="453" t="s">
        <v>2917</v>
      </c>
      <c r="B59" s="1144"/>
      <c r="C59" s="994"/>
      <c r="D59" s="994"/>
      <c r="E59" s="453"/>
      <c r="F59" s="994"/>
      <c r="G59" s="1226"/>
      <c r="H59" s="997"/>
      <c r="I59" s="1148"/>
      <c r="J59" s="453"/>
      <c r="K59" s="1665"/>
      <c r="L59" s="1665"/>
      <c r="M59" s="1665"/>
      <c r="N59" s="1665"/>
      <c r="O59" s="477"/>
      <c r="P59" s="1151" t="str">
        <f t="shared" si="9"/>
        <v>21 (1421)</v>
      </c>
      <c r="Q59" s="1152" t="str">
        <f t="shared" si="10"/>
        <v/>
      </c>
      <c r="R59" s="1153"/>
      <c r="S59" s="1154"/>
      <c r="T59" s="1154"/>
      <c r="V59" s="1151" t="str">
        <f t="shared" si="11"/>
        <v>21 (1421)</v>
      </c>
      <c r="W59" s="1152" t="str">
        <f t="shared" si="12"/>
        <v/>
      </c>
      <c r="X59" s="1255"/>
      <c r="Y59" s="1256"/>
      <c r="Z59" s="1256"/>
      <c r="AA59" s="1257"/>
      <c r="AB59" s="1246" t="s">
        <v>2917</v>
      </c>
      <c r="AC59" s="1232" t="str">
        <f t="shared" si="13"/>
        <v/>
      </c>
      <c r="AD59" s="1247"/>
      <c r="AE59" s="1194"/>
      <c r="AF59" s="1183"/>
      <c r="AG59" s="1665"/>
      <c r="AH59" s="1665"/>
      <c r="AI59" s="1665"/>
      <c r="AJ59" s="1665"/>
      <c r="AL59" s="1151" t="str">
        <f t="shared" si="14"/>
        <v>21 (1421)</v>
      </c>
      <c r="AM59" s="1152" t="str">
        <f t="shared" si="15"/>
        <v/>
      </c>
      <c r="AN59" s="1255"/>
      <c r="AO59" s="1256"/>
      <c r="AP59" s="1256"/>
      <c r="AR59" s="1151" t="str">
        <f t="shared" si="16"/>
        <v>21 (1421)</v>
      </c>
      <c r="AS59" s="1152" t="str">
        <f t="shared" si="17"/>
        <v/>
      </c>
      <c r="AT59" s="1255"/>
      <c r="AU59" s="1256"/>
      <c r="AV59" s="1256"/>
    </row>
    <row r="60" spans="1:48" ht="12.6" hidden="1" customHeight="1">
      <c r="A60" s="453" t="s">
        <v>2918</v>
      </c>
      <c r="B60" s="1144"/>
      <c r="C60" s="994"/>
      <c r="D60" s="994"/>
      <c r="E60" s="453"/>
      <c r="F60" s="994"/>
      <c r="G60" s="1226"/>
      <c r="H60" s="997"/>
      <c r="I60" s="1148"/>
      <c r="J60" s="453"/>
      <c r="K60" s="1665"/>
      <c r="L60" s="1665"/>
      <c r="M60" s="1665"/>
      <c r="N60" s="1665"/>
      <c r="O60" s="477"/>
      <c r="P60" s="1151" t="str">
        <f t="shared" si="9"/>
        <v>22 (1422)</v>
      </c>
      <c r="Q60" s="1152" t="str">
        <f t="shared" si="10"/>
        <v/>
      </c>
      <c r="R60" s="1153"/>
      <c r="S60" s="1154"/>
      <c r="T60" s="1154"/>
      <c r="V60" s="1151" t="str">
        <f t="shared" si="11"/>
        <v>22 (1422)</v>
      </c>
      <c r="W60" s="1152" t="str">
        <f t="shared" si="12"/>
        <v/>
      </c>
      <c r="X60" s="1255"/>
      <c r="Y60" s="1256"/>
      <c r="Z60" s="1256"/>
      <c r="AA60" s="1257"/>
      <c r="AB60" s="1246" t="s">
        <v>2918</v>
      </c>
      <c r="AC60" s="1232" t="str">
        <f t="shared" si="13"/>
        <v/>
      </c>
      <c r="AD60" s="1247"/>
      <c r="AE60" s="1194"/>
      <c r="AF60" s="1183"/>
      <c r="AG60" s="1665"/>
      <c r="AH60" s="1665"/>
      <c r="AI60" s="1665"/>
      <c r="AJ60" s="1665"/>
      <c r="AL60" s="1151" t="str">
        <f t="shared" si="14"/>
        <v>22 (1422)</v>
      </c>
      <c r="AM60" s="1152" t="str">
        <f t="shared" si="15"/>
        <v/>
      </c>
      <c r="AN60" s="1255"/>
      <c r="AO60" s="1256"/>
      <c r="AP60" s="1256"/>
      <c r="AR60" s="1151" t="str">
        <f t="shared" si="16"/>
        <v>22 (1422)</v>
      </c>
      <c r="AS60" s="1152" t="str">
        <f t="shared" si="17"/>
        <v/>
      </c>
      <c r="AT60" s="1255"/>
      <c r="AU60" s="1256"/>
      <c r="AV60" s="1256"/>
    </row>
    <row r="61" spans="1:48" ht="12.6" hidden="1" customHeight="1">
      <c r="A61" s="453" t="s">
        <v>2919</v>
      </c>
      <c r="B61" s="1144"/>
      <c r="C61" s="994"/>
      <c r="D61" s="994"/>
      <c r="E61" s="453"/>
      <c r="F61" s="994"/>
      <c r="G61" s="1226"/>
      <c r="H61" s="997"/>
      <c r="I61" s="1148"/>
      <c r="J61" s="453"/>
      <c r="K61" s="1665"/>
      <c r="L61" s="1665"/>
      <c r="M61" s="1665"/>
      <c r="N61" s="1665"/>
      <c r="O61" s="477"/>
      <c r="P61" s="1151" t="str">
        <f t="shared" si="9"/>
        <v>23 (1423)</v>
      </c>
      <c r="Q61" s="1152" t="str">
        <f t="shared" si="10"/>
        <v/>
      </c>
      <c r="R61" s="1153"/>
      <c r="S61" s="1154"/>
      <c r="T61" s="1154"/>
      <c r="V61" s="1151" t="str">
        <f t="shared" si="11"/>
        <v>23 (1423)</v>
      </c>
      <c r="W61" s="1152" t="str">
        <f t="shared" si="12"/>
        <v/>
      </c>
      <c r="X61" s="1255"/>
      <c r="Y61" s="1256"/>
      <c r="Z61" s="1256"/>
      <c r="AA61" s="1257"/>
      <c r="AB61" s="1246" t="s">
        <v>2919</v>
      </c>
      <c r="AC61" s="1232" t="str">
        <f t="shared" si="13"/>
        <v/>
      </c>
      <c r="AD61" s="1247"/>
      <c r="AE61" s="1194"/>
      <c r="AF61" s="1183"/>
      <c r="AG61" s="1665"/>
      <c r="AH61" s="1665"/>
      <c r="AI61" s="1665"/>
      <c r="AJ61" s="1665"/>
      <c r="AL61" s="1151" t="str">
        <f t="shared" si="14"/>
        <v>23 (1423)</v>
      </c>
      <c r="AM61" s="1152" t="str">
        <f t="shared" si="15"/>
        <v/>
      </c>
      <c r="AN61" s="1255"/>
      <c r="AO61" s="1256"/>
      <c r="AP61" s="1256"/>
      <c r="AR61" s="1151" t="str">
        <f t="shared" si="16"/>
        <v>23 (1423)</v>
      </c>
      <c r="AS61" s="1152" t="str">
        <f t="shared" si="17"/>
        <v/>
      </c>
      <c r="AT61" s="1255"/>
      <c r="AU61" s="1256"/>
      <c r="AV61" s="1256"/>
    </row>
    <row r="62" spans="1:48" ht="12.6" hidden="1" customHeight="1">
      <c r="A62" s="453" t="s">
        <v>2920</v>
      </c>
      <c r="B62" s="1144"/>
      <c r="C62" s="994"/>
      <c r="D62" s="994"/>
      <c r="E62" s="453"/>
      <c r="F62" s="994"/>
      <c r="G62" s="1226"/>
      <c r="H62" s="997"/>
      <c r="I62" s="1148"/>
      <c r="J62" s="453"/>
      <c r="K62" s="1665"/>
      <c r="L62" s="1665"/>
      <c r="M62" s="1665"/>
      <c r="N62" s="1665"/>
      <c r="O62" s="477"/>
      <c r="P62" s="1151" t="str">
        <f t="shared" si="9"/>
        <v>24 (1424)</v>
      </c>
      <c r="Q62" s="1152" t="str">
        <f t="shared" si="10"/>
        <v/>
      </c>
      <c r="R62" s="1153"/>
      <c r="S62" s="1154"/>
      <c r="T62" s="1154"/>
      <c r="V62" s="1151" t="str">
        <f t="shared" si="11"/>
        <v>24 (1424)</v>
      </c>
      <c r="W62" s="1152" t="str">
        <f t="shared" si="12"/>
        <v/>
      </c>
      <c r="X62" s="1255"/>
      <c r="Y62" s="1256"/>
      <c r="Z62" s="1256"/>
      <c r="AA62" s="1257"/>
      <c r="AB62" s="1246" t="s">
        <v>2920</v>
      </c>
      <c r="AC62" s="1232" t="str">
        <f t="shared" si="13"/>
        <v/>
      </c>
      <c r="AD62" s="1247"/>
      <c r="AE62" s="1194"/>
      <c r="AF62" s="1183"/>
      <c r="AG62" s="1665"/>
      <c r="AH62" s="1665"/>
      <c r="AI62" s="1665"/>
      <c r="AJ62" s="1665"/>
      <c r="AL62" s="1151" t="str">
        <f t="shared" si="14"/>
        <v>24 (1424)</v>
      </c>
      <c r="AM62" s="1152" t="str">
        <f t="shared" si="15"/>
        <v/>
      </c>
      <c r="AN62" s="1255"/>
      <c r="AO62" s="1256"/>
      <c r="AP62" s="1256"/>
      <c r="AR62" s="1151" t="str">
        <f t="shared" si="16"/>
        <v>24 (1424)</v>
      </c>
      <c r="AS62" s="1152" t="str">
        <f t="shared" si="17"/>
        <v/>
      </c>
      <c r="AT62" s="1255"/>
      <c r="AU62" s="1256"/>
      <c r="AV62" s="1256"/>
    </row>
    <row r="63" spans="1:48">
      <c r="A63" s="453" t="s">
        <v>2921</v>
      </c>
      <c r="B63" s="1144"/>
      <c r="C63" s="994"/>
      <c r="D63" s="994"/>
      <c r="E63" s="453"/>
      <c r="F63" s="994"/>
      <c r="G63" s="1226"/>
      <c r="H63" s="997"/>
      <c r="I63" s="1148"/>
      <c r="J63" s="453"/>
      <c r="K63" s="1665"/>
      <c r="L63" s="1665"/>
      <c r="M63" s="1665"/>
      <c r="N63" s="1665"/>
      <c r="O63" s="477"/>
      <c r="P63" s="1151" t="str">
        <f t="shared" si="9"/>
        <v>25 (1425)</v>
      </c>
      <c r="Q63" s="1152" t="str">
        <f t="shared" si="10"/>
        <v/>
      </c>
      <c r="R63" s="1153"/>
      <c r="S63" s="1154"/>
      <c r="T63" s="1154"/>
      <c r="V63" s="1151" t="str">
        <f t="shared" si="11"/>
        <v>25 (1425)</v>
      </c>
      <c r="W63" s="1152" t="str">
        <f t="shared" si="12"/>
        <v/>
      </c>
      <c r="X63" s="1255"/>
      <c r="Y63" s="1256"/>
      <c r="Z63" s="1256"/>
      <c r="AA63" s="1257"/>
      <c r="AB63" s="1246" t="s">
        <v>2921</v>
      </c>
      <c r="AC63" s="1232" t="str">
        <f t="shared" si="13"/>
        <v/>
      </c>
      <c r="AD63" s="1247"/>
      <c r="AE63" s="1194"/>
      <c r="AF63" s="1183"/>
      <c r="AG63" s="1665"/>
      <c r="AH63" s="1665"/>
      <c r="AI63" s="1665"/>
      <c r="AJ63" s="1665"/>
      <c r="AL63" s="1151" t="str">
        <f t="shared" si="14"/>
        <v>25 (1425)</v>
      </c>
      <c r="AM63" s="1152" t="str">
        <f t="shared" si="15"/>
        <v/>
      </c>
      <c r="AN63" s="1255"/>
      <c r="AO63" s="1256"/>
      <c r="AP63" s="1256"/>
      <c r="AR63" s="1151" t="str">
        <f t="shared" si="16"/>
        <v>25 (1425)</v>
      </c>
      <c r="AS63" s="1152" t="str">
        <f t="shared" si="17"/>
        <v/>
      </c>
      <c r="AT63" s="1255"/>
      <c r="AU63" s="1256"/>
      <c r="AV63" s="1256"/>
    </row>
    <row r="64" spans="1:48" ht="14.4">
      <c r="A64" s="796" t="s">
        <v>2922</v>
      </c>
      <c r="B64" s="1208">
        <v>100</v>
      </c>
      <c r="C64" s="994"/>
      <c r="D64" s="994"/>
      <c r="E64" s="453"/>
      <c r="F64" s="994"/>
      <c r="G64" s="1226"/>
      <c r="H64" s="997"/>
      <c r="I64" s="1148"/>
      <c r="J64" s="453"/>
      <c r="K64" s="1666"/>
      <c r="L64" s="1666"/>
      <c r="M64" s="1666"/>
      <c r="N64" s="1666"/>
      <c r="O64" s="477"/>
      <c r="P64" s="1142"/>
      <c r="Q64" s="1159">
        <f>$B64</f>
        <v>100</v>
      </c>
      <c r="R64" s="1153"/>
      <c r="S64" s="1154"/>
      <c r="T64" s="1154"/>
      <c r="V64" s="1142"/>
      <c r="W64" s="1159">
        <f>$B64</f>
        <v>100</v>
      </c>
      <c r="X64" s="1255"/>
      <c r="Y64" s="1256"/>
      <c r="Z64" s="1256"/>
      <c r="AA64" s="1257"/>
      <c r="AB64" s="1244"/>
      <c r="AC64" s="1380">
        <v>100</v>
      </c>
      <c r="AD64" s="1247"/>
      <c r="AE64" s="1194"/>
      <c r="AF64" s="1183"/>
      <c r="AG64" s="1717"/>
      <c r="AH64" s="1717"/>
      <c r="AI64" s="1717"/>
      <c r="AJ64" s="1717"/>
      <c r="AL64" s="1142"/>
      <c r="AM64" s="1159">
        <f>$B64</f>
        <v>100</v>
      </c>
      <c r="AN64" s="1255"/>
      <c r="AO64" s="1256"/>
      <c r="AP64" s="1256"/>
      <c r="AR64" s="1142"/>
      <c r="AS64" s="1159">
        <f>$B64</f>
        <v>100</v>
      </c>
      <c r="AT64" s="1255"/>
      <c r="AU64" s="1256"/>
      <c r="AV64" s="1256"/>
    </row>
    <row r="65" spans="1:48" ht="12.75" customHeight="1">
      <c r="A65" s="478" t="s">
        <v>2923</v>
      </c>
      <c r="B65" s="1002" t="s">
        <v>2924</v>
      </c>
      <c r="C65" s="997"/>
      <c r="D65" s="997"/>
      <c r="E65" s="477"/>
      <c r="F65" s="997"/>
      <c r="G65" s="1227"/>
      <c r="H65" s="997"/>
      <c r="I65" s="1166"/>
      <c r="J65" s="477"/>
      <c r="K65" s="1664"/>
      <c r="L65" s="1664"/>
      <c r="M65" s="1664"/>
      <c r="N65" s="1664"/>
      <c r="O65" s="477"/>
      <c r="P65" s="1142"/>
      <c r="Q65" s="1003" t="str">
        <f>$B65</f>
        <v>Overall</v>
      </c>
      <c r="R65" s="1153"/>
      <c r="S65" s="1168"/>
      <c r="T65" s="1168"/>
      <c r="V65" s="1142"/>
      <c r="W65" s="1003" t="str">
        <f>$B65</f>
        <v>Overall</v>
      </c>
      <c r="X65" s="1255"/>
      <c r="Y65" s="1256"/>
      <c r="Z65" s="1256"/>
      <c r="AA65" s="1257"/>
      <c r="AB65" s="1244"/>
      <c r="AC65" s="1383" t="s">
        <v>2924</v>
      </c>
      <c r="AD65" s="1153"/>
      <c r="AE65" s="1166"/>
      <c r="AF65" s="1183"/>
      <c r="AG65" s="1664"/>
      <c r="AH65" s="1664"/>
      <c r="AI65" s="1664"/>
      <c r="AJ65" s="1664"/>
      <c r="AL65" s="1142"/>
      <c r="AM65" s="1003" t="str">
        <f>$B65</f>
        <v>Overall</v>
      </c>
      <c r="AN65" s="1255"/>
      <c r="AO65" s="1256"/>
      <c r="AP65" s="1256"/>
      <c r="AR65" s="1142"/>
      <c r="AS65" s="1003" t="str">
        <f>$B65</f>
        <v>Overall</v>
      </c>
      <c r="AT65" s="1255"/>
      <c r="AU65" s="1256"/>
      <c r="AV65" s="1256"/>
    </row>
    <row r="66" spans="1:48" ht="6" customHeight="1">
      <c r="A66" s="477"/>
      <c r="B66" s="477"/>
      <c r="C66" s="477"/>
      <c r="D66" s="477"/>
      <c r="E66" s="477"/>
      <c r="F66" s="477"/>
      <c r="G66" s="477"/>
      <c r="H66" s="477"/>
      <c r="I66" s="477"/>
      <c r="J66" s="477"/>
      <c r="K66" s="477"/>
      <c r="L66" s="477"/>
      <c r="M66" s="477"/>
      <c r="N66" s="477"/>
      <c r="O66" s="477"/>
      <c r="P66" s="1142"/>
      <c r="Q66" s="1142"/>
      <c r="V66" s="1142"/>
      <c r="W66" s="1142"/>
      <c r="X66" s="1241"/>
      <c r="Y66" s="1241"/>
      <c r="Z66" s="1241"/>
      <c r="AA66" s="1257"/>
      <c r="AB66" s="1244"/>
      <c r="AC66" s="1244"/>
      <c r="AD66" s="1183"/>
      <c r="AE66" s="1183"/>
      <c r="AF66" s="1183"/>
      <c r="AG66" s="1183"/>
      <c r="AH66" s="1183"/>
      <c r="AI66" s="1183"/>
      <c r="AJ66" s="1183"/>
      <c r="AL66" s="1142"/>
      <c r="AM66" s="1142"/>
      <c r="AN66" s="1241"/>
      <c r="AO66" s="1241"/>
      <c r="AP66" s="1241"/>
      <c r="AR66" s="1142"/>
      <c r="AS66" s="1142"/>
      <c r="AT66" s="1241"/>
      <c r="AU66" s="1241"/>
      <c r="AV66" s="1241"/>
    </row>
    <row r="67" spans="1:48" ht="14.4">
      <c r="A67" s="477"/>
      <c r="B67" s="813" t="s">
        <v>1794</v>
      </c>
      <c r="C67" s="477"/>
      <c r="D67" s="477"/>
      <c r="E67" s="477"/>
      <c r="F67" s="477"/>
      <c r="G67" s="477"/>
      <c r="H67" s="477"/>
      <c r="I67" s="477"/>
      <c r="J67" s="477"/>
      <c r="K67" s="477"/>
      <c r="L67" s="477"/>
      <c r="M67" s="477"/>
      <c r="N67" s="477"/>
      <c r="O67" s="477"/>
      <c r="P67" s="1142"/>
      <c r="Q67" s="1143" t="str">
        <f>$B67</f>
        <v>Other off-balance sheet (505)</v>
      </c>
      <c r="V67" s="1142"/>
      <c r="W67" s="1143" t="str">
        <f>$B67</f>
        <v>Other off-balance sheet (505)</v>
      </c>
      <c r="X67" s="1241"/>
      <c r="Y67" s="1241"/>
      <c r="Z67" s="1241"/>
      <c r="AA67" s="1257"/>
      <c r="AB67" s="1244"/>
      <c r="AC67" s="1245" t="s">
        <v>1794</v>
      </c>
      <c r="AD67" s="1183"/>
      <c r="AE67" s="1183"/>
      <c r="AF67" s="1183"/>
      <c r="AG67" s="1183"/>
      <c r="AH67" s="1183"/>
      <c r="AI67" s="1183"/>
      <c r="AJ67" s="1183"/>
      <c r="AL67" s="1142"/>
      <c r="AM67" s="1143" t="str">
        <f>$B67</f>
        <v>Other off-balance sheet (505)</v>
      </c>
      <c r="AN67" s="1241"/>
      <c r="AO67" s="1241"/>
      <c r="AP67" s="1241"/>
      <c r="AR67" s="1142"/>
      <c r="AS67" s="1143" t="str">
        <f>$B67</f>
        <v>Other off-balance sheet (505)</v>
      </c>
      <c r="AT67" s="1241"/>
      <c r="AU67" s="1241"/>
      <c r="AV67" s="1241"/>
    </row>
    <row r="68" spans="1:48">
      <c r="A68" s="453" t="s">
        <v>2897</v>
      </c>
      <c r="B68" s="1144"/>
      <c r="C68" s="994"/>
      <c r="D68" s="994"/>
      <c r="E68" s="453"/>
      <c r="F68" s="994"/>
      <c r="G68" s="1226"/>
      <c r="H68" s="997"/>
      <c r="I68" s="1148"/>
      <c r="J68" s="453"/>
      <c r="K68" s="1665"/>
      <c r="L68" s="1665"/>
      <c r="M68" s="1665"/>
      <c r="N68" s="1665"/>
      <c r="O68" s="477"/>
      <c r="P68" s="1151" t="str">
        <f t="shared" ref="P68:P92" si="18">$A68</f>
        <v>1 (1401)</v>
      </c>
      <c r="Q68" s="1152" t="str">
        <f t="shared" ref="Q68:Q92" si="19">IF($B68="","",$B68)</f>
        <v/>
      </c>
      <c r="R68" s="1153"/>
      <c r="S68" s="1154"/>
      <c r="T68" s="1154"/>
      <c r="V68" s="1151" t="str">
        <f t="shared" ref="V68:V92" si="20">$A68</f>
        <v>1 (1401)</v>
      </c>
      <c r="W68" s="1152" t="str">
        <f t="shared" ref="W68:W92" si="21">IF($B68="","",$B68)</f>
        <v/>
      </c>
      <c r="X68" s="1255"/>
      <c r="Y68" s="1256"/>
      <c r="Z68" s="1256"/>
      <c r="AA68" s="1257"/>
      <c r="AB68" s="1246" t="s">
        <v>2897</v>
      </c>
      <c r="AC68" s="1232" t="str">
        <f t="shared" ref="AC68:AC92" si="22">IF($B68="","",$B68)</f>
        <v/>
      </c>
      <c r="AD68" s="1247"/>
      <c r="AE68" s="1194"/>
      <c r="AF68" s="1183"/>
      <c r="AG68" s="1665"/>
      <c r="AH68" s="1665"/>
      <c r="AI68" s="1665"/>
      <c r="AJ68" s="1665"/>
      <c r="AL68" s="1151" t="str">
        <f t="shared" ref="AL68:AL92" si="23">$A68</f>
        <v>1 (1401)</v>
      </c>
      <c r="AM68" s="1152" t="str">
        <f t="shared" ref="AM68:AM92" si="24">IF($B68="","",$B68)</f>
        <v/>
      </c>
      <c r="AN68" s="1255"/>
      <c r="AO68" s="1256"/>
      <c r="AP68" s="1256"/>
      <c r="AR68" s="1151" t="str">
        <f t="shared" ref="AR68:AR92" si="25">$A68</f>
        <v>1 (1401)</v>
      </c>
      <c r="AS68" s="1152" t="str">
        <f t="shared" ref="AS68:AS92" si="26">IF($B68="","",$B68)</f>
        <v/>
      </c>
      <c r="AT68" s="1255"/>
      <c r="AU68" s="1256"/>
      <c r="AV68" s="1256"/>
    </row>
    <row r="69" spans="1:48">
      <c r="A69" s="453" t="s">
        <v>2898</v>
      </c>
      <c r="B69" s="1144"/>
      <c r="C69" s="994"/>
      <c r="D69" s="994"/>
      <c r="E69" s="453"/>
      <c r="F69" s="994"/>
      <c r="G69" s="1226"/>
      <c r="H69" s="997"/>
      <c r="I69" s="1148"/>
      <c r="J69" s="453"/>
      <c r="K69" s="1665"/>
      <c r="L69" s="1665"/>
      <c r="M69" s="1665"/>
      <c r="N69" s="1665"/>
      <c r="O69" s="477"/>
      <c r="P69" s="1151" t="str">
        <f t="shared" si="18"/>
        <v>2 (1402)</v>
      </c>
      <c r="Q69" s="1152" t="str">
        <f t="shared" si="19"/>
        <v/>
      </c>
      <c r="R69" s="1153"/>
      <c r="S69" s="1154"/>
      <c r="T69" s="1154"/>
      <c r="V69" s="1151" t="str">
        <f t="shared" si="20"/>
        <v>2 (1402)</v>
      </c>
      <c r="W69" s="1152" t="str">
        <f t="shared" si="21"/>
        <v/>
      </c>
      <c r="X69" s="1255"/>
      <c r="Y69" s="1256"/>
      <c r="Z69" s="1256"/>
      <c r="AA69" s="1257"/>
      <c r="AB69" s="1246" t="s">
        <v>2898</v>
      </c>
      <c r="AC69" s="1232" t="str">
        <f t="shared" si="22"/>
        <v/>
      </c>
      <c r="AD69" s="1247"/>
      <c r="AE69" s="1194"/>
      <c r="AF69" s="1183"/>
      <c r="AG69" s="1665"/>
      <c r="AH69" s="1665"/>
      <c r="AI69" s="1665"/>
      <c r="AJ69" s="1665"/>
      <c r="AL69" s="1151" t="str">
        <f t="shared" si="23"/>
        <v>2 (1402)</v>
      </c>
      <c r="AM69" s="1152" t="str">
        <f t="shared" si="24"/>
        <v/>
      </c>
      <c r="AN69" s="1255"/>
      <c r="AO69" s="1256"/>
      <c r="AP69" s="1256"/>
      <c r="AR69" s="1151" t="str">
        <f t="shared" si="25"/>
        <v>2 (1402)</v>
      </c>
      <c r="AS69" s="1152" t="str">
        <f t="shared" si="26"/>
        <v/>
      </c>
      <c r="AT69" s="1255"/>
      <c r="AU69" s="1256"/>
      <c r="AV69" s="1256"/>
    </row>
    <row r="70" spans="1:48">
      <c r="A70" s="453" t="s">
        <v>2899</v>
      </c>
      <c r="B70" s="1144"/>
      <c r="C70" s="994"/>
      <c r="D70" s="994"/>
      <c r="E70" s="453"/>
      <c r="F70" s="994"/>
      <c r="G70" s="1226"/>
      <c r="H70" s="997"/>
      <c r="I70" s="1148"/>
      <c r="J70" s="453"/>
      <c r="K70" s="1665"/>
      <c r="L70" s="1665"/>
      <c r="M70" s="1665"/>
      <c r="N70" s="1665"/>
      <c r="O70" s="477"/>
      <c r="P70" s="1151" t="str">
        <f t="shared" si="18"/>
        <v>3 (1403)</v>
      </c>
      <c r="Q70" s="1152" t="str">
        <f t="shared" si="19"/>
        <v/>
      </c>
      <c r="R70" s="1153"/>
      <c r="S70" s="1154"/>
      <c r="T70" s="1154"/>
      <c r="V70" s="1151" t="str">
        <f t="shared" si="20"/>
        <v>3 (1403)</v>
      </c>
      <c r="W70" s="1152" t="str">
        <f t="shared" si="21"/>
        <v/>
      </c>
      <c r="X70" s="1255"/>
      <c r="Y70" s="1256"/>
      <c r="Z70" s="1256"/>
      <c r="AA70" s="1257"/>
      <c r="AB70" s="1246" t="s">
        <v>2899</v>
      </c>
      <c r="AC70" s="1232" t="str">
        <f t="shared" si="22"/>
        <v/>
      </c>
      <c r="AD70" s="1247"/>
      <c r="AE70" s="1194"/>
      <c r="AF70" s="1183"/>
      <c r="AG70" s="1665"/>
      <c r="AH70" s="1665"/>
      <c r="AI70" s="1665"/>
      <c r="AJ70" s="1665"/>
      <c r="AL70" s="1151" t="str">
        <f t="shared" si="23"/>
        <v>3 (1403)</v>
      </c>
      <c r="AM70" s="1152" t="str">
        <f t="shared" si="24"/>
        <v/>
      </c>
      <c r="AN70" s="1255"/>
      <c r="AO70" s="1256"/>
      <c r="AP70" s="1256"/>
      <c r="AR70" s="1151" t="str">
        <f t="shared" si="25"/>
        <v>3 (1403)</v>
      </c>
      <c r="AS70" s="1152" t="str">
        <f t="shared" si="26"/>
        <v/>
      </c>
      <c r="AT70" s="1255"/>
      <c r="AU70" s="1256"/>
      <c r="AV70" s="1256"/>
    </row>
    <row r="71" spans="1:48" ht="12.6" hidden="1" customHeight="1">
      <c r="A71" s="453" t="s">
        <v>2900</v>
      </c>
      <c r="B71" s="1144"/>
      <c r="C71" s="994"/>
      <c r="D71" s="994"/>
      <c r="E71" s="453"/>
      <c r="F71" s="994"/>
      <c r="G71" s="1226"/>
      <c r="H71" s="997"/>
      <c r="I71" s="1148"/>
      <c r="J71" s="453"/>
      <c r="K71" s="1665"/>
      <c r="L71" s="1665"/>
      <c r="M71" s="1665"/>
      <c r="N71" s="1665"/>
      <c r="O71" s="477"/>
      <c r="P71" s="1151" t="str">
        <f t="shared" si="18"/>
        <v>4 (1404)</v>
      </c>
      <c r="Q71" s="1152" t="str">
        <f t="shared" si="19"/>
        <v/>
      </c>
      <c r="R71" s="1153"/>
      <c r="S71" s="1154"/>
      <c r="T71" s="1154"/>
      <c r="V71" s="1151" t="str">
        <f t="shared" si="20"/>
        <v>4 (1404)</v>
      </c>
      <c r="W71" s="1152" t="str">
        <f t="shared" si="21"/>
        <v/>
      </c>
      <c r="X71" s="1255"/>
      <c r="Y71" s="1256"/>
      <c r="Z71" s="1256"/>
      <c r="AA71" s="1257"/>
      <c r="AB71" s="1246" t="s">
        <v>2900</v>
      </c>
      <c r="AC71" s="1232" t="str">
        <f t="shared" si="22"/>
        <v/>
      </c>
      <c r="AD71" s="1247"/>
      <c r="AE71" s="1194"/>
      <c r="AF71" s="1183"/>
      <c r="AG71" s="1665"/>
      <c r="AH71" s="1665"/>
      <c r="AI71" s="1665"/>
      <c r="AJ71" s="1665"/>
      <c r="AL71" s="1151" t="str">
        <f t="shared" si="23"/>
        <v>4 (1404)</v>
      </c>
      <c r="AM71" s="1152" t="str">
        <f t="shared" si="24"/>
        <v/>
      </c>
      <c r="AN71" s="1255"/>
      <c r="AO71" s="1256"/>
      <c r="AP71" s="1256"/>
      <c r="AR71" s="1151" t="str">
        <f t="shared" si="25"/>
        <v>4 (1404)</v>
      </c>
      <c r="AS71" s="1152" t="str">
        <f t="shared" si="26"/>
        <v/>
      </c>
      <c r="AT71" s="1255"/>
      <c r="AU71" s="1256"/>
      <c r="AV71" s="1256"/>
    </row>
    <row r="72" spans="1:48" ht="12.6" hidden="1" customHeight="1">
      <c r="A72" s="453" t="s">
        <v>2901</v>
      </c>
      <c r="B72" s="1144"/>
      <c r="C72" s="994"/>
      <c r="D72" s="994"/>
      <c r="E72" s="453"/>
      <c r="F72" s="994"/>
      <c r="G72" s="1226"/>
      <c r="H72" s="997"/>
      <c r="I72" s="1148"/>
      <c r="J72" s="453"/>
      <c r="K72" s="1665"/>
      <c r="L72" s="1665"/>
      <c r="M72" s="1665"/>
      <c r="N72" s="1665"/>
      <c r="O72" s="477"/>
      <c r="P72" s="1151" t="str">
        <f t="shared" si="18"/>
        <v>5 (1405)</v>
      </c>
      <c r="Q72" s="1152" t="str">
        <f t="shared" si="19"/>
        <v/>
      </c>
      <c r="R72" s="1153"/>
      <c r="S72" s="1154"/>
      <c r="T72" s="1154"/>
      <c r="V72" s="1151" t="str">
        <f t="shared" si="20"/>
        <v>5 (1405)</v>
      </c>
      <c r="W72" s="1152" t="str">
        <f t="shared" si="21"/>
        <v/>
      </c>
      <c r="X72" s="1255"/>
      <c r="Y72" s="1256"/>
      <c r="Z72" s="1256"/>
      <c r="AA72" s="1257"/>
      <c r="AB72" s="1246" t="s">
        <v>2901</v>
      </c>
      <c r="AC72" s="1232" t="str">
        <f t="shared" si="22"/>
        <v/>
      </c>
      <c r="AD72" s="1247"/>
      <c r="AE72" s="1194"/>
      <c r="AF72" s="1183"/>
      <c r="AG72" s="1665"/>
      <c r="AH72" s="1665"/>
      <c r="AI72" s="1665"/>
      <c r="AJ72" s="1665"/>
      <c r="AL72" s="1151" t="str">
        <f t="shared" si="23"/>
        <v>5 (1405)</v>
      </c>
      <c r="AM72" s="1152" t="str">
        <f t="shared" si="24"/>
        <v/>
      </c>
      <c r="AN72" s="1255"/>
      <c r="AO72" s="1256"/>
      <c r="AP72" s="1256"/>
      <c r="AR72" s="1151" t="str">
        <f t="shared" si="25"/>
        <v>5 (1405)</v>
      </c>
      <c r="AS72" s="1152" t="str">
        <f t="shared" si="26"/>
        <v/>
      </c>
      <c r="AT72" s="1255"/>
      <c r="AU72" s="1256"/>
      <c r="AV72" s="1256"/>
    </row>
    <row r="73" spans="1:48" ht="12.6" hidden="1" customHeight="1">
      <c r="A73" s="453" t="s">
        <v>2902</v>
      </c>
      <c r="B73" s="1144"/>
      <c r="C73" s="994"/>
      <c r="D73" s="994"/>
      <c r="E73" s="453"/>
      <c r="F73" s="994"/>
      <c r="G73" s="1226"/>
      <c r="H73" s="997"/>
      <c r="I73" s="1148"/>
      <c r="J73" s="453"/>
      <c r="K73" s="1665"/>
      <c r="L73" s="1665"/>
      <c r="M73" s="1665"/>
      <c r="N73" s="1665"/>
      <c r="O73" s="477"/>
      <c r="P73" s="1151" t="str">
        <f t="shared" si="18"/>
        <v>6 (1406)</v>
      </c>
      <c r="Q73" s="1152" t="str">
        <f t="shared" si="19"/>
        <v/>
      </c>
      <c r="R73" s="1153"/>
      <c r="S73" s="1154"/>
      <c r="T73" s="1154"/>
      <c r="V73" s="1151" t="str">
        <f t="shared" si="20"/>
        <v>6 (1406)</v>
      </c>
      <c r="W73" s="1152" t="str">
        <f t="shared" si="21"/>
        <v/>
      </c>
      <c r="X73" s="1255"/>
      <c r="Y73" s="1256"/>
      <c r="Z73" s="1256"/>
      <c r="AA73" s="1257"/>
      <c r="AB73" s="1246" t="s">
        <v>2902</v>
      </c>
      <c r="AC73" s="1232" t="str">
        <f t="shared" si="22"/>
        <v/>
      </c>
      <c r="AD73" s="1247"/>
      <c r="AE73" s="1194"/>
      <c r="AF73" s="1183"/>
      <c r="AG73" s="1665"/>
      <c r="AH73" s="1665"/>
      <c r="AI73" s="1665"/>
      <c r="AJ73" s="1665"/>
      <c r="AL73" s="1151" t="str">
        <f t="shared" si="23"/>
        <v>6 (1406)</v>
      </c>
      <c r="AM73" s="1152" t="str">
        <f t="shared" si="24"/>
        <v/>
      </c>
      <c r="AN73" s="1255"/>
      <c r="AO73" s="1256"/>
      <c r="AP73" s="1256"/>
      <c r="AR73" s="1151" t="str">
        <f t="shared" si="25"/>
        <v>6 (1406)</v>
      </c>
      <c r="AS73" s="1152" t="str">
        <f t="shared" si="26"/>
        <v/>
      </c>
      <c r="AT73" s="1255"/>
      <c r="AU73" s="1256"/>
      <c r="AV73" s="1256"/>
    </row>
    <row r="74" spans="1:48" ht="12.6" hidden="1" customHeight="1">
      <c r="A74" s="453" t="s">
        <v>2903</v>
      </c>
      <c r="B74" s="1144"/>
      <c r="C74" s="994"/>
      <c r="D74" s="994"/>
      <c r="E74" s="453"/>
      <c r="F74" s="994"/>
      <c r="G74" s="1226"/>
      <c r="H74" s="997"/>
      <c r="I74" s="1148"/>
      <c r="J74" s="453"/>
      <c r="K74" s="1665"/>
      <c r="L74" s="1665"/>
      <c r="M74" s="1665"/>
      <c r="N74" s="1665"/>
      <c r="O74" s="477"/>
      <c r="P74" s="1151" t="str">
        <f t="shared" si="18"/>
        <v>7 (1407)</v>
      </c>
      <c r="Q74" s="1152" t="str">
        <f t="shared" si="19"/>
        <v/>
      </c>
      <c r="R74" s="1153"/>
      <c r="S74" s="1154"/>
      <c r="T74" s="1154"/>
      <c r="V74" s="1151" t="str">
        <f t="shared" si="20"/>
        <v>7 (1407)</v>
      </c>
      <c r="W74" s="1152" t="str">
        <f t="shared" si="21"/>
        <v/>
      </c>
      <c r="X74" s="1255"/>
      <c r="Y74" s="1256"/>
      <c r="Z74" s="1256"/>
      <c r="AA74" s="1257"/>
      <c r="AB74" s="1246" t="s">
        <v>2903</v>
      </c>
      <c r="AC74" s="1232" t="str">
        <f t="shared" si="22"/>
        <v/>
      </c>
      <c r="AD74" s="1247"/>
      <c r="AE74" s="1194"/>
      <c r="AF74" s="1183"/>
      <c r="AG74" s="1665"/>
      <c r="AH74" s="1665"/>
      <c r="AI74" s="1665"/>
      <c r="AJ74" s="1665"/>
      <c r="AL74" s="1151" t="str">
        <f t="shared" si="23"/>
        <v>7 (1407)</v>
      </c>
      <c r="AM74" s="1152" t="str">
        <f t="shared" si="24"/>
        <v/>
      </c>
      <c r="AN74" s="1255"/>
      <c r="AO74" s="1256"/>
      <c r="AP74" s="1256"/>
      <c r="AR74" s="1151" t="str">
        <f t="shared" si="25"/>
        <v>7 (1407)</v>
      </c>
      <c r="AS74" s="1152" t="str">
        <f t="shared" si="26"/>
        <v/>
      </c>
      <c r="AT74" s="1255"/>
      <c r="AU74" s="1256"/>
      <c r="AV74" s="1256"/>
    </row>
    <row r="75" spans="1:48" ht="12.6" hidden="1" customHeight="1">
      <c r="A75" s="453" t="s">
        <v>2904</v>
      </c>
      <c r="B75" s="1144"/>
      <c r="C75" s="994"/>
      <c r="D75" s="994"/>
      <c r="E75" s="453"/>
      <c r="F75" s="994"/>
      <c r="G75" s="1226"/>
      <c r="H75" s="997"/>
      <c r="I75" s="1148"/>
      <c r="J75" s="453"/>
      <c r="K75" s="1665"/>
      <c r="L75" s="1665"/>
      <c r="M75" s="1665"/>
      <c r="N75" s="1665"/>
      <c r="O75" s="477"/>
      <c r="P75" s="1151" t="str">
        <f t="shared" si="18"/>
        <v>8 (1408)</v>
      </c>
      <c r="Q75" s="1152" t="str">
        <f t="shared" si="19"/>
        <v/>
      </c>
      <c r="R75" s="1153"/>
      <c r="S75" s="1154"/>
      <c r="T75" s="1154"/>
      <c r="V75" s="1151" t="str">
        <f t="shared" si="20"/>
        <v>8 (1408)</v>
      </c>
      <c r="W75" s="1152" t="str">
        <f t="shared" si="21"/>
        <v/>
      </c>
      <c r="X75" s="1255"/>
      <c r="Y75" s="1256"/>
      <c r="Z75" s="1256"/>
      <c r="AA75" s="1257"/>
      <c r="AB75" s="1246" t="s">
        <v>2904</v>
      </c>
      <c r="AC75" s="1232" t="str">
        <f t="shared" si="22"/>
        <v/>
      </c>
      <c r="AD75" s="1247"/>
      <c r="AE75" s="1194"/>
      <c r="AF75" s="1183"/>
      <c r="AG75" s="1665"/>
      <c r="AH75" s="1665"/>
      <c r="AI75" s="1665"/>
      <c r="AJ75" s="1665"/>
      <c r="AL75" s="1151" t="str">
        <f t="shared" si="23"/>
        <v>8 (1408)</v>
      </c>
      <c r="AM75" s="1152" t="str">
        <f t="shared" si="24"/>
        <v/>
      </c>
      <c r="AN75" s="1255"/>
      <c r="AO75" s="1256"/>
      <c r="AP75" s="1256"/>
      <c r="AR75" s="1151" t="str">
        <f t="shared" si="25"/>
        <v>8 (1408)</v>
      </c>
      <c r="AS75" s="1152" t="str">
        <f t="shared" si="26"/>
        <v/>
      </c>
      <c r="AT75" s="1255"/>
      <c r="AU75" s="1256"/>
      <c r="AV75" s="1256"/>
    </row>
    <row r="76" spans="1:48" ht="12.6" hidden="1" customHeight="1">
      <c r="A76" s="453" t="s">
        <v>2905</v>
      </c>
      <c r="B76" s="1144"/>
      <c r="C76" s="994"/>
      <c r="D76" s="994"/>
      <c r="E76" s="453"/>
      <c r="F76" s="994"/>
      <c r="G76" s="1226"/>
      <c r="H76" s="997"/>
      <c r="I76" s="1148"/>
      <c r="J76" s="453"/>
      <c r="K76" s="1665"/>
      <c r="L76" s="1665"/>
      <c r="M76" s="1665"/>
      <c r="N76" s="1665"/>
      <c r="O76" s="477"/>
      <c r="P76" s="1151" t="str">
        <f t="shared" si="18"/>
        <v>9 (1409)</v>
      </c>
      <c r="Q76" s="1152" t="str">
        <f t="shared" si="19"/>
        <v/>
      </c>
      <c r="R76" s="1153"/>
      <c r="S76" s="1154"/>
      <c r="T76" s="1154"/>
      <c r="V76" s="1151" t="str">
        <f t="shared" si="20"/>
        <v>9 (1409)</v>
      </c>
      <c r="W76" s="1152" t="str">
        <f t="shared" si="21"/>
        <v/>
      </c>
      <c r="X76" s="1255"/>
      <c r="Y76" s="1256"/>
      <c r="Z76" s="1256"/>
      <c r="AA76" s="1257"/>
      <c r="AB76" s="1246" t="s">
        <v>2905</v>
      </c>
      <c r="AC76" s="1232" t="str">
        <f t="shared" si="22"/>
        <v/>
      </c>
      <c r="AD76" s="1247"/>
      <c r="AE76" s="1194"/>
      <c r="AF76" s="1183"/>
      <c r="AG76" s="1665"/>
      <c r="AH76" s="1665"/>
      <c r="AI76" s="1665"/>
      <c r="AJ76" s="1665"/>
      <c r="AL76" s="1151" t="str">
        <f t="shared" si="23"/>
        <v>9 (1409)</v>
      </c>
      <c r="AM76" s="1152" t="str">
        <f t="shared" si="24"/>
        <v/>
      </c>
      <c r="AN76" s="1255"/>
      <c r="AO76" s="1256"/>
      <c r="AP76" s="1256"/>
      <c r="AR76" s="1151" t="str">
        <f t="shared" si="25"/>
        <v>9 (1409)</v>
      </c>
      <c r="AS76" s="1152" t="str">
        <f t="shared" si="26"/>
        <v/>
      </c>
      <c r="AT76" s="1255"/>
      <c r="AU76" s="1256"/>
      <c r="AV76" s="1256"/>
    </row>
    <row r="77" spans="1:48" ht="12.6" hidden="1" customHeight="1">
      <c r="A77" s="453" t="s">
        <v>2906</v>
      </c>
      <c r="B77" s="1144"/>
      <c r="C77" s="994"/>
      <c r="D77" s="994"/>
      <c r="E77" s="453"/>
      <c r="F77" s="994"/>
      <c r="G77" s="1226"/>
      <c r="H77" s="997"/>
      <c r="I77" s="1148"/>
      <c r="J77" s="453"/>
      <c r="K77" s="1665"/>
      <c r="L77" s="1665"/>
      <c r="M77" s="1665"/>
      <c r="N77" s="1665"/>
      <c r="O77" s="477"/>
      <c r="P77" s="1151" t="str">
        <f t="shared" si="18"/>
        <v>10 (1410)</v>
      </c>
      <c r="Q77" s="1152" t="str">
        <f t="shared" si="19"/>
        <v/>
      </c>
      <c r="R77" s="1153"/>
      <c r="S77" s="1154"/>
      <c r="T77" s="1154"/>
      <c r="V77" s="1151" t="str">
        <f t="shared" si="20"/>
        <v>10 (1410)</v>
      </c>
      <c r="W77" s="1152" t="str">
        <f t="shared" si="21"/>
        <v/>
      </c>
      <c r="X77" s="1255"/>
      <c r="Y77" s="1256"/>
      <c r="Z77" s="1256"/>
      <c r="AA77" s="1257"/>
      <c r="AB77" s="1246" t="s">
        <v>2906</v>
      </c>
      <c r="AC77" s="1232" t="str">
        <f t="shared" si="22"/>
        <v/>
      </c>
      <c r="AD77" s="1247"/>
      <c r="AE77" s="1194"/>
      <c r="AF77" s="1183"/>
      <c r="AG77" s="1665"/>
      <c r="AH77" s="1665"/>
      <c r="AI77" s="1665"/>
      <c r="AJ77" s="1665"/>
      <c r="AL77" s="1151" t="str">
        <f t="shared" si="23"/>
        <v>10 (1410)</v>
      </c>
      <c r="AM77" s="1152" t="str">
        <f t="shared" si="24"/>
        <v/>
      </c>
      <c r="AN77" s="1255"/>
      <c r="AO77" s="1256"/>
      <c r="AP77" s="1256"/>
      <c r="AR77" s="1151" t="str">
        <f t="shared" si="25"/>
        <v>10 (1410)</v>
      </c>
      <c r="AS77" s="1152" t="str">
        <f t="shared" si="26"/>
        <v/>
      </c>
      <c r="AT77" s="1255"/>
      <c r="AU77" s="1256"/>
      <c r="AV77" s="1256"/>
    </row>
    <row r="78" spans="1:48" ht="12.6" hidden="1" customHeight="1">
      <c r="A78" s="453" t="s">
        <v>2907</v>
      </c>
      <c r="B78" s="1144"/>
      <c r="C78" s="994"/>
      <c r="D78" s="994"/>
      <c r="E78" s="453"/>
      <c r="F78" s="994"/>
      <c r="G78" s="1226"/>
      <c r="H78" s="997"/>
      <c r="I78" s="1148"/>
      <c r="J78" s="453"/>
      <c r="K78" s="1665"/>
      <c r="L78" s="1665"/>
      <c r="M78" s="1665"/>
      <c r="N78" s="1665"/>
      <c r="O78" s="477"/>
      <c r="P78" s="1151" t="str">
        <f t="shared" si="18"/>
        <v>11 (1411)</v>
      </c>
      <c r="Q78" s="1152" t="str">
        <f t="shared" si="19"/>
        <v/>
      </c>
      <c r="R78" s="1153"/>
      <c r="S78" s="1154"/>
      <c r="T78" s="1154"/>
      <c r="V78" s="1151" t="str">
        <f t="shared" si="20"/>
        <v>11 (1411)</v>
      </c>
      <c r="W78" s="1152" t="str">
        <f t="shared" si="21"/>
        <v/>
      </c>
      <c r="X78" s="1255"/>
      <c r="Y78" s="1256"/>
      <c r="Z78" s="1256"/>
      <c r="AA78" s="1257"/>
      <c r="AB78" s="1246" t="s">
        <v>2907</v>
      </c>
      <c r="AC78" s="1232" t="str">
        <f t="shared" si="22"/>
        <v/>
      </c>
      <c r="AD78" s="1247"/>
      <c r="AE78" s="1194"/>
      <c r="AF78" s="1183"/>
      <c r="AG78" s="1665"/>
      <c r="AH78" s="1665"/>
      <c r="AI78" s="1665"/>
      <c r="AJ78" s="1665"/>
      <c r="AL78" s="1151" t="str">
        <f t="shared" si="23"/>
        <v>11 (1411)</v>
      </c>
      <c r="AM78" s="1152" t="str">
        <f t="shared" si="24"/>
        <v/>
      </c>
      <c r="AN78" s="1255"/>
      <c r="AO78" s="1256"/>
      <c r="AP78" s="1256"/>
      <c r="AR78" s="1151" t="str">
        <f t="shared" si="25"/>
        <v>11 (1411)</v>
      </c>
      <c r="AS78" s="1152" t="str">
        <f t="shared" si="26"/>
        <v/>
      </c>
      <c r="AT78" s="1255"/>
      <c r="AU78" s="1256"/>
      <c r="AV78" s="1256"/>
    </row>
    <row r="79" spans="1:48" ht="12.6" hidden="1" customHeight="1">
      <c r="A79" s="453" t="s">
        <v>2908</v>
      </c>
      <c r="B79" s="1144"/>
      <c r="C79" s="994"/>
      <c r="D79" s="994"/>
      <c r="E79" s="453"/>
      <c r="F79" s="994"/>
      <c r="G79" s="1226"/>
      <c r="H79" s="997"/>
      <c r="I79" s="1148"/>
      <c r="J79" s="453"/>
      <c r="K79" s="1665"/>
      <c r="L79" s="1665"/>
      <c r="M79" s="1665"/>
      <c r="N79" s="1665"/>
      <c r="O79" s="477"/>
      <c r="P79" s="1151" t="str">
        <f t="shared" si="18"/>
        <v>12 (1412)</v>
      </c>
      <c r="Q79" s="1152" t="str">
        <f t="shared" si="19"/>
        <v/>
      </c>
      <c r="R79" s="1153"/>
      <c r="S79" s="1154"/>
      <c r="T79" s="1154"/>
      <c r="V79" s="1151" t="str">
        <f t="shared" si="20"/>
        <v>12 (1412)</v>
      </c>
      <c r="W79" s="1152" t="str">
        <f t="shared" si="21"/>
        <v/>
      </c>
      <c r="X79" s="1255"/>
      <c r="Y79" s="1256"/>
      <c r="Z79" s="1256"/>
      <c r="AA79" s="1257"/>
      <c r="AB79" s="1246" t="s">
        <v>2908</v>
      </c>
      <c r="AC79" s="1232" t="str">
        <f t="shared" si="22"/>
        <v/>
      </c>
      <c r="AD79" s="1247"/>
      <c r="AE79" s="1194"/>
      <c r="AF79" s="1183"/>
      <c r="AG79" s="1665"/>
      <c r="AH79" s="1665"/>
      <c r="AI79" s="1665"/>
      <c r="AJ79" s="1665"/>
      <c r="AL79" s="1151" t="str">
        <f t="shared" si="23"/>
        <v>12 (1412)</v>
      </c>
      <c r="AM79" s="1152" t="str">
        <f t="shared" si="24"/>
        <v/>
      </c>
      <c r="AN79" s="1255"/>
      <c r="AO79" s="1256"/>
      <c r="AP79" s="1256"/>
      <c r="AR79" s="1151" t="str">
        <f t="shared" si="25"/>
        <v>12 (1412)</v>
      </c>
      <c r="AS79" s="1152" t="str">
        <f t="shared" si="26"/>
        <v/>
      </c>
      <c r="AT79" s="1255"/>
      <c r="AU79" s="1256"/>
      <c r="AV79" s="1256"/>
    </row>
    <row r="80" spans="1:48" ht="12.6" hidden="1" customHeight="1">
      <c r="A80" s="453" t="s">
        <v>2909</v>
      </c>
      <c r="B80" s="1144"/>
      <c r="C80" s="994"/>
      <c r="D80" s="994"/>
      <c r="E80" s="453"/>
      <c r="F80" s="994"/>
      <c r="G80" s="1226"/>
      <c r="H80" s="997"/>
      <c r="I80" s="1148"/>
      <c r="J80" s="453"/>
      <c r="K80" s="1665"/>
      <c r="L80" s="1665"/>
      <c r="M80" s="1665"/>
      <c r="N80" s="1665"/>
      <c r="O80" s="477"/>
      <c r="P80" s="1151" t="str">
        <f t="shared" si="18"/>
        <v>13 (1413)</v>
      </c>
      <c r="Q80" s="1152" t="str">
        <f t="shared" si="19"/>
        <v/>
      </c>
      <c r="R80" s="1153"/>
      <c r="S80" s="1154"/>
      <c r="T80" s="1154"/>
      <c r="V80" s="1151" t="str">
        <f t="shared" si="20"/>
        <v>13 (1413)</v>
      </c>
      <c r="W80" s="1152" t="str">
        <f t="shared" si="21"/>
        <v/>
      </c>
      <c r="X80" s="1255"/>
      <c r="Y80" s="1256"/>
      <c r="Z80" s="1256"/>
      <c r="AA80" s="1257"/>
      <c r="AB80" s="1246" t="s">
        <v>2909</v>
      </c>
      <c r="AC80" s="1232" t="str">
        <f t="shared" si="22"/>
        <v/>
      </c>
      <c r="AD80" s="1247"/>
      <c r="AE80" s="1194"/>
      <c r="AF80" s="1183"/>
      <c r="AG80" s="1665"/>
      <c r="AH80" s="1665"/>
      <c r="AI80" s="1665"/>
      <c r="AJ80" s="1665"/>
      <c r="AL80" s="1151" t="str">
        <f t="shared" si="23"/>
        <v>13 (1413)</v>
      </c>
      <c r="AM80" s="1152" t="str">
        <f t="shared" si="24"/>
        <v/>
      </c>
      <c r="AN80" s="1255"/>
      <c r="AO80" s="1256"/>
      <c r="AP80" s="1256"/>
      <c r="AR80" s="1151" t="str">
        <f t="shared" si="25"/>
        <v>13 (1413)</v>
      </c>
      <c r="AS80" s="1152" t="str">
        <f t="shared" si="26"/>
        <v/>
      </c>
      <c r="AT80" s="1255"/>
      <c r="AU80" s="1256"/>
      <c r="AV80" s="1256"/>
    </row>
    <row r="81" spans="1:48" ht="12.6" hidden="1" customHeight="1">
      <c r="A81" s="453" t="s">
        <v>2910</v>
      </c>
      <c r="B81" s="1144"/>
      <c r="C81" s="994"/>
      <c r="D81" s="994"/>
      <c r="E81" s="453"/>
      <c r="F81" s="994"/>
      <c r="G81" s="1226"/>
      <c r="H81" s="997"/>
      <c r="I81" s="1148"/>
      <c r="J81" s="453"/>
      <c r="K81" s="1665"/>
      <c r="L81" s="1665"/>
      <c r="M81" s="1665"/>
      <c r="N81" s="1665"/>
      <c r="O81" s="477"/>
      <c r="P81" s="1151" t="str">
        <f t="shared" si="18"/>
        <v>14 (1414)</v>
      </c>
      <c r="Q81" s="1152" t="str">
        <f t="shared" si="19"/>
        <v/>
      </c>
      <c r="R81" s="1153"/>
      <c r="S81" s="1154"/>
      <c r="T81" s="1154"/>
      <c r="V81" s="1151" t="str">
        <f t="shared" si="20"/>
        <v>14 (1414)</v>
      </c>
      <c r="W81" s="1152" t="str">
        <f t="shared" si="21"/>
        <v/>
      </c>
      <c r="X81" s="1255"/>
      <c r="Y81" s="1256"/>
      <c r="Z81" s="1256"/>
      <c r="AA81" s="1257"/>
      <c r="AB81" s="1246" t="s">
        <v>2910</v>
      </c>
      <c r="AC81" s="1232" t="str">
        <f t="shared" si="22"/>
        <v/>
      </c>
      <c r="AD81" s="1247"/>
      <c r="AE81" s="1194"/>
      <c r="AF81" s="1183"/>
      <c r="AG81" s="1665"/>
      <c r="AH81" s="1665"/>
      <c r="AI81" s="1665"/>
      <c r="AJ81" s="1665"/>
      <c r="AL81" s="1151" t="str">
        <f t="shared" si="23"/>
        <v>14 (1414)</v>
      </c>
      <c r="AM81" s="1152" t="str">
        <f t="shared" si="24"/>
        <v/>
      </c>
      <c r="AN81" s="1255"/>
      <c r="AO81" s="1256"/>
      <c r="AP81" s="1256"/>
      <c r="AR81" s="1151" t="str">
        <f t="shared" si="25"/>
        <v>14 (1414)</v>
      </c>
      <c r="AS81" s="1152" t="str">
        <f t="shared" si="26"/>
        <v/>
      </c>
      <c r="AT81" s="1255"/>
      <c r="AU81" s="1256"/>
      <c r="AV81" s="1256"/>
    </row>
    <row r="82" spans="1:48" ht="12.6" hidden="1" customHeight="1">
      <c r="A82" s="453" t="s">
        <v>2911</v>
      </c>
      <c r="B82" s="1144"/>
      <c r="C82" s="994"/>
      <c r="D82" s="994"/>
      <c r="E82" s="453"/>
      <c r="F82" s="994"/>
      <c r="G82" s="1226"/>
      <c r="H82" s="997"/>
      <c r="I82" s="1148"/>
      <c r="J82" s="453"/>
      <c r="K82" s="1665"/>
      <c r="L82" s="1665"/>
      <c r="M82" s="1665"/>
      <c r="N82" s="1665"/>
      <c r="O82" s="477"/>
      <c r="P82" s="1151" t="str">
        <f t="shared" si="18"/>
        <v>15 (1415)</v>
      </c>
      <c r="Q82" s="1152" t="str">
        <f t="shared" si="19"/>
        <v/>
      </c>
      <c r="R82" s="1153"/>
      <c r="S82" s="1154"/>
      <c r="T82" s="1154"/>
      <c r="V82" s="1151" t="str">
        <f t="shared" si="20"/>
        <v>15 (1415)</v>
      </c>
      <c r="W82" s="1152" t="str">
        <f t="shared" si="21"/>
        <v/>
      </c>
      <c r="X82" s="1255"/>
      <c r="Y82" s="1256"/>
      <c r="Z82" s="1256"/>
      <c r="AA82" s="1257"/>
      <c r="AB82" s="1246" t="s">
        <v>2911</v>
      </c>
      <c r="AC82" s="1232" t="str">
        <f t="shared" si="22"/>
        <v/>
      </c>
      <c r="AD82" s="1247"/>
      <c r="AE82" s="1194"/>
      <c r="AF82" s="1183"/>
      <c r="AG82" s="1665"/>
      <c r="AH82" s="1665"/>
      <c r="AI82" s="1665"/>
      <c r="AJ82" s="1665"/>
      <c r="AL82" s="1151" t="str">
        <f t="shared" si="23"/>
        <v>15 (1415)</v>
      </c>
      <c r="AM82" s="1152" t="str">
        <f t="shared" si="24"/>
        <v/>
      </c>
      <c r="AN82" s="1255"/>
      <c r="AO82" s="1256"/>
      <c r="AP82" s="1256"/>
      <c r="AR82" s="1151" t="str">
        <f t="shared" si="25"/>
        <v>15 (1415)</v>
      </c>
      <c r="AS82" s="1152" t="str">
        <f t="shared" si="26"/>
        <v/>
      </c>
      <c r="AT82" s="1255"/>
      <c r="AU82" s="1256"/>
      <c r="AV82" s="1256"/>
    </row>
    <row r="83" spans="1:48" ht="12.6" hidden="1" customHeight="1">
      <c r="A83" s="453" t="s">
        <v>2912</v>
      </c>
      <c r="B83" s="1144"/>
      <c r="C83" s="994"/>
      <c r="D83" s="994"/>
      <c r="E83" s="453"/>
      <c r="F83" s="994"/>
      <c r="G83" s="1226"/>
      <c r="H83" s="997"/>
      <c r="I83" s="1148"/>
      <c r="J83" s="453"/>
      <c r="K83" s="1665"/>
      <c r="L83" s="1665"/>
      <c r="M83" s="1665"/>
      <c r="N83" s="1665"/>
      <c r="O83" s="477"/>
      <c r="P83" s="1151" t="str">
        <f t="shared" si="18"/>
        <v>16 (1416)</v>
      </c>
      <c r="Q83" s="1152" t="str">
        <f t="shared" si="19"/>
        <v/>
      </c>
      <c r="R83" s="1153"/>
      <c r="S83" s="1154"/>
      <c r="T83" s="1154"/>
      <c r="V83" s="1151" t="str">
        <f t="shared" si="20"/>
        <v>16 (1416)</v>
      </c>
      <c r="W83" s="1152" t="str">
        <f t="shared" si="21"/>
        <v/>
      </c>
      <c r="X83" s="1255"/>
      <c r="Y83" s="1256"/>
      <c r="Z83" s="1256"/>
      <c r="AA83" s="1257"/>
      <c r="AB83" s="1246" t="s">
        <v>2912</v>
      </c>
      <c r="AC83" s="1232" t="str">
        <f t="shared" si="22"/>
        <v/>
      </c>
      <c r="AD83" s="1247"/>
      <c r="AE83" s="1194"/>
      <c r="AF83" s="1183"/>
      <c r="AG83" s="1665"/>
      <c r="AH83" s="1665"/>
      <c r="AI83" s="1665"/>
      <c r="AJ83" s="1665"/>
      <c r="AL83" s="1151" t="str">
        <f t="shared" si="23"/>
        <v>16 (1416)</v>
      </c>
      <c r="AM83" s="1152" t="str">
        <f t="shared" si="24"/>
        <v/>
      </c>
      <c r="AN83" s="1255"/>
      <c r="AO83" s="1256"/>
      <c r="AP83" s="1256"/>
      <c r="AR83" s="1151" t="str">
        <f t="shared" si="25"/>
        <v>16 (1416)</v>
      </c>
      <c r="AS83" s="1152" t="str">
        <f t="shared" si="26"/>
        <v/>
      </c>
      <c r="AT83" s="1255"/>
      <c r="AU83" s="1256"/>
      <c r="AV83" s="1256"/>
    </row>
    <row r="84" spans="1:48" ht="12.6" hidden="1" customHeight="1">
      <c r="A84" s="453" t="s">
        <v>2913</v>
      </c>
      <c r="B84" s="1144"/>
      <c r="C84" s="994"/>
      <c r="D84" s="994"/>
      <c r="E84" s="453"/>
      <c r="F84" s="994"/>
      <c r="G84" s="1226"/>
      <c r="H84" s="997"/>
      <c r="I84" s="1148"/>
      <c r="J84" s="453"/>
      <c r="K84" s="1665"/>
      <c r="L84" s="1665"/>
      <c r="M84" s="1665"/>
      <c r="N84" s="1665"/>
      <c r="O84" s="477"/>
      <c r="P84" s="1151" t="str">
        <f t="shared" si="18"/>
        <v>17 (1417)</v>
      </c>
      <c r="Q84" s="1152" t="str">
        <f t="shared" si="19"/>
        <v/>
      </c>
      <c r="R84" s="1153"/>
      <c r="S84" s="1154"/>
      <c r="T84" s="1154"/>
      <c r="V84" s="1151" t="str">
        <f t="shared" si="20"/>
        <v>17 (1417)</v>
      </c>
      <c r="W84" s="1152" t="str">
        <f t="shared" si="21"/>
        <v/>
      </c>
      <c r="X84" s="1255"/>
      <c r="Y84" s="1256"/>
      <c r="Z84" s="1256"/>
      <c r="AA84" s="1257"/>
      <c r="AB84" s="1246" t="s">
        <v>2913</v>
      </c>
      <c r="AC84" s="1232" t="str">
        <f t="shared" si="22"/>
        <v/>
      </c>
      <c r="AD84" s="1247"/>
      <c r="AE84" s="1194"/>
      <c r="AF84" s="1183"/>
      <c r="AG84" s="1665"/>
      <c r="AH84" s="1665"/>
      <c r="AI84" s="1665"/>
      <c r="AJ84" s="1665"/>
      <c r="AL84" s="1151" t="str">
        <f t="shared" si="23"/>
        <v>17 (1417)</v>
      </c>
      <c r="AM84" s="1152" t="str">
        <f t="shared" si="24"/>
        <v/>
      </c>
      <c r="AN84" s="1255"/>
      <c r="AO84" s="1256"/>
      <c r="AP84" s="1256"/>
      <c r="AR84" s="1151" t="str">
        <f t="shared" si="25"/>
        <v>17 (1417)</v>
      </c>
      <c r="AS84" s="1152" t="str">
        <f t="shared" si="26"/>
        <v/>
      </c>
      <c r="AT84" s="1255"/>
      <c r="AU84" s="1256"/>
      <c r="AV84" s="1256"/>
    </row>
    <row r="85" spans="1:48" ht="12.6" hidden="1" customHeight="1">
      <c r="A85" s="453" t="s">
        <v>2914</v>
      </c>
      <c r="B85" s="1144"/>
      <c r="C85" s="994"/>
      <c r="D85" s="994"/>
      <c r="E85" s="453"/>
      <c r="F85" s="994"/>
      <c r="G85" s="1226"/>
      <c r="H85" s="997"/>
      <c r="I85" s="1148"/>
      <c r="J85" s="453"/>
      <c r="K85" s="1665"/>
      <c r="L85" s="1665"/>
      <c r="M85" s="1665"/>
      <c r="N85" s="1665"/>
      <c r="O85" s="477"/>
      <c r="P85" s="1151" t="str">
        <f t="shared" si="18"/>
        <v>18 (1418)</v>
      </c>
      <c r="Q85" s="1152" t="str">
        <f t="shared" si="19"/>
        <v/>
      </c>
      <c r="R85" s="1153"/>
      <c r="S85" s="1154"/>
      <c r="T85" s="1154"/>
      <c r="V85" s="1151" t="str">
        <f t="shared" si="20"/>
        <v>18 (1418)</v>
      </c>
      <c r="W85" s="1152" t="str">
        <f t="shared" si="21"/>
        <v/>
      </c>
      <c r="X85" s="1255"/>
      <c r="Y85" s="1256"/>
      <c r="Z85" s="1256"/>
      <c r="AA85" s="1257"/>
      <c r="AB85" s="1246" t="s">
        <v>2914</v>
      </c>
      <c r="AC85" s="1232" t="str">
        <f t="shared" si="22"/>
        <v/>
      </c>
      <c r="AD85" s="1247"/>
      <c r="AE85" s="1194"/>
      <c r="AF85" s="1183"/>
      <c r="AG85" s="1665"/>
      <c r="AH85" s="1665"/>
      <c r="AI85" s="1665"/>
      <c r="AJ85" s="1665"/>
      <c r="AL85" s="1151" t="str">
        <f t="shared" si="23"/>
        <v>18 (1418)</v>
      </c>
      <c r="AM85" s="1152" t="str">
        <f t="shared" si="24"/>
        <v/>
      </c>
      <c r="AN85" s="1255"/>
      <c r="AO85" s="1256"/>
      <c r="AP85" s="1256"/>
      <c r="AR85" s="1151" t="str">
        <f t="shared" si="25"/>
        <v>18 (1418)</v>
      </c>
      <c r="AS85" s="1152" t="str">
        <f t="shared" si="26"/>
        <v/>
      </c>
      <c r="AT85" s="1255"/>
      <c r="AU85" s="1256"/>
      <c r="AV85" s="1256"/>
    </row>
    <row r="86" spans="1:48" ht="12.6" hidden="1" customHeight="1">
      <c r="A86" s="453" t="s">
        <v>2915</v>
      </c>
      <c r="B86" s="1144"/>
      <c r="C86" s="994"/>
      <c r="D86" s="994"/>
      <c r="E86" s="453"/>
      <c r="F86" s="994"/>
      <c r="G86" s="1226"/>
      <c r="H86" s="997"/>
      <c r="I86" s="1148"/>
      <c r="J86" s="453"/>
      <c r="K86" s="1665"/>
      <c r="L86" s="1665"/>
      <c r="M86" s="1665"/>
      <c r="N86" s="1665"/>
      <c r="O86" s="477"/>
      <c r="P86" s="1151" t="str">
        <f t="shared" si="18"/>
        <v>19 (1419)</v>
      </c>
      <c r="Q86" s="1152" t="str">
        <f t="shared" si="19"/>
        <v/>
      </c>
      <c r="R86" s="1153"/>
      <c r="S86" s="1154"/>
      <c r="T86" s="1154"/>
      <c r="V86" s="1151" t="str">
        <f t="shared" si="20"/>
        <v>19 (1419)</v>
      </c>
      <c r="W86" s="1152" t="str">
        <f t="shared" si="21"/>
        <v/>
      </c>
      <c r="X86" s="1255"/>
      <c r="Y86" s="1256"/>
      <c r="Z86" s="1256"/>
      <c r="AA86" s="1257"/>
      <c r="AB86" s="1246" t="s">
        <v>2915</v>
      </c>
      <c r="AC86" s="1232" t="str">
        <f t="shared" si="22"/>
        <v/>
      </c>
      <c r="AD86" s="1247"/>
      <c r="AE86" s="1194"/>
      <c r="AF86" s="1183"/>
      <c r="AG86" s="1665"/>
      <c r="AH86" s="1665"/>
      <c r="AI86" s="1665"/>
      <c r="AJ86" s="1665"/>
      <c r="AL86" s="1151" t="str">
        <f t="shared" si="23"/>
        <v>19 (1419)</v>
      </c>
      <c r="AM86" s="1152" t="str">
        <f t="shared" si="24"/>
        <v/>
      </c>
      <c r="AN86" s="1255"/>
      <c r="AO86" s="1256"/>
      <c r="AP86" s="1256"/>
      <c r="AR86" s="1151" t="str">
        <f t="shared" si="25"/>
        <v>19 (1419)</v>
      </c>
      <c r="AS86" s="1152" t="str">
        <f t="shared" si="26"/>
        <v/>
      </c>
      <c r="AT86" s="1255"/>
      <c r="AU86" s="1256"/>
      <c r="AV86" s="1256"/>
    </row>
    <row r="87" spans="1:48" ht="12.6" hidden="1" customHeight="1">
      <c r="A87" s="453" t="s">
        <v>2916</v>
      </c>
      <c r="B87" s="1144"/>
      <c r="C87" s="994"/>
      <c r="D87" s="994"/>
      <c r="E87" s="453"/>
      <c r="F87" s="994"/>
      <c r="G87" s="1226"/>
      <c r="H87" s="997"/>
      <c r="I87" s="1148"/>
      <c r="J87" s="453"/>
      <c r="K87" s="1665"/>
      <c r="L87" s="1665"/>
      <c r="M87" s="1665"/>
      <c r="N87" s="1665"/>
      <c r="O87" s="477"/>
      <c r="P87" s="1151" t="str">
        <f t="shared" si="18"/>
        <v>20 (1420)</v>
      </c>
      <c r="Q87" s="1152" t="str">
        <f t="shared" si="19"/>
        <v/>
      </c>
      <c r="R87" s="1153"/>
      <c r="S87" s="1154"/>
      <c r="T87" s="1154"/>
      <c r="V87" s="1151" t="str">
        <f t="shared" si="20"/>
        <v>20 (1420)</v>
      </c>
      <c r="W87" s="1152" t="str">
        <f t="shared" si="21"/>
        <v/>
      </c>
      <c r="X87" s="1255"/>
      <c r="Y87" s="1256"/>
      <c r="Z87" s="1256"/>
      <c r="AA87" s="1257"/>
      <c r="AB87" s="1246" t="s">
        <v>2916</v>
      </c>
      <c r="AC87" s="1232" t="str">
        <f t="shared" si="22"/>
        <v/>
      </c>
      <c r="AD87" s="1247"/>
      <c r="AE87" s="1194"/>
      <c r="AF87" s="1183"/>
      <c r="AG87" s="1665"/>
      <c r="AH87" s="1665"/>
      <c r="AI87" s="1665"/>
      <c r="AJ87" s="1665"/>
      <c r="AL87" s="1151" t="str">
        <f t="shared" si="23"/>
        <v>20 (1420)</v>
      </c>
      <c r="AM87" s="1152" t="str">
        <f t="shared" si="24"/>
        <v/>
      </c>
      <c r="AN87" s="1255"/>
      <c r="AO87" s="1256"/>
      <c r="AP87" s="1256"/>
      <c r="AR87" s="1151" t="str">
        <f t="shared" si="25"/>
        <v>20 (1420)</v>
      </c>
      <c r="AS87" s="1152" t="str">
        <f t="shared" si="26"/>
        <v/>
      </c>
      <c r="AT87" s="1255"/>
      <c r="AU87" s="1256"/>
      <c r="AV87" s="1256"/>
    </row>
    <row r="88" spans="1:48" ht="12.6" hidden="1" customHeight="1">
      <c r="A88" s="453" t="s">
        <v>2917</v>
      </c>
      <c r="B88" s="1144"/>
      <c r="C88" s="994"/>
      <c r="D88" s="994"/>
      <c r="E88" s="453"/>
      <c r="F88" s="994"/>
      <c r="G88" s="1226"/>
      <c r="H88" s="997"/>
      <c r="I88" s="1148"/>
      <c r="J88" s="453"/>
      <c r="K88" s="1665"/>
      <c r="L88" s="1665"/>
      <c r="M88" s="1665"/>
      <c r="N88" s="1665"/>
      <c r="O88" s="477"/>
      <c r="P88" s="1151" t="str">
        <f t="shared" si="18"/>
        <v>21 (1421)</v>
      </c>
      <c r="Q88" s="1152" t="str">
        <f t="shared" si="19"/>
        <v/>
      </c>
      <c r="R88" s="1153"/>
      <c r="S88" s="1154"/>
      <c r="T88" s="1154"/>
      <c r="V88" s="1151" t="str">
        <f t="shared" si="20"/>
        <v>21 (1421)</v>
      </c>
      <c r="W88" s="1152" t="str">
        <f t="shared" si="21"/>
        <v/>
      </c>
      <c r="X88" s="1255"/>
      <c r="Y88" s="1256"/>
      <c r="Z88" s="1256"/>
      <c r="AA88" s="1257"/>
      <c r="AB88" s="1246" t="s">
        <v>2917</v>
      </c>
      <c r="AC88" s="1232" t="str">
        <f t="shared" si="22"/>
        <v/>
      </c>
      <c r="AD88" s="1247"/>
      <c r="AE88" s="1194"/>
      <c r="AF88" s="1183"/>
      <c r="AG88" s="1665"/>
      <c r="AH88" s="1665"/>
      <c r="AI88" s="1665"/>
      <c r="AJ88" s="1665"/>
      <c r="AL88" s="1151" t="str">
        <f t="shared" si="23"/>
        <v>21 (1421)</v>
      </c>
      <c r="AM88" s="1152" t="str">
        <f t="shared" si="24"/>
        <v/>
      </c>
      <c r="AN88" s="1255"/>
      <c r="AO88" s="1256"/>
      <c r="AP88" s="1256"/>
      <c r="AR88" s="1151" t="str">
        <f t="shared" si="25"/>
        <v>21 (1421)</v>
      </c>
      <c r="AS88" s="1152" t="str">
        <f t="shared" si="26"/>
        <v/>
      </c>
      <c r="AT88" s="1255"/>
      <c r="AU88" s="1256"/>
      <c r="AV88" s="1256"/>
    </row>
    <row r="89" spans="1:48" ht="12.6" hidden="1" customHeight="1">
      <c r="A89" s="453" t="s">
        <v>2918</v>
      </c>
      <c r="B89" s="1144"/>
      <c r="C89" s="994"/>
      <c r="D89" s="994"/>
      <c r="E89" s="453"/>
      <c r="F89" s="994"/>
      <c r="G89" s="1226"/>
      <c r="H89" s="997"/>
      <c r="I89" s="1148"/>
      <c r="J89" s="453"/>
      <c r="K89" s="1665"/>
      <c r="L89" s="1665"/>
      <c r="M89" s="1665"/>
      <c r="N89" s="1665"/>
      <c r="O89" s="477"/>
      <c r="P89" s="1151" t="str">
        <f t="shared" si="18"/>
        <v>22 (1422)</v>
      </c>
      <c r="Q89" s="1152" t="str">
        <f t="shared" si="19"/>
        <v/>
      </c>
      <c r="R89" s="1153"/>
      <c r="S89" s="1154"/>
      <c r="T89" s="1154"/>
      <c r="V89" s="1151" t="str">
        <f t="shared" si="20"/>
        <v>22 (1422)</v>
      </c>
      <c r="W89" s="1152" t="str">
        <f t="shared" si="21"/>
        <v/>
      </c>
      <c r="X89" s="1255"/>
      <c r="Y89" s="1256"/>
      <c r="Z89" s="1256"/>
      <c r="AA89" s="1257"/>
      <c r="AB89" s="1246" t="s">
        <v>2918</v>
      </c>
      <c r="AC89" s="1232" t="str">
        <f t="shared" si="22"/>
        <v/>
      </c>
      <c r="AD89" s="1247"/>
      <c r="AE89" s="1194"/>
      <c r="AF89" s="1183"/>
      <c r="AG89" s="1665"/>
      <c r="AH89" s="1665"/>
      <c r="AI89" s="1665"/>
      <c r="AJ89" s="1665"/>
      <c r="AL89" s="1151" t="str">
        <f t="shared" si="23"/>
        <v>22 (1422)</v>
      </c>
      <c r="AM89" s="1152" t="str">
        <f t="shared" si="24"/>
        <v/>
      </c>
      <c r="AN89" s="1255"/>
      <c r="AO89" s="1256"/>
      <c r="AP89" s="1256"/>
      <c r="AR89" s="1151" t="str">
        <f t="shared" si="25"/>
        <v>22 (1422)</v>
      </c>
      <c r="AS89" s="1152" t="str">
        <f t="shared" si="26"/>
        <v/>
      </c>
      <c r="AT89" s="1255"/>
      <c r="AU89" s="1256"/>
      <c r="AV89" s="1256"/>
    </row>
    <row r="90" spans="1:48" ht="12.6" hidden="1" customHeight="1">
      <c r="A90" s="453" t="s">
        <v>2919</v>
      </c>
      <c r="B90" s="1144"/>
      <c r="C90" s="994"/>
      <c r="D90" s="994"/>
      <c r="E90" s="453"/>
      <c r="F90" s="994"/>
      <c r="G90" s="1226"/>
      <c r="H90" s="997"/>
      <c r="I90" s="1148"/>
      <c r="J90" s="453"/>
      <c r="K90" s="1665"/>
      <c r="L90" s="1665"/>
      <c r="M90" s="1665"/>
      <c r="N90" s="1665"/>
      <c r="O90" s="477"/>
      <c r="P90" s="1151" t="str">
        <f t="shared" si="18"/>
        <v>23 (1423)</v>
      </c>
      <c r="Q90" s="1152" t="str">
        <f t="shared" si="19"/>
        <v/>
      </c>
      <c r="R90" s="1153"/>
      <c r="S90" s="1154"/>
      <c r="T90" s="1154"/>
      <c r="V90" s="1151" t="str">
        <f t="shared" si="20"/>
        <v>23 (1423)</v>
      </c>
      <c r="W90" s="1152" t="str">
        <f t="shared" si="21"/>
        <v/>
      </c>
      <c r="X90" s="1255"/>
      <c r="Y90" s="1256"/>
      <c r="Z90" s="1256"/>
      <c r="AA90" s="1257"/>
      <c r="AB90" s="1246" t="s">
        <v>2919</v>
      </c>
      <c r="AC90" s="1232" t="str">
        <f t="shared" si="22"/>
        <v/>
      </c>
      <c r="AD90" s="1247"/>
      <c r="AE90" s="1194"/>
      <c r="AF90" s="1183"/>
      <c r="AG90" s="1665"/>
      <c r="AH90" s="1665"/>
      <c r="AI90" s="1665"/>
      <c r="AJ90" s="1665"/>
      <c r="AL90" s="1151" t="str">
        <f t="shared" si="23"/>
        <v>23 (1423)</v>
      </c>
      <c r="AM90" s="1152" t="str">
        <f t="shared" si="24"/>
        <v/>
      </c>
      <c r="AN90" s="1255"/>
      <c r="AO90" s="1256"/>
      <c r="AP90" s="1256"/>
      <c r="AR90" s="1151" t="str">
        <f t="shared" si="25"/>
        <v>23 (1423)</v>
      </c>
      <c r="AS90" s="1152" t="str">
        <f t="shared" si="26"/>
        <v/>
      </c>
      <c r="AT90" s="1255"/>
      <c r="AU90" s="1256"/>
      <c r="AV90" s="1256"/>
    </row>
    <row r="91" spans="1:48" ht="12.6" hidden="1" customHeight="1">
      <c r="A91" s="453" t="s">
        <v>2920</v>
      </c>
      <c r="B91" s="1144"/>
      <c r="C91" s="994"/>
      <c r="D91" s="994"/>
      <c r="E91" s="453"/>
      <c r="F91" s="994"/>
      <c r="G91" s="1226"/>
      <c r="H91" s="997"/>
      <c r="I91" s="1148"/>
      <c r="J91" s="453"/>
      <c r="K91" s="1665"/>
      <c r="L91" s="1665"/>
      <c r="M91" s="1665"/>
      <c r="N91" s="1665"/>
      <c r="O91" s="477"/>
      <c r="P91" s="1151" t="str">
        <f t="shared" si="18"/>
        <v>24 (1424)</v>
      </c>
      <c r="Q91" s="1152" t="str">
        <f t="shared" si="19"/>
        <v/>
      </c>
      <c r="R91" s="1153"/>
      <c r="S91" s="1154"/>
      <c r="T91" s="1154"/>
      <c r="V91" s="1151" t="str">
        <f t="shared" si="20"/>
        <v>24 (1424)</v>
      </c>
      <c r="W91" s="1152" t="str">
        <f t="shared" si="21"/>
        <v/>
      </c>
      <c r="X91" s="1255"/>
      <c r="Y91" s="1256"/>
      <c r="Z91" s="1256"/>
      <c r="AA91" s="1257"/>
      <c r="AB91" s="1246" t="s">
        <v>2920</v>
      </c>
      <c r="AC91" s="1232" t="str">
        <f t="shared" si="22"/>
        <v/>
      </c>
      <c r="AD91" s="1247"/>
      <c r="AE91" s="1194"/>
      <c r="AF91" s="1183"/>
      <c r="AG91" s="1665"/>
      <c r="AH91" s="1665"/>
      <c r="AI91" s="1665"/>
      <c r="AJ91" s="1665"/>
      <c r="AL91" s="1151" t="str">
        <f t="shared" si="23"/>
        <v>24 (1424)</v>
      </c>
      <c r="AM91" s="1152" t="str">
        <f t="shared" si="24"/>
        <v/>
      </c>
      <c r="AN91" s="1255"/>
      <c r="AO91" s="1256"/>
      <c r="AP91" s="1256"/>
      <c r="AR91" s="1151" t="str">
        <f t="shared" si="25"/>
        <v>24 (1424)</v>
      </c>
      <c r="AS91" s="1152" t="str">
        <f t="shared" si="26"/>
        <v/>
      </c>
      <c r="AT91" s="1255"/>
      <c r="AU91" s="1256"/>
      <c r="AV91" s="1256"/>
    </row>
    <row r="92" spans="1:48">
      <c r="A92" s="453" t="s">
        <v>2921</v>
      </c>
      <c r="B92" s="1144"/>
      <c r="C92" s="994"/>
      <c r="D92" s="994"/>
      <c r="E92" s="453"/>
      <c r="F92" s="994"/>
      <c r="G92" s="1226"/>
      <c r="H92" s="997"/>
      <c r="I92" s="1148"/>
      <c r="J92" s="453"/>
      <c r="K92" s="1665"/>
      <c r="L92" s="1665"/>
      <c r="M92" s="1665"/>
      <c r="N92" s="1665"/>
      <c r="O92" s="477"/>
      <c r="P92" s="1151" t="str">
        <f t="shared" si="18"/>
        <v>25 (1425)</v>
      </c>
      <c r="Q92" s="1152" t="str">
        <f t="shared" si="19"/>
        <v/>
      </c>
      <c r="R92" s="1153"/>
      <c r="S92" s="1154"/>
      <c r="T92" s="1154"/>
      <c r="V92" s="1151" t="str">
        <f t="shared" si="20"/>
        <v>25 (1425)</v>
      </c>
      <c r="W92" s="1152" t="str">
        <f t="shared" si="21"/>
        <v/>
      </c>
      <c r="X92" s="1255"/>
      <c r="Y92" s="1256"/>
      <c r="Z92" s="1256"/>
      <c r="AA92" s="1257"/>
      <c r="AB92" s="1246" t="s">
        <v>2921</v>
      </c>
      <c r="AC92" s="1232" t="str">
        <f t="shared" si="22"/>
        <v/>
      </c>
      <c r="AD92" s="1247"/>
      <c r="AE92" s="1194"/>
      <c r="AF92" s="1183"/>
      <c r="AG92" s="1665"/>
      <c r="AH92" s="1665"/>
      <c r="AI92" s="1665"/>
      <c r="AJ92" s="1665"/>
      <c r="AL92" s="1151" t="str">
        <f t="shared" si="23"/>
        <v>25 (1425)</v>
      </c>
      <c r="AM92" s="1152" t="str">
        <f t="shared" si="24"/>
        <v/>
      </c>
      <c r="AN92" s="1255"/>
      <c r="AO92" s="1256"/>
      <c r="AP92" s="1256"/>
      <c r="AR92" s="1151" t="str">
        <f t="shared" si="25"/>
        <v>25 (1425)</v>
      </c>
      <c r="AS92" s="1152" t="str">
        <f t="shared" si="26"/>
        <v/>
      </c>
      <c r="AT92" s="1255"/>
      <c r="AU92" s="1256"/>
      <c r="AV92" s="1256"/>
    </row>
    <row r="93" spans="1:48" ht="14.4">
      <c r="A93" s="796" t="s">
        <v>2922</v>
      </c>
      <c r="B93" s="1208">
        <v>100</v>
      </c>
      <c r="C93" s="994"/>
      <c r="D93" s="994"/>
      <c r="E93" s="453"/>
      <c r="F93" s="994"/>
      <c r="G93" s="1226"/>
      <c r="H93" s="997"/>
      <c r="I93" s="1148"/>
      <c r="J93" s="453"/>
      <c r="K93" s="1666"/>
      <c r="L93" s="1666"/>
      <c r="M93" s="1666"/>
      <c r="N93" s="1666"/>
      <c r="O93" s="477"/>
      <c r="P93" s="1142"/>
      <c r="Q93" s="1159">
        <f>$B93</f>
        <v>100</v>
      </c>
      <c r="R93" s="1153"/>
      <c r="S93" s="1154"/>
      <c r="T93" s="1154"/>
      <c r="V93" s="1142"/>
      <c r="W93" s="1159">
        <f>$B93</f>
        <v>100</v>
      </c>
      <c r="X93" s="1255"/>
      <c r="Y93" s="1256"/>
      <c r="Z93" s="1256"/>
      <c r="AA93" s="1257"/>
      <c r="AB93" s="1244"/>
      <c r="AC93" s="1380">
        <v>100</v>
      </c>
      <c r="AD93" s="1247"/>
      <c r="AE93" s="1194"/>
      <c r="AF93" s="1183"/>
      <c r="AG93" s="1717"/>
      <c r="AH93" s="1717"/>
      <c r="AI93" s="1717"/>
      <c r="AJ93" s="1717"/>
      <c r="AL93" s="1142"/>
      <c r="AM93" s="1159">
        <f>$B93</f>
        <v>100</v>
      </c>
      <c r="AN93" s="1255"/>
      <c r="AO93" s="1256"/>
      <c r="AP93" s="1256"/>
      <c r="AR93" s="1142"/>
      <c r="AS93" s="1159">
        <f>$B93</f>
        <v>100</v>
      </c>
      <c r="AT93" s="1255"/>
      <c r="AU93" s="1256"/>
      <c r="AV93" s="1256"/>
    </row>
    <row r="94" spans="1:48" ht="14.4">
      <c r="A94" s="478" t="s">
        <v>2923</v>
      </c>
      <c r="B94" s="1002" t="s">
        <v>2924</v>
      </c>
      <c r="C94" s="997"/>
      <c r="D94" s="997"/>
      <c r="E94" s="477"/>
      <c r="F94" s="997"/>
      <c r="G94" s="1227"/>
      <c r="H94" s="997"/>
      <c r="I94" s="1166"/>
      <c r="J94" s="477"/>
      <c r="K94" s="1664"/>
      <c r="L94" s="1664"/>
      <c r="M94" s="1664"/>
      <c r="N94" s="1664"/>
      <c r="O94" s="477"/>
      <c r="P94" s="1142"/>
      <c r="Q94" s="1003" t="str">
        <f>$B94</f>
        <v>Overall</v>
      </c>
      <c r="R94" s="1153"/>
      <c r="S94" s="1168"/>
      <c r="T94" s="1168"/>
      <c r="V94" s="1142"/>
      <c r="W94" s="1003" t="str">
        <f>$B94</f>
        <v>Overall</v>
      </c>
      <c r="X94" s="1255"/>
      <c r="Y94" s="1256"/>
      <c r="Z94" s="1256"/>
      <c r="AA94" s="1257"/>
      <c r="AB94" s="1244"/>
      <c r="AC94" s="1383" t="s">
        <v>2924</v>
      </c>
      <c r="AD94" s="1153"/>
      <c r="AE94" s="1166"/>
      <c r="AF94" s="1183"/>
      <c r="AG94" s="1664"/>
      <c r="AH94" s="1664"/>
      <c r="AI94" s="1664"/>
      <c r="AJ94" s="1664"/>
      <c r="AL94" s="1142"/>
      <c r="AM94" s="1003" t="str">
        <f>$B94</f>
        <v>Overall</v>
      </c>
      <c r="AN94" s="1255"/>
      <c r="AO94" s="1256"/>
      <c r="AP94" s="1256"/>
      <c r="AR94" s="1142"/>
      <c r="AS94" s="1003" t="str">
        <f>$B94</f>
        <v>Overall</v>
      </c>
      <c r="AT94" s="1255"/>
      <c r="AU94" s="1256"/>
      <c r="AV94" s="1256"/>
    </row>
    <row r="95" spans="1:48">
      <c r="A95" s="477"/>
      <c r="B95" s="477"/>
      <c r="C95" s="477"/>
      <c r="D95" s="477"/>
      <c r="E95" s="477"/>
      <c r="F95" s="477"/>
      <c r="G95" s="477"/>
      <c r="H95" s="477"/>
      <c r="I95" s="477"/>
      <c r="J95" s="477"/>
      <c r="K95" s="477"/>
      <c r="L95" s="477"/>
      <c r="M95" s="477"/>
      <c r="N95" s="477"/>
      <c r="O95" s="477"/>
      <c r="P95" s="1177"/>
      <c r="Q95" s="1177"/>
      <c r="R95" s="888"/>
      <c r="S95" s="888"/>
      <c r="T95" s="888"/>
    </row>
    <row r="96" spans="1:48">
      <c r="A96" s="477"/>
      <c r="B96" s="1104" t="s">
        <v>2927</v>
      </c>
      <c r="C96" s="477"/>
      <c r="D96" s="477"/>
      <c r="E96" s="477"/>
      <c r="F96" s="477"/>
      <c r="G96" s="477"/>
      <c r="H96" s="477"/>
      <c r="I96" s="477"/>
      <c r="J96" s="477"/>
      <c r="K96" s="477"/>
      <c r="L96" s="477"/>
      <c r="M96" s="477"/>
      <c r="N96" s="477"/>
      <c r="O96" s="477"/>
      <c r="P96" s="1177"/>
      <c r="Q96" s="1177"/>
      <c r="R96" s="888"/>
      <c r="S96" s="888"/>
      <c r="T96" s="888"/>
    </row>
    <row r="97" spans="1:48">
      <c r="A97" s="478" t="s">
        <v>2923</v>
      </c>
      <c r="B97" s="1002" t="s">
        <v>2924</v>
      </c>
      <c r="C97" s="1230"/>
      <c r="D97" s="1230"/>
      <c r="E97" s="477"/>
      <c r="F97" s="1230"/>
      <c r="G97" s="1227"/>
      <c r="H97" s="1230"/>
      <c r="I97" s="1231"/>
      <c r="J97" s="477"/>
      <c r="K97" s="1664"/>
      <c r="L97" s="1664"/>
      <c r="M97" s="1743"/>
      <c r="N97" s="1743"/>
      <c r="O97" s="477"/>
      <c r="P97" s="1177"/>
      <c r="Q97" s="1177"/>
      <c r="R97" s="888"/>
      <c r="S97" s="888"/>
      <c r="T97" s="888"/>
    </row>
    <row r="98" spans="1:48">
      <c r="A98" s="477"/>
      <c r="B98" s="477"/>
      <c r="C98" s="477"/>
      <c r="D98" s="477"/>
      <c r="E98" s="477"/>
      <c r="F98" s="477"/>
      <c r="G98" s="477"/>
      <c r="H98" s="477"/>
      <c r="I98" s="477"/>
      <c r="J98" s="477"/>
      <c r="K98" s="477"/>
      <c r="L98" s="477"/>
      <c r="M98" s="477"/>
      <c r="N98" s="477"/>
      <c r="O98" s="477"/>
      <c r="P98" s="1177"/>
      <c r="Q98" s="1177"/>
      <c r="R98" s="888"/>
      <c r="S98" s="888"/>
      <c r="T98" s="888"/>
      <c r="V98" s="1177"/>
      <c r="W98" s="1177"/>
      <c r="X98" s="1260"/>
      <c r="Y98" s="1260"/>
      <c r="Z98" s="1260"/>
      <c r="AA98" s="1260"/>
      <c r="AB98" s="1248"/>
      <c r="AC98" s="1248"/>
      <c r="AD98" s="1249"/>
      <c r="AE98" s="1183"/>
      <c r="AF98" s="1183"/>
      <c r="AG98" s="1183"/>
      <c r="AH98" s="1183"/>
      <c r="AI98" s="1183"/>
      <c r="AJ98" s="1183"/>
      <c r="AK98" s="1183"/>
      <c r="AL98" s="1177"/>
      <c r="AM98" s="1177"/>
      <c r="AN98" s="1260"/>
      <c r="AO98" s="1260"/>
      <c r="AP98" s="1260"/>
      <c r="AR98" s="1177"/>
      <c r="AS98" s="1177"/>
      <c r="AT98" s="1260"/>
      <c r="AU98" s="1260"/>
      <c r="AV98" s="1260"/>
    </row>
    <row r="99" spans="1:48">
      <c r="A99" s="477"/>
      <c r="B99" s="813" t="s">
        <v>772</v>
      </c>
      <c r="C99" s="477"/>
      <c r="D99" s="997"/>
      <c r="E99" s="477"/>
      <c r="F99" s="477"/>
      <c r="G99" s="477"/>
      <c r="H99" s="477"/>
      <c r="I99" s="477"/>
      <c r="J99" s="477"/>
      <c r="K99" s="1664"/>
      <c r="L99" s="1664"/>
      <c r="M99" s="1664"/>
      <c r="N99" s="1664"/>
      <c r="O99" s="477"/>
      <c r="P99" s="1178"/>
      <c r="Q99" s="1143" t="str">
        <f>$B99</f>
        <v>Total (500)</v>
      </c>
      <c r="R99" s="1153"/>
      <c r="T99" s="1179"/>
      <c r="V99" s="1178"/>
      <c r="W99" s="1143" t="str">
        <f>$B99</f>
        <v>Total (500)</v>
      </c>
      <c r="X99" s="1255"/>
      <c r="Y99" s="1241"/>
      <c r="Z99" s="1179"/>
      <c r="AA99" s="1179"/>
      <c r="AB99" s="1178"/>
      <c r="AC99" s="1245" t="s">
        <v>772</v>
      </c>
      <c r="AD99" s="1153"/>
      <c r="AE99" s="1183"/>
      <c r="AF99" s="1183"/>
      <c r="AG99" s="1664"/>
      <c r="AH99" s="1664"/>
      <c r="AI99" s="1664"/>
      <c r="AJ99" s="1664"/>
      <c r="AL99" s="1178"/>
      <c r="AM99" s="1143" t="str">
        <f>$B99</f>
        <v>Total (500)</v>
      </c>
      <c r="AN99" s="1255"/>
      <c r="AO99" s="1241"/>
      <c r="AP99" s="1179"/>
      <c r="AR99" s="1178"/>
      <c r="AS99" s="1143" t="str">
        <f>$B99</f>
        <v>Total (500)</v>
      </c>
      <c r="AT99" s="1255"/>
      <c r="AU99" s="1241"/>
      <c r="AV99" s="1179"/>
    </row>
    <row r="100" spans="1:48">
      <c r="A100" s="453"/>
      <c r="B100" s="477"/>
      <c r="C100" s="477"/>
      <c r="D100" s="477"/>
      <c r="E100" s="477"/>
      <c r="F100" s="477"/>
      <c r="G100" s="477"/>
      <c r="H100" s="477"/>
      <c r="I100" s="477"/>
      <c r="J100" s="477"/>
      <c r="K100" s="477"/>
      <c r="L100" s="477"/>
      <c r="M100" s="477"/>
      <c r="N100" s="477"/>
      <c r="O100" s="477"/>
    </row>
    <row r="101" spans="1:48" ht="33.75" customHeight="1">
      <c r="A101" s="453"/>
      <c r="B101" s="1019" t="s">
        <v>2963</v>
      </c>
      <c r="C101" s="477"/>
      <c r="D101" s="477"/>
      <c r="E101" s="477"/>
      <c r="F101" s="477"/>
      <c r="G101" s="477"/>
      <c r="H101" s="477"/>
      <c r="I101" s="477"/>
      <c r="J101" s="477"/>
      <c r="K101" s="1099" t="s">
        <v>2964</v>
      </c>
      <c r="L101" s="1099" t="s">
        <v>2965</v>
      </c>
      <c r="M101" s="1099" t="s">
        <v>2964</v>
      </c>
      <c r="N101" s="1099" t="s">
        <v>2965</v>
      </c>
      <c r="O101" s="477"/>
    </row>
    <row r="102" spans="1:48" ht="23.1" customHeight="1">
      <c r="A102" s="453"/>
      <c r="B102" s="1065" t="s">
        <v>1790</v>
      </c>
      <c r="C102" s="975"/>
      <c r="D102" s="994"/>
      <c r="E102" s="477"/>
      <c r="F102" s="1203"/>
      <c r="G102" s="1226"/>
      <c r="H102" s="997"/>
      <c r="I102" s="1148"/>
      <c r="J102" s="477"/>
      <c r="K102" s="994"/>
      <c r="L102" s="994"/>
      <c r="M102" s="994"/>
      <c r="N102" s="994"/>
      <c r="O102" s="477"/>
    </row>
    <row r="103" spans="1:48" ht="23.1" customHeight="1">
      <c r="A103" s="453"/>
      <c r="B103" s="1204" t="s">
        <v>2966</v>
      </c>
      <c r="C103" s="994"/>
      <c r="D103" s="994"/>
      <c r="E103" s="477"/>
      <c r="F103" s="1203"/>
      <c r="G103" s="1226"/>
      <c r="H103" s="997"/>
      <c r="I103" s="1148"/>
      <c r="J103" s="477"/>
      <c r="K103" s="994"/>
      <c r="L103" s="994"/>
      <c r="M103" s="994"/>
      <c r="N103" s="994"/>
      <c r="O103" s="477"/>
    </row>
    <row r="104" spans="1:48" ht="12.75" customHeight="1">
      <c r="A104" s="453"/>
      <c r="B104" s="477"/>
      <c r="C104" s="477"/>
      <c r="D104" s="477"/>
      <c r="E104" s="477"/>
      <c r="F104" s="477"/>
      <c r="G104" s="477"/>
      <c r="H104" s="477"/>
      <c r="I104" s="477"/>
      <c r="J104" s="477"/>
      <c r="K104" s="477"/>
      <c r="L104" s="477"/>
      <c r="M104" s="477"/>
      <c r="N104" s="477"/>
      <c r="O104" s="477"/>
    </row>
    <row r="105" spans="1:48" ht="22.5" customHeight="1">
      <c r="A105" s="1176">
        <v>1</v>
      </c>
      <c r="B105" s="1561" t="s">
        <v>3036</v>
      </c>
      <c r="C105" s="1716"/>
      <c r="D105" s="1716"/>
      <c r="E105" s="1716"/>
      <c r="F105" s="1716"/>
      <c r="G105" s="1716"/>
      <c r="H105" s="1716"/>
      <c r="I105" s="1716"/>
      <c r="J105" s="1716"/>
      <c r="K105" s="1716"/>
      <c r="L105" s="1716"/>
      <c r="M105" s="1716"/>
      <c r="N105" s="1716"/>
      <c r="O105" s="477"/>
    </row>
    <row r="106" spans="1:48" ht="13.65" customHeight="1">
      <c r="A106" s="1176">
        <v>2</v>
      </c>
      <c r="B106" s="1663" t="s">
        <v>3037</v>
      </c>
      <c r="C106" s="1611"/>
      <c r="D106" s="1611"/>
      <c r="E106" s="1611"/>
      <c r="F106" s="1611"/>
      <c r="G106" s="1611"/>
      <c r="H106" s="1611"/>
      <c r="I106" s="1611"/>
      <c r="J106" s="1611"/>
      <c r="K106" s="1611"/>
      <c r="L106" s="1611"/>
      <c r="M106" s="1611"/>
      <c r="N106" s="1611"/>
      <c r="O106" s="477"/>
    </row>
    <row r="107" spans="1:48">
      <c r="A107" s="453"/>
      <c r="B107" s="477"/>
      <c r="C107" s="477"/>
      <c r="D107" s="477"/>
      <c r="E107" s="477"/>
      <c r="F107" s="477"/>
      <c r="G107" s="477"/>
      <c r="H107" s="477"/>
      <c r="I107" s="477"/>
      <c r="J107" s="477"/>
      <c r="K107" s="477"/>
      <c r="L107" s="477"/>
      <c r="M107" s="477"/>
      <c r="N107" s="477"/>
      <c r="O107" s="477"/>
    </row>
    <row r="108" spans="1:48">
      <c r="A108" s="7"/>
      <c r="B108" s="373"/>
    </row>
    <row r="109" spans="1:48">
      <c r="A109" s="7"/>
    </row>
    <row r="110" spans="1:48">
      <c r="A110" s="7"/>
    </row>
    <row r="111" spans="1:48">
      <c r="A111" s="7"/>
    </row>
    <row r="112" spans="1:48">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33"/>
    </row>
    <row r="126" spans="1:1">
      <c r="A126" s="4"/>
    </row>
    <row r="129" spans="1:1">
      <c r="A129" s="7"/>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33"/>
    </row>
    <row r="155" spans="1:1">
      <c r="A155" s="4"/>
    </row>
  </sheetData>
  <mergeCells count="359">
    <mergeCell ref="AG93:AH93"/>
    <mergeCell ref="AI93:AJ93"/>
    <mergeCell ref="AG94:AH94"/>
    <mergeCell ref="AI94:AJ94"/>
    <mergeCell ref="AG99:AH99"/>
    <mergeCell ref="AI99:AJ99"/>
    <mergeCell ref="AG88:AH88"/>
    <mergeCell ref="AI88:AJ88"/>
    <mergeCell ref="AG89:AH89"/>
    <mergeCell ref="AI89:AJ89"/>
    <mergeCell ref="AG90:AH90"/>
    <mergeCell ref="AI90:AJ90"/>
    <mergeCell ref="AG91:AH91"/>
    <mergeCell ref="AI91:AJ91"/>
    <mergeCell ref="AG92:AH92"/>
    <mergeCell ref="AI92:AJ92"/>
    <mergeCell ref="AG83:AH83"/>
    <mergeCell ref="AI83:AJ83"/>
    <mergeCell ref="AG84:AH84"/>
    <mergeCell ref="AI84:AJ84"/>
    <mergeCell ref="AG85:AH85"/>
    <mergeCell ref="AI85:AJ85"/>
    <mergeCell ref="AG86:AH86"/>
    <mergeCell ref="AI86:AJ86"/>
    <mergeCell ref="AG87:AH87"/>
    <mergeCell ref="AI87:AJ87"/>
    <mergeCell ref="AG78:AH78"/>
    <mergeCell ref="AI78:AJ78"/>
    <mergeCell ref="AG79:AH79"/>
    <mergeCell ref="AI79:AJ79"/>
    <mergeCell ref="AG80:AH80"/>
    <mergeCell ref="AI80:AJ80"/>
    <mergeCell ref="AG81:AH81"/>
    <mergeCell ref="AI81:AJ81"/>
    <mergeCell ref="AG82:AH82"/>
    <mergeCell ref="AI82:AJ82"/>
    <mergeCell ref="AG73:AH73"/>
    <mergeCell ref="AI73:AJ73"/>
    <mergeCell ref="AG74:AH74"/>
    <mergeCell ref="AI74:AJ74"/>
    <mergeCell ref="AG75:AH75"/>
    <mergeCell ref="AI75:AJ75"/>
    <mergeCell ref="AG76:AH76"/>
    <mergeCell ref="AI76:AJ76"/>
    <mergeCell ref="AG77:AH77"/>
    <mergeCell ref="AI77:AJ77"/>
    <mergeCell ref="AG68:AH68"/>
    <mergeCell ref="AI68:AJ68"/>
    <mergeCell ref="AG69:AH69"/>
    <mergeCell ref="AI69:AJ69"/>
    <mergeCell ref="AG70:AH70"/>
    <mergeCell ref="AI70:AJ70"/>
    <mergeCell ref="AG71:AH71"/>
    <mergeCell ref="AI71:AJ71"/>
    <mergeCell ref="AG72:AH72"/>
    <mergeCell ref="AI72:AJ72"/>
    <mergeCell ref="AG61:AH61"/>
    <mergeCell ref="AI61:AJ61"/>
    <mergeCell ref="AG62:AH62"/>
    <mergeCell ref="AI62:AJ62"/>
    <mergeCell ref="AG63:AH63"/>
    <mergeCell ref="AI63:AJ63"/>
    <mergeCell ref="AG64:AH64"/>
    <mergeCell ref="AI64:AJ64"/>
    <mergeCell ref="AG65:AH65"/>
    <mergeCell ref="AI65:AJ65"/>
    <mergeCell ref="AG56:AH56"/>
    <mergeCell ref="AI56:AJ56"/>
    <mergeCell ref="AG57:AH57"/>
    <mergeCell ref="AI57:AJ57"/>
    <mergeCell ref="AG58:AH58"/>
    <mergeCell ref="AI58:AJ58"/>
    <mergeCell ref="AG59:AH59"/>
    <mergeCell ref="AI59:AJ59"/>
    <mergeCell ref="AG60:AH60"/>
    <mergeCell ref="AI60:AJ60"/>
    <mergeCell ref="AG51:AH51"/>
    <mergeCell ref="AI51:AJ51"/>
    <mergeCell ref="AG52:AH52"/>
    <mergeCell ref="AI52:AJ52"/>
    <mergeCell ref="AG53:AH53"/>
    <mergeCell ref="AI53:AJ53"/>
    <mergeCell ref="AG54:AH54"/>
    <mergeCell ref="AI54:AJ54"/>
    <mergeCell ref="AG55:AH55"/>
    <mergeCell ref="AI55:AJ55"/>
    <mergeCell ref="AG46:AH46"/>
    <mergeCell ref="AI46:AJ46"/>
    <mergeCell ref="AG47:AH47"/>
    <mergeCell ref="AI47:AJ47"/>
    <mergeCell ref="AG48:AH48"/>
    <mergeCell ref="AI48:AJ48"/>
    <mergeCell ref="AG49:AH49"/>
    <mergeCell ref="AI49:AJ49"/>
    <mergeCell ref="AG50:AH50"/>
    <mergeCell ref="AI50:AJ50"/>
    <mergeCell ref="AG41:AH41"/>
    <mergeCell ref="AI41:AJ41"/>
    <mergeCell ref="AG42:AH42"/>
    <mergeCell ref="AI42:AJ42"/>
    <mergeCell ref="AG43:AH43"/>
    <mergeCell ref="AI43:AJ43"/>
    <mergeCell ref="AG44:AH44"/>
    <mergeCell ref="AI44:AJ44"/>
    <mergeCell ref="AG45:AH45"/>
    <mergeCell ref="AI45:AJ45"/>
    <mergeCell ref="AG34:AH34"/>
    <mergeCell ref="AI34:AJ34"/>
    <mergeCell ref="AG35:AH35"/>
    <mergeCell ref="AI35:AJ35"/>
    <mergeCell ref="AG36:AH36"/>
    <mergeCell ref="AI36:AJ36"/>
    <mergeCell ref="AG39:AH39"/>
    <mergeCell ref="AI39:AJ39"/>
    <mergeCell ref="AG40:AH40"/>
    <mergeCell ref="AI40:AJ40"/>
    <mergeCell ref="AG29:AH29"/>
    <mergeCell ref="AI29:AJ29"/>
    <mergeCell ref="AG30:AH30"/>
    <mergeCell ref="AI30:AJ30"/>
    <mergeCell ref="AG31:AH31"/>
    <mergeCell ref="AI31:AJ31"/>
    <mergeCell ref="AG32:AH32"/>
    <mergeCell ref="AI32:AJ32"/>
    <mergeCell ref="AG33:AH33"/>
    <mergeCell ref="AI33:AJ33"/>
    <mergeCell ref="AG24:AH24"/>
    <mergeCell ref="AI24:AJ24"/>
    <mergeCell ref="AG25:AH25"/>
    <mergeCell ref="AI25:AJ25"/>
    <mergeCell ref="AG26:AH26"/>
    <mergeCell ref="AI26:AJ26"/>
    <mergeCell ref="AG27:AH27"/>
    <mergeCell ref="AI27:AJ27"/>
    <mergeCell ref="AG28:AH28"/>
    <mergeCell ref="AI28:AJ28"/>
    <mergeCell ref="AG19:AH19"/>
    <mergeCell ref="AI19:AJ19"/>
    <mergeCell ref="AG20:AH20"/>
    <mergeCell ref="AI20:AJ20"/>
    <mergeCell ref="AG21:AH21"/>
    <mergeCell ref="AI21:AJ21"/>
    <mergeCell ref="AG22:AH22"/>
    <mergeCell ref="AI22:AJ22"/>
    <mergeCell ref="AG23:AH23"/>
    <mergeCell ref="AI23:AJ23"/>
    <mergeCell ref="AG14:AH14"/>
    <mergeCell ref="AI14:AJ14"/>
    <mergeCell ref="AG15:AH15"/>
    <mergeCell ref="AI15:AJ15"/>
    <mergeCell ref="AG16:AH16"/>
    <mergeCell ref="AI16:AJ16"/>
    <mergeCell ref="AG17:AH17"/>
    <mergeCell ref="AI17:AJ17"/>
    <mergeCell ref="AG18:AH18"/>
    <mergeCell ref="AI18:AJ18"/>
    <mergeCell ref="AG7:AH7"/>
    <mergeCell ref="AI7:AJ7"/>
    <mergeCell ref="AG10:AH10"/>
    <mergeCell ref="AI10:AJ10"/>
    <mergeCell ref="AG11:AH11"/>
    <mergeCell ref="AI11:AJ11"/>
    <mergeCell ref="AG12:AH12"/>
    <mergeCell ref="AI12:AJ12"/>
    <mergeCell ref="AG13:AH13"/>
    <mergeCell ref="AI13:AJ13"/>
    <mergeCell ref="P6:Q6"/>
    <mergeCell ref="S6:T6"/>
    <mergeCell ref="V6:W6"/>
    <mergeCell ref="Y6:Z6"/>
    <mergeCell ref="AB6:AC6"/>
    <mergeCell ref="AL6:AM6"/>
    <mergeCell ref="AO6:AP6"/>
    <mergeCell ref="AR6:AS6"/>
    <mergeCell ref="AU6:AV6"/>
    <mergeCell ref="P2:T3"/>
    <mergeCell ref="V2:Z3"/>
    <mergeCell ref="AB2:AJ3"/>
    <mergeCell ref="AL2:AP3"/>
    <mergeCell ref="AR2:AV3"/>
    <mergeCell ref="P4:T4"/>
    <mergeCell ref="V4:Z4"/>
    <mergeCell ref="AB4:AJ4"/>
    <mergeCell ref="AL4:AP4"/>
    <mergeCell ref="AR4:AV4"/>
    <mergeCell ref="B2:D2"/>
    <mergeCell ref="B6:D6"/>
    <mergeCell ref="H6:I6"/>
    <mergeCell ref="K7:L7"/>
    <mergeCell ref="M7:N7"/>
    <mergeCell ref="K10:L10"/>
    <mergeCell ref="M10:N10"/>
    <mergeCell ref="K14:L14"/>
    <mergeCell ref="M14:N14"/>
    <mergeCell ref="B4:N4"/>
    <mergeCell ref="K15:L15"/>
    <mergeCell ref="M15:N15"/>
    <mergeCell ref="K16:L16"/>
    <mergeCell ref="M16:N16"/>
    <mergeCell ref="K11:L11"/>
    <mergeCell ref="M11:N11"/>
    <mergeCell ref="K12:L12"/>
    <mergeCell ref="M12:N12"/>
    <mergeCell ref="K13:L13"/>
    <mergeCell ref="M13:N13"/>
    <mergeCell ref="K20:L20"/>
    <mergeCell ref="M20:N20"/>
    <mergeCell ref="K21:L21"/>
    <mergeCell ref="M21:N21"/>
    <mergeCell ref="K22:L22"/>
    <mergeCell ref="M22:N22"/>
    <mergeCell ref="K17:L17"/>
    <mergeCell ref="M17:N17"/>
    <mergeCell ref="K18:L18"/>
    <mergeCell ref="M18:N18"/>
    <mergeCell ref="K19:L19"/>
    <mergeCell ref="M19:N19"/>
    <mergeCell ref="K26:L26"/>
    <mergeCell ref="M26:N26"/>
    <mergeCell ref="K27:L27"/>
    <mergeCell ref="M27:N27"/>
    <mergeCell ref="K28:L28"/>
    <mergeCell ref="M28:N28"/>
    <mergeCell ref="K23:L23"/>
    <mergeCell ref="M23:N23"/>
    <mergeCell ref="K24:L24"/>
    <mergeCell ref="M24:N24"/>
    <mergeCell ref="K25:L25"/>
    <mergeCell ref="M25:N25"/>
    <mergeCell ref="K32:L32"/>
    <mergeCell ref="M32:N32"/>
    <mergeCell ref="K33:L33"/>
    <mergeCell ref="M33:N33"/>
    <mergeCell ref="K34:L34"/>
    <mergeCell ref="M34:N34"/>
    <mergeCell ref="K29:L29"/>
    <mergeCell ref="M29:N29"/>
    <mergeCell ref="K30:L30"/>
    <mergeCell ref="M30:N30"/>
    <mergeCell ref="K31:L31"/>
    <mergeCell ref="M31:N31"/>
    <mergeCell ref="K40:L40"/>
    <mergeCell ref="M40:N40"/>
    <mergeCell ref="K41:L41"/>
    <mergeCell ref="M41:N41"/>
    <mergeCell ref="K42:L42"/>
    <mergeCell ref="M42:N42"/>
    <mergeCell ref="K35:L35"/>
    <mergeCell ref="M35:N35"/>
    <mergeCell ref="K36:L36"/>
    <mergeCell ref="M36:N36"/>
    <mergeCell ref="K39:L39"/>
    <mergeCell ref="M39:N39"/>
    <mergeCell ref="K46:L46"/>
    <mergeCell ref="M46:N46"/>
    <mergeCell ref="K47:L47"/>
    <mergeCell ref="M47:N47"/>
    <mergeCell ref="K48:L48"/>
    <mergeCell ref="M48:N48"/>
    <mergeCell ref="K43:L43"/>
    <mergeCell ref="M43:N43"/>
    <mergeCell ref="K44:L44"/>
    <mergeCell ref="M44:N44"/>
    <mergeCell ref="K45:L45"/>
    <mergeCell ref="M45:N45"/>
    <mergeCell ref="K52:L52"/>
    <mergeCell ref="M52:N52"/>
    <mergeCell ref="K53:L53"/>
    <mergeCell ref="M53:N53"/>
    <mergeCell ref="K54:L54"/>
    <mergeCell ref="M54:N54"/>
    <mergeCell ref="K49:L49"/>
    <mergeCell ref="M49:N49"/>
    <mergeCell ref="K50:L50"/>
    <mergeCell ref="M50:N50"/>
    <mergeCell ref="K51:L51"/>
    <mergeCell ref="M51:N51"/>
    <mergeCell ref="K58:L58"/>
    <mergeCell ref="M58:N58"/>
    <mergeCell ref="K59:L59"/>
    <mergeCell ref="M59:N59"/>
    <mergeCell ref="K60:L60"/>
    <mergeCell ref="M60:N60"/>
    <mergeCell ref="K55:L55"/>
    <mergeCell ref="M55:N55"/>
    <mergeCell ref="K56:L56"/>
    <mergeCell ref="M56:N56"/>
    <mergeCell ref="K57:L57"/>
    <mergeCell ref="M57:N57"/>
    <mergeCell ref="K64:L64"/>
    <mergeCell ref="M64:N64"/>
    <mergeCell ref="K65:L65"/>
    <mergeCell ref="M65:N65"/>
    <mergeCell ref="K68:L68"/>
    <mergeCell ref="M68:N68"/>
    <mergeCell ref="K61:L61"/>
    <mergeCell ref="M61:N61"/>
    <mergeCell ref="K62:L62"/>
    <mergeCell ref="M62:N62"/>
    <mergeCell ref="K63:L63"/>
    <mergeCell ref="M63:N63"/>
    <mergeCell ref="K72:L72"/>
    <mergeCell ref="M72:N72"/>
    <mergeCell ref="K73:L73"/>
    <mergeCell ref="M73:N73"/>
    <mergeCell ref="K74:L74"/>
    <mergeCell ref="M74:N74"/>
    <mergeCell ref="K69:L69"/>
    <mergeCell ref="M69:N69"/>
    <mergeCell ref="K70:L70"/>
    <mergeCell ref="M70:N70"/>
    <mergeCell ref="K71:L71"/>
    <mergeCell ref="M71:N71"/>
    <mergeCell ref="K78:L78"/>
    <mergeCell ref="M78:N78"/>
    <mergeCell ref="K79:L79"/>
    <mergeCell ref="M79:N79"/>
    <mergeCell ref="K80:L80"/>
    <mergeCell ref="M80:N80"/>
    <mergeCell ref="K75:L75"/>
    <mergeCell ref="M75:N75"/>
    <mergeCell ref="K76:L76"/>
    <mergeCell ref="M76:N76"/>
    <mergeCell ref="K77:L77"/>
    <mergeCell ref="M77:N77"/>
    <mergeCell ref="K84:L84"/>
    <mergeCell ref="M84:N84"/>
    <mergeCell ref="K85:L85"/>
    <mergeCell ref="M85:N85"/>
    <mergeCell ref="K86:L86"/>
    <mergeCell ref="M86:N86"/>
    <mergeCell ref="K81:L81"/>
    <mergeCell ref="M81:N81"/>
    <mergeCell ref="K82:L82"/>
    <mergeCell ref="M82:N82"/>
    <mergeCell ref="K83:L83"/>
    <mergeCell ref="M83:N83"/>
    <mergeCell ref="K90:L90"/>
    <mergeCell ref="M90:N90"/>
    <mergeCell ref="K91:L91"/>
    <mergeCell ref="M91:N91"/>
    <mergeCell ref="K92:L92"/>
    <mergeCell ref="M92:N92"/>
    <mergeCell ref="K87:L87"/>
    <mergeCell ref="M87:N87"/>
    <mergeCell ref="K88:L88"/>
    <mergeCell ref="M88:N88"/>
    <mergeCell ref="K89:L89"/>
    <mergeCell ref="M89:N89"/>
    <mergeCell ref="K99:L99"/>
    <mergeCell ref="M99:N99"/>
    <mergeCell ref="B105:N105"/>
    <mergeCell ref="B106:N106"/>
    <mergeCell ref="K93:L93"/>
    <mergeCell ref="M93:N93"/>
    <mergeCell ref="K94:L94"/>
    <mergeCell ref="M94:N94"/>
    <mergeCell ref="K97:L97"/>
    <mergeCell ref="M97:N97"/>
  </mergeCells>
  <hyperlinks>
    <hyperlink ref="B2" location="Schedule_Listing" display="Return to Shedule Listing" xr:uid="{1BF6A3DB-CF5C-4D61-8B54-AC0B8434E6D2}"/>
    <hyperlink ref="B2:D2" location="'Schedule Listing '!A1" display="Return to Schedule Listing" xr:uid="{AA48F772-1B86-427F-9FA7-12B99BF52A1C}"/>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2"/>
  <dimension ref="A1:X167"/>
  <sheetViews>
    <sheetView showGridLines="0" zoomScaleNormal="100" zoomScaleSheetLayoutView="102" workbookViewId="0">
      <selection activeCell="B4" sqref="B4:N4"/>
    </sheetView>
  </sheetViews>
  <sheetFormatPr defaultColWidth="9.1015625" defaultRowHeight="12.3"/>
  <cols>
    <col min="1" max="1" width="7.1015625" style="1" customWidth="1"/>
    <col min="2" max="3" width="9.1015625" style="1"/>
    <col min="4" max="4" width="10.5234375" style="1" customWidth="1"/>
    <col min="5" max="5" width="0.89453125" style="1" customWidth="1"/>
    <col min="6" max="6" width="12.41796875" style="1" customWidth="1"/>
    <col min="7" max="7" width="16.5234375" style="1" customWidth="1"/>
    <col min="8" max="8" width="8.41796875" style="1" customWidth="1"/>
    <col min="9" max="9" width="11.5234375" style="1" customWidth="1"/>
    <col min="10" max="10" width="9.5234375" style="1" customWidth="1"/>
    <col min="11" max="11" width="11.5234375" style="1" customWidth="1"/>
    <col min="12" max="12" width="10.1015625" style="1" customWidth="1"/>
    <col min="13" max="14" width="5.5234375" style="1" customWidth="1"/>
    <col min="15" max="15" width="7.1015625" style="1" customWidth="1"/>
    <col min="16" max="16" width="7.5234375" style="1" customWidth="1"/>
    <col min="17" max="18" width="6.5234375" style="1" customWidth="1"/>
    <col min="19" max="19" width="12.41796875" style="1" customWidth="1"/>
    <col min="20" max="20" width="12.41796875" style="477" customWidth="1"/>
    <col min="21" max="24" width="9.1015625" style="477"/>
    <col min="25" max="225" width="9.1015625" style="1"/>
    <col min="226" max="226" width="7.1015625" style="1" customWidth="1"/>
    <col min="227" max="228" width="9.1015625" style="1"/>
    <col min="229" max="229" width="12.41796875" style="1" customWidth="1"/>
    <col min="230" max="230" width="0.89453125" style="1" customWidth="1"/>
    <col min="231" max="231" width="12.41796875" style="1" customWidth="1"/>
    <col min="232" max="232" width="0.89453125" style="1" customWidth="1"/>
    <col min="233" max="233" width="12.41796875" style="1" customWidth="1"/>
    <col min="234" max="234" width="11.5234375" style="1" customWidth="1"/>
    <col min="235" max="235" width="0.5234375" style="1" customWidth="1"/>
    <col min="236" max="239" width="5.5234375" style="1" customWidth="1"/>
    <col min="240" max="240" width="2.1015625" style="1" customWidth="1"/>
    <col min="241" max="241" width="6.5234375" style="1" customWidth="1"/>
    <col min="242" max="242" width="9" style="1" customWidth="1"/>
    <col min="243" max="245" width="9.41796875" style="1" customWidth="1"/>
    <col min="246" max="246" width="0.89453125" style="1" customWidth="1"/>
    <col min="247" max="254" width="8.5234375" style="1" customWidth="1"/>
    <col min="255" max="255" width="9.1015625" style="1"/>
    <col min="256" max="256" width="6.5234375" style="1" customWidth="1"/>
    <col min="257" max="257" width="9" style="1" customWidth="1"/>
    <col min="258" max="260" width="9.41796875" style="1" customWidth="1"/>
    <col min="261" max="261" width="0.89453125" style="1" customWidth="1"/>
    <col min="262" max="262" width="8.5234375" style="1" customWidth="1"/>
    <col min="263" max="481" width="9.1015625" style="1"/>
    <col min="482" max="482" width="7.1015625" style="1" customWidth="1"/>
    <col min="483" max="484" width="9.1015625" style="1"/>
    <col min="485" max="485" width="12.41796875" style="1" customWidth="1"/>
    <col min="486" max="486" width="0.89453125" style="1" customWidth="1"/>
    <col min="487" max="487" width="12.41796875" style="1" customWidth="1"/>
    <col min="488" max="488" width="0.89453125" style="1" customWidth="1"/>
    <col min="489" max="489" width="12.41796875" style="1" customWidth="1"/>
    <col min="490" max="490" width="11.5234375" style="1" customWidth="1"/>
    <col min="491" max="491" width="0.5234375" style="1" customWidth="1"/>
    <col min="492" max="495" width="5.5234375" style="1" customWidth="1"/>
    <col min="496" max="496" width="2.1015625" style="1" customWidth="1"/>
    <col min="497" max="497" width="6.5234375" style="1" customWidth="1"/>
    <col min="498" max="498" width="9" style="1" customWidth="1"/>
    <col min="499" max="501" width="9.41796875" style="1" customWidth="1"/>
    <col min="502" max="502" width="0.89453125" style="1" customWidth="1"/>
    <col min="503" max="510" width="8.5234375" style="1" customWidth="1"/>
    <col min="511" max="511" width="9.1015625" style="1"/>
    <col min="512" max="512" width="6.5234375" style="1" customWidth="1"/>
    <col min="513" max="513" width="9" style="1" customWidth="1"/>
    <col min="514" max="516" width="9.41796875" style="1" customWidth="1"/>
    <col min="517" max="517" width="0.89453125" style="1" customWidth="1"/>
    <col min="518" max="518" width="8.5234375" style="1" customWidth="1"/>
    <col min="519" max="737" width="9.1015625" style="1"/>
    <col min="738" max="738" width="7.1015625" style="1" customWidth="1"/>
    <col min="739" max="740" width="9.1015625" style="1"/>
    <col min="741" max="741" width="12.41796875" style="1" customWidth="1"/>
    <col min="742" max="742" width="0.89453125" style="1" customWidth="1"/>
    <col min="743" max="743" width="12.41796875" style="1" customWidth="1"/>
    <col min="744" max="744" width="0.89453125" style="1" customWidth="1"/>
    <col min="745" max="745" width="12.41796875" style="1" customWidth="1"/>
    <col min="746" max="746" width="11.5234375" style="1" customWidth="1"/>
    <col min="747" max="747" width="0.5234375" style="1" customWidth="1"/>
    <col min="748" max="751" width="5.5234375" style="1" customWidth="1"/>
    <col min="752" max="752" width="2.1015625" style="1" customWidth="1"/>
    <col min="753" max="753" width="6.5234375" style="1" customWidth="1"/>
    <col min="754" max="754" width="9" style="1" customWidth="1"/>
    <col min="755" max="757" width="9.41796875" style="1" customWidth="1"/>
    <col min="758" max="758" width="0.89453125" style="1" customWidth="1"/>
    <col min="759" max="766" width="8.5234375" style="1" customWidth="1"/>
    <col min="767" max="767" width="9.1015625" style="1"/>
    <col min="768" max="768" width="6.5234375" style="1" customWidth="1"/>
    <col min="769" max="769" width="9" style="1" customWidth="1"/>
    <col min="770" max="772" width="9.41796875" style="1" customWidth="1"/>
    <col min="773" max="773" width="0.89453125" style="1" customWidth="1"/>
    <col min="774" max="774" width="8.5234375" style="1" customWidth="1"/>
    <col min="775" max="993" width="9.1015625" style="1"/>
    <col min="994" max="994" width="7.1015625" style="1" customWidth="1"/>
    <col min="995" max="996" width="9.1015625" style="1"/>
    <col min="997" max="997" width="12.41796875" style="1" customWidth="1"/>
    <col min="998" max="998" width="0.89453125" style="1" customWidth="1"/>
    <col min="999" max="999" width="12.41796875" style="1" customWidth="1"/>
    <col min="1000" max="1000" width="0.89453125" style="1" customWidth="1"/>
    <col min="1001" max="1001" width="12.41796875" style="1" customWidth="1"/>
    <col min="1002" max="1002" width="11.5234375" style="1" customWidth="1"/>
    <col min="1003" max="1003" width="0.5234375" style="1" customWidth="1"/>
    <col min="1004" max="1007" width="5.5234375" style="1" customWidth="1"/>
    <col min="1008" max="1008" width="2.1015625" style="1" customWidth="1"/>
    <col min="1009" max="1009" width="6.5234375" style="1" customWidth="1"/>
    <col min="1010" max="1010" width="9" style="1" customWidth="1"/>
    <col min="1011" max="1013" width="9.41796875" style="1" customWidth="1"/>
    <col min="1014" max="1014" width="0.89453125" style="1" customWidth="1"/>
    <col min="1015" max="1022" width="8.5234375" style="1" customWidth="1"/>
    <col min="1023" max="1023" width="9.1015625" style="1"/>
    <col min="1024" max="1024" width="6.5234375" style="1" customWidth="1"/>
    <col min="1025" max="1025" width="9" style="1" customWidth="1"/>
    <col min="1026" max="1028" width="9.41796875" style="1" customWidth="1"/>
    <col min="1029" max="1029" width="0.89453125" style="1" customWidth="1"/>
    <col min="1030" max="1030" width="8.5234375" style="1" customWidth="1"/>
    <col min="1031" max="1249" width="9.1015625" style="1"/>
    <col min="1250" max="1250" width="7.1015625" style="1" customWidth="1"/>
    <col min="1251" max="1252" width="9.1015625" style="1"/>
    <col min="1253" max="1253" width="12.41796875" style="1" customWidth="1"/>
    <col min="1254" max="1254" width="0.89453125" style="1" customWidth="1"/>
    <col min="1255" max="1255" width="12.41796875" style="1" customWidth="1"/>
    <col min="1256" max="1256" width="0.89453125" style="1" customWidth="1"/>
    <col min="1257" max="1257" width="12.41796875" style="1" customWidth="1"/>
    <col min="1258" max="1258" width="11.5234375" style="1" customWidth="1"/>
    <col min="1259" max="1259" width="0.5234375" style="1" customWidth="1"/>
    <col min="1260" max="1263" width="5.5234375" style="1" customWidth="1"/>
    <col min="1264" max="1264" width="2.1015625" style="1" customWidth="1"/>
    <col min="1265" max="1265" width="6.5234375" style="1" customWidth="1"/>
    <col min="1266" max="1266" width="9" style="1" customWidth="1"/>
    <col min="1267" max="1269" width="9.41796875" style="1" customWidth="1"/>
    <col min="1270" max="1270" width="0.89453125" style="1" customWidth="1"/>
    <col min="1271" max="1278" width="8.5234375" style="1" customWidth="1"/>
    <col min="1279" max="1279" width="9.1015625" style="1"/>
    <col min="1280" max="1280" width="6.5234375" style="1" customWidth="1"/>
    <col min="1281" max="1281" width="9" style="1" customWidth="1"/>
    <col min="1282" max="1284" width="9.41796875" style="1" customWidth="1"/>
    <col min="1285" max="1285" width="0.89453125" style="1" customWidth="1"/>
    <col min="1286" max="1286" width="8.5234375" style="1" customWidth="1"/>
    <col min="1287" max="1505" width="9.1015625" style="1"/>
    <col min="1506" max="1506" width="7.1015625" style="1" customWidth="1"/>
    <col min="1507" max="1508" width="9.1015625" style="1"/>
    <col min="1509" max="1509" width="12.41796875" style="1" customWidth="1"/>
    <col min="1510" max="1510" width="0.89453125" style="1" customWidth="1"/>
    <col min="1511" max="1511" width="12.41796875" style="1" customWidth="1"/>
    <col min="1512" max="1512" width="0.89453125" style="1" customWidth="1"/>
    <col min="1513" max="1513" width="12.41796875" style="1" customWidth="1"/>
    <col min="1514" max="1514" width="11.5234375" style="1" customWidth="1"/>
    <col min="1515" max="1515" width="0.5234375" style="1" customWidth="1"/>
    <col min="1516" max="1519" width="5.5234375" style="1" customWidth="1"/>
    <col min="1520" max="1520" width="2.1015625" style="1" customWidth="1"/>
    <col min="1521" max="1521" width="6.5234375" style="1" customWidth="1"/>
    <col min="1522" max="1522" width="9" style="1" customWidth="1"/>
    <col min="1523" max="1525" width="9.41796875" style="1" customWidth="1"/>
    <col min="1526" max="1526" width="0.89453125" style="1" customWidth="1"/>
    <col min="1527" max="1534" width="8.5234375" style="1" customWidth="1"/>
    <col min="1535" max="1535" width="9.1015625" style="1"/>
    <col min="1536" max="1536" width="6.5234375" style="1" customWidth="1"/>
    <col min="1537" max="1537" width="9" style="1" customWidth="1"/>
    <col min="1538" max="1540" width="9.41796875" style="1" customWidth="1"/>
    <col min="1541" max="1541" width="0.89453125" style="1" customWidth="1"/>
    <col min="1542" max="1542" width="8.5234375" style="1" customWidth="1"/>
    <col min="1543" max="1761" width="9.1015625" style="1"/>
    <col min="1762" max="1762" width="7.1015625" style="1" customWidth="1"/>
    <col min="1763" max="1764" width="9.1015625" style="1"/>
    <col min="1765" max="1765" width="12.41796875" style="1" customWidth="1"/>
    <col min="1766" max="1766" width="0.89453125" style="1" customWidth="1"/>
    <col min="1767" max="1767" width="12.41796875" style="1" customWidth="1"/>
    <col min="1768" max="1768" width="0.89453125" style="1" customWidth="1"/>
    <col min="1769" max="1769" width="12.41796875" style="1" customWidth="1"/>
    <col min="1770" max="1770" width="11.5234375" style="1" customWidth="1"/>
    <col min="1771" max="1771" width="0.5234375" style="1" customWidth="1"/>
    <col min="1772" max="1775" width="5.5234375" style="1" customWidth="1"/>
    <col min="1776" max="1776" width="2.1015625" style="1" customWidth="1"/>
    <col min="1777" max="1777" width="6.5234375" style="1" customWidth="1"/>
    <col min="1778" max="1778" width="9" style="1" customWidth="1"/>
    <col min="1779" max="1781" width="9.41796875" style="1" customWidth="1"/>
    <col min="1782" max="1782" width="0.89453125" style="1" customWidth="1"/>
    <col min="1783" max="1790" width="8.5234375" style="1" customWidth="1"/>
    <col min="1791" max="1791" width="9.1015625" style="1"/>
    <col min="1792" max="1792" width="6.5234375" style="1" customWidth="1"/>
    <col min="1793" max="1793" width="9" style="1" customWidth="1"/>
    <col min="1794" max="1796" width="9.41796875" style="1" customWidth="1"/>
    <col min="1797" max="1797" width="0.89453125" style="1" customWidth="1"/>
    <col min="1798" max="1798" width="8.5234375" style="1" customWidth="1"/>
    <col min="1799" max="2017" width="9.1015625" style="1"/>
    <col min="2018" max="2018" width="7.1015625" style="1" customWidth="1"/>
    <col min="2019" max="2020" width="9.1015625" style="1"/>
    <col min="2021" max="2021" width="12.41796875" style="1" customWidth="1"/>
    <col min="2022" max="2022" width="0.89453125" style="1" customWidth="1"/>
    <col min="2023" max="2023" width="12.41796875" style="1" customWidth="1"/>
    <col min="2024" max="2024" width="0.89453125" style="1" customWidth="1"/>
    <col min="2025" max="2025" width="12.41796875" style="1" customWidth="1"/>
    <col min="2026" max="2026" width="11.5234375" style="1" customWidth="1"/>
    <col min="2027" max="2027" width="0.5234375" style="1" customWidth="1"/>
    <col min="2028" max="2031" width="5.5234375" style="1" customWidth="1"/>
    <col min="2032" max="2032" width="2.1015625" style="1" customWidth="1"/>
    <col min="2033" max="2033" width="6.5234375" style="1" customWidth="1"/>
    <col min="2034" max="2034" width="9" style="1" customWidth="1"/>
    <col min="2035" max="2037" width="9.41796875" style="1" customWidth="1"/>
    <col min="2038" max="2038" width="0.89453125" style="1" customWidth="1"/>
    <col min="2039" max="2046" width="8.5234375" style="1" customWidth="1"/>
    <col min="2047" max="2047" width="9.1015625" style="1"/>
    <col min="2048" max="2048" width="6.5234375" style="1" customWidth="1"/>
    <col min="2049" max="2049" width="9" style="1" customWidth="1"/>
    <col min="2050" max="2052" width="9.41796875" style="1" customWidth="1"/>
    <col min="2053" max="2053" width="0.89453125" style="1" customWidth="1"/>
    <col min="2054" max="2054" width="8.5234375" style="1" customWidth="1"/>
    <col min="2055" max="2273" width="9.1015625" style="1"/>
    <col min="2274" max="2274" width="7.1015625" style="1" customWidth="1"/>
    <col min="2275" max="2276" width="9.1015625" style="1"/>
    <col min="2277" max="2277" width="12.41796875" style="1" customWidth="1"/>
    <col min="2278" max="2278" width="0.89453125" style="1" customWidth="1"/>
    <col min="2279" max="2279" width="12.41796875" style="1" customWidth="1"/>
    <col min="2280" max="2280" width="0.89453125" style="1" customWidth="1"/>
    <col min="2281" max="2281" width="12.41796875" style="1" customWidth="1"/>
    <col min="2282" max="2282" width="11.5234375" style="1" customWidth="1"/>
    <col min="2283" max="2283" width="0.5234375" style="1" customWidth="1"/>
    <col min="2284" max="2287" width="5.5234375" style="1" customWidth="1"/>
    <col min="2288" max="2288" width="2.1015625" style="1" customWidth="1"/>
    <col min="2289" max="2289" width="6.5234375" style="1" customWidth="1"/>
    <col min="2290" max="2290" width="9" style="1" customWidth="1"/>
    <col min="2291" max="2293" width="9.41796875" style="1" customWidth="1"/>
    <col min="2294" max="2294" width="0.89453125" style="1" customWidth="1"/>
    <col min="2295" max="2302" width="8.5234375" style="1" customWidth="1"/>
    <col min="2303" max="2303" width="9.1015625" style="1"/>
    <col min="2304" max="2304" width="6.5234375" style="1" customWidth="1"/>
    <col min="2305" max="2305" width="9" style="1" customWidth="1"/>
    <col min="2306" max="2308" width="9.41796875" style="1" customWidth="1"/>
    <col min="2309" max="2309" width="0.89453125" style="1" customWidth="1"/>
    <col min="2310" max="2310" width="8.5234375" style="1" customWidth="1"/>
    <col min="2311" max="2529" width="9.1015625" style="1"/>
    <col min="2530" max="2530" width="7.1015625" style="1" customWidth="1"/>
    <col min="2531" max="2532" width="9.1015625" style="1"/>
    <col min="2533" max="2533" width="12.41796875" style="1" customWidth="1"/>
    <col min="2534" max="2534" width="0.89453125" style="1" customWidth="1"/>
    <col min="2535" max="2535" width="12.41796875" style="1" customWidth="1"/>
    <col min="2536" max="2536" width="0.89453125" style="1" customWidth="1"/>
    <col min="2537" max="2537" width="12.41796875" style="1" customWidth="1"/>
    <col min="2538" max="2538" width="11.5234375" style="1" customWidth="1"/>
    <col min="2539" max="2539" width="0.5234375" style="1" customWidth="1"/>
    <col min="2540" max="2543" width="5.5234375" style="1" customWidth="1"/>
    <col min="2544" max="2544" width="2.1015625" style="1" customWidth="1"/>
    <col min="2545" max="2545" width="6.5234375" style="1" customWidth="1"/>
    <col min="2546" max="2546" width="9" style="1" customWidth="1"/>
    <col min="2547" max="2549" width="9.41796875" style="1" customWidth="1"/>
    <col min="2550" max="2550" width="0.89453125" style="1" customWidth="1"/>
    <col min="2551" max="2558" width="8.5234375" style="1" customWidth="1"/>
    <col min="2559" max="2559" width="9.1015625" style="1"/>
    <col min="2560" max="2560" width="6.5234375" style="1" customWidth="1"/>
    <col min="2561" max="2561" width="9" style="1" customWidth="1"/>
    <col min="2562" max="2564" width="9.41796875" style="1" customWidth="1"/>
    <col min="2565" max="2565" width="0.89453125" style="1" customWidth="1"/>
    <col min="2566" max="2566" width="8.5234375" style="1" customWidth="1"/>
    <col min="2567" max="2785" width="9.1015625" style="1"/>
    <col min="2786" max="2786" width="7.1015625" style="1" customWidth="1"/>
    <col min="2787" max="2788" width="9.1015625" style="1"/>
    <col min="2789" max="2789" width="12.41796875" style="1" customWidth="1"/>
    <col min="2790" max="2790" width="0.89453125" style="1" customWidth="1"/>
    <col min="2791" max="2791" width="12.41796875" style="1" customWidth="1"/>
    <col min="2792" max="2792" width="0.89453125" style="1" customWidth="1"/>
    <col min="2793" max="2793" width="12.41796875" style="1" customWidth="1"/>
    <col min="2794" max="2794" width="11.5234375" style="1" customWidth="1"/>
    <col min="2795" max="2795" width="0.5234375" style="1" customWidth="1"/>
    <col min="2796" max="2799" width="5.5234375" style="1" customWidth="1"/>
    <col min="2800" max="2800" width="2.1015625" style="1" customWidth="1"/>
    <col min="2801" max="2801" width="6.5234375" style="1" customWidth="1"/>
    <col min="2802" max="2802" width="9" style="1" customWidth="1"/>
    <col min="2803" max="2805" width="9.41796875" style="1" customWidth="1"/>
    <col min="2806" max="2806" width="0.89453125" style="1" customWidth="1"/>
    <col min="2807" max="2814" width="8.5234375" style="1" customWidth="1"/>
    <col min="2815" max="2815" width="9.1015625" style="1"/>
    <col min="2816" max="2816" width="6.5234375" style="1" customWidth="1"/>
    <col min="2817" max="2817" width="9" style="1" customWidth="1"/>
    <col min="2818" max="2820" width="9.41796875" style="1" customWidth="1"/>
    <col min="2821" max="2821" width="0.89453125" style="1" customWidth="1"/>
    <col min="2822" max="2822" width="8.5234375" style="1" customWidth="1"/>
    <col min="2823" max="3041" width="9.1015625" style="1"/>
    <col min="3042" max="3042" width="7.1015625" style="1" customWidth="1"/>
    <col min="3043" max="3044" width="9.1015625" style="1"/>
    <col min="3045" max="3045" width="12.41796875" style="1" customWidth="1"/>
    <col min="3046" max="3046" width="0.89453125" style="1" customWidth="1"/>
    <col min="3047" max="3047" width="12.41796875" style="1" customWidth="1"/>
    <col min="3048" max="3048" width="0.89453125" style="1" customWidth="1"/>
    <col min="3049" max="3049" width="12.41796875" style="1" customWidth="1"/>
    <col min="3050" max="3050" width="11.5234375" style="1" customWidth="1"/>
    <col min="3051" max="3051" width="0.5234375" style="1" customWidth="1"/>
    <col min="3052" max="3055" width="5.5234375" style="1" customWidth="1"/>
    <col min="3056" max="3056" width="2.1015625" style="1" customWidth="1"/>
    <col min="3057" max="3057" width="6.5234375" style="1" customWidth="1"/>
    <col min="3058" max="3058" width="9" style="1" customWidth="1"/>
    <col min="3059" max="3061" width="9.41796875" style="1" customWidth="1"/>
    <col min="3062" max="3062" width="0.89453125" style="1" customWidth="1"/>
    <col min="3063" max="3070" width="8.5234375" style="1" customWidth="1"/>
    <col min="3071" max="3071" width="9.1015625" style="1"/>
    <col min="3072" max="3072" width="6.5234375" style="1" customWidth="1"/>
    <col min="3073" max="3073" width="9" style="1" customWidth="1"/>
    <col min="3074" max="3076" width="9.41796875" style="1" customWidth="1"/>
    <col min="3077" max="3077" width="0.89453125" style="1" customWidth="1"/>
    <col min="3078" max="3078" width="8.5234375" style="1" customWidth="1"/>
    <col min="3079" max="3297" width="9.1015625" style="1"/>
    <col min="3298" max="3298" width="7.1015625" style="1" customWidth="1"/>
    <col min="3299" max="3300" width="9.1015625" style="1"/>
    <col min="3301" max="3301" width="12.41796875" style="1" customWidth="1"/>
    <col min="3302" max="3302" width="0.89453125" style="1" customWidth="1"/>
    <col min="3303" max="3303" width="12.41796875" style="1" customWidth="1"/>
    <col min="3304" max="3304" width="0.89453125" style="1" customWidth="1"/>
    <col min="3305" max="3305" width="12.41796875" style="1" customWidth="1"/>
    <col min="3306" max="3306" width="11.5234375" style="1" customWidth="1"/>
    <col min="3307" max="3307" width="0.5234375" style="1" customWidth="1"/>
    <col min="3308" max="3311" width="5.5234375" style="1" customWidth="1"/>
    <col min="3312" max="3312" width="2.1015625" style="1" customWidth="1"/>
    <col min="3313" max="3313" width="6.5234375" style="1" customWidth="1"/>
    <col min="3314" max="3314" width="9" style="1" customWidth="1"/>
    <col min="3315" max="3317" width="9.41796875" style="1" customWidth="1"/>
    <col min="3318" max="3318" width="0.89453125" style="1" customWidth="1"/>
    <col min="3319" max="3326" width="8.5234375" style="1" customWidth="1"/>
    <col min="3327" max="3327" width="9.1015625" style="1"/>
    <col min="3328" max="3328" width="6.5234375" style="1" customWidth="1"/>
    <col min="3329" max="3329" width="9" style="1" customWidth="1"/>
    <col min="3330" max="3332" width="9.41796875" style="1" customWidth="1"/>
    <col min="3333" max="3333" width="0.89453125" style="1" customWidth="1"/>
    <col min="3334" max="3334" width="8.5234375" style="1" customWidth="1"/>
    <col min="3335" max="3553" width="9.1015625" style="1"/>
    <col min="3554" max="3554" width="7.1015625" style="1" customWidth="1"/>
    <col min="3555" max="3556" width="9.1015625" style="1"/>
    <col min="3557" max="3557" width="12.41796875" style="1" customWidth="1"/>
    <col min="3558" max="3558" width="0.89453125" style="1" customWidth="1"/>
    <col min="3559" max="3559" width="12.41796875" style="1" customWidth="1"/>
    <col min="3560" max="3560" width="0.89453125" style="1" customWidth="1"/>
    <col min="3561" max="3561" width="12.41796875" style="1" customWidth="1"/>
    <col min="3562" max="3562" width="11.5234375" style="1" customWidth="1"/>
    <col min="3563" max="3563" width="0.5234375" style="1" customWidth="1"/>
    <col min="3564" max="3567" width="5.5234375" style="1" customWidth="1"/>
    <col min="3568" max="3568" width="2.1015625" style="1" customWidth="1"/>
    <col min="3569" max="3569" width="6.5234375" style="1" customWidth="1"/>
    <col min="3570" max="3570" width="9" style="1" customWidth="1"/>
    <col min="3571" max="3573" width="9.41796875" style="1" customWidth="1"/>
    <col min="3574" max="3574" width="0.89453125" style="1" customWidth="1"/>
    <col min="3575" max="3582" width="8.5234375" style="1" customWidth="1"/>
    <col min="3583" max="3583" width="9.1015625" style="1"/>
    <col min="3584" max="3584" width="6.5234375" style="1" customWidth="1"/>
    <col min="3585" max="3585" width="9" style="1" customWidth="1"/>
    <col min="3586" max="3588" width="9.41796875" style="1" customWidth="1"/>
    <col min="3589" max="3589" width="0.89453125" style="1" customWidth="1"/>
    <col min="3590" max="3590" width="8.5234375" style="1" customWidth="1"/>
    <col min="3591" max="3809" width="9.1015625" style="1"/>
    <col min="3810" max="3810" width="7.1015625" style="1" customWidth="1"/>
    <col min="3811" max="3812" width="9.1015625" style="1"/>
    <col min="3813" max="3813" width="12.41796875" style="1" customWidth="1"/>
    <col min="3814" max="3814" width="0.89453125" style="1" customWidth="1"/>
    <col min="3815" max="3815" width="12.41796875" style="1" customWidth="1"/>
    <col min="3816" max="3816" width="0.89453125" style="1" customWidth="1"/>
    <col min="3817" max="3817" width="12.41796875" style="1" customWidth="1"/>
    <col min="3818" max="3818" width="11.5234375" style="1" customWidth="1"/>
    <col min="3819" max="3819" width="0.5234375" style="1" customWidth="1"/>
    <col min="3820" max="3823" width="5.5234375" style="1" customWidth="1"/>
    <col min="3824" max="3824" width="2.1015625" style="1" customWidth="1"/>
    <col min="3825" max="3825" width="6.5234375" style="1" customWidth="1"/>
    <col min="3826" max="3826" width="9" style="1" customWidth="1"/>
    <col min="3827" max="3829" width="9.41796875" style="1" customWidth="1"/>
    <col min="3830" max="3830" width="0.89453125" style="1" customWidth="1"/>
    <col min="3831" max="3838" width="8.5234375" style="1" customWidth="1"/>
    <col min="3839" max="3839" width="9.1015625" style="1"/>
    <col min="3840" max="3840" width="6.5234375" style="1" customWidth="1"/>
    <col min="3841" max="3841" width="9" style="1" customWidth="1"/>
    <col min="3842" max="3844" width="9.41796875" style="1" customWidth="1"/>
    <col min="3845" max="3845" width="0.89453125" style="1" customWidth="1"/>
    <col min="3846" max="3846" width="8.5234375" style="1" customWidth="1"/>
    <col min="3847" max="4065" width="9.1015625" style="1"/>
    <col min="4066" max="4066" width="7.1015625" style="1" customWidth="1"/>
    <col min="4067" max="4068" width="9.1015625" style="1"/>
    <col min="4069" max="4069" width="12.41796875" style="1" customWidth="1"/>
    <col min="4070" max="4070" width="0.89453125" style="1" customWidth="1"/>
    <col min="4071" max="4071" width="12.41796875" style="1" customWidth="1"/>
    <col min="4072" max="4072" width="0.89453125" style="1" customWidth="1"/>
    <col min="4073" max="4073" width="12.41796875" style="1" customWidth="1"/>
    <col min="4074" max="4074" width="11.5234375" style="1" customWidth="1"/>
    <col min="4075" max="4075" width="0.5234375" style="1" customWidth="1"/>
    <col min="4076" max="4079" width="5.5234375" style="1" customWidth="1"/>
    <col min="4080" max="4080" width="2.1015625" style="1" customWidth="1"/>
    <col min="4081" max="4081" width="6.5234375" style="1" customWidth="1"/>
    <col min="4082" max="4082" width="9" style="1" customWidth="1"/>
    <col min="4083" max="4085" width="9.41796875" style="1" customWidth="1"/>
    <col min="4086" max="4086" width="0.89453125" style="1" customWidth="1"/>
    <col min="4087" max="4094" width="8.5234375" style="1" customWidth="1"/>
    <col min="4095" max="4095" width="9.1015625" style="1"/>
    <col min="4096" max="4096" width="6.5234375" style="1" customWidth="1"/>
    <col min="4097" max="4097" width="9" style="1" customWidth="1"/>
    <col min="4098" max="4100" width="9.41796875" style="1" customWidth="1"/>
    <col min="4101" max="4101" width="0.89453125" style="1" customWidth="1"/>
    <col min="4102" max="4102" width="8.5234375" style="1" customWidth="1"/>
    <col min="4103" max="4321" width="9.1015625" style="1"/>
    <col min="4322" max="4322" width="7.1015625" style="1" customWidth="1"/>
    <col min="4323" max="4324" width="9.1015625" style="1"/>
    <col min="4325" max="4325" width="12.41796875" style="1" customWidth="1"/>
    <col min="4326" max="4326" width="0.89453125" style="1" customWidth="1"/>
    <col min="4327" max="4327" width="12.41796875" style="1" customWidth="1"/>
    <col min="4328" max="4328" width="0.89453125" style="1" customWidth="1"/>
    <col min="4329" max="4329" width="12.41796875" style="1" customWidth="1"/>
    <col min="4330" max="4330" width="11.5234375" style="1" customWidth="1"/>
    <col min="4331" max="4331" width="0.5234375" style="1" customWidth="1"/>
    <col min="4332" max="4335" width="5.5234375" style="1" customWidth="1"/>
    <col min="4336" max="4336" width="2.1015625" style="1" customWidth="1"/>
    <col min="4337" max="4337" width="6.5234375" style="1" customWidth="1"/>
    <col min="4338" max="4338" width="9" style="1" customWidth="1"/>
    <col min="4339" max="4341" width="9.41796875" style="1" customWidth="1"/>
    <col min="4342" max="4342" width="0.89453125" style="1" customWidth="1"/>
    <col min="4343" max="4350" width="8.5234375" style="1" customWidth="1"/>
    <col min="4351" max="4351" width="9.1015625" style="1"/>
    <col min="4352" max="4352" width="6.5234375" style="1" customWidth="1"/>
    <col min="4353" max="4353" width="9" style="1" customWidth="1"/>
    <col min="4354" max="4356" width="9.41796875" style="1" customWidth="1"/>
    <col min="4357" max="4357" width="0.89453125" style="1" customWidth="1"/>
    <col min="4358" max="4358" width="8.5234375" style="1" customWidth="1"/>
    <col min="4359" max="4577" width="9.1015625" style="1"/>
    <col min="4578" max="4578" width="7.1015625" style="1" customWidth="1"/>
    <col min="4579" max="4580" width="9.1015625" style="1"/>
    <col min="4581" max="4581" width="12.41796875" style="1" customWidth="1"/>
    <col min="4582" max="4582" width="0.89453125" style="1" customWidth="1"/>
    <col min="4583" max="4583" width="12.41796875" style="1" customWidth="1"/>
    <col min="4584" max="4584" width="0.89453125" style="1" customWidth="1"/>
    <col min="4585" max="4585" width="12.41796875" style="1" customWidth="1"/>
    <col min="4586" max="4586" width="11.5234375" style="1" customWidth="1"/>
    <col min="4587" max="4587" width="0.5234375" style="1" customWidth="1"/>
    <col min="4588" max="4591" width="5.5234375" style="1" customWidth="1"/>
    <col min="4592" max="4592" width="2.1015625" style="1" customWidth="1"/>
    <col min="4593" max="4593" width="6.5234375" style="1" customWidth="1"/>
    <col min="4594" max="4594" width="9" style="1" customWidth="1"/>
    <col min="4595" max="4597" width="9.41796875" style="1" customWidth="1"/>
    <col min="4598" max="4598" width="0.89453125" style="1" customWidth="1"/>
    <col min="4599" max="4606" width="8.5234375" style="1" customWidth="1"/>
    <col min="4607" max="4607" width="9.1015625" style="1"/>
    <col min="4608" max="4608" width="6.5234375" style="1" customWidth="1"/>
    <col min="4609" max="4609" width="9" style="1" customWidth="1"/>
    <col min="4610" max="4612" width="9.41796875" style="1" customWidth="1"/>
    <col min="4613" max="4613" width="0.89453125" style="1" customWidth="1"/>
    <col min="4614" max="4614" width="8.5234375" style="1" customWidth="1"/>
    <col min="4615" max="4833" width="9.1015625" style="1"/>
    <col min="4834" max="4834" width="7.1015625" style="1" customWidth="1"/>
    <col min="4835" max="4836" width="9.1015625" style="1"/>
    <col min="4837" max="4837" width="12.41796875" style="1" customWidth="1"/>
    <col min="4838" max="4838" width="0.89453125" style="1" customWidth="1"/>
    <col min="4839" max="4839" width="12.41796875" style="1" customWidth="1"/>
    <col min="4840" max="4840" width="0.89453125" style="1" customWidth="1"/>
    <col min="4841" max="4841" width="12.41796875" style="1" customWidth="1"/>
    <col min="4842" max="4842" width="11.5234375" style="1" customWidth="1"/>
    <col min="4843" max="4843" width="0.5234375" style="1" customWidth="1"/>
    <col min="4844" max="4847" width="5.5234375" style="1" customWidth="1"/>
    <col min="4848" max="4848" width="2.1015625" style="1" customWidth="1"/>
    <col min="4849" max="4849" width="6.5234375" style="1" customWidth="1"/>
    <col min="4850" max="4850" width="9" style="1" customWidth="1"/>
    <col min="4851" max="4853" width="9.41796875" style="1" customWidth="1"/>
    <col min="4854" max="4854" width="0.89453125" style="1" customWidth="1"/>
    <col min="4855" max="4862" width="8.5234375" style="1" customWidth="1"/>
    <col min="4863" max="4863" width="9.1015625" style="1"/>
    <col min="4864" max="4864" width="6.5234375" style="1" customWidth="1"/>
    <col min="4865" max="4865" width="9" style="1" customWidth="1"/>
    <col min="4866" max="4868" width="9.41796875" style="1" customWidth="1"/>
    <col min="4869" max="4869" width="0.89453125" style="1" customWidth="1"/>
    <col min="4870" max="4870" width="8.5234375" style="1" customWidth="1"/>
    <col min="4871" max="5089" width="9.1015625" style="1"/>
    <col min="5090" max="5090" width="7.1015625" style="1" customWidth="1"/>
    <col min="5091" max="5092" width="9.1015625" style="1"/>
    <col min="5093" max="5093" width="12.41796875" style="1" customWidth="1"/>
    <col min="5094" max="5094" width="0.89453125" style="1" customWidth="1"/>
    <col min="5095" max="5095" width="12.41796875" style="1" customWidth="1"/>
    <col min="5096" max="5096" width="0.89453125" style="1" customWidth="1"/>
    <col min="5097" max="5097" width="12.41796875" style="1" customWidth="1"/>
    <col min="5098" max="5098" width="11.5234375" style="1" customWidth="1"/>
    <col min="5099" max="5099" width="0.5234375" style="1" customWidth="1"/>
    <col min="5100" max="5103" width="5.5234375" style="1" customWidth="1"/>
    <col min="5104" max="5104" width="2.1015625" style="1" customWidth="1"/>
    <col min="5105" max="5105" width="6.5234375" style="1" customWidth="1"/>
    <col min="5106" max="5106" width="9" style="1" customWidth="1"/>
    <col min="5107" max="5109" width="9.41796875" style="1" customWidth="1"/>
    <col min="5110" max="5110" width="0.89453125" style="1" customWidth="1"/>
    <col min="5111" max="5118" width="8.5234375" style="1" customWidth="1"/>
    <col min="5119" max="5119" width="9.1015625" style="1"/>
    <col min="5120" max="5120" width="6.5234375" style="1" customWidth="1"/>
    <col min="5121" max="5121" width="9" style="1" customWidth="1"/>
    <col min="5122" max="5124" width="9.41796875" style="1" customWidth="1"/>
    <col min="5125" max="5125" width="0.89453125" style="1" customWidth="1"/>
    <col min="5126" max="5126" width="8.5234375" style="1" customWidth="1"/>
    <col min="5127" max="5345" width="9.1015625" style="1"/>
    <col min="5346" max="5346" width="7.1015625" style="1" customWidth="1"/>
    <col min="5347" max="5348" width="9.1015625" style="1"/>
    <col min="5349" max="5349" width="12.41796875" style="1" customWidth="1"/>
    <col min="5350" max="5350" width="0.89453125" style="1" customWidth="1"/>
    <col min="5351" max="5351" width="12.41796875" style="1" customWidth="1"/>
    <col min="5352" max="5352" width="0.89453125" style="1" customWidth="1"/>
    <col min="5353" max="5353" width="12.41796875" style="1" customWidth="1"/>
    <col min="5354" max="5354" width="11.5234375" style="1" customWidth="1"/>
    <col min="5355" max="5355" width="0.5234375" style="1" customWidth="1"/>
    <col min="5356" max="5359" width="5.5234375" style="1" customWidth="1"/>
    <col min="5360" max="5360" width="2.1015625" style="1" customWidth="1"/>
    <col min="5361" max="5361" width="6.5234375" style="1" customWidth="1"/>
    <col min="5362" max="5362" width="9" style="1" customWidth="1"/>
    <col min="5363" max="5365" width="9.41796875" style="1" customWidth="1"/>
    <col min="5366" max="5366" width="0.89453125" style="1" customWidth="1"/>
    <col min="5367" max="5374" width="8.5234375" style="1" customWidth="1"/>
    <col min="5375" max="5375" width="9.1015625" style="1"/>
    <col min="5376" max="5376" width="6.5234375" style="1" customWidth="1"/>
    <col min="5377" max="5377" width="9" style="1" customWidth="1"/>
    <col min="5378" max="5380" width="9.41796875" style="1" customWidth="1"/>
    <col min="5381" max="5381" width="0.89453125" style="1" customWidth="1"/>
    <col min="5382" max="5382" width="8.5234375" style="1" customWidth="1"/>
    <col min="5383" max="5601" width="9.1015625" style="1"/>
    <col min="5602" max="5602" width="7.1015625" style="1" customWidth="1"/>
    <col min="5603" max="5604" width="9.1015625" style="1"/>
    <col min="5605" max="5605" width="12.41796875" style="1" customWidth="1"/>
    <col min="5606" max="5606" width="0.89453125" style="1" customWidth="1"/>
    <col min="5607" max="5607" width="12.41796875" style="1" customWidth="1"/>
    <col min="5608" max="5608" width="0.89453125" style="1" customWidth="1"/>
    <col min="5609" max="5609" width="12.41796875" style="1" customWidth="1"/>
    <col min="5610" max="5610" width="11.5234375" style="1" customWidth="1"/>
    <col min="5611" max="5611" width="0.5234375" style="1" customWidth="1"/>
    <col min="5612" max="5615" width="5.5234375" style="1" customWidth="1"/>
    <col min="5616" max="5616" width="2.1015625" style="1" customWidth="1"/>
    <col min="5617" max="5617" width="6.5234375" style="1" customWidth="1"/>
    <col min="5618" max="5618" width="9" style="1" customWidth="1"/>
    <col min="5619" max="5621" width="9.41796875" style="1" customWidth="1"/>
    <col min="5622" max="5622" width="0.89453125" style="1" customWidth="1"/>
    <col min="5623" max="5630" width="8.5234375" style="1" customWidth="1"/>
    <col min="5631" max="5631" width="9.1015625" style="1"/>
    <col min="5632" max="5632" width="6.5234375" style="1" customWidth="1"/>
    <col min="5633" max="5633" width="9" style="1" customWidth="1"/>
    <col min="5634" max="5636" width="9.41796875" style="1" customWidth="1"/>
    <col min="5637" max="5637" width="0.89453125" style="1" customWidth="1"/>
    <col min="5638" max="5638" width="8.5234375" style="1" customWidth="1"/>
    <col min="5639" max="5857" width="9.1015625" style="1"/>
    <col min="5858" max="5858" width="7.1015625" style="1" customWidth="1"/>
    <col min="5859" max="5860" width="9.1015625" style="1"/>
    <col min="5861" max="5861" width="12.41796875" style="1" customWidth="1"/>
    <col min="5862" max="5862" width="0.89453125" style="1" customWidth="1"/>
    <col min="5863" max="5863" width="12.41796875" style="1" customWidth="1"/>
    <col min="5864" max="5864" width="0.89453125" style="1" customWidth="1"/>
    <col min="5865" max="5865" width="12.41796875" style="1" customWidth="1"/>
    <col min="5866" max="5866" width="11.5234375" style="1" customWidth="1"/>
    <col min="5867" max="5867" width="0.5234375" style="1" customWidth="1"/>
    <col min="5868" max="5871" width="5.5234375" style="1" customWidth="1"/>
    <col min="5872" max="5872" width="2.1015625" style="1" customWidth="1"/>
    <col min="5873" max="5873" width="6.5234375" style="1" customWidth="1"/>
    <col min="5874" max="5874" width="9" style="1" customWidth="1"/>
    <col min="5875" max="5877" width="9.41796875" style="1" customWidth="1"/>
    <col min="5878" max="5878" width="0.89453125" style="1" customWidth="1"/>
    <col min="5879" max="5886" width="8.5234375" style="1" customWidth="1"/>
    <col min="5887" max="5887" width="9.1015625" style="1"/>
    <col min="5888" max="5888" width="6.5234375" style="1" customWidth="1"/>
    <col min="5889" max="5889" width="9" style="1" customWidth="1"/>
    <col min="5890" max="5892" width="9.41796875" style="1" customWidth="1"/>
    <col min="5893" max="5893" width="0.89453125" style="1" customWidth="1"/>
    <col min="5894" max="5894" width="8.5234375" style="1" customWidth="1"/>
    <col min="5895" max="6113" width="9.1015625" style="1"/>
    <col min="6114" max="6114" width="7.1015625" style="1" customWidth="1"/>
    <col min="6115" max="6116" width="9.1015625" style="1"/>
    <col min="6117" max="6117" width="12.41796875" style="1" customWidth="1"/>
    <col min="6118" max="6118" width="0.89453125" style="1" customWidth="1"/>
    <col min="6119" max="6119" width="12.41796875" style="1" customWidth="1"/>
    <col min="6120" max="6120" width="0.89453125" style="1" customWidth="1"/>
    <col min="6121" max="6121" width="12.41796875" style="1" customWidth="1"/>
    <col min="6122" max="6122" width="11.5234375" style="1" customWidth="1"/>
    <col min="6123" max="6123" width="0.5234375" style="1" customWidth="1"/>
    <col min="6124" max="6127" width="5.5234375" style="1" customWidth="1"/>
    <col min="6128" max="6128" width="2.1015625" style="1" customWidth="1"/>
    <col min="6129" max="6129" width="6.5234375" style="1" customWidth="1"/>
    <col min="6130" max="6130" width="9" style="1" customWidth="1"/>
    <col min="6131" max="6133" width="9.41796875" style="1" customWidth="1"/>
    <col min="6134" max="6134" width="0.89453125" style="1" customWidth="1"/>
    <col min="6135" max="6142" width="8.5234375" style="1" customWidth="1"/>
    <col min="6143" max="6143" width="9.1015625" style="1"/>
    <col min="6144" max="6144" width="6.5234375" style="1" customWidth="1"/>
    <col min="6145" max="6145" width="9" style="1" customWidth="1"/>
    <col min="6146" max="6148" width="9.41796875" style="1" customWidth="1"/>
    <col min="6149" max="6149" width="0.89453125" style="1" customWidth="1"/>
    <col min="6150" max="6150" width="8.5234375" style="1" customWidth="1"/>
    <col min="6151" max="6369" width="9.1015625" style="1"/>
    <col min="6370" max="6370" width="7.1015625" style="1" customWidth="1"/>
    <col min="6371" max="6372" width="9.1015625" style="1"/>
    <col min="6373" max="6373" width="12.41796875" style="1" customWidth="1"/>
    <col min="6374" max="6374" width="0.89453125" style="1" customWidth="1"/>
    <col min="6375" max="6375" width="12.41796875" style="1" customWidth="1"/>
    <col min="6376" max="6376" width="0.89453125" style="1" customWidth="1"/>
    <col min="6377" max="6377" width="12.41796875" style="1" customWidth="1"/>
    <col min="6378" max="6378" width="11.5234375" style="1" customWidth="1"/>
    <col min="6379" max="6379" width="0.5234375" style="1" customWidth="1"/>
    <col min="6380" max="6383" width="5.5234375" style="1" customWidth="1"/>
    <col min="6384" max="6384" width="2.1015625" style="1" customWidth="1"/>
    <col min="6385" max="6385" width="6.5234375" style="1" customWidth="1"/>
    <col min="6386" max="6386" width="9" style="1" customWidth="1"/>
    <col min="6387" max="6389" width="9.41796875" style="1" customWidth="1"/>
    <col min="6390" max="6390" width="0.89453125" style="1" customWidth="1"/>
    <col min="6391" max="6398" width="8.5234375" style="1" customWidth="1"/>
    <col min="6399" max="6399" width="9.1015625" style="1"/>
    <col min="6400" max="6400" width="6.5234375" style="1" customWidth="1"/>
    <col min="6401" max="6401" width="9" style="1" customWidth="1"/>
    <col min="6402" max="6404" width="9.41796875" style="1" customWidth="1"/>
    <col min="6405" max="6405" width="0.89453125" style="1" customWidth="1"/>
    <col min="6406" max="6406" width="8.5234375" style="1" customWidth="1"/>
    <col min="6407" max="6625" width="9.1015625" style="1"/>
    <col min="6626" max="6626" width="7.1015625" style="1" customWidth="1"/>
    <col min="6627" max="6628" width="9.1015625" style="1"/>
    <col min="6629" max="6629" width="12.41796875" style="1" customWidth="1"/>
    <col min="6630" max="6630" width="0.89453125" style="1" customWidth="1"/>
    <col min="6631" max="6631" width="12.41796875" style="1" customWidth="1"/>
    <col min="6632" max="6632" width="0.89453125" style="1" customWidth="1"/>
    <col min="6633" max="6633" width="12.41796875" style="1" customWidth="1"/>
    <col min="6634" max="6634" width="11.5234375" style="1" customWidth="1"/>
    <col min="6635" max="6635" width="0.5234375" style="1" customWidth="1"/>
    <col min="6636" max="6639" width="5.5234375" style="1" customWidth="1"/>
    <col min="6640" max="6640" width="2.1015625" style="1" customWidth="1"/>
    <col min="6641" max="6641" width="6.5234375" style="1" customWidth="1"/>
    <col min="6642" max="6642" width="9" style="1" customWidth="1"/>
    <col min="6643" max="6645" width="9.41796875" style="1" customWidth="1"/>
    <col min="6646" max="6646" width="0.89453125" style="1" customWidth="1"/>
    <col min="6647" max="6654" width="8.5234375" style="1" customWidth="1"/>
    <col min="6655" max="6655" width="9.1015625" style="1"/>
    <col min="6656" max="6656" width="6.5234375" style="1" customWidth="1"/>
    <col min="6657" max="6657" width="9" style="1" customWidth="1"/>
    <col min="6658" max="6660" width="9.41796875" style="1" customWidth="1"/>
    <col min="6661" max="6661" width="0.89453125" style="1" customWidth="1"/>
    <col min="6662" max="6662" width="8.5234375" style="1" customWidth="1"/>
    <col min="6663" max="6881" width="9.1015625" style="1"/>
    <col min="6882" max="6882" width="7.1015625" style="1" customWidth="1"/>
    <col min="6883" max="6884" width="9.1015625" style="1"/>
    <col min="6885" max="6885" width="12.41796875" style="1" customWidth="1"/>
    <col min="6886" max="6886" width="0.89453125" style="1" customWidth="1"/>
    <col min="6887" max="6887" width="12.41796875" style="1" customWidth="1"/>
    <col min="6888" max="6888" width="0.89453125" style="1" customWidth="1"/>
    <col min="6889" max="6889" width="12.41796875" style="1" customWidth="1"/>
    <col min="6890" max="6890" width="11.5234375" style="1" customWidth="1"/>
    <col min="6891" max="6891" width="0.5234375" style="1" customWidth="1"/>
    <col min="6892" max="6895" width="5.5234375" style="1" customWidth="1"/>
    <col min="6896" max="6896" width="2.1015625" style="1" customWidth="1"/>
    <col min="6897" max="6897" width="6.5234375" style="1" customWidth="1"/>
    <col min="6898" max="6898" width="9" style="1" customWidth="1"/>
    <col min="6899" max="6901" width="9.41796875" style="1" customWidth="1"/>
    <col min="6902" max="6902" width="0.89453125" style="1" customWidth="1"/>
    <col min="6903" max="6910" width="8.5234375" style="1" customWidth="1"/>
    <col min="6911" max="6911" width="9.1015625" style="1"/>
    <col min="6912" max="6912" width="6.5234375" style="1" customWidth="1"/>
    <col min="6913" max="6913" width="9" style="1" customWidth="1"/>
    <col min="6914" max="6916" width="9.41796875" style="1" customWidth="1"/>
    <col min="6917" max="6917" width="0.89453125" style="1" customWidth="1"/>
    <col min="6918" max="6918" width="8.5234375" style="1" customWidth="1"/>
    <col min="6919" max="7137" width="9.1015625" style="1"/>
    <col min="7138" max="7138" width="7.1015625" style="1" customWidth="1"/>
    <col min="7139" max="7140" width="9.1015625" style="1"/>
    <col min="7141" max="7141" width="12.41796875" style="1" customWidth="1"/>
    <col min="7142" max="7142" width="0.89453125" style="1" customWidth="1"/>
    <col min="7143" max="7143" width="12.41796875" style="1" customWidth="1"/>
    <col min="7144" max="7144" width="0.89453125" style="1" customWidth="1"/>
    <col min="7145" max="7145" width="12.41796875" style="1" customWidth="1"/>
    <col min="7146" max="7146" width="11.5234375" style="1" customWidth="1"/>
    <col min="7147" max="7147" width="0.5234375" style="1" customWidth="1"/>
    <col min="7148" max="7151" width="5.5234375" style="1" customWidth="1"/>
    <col min="7152" max="7152" width="2.1015625" style="1" customWidth="1"/>
    <col min="7153" max="7153" width="6.5234375" style="1" customWidth="1"/>
    <col min="7154" max="7154" width="9" style="1" customWidth="1"/>
    <col min="7155" max="7157" width="9.41796875" style="1" customWidth="1"/>
    <col min="7158" max="7158" width="0.89453125" style="1" customWidth="1"/>
    <col min="7159" max="7166" width="8.5234375" style="1" customWidth="1"/>
    <col min="7167" max="7167" width="9.1015625" style="1"/>
    <col min="7168" max="7168" width="6.5234375" style="1" customWidth="1"/>
    <col min="7169" max="7169" width="9" style="1" customWidth="1"/>
    <col min="7170" max="7172" width="9.41796875" style="1" customWidth="1"/>
    <col min="7173" max="7173" width="0.89453125" style="1" customWidth="1"/>
    <col min="7174" max="7174" width="8.5234375" style="1" customWidth="1"/>
    <col min="7175" max="7393" width="9.1015625" style="1"/>
    <col min="7394" max="7394" width="7.1015625" style="1" customWidth="1"/>
    <col min="7395" max="7396" width="9.1015625" style="1"/>
    <col min="7397" max="7397" width="12.41796875" style="1" customWidth="1"/>
    <col min="7398" max="7398" width="0.89453125" style="1" customWidth="1"/>
    <col min="7399" max="7399" width="12.41796875" style="1" customWidth="1"/>
    <col min="7400" max="7400" width="0.89453125" style="1" customWidth="1"/>
    <col min="7401" max="7401" width="12.41796875" style="1" customWidth="1"/>
    <col min="7402" max="7402" width="11.5234375" style="1" customWidth="1"/>
    <col min="7403" max="7403" width="0.5234375" style="1" customWidth="1"/>
    <col min="7404" max="7407" width="5.5234375" style="1" customWidth="1"/>
    <col min="7408" max="7408" width="2.1015625" style="1" customWidth="1"/>
    <col min="7409" max="7409" width="6.5234375" style="1" customWidth="1"/>
    <col min="7410" max="7410" width="9" style="1" customWidth="1"/>
    <col min="7411" max="7413" width="9.41796875" style="1" customWidth="1"/>
    <col min="7414" max="7414" width="0.89453125" style="1" customWidth="1"/>
    <col min="7415" max="7422" width="8.5234375" style="1" customWidth="1"/>
    <col min="7423" max="7423" width="9.1015625" style="1"/>
    <col min="7424" max="7424" width="6.5234375" style="1" customWidth="1"/>
    <col min="7425" max="7425" width="9" style="1" customWidth="1"/>
    <col min="7426" max="7428" width="9.41796875" style="1" customWidth="1"/>
    <col min="7429" max="7429" width="0.89453125" style="1" customWidth="1"/>
    <col min="7430" max="7430" width="8.5234375" style="1" customWidth="1"/>
    <col min="7431" max="7649" width="9.1015625" style="1"/>
    <col min="7650" max="7650" width="7.1015625" style="1" customWidth="1"/>
    <col min="7651" max="7652" width="9.1015625" style="1"/>
    <col min="7653" max="7653" width="12.41796875" style="1" customWidth="1"/>
    <col min="7654" max="7654" width="0.89453125" style="1" customWidth="1"/>
    <col min="7655" max="7655" width="12.41796875" style="1" customWidth="1"/>
    <col min="7656" max="7656" width="0.89453125" style="1" customWidth="1"/>
    <col min="7657" max="7657" width="12.41796875" style="1" customWidth="1"/>
    <col min="7658" max="7658" width="11.5234375" style="1" customWidth="1"/>
    <col min="7659" max="7659" width="0.5234375" style="1" customWidth="1"/>
    <col min="7660" max="7663" width="5.5234375" style="1" customWidth="1"/>
    <col min="7664" max="7664" width="2.1015625" style="1" customWidth="1"/>
    <col min="7665" max="7665" width="6.5234375" style="1" customWidth="1"/>
    <col min="7666" max="7666" width="9" style="1" customWidth="1"/>
    <col min="7667" max="7669" width="9.41796875" style="1" customWidth="1"/>
    <col min="7670" max="7670" width="0.89453125" style="1" customWidth="1"/>
    <col min="7671" max="7678" width="8.5234375" style="1" customWidth="1"/>
    <col min="7679" max="7679" width="9.1015625" style="1"/>
    <col min="7680" max="7680" width="6.5234375" style="1" customWidth="1"/>
    <col min="7681" max="7681" width="9" style="1" customWidth="1"/>
    <col min="7682" max="7684" width="9.41796875" style="1" customWidth="1"/>
    <col min="7685" max="7685" width="0.89453125" style="1" customWidth="1"/>
    <col min="7686" max="7686" width="8.5234375" style="1" customWidth="1"/>
    <col min="7687" max="7905" width="9.1015625" style="1"/>
    <col min="7906" max="7906" width="7.1015625" style="1" customWidth="1"/>
    <col min="7907" max="7908" width="9.1015625" style="1"/>
    <col min="7909" max="7909" width="12.41796875" style="1" customWidth="1"/>
    <col min="7910" max="7910" width="0.89453125" style="1" customWidth="1"/>
    <col min="7911" max="7911" width="12.41796875" style="1" customWidth="1"/>
    <col min="7912" max="7912" width="0.89453125" style="1" customWidth="1"/>
    <col min="7913" max="7913" width="12.41796875" style="1" customWidth="1"/>
    <col min="7914" max="7914" width="11.5234375" style="1" customWidth="1"/>
    <col min="7915" max="7915" width="0.5234375" style="1" customWidth="1"/>
    <col min="7916" max="7919" width="5.5234375" style="1" customWidth="1"/>
    <col min="7920" max="7920" width="2.1015625" style="1" customWidth="1"/>
    <col min="7921" max="7921" width="6.5234375" style="1" customWidth="1"/>
    <col min="7922" max="7922" width="9" style="1" customWidth="1"/>
    <col min="7923" max="7925" width="9.41796875" style="1" customWidth="1"/>
    <col min="7926" max="7926" width="0.89453125" style="1" customWidth="1"/>
    <col min="7927" max="7934" width="8.5234375" style="1" customWidth="1"/>
    <col min="7935" max="7935" width="9.1015625" style="1"/>
    <col min="7936" max="7936" width="6.5234375" style="1" customWidth="1"/>
    <col min="7937" max="7937" width="9" style="1" customWidth="1"/>
    <col min="7938" max="7940" width="9.41796875" style="1" customWidth="1"/>
    <col min="7941" max="7941" width="0.89453125" style="1" customWidth="1"/>
    <col min="7942" max="7942" width="8.5234375" style="1" customWidth="1"/>
    <col min="7943" max="8161" width="9.1015625" style="1"/>
    <col min="8162" max="8162" width="7.1015625" style="1" customWidth="1"/>
    <col min="8163" max="8164" width="9.1015625" style="1"/>
    <col min="8165" max="8165" width="12.41796875" style="1" customWidth="1"/>
    <col min="8166" max="8166" width="0.89453125" style="1" customWidth="1"/>
    <col min="8167" max="8167" width="12.41796875" style="1" customWidth="1"/>
    <col min="8168" max="8168" width="0.89453125" style="1" customWidth="1"/>
    <col min="8169" max="8169" width="12.41796875" style="1" customWidth="1"/>
    <col min="8170" max="8170" width="11.5234375" style="1" customWidth="1"/>
    <col min="8171" max="8171" width="0.5234375" style="1" customWidth="1"/>
    <col min="8172" max="8175" width="5.5234375" style="1" customWidth="1"/>
    <col min="8176" max="8176" width="2.1015625" style="1" customWidth="1"/>
    <col min="8177" max="8177" width="6.5234375" style="1" customWidth="1"/>
    <col min="8178" max="8178" width="9" style="1" customWidth="1"/>
    <col min="8179" max="8181" width="9.41796875" style="1" customWidth="1"/>
    <col min="8182" max="8182" width="0.89453125" style="1" customWidth="1"/>
    <col min="8183" max="8190" width="8.5234375" style="1" customWidth="1"/>
    <col min="8191" max="8191" width="9.1015625" style="1"/>
    <col min="8192" max="8192" width="6.5234375" style="1" customWidth="1"/>
    <col min="8193" max="8193" width="9" style="1" customWidth="1"/>
    <col min="8194" max="8196" width="9.41796875" style="1" customWidth="1"/>
    <col min="8197" max="8197" width="0.89453125" style="1" customWidth="1"/>
    <col min="8198" max="8198" width="8.5234375" style="1" customWidth="1"/>
    <col min="8199" max="8417" width="9.1015625" style="1"/>
    <col min="8418" max="8418" width="7.1015625" style="1" customWidth="1"/>
    <col min="8419" max="8420" width="9.1015625" style="1"/>
    <col min="8421" max="8421" width="12.41796875" style="1" customWidth="1"/>
    <col min="8422" max="8422" width="0.89453125" style="1" customWidth="1"/>
    <col min="8423" max="8423" width="12.41796875" style="1" customWidth="1"/>
    <col min="8424" max="8424" width="0.89453125" style="1" customWidth="1"/>
    <col min="8425" max="8425" width="12.41796875" style="1" customWidth="1"/>
    <col min="8426" max="8426" width="11.5234375" style="1" customWidth="1"/>
    <col min="8427" max="8427" width="0.5234375" style="1" customWidth="1"/>
    <col min="8428" max="8431" width="5.5234375" style="1" customWidth="1"/>
    <col min="8432" max="8432" width="2.1015625" style="1" customWidth="1"/>
    <col min="8433" max="8433" width="6.5234375" style="1" customWidth="1"/>
    <col min="8434" max="8434" width="9" style="1" customWidth="1"/>
    <col min="8435" max="8437" width="9.41796875" style="1" customWidth="1"/>
    <col min="8438" max="8438" width="0.89453125" style="1" customWidth="1"/>
    <col min="8439" max="8446" width="8.5234375" style="1" customWidth="1"/>
    <col min="8447" max="8447" width="9.1015625" style="1"/>
    <col min="8448" max="8448" width="6.5234375" style="1" customWidth="1"/>
    <col min="8449" max="8449" width="9" style="1" customWidth="1"/>
    <col min="8450" max="8452" width="9.41796875" style="1" customWidth="1"/>
    <col min="8453" max="8453" width="0.89453125" style="1" customWidth="1"/>
    <col min="8454" max="8454" width="8.5234375" style="1" customWidth="1"/>
    <col min="8455" max="8673" width="9.1015625" style="1"/>
    <col min="8674" max="8674" width="7.1015625" style="1" customWidth="1"/>
    <col min="8675" max="8676" width="9.1015625" style="1"/>
    <col min="8677" max="8677" width="12.41796875" style="1" customWidth="1"/>
    <col min="8678" max="8678" width="0.89453125" style="1" customWidth="1"/>
    <col min="8679" max="8679" width="12.41796875" style="1" customWidth="1"/>
    <col min="8680" max="8680" width="0.89453125" style="1" customWidth="1"/>
    <col min="8681" max="8681" width="12.41796875" style="1" customWidth="1"/>
    <col min="8682" max="8682" width="11.5234375" style="1" customWidth="1"/>
    <col min="8683" max="8683" width="0.5234375" style="1" customWidth="1"/>
    <col min="8684" max="8687" width="5.5234375" style="1" customWidth="1"/>
    <col min="8688" max="8688" width="2.1015625" style="1" customWidth="1"/>
    <col min="8689" max="8689" width="6.5234375" style="1" customWidth="1"/>
    <col min="8690" max="8690" width="9" style="1" customWidth="1"/>
    <col min="8691" max="8693" width="9.41796875" style="1" customWidth="1"/>
    <col min="8694" max="8694" width="0.89453125" style="1" customWidth="1"/>
    <col min="8695" max="8702" width="8.5234375" style="1" customWidth="1"/>
    <col min="8703" max="8703" width="9.1015625" style="1"/>
    <col min="8704" max="8704" width="6.5234375" style="1" customWidth="1"/>
    <col min="8705" max="8705" width="9" style="1" customWidth="1"/>
    <col min="8706" max="8708" width="9.41796875" style="1" customWidth="1"/>
    <col min="8709" max="8709" width="0.89453125" style="1" customWidth="1"/>
    <col min="8710" max="8710" width="8.5234375" style="1" customWidth="1"/>
    <col min="8711" max="8929" width="9.1015625" style="1"/>
    <col min="8930" max="8930" width="7.1015625" style="1" customWidth="1"/>
    <col min="8931" max="8932" width="9.1015625" style="1"/>
    <col min="8933" max="8933" width="12.41796875" style="1" customWidth="1"/>
    <col min="8934" max="8934" width="0.89453125" style="1" customWidth="1"/>
    <col min="8935" max="8935" width="12.41796875" style="1" customWidth="1"/>
    <col min="8936" max="8936" width="0.89453125" style="1" customWidth="1"/>
    <col min="8937" max="8937" width="12.41796875" style="1" customWidth="1"/>
    <col min="8938" max="8938" width="11.5234375" style="1" customWidth="1"/>
    <col min="8939" max="8939" width="0.5234375" style="1" customWidth="1"/>
    <col min="8940" max="8943" width="5.5234375" style="1" customWidth="1"/>
    <col min="8944" max="8944" width="2.1015625" style="1" customWidth="1"/>
    <col min="8945" max="8945" width="6.5234375" style="1" customWidth="1"/>
    <col min="8946" max="8946" width="9" style="1" customWidth="1"/>
    <col min="8947" max="8949" width="9.41796875" style="1" customWidth="1"/>
    <col min="8950" max="8950" width="0.89453125" style="1" customWidth="1"/>
    <col min="8951" max="8958" width="8.5234375" style="1" customWidth="1"/>
    <col min="8959" max="8959" width="9.1015625" style="1"/>
    <col min="8960" max="8960" width="6.5234375" style="1" customWidth="1"/>
    <col min="8961" max="8961" width="9" style="1" customWidth="1"/>
    <col min="8962" max="8964" width="9.41796875" style="1" customWidth="1"/>
    <col min="8965" max="8965" width="0.89453125" style="1" customWidth="1"/>
    <col min="8966" max="8966" width="8.5234375" style="1" customWidth="1"/>
    <col min="8967" max="9185" width="9.1015625" style="1"/>
    <col min="9186" max="9186" width="7.1015625" style="1" customWidth="1"/>
    <col min="9187" max="9188" width="9.1015625" style="1"/>
    <col min="9189" max="9189" width="12.41796875" style="1" customWidth="1"/>
    <col min="9190" max="9190" width="0.89453125" style="1" customWidth="1"/>
    <col min="9191" max="9191" width="12.41796875" style="1" customWidth="1"/>
    <col min="9192" max="9192" width="0.89453125" style="1" customWidth="1"/>
    <col min="9193" max="9193" width="12.41796875" style="1" customWidth="1"/>
    <col min="9194" max="9194" width="11.5234375" style="1" customWidth="1"/>
    <col min="9195" max="9195" width="0.5234375" style="1" customWidth="1"/>
    <col min="9196" max="9199" width="5.5234375" style="1" customWidth="1"/>
    <col min="9200" max="9200" width="2.1015625" style="1" customWidth="1"/>
    <col min="9201" max="9201" width="6.5234375" style="1" customWidth="1"/>
    <col min="9202" max="9202" width="9" style="1" customWidth="1"/>
    <col min="9203" max="9205" width="9.41796875" style="1" customWidth="1"/>
    <col min="9206" max="9206" width="0.89453125" style="1" customWidth="1"/>
    <col min="9207" max="9214" width="8.5234375" style="1" customWidth="1"/>
    <col min="9215" max="9215" width="9.1015625" style="1"/>
    <col min="9216" max="9216" width="6.5234375" style="1" customWidth="1"/>
    <col min="9217" max="9217" width="9" style="1" customWidth="1"/>
    <col min="9218" max="9220" width="9.41796875" style="1" customWidth="1"/>
    <col min="9221" max="9221" width="0.89453125" style="1" customWidth="1"/>
    <col min="9222" max="9222" width="8.5234375" style="1" customWidth="1"/>
    <col min="9223" max="9441" width="9.1015625" style="1"/>
    <col min="9442" max="9442" width="7.1015625" style="1" customWidth="1"/>
    <col min="9443" max="9444" width="9.1015625" style="1"/>
    <col min="9445" max="9445" width="12.41796875" style="1" customWidth="1"/>
    <col min="9446" max="9446" width="0.89453125" style="1" customWidth="1"/>
    <col min="9447" max="9447" width="12.41796875" style="1" customWidth="1"/>
    <col min="9448" max="9448" width="0.89453125" style="1" customWidth="1"/>
    <col min="9449" max="9449" width="12.41796875" style="1" customWidth="1"/>
    <col min="9450" max="9450" width="11.5234375" style="1" customWidth="1"/>
    <col min="9451" max="9451" width="0.5234375" style="1" customWidth="1"/>
    <col min="9452" max="9455" width="5.5234375" style="1" customWidth="1"/>
    <col min="9456" max="9456" width="2.1015625" style="1" customWidth="1"/>
    <col min="9457" max="9457" width="6.5234375" style="1" customWidth="1"/>
    <col min="9458" max="9458" width="9" style="1" customWidth="1"/>
    <col min="9459" max="9461" width="9.41796875" style="1" customWidth="1"/>
    <col min="9462" max="9462" width="0.89453125" style="1" customWidth="1"/>
    <col min="9463" max="9470" width="8.5234375" style="1" customWidth="1"/>
    <col min="9471" max="9471" width="9.1015625" style="1"/>
    <col min="9472" max="9472" width="6.5234375" style="1" customWidth="1"/>
    <col min="9473" max="9473" width="9" style="1" customWidth="1"/>
    <col min="9474" max="9476" width="9.41796875" style="1" customWidth="1"/>
    <col min="9477" max="9477" width="0.89453125" style="1" customWidth="1"/>
    <col min="9478" max="9478" width="8.5234375" style="1" customWidth="1"/>
    <col min="9479" max="9697" width="9.1015625" style="1"/>
    <col min="9698" max="9698" width="7.1015625" style="1" customWidth="1"/>
    <col min="9699" max="9700" width="9.1015625" style="1"/>
    <col min="9701" max="9701" width="12.41796875" style="1" customWidth="1"/>
    <col min="9702" max="9702" width="0.89453125" style="1" customWidth="1"/>
    <col min="9703" max="9703" width="12.41796875" style="1" customWidth="1"/>
    <col min="9704" max="9704" width="0.89453125" style="1" customWidth="1"/>
    <col min="9705" max="9705" width="12.41796875" style="1" customWidth="1"/>
    <col min="9706" max="9706" width="11.5234375" style="1" customWidth="1"/>
    <col min="9707" max="9707" width="0.5234375" style="1" customWidth="1"/>
    <col min="9708" max="9711" width="5.5234375" style="1" customWidth="1"/>
    <col min="9712" max="9712" width="2.1015625" style="1" customWidth="1"/>
    <col min="9713" max="9713" width="6.5234375" style="1" customWidth="1"/>
    <col min="9714" max="9714" width="9" style="1" customWidth="1"/>
    <col min="9715" max="9717" width="9.41796875" style="1" customWidth="1"/>
    <col min="9718" max="9718" width="0.89453125" style="1" customWidth="1"/>
    <col min="9719" max="9726" width="8.5234375" style="1" customWidth="1"/>
    <col min="9727" max="9727" width="9.1015625" style="1"/>
    <col min="9728" max="9728" width="6.5234375" style="1" customWidth="1"/>
    <col min="9729" max="9729" width="9" style="1" customWidth="1"/>
    <col min="9730" max="9732" width="9.41796875" style="1" customWidth="1"/>
    <col min="9733" max="9733" width="0.89453125" style="1" customWidth="1"/>
    <col min="9734" max="9734" width="8.5234375" style="1" customWidth="1"/>
    <col min="9735" max="9953" width="9.1015625" style="1"/>
    <col min="9954" max="9954" width="7.1015625" style="1" customWidth="1"/>
    <col min="9955" max="9956" width="9.1015625" style="1"/>
    <col min="9957" max="9957" width="12.41796875" style="1" customWidth="1"/>
    <col min="9958" max="9958" width="0.89453125" style="1" customWidth="1"/>
    <col min="9959" max="9959" width="12.41796875" style="1" customWidth="1"/>
    <col min="9960" max="9960" width="0.89453125" style="1" customWidth="1"/>
    <col min="9961" max="9961" width="12.41796875" style="1" customWidth="1"/>
    <col min="9962" max="9962" width="11.5234375" style="1" customWidth="1"/>
    <col min="9963" max="9963" width="0.5234375" style="1" customWidth="1"/>
    <col min="9964" max="9967" width="5.5234375" style="1" customWidth="1"/>
    <col min="9968" max="9968" width="2.1015625" style="1" customWidth="1"/>
    <col min="9969" max="9969" width="6.5234375" style="1" customWidth="1"/>
    <col min="9970" max="9970" width="9" style="1" customWidth="1"/>
    <col min="9971" max="9973" width="9.41796875" style="1" customWidth="1"/>
    <col min="9974" max="9974" width="0.89453125" style="1" customWidth="1"/>
    <col min="9975" max="9982" width="8.5234375" style="1" customWidth="1"/>
    <col min="9983" max="9983" width="9.1015625" style="1"/>
    <col min="9984" max="9984" width="6.5234375" style="1" customWidth="1"/>
    <col min="9985" max="9985" width="9" style="1" customWidth="1"/>
    <col min="9986" max="9988" width="9.41796875" style="1" customWidth="1"/>
    <col min="9989" max="9989" width="0.89453125" style="1" customWidth="1"/>
    <col min="9990" max="9990" width="8.5234375" style="1" customWidth="1"/>
    <col min="9991" max="10209" width="9.1015625" style="1"/>
    <col min="10210" max="10210" width="7.1015625" style="1" customWidth="1"/>
    <col min="10211" max="10212" width="9.1015625" style="1"/>
    <col min="10213" max="10213" width="12.41796875" style="1" customWidth="1"/>
    <col min="10214" max="10214" width="0.89453125" style="1" customWidth="1"/>
    <col min="10215" max="10215" width="12.41796875" style="1" customWidth="1"/>
    <col min="10216" max="10216" width="0.89453125" style="1" customWidth="1"/>
    <col min="10217" max="10217" width="12.41796875" style="1" customWidth="1"/>
    <col min="10218" max="10218" width="11.5234375" style="1" customWidth="1"/>
    <col min="10219" max="10219" width="0.5234375" style="1" customWidth="1"/>
    <col min="10220" max="10223" width="5.5234375" style="1" customWidth="1"/>
    <col min="10224" max="10224" width="2.1015625" style="1" customWidth="1"/>
    <col min="10225" max="10225" width="6.5234375" style="1" customWidth="1"/>
    <col min="10226" max="10226" width="9" style="1" customWidth="1"/>
    <col min="10227" max="10229" width="9.41796875" style="1" customWidth="1"/>
    <col min="10230" max="10230" width="0.89453125" style="1" customWidth="1"/>
    <col min="10231" max="10238" width="8.5234375" style="1" customWidth="1"/>
    <col min="10239" max="10239" width="9.1015625" style="1"/>
    <col min="10240" max="10240" width="6.5234375" style="1" customWidth="1"/>
    <col min="10241" max="10241" width="9" style="1" customWidth="1"/>
    <col min="10242" max="10244" width="9.41796875" style="1" customWidth="1"/>
    <col min="10245" max="10245" width="0.89453125" style="1" customWidth="1"/>
    <col min="10246" max="10246" width="8.5234375" style="1" customWidth="1"/>
    <col min="10247" max="10465" width="9.1015625" style="1"/>
    <col min="10466" max="10466" width="7.1015625" style="1" customWidth="1"/>
    <col min="10467" max="10468" width="9.1015625" style="1"/>
    <col min="10469" max="10469" width="12.41796875" style="1" customWidth="1"/>
    <col min="10470" max="10470" width="0.89453125" style="1" customWidth="1"/>
    <col min="10471" max="10471" width="12.41796875" style="1" customWidth="1"/>
    <col min="10472" max="10472" width="0.89453125" style="1" customWidth="1"/>
    <col min="10473" max="10473" width="12.41796875" style="1" customWidth="1"/>
    <col min="10474" max="10474" width="11.5234375" style="1" customWidth="1"/>
    <col min="10475" max="10475" width="0.5234375" style="1" customWidth="1"/>
    <col min="10476" max="10479" width="5.5234375" style="1" customWidth="1"/>
    <col min="10480" max="10480" width="2.1015625" style="1" customWidth="1"/>
    <col min="10481" max="10481" width="6.5234375" style="1" customWidth="1"/>
    <col min="10482" max="10482" width="9" style="1" customWidth="1"/>
    <col min="10483" max="10485" width="9.41796875" style="1" customWidth="1"/>
    <col min="10486" max="10486" width="0.89453125" style="1" customWidth="1"/>
    <col min="10487" max="10494" width="8.5234375" style="1" customWidth="1"/>
    <col min="10495" max="10495" width="9.1015625" style="1"/>
    <col min="10496" max="10496" width="6.5234375" style="1" customWidth="1"/>
    <col min="10497" max="10497" width="9" style="1" customWidth="1"/>
    <col min="10498" max="10500" width="9.41796875" style="1" customWidth="1"/>
    <col min="10501" max="10501" width="0.89453125" style="1" customWidth="1"/>
    <col min="10502" max="10502" width="8.5234375" style="1" customWidth="1"/>
    <col min="10503" max="10721" width="9.1015625" style="1"/>
    <col min="10722" max="10722" width="7.1015625" style="1" customWidth="1"/>
    <col min="10723" max="10724" width="9.1015625" style="1"/>
    <col min="10725" max="10725" width="12.41796875" style="1" customWidth="1"/>
    <col min="10726" max="10726" width="0.89453125" style="1" customWidth="1"/>
    <col min="10727" max="10727" width="12.41796875" style="1" customWidth="1"/>
    <col min="10728" max="10728" width="0.89453125" style="1" customWidth="1"/>
    <col min="10729" max="10729" width="12.41796875" style="1" customWidth="1"/>
    <col min="10730" max="10730" width="11.5234375" style="1" customWidth="1"/>
    <col min="10731" max="10731" width="0.5234375" style="1" customWidth="1"/>
    <col min="10732" max="10735" width="5.5234375" style="1" customWidth="1"/>
    <col min="10736" max="10736" width="2.1015625" style="1" customWidth="1"/>
    <col min="10737" max="10737" width="6.5234375" style="1" customWidth="1"/>
    <col min="10738" max="10738" width="9" style="1" customWidth="1"/>
    <col min="10739" max="10741" width="9.41796875" style="1" customWidth="1"/>
    <col min="10742" max="10742" width="0.89453125" style="1" customWidth="1"/>
    <col min="10743" max="10750" width="8.5234375" style="1" customWidth="1"/>
    <col min="10751" max="10751" width="9.1015625" style="1"/>
    <col min="10752" max="10752" width="6.5234375" style="1" customWidth="1"/>
    <col min="10753" max="10753" width="9" style="1" customWidth="1"/>
    <col min="10754" max="10756" width="9.41796875" style="1" customWidth="1"/>
    <col min="10757" max="10757" width="0.89453125" style="1" customWidth="1"/>
    <col min="10758" max="10758" width="8.5234375" style="1" customWidth="1"/>
    <col min="10759" max="10977" width="9.1015625" style="1"/>
    <col min="10978" max="10978" width="7.1015625" style="1" customWidth="1"/>
    <col min="10979" max="10980" width="9.1015625" style="1"/>
    <col min="10981" max="10981" width="12.41796875" style="1" customWidth="1"/>
    <col min="10982" max="10982" width="0.89453125" style="1" customWidth="1"/>
    <col min="10983" max="10983" width="12.41796875" style="1" customWidth="1"/>
    <col min="10984" max="10984" width="0.89453125" style="1" customWidth="1"/>
    <col min="10985" max="10985" width="12.41796875" style="1" customWidth="1"/>
    <col min="10986" max="10986" width="11.5234375" style="1" customWidth="1"/>
    <col min="10987" max="10987" width="0.5234375" style="1" customWidth="1"/>
    <col min="10988" max="10991" width="5.5234375" style="1" customWidth="1"/>
    <col min="10992" max="10992" width="2.1015625" style="1" customWidth="1"/>
    <col min="10993" max="10993" width="6.5234375" style="1" customWidth="1"/>
    <col min="10994" max="10994" width="9" style="1" customWidth="1"/>
    <col min="10995" max="10997" width="9.41796875" style="1" customWidth="1"/>
    <col min="10998" max="10998" width="0.89453125" style="1" customWidth="1"/>
    <col min="10999" max="11006" width="8.5234375" style="1" customWidth="1"/>
    <col min="11007" max="11007" width="9.1015625" style="1"/>
    <col min="11008" max="11008" width="6.5234375" style="1" customWidth="1"/>
    <col min="11009" max="11009" width="9" style="1" customWidth="1"/>
    <col min="11010" max="11012" width="9.41796875" style="1" customWidth="1"/>
    <col min="11013" max="11013" width="0.89453125" style="1" customWidth="1"/>
    <col min="11014" max="11014" width="8.5234375" style="1" customWidth="1"/>
    <col min="11015" max="11233" width="9.1015625" style="1"/>
    <col min="11234" max="11234" width="7.1015625" style="1" customWidth="1"/>
    <col min="11235" max="11236" width="9.1015625" style="1"/>
    <col min="11237" max="11237" width="12.41796875" style="1" customWidth="1"/>
    <col min="11238" max="11238" width="0.89453125" style="1" customWidth="1"/>
    <col min="11239" max="11239" width="12.41796875" style="1" customWidth="1"/>
    <col min="11240" max="11240" width="0.89453125" style="1" customWidth="1"/>
    <col min="11241" max="11241" width="12.41796875" style="1" customWidth="1"/>
    <col min="11242" max="11242" width="11.5234375" style="1" customWidth="1"/>
    <col min="11243" max="11243" width="0.5234375" style="1" customWidth="1"/>
    <col min="11244" max="11247" width="5.5234375" style="1" customWidth="1"/>
    <col min="11248" max="11248" width="2.1015625" style="1" customWidth="1"/>
    <col min="11249" max="11249" width="6.5234375" style="1" customWidth="1"/>
    <col min="11250" max="11250" width="9" style="1" customWidth="1"/>
    <col min="11251" max="11253" width="9.41796875" style="1" customWidth="1"/>
    <col min="11254" max="11254" width="0.89453125" style="1" customWidth="1"/>
    <col min="11255" max="11262" width="8.5234375" style="1" customWidth="1"/>
    <col min="11263" max="11263" width="9.1015625" style="1"/>
    <col min="11264" max="11264" width="6.5234375" style="1" customWidth="1"/>
    <col min="11265" max="11265" width="9" style="1" customWidth="1"/>
    <col min="11266" max="11268" width="9.41796875" style="1" customWidth="1"/>
    <col min="11269" max="11269" width="0.89453125" style="1" customWidth="1"/>
    <col min="11270" max="11270" width="8.5234375" style="1" customWidth="1"/>
    <col min="11271" max="11489" width="9.1015625" style="1"/>
    <col min="11490" max="11490" width="7.1015625" style="1" customWidth="1"/>
    <col min="11491" max="11492" width="9.1015625" style="1"/>
    <col min="11493" max="11493" width="12.41796875" style="1" customWidth="1"/>
    <col min="11494" max="11494" width="0.89453125" style="1" customWidth="1"/>
    <col min="11495" max="11495" width="12.41796875" style="1" customWidth="1"/>
    <col min="11496" max="11496" width="0.89453125" style="1" customWidth="1"/>
    <col min="11497" max="11497" width="12.41796875" style="1" customWidth="1"/>
    <col min="11498" max="11498" width="11.5234375" style="1" customWidth="1"/>
    <col min="11499" max="11499" width="0.5234375" style="1" customWidth="1"/>
    <col min="11500" max="11503" width="5.5234375" style="1" customWidth="1"/>
    <col min="11504" max="11504" width="2.1015625" style="1" customWidth="1"/>
    <col min="11505" max="11505" width="6.5234375" style="1" customWidth="1"/>
    <col min="11506" max="11506" width="9" style="1" customWidth="1"/>
    <col min="11507" max="11509" width="9.41796875" style="1" customWidth="1"/>
    <col min="11510" max="11510" width="0.89453125" style="1" customWidth="1"/>
    <col min="11511" max="11518" width="8.5234375" style="1" customWidth="1"/>
    <col min="11519" max="11519" width="9.1015625" style="1"/>
    <col min="11520" max="11520" width="6.5234375" style="1" customWidth="1"/>
    <col min="11521" max="11521" width="9" style="1" customWidth="1"/>
    <col min="11522" max="11524" width="9.41796875" style="1" customWidth="1"/>
    <col min="11525" max="11525" width="0.89453125" style="1" customWidth="1"/>
    <col min="11526" max="11526" width="8.5234375" style="1" customWidth="1"/>
    <col min="11527" max="11745" width="9.1015625" style="1"/>
    <col min="11746" max="11746" width="7.1015625" style="1" customWidth="1"/>
    <col min="11747" max="11748" width="9.1015625" style="1"/>
    <col min="11749" max="11749" width="12.41796875" style="1" customWidth="1"/>
    <col min="11750" max="11750" width="0.89453125" style="1" customWidth="1"/>
    <col min="11751" max="11751" width="12.41796875" style="1" customWidth="1"/>
    <col min="11752" max="11752" width="0.89453125" style="1" customWidth="1"/>
    <col min="11753" max="11753" width="12.41796875" style="1" customWidth="1"/>
    <col min="11754" max="11754" width="11.5234375" style="1" customWidth="1"/>
    <col min="11755" max="11755" width="0.5234375" style="1" customWidth="1"/>
    <col min="11756" max="11759" width="5.5234375" style="1" customWidth="1"/>
    <col min="11760" max="11760" width="2.1015625" style="1" customWidth="1"/>
    <col min="11761" max="11761" width="6.5234375" style="1" customWidth="1"/>
    <col min="11762" max="11762" width="9" style="1" customWidth="1"/>
    <col min="11763" max="11765" width="9.41796875" style="1" customWidth="1"/>
    <col min="11766" max="11766" width="0.89453125" style="1" customWidth="1"/>
    <col min="11767" max="11774" width="8.5234375" style="1" customWidth="1"/>
    <col min="11775" max="11775" width="9.1015625" style="1"/>
    <col min="11776" max="11776" width="6.5234375" style="1" customWidth="1"/>
    <col min="11777" max="11777" width="9" style="1" customWidth="1"/>
    <col min="11778" max="11780" width="9.41796875" style="1" customWidth="1"/>
    <col min="11781" max="11781" width="0.89453125" style="1" customWidth="1"/>
    <col min="11782" max="11782" width="8.5234375" style="1" customWidth="1"/>
    <col min="11783" max="12001" width="9.1015625" style="1"/>
    <col min="12002" max="12002" width="7.1015625" style="1" customWidth="1"/>
    <col min="12003" max="12004" width="9.1015625" style="1"/>
    <col min="12005" max="12005" width="12.41796875" style="1" customWidth="1"/>
    <col min="12006" max="12006" width="0.89453125" style="1" customWidth="1"/>
    <col min="12007" max="12007" width="12.41796875" style="1" customWidth="1"/>
    <col min="12008" max="12008" width="0.89453125" style="1" customWidth="1"/>
    <col min="12009" max="12009" width="12.41796875" style="1" customWidth="1"/>
    <col min="12010" max="12010" width="11.5234375" style="1" customWidth="1"/>
    <col min="12011" max="12011" width="0.5234375" style="1" customWidth="1"/>
    <col min="12012" max="12015" width="5.5234375" style="1" customWidth="1"/>
    <col min="12016" max="12016" width="2.1015625" style="1" customWidth="1"/>
    <col min="12017" max="12017" width="6.5234375" style="1" customWidth="1"/>
    <col min="12018" max="12018" width="9" style="1" customWidth="1"/>
    <col min="12019" max="12021" width="9.41796875" style="1" customWidth="1"/>
    <col min="12022" max="12022" width="0.89453125" style="1" customWidth="1"/>
    <col min="12023" max="12030" width="8.5234375" style="1" customWidth="1"/>
    <col min="12031" max="12031" width="9.1015625" style="1"/>
    <col min="12032" max="12032" width="6.5234375" style="1" customWidth="1"/>
    <col min="12033" max="12033" width="9" style="1" customWidth="1"/>
    <col min="12034" max="12036" width="9.41796875" style="1" customWidth="1"/>
    <col min="12037" max="12037" width="0.89453125" style="1" customWidth="1"/>
    <col min="12038" max="12038" width="8.5234375" style="1" customWidth="1"/>
    <col min="12039" max="12257" width="9.1015625" style="1"/>
    <col min="12258" max="12258" width="7.1015625" style="1" customWidth="1"/>
    <col min="12259" max="12260" width="9.1015625" style="1"/>
    <col min="12261" max="12261" width="12.41796875" style="1" customWidth="1"/>
    <col min="12262" max="12262" width="0.89453125" style="1" customWidth="1"/>
    <col min="12263" max="12263" width="12.41796875" style="1" customWidth="1"/>
    <col min="12264" max="12264" width="0.89453125" style="1" customWidth="1"/>
    <col min="12265" max="12265" width="12.41796875" style="1" customWidth="1"/>
    <col min="12266" max="12266" width="11.5234375" style="1" customWidth="1"/>
    <col min="12267" max="12267" width="0.5234375" style="1" customWidth="1"/>
    <col min="12268" max="12271" width="5.5234375" style="1" customWidth="1"/>
    <col min="12272" max="12272" width="2.1015625" style="1" customWidth="1"/>
    <col min="12273" max="12273" width="6.5234375" style="1" customWidth="1"/>
    <col min="12274" max="12274" width="9" style="1" customWidth="1"/>
    <col min="12275" max="12277" width="9.41796875" style="1" customWidth="1"/>
    <col min="12278" max="12278" width="0.89453125" style="1" customWidth="1"/>
    <col min="12279" max="12286" width="8.5234375" style="1" customWidth="1"/>
    <col min="12287" max="12287" width="9.1015625" style="1"/>
    <col min="12288" max="12288" width="6.5234375" style="1" customWidth="1"/>
    <col min="12289" max="12289" width="9" style="1" customWidth="1"/>
    <col min="12290" max="12292" width="9.41796875" style="1" customWidth="1"/>
    <col min="12293" max="12293" width="0.89453125" style="1" customWidth="1"/>
    <col min="12294" max="12294" width="8.5234375" style="1" customWidth="1"/>
    <col min="12295" max="12513" width="9.1015625" style="1"/>
    <col min="12514" max="12514" width="7.1015625" style="1" customWidth="1"/>
    <col min="12515" max="12516" width="9.1015625" style="1"/>
    <col min="12517" max="12517" width="12.41796875" style="1" customWidth="1"/>
    <col min="12518" max="12518" width="0.89453125" style="1" customWidth="1"/>
    <col min="12519" max="12519" width="12.41796875" style="1" customWidth="1"/>
    <col min="12520" max="12520" width="0.89453125" style="1" customWidth="1"/>
    <col min="12521" max="12521" width="12.41796875" style="1" customWidth="1"/>
    <col min="12522" max="12522" width="11.5234375" style="1" customWidth="1"/>
    <col min="12523" max="12523" width="0.5234375" style="1" customWidth="1"/>
    <col min="12524" max="12527" width="5.5234375" style="1" customWidth="1"/>
    <col min="12528" max="12528" width="2.1015625" style="1" customWidth="1"/>
    <col min="12529" max="12529" width="6.5234375" style="1" customWidth="1"/>
    <col min="12530" max="12530" width="9" style="1" customWidth="1"/>
    <col min="12531" max="12533" width="9.41796875" style="1" customWidth="1"/>
    <col min="12534" max="12534" width="0.89453125" style="1" customWidth="1"/>
    <col min="12535" max="12542" width="8.5234375" style="1" customWidth="1"/>
    <col min="12543" max="12543" width="9.1015625" style="1"/>
    <col min="12544" max="12544" width="6.5234375" style="1" customWidth="1"/>
    <col min="12545" max="12545" width="9" style="1" customWidth="1"/>
    <col min="12546" max="12548" width="9.41796875" style="1" customWidth="1"/>
    <col min="12549" max="12549" width="0.89453125" style="1" customWidth="1"/>
    <col min="12550" max="12550" width="8.5234375" style="1" customWidth="1"/>
    <col min="12551" max="12769" width="9.1015625" style="1"/>
    <col min="12770" max="12770" width="7.1015625" style="1" customWidth="1"/>
    <col min="12771" max="12772" width="9.1015625" style="1"/>
    <col min="12773" max="12773" width="12.41796875" style="1" customWidth="1"/>
    <col min="12774" max="12774" width="0.89453125" style="1" customWidth="1"/>
    <col min="12775" max="12775" width="12.41796875" style="1" customWidth="1"/>
    <col min="12776" max="12776" width="0.89453125" style="1" customWidth="1"/>
    <col min="12777" max="12777" width="12.41796875" style="1" customWidth="1"/>
    <col min="12778" max="12778" width="11.5234375" style="1" customWidth="1"/>
    <col min="12779" max="12779" width="0.5234375" style="1" customWidth="1"/>
    <col min="12780" max="12783" width="5.5234375" style="1" customWidth="1"/>
    <col min="12784" max="12784" width="2.1015625" style="1" customWidth="1"/>
    <col min="12785" max="12785" width="6.5234375" style="1" customWidth="1"/>
    <col min="12786" max="12786" width="9" style="1" customWidth="1"/>
    <col min="12787" max="12789" width="9.41796875" style="1" customWidth="1"/>
    <col min="12790" max="12790" width="0.89453125" style="1" customWidth="1"/>
    <col min="12791" max="12798" width="8.5234375" style="1" customWidth="1"/>
    <col min="12799" max="12799" width="9.1015625" style="1"/>
    <col min="12800" max="12800" width="6.5234375" style="1" customWidth="1"/>
    <col min="12801" max="12801" width="9" style="1" customWidth="1"/>
    <col min="12802" max="12804" width="9.41796875" style="1" customWidth="1"/>
    <col min="12805" max="12805" width="0.89453125" style="1" customWidth="1"/>
    <col min="12806" max="12806" width="8.5234375" style="1" customWidth="1"/>
    <col min="12807" max="13025" width="9.1015625" style="1"/>
    <col min="13026" max="13026" width="7.1015625" style="1" customWidth="1"/>
    <col min="13027" max="13028" width="9.1015625" style="1"/>
    <col min="13029" max="13029" width="12.41796875" style="1" customWidth="1"/>
    <col min="13030" max="13030" width="0.89453125" style="1" customWidth="1"/>
    <col min="13031" max="13031" width="12.41796875" style="1" customWidth="1"/>
    <col min="13032" max="13032" width="0.89453125" style="1" customWidth="1"/>
    <col min="13033" max="13033" width="12.41796875" style="1" customWidth="1"/>
    <col min="13034" max="13034" width="11.5234375" style="1" customWidth="1"/>
    <col min="13035" max="13035" width="0.5234375" style="1" customWidth="1"/>
    <col min="13036" max="13039" width="5.5234375" style="1" customWidth="1"/>
    <col min="13040" max="13040" width="2.1015625" style="1" customWidth="1"/>
    <col min="13041" max="13041" width="6.5234375" style="1" customWidth="1"/>
    <col min="13042" max="13042" width="9" style="1" customWidth="1"/>
    <col min="13043" max="13045" width="9.41796875" style="1" customWidth="1"/>
    <col min="13046" max="13046" width="0.89453125" style="1" customWidth="1"/>
    <col min="13047" max="13054" width="8.5234375" style="1" customWidth="1"/>
    <col min="13055" max="13055" width="9.1015625" style="1"/>
    <col min="13056" max="13056" width="6.5234375" style="1" customWidth="1"/>
    <col min="13057" max="13057" width="9" style="1" customWidth="1"/>
    <col min="13058" max="13060" width="9.41796875" style="1" customWidth="1"/>
    <col min="13061" max="13061" width="0.89453125" style="1" customWidth="1"/>
    <col min="13062" max="13062" width="8.5234375" style="1" customWidth="1"/>
    <col min="13063" max="13281" width="9.1015625" style="1"/>
    <col min="13282" max="13282" width="7.1015625" style="1" customWidth="1"/>
    <col min="13283" max="13284" width="9.1015625" style="1"/>
    <col min="13285" max="13285" width="12.41796875" style="1" customWidth="1"/>
    <col min="13286" max="13286" width="0.89453125" style="1" customWidth="1"/>
    <col min="13287" max="13287" width="12.41796875" style="1" customWidth="1"/>
    <col min="13288" max="13288" width="0.89453125" style="1" customWidth="1"/>
    <col min="13289" max="13289" width="12.41796875" style="1" customWidth="1"/>
    <col min="13290" max="13290" width="11.5234375" style="1" customWidth="1"/>
    <col min="13291" max="13291" width="0.5234375" style="1" customWidth="1"/>
    <col min="13292" max="13295" width="5.5234375" style="1" customWidth="1"/>
    <col min="13296" max="13296" width="2.1015625" style="1" customWidth="1"/>
    <col min="13297" max="13297" width="6.5234375" style="1" customWidth="1"/>
    <col min="13298" max="13298" width="9" style="1" customWidth="1"/>
    <col min="13299" max="13301" width="9.41796875" style="1" customWidth="1"/>
    <col min="13302" max="13302" width="0.89453125" style="1" customWidth="1"/>
    <col min="13303" max="13310" width="8.5234375" style="1" customWidth="1"/>
    <col min="13311" max="13311" width="9.1015625" style="1"/>
    <col min="13312" max="13312" width="6.5234375" style="1" customWidth="1"/>
    <col min="13313" max="13313" width="9" style="1" customWidth="1"/>
    <col min="13314" max="13316" width="9.41796875" style="1" customWidth="1"/>
    <col min="13317" max="13317" width="0.89453125" style="1" customWidth="1"/>
    <col min="13318" max="13318" width="8.5234375" style="1" customWidth="1"/>
    <col min="13319" max="13537" width="9.1015625" style="1"/>
    <col min="13538" max="13538" width="7.1015625" style="1" customWidth="1"/>
    <col min="13539" max="13540" width="9.1015625" style="1"/>
    <col min="13541" max="13541" width="12.41796875" style="1" customWidth="1"/>
    <col min="13542" max="13542" width="0.89453125" style="1" customWidth="1"/>
    <col min="13543" max="13543" width="12.41796875" style="1" customWidth="1"/>
    <col min="13544" max="13544" width="0.89453125" style="1" customWidth="1"/>
    <col min="13545" max="13545" width="12.41796875" style="1" customWidth="1"/>
    <col min="13546" max="13546" width="11.5234375" style="1" customWidth="1"/>
    <col min="13547" max="13547" width="0.5234375" style="1" customWidth="1"/>
    <col min="13548" max="13551" width="5.5234375" style="1" customWidth="1"/>
    <col min="13552" max="13552" width="2.1015625" style="1" customWidth="1"/>
    <col min="13553" max="13553" width="6.5234375" style="1" customWidth="1"/>
    <col min="13554" max="13554" width="9" style="1" customWidth="1"/>
    <col min="13555" max="13557" width="9.41796875" style="1" customWidth="1"/>
    <col min="13558" max="13558" width="0.89453125" style="1" customWidth="1"/>
    <col min="13559" max="13566" width="8.5234375" style="1" customWidth="1"/>
    <col min="13567" max="13567" width="9.1015625" style="1"/>
    <col min="13568" max="13568" width="6.5234375" style="1" customWidth="1"/>
    <col min="13569" max="13569" width="9" style="1" customWidth="1"/>
    <col min="13570" max="13572" width="9.41796875" style="1" customWidth="1"/>
    <col min="13573" max="13573" width="0.89453125" style="1" customWidth="1"/>
    <col min="13574" max="13574" width="8.5234375" style="1" customWidth="1"/>
    <col min="13575" max="13793" width="9.1015625" style="1"/>
    <col min="13794" max="13794" width="7.1015625" style="1" customWidth="1"/>
    <col min="13795" max="13796" width="9.1015625" style="1"/>
    <col min="13797" max="13797" width="12.41796875" style="1" customWidth="1"/>
    <col min="13798" max="13798" width="0.89453125" style="1" customWidth="1"/>
    <col min="13799" max="13799" width="12.41796875" style="1" customWidth="1"/>
    <col min="13800" max="13800" width="0.89453125" style="1" customWidth="1"/>
    <col min="13801" max="13801" width="12.41796875" style="1" customWidth="1"/>
    <col min="13802" max="13802" width="11.5234375" style="1" customWidth="1"/>
    <col min="13803" max="13803" width="0.5234375" style="1" customWidth="1"/>
    <col min="13804" max="13807" width="5.5234375" style="1" customWidth="1"/>
    <col min="13808" max="13808" width="2.1015625" style="1" customWidth="1"/>
    <col min="13809" max="13809" width="6.5234375" style="1" customWidth="1"/>
    <col min="13810" max="13810" width="9" style="1" customWidth="1"/>
    <col min="13811" max="13813" width="9.41796875" style="1" customWidth="1"/>
    <col min="13814" max="13814" width="0.89453125" style="1" customWidth="1"/>
    <col min="13815" max="13822" width="8.5234375" style="1" customWidth="1"/>
    <col min="13823" max="13823" width="9.1015625" style="1"/>
    <col min="13824" max="13824" width="6.5234375" style="1" customWidth="1"/>
    <col min="13825" max="13825" width="9" style="1" customWidth="1"/>
    <col min="13826" max="13828" width="9.41796875" style="1" customWidth="1"/>
    <col min="13829" max="13829" width="0.89453125" style="1" customWidth="1"/>
    <col min="13830" max="13830" width="8.5234375" style="1" customWidth="1"/>
    <col min="13831" max="14049" width="9.1015625" style="1"/>
    <col min="14050" max="14050" width="7.1015625" style="1" customWidth="1"/>
    <col min="14051" max="14052" width="9.1015625" style="1"/>
    <col min="14053" max="14053" width="12.41796875" style="1" customWidth="1"/>
    <col min="14054" max="14054" width="0.89453125" style="1" customWidth="1"/>
    <col min="14055" max="14055" width="12.41796875" style="1" customWidth="1"/>
    <col min="14056" max="14056" width="0.89453125" style="1" customWidth="1"/>
    <col min="14057" max="14057" width="12.41796875" style="1" customWidth="1"/>
    <col min="14058" max="14058" width="11.5234375" style="1" customWidth="1"/>
    <col min="14059" max="14059" width="0.5234375" style="1" customWidth="1"/>
    <col min="14060" max="14063" width="5.5234375" style="1" customWidth="1"/>
    <col min="14064" max="14064" width="2.1015625" style="1" customWidth="1"/>
    <col min="14065" max="14065" width="6.5234375" style="1" customWidth="1"/>
    <col min="14066" max="14066" width="9" style="1" customWidth="1"/>
    <col min="14067" max="14069" width="9.41796875" style="1" customWidth="1"/>
    <col min="14070" max="14070" width="0.89453125" style="1" customWidth="1"/>
    <col min="14071" max="14078" width="8.5234375" style="1" customWidth="1"/>
    <col min="14079" max="14079" width="9.1015625" style="1"/>
    <col min="14080" max="14080" width="6.5234375" style="1" customWidth="1"/>
    <col min="14081" max="14081" width="9" style="1" customWidth="1"/>
    <col min="14082" max="14084" width="9.41796875" style="1" customWidth="1"/>
    <col min="14085" max="14085" width="0.89453125" style="1" customWidth="1"/>
    <col min="14086" max="14086" width="8.5234375" style="1" customWidth="1"/>
    <col min="14087" max="14305" width="9.1015625" style="1"/>
    <col min="14306" max="14306" width="7.1015625" style="1" customWidth="1"/>
    <col min="14307" max="14308" width="9.1015625" style="1"/>
    <col min="14309" max="14309" width="12.41796875" style="1" customWidth="1"/>
    <col min="14310" max="14310" width="0.89453125" style="1" customWidth="1"/>
    <col min="14311" max="14311" width="12.41796875" style="1" customWidth="1"/>
    <col min="14312" max="14312" width="0.89453125" style="1" customWidth="1"/>
    <col min="14313" max="14313" width="12.41796875" style="1" customWidth="1"/>
    <col min="14314" max="14314" width="11.5234375" style="1" customWidth="1"/>
    <col min="14315" max="14315" width="0.5234375" style="1" customWidth="1"/>
    <col min="14316" max="14319" width="5.5234375" style="1" customWidth="1"/>
    <col min="14320" max="14320" width="2.1015625" style="1" customWidth="1"/>
    <col min="14321" max="14321" width="6.5234375" style="1" customWidth="1"/>
    <col min="14322" max="14322" width="9" style="1" customWidth="1"/>
    <col min="14323" max="14325" width="9.41796875" style="1" customWidth="1"/>
    <col min="14326" max="14326" width="0.89453125" style="1" customWidth="1"/>
    <col min="14327" max="14334" width="8.5234375" style="1" customWidth="1"/>
    <col min="14335" max="14335" width="9.1015625" style="1"/>
    <col min="14336" max="14336" width="6.5234375" style="1" customWidth="1"/>
    <col min="14337" max="14337" width="9" style="1" customWidth="1"/>
    <col min="14338" max="14340" width="9.41796875" style="1" customWidth="1"/>
    <col min="14341" max="14341" width="0.89453125" style="1" customWidth="1"/>
    <col min="14342" max="14342" width="8.5234375" style="1" customWidth="1"/>
    <col min="14343" max="14561" width="9.1015625" style="1"/>
    <col min="14562" max="14562" width="7.1015625" style="1" customWidth="1"/>
    <col min="14563" max="14564" width="9.1015625" style="1"/>
    <col min="14565" max="14565" width="12.41796875" style="1" customWidth="1"/>
    <col min="14566" max="14566" width="0.89453125" style="1" customWidth="1"/>
    <col min="14567" max="14567" width="12.41796875" style="1" customWidth="1"/>
    <col min="14568" max="14568" width="0.89453125" style="1" customWidth="1"/>
    <col min="14569" max="14569" width="12.41796875" style="1" customWidth="1"/>
    <col min="14570" max="14570" width="11.5234375" style="1" customWidth="1"/>
    <col min="14571" max="14571" width="0.5234375" style="1" customWidth="1"/>
    <col min="14572" max="14575" width="5.5234375" style="1" customWidth="1"/>
    <col min="14576" max="14576" width="2.1015625" style="1" customWidth="1"/>
    <col min="14577" max="14577" width="6.5234375" style="1" customWidth="1"/>
    <col min="14578" max="14578" width="9" style="1" customWidth="1"/>
    <col min="14579" max="14581" width="9.41796875" style="1" customWidth="1"/>
    <col min="14582" max="14582" width="0.89453125" style="1" customWidth="1"/>
    <col min="14583" max="14590" width="8.5234375" style="1" customWidth="1"/>
    <col min="14591" max="14591" width="9.1015625" style="1"/>
    <col min="14592" max="14592" width="6.5234375" style="1" customWidth="1"/>
    <col min="14593" max="14593" width="9" style="1" customWidth="1"/>
    <col min="14594" max="14596" width="9.41796875" style="1" customWidth="1"/>
    <col min="14597" max="14597" width="0.89453125" style="1" customWidth="1"/>
    <col min="14598" max="14598" width="8.5234375" style="1" customWidth="1"/>
    <col min="14599" max="14817" width="9.1015625" style="1"/>
    <col min="14818" max="14818" width="7.1015625" style="1" customWidth="1"/>
    <col min="14819" max="14820" width="9.1015625" style="1"/>
    <col min="14821" max="14821" width="12.41796875" style="1" customWidth="1"/>
    <col min="14822" max="14822" width="0.89453125" style="1" customWidth="1"/>
    <col min="14823" max="14823" width="12.41796875" style="1" customWidth="1"/>
    <col min="14824" max="14824" width="0.89453125" style="1" customWidth="1"/>
    <col min="14825" max="14825" width="12.41796875" style="1" customWidth="1"/>
    <col min="14826" max="14826" width="11.5234375" style="1" customWidth="1"/>
    <col min="14827" max="14827" width="0.5234375" style="1" customWidth="1"/>
    <col min="14828" max="14831" width="5.5234375" style="1" customWidth="1"/>
    <col min="14832" max="14832" width="2.1015625" style="1" customWidth="1"/>
    <col min="14833" max="14833" width="6.5234375" style="1" customWidth="1"/>
    <col min="14834" max="14834" width="9" style="1" customWidth="1"/>
    <col min="14835" max="14837" width="9.41796875" style="1" customWidth="1"/>
    <col min="14838" max="14838" width="0.89453125" style="1" customWidth="1"/>
    <col min="14839" max="14846" width="8.5234375" style="1" customWidth="1"/>
    <col min="14847" max="14847" width="9.1015625" style="1"/>
    <col min="14848" max="14848" width="6.5234375" style="1" customWidth="1"/>
    <col min="14849" max="14849" width="9" style="1" customWidth="1"/>
    <col min="14850" max="14852" width="9.41796875" style="1" customWidth="1"/>
    <col min="14853" max="14853" width="0.89453125" style="1" customWidth="1"/>
    <col min="14854" max="14854" width="8.5234375" style="1" customWidth="1"/>
    <col min="14855" max="15073" width="9.1015625" style="1"/>
    <col min="15074" max="15074" width="7.1015625" style="1" customWidth="1"/>
    <col min="15075" max="15076" width="9.1015625" style="1"/>
    <col min="15077" max="15077" width="12.41796875" style="1" customWidth="1"/>
    <col min="15078" max="15078" width="0.89453125" style="1" customWidth="1"/>
    <col min="15079" max="15079" width="12.41796875" style="1" customWidth="1"/>
    <col min="15080" max="15080" width="0.89453125" style="1" customWidth="1"/>
    <col min="15081" max="15081" width="12.41796875" style="1" customWidth="1"/>
    <col min="15082" max="15082" width="11.5234375" style="1" customWidth="1"/>
    <col min="15083" max="15083" width="0.5234375" style="1" customWidth="1"/>
    <col min="15084" max="15087" width="5.5234375" style="1" customWidth="1"/>
    <col min="15088" max="15088" width="2.1015625" style="1" customWidth="1"/>
    <col min="15089" max="15089" width="6.5234375" style="1" customWidth="1"/>
    <col min="15090" max="15090" width="9" style="1" customWidth="1"/>
    <col min="15091" max="15093" width="9.41796875" style="1" customWidth="1"/>
    <col min="15094" max="15094" width="0.89453125" style="1" customWidth="1"/>
    <col min="15095" max="15102" width="8.5234375" style="1" customWidth="1"/>
    <col min="15103" max="15103" width="9.1015625" style="1"/>
    <col min="15104" max="15104" width="6.5234375" style="1" customWidth="1"/>
    <col min="15105" max="15105" width="9" style="1" customWidth="1"/>
    <col min="15106" max="15108" width="9.41796875" style="1" customWidth="1"/>
    <col min="15109" max="15109" width="0.89453125" style="1" customWidth="1"/>
    <col min="15110" max="15110" width="8.5234375" style="1" customWidth="1"/>
    <col min="15111" max="15329" width="9.1015625" style="1"/>
    <col min="15330" max="15330" width="7.1015625" style="1" customWidth="1"/>
    <col min="15331" max="15332" width="9.1015625" style="1"/>
    <col min="15333" max="15333" width="12.41796875" style="1" customWidth="1"/>
    <col min="15334" max="15334" width="0.89453125" style="1" customWidth="1"/>
    <col min="15335" max="15335" width="12.41796875" style="1" customWidth="1"/>
    <col min="15336" max="15336" width="0.89453125" style="1" customWidth="1"/>
    <col min="15337" max="15337" width="12.41796875" style="1" customWidth="1"/>
    <col min="15338" max="15338" width="11.5234375" style="1" customWidth="1"/>
    <col min="15339" max="15339" width="0.5234375" style="1" customWidth="1"/>
    <col min="15340" max="15343" width="5.5234375" style="1" customWidth="1"/>
    <col min="15344" max="15344" width="2.1015625" style="1" customWidth="1"/>
    <col min="15345" max="15345" width="6.5234375" style="1" customWidth="1"/>
    <col min="15346" max="15346" width="9" style="1" customWidth="1"/>
    <col min="15347" max="15349" width="9.41796875" style="1" customWidth="1"/>
    <col min="15350" max="15350" width="0.89453125" style="1" customWidth="1"/>
    <col min="15351" max="15358" width="8.5234375" style="1" customWidth="1"/>
    <col min="15359" max="15359" width="9.1015625" style="1"/>
    <col min="15360" max="15360" width="6.5234375" style="1" customWidth="1"/>
    <col min="15361" max="15361" width="9" style="1" customWidth="1"/>
    <col min="15362" max="15364" width="9.41796875" style="1" customWidth="1"/>
    <col min="15365" max="15365" width="0.89453125" style="1" customWidth="1"/>
    <col min="15366" max="15366" width="8.5234375" style="1" customWidth="1"/>
    <col min="15367" max="15585" width="9.1015625" style="1"/>
    <col min="15586" max="15586" width="7.1015625" style="1" customWidth="1"/>
    <col min="15587" max="15588" width="9.1015625" style="1"/>
    <col min="15589" max="15589" width="12.41796875" style="1" customWidth="1"/>
    <col min="15590" max="15590" width="0.89453125" style="1" customWidth="1"/>
    <col min="15591" max="15591" width="12.41796875" style="1" customWidth="1"/>
    <col min="15592" max="15592" width="0.89453125" style="1" customWidth="1"/>
    <col min="15593" max="15593" width="12.41796875" style="1" customWidth="1"/>
    <col min="15594" max="15594" width="11.5234375" style="1" customWidth="1"/>
    <col min="15595" max="15595" width="0.5234375" style="1" customWidth="1"/>
    <col min="15596" max="15599" width="5.5234375" style="1" customWidth="1"/>
    <col min="15600" max="15600" width="2.1015625" style="1" customWidth="1"/>
    <col min="15601" max="15601" width="6.5234375" style="1" customWidth="1"/>
    <col min="15602" max="15602" width="9" style="1" customWidth="1"/>
    <col min="15603" max="15605" width="9.41796875" style="1" customWidth="1"/>
    <col min="15606" max="15606" width="0.89453125" style="1" customWidth="1"/>
    <col min="15607" max="15614" width="8.5234375" style="1" customWidth="1"/>
    <col min="15615" max="15615" width="9.1015625" style="1"/>
    <col min="15616" max="15616" width="6.5234375" style="1" customWidth="1"/>
    <col min="15617" max="15617" width="9" style="1" customWidth="1"/>
    <col min="15618" max="15620" width="9.41796875" style="1" customWidth="1"/>
    <col min="15621" max="15621" width="0.89453125" style="1" customWidth="1"/>
    <col min="15622" max="15622" width="8.5234375" style="1" customWidth="1"/>
    <col min="15623" max="15841" width="9.1015625" style="1"/>
    <col min="15842" max="15842" width="7.1015625" style="1" customWidth="1"/>
    <col min="15843" max="15844" width="9.1015625" style="1"/>
    <col min="15845" max="15845" width="12.41796875" style="1" customWidth="1"/>
    <col min="15846" max="15846" width="0.89453125" style="1" customWidth="1"/>
    <col min="15847" max="15847" width="12.41796875" style="1" customWidth="1"/>
    <col min="15848" max="15848" width="0.89453125" style="1" customWidth="1"/>
    <col min="15849" max="15849" width="12.41796875" style="1" customWidth="1"/>
    <col min="15850" max="15850" width="11.5234375" style="1" customWidth="1"/>
    <col min="15851" max="15851" width="0.5234375" style="1" customWidth="1"/>
    <col min="15852" max="15855" width="5.5234375" style="1" customWidth="1"/>
    <col min="15856" max="15856" width="2.1015625" style="1" customWidth="1"/>
    <col min="15857" max="15857" width="6.5234375" style="1" customWidth="1"/>
    <col min="15858" max="15858" width="9" style="1" customWidth="1"/>
    <col min="15859" max="15861" width="9.41796875" style="1" customWidth="1"/>
    <col min="15862" max="15862" width="0.89453125" style="1" customWidth="1"/>
    <col min="15863" max="15870" width="8.5234375" style="1" customWidth="1"/>
    <col min="15871" max="15871" width="9.1015625" style="1"/>
    <col min="15872" max="15872" width="6.5234375" style="1" customWidth="1"/>
    <col min="15873" max="15873" width="9" style="1" customWidth="1"/>
    <col min="15874" max="15876" width="9.41796875" style="1" customWidth="1"/>
    <col min="15877" max="15877" width="0.89453125" style="1" customWidth="1"/>
    <col min="15878" max="15878" width="8.5234375" style="1" customWidth="1"/>
    <col min="15879" max="16097" width="9.1015625" style="1"/>
    <col min="16098" max="16098" width="7.1015625" style="1" customWidth="1"/>
    <col min="16099" max="16100" width="9.1015625" style="1"/>
    <col min="16101" max="16101" width="12.41796875" style="1" customWidth="1"/>
    <col min="16102" max="16102" width="0.89453125" style="1" customWidth="1"/>
    <col min="16103" max="16103" width="12.41796875" style="1" customWidth="1"/>
    <col min="16104" max="16104" width="0.89453125" style="1" customWidth="1"/>
    <col min="16105" max="16105" width="12.41796875" style="1" customWidth="1"/>
    <col min="16106" max="16106" width="11.5234375" style="1" customWidth="1"/>
    <col min="16107" max="16107" width="0.5234375" style="1" customWidth="1"/>
    <col min="16108" max="16111" width="5.5234375" style="1" customWidth="1"/>
    <col min="16112" max="16112" width="2.1015625" style="1" customWidth="1"/>
    <col min="16113" max="16113" width="6.5234375" style="1" customWidth="1"/>
    <col min="16114" max="16114" width="9" style="1" customWidth="1"/>
    <col min="16115" max="16117" width="9.41796875" style="1" customWidth="1"/>
    <col min="16118" max="16118" width="0.89453125" style="1" customWidth="1"/>
    <col min="16119" max="16126" width="8.5234375" style="1" customWidth="1"/>
    <col min="16127" max="16127" width="9.1015625" style="1"/>
    <col min="16128" max="16128" width="6.5234375" style="1" customWidth="1"/>
    <col min="16129" max="16129" width="9" style="1" customWidth="1"/>
    <col min="16130" max="16132" width="9.41796875" style="1" customWidth="1"/>
    <col min="16133" max="16133" width="0.89453125" style="1" customWidth="1"/>
    <col min="16134" max="16134" width="8.5234375" style="1" customWidth="1"/>
    <col min="16135" max="16384" width="9.1015625" style="1"/>
  </cols>
  <sheetData>
    <row r="1" spans="1:24" ht="15">
      <c r="A1" s="319"/>
      <c r="B1" s="729" t="s">
        <v>3096</v>
      </c>
      <c r="C1" s="445"/>
      <c r="D1" s="445"/>
      <c r="E1" s="319"/>
      <c r="F1" s="319"/>
      <c r="G1" s="319"/>
      <c r="H1" s="319"/>
      <c r="I1" s="319"/>
      <c r="J1" s="319"/>
      <c r="K1" s="319"/>
      <c r="L1" s="319"/>
      <c r="M1" s="319"/>
      <c r="N1" s="319"/>
      <c r="O1" s="319"/>
      <c r="P1" s="445"/>
      <c r="Q1" s="319"/>
      <c r="R1" s="319"/>
      <c r="S1" s="319"/>
      <c r="T1" s="729" t="s">
        <v>3096</v>
      </c>
    </row>
    <row r="2" spans="1:24" ht="13.5" customHeight="1">
      <c r="A2" s="500">
        <v>30</v>
      </c>
      <c r="B2" s="1758" t="s">
        <v>137</v>
      </c>
      <c r="C2" s="1759"/>
      <c r="D2" s="1760"/>
      <c r="E2" s="319"/>
      <c r="F2" s="379"/>
      <c r="G2" s="319"/>
      <c r="H2" s="319"/>
      <c r="I2" s="319"/>
      <c r="J2" s="319"/>
      <c r="K2" s="319"/>
      <c r="L2" s="319"/>
      <c r="M2" s="319"/>
      <c r="N2" s="319"/>
      <c r="O2" s="319"/>
      <c r="T2" s="1729" t="s">
        <v>2873</v>
      </c>
      <c r="U2" s="1729"/>
      <c r="V2" s="1729"/>
      <c r="W2" s="1729"/>
      <c r="X2" s="1729"/>
    </row>
    <row r="3" spans="1:24" ht="17.25" customHeight="1">
      <c r="A3" s="500"/>
      <c r="O3" s="319"/>
      <c r="T3" s="1729"/>
      <c r="U3" s="1729"/>
      <c r="V3" s="1729"/>
      <c r="W3" s="1729"/>
      <c r="X3" s="1729"/>
    </row>
    <row r="4" spans="1:24" ht="15" customHeight="1">
      <c r="A4" s="477"/>
      <c r="B4" s="1729" t="s">
        <v>2558</v>
      </c>
      <c r="C4" s="1729"/>
      <c r="D4" s="1729"/>
      <c r="E4" s="1729"/>
      <c r="F4" s="1729"/>
      <c r="G4" s="1729"/>
      <c r="H4" s="1729"/>
      <c r="I4" s="1729"/>
      <c r="J4" s="1729"/>
      <c r="K4" s="1729"/>
      <c r="L4" s="1729"/>
      <c r="M4" s="1729"/>
      <c r="N4" s="1729"/>
      <c r="O4" s="477"/>
      <c r="P4" s="477"/>
      <c r="Q4" s="477"/>
      <c r="R4" s="477"/>
      <c r="T4" s="1729" t="str">
        <f>$B4</f>
        <v>For Banking Book - General Commercial Real Estate (137)</v>
      </c>
      <c r="U4" s="1729"/>
      <c r="V4" s="1729"/>
      <c r="W4" s="1729"/>
      <c r="X4" s="1729"/>
    </row>
    <row r="5" spans="1:24" ht="15" customHeight="1">
      <c r="A5" s="477"/>
      <c r="B5" s="1128"/>
      <c r="C5" s="477"/>
      <c r="D5" s="477"/>
      <c r="E5" s="477"/>
      <c r="F5" s="477"/>
      <c r="G5" s="477"/>
      <c r="H5" s="477"/>
      <c r="I5" s="477"/>
      <c r="J5" s="477"/>
      <c r="K5" s="477"/>
      <c r="L5" s="477"/>
      <c r="M5" s="477"/>
      <c r="N5" s="477"/>
      <c r="O5" s="477"/>
      <c r="P5" s="1128"/>
      <c r="Q5" s="477"/>
      <c r="R5" s="477"/>
      <c r="S5" s="319"/>
      <c r="T5" s="1729"/>
      <c r="U5" s="1729"/>
      <c r="V5" s="1729"/>
      <c r="W5" s="1729"/>
      <c r="X5" s="1729"/>
    </row>
    <row r="6" spans="1:24" ht="15">
      <c r="A6" s="477"/>
      <c r="B6" s="754" t="s">
        <v>2875</v>
      </c>
      <c r="C6" s="525"/>
      <c r="D6" s="477"/>
      <c r="E6" s="477"/>
      <c r="F6" s="477"/>
      <c r="G6" s="477"/>
      <c r="H6" s="477"/>
      <c r="I6" s="477"/>
      <c r="J6" s="477"/>
      <c r="K6" s="477"/>
      <c r="L6" s="477"/>
      <c r="M6" s="477"/>
      <c r="N6" s="477"/>
      <c r="O6" s="477"/>
      <c r="P6" s="477"/>
      <c r="Q6" s="477"/>
      <c r="R6" s="477"/>
      <c r="S6" s="319"/>
      <c r="T6" s="754" t="str">
        <f>$B6</f>
        <v>Dollars in thousands, Record Type 010</v>
      </c>
      <c r="U6" s="1130"/>
      <c r="V6" s="988"/>
      <c r="W6" s="988"/>
      <c r="X6" s="988"/>
    </row>
    <row r="7" spans="1:24">
      <c r="A7" s="477"/>
      <c r="B7" s="1671" t="s">
        <v>2342</v>
      </c>
      <c r="C7" s="1672"/>
      <c r="D7" s="1673"/>
      <c r="E7" s="985"/>
      <c r="F7" s="1670" t="s">
        <v>2368</v>
      </c>
      <c r="G7" s="1670"/>
      <c r="H7" s="988"/>
      <c r="I7" s="1601" t="s">
        <v>2876</v>
      </c>
      <c r="J7" s="1597"/>
      <c r="K7" s="1597"/>
      <c r="L7" s="1597"/>
      <c r="M7" s="1598"/>
      <c r="N7" s="477"/>
      <c r="O7" s="477"/>
      <c r="P7" s="477"/>
      <c r="Q7" s="477"/>
      <c r="R7" s="477"/>
      <c r="S7" s="319"/>
      <c r="T7" s="1674" t="s">
        <v>2877</v>
      </c>
      <c r="U7" s="1674"/>
      <c r="V7" s="1131"/>
      <c r="W7" s="1132"/>
      <c r="X7" s="1132"/>
    </row>
    <row r="8" spans="1:24">
      <c r="A8" s="477"/>
      <c r="B8" s="1134"/>
      <c r="C8" s="1135"/>
      <c r="D8" s="1136"/>
      <c r="E8" s="985"/>
      <c r="F8" s="1670"/>
      <c r="G8" s="1670"/>
      <c r="H8" s="988"/>
      <c r="I8" s="1601" t="s">
        <v>2878</v>
      </c>
      <c r="J8" s="1676"/>
      <c r="K8" s="1601" t="s">
        <v>2879</v>
      </c>
      <c r="L8" s="1676"/>
      <c r="M8" s="1677" t="s">
        <v>2880</v>
      </c>
      <c r="N8" s="985"/>
      <c r="O8" s="985"/>
      <c r="P8" s="985"/>
      <c r="Q8" s="985"/>
      <c r="R8" s="985"/>
      <c r="S8" s="319"/>
      <c r="T8" s="1675"/>
      <c r="U8" s="1675"/>
      <c r="V8" s="1131"/>
      <c r="W8" s="1596" t="s">
        <v>2879</v>
      </c>
      <c r="X8" s="1607"/>
    </row>
    <row r="9" spans="1:24" ht="61.5">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319"/>
      <c r="T9" s="1138" t="str">
        <f>$A9</f>
        <v>PD Band</v>
      </c>
      <c r="U9" s="1138" t="str">
        <f>$B9</f>
        <v>Estimated PD (%) (M3)</v>
      </c>
      <c r="V9" s="984" t="s">
        <v>2891</v>
      </c>
      <c r="W9" s="984" t="s">
        <v>2892</v>
      </c>
      <c r="X9" s="984" t="s">
        <v>2893</v>
      </c>
    </row>
    <row r="10" spans="1:24">
      <c r="A10" s="1131"/>
      <c r="B10" s="776" t="s">
        <v>282</v>
      </c>
      <c r="C10" s="776"/>
      <c r="D10" s="776" t="s">
        <v>283</v>
      </c>
      <c r="E10" s="776"/>
      <c r="F10" s="776" t="s">
        <v>284</v>
      </c>
      <c r="G10" s="776" t="s">
        <v>2894</v>
      </c>
      <c r="H10" s="1139"/>
      <c r="I10" s="776" t="s">
        <v>424</v>
      </c>
      <c r="J10" s="776" t="s">
        <v>287</v>
      </c>
      <c r="K10" s="776"/>
      <c r="L10" s="776"/>
      <c r="M10" s="776"/>
      <c r="N10" s="776"/>
      <c r="O10" s="776"/>
      <c r="P10" s="776"/>
      <c r="Q10" s="776"/>
      <c r="R10" s="776"/>
      <c r="S10" s="571"/>
      <c r="T10" s="1140"/>
      <c r="U10" s="1141" t="s">
        <v>2895</v>
      </c>
      <c r="V10" s="776"/>
      <c r="X10" s="776"/>
    </row>
    <row r="11" spans="1:24">
      <c r="A11" s="477"/>
      <c r="B11" s="813" t="s">
        <v>1790</v>
      </c>
      <c r="C11" s="477"/>
      <c r="D11" s="992"/>
      <c r="E11" s="992"/>
      <c r="F11" s="992"/>
      <c r="G11" s="992"/>
      <c r="H11" s="992"/>
      <c r="I11" s="1669" t="s">
        <v>2896</v>
      </c>
      <c r="J11" s="1669"/>
      <c r="K11" s="992"/>
      <c r="L11" s="992"/>
      <c r="M11" s="992"/>
      <c r="N11" s="992"/>
      <c r="O11" s="992"/>
      <c r="P11" s="992"/>
      <c r="Q11" s="477"/>
      <c r="R11" s="477"/>
      <c r="S11" s="319"/>
      <c r="T11" s="1142"/>
      <c r="U11" s="1143" t="str">
        <f>$B11</f>
        <v>Drawn (501)</v>
      </c>
    </row>
    <row r="12" spans="1:24">
      <c r="A12" s="453" t="s">
        <v>2897</v>
      </c>
      <c r="B12" s="1144"/>
      <c r="C12" s="1207"/>
      <c r="D12" s="994"/>
      <c r="E12" s="453"/>
      <c r="F12" s="994"/>
      <c r="G12" s="1124"/>
      <c r="H12" s="1146"/>
      <c r="I12" s="1147"/>
      <c r="J12" s="997"/>
      <c r="K12" s="1147"/>
      <c r="L12" s="1148"/>
      <c r="M12" s="1149"/>
      <c r="N12" s="453"/>
      <c r="O12" s="1665"/>
      <c r="P12" s="1665"/>
      <c r="Q12" s="1665"/>
      <c r="R12" s="1665"/>
      <c r="S12" s="319"/>
      <c r="T12" s="1151" t="str">
        <f t="shared" ref="T12:T36" si="0">$A12</f>
        <v>1 (1401)</v>
      </c>
      <c r="U12" s="1152" t="str">
        <f t="shared" ref="U12:U36" si="1">IF($B12="","",$B12)</f>
        <v/>
      </c>
      <c r="V12" s="1153"/>
      <c r="W12" s="1154"/>
      <c r="X12" s="1154"/>
    </row>
    <row r="13" spans="1:24">
      <c r="A13" s="453" t="s">
        <v>2898</v>
      </c>
      <c r="B13" s="1144"/>
      <c r="C13" s="1207"/>
      <c r="D13" s="994"/>
      <c r="E13" s="453"/>
      <c r="F13" s="994"/>
      <c r="G13" s="1124"/>
      <c r="H13" s="1146"/>
      <c r="I13" s="1147"/>
      <c r="J13" s="997"/>
      <c r="K13" s="1147"/>
      <c r="L13" s="1148"/>
      <c r="M13" s="1149"/>
      <c r="N13" s="453"/>
      <c r="O13" s="1665"/>
      <c r="P13" s="1665"/>
      <c r="Q13" s="1665"/>
      <c r="R13" s="1665"/>
      <c r="S13" s="319"/>
      <c r="T13" s="1151" t="str">
        <f t="shared" si="0"/>
        <v>2 (1402)</v>
      </c>
      <c r="U13" s="1152" t="str">
        <f t="shared" si="1"/>
        <v/>
      </c>
      <c r="V13" s="1153"/>
      <c r="W13" s="1154"/>
      <c r="X13" s="1154"/>
    </row>
    <row r="14" spans="1:24">
      <c r="A14" s="453" t="s">
        <v>2899</v>
      </c>
      <c r="B14" s="1144"/>
      <c r="C14" s="1207"/>
      <c r="D14" s="994"/>
      <c r="E14" s="453"/>
      <c r="F14" s="994"/>
      <c r="G14" s="1124"/>
      <c r="H14" s="1146"/>
      <c r="I14" s="1147"/>
      <c r="J14" s="997"/>
      <c r="K14" s="1147"/>
      <c r="L14" s="1148"/>
      <c r="M14" s="1149"/>
      <c r="N14" s="453"/>
      <c r="O14" s="1665"/>
      <c r="P14" s="1665"/>
      <c r="Q14" s="1665"/>
      <c r="R14" s="1665"/>
      <c r="S14" s="319"/>
      <c r="T14" s="1151" t="str">
        <f t="shared" si="0"/>
        <v>3 (1403)</v>
      </c>
      <c r="U14" s="1152" t="str">
        <f t="shared" si="1"/>
        <v/>
      </c>
      <c r="V14" s="1153"/>
      <c r="W14" s="1154"/>
      <c r="X14" s="1154"/>
    </row>
    <row r="15" spans="1:24" hidden="1">
      <c r="A15" s="453" t="s">
        <v>2900</v>
      </c>
      <c r="B15" s="1144"/>
      <c r="C15" s="1207"/>
      <c r="D15" s="994"/>
      <c r="E15" s="453"/>
      <c r="F15" s="994"/>
      <c r="G15" s="1124"/>
      <c r="H15" s="1146"/>
      <c r="I15" s="1147"/>
      <c r="J15" s="997"/>
      <c r="K15" s="1147"/>
      <c r="L15" s="1148"/>
      <c r="M15" s="1149"/>
      <c r="N15" s="453"/>
      <c r="O15" s="1665"/>
      <c r="P15" s="1665"/>
      <c r="Q15" s="1665"/>
      <c r="R15" s="1665"/>
      <c r="S15" s="319"/>
      <c r="T15" s="1151" t="str">
        <f t="shared" si="0"/>
        <v>4 (1404)</v>
      </c>
      <c r="U15" s="1152" t="str">
        <f t="shared" si="1"/>
        <v/>
      </c>
      <c r="V15" s="1153"/>
      <c r="W15" s="1154"/>
      <c r="X15" s="1154"/>
    </row>
    <row r="16" spans="1:24" hidden="1">
      <c r="A16" s="453" t="s">
        <v>2901</v>
      </c>
      <c r="B16" s="1144"/>
      <c r="C16" s="1207"/>
      <c r="D16" s="994"/>
      <c r="E16" s="453"/>
      <c r="F16" s="994"/>
      <c r="G16" s="1124"/>
      <c r="H16" s="1146"/>
      <c r="I16" s="1147"/>
      <c r="J16" s="997"/>
      <c r="K16" s="1147"/>
      <c r="L16" s="1148"/>
      <c r="M16" s="1149"/>
      <c r="N16" s="453"/>
      <c r="O16" s="1665"/>
      <c r="P16" s="1665"/>
      <c r="Q16" s="1665"/>
      <c r="R16" s="1665"/>
      <c r="S16" s="319"/>
      <c r="T16" s="1151" t="str">
        <f t="shared" si="0"/>
        <v>5 (1405)</v>
      </c>
      <c r="U16" s="1152" t="str">
        <f t="shared" si="1"/>
        <v/>
      </c>
      <c r="V16" s="1153"/>
      <c r="W16" s="1154"/>
      <c r="X16" s="1154"/>
    </row>
    <row r="17" spans="1:24" hidden="1">
      <c r="A17" s="453" t="s">
        <v>2902</v>
      </c>
      <c r="B17" s="1144"/>
      <c r="C17" s="1207"/>
      <c r="D17" s="994"/>
      <c r="E17" s="453"/>
      <c r="F17" s="994"/>
      <c r="G17" s="1124"/>
      <c r="H17" s="1146"/>
      <c r="I17" s="1147"/>
      <c r="J17" s="997"/>
      <c r="K17" s="1147"/>
      <c r="L17" s="1148"/>
      <c r="M17" s="1149"/>
      <c r="N17" s="453"/>
      <c r="O17" s="1665"/>
      <c r="P17" s="1665"/>
      <c r="Q17" s="1665"/>
      <c r="R17" s="1665"/>
      <c r="S17" s="319"/>
      <c r="T17" s="1151" t="str">
        <f t="shared" si="0"/>
        <v>6 (1406)</v>
      </c>
      <c r="U17" s="1152" t="str">
        <f t="shared" si="1"/>
        <v/>
      </c>
      <c r="V17" s="1153"/>
      <c r="W17" s="1154"/>
      <c r="X17" s="1154"/>
    </row>
    <row r="18" spans="1:24" hidden="1">
      <c r="A18" s="453" t="s">
        <v>2903</v>
      </c>
      <c r="B18" s="1144"/>
      <c r="C18" s="1207"/>
      <c r="D18" s="994"/>
      <c r="E18" s="453"/>
      <c r="F18" s="994"/>
      <c r="G18" s="1124"/>
      <c r="H18" s="1146"/>
      <c r="I18" s="1147"/>
      <c r="J18" s="997"/>
      <c r="K18" s="1147"/>
      <c r="L18" s="1148"/>
      <c r="M18" s="1149"/>
      <c r="N18" s="453"/>
      <c r="O18" s="1665"/>
      <c r="P18" s="1665"/>
      <c r="Q18" s="1665"/>
      <c r="R18" s="1665"/>
      <c r="S18" s="319"/>
      <c r="T18" s="1151" t="str">
        <f t="shared" si="0"/>
        <v>7 (1407)</v>
      </c>
      <c r="U18" s="1152" t="str">
        <f t="shared" si="1"/>
        <v/>
      </c>
      <c r="V18" s="1153"/>
      <c r="W18" s="1154"/>
      <c r="X18" s="1154"/>
    </row>
    <row r="19" spans="1:24" hidden="1">
      <c r="A19" s="453" t="s">
        <v>2904</v>
      </c>
      <c r="B19" s="1144"/>
      <c r="C19" s="1207"/>
      <c r="D19" s="994"/>
      <c r="E19" s="453"/>
      <c r="F19" s="994"/>
      <c r="G19" s="1124"/>
      <c r="H19" s="1146"/>
      <c r="I19" s="1147"/>
      <c r="J19" s="997"/>
      <c r="K19" s="1147"/>
      <c r="L19" s="1148"/>
      <c r="M19" s="1149"/>
      <c r="N19" s="453"/>
      <c r="O19" s="1665"/>
      <c r="P19" s="1665"/>
      <c r="Q19" s="1665"/>
      <c r="R19" s="1665"/>
      <c r="S19" s="319"/>
      <c r="T19" s="1151" t="str">
        <f t="shared" si="0"/>
        <v>8 (1408)</v>
      </c>
      <c r="U19" s="1152" t="str">
        <f t="shared" si="1"/>
        <v/>
      </c>
      <c r="V19" s="1153"/>
      <c r="W19" s="1154"/>
      <c r="X19" s="1154"/>
    </row>
    <row r="20" spans="1:24" hidden="1">
      <c r="A20" s="453" t="s">
        <v>2905</v>
      </c>
      <c r="B20" s="1144"/>
      <c r="C20" s="1207"/>
      <c r="D20" s="994"/>
      <c r="E20" s="453"/>
      <c r="F20" s="994"/>
      <c r="G20" s="1124"/>
      <c r="H20" s="1146"/>
      <c r="I20" s="1147"/>
      <c r="J20" s="997"/>
      <c r="K20" s="1147"/>
      <c r="L20" s="1148"/>
      <c r="M20" s="1149"/>
      <c r="N20" s="453"/>
      <c r="O20" s="1665"/>
      <c r="P20" s="1665"/>
      <c r="Q20" s="1665"/>
      <c r="R20" s="1665"/>
      <c r="S20" s="319"/>
      <c r="T20" s="1151" t="str">
        <f t="shared" si="0"/>
        <v>9 (1409)</v>
      </c>
      <c r="U20" s="1152" t="str">
        <f t="shared" si="1"/>
        <v/>
      </c>
      <c r="V20" s="1153"/>
      <c r="W20" s="1154"/>
      <c r="X20" s="1154"/>
    </row>
    <row r="21" spans="1:24" hidden="1">
      <c r="A21" s="453" t="s">
        <v>2906</v>
      </c>
      <c r="B21" s="1144"/>
      <c r="C21" s="1207"/>
      <c r="D21" s="994"/>
      <c r="E21" s="453"/>
      <c r="F21" s="994"/>
      <c r="G21" s="1124"/>
      <c r="H21" s="1146"/>
      <c r="I21" s="1147"/>
      <c r="J21" s="997"/>
      <c r="K21" s="1147"/>
      <c r="L21" s="1148"/>
      <c r="M21" s="1149"/>
      <c r="N21" s="453"/>
      <c r="O21" s="1665"/>
      <c r="P21" s="1665"/>
      <c r="Q21" s="1665"/>
      <c r="R21" s="1665"/>
      <c r="S21" s="319"/>
      <c r="T21" s="1151" t="str">
        <f t="shared" si="0"/>
        <v>10 (1410)</v>
      </c>
      <c r="U21" s="1152" t="str">
        <f t="shared" si="1"/>
        <v/>
      </c>
      <c r="V21" s="1153"/>
      <c r="W21" s="1154"/>
      <c r="X21" s="1154"/>
    </row>
    <row r="22" spans="1:24" hidden="1">
      <c r="A22" s="453" t="s">
        <v>2907</v>
      </c>
      <c r="B22" s="1144"/>
      <c r="C22" s="1207"/>
      <c r="D22" s="994"/>
      <c r="E22" s="453"/>
      <c r="F22" s="994"/>
      <c r="G22" s="1124"/>
      <c r="H22" s="1146"/>
      <c r="I22" s="1147"/>
      <c r="J22" s="997"/>
      <c r="K22" s="1147"/>
      <c r="L22" s="1148"/>
      <c r="M22" s="1149"/>
      <c r="N22" s="453"/>
      <c r="O22" s="1665"/>
      <c r="P22" s="1665"/>
      <c r="Q22" s="1665"/>
      <c r="R22" s="1665"/>
      <c r="S22" s="319"/>
      <c r="T22" s="1151" t="str">
        <f t="shared" si="0"/>
        <v>11 (1411)</v>
      </c>
      <c r="U22" s="1152" t="str">
        <f t="shared" si="1"/>
        <v/>
      </c>
      <c r="V22" s="1153"/>
      <c r="W22" s="1154"/>
      <c r="X22" s="1154"/>
    </row>
    <row r="23" spans="1:24" hidden="1">
      <c r="A23" s="453" t="s">
        <v>2908</v>
      </c>
      <c r="B23" s="1144"/>
      <c r="C23" s="1207"/>
      <c r="D23" s="994"/>
      <c r="E23" s="453"/>
      <c r="F23" s="994"/>
      <c r="G23" s="1124"/>
      <c r="H23" s="1146"/>
      <c r="I23" s="1147"/>
      <c r="J23" s="997"/>
      <c r="K23" s="1147"/>
      <c r="L23" s="1148"/>
      <c r="M23" s="1149"/>
      <c r="N23" s="453"/>
      <c r="O23" s="1665"/>
      <c r="P23" s="1665"/>
      <c r="Q23" s="1665"/>
      <c r="R23" s="1665"/>
      <c r="S23" s="319"/>
      <c r="T23" s="1151" t="str">
        <f t="shared" si="0"/>
        <v>12 (1412)</v>
      </c>
      <c r="U23" s="1152" t="str">
        <f t="shared" si="1"/>
        <v/>
      </c>
      <c r="V23" s="1153"/>
      <c r="W23" s="1154"/>
      <c r="X23" s="1154"/>
    </row>
    <row r="24" spans="1:24" hidden="1">
      <c r="A24" s="453" t="s">
        <v>2909</v>
      </c>
      <c r="B24" s="1144"/>
      <c r="C24" s="1207"/>
      <c r="D24" s="994"/>
      <c r="E24" s="453"/>
      <c r="F24" s="994"/>
      <c r="G24" s="1124"/>
      <c r="H24" s="1146"/>
      <c r="I24" s="1147"/>
      <c r="J24" s="997"/>
      <c r="K24" s="1147"/>
      <c r="L24" s="1148"/>
      <c r="M24" s="1149"/>
      <c r="N24" s="453"/>
      <c r="O24" s="1665"/>
      <c r="P24" s="1665"/>
      <c r="Q24" s="1665"/>
      <c r="R24" s="1665"/>
      <c r="S24" s="319"/>
      <c r="T24" s="1151" t="str">
        <f t="shared" si="0"/>
        <v>13 (1413)</v>
      </c>
      <c r="U24" s="1152" t="str">
        <f t="shared" si="1"/>
        <v/>
      </c>
      <c r="V24" s="1153"/>
      <c r="W24" s="1154"/>
      <c r="X24" s="1154"/>
    </row>
    <row r="25" spans="1:24" hidden="1">
      <c r="A25" s="453" t="s">
        <v>2910</v>
      </c>
      <c r="B25" s="1144"/>
      <c r="C25" s="1207"/>
      <c r="D25" s="994"/>
      <c r="E25" s="453"/>
      <c r="F25" s="994"/>
      <c r="G25" s="1124"/>
      <c r="H25" s="1146"/>
      <c r="I25" s="1147"/>
      <c r="J25" s="997"/>
      <c r="K25" s="1147"/>
      <c r="L25" s="1148"/>
      <c r="M25" s="1149"/>
      <c r="N25" s="453"/>
      <c r="O25" s="1665"/>
      <c r="P25" s="1665"/>
      <c r="Q25" s="1665"/>
      <c r="R25" s="1665"/>
      <c r="S25" s="319"/>
      <c r="T25" s="1151" t="str">
        <f t="shared" si="0"/>
        <v>14 (1414)</v>
      </c>
      <c r="U25" s="1152" t="str">
        <f t="shared" si="1"/>
        <v/>
      </c>
      <c r="V25" s="1153"/>
      <c r="W25" s="1154"/>
      <c r="X25" s="1154"/>
    </row>
    <row r="26" spans="1:24" hidden="1">
      <c r="A26" s="453" t="s">
        <v>2911</v>
      </c>
      <c r="B26" s="1144"/>
      <c r="C26" s="1207"/>
      <c r="D26" s="994"/>
      <c r="E26" s="453"/>
      <c r="F26" s="994"/>
      <c r="G26" s="1124"/>
      <c r="H26" s="1146"/>
      <c r="I26" s="1147"/>
      <c r="J26" s="997"/>
      <c r="K26" s="1147"/>
      <c r="L26" s="1148"/>
      <c r="M26" s="1149"/>
      <c r="N26" s="453"/>
      <c r="O26" s="1665"/>
      <c r="P26" s="1665"/>
      <c r="Q26" s="1665"/>
      <c r="R26" s="1665"/>
      <c r="S26" s="319"/>
      <c r="T26" s="1151" t="str">
        <f t="shared" si="0"/>
        <v>15 (1415)</v>
      </c>
      <c r="U26" s="1152" t="str">
        <f t="shared" si="1"/>
        <v/>
      </c>
      <c r="V26" s="1153"/>
      <c r="W26" s="1154"/>
      <c r="X26" s="1154"/>
    </row>
    <row r="27" spans="1:24" hidden="1">
      <c r="A27" s="453" t="s">
        <v>2912</v>
      </c>
      <c r="B27" s="1144"/>
      <c r="C27" s="1207"/>
      <c r="D27" s="994"/>
      <c r="E27" s="453"/>
      <c r="F27" s="994"/>
      <c r="G27" s="1124"/>
      <c r="H27" s="1146"/>
      <c r="I27" s="1147"/>
      <c r="J27" s="997"/>
      <c r="K27" s="1147"/>
      <c r="L27" s="1148"/>
      <c r="M27" s="1149"/>
      <c r="N27" s="453"/>
      <c r="O27" s="1665"/>
      <c r="P27" s="1665"/>
      <c r="Q27" s="1665"/>
      <c r="R27" s="1665"/>
      <c r="S27" s="319"/>
      <c r="T27" s="1151" t="str">
        <f t="shared" si="0"/>
        <v>16 (1416)</v>
      </c>
      <c r="U27" s="1152" t="str">
        <f t="shared" si="1"/>
        <v/>
      </c>
      <c r="V27" s="1153"/>
      <c r="W27" s="1154"/>
      <c r="X27" s="1154"/>
    </row>
    <row r="28" spans="1:24" hidden="1">
      <c r="A28" s="453" t="s">
        <v>2913</v>
      </c>
      <c r="B28" s="1144"/>
      <c r="C28" s="1207"/>
      <c r="D28" s="994"/>
      <c r="E28" s="453"/>
      <c r="F28" s="994"/>
      <c r="G28" s="1124"/>
      <c r="H28" s="1146"/>
      <c r="I28" s="1147"/>
      <c r="J28" s="997"/>
      <c r="K28" s="1147"/>
      <c r="L28" s="1148"/>
      <c r="M28" s="1149"/>
      <c r="N28" s="453"/>
      <c r="O28" s="1665"/>
      <c r="P28" s="1665"/>
      <c r="Q28" s="1665"/>
      <c r="R28" s="1665"/>
      <c r="S28" s="319"/>
      <c r="T28" s="1151" t="str">
        <f t="shared" si="0"/>
        <v>17 (1417)</v>
      </c>
      <c r="U28" s="1152" t="str">
        <f t="shared" si="1"/>
        <v/>
      </c>
      <c r="V28" s="1153"/>
      <c r="W28" s="1154"/>
      <c r="X28" s="1154"/>
    </row>
    <row r="29" spans="1:24" hidden="1">
      <c r="A29" s="453" t="s">
        <v>2914</v>
      </c>
      <c r="B29" s="1144"/>
      <c r="C29" s="1207"/>
      <c r="D29" s="994"/>
      <c r="E29" s="453"/>
      <c r="F29" s="994"/>
      <c r="G29" s="1124"/>
      <c r="H29" s="1146"/>
      <c r="I29" s="1147"/>
      <c r="J29" s="997"/>
      <c r="K29" s="1147"/>
      <c r="L29" s="1148"/>
      <c r="M29" s="1149"/>
      <c r="N29" s="453"/>
      <c r="O29" s="1665"/>
      <c r="P29" s="1665"/>
      <c r="Q29" s="1665"/>
      <c r="R29" s="1665"/>
      <c r="S29" s="319"/>
      <c r="T29" s="1151" t="str">
        <f t="shared" si="0"/>
        <v>18 (1418)</v>
      </c>
      <c r="U29" s="1152" t="str">
        <f t="shared" si="1"/>
        <v/>
      </c>
      <c r="V29" s="1153"/>
      <c r="W29" s="1154"/>
      <c r="X29" s="1154"/>
    </row>
    <row r="30" spans="1:24" hidden="1">
      <c r="A30" s="453" t="s">
        <v>2915</v>
      </c>
      <c r="B30" s="1144"/>
      <c r="C30" s="1207"/>
      <c r="D30" s="994"/>
      <c r="E30" s="453"/>
      <c r="F30" s="994"/>
      <c r="G30" s="1124"/>
      <c r="H30" s="1146"/>
      <c r="I30" s="1147"/>
      <c r="J30" s="997"/>
      <c r="K30" s="1147"/>
      <c r="L30" s="1148"/>
      <c r="M30" s="1149"/>
      <c r="N30" s="453"/>
      <c r="O30" s="1665"/>
      <c r="P30" s="1665"/>
      <c r="Q30" s="1665"/>
      <c r="R30" s="1665"/>
      <c r="S30" s="319"/>
      <c r="T30" s="1151" t="str">
        <f t="shared" si="0"/>
        <v>19 (1419)</v>
      </c>
      <c r="U30" s="1152" t="str">
        <f t="shared" si="1"/>
        <v/>
      </c>
      <c r="V30" s="1153"/>
      <c r="W30" s="1154"/>
      <c r="X30" s="1154"/>
    </row>
    <row r="31" spans="1:24" hidden="1">
      <c r="A31" s="453" t="s">
        <v>2916</v>
      </c>
      <c r="B31" s="1144"/>
      <c r="C31" s="1207"/>
      <c r="D31" s="994"/>
      <c r="E31" s="453"/>
      <c r="F31" s="994"/>
      <c r="G31" s="1124"/>
      <c r="H31" s="1146"/>
      <c r="I31" s="1147"/>
      <c r="J31" s="997"/>
      <c r="K31" s="1147"/>
      <c r="L31" s="1148"/>
      <c r="M31" s="1149"/>
      <c r="N31" s="453"/>
      <c r="O31" s="1665"/>
      <c r="P31" s="1665"/>
      <c r="Q31" s="1665"/>
      <c r="R31" s="1665"/>
      <c r="S31" s="319"/>
      <c r="T31" s="1151" t="str">
        <f t="shared" si="0"/>
        <v>20 (1420)</v>
      </c>
      <c r="U31" s="1152" t="str">
        <f t="shared" si="1"/>
        <v/>
      </c>
      <c r="V31" s="1153"/>
      <c r="W31" s="1154"/>
      <c r="X31" s="1154"/>
    </row>
    <row r="32" spans="1:24" hidden="1">
      <c r="A32" s="453" t="s">
        <v>2917</v>
      </c>
      <c r="B32" s="1144"/>
      <c r="C32" s="1207"/>
      <c r="D32" s="994"/>
      <c r="E32" s="453"/>
      <c r="F32" s="994"/>
      <c r="G32" s="1124"/>
      <c r="H32" s="1146"/>
      <c r="I32" s="1147"/>
      <c r="J32" s="997"/>
      <c r="K32" s="1147"/>
      <c r="L32" s="1148"/>
      <c r="M32" s="1149"/>
      <c r="N32" s="453"/>
      <c r="O32" s="1665"/>
      <c r="P32" s="1665"/>
      <c r="Q32" s="1665"/>
      <c r="R32" s="1665"/>
      <c r="S32" s="319"/>
      <c r="T32" s="1151" t="str">
        <f t="shared" si="0"/>
        <v>21 (1421)</v>
      </c>
      <c r="U32" s="1152" t="str">
        <f t="shared" si="1"/>
        <v/>
      </c>
      <c r="V32" s="1153"/>
      <c r="W32" s="1154"/>
      <c r="X32" s="1154"/>
    </row>
    <row r="33" spans="1:24" hidden="1">
      <c r="A33" s="453" t="s">
        <v>2918</v>
      </c>
      <c r="B33" s="1144"/>
      <c r="C33" s="1207"/>
      <c r="D33" s="994"/>
      <c r="E33" s="453"/>
      <c r="F33" s="994"/>
      <c r="G33" s="1124"/>
      <c r="H33" s="1146"/>
      <c r="I33" s="1147"/>
      <c r="J33" s="997"/>
      <c r="K33" s="1147"/>
      <c r="L33" s="1148"/>
      <c r="M33" s="1149"/>
      <c r="N33" s="453"/>
      <c r="O33" s="1665"/>
      <c r="P33" s="1665"/>
      <c r="Q33" s="1665"/>
      <c r="R33" s="1665"/>
      <c r="S33" s="319"/>
      <c r="T33" s="1151" t="str">
        <f t="shared" si="0"/>
        <v>22 (1422)</v>
      </c>
      <c r="U33" s="1152" t="str">
        <f t="shared" si="1"/>
        <v/>
      </c>
      <c r="V33" s="1153"/>
      <c r="W33" s="1154"/>
      <c r="X33" s="1154"/>
    </row>
    <row r="34" spans="1:24" hidden="1">
      <c r="A34" s="453" t="s">
        <v>2919</v>
      </c>
      <c r="B34" s="1144"/>
      <c r="C34" s="1207"/>
      <c r="D34" s="994"/>
      <c r="E34" s="453"/>
      <c r="F34" s="994"/>
      <c r="G34" s="1124"/>
      <c r="H34" s="1146"/>
      <c r="I34" s="1147"/>
      <c r="J34" s="997"/>
      <c r="K34" s="1147"/>
      <c r="L34" s="1148"/>
      <c r="M34" s="1149"/>
      <c r="N34" s="453"/>
      <c r="O34" s="1665"/>
      <c r="P34" s="1665"/>
      <c r="Q34" s="1665"/>
      <c r="R34" s="1665"/>
      <c r="S34" s="319"/>
      <c r="T34" s="1151" t="str">
        <f t="shared" si="0"/>
        <v>23 (1423)</v>
      </c>
      <c r="U34" s="1152" t="str">
        <f t="shared" si="1"/>
        <v/>
      </c>
      <c r="V34" s="1153"/>
      <c r="W34" s="1154"/>
      <c r="X34" s="1154"/>
    </row>
    <row r="35" spans="1:24" hidden="1">
      <c r="A35" s="453" t="s">
        <v>2920</v>
      </c>
      <c r="B35" s="1144"/>
      <c r="C35" s="1207"/>
      <c r="D35" s="994"/>
      <c r="E35" s="453"/>
      <c r="F35" s="994"/>
      <c r="G35" s="1124"/>
      <c r="H35" s="1146"/>
      <c r="I35" s="1147"/>
      <c r="J35" s="997"/>
      <c r="K35" s="1147"/>
      <c r="L35" s="1148"/>
      <c r="M35" s="1149"/>
      <c r="N35" s="453"/>
      <c r="O35" s="1665"/>
      <c r="P35" s="1665"/>
      <c r="Q35" s="1665"/>
      <c r="R35" s="1665"/>
      <c r="S35" s="319"/>
      <c r="T35" s="1151" t="str">
        <f t="shared" si="0"/>
        <v>24 (1424)</v>
      </c>
      <c r="U35" s="1152" t="str">
        <f t="shared" si="1"/>
        <v/>
      </c>
      <c r="V35" s="1153"/>
      <c r="W35" s="1154"/>
      <c r="X35" s="1154"/>
    </row>
    <row r="36" spans="1:24">
      <c r="A36" s="453" t="s">
        <v>2921</v>
      </c>
      <c r="B36" s="1144"/>
      <c r="C36" s="1207"/>
      <c r="D36" s="994"/>
      <c r="E36" s="453"/>
      <c r="F36" s="994"/>
      <c r="G36" s="1124"/>
      <c r="H36" s="1146"/>
      <c r="I36" s="1147"/>
      <c r="J36" s="997"/>
      <c r="K36" s="1147"/>
      <c r="L36" s="1148"/>
      <c r="M36" s="1149"/>
      <c r="N36" s="453"/>
      <c r="O36" s="1665"/>
      <c r="P36" s="1665"/>
      <c r="Q36" s="1665"/>
      <c r="R36" s="1665"/>
      <c r="S36" s="319"/>
      <c r="T36" s="1151" t="str">
        <f t="shared" si="0"/>
        <v>25 (1425)</v>
      </c>
      <c r="U36" s="1152" t="str">
        <f t="shared" si="1"/>
        <v/>
      </c>
      <c r="V36" s="1153"/>
      <c r="W36" s="1154"/>
      <c r="X36" s="1154"/>
    </row>
    <row r="37" spans="1:24">
      <c r="A37" s="796" t="s">
        <v>2922</v>
      </c>
      <c r="B37" s="1208">
        <v>100</v>
      </c>
      <c r="C37" s="1209"/>
      <c r="D37" s="994"/>
      <c r="E37" s="453"/>
      <c r="F37" s="994"/>
      <c r="G37" s="1122"/>
      <c r="H37" s="1158"/>
      <c r="I37" s="1147"/>
      <c r="J37" s="997"/>
      <c r="K37" s="1147"/>
      <c r="L37" s="1148"/>
      <c r="M37" s="1356"/>
      <c r="N37" s="453"/>
      <c r="O37" s="1666"/>
      <c r="P37" s="1666"/>
      <c r="Q37" s="1666"/>
      <c r="R37" s="1666"/>
      <c r="S37" s="319"/>
      <c r="T37" s="1205" t="str">
        <f>$A$37</f>
        <v>(1426)</v>
      </c>
      <c r="U37" s="1159">
        <f>$B37</f>
        <v>100</v>
      </c>
      <c r="V37" s="1153"/>
      <c r="W37" s="1154"/>
      <c r="X37" s="1154"/>
    </row>
    <row r="38" spans="1:24">
      <c r="A38" s="478" t="s">
        <v>2923</v>
      </c>
      <c r="B38" s="1002" t="s">
        <v>2924</v>
      </c>
      <c r="C38" s="1003"/>
      <c r="D38" s="997"/>
      <c r="E38" s="477"/>
      <c r="F38" s="1163"/>
      <c r="G38" s="1164"/>
      <c r="H38" s="1165"/>
      <c r="I38" s="1147"/>
      <c r="J38" s="997"/>
      <c r="K38" s="1147"/>
      <c r="L38" s="1166"/>
      <c r="M38" s="1167"/>
      <c r="N38" s="477"/>
      <c r="O38" s="1664"/>
      <c r="P38" s="1664"/>
      <c r="Q38" s="1664"/>
      <c r="R38" s="1664"/>
      <c r="S38" s="319"/>
      <c r="T38" s="1205" t="str">
        <f>$A$38</f>
        <v>(1400)</v>
      </c>
      <c r="U38" s="1003" t="str">
        <f>$B38</f>
        <v>Overall</v>
      </c>
      <c r="V38" s="1153"/>
      <c r="W38" s="1168"/>
      <c r="X38" s="1168"/>
    </row>
    <row r="39" spans="1:24">
      <c r="A39" s="477"/>
      <c r="B39" s="477"/>
      <c r="C39" s="477"/>
      <c r="D39" s="477"/>
      <c r="E39" s="477"/>
      <c r="F39" s="1162"/>
      <c r="G39" s="1162"/>
      <c r="H39" s="1162"/>
      <c r="I39" s="1162"/>
      <c r="J39" s="1162"/>
      <c r="K39" s="1162"/>
      <c r="L39" s="1162"/>
      <c r="M39" s="1162"/>
      <c r="N39" s="477"/>
      <c r="O39" s="477"/>
      <c r="P39" s="477"/>
      <c r="Q39" s="477"/>
      <c r="R39" s="477"/>
      <c r="S39" s="319"/>
      <c r="T39" s="1142"/>
      <c r="U39" s="1142"/>
    </row>
    <row r="40" spans="1:24">
      <c r="A40" s="477"/>
      <c r="B40" s="813" t="s">
        <v>1791</v>
      </c>
      <c r="C40" s="477"/>
      <c r="D40" s="477"/>
      <c r="E40" s="477"/>
      <c r="F40" s="1162"/>
      <c r="G40" s="1162"/>
      <c r="H40" s="1162"/>
      <c r="I40" s="1162"/>
      <c r="J40" s="1162"/>
      <c r="K40" s="1162"/>
      <c r="L40" s="1162"/>
      <c r="M40" s="1162"/>
      <c r="N40" s="477"/>
      <c r="O40" s="477"/>
      <c r="P40" s="477"/>
      <c r="Q40" s="477"/>
      <c r="R40" s="477"/>
      <c r="S40" s="319"/>
      <c r="T40" s="1142"/>
      <c r="U40" s="1143" t="str">
        <f>$B40</f>
        <v>Undrawn Commitments (502)</v>
      </c>
    </row>
    <row r="41" spans="1:24">
      <c r="A41" s="453" t="s">
        <v>2897</v>
      </c>
      <c r="B41" s="1144"/>
      <c r="C41" s="994"/>
      <c r="D41" s="994"/>
      <c r="E41" s="453"/>
      <c r="F41" s="994"/>
      <c r="G41" s="1124"/>
      <c r="H41" s="1146"/>
      <c r="I41" s="1147"/>
      <c r="J41" s="997"/>
      <c r="K41" s="1147"/>
      <c r="L41" s="1148"/>
      <c r="M41" s="1149"/>
      <c r="N41" s="453"/>
      <c r="O41" s="1665"/>
      <c r="P41" s="1665"/>
      <c r="Q41" s="1665"/>
      <c r="R41" s="1665"/>
      <c r="S41" s="319"/>
      <c r="T41" s="1151" t="str">
        <f t="shared" ref="T41:T65" si="2">$A41</f>
        <v>1 (1401)</v>
      </c>
      <c r="U41" s="1152" t="str">
        <f t="shared" ref="U41:U65" si="3">IF($B41="","",$B41)</f>
        <v/>
      </c>
      <c r="V41" s="1153"/>
      <c r="W41" s="1154"/>
      <c r="X41" s="1154"/>
    </row>
    <row r="42" spans="1:24">
      <c r="A42" s="453" t="s">
        <v>2898</v>
      </c>
      <c r="B42" s="1144"/>
      <c r="C42" s="994"/>
      <c r="D42" s="994"/>
      <c r="E42" s="453"/>
      <c r="F42" s="994"/>
      <c r="G42" s="1124"/>
      <c r="H42" s="1146"/>
      <c r="I42" s="1147"/>
      <c r="J42" s="997"/>
      <c r="K42" s="1147"/>
      <c r="L42" s="1148"/>
      <c r="M42" s="1149"/>
      <c r="N42" s="453"/>
      <c r="O42" s="1665"/>
      <c r="P42" s="1665"/>
      <c r="Q42" s="1665"/>
      <c r="R42" s="1665"/>
      <c r="S42" s="319"/>
      <c r="T42" s="1151" t="str">
        <f t="shared" si="2"/>
        <v>2 (1402)</v>
      </c>
      <c r="U42" s="1152" t="str">
        <f t="shared" si="3"/>
        <v/>
      </c>
      <c r="V42" s="1153"/>
      <c r="W42" s="1154"/>
      <c r="X42" s="1154"/>
    </row>
    <row r="43" spans="1:24">
      <c r="A43" s="453" t="s">
        <v>2899</v>
      </c>
      <c r="B43" s="1144"/>
      <c r="C43" s="994"/>
      <c r="D43" s="994"/>
      <c r="E43" s="453"/>
      <c r="F43" s="994"/>
      <c r="G43" s="1124"/>
      <c r="H43" s="1146"/>
      <c r="I43" s="1147"/>
      <c r="J43" s="997"/>
      <c r="K43" s="1147"/>
      <c r="L43" s="1148"/>
      <c r="M43" s="1149"/>
      <c r="N43" s="453"/>
      <c r="O43" s="1665"/>
      <c r="P43" s="1665"/>
      <c r="Q43" s="1665"/>
      <c r="R43" s="1665"/>
      <c r="S43" s="319"/>
      <c r="T43" s="1151" t="str">
        <f t="shared" si="2"/>
        <v>3 (1403)</v>
      </c>
      <c r="U43" s="1152" t="str">
        <f t="shared" si="3"/>
        <v/>
      </c>
      <c r="V43" s="1153"/>
      <c r="W43" s="1154"/>
      <c r="X43" s="1154"/>
    </row>
    <row r="44" spans="1:24" hidden="1">
      <c r="A44" s="453" t="s">
        <v>2900</v>
      </c>
      <c r="B44" s="1144"/>
      <c r="C44" s="994"/>
      <c r="D44" s="994"/>
      <c r="E44" s="453"/>
      <c r="F44" s="994"/>
      <c r="G44" s="1124"/>
      <c r="H44" s="1146"/>
      <c r="I44" s="1147"/>
      <c r="J44" s="997"/>
      <c r="K44" s="1147"/>
      <c r="L44" s="1148"/>
      <c r="M44" s="1149"/>
      <c r="N44" s="453"/>
      <c r="O44" s="1665"/>
      <c r="P44" s="1665"/>
      <c r="Q44" s="1665"/>
      <c r="R44" s="1665"/>
      <c r="S44" s="319"/>
      <c r="T44" s="1151" t="str">
        <f t="shared" si="2"/>
        <v>4 (1404)</v>
      </c>
      <c r="U44" s="1152" t="str">
        <f t="shared" si="3"/>
        <v/>
      </c>
      <c r="V44" s="1153"/>
      <c r="W44" s="1154"/>
      <c r="X44" s="1154"/>
    </row>
    <row r="45" spans="1:24" hidden="1">
      <c r="A45" s="453" t="s">
        <v>2901</v>
      </c>
      <c r="B45" s="1144"/>
      <c r="C45" s="994"/>
      <c r="D45" s="994"/>
      <c r="E45" s="453"/>
      <c r="F45" s="994"/>
      <c r="G45" s="1124"/>
      <c r="H45" s="1146"/>
      <c r="I45" s="1147"/>
      <c r="J45" s="997"/>
      <c r="K45" s="1147"/>
      <c r="L45" s="1148"/>
      <c r="M45" s="1149"/>
      <c r="N45" s="453"/>
      <c r="O45" s="1665"/>
      <c r="P45" s="1665"/>
      <c r="Q45" s="1665"/>
      <c r="R45" s="1665"/>
      <c r="S45" s="319"/>
      <c r="T45" s="1151" t="str">
        <f t="shared" si="2"/>
        <v>5 (1405)</v>
      </c>
      <c r="U45" s="1152" t="str">
        <f t="shared" si="3"/>
        <v/>
      </c>
      <c r="V45" s="1153"/>
      <c r="W45" s="1154"/>
      <c r="X45" s="1154"/>
    </row>
    <row r="46" spans="1:24" hidden="1">
      <c r="A46" s="453" t="s">
        <v>2902</v>
      </c>
      <c r="B46" s="1144"/>
      <c r="C46" s="994"/>
      <c r="D46" s="994"/>
      <c r="E46" s="453"/>
      <c r="F46" s="994"/>
      <c r="G46" s="1124"/>
      <c r="H46" s="1146"/>
      <c r="I46" s="1147"/>
      <c r="J46" s="997"/>
      <c r="K46" s="1147"/>
      <c r="L46" s="1148"/>
      <c r="M46" s="1149"/>
      <c r="N46" s="453"/>
      <c r="O46" s="1665"/>
      <c r="P46" s="1665"/>
      <c r="Q46" s="1665"/>
      <c r="R46" s="1665"/>
      <c r="S46" s="319"/>
      <c r="T46" s="1151" t="str">
        <f t="shared" si="2"/>
        <v>6 (1406)</v>
      </c>
      <c r="U46" s="1152" t="str">
        <f t="shared" si="3"/>
        <v/>
      </c>
      <c r="V46" s="1153"/>
      <c r="W46" s="1154"/>
      <c r="X46" s="1154"/>
    </row>
    <row r="47" spans="1:24" hidden="1">
      <c r="A47" s="453" t="s">
        <v>2903</v>
      </c>
      <c r="B47" s="1144"/>
      <c r="C47" s="994"/>
      <c r="D47" s="994"/>
      <c r="E47" s="453"/>
      <c r="F47" s="994"/>
      <c r="G47" s="1124"/>
      <c r="H47" s="1146"/>
      <c r="I47" s="1147"/>
      <c r="J47" s="997"/>
      <c r="K47" s="1147"/>
      <c r="L47" s="1148"/>
      <c r="M47" s="1149"/>
      <c r="N47" s="453"/>
      <c r="O47" s="1665"/>
      <c r="P47" s="1665"/>
      <c r="Q47" s="1665"/>
      <c r="R47" s="1665"/>
      <c r="S47" s="319"/>
      <c r="T47" s="1151" t="str">
        <f t="shared" si="2"/>
        <v>7 (1407)</v>
      </c>
      <c r="U47" s="1152" t="str">
        <f t="shared" si="3"/>
        <v/>
      </c>
      <c r="V47" s="1153"/>
      <c r="W47" s="1154"/>
      <c r="X47" s="1154"/>
    </row>
    <row r="48" spans="1:24" hidden="1">
      <c r="A48" s="453" t="s">
        <v>2904</v>
      </c>
      <c r="B48" s="1144"/>
      <c r="C48" s="994" t="s">
        <v>2925</v>
      </c>
      <c r="D48" s="994"/>
      <c r="E48" s="453"/>
      <c r="F48" s="994"/>
      <c r="G48" s="1124"/>
      <c r="H48" s="1146"/>
      <c r="I48" s="1147"/>
      <c r="J48" s="997"/>
      <c r="K48" s="1147"/>
      <c r="L48" s="1148"/>
      <c r="M48" s="1149"/>
      <c r="N48" s="453"/>
      <c r="O48" s="1665"/>
      <c r="P48" s="1665"/>
      <c r="Q48" s="1665"/>
      <c r="R48" s="1665"/>
      <c r="S48" s="319"/>
      <c r="T48" s="1151" t="str">
        <f t="shared" si="2"/>
        <v>8 (1408)</v>
      </c>
      <c r="U48" s="1152" t="str">
        <f t="shared" si="3"/>
        <v/>
      </c>
      <c r="V48" s="1153"/>
      <c r="W48" s="1154"/>
      <c r="X48" s="1154"/>
    </row>
    <row r="49" spans="1:24" hidden="1">
      <c r="A49" s="453" t="s">
        <v>2905</v>
      </c>
      <c r="B49" s="1144"/>
      <c r="C49" s="994" t="s">
        <v>2926</v>
      </c>
      <c r="D49" s="994"/>
      <c r="E49" s="453"/>
      <c r="F49" s="994"/>
      <c r="G49" s="1124"/>
      <c r="H49" s="1146"/>
      <c r="I49" s="1147"/>
      <c r="J49" s="997"/>
      <c r="K49" s="1147"/>
      <c r="L49" s="1148"/>
      <c r="M49" s="1149"/>
      <c r="N49" s="453"/>
      <c r="O49" s="1665"/>
      <c r="P49" s="1665"/>
      <c r="Q49" s="1665"/>
      <c r="R49" s="1665"/>
      <c r="S49" s="319"/>
      <c r="T49" s="1151" t="str">
        <f t="shared" si="2"/>
        <v>9 (1409)</v>
      </c>
      <c r="U49" s="1152" t="str">
        <f t="shared" si="3"/>
        <v/>
      </c>
      <c r="V49" s="1153"/>
      <c r="W49" s="1154"/>
      <c r="X49" s="1154"/>
    </row>
    <row r="50" spans="1:24" hidden="1">
      <c r="A50" s="453" t="s">
        <v>2906</v>
      </c>
      <c r="B50" s="1144"/>
      <c r="C50" s="994"/>
      <c r="D50" s="994"/>
      <c r="E50" s="453"/>
      <c r="F50" s="994"/>
      <c r="G50" s="1124"/>
      <c r="H50" s="1146"/>
      <c r="I50" s="1147"/>
      <c r="J50" s="997"/>
      <c r="K50" s="1147"/>
      <c r="L50" s="1148"/>
      <c r="M50" s="1149"/>
      <c r="N50" s="453"/>
      <c r="O50" s="1665"/>
      <c r="P50" s="1665"/>
      <c r="Q50" s="1665"/>
      <c r="R50" s="1665"/>
      <c r="S50" s="319"/>
      <c r="T50" s="1151" t="str">
        <f t="shared" si="2"/>
        <v>10 (1410)</v>
      </c>
      <c r="U50" s="1152" t="str">
        <f t="shared" si="3"/>
        <v/>
      </c>
      <c r="V50" s="1153"/>
      <c r="W50" s="1154"/>
      <c r="X50" s="1154"/>
    </row>
    <row r="51" spans="1:24" hidden="1">
      <c r="A51" s="453" t="s">
        <v>2907</v>
      </c>
      <c r="B51" s="1144"/>
      <c r="C51" s="994"/>
      <c r="D51" s="994"/>
      <c r="E51" s="453"/>
      <c r="F51" s="994"/>
      <c r="G51" s="1124"/>
      <c r="H51" s="1146"/>
      <c r="I51" s="1147"/>
      <c r="J51" s="997"/>
      <c r="K51" s="1147"/>
      <c r="L51" s="1148"/>
      <c r="M51" s="1149"/>
      <c r="N51" s="453"/>
      <c r="O51" s="1665"/>
      <c r="P51" s="1665"/>
      <c r="Q51" s="1665"/>
      <c r="R51" s="1665"/>
      <c r="S51" s="319"/>
      <c r="T51" s="1151" t="str">
        <f t="shared" si="2"/>
        <v>11 (1411)</v>
      </c>
      <c r="U51" s="1152" t="str">
        <f t="shared" si="3"/>
        <v/>
      </c>
      <c r="V51" s="1153"/>
      <c r="W51" s="1154"/>
      <c r="X51" s="1154"/>
    </row>
    <row r="52" spans="1:24" hidden="1">
      <c r="A52" s="453" t="s">
        <v>2908</v>
      </c>
      <c r="B52" s="1144"/>
      <c r="C52" s="994"/>
      <c r="D52" s="994"/>
      <c r="E52" s="453"/>
      <c r="F52" s="994"/>
      <c r="G52" s="1124"/>
      <c r="H52" s="1146"/>
      <c r="I52" s="1147"/>
      <c r="J52" s="997"/>
      <c r="K52" s="1147"/>
      <c r="L52" s="1148"/>
      <c r="M52" s="1149"/>
      <c r="N52" s="453"/>
      <c r="O52" s="1665"/>
      <c r="P52" s="1665"/>
      <c r="Q52" s="1665"/>
      <c r="R52" s="1665"/>
      <c r="S52" s="319"/>
      <c r="T52" s="1151" t="str">
        <f t="shared" si="2"/>
        <v>12 (1412)</v>
      </c>
      <c r="U52" s="1152" t="str">
        <f t="shared" si="3"/>
        <v/>
      </c>
      <c r="V52" s="1153"/>
      <c r="W52" s="1154"/>
      <c r="X52" s="1154"/>
    </row>
    <row r="53" spans="1:24" hidden="1">
      <c r="A53" s="453" t="s">
        <v>2909</v>
      </c>
      <c r="B53" s="1144"/>
      <c r="C53" s="994"/>
      <c r="D53" s="994"/>
      <c r="E53" s="453"/>
      <c r="F53" s="994"/>
      <c r="G53" s="1124"/>
      <c r="H53" s="1146"/>
      <c r="I53" s="1147"/>
      <c r="J53" s="997"/>
      <c r="K53" s="1147"/>
      <c r="L53" s="1148"/>
      <c r="M53" s="1149"/>
      <c r="N53" s="453"/>
      <c r="O53" s="1665"/>
      <c r="P53" s="1665"/>
      <c r="Q53" s="1665"/>
      <c r="R53" s="1665"/>
      <c r="S53" s="319"/>
      <c r="T53" s="1151" t="str">
        <f t="shared" si="2"/>
        <v>13 (1413)</v>
      </c>
      <c r="U53" s="1152" t="str">
        <f t="shared" si="3"/>
        <v/>
      </c>
      <c r="V53" s="1153"/>
      <c r="W53" s="1154"/>
      <c r="X53" s="1154"/>
    </row>
    <row r="54" spans="1:24" hidden="1">
      <c r="A54" s="453" t="s">
        <v>2910</v>
      </c>
      <c r="B54" s="1144"/>
      <c r="C54" s="994"/>
      <c r="D54" s="994"/>
      <c r="E54" s="453"/>
      <c r="F54" s="994"/>
      <c r="G54" s="1124"/>
      <c r="H54" s="1146"/>
      <c r="I54" s="1147"/>
      <c r="J54" s="997"/>
      <c r="K54" s="1147"/>
      <c r="L54" s="1148"/>
      <c r="M54" s="1149"/>
      <c r="N54" s="453"/>
      <c r="O54" s="1665"/>
      <c r="P54" s="1665"/>
      <c r="Q54" s="1665"/>
      <c r="R54" s="1665"/>
      <c r="S54" s="319"/>
      <c r="T54" s="1151" t="str">
        <f t="shared" si="2"/>
        <v>14 (1414)</v>
      </c>
      <c r="U54" s="1152" t="str">
        <f t="shared" si="3"/>
        <v/>
      </c>
      <c r="V54" s="1153"/>
      <c r="W54" s="1154"/>
      <c r="X54" s="1154"/>
    </row>
    <row r="55" spans="1:24" hidden="1">
      <c r="A55" s="453" t="s">
        <v>2911</v>
      </c>
      <c r="B55" s="1144"/>
      <c r="C55" s="994"/>
      <c r="D55" s="994"/>
      <c r="E55" s="453"/>
      <c r="F55" s="994"/>
      <c r="G55" s="1124"/>
      <c r="H55" s="1146"/>
      <c r="I55" s="1147"/>
      <c r="J55" s="997"/>
      <c r="K55" s="1147"/>
      <c r="L55" s="1148"/>
      <c r="M55" s="1149"/>
      <c r="N55" s="453"/>
      <c r="O55" s="1665"/>
      <c r="P55" s="1665"/>
      <c r="Q55" s="1665"/>
      <c r="R55" s="1665"/>
      <c r="S55" s="319"/>
      <c r="T55" s="1151" t="str">
        <f t="shared" si="2"/>
        <v>15 (1415)</v>
      </c>
      <c r="U55" s="1152" t="str">
        <f t="shared" si="3"/>
        <v/>
      </c>
      <c r="V55" s="1153"/>
      <c r="W55" s="1154"/>
      <c r="X55" s="1154"/>
    </row>
    <row r="56" spans="1:24" hidden="1">
      <c r="A56" s="453" t="s">
        <v>2912</v>
      </c>
      <c r="B56" s="1144"/>
      <c r="C56" s="994"/>
      <c r="D56" s="994"/>
      <c r="E56" s="453"/>
      <c r="F56" s="994"/>
      <c r="G56" s="1124"/>
      <c r="H56" s="1146"/>
      <c r="I56" s="1147"/>
      <c r="J56" s="997"/>
      <c r="K56" s="1147"/>
      <c r="L56" s="1148"/>
      <c r="M56" s="1149"/>
      <c r="N56" s="453"/>
      <c r="O56" s="1665"/>
      <c r="P56" s="1665"/>
      <c r="Q56" s="1665"/>
      <c r="R56" s="1665"/>
      <c r="S56" s="319"/>
      <c r="T56" s="1151" t="str">
        <f t="shared" si="2"/>
        <v>16 (1416)</v>
      </c>
      <c r="U56" s="1152" t="str">
        <f t="shared" si="3"/>
        <v/>
      </c>
      <c r="V56" s="1153"/>
      <c r="W56" s="1154"/>
      <c r="X56" s="1154"/>
    </row>
    <row r="57" spans="1:24" hidden="1">
      <c r="A57" s="453" t="s">
        <v>2913</v>
      </c>
      <c r="B57" s="1144"/>
      <c r="C57" s="994"/>
      <c r="D57" s="994"/>
      <c r="E57" s="453"/>
      <c r="F57" s="994"/>
      <c r="G57" s="1124"/>
      <c r="H57" s="1146"/>
      <c r="I57" s="1147"/>
      <c r="J57" s="997"/>
      <c r="K57" s="1147"/>
      <c r="L57" s="1148"/>
      <c r="M57" s="1149"/>
      <c r="N57" s="453"/>
      <c r="O57" s="1665"/>
      <c r="P57" s="1665"/>
      <c r="Q57" s="1665"/>
      <c r="R57" s="1665"/>
      <c r="S57" s="319"/>
      <c r="T57" s="1151" t="str">
        <f t="shared" si="2"/>
        <v>17 (1417)</v>
      </c>
      <c r="U57" s="1152" t="str">
        <f t="shared" si="3"/>
        <v/>
      </c>
      <c r="V57" s="1153"/>
      <c r="W57" s="1154"/>
      <c r="X57" s="1154"/>
    </row>
    <row r="58" spans="1:24" hidden="1">
      <c r="A58" s="453" t="s">
        <v>2914</v>
      </c>
      <c r="B58" s="1144"/>
      <c r="C58" s="994"/>
      <c r="D58" s="994"/>
      <c r="E58" s="453"/>
      <c r="F58" s="994"/>
      <c r="G58" s="1124"/>
      <c r="H58" s="1146"/>
      <c r="I58" s="1147"/>
      <c r="J58" s="997"/>
      <c r="K58" s="1147"/>
      <c r="L58" s="1148"/>
      <c r="M58" s="1149"/>
      <c r="N58" s="453"/>
      <c r="O58" s="1665"/>
      <c r="P58" s="1665"/>
      <c r="Q58" s="1665"/>
      <c r="R58" s="1665"/>
      <c r="S58" s="319"/>
      <c r="T58" s="1151" t="str">
        <f t="shared" si="2"/>
        <v>18 (1418)</v>
      </c>
      <c r="U58" s="1152" t="str">
        <f t="shared" si="3"/>
        <v/>
      </c>
      <c r="V58" s="1153"/>
      <c r="W58" s="1154"/>
      <c r="X58" s="1154"/>
    </row>
    <row r="59" spans="1:24" hidden="1">
      <c r="A59" s="453" t="s">
        <v>2915</v>
      </c>
      <c r="B59" s="1144"/>
      <c r="C59" s="994"/>
      <c r="D59" s="994"/>
      <c r="E59" s="453"/>
      <c r="F59" s="994"/>
      <c r="G59" s="1124"/>
      <c r="H59" s="1146"/>
      <c r="I59" s="1147"/>
      <c r="J59" s="997"/>
      <c r="K59" s="1147"/>
      <c r="L59" s="1148"/>
      <c r="M59" s="1149"/>
      <c r="N59" s="453"/>
      <c r="O59" s="1665"/>
      <c r="P59" s="1665"/>
      <c r="Q59" s="1665"/>
      <c r="R59" s="1665"/>
      <c r="S59" s="319"/>
      <c r="T59" s="1151" t="str">
        <f t="shared" si="2"/>
        <v>19 (1419)</v>
      </c>
      <c r="U59" s="1152" t="str">
        <f t="shared" si="3"/>
        <v/>
      </c>
      <c r="V59" s="1153"/>
      <c r="W59" s="1154"/>
      <c r="X59" s="1154"/>
    </row>
    <row r="60" spans="1:24" hidden="1">
      <c r="A60" s="453" t="s">
        <v>2916</v>
      </c>
      <c r="B60" s="1144"/>
      <c r="C60" s="994"/>
      <c r="D60" s="994"/>
      <c r="E60" s="453"/>
      <c r="F60" s="994"/>
      <c r="G60" s="1124"/>
      <c r="H60" s="1146"/>
      <c r="I60" s="1147"/>
      <c r="J60" s="997"/>
      <c r="K60" s="1147"/>
      <c r="L60" s="1148"/>
      <c r="M60" s="1149"/>
      <c r="N60" s="453"/>
      <c r="O60" s="1665"/>
      <c r="P60" s="1665"/>
      <c r="Q60" s="1665"/>
      <c r="R60" s="1665"/>
      <c r="S60" s="319"/>
      <c r="T60" s="1151" t="str">
        <f t="shared" si="2"/>
        <v>20 (1420)</v>
      </c>
      <c r="U60" s="1152" t="str">
        <f t="shared" si="3"/>
        <v/>
      </c>
      <c r="V60" s="1153"/>
      <c r="W60" s="1154"/>
      <c r="X60" s="1154"/>
    </row>
    <row r="61" spans="1:24" hidden="1">
      <c r="A61" s="453" t="s">
        <v>2917</v>
      </c>
      <c r="B61" s="1144"/>
      <c r="C61" s="994"/>
      <c r="D61" s="994"/>
      <c r="E61" s="453"/>
      <c r="F61" s="994"/>
      <c r="G61" s="1124"/>
      <c r="H61" s="1146"/>
      <c r="I61" s="1147"/>
      <c r="J61" s="997"/>
      <c r="K61" s="1147"/>
      <c r="L61" s="1148"/>
      <c r="M61" s="1149"/>
      <c r="N61" s="453"/>
      <c r="O61" s="1665"/>
      <c r="P61" s="1665"/>
      <c r="Q61" s="1665"/>
      <c r="R61" s="1665"/>
      <c r="S61" s="319"/>
      <c r="T61" s="1151" t="str">
        <f t="shared" si="2"/>
        <v>21 (1421)</v>
      </c>
      <c r="U61" s="1152" t="str">
        <f t="shared" si="3"/>
        <v/>
      </c>
      <c r="V61" s="1153"/>
      <c r="W61" s="1154"/>
      <c r="X61" s="1154"/>
    </row>
    <row r="62" spans="1:24" hidden="1">
      <c r="A62" s="453" t="s">
        <v>2918</v>
      </c>
      <c r="B62" s="1144"/>
      <c r="C62" s="994"/>
      <c r="D62" s="994"/>
      <c r="E62" s="453"/>
      <c r="F62" s="994"/>
      <c r="G62" s="1124"/>
      <c r="H62" s="1146"/>
      <c r="I62" s="1147"/>
      <c r="J62" s="997"/>
      <c r="K62" s="1147"/>
      <c r="L62" s="1148"/>
      <c r="M62" s="1149"/>
      <c r="N62" s="453"/>
      <c r="O62" s="1665"/>
      <c r="P62" s="1665"/>
      <c r="Q62" s="1665"/>
      <c r="R62" s="1665"/>
      <c r="S62" s="319"/>
      <c r="T62" s="1151" t="str">
        <f t="shared" si="2"/>
        <v>22 (1422)</v>
      </c>
      <c r="U62" s="1152" t="str">
        <f t="shared" si="3"/>
        <v/>
      </c>
      <c r="V62" s="1153"/>
      <c r="W62" s="1154"/>
      <c r="X62" s="1154"/>
    </row>
    <row r="63" spans="1:24" hidden="1">
      <c r="A63" s="453" t="s">
        <v>2919</v>
      </c>
      <c r="B63" s="1144"/>
      <c r="C63" s="994"/>
      <c r="D63" s="994"/>
      <c r="E63" s="453"/>
      <c r="F63" s="994"/>
      <c r="G63" s="1124"/>
      <c r="H63" s="1146"/>
      <c r="I63" s="1147"/>
      <c r="J63" s="997"/>
      <c r="K63" s="1147"/>
      <c r="L63" s="1148"/>
      <c r="M63" s="1149"/>
      <c r="N63" s="453"/>
      <c r="O63" s="1665"/>
      <c r="P63" s="1665"/>
      <c r="Q63" s="1665"/>
      <c r="R63" s="1665"/>
      <c r="S63" s="319"/>
      <c r="T63" s="1151" t="str">
        <f t="shared" si="2"/>
        <v>23 (1423)</v>
      </c>
      <c r="U63" s="1152" t="str">
        <f t="shared" si="3"/>
        <v/>
      </c>
      <c r="V63" s="1153"/>
      <c r="W63" s="1154"/>
      <c r="X63" s="1154"/>
    </row>
    <row r="64" spans="1:24" hidden="1">
      <c r="A64" s="453" t="s">
        <v>2920</v>
      </c>
      <c r="B64" s="1144"/>
      <c r="C64" s="994"/>
      <c r="D64" s="994"/>
      <c r="E64" s="453"/>
      <c r="F64" s="994"/>
      <c r="G64" s="1124"/>
      <c r="H64" s="1146"/>
      <c r="I64" s="1147"/>
      <c r="J64" s="997"/>
      <c r="K64" s="1147"/>
      <c r="L64" s="1148"/>
      <c r="M64" s="1149"/>
      <c r="N64" s="453"/>
      <c r="O64" s="1665"/>
      <c r="P64" s="1665"/>
      <c r="Q64" s="1665"/>
      <c r="R64" s="1665"/>
      <c r="S64" s="319"/>
      <c r="T64" s="1151" t="str">
        <f t="shared" si="2"/>
        <v>24 (1424)</v>
      </c>
      <c r="U64" s="1152" t="str">
        <f t="shared" si="3"/>
        <v/>
      </c>
      <c r="V64" s="1153"/>
      <c r="W64" s="1154"/>
      <c r="X64" s="1154"/>
    </row>
    <row r="65" spans="1:24">
      <c r="A65" s="453" t="s">
        <v>2921</v>
      </c>
      <c r="B65" s="1144"/>
      <c r="C65" s="994"/>
      <c r="D65" s="994"/>
      <c r="E65" s="453"/>
      <c r="F65" s="994"/>
      <c r="G65" s="1124"/>
      <c r="H65" s="1146"/>
      <c r="I65" s="1147"/>
      <c r="J65" s="997"/>
      <c r="K65" s="1147"/>
      <c r="L65" s="1148"/>
      <c r="M65" s="1149"/>
      <c r="N65" s="453"/>
      <c r="O65" s="1665"/>
      <c r="P65" s="1665"/>
      <c r="Q65" s="1665"/>
      <c r="R65" s="1665"/>
      <c r="S65" s="319"/>
      <c r="T65" s="1151" t="str">
        <f t="shared" si="2"/>
        <v>25 (1425)</v>
      </c>
      <c r="U65" s="1152" t="str">
        <f t="shared" si="3"/>
        <v/>
      </c>
      <c r="V65" s="1153"/>
      <c r="W65" s="1154"/>
      <c r="X65" s="1154"/>
    </row>
    <row r="66" spans="1:24">
      <c r="A66" s="796" t="s">
        <v>2922</v>
      </c>
      <c r="B66" s="1208">
        <v>100</v>
      </c>
      <c r="C66" s="994"/>
      <c r="D66" s="994"/>
      <c r="E66" s="453"/>
      <c r="F66" s="994"/>
      <c r="G66" s="1122"/>
      <c r="H66" s="1158"/>
      <c r="I66" s="1147"/>
      <c r="J66" s="997"/>
      <c r="K66" s="1147"/>
      <c r="L66" s="1148"/>
      <c r="M66" s="1356"/>
      <c r="N66" s="453"/>
      <c r="O66" s="1666"/>
      <c r="P66" s="1666"/>
      <c r="Q66" s="1666"/>
      <c r="R66" s="1666"/>
      <c r="S66" s="319"/>
      <c r="T66" s="1205" t="str">
        <f>$A$66</f>
        <v>(1426)</v>
      </c>
      <c r="U66" s="1159">
        <f>$B66</f>
        <v>100</v>
      </c>
      <c r="V66" s="1153"/>
      <c r="W66" s="1154"/>
      <c r="X66" s="1154"/>
    </row>
    <row r="67" spans="1:24">
      <c r="A67" s="478" t="s">
        <v>2923</v>
      </c>
      <c r="B67" s="1002" t="s">
        <v>2924</v>
      </c>
      <c r="C67" s="997"/>
      <c r="D67" s="997"/>
      <c r="E67" s="477"/>
      <c r="F67" s="1163"/>
      <c r="G67" s="1169"/>
      <c r="H67" s="1165"/>
      <c r="I67" s="1147"/>
      <c r="J67" s="997"/>
      <c r="K67" s="1147"/>
      <c r="L67" s="1166"/>
      <c r="M67" s="1167"/>
      <c r="N67" s="477"/>
      <c r="O67" s="1664"/>
      <c r="P67" s="1664"/>
      <c r="Q67" s="1664"/>
      <c r="R67" s="1664"/>
      <c r="S67" s="319"/>
      <c r="T67" s="1205" t="str">
        <f>$A$67</f>
        <v>(1400)</v>
      </c>
      <c r="U67" s="1003" t="str">
        <f>$B67</f>
        <v>Overall</v>
      </c>
      <c r="V67" s="1153"/>
      <c r="W67" s="1168"/>
      <c r="X67" s="1168"/>
    </row>
    <row r="68" spans="1:24">
      <c r="A68" s="477"/>
      <c r="B68" s="477"/>
      <c r="C68" s="477"/>
      <c r="D68" s="477"/>
      <c r="E68" s="477"/>
      <c r="F68" s="1162"/>
      <c r="G68" s="1162"/>
      <c r="H68" s="1162"/>
      <c r="I68" s="1162"/>
      <c r="J68" s="1162"/>
      <c r="K68" s="1162"/>
      <c r="L68" s="1162"/>
      <c r="M68" s="1162"/>
      <c r="N68" s="477"/>
      <c r="O68" s="477"/>
      <c r="P68" s="477"/>
      <c r="Q68" s="477"/>
      <c r="R68" s="477"/>
      <c r="S68" s="319"/>
      <c r="T68" s="1142"/>
      <c r="U68" s="1142"/>
    </row>
    <row r="69" spans="1:24">
      <c r="A69" s="477"/>
      <c r="B69" s="813" t="s">
        <v>1792</v>
      </c>
      <c r="C69" s="477"/>
      <c r="D69" s="477"/>
      <c r="E69" s="477"/>
      <c r="F69" s="1162"/>
      <c r="G69" s="1162"/>
      <c r="H69" s="1162"/>
      <c r="I69" s="1162"/>
      <c r="J69" s="1162"/>
      <c r="K69" s="1162"/>
      <c r="L69" s="1162"/>
      <c r="M69" s="1162"/>
      <c r="N69" s="477"/>
      <c r="O69" s="477"/>
      <c r="P69" s="477"/>
      <c r="Q69" s="477"/>
      <c r="R69" s="477"/>
      <c r="S69" s="319"/>
      <c r="T69" s="1142"/>
      <c r="U69" s="1143" t="str">
        <f>$B69</f>
        <v>Repo-style Transactions (503)</v>
      </c>
    </row>
    <row r="70" spans="1:24">
      <c r="A70" s="453" t="s">
        <v>2897</v>
      </c>
      <c r="B70" s="1144"/>
      <c r="C70" s="1207"/>
      <c r="D70" s="994"/>
      <c r="E70" s="453"/>
      <c r="F70" s="994"/>
      <c r="G70" s="994"/>
      <c r="H70" s="1170"/>
      <c r="I70" s="994"/>
      <c r="J70" s="994"/>
      <c r="K70" s="1148"/>
      <c r="L70" s="1148"/>
      <c r="M70" s="1149"/>
      <c r="N70" s="453"/>
      <c r="O70" s="1665"/>
      <c r="P70" s="1665"/>
      <c r="Q70" s="1665"/>
      <c r="R70" s="1665"/>
      <c r="S70" s="319"/>
      <c r="T70" s="1151" t="str">
        <f t="shared" ref="T70:T94" si="4">$A70</f>
        <v>1 (1401)</v>
      </c>
      <c r="U70" s="1152" t="str">
        <f t="shared" ref="U70:U94" si="5">IF($B70="","",$B70)</f>
        <v/>
      </c>
      <c r="V70" s="1153"/>
      <c r="W70" s="1154"/>
      <c r="X70" s="1154"/>
    </row>
    <row r="71" spans="1:24">
      <c r="A71" s="453" t="s">
        <v>2898</v>
      </c>
      <c r="B71" s="1144"/>
      <c r="C71" s="1207"/>
      <c r="D71" s="994"/>
      <c r="E71" s="453"/>
      <c r="F71" s="994"/>
      <c r="G71" s="994"/>
      <c r="H71" s="1170"/>
      <c r="I71" s="994"/>
      <c r="J71" s="994"/>
      <c r="K71" s="1148"/>
      <c r="L71" s="1148"/>
      <c r="M71" s="1149"/>
      <c r="N71" s="453"/>
      <c r="O71" s="1665"/>
      <c r="P71" s="1665"/>
      <c r="Q71" s="1665"/>
      <c r="R71" s="1665"/>
      <c r="S71" s="319"/>
      <c r="T71" s="1151" t="str">
        <f t="shared" si="4"/>
        <v>2 (1402)</v>
      </c>
      <c r="U71" s="1152" t="str">
        <f t="shared" si="5"/>
        <v/>
      </c>
      <c r="V71" s="1153"/>
      <c r="W71" s="1154"/>
      <c r="X71" s="1154"/>
    </row>
    <row r="72" spans="1:24">
      <c r="A72" s="453" t="s">
        <v>2899</v>
      </c>
      <c r="B72" s="1144"/>
      <c r="C72" s="1207"/>
      <c r="D72" s="994"/>
      <c r="E72" s="453"/>
      <c r="F72" s="994"/>
      <c r="G72" s="994"/>
      <c r="H72" s="1170"/>
      <c r="I72" s="994"/>
      <c r="J72" s="994"/>
      <c r="K72" s="1148"/>
      <c r="L72" s="1148"/>
      <c r="M72" s="1149"/>
      <c r="N72" s="453"/>
      <c r="O72" s="1665"/>
      <c r="P72" s="1665"/>
      <c r="Q72" s="1665"/>
      <c r="R72" s="1665"/>
      <c r="S72" s="319"/>
      <c r="T72" s="1151" t="str">
        <f t="shared" si="4"/>
        <v>3 (1403)</v>
      </c>
      <c r="U72" s="1152" t="str">
        <f t="shared" si="5"/>
        <v/>
      </c>
      <c r="V72" s="1153"/>
      <c r="W72" s="1154"/>
      <c r="X72" s="1154"/>
    </row>
    <row r="73" spans="1:24" hidden="1">
      <c r="A73" s="453" t="s">
        <v>2900</v>
      </c>
      <c r="B73" s="1144"/>
      <c r="C73" s="1207"/>
      <c r="D73" s="994"/>
      <c r="E73" s="453"/>
      <c r="F73" s="994"/>
      <c r="G73" s="994"/>
      <c r="H73" s="1170"/>
      <c r="I73" s="994"/>
      <c r="J73" s="994"/>
      <c r="K73" s="1148"/>
      <c r="L73" s="1148"/>
      <c r="M73" s="1149"/>
      <c r="N73" s="453"/>
      <c r="O73" s="1665"/>
      <c r="P73" s="1665"/>
      <c r="Q73" s="1665"/>
      <c r="R73" s="1665"/>
      <c r="S73" s="319"/>
      <c r="T73" s="1151" t="str">
        <f t="shared" si="4"/>
        <v>4 (1404)</v>
      </c>
      <c r="U73" s="1152" t="str">
        <f t="shared" si="5"/>
        <v/>
      </c>
      <c r="V73" s="1153"/>
      <c r="W73" s="1154"/>
      <c r="X73" s="1154"/>
    </row>
    <row r="74" spans="1:24" hidden="1">
      <c r="A74" s="453" t="s">
        <v>2901</v>
      </c>
      <c r="B74" s="1144"/>
      <c r="C74" s="1207"/>
      <c r="D74" s="994"/>
      <c r="E74" s="453"/>
      <c r="F74" s="994"/>
      <c r="G74" s="994"/>
      <c r="H74" s="1170"/>
      <c r="I74" s="994"/>
      <c r="J74" s="994"/>
      <c r="K74" s="1148"/>
      <c r="L74" s="1148"/>
      <c r="M74" s="1149"/>
      <c r="N74" s="453"/>
      <c r="O74" s="1665"/>
      <c r="P74" s="1665"/>
      <c r="Q74" s="1665"/>
      <c r="R74" s="1665"/>
      <c r="S74" s="319"/>
      <c r="T74" s="1151" t="str">
        <f t="shared" si="4"/>
        <v>5 (1405)</v>
      </c>
      <c r="U74" s="1152" t="str">
        <f t="shared" si="5"/>
        <v/>
      </c>
      <c r="V74" s="1153"/>
      <c r="W74" s="1154"/>
      <c r="X74" s="1154"/>
    </row>
    <row r="75" spans="1:24" hidden="1">
      <c r="A75" s="453" t="s">
        <v>2902</v>
      </c>
      <c r="B75" s="1144"/>
      <c r="C75" s="1207"/>
      <c r="D75" s="994"/>
      <c r="E75" s="453"/>
      <c r="F75" s="994"/>
      <c r="G75" s="994"/>
      <c r="H75" s="1170"/>
      <c r="I75" s="994"/>
      <c r="J75" s="994"/>
      <c r="K75" s="1148"/>
      <c r="L75" s="1148"/>
      <c r="M75" s="1149"/>
      <c r="N75" s="453"/>
      <c r="O75" s="1665"/>
      <c r="P75" s="1665"/>
      <c r="Q75" s="1665"/>
      <c r="R75" s="1665"/>
      <c r="S75" s="319"/>
      <c r="T75" s="1151" t="str">
        <f t="shared" si="4"/>
        <v>6 (1406)</v>
      </c>
      <c r="U75" s="1152" t="str">
        <f t="shared" si="5"/>
        <v/>
      </c>
      <c r="V75" s="1153"/>
      <c r="W75" s="1154"/>
      <c r="X75" s="1154"/>
    </row>
    <row r="76" spans="1:24" hidden="1">
      <c r="A76" s="453" t="s">
        <v>2903</v>
      </c>
      <c r="B76" s="1144"/>
      <c r="C76" s="1207"/>
      <c r="D76" s="994"/>
      <c r="E76" s="453"/>
      <c r="F76" s="994"/>
      <c r="G76" s="994"/>
      <c r="H76" s="1170"/>
      <c r="I76" s="994"/>
      <c r="J76" s="994"/>
      <c r="K76" s="1148"/>
      <c r="L76" s="1148"/>
      <c r="M76" s="1149"/>
      <c r="N76" s="453"/>
      <c r="O76" s="1665"/>
      <c r="P76" s="1665"/>
      <c r="Q76" s="1665"/>
      <c r="R76" s="1665"/>
      <c r="S76" s="319"/>
      <c r="T76" s="1151" t="str">
        <f t="shared" si="4"/>
        <v>7 (1407)</v>
      </c>
      <c r="U76" s="1152" t="str">
        <f t="shared" si="5"/>
        <v/>
      </c>
      <c r="V76" s="1153"/>
      <c r="W76" s="1154"/>
      <c r="X76" s="1154"/>
    </row>
    <row r="77" spans="1:24" hidden="1">
      <c r="A77" s="453" t="s">
        <v>2904</v>
      </c>
      <c r="B77" s="1144"/>
      <c r="C77" s="1207"/>
      <c r="D77" s="994"/>
      <c r="E77" s="453"/>
      <c r="F77" s="994"/>
      <c r="G77" s="994"/>
      <c r="H77" s="1170"/>
      <c r="I77" s="994"/>
      <c r="J77" s="994"/>
      <c r="K77" s="1148"/>
      <c r="L77" s="1148"/>
      <c r="M77" s="1149"/>
      <c r="N77" s="453"/>
      <c r="O77" s="1665"/>
      <c r="P77" s="1665"/>
      <c r="Q77" s="1665"/>
      <c r="R77" s="1665"/>
      <c r="S77" s="319"/>
      <c r="T77" s="1151" t="str">
        <f t="shared" si="4"/>
        <v>8 (1408)</v>
      </c>
      <c r="U77" s="1152" t="str">
        <f t="shared" si="5"/>
        <v/>
      </c>
      <c r="V77" s="1153"/>
      <c r="W77" s="1154"/>
      <c r="X77" s="1154"/>
    </row>
    <row r="78" spans="1:24" hidden="1">
      <c r="A78" s="453" t="s">
        <v>2905</v>
      </c>
      <c r="B78" s="1144"/>
      <c r="C78" s="1207"/>
      <c r="D78" s="994"/>
      <c r="E78" s="453"/>
      <c r="F78" s="994"/>
      <c r="G78" s="994"/>
      <c r="H78" s="1170"/>
      <c r="I78" s="994"/>
      <c r="J78" s="994"/>
      <c r="K78" s="1148"/>
      <c r="L78" s="1148"/>
      <c r="M78" s="1149"/>
      <c r="N78" s="453"/>
      <c r="O78" s="1665"/>
      <c r="P78" s="1665"/>
      <c r="Q78" s="1665"/>
      <c r="R78" s="1665"/>
      <c r="S78" s="319"/>
      <c r="T78" s="1151" t="str">
        <f t="shared" si="4"/>
        <v>9 (1409)</v>
      </c>
      <c r="U78" s="1152" t="str">
        <f t="shared" si="5"/>
        <v/>
      </c>
      <c r="V78" s="1153"/>
      <c r="W78" s="1154"/>
      <c r="X78" s="1154"/>
    </row>
    <row r="79" spans="1:24" hidden="1">
      <c r="A79" s="453" t="s">
        <v>2906</v>
      </c>
      <c r="B79" s="1144"/>
      <c r="C79" s="1207"/>
      <c r="D79" s="994"/>
      <c r="E79" s="453"/>
      <c r="F79" s="994"/>
      <c r="G79" s="994"/>
      <c r="H79" s="1170"/>
      <c r="I79" s="994"/>
      <c r="J79" s="994"/>
      <c r="K79" s="1148"/>
      <c r="L79" s="1148"/>
      <c r="M79" s="1149"/>
      <c r="N79" s="453"/>
      <c r="O79" s="1665"/>
      <c r="P79" s="1665"/>
      <c r="Q79" s="1665"/>
      <c r="R79" s="1665"/>
      <c r="S79" s="319"/>
      <c r="T79" s="1151" t="str">
        <f t="shared" si="4"/>
        <v>10 (1410)</v>
      </c>
      <c r="U79" s="1152" t="str">
        <f t="shared" si="5"/>
        <v/>
      </c>
      <c r="V79" s="1153"/>
      <c r="W79" s="1154"/>
      <c r="X79" s="1154"/>
    </row>
    <row r="80" spans="1:24" hidden="1">
      <c r="A80" s="453" t="s">
        <v>2907</v>
      </c>
      <c r="B80" s="1144"/>
      <c r="C80" s="1207"/>
      <c r="D80" s="994"/>
      <c r="E80" s="453"/>
      <c r="F80" s="994"/>
      <c r="G80" s="994"/>
      <c r="H80" s="1170"/>
      <c r="I80" s="994"/>
      <c r="J80" s="994"/>
      <c r="K80" s="1148"/>
      <c r="L80" s="1148"/>
      <c r="M80" s="1149"/>
      <c r="N80" s="453"/>
      <c r="O80" s="1665"/>
      <c r="P80" s="1665"/>
      <c r="Q80" s="1665"/>
      <c r="R80" s="1665"/>
      <c r="S80" s="319"/>
      <c r="T80" s="1151" t="str">
        <f t="shared" si="4"/>
        <v>11 (1411)</v>
      </c>
      <c r="U80" s="1152" t="str">
        <f t="shared" si="5"/>
        <v/>
      </c>
      <c r="V80" s="1153"/>
      <c r="W80" s="1154"/>
      <c r="X80" s="1154"/>
    </row>
    <row r="81" spans="1:24" hidden="1">
      <c r="A81" s="453" t="s">
        <v>2908</v>
      </c>
      <c r="B81" s="1144"/>
      <c r="C81" s="1207"/>
      <c r="D81" s="994"/>
      <c r="E81" s="453"/>
      <c r="F81" s="994"/>
      <c r="G81" s="994"/>
      <c r="H81" s="1170"/>
      <c r="I81" s="994"/>
      <c r="J81" s="994"/>
      <c r="K81" s="1148"/>
      <c r="L81" s="1148"/>
      <c r="M81" s="1149"/>
      <c r="N81" s="453"/>
      <c r="O81" s="1665"/>
      <c r="P81" s="1665"/>
      <c r="Q81" s="1665"/>
      <c r="R81" s="1665"/>
      <c r="S81" s="319"/>
      <c r="T81" s="1151" t="str">
        <f t="shared" si="4"/>
        <v>12 (1412)</v>
      </c>
      <c r="U81" s="1152" t="str">
        <f t="shared" si="5"/>
        <v/>
      </c>
      <c r="V81" s="1153"/>
      <c r="W81" s="1154"/>
      <c r="X81" s="1154"/>
    </row>
    <row r="82" spans="1:24" hidden="1">
      <c r="A82" s="453" t="s">
        <v>2909</v>
      </c>
      <c r="B82" s="1144"/>
      <c r="C82" s="1207"/>
      <c r="D82" s="994"/>
      <c r="E82" s="453"/>
      <c r="F82" s="994"/>
      <c r="G82" s="994"/>
      <c r="H82" s="1170"/>
      <c r="I82" s="994"/>
      <c r="J82" s="994"/>
      <c r="K82" s="1148"/>
      <c r="L82" s="1148"/>
      <c r="M82" s="1149"/>
      <c r="N82" s="453"/>
      <c r="O82" s="1665"/>
      <c r="P82" s="1665"/>
      <c r="Q82" s="1665"/>
      <c r="R82" s="1665"/>
      <c r="S82" s="319"/>
      <c r="T82" s="1151" t="str">
        <f t="shared" si="4"/>
        <v>13 (1413)</v>
      </c>
      <c r="U82" s="1152" t="str">
        <f t="shared" si="5"/>
        <v/>
      </c>
      <c r="V82" s="1153"/>
      <c r="W82" s="1154"/>
      <c r="X82" s="1154"/>
    </row>
    <row r="83" spans="1:24" hidden="1">
      <c r="A83" s="453" t="s">
        <v>2910</v>
      </c>
      <c r="B83" s="1144"/>
      <c r="C83" s="1207"/>
      <c r="D83" s="994"/>
      <c r="E83" s="453"/>
      <c r="F83" s="994"/>
      <c r="G83" s="994"/>
      <c r="H83" s="1170"/>
      <c r="I83" s="994"/>
      <c r="J83" s="994"/>
      <c r="K83" s="1148"/>
      <c r="L83" s="1148"/>
      <c r="M83" s="1149"/>
      <c r="N83" s="453"/>
      <c r="O83" s="1665"/>
      <c r="P83" s="1665"/>
      <c r="Q83" s="1665"/>
      <c r="R83" s="1665"/>
      <c r="S83" s="319"/>
      <c r="T83" s="1151" t="str">
        <f t="shared" si="4"/>
        <v>14 (1414)</v>
      </c>
      <c r="U83" s="1152" t="str">
        <f t="shared" si="5"/>
        <v/>
      </c>
      <c r="V83" s="1153"/>
      <c r="W83" s="1154"/>
      <c r="X83" s="1154"/>
    </row>
    <row r="84" spans="1:24" hidden="1">
      <c r="A84" s="453" t="s">
        <v>2911</v>
      </c>
      <c r="B84" s="1144"/>
      <c r="C84" s="1207"/>
      <c r="D84" s="994"/>
      <c r="E84" s="453"/>
      <c r="F84" s="994"/>
      <c r="G84" s="994"/>
      <c r="H84" s="1170"/>
      <c r="I84" s="994"/>
      <c r="J84" s="994"/>
      <c r="K84" s="1148"/>
      <c r="L84" s="1148"/>
      <c r="M84" s="1149"/>
      <c r="N84" s="453"/>
      <c r="O84" s="1665"/>
      <c r="P84" s="1665"/>
      <c r="Q84" s="1665"/>
      <c r="R84" s="1665"/>
      <c r="S84" s="319"/>
      <c r="T84" s="1151" t="str">
        <f t="shared" si="4"/>
        <v>15 (1415)</v>
      </c>
      <c r="U84" s="1152" t="str">
        <f t="shared" si="5"/>
        <v/>
      </c>
      <c r="V84" s="1153"/>
      <c r="W84" s="1154"/>
      <c r="X84" s="1154"/>
    </row>
    <row r="85" spans="1:24" hidden="1">
      <c r="A85" s="453" t="s">
        <v>2912</v>
      </c>
      <c r="B85" s="1144"/>
      <c r="C85" s="1207"/>
      <c r="D85" s="994"/>
      <c r="E85" s="453"/>
      <c r="F85" s="994"/>
      <c r="G85" s="994"/>
      <c r="H85" s="1170"/>
      <c r="I85" s="994"/>
      <c r="J85" s="994"/>
      <c r="K85" s="1148"/>
      <c r="L85" s="1148"/>
      <c r="M85" s="1149"/>
      <c r="N85" s="453"/>
      <c r="O85" s="1665"/>
      <c r="P85" s="1665"/>
      <c r="Q85" s="1665"/>
      <c r="R85" s="1665"/>
      <c r="S85" s="319"/>
      <c r="T85" s="1151" t="str">
        <f t="shared" si="4"/>
        <v>16 (1416)</v>
      </c>
      <c r="U85" s="1152" t="str">
        <f t="shared" si="5"/>
        <v/>
      </c>
      <c r="V85" s="1153"/>
      <c r="W85" s="1154"/>
      <c r="X85" s="1154"/>
    </row>
    <row r="86" spans="1:24" hidden="1">
      <c r="A86" s="453" t="s">
        <v>2913</v>
      </c>
      <c r="B86" s="1144"/>
      <c r="C86" s="1207"/>
      <c r="D86" s="994"/>
      <c r="E86" s="453"/>
      <c r="F86" s="994"/>
      <c r="G86" s="994"/>
      <c r="H86" s="1170"/>
      <c r="I86" s="994"/>
      <c r="J86" s="994"/>
      <c r="K86" s="1148"/>
      <c r="L86" s="1148"/>
      <c r="M86" s="1149"/>
      <c r="N86" s="453"/>
      <c r="O86" s="1665"/>
      <c r="P86" s="1665"/>
      <c r="Q86" s="1665"/>
      <c r="R86" s="1665"/>
      <c r="S86" s="319"/>
      <c r="T86" s="1151" t="str">
        <f t="shared" si="4"/>
        <v>17 (1417)</v>
      </c>
      <c r="U86" s="1152" t="str">
        <f t="shared" si="5"/>
        <v/>
      </c>
      <c r="V86" s="1153"/>
      <c r="W86" s="1154"/>
      <c r="X86" s="1154"/>
    </row>
    <row r="87" spans="1:24" hidden="1">
      <c r="A87" s="453" t="s">
        <v>2914</v>
      </c>
      <c r="B87" s="1144"/>
      <c r="C87" s="1207"/>
      <c r="D87" s="994"/>
      <c r="E87" s="453"/>
      <c r="F87" s="994"/>
      <c r="G87" s="994"/>
      <c r="H87" s="1170"/>
      <c r="I87" s="994"/>
      <c r="J87" s="994"/>
      <c r="K87" s="1148"/>
      <c r="L87" s="1148"/>
      <c r="M87" s="1149"/>
      <c r="N87" s="453"/>
      <c r="O87" s="1665"/>
      <c r="P87" s="1665"/>
      <c r="Q87" s="1665"/>
      <c r="R87" s="1665"/>
      <c r="S87" s="319"/>
      <c r="T87" s="1151" t="str">
        <f t="shared" si="4"/>
        <v>18 (1418)</v>
      </c>
      <c r="U87" s="1152" t="str">
        <f t="shared" si="5"/>
        <v/>
      </c>
      <c r="V87" s="1153"/>
      <c r="W87" s="1154"/>
      <c r="X87" s="1154"/>
    </row>
    <row r="88" spans="1:24" hidden="1">
      <c r="A88" s="453" t="s">
        <v>2915</v>
      </c>
      <c r="B88" s="1144"/>
      <c r="C88" s="1207"/>
      <c r="D88" s="994"/>
      <c r="E88" s="453"/>
      <c r="F88" s="994"/>
      <c r="G88" s="994"/>
      <c r="H88" s="1170"/>
      <c r="I88" s="994"/>
      <c r="J88" s="994"/>
      <c r="K88" s="1148"/>
      <c r="L88" s="1148"/>
      <c r="M88" s="1149"/>
      <c r="N88" s="453"/>
      <c r="O88" s="1665"/>
      <c r="P88" s="1665"/>
      <c r="Q88" s="1665"/>
      <c r="R88" s="1665"/>
      <c r="S88" s="319"/>
      <c r="T88" s="1151" t="str">
        <f t="shared" si="4"/>
        <v>19 (1419)</v>
      </c>
      <c r="U88" s="1152" t="str">
        <f t="shared" si="5"/>
        <v/>
      </c>
      <c r="V88" s="1153"/>
      <c r="W88" s="1154"/>
      <c r="X88" s="1154"/>
    </row>
    <row r="89" spans="1:24" hidden="1">
      <c r="A89" s="453" t="s">
        <v>2916</v>
      </c>
      <c r="B89" s="1144"/>
      <c r="C89" s="1207"/>
      <c r="D89" s="994"/>
      <c r="E89" s="453"/>
      <c r="F89" s="994"/>
      <c r="G89" s="994"/>
      <c r="H89" s="1170"/>
      <c r="I89" s="994"/>
      <c r="J89" s="994"/>
      <c r="K89" s="1148"/>
      <c r="L89" s="1148"/>
      <c r="M89" s="1149"/>
      <c r="N89" s="453"/>
      <c r="O89" s="1665"/>
      <c r="P89" s="1665"/>
      <c r="Q89" s="1665"/>
      <c r="R89" s="1665"/>
      <c r="S89" s="319"/>
      <c r="T89" s="1151" t="str">
        <f t="shared" si="4"/>
        <v>20 (1420)</v>
      </c>
      <c r="U89" s="1152" t="str">
        <f t="shared" si="5"/>
        <v/>
      </c>
      <c r="V89" s="1153"/>
      <c r="W89" s="1154"/>
      <c r="X89" s="1154"/>
    </row>
    <row r="90" spans="1:24" hidden="1">
      <c r="A90" s="453" t="s">
        <v>2917</v>
      </c>
      <c r="B90" s="1144"/>
      <c r="C90" s="1207"/>
      <c r="D90" s="994"/>
      <c r="E90" s="453"/>
      <c r="F90" s="994"/>
      <c r="G90" s="994"/>
      <c r="H90" s="1170"/>
      <c r="I90" s="994"/>
      <c r="J90" s="994"/>
      <c r="K90" s="1148"/>
      <c r="L90" s="1148"/>
      <c r="M90" s="1149"/>
      <c r="N90" s="453"/>
      <c r="O90" s="1665"/>
      <c r="P90" s="1665"/>
      <c r="Q90" s="1665"/>
      <c r="R90" s="1665"/>
      <c r="S90" s="319"/>
      <c r="T90" s="1151" t="str">
        <f t="shared" si="4"/>
        <v>21 (1421)</v>
      </c>
      <c r="U90" s="1152" t="str">
        <f t="shared" si="5"/>
        <v/>
      </c>
      <c r="V90" s="1153"/>
      <c r="W90" s="1154"/>
      <c r="X90" s="1154"/>
    </row>
    <row r="91" spans="1:24" hidden="1">
      <c r="A91" s="453" t="s">
        <v>2918</v>
      </c>
      <c r="B91" s="1144"/>
      <c r="C91" s="1207"/>
      <c r="D91" s="994"/>
      <c r="E91" s="453"/>
      <c r="F91" s="994"/>
      <c r="G91" s="994"/>
      <c r="H91" s="1170"/>
      <c r="I91" s="994"/>
      <c r="J91" s="994"/>
      <c r="K91" s="1148"/>
      <c r="L91" s="1148"/>
      <c r="M91" s="1149"/>
      <c r="N91" s="453"/>
      <c r="O91" s="1665"/>
      <c r="P91" s="1665"/>
      <c r="Q91" s="1665"/>
      <c r="R91" s="1665"/>
      <c r="S91" s="319"/>
      <c r="T91" s="1151" t="str">
        <f t="shared" si="4"/>
        <v>22 (1422)</v>
      </c>
      <c r="U91" s="1152" t="str">
        <f t="shared" si="5"/>
        <v/>
      </c>
      <c r="V91" s="1153"/>
      <c r="W91" s="1154"/>
      <c r="X91" s="1154"/>
    </row>
    <row r="92" spans="1:24" hidden="1">
      <c r="A92" s="453" t="s">
        <v>2919</v>
      </c>
      <c r="B92" s="1144"/>
      <c r="C92" s="1207"/>
      <c r="D92" s="994"/>
      <c r="E92" s="453"/>
      <c r="F92" s="994"/>
      <c r="G92" s="994"/>
      <c r="H92" s="1170"/>
      <c r="I92" s="994"/>
      <c r="J92" s="994"/>
      <c r="K92" s="1148"/>
      <c r="L92" s="1148"/>
      <c r="M92" s="1149"/>
      <c r="N92" s="453"/>
      <c r="O92" s="1665"/>
      <c r="P92" s="1665"/>
      <c r="Q92" s="1665"/>
      <c r="R92" s="1665"/>
      <c r="S92" s="319"/>
      <c r="T92" s="1151" t="str">
        <f t="shared" si="4"/>
        <v>23 (1423)</v>
      </c>
      <c r="U92" s="1152" t="str">
        <f t="shared" si="5"/>
        <v/>
      </c>
      <c r="V92" s="1153"/>
      <c r="W92" s="1154"/>
      <c r="X92" s="1154"/>
    </row>
    <row r="93" spans="1:24" hidden="1">
      <c r="A93" s="453" t="s">
        <v>2920</v>
      </c>
      <c r="B93" s="1144"/>
      <c r="C93" s="1207"/>
      <c r="D93" s="994"/>
      <c r="E93" s="453"/>
      <c r="F93" s="994"/>
      <c r="G93" s="994"/>
      <c r="H93" s="1170"/>
      <c r="I93" s="994"/>
      <c r="J93" s="994"/>
      <c r="K93" s="1148"/>
      <c r="L93" s="1148"/>
      <c r="M93" s="1149"/>
      <c r="N93" s="453"/>
      <c r="O93" s="1665"/>
      <c r="P93" s="1665"/>
      <c r="Q93" s="1665"/>
      <c r="R93" s="1665"/>
      <c r="S93" s="319"/>
      <c r="T93" s="1151" t="str">
        <f t="shared" si="4"/>
        <v>24 (1424)</v>
      </c>
      <c r="U93" s="1152" t="str">
        <f t="shared" si="5"/>
        <v/>
      </c>
      <c r="V93" s="1153"/>
      <c r="W93" s="1154"/>
      <c r="X93" s="1154"/>
    </row>
    <row r="94" spans="1:24">
      <c r="A94" s="453" t="s">
        <v>2921</v>
      </c>
      <c r="B94" s="1144"/>
      <c r="C94" s="1207"/>
      <c r="D94" s="994"/>
      <c r="E94" s="453"/>
      <c r="F94" s="994"/>
      <c r="G94" s="994"/>
      <c r="H94" s="1170"/>
      <c r="I94" s="994"/>
      <c r="J94" s="994"/>
      <c r="K94" s="1148"/>
      <c r="L94" s="1148"/>
      <c r="M94" s="1149"/>
      <c r="N94" s="453"/>
      <c r="O94" s="1665"/>
      <c r="P94" s="1665"/>
      <c r="Q94" s="1665"/>
      <c r="R94" s="1665"/>
      <c r="S94" s="319"/>
      <c r="T94" s="1151" t="str">
        <f t="shared" si="4"/>
        <v>25 (1425)</v>
      </c>
      <c r="U94" s="1152" t="str">
        <f t="shared" si="5"/>
        <v/>
      </c>
      <c r="V94" s="1153"/>
      <c r="W94" s="1154"/>
      <c r="X94" s="1154"/>
    </row>
    <row r="95" spans="1:24">
      <c r="A95" s="796" t="s">
        <v>2922</v>
      </c>
      <c r="B95" s="1208">
        <v>100</v>
      </c>
      <c r="C95" s="1209"/>
      <c r="D95" s="994"/>
      <c r="E95" s="453"/>
      <c r="F95" s="994"/>
      <c r="G95" s="994"/>
      <c r="H95" s="1170"/>
      <c r="I95" s="994"/>
      <c r="J95" s="994"/>
      <c r="K95" s="1148"/>
      <c r="L95" s="1148"/>
      <c r="M95" s="1356"/>
      <c r="N95" s="453"/>
      <c r="O95" s="1666"/>
      <c r="P95" s="1666"/>
      <c r="Q95" s="1666"/>
      <c r="R95" s="1666"/>
      <c r="S95" s="319"/>
      <c r="T95" s="1205" t="str">
        <f>$A$95</f>
        <v>(1426)</v>
      </c>
      <c r="U95" s="1159">
        <f>$B95</f>
        <v>100</v>
      </c>
      <c r="V95" s="1153"/>
      <c r="W95" s="1154"/>
      <c r="X95" s="1154"/>
    </row>
    <row r="96" spans="1:24">
      <c r="A96" s="478" t="s">
        <v>2923</v>
      </c>
      <c r="B96" s="1002" t="s">
        <v>2924</v>
      </c>
      <c r="C96" s="1003"/>
      <c r="D96" s="997"/>
      <c r="E96" s="477"/>
      <c r="F96" s="1163"/>
      <c r="G96" s="997"/>
      <c r="H96" s="1171"/>
      <c r="I96" s="997"/>
      <c r="J96" s="997"/>
      <c r="K96" s="1166"/>
      <c r="L96" s="1166"/>
      <c r="M96" s="1167"/>
      <c r="N96" s="477"/>
      <c r="O96" s="1664"/>
      <c r="P96" s="1664"/>
      <c r="Q96" s="1664"/>
      <c r="R96" s="1664"/>
      <c r="S96" s="319"/>
      <c r="T96" s="1205" t="str">
        <f>$A$96</f>
        <v>(1400)</v>
      </c>
      <c r="U96" s="1003" t="str">
        <f>$B96</f>
        <v>Overall</v>
      </c>
      <c r="V96" s="1153"/>
      <c r="W96" s="1168"/>
      <c r="X96" s="1168"/>
    </row>
    <row r="97" spans="1:24">
      <c r="A97" s="477"/>
      <c r="B97" s="477"/>
      <c r="C97" s="477"/>
      <c r="D97" s="477"/>
      <c r="E97" s="477"/>
      <c r="F97" s="1162"/>
      <c r="G97" s="1162"/>
      <c r="H97" s="1162"/>
      <c r="I97" s="1162"/>
      <c r="J97" s="1162"/>
      <c r="K97" s="1162"/>
      <c r="L97" s="1162"/>
      <c r="M97" s="1162"/>
      <c r="N97" s="477"/>
      <c r="O97" s="477"/>
      <c r="P97" s="477"/>
      <c r="Q97" s="477"/>
      <c r="R97" s="477"/>
      <c r="S97" s="319"/>
      <c r="T97" s="1142"/>
      <c r="U97" s="1142"/>
    </row>
    <row r="98" spans="1:24">
      <c r="A98" s="477"/>
      <c r="B98" s="813" t="s">
        <v>1793</v>
      </c>
      <c r="C98" s="477"/>
      <c r="D98" s="477"/>
      <c r="E98" s="477"/>
      <c r="F98" s="1162"/>
      <c r="G98" s="1162"/>
      <c r="H98" s="1162"/>
      <c r="I98" s="1162"/>
      <c r="J98" s="477"/>
      <c r="K98" s="1162"/>
      <c r="L98" s="1162"/>
      <c r="M98" s="1162"/>
      <c r="N98" s="477"/>
      <c r="O98" s="477"/>
      <c r="P98" s="477"/>
      <c r="Q98" s="477"/>
      <c r="R98" s="477"/>
      <c r="S98" s="319"/>
      <c r="T98" s="1142"/>
      <c r="U98" s="1143" t="str">
        <f>$B98</f>
        <v>OTC Derivatives (504)</v>
      </c>
    </row>
    <row r="99" spans="1:24">
      <c r="A99" s="453" t="s">
        <v>2897</v>
      </c>
      <c r="B99" s="1144"/>
      <c r="C99" s="994"/>
      <c r="D99" s="994"/>
      <c r="E99" s="453"/>
      <c r="F99" s="994"/>
      <c r="G99" s="998"/>
      <c r="H99" s="1146"/>
      <c r="I99" s="994"/>
      <c r="J99" s="1007"/>
      <c r="K99" s="1148"/>
      <c r="L99" s="1007"/>
      <c r="M99" s="1149"/>
      <c r="N99" s="453"/>
      <c r="O99" s="1665"/>
      <c r="P99" s="1665"/>
      <c r="Q99" s="1665"/>
      <c r="R99" s="1665"/>
      <c r="S99" s="319"/>
      <c r="T99" s="1151" t="str">
        <f t="shared" ref="T99:T123" si="6">$A99</f>
        <v>1 (1401)</v>
      </c>
      <c r="U99" s="1152" t="str">
        <f t="shared" ref="U99:U123" si="7">IF($B99="","",$B99)</f>
        <v/>
      </c>
      <c r="V99" s="1153"/>
      <c r="W99" s="1154"/>
      <c r="X99" s="1154"/>
    </row>
    <row r="100" spans="1:24">
      <c r="A100" s="453" t="s">
        <v>2898</v>
      </c>
      <c r="B100" s="1144"/>
      <c r="C100" s="994"/>
      <c r="D100" s="994"/>
      <c r="E100" s="453"/>
      <c r="F100" s="994"/>
      <c r="G100" s="998"/>
      <c r="H100" s="1146"/>
      <c r="I100" s="994"/>
      <c r="J100" s="1007"/>
      <c r="K100" s="1148"/>
      <c r="L100" s="1007"/>
      <c r="M100" s="1149"/>
      <c r="N100" s="453"/>
      <c r="O100" s="1665"/>
      <c r="P100" s="1665"/>
      <c r="Q100" s="1665"/>
      <c r="R100" s="1665"/>
      <c r="S100" s="319"/>
      <c r="T100" s="1151" t="str">
        <f t="shared" si="6"/>
        <v>2 (1402)</v>
      </c>
      <c r="U100" s="1152" t="str">
        <f t="shared" si="7"/>
        <v/>
      </c>
      <c r="V100" s="1153"/>
      <c r="W100" s="1154"/>
      <c r="X100" s="1154"/>
    </row>
    <row r="101" spans="1:24">
      <c r="A101" s="453" t="s">
        <v>2899</v>
      </c>
      <c r="B101" s="1144"/>
      <c r="C101" s="994"/>
      <c r="D101" s="994"/>
      <c r="E101" s="453"/>
      <c r="F101" s="994"/>
      <c r="G101" s="998"/>
      <c r="H101" s="1146"/>
      <c r="I101" s="994"/>
      <c r="J101" s="1007"/>
      <c r="K101" s="1148"/>
      <c r="L101" s="1007"/>
      <c r="M101" s="1149"/>
      <c r="N101" s="453"/>
      <c r="O101" s="1665"/>
      <c r="P101" s="1665"/>
      <c r="Q101" s="1665"/>
      <c r="R101" s="1665"/>
      <c r="S101" s="319"/>
      <c r="T101" s="1151" t="str">
        <f t="shared" si="6"/>
        <v>3 (1403)</v>
      </c>
      <c r="U101" s="1152" t="str">
        <f t="shared" si="7"/>
        <v/>
      </c>
      <c r="V101" s="1153"/>
      <c r="W101" s="1154"/>
      <c r="X101" s="1154"/>
    </row>
    <row r="102" spans="1:24" hidden="1">
      <c r="A102" s="453" t="s">
        <v>2900</v>
      </c>
      <c r="B102" s="1144"/>
      <c r="C102" s="994"/>
      <c r="D102" s="994"/>
      <c r="E102" s="453"/>
      <c r="F102" s="994"/>
      <c r="G102" s="998"/>
      <c r="H102" s="1146"/>
      <c r="I102" s="994"/>
      <c r="J102" s="1007"/>
      <c r="K102" s="1148"/>
      <c r="L102" s="1007"/>
      <c r="M102" s="1149"/>
      <c r="N102" s="453"/>
      <c r="O102" s="1665"/>
      <c r="P102" s="1665"/>
      <c r="Q102" s="1665"/>
      <c r="R102" s="1665"/>
      <c r="S102" s="319"/>
      <c r="T102" s="1151" t="str">
        <f t="shared" si="6"/>
        <v>4 (1404)</v>
      </c>
      <c r="U102" s="1152" t="str">
        <f t="shared" si="7"/>
        <v/>
      </c>
      <c r="V102" s="1153"/>
      <c r="W102" s="1154"/>
      <c r="X102" s="1154"/>
    </row>
    <row r="103" spans="1:24" hidden="1">
      <c r="A103" s="453" t="s">
        <v>2901</v>
      </c>
      <c r="B103" s="1144"/>
      <c r="C103" s="994"/>
      <c r="D103" s="994"/>
      <c r="E103" s="453"/>
      <c r="F103" s="994"/>
      <c r="G103" s="998"/>
      <c r="H103" s="1146"/>
      <c r="I103" s="994"/>
      <c r="J103" s="1007"/>
      <c r="K103" s="1148"/>
      <c r="L103" s="1007"/>
      <c r="M103" s="1149"/>
      <c r="N103" s="453"/>
      <c r="O103" s="1665"/>
      <c r="P103" s="1665"/>
      <c r="Q103" s="1665"/>
      <c r="R103" s="1665"/>
      <c r="S103" s="319"/>
      <c r="T103" s="1151" t="str">
        <f t="shared" si="6"/>
        <v>5 (1405)</v>
      </c>
      <c r="U103" s="1152" t="str">
        <f t="shared" si="7"/>
        <v/>
      </c>
      <c r="V103" s="1153"/>
      <c r="W103" s="1154"/>
      <c r="X103" s="1154"/>
    </row>
    <row r="104" spans="1:24" hidden="1">
      <c r="A104" s="453" t="s">
        <v>2902</v>
      </c>
      <c r="B104" s="1144"/>
      <c r="C104" s="994"/>
      <c r="D104" s="994"/>
      <c r="E104" s="453"/>
      <c r="F104" s="994"/>
      <c r="G104" s="998"/>
      <c r="H104" s="1146"/>
      <c r="I104" s="994"/>
      <c r="J104" s="1007"/>
      <c r="K104" s="1148"/>
      <c r="L104" s="1007"/>
      <c r="M104" s="1149"/>
      <c r="N104" s="453"/>
      <c r="O104" s="1665"/>
      <c r="P104" s="1665"/>
      <c r="Q104" s="1665"/>
      <c r="R104" s="1665"/>
      <c r="S104" s="319"/>
      <c r="T104" s="1151" t="str">
        <f t="shared" si="6"/>
        <v>6 (1406)</v>
      </c>
      <c r="U104" s="1152" t="str">
        <f t="shared" si="7"/>
        <v/>
      </c>
      <c r="V104" s="1153"/>
      <c r="W104" s="1154"/>
      <c r="X104" s="1154"/>
    </row>
    <row r="105" spans="1:24" hidden="1">
      <c r="A105" s="453" t="s">
        <v>2903</v>
      </c>
      <c r="B105" s="1144"/>
      <c r="C105" s="994"/>
      <c r="D105" s="994"/>
      <c r="E105" s="453"/>
      <c r="F105" s="994"/>
      <c r="G105" s="998"/>
      <c r="H105" s="1146"/>
      <c r="I105" s="994"/>
      <c r="J105" s="1007"/>
      <c r="K105" s="1148"/>
      <c r="L105" s="1007"/>
      <c r="M105" s="1149"/>
      <c r="N105" s="453"/>
      <c r="O105" s="1665"/>
      <c r="P105" s="1665"/>
      <c r="Q105" s="1665"/>
      <c r="R105" s="1665"/>
      <c r="S105" s="319"/>
      <c r="T105" s="1151" t="str">
        <f t="shared" si="6"/>
        <v>7 (1407)</v>
      </c>
      <c r="U105" s="1152" t="str">
        <f t="shared" si="7"/>
        <v/>
      </c>
      <c r="V105" s="1153"/>
      <c r="W105" s="1154"/>
      <c r="X105" s="1154"/>
    </row>
    <row r="106" spans="1:24" hidden="1">
      <c r="A106" s="453" t="s">
        <v>2904</v>
      </c>
      <c r="B106" s="1144"/>
      <c r="C106" s="994"/>
      <c r="D106" s="994"/>
      <c r="E106" s="453"/>
      <c r="F106" s="994"/>
      <c r="G106" s="998"/>
      <c r="H106" s="1146"/>
      <c r="I106" s="994"/>
      <c r="J106" s="1007"/>
      <c r="K106" s="1148"/>
      <c r="L106" s="1007"/>
      <c r="M106" s="1149"/>
      <c r="N106" s="453"/>
      <c r="O106" s="1665"/>
      <c r="P106" s="1665"/>
      <c r="Q106" s="1665"/>
      <c r="R106" s="1665"/>
      <c r="S106" s="319"/>
      <c r="T106" s="1151" t="str">
        <f t="shared" si="6"/>
        <v>8 (1408)</v>
      </c>
      <c r="U106" s="1152" t="str">
        <f t="shared" si="7"/>
        <v/>
      </c>
      <c r="V106" s="1153"/>
      <c r="W106" s="1154"/>
      <c r="X106" s="1154"/>
    </row>
    <row r="107" spans="1:24" hidden="1">
      <c r="A107" s="453" t="s">
        <v>2905</v>
      </c>
      <c r="B107" s="1144"/>
      <c r="C107" s="994"/>
      <c r="D107" s="994"/>
      <c r="E107" s="453"/>
      <c r="F107" s="994"/>
      <c r="G107" s="998"/>
      <c r="H107" s="1146"/>
      <c r="I107" s="994"/>
      <c r="J107" s="1007"/>
      <c r="K107" s="1148"/>
      <c r="L107" s="1007"/>
      <c r="M107" s="1149"/>
      <c r="N107" s="453"/>
      <c r="O107" s="1665"/>
      <c r="P107" s="1665"/>
      <c r="Q107" s="1665"/>
      <c r="R107" s="1665"/>
      <c r="S107" s="319"/>
      <c r="T107" s="1151" t="str">
        <f t="shared" si="6"/>
        <v>9 (1409)</v>
      </c>
      <c r="U107" s="1152" t="str">
        <f t="shared" si="7"/>
        <v/>
      </c>
      <c r="V107" s="1153"/>
      <c r="W107" s="1154"/>
      <c r="X107" s="1154"/>
    </row>
    <row r="108" spans="1:24" hidden="1">
      <c r="A108" s="453" t="s">
        <v>2906</v>
      </c>
      <c r="B108" s="1144"/>
      <c r="C108" s="994"/>
      <c r="D108" s="994"/>
      <c r="E108" s="453"/>
      <c r="F108" s="994"/>
      <c r="G108" s="998"/>
      <c r="H108" s="1146"/>
      <c r="I108" s="994"/>
      <c r="J108" s="1007"/>
      <c r="K108" s="1148"/>
      <c r="L108" s="1007"/>
      <c r="M108" s="1149"/>
      <c r="N108" s="453"/>
      <c r="O108" s="1665"/>
      <c r="P108" s="1665"/>
      <c r="Q108" s="1665"/>
      <c r="R108" s="1665"/>
      <c r="S108" s="319"/>
      <c r="T108" s="1151" t="str">
        <f t="shared" si="6"/>
        <v>10 (1410)</v>
      </c>
      <c r="U108" s="1152" t="str">
        <f t="shared" si="7"/>
        <v/>
      </c>
      <c r="V108" s="1153"/>
      <c r="W108" s="1154"/>
      <c r="X108" s="1154"/>
    </row>
    <row r="109" spans="1:24" hidden="1">
      <c r="A109" s="453" t="s">
        <v>2907</v>
      </c>
      <c r="B109" s="1144"/>
      <c r="C109" s="994"/>
      <c r="D109" s="994"/>
      <c r="E109" s="453"/>
      <c r="F109" s="994"/>
      <c r="G109" s="998"/>
      <c r="H109" s="1146"/>
      <c r="I109" s="994"/>
      <c r="J109" s="1007"/>
      <c r="K109" s="1148"/>
      <c r="L109" s="1007"/>
      <c r="M109" s="1149"/>
      <c r="N109" s="453"/>
      <c r="O109" s="1665"/>
      <c r="P109" s="1665"/>
      <c r="Q109" s="1665"/>
      <c r="R109" s="1665"/>
      <c r="S109" s="319"/>
      <c r="T109" s="1151" t="str">
        <f t="shared" si="6"/>
        <v>11 (1411)</v>
      </c>
      <c r="U109" s="1152" t="str">
        <f t="shared" si="7"/>
        <v/>
      </c>
      <c r="V109" s="1153"/>
      <c r="W109" s="1154"/>
      <c r="X109" s="1154"/>
    </row>
    <row r="110" spans="1:24" hidden="1">
      <c r="A110" s="453" t="s">
        <v>2908</v>
      </c>
      <c r="B110" s="1144"/>
      <c r="C110" s="994"/>
      <c r="D110" s="994"/>
      <c r="E110" s="453"/>
      <c r="F110" s="994"/>
      <c r="G110" s="998"/>
      <c r="H110" s="1146"/>
      <c r="I110" s="994"/>
      <c r="J110" s="1007"/>
      <c r="K110" s="1148"/>
      <c r="L110" s="1007"/>
      <c r="M110" s="1149"/>
      <c r="N110" s="453"/>
      <c r="O110" s="1665"/>
      <c r="P110" s="1665"/>
      <c r="Q110" s="1665"/>
      <c r="R110" s="1665"/>
      <c r="S110" s="319"/>
      <c r="T110" s="1151" t="str">
        <f t="shared" si="6"/>
        <v>12 (1412)</v>
      </c>
      <c r="U110" s="1152" t="str">
        <f t="shared" si="7"/>
        <v/>
      </c>
      <c r="V110" s="1153"/>
      <c r="W110" s="1154"/>
      <c r="X110" s="1154"/>
    </row>
    <row r="111" spans="1:24" hidden="1">
      <c r="A111" s="453" t="s">
        <v>2909</v>
      </c>
      <c r="B111" s="1144"/>
      <c r="C111" s="994"/>
      <c r="D111" s="994"/>
      <c r="E111" s="453"/>
      <c r="F111" s="994"/>
      <c r="G111" s="998"/>
      <c r="H111" s="1146"/>
      <c r="I111" s="994"/>
      <c r="J111" s="1007"/>
      <c r="K111" s="1148"/>
      <c r="L111" s="1007"/>
      <c r="M111" s="1149"/>
      <c r="N111" s="453"/>
      <c r="O111" s="1665"/>
      <c r="P111" s="1665"/>
      <c r="Q111" s="1665"/>
      <c r="R111" s="1665"/>
      <c r="S111" s="319"/>
      <c r="T111" s="1151" t="str">
        <f t="shared" si="6"/>
        <v>13 (1413)</v>
      </c>
      <c r="U111" s="1152" t="str">
        <f t="shared" si="7"/>
        <v/>
      </c>
      <c r="V111" s="1153"/>
      <c r="W111" s="1154"/>
      <c r="X111" s="1154"/>
    </row>
    <row r="112" spans="1:24" hidden="1">
      <c r="A112" s="453" t="s">
        <v>2910</v>
      </c>
      <c r="B112" s="1144"/>
      <c r="C112" s="994"/>
      <c r="D112" s="994"/>
      <c r="E112" s="453"/>
      <c r="F112" s="994"/>
      <c r="G112" s="998"/>
      <c r="H112" s="1146"/>
      <c r="I112" s="994"/>
      <c r="J112" s="1007"/>
      <c r="K112" s="1148"/>
      <c r="L112" s="1007"/>
      <c r="M112" s="1149"/>
      <c r="N112" s="453"/>
      <c r="O112" s="1665"/>
      <c r="P112" s="1665"/>
      <c r="Q112" s="1665"/>
      <c r="R112" s="1665"/>
      <c r="S112" s="319"/>
      <c r="T112" s="1151" t="str">
        <f t="shared" si="6"/>
        <v>14 (1414)</v>
      </c>
      <c r="U112" s="1152" t="str">
        <f t="shared" si="7"/>
        <v/>
      </c>
      <c r="V112" s="1153"/>
      <c r="W112" s="1154"/>
      <c r="X112" s="1154"/>
    </row>
    <row r="113" spans="1:24" hidden="1">
      <c r="A113" s="453" t="s">
        <v>2911</v>
      </c>
      <c r="B113" s="1144"/>
      <c r="C113" s="994"/>
      <c r="D113" s="994"/>
      <c r="E113" s="453"/>
      <c r="F113" s="994"/>
      <c r="G113" s="998"/>
      <c r="H113" s="1146"/>
      <c r="I113" s="994"/>
      <c r="J113" s="1007"/>
      <c r="K113" s="1148"/>
      <c r="L113" s="1007"/>
      <c r="M113" s="1149"/>
      <c r="N113" s="453"/>
      <c r="O113" s="1665"/>
      <c r="P113" s="1665"/>
      <c r="Q113" s="1665"/>
      <c r="R113" s="1665"/>
      <c r="S113" s="319"/>
      <c r="T113" s="1151" t="str">
        <f t="shared" si="6"/>
        <v>15 (1415)</v>
      </c>
      <c r="U113" s="1152" t="str">
        <f t="shared" si="7"/>
        <v/>
      </c>
      <c r="V113" s="1153"/>
      <c r="W113" s="1154"/>
      <c r="X113" s="1154"/>
    </row>
    <row r="114" spans="1:24" hidden="1">
      <c r="A114" s="453" t="s">
        <v>2912</v>
      </c>
      <c r="B114" s="1144"/>
      <c r="C114" s="994"/>
      <c r="D114" s="994"/>
      <c r="E114" s="453"/>
      <c r="F114" s="994"/>
      <c r="G114" s="998"/>
      <c r="H114" s="1146"/>
      <c r="I114" s="994"/>
      <c r="J114" s="1007"/>
      <c r="K114" s="1148"/>
      <c r="L114" s="1007"/>
      <c r="M114" s="1149"/>
      <c r="N114" s="453"/>
      <c r="O114" s="1665"/>
      <c r="P114" s="1665"/>
      <c r="Q114" s="1665"/>
      <c r="R114" s="1665"/>
      <c r="S114" s="319"/>
      <c r="T114" s="1151" t="str">
        <f t="shared" si="6"/>
        <v>16 (1416)</v>
      </c>
      <c r="U114" s="1152" t="str">
        <f t="shared" si="7"/>
        <v/>
      </c>
      <c r="V114" s="1153"/>
      <c r="W114" s="1154"/>
      <c r="X114" s="1154"/>
    </row>
    <row r="115" spans="1:24" hidden="1">
      <c r="A115" s="453" t="s">
        <v>2913</v>
      </c>
      <c r="B115" s="1144"/>
      <c r="C115" s="994"/>
      <c r="D115" s="994"/>
      <c r="E115" s="453"/>
      <c r="F115" s="994"/>
      <c r="G115" s="998"/>
      <c r="H115" s="1146"/>
      <c r="I115" s="994"/>
      <c r="J115" s="1007"/>
      <c r="K115" s="1148"/>
      <c r="L115" s="1007"/>
      <c r="M115" s="1149"/>
      <c r="N115" s="453"/>
      <c r="O115" s="1665"/>
      <c r="P115" s="1665"/>
      <c r="Q115" s="1665"/>
      <c r="R115" s="1665"/>
      <c r="S115" s="319"/>
      <c r="T115" s="1151" t="str">
        <f t="shared" si="6"/>
        <v>17 (1417)</v>
      </c>
      <c r="U115" s="1152" t="str">
        <f t="shared" si="7"/>
        <v/>
      </c>
      <c r="V115" s="1153"/>
      <c r="W115" s="1154"/>
      <c r="X115" s="1154"/>
    </row>
    <row r="116" spans="1:24" hidden="1">
      <c r="A116" s="453" t="s">
        <v>2914</v>
      </c>
      <c r="B116" s="1144"/>
      <c r="C116" s="994"/>
      <c r="D116" s="994"/>
      <c r="E116" s="453"/>
      <c r="F116" s="994"/>
      <c r="G116" s="998"/>
      <c r="H116" s="1146"/>
      <c r="I116" s="994"/>
      <c r="J116" s="1007"/>
      <c r="K116" s="1148"/>
      <c r="L116" s="1007"/>
      <c r="M116" s="1149"/>
      <c r="N116" s="453"/>
      <c r="O116" s="1665"/>
      <c r="P116" s="1665"/>
      <c r="Q116" s="1665"/>
      <c r="R116" s="1665"/>
      <c r="S116" s="319"/>
      <c r="T116" s="1151" t="str">
        <f t="shared" si="6"/>
        <v>18 (1418)</v>
      </c>
      <c r="U116" s="1152" t="str">
        <f t="shared" si="7"/>
        <v/>
      </c>
      <c r="V116" s="1153"/>
      <c r="W116" s="1154"/>
      <c r="X116" s="1154"/>
    </row>
    <row r="117" spans="1:24" hidden="1">
      <c r="A117" s="453" t="s">
        <v>2915</v>
      </c>
      <c r="B117" s="1144"/>
      <c r="C117" s="994"/>
      <c r="D117" s="994"/>
      <c r="E117" s="453"/>
      <c r="F117" s="994"/>
      <c r="G117" s="998"/>
      <c r="H117" s="1146"/>
      <c r="I117" s="994"/>
      <c r="J117" s="1007"/>
      <c r="K117" s="1148"/>
      <c r="L117" s="1007"/>
      <c r="M117" s="1149"/>
      <c r="N117" s="453"/>
      <c r="O117" s="1665"/>
      <c r="P117" s="1665"/>
      <c r="Q117" s="1665"/>
      <c r="R117" s="1665"/>
      <c r="S117" s="319"/>
      <c r="T117" s="1151" t="str">
        <f t="shared" si="6"/>
        <v>19 (1419)</v>
      </c>
      <c r="U117" s="1152" t="str">
        <f t="shared" si="7"/>
        <v/>
      </c>
      <c r="V117" s="1153"/>
      <c r="W117" s="1154"/>
      <c r="X117" s="1154"/>
    </row>
    <row r="118" spans="1:24" hidden="1">
      <c r="A118" s="453" t="s">
        <v>2916</v>
      </c>
      <c r="B118" s="1144"/>
      <c r="C118" s="994"/>
      <c r="D118" s="994"/>
      <c r="E118" s="453"/>
      <c r="F118" s="994"/>
      <c r="G118" s="998"/>
      <c r="H118" s="1146"/>
      <c r="I118" s="994"/>
      <c r="J118" s="1007"/>
      <c r="K118" s="1148"/>
      <c r="L118" s="1007"/>
      <c r="M118" s="1149"/>
      <c r="N118" s="453"/>
      <c r="O118" s="1665"/>
      <c r="P118" s="1665"/>
      <c r="Q118" s="1665"/>
      <c r="R118" s="1665"/>
      <c r="S118" s="319"/>
      <c r="T118" s="1151" t="str">
        <f t="shared" si="6"/>
        <v>20 (1420)</v>
      </c>
      <c r="U118" s="1152" t="str">
        <f t="shared" si="7"/>
        <v/>
      </c>
      <c r="V118" s="1153"/>
      <c r="W118" s="1154"/>
      <c r="X118" s="1154"/>
    </row>
    <row r="119" spans="1:24" hidden="1">
      <c r="A119" s="453" t="s">
        <v>2917</v>
      </c>
      <c r="B119" s="1144"/>
      <c r="C119" s="994"/>
      <c r="D119" s="994"/>
      <c r="E119" s="453"/>
      <c r="F119" s="994"/>
      <c r="G119" s="998"/>
      <c r="H119" s="1146"/>
      <c r="I119" s="994"/>
      <c r="J119" s="1007"/>
      <c r="K119" s="1148"/>
      <c r="L119" s="1007"/>
      <c r="M119" s="1149"/>
      <c r="N119" s="453"/>
      <c r="O119" s="1665"/>
      <c r="P119" s="1665"/>
      <c r="Q119" s="1665"/>
      <c r="R119" s="1665"/>
      <c r="S119" s="319"/>
      <c r="T119" s="1151" t="str">
        <f t="shared" si="6"/>
        <v>21 (1421)</v>
      </c>
      <c r="U119" s="1152" t="str">
        <f t="shared" si="7"/>
        <v/>
      </c>
      <c r="V119" s="1153"/>
      <c r="W119" s="1154"/>
      <c r="X119" s="1154"/>
    </row>
    <row r="120" spans="1:24" hidden="1">
      <c r="A120" s="453" t="s">
        <v>2918</v>
      </c>
      <c r="B120" s="1144"/>
      <c r="C120" s="994"/>
      <c r="D120" s="994"/>
      <c r="E120" s="453"/>
      <c r="F120" s="994"/>
      <c r="G120" s="998"/>
      <c r="H120" s="1146"/>
      <c r="I120" s="994"/>
      <c r="J120" s="1007"/>
      <c r="K120" s="1148"/>
      <c r="L120" s="1007"/>
      <c r="M120" s="1149"/>
      <c r="N120" s="453"/>
      <c r="O120" s="1665"/>
      <c r="P120" s="1665"/>
      <c r="Q120" s="1665"/>
      <c r="R120" s="1665"/>
      <c r="S120" s="319"/>
      <c r="T120" s="1151" t="str">
        <f t="shared" si="6"/>
        <v>22 (1422)</v>
      </c>
      <c r="U120" s="1152" t="str">
        <f t="shared" si="7"/>
        <v/>
      </c>
      <c r="V120" s="1153"/>
      <c r="W120" s="1154"/>
      <c r="X120" s="1154"/>
    </row>
    <row r="121" spans="1:24" hidden="1">
      <c r="A121" s="453" t="s">
        <v>2919</v>
      </c>
      <c r="B121" s="1144"/>
      <c r="C121" s="994"/>
      <c r="D121" s="994"/>
      <c r="E121" s="453"/>
      <c r="F121" s="994"/>
      <c r="G121" s="998"/>
      <c r="H121" s="1146"/>
      <c r="I121" s="994"/>
      <c r="J121" s="1007"/>
      <c r="K121" s="1148"/>
      <c r="L121" s="1007"/>
      <c r="M121" s="1149"/>
      <c r="N121" s="453"/>
      <c r="O121" s="1665"/>
      <c r="P121" s="1665"/>
      <c r="Q121" s="1665"/>
      <c r="R121" s="1665"/>
      <c r="S121" s="319"/>
      <c r="T121" s="1151" t="str">
        <f t="shared" si="6"/>
        <v>23 (1423)</v>
      </c>
      <c r="U121" s="1152" t="str">
        <f t="shared" si="7"/>
        <v/>
      </c>
      <c r="V121" s="1153"/>
      <c r="W121" s="1154"/>
      <c r="X121" s="1154"/>
    </row>
    <row r="122" spans="1:24" hidden="1">
      <c r="A122" s="453" t="s">
        <v>2920</v>
      </c>
      <c r="B122" s="1144"/>
      <c r="C122" s="994"/>
      <c r="D122" s="994"/>
      <c r="E122" s="453"/>
      <c r="F122" s="994"/>
      <c r="G122" s="998"/>
      <c r="H122" s="1146"/>
      <c r="I122" s="994"/>
      <c r="J122" s="1007"/>
      <c r="K122" s="1148"/>
      <c r="L122" s="1007"/>
      <c r="M122" s="1149"/>
      <c r="N122" s="453"/>
      <c r="O122" s="1665"/>
      <c r="P122" s="1665"/>
      <c r="Q122" s="1665"/>
      <c r="R122" s="1665"/>
      <c r="S122" s="319"/>
      <c r="T122" s="1151" t="str">
        <f t="shared" si="6"/>
        <v>24 (1424)</v>
      </c>
      <c r="U122" s="1152" t="str">
        <f t="shared" si="7"/>
        <v/>
      </c>
      <c r="V122" s="1153"/>
      <c r="W122" s="1154"/>
      <c r="X122" s="1154"/>
    </row>
    <row r="123" spans="1:24">
      <c r="A123" s="453" t="s">
        <v>2921</v>
      </c>
      <c r="B123" s="1144"/>
      <c r="C123" s="994"/>
      <c r="D123" s="994"/>
      <c r="E123" s="453"/>
      <c r="F123" s="994"/>
      <c r="G123" s="998"/>
      <c r="H123" s="1146"/>
      <c r="I123" s="994"/>
      <c r="J123" s="1007"/>
      <c r="K123" s="1148"/>
      <c r="L123" s="1007"/>
      <c r="M123" s="1149"/>
      <c r="N123" s="453"/>
      <c r="O123" s="1665"/>
      <c r="P123" s="1665"/>
      <c r="Q123" s="1665"/>
      <c r="R123" s="1665"/>
      <c r="S123" s="319"/>
      <c r="T123" s="1151" t="str">
        <f t="shared" si="6"/>
        <v>25 (1425)</v>
      </c>
      <c r="U123" s="1152" t="str">
        <f t="shared" si="7"/>
        <v/>
      </c>
      <c r="V123" s="1153"/>
      <c r="W123" s="1154"/>
      <c r="X123" s="1154"/>
    </row>
    <row r="124" spans="1:24">
      <c r="A124" s="796" t="s">
        <v>2922</v>
      </c>
      <c r="B124" s="1208">
        <v>100</v>
      </c>
      <c r="C124" s="994"/>
      <c r="D124" s="994"/>
      <c r="E124" s="453"/>
      <c r="F124" s="994"/>
      <c r="G124" s="1047"/>
      <c r="H124" s="1158"/>
      <c r="I124" s="994"/>
      <c r="J124" s="772"/>
      <c r="K124" s="1148"/>
      <c r="L124" s="772"/>
      <c r="M124" s="1356"/>
      <c r="N124" s="453"/>
      <c r="O124" s="1666"/>
      <c r="P124" s="1666"/>
      <c r="Q124" s="1666"/>
      <c r="R124" s="1666"/>
      <c r="S124" s="319"/>
      <c r="T124" s="1205" t="str">
        <f>$A$124</f>
        <v>(1426)</v>
      </c>
      <c r="U124" s="1159">
        <f>$B124</f>
        <v>100</v>
      </c>
      <c r="V124" s="1153"/>
      <c r="W124" s="1154"/>
      <c r="X124" s="1154"/>
    </row>
    <row r="125" spans="1:24">
      <c r="A125" s="478" t="s">
        <v>2923</v>
      </c>
      <c r="B125" s="1002" t="s">
        <v>2924</v>
      </c>
      <c r="C125" s="997"/>
      <c r="D125" s="997"/>
      <c r="E125" s="477"/>
      <c r="F125" s="1163"/>
      <c r="G125" s="1106"/>
      <c r="H125" s="1165"/>
      <c r="I125" s="997"/>
      <c r="J125" s="1172"/>
      <c r="K125" s="1166"/>
      <c r="L125" s="1172"/>
      <c r="M125" s="1167"/>
      <c r="N125" s="477"/>
      <c r="O125" s="1664"/>
      <c r="P125" s="1664"/>
      <c r="Q125" s="1664"/>
      <c r="R125" s="1664"/>
      <c r="S125" s="319"/>
      <c r="T125" s="1205" t="str">
        <f>$A$125</f>
        <v>(1400)</v>
      </c>
      <c r="U125" s="1003" t="str">
        <f>$B125</f>
        <v>Overall</v>
      </c>
      <c r="V125" s="1153"/>
      <c r="W125" s="1168"/>
      <c r="X125" s="1168"/>
    </row>
    <row r="126" spans="1:24">
      <c r="A126" s="477"/>
      <c r="B126" s="477"/>
      <c r="C126" s="477"/>
      <c r="D126" s="477"/>
      <c r="E126" s="477"/>
      <c r="F126" s="1162"/>
      <c r="G126" s="1162"/>
      <c r="H126" s="1162"/>
      <c r="I126" s="1162"/>
      <c r="J126" s="1162"/>
      <c r="K126" s="1162"/>
      <c r="L126" s="1162"/>
      <c r="M126" s="1162"/>
      <c r="N126" s="477"/>
      <c r="O126" s="477"/>
      <c r="P126" s="477"/>
      <c r="Q126" s="477"/>
      <c r="R126" s="477"/>
      <c r="S126" s="319"/>
      <c r="T126" s="1142"/>
      <c r="U126" s="1142"/>
    </row>
    <row r="127" spans="1:24">
      <c r="A127" s="477"/>
      <c r="B127" s="813" t="s">
        <v>1794</v>
      </c>
      <c r="C127" s="477"/>
      <c r="D127" s="477"/>
      <c r="E127" s="477"/>
      <c r="F127" s="1162"/>
      <c r="G127" s="1162"/>
      <c r="H127" s="1162"/>
      <c r="I127" s="1162"/>
      <c r="J127" s="1162"/>
      <c r="K127" s="1162"/>
      <c r="L127" s="1162"/>
      <c r="M127" s="1162"/>
      <c r="N127" s="477"/>
      <c r="O127" s="477"/>
      <c r="P127" s="477"/>
      <c r="Q127" s="477"/>
      <c r="R127" s="477"/>
      <c r="S127" s="319"/>
      <c r="T127" s="1142"/>
      <c r="U127" s="1143" t="str">
        <f>$B127</f>
        <v>Other off-balance sheet (505)</v>
      </c>
    </row>
    <row r="128" spans="1:24">
      <c r="A128" s="453" t="s">
        <v>2897</v>
      </c>
      <c r="B128" s="1144"/>
      <c r="C128" s="994"/>
      <c r="D128" s="994"/>
      <c r="E128" s="453"/>
      <c r="F128" s="994"/>
      <c r="G128" s="1124"/>
      <c r="H128" s="1146"/>
      <c r="I128" s="1147"/>
      <c r="J128" s="997"/>
      <c r="K128" s="1147"/>
      <c r="L128" s="1148"/>
      <c r="M128" s="1149"/>
      <c r="N128" s="453"/>
      <c r="O128" s="1665"/>
      <c r="P128" s="1665"/>
      <c r="Q128" s="1665"/>
      <c r="R128" s="1665"/>
      <c r="S128" s="319"/>
      <c r="T128" s="1151" t="str">
        <f t="shared" ref="T128:T152" si="8">$A128</f>
        <v>1 (1401)</v>
      </c>
      <c r="U128" s="1152" t="str">
        <f t="shared" ref="U128:U152" si="9">IF($B128="","",$B128)</f>
        <v/>
      </c>
      <c r="V128" s="1153"/>
      <c r="W128" s="1154"/>
      <c r="X128" s="1154"/>
    </row>
    <row r="129" spans="1:24">
      <c r="A129" s="453" t="s">
        <v>2898</v>
      </c>
      <c r="B129" s="1144"/>
      <c r="C129" s="994"/>
      <c r="D129" s="994"/>
      <c r="E129" s="453"/>
      <c r="F129" s="994"/>
      <c r="G129" s="1124"/>
      <c r="H129" s="1146"/>
      <c r="I129" s="1147"/>
      <c r="J129" s="997"/>
      <c r="K129" s="1147"/>
      <c r="L129" s="1148"/>
      <c r="M129" s="1149"/>
      <c r="N129" s="453"/>
      <c r="O129" s="1665"/>
      <c r="P129" s="1665"/>
      <c r="Q129" s="1665"/>
      <c r="R129" s="1665"/>
      <c r="S129" s="319"/>
      <c r="T129" s="1151" t="str">
        <f t="shared" si="8"/>
        <v>2 (1402)</v>
      </c>
      <c r="U129" s="1152" t="str">
        <f t="shared" si="9"/>
        <v/>
      </c>
      <c r="V129" s="1153"/>
      <c r="W129" s="1154"/>
      <c r="X129" s="1154"/>
    </row>
    <row r="130" spans="1:24">
      <c r="A130" s="453" t="s">
        <v>2899</v>
      </c>
      <c r="B130" s="1144"/>
      <c r="C130" s="994"/>
      <c r="D130" s="994"/>
      <c r="E130" s="453"/>
      <c r="F130" s="994"/>
      <c r="G130" s="1124"/>
      <c r="H130" s="1146"/>
      <c r="I130" s="1147"/>
      <c r="J130" s="997"/>
      <c r="K130" s="1147"/>
      <c r="L130" s="1148"/>
      <c r="M130" s="1149"/>
      <c r="N130" s="453"/>
      <c r="O130" s="1665"/>
      <c r="P130" s="1665"/>
      <c r="Q130" s="1665"/>
      <c r="R130" s="1665"/>
      <c r="S130" s="319"/>
      <c r="T130" s="1151" t="str">
        <f t="shared" si="8"/>
        <v>3 (1403)</v>
      </c>
      <c r="U130" s="1152" t="str">
        <f t="shared" si="9"/>
        <v/>
      </c>
      <c r="V130" s="1153"/>
      <c r="W130" s="1154"/>
      <c r="X130" s="1154"/>
    </row>
    <row r="131" spans="1:24" hidden="1">
      <c r="A131" s="453" t="s">
        <v>2900</v>
      </c>
      <c r="B131" s="1144"/>
      <c r="C131" s="994"/>
      <c r="D131" s="994"/>
      <c r="E131" s="453"/>
      <c r="F131" s="994"/>
      <c r="G131" s="1124"/>
      <c r="H131" s="1146"/>
      <c r="I131" s="1147"/>
      <c r="J131" s="997"/>
      <c r="K131" s="1147"/>
      <c r="L131" s="1148"/>
      <c r="M131" s="1149"/>
      <c r="N131" s="453"/>
      <c r="O131" s="1665"/>
      <c r="P131" s="1665"/>
      <c r="Q131" s="1665"/>
      <c r="R131" s="1665"/>
      <c r="S131" s="319"/>
      <c r="T131" s="1151" t="str">
        <f t="shared" si="8"/>
        <v>4 (1404)</v>
      </c>
      <c r="U131" s="1152" t="str">
        <f t="shared" si="9"/>
        <v/>
      </c>
      <c r="V131" s="1153"/>
      <c r="W131" s="1154"/>
      <c r="X131" s="1154"/>
    </row>
    <row r="132" spans="1:24" hidden="1">
      <c r="A132" s="453" t="s">
        <v>2901</v>
      </c>
      <c r="B132" s="1144"/>
      <c r="C132" s="994"/>
      <c r="D132" s="994"/>
      <c r="E132" s="453"/>
      <c r="F132" s="994"/>
      <c r="G132" s="1124"/>
      <c r="H132" s="1146"/>
      <c r="I132" s="1147"/>
      <c r="J132" s="997"/>
      <c r="K132" s="1147"/>
      <c r="L132" s="1148"/>
      <c r="M132" s="1149"/>
      <c r="N132" s="453"/>
      <c r="O132" s="1665"/>
      <c r="P132" s="1665"/>
      <c r="Q132" s="1665"/>
      <c r="R132" s="1665"/>
      <c r="S132" s="319"/>
      <c r="T132" s="1151" t="str">
        <f t="shared" si="8"/>
        <v>5 (1405)</v>
      </c>
      <c r="U132" s="1152" t="str">
        <f t="shared" si="9"/>
        <v/>
      </c>
      <c r="V132" s="1153"/>
      <c r="W132" s="1154"/>
      <c r="X132" s="1154"/>
    </row>
    <row r="133" spans="1:24" hidden="1">
      <c r="A133" s="453" t="s">
        <v>2902</v>
      </c>
      <c r="B133" s="1144"/>
      <c r="C133" s="994"/>
      <c r="D133" s="994"/>
      <c r="E133" s="453"/>
      <c r="F133" s="994"/>
      <c r="G133" s="1124"/>
      <c r="H133" s="1146"/>
      <c r="I133" s="1147"/>
      <c r="J133" s="997"/>
      <c r="K133" s="1147"/>
      <c r="L133" s="1148"/>
      <c r="M133" s="1149"/>
      <c r="N133" s="453"/>
      <c r="O133" s="1665"/>
      <c r="P133" s="1665"/>
      <c r="Q133" s="1665"/>
      <c r="R133" s="1665"/>
      <c r="S133" s="319"/>
      <c r="T133" s="1151" t="str">
        <f t="shared" si="8"/>
        <v>6 (1406)</v>
      </c>
      <c r="U133" s="1152" t="str">
        <f t="shared" si="9"/>
        <v/>
      </c>
      <c r="V133" s="1153"/>
      <c r="W133" s="1154"/>
      <c r="X133" s="1154"/>
    </row>
    <row r="134" spans="1:24" hidden="1">
      <c r="A134" s="453" t="s">
        <v>2903</v>
      </c>
      <c r="B134" s="1144"/>
      <c r="C134" s="994"/>
      <c r="D134" s="994"/>
      <c r="E134" s="453"/>
      <c r="F134" s="994"/>
      <c r="G134" s="1124"/>
      <c r="H134" s="1146"/>
      <c r="I134" s="1147"/>
      <c r="J134" s="997"/>
      <c r="K134" s="1147"/>
      <c r="L134" s="1148"/>
      <c r="M134" s="1149"/>
      <c r="N134" s="453"/>
      <c r="O134" s="1665"/>
      <c r="P134" s="1665"/>
      <c r="Q134" s="1665"/>
      <c r="R134" s="1665"/>
      <c r="S134" s="319"/>
      <c r="T134" s="1151" t="str">
        <f t="shared" si="8"/>
        <v>7 (1407)</v>
      </c>
      <c r="U134" s="1152" t="str">
        <f t="shared" si="9"/>
        <v/>
      </c>
      <c r="V134" s="1153"/>
      <c r="W134" s="1154"/>
      <c r="X134" s="1154"/>
    </row>
    <row r="135" spans="1:24" hidden="1">
      <c r="A135" s="453" t="s">
        <v>2904</v>
      </c>
      <c r="B135" s="1144"/>
      <c r="C135" s="994"/>
      <c r="D135" s="994"/>
      <c r="E135" s="453"/>
      <c r="F135" s="994"/>
      <c r="G135" s="1124"/>
      <c r="H135" s="1146"/>
      <c r="I135" s="1147"/>
      <c r="J135" s="997"/>
      <c r="K135" s="1147"/>
      <c r="L135" s="1148"/>
      <c r="M135" s="1149"/>
      <c r="N135" s="453"/>
      <c r="O135" s="1665"/>
      <c r="P135" s="1665"/>
      <c r="Q135" s="1665"/>
      <c r="R135" s="1665"/>
      <c r="S135" s="319"/>
      <c r="T135" s="1151" t="str">
        <f t="shared" si="8"/>
        <v>8 (1408)</v>
      </c>
      <c r="U135" s="1152" t="str">
        <f t="shared" si="9"/>
        <v/>
      </c>
      <c r="V135" s="1153"/>
      <c r="W135" s="1154"/>
      <c r="X135" s="1154"/>
    </row>
    <row r="136" spans="1:24" hidden="1">
      <c r="A136" s="453" t="s">
        <v>2905</v>
      </c>
      <c r="B136" s="1144"/>
      <c r="C136" s="994"/>
      <c r="D136" s="994"/>
      <c r="E136" s="453"/>
      <c r="F136" s="994"/>
      <c r="G136" s="1124"/>
      <c r="H136" s="1146"/>
      <c r="I136" s="1147"/>
      <c r="J136" s="997"/>
      <c r="K136" s="1147"/>
      <c r="L136" s="1148"/>
      <c r="M136" s="1149"/>
      <c r="N136" s="453"/>
      <c r="O136" s="1665"/>
      <c r="P136" s="1665"/>
      <c r="Q136" s="1665"/>
      <c r="R136" s="1665"/>
      <c r="S136" s="319"/>
      <c r="T136" s="1151" t="str">
        <f t="shared" si="8"/>
        <v>9 (1409)</v>
      </c>
      <c r="U136" s="1152" t="str">
        <f t="shared" si="9"/>
        <v/>
      </c>
      <c r="V136" s="1153"/>
      <c r="W136" s="1154"/>
      <c r="X136" s="1154"/>
    </row>
    <row r="137" spans="1:24" hidden="1">
      <c r="A137" s="453" t="s">
        <v>2906</v>
      </c>
      <c r="B137" s="1144"/>
      <c r="C137" s="994"/>
      <c r="D137" s="994"/>
      <c r="E137" s="453"/>
      <c r="F137" s="994"/>
      <c r="G137" s="1124"/>
      <c r="H137" s="1146"/>
      <c r="I137" s="1147"/>
      <c r="J137" s="997"/>
      <c r="K137" s="1147"/>
      <c r="L137" s="1148"/>
      <c r="M137" s="1149"/>
      <c r="N137" s="453"/>
      <c r="O137" s="1665"/>
      <c r="P137" s="1665"/>
      <c r="Q137" s="1665"/>
      <c r="R137" s="1665"/>
      <c r="S137" s="319"/>
      <c r="T137" s="1151" t="str">
        <f t="shared" si="8"/>
        <v>10 (1410)</v>
      </c>
      <c r="U137" s="1152" t="str">
        <f t="shared" si="9"/>
        <v/>
      </c>
      <c r="V137" s="1153"/>
      <c r="W137" s="1154"/>
      <c r="X137" s="1154"/>
    </row>
    <row r="138" spans="1:24" hidden="1">
      <c r="A138" s="453" t="s">
        <v>2907</v>
      </c>
      <c r="B138" s="1144"/>
      <c r="C138" s="994"/>
      <c r="D138" s="994"/>
      <c r="E138" s="453"/>
      <c r="F138" s="994"/>
      <c r="G138" s="1124"/>
      <c r="H138" s="1146"/>
      <c r="I138" s="1147"/>
      <c r="J138" s="997"/>
      <c r="K138" s="1147"/>
      <c r="L138" s="1148"/>
      <c r="M138" s="1149"/>
      <c r="N138" s="453"/>
      <c r="O138" s="1665"/>
      <c r="P138" s="1665"/>
      <c r="Q138" s="1665"/>
      <c r="R138" s="1665"/>
      <c r="S138" s="319"/>
      <c r="T138" s="1151" t="str">
        <f t="shared" si="8"/>
        <v>11 (1411)</v>
      </c>
      <c r="U138" s="1152" t="str">
        <f t="shared" si="9"/>
        <v/>
      </c>
      <c r="V138" s="1153"/>
      <c r="W138" s="1154"/>
      <c r="X138" s="1154"/>
    </row>
    <row r="139" spans="1:24" hidden="1">
      <c r="A139" s="453" t="s">
        <v>2908</v>
      </c>
      <c r="B139" s="1144"/>
      <c r="C139" s="994"/>
      <c r="D139" s="994"/>
      <c r="E139" s="453"/>
      <c r="F139" s="994"/>
      <c r="G139" s="1124"/>
      <c r="H139" s="1146"/>
      <c r="I139" s="1147"/>
      <c r="J139" s="997"/>
      <c r="K139" s="1147"/>
      <c r="L139" s="1148"/>
      <c r="M139" s="1149"/>
      <c r="N139" s="453"/>
      <c r="O139" s="1665"/>
      <c r="P139" s="1665"/>
      <c r="Q139" s="1665"/>
      <c r="R139" s="1665"/>
      <c r="S139" s="319"/>
      <c r="T139" s="1151" t="str">
        <f t="shared" si="8"/>
        <v>12 (1412)</v>
      </c>
      <c r="U139" s="1152" t="str">
        <f t="shared" si="9"/>
        <v/>
      </c>
      <c r="V139" s="1153"/>
      <c r="W139" s="1154"/>
      <c r="X139" s="1154"/>
    </row>
    <row r="140" spans="1:24" hidden="1">
      <c r="A140" s="453" t="s">
        <v>2909</v>
      </c>
      <c r="B140" s="1144"/>
      <c r="C140" s="994"/>
      <c r="D140" s="994"/>
      <c r="E140" s="453"/>
      <c r="F140" s="994"/>
      <c r="G140" s="1124"/>
      <c r="H140" s="1146"/>
      <c r="I140" s="1147"/>
      <c r="J140" s="997"/>
      <c r="K140" s="1147"/>
      <c r="L140" s="1148"/>
      <c r="M140" s="1149"/>
      <c r="N140" s="453"/>
      <c r="O140" s="1665"/>
      <c r="P140" s="1665"/>
      <c r="Q140" s="1665"/>
      <c r="R140" s="1665"/>
      <c r="S140" s="319"/>
      <c r="T140" s="1151" t="str">
        <f t="shared" si="8"/>
        <v>13 (1413)</v>
      </c>
      <c r="U140" s="1152" t="str">
        <f t="shared" si="9"/>
        <v/>
      </c>
      <c r="V140" s="1153"/>
      <c r="W140" s="1154"/>
      <c r="X140" s="1154"/>
    </row>
    <row r="141" spans="1:24" hidden="1">
      <c r="A141" s="453" t="s">
        <v>2910</v>
      </c>
      <c r="B141" s="1144"/>
      <c r="C141" s="994"/>
      <c r="D141" s="994"/>
      <c r="E141" s="453"/>
      <c r="F141" s="994"/>
      <c r="G141" s="1124"/>
      <c r="H141" s="1146"/>
      <c r="I141" s="1147"/>
      <c r="J141" s="997"/>
      <c r="K141" s="1147"/>
      <c r="L141" s="1148"/>
      <c r="M141" s="1149"/>
      <c r="N141" s="453"/>
      <c r="O141" s="1665"/>
      <c r="P141" s="1665"/>
      <c r="Q141" s="1665"/>
      <c r="R141" s="1665"/>
      <c r="S141" s="319"/>
      <c r="T141" s="1151" t="str">
        <f t="shared" si="8"/>
        <v>14 (1414)</v>
      </c>
      <c r="U141" s="1152" t="str">
        <f t="shared" si="9"/>
        <v/>
      </c>
      <c r="V141" s="1153"/>
      <c r="W141" s="1154"/>
      <c r="X141" s="1154"/>
    </row>
    <row r="142" spans="1:24" hidden="1">
      <c r="A142" s="453" t="s">
        <v>2911</v>
      </c>
      <c r="B142" s="1144"/>
      <c r="C142" s="994"/>
      <c r="D142" s="994"/>
      <c r="E142" s="453"/>
      <c r="F142" s="994"/>
      <c r="G142" s="1124"/>
      <c r="H142" s="1146"/>
      <c r="I142" s="1147"/>
      <c r="J142" s="997"/>
      <c r="K142" s="1147"/>
      <c r="L142" s="1148"/>
      <c r="M142" s="1149"/>
      <c r="N142" s="453"/>
      <c r="O142" s="1665"/>
      <c r="P142" s="1665"/>
      <c r="Q142" s="1665"/>
      <c r="R142" s="1665"/>
      <c r="S142" s="319"/>
      <c r="T142" s="1151" t="str">
        <f t="shared" si="8"/>
        <v>15 (1415)</v>
      </c>
      <c r="U142" s="1152" t="str">
        <f t="shared" si="9"/>
        <v/>
      </c>
      <c r="V142" s="1153"/>
      <c r="W142" s="1154"/>
      <c r="X142" s="1154"/>
    </row>
    <row r="143" spans="1:24" hidden="1">
      <c r="A143" s="453" t="s">
        <v>2912</v>
      </c>
      <c r="B143" s="1144"/>
      <c r="C143" s="994"/>
      <c r="D143" s="994"/>
      <c r="E143" s="453"/>
      <c r="F143" s="994"/>
      <c r="G143" s="1124"/>
      <c r="H143" s="1146"/>
      <c r="I143" s="1147"/>
      <c r="J143" s="997"/>
      <c r="K143" s="1147"/>
      <c r="L143" s="1148"/>
      <c r="M143" s="1149"/>
      <c r="N143" s="453"/>
      <c r="O143" s="1665"/>
      <c r="P143" s="1665"/>
      <c r="Q143" s="1665"/>
      <c r="R143" s="1665"/>
      <c r="S143" s="319"/>
      <c r="T143" s="1151" t="str">
        <f t="shared" si="8"/>
        <v>16 (1416)</v>
      </c>
      <c r="U143" s="1152" t="str">
        <f t="shared" si="9"/>
        <v/>
      </c>
      <c r="V143" s="1153"/>
      <c r="W143" s="1154"/>
      <c r="X143" s="1154"/>
    </row>
    <row r="144" spans="1:24" hidden="1">
      <c r="A144" s="453" t="s">
        <v>2913</v>
      </c>
      <c r="B144" s="1144"/>
      <c r="C144" s="994"/>
      <c r="D144" s="994"/>
      <c r="E144" s="453"/>
      <c r="F144" s="994"/>
      <c r="G144" s="1124"/>
      <c r="H144" s="1146"/>
      <c r="I144" s="1147"/>
      <c r="J144" s="997"/>
      <c r="K144" s="1147"/>
      <c r="L144" s="1148"/>
      <c r="M144" s="1149"/>
      <c r="N144" s="453"/>
      <c r="O144" s="1665"/>
      <c r="P144" s="1665"/>
      <c r="Q144" s="1665"/>
      <c r="R144" s="1665"/>
      <c r="S144" s="319"/>
      <c r="T144" s="1151" t="str">
        <f t="shared" si="8"/>
        <v>17 (1417)</v>
      </c>
      <c r="U144" s="1152" t="str">
        <f t="shared" si="9"/>
        <v/>
      </c>
      <c r="V144" s="1153"/>
      <c r="W144" s="1154"/>
      <c r="X144" s="1154"/>
    </row>
    <row r="145" spans="1:24" hidden="1">
      <c r="A145" s="453" t="s">
        <v>2914</v>
      </c>
      <c r="B145" s="1144"/>
      <c r="C145" s="994"/>
      <c r="D145" s="994"/>
      <c r="E145" s="453"/>
      <c r="F145" s="994"/>
      <c r="G145" s="1124"/>
      <c r="H145" s="1146"/>
      <c r="I145" s="1147"/>
      <c r="J145" s="997"/>
      <c r="K145" s="1147"/>
      <c r="L145" s="1148"/>
      <c r="M145" s="1149"/>
      <c r="N145" s="453"/>
      <c r="O145" s="1665"/>
      <c r="P145" s="1665"/>
      <c r="Q145" s="1665"/>
      <c r="R145" s="1665"/>
      <c r="S145" s="319"/>
      <c r="T145" s="1151" t="str">
        <f t="shared" si="8"/>
        <v>18 (1418)</v>
      </c>
      <c r="U145" s="1152" t="str">
        <f t="shared" si="9"/>
        <v/>
      </c>
      <c r="V145" s="1153"/>
      <c r="W145" s="1154"/>
      <c r="X145" s="1154"/>
    </row>
    <row r="146" spans="1:24" hidden="1">
      <c r="A146" s="453" t="s">
        <v>2915</v>
      </c>
      <c r="B146" s="1144"/>
      <c r="C146" s="994"/>
      <c r="D146" s="994"/>
      <c r="E146" s="453"/>
      <c r="F146" s="994"/>
      <c r="G146" s="1124"/>
      <c r="H146" s="1146"/>
      <c r="I146" s="1147"/>
      <c r="J146" s="997"/>
      <c r="K146" s="1147"/>
      <c r="L146" s="1148"/>
      <c r="M146" s="1149"/>
      <c r="N146" s="453"/>
      <c r="O146" s="1665"/>
      <c r="P146" s="1665"/>
      <c r="Q146" s="1665"/>
      <c r="R146" s="1665"/>
      <c r="S146" s="319"/>
      <c r="T146" s="1151" t="str">
        <f t="shared" si="8"/>
        <v>19 (1419)</v>
      </c>
      <c r="U146" s="1152" t="str">
        <f t="shared" si="9"/>
        <v/>
      </c>
      <c r="V146" s="1153"/>
      <c r="W146" s="1154"/>
      <c r="X146" s="1154"/>
    </row>
    <row r="147" spans="1:24" hidden="1">
      <c r="A147" s="453" t="s">
        <v>2916</v>
      </c>
      <c r="B147" s="1144"/>
      <c r="C147" s="994"/>
      <c r="D147" s="994"/>
      <c r="E147" s="453"/>
      <c r="F147" s="994"/>
      <c r="G147" s="1124"/>
      <c r="H147" s="1146"/>
      <c r="I147" s="1147"/>
      <c r="J147" s="997"/>
      <c r="K147" s="1147"/>
      <c r="L147" s="1148"/>
      <c r="M147" s="1149"/>
      <c r="N147" s="453"/>
      <c r="O147" s="1665"/>
      <c r="P147" s="1665"/>
      <c r="Q147" s="1665"/>
      <c r="R147" s="1665"/>
      <c r="S147" s="319"/>
      <c r="T147" s="1151" t="str">
        <f t="shared" si="8"/>
        <v>20 (1420)</v>
      </c>
      <c r="U147" s="1152" t="str">
        <f t="shared" si="9"/>
        <v/>
      </c>
      <c r="V147" s="1153"/>
      <c r="W147" s="1154"/>
      <c r="X147" s="1154"/>
    </row>
    <row r="148" spans="1:24" hidden="1">
      <c r="A148" s="453" t="s">
        <v>2917</v>
      </c>
      <c r="B148" s="1144"/>
      <c r="C148" s="994"/>
      <c r="D148" s="994"/>
      <c r="E148" s="453"/>
      <c r="F148" s="994"/>
      <c r="G148" s="1124"/>
      <c r="H148" s="1146"/>
      <c r="I148" s="1147"/>
      <c r="J148" s="997"/>
      <c r="K148" s="1147"/>
      <c r="L148" s="1148"/>
      <c r="M148" s="1149"/>
      <c r="N148" s="453"/>
      <c r="O148" s="1665"/>
      <c r="P148" s="1665"/>
      <c r="Q148" s="1665"/>
      <c r="R148" s="1665"/>
      <c r="S148" s="319"/>
      <c r="T148" s="1151" t="str">
        <f t="shared" si="8"/>
        <v>21 (1421)</v>
      </c>
      <c r="U148" s="1152" t="str">
        <f t="shared" si="9"/>
        <v/>
      </c>
      <c r="V148" s="1153"/>
      <c r="W148" s="1154"/>
      <c r="X148" s="1154"/>
    </row>
    <row r="149" spans="1:24" hidden="1">
      <c r="A149" s="453" t="s">
        <v>2918</v>
      </c>
      <c r="B149" s="1144"/>
      <c r="C149" s="994"/>
      <c r="D149" s="994"/>
      <c r="E149" s="453"/>
      <c r="F149" s="994"/>
      <c r="G149" s="1124"/>
      <c r="H149" s="1146"/>
      <c r="I149" s="1147"/>
      <c r="J149" s="997"/>
      <c r="K149" s="1147"/>
      <c r="L149" s="1148"/>
      <c r="M149" s="1149"/>
      <c r="N149" s="453"/>
      <c r="O149" s="1665"/>
      <c r="P149" s="1665"/>
      <c r="Q149" s="1665"/>
      <c r="R149" s="1665"/>
      <c r="S149" s="319"/>
      <c r="T149" s="1151" t="str">
        <f t="shared" si="8"/>
        <v>22 (1422)</v>
      </c>
      <c r="U149" s="1152" t="str">
        <f t="shared" si="9"/>
        <v/>
      </c>
      <c r="V149" s="1153"/>
      <c r="W149" s="1154"/>
      <c r="X149" s="1154"/>
    </row>
    <row r="150" spans="1:24" hidden="1">
      <c r="A150" s="453" t="s">
        <v>2919</v>
      </c>
      <c r="B150" s="1144"/>
      <c r="C150" s="994"/>
      <c r="D150" s="994"/>
      <c r="E150" s="453"/>
      <c r="F150" s="994"/>
      <c r="G150" s="1124"/>
      <c r="H150" s="1146"/>
      <c r="I150" s="1147"/>
      <c r="J150" s="997"/>
      <c r="K150" s="1147"/>
      <c r="L150" s="1148"/>
      <c r="M150" s="1149"/>
      <c r="N150" s="453"/>
      <c r="O150" s="1665"/>
      <c r="P150" s="1665"/>
      <c r="Q150" s="1665"/>
      <c r="R150" s="1665"/>
      <c r="S150" s="319"/>
      <c r="T150" s="1151" t="str">
        <f t="shared" si="8"/>
        <v>23 (1423)</v>
      </c>
      <c r="U150" s="1152" t="str">
        <f t="shared" si="9"/>
        <v/>
      </c>
      <c r="V150" s="1153"/>
      <c r="W150" s="1154"/>
      <c r="X150" s="1154"/>
    </row>
    <row r="151" spans="1:24" hidden="1">
      <c r="A151" s="453" t="s">
        <v>2920</v>
      </c>
      <c r="B151" s="1144"/>
      <c r="C151" s="994"/>
      <c r="D151" s="994"/>
      <c r="E151" s="453"/>
      <c r="F151" s="994"/>
      <c r="G151" s="1124"/>
      <c r="H151" s="1146"/>
      <c r="I151" s="1147"/>
      <c r="J151" s="997"/>
      <c r="K151" s="1147"/>
      <c r="L151" s="1148"/>
      <c r="M151" s="1149"/>
      <c r="N151" s="453"/>
      <c r="O151" s="1665"/>
      <c r="P151" s="1665"/>
      <c r="Q151" s="1665"/>
      <c r="R151" s="1665"/>
      <c r="S151" s="319"/>
      <c r="T151" s="1151" t="str">
        <f t="shared" si="8"/>
        <v>24 (1424)</v>
      </c>
      <c r="U151" s="1152" t="str">
        <f t="shared" si="9"/>
        <v/>
      </c>
      <c r="V151" s="1153"/>
      <c r="W151" s="1154"/>
      <c r="X151" s="1154"/>
    </row>
    <row r="152" spans="1:24">
      <c r="A152" s="453" t="s">
        <v>2921</v>
      </c>
      <c r="B152" s="1144"/>
      <c r="C152" s="994"/>
      <c r="D152" s="994"/>
      <c r="E152" s="453"/>
      <c r="F152" s="994"/>
      <c r="G152" s="1124"/>
      <c r="H152" s="1146"/>
      <c r="I152" s="1147"/>
      <c r="J152" s="997"/>
      <c r="K152" s="1147"/>
      <c r="L152" s="1148"/>
      <c r="M152" s="1149"/>
      <c r="N152" s="453"/>
      <c r="O152" s="1665"/>
      <c r="P152" s="1665"/>
      <c r="Q152" s="1665"/>
      <c r="R152" s="1665"/>
      <c r="S152" s="319"/>
      <c r="T152" s="1151" t="str">
        <f t="shared" si="8"/>
        <v>25 (1425)</v>
      </c>
      <c r="U152" s="1152" t="str">
        <f t="shared" si="9"/>
        <v/>
      </c>
      <c r="V152" s="1153"/>
      <c r="W152" s="1154"/>
      <c r="X152" s="1154"/>
    </row>
    <row r="153" spans="1:24">
      <c r="A153" s="796" t="s">
        <v>2922</v>
      </c>
      <c r="B153" s="1208">
        <v>100</v>
      </c>
      <c r="C153" s="994"/>
      <c r="D153" s="994"/>
      <c r="E153" s="453"/>
      <c r="F153" s="994"/>
      <c r="G153" s="1122"/>
      <c r="H153" s="1158"/>
      <c r="I153" s="1147"/>
      <c r="J153" s="997"/>
      <c r="K153" s="1147"/>
      <c r="L153" s="1148"/>
      <c r="M153" s="1356"/>
      <c r="N153" s="453"/>
      <c r="O153" s="1666"/>
      <c r="P153" s="1666"/>
      <c r="Q153" s="1666"/>
      <c r="R153" s="1666"/>
      <c r="S153" s="319"/>
      <c r="T153" s="1205" t="str">
        <f>$A$153</f>
        <v>(1426)</v>
      </c>
      <c r="U153" s="1159">
        <f>$B153</f>
        <v>100</v>
      </c>
      <c r="V153" s="1153"/>
      <c r="W153" s="1154"/>
      <c r="X153" s="1154"/>
    </row>
    <row r="154" spans="1:24">
      <c r="A154" s="478" t="s">
        <v>2923</v>
      </c>
      <c r="B154" s="1002" t="s">
        <v>2924</v>
      </c>
      <c r="C154" s="997"/>
      <c r="D154" s="997"/>
      <c r="E154" s="477"/>
      <c r="F154" s="1163"/>
      <c r="G154" s="1169"/>
      <c r="H154" s="1165"/>
      <c r="I154" s="1147"/>
      <c r="J154" s="997"/>
      <c r="K154" s="1147"/>
      <c r="L154" s="1166"/>
      <c r="M154" s="1167"/>
      <c r="N154" s="477"/>
      <c r="O154" s="1664"/>
      <c r="P154" s="1664"/>
      <c r="Q154" s="1664"/>
      <c r="R154" s="1664"/>
      <c r="S154" s="319"/>
      <c r="T154" s="1205" t="str">
        <f>$A$154</f>
        <v>(1400)</v>
      </c>
      <c r="U154" s="1003" t="str">
        <f>$B154</f>
        <v>Overall</v>
      </c>
      <c r="V154" s="1153"/>
      <c r="W154" s="1168"/>
      <c r="X154" s="1168"/>
    </row>
    <row r="155" spans="1:24">
      <c r="A155" s="477"/>
      <c r="B155" s="475"/>
      <c r="C155" s="1119"/>
      <c r="D155" s="1119"/>
      <c r="E155" s="477"/>
      <c r="F155" s="1062"/>
      <c r="G155" s="1120"/>
      <c r="H155" s="1120"/>
      <c r="I155" s="1119"/>
      <c r="J155" s="1119"/>
      <c r="K155" s="1119"/>
      <c r="L155" s="1119"/>
      <c r="M155" s="1173"/>
      <c r="N155" s="477"/>
      <c r="O155" s="888"/>
      <c r="P155" s="888"/>
      <c r="Q155" s="888"/>
      <c r="R155" s="888"/>
      <c r="S155" s="319"/>
      <c r="T155" s="1177"/>
      <c r="U155" s="1177"/>
      <c r="V155" s="888"/>
      <c r="W155" s="888"/>
      <c r="X155" s="888"/>
    </row>
    <row r="156" spans="1:24">
      <c r="A156" s="477"/>
      <c r="B156" s="1104" t="s">
        <v>2927</v>
      </c>
      <c r="C156" s="1119"/>
      <c r="D156" s="1119"/>
      <c r="E156" s="477"/>
      <c r="F156" s="1062"/>
      <c r="G156" s="1120"/>
      <c r="H156" s="1120"/>
      <c r="I156" s="1119"/>
      <c r="J156" s="1119"/>
      <c r="K156" s="1119"/>
      <c r="L156" s="1119"/>
      <c r="M156" s="1173"/>
      <c r="N156" s="477"/>
      <c r="O156" s="888"/>
      <c r="P156" s="888"/>
      <c r="Q156" s="888"/>
      <c r="R156" s="888"/>
      <c r="S156" s="319"/>
      <c r="T156" s="1177"/>
      <c r="U156" s="1177"/>
      <c r="V156" s="888"/>
      <c r="W156" s="888"/>
      <c r="X156" s="888"/>
    </row>
    <row r="157" spans="1:24">
      <c r="A157" s="478" t="s">
        <v>2923</v>
      </c>
      <c r="B157" s="1160" t="s">
        <v>2924</v>
      </c>
      <c r="C157" s="1169"/>
      <c r="D157" s="1169"/>
      <c r="E157" s="1123"/>
      <c r="F157" s="1169"/>
      <c r="G157" s="1169"/>
      <c r="H157" s="1146"/>
      <c r="I157" s="1169"/>
      <c r="J157" s="1169"/>
      <c r="K157" s="1169"/>
      <c r="L157" s="1169"/>
      <c r="M157" s="1169"/>
      <c r="N157" s="453"/>
      <c r="O157" s="1738"/>
      <c r="P157" s="1739"/>
      <c r="Q157" s="1740"/>
      <c r="R157" s="1741"/>
      <c r="S157" s="319"/>
      <c r="T157" s="1177"/>
      <c r="U157" s="1177"/>
      <c r="V157" s="888"/>
      <c r="W157" s="888"/>
      <c r="X157" s="888"/>
    </row>
    <row r="158" spans="1:24">
      <c r="A158" s="477"/>
      <c r="B158" s="475"/>
      <c r="C158" s="1119"/>
      <c r="D158" s="1119"/>
      <c r="E158" s="477"/>
      <c r="F158" s="1062"/>
      <c r="G158" s="1120"/>
      <c r="H158" s="1120"/>
      <c r="I158" s="1119"/>
      <c r="J158" s="1119"/>
      <c r="K158" s="1119"/>
      <c r="L158" s="1119"/>
      <c r="M158" s="1173"/>
      <c r="N158" s="477"/>
      <c r="O158" s="888"/>
      <c r="P158" s="888"/>
      <c r="Q158" s="888"/>
      <c r="R158" s="888"/>
      <c r="S158" s="319"/>
      <c r="T158" s="1177"/>
      <c r="U158" s="1177"/>
      <c r="V158" s="888"/>
      <c r="W158" s="888"/>
      <c r="X158" s="888"/>
    </row>
    <row r="159" spans="1:24">
      <c r="A159" s="477"/>
      <c r="B159" s="813" t="s">
        <v>772</v>
      </c>
      <c r="C159" s="1119"/>
      <c r="D159" s="997"/>
      <c r="E159" s="477"/>
      <c r="F159" s="1062"/>
      <c r="G159" s="1120"/>
      <c r="H159" s="1120"/>
      <c r="I159" s="1119"/>
      <c r="J159" s="1119"/>
      <c r="K159" s="1119"/>
      <c r="L159" s="1119"/>
      <c r="M159" s="1173"/>
      <c r="N159" s="477"/>
      <c r="O159" s="1664"/>
      <c r="P159" s="1664"/>
      <c r="Q159" s="1664"/>
      <c r="R159" s="1664"/>
      <c r="S159" s="319"/>
      <c r="T159" s="1178"/>
      <c r="U159" s="1143" t="str">
        <f>$B159</f>
        <v>Total (500)</v>
      </c>
      <c r="V159" s="1153"/>
      <c r="X159" s="1206"/>
    </row>
    <row r="160" spans="1:24">
      <c r="A160" s="477"/>
      <c r="B160" s="475"/>
      <c r="C160" s="475"/>
      <c r="D160" s="1105"/>
      <c r="E160" s="477"/>
      <c r="F160" s="1062"/>
      <c r="G160" s="1062"/>
      <c r="H160" s="1062"/>
      <c r="I160" s="1105"/>
      <c r="J160" s="1105"/>
      <c r="K160" s="1105"/>
      <c r="L160" s="1181"/>
      <c r="M160" s="453"/>
      <c r="N160" s="477"/>
      <c r="O160" s="1105"/>
      <c r="P160" s="1105"/>
      <c r="Q160" s="1105"/>
      <c r="R160" s="1105"/>
    </row>
    <row r="161" spans="1:24" ht="30.9">
      <c r="A161" s="477"/>
      <c r="B161" s="1019" t="s">
        <v>2963</v>
      </c>
      <c r="C161" s="477"/>
      <c r="D161" s="477"/>
      <c r="E161" s="477"/>
      <c r="F161" s="477"/>
      <c r="G161" s="477"/>
      <c r="H161" s="477"/>
      <c r="I161" s="477"/>
      <c r="J161" s="477"/>
      <c r="K161" s="477"/>
      <c r="L161" s="477"/>
      <c r="M161" s="477"/>
      <c r="N161" s="477"/>
      <c r="O161" s="1099" t="s">
        <v>2964</v>
      </c>
      <c r="P161" s="1099" t="s">
        <v>2965</v>
      </c>
      <c r="Q161" s="1099" t="s">
        <v>2964</v>
      </c>
      <c r="R161" s="1099" t="s">
        <v>2965</v>
      </c>
    </row>
    <row r="162" spans="1:24">
      <c r="A162" s="1201"/>
      <c r="B162" s="1065" t="s">
        <v>1790</v>
      </c>
      <c r="C162" s="975"/>
      <c r="D162" s="994"/>
      <c r="E162" s="477"/>
      <c r="F162" s="975"/>
      <c r="G162" s="975"/>
      <c r="H162" s="1202"/>
      <c r="I162" s="1203"/>
      <c r="J162" s="997"/>
      <c r="K162" s="1203"/>
      <c r="L162" s="1148"/>
      <c r="M162" s="1149"/>
      <c r="N162" s="477"/>
      <c r="O162" s="994"/>
      <c r="P162" s="994"/>
      <c r="Q162" s="994"/>
      <c r="R162" s="994"/>
      <c r="X162" s="1179"/>
    </row>
    <row r="163" spans="1:24" ht="20.7">
      <c r="A163" s="1201"/>
      <c r="B163" s="1204" t="s">
        <v>2966</v>
      </c>
      <c r="C163" s="994"/>
      <c r="D163" s="994"/>
      <c r="E163" s="477"/>
      <c r="F163" s="975"/>
      <c r="G163" s="975"/>
      <c r="H163" s="1202"/>
      <c r="I163" s="1203"/>
      <c r="J163" s="997"/>
      <c r="K163" s="1203"/>
      <c r="L163" s="1148"/>
      <c r="M163" s="1149"/>
      <c r="N163" s="477"/>
      <c r="O163" s="994"/>
      <c r="P163" s="994"/>
      <c r="Q163" s="994"/>
      <c r="R163" s="994"/>
    </row>
    <row r="164" spans="1:24">
      <c r="A164" s="477"/>
      <c r="B164" s="475"/>
      <c r="C164" s="475"/>
      <c r="D164" s="1105"/>
      <c r="E164" s="477"/>
      <c r="F164" s="1062"/>
      <c r="G164" s="1062"/>
      <c r="H164" s="1062"/>
      <c r="I164" s="1062"/>
      <c r="J164" s="1105"/>
      <c r="K164" s="1105"/>
      <c r="L164" s="1181"/>
      <c r="M164" s="453"/>
      <c r="N164" s="477"/>
      <c r="O164" s="477"/>
      <c r="P164" s="1105"/>
      <c r="Q164" s="1105"/>
      <c r="R164" s="1105"/>
    </row>
    <row r="165" spans="1:24" ht="13.8">
      <c r="A165" s="1176">
        <v>1</v>
      </c>
      <c r="B165" s="1714" t="s">
        <v>2928</v>
      </c>
      <c r="C165" s="1715"/>
      <c r="D165" s="1715"/>
      <c r="E165" s="1715"/>
      <c r="F165" s="1715"/>
      <c r="G165" s="1715"/>
      <c r="H165" s="1182"/>
      <c r="I165" s="1176">
        <v>4</v>
      </c>
      <c r="J165" s="1663" t="s">
        <v>2929</v>
      </c>
      <c r="K165" s="1611"/>
      <c r="L165" s="1611"/>
      <c r="M165" s="1611"/>
      <c r="N165" s="1611"/>
      <c r="O165" s="1611"/>
      <c r="P165" s="1611"/>
      <c r="Q165" s="1611"/>
      <c r="R165" s="477"/>
    </row>
    <row r="166" spans="1:24" ht="13.8">
      <c r="A166" s="1176">
        <v>2</v>
      </c>
      <c r="B166" s="1663" t="s">
        <v>2930</v>
      </c>
      <c r="C166" s="1611"/>
      <c r="D166" s="1611"/>
      <c r="E166" s="1611"/>
      <c r="F166" s="1611"/>
      <c r="G166" s="1611"/>
      <c r="H166" s="1182"/>
      <c r="I166" s="1176">
        <v>5</v>
      </c>
      <c r="J166" s="1663" t="s">
        <v>2931</v>
      </c>
      <c r="K166" s="1611"/>
      <c r="L166" s="1611"/>
      <c r="M166" s="1611"/>
      <c r="N166" s="1611"/>
      <c r="O166" s="1611"/>
      <c r="P166" s="1611"/>
      <c r="Q166" s="1611"/>
      <c r="R166" s="477"/>
    </row>
    <row r="167" spans="1:24" ht="13.8">
      <c r="A167" s="1176">
        <v>3</v>
      </c>
      <c r="B167" s="1663" t="s">
        <v>2932</v>
      </c>
      <c r="C167" s="1611"/>
      <c r="D167" s="1611"/>
      <c r="E167" s="1611"/>
      <c r="F167" s="1611"/>
      <c r="G167" s="1611"/>
      <c r="H167" s="1182"/>
      <c r="I167" s="1176">
        <v>6</v>
      </c>
      <c r="J167" s="1714" t="s">
        <v>2933</v>
      </c>
      <c r="K167" s="1715"/>
      <c r="L167" s="1715"/>
      <c r="M167" s="1715"/>
      <c r="N167" s="1715"/>
      <c r="O167" s="1715"/>
      <c r="P167" s="1715"/>
      <c r="Q167" s="1715"/>
      <c r="R167" s="477"/>
    </row>
  </sheetData>
  <sheetProtection formatColumns="0" formatRows="0"/>
  <customSheetViews>
    <customSheetView guid="{322AC775-AF01-45AA-8A10-37DBB67FD782}" scale="102" showPageBreaks="1" printArea="1" hiddenRows="1" view="pageBreakPreview">
      <selection activeCell="A7" sqref="A7:XFD7"/>
      <pageMargins left="0" right="0" top="0" bottom="0" header="0" footer="0"/>
      <pageSetup scale="65" fitToHeight="0" orientation="portrait" r:id="rId1"/>
      <headerFooter alignWithMargins="0">
        <oddHeader>&amp;C
&amp;R&amp;9 PROTECTED B WHEN COMPLETED</oddHeader>
        <oddFooter>&amp;L&amp;9&amp;F&amp;C&amp;9 Schedule &amp;A&amp;R&amp;9                               p. &amp;P / &amp;N</oddFooter>
      </headerFooter>
    </customSheetView>
  </customSheetViews>
  <mergeCells count="295">
    <mergeCell ref="Q13:R13"/>
    <mergeCell ref="Q14:R14"/>
    <mergeCell ref="O13:P13"/>
    <mergeCell ref="O14:P14"/>
    <mergeCell ref="B2:D2"/>
    <mergeCell ref="B4:N4"/>
    <mergeCell ref="Q18:R18"/>
    <mergeCell ref="Q19:R19"/>
    <mergeCell ref="Q20:R20"/>
    <mergeCell ref="O18:P18"/>
    <mergeCell ref="O19:P19"/>
    <mergeCell ref="O20:P20"/>
    <mergeCell ref="Q15:R15"/>
    <mergeCell ref="Q16:R16"/>
    <mergeCell ref="Q17:R17"/>
    <mergeCell ref="O15:P15"/>
    <mergeCell ref="O16:P16"/>
    <mergeCell ref="O17:P17"/>
    <mergeCell ref="Q24:R24"/>
    <mergeCell ref="Q25:R25"/>
    <mergeCell ref="Q26:R26"/>
    <mergeCell ref="O24:P24"/>
    <mergeCell ref="O25:P25"/>
    <mergeCell ref="O26:P26"/>
    <mergeCell ref="Q21:R21"/>
    <mergeCell ref="Q22:R22"/>
    <mergeCell ref="Q23:R23"/>
    <mergeCell ref="O21:P21"/>
    <mergeCell ref="O22:P22"/>
    <mergeCell ref="O23:P23"/>
    <mergeCell ref="Q30:R30"/>
    <mergeCell ref="Q31:R31"/>
    <mergeCell ref="Q32:R32"/>
    <mergeCell ref="O30:P30"/>
    <mergeCell ref="O31:P31"/>
    <mergeCell ref="O32:P32"/>
    <mergeCell ref="Q27:R27"/>
    <mergeCell ref="Q28:R28"/>
    <mergeCell ref="Q29:R29"/>
    <mergeCell ref="O27:P27"/>
    <mergeCell ref="O28:P28"/>
    <mergeCell ref="O29:P29"/>
    <mergeCell ref="Q36:R36"/>
    <mergeCell ref="Q37:R37"/>
    <mergeCell ref="Q38:R38"/>
    <mergeCell ref="O36:P36"/>
    <mergeCell ref="O37:P37"/>
    <mergeCell ref="Q33:R33"/>
    <mergeCell ref="Q34:R34"/>
    <mergeCell ref="Q35:R35"/>
    <mergeCell ref="O33:P33"/>
    <mergeCell ref="O34:P34"/>
    <mergeCell ref="O35:P35"/>
    <mergeCell ref="Q47:R47"/>
    <mergeCell ref="Q48:R48"/>
    <mergeCell ref="Q49:R49"/>
    <mergeCell ref="O49:P49"/>
    <mergeCell ref="Q44:R44"/>
    <mergeCell ref="Q45:R45"/>
    <mergeCell ref="Q46:R46"/>
    <mergeCell ref="Q41:R41"/>
    <mergeCell ref="Q42:R42"/>
    <mergeCell ref="Q43:R43"/>
    <mergeCell ref="O46:P46"/>
    <mergeCell ref="O47:P47"/>
    <mergeCell ref="O48:P48"/>
    <mergeCell ref="Q53:R53"/>
    <mergeCell ref="Q54:R54"/>
    <mergeCell ref="Q55:R55"/>
    <mergeCell ref="O53:P53"/>
    <mergeCell ref="O54:P54"/>
    <mergeCell ref="O55:P55"/>
    <mergeCell ref="Q50:R50"/>
    <mergeCell ref="Q51:R51"/>
    <mergeCell ref="Q52:R52"/>
    <mergeCell ref="O50:P50"/>
    <mergeCell ref="O51:P51"/>
    <mergeCell ref="O52:P52"/>
    <mergeCell ref="Q59:R59"/>
    <mergeCell ref="Q60:R60"/>
    <mergeCell ref="Q61:R61"/>
    <mergeCell ref="O59:P59"/>
    <mergeCell ref="O60:P60"/>
    <mergeCell ref="O61:P61"/>
    <mergeCell ref="Q56:R56"/>
    <mergeCell ref="Q57:R57"/>
    <mergeCell ref="Q58:R58"/>
    <mergeCell ref="O56:P56"/>
    <mergeCell ref="O57:P57"/>
    <mergeCell ref="O58:P58"/>
    <mergeCell ref="Q65:R65"/>
    <mergeCell ref="Q66:R66"/>
    <mergeCell ref="Q67:R67"/>
    <mergeCell ref="O65:P65"/>
    <mergeCell ref="O66:P66"/>
    <mergeCell ref="Q62:R62"/>
    <mergeCell ref="Q63:R63"/>
    <mergeCell ref="Q64:R64"/>
    <mergeCell ref="O62:P62"/>
    <mergeCell ref="O63:P63"/>
    <mergeCell ref="O64:P64"/>
    <mergeCell ref="Q76:R76"/>
    <mergeCell ref="Q77:R77"/>
    <mergeCell ref="Q78:R78"/>
    <mergeCell ref="O78:P78"/>
    <mergeCell ref="Q73:R73"/>
    <mergeCell ref="Q74:R74"/>
    <mergeCell ref="Q75:R75"/>
    <mergeCell ref="Q70:R70"/>
    <mergeCell ref="Q71:R71"/>
    <mergeCell ref="Q72:R72"/>
    <mergeCell ref="Q82:R82"/>
    <mergeCell ref="Q83:R83"/>
    <mergeCell ref="Q84:R84"/>
    <mergeCell ref="O82:P82"/>
    <mergeCell ref="O83:P83"/>
    <mergeCell ref="O84:P84"/>
    <mergeCell ref="Q79:R79"/>
    <mergeCell ref="Q80:R80"/>
    <mergeCell ref="Q81:R81"/>
    <mergeCell ref="O79:P79"/>
    <mergeCell ref="O80:P80"/>
    <mergeCell ref="O81:P81"/>
    <mergeCell ref="Q88:R88"/>
    <mergeCell ref="Q89:R89"/>
    <mergeCell ref="Q90:R90"/>
    <mergeCell ref="O88:P88"/>
    <mergeCell ref="O89:P89"/>
    <mergeCell ref="O90:P90"/>
    <mergeCell ref="Q85:R85"/>
    <mergeCell ref="Q86:R86"/>
    <mergeCell ref="Q87:R87"/>
    <mergeCell ref="O85:P85"/>
    <mergeCell ref="O86:P86"/>
    <mergeCell ref="O87:P87"/>
    <mergeCell ref="Q94:R94"/>
    <mergeCell ref="Q95:R95"/>
    <mergeCell ref="Q96:R96"/>
    <mergeCell ref="O94:P94"/>
    <mergeCell ref="O95:P95"/>
    <mergeCell ref="Q91:R91"/>
    <mergeCell ref="Q92:R92"/>
    <mergeCell ref="Q93:R93"/>
    <mergeCell ref="O91:P91"/>
    <mergeCell ref="O92:P92"/>
    <mergeCell ref="O93:P93"/>
    <mergeCell ref="O96:P96"/>
    <mergeCell ref="Q105:R105"/>
    <mergeCell ref="Q106:R106"/>
    <mergeCell ref="Q107:R107"/>
    <mergeCell ref="O107:P107"/>
    <mergeCell ref="Q102:R102"/>
    <mergeCell ref="Q103:R103"/>
    <mergeCell ref="Q104:R104"/>
    <mergeCell ref="Q99:R99"/>
    <mergeCell ref="Q100:R100"/>
    <mergeCell ref="Q101:R101"/>
    <mergeCell ref="O99:P99"/>
    <mergeCell ref="O100:P100"/>
    <mergeCell ref="O101:P101"/>
    <mergeCell ref="O102:P102"/>
    <mergeCell ref="O103:P103"/>
    <mergeCell ref="O104:P104"/>
    <mergeCell ref="O105:P105"/>
    <mergeCell ref="O106:P106"/>
    <mergeCell ref="Q111:R111"/>
    <mergeCell ref="Q112:R112"/>
    <mergeCell ref="Q113:R113"/>
    <mergeCell ref="O111:P111"/>
    <mergeCell ref="O112:P112"/>
    <mergeCell ref="O113:P113"/>
    <mergeCell ref="Q108:R108"/>
    <mergeCell ref="Q109:R109"/>
    <mergeCell ref="Q110:R110"/>
    <mergeCell ref="O108:P108"/>
    <mergeCell ref="O109:P109"/>
    <mergeCell ref="O110:P110"/>
    <mergeCell ref="Q117:R117"/>
    <mergeCell ref="Q118:R118"/>
    <mergeCell ref="Q119:R119"/>
    <mergeCell ref="O117:P117"/>
    <mergeCell ref="O118:P118"/>
    <mergeCell ref="O119:P119"/>
    <mergeCell ref="Q114:R114"/>
    <mergeCell ref="Q115:R115"/>
    <mergeCell ref="Q116:R116"/>
    <mergeCell ref="O114:P114"/>
    <mergeCell ref="O115:P115"/>
    <mergeCell ref="O116:P116"/>
    <mergeCell ref="Q123:R123"/>
    <mergeCell ref="Q124:R124"/>
    <mergeCell ref="Q125:R125"/>
    <mergeCell ref="O123:P123"/>
    <mergeCell ref="O124:P124"/>
    <mergeCell ref="Q120:R120"/>
    <mergeCell ref="Q121:R121"/>
    <mergeCell ref="Q122:R122"/>
    <mergeCell ref="O120:P120"/>
    <mergeCell ref="O121:P121"/>
    <mergeCell ref="O122:P122"/>
    <mergeCell ref="T7:U8"/>
    <mergeCell ref="I8:J8"/>
    <mergeCell ref="M8:M9"/>
    <mergeCell ref="W8:X8"/>
    <mergeCell ref="O9:P9"/>
    <mergeCell ref="I11:J11"/>
    <mergeCell ref="O12:P12"/>
    <mergeCell ref="K8:L8"/>
    <mergeCell ref="Q152:R152"/>
    <mergeCell ref="O152:P152"/>
    <mergeCell ref="Q149:R149"/>
    <mergeCell ref="Q150:R150"/>
    <mergeCell ref="Q151:R151"/>
    <mergeCell ref="O149:P149"/>
    <mergeCell ref="O150:P150"/>
    <mergeCell ref="O151:P151"/>
    <mergeCell ref="Q146:R146"/>
    <mergeCell ref="Q147:R147"/>
    <mergeCell ref="Q148:R148"/>
    <mergeCell ref="O146:P146"/>
    <mergeCell ref="O147:P147"/>
    <mergeCell ref="O148:P148"/>
    <mergeCell ref="Q143:R143"/>
    <mergeCell ref="Q144:R144"/>
    <mergeCell ref="B166:G166"/>
    <mergeCell ref="J166:Q166"/>
    <mergeCell ref="B167:G167"/>
    <mergeCell ref="J167:Q167"/>
    <mergeCell ref="Q9:R9"/>
    <mergeCell ref="Q12:R12"/>
    <mergeCell ref="B7:D7"/>
    <mergeCell ref="F7:G8"/>
    <mergeCell ref="I7:M7"/>
    <mergeCell ref="Q153:R153"/>
    <mergeCell ref="Q154:R154"/>
    <mergeCell ref="O153:P153"/>
    <mergeCell ref="O154:P154"/>
    <mergeCell ref="Q145:R145"/>
    <mergeCell ref="O143:P143"/>
    <mergeCell ref="O144:P144"/>
    <mergeCell ref="O145:P145"/>
    <mergeCell ref="Q140:R140"/>
    <mergeCell ref="Q141:R141"/>
    <mergeCell ref="Q142:R142"/>
    <mergeCell ref="O140:P140"/>
    <mergeCell ref="O141:P141"/>
    <mergeCell ref="O142:P142"/>
    <mergeCell ref="Q137:R137"/>
    <mergeCell ref="Q157:R157"/>
    <mergeCell ref="Q159:R159"/>
    <mergeCell ref="O157:P157"/>
    <mergeCell ref="O159:P159"/>
    <mergeCell ref="B165:G165"/>
    <mergeCell ref="J165:Q165"/>
    <mergeCell ref="Q138:R138"/>
    <mergeCell ref="Q139:R139"/>
    <mergeCell ref="O137:P137"/>
    <mergeCell ref="O138:P138"/>
    <mergeCell ref="O139:P139"/>
    <mergeCell ref="Q134:R134"/>
    <mergeCell ref="Q135:R135"/>
    <mergeCell ref="Q136:R136"/>
    <mergeCell ref="O136:P136"/>
    <mergeCell ref="Q131:R131"/>
    <mergeCell ref="Q132:R132"/>
    <mergeCell ref="Q133:R133"/>
    <mergeCell ref="Q128:R128"/>
    <mergeCell ref="Q129:R129"/>
    <mergeCell ref="Q130:R130"/>
    <mergeCell ref="O134:P134"/>
    <mergeCell ref="O135:P135"/>
    <mergeCell ref="T2:X3"/>
    <mergeCell ref="T4:X5"/>
    <mergeCell ref="O125:P125"/>
    <mergeCell ref="O128:P128"/>
    <mergeCell ref="O129:P129"/>
    <mergeCell ref="O130:P130"/>
    <mergeCell ref="O131:P131"/>
    <mergeCell ref="O132:P132"/>
    <mergeCell ref="O133:P133"/>
    <mergeCell ref="O67:P67"/>
    <mergeCell ref="O70:P70"/>
    <mergeCell ref="O71:P71"/>
    <mergeCell ref="O72:P72"/>
    <mergeCell ref="O73:P73"/>
    <mergeCell ref="O74:P74"/>
    <mergeCell ref="O75:P75"/>
    <mergeCell ref="O76:P76"/>
    <mergeCell ref="O77:P77"/>
    <mergeCell ref="O38:P38"/>
    <mergeCell ref="O41:P41"/>
    <mergeCell ref="O42:P42"/>
    <mergeCell ref="O43:P43"/>
    <mergeCell ref="O44:P44"/>
    <mergeCell ref="O45:P45"/>
  </mergeCells>
  <hyperlinks>
    <hyperlink ref="B2" location="Schedule_Listing" display="Return to Shedule Listing" xr:uid="{00000000-0004-0000-4800-000000000000}"/>
    <hyperlink ref="B2:D2" location="'Schedule Listing '!A1" display="Return to Schedule Listing" xr:uid="{00000000-0004-0000-4800-000001000000}"/>
  </hyperlinks>
  <pageMargins left="0.47244094488188981" right="0.35433070866141736" top="0.74803149606299213" bottom="0.51181102362204722" header="0.31496062992125984" footer="0.31496062992125984"/>
  <pageSetup scale="65"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dimension ref="A1:X166"/>
  <sheetViews>
    <sheetView showGridLines="0" zoomScaleNormal="100" zoomScaleSheetLayoutView="102" workbookViewId="0">
      <selection activeCell="B1" sqref="B1"/>
    </sheetView>
  </sheetViews>
  <sheetFormatPr defaultColWidth="9.1015625" defaultRowHeight="12.3"/>
  <cols>
    <col min="1" max="1" width="7.1015625" style="1" customWidth="1"/>
    <col min="2" max="3" width="9.1015625" style="1"/>
    <col min="4" max="4" width="12.41796875" style="1" customWidth="1"/>
    <col min="5" max="5" width="3.89453125" style="1" customWidth="1"/>
    <col min="6" max="6" width="11" style="1" customWidth="1"/>
    <col min="7" max="8" width="10.41796875" style="1" customWidth="1"/>
    <col min="9" max="9" width="11.5234375" style="1" customWidth="1"/>
    <col min="10" max="10" width="10" style="1" customWidth="1"/>
    <col min="11" max="11" width="13.89453125" style="1" customWidth="1"/>
    <col min="12" max="12" width="10" style="1" customWidth="1"/>
    <col min="13" max="14" width="5.5234375" style="1" customWidth="1"/>
    <col min="15" max="15" width="6.5234375" style="1" customWidth="1"/>
    <col min="16" max="16" width="6.3125" style="1" customWidth="1"/>
    <col min="17" max="17" width="7.5234375" style="1" customWidth="1"/>
    <col min="18" max="18" width="6.89453125" style="1" customWidth="1"/>
    <col min="19" max="20" width="13.1015625" style="1" customWidth="1"/>
    <col min="21" max="225" width="9.1015625" style="1"/>
    <col min="226" max="226" width="7.1015625" style="1" customWidth="1"/>
    <col min="227" max="228" width="9.1015625" style="1"/>
    <col min="229" max="229" width="12.41796875" style="1" customWidth="1"/>
    <col min="230" max="230" width="0.89453125" style="1" customWidth="1"/>
    <col min="231" max="231" width="12.41796875" style="1" customWidth="1"/>
    <col min="232" max="232" width="0.89453125" style="1" customWidth="1"/>
    <col min="233" max="233" width="12.41796875" style="1" customWidth="1"/>
    <col min="234" max="234" width="11.5234375" style="1" customWidth="1"/>
    <col min="235" max="235" width="0.5234375" style="1" customWidth="1"/>
    <col min="236" max="239" width="5.5234375" style="1" customWidth="1"/>
    <col min="240" max="240" width="2.1015625" style="1" customWidth="1"/>
    <col min="241" max="241" width="6.5234375" style="1" customWidth="1"/>
    <col min="242" max="242" width="9" style="1" customWidth="1"/>
    <col min="243" max="245" width="9.41796875" style="1" customWidth="1"/>
    <col min="246" max="246" width="0.89453125" style="1" customWidth="1"/>
    <col min="247" max="254" width="8.5234375" style="1" customWidth="1"/>
    <col min="255" max="255" width="9.1015625" style="1"/>
    <col min="256" max="256" width="6.5234375" style="1" customWidth="1"/>
    <col min="257" max="257" width="9" style="1" customWidth="1"/>
    <col min="258" max="260" width="9.41796875" style="1" customWidth="1"/>
    <col min="261" max="261" width="0.89453125" style="1" customWidth="1"/>
    <col min="262" max="262" width="8.5234375" style="1" customWidth="1"/>
    <col min="263" max="481" width="9.1015625" style="1"/>
    <col min="482" max="482" width="7.1015625" style="1" customWidth="1"/>
    <col min="483" max="484" width="9.1015625" style="1"/>
    <col min="485" max="485" width="12.41796875" style="1" customWidth="1"/>
    <col min="486" max="486" width="0.89453125" style="1" customWidth="1"/>
    <col min="487" max="487" width="12.41796875" style="1" customWidth="1"/>
    <col min="488" max="488" width="0.89453125" style="1" customWidth="1"/>
    <col min="489" max="489" width="12.41796875" style="1" customWidth="1"/>
    <col min="490" max="490" width="11.5234375" style="1" customWidth="1"/>
    <col min="491" max="491" width="0.5234375" style="1" customWidth="1"/>
    <col min="492" max="495" width="5.5234375" style="1" customWidth="1"/>
    <col min="496" max="496" width="2.1015625" style="1" customWidth="1"/>
    <col min="497" max="497" width="6.5234375" style="1" customWidth="1"/>
    <col min="498" max="498" width="9" style="1" customWidth="1"/>
    <col min="499" max="501" width="9.41796875" style="1" customWidth="1"/>
    <col min="502" max="502" width="0.89453125" style="1" customWidth="1"/>
    <col min="503" max="510" width="8.5234375" style="1" customWidth="1"/>
    <col min="511" max="511" width="9.1015625" style="1"/>
    <col min="512" max="512" width="6.5234375" style="1" customWidth="1"/>
    <col min="513" max="513" width="9" style="1" customWidth="1"/>
    <col min="514" max="516" width="9.41796875" style="1" customWidth="1"/>
    <col min="517" max="517" width="0.89453125" style="1" customWidth="1"/>
    <col min="518" max="518" width="8.5234375" style="1" customWidth="1"/>
    <col min="519" max="737" width="9.1015625" style="1"/>
    <col min="738" max="738" width="7.1015625" style="1" customWidth="1"/>
    <col min="739" max="740" width="9.1015625" style="1"/>
    <col min="741" max="741" width="12.41796875" style="1" customWidth="1"/>
    <col min="742" max="742" width="0.89453125" style="1" customWidth="1"/>
    <col min="743" max="743" width="12.41796875" style="1" customWidth="1"/>
    <col min="744" max="744" width="0.89453125" style="1" customWidth="1"/>
    <col min="745" max="745" width="12.41796875" style="1" customWidth="1"/>
    <col min="746" max="746" width="11.5234375" style="1" customWidth="1"/>
    <col min="747" max="747" width="0.5234375" style="1" customWidth="1"/>
    <col min="748" max="751" width="5.5234375" style="1" customWidth="1"/>
    <col min="752" max="752" width="2.1015625" style="1" customWidth="1"/>
    <col min="753" max="753" width="6.5234375" style="1" customWidth="1"/>
    <col min="754" max="754" width="9" style="1" customWidth="1"/>
    <col min="755" max="757" width="9.41796875" style="1" customWidth="1"/>
    <col min="758" max="758" width="0.89453125" style="1" customWidth="1"/>
    <col min="759" max="766" width="8.5234375" style="1" customWidth="1"/>
    <col min="767" max="767" width="9.1015625" style="1"/>
    <col min="768" max="768" width="6.5234375" style="1" customWidth="1"/>
    <col min="769" max="769" width="9" style="1" customWidth="1"/>
    <col min="770" max="772" width="9.41796875" style="1" customWidth="1"/>
    <col min="773" max="773" width="0.89453125" style="1" customWidth="1"/>
    <col min="774" max="774" width="8.5234375" style="1" customWidth="1"/>
    <col min="775" max="993" width="9.1015625" style="1"/>
    <col min="994" max="994" width="7.1015625" style="1" customWidth="1"/>
    <col min="995" max="996" width="9.1015625" style="1"/>
    <col min="997" max="997" width="12.41796875" style="1" customWidth="1"/>
    <col min="998" max="998" width="0.89453125" style="1" customWidth="1"/>
    <col min="999" max="999" width="12.41796875" style="1" customWidth="1"/>
    <col min="1000" max="1000" width="0.89453125" style="1" customWidth="1"/>
    <col min="1001" max="1001" width="12.41796875" style="1" customWidth="1"/>
    <col min="1002" max="1002" width="11.5234375" style="1" customWidth="1"/>
    <col min="1003" max="1003" width="0.5234375" style="1" customWidth="1"/>
    <col min="1004" max="1007" width="5.5234375" style="1" customWidth="1"/>
    <col min="1008" max="1008" width="2.1015625" style="1" customWidth="1"/>
    <col min="1009" max="1009" width="6.5234375" style="1" customWidth="1"/>
    <col min="1010" max="1010" width="9" style="1" customWidth="1"/>
    <col min="1011" max="1013" width="9.41796875" style="1" customWidth="1"/>
    <col min="1014" max="1014" width="0.89453125" style="1" customWidth="1"/>
    <col min="1015" max="1022" width="8.5234375" style="1" customWidth="1"/>
    <col min="1023" max="1023" width="9.1015625" style="1"/>
    <col min="1024" max="1024" width="6.5234375" style="1" customWidth="1"/>
    <col min="1025" max="1025" width="9" style="1" customWidth="1"/>
    <col min="1026" max="1028" width="9.41796875" style="1" customWidth="1"/>
    <col min="1029" max="1029" width="0.89453125" style="1" customWidth="1"/>
    <col min="1030" max="1030" width="8.5234375" style="1" customWidth="1"/>
    <col min="1031" max="1249" width="9.1015625" style="1"/>
    <col min="1250" max="1250" width="7.1015625" style="1" customWidth="1"/>
    <col min="1251" max="1252" width="9.1015625" style="1"/>
    <col min="1253" max="1253" width="12.41796875" style="1" customWidth="1"/>
    <col min="1254" max="1254" width="0.89453125" style="1" customWidth="1"/>
    <col min="1255" max="1255" width="12.41796875" style="1" customWidth="1"/>
    <col min="1256" max="1256" width="0.89453125" style="1" customWidth="1"/>
    <col min="1257" max="1257" width="12.41796875" style="1" customWidth="1"/>
    <col min="1258" max="1258" width="11.5234375" style="1" customWidth="1"/>
    <col min="1259" max="1259" width="0.5234375" style="1" customWidth="1"/>
    <col min="1260" max="1263" width="5.5234375" style="1" customWidth="1"/>
    <col min="1264" max="1264" width="2.1015625" style="1" customWidth="1"/>
    <col min="1265" max="1265" width="6.5234375" style="1" customWidth="1"/>
    <col min="1266" max="1266" width="9" style="1" customWidth="1"/>
    <col min="1267" max="1269" width="9.41796875" style="1" customWidth="1"/>
    <col min="1270" max="1270" width="0.89453125" style="1" customWidth="1"/>
    <col min="1271" max="1278" width="8.5234375" style="1" customWidth="1"/>
    <col min="1279" max="1279" width="9.1015625" style="1"/>
    <col min="1280" max="1280" width="6.5234375" style="1" customWidth="1"/>
    <col min="1281" max="1281" width="9" style="1" customWidth="1"/>
    <col min="1282" max="1284" width="9.41796875" style="1" customWidth="1"/>
    <col min="1285" max="1285" width="0.89453125" style="1" customWidth="1"/>
    <col min="1286" max="1286" width="8.5234375" style="1" customWidth="1"/>
    <col min="1287" max="1505" width="9.1015625" style="1"/>
    <col min="1506" max="1506" width="7.1015625" style="1" customWidth="1"/>
    <col min="1507" max="1508" width="9.1015625" style="1"/>
    <col min="1509" max="1509" width="12.41796875" style="1" customWidth="1"/>
    <col min="1510" max="1510" width="0.89453125" style="1" customWidth="1"/>
    <col min="1511" max="1511" width="12.41796875" style="1" customWidth="1"/>
    <col min="1512" max="1512" width="0.89453125" style="1" customWidth="1"/>
    <col min="1513" max="1513" width="12.41796875" style="1" customWidth="1"/>
    <col min="1514" max="1514" width="11.5234375" style="1" customWidth="1"/>
    <col min="1515" max="1515" width="0.5234375" style="1" customWidth="1"/>
    <col min="1516" max="1519" width="5.5234375" style="1" customWidth="1"/>
    <col min="1520" max="1520" width="2.1015625" style="1" customWidth="1"/>
    <col min="1521" max="1521" width="6.5234375" style="1" customWidth="1"/>
    <col min="1522" max="1522" width="9" style="1" customWidth="1"/>
    <col min="1523" max="1525" width="9.41796875" style="1" customWidth="1"/>
    <col min="1526" max="1526" width="0.89453125" style="1" customWidth="1"/>
    <col min="1527" max="1534" width="8.5234375" style="1" customWidth="1"/>
    <col min="1535" max="1535" width="9.1015625" style="1"/>
    <col min="1536" max="1536" width="6.5234375" style="1" customWidth="1"/>
    <col min="1537" max="1537" width="9" style="1" customWidth="1"/>
    <col min="1538" max="1540" width="9.41796875" style="1" customWidth="1"/>
    <col min="1541" max="1541" width="0.89453125" style="1" customWidth="1"/>
    <col min="1542" max="1542" width="8.5234375" style="1" customWidth="1"/>
    <col min="1543" max="1761" width="9.1015625" style="1"/>
    <col min="1762" max="1762" width="7.1015625" style="1" customWidth="1"/>
    <col min="1763" max="1764" width="9.1015625" style="1"/>
    <col min="1765" max="1765" width="12.41796875" style="1" customWidth="1"/>
    <col min="1766" max="1766" width="0.89453125" style="1" customWidth="1"/>
    <col min="1767" max="1767" width="12.41796875" style="1" customWidth="1"/>
    <col min="1768" max="1768" width="0.89453125" style="1" customWidth="1"/>
    <col min="1769" max="1769" width="12.41796875" style="1" customWidth="1"/>
    <col min="1770" max="1770" width="11.5234375" style="1" customWidth="1"/>
    <col min="1771" max="1771" width="0.5234375" style="1" customWidth="1"/>
    <col min="1772" max="1775" width="5.5234375" style="1" customWidth="1"/>
    <col min="1776" max="1776" width="2.1015625" style="1" customWidth="1"/>
    <col min="1777" max="1777" width="6.5234375" style="1" customWidth="1"/>
    <col min="1778" max="1778" width="9" style="1" customWidth="1"/>
    <col min="1779" max="1781" width="9.41796875" style="1" customWidth="1"/>
    <col min="1782" max="1782" width="0.89453125" style="1" customWidth="1"/>
    <col min="1783" max="1790" width="8.5234375" style="1" customWidth="1"/>
    <col min="1791" max="1791" width="9.1015625" style="1"/>
    <col min="1792" max="1792" width="6.5234375" style="1" customWidth="1"/>
    <col min="1793" max="1793" width="9" style="1" customWidth="1"/>
    <col min="1794" max="1796" width="9.41796875" style="1" customWidth="1"/>
    <col min="1797" max="1797" width="0.89453125" style="1" customWidth="1"/>
    <col min="1798" max="1798" width="8.5234375" style="1" customWidth="1"/>
    <col min="1799" max="2017" width="9.1015625" style="1"/>
    <col min="2018" max="2018" width="7.1015625" style="1" customWidth="1"/>
    <col min="2019" max="2020" width="9.1015625" style="1"/>
    <col min="2021" max="2021" width="12.41796875" style="1" customWidth="1"/>
    <col min="2022" max="2022" width="0.89453125" style="1" customWidth="1"/>
    <col min="2023" max="2023" width="12.41796875" style="1" customWidth="1"/>
    <col min="2024" max="2024" width="0.89453125" style="1" customWidth="1"/>
    <col min="2025" max="2025" width="12.41796875" style="1" customWidth="1"/>
    <col min="2026" max="2026" width="11.5234375" style="1" customWidth="1"/>
    <col min="2027" max="2027" width="0.5234375" style="1" customWidth="1"/>
    <col min="2028" max="2031" width="5.5234375" style="1" customWidth="1"/>
    <col min="2032" max="2032" width="2.1015625" style="1" customWidth="1"/>
    <col min="2033" max="2033" width="6.5234375" style="1" customWidth="1"/>
    <col min="2034" max="2034" width="9" style="1" customWidth="1"/>
    <col min="2035" max="2037" width="9.41796875" style="1" customWidth="1"/>
    <col min="2038" max="2038" width="0.89453125" style="1" customWidth="1"/>
    <col min="2039" max="2046" width="8.5234375" style="1" customWidth="1"/>
    <col min="2047" max="2047" width="9.1015625" style="1"/>
    <col min="2048" max="2048" width="6.5234375" style="1" customWidth="1"/>
    <col min="2049" max="2049" width="9" style="1" customWidth="1"/>
    <col min="2050" max="2052" width="9.41796875" style="1" customWidth="1"/>
    <col min="2053" max="2053" width="0.89453125" style="1" customWidth="1"/>
    <col min="2054" max="2054" width="8.5234375" style="1" customWidth="1"/>
    <col min="2055" max="2273" width="9.1015625" style="1"/>
    <col min="2274" max="2274" width="7.1015625" style="1" customWidth="1"/>
    <col min="2275" max="2276" width="9.1015625" style="1"/>
    <col min="2277" max="2277" width="12.41796875" style="1" customWidth="1"/>
    <col min="2278" max="2278" width="0.89453125" style="1" customWidth="1"/>
    <col min="2279" max="2279" width="12.41796875" style="1" customWidth="1"/>
    <col min="2280" max="2280" width="0.89453125" style="1" customWidth="1"/>
    <col min="2281" max="2281" width="12.41796875" style="1" customWidth="1"/>
    <col min="2282" max="2282" width="11.5234375" style="1" customWidth="1"/>
    <col min="2283" max="2283" width="0.5234375" style="1" customWidth="1"/>
    <col min="2284" max="2287" width="5.5234375" style="1" customWidth="1"/>
    <col min="2288" max="2288" width="2.1015625" style="1" customWidth="1"/>
    <col min="2289" max="2289" width="6.5234375" style="1" customWidth="1"/>
    <col min="2290" max="2290" width="9" style="1" customWidth="1"/>
    <col min="2291" max="2293" width="9.41796875" style="1" customWidth="1"/>
    <col min="2294" max="2294" width="0.89453125" style="1" customWidth="1"/>
    <col min="2295" max="2302" width="8.5234375" style="1" customWidth="1"/>
    <col min="2303" max="2303" width="9.1015625" style="1"/>
    <col min="2304" max="2304" width="6.5234375" style="1" customWidth="1"/>
    <col min="2305" max="2305" width="9" style="1" customWidth="1"/>
    <col min="2306" max="2308" width="9.41796875" style="1" customWidth="1"/>
    <col min="2309" max="2309" width="0.89453125" style="1" customWidth="1"/>
    <col min="2310" max="2310" width="8.5234375" style="1" customWidth="1"/>
    <col min="2311" max="2529" width="9.1015625" style="1"/>
    <col min="2530" max="2530" width="7.1015625" style="1" customWidth="1"/>
    <col min="2531" max="2532" width="9.1015625" style="1"/>
    <col min="2533" max="2533" width="12.41796875" style="1" customWidth="1"/>
    <col min="2534" max="2534" width="0.89453125" style="1" customWidth="1"/>
    <col min="2535" max="2535" width="12.41796875" style="1" customWidth="1"/>
    <col min="2536" max="2536" width="0.89453125" style="1" customWidth="1"/>
    <col min="2537" max="2537" width="12.41796875" style="1" customWidth="1"/>
    <col min="2538" max="2538" width="11.5234375" style="1" customWidth="1"/>
    <col min="2539" max="2539" width="0.5234375" style="1" customWidth="1"/>
    <col min="2540" max="2543" width="5.5234375" style="1" customWidth="1"/>
    <col min="2544" max="2544" width="2.1015625" style="1" customWidth="1"/>
    <col min="2545" max="2545" width="6.5234375" style="1" customWidth="1"/>
    <col min="2546" max="2546" width="9" style="1" customWidth="1"/>
    <col min="2547" max="2549" width="9.41796875" style="1" customWidth="1"/>
    <col min="2550" max="2550" width="0.89453125" style="1" customWidth="1"/>
    <col min="2551" max="2558" width="8.5234375" style="1" customWidth="1"/>
    <col min="2559" max="2559" width="9.1015625" style="1"/>
    <col min="2560" max="2560" width="6.5234375" style="1" customWidth="1"/>
    <col min="2561" max="2561" width="9" style="1" customWidth="1"/>
    <col min="2562" max="2564" width="9.41796875" style="1" customWidth="1"/>
    <col min="2565" max="2565" width="0.89453125" style="1" customWidth="1"/>
    <col min="2566" max="2566" width="8.5234375" style="1" customWidth="1"/>
    <col min="2567" max="2785" width="9.1015625" style="1"/>
    <col min="2786" max="2786" width="7.1015625" style="1" customWidth="1"/>
    <col min="2787" max="2788" width="9.1015625" style="1"/>
    <col min="2789" max="2789" width="12.41796875" style="1" customWidth="1"/>
    <col min="2790" max="2790" width="0.89453125" style="1" customWidth="1"/>
    <col min="2791" max="2791" width="12.41796875" style="1" customWidth="1"/>
    <col min="2792" max="2792" width="0.89453125" style="1" customWidth="1"/>
    <col min="2793" max="2793" width="12.41796875" style="1" customWidth="1"/>
    <col min="2794" max="2794" width="11.5234375" style="1" customWidth="1"/>
    <col min="2795" max="2795" width="0.5234375" style="1" customWidth="1"/>
    <col min="2796" max="2799" width="5.5234375" style="1" customWidth="1"/>
    <col min="2800" max="2800" width="2.1015625" style="1" customWidth="1"/>
    <col min="2801" max="2801" width="6.5234375" style="1" customWidth="1"/>
    <col min="2802" max="2802" width="9" style="1" customWidth="1"/>
    <col min="2803" max="2805" width="9.41796875" style="1" customWidth="1"/>
    <col min="2806" max="2806" width="0.89453125" style="1" customWidth="1"/>
    <col min="2807" max="2814" width="8.5234375" style="1" customWidth="1"/>
    <col min="2815" max="2815" width="9.1015625" style="1"/>
    <col min="2816" max="2816" width="6.5234375" style="1" customWidth="1"/>
    <col min="2817" max="2817" width="9" style="1" customWidth="1"/>
    <col min="2818" max="2820" width="9.41796875" style="1" customWidth="1"/>
    <col min="2821" max="2821" width="0.89453125" style="1" customWidth="1"/>
    <col min="2822" max="2822" width="8.5234375" style="1" customWidth="1"/>
    <col min="2823" max="3041" width="9.1015625" style="1"/>
    <col min="3042" max="3042" width="7.1015625" style="1" customWidth="1"/>
    <col min="3043" max="3044" width="9.1015625" style="1"/>
    <col min="3045" max="3045" width="12.41796875" style="1" customWidth="1"/>
    <col min="3046" max="3046" width="0.89453125" style="1" customWidth="1"/>
    <col min="3047" max="3047" width="12.41796875" style="1" customWidth="1"/>
    <col min="3048" max="3048" width="0.89453125" style="1" customWidth="1"/>
    <col min="3049" max="3049" width="12.41796875" style="1" customWidth="1"/>
    <col min="3050" max="3050" width="11.5234375" style="1" customWidth="1"/>
    <col min="3051" max="3051" width="0.5234375" style="1" customWidth="1"/>
    <col min="3052" max="3055" width="5.5234375" style="1" customWidth="1"/>
    <col min="3056" max="3056" width="2.1015625" style="1" customWidth="1"/>
    <col min="3057" max="3057" width="6.5234375" style="1" customWidth="1"/>
    <col min="3058" max="3058" width="9" style="1" customWidth="1"/>
    <col min="3059" max="3061" width="9.41796875" style="1" customWidth="1"/>
    <col min="3062" max="3062" width="0.89453125" style="1" customWidth="1"/>
    <col min="3063" max="3070" width="8.5234375" style="1" customWidth="1"/>
    <col min="3071" max="3071" width="9.1015625" style="1"/>
    <col min="3072" max="3072" width="6.5234375" style="1" customWidth="1"/>
    <col min="3073" max="3073" width="9" style="1" customWidth="1"/>
    <col min="3074" max="3076" width="9.41796875" style="1" customWidth="1"/>
    <col min="3077" max="3077" width="0.89453125" style="1" customWidth="1"/>
    <col min="3078" max="3078" width="8.5234375" style="1" customWidth="1"/>
    <col min="3079" max="3297" width="9.1015625" style="1"/>
    <col min="3298" max="3298" width="7.1015625" style="1" customWidth="1"/>
    <col min="3299" max="3300" width="9.1015625" style="1"/>
    <col min="3301" max="3301" width="12.41796875" style="1" customWidth="1"/>
    <col min="3302" max="3302" width="0.89453125" style="1" customWidth="1"/>
    <col min="3303" max="3303" width="12.41796875" style="1" customWidth="1"/>
    <col min="3304" max="3304" width="0.89453125" style="1" customWidth="1"/>
    <col min="3305" max="3305" width="12.41796875" style="1" customWidth="1"/>
    <col min="3306" max="3306" width="11.5234375" style="1" customWidth="1"/>
    <col min="3307" max="3307" width="0.5234375" style="1" customWidth="1"/>
    <col min="3308" max="3311" width="5.5234375" style="1" customWidth="1"/>
    <col min="3312" max="3312" width="2.1015625" style="1" customWidth="1"/>
    <col min="3313" max="3313" width="6.5234375" style="1" customWidth="1"/>
    <col min="3314" max="3314" width="9" style="1" customWidth="1"/>
    <col min="3315" max="3317" width="9.41796875" style="1" customWidth="1"/>
    <col min="3318" max="3318" width="0.89453125" style="1" customWidth="1"/>
    <col min="3319" max="3326" width="8.5234375" style="1" customWidth="1"/>
    <col min="3327" max="3327" width="9.1015625" style="1"/>
    <col min="3328" max="3328" width="6.5234375" style="1" customWidth="1"/>
    <col min="3329" max="3329" width="9" style="1" customWidth="1"/>
    <col min="3330" max="3332" width="9.41796875" style="1" customWidth="1"/>
    <col min="3333" max="3333" width="0.89453125" style="1" customWidth="1"/>
    <col min="3334" max="3334" width="8.5234375" style="1" customWidth="1"/>
    <col min="3335" max="3553" width="9.1015625" style="1"/>
    <col min="3554" max="3554" width="7.1015625" style="1" customWidth="1"/>
    <col min="3555" max="3556" width="9.1015625" style="1"/>
    <col min="3557" max="3557" width="12.41796875" style="1" customWidth="1"/>
    <col min="3558" max="3558" width="0.89453125" style="1" customWidth="1"/>
    <col min="3559" max="3559" width="12.41796875" style="1" customWidth="1"/>
    <col min="3560" max="3560" width="0.89453125" style="1" customWidth="1"/>
    <col min="3561" max="3561" width="12.41796875" style="1" customWidth="1"/>
    <col min="3562" max="3562" width="11.5234375" style="1" customWidth="1"/>
    <col min="3563" max="3563" width="0.5234375" style="1" customWidth="1"/>
    <col min="3564" max="3567" width="5.5234375" style="1" customWidth="1"/>
    <col min="3568" max="3568" width="2.1015625" style="1" customWidth="1"/>
    <col min="3569" max="3569" width="6.5234375" style="1" customWidth="1"/>
    <col min="3570" max="3570" width="9" style="1" customWidth="1"/>
    <col min="3571" max="3573" width="9.41796875" style="1" customWidth="1"/>
    <col min="3574" max="3574" width="0.89453125" style="1" customWidth="1"/>
    <col min="3575" max="3582" width="8.5234375" style="1" customWidth="1"/>
    <col min="3583" max="3583" width="9.1015625" style="1"/>
    <col min="3584" max="3584" width="6.5234375" style="1" customWidth="1"/>
    <col min="3585" max="3585" width="9" style="1" customWidth="1"/>
    <col min="3586" max="3588" width="9.41796875" style="1" customWidth="1"/>
    <col min="3589" max="3589" width="0.89453125" style="1" customWidth="1"/>
    <col min="3590" max="3590" width="8.5234375" style="1" customWidth="1"/>
    <col min="3591" max="3809" width="9.1015625" style="1"/>
    <col min="3810" max="3810" width="7.1015625" style="1" customWidth="1"/>
    <col min="3811" max="3812" width="9.1015625" style="1"/>
    <col min="3813" max="3813" width="12.41796875" style="1" customWidth="1"/>
    <col min="3814" max="3814" width="0.89453125" style="1" customWidth="1"/>
    <col min="3815" max="3815" width="12.41796875" style="1" customWidth="1"/>
    <col min="3816" max="3816" width="0.89453125" style="1" customWidth="1"/>
    <col min="3817" max="3817" width="12.41796875" style="1" customWidth="1"/>
    <col min="3818" max="3818" width="11.5234375" style="1" customWidth="1"/>
    <col min="3819" max="3819" width="0.5234375" style="1" customWidth="1"/>
    <col min="3820" max="3823" width="5.5234375" style="1" customWidth="1"/>
    <col min="3824" max="3824" width="2.1015625" style="1" customWidth="1"/>
    <col min="3825" max="3825" width="6.5234375" style="1" customWidth="1"/>
    <col min="3826" max="3826" width="9" style="1" customWidth="1"/>
    <col min="3827" max="3829" width="9.41796875" style="1" customWidth="1"/>
    <col min="3830" max="3830" width="0.89453125" style="1" customWidth="1"/>
    <col min="3831" max="3838" width="8.5234375" style="1" customWidth="1"/>
    <col min="3839" max="3839" width="9.1015625" style="1"/>
    <col min="3840" max="3840" width="6.5234375" style="1" customWidth="1"/>
    <col min="3841" max="3841" width="9" style="1" customWidth="1"/>
    <col min="3842" max="3844" width="9.41796875" style="1" customWidth="1"/>
    <col min="3845" max="3845" width="0.89453125" style="1" customWidth="1"/>
    <col min="3846" max="3846" width="8.5234375" style="1" customWidth="1"/>
    <col min="3847" max="4065" width="9.1015625" style="1"/>
    <col min="4066" max="4066" width="7.1015625" style="1" customWidth="1"/>
    <col min="4067" max="4068" width="9.1015625" style="1"/>
    <col min="4069" max="4069" width="12.41796875" style="1" customWidth="1"/>
    <col min="4070" max="4070" width="0.89453125" style="1" customWidth="1"/>
    <col min="4071" max="4071" width="12.41796875" style="1" customWidth="1"/>
    <col min="4072" max="4072" width="0.89453125" style="1" customWidth="1"/>
    <col min="4073" max="4073" width="12.41796875" style="1" customWidth="1"/>
    <col min="4074" max="4074" width="11.5234375" style="1" customWidth="1"/>
    <col min="4075" max="4075" width="0.5234375" style="1" customWidth="1"/>
    <col min="4076" max="4079" width="5.5234375" style="1" customWidth="1"/>
    <col min="4080" max="4080" width="2.1015625" style="1" customWidth="1"/>
    <col min="4081" max="4081" width="6.5234375" style="1" customWidth="1"/>
    <col min="4082" max="4082" width="9" style="1" customWidth="1"/>
    <col min="4083" max="4085" width="9.41796875" style="1" customWidth="1"/>
    <col min="4086" max="4086" width="0.89453125" style="1" customWidth="1"/>
    <col min="4087" max="4094" width="8.5234375" style="1" customWidth="1"/>
    <col min="4095" max="4095" width="9.1015625" style="1"/>
    <col min="4096" max="4096" width="6.5234375" style="1" customWidth="1"/>
    <col min="4097" max="4097" width="9" style="1" customWidth="1"/>
    <col min="4098" max="4100" width="9.41796875" style="1" customWidth="1"/>
    <col min="4101" max="4101" width="0.89453125" style="1" customWidth="1"/>
    <col min="4102" max="4102" width="8.5234375" style="1" customWidth="1"/>
    <col min="4103" max="4321" width="9.1015625" style="1"/>
    <col min="4322" max="4322" width="7.1015625" style="1" customWidth="1"/>
    <col min="4323" max="4324" width="9.1015625" style="1"/>
    <col min="4325" max="4325" width="12.41796875" style="1" customWidth="1"/>
    <col min="4326" max="4326" width="0.89453125" style="1" customWidth="1"/>
    <col min="4327" max="4327" width="12.41796875" style="1" customWidth="1"/>
    <col min="4328" max="4328" width="0.89453125" style="1" customWidth="1"/>
    <col min="4329" max="4329" width="12.41796875" style="1" customWidth="1"/>
    <col min="4330" max="4330" width="11.5234375" style="1" customWidth="1"/>
    <col min="4331" max="4331" width="0.5234375" style="1" customWidth="1"/>
    <col min="4332" max="4335" width="5.5234375" style="1" customWidth="1"/>
    <col min="4336" max="4336" width="2.1015625" style="1" customWidth="1"/>
    <col min="4337" max="4337" width="6.5234375" style="1" customWidth="1"/>
    <col min="4338" max="4338" width="9" style="1" customWidth="1"/>
    <col min="4339" max="4341" width="9.41796875" style="1" customWidth="1"/>
    <col min="4342" max="4342" width="0.89453125" style="1" customWidth="1"/>
    <col min="4343" max="4350" width="8.5234375" style="1" customWidth="1"/>
    <col min="4351" max="4351" width="9.1015625" style="1"/>
    <col min="4352" max="4352" width="6.5234375" style="1" customWidth="1"/>
    <col min="4353" max="4353" width="9" style="1" customWidth="1"/>
    <col min="4354" max="4356" width="9.41796875" style="1" customWidth="1"/>
    <col min="4357" max="4357" width="0.89453125" style="1" customWidth="1"/>
    <col min="4358" max="4358" width="8.5234375" style="1" customWidth="1"/>
    <col min="4359" max="4577" width="9.1015625" style="1"/>
    <col min="4578" max="4578" width="7.1015625" style="1" customWidth="1"/>
    <col min="4579" max="4580" width="9.1015625" style="1"/>
    <col min="4581" max="4581" width="12.41796875" style="1" customWidth="1"/>
    <col min="4582" max="4582" width="0.89453125" style="1" customWidth="1"/>
    <col min="4583" max="4583" width="12.41796875" style="1" customWidth="1"/>
    <col min="4584" max="4584" width="0.89453125" style="1" customWidth="1"/>
    <col min="4585" max="4585" width="12.41796875" style="1" customWidth="1"/>
    <col min="4586" max="4586" width="11.5234375" style="1" customWidth="1"/>
    <col min="4587" max="4587" width="0.5234375" style="1" customWidth="1"/>
    <col min="4588" max="4591" width="5.5234375" style="1" customWidth="1"/>
    <col min="4592" max="4592" width="2.1015625" style="1" customWidth="1"/>
    <col min="4593" max="4593" width="6.5234375" style="1" customWidth="1"/>
    <col min="4594" max="4594" width="9" style="1" customWidth="1"/>
    <col min="4595" max="4597" width="9.41796875" style="1" customWidth="1"/>
    <col min="4598" max="4598" width="0.89453125" style="1" customWidth="1"/>
    <col min="4599" max="4606" width="8.5234375" style="1" customWidth="1"/>
    <col min="4607" max="4607" width="9.1015625" style="1"/>
    <col min="4608" max="4608" width="6.5234375" style="1" customWidth="1"/>
    <col min="4609" max="4609" width="9" style="1" customWidth="1"/>
    <col min="4610" max="4612" width="9.41796875" style="1" customWidth="1"/>
    <col min="4613" max="4613" width="0.89453125" style="1" customWidth="1"/>
    <col min="4614" max="4614" width="8.5234375" style="1" customWidth="1"/>
    <col min="4615" max="4833" width="9.1015625" style="1"/>
    <col min="4834" max="4834" width="7.1015625" style="1" customWidth="1"/>
    <col min="4835" max="4836" width="9.1015625" style="1"/>
    <col min="4837" max="4837" width="12.41796875" style="1" customWidth="1"/>
    <col min="4838" max="4838" width="0.89453125" style="1" customWidth="1"/>
    <col min="4839" max="4839" width="12.41796875" style="1" customWidth="1"/>
    <col min="4840" max="4840" width="0.89453125" style="1" customWidth="1"/>
    <col min="4841" max="4841" width="12.41796875" style="1" customWidth="1"/>
    <col min="4842" max="4842" width="11.5234375" style="1" customWidth="1"/>
    <col min="4843" max="4843" width="0.5234375" style="1" customWidth="1"/>
    <col min="4844" max="4847" width="5.5234375" style="1" customWidth="1"/>
    <col min="4848" max="4848" width="2.1015625" style="1" customWidth="1"/>
    <col min="4849" max="4849" width="6.5234375" style="1" customWidth="1"/>
    <col min="4850" max="4850" width="9" style="1" customWidth="1"/>
    <col min="4851" max="4853" width="9.41796875" style="1" customWidth="1"/>
    <col min="4854" max="4854" width="0.89453125" style="1" customWidth="1"/>
    <col min="4855" max="4862" width="8.5234375" style="1" customWidth="1"/>
    <col min="4863" max="4863" width="9.1015625" style="1"/>
    <col min="4864" max="4864" width="6.5234375" style="1" customWidth="1"/>
    <col min="4865" max="4865" width="9" style="1" customWidth="1"/>
    <col min="4866" max="4868" width="9.41796875" style="1" customWidth="1"/>
    <col min="4869" max="4869" width="0.89453125" style="1" customWidth="1"/>
    <col min="4870" max="4870" width="8.5234375" style="1" customWidth="1"/>
    <col min="4871" max="5089" width="9.1015625" style="1"/>
    <col min="5090" max="5090" width="7.1015625" style="1" customWidth="1"/>
    <col min="5091" max="5092" width="9.1015625" style="1"/>
    <col min="5093" max="5093" width="12.41796875" style="1" customWidth="1"/>
    <col min="5094" max="5094" width="0.89453125" style="1" customWidth="1"/>
    <col min="5095" max="5095" width="12.41796875" style="1" customWidth="1"/>
    <col min="5096" max="5096" width="0.89453125" style="1" customWidth="1"/>
    <col min="5097" max="5097" width="12.41796875" style="1" customWidth="1"/>
    <col min="5098" max="5098" width="11.5234375" style="1" customWidth="1"/>
    <col min="5099" max="5099" width="0.5234375" style="1" customWidth="1"/>
    <col min="5100" max="5103" width="5.5234375" style="1" customWidth="1"/>
    <col min="5104" max="5104" width="2.1015625" style="1" customWidth="1"/>
    <col min="5105" max="5105" width="6.5234375" style="1" customWidth="1"/>
    <col min="5106" max="5106" width="9" style="1" customWidth="1"/>
    <col min="5107" max="5109" width="9.41796875" style="1" customWidth="1"/>
    <col min="5110" max="5110" width="0.89453125" style="1" customWidth="1"/>
    <col min="5111" max="5118" width="8.5234375" style="1" customWidth="1"/>
    <col min="5119" max="5119" width="9.1015625" style="1"/>
    <col min="5120" max="5120" width="6.5234375" style="1" customWidth="1"/>
    <col min="5121" max="5121" width="9" style="1" customWidth="1"/>
    <col min="5122" max="5124" width="9.41796875" style="1" customWidth="1"/>
    <col min="5125" max="5125" width="0.89453125" style="1" customWidth="1"/>
    <col min="5126" max="5126" width="8.5234375" style="1" customWidth="1"/>
    <col min="5127" max="5345" width="9.1015625" style="1"/>
    <col min="5346" max="5346" width="7.1015625" style="1" customWidth="1"/>
    <col min="5347" max="5348" width="9.1015625" style="1"/>
    <col min="5349" max="5349" width="12.41796875" style="1" customWidth="1"/>
    <col min="5350" max="5350" width="0.89453125" style="1" customWidth="1"/>
    <col min="5351" max="5351" width="12.41796875" style="1" customWidth="1"/>
    <col min="5352" max="5352" width="0.89453125" style="1" customWidth="1"/>
    <col min="5353" max="5353" width="12.41796875" style="1" customWidth="1"/>
    <col min="5354" max="5354" width="11.5234375" style="1" customWidth="1"/>
    <col min="5355" max="5355" width="0.5234375" style="1" customWidth="1"/>
    <col min="5356" max="5359" width="5.5234375" style="1" customWidth="1"/>
    <col min="5360" max="5360" width="2.1015625" style="1" customWidth="1"/>
    <col min="5361" max="5361" width="6.5234375" style="1" customWidth="1"/>
    <col min="5362" max="5362" width="9" style="1" customWidth="1"/>
    <col min="5363" max="5365" width="9.41796875" style="1" customWidth="1"/>
    <col min="5366" max="5366" width="0.89453125" style="1" customWidth="1"/>
    <col min="5367" max="5374" width="8.5234375" style="1" customWidth="1"/>
    <col min="5375" max="5375" width="9.1015625" style="1"/>
    <col min="5376" max="5376" width="6.5234375" style="1" customWidth="1"/>
    <col min="5377" max="5377" width="9" style="1" customWidth="1"/>
    <col min="5378" max="5380" width="9.41796875" style="1" customWidth="1"/>
    <col min="5381" max="5381" width="0.89453125" style="1" customWidth="1"/>
    <col min="5382" max="5382" width="8.5234375" style="1" customWidth="1"/>
    <col min="5383" max="5601" width="9.1015625" style="1"/>
    <col min="5602" max="5602" width="7.1015625" style="1" customWidth="1"/>
    <col min="5603" max="5604" width="9.1015625" style="1"/>
    <col min="5605" max="5605" width="12.41796875" style="1" customWidth="1"/>
    <col min="5606" max="5606" width="0.89453125" style="1" customWidth="1"/>
    <col min="5607" max="5607" width="12.41796875" style="1" customWidth="1"/>
    <col min="5608" max="5608" width="0.89453125" style="1" customWidth="1"/>
    <col min="5609" max="5609" width="12.41796875" style="1" customWidth="1"/>
    <col min="5610" max="5610" width="11.5234375" style="1" customWidth="1"/>
    <col min="5611" max="5611" width="0.5234375" style="1" customWidth="1"/>
    <col min="5612" max="5615" width="5.5234375" style="1" customWidth="1"/>
    <col min="5616" max="5616" width="2.1015625" style="1" customWidth="1"/>
    <col min="5617" max="5617" width="6.5234375" style="1" customWidth="1"/>
    <col min="5618" max="5618" width="9" style="1" customWidth="1"/>
    <col min="5619" max="5621" width="9.41796875" style="1" customWidth="1"/>
    <col min="5622" max="5622" width="0.89453125" style="1" customWidth="1"/>
    <col min="5623" max="5630" width="8.5234375" style="1" customWidth="1"/>
    <col min="5631" max="5631" width="9.1015625" style="1"/>
    <col min="5632" max="5632" width="6.5234375" style="1" customWidth="1"/>
    <col min="5633" max="5633" width="9" style="1" customWidth="1"/>
    <col min="5634" max="5636" width="9.41796875" style="1" customWidth="1"/>
    <col min="5637" max="5637" width="0.89453125" style="1" customWidth="1"/>
    <col min="5638" max="5638" width="8.5234375" style="1" customWidth="1"/>
    <col min="5639" max="5857" width="9.1015625" style="1"/>
    <col min="5858" max="5858" width="7.1015625" style="1" customWidth="1"/>
    <col min="5859" max="5860" width="9.1015625" style="1"/>
    <col min="5861" max="5861" width="12.41796875" style="1" customWidth="1"/>
    <col min="5862" max="5862" width="0.89453125" style="1" customWidth="1"/>
    <col min="5863" max="5863" width="12.41796875" style="1" customWidth="1"/>
    <col min="5864" max="5864" width="0.89453125" style="1" customWidth="1"/>
    <col min="5865" max="5865" width="12.41796875" style="1" customWidth="1"/>
    <col min="5866" max="5866" width="11.5234375" style="1" customWidth="1"/>
    <col min="5867" max="5867" width="0.5234375" style="1" customWidth="1"/>
    <col min="5868" max="5871" width="5.5234375" style="1" customWidth="1"/>
    <col min="5872" max="5872" width="2.1015625" style="1" customWidth="1"/>
    <col min="5873" max="5873" width="6.5234375" style="1" customWidth="1"/>
    <col min="5874" max="5874" width="9" style="1" customWidth="1"/>
    <col min="5875" max="5877" width="9.41796875" style="1" customWidth="1"/>
    <col min="5878" max="5878" width="0.89453125" style="1" customWidth="1"/>
    <col min="5879" max="5886" width="8.5234375" style="1" customWidth="1"/>
    <col min="5887" max="5887" width="9.1015625" style="1"/>
    <col min="5888" max="5888" width="6.5234375" style="1" customWidth="1"/>
    <col min="5889" max="5889" width="9" style="1" customWidth="1"/>
    <col min="5890" max="5892" width="9.41796875" style="1" customWidth="1"/>
    <col min="5893" max="5893" width="0.89453125" style="1" customWidth="1"/>
    <col min="5894" max="5894" width="8.5234375" style="1" customWidth="1"/>
    <col min="5895" max="6113" width="9.1015625" style="1"/>
    <col min="6114" max="6114" width="7.1015625" style="1" customWidth="1"/>
    <col min="6115" max="6116" width="9.1015625" style="1"/>
    <col min="6117" max="6117" width="12.41796875" style="1" customWidth="1"/>
    <col min="6118" max="6118" width="0.89453125" style="1" customWidth="1"/>
    <col min="6119" max="6119" width="12.41796875" style="1" customWidth="1"/>
    <col min="6120" max="6120" width="0.89453125" style="1" customWidth="1"/>
    <col min="6121" max="6121" width="12.41796875" style="1" customWidth="1"/>
    <col min="6122" max="6122" width="11.5234375" style="1" customWidth="1"/>
    <col min="6123" max="6123" width="0.5234375" style="1" customWidth="1"/>
    <col min="6124" max="6127" width="5.5234375" style="1" customWidth="1"/>
    <col min="6128" max="6128" width="2.1015625" style="1" customWidth="1"/>
    <col min="6129" max="6129" width="6.5234375" style="1" customWidth="1"/>
    <col min="6130" max="6130" width="9" style="1" customWidth="1"/>
    <col min="6131" max="6133" width="9.41796875" style="1" customWidth="1"/>
    <col min="6134" max="6134" width="0.89453125" style="1" customWidth="1"/>
    <col min="6135" max="6142" width="8.5234375" style="1" customWidth="1"/>
    <col min="6143" max="6143" width="9.1015625" style="1"/>
    <col min="6144" max="6144" width="6.5234375" style="1" customWidth="1"/>
    <col min="6145" max="6145" width="9" style="1" customWidth="1"/>
    <col min="6146" max="6148" width="9.41796875" style="1" customWidth="1"/>
    <col min="6149" max="6149" width="0.89453125" style="1" customWidth="1"/>
    <col min="6150" max="6150" width="8.5234375" style="1" customWidth="1"/>
    <col min="6151" max="6369" width="9.1015625" style="1"/>
    <col min="6370" max="6370" width="7.1015625" style="1" customWidth="1"/>
    <col min="6371" max="6372" width="9.1015625" style="1"/>
    <col min="6373" max="6373" width="12.41796875" style="1" customWidth="1"/>
    <col min="6374" max="6374" width="0.89453125" style="1" customWidth="1"/>
    <col min="6375" max="6375" width="12.41796875" style="1" customWidth="1"/>
    <col min="6376" max="6376" width="0.89453125" style="1" customWidth="1"/>
    <col min="6377" max="6377" width="12.41796875" style="1" customWidth="1"/>
    <col min="6378" max="6378" width="11.5234375" style="1" customWidth="1"/>
    <col min="6379" max="6379" width="0.5234375" style="1" customWidth="1"/>
    <col min="6380" max="6383" width="5.5234375" style="1" customWidth="1"/>
    <col min="6384" max="6384" width="2.1015625" style="1" customWidth="1"/>
    <col min="6385" max="6385" width="6.5234375" style="1" customWidth="1"/>
    <col min="6386" max="6386" width="9" style="1" customWidth="1"/>
    <col min="6387" max="6389" width="9.41796875" style="1" customWidth="1"/>
    <col min="6390" max="6390" width="0.89453125" style="1" customWidth="1"/>
    <col min="6391" max="6398" width="8.5234375" style="1" customWidth="1"/>
    <col min="6399" max="6399" width="9.1015625" style="1"/>
    <col min="6400" max="6400" width="6.5234375" style="1" customWidth="1"/>
    <col min="6401" max="6401" width="9" style="1" customWidth="1"/>
    <col min="6402" max="6404" width="9.41796875" style="1" customWidth="1"/>
    <col min="6405" max="6405" width="0.89453125" style="1" customWidth="1"/>
    <col min="6406" max="6406" width="8.5234375" style="1" customWidth="1"/>
    <col min="6407" max="6625" width="9.1015625" style="1"/>
    <col min="6626" max="6626" width="7.1015625" style="1" customWidth="1"/>
    <col min="6627" max="6628" width="9.1015625" style="1"/>
    <col min="6629" max="6629" width="12.41796875" style="1" customWidth="1"/>
    <col min="6630" max="6630" width="0.89453125" style="1" customWidth="1"/>
    <col min="6631" max="6631" width="12.41796875" style="1" customWidth="1"/>
    <col min="6632" max="6632" width="0.89453125" style="1" customWidth="1"/>
    <col min="6633" max="6633" width="12.41796875" style="1" customWidth="1"/>
    <col min="6634" max="6634" width="11.5234375" style="1" customWidth="1"/>
    <col min="6635" max="6635" width="0.5234375" style="1" customWidth="1"/>
    <col min="6636" max="6639" width="5.5234375" style="1" customWidth="1"/>
    <col min="6640" max="6640" width="2.1015625" style="1" customWidth="1"/>
    <col min="6641" max="6641" width="6.5234375" style="1" customWidth="1"/>
    <col min="6642" max="6642" width="9" style="1" customWidth="1"/>
    <col min="6643" max="6645" width="9.41796875" style="1" customWidth="1"/>
    <col min="6646" max="6646" width="0.89453125" style="1" customWidth="1"/>
    <col min="6647" max="6654" width="8.5234375" style="1" customWidth="1"/>
    <col min="6655" max="6655" width="9.1015625" style="1"/>
    <col min="6656" max="6656" width="6.5234375" style="1" customWidth="1"/>
    <col min="6657" max="6657" width="9" style="1" customWidth="1"/>
    <col min="6658" max="6660" width="9.41796875" style="1" customWidth="1"/>
    <col min="6661" max="6661" width="0.89453125" style="1" customWidth="1"/>
    <col min="6662" max="6662" width="8.5234375" style="1" customWidth="1"/>
    <col min="6663" max="6881" width="9.1015625" style="1"/>
    <col min="6882" max="6882" width="7.1015625" style="1" customWidth="1"/>
    <col min="6883" max="6884" width="9.1015625" style="1"/>
    <col min="6885" max="6885" width="12.41796875" style="1" customWidth="1"/>
    <col min="6886" max="6886" width="0.89453125" style="1" customWidth="1"/>
    <col min="6887" max="6887" width="12.41796875" style="1" customWidth="1"/>
    <col min="6888" max="6888" width="0.89453125" style="1" customWidth="1"/>
    <col min="6889" max="6889" width="12.41796875" style="1" customWidth="1"/>
    <col min="6890" max="6890" width="11.5234375" style="1" customWidth="1"/>
    <col min="6891" max="6891" width="0.5234375" style="1" customWidth="1"/>
    <col min="6892" max="6895" width="5.5234375" style="1" customWidth="1"/>
    <col min="6896" max="6896" width="2.1015625" style="1" customWidth="1"/>
    <col min="6897" max="6897" width="6.5234375" style="1" customWidth="1"/>
    <col min="6898" max="6898" width="9" style="1" customWidth="1"/>
    <col min="6899" max="6901" width="9.41796875" style="1" customWidth="1"/>
    <col min="6902" max="6902" width="0.89453125" style="1" customWidth="1"/>
    <col min="6903" max="6910" width="8.5234375" style="1" customWidth="1"/>
    <col min="6911" max="6911" width="9.1015625" style="1"/>
    <col min="6912" max="6912" width="6.5234375" style="1" customWidth="1"/>
    <col min="6913" max="6913" width="9" style="1" customWidth="1"/>
    <col min="6914" max="6916" width="9.41796875" style="1" customWidth="1"/>
    <col min="6917" max="6917" width="0.89453125" style="1" customWidth="1"/>
    <col min="6918" max="6918" width="8.5234375" style="1" customWidth="1"/>
    <col min="6919" max="7137" width="9.1015625" style="1"/>
    <col min="7138" max="7138" width="7.1015625" style="1" customWidth="1"/>
    <col min="7139" max="7140" width="9.1015625" style="1"/>
    <col min="7141" max="7141" width="12.41796875" style="1" customWidth="1"/>
    <col min="7142" max="7142" width="0.89453125" style="1" customWidth="1"/>
    <col min="7143" max="7143" width="12.41796875" style="1" customWidth="1"/>
    <col min="7144" max="7144" width="0.89453125" style="1" customWidth="1"/>
    <col min="7145" max="7145" width="12.41796875" style="1" customWidth="1"/>
    <col min="7146" max="7146" width="11.5234375" style="1" customWidth="1"/>
    <col min="7147" max="7147" width="0.5234375" style="1" customWidth="1"/>
    <col min="7148" max="7151" width="5.5234375" style="1" customWidth="1"/>
    <col min="7152" max="7152" width="2.1015625" style="1" customWidth="1"/>
    <col min="7153" max="7153" width="6.5234375" style="1" customWidth="1"/>
    <col min="7154" max="7154" width="9" style="1" customWidth="1"/>
    <col min="7155" max="7157" width="9.41796875" style="1" customWidth="1"/>
    <col min="7158" max="7158" width="0.89453125" style="1" customWidth="1"/>
    <col min="7159" max="7166" width="8.5234375" style="1" customWidth="1"/>
    <col min="7167" max="7167" width="9.1015625" style="1"/>
    <col min="7168" max="7168" width="6.5234375" style="1" customWidth="1"/>
    <col min="7169" max="7169" width="9" style="1" customWidth="1"/>
    <col min="7170" max="7172" width="9.41796875" style="1" customWidth="1"/>
    <col min="7173" max="7173" width="0.89453125" style="1" customWidth="1"/>
    <col min="7174" max="7174" width="8.5234375" style="1" customWidth="1"/>
    <col min="7175" max="7393" width="9.1015625" style="1"/>
    <col min="7394" max="7394" width="7.1015625" style="1" customWidth="1"/>
    <col min="7395" max="7396" width="9.1015625" style="1"/>
    <col min="7397" max="7397" width="12.41796875" style="1" customWidth="1"/>
    <col min="7398" max="7398" width="0.89453125" style="1" customWidth="1"/>
    <col min="7399" max="7399" width="12.41796875" style="1" customWidth="1"/>
    <col min="7400" max="7400" width="0.89453125" style="1" customWidth="1"/>
    <col min="7401" max="7401" width="12.41796875" style="1" customWidth="1"/>
    <col min="7402" max="7402" width="11.5234375" style="1" customWidth="1"/>
    <col min="7403" max="7403" width="0.5234375" style="1" customWidth="1"/>
    <col min="7404" max="7407" width="5.5234375" style="1" customWidth="1"/>
    <col min="7408" max="7408" width="2.1015625" style="1" customWidth="1"/>
    <col min="7409" max="7409" width="6.5234375" style="1" customWidth="1"/>
    <col min="7410" max="7410" width="9" style="1" customWidth="1"/>
    <col min="7411" max="7413" width="9.41796875" style="1" customWidth="1"/>
    <col min="7414" max="7414" width="0.89453125" style="1" customWidth="1"/>
    <col min="7415" max="7422" width="8.5234375" style="1" customWidth="1"/>
    <col min="7423" max="7423" width="9.1015625" style="1"/>
    <col min="7424" max="7424" width="6.5234375" style="1" customWidth="1"/>
    <col min="7425" max="7425" width="9" style="1" customWidth="1"/>
    <col min="7426" max="7428" width="9.41796875" style="1" customWidth="1"/>
    <col min="7429" max="7429" width="0.89453125" style="1" customWidth="1"/>
    <col min="7430" max="7430" width="8.5234375" style="1" customWidth="1"/>
    <col min="7431" max="7649" width="9.1015625" style="1"/>
    <col min="7650" max="7650" width="7.1015625" style="1" customWidth="1"/>
    <col min="7651" max="7652" width="9.1015625" style="1"/>
    <col min="7653" max="7653" width="12.41796875" style="1" customWidth="1"/>
    <col min="7654" max="7654" width="0.89453125" style="1" customWidth="1"/>
    <col min="7655" max="7655" width="12.41796875" style="1" customWidth="1"/>
    <col min="7656" max="7656" width="0.89453125" style="1" customWidth="1"/>
    <col min="7657" max="7657" width="12.41796875" style="1" customWidth="1"/>
    <col min="7658" max="7658" width="11.5234375" style="1" customWidth="1"/>
    <col min="7659" max="7659" width="0.5234375" style="1" customWidth="1"/>
    <col min="7660" max="7663" width="5.5234375" style="1" customWidth="1"/>
    <col min="7664" max="7664" width="2.1015625" style="1" customWidth="1"/>
    <col min="7665" max="7665" width="6.5234375" style="1" customWidth="1"/>
    <col min="7666" max="7666" width="9" style="1" customWidth="1"/>
    <col min="7667" max="7669" width="9.41796875" style="1" customWidth="1"/>
    <col min="7670" max="7670" width="0.89453125" style="1" customWidth="1"/>
    <col min="7671" max="7678" width="8.5234375" style="1" customWidth="1"/>
    <col min="7679" max="7679" width="9.1015625" style="1"/>
    <col min="7680" max="7680" width="6.5234375" style="1" customWidth="1"/>
    <col min="7681" max="7681" width="9" style="1" customWidth="1"/>
    <col min="7682" max="7684" width="9.41796875" style="1" customWidth="1"/>
    <col min="7685" max="7685" width="0.89453125" style="1" customWidth="1"/>
    <col min="7686" max="7686" width="8.5234375" style="1" customWidth="1"/>
    <col min="7687" max="7905" width="9.1015625" style="1"/>
    <col min="7906" max="7906" width="7.1015625" style="1" customWidth="1"/>
    <col min="7907" max="7908" width="9.1015625" style="1"/>
    <col min="7909" max="7909" width="12.41796875" style="1" customWidth="1"/>
    <col min="7910" max="7910" width="0.89453125" style="1" customWidth="1"/>
    <col min="7911" max="7911" width="12.41796875" style="1" customWidth="1"/>
    <col min="7912" max="7912" width="0.89453125" style="1" customWidth="1"/>
    <col min="7913" max="7913" width="12.41796875" style="1" customWidth="1"/>
    <col min="7914" max="7914" width="11.5234375" style="1" customWidth="1"/>
    <col min="7915" max="7915" width="0.5234375" style="1" customWidth="1"/>
    <col min="7916" max="7919" width="5.5234375" style="1" customWidth="1"/>
    <col min="7920" max="7920" width="2.1015625" style="1" customWidth="1"/>
    <col min="7921" max="7921" width="6.5234375" style="1" customWidth="1"/>
    <col min="7922" max="7922" width="9" style="1" customWidth="1"/>
    <col min="7923" max="7925" width="9.41796875" style="1" customWidth="1"/>
    <col min="7926" max="7926" width="0.89453125" style="1" customWidth="1"/>
    <col min="7927" max="7934" width="8.5234375" style="1" customWidth="1"/>
    <col min="7935" max="7935" width="9.1015625" style="1"/>
    <col min="7936" max="7936" width="6.5234375" style="1" customWidth="1"/>
    <col min="7937" max="7937" width="9" style="1" customWidth="1"/>
    <col min="7938" max="7940" width="9.41796875" style="1" customWidth="1"/>
    <col min="7941" max="7941" width="0.89453125" style="1" customWidth="1"/>
    <col min="7942" max="7942" width="8.5234375" style="1" customWidth="1"/>
    <col min="7943" max="8161" width="9.1015625" style="1"/>
    <col min="8162" max="8162" width="7.1015625" style="1" customWidth="1"/>
    <col min="8163" max="8164" width="9.1015625" style="1"/>
    <col min="8165" max="8165" width="12.41796875" style="1" customWidth="1"/>
    <col min="8166" max="8166" width="0.89453125" style="1" customWidth="1"/>
    <col min="8167" max="8167" width="12.41796875" style="1" customWidth="1"/>
    <col min="8168" max="8168" width="0.89453125" style="1" customWidth="1"/>
    <col min="8169" max="8169" width="12.41796875" style="1" customWidth="1"/>
    <col min="8170" max="8170" width="11.5234375" style="1" customWidth="1"/>
    <col min="8171" max="8171" width="0.5234375" style="1" customWidth="1"/>
    <col min="8172" max="8175" width="5.5234375" style="1" customWidth="1"/>
    <col min="8176" max="8176" width="2.1015625" style="1" customWidth="1"/>
    <col min="8177" max="8177" width="6.5234375" style="1" customWidth="1"/>
    <col min="8178" max="8178" width="9" style="1" customWidth="1"/>
    <col min="8179" max="8181" width="9.41796875" style="1" customWidth="1"/>
    <col min="8182" max="8182" width="0.89453125" style="1" customWidth="1"/>
    <col min="8183" max="8190" width="8.5234375" style="1" customWidth="1"/>
    <col min="8191" max="8191" width="9.1015625" style="1"/>
    <col min="8192" max="8192" width="6.5234375" style="1" customWidth="1"/>
    <col min="8193" max="8193" width="9" style="1" customWidth="1"/>
    <col min="8194" max="8196" width="9.41796875" style="1" customWidth="1"/>
    <col min="8197" max="8197" width="0.89453125" style="1" customWidth="1"/>
    <col min="8198" max="8198" width="8.5234375" style="1" customWidth="1"/>
    <col min="8199" max="8417" width="9.1015625" style="1"/>
    <col min="8418" max="8418" width="7.1015625" style="1" customWidth="1"/>
    <col min="8419" max="8420" width="9.1015625" style="1"/>
    <col min="8421" max="8421" width="12.41796875" style="1" customWidth="1"/>
    <col min="8422" max="8422" width="0.89453125" style="1" customWidth="1"/>
    <col min="8423" max="8423" width="12.41796875" style="1" customWidth="1"/>
    <col min="8424" max="8424" width="0.89453125" style="1" customWidth="1"/>
    <col min="8425" max="8425" width="12.41796875" style="1" customWidth="1"/>
    <col min="8426" max="8426" width="11.5234375" style="1" customWidth="1"/>
    <col min="8427" max="8427" width="0.5234375" style="1" customWidth="1"/>
    <col min="8428" max="8431" width="5.5234375" style="1" customWidth="1"/>
    <col min="8432" max="8432" width="2.1015625" style="1" customWidth="1"/>
    <col min="8433" max="8433" width="6.5234375" style="1" customWidth="1"/>
    <col min="8434" max="8434" width="9" style="1" customWidth="1"/>
    <col min="8435" max="8437" width="9.41796875" style="1" customWidth="1"/>
    <col min="8438" max="8438" width="0.89453125" style="1" customWidth="1"/>
    <col min="8439" max="8446" width="8.5234375" style="1" customWidth="1"/>
    <col min="8447" max="8447" width="9.1015625" style="1"/>
    <col min="8448" max="8448" width="6.5234375" style="1" customWidth="1"/>
    <col min="8449" max="8449" width="9" style="1" customWidth="1"/>
    <col min="8450" max="8452" width="9.41796875" style="1" customWidth="1"/>
    <col min="8453" max="8453" width="0.89453125" style="1" customWidth="1"/>
    <col min="8454" max="8454" width="8.5234375" style="1" customWidth="1"/>
    <col min="8455" max="8673" width="9.1015625" style="1"/>
    <col min="8674" max="8674" width="7.1015625" style="1" customWidth="1"/>
    <col min="8675" max="8676" width="9.1015625" style="1"/>
    <col min="8677" max="8677" width="12.41796875" style="1" customWidth="1"/>
    <col min="8678" max="8678" width="0.89453125" style="1" customWidth="1"/>
    <col min="8679" max="8679" width="12.41796875" style="1" customWidth="1"/>
    <col min="8680" max="8680" width="0.89453125" style="1" customWidth="1"/>
    <col min="8681" max="8681" width="12.41796875" style="1" customWidth="1"/>
    <col min="8682" max="8682" width="11.5234375" style="1" customWidth="1"/>
    <col min="8683" max="8683" width="0.5234375" style="1" customWidth="1"/>
    <col min="8684" max="8687" width="5.5234375" style="1" customWidth="1"/>
    <col min="8688" max="8688" width="2.1015625" style="1" customWidth="1"/>
    <col min="8689" max="8689" width="6.5234375" style="1" customWidth="1"/>
    <col min="8690" max="8690" width="9" style="1" customWidth="1"/>
    <col min="8691" max="8693" width="9.41796875" style="1" customWidth="1"/>
    <col min="8694" max="8694" width="0.89453125" style="1" customWidth="1"/>
    <col min="8695" max="8702" width="8.5234375" style="1" customWidth="1"/>
    <col min="8703" max="8703" width="9.1015625" style="1"/>
    <col min="8704" max="8704" width="6.5234375" style="1" customWidth="1"/>
    <col min="8705" max="8705" width="9" style="1" customWidth="1"/>
    <col min="8706" max="8708" width="9.41796875" style="1" customWidth="1"/>
    <col min="8709" max="8709" width="0.89453125" style="1" customWidth="1"/>
    <col min="8710" max="8710" width="8.5234375" style="1" customWidth="1"/>
    <col min="8711" max="8929" width="9.1015625" style="1"/>
    <col min="8930" max="8930" width="7.1015625" style="1" customWidth="1"/>
    <col min="8931" max="8932" width="9.1015625" style="1"/>
    <col min="8933" max="8933" width="12.41796875" style="1" customWidth="1"/>
    <col min="8934" max="8934" width="0.89453125" style="1" customWidth="1"/>
    <col min="8935" max="8935" width="12.41796875" style="1" customWidth="1"/>
    <col min="8936" max="8936" width="0.89453125" style="1" customWidth="1"/>
    <col min="8937" max="8937" width="12.41796875" style="1" customWidth="1"/>
    <col min="8938" max="8938" width="11.5234375" style="1" customWidth="1"/>
    <col min="8939" max="8939" width="0.5234375" style="1" customWidth="1"/>
    <col min="8940" max="8943" width="5.5234375" style="1" customWidth="1"/>
    <col min="8944" max="8944" width="2.1015625" style="1" customWidth="1"/>
    <col min="8945" max="8945" width="6.5234375" style="1" customWidth="1"/>
    <col min="8946" max="8946" width="9" style="1" customWidth="1"/>
    <col min="8947" max="8949" width="9.41796875" style="1" customWidth="1"/>
    <col min="8950" max="8950" width="0.89453125" style="1" customWidth="1"/>
    <col min="8951" max="8958" width="8.5234375" style="1" customWidth="1"/>
    <col min="8959" max="8959" width="9.1015625" style="1"/>
    <col min="8960" max="8960" width="6.5234375" style="1" customWidth="1"/>
    <col min="8961" max="8961" width="9" style="1" customWidth="1"/>
    <col min="8962" max="8964" width="9.41796875" style="1" customWidth="1"/>
    <col min="8965" max="8965" width="0.89453125" style="1" customWidth="1"/>
    <col min="8966" max="8966" width="8.5234375" style="1" customWidth="1"/>
    <col min="8967" max="9185" width="9.1015625" style="1"/>
    <col min="9186" max="9186" width="7.1015625" style="1" customWidth="1"/>
    <col min="9187" max="9188" width="9.1015625" style="1"/>
    <col min="9189" max="9189" width="12.41796875" style="1" customWidth="1"/>
    <col min="9190" max="9190" width="0.89453125" style="1" customWidth="1"/>
    <col min="9191" max="9191" width="12.41796875" style="1" customWidth="1"/>
    <col min="9192" max="9192" width="0.89453125" style="1" customWidth="1"/>
    <col min="9193" max="9193" width="12.41796875" style="1" customWidth="1"/>
    <col min="9194" max="9194" width="11.5234375" style="1" customWidth="1"/>
    <col min="9195" max="9195" width="0.5234375" style="1" customWidth="1"/>
    <col min="9196" max="9199" width="5.5234375" style="1" customWidth="1"/>
    <col min="9200" max="9200" width="2.1015625" style="1" customWidth="1"/>
    <col min="9201" max="9201" width="6.5234375" style="1" customWidth="1"/>
    <col min="9202" max="9202" width="9" style="1" customWidth="1"/>
    <col min="9203" max="9205" width="9.41796875" style="1" customWidth="1"/>
    <col min="9206" max="9206" width="0.89453125" style="1" customWidth="1"/>
    <col min="9207" max="9214" width="8.5234375" style="1" customWidth="1"/>
    <col min="9215" max="9215" width="9.1015625" style="1"/>
    <col min="9216" max="9216" width="6.5234375" style="1" customWidth="1"/>
    <col min="9217" max="9217" width="9" style="1" customWidth="1"/>
    <col min="9218" max="9220" width="9.41796875" style="1" customWidth="1"/>
    <col min="9221" max="9221" width="0.89453125" style="1" customWidth="1"/>
    <col min="9222" max="9222" width="8.5234375" style="1" customWidth="1"/>
    <col min="9223" max="9441" width="9.1015625" style="1"/>
    <col min="9442" max="9442" width="7.1015625" style="1" customWidth="1"/>
    <col min="9443" max="9444" width="9.1015625" style="1"/>
    <col min="9445" max="9445" width="12.41796875" style="1" customWidth="1"/>
    <col min="9446" max="9446" width="0.89453125" style="1" customWidth="1"/>
    <col min="9447" max="9447" width="12.41796875" style="1" customWidth="1"/>
    <col min="9448" max="9448" width="0.89453125" style="1" customWidth="1"/>
    <col min="9449" max="9449" width="12.41796875" style="1" customWidth="1"/>
    <col min="9450" max="9450" width="11.5234375" style="1" customWidth="1"/>
    <col min="9451" max="9451" width="0.5234375" style="1" customWidth="1"/>
    <col min="9452" max="9455" width="5.5234375" style="1" customWidth="1"/>
    <col min="9456" max="9456" width="2.1015625" style="1" customWidth="1"/>
    <col min="9457" max="9457" width="6.5234375" style="1" customWidth="1"/>
    <col min="9458" max="9458" width="9" style="1" customWidth="1"/>
    <col min="9459" max="9461" width="9.41796875" style="1" customWidth="1"/>
    <col min="9462" max="9462" width="0.89453125" style="1" customWidth="1"/>
    <col min="9463" max="9470" width="8.5234375" style="1" customWidth="1"/>
    <col min="9471" max="9471" width="9.1015625" style="1"/>
    <col min="9472" max="9472" width="6.5234375" style="1" customWidth="1"/>
    <col min="9473" max="9473" width="9" style="1" customWidth="1"/>
    <col min="9474" max="9476" width="9.41796875" style="1" customWidth="1"/>
    <col min="9477" max="9477" width="0.89453125" style="1" customWidth="1"/>
    <col min="9478" max="9478" width="8.5234375" style="1" customWidth="1"/>
    <col min="9479" max="9697" width="9.1015625" style="1"/>
    <col min="9698" max="9698" width="7.1015625" style="1" customWidth="1"/>
    <col min="9699" max="9700" width="9.1015625" style="1"/>
    <col min="9701" max="9701" width="12.41796875" style="1" customWidth="1"/>
    <col min="9702" max="9702" width="0.89453125" style="1" customWidth="1"/>
    <col min="9703" max="9703" width="12.41796875" style="1" customWidth="1"/>
    <col min="9704" max="9704" width="0.89453125" style="1" customWidth="1"/>
    <col min="9705" max="9705" width="12.41796875" style="1" customWidth="1"/>
    <col min="9706" max="9706" width="11.5234375" style="1" customWidth="1"/>
    <col min="9707" max="9707" width="0.5234375" style="1" customWidth="1"/>
    <col min="9708" max="9711" width="5.5234375" style="1" customWidth="1"/>
    <col min="9712" max="9712" width="2.1015625" style="1" customWidth="1"/>
    <col min="9713" max="9713" width="6.5234375" style="1" customWidth="1"/>
    <col min="9714" max="9714" width="9" style="1" customWidth="1"/>
    <col min="9715" max="9717" width="9.41796875" style="1" customWidth="1"/>
    <col min="9718" max="9718" width="0.89453125" style="1" customWidth="1"/>
    <col min="9719" max="9726" width="8.5234375" style="1" customWidth="1"/>
    <col min="9727" max="9727" width="9.1015625" style="1"/>
    <col min="9728" max="9728" width="6.5234375" style="1" customWidth="1"/>
    <col min="9729" max="9729" width="9" style="1" customWidth="1"/>
    <col min="9730" max="9732" width="9.41796875" style="1" customWidth="1"/>
    <col min="9733" max="9733" width="0.89453125" style="1" customWidth="1"/>
    <col min="9734" max="9734" width="8.5234375" style="1" customWidth="1"/>
    <col min="9735" max="9953" width="9.1015625" style="1"/>
    <col min="9954" max="9954" width="7.1015625" style="1" customWidth="1"/>
    <col min="9955" max="9956" width="9.1015625" style="1"/>
    <col min="9957" max="9957" width="12.41796875" style="1" customWidth="1"/>
    <col min="9958" max="9958" width="0.89453125" style="1" customWidth="1"/>
    <col min="9959" max="9959" width="12.41796875" style="1" customWidth="1"/>
    <col min="9960" max="9960" width="0.89453125" style="1" customWidth="1"/>
    <col min="9961" max="9961" width="12.41796875" style="1" customWidth="1"/>
    <col min="9962" max="9962" width="11.5234375" style="1" customWidth="1"/>
    <col min="9963" max="9963" width="0.5234375" style="1" customWidth="1"/>
    <col min="9964" max="9967" width="5.5234375" style="1" customWidth="1"/>
    <col min="9968" max="9968" width="2.1015625" style="1" customWidth="1"/>
    <col min="9969" max="9969" width="6.5234375" style="1" customWidth="1"/>
    <col min="9970" max="9970" width="9" style="1" customWidth="1"/>
    <col min="9971" max="9973" width="9.41796875" style="1" customWidth="1"/>
    <col min="9974" max="9974" width="0.89453125" style="1" customWidth="1"/>
    <col min="9975" max="9982" width="8.5234375" style="1" customWidth="1"/>
    <col min="9983" max="9983" width="9.1015625" style="1"/>
    <col min="9984" max="9984" width="6.5234375" style="1" customWidth="1"/>
    <col min="9985" max="9985" width="9" style="1" customWidth="1"/>
    <col min="9986" max="9988" width="9.41796875" style="1" customWidth="1"/>
    <col min="9989" max="9989" width="0.89453125" style="1" customWidth="1"/>
    <col min="9990" max="9990" width="8.5234375" style="1" customWidth="1"/>
    <col min="9991" max="10209" width="9.1015625" style="1"/>
    <col min="10210" max="10210" width="7.1015625" style="1" customWidth="1"/>
    <col min="10211" max="10212" width="9.1015625" style="1"/>
    <col min="10213" max="10213" width="12.41796875" style="1" customWidth="1"/>
    <col min="10214" max="10214" width="0.89453125" style="1" customWidth="1"/>
    <col min="10215" max="10215" width="12.41796875" style="1" customWidth="1"/>
    <col min="10216" max="10216" width="0.89453125" style="1" customWidth="1"/>
    <col min="10217" max="10217" width="12.41796875" style="1" customWidth="1"/>
    <col min="10218" max="10218" width="11.5234375" style="1" customWidth="1"/>
    <col min="10219" max="10219" width="0.5234375" style="1" customWidth="1"/>
    <col min="10220" max="10223" width="5.5234375" style="1" customWidth="1"/>
    <col min="10224" max="10224" width="2.1015625" style="1" customWidth="1"/>
    <col min="10225" max="10225" width="6.5234375" style="1" customWidth="1"/>
    <col min="10226" max="10226" width="9" style="1" customWidth="1"/>
    <col min="10227" max="10229" width="9.41796875" style="1" customWidth="1"/>
    <col min="10230" max="10230" width="0.89453125" style="1" customWidth="1"/>
    <col min="10231" max="10238" width="8.5234375" style="1" customWidth="1"/>
    <col min="10239" max="10239" width="9.1015625" style="1"/>
    <col min="10240" max="10240" width="6.5234375" style="1" customWidth="1"/>
    <col min="10241" max="10241" width="9" style="1" customWidth="1"/>
    <col min="10242" max="10244" width="9.41796875" style="1" customWidth="1"/>
    <col min="10245" max="10245" width="0.89453125" style="1" customWidth="1"/>
    <col min="10246" max="10246" width="8.5234375" style="1" customWidth="1"/>
    <col min="10247" max="10465" width="9.1015625" style="1"/>
    <col min="10466" max="10466" width="7.1015625" style="1" customWidth="1"/>
    <col min="10467" max="10468" width="9.1015625" style="1"/>
    <col min="10469" max="10469" width="12.41796875" style="1" customWidth="1"/>
    <col min="10470" max="10470" width="0.89453125" style="1" customWidth="1"/>
    <col min="10471" max="10471" width="12.41796875" style="1" customWidth="1"/>
    <col min="10472" max="10472" width="0.89453125" style="1" customWidth="1"/>
    <col min="10473" max="10473" width="12.41796875" style="1" customWidth="1"/>
    <col min="10474" max="10474" width="11.5234375" style="1" customWidth="1"/>
    <col min="10475" max="10475" width="0.5234375" style="1" customWidth="1"/>
    <col min="10476" max="10479" width="5.5234375" style="1" customWidth="1"/>
    <col min="10480" max="10480" width="2.1015625" style="1" customWidth="1"/>
    <col min="10481" max="10481" width="6.5234375" style="1" customWidth="1"/>
    <col min="10482" max="10482" width="9" style="1" customWidth="1"/>
    <col min="10483" max="10485" width="9.41796875" style="1" customWidth="1"/>
    <col min="10486" max="10486" width="0.89453125" style="1" customWidth="1"/>
    <col min="10487" max="10494" width="8.5234375" style="1" customWidth="1"/>
    <col min="10495" max="10495" width="9.1015625" style="1"/>
    <col min="10496" max="10496" width="6.5234375" style="1" customWidth="1"/>
    <col min="10497" max="10497" width="9" style="1" customWidth="1"/>
    <col min="10498" max="10500" width="9.41796875" style="1" customWidth="1"/>
    <col min="10501" max="10501" width="0.89453125" style="1" customWidth="1"/>
    <col min="10502" max="10502" width="8.5234375" style="1" customWidth="1"/>
    <col min="10503" max="10721" width="9.1015625" style="1"/>
    <col min="10722" max="10722" width="7.1015625" style="1" customWidth="1"/>
    <col min="10723" max="10724" width="9.1015625" style="1"/>
    <col min="10725" max="10725" width="12.41796875" style="1" customWidth="1"/>
    <col min="10726" max="10726" width="0.89453125" style="1" customWidth="1"/>
    <col min="10727" max="10727" width="12.41796875" style="1" customWidth="1"/>
    <col min="10728" max="10728" width="0.89453125" style="1" customWidth="1"/>
    <col min="10729" max="10729" width="12.41796875" style="1" customWidth="1"/>
    <col min="10730" max="10730" width="11.5234375" style="1" customWidth="1"/>
    <col min="10731" max="10731" width="0.5234375" style="1" customWidth="1"/>
    <col min="10732" max="10735" width="5.5234375" style="1" customWidth="1"/>
    <col min="10736" max="10736" width="2.1015625" style="1" customWidth="1"/>
    <col min="10737" max="10737" width="6.5234375" style="1" customWidth="1"/>
    <col min="10738" max="10738" width="9" style="1" customWidth="1"/>
    <col min="10739" max="10741" width="9.41796875" style="1" customWidth="1"/>
    <col min="10742" max="10742" width="0.89453125" style="1" customWidth="1"/>
    <col min="10743" max="10750" width="8.5234375" style="1" customWidth="1"/>
    <col min="10751" max="10751" width="9.1015625" style="1"/>
    <col min="10752" max="10752" width="6.5234375" style="1" customWidth="1"/>
    <col min="10753" max="10753" width="9" style="1" customWidth="1"/>
    <col min="10754" max="10756" width="9.41796875" style="1" customWidth="1"/>
    <col min="10757" max="10757" width="0.89453125" style="1" customWidth="1"/>
    <col min="10758" max="10758" width="8.5234375" style="1" customWidth="1"/>
    <col min="10759" max="10977" width="9.1015625" style="1"/>
    <col min="10978" max="10978" width="7.1015625" style="1" customWidth="1"/>
    <col min="10979" max="10980" width="9.1015625" style="1"/>
    <col min="10981" max="10981" width="12.41796875" style="1" customWidth="1"/>
    <col min="10982" max="10982" width="0.89453125" style="1" customWidth="1"/>
    <col min="10983" max="10983" width="12.41796875" style="1" customWidth="1"/>
    <col min="10984" max="10984" width="0.89453125" style="1" customWidth="1"/>
    <col min="10985" max="10985" width="12.41796875" style="1" customWidth="1"/>
    <col min="10986" max="10986" width="11.5234375" style="1" customWidth="1"/>
    <col min="10987" max="10987" width="0.5234375" style="1" customWidth="1"/>
    <col min="10988" max="10991" width="5.5234375" style="1" customWidth="1"/>
    <col min="10992" max="10992" width="2.1015625" style="1" customWidth="1"/>
    <col min="10993" max="10993" width="6.5234375" style="1" customWidth="1"/>
    <col min="10994" max="10994" width="9" style="1" customWidth="1"/>
    <col min="10995" max="10997" width="9.41796875" style="1" customWidth="1"/>
    <col min="10998" max="10998" width="0.89453125" style="1" customWidth="1"/>
    <col min="10999" max="11006" width="8.5234375" style="1" customWidth="1"/>
    <col min="11007" max="11007" width="9.1015625" style="1"/>
    <col min="11008" max="11008" width="6.5234375" style="1" customWidth="1"/>
    <col min="11009" max="11009" width="9" style="1" customWidth="1"/>
    <col min="11010" max="11012" width="9.41796875" style="1" customWidth="1"/>
    <col min="11013" max="11013" width="0.89453125" style="1" customWidth="1"/>
    <col min="11014" max="11014" width="8.5234375" style="1" customWidth="1"/>
    <col min="11015" max="11233" width="9.1015625" style="1"/>
    <col min="11234" max="11234" width="7.1015625" style="1" customWidth="1"/>
    <col min="11235" max="11236" width="9.1015625" style="1"/>
    <col min="11237" max="11237" width="12.41796875" style="1" customWidth="1"/>
    <col min="11238" max="11238" width="0.89453125" style="1" customWidth="1"/>
    <col min="11239" max="11239" width="12.41796875" style="1" customWidth="1"/>
    <col min="11240" max="11240" width="0.89453125" style="1" customWidth="1"/>
    <col min="11241" max="11241" width="12.41796875" style="1" customWidth="1"/>
    <col min="11242" max="11242" width="11.5234375" style="1" customWidth="1"/>
    <col min="11243" max="11243" width="0.5234375" style="1" customWidth="1"/>
    <col min="11244" max="11247" width="5.5234375" style="1" customWidth="1"/>
    <col min="11248" max="11248" width="2.1015625" style="1" customWidth="1"/>
    <col min="11249" max="11249" width="6.5234375" style="1" customWidth="1"/>
    <col min="11250" max="11250" width="9" style="1" customWidth="1"/>
    <col min="11251" max="11253" width="9.41796875" style="1" customWidth="1"/>
    <col min="11254" max="11254" width="0.89453125" style="1" customWidth="1"/>
    <col min="11255" max="11262" width="8.5234375" style="1" customWidth="1"/>
    <col min="11263" max="11263" width="9.1015625" style="1"/>
    <col min="11264" max="11264" width="6.5234375" style="1" customWidth="1"/>
    <col min="11265" max="11265" width="9" style="1" customWidth="1"/>
    <col min="11266" max="11268" width="9.41796875" style="1" customWidth="1"/>
    <col min="11269" max="11269" width="0.89453125" style="1" customWidth="1"/>
    <col min="11270" max="11270" width="8.5234375" style="1" customWidth="1"/>
    <col min="11271" max="11489" width="9.1015625" style="1"/>
    <col min="11490" max="11490" width="7.1015625" style="1" customWidth="1"/>
    <col min="11491" max="11492" width="9.1015625" style="1"/>
    <col min="11493" max="11493" width="12.41796875" style="1" customWidth="1"/>
    <col min="11494" max="11494" width="0.89453125" style="1" customWidth="1"/>
    <col min="11495" max="11495" width="12.41796875" style="1" customWidth="1"/>
    <col min="11496" max="11496" width="0.89453125" style="1" customWidth="1"/>
    <col min="11497" max="11497" width="12.41796875" style="1" customWidth="1"/>
    <col min="11498" max="11498" width="11.5234375" style="1" customWidth="1"/>
    <col min="11499" max="11499" width="0.5234375" style="1" customWidth="1"/>
    <col min="11500" max="11503" width="5.5234375" style="1" customWidth="1"/>
    <col min="11504" max="11504" width="2.1015625" style="1" customWidth="1"/>
    <col min="11505" max="11505" width="6.5234375" style="1" customWidth="1"/>
    <col min="11506" max="11506" width="9" style="1" customWidth="1"/>
    <col min="11507" max="11509" width="9.41796875" style="1" customWidth="1"/>
    <col min="11510" max="11510" width="0.89453125" style="1" customWidth="1"/>
    <col min="11511" max="11518" width="8.5234375" style="1" customWidth="1"/>
    <col min="11519" max="11519" width="9.1015625" style="1"/>
    <col min="11520" max="11520" width="6.5234375" style="1" customWidth="1"/>
    <col min="11521" max="11521" width="9" style="1" customWidth="1"/>
    <col min="11522" max="11524" width="9.41796875" style="1" customWidth="1"/>
    <col min="11525" max="11525" width="0.89453125" style="1" customWidth="1"/>
    <col min="11526" max="11526" width="8.5234375" style="1" customWidth="1"/>
    <col min="11527" max="11745" width="9.1015625" style="1"/>
    <col min="11746" max="11746" width="7.1015625" style="1" customWidth="1"/>
    <col min="11747" max="11748" width="9.1015625" style="1"/>
    <col min="11749" max="11749" width="12.41796875" style="1" customWidth="1"/>
    <col min="11750" max="11750" width="0.89453125" style="1" customWidth="1"/>
    <col min="11751" max="11751" width="12.41796875" style="1" customWidth="1"/>
    <col min="11752" max="11752" width="0.89453125" style="1" customWidth="1"/>
    <col min="11753" max="11753" width="12.41796875" style="1" customWidth="1"/>
    <col min="11754" max="11754" width="11.5234375" style="1" customWidth="1"/>
    <col min="11755" max="11755" width="0.5234375" style="1" customWidth="1"/>
    <col min="11756" max="11759" width="5.5234375" style="1" customWidth="1"/>
    <col min="11760" max="11760" width="2.1015625" style="1" customWidth="1"/>
    <col min="11761" max="11761" width="6.5234375" style="1" customWidth="1"/>
    <col min="11762" max="11762" width="9" style="1" customWidth="1"/>
    <col min="11763" max="11765" width="9.41796875" style="1" customWidth="1"/>
    <col min="11766" max="11766" width="0.89453125" style="1" customWidth="1"/>
    <col min="11767" max="11774" width="8.5234375" style="1" customWidth="1"/>
    <col min="11775" max="11775" width="9.1015625" style="1"/>
    <col min="11776" max="11776" width="6.5234375" style="1" customWidth="1"/>
    <col min="11777" max="11777" width="9" style="1" customWidth="1"/>
    <col min="11778" max="11780" width="9.41796875" style="1" customWidth="1"/>
    <col min="11781" max="11781" width="0.89453125" style="1" customWidth="1"/>
    <col min="11782" max="11782" width="8.5234375" style="1" customWidth="1"/>
    <col min="11783" max="12001" width="9.1015625" style="1"/>
    <col min="12002" max="12002" width="7.1015625" style="1" customWidth="1"/>
    <col min="12003" max="12004" width="9.1015625" style="1"/>
    <col min="12005" max="12005" width="12.41796875" style="1" customWidth="1"/>
    <col min="12006" max="12006" width="0.89453125" style="1" customWidth="1"/>
    <col min="12007" max="12007" width="12.41796875" style="1" customWidth="1"/>
    <col min="12008" max="12008" width="0.89453125" style="1" customWidth="1"/>
    <col min="12009" max="12009" width="12.41796875" style="1" customWidth="1"/>
    <col min="12010" max="12010" width="11.5234375" style="1" customWidth="1"/>
    <col min="12011" max="12011" width="0.5234375" style="1" customWidth="1"/>
    <col min="12012" max="12015" width="5.5234375" style="1" customWidth="1"/>
    <col min="12016" max="12016" width="2.1015625" style="1" customWidth="1"/>
    <col min="12017" max="12017" width="6.5234375" style="1" customWidth="1"/>
    <col min="12018" max="12018" width="9" style="1" customWidth="1"/>
    <col min="12019" max="12021" width="9.41796875" style="1" customWidth="1"/>
    <col min="12022" max="12022" width="0.89453125" style="1" customWidth="1"/>
    <col min="12023" max="12030" width="8.5234375" style="1" customWidth="1"/>
    <col min="12031" max="12031" width="9.1015625" style="1"/>
    <col min="12032" max="12032" width="6.5234375" style="1" customWidth="1"/>
    <col min="12033" max="12033" width="9" style="1" customWidth="1"/>
    <col min="12034" max="12036" width="9.41796875" style="1" customWidth="1"/>
    <col min="12037" max="12037" width="0.89453125" style="1" customWidth="1"/>
    <col min="12038" max="12038" width="8.5234375" style="1" customWidth="1"/>
    <col min="12039" max="12257" width="9.1015625" style="1"/>
    <col min="12258" max="12258" width="7.1015625" style="1" customWidth="1"/>
    <col min="12259" max="12260" width="9.1015625" style="1"/>
    <col min="12261" max="12261" width="12.41796875" style="1" customWidth="1"/>
    <col min="12262" max="12262" width="0.89453125" style="1" customWidth="1"/>
    <col min="12263" max="12263" width="12.41796875" style="1" customWidth="1"/>
    <col min="12264" max="12264" width="0.89453125" style="1" customWidth="1"/>
    <col min="12265" max="12265" width="12.41796875" style="1" customWidth="1"/>
    <col min="12266" max="12266" width="11.5234375" style="1" customWidth="1"/>
    <col min="12267" max="12267" width="0.5234375" style="1" customWidth="1"/>
    <col min="12268" max="12271" width="5.5234375" style="1" customWidth="1"/>
    <col min="12272" max="12272" width="2.1015625" style="1" customWidth="1"/>
    <col min="12273" max="12273" width="6.5234375" style="1" customWidth="1"/>
    <col min="12274" max="12274" width="9" style="1" customWidth="1"/>
    <col min="12275" max="12277" width="9.41796875" style="1" customWidth="1"/>
    <col min="12278" max="12278" width="0.89453125" style="1" customWidth="1"/>
    <col min="12279" max="12286" width="8.5234375" style="1" customWidth="1"/>
    <col min="12287" max="12287" width="9.1015625" style="1"/>
    <col min="12288" max="12288" width="6.5234375" style="1" customWidth="1"/>
    <col min="12289" max="12289" width="9" style="1" customWidth="1"/>
    <col min="12290" max="12292" width="9.41796875" style="1" customWidth="1"/>
    <col min="12293" max="12293" width="0.89453125" style="1" customWidth="1"/>
    <col min="12294" max="12294" width="8.5234375" style="1" customWidth="1"/>
    <col min="12295" max="12513" width="9.1015625" style="1"/>
    <col min="12514" max="12514" width="7.1015625" style="1" customWidth="1"/>
    <col min="12515" max="12516" width="9.1015625" style="1"/>
    <col min="12517" max="12517" width="12.41796875" style="1" customWidth="1"/>
    <col min="12518" max="12518" width="0.89453125" style="1" customWidth="1"/>
    <col min="12519" max="12519" width="12.41796875" style="1" customWidth="1"/>
    <col min="12520" max="12520" width="0.89453125" style="1" customWidth="1"/>
    <col min="12521" max="12521" width="12.41796875" style="1" customWidth="1"/>
    <col min="12522" max="12522" width="11.5234375" style="1" customWidth="1"/>
    <col min="12523" max="12523" width="0.5234375" style="1" customWidth="1"/>
    <col min="12524" max="12527" width="5.5234375" style="1" customWidth="1"/>
    <col min="12528" max="12528" width="2.1015625" style="1" customWidth="1"/>
    <col min="12529" max="12529" width="6.5234375" style="1" customWidth="1"/>
    <col min="12530" max="12530" width="9" style="1" customWidth="1"/>
    <col min="12531" max="12533" width="9.41796875" style="1" customWidth="1"/>
    <col min="12534" max="12534" width="0.89453125" style="1" customWidth="1"/>
    <col min="12535" max="12542" width="8.5234375" style="1" customWidth="1"/>
    <col min="12543" max="12543" width="9.1015625" style="1"/>
    <col min="12544" max="12544" width="6.5234375" style="1" customWidth="1"/>
    <col min="12545" max="12545" width="9" style="1" customWidth="1"/>
    <col min="12546" max="12548" width="9.41796875" style="1" customWidth="1"/>
    <col min="12549" max="12549" width="0.89453125" style="1" customWidth="1"/>
    <col min="12550" max="12550" width="8.5234375" style="1" customWidth="1"/>
    <col min="12551" max="12769" width="9.1015625" style="1"/>
    <col min="12770" max="12770" width="7.1015625" style="1" customWidth="1"/>
    <col min="12771" max="12772" width="9.1015625" style="1"/>
    <col min="12773" max="12773" width="12.41796875" style="1" customWidth="1"/>
    <col min="12774" max="12774" width="0.89453125" style="1" customWidth="1"/>
    <col min="12775" max="12775" width="12.41796875" style="1" customWidth="1"/>
    <col min="12776" max="12776" width="0.89453125" style="1" customWidth="1"/>
    <col min="12777" max="12777" width="12.41796875" style="1" customWidth="1"/>
    <col min="12778" max="12778" width="11.5234375" style="1" customWidth="1"/>
    <col min="12779" max="12779" width="0.5234375" style="1" customWidth="1"/>
    <col min="12780" max="12783" width="5.5234375" style="1" customWidth="1"/>
    <col min="12784" max="12784" width="2.1015625" style="1" customWidth="1"/>
    <col min="12785" max="12785" width="6.5234375" style="1" customWidth="1"/>
    <col min="12786" max="12786" width="9" style="1" customWidth="1"/>
    <col min="12787" max="12789" width="9.41796875" style="1" customWidth="1"/>
    <col min="12790" max="12790" width="0.89453125" style="1" customWidth="1"/>
    <col min="12791" max="12798" width="8.5234375" style="1" customWidth="1"/>
    <col min="12799" max="12799" width="9.1015625" style="1"/>
    <col min="12800" max="12800" width="6.5234375" style="1" customWidth="1"/>
    <col min="12801" max="12801" width="9" style="1" customWidth="1"/>
    <col min="12802" max="12804" width="9.41796875" style="1" customWidth="1"/>
    <col min="12805" max="12805" width="0.89453125" style="1" customWidth="1"/>
    <col min="12806" max="12806" width="8.5234375" style="1" customWidth="1"/>
    <col min="12807" max="13025" width="9.1015625" style="1"/>
    <col min="13026" max="13026" width="7.1015625" style="1" customWidth="1"/>
    <col min="13027" max="13028" width="9.1015625" style="1"/>
    <col min="13029" max="13029" width="12.41796875" style="1" customWidth="1"/>
    <col min="13030" max="13030" width="0.89453125" style="1" customWidth="1"/>
    <col min="13031" max="13031" width="12.41796875" style="1" customWidth="1"/>
    <col min="13032" max="13032" width="0.89453125" style="1" customWidth="1"/>
    <col min="13033" max="13033" width="12.41796875" style="1" customWidth="1"/>
    <col min="13034" max="13034" width="11.5234375" style="1" customWidth="1"/>
    <col min="13035" max="13035" width="0.5234375" style="1" customWidth="1"/>
    <col min="13036" max="13039" width="5.5234375" style="1" customWidth="1"/>
    <col min="13040" max="13040" width="2.1015625" style="1" customWidth="1"/>
    <col min="13041" max="13041" width="6.5234375" style="1" customWidth="1"/>
    <col min="13042" max="13042" width="9" style="1" customWidth="1"/>
    <col min="13043" max="13045" width="9.41796875" style="1" customWidth="1"/>
    <col min="13046" max="13046" width="0.89453125" style="1" customWidth="1"/>
    <col min="13047" max="13054" width="8.5234375" style="1" customWidth="1"/>
    <col min="13055" max="13055" width="9.1015625" style="1"/>
    <col min="13056" max="13056" width="6.5234375" style="1" customWidth="1"/>
    <col min="13057" max="13057" width="9" style="1" customWidth="1"/>
    <col min="13058" max="13060" width="9.41796875" style="1" customWidth="1"/>
    <col min="13061" max="13061" width="0.89453125" style="1" customWidth="1"/>
    <col min="13062" max="13062" width="8.5234375" style="1" customWidth="1"/>
    <col min="13063" max="13281" width="9.1015625" style="1"/>
    <col min="13282" max="13282" width="7.1015625" style="1" customWidth="1"/>
    <col min="13283" max="13284" width="9.1015625" style="1"/>
    <col min="13285" max="13285" width="12.41796875" style="1" customWidth="1"/>
    <col min="13286" max="13286" width="0.89453125" style="1" customWidth="1"/>
    <col min="13287" max="13287" width="12.41796875" style="1" customWidth="1"/>
    <col min="13288" max="13288" width="0.89453125" style="1" customWidth="1"/>
    <col min="13289" max="13289" width="12.41796875" style="1" customWidth="1"/>
    <col min="13290" max="13290" width="11.5234375" style="1" customWidth="1"/>
    <col min="13291" max="13291" width="0.5234375" style="1" customWidth="1"/>
    <col min="13292" max="13295" width="5.5234375" style="1" customWidth="1"/>
    <col min="13296" max="13296" width="2.1015625" style="1" customWidth="1"/>
    <col min="13297" max="13297" width="6.5234375" style="1" customWidth="1"/>
    <col min="13298" max="13298" width="9" style="1" customWidth="1"/>
    <col min="13299" max="13301" width="9.41796875" style="1" customWidth="1"/>
    <col min="13302" max="13302" width="0.89453125" style="1" customWidth="1"/>
    <col min="13303" max="13310" width="8.5234375" style="1" customWidth="1"/>
    <col min="13311" max="13311" width="9.1015625" style="1"/>
    <col min="13312" max="13312" width="6.5234375" style="1" customWidth="1"/>
    <col min="13313" max="13313" width="9" style="1" customWidth="1"/>
    <col min="13314" max="13316" width="9.41796875" style="1" customWidth="1"/>
    <col min="13317" max="13317" width="0.89453125" style="1" customWidth="1"/>
    <col min="13318" max="13318" width="8.5234375" style="1" customWidth="1"/>
    <col min="13319" max="13537" width="9.1015625" style="1"/>
    <col min="13538" max="13538" width="7.1015625" style="1" customWidth="1"/>
    <col min="13539" max="13540" width="9.1015625" style="1"/>
    <col min="13541" max="13541" width="12.41796875" style="1" customWidth="1"/>
    <col min="13542" max="13542" width="0.89453125" style="1" customWidth="1"/>
    <col min="13543" max="13543" width="12.41796875" style="1" customWidth="1"/>
    <col min="13544" max="13544" width="0.89453125" style="1" customWidth="1"/>
    <col min="13545" max="13545" width="12.41796875" style="1" customWidth="1"/>
    <col min="13546" max="13546" width="11.5234375" style="1" customWidth="1"/>
    <col min="13547" max="13547" width="0.5234375" style="1" customWidth="1"/>
    <col min="13548" max="13551" width="5.5234375" style="1" customWidth="1"/>
    <col min="13552" max="13552" width="2.1015625" style="1" customWidth="1"/>
    <col min="13553" max="13553" width="6.5234375" style="1" customWidth="1"/>
    <col min="13554" max="13554" width="9" style="1" customWidth="1"/>
    <col min="13555" max="13557" width="9.41796875" style="1" customWidth="1"/>
    <col min="13558" max="13558" width="0.89453125" style="1" customWidth="1"/>
    <col min="13559" max="13566" width="8.5234375" style="1" customWidth="1"/>
    <col min="13567" max="13567" width="9.1015625" style="1"/>
    <col min="13568" max="13568" width="6.5234375" style="1" customWidth="1"/>
    <col min="13569" max="13569" width="9" style="1" customWidth="1"/>
    <col min="13570" max="13572" width="9.41796875" style="1" customWidth="1"/>
    <col min="13573" max="13573" width="0.89453125" style="1" customWidth="1"/>
    <col min="13574" max="13574" width="8.5234375" style="1" customWidth="1"/>
    <col min="13575" max="13793" width="9.1015625" style="1"/>
    <col min="13794" max="13794" width="7.1015625" style="1" customWidth="1"/>
    <col min="13795" max="13796" width="9.1015625" style="1"/>
    <col min="13797" max="13797" width="12.41796875" style="1" customWidth="1"/>
    <col min="13798" max="13798" width="0.89453125" style="1" customWidth="1"/>
    <col min="13799" max="13799" width="12.41796875" style="1" customWidth="1"/>
    <col min="13800" max="13800" width="0.89453125" style="1" customWidth="1"/>
    <col min="13801" max="13801" width="12.41796875" style="1" customWidth="1"/>
    <col min="13802" max="13802" width="11.5234375" style="1" customWidth="1"/>
    <col min="13803" max="13803" width="0.5234375" style="1" customWidth="1"/>
    <col min="13804" max="13807" width="5.5234375" style="1" customWidth="1"/>
    <col min="13808" max="13808" width="2.1015625" style="1" customWidth="1"/>
    <col min="13809" max="13809" width="6.5234375" style="1" customWidth="1"/>
    <col min="13810" max="13810" width="9" style="1" customWidth="1"/>
    <col min="13811" max="13813" width="9.41796875" style="1" customWidth="1"/>
    <col min="13814" max="13814" width="0.89453125" style="1" customWidth="1"/>
    <col min="13815" max="13822" width="8.5234375" style="1" customWidth="1"/>
    <col min="13823" max="13823" width="9.1015625" style="1"/>
    <col min="13824" max="13824" width="6.5234375" style="1" customWidth="1"/>
    <col min="13825" max="13825" width="9" style="1" customWidth="1"/>
    <col min="13826" max="13828" width="9.41796875" style="1" customWidth="1"/>
    <col min="13829" max="13829" width="0.89453125" style="1" customWidth="1"/>
    <col min="13830" max="13830" width="8.5234375" style="1" customWidth="1"/>
    <col min="13831" max="14049" width="9.1015625" style="1"/>
    <col min="14050" max="14050" width="7.1015625" style="1" customWidth="1"/>
    <col min="14051" max="14052" width="9.1015625" style="1"/>
    <col min="14053" max="14053" width="12.41796875" style="1" customWidth="1"/>
    <col min="14054" max="14054" width="0.89453125" style="1" customWidth="1"/>
    <col min="14055" max="14055" width="12.41796875" style="1" customWidth="1"/>
    <col min="14056" max="14056" width="0.89453125" style="1" customWidth="1"/>
    <col min="14057" max="14057" width="12.41796875" style="1" customWidth="1"/>
    <col min="14058" max="14058" width="11.5234375" style="1" customWidth="1"/>
    <col min="14059" max="14059" width="0.5234375" style="1" customWidth="1"/>
    <col min="14060" max="14063" width="5.5234375" style="1" customWidth="1"/>
    <col min="14064" max="14064" width="2.1015625" style="1" customWidth="1"/>
    <col min="14065" max="14065" width="6.5234375" style="1" customWidth="1"/>
    <col min="14066" max="14066" width="9" style="1" customWidth="1"/>
    <col min="14067" max="14069" width="9.41796875" style="1" customWidth="1"/>
    <col min="14070" max="14070" width="0.89453125" style="1" customWidth="1"/>
    <col min="14071" max="14078" width="8.5234375" style="1" customWidth="1"/>
    <col min="14079" max="14079" width="9.1015625" style="1"/>
    <col min="14080" max="14080" width="6.5234375" style="1" customWidth="1"/>
    <col min="14081" max="14081" width="9" style="1" customWidth="1"/>
    <col min="14082" max="14084" width="9.41796875" style="1" customWidth="1"/>
    <col min="14085" max="14085" width="0.89453125" style="1" customWidth="1"/>
    <col min="14086" max="14086" width="8.5234375" style="1" customWidth="1"/>
    <col min="14087" max="14305" width="9.1015625" style="1"/>
    <col min="14306" max="14306" width="7.1015625" style="1" customWidth="1"/>
    <col min="14307" max="14308" width="9.1015625" style="1"/>
    <col min="14309" max="14309" width="12.41796875" style="1" customWidth="1"/>
    <col min="14310" max="14310" width="0.89453125" style="1" customWidth="1"/>
    <col min="14311" max="14311" width="12.41796875" style="1" customWidth="1"/>
    <col min="14312" max="14312" width="0.89453125" style="1" customWidth="1"/>
    <col min="14313" max="14313" width="12.41796875" style="1" customWidth="1"/>
    <col min="14314" max="14314" width="11.5234375" style="1" customWidth="1"/>
    <col min="14315" max="14315" width="0.5234375" style="1" customWidth="1"/>
    <col min="14316" max="14319" width="5.5234375" style="1" customWidth="1"/>
    <col min="14320" max="14320" width="2.1015625" style="1" customWidth="1"/>
    <col min="14321" max="14321" width="6.5234375" style="1" customWidth="1"/>
    <col min="14322" max="14322" width="9" style="1" customWidth="1"/>
    <col min="14323" max="14325" width="9.41796875" style="1" customWidth="1"/>
    <col min="14326" max="14326" width="0.89453125" style="1" customWidth="1"/>
    <col min="14327" max="14334" width="8.5234375" style="1" customWidth="1"/>
    <col min="14335" max="14335" width="9.1015625" style="1"/>
    <col min="14336" max="14336" width="6.5234375" style="1" customWidth="1"/>
    <col min="14337" max="14337" width="9" style="1" customWidth="1"/>
    <col min="14338" max="14340" width="9.41796875" style="1" customWidth="1"/>
    <col min="14341" max="14341" width="0.89453125" style="1" customWidth="1"/>
    <col min="14342" max="14342" width="8.5234375" style="1" customWidth="1"/>
    <col min="14343" max="14561" width="9.1015625" style="1"/>
    <col min="14562" max="14562" width="7.1015625" style="1" customWidth="1"/>
    <col min="14563" max="14564" width="9.1015625" style="1"/>
    <col min="14565" max="14565" width="12.41796875" style="1" customWidth="1"/>
    <col min="14566" max="14566" width="0.89453125" style="1" customWidth="1"/>
    <col min="14567" max="14567" width="12.41796875" style="1" customWidth="1"/>
    <col min="14568" max="14568" width="0.89453125" style="1" customWidth="1"/>
    <col min="14569" max="14569" width="12.41796875" style="1" customWidth="1"/>
    <col min="14570" max="14570" width="11.5234375" style="1" customWidth="1"/>
    <col min="14571" max="14571" width="0.5234375" style="1" customWidth="1"/>
    <col min="14572" max="14575" width="5.5234375" style="1" customWidth="1"/>
    <col min="14576" max="14576" width="2.1015625" style="1" customWidth="1"/>
    <col min="14577" max="14577" width="6.5234375" style="1" customWidth="1"/>
    <col min="14578" max="14578" width="9" style="1" customWidth="1"/>
    <col min="14579" max="14581" width="9.41796875" style="1" customWidth="1"/>
    <col min="14582" max="14582" width="0.89453125" style="1" customWidth="1"/>
    <col min="14583" max="14590" width="8.5234375" style="1" customWidth="1"/>
    <col min="14591" max="14591" width="9.1015625" style="1"/>
    <col min="14592" max="14592" width="6.5234375" style="1" customWidth="1"/>
    <col min="14593" max="14593" width="9" style="1" customWidth="1"/>
    <col min="14594" max="14596" width="9.41796875" style="1" customWidth="1"/>
    <col min="14597" max="14597" width="0.89453125" style="1" customWidth="1"/>
    <col min="14598" max="14598" width="8.5234375" style="1" customWidth="1"/>
    <col min="14599" max="14817" width="9.1015625" style="1"/>
    <col min="14818" max="14818" width="7.1015625" style="1" customWidth="1"/>
    <col min="14819" max="14820" width="9.1015625" style="1"/>
    <col min="14821" max="14821" width="12.41796875" style="1" customWidth="1"/>
    <col min="14822" max="14822" width="0.89453125" style="1" customWidth="1"/>
    <col min="14823" max="14823" width="12.41796875" style="1" customWidth="1"/>
    <col min="14824" max="14824" width="0.89453125" style="1" customWidth="1"/>
    <col min="14825" max="14825" width="12.41796875" style="1" customWidth="1"/>
    <col min="14826" max="14826" width="11.5234375" style="1" customWidth="1"/>
    <col min="14827" max="14827" width="0.5234375" style="1" customWidth="1"/>
    <col min="14828" max="14831" width="5.5234375" style="1" customWidth="1"/>
    <col min="14832" max="14832" width="2.1015625" style="1" customWidth="1"/>
    <col min="14833" max="14833" width="6.5234375" style="1" customWidth="1"/>
    <col min="14834" max="14834" width="9" style="1" customWidth="1"/>
    <col min="14835" max="14837" width="9.41796875" style="1" customWidth="1"/>
    <col min="14838" max="14838" width="0.89453125" style="1" customWidth="1"/>
    <col min="14839" max="14846" width="8.5234375" style="1" customWidth="1"/>
    <col min="14847" max="14847" width="9.1015625" style="1"/>
    <col min="14848" max="14848" width="6.5234375" style="1" customWidth="1"/>
    <col min="14849" max="14849" width="9" style="1" customWidth="1"/>
    <col min="14850" max="14852" width="9.41796875" style="1" customWidth="1"/>
    <col min="14853" max="14853" width="0.89453125" style="1" customWidth="1"/>
    <col min="14854" max="14854" width="8.5234375" style="1" customWidth="1"/>
    <col min="14855" max="15073" width="9.1015625" style="1"/>
    <col min="15074" max="15074" width="7.1015625" style="1" customWidth="1"/>
    <col min="15075" max="15076" width="9.1015625" style="1"/>
    <col min="15077" max="15077" width="12.41796875" style="1" customWidth="1"/>
    <col min="15078" max="15078" width="0.89453125" style="1" customWidth="1"/>
    <col min="15079" max="15079" width="12.41796875" style="1" customWidth="1"/>
    <col min="15080" max="15080" width="0.89453125" style="1" customWidth="1"/>
    <col min="15081" max="15081" width="12.41796875" style="1" customWidth="1"/>
    <col min="15082" max="15082" width="11.5234375" style="1" customWidth="1"/>
    <col min="15083" max="15083" width="0.5234375" style="1" customWidth="1"/>
    <col min="15084" max="15087" width="5.5234375" style="1" customWidth="1"/>
    <col min="15088" max="15088" width="2.1015625" style="1" customWidth="1"/>
    <col min="15089" max="15089" width="6.5234375" style="1" customWidth="1"/>
    <col min="15090" max="15090" width="9" style="1" customWidth="1"/>
    <col min="15091" max="15093" width="9.41796875" style="1" customWidth="1"/>
    <col min="15094" max="15094" width="0.89453125" style="1" customWidth="1"/>
    <col min="15095" max="15102" width="8.5234375" style="1" customWidth="1"/>
    <col min="15103" max="15103" width="9.1015625" style="1"/>
    <col min="15104" max="15104" width="6.5234375" style="1" customWidth="1"/>
    <col min="15105" max="15105" width="9" style="1" customWidth="1"/>
    <col min="15106" max="15108" width="9.41796875" style="1" customWidth="1"/>
    <col min="15109" max="15109" width="0.89453125" style="1" customWidth="1"/>
    <col min="15110" max="15110" width="8.5234375" style="1" customWidth="1"/>
    <col min="15111" max="15329" width="9.1015625" style="1"/>
    <col min="15330" max="15330" width="7.1015625" style="1" customWidth="1"/>
    <col min="15331" max="15332" width="9.1015625" style="1"/>
    <col min="15333" max="15333" width="12.41796875" style="1" customWidth="1"/>
    <col min="15334" max="15334" width="0.89453125" style="1" customWidth="1"/>
    <col min="15335" max="15335" width="12.41796875" style="1" customWidth="1"/>
    <col min="15336" max="15336" width="0.89453125" style="1" customWidth="1"/>
    <col min="15337" max="15337" width="12.41796875" style="1" customWidth="1"/>
    <col min="15338" max="15338" width="11.5234375" style="1" customWidth="1"/>
    <col min="15339" max="15339" width="0.5234375" style="1" customWidth="1"/>
    <col min="15340" max="15343" width="5.5234375" style="1" customWidth="1"/>
    <col min="15344" max="15344" width="2.1015625" style="1" customWidth="1"/>
    <col min="15345" max="15345" width="6.5234375" style="1" customWidth="1"/>
    <col min="15346" max="15346" width="9" style="1" customWidth="1"/>
    <col min="15347" max="15349" width="9.41796875" style="1" customWidth="1"/>
    <col min="15350" max="15350" width="0.89453125" style="1" customWidth="1"/>
    <col min="15351" max="15358" width="8.5234375" style="1" customWidth="1"/>
    <col min="15359" max="15359" width="9.1015625" style="1"/>
    <col min="15360" max="15360" width="6.5234375" style="1" customWidth="1"/>
    <col min="15361" max="15361" width="9" style="1" customWidth="1"/>
    <col min="15362" max="15364" width="9.41796875" style="1" customWidth="1"/>
    <col min="15365" max="15365" width="0.89453125" style="1" customWidth="1"/>
    <col min="15366" max="15366" width="8.5234375" style="1" customWidth="1"/>
    <col min="15367" max="15585" width="9.1015625" style="1"/>
    <col min="15586" max="15586" width="7.1015625" style="1" customWidth="1"/>
    <col min="15587" max="15588" width="9.1015625" style="1"/>
    <col min="15589" max="15589" width="12.41796875" style="1" customWidth="1"/>
    <col min="15590" max="15590" width="0.89453125" style="1" customWidth="1"/>
    <col min="15591" max="15591" width="12.41796875" style="1" customWidth="1"/>
    <col min="15592" max="15592" width="0.89453125" style="1" customWidth="1"/>
    <col min="15593" max="15593" width="12.41796875" style="1" customWidth="1"/>
    <col min="15594" max="15594" width="11.5234375" style="1" customWidth="1"/>
    <col min="15595" max="15595" width="0.5234375" style="1" customWidth="1"/>
    <col min="15596" max="15599" width="5.5234375" style="1" customWidth="1"/>
    <col min="15600" max="15600" width="2.1015625" style="1" customWidth="1"/>
    <col min="15601" max="15601" width="6.5234375" style="1" customWidth="1"/>
    <col min="15602" max="15602" width="9" style="1" customWidth="1"/>
    <col min="15603" max="15605" width="9.41796875" style="1" customWidth="1"/>
    <col min="15606" max="15606" width="0.89453125" style="1" customWidth="1"/>
    <col min="15607" max="15614" width="8.5234375" style="1" customWidth="1"/>
    <col min="15615" max="15615" width="9.1015625" style="1"/>
    <col min="15616" max="15616" width="6.5234375" style="1" customWidth="1"/>
    <col min="15617" max="15617" width="9" style="1" customWidth="1"/>
    <col min="15618" max="15620" width="9.41796875" style="1" customWidth="1"/>
    <col min="15621" max="15621" width="0.89453125" style="1" customWidth="1"/>
    <col min="15622" max="15622" width="8.5234375" style="1" customWidth="1"/>
    <col min="15623" max="15841" width="9.1015625" style="1"/>
    <col min="15842" max="15842" width="7.1015625" style="1" customWidth="1"/>
    <col min="15843" max="15844" width="9.1015625" style="1"/>
    <col min="15845" max="15845" width="12.41796875" style="1" customWidth="1"/>
    <col min="15846" max="15846" width="0.89453125" style="1" customWidth="1"/>
    <col min="15847" max="15847" width="12.41796875" style="1" customWidth="1"/>
    <col min="15848" max="15848" width="0.89453125" style="1" customWidth="1"/>
    <col min="15849" max="15849" width="12.41796875" style="1" customWidth="1"/>
    <col min="15850" max="15850" width="11.5234375" style="1" customWidth="1"/>
    <col min="15851" max="15851" width="0.5234375" style="1" customWidth="1"/>
    <col min="15852" max="15855" width="5.5234375" style="1" customWidth="1"/>
    <col min="15856" max="15856" width="2.1015625" style="1" customWidth="1"/>
    <col min="15857" max="15857" width="6.5234375" style="1" customWidth="1"/>
    <col min="15858" max="15858" width="9" style="1" customWidth="1"/>
    <col min="15859" max="15861" width="9.41796875" style="1" customWidth="1"/>
    <col min="15862" max="15862" width="0.89453125" style="1" customWidth="1"/>
    <col min="15863" max="15870" width="8.5234375" style="1" customWidth="1"/>
    <col min="15871" max="15871" width="9.1015625" style="1"/>
    <col min="15872" max="15872" width="6.5234375" style="1" customWidth="1"/>
    <col min="15873" max="15873" width="9" style="1" customWidth="1"/>
    <col min="15874" max="15876" width="9.41796875" style="1" customWidth="1"/>
    <col min="15877" max="15877" width="0.89453125" style="1" customWidth="1"/>
    <col min="15878" max="15878" width="8.5234375" style="1" customWidth="1"/>
    <col min="15879" max="16097" width="9.1015625" style="1"/>
    <col min="16098" max="16098" width="7.1015625" style="1" customWidth="1"/>
    <col min="16099" max="16100" width="9.1015625" style="1"/>
    <col min="16101" max="16101" width="12.41796875" style="1" customWidth="1"/>
    <col min="16102" max="16102" width="0.89453125" style="1" customWidth="1"/>
    <col min="16103" max="16103" width="12.41796875" style="1" customWidth="1"/>
    <col min="16104" max="16104" width="0.89453125" style="1" customWidth="1"/>
    <col min="16105" max="16105" width="12.41796875" style="1" customWidth="1"/>
    <col min="16106" max="16106" width="11.5234375" style="1" customWidth="1"/>
    <col min="16107" max="16107" width="0.5234375" style="1" customWidth="1"/>
    <col min="16108" max="16111" width="5.5234375" style="1" customWidth="1"/>
    <col min="16112" max="16112" width="2.1015625" style="1" customWidth="1"/>
    <col min="16113" max="16113" width="6.5234375" style="1" customWidth="1"/>
    <col min="16114" max="16114" width="9" style="1" customWidth="1"/>
    <col min="16115" max="16117" width="9.41796875" style="1" customWidth="1"/>
    <col min="16118" max="16118" width="0.89453125" style="1" customWidth="1"/>
    <col min="16119" max="16126" width="8.5234375" style="1" customWidth="1"/>
    <col min="16127" max="16127" width="9.1015625" style="1"/>
    <col min="16128" max="16128" width="6.5234375" style="1" customWidth="1"/>
    <col min="16129" max="16129" width="9" style="1" customWidth="1"/>
    <col min="16130" max="16132" width="9.41796875" style="1" customWidth="1"/>
    <col min="16133" max="16133" width="0.89453125" style="1" customWidth="1"/>
    <col min="16134" max="16134" width="8.5234375" style="1" customWidth="1"/>
    <col min="16135" max="16384" width="9.1015625" style="1"/>
  </cols>
  <sheetData>
    <row r="1" spans="1:24" ht="15">
      <c r="A1" s="319"/>
      <c r="B1" s="729" t="s">
        <v>3097</v>
      </c>
      <c r="C1" s="445"/>
      <c r="D1" s="445"/>
      <c r="E1" s="319"/>
      <c r="F1" s="319"/>
      <c r="G1" s="319"/>
      <c r="H1" s="319"/>
      <c r="I1" s="319" t="s">
        <v>200</v>
      </c>
      <c r="J1" s="319"/>
      <c r="K1" s="319"/>
      <c r="L1" s="319"/>
      <c r="M1" s="319"/>
      <c r="N1" s="319"/>
      <c r="O1" s="319"/>
      <c r="P1" s="445"/>
      <c r="Q1" s="319"/>
      <c r="R1" s="319"/>
      <c r="S1" s="319"/>
      <c r="T1" s="729" t="s">
        <v>3097</v>
      </c>
    </row>
    <row r="2" spans="1:24" ht="15" customHeight="1">
      <c r="A2" s="500">
        <v>30</v>
      </c>
      <c r="B2" s="1758" t="s">
        <v>137</v>
      </c>
      <c r="C2" s="1759"/>
      <c r="D2" s="1760"/>
      <c r="E2" s="319"/>
      <c r="F2" s="379"/>
      <c r="G2" s="319"/>
      <c r="H2" s="319"/>
      <c r="I2" s="319"/>
      <c r="J2" s="319"/>
      <c r="K2" s="319"/>
      <c r="L2" s="319"/>
      <c r="M2" s="319"/>
      <c r="N2" s="319"/>
      <c r="O2" s="319"/>
      <c r="U2" s="525"/>
      <c r="V2" s="525"/>
      <c r="W2" s="525"/>
      <c r="X2" s="525"/>
    </row>
    <row r="3" spans="1:24" ht="15">
      <c r="A3" s="500"/>
      <c r="B3" s="1214"/>
      <c r="C3" s="1097"/>
      <c r="D3" s="1097"/>
      <c r="E3" s="477"/>
      <c r="F3" s="525"/>
      <c r="G3" s="477"/>
      <c r="H3" s="477"/>
      <c r="I3" s="477"/>
      <c r="J3" s="477"/>
      <c r="K3" s="477"/>
      <c r="L3" s="477"/>
      <c r="M3" s="477"/>
      <c r="N3" s="477"/>
      <c r="O3" s="477"/>
      <c r="P3" s="477"/>
      <c r="Q3" s="477"/>
      <c r="R3" s="477"/>
      <c r="S3" s="477"/>
      <c r="T3" s="525" t="s">
        <v>2873</v>
      </c>
      <c r="U3" s="525"/>
      <c r="V3" s="525"/>
      <c r="W3" s="525"/>
      <c r="X3" s="525"/>
    </row>
    <row r="4" spans="1:24" ht="17.25" customHeight="1">
      <c r="A4" s="319"/>
      <c r="B4" s="1729" t="s">
        <v>2563</v>
      </c>
      <c r="C4" s="1729"/>
      <c r="D4" s="1729"/>
      <c r="E4" s="1729"/>
      <c r="F4" s="1729"/>
      <c r="G4" s="1729"/>
      <c r="H4" s="1729"/>
      <c r="I4" s="1729"/>
      <c r="J4" s="1729"/>
      <c r="K4" s="1729"/>
      <c r="L4" s="1729"/>
      <c r="M4" s="1729"/>
      <c r="N4" s="1729"/>
      <c r="O4" s="477"/>
      <c r="P4" s="477"/>
      <c r="Q4" s="477"/>
      <c r="R4" s="477"/>
      <c r="S4" s="477"/>
      <c r="T4" s="525" t="str">
        <f>$B4</f>
        <v>For Banking Book - Income-Producing CRE (138)</v>
      </c>
      <c r="U4" s="525"/>
      <c r="V4" s="525"/>
      <c r="W4" s="525"/>
      <c r="X4" s="525"/>
    </row>
    <row r="5" spans="1:24" ht="15">
      <c r="A5" s="477"/>
      <c r="B5" s="754" t="s">
        <v>2875</v>
      </c>
      <c r="C5" s="525"/>
      <c r="D5" s="477"/>
      <c r="E5" s="477"/>
      <c r="F5" s="477"/>
      <c r="G5" s="477"/>
      <c r="H5" s="477"/>
      <c r="I5" s="477"/>
      <c r="J5" s="477"/>
      <c r="K5" s="477"/>
      <c r="L5" s="477"/>
      <c r="M5" s="477"/>
      <c r="N5" s="477"/>
      <c r="O5" s="477"/>
      <c r="P5" s="477"/>
      <c r="Q5" s="477"/>
      <c r="R5" s="477"/>
      <c r="S5" s="319"/>
      <c r="T5" s="754" t="str">
        <f>$B5</f>
        <v>Dollars in thousands, Record Type 010</v>
      </c>
      <c r="U5" s="1130"/>
      <c r="V5" s="988"/>
      <c r="W5" s="988"/>
      <c r="X5" s="988"/>
    </row>
    <row r="6" spans="1:24" ht="21" customHeight="1">
      <c r="A6" s="477"/>
      <c r="B6" s="1671" t="s">
        <v>2342</v>
      </c>
      <c r="C6" s="1672"/>
      <c r="D6" s="1673"/>
      <c r="E6" s="985"/>
      <c r="F6" s="1670" t="s">
        <v>2368</v>
      </c>
      <c r="G6" s="1670"/>
      <c r="H6" s="988"/>
      <c r="I6" s="1601" t="s">
        <v>2876</v>
      </c>
      <c r="J6" s="1597"/>
      <c r="K6" s="1597"/>
      <c r="L6" s="1597"/>
      <c r="M6" s="1598"/>
      <c r="N6" s="477"/>
      <c r="O6" s="477"/>
      <c r="P6" s="477"/>
      <c r="Q6" s="477"/>
      <c r="R6" s="477"/>
      <c r="S6" s="319"/>
      <c r="T6" s="1674" t="s">
        <v>2877</v>
      </c>
      <c r="U6" s="1674"/>
      <c r="V6" s="1131"/>
      <c r="W6" s="1132"/>
      <c r="X6" s="1132"/>
    </row>
    <row r="7" spans="1:24">
      <c r="A7" s="477"/>
      <c r="B7" s="1134"/>
      <c r="C7" s="1135"/>
      <c r="D7" s="1136"/>
      <c r="E7" s="985"/>
      <c r="F7" s="1670"/>
      <c r="G7" s="1670"/>
      <c r="H7" s="988"/>
      <c r="I7" s="1601" t="s">
        <v>2878</v>
      </c>
      <c r="J7" s="1676"/>
      <c r="K7" s="1601" t="s">
        <v>2879</v>
      </c>
      <c r="L7" s="1676"/>
      <c r="M7" s="1677" t="s">
        <v>2880</v>
      </c>
      <c r="N7" s="985"/>
      <c r="O7" s="985"/>
      <c r="P7" s="985"/>
      <c r="Q7" s="985"/>
      <c r="R7" s="985"/>
      <c r="S7" s="319"/>
      <c r="T7" s="1675"/>
      <c r="U7" s="1675"/>
      <c r="V7" s="1131"/>
      <c r="W7" s="1596" t="s">
        <v>2879</v>
      </c>
      <c r="X7" s="1607"/>
    </row>
    <row r="8" spans="1:24" s="112" customFormat="1" ht="61.5">
      <c r="A8" s="984" t="s">
        <v>2881</v>
      </c>
      <c r="B8" s="984" t="s">
        <v>2882</v>
      </c>
      <c r="C8" s="984" t="s">
        <v>2345</v>
      </c>
      <c r="D8" s="984" t="s">
        <v>2883</v>
      </c>
      <c r="E8" s="986"/>
      <c r="F8" s="984" t="s">
        <v>2884</v>
      </c>
      <c r="G8" s="984" t="s">
        <v>2940</v>
      </c>
      <c r="H8" s="1137"/>
      <c r="I8" s="984" t="s">
        <v>2886</v>
      </c>
      <c r="J8" s="984" t="s">
        <v>2887</v>
      </c>
      <c r="K8" s="984" t="s">
        <v>2888</v>
      </c>
      <c r="L8" s="984" t="s">
        <v>2889</v>
      </c>
      <c r="M8" s="1678"/>
      <c r="N8" s="986"/>
      <c r="O8" s="1605" t="s">
        <v>2352</v>
      </c>
      <c r="P8" s="1607"/>
      <c r="Q8" s="1605" t="s">
        <v>2890</v>
      </c>
      <c r="R8" s="1607"/>
      <c r="S8" s="319"/>
      <c r="T8" s="1138" t="str">
        <f>$A8</f>
        <v>PD Band</v>
      </c>
      <c r="U8" s="1138" t="str">
        <f>$B8</f>
        <v>Estimated PD (%) (M3)</v>
      </c>
      <c r="V8" s="984" t="s">
        <v>2891</v>
      </c>
      <c r="W8" s="984" t="s">
        <v>2892</v>
      </c>
      <c r="X8" s="984" t="s">
        <v>2893</v>
      </c>
    </row>
    <row r="9" spans="1:24">
      <c r="A9" s="1131"/>
      <c r="B9" s="776" t="s">
        <v>282</v>
      </c>
      <c r="C9" s="776"/>
      <c r="D9" s="776" t="s">
        <v>283</v>
      </c>
      <c r="E9" s="776"/>
      <c r="F9" s="776" t="s">
        <v>284</v>
      </c>
      <c r="G9" s="776" t="s">
        <v>2894</v>
      </c>
      <c r="H9" s="1139"/>
      <c r="I9" s="776" t="s">
        <v>424</v>
      </c>
      <c r="J9" s="776" t="s">
        <v>287</v>
      </c>
      <c r="K9" s="776"/>
      <c r="L9" s="776"/>
      <c r="M9" s="776"/>
      <c r="N9" s="776"/>
      <c r="O9" s="776"/>
      <c r="P9" s="776"/>
      <c r="Q9" s="776"/>
      <c r="R9" s="776"/>
      <c r="S9" s="571"/>
      <c r="T9" s="1140"/>
      <c r="U9" s="1141" t="s">
        <v>2895</v>
      </c>
      <c r="V9" s="776"/>
      <c r="W9" s="477"/>
      <c r="X9" s="776"/>
    </row>
    <row r="10" spans="1:24" ht="12.75" customHeight="1">
      <c r="A10" s="477"/>
      <c r="B10" s="813" t="s">
        <v>1790</v>
      </c>
      <c r="C10" s="477"/>
      <c r="D10" s="992"/>
      <c r="E10" s="992"/>
      <c r="F10" s="992"/>
      <c r="G10" s="992"/>
      <c r="H10" s="992"/>
      <c r="I10" s="1669" t="s">
        <v>2896</v>
      </c>
      <c r="J10" s="1669"/>
      <c r="K10" s="992"/>
      <c r="L10" s="992"/>
      <c r="M10" s="992"/>
      <c r="N10" s="992"/>
      <c r="O10" s="992"/>
      <c r="P10" s="992"/>
      <c r="Q10" s="477"/>
      <c r="R10" s="477"/>
      <c r="S10" s="319"/>
      <c r="T10" s="1142"/>
      <c r="U10" s="1143" t="str">
        <f>$B10</f>
        <v>Drawn (501)</v>
      </c>
      <c r="V10" s="477"/>
      <c r="W10" s="477"/>
      <c r="X10" s="477"/>
    </row>
    <row r="11" spans="1:24">
      <c r="A11" s="453" t="s">
        <v>2897</v>
      </c>
      <c r="B11" s="1144"/>
      <c r="C11" s="1207"/>
      <c r="D11" s="994"/>
      <c r="E11" s="453"/>
      <c r="F11" s="994"/>
      <c r="G11" s="1124"/>
      <c r="H11" s="1146"/>
      <c r="I11" s="1147"/>
      <c r="J11" s="997"/>
      <c r="K11" s="1147"/>
      <c r="L11" s="1148"/>
      <c r="M11" s="1149"/>
      <c r="N11" s="453"/>
      <c r="O11" s="1665"/>
      <c r="P11" s="1665"/>
      <c r="Q11" s="1665"/>
      <c r="R11" s="1665"/>
      <c r="S11" s="319"/>
      <c r="T11" s="1151" t="str">
        <f t="shared" ref="T11:T35" si="0">$A11</f>
        <v>1 (1401)</v>
      </c>
      <c r="U11" s="1152" t="str">
        <f t="shared" ref="U11:U35" si="1">IF($B11="","",$B11)</f>
        <v/>
      </c>
      <c r="V11" s="1153"/>
      <c r="W11" s="1154"/>
      <c r="X11" s="1154"/>
    </row>
    <row r="12" spans="1:24">
      <c r="A12" s="453" t="s">
        <v>2898</v>
      </c>
      <c r="B12" s="1144"/>
      <c r="C12" s="1207"/>
      <c r="D12" s="994"/>
      <c r="E12" s="453"/>
      <c r="F12" s="994"/>
      <c r="G12" s="1124"/>
      <c r="H12" s="1146"/>
      <c r="I12" s="1147"/>
      <c r="J12" s="997"/>
      <c r="K12" s="1147"/>
      <c r="L12" s="1148"/>
      <c r="M12" s="1149"/>
      <c r="N12" s="453"/>
      <c r="O12" s="1665"/>
      <c r="P12" s="1665"/>
      <c r="Q12" s="1665"/>
      <c r="R12" s="1665"/>
      <c r="S12" s="319"/>
      <c r="T12" s="1151" t="str">
        <f t="shared" si="0"/>
        <v>2 (1402)</v>
      </c>
      <c r="U12" s="1152" t="str">
        <f t="shared" si="1"/>
        <v/>
      </c>
      <c r="V12" s="1153"/>
      <c r="W12" s="1154"/>
      <c r="X12" s="1154"/>
    </row>
    <row r="13" spans="1:24" ht="12.6" hidden="1" customHeight="1">
      <c r="A13" s="453" t="s">
        <v>2899</v>
      </c>
      <c r="B13" s="1144"/>
      <c r="C13" s="1207"/>
      <c r="D13" s="994"/>
      <c r="E13" s="453"/>
      <c r="F13" s="994"/>
      <c r="G13" s="1124"/>
      <c r="H13" s="1146"/>
      <c r="I13" s="1147"/>
      <c r="J13" s="997"/>
      <c r="K13" s="1147"/>
      <c r="L13" s="1148"/>
      <c r="M13" s="1149"/>
      <c r="N13" s="453"/>
      <c r="O13" s="1665"/>
      <c r="P13" s="1665"/>
      <c r="Q13" s="1665"/>
      <c r="R13" s="1665"/>
      <c r="S13" s="319"/>
      <c r="T13" s="1151" t="str">
        <f t="shared" si="0"/>
        <v>3 (1403)</v>
      </c>
      <c r="U13" s="1152" t="str">
        <f t="shared" si="1"/>
        <v/>
      </c>
      <c r="V13" s="1153"/>
      <c r="W13" s="1154"/>
      <c r="X13" s="1154"/>
    </row>
    <row r="14" spans="1:24" ht="12.6" hidden="1" customHeight="1">
      <c r="A14" s="453" t="s">
        <v>2900</v>
      </c>
      <c r="B14" s="1144"/>
      <c r="C14" s="1207"/>
      <c r="D14" s="994"/>
      <c r="E14" s="453"/>
      <c r="F14" s="994"/>
      <c r="G14" s="1124"/>
      <c r="H14" s="1146"/>
      <c r="I14" s="1147"/>
      <c r="J14" s="997"/>
      <c r="K14" s="1147"/>
      <c r="L14" s="1148"/>
      <c r="M14" s="1149"/>
      <c r="N14" s="453"/>
      <c r="O14" s="1665"/>
      <c r="P14" s="1665"/>
      <c r="Q14" s="1665"/>
      <c r="R14" s="1665"/>
      <c r="S14" s="319"/>
      <c r="T14" s="1151" t="str">
        <f t="shared" si="0"/>
        <v>4 (1404)</v>
      </c>
      <c r="U14" s="1152" t="str">
        <f t="shared" si="1"/>
        <v/>
      </c>
      <c r="V14" s="1153"/>
      <c r="W14" s="1154"/>
      <c r="X14" s="1154"/>
    </row>
    <row r="15" spans="1:24" ht="12.6" hidden="1" customHeight="1">
      <c r="A15" s="453" t="s">
        <v>2901</v>
      </c>
      <c r="B15" s="1144"/>
      <c r="C15" s="1207"/>
      <c r="D15" s="994"/>
      <c r="E15" s="453"/>
      <c r="F15" s="994"/>
      <c r="G15" s="1124"/>
      <c r="H15" s="1146"/>
      <c r="I15" s="1147"/>
      <c r="J15" s="997"/>
      <c r="K15" s="1147"/>
      <c r="L15" s="1148"/>
      <c r="M15" s="1149"/>
      <c r="N15" s="453"/>
      <c r="O15" s="1665"/>
      <c r="P15" s="1665"/>
      <c r="Q15" s="1665"/>
      <c r="R15" s="1665"/>
      <c r="S15" s="319"/>
      <c r="T15" s="1151" t="str">
        <f t="shared" si="0"/>
        <v>5 (1405)</v>
      </c>
      <c r="U15" s="1152" t="str">
        <f t="shared" si="1"/>
        <v/>
      </c>
      <c r="V15" s="1153"/>
      <c r="W15" s="1154"/>
      <c r="X15" s="1154"/>
    </row>
    <row r="16" spans="1:24" ht="12.6" hidden="1" customHeight="1">
      <c r="A16" s="453" t="s">
        <v>2902</v>
      </c>
      <c r="B16" s="1144"/>
      <c r="C16" s="1207"/>
      <c r="D16" s="994"/>
      <c r="E16" s="453"/>
      <c r="F16" s="994"/>
      <c r="G16" s="1124"/>
      <c r="H16" s="1146"/>
      <c r="I16" s="1147"/>
      <c r="J16" s="997"/>
      <c r="K16" s="1147"/>
      <c r="L16" s="1148"/>
      <c r="M16" s="1149"/>
      <c r="N16" s="453"/>
      <c r="O16" s="1665"/>
      <c r="P16" s="1665"/>
      <c r="Q16" s="1665"/>
      <c r="R16" s="1665"/>
      <c r="S16" s="319"/>
      <c r="T16" s="1151" t="str">
        <f t="shared" si="0"/>
        <v>6 (1406)</v>
      </c>
      <c r="U16" s="1152" t="str">
        <f t="shared" si="1"/>
        <v/>
      </c>
      <c r="V16" s="1153"/>
      <c r="W16" s="1154"/>
      <c r="X16" s="1154"/>
    </row>
    <row r="17" spans="1:24" ht="12.6" hidden="1" customHeight="1">
      <c r="A17" s="453" t="s">
        <v>2903</v>
      </c>
      <c r="B17" s="1144"/>
      <c r="C17" s="1207"/>
      <c r="D17" s="994"/>
      <c r="E17" s="453"/>
      <c r="F17" s="994"/>
      <c r="G17" s="1124"/>
      <c r="H17" s="1146"/>
      <c r="I17" s="1147"/>
      <c r="J17" s="997"/>
      <c r="K17" s="1147"/>
      <c r="L17" s="1148"/>
      <c r="M17" s="1149"/>
      <c r="N17" s="453"/>
      <c r="O17" s="1665"/>
      <c r="P17" s="1665"/>
      <c r="Q17" s="1665"/>
      <c r="R17" s="1665"/>
      <c r="S17" s="319"/>
      <c r="T17" s="1151" t="str">
        <f t="shared" si="0"/>
        <v>7 (1407)</v>
      </c>
      <c r="U17" s="1152" t="str">
        <f t="shared" si="1"/>
        <v/>
      </c>
      <c r="V17" s="1153"/>
      <c r="W17" s="1154"/>
      <c r="X17" s="1154"/>
    </row>
    <row r="18" spans="1:24" ht="12.6" hidden="1" customHeight="1">
      <c r="A18" s="453" t="s">
        <v>2904</v>
      </c>
      <c r="B18" s="1144"/>
      <c r="C18" s="1207"/>
      <c r="D18" s="994"/>
      <c r="E18" s="453"/>
      <c r="F18" s="994"/>
      <c r="G18" s="1124"/>
      <c r="H18" s="1146"/>
      <c r="I18" s="1147"/>
      <c r="J18" s="997"/>
      <c r="K18" s="1147"/>
      <c r="L18" s="1148"/>
      <c r="M18" s="1149"/>
      <c r="N18" s="453"/>
      <c r="O18" s="1665"/>
      <c r="P18" s="1665"/>
      <c r="Q18" s="1665"/>
      <c r="R18" s="1665"/>
      <c r="S18" s="319"/>
      <c r="T18" s="1151" t="str">
        <f t="shared" si="0"/>
        <v>8 (1408)</v>
      </c>
      <c r="U18" s="1152" t="str">
        <f t="shared" si="1"/>
        <v/>
      </c>
      <c r="V18" s="1153"/>
      <c r="W18" s="1154"/>
      <c r="X18" s="1154"/>
    </row>
    <row r="19" spans="1:24" ht="12.6" hidden="1" customHeight="1">
      <c r="A19" s="453" t="s">
        <v>2905</v>
      </c>
      <c r="B19" s="1144"/>
      <c r="C19" s="1207"/>
      <c r="D19" s="994"/>
      <c r="E19" s="453"/>
      <c r="F19" s="994"/>
      <c r="G19" s="1124"/>
      <c r="H19" s="1146"/>
      <c r="I19" s="1147"/>
      <c r="J19" s="997"/>
      <c r="K19" s="1147"/>
      <c r="L19" s="1148"/>
      <c r="M19" s="1149"/>
      <c r="N19" s="453"/>
      <c r="O19" s="1665"/>
      <c r="P19" s="1665"/>
      <c r="Q19" s="1665"/>
      <c r="R19" s="1665"/>
      <c r="S19" s="319"/>
      <c r="T19" s="1151" t="str">
        <f t="shared" si="0"/>
        <v>9 (1409)</v>
      </c>
      <c r="U19" s="1152" t="str">
        <f t="shared" si="1"/>
        <v/>
      </c>
      <c r="V19" s="1153"/>
      <c r="W19" s="1154"/>
      <c r="X19" s="1154"/>
    </row>
    <row r="20" spans="1:24" ht="12.6" hidden="1" customHeight="1">
      <c r="A20" s="453" t="s">
        <v>2906</v>
      </c>
      <c r="B20" s="1144"/>
      <c r="C20" s="1207"/>
      <c r="D20" s="994"/>
      <c r="E20" s="453"/>
      <c r="F20" s="994"/>
      <c r="G20" s="1124"/>
      <c r="H20" s="1146"/>
      <c r="I20" s="1147"/>
      <c r="J20" s="997"/>
      <c r="K20" s="1147"/>
      <c r="L20" s="1148"/>
      <c r="M20" s="1149"/>
      <c r="N20" s="453"/>
      <c r="O20" s="1665"/>
      <c r="P20" s="1665"/>
      <c r="Q20" s="1665"/>
      <c r="R20" s="1665"/>
      <c r="S20" s="319"/>
      <c r="T20" s="1151" t="str">
        <f t="shared" si="0"/>
        <v>10 (1410)</v>
      </c>
      <c r="U20" s="1152" t="str">
        <f t="shared" si="1"/>
        <v/>
      </c>
      <c r="V20" s="1153"/>
      <c r="W20" s="1154"/>
      <c r="X20" s="1154"/>
    </row>
    <row r="21" spans="1:24" ht="12.6" hidden="1" customHeight="1">
      <c r="A21" s="453" t="s">
        <v>2907</v>
      </c>
      <c r="B21" s="1144"/>
      <c r="C21" s="1207"/>
      <c r="D21" s="994"/>
      <c r="E21" s="453"/>
      <c r="F21" s="994"/>
      <c r="G21" s="1124"/>
      <c r="H21" s="1146"/>
      <c r="I21" s="1147"/>
      <c r="J21" s="997"/>
      <c r="K21" s="1147"/>
      <c r="L21" s="1148"/>
      <c r="M21" s="1149"/>
      <c r="N21" s="453"/>
      <c r="O21" s="1665"/>
      <c r="P21" s="1665"/>
      <c r="Q21" s="1665"/>
      <c r="R21" s="1665"/>
      <c r="S21" s="319"/>
      <c r="T21" s="1151" t="str">
        <f t="shared" si="0"/>
        <v>11 (1411)</v>
      </c>
      <c r="U21" s="1152" t="str">
        <f t="shared" si="1"/>
        <v/>
      </c>
      <c r="V21" s="1153"/>
      <c r="W21" s="1154"/>
      <c r="X21" s="1154"/>
    </row>
    <row r="22" spans="1:24" ht="12.6" hidden="1" customHeight="1">
      <c r="A22" s="453" t="s">
        <v>2908</v>
      </c>
      <c r="B22" s="1144"/>
      <c r="C22" s="1207"/>
      <c r="D22" s="994"/>
      <c r="E22" s="453"/>
      <c r="F22" s="994"/>
      <c r="G22" s="1124"/>
      <c r="H22" s="1146"/>
      <c r="I22" s="1147"/>
      <c r="J22" s="997"/>
      <c r="K22" s="1147"/>
      <c r="L22" s="1148"/>
      <c r="M22" s="1149"/>
      <c r="N22" s="453"/>
      <c r="O22" s="1665"/>
      <c r="P22" s="1665"/>
      <c r="Q22" s="1665"/>
      <c r="R22" s="1665"/>
      <c r="S22" s="319"/>
      <c r="T22" s="1151" t="str">
        <f t="shared" si="0"/>
        <v>12 (1412)</v>
      </c>
      <c r="U22" s="1152" t="str">
        <f t="shared" si="1"/>
        <v/>
      </c>
      <c r="V22" s="1153"/>
      <c r="W22" s="1154"/>
      <c r="X22" s="1154"/>
    </row>
    <row r="23" spans="1:24" ht="12.6" hidden="1" customHeight="1">
      <c r="A23" s="453" t="s">
        <v>2909</v>
      </c>
      <c r="B23" s="1144"/>
      <c r="C23" s="1207"/>
      <c r="D23" s="994"/>
      <c r="E23" s="453"/>
      <c r="F23" s="994"/>
      <c r="G23" s="1124"/>
      <c r="H23" s="1146"/>
      <c r="I23" s="1147"/>
      <c r="J23" s="997"/>
      <c r="K23" s="1147"/>
      <c r="L23" s="1148"/>
      <c r="M23" s="1149"/>
      <c r="N23" s="453"/>
      <c r="O23" s="1665"/>
      <c r="P23" s="1665"/>
      <c r="Q23" s="1665"/>
      <c r="R23" s="1665"/>
      <c r="S23" s="319"/>
      <c r="T23" s="1151" t="str">
        <f t="shared" si="0"/>
        <v>13 (1413)</v>
      </c>
      <c r="U23" s="1152" t="str">
        <f t="shared" si="1"/>
        <v/>
      </c>
      <c r="V23" s="1153"/>
      <c r="W23" s="1154"/>
      <c r="X23" s="1154"/>
    </row>
    <row r="24" spans="1:24" ht="12.6" hidden="1" customHeight="1">
      <c r="A24" s="453" t="s">
        <v>2910</v>
      </c>
      <c r="B24" s="1144"/>
      <c r="C24" s="1207"/>
      <c r="D24" s="994"/>
      <c r="E24" s="453"/>
      <c r="F24" s="994"/>
      <c r="G24" s="1124"/>
      <c r="H24" s="1146"/>
      <c r="I24" s="1147"/>
      <c r="J24" s="997"/>
      <c r="K24" s="1147"/>
      <c r="L24" s="1148"/>
      <c r="M24" s="1149"/>
      <c r="N24" s="453"/>
      <c r="O24" s="1665"/>
      <c r="P24" s="1665"/>
      <c r="Q24" s="1665"/>
      <c r="R24" s="1665"/>
      <c r="S24" s="319"/>
      <c r="T24" s="1151" t="str">
        <f t="shared" si="0"/>
        <v>14 (1414)</v>
      </c>
      <c r="U24" s="1152" t="str">
        <f t="shared" si="1"/>
        <v/>
      </c>
      <c r="V24" s="1153"/>
      <c r="W24" s="1154"/>
      <c r="X24" s="1154"/>
    </row>
    <row r="25" spans="1:24" ht="12.6" hidden="1" customHeight="1">
      <c r="A25" s="453" t="s">
        <v>2911</v>
      </c>
      <c r="B25" s="1144"/>
      <c r="C25" s="1207"/>
      <c r="D25" s="994"/>
      <c r="E25" s="453"/>
      <c r="F25" s="994"/>
      <c r="G25" s="1124"/>
      <c r="H25" s="1146"/>
      <c r="I25" s="1147"/>
      <c r="J25" s="997"/>
      <c r="K25" s="1147"/>
      <c r="L25" s="1148"/>
      <c r="M25" s="1149"/>
      <c r="N25" s="453"/>
      <c r="O25" s="1665"/>
      <c r="P25" s="1665"/>
      <c r="Q25" s="1665"/>
      <c r="R25" s="1665"/>
      <c r="S25" s="319"/>
      <c r="T25" s="1151" t="str">
        <f t="shared" si="0"/>
        <v>15 (1415)</v>
      </c>
      <c r="U25" s="1152" t="str">
        <f t="shared" si="1"/>
        <v/>
      </c>
      <c r="V25" s="1153"/>
      <c r="W25" s="1154"/>
      <c r="X25" s="1154"/>
    </row>
    <row r="26" spans="1:24" ht="12.6" hidden="1" customHeight="1">
      <c r="A26" s="453" t="s">
        <v>2912</v>
      </c>
      <c r="B26" s="1144"/>
      <c r="C26" s="1207"/>
      <c r="D26" s="994"/>
      <c r="E26" s="453"/>
      <c r="F26" s="994"/>
      <c r="G26" s="1124"/>
      <c r="H26" s="1146"/>
      <c r="I26" s="1147"/>
      <c r="J26" s="997"/>
      <c r="K26" s="1147"/>
      <c r="L26" s="1148"/>
      <c r="M26" s="1149"/>
      <c r="N26" s="453"/>
      <c r="O26" s="1665"/>
      <c r="P26" s="1665"/>
      <c r="Q26" s="1665"/>
      <c r="R26" s="1665"/>
      <c r="S26" s="319"/>
      <c r="T26" s="1151" t="str">
        <f t="shared" si="0"/>
        <v>16 (1416)</v>
      </c>
      <c r="U26" s="1152" t="str">
        <f t="shared" si="1"/>
        <v/>
      </c>
      <c r="V26" s="1153"/>
      <c r="W26" s="1154"/>
      <c r="X26" s="1154"/>
    </row>
    <row r="27" spans="1:24" ht="12.6" hidden="1" customHeight="1">
      <c r="A27" s="453" t="s">
        <v>2913</v>
      </c>
      <c r="B27" s="1144"/>
      <c r="C27" s="1207"/>
      <c r="D27" s="994"/>
      <c r="E27" s="453"/>
      <c r="F27" s="994"/>
      <c r="G27" s="1124"/>
      <c r="H27" s="1146"/>
      <c r="I27" s="1147"/>
      <c r="J27" s="997"/>
      <c r="K27" s="1147"/>
      <c r="L27" s="1148"/>
      <c r="M27" s="1149"/>
      <c r="N27" s="453"/>
      <c r="O27" s="1665"/>
      <c r="P27" s="1665"/>
      <c r="Q27" s="1665"/>
      <c r="R27" s="1665"/>
      <c r="S27" s="319"/>
      <c r="T27" s="1151" t="str">
        <f t="shared" si="0"/>
        <v>17 (1417)</v>
      </c>
      <c r="U27" s="1152" t="str">
        <f t="shared" si="1"/>
        <v/>
      </c>
      <c r="V27" s="1153"/>
      <c r="W27" s="1154"/>
      <c r="X27" s="1154"/>
    </row>
    <row r="28" spans="1:24" ht="12.6" hidden="1" customHeight="1">
      <c r="A28" s="453" t="s">
        <v>2914</v>
      </c>
      <c r="B28" s="1144"/>
      <c r="C28" s="1207"/>
      <c r="D28" s="994"/>
      <c r="E28" s="453"/>
      <c r="F28" s="994"/>
      <c r="G28" s="1124"/>
      <c r="H28" s="1146"/>
      <c r="I28" s="1147"/>
      <c r="J28" s="997"/>
      <c r="K28" s="1147"/>
      <c r="L28" s="1148"/>
      <c r="M28" s="1149"/>
      <c r="N28" s="453"/>
      <c r="O28" s="1665"/>
      <c r="P28" s="1665"/>
      <c r="Q28" s="1665"/>
      <c r="R28" s="1665"/>
      <c r="S28" s="319"/>
      <c r="T28" s="1151" t="str">
        <f t="shared" si="0"/>
        <v>18 (1418)</v>
      </c>
      <c r="U28" s="1152" t="str">
        <f t="shared" si="1"/>
        <v/>
      </c>
      <c r="V28" s="1153"/>
      <c r="W28" s="1154"/>
      <c r="X28" s="1154"/>
    </row>
    <row r="29" spans="1:24" ht="12.6" hidden="1" customHeight="1">
      <c r="A29" s="453" t="s">
        <v>2915</v>
      </c>
      <c r="B29" s="1144"/>
      <c r="C29" s="1207"/>
      <c r="D29" s="994"/>
      <c r="E29" s="453"/>
      <c r="F29" s="994"/>
      <c r="G29" s="1124"/>
      <c r="H29" s="1146"/>
      <c r="I29" s="1147"/>
      <c r="J29" s="997"/>
      <c r="K29" s="1147"/>
      <c r="L29" s="1148"/>
      <c r="M29" s="1149"/>
      <c r="N29" s="453"/>
      <c r="O29" s="1665"/>
      <c r="P29" s="1665"/>
      <c r="Q29" s="1665"/>
      <c r="R29" s="1665"/>
      <c r="S29" s="319"/>
      <c r="T29" s="1151" t="str">
        <f t="shared" si="0"/>
        <v>19 (1419)</v>
      </c>
      <c r="U29" s="1152" t="str">
        <f t="shared" si="1"/>
        <v/>
      </c>
      <c r="V29" s="1153"/>
      <c r="W29" s="1154"/>
      <c r="X29" s="1154"/>
    </row>
    <row r="30" spans="1:24" ht="12.6" hidden="1" customHeight="1">
      <c r="A30" s="453" t="s">
        <v>2916</v>
      </c>
      <c r="B30" s="1144"/>
      <c r="C30" s="1207"/>
      <c r="D30" s="994"/>
      <c r="E30" s="453"/>
      <c r="F30" s="994"/>
      <c r="G30" s="1124"/>
      <c r="H30" s="1146"/>
      <c r="I30" s="1147"/>
      <c r="J30" s="997"/>
      <c r="K30" s="1147"/>
      <c r="L30" s="1148"/>
      <c r="M30" s="1149"/>
      <c r="N30" s="453"/>
      <c r="O30" s="1665"/>
      <c r="P30" s="1665"/>
      <c r="Q30" s="1665"/>
      <c r="R30" s="1665"/>
      <c r="S30" s="319"/>
      <c r="T30" s="1151" t="str">
        <f t="shared" si="0"/>
        <v>20 (1420)</v>
      </c>
      <c r="U30" s="1152" t="str">
        <f t="shared" si="1"/>
        <v/>
      </c>
      <c r="V30" s="1153"/>
      <c r="W30" s="1154"/>
      <c r="X30" s="1154"/>
    </row>
    <row r="31" spans="1:24" ht="12.6" hidden="1" customHeight="1">
      <c r="A31" s="453" t="s">
        <v>2917</v>
      </c>
      <c r="B31" s="1144"/>
      <c r="C31" s="1207"/>
      <c r="D31" s="994"/>
      <c r="E31" s="453"/>
      <c r="F31" s="994"/>
      <c r="G31" s="1124"/>
      <c r="H31" s="1146"/>
      <c r="I31" s="1147"/>
      <c r="J31" s="997"/>
      <c r="K31" s="1147"/>
      <c r="L31" s="1148"/>
      <c r="M31" s="1149"/>
      <c r="N31" s="453"/>
      <c r="O31" s="1665"/>
      <c r="P31" s="1665"/>
      <c r="Q31" s="1665"/>
      <c r="R31" s="1665"/>
      <c r="S31" s="319"/>
      <c r="T31" s="1151" t="str">
        <f t="shared" si="0"/>
        <v>21 (1421)</v>
      </c>
      <c r="U31" s="1152" t="str">
        <f t="shared" si="1"/>
        <v/>
      </c>
      <c r="V31" s="1153"/>
      <c r="W31" s="1154"/>
      <c r="X31" s="1154"/>
    </row>
    <row r="32" spans="1:24" ht="12.6" hidden="1" customHeight="1">
      <c r="A32" s="453" t="s">
        <v>2918</v>
      </c>
      <c r="B32" s="1144"/>
      <c r="C32" s="1207"/>
      <c r="D32" s="994"/>
      <c r="E32" s="453"/>
      <c r="F32" s="994"/>
      <c r="G32" s="1124"/>
      <c r="H32" s="1146"/>
      <c r="I32" s="1147"/>
      <c r="J32" s="997"/>
      <c r="K32" s="1147"/>
      <c r="L32" s="1148"/>
      <c r="M32" s="1149"/>
      <c r="N32" s="453"/>
      <c r="O32" s="1665"/>
      <c r="P32" s="1665"/>
      <c r="Q32" s="1665"/>
      <c r="R32" s="1665"/>
      <c r="S32" s="319"/>
      <c r="T32" s="1151" t="str">
        <f t="shared" si="0"/>
        <v>22 (1422)</v>
      </c>
      <c r="U32" s="1152" t="str">
        <f t="shared" si="1"/>
        <v/>
      </c>
      <c r="V32" s="1153"/>
      <c r="W32" s="1154"/>
      <c r="X32" s="1154"/>
    </row>
    <row r="33" spans="1:24" ht="12.6" hidden="1" customHeight="1">
      <c r="A33" s="453" t="s">
        <v>2919</v>
      </c>
      <c r="B33" s="1144"/>
      <c r="C33" s="1207"/>
      <c r="D33" s="994"/>
      <c r="E33" s="453"/>
      <c r="F33" s="994"/>
      <c r="G33" s="1124"/>
      <c r="H33" s="1146"/>
      <c r="I33" s="1147"/>
      <c r="J33" s="997"/>
      <c r="K33" s="1147"/>
      <c r="L33" s="1148"/>
      <c r="M33" s="1149"/>
      <c r="N33" s="453"/>
      <c r="O33" s="1665"/>
      <c r="P33" s="1665"/>
      <c r="Q33" s="1665"/>
      <c r="R33" s="1665"/>
      <c r="S33" s="319"/>
      <c r="T33" s="1151" t="str">
        <f t="shared" si="0"/>
        <v>23 (1423)</v>
      </c>
      <c r="U33" s="1152" t="str">
        <f t="shared" si="1"/>
        <v/>
      </c>
      <c r="V33" s="1153"/>
      <c r="W33" s="1154"/>
      <c r="X33" s="1154"/>
    </row>
    <row r="34" spans="1:24">
      <c r="A34" s="453" t="s">
        <v>2920</v>
      </c>
      <c r="B34" s="1144"/>
      <c r="C34" s="1207"/>
      <c r="D34" s="994"/>
      <c r="E34" s="453"/>
      <c r="F34" s="994"/>
      <c r="G34" s="1124"/>
      <c r="H34" s="1146"/>
      <c r="I34" s="1147"/>
      <c r="J34" s="997"/>
      <c r="K34" s="1147"/>
      <c r="L34" s="1148"/>
      <c r="M34" s="1149"/>
      <c r="N34" s="453"/>
      <c r="O34" s="1665"/>
      <c r="P34" s="1665"/>
      <c r="Q34" s="1665"/>
      <c r="R34" s="1665"/>
      <c r="S34" s="319"/>
      <c r="T34" s="1151" t="str">
        <f t="shared" si="0"/>
        <v>24 (1424)</v>
      </c>
      <c r="U34" s="1152" t="str">
        <f t="shared" si="1"/>
        <v/>
      </c>
      <c r="V34" s="1153"/>
      <c r="W34" s="1154"/>
      <c r="X34" s="1154"/>
    </row>
    <row r="35" spans="1:24">
      <c r="A35" s="453" t="s">
        <v>2921</v>
      </c>
      <c r="B35" s="1144"/>
      <c r="C35" s="1207"/>
      <c r="D35" s="994"/>
      <c r="E35" s="453"/>
      <c r="F35" s="994"/>
      <c r="G35" s="1124"/>
      <c r="H35" s="1146"/>
      <c r="I35" s="1147"/>
      <c r="J35" s="997"/>
      <c r="K35" s="1147"/>
      <c r="L35" s="1148"/>
      <c r="M35" s="1149"/>
      <c r="N35" s="453"/>
      <c r="O35" s="1665"/>
      <c r="P35" s="1665"/>
      <c r="Q35" s="1665"/>
      <c r="R35" s="1665"/>
      <c r="S35" s="319"/>
      <c r="T35" s="1151" t="str">
        <f t="shared" si="0"/>
        <v>25 (1425)</v>
      </c>
      <c r="U35" s="1152" t="str">
        <f t="shared" si="1"/>
        <v/>
      </c>
      <c r="V35" s="1153"/>
      <c r="W35" s="1154"/>
      <c r="X35" s="1154"/>
    </row>
    <row r="36" spans="1:24">
      <c r="A36" s="796" t="s">
        <v>2922</v>
      </c>
      <c r="B36" s="1208">
        <v>100</v>
      </c>
      <c r="C36" s="1209"/>
      <c r="D36" s="994"/>
      <c r="E36" s="453"/>
      <c r="F36" s="994"/>
      <c r="G36" s="1122"/>
      <c r="H36" s="1158"/>
      <c r="I36" s="1147"/>
      <c r="J36" s="997"/>
      <c r="K36" s="1147"/>
      <c r="L36" s="1148"/>
      <c r="M36" s="1356"/>
      <c r="N36" s="453"/>
      <c r="O36" s="1666"/>
      <c r="P36" s="1666"/>
      <c r="Q36" s="1666"/>
      <c r="R36" s="1666"/>
      <c r="S36" s="319"/>
      <c r="T36" s="1205" t="str">
        <f>$A$36</f>
        <v>(1426)</v>
      </c>
      <c r="U36" s="1159">
        <f>$B36</f>
        <v>100</v>
      </c>
      <c r="V36" s="1153"/>
      <c r="W36" s="1154"/>
      <c r="X36" s="1154"/>
    </row>
    <row r="37" spans="1:24" ht="12" customHeight="1">
      <c r="A37" s="478" t="s">
        <v>2923</v>
      </c>
      <c r="B37" s="1002" t="s">
        <v>2924</v>
      </c>
      <c r="C37" s="1003"/>
      <c r="D37" s="997"/>
      <c r="E37" s="477"/>
      <c r="F37" s="1163"/>
      <c r="G37" s="1164"/>
      <c r="H37" s="1165"/>
      <c r="I37" s="1147"/>
      <c r="J37" s="997"/>
      <c r="K37" s="1147"/>
      <c r="L37" s="1166"/>
      <c r="M37" s="1167"/>
      <c r="N37" s="477"/>
      <c r="O37" s="1664"/>
      <c r="P37" s="1664"/>
      <c r="Q37" s="1664"/>
      <c r="R37" s="1664"/>
      <c r="S37" s="319"/>
      <c r="T37" s="1205" t="str">
        <f>$A$37</f>
        <v>(1400)</v>
      </c>
      <c r="U37" s="1003" t="str">
        <f>$B37</f>
        <v>Overall</v>
      </c>
      <c r="V37" s="1153"/>
      <c r="W37" s="1168"/>
      <c r="X37" s="1168"/>
    </row>
    <row r="38" spans="1:24">
      <c r="A38" s="477"/>
      <c r="B38" s="477"/>
      <c r="C38" s="477"/>
      <c r="D38" s="477"/>
      <c r="E38" s="477"/>
      <c r="F38" s="1162"/>
      <c r="G38" s="1162"/>
      <c r="H38" s="1162"/>
      <c r="I38" s="1162"/>
      <c r="J38" s="1162"/>
      <c r="K38" s="1162"/>
      <c r="L38" s="1162"/>
      <c r="M38" s="1162"/>
      <c r="N38" s="477"/>
      <c r="O38" s="477"/>
      <c r="P38" s="477"/>
      <c r="Q38" s="477"/>
      <c r="R38" s="477"/>
      <c r="S38" s="319"/>
      <c r="T38" s="1142"/>
      <c r="U38" s="1142"/>
      <c r="V38" s="477"/>
      <c r="W38" s="477"/>
      <c r="X38" s="477"/>
    </row>
    <row r="39" spans="1:24">
      <c r="A39" s="477"/>
      <c r="B39" s="813" t="s">
        <v>1791</v>
      </c>
      <c r="C39" s="477"/>
      <c r="D39" s="477"/>
      <c r="E39" s="477"/>
      <c r="F39" s="1162"/>
      <c r="G39" s="1162"/>
      <c r="H39" s="1162"/>
      <c r="I39" s="1162"/>
      <c r="J39" s="1162"/>
      <c r="K39" s="1162"/>
      <c r="L39" s="1162"/>
      <c r="M39" s="1162"/>
      <c r="N39" s="477"/>
      <c r="O39" s="477"/>
      <c r="P39" s="477"/>
      <c r="Q39" s="477"/>
      <c r="R39" s="477"/>
      <c r="S39" s="319"/>
      <c r="T39" s="1142"/>
      <c r="U39" s="1143" t="str">
        <f>$B39</f>
        <v>Undrawn Commitments (502)</v>
      </c>
      <c r="V39" s="477"/>
      <c r="W39" s="477"/>
      <c r="X39" s="477"/>
    </row>
    <row r="40" spans="1:24">
      <c r="A40" s="453" t="s">
        <v>2897</v>
      </c>
      <c r="B40" s="1144"/>
      <c r="C40" s="994"/>
      <c r="D40" s="994"/>
      <c r="E40" s="453"/>
      <c r="F40" s="994"/>
      <c r="G40" s="1124"/>
      <c r="H40" s="1146"/>
      <c r="I40" s="1147"/>
      <c r="J40" s="997"/>
      <c r="K40" s="1147"/>
      <c r="L40" s="1148"/>
      <c r="M40" s="1149"/>
      <c r="N40" s="453"/>
      <c r="O40" s="1665"/>
      <c r="P40" s="1665"/>
      <c r="Q40" s="1665"/>
      <c r="R40" s="1665"/>
      <c r="S40" s="319"/>
      <c r="T40" s="1151" t="str">
        <f t="shared" ref="T40:T64" si="2">$A40</f>
        <v>1 (1401)</v>
      </c>
      <c r="U40" s="1152" t="str">
        <f t="shared" ref="U40:U64" si="3">IF($B40="","",$B40)</f>
        <v/>
      </c>
      <c r="V40" s="1153"/>
      <c r="W40" s="1154"/>
      <c r="X40" s="1154"/>
    </row>
    <row r="41" spans="1:24">
      <c r="A41" s="453" t="s">
        <v>2898</v>
      </c>
      <c r="B41" s="1144"/>
      <c r="C41" s="994"/>
      <c r="D41" s="994"/>
      <c r="E41" s="453"/>
      <c r="F41" s="994"/>
      <c r="G41" s="1124"/>
      <c r="H41" s="1146"/>
      <c r="I41" s="1147"/>
      <c r="J41" s="997"/>
      <c r="K41" s="1147"/>
      <c r="L41" s="1148"/>
      <c r="M41" s="1149"/>
      <c r="N41" s="453"/>
      <c r="O41" s="1665"/>
      <c r="P41" s="1665"/>
      <c r="Q41" s="1665"/>
      <c r="R41" s="1665"/>
      <c r="S41" s="319"/>
      <c r="T41" s="1151" t="str">
        <f t="shared" si="2"/>
        <v>2 (1402)</v>
      </c>
      <c r="U41" s="1152" t="str">
        <f t="shared" si="3"/>
        <v/>
      </c>
      <c r="V41" s="1153"/>
      <c r="W41" s="1154"/>
      <c r="X41" s="1154"/>
    </row>
    <row r="42" spans="1:24" ht="12.6" hidden="1" customHeight="1">
      <c r="A42" s="453" t="s">
        <v>2899</v>
      </c>
      <c r="B42" s="1144"/>
      <c r="C42" s="994"/>
      <c r="D42" s="994"/>
      <c r="E42" s="453"/>
      <c r="F42" s="994"/>
      <c r="G42" s="1124"/>
      <c r="H42" s="1146"/>
      <c r="I42" s="1147"/>
      <c r="J42" s="997"/>
      <c r="K42" s="1147"/>
      <c r="L42" s="1148"/>
      <c r="M42" s="1149"/>
      <c r="N42" s="453"/>
      <c r="O42" s="1665"/>
      <c r="P42" s="1665"/>
      <c r="Q42" s="1665"/>
      <c r="R42" s="1665"/>
      <c r="S42" s="319"/>
      <c r="T42" s="1151" t="str">
        <f t="shared" si="2"/>
        <v>3 (1403)</v>
      </c>
      <c r="U42" s="1152" t="str">
        <f t="shared" si="3"/>
        <v/>
      </c>
      <c r="V42" s="1153"/>
      <c r="W42" s="1154"/>
      <c r="X42" s="1154"/>
    </row>
    <row r="43" spans="1:24" ht="12.6" hidden="1" customHeight="1">
      <c r="A43" s="453" t="s">
        <v>2900</v>
      </c>
      <c r="B43" s="1144"/>
      <c r="C43" s="994"/>
      <c r="D43" s="994"/>
      <c r="E43" s="453"/>
      <c r="F43" s="994"/>
      <c r="G43" s="1124"/>
      <c r="H43" s="1146"/>
      <c r="I43" s="1147"/>
      <c r="J43" s="997"/>
      <c r="K43" s="1147"/>
      <c r="L43" s="1148"/>
      <c r="M43" s="1149"/>
      <c r="N43" s="453"/>
      <c r="O43" s="1665"/>
      <c r="P43" s="1665"/>
      <c r="Q43" s="1665"/>
      <c r="R43" s="1665"/>
      <c r="S43" s="319"/>
      <c r="T43" s="1151" t="str">
        <f t="shared" si="2"/>
        <v>4 (1404)</v>
      </c>
      <c r="U43" s="1152" t="str">
        <f t="shared" si="3"/>
        <v/>
      </c>
      <c r="V43" s="1153"/>
      <c r="W43" s="1154"/>
      <c r="X43" s="1154"/>
    </row>
    <row r="44" spans="1:24" ht="12.6" hidden="1" customHeight="1">
      <c r="A44" s="453" t="s">
        <v>2901</v>
      </c>
      <c r="B44" s="1144"/>
      <c r="C44" s="994"/>
      <c r="D44" s="994"/>
      <c r="E44" s="453"/>
      <c r="F44" s="994"/>
      <c r="G44" s="1124"/>
      <c r="H44" s="1146"/>
      <c r="I44" s="1147"/>
      <c r="J44" s="997"/>
      <c r="K44" s="1147"/>
      <c r="L44" s="1148"/>
      <c r="M44" s="1149"/>
      <c r="N44" s="453"/>
      <c r="O44" s="1665"/>
      <c r="P44" s="1665"/>
      <c r="Q44" s="1665"/>
      <c r="R44" s="1665"/>
      <c r="S44" s="319"/>
      <c r="T44" s="1151" t="str">
        <f t="shared" si="2"/>
        <v>5 (1405)</v>
      </c>
      <c r="U44" s="1152" t="str">
        <f t="shared" si="3"/>
        <v/>
      </c>
      <c r="V44" s="1153"/>
      <c r="W44" s="1154"/>
      <c r="X44" s="1154"/>
    </row>
    <row r="45" spans="1:24" ht="12.6" hidden="1" customHeight="1">
      <c r="A45" s="453" t="s">
        <v>2902</v>
      </c>
      <c r="B45" s="1144"/>
      <c r="C45" s="994"/>
      <c r="D45" s="994"/>
      <c r="E45" s="453"/>
      <c r="F45" s="994"/>
      <c r="G45" s="1124"/>
      <c r="H45" s="1146"/>
      <c r="I45" s="1147"/>
      <c r="J45" s="997"/>
      <c r="K45" s="1147"/>
      <c r="L45" s="1148"/>
      <c r="M45" s="1149"/>
      <c r="N45" s="453"/>
      <c r="O45" s="1665"/>
      <c r="P45" s="1665"/>
      <c r="Q45" s="1665"/>
      <c r="R45" s="1665"/>
      <c r="S45" s="319"/>
      <c r="T45" s="1151" t="str">
        <f t="shared" si="2"/>
        <v>6 (1406)</v>
      </c>
      <c r="U45" s="1152" t="str">
        <f t="shared" si="3"/>
        <v/>
      </c>
      <c r="V45" s="1153"/>
      <c r="W45" s="1154"/>
      <c r="X45" s="1154"/>
    </row>
    <row r="46" spans="1:24" ht="12.6" hidden="1" customHeight="1">
      <c r="A46" s="453" t="s">
        <v>2903</v>
      </c>
      <c r="B46" s="1144"/>
      <c r="C46" s="994"/>
      <c r="D46" s="994"/>
      <c r="E46" s="453"/>
      <c r="F46" s="994"/>
      <c r="G46" s="1124"/>
      <c r="H46" s="1146"/>
      <c r="I46" s="1147"/>
      <c r="J46" s="997"/>
      <c r="K46" s="1147"/>
      <c r="L46" s="1148"/>
      <c r="M46" s="1149"/>
      <c r="N46" s="453"/>
      <c r="O46" s="1665"/>
      <c r="P46" s="1665"/>
      <c r="Q46" s="1665"/>
      <c r="R46" s="1665"/>
      <c r="S46" s="319"/>
      <c r="T46" s="1151" t="str">
        <f t="shared" si="2"/>
        <v>7 (1407)</v>
      </c>
      <c r="U46" s="1152" t="str">
        <f t="shared" si="3"/>
        <v/>
      </c>
      <c r="V46" s="1153"/>
      <c r="W46" s="1154"/>
      <c r="X46" s="1154"/>
    </row>
    <row r="47" spans="1:24" ht="12.6" hidden="1" customHeight="1">
      <c r="A47" s="453" t="s">
        <v>2904</v>
      </c>
      <c r="B47" s="1144"/>
      <c r="C47" s="994" t="s">
        <v>2925</v>
      </c>
      <c r="D47" s="994"/>
      <c r="E47" s="453"/>
      <c r="F47" s="994"/>
      <c r="G47" s="1124"/>
      <c r="H47" s="1146"/>
      <c r="I47" s="1147"/>
      <c r="J47" s="997"/>
      <c r="K47" s="1147"/>
      <c r="L47" s="1148"/>
      <c r="M47" s="1149"/>
      <c r="N47" s="453"/>
      <c r="O47" s="1665"/>
      <c r="P47" s="1665"/>
      <c r="Q47" s="1665"/>
      <c r="R47" s="1665"/>
      <c r="S47" s="319"/>
      <c r="T47" s="1151" t="str">
        <f t="shared" si="2"/>
        <v>8 (1408)</v>
      </c>
      <c r="U47" s="1152" t="str">
        <f t="shared" si="3"/>
        <v/>
      </c>
      <c r="V47" s="1153"/>
      <c r="W47" s="1154"/>
      <c r="X47" s="1154"/>
    </row>
    <row r="48" spans="1:24" ht="12.6" hidden="1" customHeight="1">
      <c r="A48" s="453" t="s">
        <v>2905</v>
      </c>
      <c r="B48" s="1144"/>
      <c r="C48" s="994" t="s">
        <v>2926</v>
      </c>
      <c r="D48" s="994"/>
      <c r="E48" s="453"/>
      <c r="F48" s="994"/>
      <c r="G48" s="1124"/>
      <c r="H48" s="1146"/>
      <c r="I48" s="1147"/>
      <c r="J48" s="997"/>
      <c r="K48" s="1147"/>
      <c r="L48" s="1148"/>
      <c r="M48" s="1149"/>
      <c r="N48" s="453"/>
      <c r="O48" s="1665"/>
      <c r="P48" s="1665"/>
      <c r="Q48" s="1665"/>
      <c r="R48" s="1665"/>
      <c r="S48" s="319"/>
      <c r="T48" s="1151" t="str">
        <f t="shared" si="2"/>
        <v>9 (1409)</v>
      </c>
      <c r="U48" s="1152" t="str">
        <f t="shared" si="3"/>
        <v/>
      </c>
      <c r="V48" s="1153"/>
      <c r="W48" s="1154"/>
      <c r="X48" s="1154"/>
    </row>
    <row r="49" spans="1:24" ht="12.6" hidden="1" customHeight="1">
      <c r="A49" s="453" t="s">
        <v>2906</v>
      </c>
      <c r="B49" s="1144"/>
      <c r="C49" s="994"/>
      <c r="D49" s="994"/>
      <c r="E49" s="453"/>
      <c r="F49" s="994"/>
      <c r="G49" s="1124"/>
      <c r="H49" s="1146"/>
      <c r="I49" s="1147"/>
      <c r="J49" s="997"/>
      <c r="K49" s="1147"/>
      <c r="L49" s="1148"/>
      <c r="M49" s="1149"/>
      <c r="N49" s="453"/>
      <c r="O49" s="1665"/>
      <c r="P49" s="1665"/>
      <c r="Q49" s="1665"/>
      <c r="R49" s="1665"/>
      <c r="S49" s="319"/>
      <c r="T49" s="1151" t="str">
        <f t="shared" si="2"/>
        <v>10 (1410)</v>
      </c>
      <c r="U49" s="1152" t="str">
        <f t="shared" si="3"/>
        <v/>
      </c>
      <c r="V49" s="1153"/>
      <c r="W49" s="1154"/>
      <c r="X49" s="1154"/>
    </row>
    <row r="50" spans="1:24" ht="12.6" hidden="1" customHeight="1">
      <c r="A50" s="453" t="s">
        <v>2907</v>
      </c>
      <c r="B50" s="1144"/>
      <c r="C50" s="994"/>
      <c r="D50" s="994"/>
      <c r="E50" s="453"/>
      <c r="F50" s="994"/>
      <c r="G50" s="1124"/>
      <c r="H50" s="1146"/>
      <c r="I50" s="1147"/>
      <c r="J50" s="997"/>
      <c r="K50" s="1147"/>
      <c r="L50" s="1148"/>
      <c r="M50" s="1149"/>
      <c r="N50" s="453"/>
      <c r="O50" s="1665"/>
      <c r="P50" s="1665"/>
      <c r="Q50" s="1665"/>
      <c r="R50" s="1665"/>
      <c r="S50" s="319"/>
      <c r="T50" s="1151" t="str">
        <f t="shared" si="2"/>
        <v>11 (1411)</v>
      </c>
      <c r="U50" s="1152" t="str">
        <f t="shared" si="3"/>
        <v/>
      </c>
      <c r="V50" s="1153"/>
      <c r="W50" s="1154"/>
      <c r="X50" s="1154"/>
    </row>
    <row r="51" spans="1:24" ht="12.6" hidden="1" customHeight="1">
      <c r="A51" s="453" t="s">
        <v>2908</v>
      </c>
      <c r="B51" s="1144"/>
      <c r="C51" s="994"/>
      <c r="D51" s="994"/>
      <c r="E51" s="453"/>
      <c r="F51" s="994"/>
      <c r="G51" s="1124"/>
      <c r="H51" s="1146"/>
      <c r="I51" s="1147"/>
      <c r="J51" s="997"/>
      <c r="K51" s="1147"/>
      <c r="L51" s="1148"/>
      <c r="M51" s="1149"/>
      <c r="N51" s="453"/>
      <c r="O51" s="1665"/>
      <c r="P51" s="1665"/>
      <c r="Q51" s="1665"/>
      <c r="R51" s="1665"/>
      <c r="S51" s="319"/>
      <c r="T51" s="1151" t="str">
        <f t="shared" si="2"/>
        <v>12 (1412)</v>
      </c>
      <c r="U51" s="1152" t="str">
        <f t="shared" si="3"/>
        <v/>
      </c>
      <c r="V51" s="1153"/>
      <c r="W51" s="1154"/>
      <c r="X51" s="1154"/>
    </row>
    <row r="52" spans="1:24" ht="12.6" hidden="1" customHeight="1">
      <c r="A52" s="453" t="s">
        <v>2909</v>
      </c>
      <c r="B52" s="1144"/>
      <c r="C52" s="994"/>
      <c r="D52" s="994"/>
      <c r="E52" s="453"/>
      <c r="F52" s="994"/>
      <c r="G52" s="1124"/>
      <c r="H52" s="1146"/>
      <c r="I52" s="1147"/>
      <c r="J52" s="997"/>
      <c r="K52" s="1147"/>
      <c r="L52" s="1148"/>
      <c r="M52" s="1149"/>
      <c r="N52" s="453"/>
      <c r="O52" s="1665"/>
      <c r="P52" s="1665"/>
      <c r="Q52" s="1665"/>
      <c r="R52" s="1665"/>
      <c r="S52" s="319"/>
      <c r="T52" s="1151" t="str">
        <f t="shared" si="2"/>
        <v>13 (1413)</v>
      </c>
      <c r="U52" s="1152" t="str">
        <f t="shared" si="3"/>
        <v/>
      </c>
      <c r="V52" s="1153"/>
      <c r="W52" s="1154"/>
      <c r="X52" s="1154"/>
    </row>
    <row r="53" spans="1:24" ht="12.6" hidden="1" customHeight="1">
      <c r="A53" s="453" t="s">
        <v>2910</v>
      </c>
      <c r="B53" s="1144"/>
      <c r="C53" s="994"/>
      <c r="D53" s="994"/>
      <c r="E53" s="453"/>
      <c r="F53" s="994"/>
      <c r="G53" s="1124"/>
      <c r="H53" s="1146"/>
      <c r="I53" s="1147"/>
      <c r="J53" s="997"/>
      <c r="K53" s="1147"/>
      <c r="L53" s="1148"/>
      <c r="M53" s="1149"/>
      <c r="N53" s="453"/>
      <c r="O53" s="1665"/>
      <c r="P53" s="1665"/>
      <c r="Q53" s="1665"/>
      <c r="R53" s="1665"/>
      <c r="S53" s="319"/>
      <c r="T53" s="1151" t="str">
        <f t="shared" si="2"/>
        <v>14 (1414)</v>
      </c>
      <c r="U53" s="1152" t="str">
        <f t="shared" si="3"/>
        <v/>
      </c>
      <c r="V53" s="1153"/>
      <c r="W53" s="1154"/>
      <c r="X53" s="1154"/>
    </row>
    <row r="54" spans="1:24" ht="12.6" hidden="1" customHeight="1">
      <c r="A54" s="453" t="s">
        <v>2911</v>
      </c>
      <c r="B54" s="1144"/>
      <c r="C54" s="994"/>
      <c r="D54" s="994"/>
      <c r="E54" s="453"/>
      <c r="F54" s="994"/>
      <c r="G54" s="1124"/>
      <c r="H54" s="1146"/>
      <c r="I54" s="1147"/>
      <c r="J54" s="997"/>
      <c r="K54" s="1147"/>
      <c r="L54" s="1148"/>
      <c r="M54" s="1149"/>
      <c r="N54" s="453"/>
      <c r="O54" s="1665"/>
      <c r="P54" s="1665"/>
      <c r="Q54" s="1665"/>
      <c r="R54" s="1665"/>
      <c r="S54" s="319"/>
      <c r="T54" s="1151" t="str">
        <f t="shared" si="2"/>
        <v>15 (1415)</v>
      </c>
      <c r="U54" s="1152" t="str">
        <f t="shared" si="3"/>
        <v/>
      </c>
      <c r="V54" s="1153"/>
      <c r="W54" s="1154"/>
      <c r="X54" s="1154"/>
    </row>
    <row r="55" spans="1:24" ht="12.6" hidden="1" customHeight="1">
      <c r="A55" s="453" t="s">
        <v>2912</v>
      </c>
      <c r="B55" s="1144"/>
      <c r="C55" s="994"/>
      <c r="D55" s="994"/>
      <c r="E55" s="453"/>
      <c r="F55" s="994"/>
      <c r="G55" s="1124"/>
      <c r="H55" s="1146"/>
      <c r="I55" s="1147"/>
      <c r="J55" s="997"/>
      <c r="K55" s="1147"/>
      <c r="L55" s="1148"/>
      <c r="M55" s="1149"/>
      <c r="N55" s="453"/>
      <c r="O55" s="1665"/>
      <c r="P55" s="1665"/>
      <c r="Q55" s="1665"/>
      <c r="R55" s="1665"/>
      <c r="S55" s="319"/>
      <c r="T55" s="1151" t="str">
        <f t="shared" si="2"/>
        <v>16 (1416)</v>
      </c>
      <c r="U55" s="1152" t="str">
        <f t="shared" si="3"/>
        <v/>
      </c>
      <c r="V55" s="1153"/>
      <c r="W55" s="1154"/>
      <c r="X55" s="1154"/>
    </row>
    <row r="56" spans="1:24" ht="12.6" hidden="1" customHeight="1">
      <c r="A56" s="453" t="s">
        <v>2913</v>
      </c>
      <c r="B56" s="1144"/>
      <c r="C56" s="994"/>
      <c r="D56" s="994"/>
      <c r="E56" s="453"/>
      <c r="F56" s="994"/>
      <c r="G56" s="1124"/>
      <c r="H56" s="1146"/>
      <c r="I56" s="1147"/>
      <c r="J56" s="997"/>
      <c r="K56" s="1147"/>
      <c r="L56" s="1148"/>
      <c r="M56" s="1149"/>
      <c r="N56" s="453"/>
      <c r="O56" s="1665"/>
      <c r="P56" s="1665"/>
      <c r="Q56" s="1665"/>
      <c r="R56" s="1665"/>
      <c r="S56" s="319"/>
      <c r="T56" s="1151" t="str">
        <f t="shared" si="2"/>
        <v>17 (1417)</v>
      </c>
      <c r="U56" s="1152" t="str">
        <f t="shared" si="3"/>
        <v/>
      </c>
      <c r="V56" s="1153"/>
      <c r="W56" s="1154"/>
      <c r="X56" s="1154"/>
    </row>
    <row r="57" spans="1:24" ht="12.6" hidden="1" customHeight="1">
      <c r="A57" s="453" t="s">
        <v>2914</v>
      </c>
      <c r="B57" s="1144"/>
      <c r="C57" s="994"/>
      <c r="D57" s="994"/>
      <c r="E57" s="453"/>
      <c r="F57" s="994"/>
      <c r="G57" s="1124"/>
      <c r="H57" s="1146"/>
      <c r="I57" s="1147"/>
      <c r="J57" s="997"/>
      <c r="K57" s="1147"/>
      <c r="L57" s="1148"/>
      <c r="M57" s="1149"/>
      <c r="N57" s="453"/>
      <c r="O57" s="1665"/>
      <c r="P57" s="1665"/>
      <c r="Q57" s="1665"/>
      <c r="R57" s="1665"/>
      <c r="S57" s="319"/>
      <c r="T57" s="1151" t="str">
        <f t="shared" si="2"/>
        <v>18 (1418)</v>
      </c>
      <c r="U57" s="1152" t="str">
        <f t="shared" si="3"/>
        <v/>
      </c>
      <c r="V57" s="1153"/>
      <c r="W57" s="1154"/>
      <c r="X57" s="1154"/>
    </row>
    <row r="58" spans="1:24" ht="12.6" hidden="1" customHeight="1">
      <c r="A58" s="453" t="s">
        <v>2915</v>
      </c>
      <c r="B58" s="1144"/>
      <c r="C58" s="994"/>
      <c r="D58" s="994"/>
      <c r="E58" s="453"/>
      <c r="F58" s="994"/>
      <c r="G58" s="1124"/>
      <c r="H58" s="1146"/>
      <c r="I58" s="1147"/>
      <c r="J58" s="997"/>
      <c r="K58" s="1147"/>
      <c r="L58" s="1148"/>
      <c r="M58" s="1149"/>
      <c r="N58" s="453"/>
      <c r="O58" s="1665"/>
      <c r="P58" s="1665"/>
      <c r="Q58" s="1665"/>
      <c r="R58" s="1665"/>
      <c r="S58" s="319"/>
      <c r="T58" s="1151" t="str">
        <f t="shared" si="2"/>
        <v>19 (1419)</v>
      </c>
      <c r="U58" s="1152" t="str">
        <f t="shared" si="3"/>
        <v/>
      </c>
      <c r="V58" s="1153"/>
      <c r="W58" s="1154"/>
      <c r="X58" s="1154"/>
    </row>
    <row r="59" spans="1:24" ht="12.6" hidden="1" customHeight="1">
      <c r="A59" s="453" t="s">
        <v>2916</v>
      </c>
      <c r="B59" s="1144"/>
      <c r="C59" s="994"/>
      <c r="D59" s="994"/>
      <c r="E59" s="453"/>
      <c r="F59" s="994"/>
      <c r="G59" s="1124"/>
      <c r="H59" s="1146"/>
      <c r="I59" s="1147"/>
      <c r="J59" s="997"/>
      <c r="K59" s="1147"/>
      <c r="L59" s="1148"/>
      <c r="M59" s="1149"/>
      <c r="N59" s="453"/>
      <c r="O59" s="1665"/>
      <c r="P59" s="1665"/>
      <c r="Q59" s="1665"/>
      <c r="R59" s="1665"/>
      <c r="S59" s="319"/>
      <c r="T59" s="1151" t="str">
        <f t="shared" si="2"/>
        <v>20 (1420)</v>
      </c>
      <c r="U59" s="1152" t="str">
        <f t="shared" si="3"/>
        <v/>
      </c>
      <c r="V59" s="1153"/>
      <c r="W59" s="1154"/>
      <c r="X59" s="1154"/>
    </row>
    <row r="60" spans="1:24" ht="12.6" hidden="1" customHeight="1">
      <c r="A60" s="453" t="s">
        <v>2917</v>
      </c>
      <c r="B60" s="1144"/>
      <c r="C60" s="994"/>
      <c r="D60" s="994"/>
      <c r="E60" s="453"/>
      <c r="F60" s="994"/>
      <c r="G60" s="1124"/>
      <c r="H60" s="1146"/>
      <c r="I60" s="1147"/>
      <c r="J60" s="997"/>
      <c r="K60" s="1147"/>
      <c r="L60" s="1148"/>
      <c r="M60" s="1149"/>
      <c r="N60" s="453"/>
      <c r="O60" s="1665"/>
      <c r="P60" s="1665"/>
      <c r="Q60" s="1665"/>
      <c r="R60" s="1665"/>
      <c r="S60" s="319"/>
      <c r="T60" s="1151" t="str">
        <f t="shared" si="2"/>
        <v>21 (1421)</v>
      </c>
      <c r="U60" s="1152" t="str">
        <f t="shared" si="3"/>
        <v/>
      </c>
      <c r="V60" s="1153"/>
      <c r="W60" s="1154"/>
      <c r="X60" s="1154"/>
    </row>
    <row r="61" spans="1:24" ht="12.6" hidden="1" customHeight="1">
      <c r="A61" s="453" t="s">
        <v>2918</v>
      </c>
      <c r="B61" s="1144"/>
      <c r="C61" s="994"/>
      <c r="D61" s="994"/>
      <c r="E61" s="453"/>
      <c r="F61" s="994"/>
      <c r="G61" s="1124"/>
      <c r="H61" s="1146"/>
      <c r="I61" s="1147"/>
      <c r="J61" s="997"/>
      <c r="K61" s="1147"/>
      <c r="L61" s="1148"/>
      <c r="M61" s="1149"/>
      <c r="N61" s="453"/>
      <c r="O61" s="1665"/>
      <c r="P61" s="1665"/>
      <c r="Q61" s="1665"/>
      <c r="R61" s="1665"/>
      <c r="S61" s="319"/>
      <c r="T61" s="1151" t="str">
        <f t="shared" si="2"/>
        <v>22 (1422)</v>
      </c>
      <c r="U61" s="1152" t="str">
        <f t="shared" si="3"/>
        <v/>
      </c>
      <c r="V61" s="1153"/>
      <c r="W61" s="1154"/>
      <c r="X61" s="1154"/>
    </row>
    <row r="62" spans="1:24" ht="12.6" hidden="1" customHeight="1">
      <c r="A62" s="453" t="s">
        <v>2919</v>
      </c>
      <c r="B62" s="1144"/>
      <c r="C62" s="994"/>
      <c r="D62" s="994"/>
      <c r="E62" s="453"/>
      <c r="F62" s="994"/>
      <c r="G62" s="1124"/>
      <c r="H62" s="1146"/>
      <c r="I62" s="1147"/>
      <c r="J62" s="997"/>
      <c r="K62" s="1147"/>
      <c r="L62" s="1148"/>
      <c r="M62" s="1149"/>
      <c r="N62" s="453"/>
      <c r="O62" s="1665"/>
      <c r="P62" s="1665"/>
      <c r="Q62" s="1665"/>
      <c r="R62" s="1665"/>
      <c r="S62" s="319"/>
      <c r="T62" s="1151" t="str">
        <f t="shared" si="2"/>
        <v>23 (1423)</v>
      </c>
      <c r="U62" s="1152" t="str">
        <f t="shared" si="3"/>
        <v/>
      </c>
      <c r="V62" s="1153"/>
      <c r="W62" s="1154"/>
      <c r="X62" s="1154"/>
    </row>
    <row r="63" spans="1:24">
      <c r="A63" s="453" t="s">
        <v>2920</v>
      </c>
      <c r="B63" s="1144"/>
      <c r="C63" s="994"/>
      <c r="D63" s="994"/>
      <c r="E63" s="453"/>
      <c r="F63" s="994"/>
      <c r="G63" s="1124"/>
      <c r="H63" s="1146"/>
      <c r="I63" s="1147"/>
      <c r="J63" s="997"/>
      <c r="K63" s="1147"/>
      <c r="L63" s="1148"/>
      <c r="M63" s="1149"/>
      <c r="N63" s="453"/>
      <c r="O63" s="1665"/>
      <c r="P63" s="1665"/>
      <c r="Q63" s="1665"/>
      <c r="R63" s="1665"/>
      <c r="S63" s="319"/>
      <c r="T63" s="1151" t="str">
        <f t="shared" si="2"/>
        <v>24 (1424)</v>
      </c>
      <c r="U63" s="1152" t="str">
        <f t="shared" si="3"/>
        <v/>
      </c>
      <c r="V63" s="1153"/>
      <c r="W63" s="1154"/>
      <c r="X63" s="1154"/>
    </row>
    <row r="64" spans="1:24">
      <c r="A64" s="453" t="s">
        <v>2921</v>
      </c>
      <c r="B64" s="1144"/>
      <c r="C64" s="994"/>
      <c r="D64" s="994"/>
      <c r="E64" s="453"/>
      <c r="F64" s="994"/>
      <c r="G64" s="1124"/>
      <c r="H64" s="1146"/>
      <c r="I64" s="1147"/>
      <c r="J64" s="997"/>
      <c r="K64" s="1147"/>
      <c r="L64" s="1148"/>
      <c r="M64" s="1149"/>
      <c r="N64" s="453"/>
      <c r="O64" s="1665"/>
      <c r="P64" s="1665"/>
      <c r="Q64" s="1665"/>
      <c r="R64" s="1665"/>
      <c r="S64" s="319"/>
      <c r="T64" s="1151" t="str">
        <f t="shared" si="2"/>
        <v>25 (1425)</v>
      </c>
      <c r="U64" s="1152" t="str">
        <f t="shared" si="3"/>
        <v/>
      </c>
      <c r="V64" s="1153"/>
      <c r="W64" s="1154"/>
      <c r="X64" s="1154"/>
    </row>
    <row r="65" spans="1:24" ht="12.75" customHeight="1">
      <c r="A65" s="796" t="s">
        <v>2922</v>
      </c>
      <c r="B65" s="1208">
        <v>100</v>
      </c>
      <c r="C65" s="994"/>
      <c r="D65" s="994"/>
      <c r="E65" s="453"/>
      <c r="F65" s="994"/>
      <c r="G65" s="1122"/>
      <c r="H65" s="1158"/>
      <c r="I65" s="1147"/>
      <c r="J65" s="997"/>
      <c r="K65" s="1147"/>
      <c r="L65" s="1148"/>
      <c r="M65" s="1356"/>
      <c r="N65" s="453"/>
      <c r="O65" s="1666"/>
      <c r="P65" s="1666"/>
      <c r="Q65" s="1666"/>
      <c r="R65" s="1666"/>
      <c r="S65" s="319"/>
      <c r="T65" s="1205" t="str">
        <f>$A$65</f>
        <v>(1426)</v>
      </c>
      <c r="U65" s="1159">
        <f>$B65</f>
        <v>100</v>
      </c>
      <c r="V65" s="1153"/>
      <c r="W65" s="1154"/>
      <c r="X65" s="1154"/>
    </row>
    <row r="66" spans="1:24">
      <c r="A66" s="478" t="s">
        <v>2923</v>
      </c>
      <c r="B66" s="1002" t="s">
        <v>2924</v>
      </c>
      <c r="C66" s="997"/>
      <c r="D66" s="997"/>
      <c r="E66" s="477"/>
      <c r="F66" s="1163"/>
      <c r="G66" s="1169"/>
      <c r="H66" s="1165"/>
      <c r="I66" s="1147"/>
      <c r="J66" s="997"/>
      <c r="K66" s="1147"/>
      <c r="L66" s="1166"/>
      <c r="M66" s="1167"/>
      <c r="N66" s="477"/>
      <c r="O66" s="1664"/>
      <c r="P66" s="1664"/>
      <c r="Q66" s="1664"/>
      <c r="R66" s="1664"/>
      <c r="S66" s="319"/>
      <c r="T66" s="1205" t="str">
        <f>$A$66</f>
        <v>(1400)</v>
      </c>
      <c r="U66" s="1003" t="str">
        <f>$B66</f>
        <v>Overall</v>
      </c>
      <c r="V66" s="1153"/>
      <c r="W66" s="1168"/>
      <c r="X66" s="1168"/>
    </row>
    <row r="67" spans="1:24">
      <c r="A67" s="477"/>
      <c r="B67" s="477"/>
      <c r="C67" s="477"/>
      <c r="D67" s="477"/>
      <c r="E67" s="477"/>
      <c r="F67" s="1162"/>
      <c r="G67" s="1162"/>
      <c r="H67" s="1162"/>
      <c r="I67" s="1162"/>
      <c r="J67" s="1162"/>
      <c r="K67" s="1162"/>
      <c r="L67" s="1162"/>
      <c r="M67" s="1162"/>
      <c r="N67" s="477"/>
      <c r="O67" s="477"/>
      <c r="P67" s="477"/>
      <c r="Q67" s="477"/>
      <c r="R67" s="477"/>
      <c r="S67" s="319"/>
      <c r="T67" s="1142"/>
      <c r="U67" s="1142"/>
      <c r="V67" s="477"/>
      <c r="W67" s="477"/>
      <c r="X67" s="477"/>
    </row>
    <row r="68" spans="1:24">
      <c r="A68" s="477"/>
      <c r="B68" s="813" t="s">
        <v>1792</v>
      </c>
      <c r="C68" s="477"/>
      <c r="D68" s="477"/>
      <c r="E68" s="477"/>
      <c r="F68" s="1162"/>
      <c r="G68" s="1162"/>
      <c r="H68" s="1162"/>
      <c r="I68" s="1162"/>
      <c r="J68" s="1162"/>
      <c r="K68" s="1162"/>
      <c r="L68" s="1162"/>
      <c r="M68" s="1162"/>
      <c r="N68" s="477"/>
      <c r="O68" s="477"/>
      <c r="P68" s="477"/>
      <c r="Q68" s="477"/>
      <c r="R68" s="477"/>
      <c r="S68" s="319"/>
      <c r="T68" s="1142"/>
      <c r="U68" s="1143" t="str">
        <f>$B68</f>
        <v>Repo-style Transactions (503)</v>
      </c>
      <c r="V68" s="477"/>
      <c r="W68" s="477"/>
      <c r="X68" s="477"/>
    </row>
    <row r="69" spans="1:24">
      <c r="A69" s="453" t="s">
        <v>2897</v>
      </c>
      <c r="B69" s="1144"/>
      <c r="C69" s="1207"/>
      <c r="D69" s="994"/>
      <c r="E69" s="453"/>
      <c r="F69" s="994"/>
      <c r="G69" s="994"/>
      <c r="H69" s="1170"/>
      <c r="I69" s="994"/>
      <c r="J69" s="994"/>
      <c r="K69" s="1148"/>
      <c r="L69" s="1148"/>
      <c r="M69" s="1149"/>
      <c r="N69" s="453"/>
      <c r="O69" s="1665"/>
      <c r="P69" s="1665"/>
      <c r="Q69" s="1665"/>
      <c r="R69" s="1665"/>
      <c r="S69" s="319"/>
      <c r="T69" s="1151" t="str">
        <f t="shared" ref="T69:T93" si="4">$A69</f>
        <v>1 (1401)</v>
      </c>
      <c r="U69" s="1152" t="str">
        <f t="shared" ref="U69:U93" si="5">IF($B69="","",$B69)</f>
        <v/>
      </c>
      <c r="V69" s="1153"/>
      <c r="W69" s="1154"/>
      <c r="X69" s="1154"/>
    </row>
    <row r="70" spans="1:24">
      <c r="A70" s="453" t="s">
        <v>2898</v>
      </c>
      <c r="B70" s="1144"/>
      <c r="C70" s="1207"/>
      <c r="D70" s="994"/>
      <c r="E70" s="453"/>
      <c r="F70" s="994"/>
      <c r="G70" s="994"/>
      <c r="H70" s="1170"/>
      <c r="I70" s="994"/>
      <c r="J70" s="994"/>
      <c r="K70" s="1148"/>
      <c r="L70" s="1148"/>
      <c r="M70" s="1149"/>
      <c r="N70" s="453"/>
      <c r="O70" s="1665"/>
      <c r="P70" s="1665"/>
      <c r="Q70" s="1665"/>
      <c r="R70" s="1665"/>
      <c r="S70" s="319"/>
      <c r="T70" s="1151" t="str">
        <f t="shared" si="4"/>
        <v>2 (1402)</v>
      </c>
      <c r="U70" s="1152" t="str">
        <f t="shared" si="5"/>
        <v/>
      </c>
      <c r="V70" s="1153"/>
      <c r="W70" s="1154"/>
      <c r="X70" s="1154"/>
    </row>
    <row r="71" spans="1:24" ht="12.6" hidden="1" customHeight="1">
      <c r="A71" s="453" t="s">
        <v>2899</v>
      </c>
      <c r="B71" s="1144"/>
      <c r="C71" s="1207"/>
      <c r="D71" s="994"/>
      <c r="E71" s="453"/>
      <c r="F71" s="994"/>
      <c r="G71" s="994"/>
      <c r="H71" s="1170"/>
      <c r="I71" s="994"/>
      <c r="J71" s="994"/>
      <c r="K71" s="1148"/>
      <c r="L71" s="1148"/>
      <c r="M71" s="1149"/>
      <c r="N71" s="453"/>
      <c r="O71" s="1665"/>
      <c r="P71" s="1665"/>
      <c r="Q71" s="1665"/>
      <c r="R71" s="1665"/>
      <c r="S71" s="319"/>
      <c r="T71" s="1151" t="str">
        <f t="shared" si="4"/>
        <v>3 (1403)</v>
      </c>
      <c r="U71" s="1152" t="str">
        <f t="shared" si="5"/>
        <v/>
      </c>
      <c r="V71" s="1153"/>
      <c r="W71" s="1154"/>
      <c r="X71" s="1154"/>
    </row>
    <row r="72" spans="1:24" ht="12.6" hidden="1" customHeight="1">
      <c r="A72" s="453" t="s">
        <v>2900</v>
      </c>
      <c r="B72" s="1144"/>
      <c r="C72" s="1207"/>
      <c r="D72" s="994"/>
      <c r="E72" s="453"/>
      <c r="F72" s="994"/>
      <c r="G72" s="994"/>
      <c r="H72" s="1170"/>
      <c r="I72" s="994"/>
      <c r="J72" s="994"/>
      <c r="K72" s="1148"/>
      <c r="L72" s="1148"/>
      <c r="M72" s="1149"/>
      <c r="N72" s="453"/>
      <c r="O72" s="1665"/>
      <c r="P72" s="1665"/>
      <c r="Q72" s="1665"/>
      <c r="R72" s="1665"/>
      <c r="S72" s="319"/>
      <c r="T72" s="1151" t="str">
        <f t="shared" si="4"/>
        <v>4 (1404)</v>
      </c>
      <c r="U72" s="1152" t="str">
        <f t="shared" si="5"/>
        <v/>
      </c>
      <c r="V72" s="1153"/>
      <c r="W72" s="1154"/>
      <c r="X72" s="1154"/>
    </row>
    <row r="73" spans="1:24" ht="12.6" hidden="1" customHeight="1">
      <c r="A73" s="453" t="s">
        <v>2901</v>
      </c>
      <c r="B73" s="1144"/>
      <c r="C73" s="1207"/>
      <c r="D73" s="994"/>
      <c r="E73" s="453"/>
      <c r="F73" s="994"/>
      <c r="G73" s="994"/>
      <c r="H73" s="1170"/>
      <c r="I73" s="994"/>
      <c r="J73" s="994"/>
      <c r="K73" s="1148"/>
      <c r="L73" s="1148"/>
      <c r="M73" s="1149"/>
      <c r="N73" s="453"/>
      <c r="O73" s="1665"/>
      <c r="P73" s="1665"/>
      <c r="Q73" s="1665"/>
      <c r="R73" s="1665"/>
      <c r="S73" s="319"/>
      <c r="T73" s="1151" t="str">
        <f t="shared" si="4"/>
        <v>5 (1405)</v>
      </c>
      <c r="U73" s="1152" t="str">
        <f t="shared" si="5"/>
        <v/>
      </c>
      <c r="V73" s="1153"/>
      <c r="W73" s="1154"/>
      <c r="X73" s="1154"/>
    </row>
    <row r="74" spans="1:24" ht="12.6" hidden="1" customHeight="1">
      <c r="A74" s="453" t="s">
        <v>2902</v>
      </c>
      <c r="B74" s="1144"/>
      <c r="C74" s="1207"/>
      <c r="D74" s="994"/>
      <c r="E74" s="453"/>
      <c r="F74" s="994"/>
      <c r="G74" s="994"/>
      <c r="H74" s="1170"/>
      <c r="I74" s="994"/>
      <c r="J74" s="994"/>
      <c r="K74" s="1148"/>
      <c r="L74" s="1148"/>
      <c r="M74" s="1149"/>
      <c r="N74" s="453"/>
      <c r="O74" s="1665"/>
      <c r="P74" s="1665"/>
      <c r="Q74" s="1665"/>
      <c r="R74" s="1665"/>
      <c r="S74" s="319"/>
      <c r="T74" s="1151" t="str">
        <f t="shared" si="4"/>
        <v>6 (1406)</v>
      </c>
      <c r="U74" s="1152" t="str">
        <f t="shared" si="5"/>
        <v/>
      </c>
      <c r="V74" s="1153"/>
      <c r="W74" s="1154"/>
      <c r="X74" s="1154"/>
    </row>
    <row r="75" spans="1:24" ht="12.6" hidden="1" customHeight="1">
      <c r="A75" s="453" t="s">
        <v>2903</v>
      </c>
      <c r="B75" s="1144"/>
      <c r="C75" s="1207"/>
      <c r="D75" s="994"/>
      <c r="E75" s="453"/>
      <c r="F75" s="994"/>
      <c r="G75" s="994"/>
      <c r="H75" s="1170"/>
      <c r="I75" s="994"/>
      <c r="J75" s="994"/>
      <c r="K75" s="1148"/>
      <c r="L75" s="1148"/>
      <c r="M75" s="1149"/>
      <c r="N75" s="453"/>
      <c r="O75" s="1665"/>
      <c r="P75" s="1665"/>
      <c r="Q75" s="1665"/>
      <c r="R75" s="1665"/>
      <c r="S75" s="319"/>
      <c r="T75" s="1151" t="str">
        <f t="shared" si="4"/>
        <v>7 (1407)</v>
      </c>
      <c r="U75" s="1152" t="str">
        <f t="shared" si="5"/>
        <v/>
      </c>
      <c r="V75" s="1153"/>
      <c r="W75" s="1154"/>
      <c r="X75" s="1154"/>
    </row>
    <row r="76" spans="1:24" ht="12.6" hidden="1" customHeight="1">
      <c r="A76" s="453" t="s">
        <v>2904</v>
      </c>
      <c r="B76" s="1144"/>
      <c r="C76" s="1207"/>
      <c r="D76" s="994"/>
      <c r="E76" s="453"/>
      <c r="F76" s="994"/>
      <c r="G76" s="994"/>
      <c r="H76" s="1170"/>
      <c r="I76" s="994"/>
      <c r="J76" s="994"/>
      <c r="K76" s="1148"/>
      <c r="L76" s="1148"/>
      <c r="M76" s="1149"/>
      <c r="N76" s="453"/>
      <c r="O76" s="1665"/>
      <c r="P76" s="1665"/>
      <c r="Q76" s="1665"/>
      <c r="R76" s="1665"/>
      <c r="S76" s="319"/>
      <c r="T76" s="1151" t="str">
        <f t="shared" si="4"/>
        <v>8 (1408)</v>
      </c>
      <c r="U76" s="1152" t="str">
        <f t="shared" si="5"/>
        <v/>
      </c>
      <c r="V76" s="1153"/>
      <c r="W76" s="1154"/>
      <c r="X76" s="1154"/>
    </row>
    <row r="77" spans="1:24" ht="12.6" hidden="1" customHeight="1">
      <c r="A77" s="453" t="s">
        <v>2905</v>
      </c>
      <c r="B77" s="1144"/>
      <c r="C77" s="1207"/>
      <c r="D77" s="994"/>
      <c r="E77" s="453"/>
      <c r="F77" s="994"/>
      <c r="G77" s="994"/>
      <c r="H77" s="1170"/>
      <c r="I77" s="994"/>
      <c r="J77" s="994"/>
      <c r="K77" s="1148"/>
      <c r="L77" s="1148"/>
      <c r="M77" s="1149"/>
      <c r="N77" s="453"/>
      <c r="O77" s="1665"/>
      <c r="P77" s="1665"/>
      <c r="Q77" s="1665"/>
      <c r="R77" s="1665"/>
      <c r="S77" s="319"/>
      <c r="T77" s="1151" t="str">
        <f t="shared" si="4"/>
        <v>9 (1409)</v>
      </c>
      <c r="U77" s="1152" t="str">
        <f t="shared" si="5"/>
        <v/>
      </c>
      <c r="V77" s="1153"/>
      <c r="W77" s="1154"/>
      <c r="X77" s="1154"/>
    </row>
    <row r="78" spans="1:24" ht="12.6" hidden="1" customHeight="1">
      <c r="A78" s="453" t="s">
        <v>2906</v>
      </c>
      <c r="B78" s="1144"/>
      <c r="C78" s="1207"/>
      <c r="D78" s="994"/>
      <c r="E78" s="453"/>
      <c r="F78" s="994"/>
      <c r="G78" s="994"/>
      <c r="H78" s="1170"/>
      <c r="I78" s="994"/>
      <c r="J78" s="994"/>
      <c r="K78" s="1148"/>
      <c r="L78" s="1148"/>
      <c r="M78" s="1149"/>
      <c r="N78" s="453"/>
      <c r="O78" s="1665"/>
      <c r="P78" s="1665"/>
      <c r="Q78" s="1665"/>
      <c r="R78" s="1665"/>
      <c r="S78" s="319"/>
      <c r="T78" s="1151" t="str">
        <f t="shared" si="4"/>
        <v>10 (1410)</v>
      </c>
      <c r="U78" s="1152" t="str">
        <f t="shared" si="5"/>
        <v/>
      </c>
      <c r="V78" s="1153"/>
      <c r="W78" s="1154"/>
      <c r="X78" s="1154"/>
    </row>
    <row r="79" spans="1:24" ht="12.6" hidden="1" customHeight="1">
      <c r="A79" s="453" t="s">
        <v>2907</v>
      </c>
      <c r="B79" s="1144"/>
      <c r="C79" s="1207"/>
      <c r="D79" s="994"/>
      <c r="E79" s="453"/>
      <c r="F79" s="994"/>
      <c r="G79" s="994"/>
      <c r="H79" s="1170"/>
      <c r="I79" s="994"/>
      <c r="J79" s="994"/>
      <c r="K79" s="1148"/>
      <c r="L79" s="1148"/>
      <c r="M79" s="1149"/>
      <c r="N79" s="453"/>
      <c r="O79" s="1665"/>
      <c r="P79" s="1665"/>
      <c r="Q79" s="1665"/>
      <c r="R79" s="1665"/>
      <c r="S79" s="319"/>
      <c r="T79" s="1151" t="str">
        <f t="shared" si="4"/>
        <v>11 (1411)</v>
      </c>
      <c r="U79" s="1152" t="str">
        <f t="shared" si="5"/>
        <v/>
      </c>
      <c r="V79" s="1153"/>
      <c r="W79" s="1154"/>
      <c r="X79" s="1154"/>
    </row>
    <row r="80" spans="1:24" ht="12.6" hidden="1" customHeight="1">
      <c r="A80" s="453" t="s">
        <v>2908</v>
      </c>
      <c r="B80" s="1144"/>
      <c r="C80" s="1207"/>
      <c r="D80" s="994"/>
      <c r="E80" s="453"/>
      <c r="F80" s="994"/>
      <c r="G80" s="994"/>
      <c r="H80" s="1170"/>
      <c r="I80" s="994"/>
      <c r="J80" s="994"/>
      <c r="K80" s="1148"/>
      <c r="L80" s="1148"/>
      <c r="M80" s="1149"/>
      <c r="N80" s="453"/>
      <c r="O80" s="1665"/>
      <c r="P80" s="1665"/>
      <c r="Q80" s="1665"/>
      <c r="R80" s="1665"/>
      <c r="S80" s="319"/>
      <c r="T80" s="1151" t="str">
        <f t="shared" si="4"/>
        <v>12 (1412)</v>
      </c>
      <c r="U80" s="1152" t="str">
        <f t="shared" si="5"/>
        <v/>
      </c>
      <c r="V80" s="1153"/>
      <c r="W80" s="1154"/>
      <c r="X80" s="1154"/>
    </row>
    <row r="81" spans="1:24" ht="12.6" hidden="1" customHeight="1">
      <c r="A81" s="453" t="s">
        <v>2909</v>
      </c>
      <c r="B81" s="1144"/>
      <c r="C81" s="1207"/>
      <c r="D81" s="994"/>
      <c r="E81" s="453"/>
      <c r="F81" s="994"/>
      <c r="G81" s="994"/>
      <c r="H81" s="1170"/>
      <c r="I81" s="994"/>
      <c r="J81" s="994"/>
      <c r="K81" s="1148"/>
      <c r="L81" s="1148"/>
      <c r="M81" s="1149"/>
      <c r="N81" s="453"/>
      <c r="O81" s="1665"/>
      <c r="P81" s="1665"/>
      <c r="Q81" s="1665"/>
      <c r="R81" s="1665"/>
      <c r="S81" s="319"/>
      <c r="T81" s="1151" t="str">
        <f t="shared" si="4"/>
        <v>13 (1413)</v>
      </c>
      <c r="U81" s="1152" t="str">
        <f t="shared" si="5"/>
        <v/>
      </c>
      <c r="V81" s="1153"/>
      <c r="W81" s="1154"/>
      <c r="X81" s="1154"/>
    </row>
    <row r="82" spans="1:24" ht="12.6" hidden="1" customHeight="1">
      <c r="A82" s="453" t="s">
        <v>2910</v>
      </c>
      <c r="B82" s="1144"/>
      <c r="C82" s="1207"/>
      <c r="D82" s="994"/>
      <c r="E82" s="453"/>
      <c r="F82" s="994"/>
      <c r="G82" s="994"/>
      <c r="H82" s="1170"/>
      <c r="I82" s="994"/>
      <c r="J82" s="994"/>
      <c r="K82" s="1148"/>
      <c r="L82" s="1148"/>
      <c r="M82" s="1149"/>
      <c r="N82" s="453"/>
      <c r="O82" s="1665"/>
      <c r="P82" s="1665"/>
      <c r="Q82" s="1665"/>
      <c r="R82" s="1665"/>
      <c r="S82" s="319"/>
      <c r="T82" s="1151" t="str">
        <f t="shared" si="4"/>
        <v>14 (1414)</v>
      </c>
      <c r="U82" s="1152" t="str">
        <f t="shared" si="5"/>
        <v/>
      </c>
      <c r="V82" s="1153"/>
      <c r="W82" s="1154"/>
      <c r="X82" s="1154"/>
    </row>
    <row r="83" spans="1:24" ht="12.6" hidden="1" customHeight="1">
      <c r="A83" s="453" t="s">
        <v>2911</v>
      </c>
      <c r="B83" s="1144"/>
      <c r="C83" s="1207"/>
      <c r="D83" s="994"/>
      <c r="E83" s="453"/>
      <c r="F83" s="994"/>
      <c r="G83" s="994"/>
      <c r="H83" s="1170"/>
      <c r="I83" s="994"/>
      <c r="J83" s="994"/>
      <c r="K83" s="1148"/>
      <c r="L83" s="1148"/>
      <c r="M83" s="1149"/>
      <c r="N83" s="453"/>
      <c r="O83" s="1665"/>
      <c r="P83" s="1665"/>
      <c r="Q83" s="1665"/>
      <c r="R83" s="1665"/>
      <c r="S83" s="319"/>
      <c r="T83" s="1151" t="str">
        <f t="shared" si="4"/>
        <v>15 (1415)</v>
      </c>
      <c r="U83" s="1152" t="str">
        <f t="shared" si="5"/>
        <v/>
      </c>
      <c r="V83" s="1153"/>
      <c r="W83" s="1154"/>
      <c r="X83" s="1154"/>
    </row>
    <row r="84" spans="1:24" ht="12.6" hidden="1" customHeight="1">
      <c r="A84" s="453" t="s">
        <v>2912</v>
      </c>
      <c r="B84" s="1144"/>
      <c r="C84" s="1207"/>
      <c r="D84" s="994"/>
      <c r="E84" s="453"/>
      <c r="F84" s="994"/>
      <c r="G84" s="994"/>
      <c r="H84" s="1170"/>
      <c r="I84" s="994"/>
      <c r="J84" s="994"/>
      <c r="K84" s="1148"/>
      <c r="L84" s="1148"/>
      <c r="M84" s="1149"/>
      <c r="N84" s="453"/>
      <c r="O84" s="1665"/>
      <c r="P84" s="1665"/>
      <c r="Q84" s="1665"/>
      <c r="R84" s="1665"/>
      <c r="S84" s="319"/>
      <c r="T84" s="1151" t="str">
        <f t="shared" si="4"/>
        <v>16 (1416)</v>
      </c>
      <c r="U84" s="1152" t="str">
        <f t="shared" si="5"/>
        <v/>
      </c>
      <c r="V84" s="1153"/>
      <c r="W84" s="1154"/>
      <c r="X84" s="1154"/>
    </row>
    <row r="85" spans="1:24" ht="12.6" hidden="1" customHeight="1">
      <c r="A85" s="453" t="s">
        <v>2913</v>
      </c>
      <c r="B85" s="1144"/>
      <c r="C85" s="1207"/>
      <c r="D85" s="994"/>
      <c r="E85" s="453"/>
      <c r="F85" s="994"/>
      <c r="G85" s="994"/>
      <c r="H85" s="1170"/>
      <c r="I85" s="994"/>
      <c r="J85" s="994"/>
      <c r="K85" s="1148"/>
      <c r="L85" s="1148"/>
      <c r="M85" s="1149"/>
      <c r="N85" s="453"/>
      <c r="O85" s="1665"/>
      <c r="P85" s="1665"/>
      <c r="Q85" s="1665"/>
      <c r="R85" s="1665"/>
      <c r="S85" s="319"/>
      <c r="T85" s="1151" t="str">
        <f t="shared" si="4"/>
        <v>17 (1417)</v>
      </c>
      <c r="U85" s="1152" t="str">
        <f t="shared" si="5"/>
        <v/>
      </c>
      <c r="V85" s="1153"/>
      <c r="W85" s="1154"/>
      <c r="X85" s="1154"/>
    </row>
    <row r="86" spans="1:24" ht="12.6" hidden="1" customHeight="1">
      <c r="A86" s="453" t="s">
        <v>2914</v>
      </c>
      <c r="B86" s="1144"/>
      <c r="C86" s="1207"/>
      <c r="D86" s="994"/>
      <c r="E86" s="453"/>
      <c r="F86" s="994"/>
      <c r="G86" s="994"/>
      <c r="H86" s="1170"/>
      <c r="I86" s="994"/>
      <c r="J86" s="994"/>
      <c r="K86" s="1148"/>
      <c r="L86" s="1148"/>
      <c r="M86" s="1149"/>
      <c r="N86" s="453"/>
      <c r="O86" s="1665"/>
      <c r="P86" s="1665"/>
      <c r="Q86" s="1665"/>
      <c r="R86" s="1665"/>
      <c r="S86" s="319"/>
      <c r="T86" s="1151" t="str">
        <f t="shared" si="4"/>
        <v>18 (1418)</v>
      </c>
      <c r="U86" s="1152" t="str">
        <f t="shared" si="5"/>
        <v/>
      </c>
      <c r="V86" s="1153"/>
      <c r="W86" s="1154"/>
      <c r="X86" s="1154"/>
    </row>
    <row r="87" spans="1:24" ht="12.6" hidden="1" customHeight="1">
      <c r="A87" s="453" t="s">
        <v>2915</v>
      </c>
      <c r="B87" s="1144"/>
      <c r="C87" s="1207"/>
      <c r="D87" s="994"/>
      <c r="E87" s="453"/>
      <c r="F87" s="994"/>
      <c r="G87" s="994"/>
      <c r="H87" s="1170"/>
      <c r="I87" s="994"/>
      <c r="J87" s="994"/>
      <c r="K87" s="1148"/>
      <c r="L87" s="1148"/>
      <c r="M87" s="1149"/>
      <c r="N87" s="453"/>
      <c r="O87" s="1665"/>
      <c r="P87" s="1665"/>
      <c r="Q87" s="1665"/>
      <c r="R87" s="1665"/>
      <c r="S87" s="319"/>
      <c r="T87" s="1151" t="str">
        <f t="shared" si="4"/>
        <v>19 (1419)</v>
      </c>
      <c r="U87" s="1152" t="str">
        <f t="shared" si="5"/>
        <v/>
      </c>
      <c r="V87" s="1153"/>
      <c r="W87" s="1154"/>
      <c r="X87" s="1154"/>
    </row>
    <row r="88" spans="1:24" ht="12.6" hidden="1" customHeight="1">
      <c r="A88" s="453" t="s">
        <v>2916</v>
      </c>
      <c r="B88" s="1144"/>
      <c r="C88" s="1207"/>
      <c r="D88" s="994"/>
      <c r="E88" s="453"/>
      <c r="F88" s="994"/>
      <c r="G88" s="994"/>
      <c r="H88" s="1170"/>
      <c r="I88" s="994"/>
      <c r="J88" s="994"/>
      <c r="K88" s="1148"/>
      <c r="L88" s="1148"/>
      <c r="M88" s="1149"/>
      <c r="N88" s="453"/>
      <c r="O88" s="1665"/>
      <c r="P88" s="1665"/>
      <c r="Q88" s="1665"/>
      <c r="R88" s="1665"/>
      <c r="S88" s="319"/>
      <c r="T88" s="1151" t="str">
        <f t="shared" si="4"/>
        <v>20 (1420)</v>
      </c>
      <c r="U88" s="1152" t="str">
        <f t="shared" si="5"/>
        <v/>
      </c>
      <c r="V88" s="1153"/>
      <c r="W88" s="1154"/>
      <c r="X88" s="1154"/>
    </row>
    <row r="89" spans="1:24" ht="12.6" hidden="1" customHeight="1">
      <c r="A89" s="453" t="s">
        <v>2917</v>
      </c>
      <c r="B89" s="1144"/>
      <c r="C89" s="1207"/>
      <c r="D89" s="994"/>
      <c r="E89" s="453"/>
      <c r="F89" s="994"/>
      <c r="G89" s="994"/>
      <c r="H89" s="1170"/>
      <c r="I89" s="994"/>
      <c r="J89" s="994"/>
      <c r="K89" s="1148"/>
      <c r="L89" s="1148"/>
      <c r="M89" s="1149"/>
      <c r="N89" s="453"/>
      <c r="O89" s="1665"/>
      <c r="P89" s="1665"/>
      <c r="Q89" s="1665"/>
      <c r="R89" s="1665"/>
      <c r="S89" s="319"/>
      <c r="T89" s="1151" t="str">
        <f t="shared" si="4"/>
        <v>21 (1421)</v>
      </c>
      <c r="U89" s="1152" t="str">
        <f t="shared" si="5"/>
        <v/>
      </c>
      <c r="V89" s="1153"/>
      <c r="W89" s="1154"/>
      <c r="X89" s="1154"/>
    </row>
    <row r="90" spans="1:24" ht="12.6" hidden="1" customHeight="1">
      <c r="A90" s="453" t="s">
        <v>2918</v>
      </c>
      <c r="B90" s="1144"/>
      <c r="C90" s="1207"/>
      <c r="D90" s="994"/>
      <c r="E90" s="453"/>
      <c r="F90" s="994"/>
      <c r="G90" s="994"/>
      <c r="H90" s="1170"/>
      <c r="I90" s="994"/>
      <c r="J90" s="994"/>
      <c r="K90" s="1148"/>
      <c r="L90" s="1148"/>
      <c r="M90" s="1149"/>
      <c r="N90" s="453"/>
      <c r="O90" s="1665"/>
      <c r="P90" s="1665"/>
      <c r="Q90" s="1665"/>
      <c r="R90" s="1665"/>
      <c r="S90" s="319"/>
      <c r="T90" s="1151" t="str">
        <f t="shared" si="4"/>
        <v>22 (1422)</v>
      </c>
      <c r="U90" s="1152" t="str">
        <f t="shared" si="5"/>
        <v/>
      </c>
      <c r="V90" s="1153"/>
      <c r="W90" s="1154"/>
      <c r="X90" s="1154"/>
    </row>
    <row r="91" spans="1:24" ht="12.6" hidden="1" customHeight="1">
      <c r="A91" s="453" t="s">
        <v>2919</v>
      </c>
      <c r="B91" s="1144"/>
      <c r="C91" s="1207"/>
      <c r="D91" s="994"/>
      <c r="E91" s="453"/>
      <c r="F91" s="994"/>
      <c r="G91" s="994"/>
      <c r="H91" s="1170"/>
      <c r="I91" s="994"/>
      <c r="J91" s="994"/>
      <c r="K91" s="1148"/>
      <c r="L91" s="1148"/>
      <c r="M91" s="1149"/>
      <c r="N91" s="453"/>
      <c r="O91" s="1665"/>
      <c r="P91" s="1665"/>
      <c r="Q91" s="1665"/>
      <c r="R91" s="1665"/>
      <c r="S91" s="319"/>
      <c r="T91" s="1151" t="str">
        <f t="shared" si="4"/>
        <v>23 (1423)</v>
      </c>
      <c r="U91" s="1152" t="str">
        <f t="shared" si="5"/>
        <v/>
      </c>
      <c r="V91" s="1153"/>
      <c r="W91" s="1154"/>
      <c r="X91" s="1154"/>
    </row>
    <row r="92" spans="1:24">
      <c r="A92" s="453" t="s">
        <v>2920</v>
      </c>
      <c r="B92" s="1144"/>
      <c r="C92" s="1207"/>
      <c r="D92" s="994"/>
      <c r="E92" s="453"/>
      <c r="F92" s="994"/>
      <c r="G92" s="994"/>
      <c r="H92" s="1170"/>
      <c r="I92" s="994"/>
      <c r="J92" s="994"/>
      <c r="K92" s="1148"/>
      <c r="L92" s="1148"/>
      <c r="M92" s="1149"/>
      <c r="N92" s="453"/>
      <c r="O92" s="1665"/>
      <c r="P92" s="1665"/>
      <c r="Q92" s="1665"/>
      <c r="R92" s="1665"/>
      <c r="S92" s="319"/>
      <c r="T92" s="1151" t="str">
        <f t="shared" si="4"/>
        <v>24 (1424)</v>
      </c>
      <c r="U92" s="1152" t="str">
        <f t="shared" si="5"/>
        <v/>
      </c>
      <c r="V92" s="1153"/>
      <c r="W92" s="1154"/>
      <c r="X92" s="1154"/>
    </row>
    <row r="93" spans="1:24">
      <c r="A93" s="453" t="s">
        <v>2921</v>
      </c>
      <c r="B93" s="1144"/>
      <c r="C93" s="1207"/>
      <c r="D93" s="994"/>
      <c r="E93" s="453"/>
      <c r="F93" s="994"/>
      <c r="G93" s="994"/>
      <c r="H93" s="1170"/>
      <c r="I93" s="994"/>
      <c r="J93" s="994"/>
      <c r="K93" s="1148"/>
      <c r="L93" s="1148"/>
      <c r="M93" s="1149"/>
      <c r="N93" s="453"/>
      <c r="O93" s="1665"/>
      <c r="P93" s="1665"/>
      <c r="Q93" s="1665"/>
      <c r="R93" s="1665"/>
      <c r="S93" s="319"/>
      <c r="T93" s="1151" t="str">
        <f t="shared" si="4"/>
        <v>25 (1425)</v>
      </c>
      <c r="U93" s="1152" t="str">
        <f t="shared" si="5"/>
        <v/>
      </c>
      <c r="V93" s="1153"/>
      <c r="W93" s="1154"/>
      <c r="X93" s="1154"/>
    </row>
    <row r="94" spans="1:24">
      <c r="A94" s="796" t="s">
        <v>2922</v>
      </c>
      <c r="B94" s="1208">
        <v>100</v>
      </c>
      <c r="C94" s="1209"/>
      <c r="D94" s="994"/>
      <c r="E94" s="453"/>
      <c r="F94" s="994"/>
      <c r="G94" s="994"/>
      <c r="H94" s="1170"/>
      <c r="I94" s="994"/>
      <c r="J94" s="994"/>
      <c r="K94" s="1148"/>
      <c r="L94" s="1148"/>
      <c r="M94" s="1356"/>
      <c r="N94" s="453"/>
      <c r="O94" s="1666"/>
      <c r="P94" s="1666"/>
      <c r="Q94" s="1666"/>
      <c r="R94" s="1666"/>
      <c r="S94" s="319"/>
      <c r="T94" s="1205" t="str">
        <f>$A$94</f>
        <v>(1426)</v>
      </c>
      <c r="U94" s="1159">
        <f>$B94</f>
        <v>100</v>
      </c>
      <c r="V94" s="1153"/>
      <c r="W94" s="1154"/>
      <c r="X94" s="1154"/>
    </row>
    <row r="95" spans="1:24">
      <c r="A95" s="478" t="s">
        <v>2923</v>
      </c>
      <c r="B95" s="1002" t="s">
        <v>2924</v>
      </c>
      <c r="C95" s="1003"/>
      <c r="D95" s="997"/>
      <c r="E95" s="477"/>
      <c r="F95" s="1163"/>
      <c r="G95" s="997"/>
      <c r="H95" s="1171"/>
      <c r="I95" s="997"/>
      <c r="J95" s="997"/>
      <c r="K95" s="1166"/>
      <c r="L95" s="1166"/>
      <c r="M95" s="1167"/>
      <c r="N95" s="477"/>
      <c r="O95" s="1664"/>
      <c r="P95" s="1664"/>
      <c r="Q95" s="1664"/>
      <c r="R95" s="1664"/>
      <c r="S95" s="319"/>
      <c r="T95" s="1205" t="str">
        <f>$A$95</f>
        <v>(1400)</v>
      </c>
      <c r="U95" s="1003" t="str">
        <f>$B95</f>
        <v>Overall</v>
      </c>
      <c r="V95" s="1153"/>
      <c r="W95" s="1168"/>
      <c r="X95" s="1168"/>
    </row>
    <row r="96" spans="1:24">
      <c r="A96" s="477"/>
      <c r="B96" s="477"/>
      <c r="C96" s="477"/>
      <c r="D96" s="477"/>
      <c r="E96" s="477"/>
      <c r="F96" s="1162"/>
      <c r="G96" s="1162"/>
      <c r="H96" s="1162"/>
      <c r="I96" s="1162"/>
      <c r="J96" s="1162"/>
      <c r="K96" s="1162"/>
      <c r="L96" s="1162"/>
      <c r="M96" s="1162"/>
      <c r="N96" s="477"/>
      <c r="O96" s="477"/>
      <c r="P96" s="477"/>
      <c r="Q96" s="477"/>
      <c r="R96" s="477"/>
      <c r="S96" s="319"/>
      <c r="T96" s="1142"/>
      <c r="U96" s="1142"/>
      <c r="V96" s="477"/>
      <c r="W96" s="477"/>
      <c r="X96" s="477"/>
    </row>
    <row r="97" spans="1:24">
      <c r="A97" s="477"/>
      <c r="B97" s="813" t="s">
        <v>1793</v>
      </c>
      <c r="C97" s="477"/>
      <c r="D97" s="477"/>
      <c r="E97" s="477"/>
      <c r="F97" s="1162"/>
      <c r="G97" s="1162"/>
      <c r="H97" s="1162"/>
      <c r="I97" s="1162"/>
      <c r="J97" s="477"/>
      <c r="K97" s="1162"/>
      <c r="L97" s="1162"/>
      <c r="M97" s="1162"/>
      <c r="N97" s="477"/>
      <c r="O97" s="477"/>
      <c r="P97" s="477"/>
      <c r="Q97" s="477"/>
      <c r="R97" s="477"/>
      <c r="S97" s="319"/>
      <c r="T97" s="1142"/>
      <c r="U97" s="1143" t="str">
        <f>$B97</f>
        <v>OTC Derivatives (504)</v>
      </c>
      <c r="V97" s="477"/>
      <c r="W97" s="477"/>
      <c r="X97" s="477"/>
    </row>
    <row r="98" spans="1:24">
      <c r="A98" s="453" t="s">
        <v>2897</v>
      </c>
      <c r="B98" s="1144"/>
      <c r="C98" s="994"/>
      <c r="D98" s="994"/>
      <c r="E98" s="453"/>
      <c r="F98" s="994"/>
      <c r="G98" s="998"/>
      <c r="H98" s="1146"/>
      <c r="I98" s="994"/>
      <c r="J98" s="1007"/>
      <c r="K98" s="1148"/>
      <c r="L98" s="1007"/>
      <c r="M98" s="1149"/>
      <c r="N98" s="453"/>
      <c r="O98" s="1665"/>
      <c r="P98" s="1665"/>
      <c r="Q98" s="1665"/>
      <c r="R98" s="1665"/>
      <c r="S98" s="319"/>
      <c r="T98" s="1151" t="str">
        <f t="shared" ref="T98:T122" si="6">$A98</f>
        <v>1 (1401)</v>
      </c>
      <c r="U98" s="1152" t="str">
        <f t="shared" ref="U98:U122" si="7">IF($B98="","",$B98)</f>
        <v/>
      </c>
      <c r="V98" s="1153"/>
      <c r="W98" s="1154"/>
      <c r="X98" s="1154"/>
    </row>
    <row r="99" spans="1:24">
      <c r="A99" s="453" t="s">
        <v>2898</v>
      </c>
      <c r="B99" s="1144"/>
      <c r="C99" s="994"/>
      <c r="D99" s="994"/>
      <c r="E99" s="453"/>
      <c r="F99" s="994"/>
      <c r="G99" s="998"/>
      <c r="H99" s="1146"/>
      <c r="I99" s="994"/>
      <c r="J99" s="1007"/>
      <c r="K99" s="1148"/>
      <c r="L99" s="1007"/>
      <c r="M99" s="1149"/>
      <c r="N99" s="453"/>
      <c r="O99" s="1665"/>
      <c r="P99" s="1665"/>
      <c r="Q99" s="1665"/>
      <c r="R99" s="1665"/>
      <c r="S99" s="319"/>
      <c r="T99" s="1151" t="str">
        <f t="shared" si="6"/>
        <v>2 (1402)</v>
      </c>
      <c r="U99" s="1152" t="str">
        <f t="shared" si="7"/>
        <v/>
      </c>
      <c r="V99" s="1153"/>
      <c r="W99" s="1154"/>
      <c r="X99" s="1154"/>
    </row>
    <row r="100" spans="1:24">
      <c r="A100" s="453" t="s">
        <v>2899</v>
      </c>
      <c r="B100" s="1144"/>
      <c r="C100" s="994"/>
      <c r="D100" s="994"/>
      <c r="E100" s="453"/>
      <c r="F100" s="994"/>
      <c r="G100" s="998"/>
      <c r="H100" s="1146"/>
      <c r="I100" s="994"/>
      <c r="J100" s="1007"/>
      <c r="K100" s="1148"/>
      <c r="L100" s="1007"/>
      <c r="M100" s="1149"/>
      <c r="N100" s="453"/>
      <c r="O100" s="1665"/>
      <c r="P100" s="1665"/>
      <c r="Q100" s="1665"/>
      <c r="R100" s="1665"/>
      <c r="S100" s="319"/>
      <c r="T100" s="1151" t="str">
        <f t="shared" si="6"/>
        <v>3 (1403)</v>
      </c>
      <c r="U100" s="1152" t="str">
        <f t="shared" si="7"/>
        <v/>
      </c>
      <c r="V100" s="1153"/>
      <c r="W100" s="1154"/>
      <c r="X100" s="1154"/>
    </row>
    <row r="101" spans="1:24" ht="33.75" hidden="1" customHeight="1">
      <c r="A101" s="453" t="s">
        <v>2900</v>
      </c>
      <c r="B101" s="1144"/>
      <c r="C101" s="994"/>
      <c r="D101" s="994"/>
      <c r="E101" s="453"/>
      <c r="F101" s="994"/>
      <c r="G101" s="998"/>
      <c r="H101" s="1146"/>
      <c r="I101" s="994"/>
      <c r="J101" s="1007"/>
      <c r="K101" s="1148"/>
      <c r="L101" s="1007"/>
      <c r="M101" s="1149"/>
      <c r="N101" s="453"/>
      <c r="O101" s="1665"/>
      <c r="P101" s="1665"/>
      <c r="Q101" s="1665"/>
      <c r="R101" s="1665"/>
      <c r="S101" s="319"/>
      <c r="T101" s="1151" t="str">
        <f t="shared" si="6"/>
        <v>4 (1404)</v>
      </c>
      <c r="U101" s="1152" t="str">
        <f t="shared" si="7"/>
        <v/>
      </c>
      <c r="V101" s="1153"/>
      <c r="W101" s="1154"/>
      <c r="X101" s="1154"/>
    </row>
    <row r="102" spans="1:24" ht="33.75" hidden="1" customHeight="1">
      <c r="A102" s="453" t="s">
        <v>2901</v>
      </c>
      <c r="B102" s="1144"/>
      <c r="C102" s="994"/>
      <c r="D102" s="994"/>
      <c r="E102" s="453"/>
      <c r="F102" s="994"/>
      <c r="G102" s="998"/>
      <c r="H102" s="1146"/>
      <c r="I102" s="994"/>
      <c r="J102" s="1007"/>
      <c r="K102" s="1148"/>
      <c r="L102" s="1007"/>
      <c r="M102" s="1149"/>
      <c r="N102" s="453"/>
      <c r="O102" s="1665"/>
      <c r="P102" s="1665"/>
      <c r="Q102" s="1665"/>
      <c r="R102" s="1665"/>
      <c r="S102" s="319"/>
      <c r="T102" s="1151" t="str">
        <f t="shared" si="6"/>
        <v>5 (1405)</v>
      </c>
      <c r="U102" s="1152" t="str">
        <f t="shared" si="7"/>
        <v/>
      </c>
      <c r="V102" s="1153"/>
      <c r="W102" s="1154"/>
      <c r="X102" s="1154"/>
    </row>
    <row r="103" spans="1:24" ht="33.75" hidden="1" customHeight="1">
      <c r="A103" s="453" t="s">
        <v>2902</v>
      </c>
      <c r="B103" s="1144"/>
      <c r="C103" s="994"/>
      <c r="D103" s="994"/>
      <c r="E103" s="453"/>
      <c r="F103" s="994"/>
      <c r="G103" s="998"/>
      <c r="H103" s="1146"/>
      <c r="I103" s="994"/>
      <c r="J103" s="1007"/>
      <c r="K103" s="1148"/>
      <c r="L103" s="1007"/>
      <c r="M103" s="1149"/>
      <c r="N103" s="453"/>
      <c r="O103" s="1665"/>
      <c r="P103" s="1665"/>
      <c r="Q103" s="1665"/>
      <c r="R103" s="1665"/>
      <c r="S103" s="319"/>
      <c r="T103" s="1151" t="str">
        <f t="shared" si="6"/>
        <v>6 (1406)</v>
      </c>
      <c r="U103" s="1152" t="str">
        <f t="shared" si="7"/>
        <v/>
      </c>
      <c r="V103" s="1153"/>
      <c r="W103" s="1154"/>
      <c r="X103" s="1154"/>
    </row>
    <row r="104" spans="1:24" ht="12.75" hidden="1" customHeight="1">
      <c r="A104" s="453" t="s">
        <v>2903</v>
      </c>
      <c r="B104" s="1144"/>
      <c r="C104" s="994"/>
      <c r="D104" s="994"/>
      <c r="E104" s="453"/>
      <c r="F104" s="994"/>
      <c r="G104" s="998"/>
      <c r="H104" s="1146"/>
      <c r="I104" s="994"/>
      <c r="J104" s="1007"/>
      <c r="K104" s="1148"/>
      <c r="L104" s="1007"/>
      <c r="M104" s="1149"/>
      <c r="N104" s="453"/>
      <c r="O104" s="1665"/>
      <c r="P104" s="1665"/>
      <c r="Q104" s="1665"/>
      <c r="R104" s="1665"/>
      <c r="S104" s="319"/>
      <c r="T104" s="1151" t="str">
        <f t="shared" si="6"/>
        <v>7 (1407)</v>
      </c>
      <c r="U104" s="1152" t="str">
        <f t="shared" si="7"/>
        <v/>
      </c>
      <c r="V104" s="1153"/>
      <c r="W104" s="1154"/>
      <c r="X104" s="1154"/>
    </row>
    <row r="105" spans="1:24" ht="22.5" hidden="1" customHeight="1">
      <c r="A105" s="453" t="s">
        <v>2904</v>
      </c>
      <c r="B105" s="1144"/>
      <c r="C105" s="994"/>
      <c r="D105" s="994"/>
      <c r="E105" s="453"/>
      <c r="F105" s="994"/>
      <c r="G105" s="998"/>
      <c r="H105" s="1146"/>
      <c r="I105" s="994"/>
      <c r="J105" s="1007"/>
      <c r="K105" s="1148"/>
      <c r="L105" s="1007"/>
      <c r="M105" s="1149"/>
      <c r="N105" s="453"/>
      <c r="O105" s="1665"/>
      <c r="P105" s="1665"/>
      <c r="Q105" s="1665"/>
      <c r="R105" s="1665"/>
      <c r="S105" s="319"/>
      <c r="T105" s="1151" t="str">
        <f t="shared" si="6"/>
        <v>8 (1408)</v>
      </c>
      <c r="U105" s="1152" t="str">
        <f t="shared" si="7"/>
        <v/>
      </c>
      <c r="V105" s="1153"/>
      <c r="W105" s="1154"/>
      <c r="X105" s="1154"/>
    </row>
    <row r="106" spans="1:24" ht="12" hidden="1" customHeight="1">
      <c r="A106" s="453" t="s">
        <v>2905</v>
      </c>
      <c r="B106" s="1144"/>
      <c r="C106" s="994"/>
      <c r="D106" s="994"/>
      <c r="E106" s="453"/>
      <c r="F106" s="994"/>
      <c r="G106" s="998"/>
      <c r="H106" s="1146"/>
      <c r="I106" s="994"/>
      <c r="J106" s="1007"/>
      <c r="K106" s="1148"/>
      <c r="L106" s="1007"/>
      <c r="M106" s="1149"/>
      <c r="N106" s="453"/>
      <c r="O106" s="1665"/>
      <c r="P106" s="1665"/>
      <c r="Q106" s="1665"/>
      <c r="R106" s="1665"/>
      <c r="S106" s="319"/>
      <c r="T106" s="1151" t="str">
        <f t="shared" si="6"/>
        <v>9 (1409)</v>
      </c>
      <c r="U106" s="1152" t="str">
        <f t="shared" si="7"/>
        <v/>
      </c>
      <c r="V106" s="1153"/>
      <c r="W106" s="1154"/>
      <c r="X106" s="1154"/>
    </row>
    <row r="107" spans="1:24" hidden="1">
      <c r="A107" s="453" t="s">
        <v>2906</v>
      </c>
      <c r="B107" s="1144"/>
      <c r="C107" s="994"/>
      <c r="D107" s="994"/>
      <c r="E107" s="453"/>
      <c r="F107" s="994"/>
      <c r="G107" s="998"/>
      <c r="H107" s="1146"/>
      <c r="I107" s="994"/>
      <c r="J107" s="1007"/>
      <c r="K107" s="1148"/>
      <c r="L107" s="1007"/>
      <c r="M107" s="1149"/>
      <c r="N107" s="453"/>
      <c r="O107" s="1665"/>
      <c r="P107" s="1665"/>
      <c r="Q107" s="1665"/>
      <c r="R107" s="1665"/>
      <c r="S107" s="319"/>
      <c r="T107" s="1151" t="str">
        <f t="shared" si="6"/>
        <v>10 (1410)</v>
      </c>
      <c r="U107" s="1152" t="str">
        <f t="shared" si="7"/>
        <v/>
      </c>
      <c r="V107" s="1153"/>
      <c r="W107" s="1154"/>
      <c r="X107" s="1154"/>
    </row>
    <row r="108" spans="1:24" hidden="1">
      <c r="A108" s="453" t="s">
        <v>2907</v>
      </c>
      <c r="B108" s="1144"/>
      <c r="C108" s="994"/>
      <c r="D108" s="994"/>
      <c r="E108" s="453"/>
      <c r="F108" s="994"/>
      <c r="G108" s="998"/>
      <c r="H108" s="1146"/>
      <c r="I108" s="994"/>
      <c r="J108" s="1007"/>
      <c r="K108" s="1148"/>
      <c r="L108" s="1007"/>
      <c r="M108" s="1149"/>
      <c r="N108" s="453"/>
      <c r="O108" s="1665"/>
      <c r="P108" s="1665"/>
      <c r="Q108" s="1665"/>
      <c r="R108" s="1665"/>
      <c r="S108" s="319"/>
      <c r="T108" s="1151" t="str">
        <f t="shared" si="6"/>
        <v>11 (1411)</v>
      </c>
      <c r="U108" s="1152" t="str">
        <f t="shared" si="7"/>
        <v/>
      </c>
      <c r="V108" s="1153"/>
      <c r="W108" s="1154"/>
      <c r="X108" s="1154"/>
    </row>
    <row r="109" spans="1:24" hidden="1">
      <c r="A109" s="453" t="s">
        <v>2908</v>
      </c>
      <c r="B109" s="1144"/>
      <c r="C109" s="994"/>
      <c r="D109" s="994"/>
      <c r="E109" s="453"/>
      <c r="F109" s="994"/>
      <c r="G109" s="998"/>
      <c r="H109" s="1146"/>
      <c r="I109" s="994"/>
      <c r="J109" s="1007"/>
      <c r="K109" s="1148"/>
      <c r="L109" s="1007"/>
      <c r="M109" s="1149"/>
      <c r="N109" s="453"/>
      <c r="O109" s="1665"/>
      <c r="P109" s="1665"/>
      <c r="Q109" s="1665"/>
      <c r="R109" s="1665"/>
      <c r="S109" s="319"/>
      <c r="T109" s="1151" t="str">
        <f t="shared" si="6"/>
        <v>12 (1412)</v>
      </c>
      <c r="U109" s="1152" t="str">
        <f t="shared" si="7"/>
        <v/>
      </c>
      <c r="V109" s="1153"/>
      <c r="W109" s="1154"/>
      <c r="X109" s="1154"/>
    </row>
    <row r="110" spans="1:24" hidden="1">
      <c r="A110" s="453" t="s">
        <v>2909</v>
      </c>
      <c r="B110" s="1144"/>
      <c r="C110" s="994"/>
      <c r="D110" s="994"/>
      <c r="E110" s="453"/>
      <c r="F110" s="994"/>
      <c r="G110" s="998"/>
      <c r="H110" s="1146"/>
      <c r="I110" s="994"/>
      <c r="J110" s="1007"/>
      <c r="K110" s="1148"/>
      <c r="L110" s="1007"/>
      <c r="M110" s="1149"/>
      <c r="N110" s="453"/>
      <c r="O110" s="1665"/>
      <c r="P110" s="1665"/>
      <c r="Q110" s="1665"/>
      <c r="R110" s="1665"/>
      <c r="S110" s="319"/>
      <c r="T110" s="1151" t="str">
        <f t="shared" si="6"/>
        <v>13 (1413)</v>
      </c>
      <c r="U110" s="1152" t="str">
        <f t="shared" si="7"/>
        <v/>
      </c>
      <c r="V110" s="1153"/>
      <c r="W110" s="1154"/>
      <c r="X110" s="1154"/>
    </row>
    <row r="111" spans="1:24" hidden="1">
      <c r="A111" s="453" t="s">
        <v>2910</v>
      </c>
      <c r="B111" s="1144"/>
      <c r="C111" s="994"/>
      <c r="D111" s="994"/>
      <c r="E111" s="453"/>
      <c r="F111" s="994"/>
      <c r="G111" s="998"/>
      <c r="H111" s="1146"/>
      <c r="I111" s="994"/>
      <c r="J111" s="1007"/>
      <c r="K111" s="1148"/>
      <c r="L111" s="1007"/>
      <c r="M111" s="1149"/>
      <c r="N111" s="453"/>
      <c r="O111" s="1665"/>
      <c r="P111" s="1665"/>
      <c r="Q111" s="1665"/>
      <c r="R111" s="1665"/>
      <c r="S111" s="319"/>
      <c r="T111" s="1151" t="str">
        <f t="shared" si="6"/>
        <v>14 (1414)</v>
      </c>
      <c r="U111" s="1152" t="str">
        <f t="shared" si="7"/>
        <v/>
      </c>
      <c r="V111" s="1153"/>
      <c r="W111" s="1154"/>
      <c r="X111" s="1154"/>
    </row>
    <row r="112" spans="1:24" hidden="1">
      <c r="A112" s="453" t="s">
        <v>2911</v>
      </c>
      <c r="B112" s="1144"/>
      <c r="C112" s="994"/>
      <c r="D112" s="994"/>
      <c r="E112" s="453"/>
      <c r="F112" s="994"/>
      <c r="G112" s="998"/>
      <c r="H112" s="1146"/>
      <c r="I112" s="994"/>
      <c r="J112" s="1007"/>
      <c r="K112" s="1148"/>
      <c r="L112" s="1007"/>
      <c r="M112" s="1149"/>
      <c r="N112" s="453"/>
      <c r="O112" s="1665"/>
      <c r="P112" s="1665"/>
      <c r="Q112" s="1665"/>
      <c r="R112" s="1665"/>
      <c r="S112" s="319"/>
      <c r="T112" s="1151" t="str">
        <f t="shared" si="6"/>
        <v>15 (1415)</v>
      </c>
      <c r="U112" s="1152" t="str">
        <f t="shared" si="7"/>
        <v/>
      </c>
      <c r="V112" s="1153"/>
      <c r="W112" s="1154"/>
      <c r="X112" s="1154"/>
    </row>
    <row r="113" spans="1:24" hidden="1">
      <c r="A113" s="453" t="s">
        <v>2912</v>
      </c>
      <c r="B113" s="1144"/>
      <c r="C113" s="994"/>
      <c r="D113" s="994"/>
      <c r="E113" s="453"/>
      <c r="F113" s="994"/>
      <c r="G113" s="998"/>
      <c r="H113" s="1146"/>
      <c r="I113" s="994"/>
      <c r="J113" s="1007"/>
      <c r="K113" s="1148"/>
      <c r="L113" s="1007"/>
      <c r="M113" s="1149"/>
      <c r="N113" s="453"/>
      <c r="O113" s="1665"/>
      <c r="P113" s="1665"/>
      <c r="Q113" s="1665"/>
      <c r="R113" s="1665"/>
      <c r="S113" s="319"/>
      <c r="T113" s="1151" t="str">
        <f t="shared" si="6"/>
        <v>16 (1416)</v>
      </c>
      <c r="U113" s="1152" t="str">
        <f t="shared" si="7"/>
        <v/>
      </c>
      <c r="V113" s="1153"/>
      <c r="W113" s="1154"/>
      <c r="X113" s="1154"/>
    </row>
    <row r="114" spans="1:24" hidden="1">
      <c r="A114" s="453" t="s">
        <v>2913</v>
      </c>
      <c r="B114" s="1144"/>
      <c r="C114" s="994"/>
      <c r="D114" s="994"/>
      <c r="E114" s="453"/>
      <c r="F114" s="994"/>
      <c r="G114" s="998"/>
      <c r="H114" s="1146"/>
      <c r="I114" s="994"/>
      <c r="J114" s="1007"/>
      <c r="K114" s="1148"/>
      <c r="L114" s="1007"/>
      <c r="M114" s="1149"/>
      <c r="N114" s="453"/>
      <c r="O114" s="1665"/>
      <c r="P114" s="1665"/>
      <c r="Q114" s="1665"/>
      <c r="R114" s="1665"/>
      <c r="S114" s="319"/>
      <c r="T114" s="1151" t="str">
        <f t="shared" si="6"/>
        <v>17 (1417)</v>
      </c>
      <c r="U114" s="1152" t="str">
        <f t="shared" si="7"/>
        <v/>
      </c>
      <c r="V114" s="1153"/>
      <c r="W114" s="1154"/>
      <c r="X114" s="1154"/>
    </row>
    <row r="115" spans="1:24" hidden="1">
      <c r="A115" s="453" t="s">
        <v>2914</v>
      </c>
      <c r="B115" s="1144"/>
      <c r="C115" s="994"/>
      <c r="D115" s="994"/>
      <c r="E115" s="453"/>
      <c r="F115" s="994"/>
      <c r="G115" s="998"/>
      <c r="H115" s="1146"/>
      <c r="I115" s="994"/>
      <c r="J115" s="1007"/>
      <c r="K115" s="1148"/>
      <c r="L115" s="1007"/>
      <c r="M115" s="1149"/>
      <c r="N115" s="453"/>
      <c r="O115" s="1665"/>
      <c r="P115" s="1665"/>
      <c r="Q115" s="1665"/>
      <c r="R115" s="1665"/>
      <c r="S115" s="319"/>
      <c r="T115" s="1151" t="str">
        <f t="shared" si="6"/>
        <v>18 (1418)</v>
      </c>
      <c r="U115" s="1152" t="str">
        <f t="shared" si="7"/>
        <v/>
      </c>
      <c r="V115" s="1153"/>
      <c r="W115" s="1154"/>
      <c r="X115" s="1154"/>
    </row>
    <row r="116" spans="1:24" hidden="1">
      <c r="A116" s="453" t="s">
        <v>2915</v>
      </c>
      <c r="B116" s="1144"/>
      <c r="C116" s="994"/>
      <c r="D116" s="994"/>
      <c r="E116" s="453"/>
      <c r="F116" s="994"/>
      <c r="G116" s="998"/>
      <c r="H116" s="1146"/>
      <c r="I116" s="994"/>
      <c r="J116" s="1007"/>
      <c r="K116" s="1148"/>
      <c r="L116" s="1007"/>
      <c r="M116" s="1149"/>
      <c r="N116" s="453"/>
      <c r="O116" s="1665"/>
      <c r="P116" s="1665"/>
      <c r="Q116" s="1665"/>
      <c r="R116" s="1665"/>
      <c r="S116" s="319"/>
      <c r="T116" s="1151" t="str">
        <f t="shared" si="6"/>
        <v>19 (1419)</v>
      </c>
      <c r="U116" s="1152" t="str">
        <f t="shared" si="7"/>
        <v/>
      </c>
      <c r="V116" s="1153"/>
      <c r="W116" s="1154"/>
      <c r="X116" s="1154"/>
    </row>
    <row r="117" spans="1:24" hidden="1">
      <c r="A117" s="453" t="s">
        <v>2916</v>
      </c>
      <c r="B117" s="1144"/>
      <c r="C117" s="994"/>
      <c r="D117" s="994"/>
      <c r="E117" s="453"/>
      <c r="F117" s="994"/>
      <c r="G117" s="998"/>
      <c r="H117" s="1146"/>
      <c r="I117" s="994"/>
      <c r="J117" s="1007"/>
      <c r="K117" s="1148"/>
      <c r="L117" s="1007"/>
      <c r="M117" s="1149"/>
      <c r="N117" s="453"/>
      <c r="O117" s="1665"/>
      <c r="P117" s="1665"/>
      <c r="Q117" s="1665"/>
      <c r="R117" s="1665"/>
      <c r="S117" s="319"/>
      <c r="T117" s="1151" t="str">
        <f t="shared" si="6"/>
        <v>20 (1420)</v>
      </c>
      <c r="U117" s="1152" t="str">
        <f t="shared" si="7"/>
        <v/>
      </c>
      <c r="V117" s="1153"/>
      <c r="W117" s="1154"/>
      <c r="X117" s="1154"/>
    </row>
    <row r="118" spans="1:24" hidden="1">
      <c r="A118" s="453" t="s">
        <v>2917</v>
      </c>
      <c r="B118" s="1144"/>
      <c r="C118" s="994"/>
      <c r="D118" s="994"/>
      <c r="E118" s="453"/>
      <c r="F118" s="994"/>
      <c r="G118" s="998"/>
      <c r="H118" s="1146"/>
      <c r="I118" s="994"/>
      <c r="J118" s="1007"/>
      <c r="K118" s="1148"/>
      <c r="L118" s="1007"/>
      <c r="M118" s="1149"/>
      <c r="N118" s="453"/>
      <c r="O118" s="1665"/>
      <c r="P118" s="1665"/>
      <c r="Q118" s="1665"/>
      <c r="R118" s="1665"/>
      <c r="S118" s="319"/>
      <c r="T118" s="1151" t="str">
        <f t="shared" si="6"/>
        <v>21 (1421)</v>
      </c>
      <c r="U118" s="1152" t="str">
        <f t="shared" si="7"/>
        <v/>
      </c>
      <c r="V118" s="1153"/>
      <c r="W118" s="1154"/>
      <c r="X118" s="1154"/>
    </row>
    <row r="119" spans="1:24" hidden="1">
      <c r="A119" s="453" t="s">
        <v>2918</v>
      </c>
      <c r="B119" s="1144"/>
      <c r="C119" s="994"/>
      <c r="D119" s="994"/>
      <c r="E119" s="453"/>
      <c r="F119" s="994"/>
      <c r="G119" s="998"/>
      <c r="H119" s="1146"/>
      <c r="I119" s="994"/>
      <c r="J119" s="1007"/>
      <c r="K119" s="1148"/>
      <c r="L119" s="1007"/>
      <c r="M119" s="1149"/>
      <c r="N119" s="453"/>
      <c r="O119" s="1665"/>
      <c r="P119" s="1665"/>
      <c r="Q119" s="1665"/>
      <c r="R119" s="1665"/>
      <c r="S119" s="319"/>
      <c r="T119" s="1151" t="str">
        <f t="shared" si="6"/>
        <v>22 (1422)</v>
      </c>
      <c r="U119" s="1152" t="str">
        <f t="shared" si="7"/>
        <v/>
      </c>
      <c r="V119" s="1153"/>
      <c r="W119" s="1154"/>
      <c r="X119" s="1154"/>
    </row>
    <row r="120" spans="1:24" hidden="1">
      <c r="A120" s="453" t="s">
        <v>2919</v>
      </c>
      <c r="B120" s="1144"/>
      <c r="C120" s="994"/>
      <c r="D120" s="994"/>
      <c r="E120" s="453"/>
      <c r="F120" s="994"/>
      <c r="G120" s="998"/>
      <c r="H120" s="1146"/>
      <c r="I120" s="994"/>
      <c r="J120" s="1007"/>
      <c r="K120" s="1148"/>
      <c r="L120" s="1007"/>
      <c r="M120" s="1149"/>
      <c r="N120" s="453"/>
      <c r="O120" s="1665"/>
      <c r="P120" s="1665"/>
      <c r="Q120" s="1665"/>
      <c r="R120" s="1665"/>
      <c r="S120" s="319"/>
      <c r="T120" s="1151" t="str">
        <f t="shared" si="6"/>
        <v>23 (1423)</v>
      </c>
      <c r="U120" s="1152" t="str">
        <f t="shared" si="7"/>
        <v/>
      </c>
      <c r="V120" s="1153"/>
      <c r="W120" s="1154"/>
      <c r="X120" s="1154"/>
    </row>
    <row r="121" spans="1:24" hidden="1">
      <c r="A121" s="453" t="s">
        <v>2920</v>
      </c>
      <c r="B121" s="1144"/>
      <c r="C121" s="994"/>
      <c r="D121" s="994"/>
      <c r="E121" s="453"/>
      <c r="F121" s="994"/>
      <c r="G121" s="998"/>
      <c r="H121" s="1146"/>
      <c r="I121" s="994"/>
      <c r="J121" s="1007"/>
      <c r="K121" s="1148"/>
      <c r="L121" s="1007"/>
      <c r="M121" s="1149"/>
      <c r="N121" s="453"/>
      <c r="O121" s="1665"/>
      <c r="P121" s="1665"/>
      <c r="Q121" s="1665"/>
      <c r="R121" s="1665"/>
      <c r="S121" s="319"/>
      <c r="T121" s="1151" t="str">
        <f t="shared" si="6"/>
        <v>24 (1424)</v>
      </c>
      <c r="U121" s="1152" t="str">
        <f t="shared" si="7"/>
        <v/>
      </c>
      <c r="V121" s="1153"/>
      <c r="W121" s="1154"/>
      <c r="X121" s="1154"/>
    </row>
    <row r="122" spans="1:24">
      <c r="A122" s="453" t="s">
        <v>2921</v>
      </c>
      <c r="B122" s="1144"/>
      <c r="C122" s="994"/>
      <c r="D122" s="994"/>
      <c r="E122" s="453"/>
      <c r="F122" s="994"/>
      <c r="G122" s="998"/>
      <c r="H122" s="1146"/>
      <c r="I122" s="994"/>
      <c r="J122" s="1007"/>
      <c r="K122" s="1148"/>
      <c r="L122" s="1007"/>
      <c r="M122" s="1149"/>
      <c r="N122" s="453"/>
      <c r="O122" s="1665"/>
      <c r="P122" s="1665"/>
      <c r="Q122" s="1665"/>
      <c r="R122" s="1665"/>
      <c r="S122" s="319"/>
      <c r="T122" s="1151" t="str">
        <f t="shared" si="6"/>
        <v>25 (1425)</v>
      </c>
      <c r="U122" s="1152" t="str">
        <f t="shared" si="7"/>
        <v/>
      </c>
      <c r="V122" s="1153"/>
      <c r="W122" s="1154"/>
      <c r="X122" s="1154"/>
    </row>
    <row r="123" spans="1:24">
      <c r="A123" s="796" t="s">
        <v>2922</v>
      </c>
      <c r="B123" s="1208">
        <v>100</v>
      </c>
      <c r="C123" s="994"/>
      <c r="D123" s="994"/>
      <c r="E123" s="453"/>
      <c r="F123" s="994"/>
      <c r="G123" s="1047"/>
      <c r="H123" s="1158"/>
      <c r="I123" s="994"/>
      <c r="J123" s="772"/>
      <c r="K123" s="1148"/>
      <c r="L123" s="772"/>
      <c r="M123" s="1356"/>
      <c r="N123" s="453"/>
      <c r="O123" s="1666"/>
      <c r="P123" s="1666"/>
      <c r="Q123" s="1666"/>
      <c r="R123" s="1666"/>
      <c r="S123" s="319"/>
      <c r="T123" s="1205" t="str">
        <f>$A$123</f>
        <v>(1426)</v>
      </c>
      <c r="U123" s="1159">
        <f>$B123</f>
        <v>100</v>
      </c>
      <c r="V123" s="1153"/>
      <c r="W123" s="1154"/>
      <c r="X123" s="1154"/>
    </row>
    <row r="124" spans="1:24">
      <c r="A124" s="478" t="s">
        <v>2923</v>
      </c>
      <c r="B124" s="1002" t="s">
        <v>2924</v>
      </c>
      <c r="C124" s="997"/>
      <c r="D124" s="997"/>
      <c r="E124" s="477"/>
      <c r="F124" s="1163"/>
      <c r="G124" s="1106"/>
      <c r="H124" s="1165"/>
      <c r="I124" s="997"/>
      <c r="J124" s="1172"/>
      <c r="K124" s="1166"/>
      <c r="L124" s="1172"/>
      <c r="M124" s="1167"/>
      <c r="N124" s="477"/>
      <c r="O124" s="1664"/>
      <c r="P124" s="1664"/>
      <c r="Q124" s="1664"/>
      <c r="R124" s="1664"/>
      <c r="S124" s="319"/>
      <c r="T124" s="1205" t="str">
        <f>$A$124</f>
        <v>(1400)</v>
      </c>
      <c r="U124" s="1003" t="str">
        <f>$B124</f>
        <v>Overall</v>
      </c>
      <c r="V124" s="1153"/>
      <c r="W124" s="1168"/>
      <c r="X124" s="1168"/>
    </row>
    <row r="125" spans="1:24">
      <c r="A125" s="477"/>
      <c r="B125" s="477"/>
      <c r="C125" s="477"/>
      <c r="D125" s="477"/>
      <c r="E125" s="477"/>
      <c r="F125" s="1162"/>
      <c r="G125" s="1162"/>
      <c r="H125" s="1162"/>
      <c r="I125" s="1162"/>
      <c r="J125" s="1162"/>
      <c r="K125" s="1162"/>
      <c r="L125" s="1162"/>
      <c r="M125" s="1162"/>
      <c r="N125" s="477"/>
      <c r="O125" s="477"/>
      <c r="P125" s="477"/>
      <c r="Q125" s="477"/>
      <c r="R125" s="477"/>
      <c r="S125" s="319"/>
      <c r="T125" s="1142"/>
      <c r="U125" s="1142"/>
      <c r="V125" s="477"/>
      <c r="W125" s="477"/>
      <c r="X125" s="477"/>
    </row>
    <row r="126" spans="1:24">
      <c r="A126" s="477"/>
      <c r="B126" s="813" t="s">
        <v>1794</v>
      </c>
      <c r="C126" s="477"/>
      <c r="D126" s="477"/>
      <c r="E126" s="477"/>
      <c r="F126" s="1162"/>
      <c r="G126" s="1162"/>
      <c r="H126" s="1162"/>
      <c r="I126" s="1162"/>
      <c r="J126" s="1162"/>
      <c r="K126" s="1162"/>
      <c r="L126" s="1162"/>
      <c r="M126" s="1162"/>
      <c r="N126" s="477"/>
      <c r="O126" s="477"/>
      <c r="P126" s="477"/>
      <c r="Q126" s="477"/>
      <c r="R126" s="477"/>
      <c r="S126" s="319"/>
      <c r="T126" s="1142"/>
      <c r="U126" s="1143" t="str">
        <f>$B126</f>
        <v>Other off-balance sheet (505)</v>
      </c>
      <c r="V126" s="477"/>
      <c r="W126" s="477"/>
      <c r="X126" s="477"/>
    </row>
    <row r="127" spans="1:24">
      <c r="A127" s="453" t="s">
        <v>2897</v>
      </c>
      <c r="B127" s="1144"/>
      <c r="C127" s="994"/>
      <c r="D127" s="994"/>
      <c r="E127" s="453"/>
      <c r="F127" s="994"/>
      <c r="G127" s="1124"/>
      <c r="H127" s="1146"/>
      <c r="I127" s="1147"/>
      <c r="J127" s="997"/>
      <c r="K127" s="1147"/>
      <c r="L127" s="1148"/>
      <c r="M127" s="1149"/>
      <c r="N127" s="453"/>
      <c r="O127" s="1665"/>
      <c r="P127" s="1665"/>
      <c r="Q127" s="1665"/>
      <c r="R127" s="1665"/>
      <c r="S127" s="319"/>
      <c r="T127" s="1151" t="str">
        <f t="shared" ref="T127:T151" si="8">$A127</f>
        <v>1 (1401)</v>
      </c>
      <c r="U127" s="1152" t="str">
        <f t="shared" ref="U127:U151" si="9">IF($B127="","",$B127)</f>
        <v/>
      </c>
      <c r="V127" s="1153"/>
      <c r="W127" s="1154"/>
      <c r="X127" s="1154"/>
    </row>
    <row r="128" spans="1:24">
      <c r="A128" s="453" t="s">
        <v>2898</v>
      </c>
      <c r="B128" s="1144"/>
      <c r="C128" s="994"/>
      <c r="D128" s="994"/>
      <c r="E128" s="453"/>
      <c r="F128" s="994"/>
      <c r="G128" s="1124"/>
      <c r="H128" s="1146"/>
      <c r="I128" s="1147"/>
      <c r="J128" s="997"/>
      <c r="K128" s="1147"/>
      <c r="L128" s="1148"/>
      <c r="M128" s="1149"/>
      <c r="N128" s="453"/>
      <c r="O128" s="1665"/>
      <c r="P128" s="1665"/>
      <c r="Q128" s="1665"/>
      <c r="R128" s="1665"/>
      <c r="S128" s="319"/>
      <c r="T128" s="1151" t="str">
        <f t="shared" si="8"/>
        <v>2 (1402)</v>
      </c>
      <c r="U128" s="1152" t="str">
        <f t="shared" si="9"/>
        <v/>
      </c>
      <c r="V128" s="1153"/>
      <c r="W128" s="1154"/>
      <c r="X128" s="1154"/>
    </row>
    <row r="129" spans="1:24">
      <c r="A129" s="453" t="s">
        <v>2899</v>
      </c>
      <c r="B129" s="1144"/>
      <c r="C129" s="994"/>
      <c r="D129" s="994"/>
      <c r="E129" s="453"/>
      <c r="F129" s="994"/>
      <c r="G129" s="1124"/>
      <c r="H129" s="1146"/>
      <c r="I129" s="1147"/>
      <c r="J129" s="997"/>
      <c r="K129" s="1147"/>
      <c r="L129" s="1148"/>
      <c r="M129" s="1149"/>
      <c r="N129" s="453"/>
      <c r="O129" s="1665"/>
      <c r="P129" s="1665"/>
      <c r="Q129" s="1665"/>
      <c r="R129" s="1665"/>
      <c r="S129" s="319"/>
      <c r="T129" s="1151" t="str">
        <f t="shared" si="8"/>
        <v>3 (1403)</v>
      </c>
      <c r="U129" s="1152" t="str">
        <f t="shared" si="9"/>
        <v/>
      </c>
      <c r="V129" s="1153"/>
      <c r="W129" s="1154"/>
      <c r="X129" s="1154"/>
    </row>
    <row r="130" spans="1:24" hidden="1">
      <c r="A130" s="453" t="s">
        <v>2900</v>
      </c>
      <c r="B130" s="1144"/>
      <c r="C130" s="994"/>
      <c r="D130" s="994"/>
      <c r="E130" s="453"/>
      <c r="F130" s="994"/>
      <c r="G130" s="1124"/>
      <c r="H130" s="1146"/>
      <c r="I130" s="1147"/>
      <c r="J130" s="997"/>
      <c r="K130" s="1147"/>
      <c r="L130" s="1148"/>
      <c r="M130" s="1149"/>
      <c r="N130" s="453"/>
      <c r="O130" s="1665"/>
      <c r="P130" s="1665"/>
      <c r="Q130" s="1665"/>
      <c r="R130" s="1665"/>
      <c r="S130" s="319"/>
      <c r="T130" s="1151" t="str">
        <f t="shared" si="8"/>
        <v>4 (1404)</v>
      </c>
      <c r="U130" s="1152" t="str">
        <f t="shared" si="9"/>
        <v/>
      </c>
      <c r="V130" s="1153"/>
      <c r="W130" s="1154"/>
      <c r="X130" s="1154"/>
    </row>
    <row r="131" spans="1:24" hidden="1">
      <c r="A131" s="453" t="s">
        <v>2901</v>
      </c>
      <c r="B131" s="1144"/>
      <c r="C131" s="994"/>
      <c r="D131" s="994"/>
      <c r="E131" s="453"/>
      <c r="F131" s="994"/>
      <c r="G131" s="1124"/>
      <c r="H131" s="1146"/>
      <c r="I131" s="1147"/>
      <c r="J131" s="997"/>
      <c r="K131" s="1147"/>
      <c r="L131" s="1148"/>
      <c r="M131" s="1149"/>
      <c r="N131" s="453"/>
      <c r="O131" s="1665"/>
      <c r="P131" s="1665"/>
      <c r="Q131" s="1665"/>
      <c r="R131" s="1665"/>
      <c r="S131" s="319"/>
      <c r="T131" s="1151" t="str">
        <f t="shared" si="8"/>
        <v>5 (1405)</v>
      </c>
      <c r="U131" s="1152" t="str">
        <f t="shared" si="9"/>
        <v/>
      </c>
      <c r="V131" s="1153"/>
      <c r="W131" s="1154"/>
      <c r="X131" s="1154"/>
    </row>
    <row r="132" spans="1:24" hidden="1">
      <c r="A132" s="453" t="s">
        <v>2902</v>
      </c>
      <c r="B132" s="1144"/>
      <c r="C132" s="994"/>
      <c r="D132" s="994"/>
      <c r="E132" s="453"/>
      <c r="F132" s="994"/>
      <c r="G132" s="1124"/>
      <c r="H132" s="1146"/>
      <c r="I132" s="1147"/>
      <c r="J132" s="997"/>
      <c r="K132" s="1147"/>
      <c r="L132" s="1148"/>
      <c r="M132" s="1149"/>
      <c r="N132" s="453"/>
      <c r="O132" s="1665"/>
      <c r="P132" s="1665"/>
      <c r="Q132" s="1665"/>
      <c r="R132" s="1665"/>
      <c r="S132" s="319"/>
      <c r="T132" s="1151" t="str">
        <f t="shared" si="8"/>
        <v>6 (1406)</v>
      </c>
      <c r="U132" s="1152" t="str">
        <f t="shared" si="9"/>
        <v/>
      </c>
      <c r="V132" s="1153"/>
      <c r="W132" s="1154"/>
      <c r="X132" s="1154"/>
    </row>
    <row r="133" spans="1:24" hidden="1">
      <c r="A133" s="453" t="s">
        <v>2903</v>
      </c>
      <c r="B133" s="1144"/>
      <c r="C133" s="994"/>
      <c r="D133" s="994"/>
      <c r="E133" s="453"/>
      <c r="F133" s="994"/>
      <c r="G133" s="1124"/>
      <c r="H133" s="1146"/>
      <c r="I133" s="1147"/>
      <c r="J133" s="997"/>
      <c r="K133" s="1147"/>
      <c r="L133" s="1148"/>
      <c r="M133" s="1149"/>
      <c r="N133" s="453"/>
      <c r="O133" s="1665"/>
      <c r="P133" s="1665"/>
      <c r="Q133" s="1665"/>
      <c r="R133" s="1665"/>
      <c r="S133" s="319"/>
      <c r="T133" s="1151" t="str">
        <f t="shared" si="8"/>
        <v>7 (1407)</v>
      </c>
      <c r="U133" s="1152" t="str">
        <f t="shared" si="9"/>
        <v/>
      </c>
      <c r="V133" s="1153"/>
      <c r="W133" s="1154"/>
      <c r="X133" s="1154"/>
    </row>
    <row r="134" spans="1:24" hidden="1">
      <c r="A134" s="453" t="s">
        <v>2904</v>
      </c>
      <c r="B134" s="1144"/>
      <c r="C134" s="994"/>
      <c r="D134" s="994"/>
      <c r="E134" s="453"/>
      <c r="F134" s="994"/>
      <c r="G134" s="1124"/>
      <c r="H134" s="1146"/>
      <c r="I134" s="1147"/>
      <c r="J134" s="997"/>
      <c r="K134" s="1147"/>
      <c r="L134" s="1148"/>
      <c r="M134" s="1149"/>
      <c r="N134" s="453"/>
      <c r="O134" s="1665"/>
      <c r="P134" s="1665"/>
      <c r="Q134" s="1665"/>
      <c r="R134" s="1665"/>
      <c r="S134" s="319"/>
      <c r="T134" s="1151" t="str">
        <f t="shared" si="8"/>
        <v>8 (1408)</v>
      </c>
      <c r="U134" s="1152" t="str">
        <f t="shared" si="9"/>
        <v/>
      </c>
      <c r="V134" s="1153"/>
      <c r="W134" s="1154"/>
      <c r="X134" s="1154"/>
    </row>
    <row r="135" spans="1:24" hidden="1">
      <c r="A135" s="453" t="s">
        <v>2905</v>
      </c>
      <c r="B135" s="1144"/>
      <c r="C135" s="994"/>
      <c r="D135" s="994"/>
      <c r="E135" s="453"/>
      <c r="F135" s="994"/>
      <c r="G135" s="1124"/>
      <c r="H135" s="1146"/>
      <c r="I135" s="1147"/>
      <c r="J135" s="997"/>
      <c r="K135" s="1147"/>
      <c r="L135" s="1148"/>
      <c r="M135" s="1149"/>
      <c r="N135" s="453"/>
      <c r="O135" s="1665"/>
      <c r="P135" s="1665"/>
      <c r="Q135" s="1665"/>
      <c r="R135" s="1665"/>
      <c r="S135" s="319"/>
      <c r="T135" s="1151" t="str">
        <f t="shared" si="8"/>
        <v>9 (1409)</v>
      </c>
      <c r="U135" s="1152" t="str">
        <f t="shared" si="9"/>
        <v/>
      </c>
      <c r="V135" s="1153"/>
      <c r="W135" s="1154"/>
      <c r="X135" s="1154"/>
    </row>
    <row r="136" spans="1:24" hidden="1">
      <c r="A136" s="453" t="s">
        <v>2906</v>
      </c>
      <c r="B136" s="1144"/>
      <c r="C136" s="994"/>
      <c r="D136" s="994"/>
      <c r="E136" s="453"/>
      <c r="F136" s="994"/>
      <c r="G136" s="1124"/>
      <c r="H136" s="1146"/>
      <c r="I136" s="1147"/>
      <c r="J136" s="997"/>
      <c r="K136" s="1147"/>
      <c r="L136" s="1148"/>
      <c r="M136" s="1149"/>
      <c r="N136" s="453"/>
      <c r="O136" s="1665"/>
      <c r="P136" s="1665"/>
      <c r="Q136" s="1665"/>
      <c r="R136" s="1665"/>
      <c r="S136" s="319"/>
      <c r="T136" s="1151" t="str">
        <f t="shared" si="8"/>
        <v>10 (1410)</v>
      </c>
      <c r="U136" s="1152" t="str">
        <f t="shared" si="9"/>
        <v/>
      </c>
      <c r="V136" s="1153"/>
      <c r="W136" s="1154"/>
      <c r="X136" s="1154"/>
    </row>
    <row r="137" spans="1:24" hidden="1">
      <c r="A137" s="453" t="s">
        <v>2907</v>
      </c>
      <c r="B137" s="1144"/>
      <c r="C137" s="994"/>
      <c r="D137" s="994"/>
      <c r="E137" s="453"/>
      <c r="F137" s="994"/>
      <c r="G137" s="1124"/>
      <c r="H137" s="1146"/>
      <c r="I137" s="1147"/>
      <c r="J137" s="997"/>
      <c r="K137" s="1147"/>
      <c r="L137" s="1148"/>
      <c r="M137" s="1149"/>
      <c r="N137" s="453"/>
      <c r="O137" s="1665"/>
      <c r="P137" s="1665"/>
      <c r="Q137" s="1665"/>
      <c r="R137" s="1665"/>
      <c r="S137" s="319"/>
      <c r="T137" s="1151" t="str">
        <f t="shared" si="8"/>
        <v>11 (1411)</v>
      </c>
      <c r="U137" s="1152" t="str">
        <f t="shared" si="9"/>
        <v/>
      </c>
      <c r="V137" s="1153"/>
      <c r="W137" s="1154"/>
      <c r="X137" s="1154"/>
    </row>
    <row r="138" spans="1:24" hidden="1">
      <c r="A138" s="453" t="s">
        <v>2908</v>
      </c>
      <c r="B138" s="1144"/>
      <c r="C138" s="994"/>
      <c r="D138" s="994"/>
      <c r="E138" s="453"/>
      <c r="F138" s="994"/>
      <c r="G138" s="1124"/>
      <c r="H138" s="1146"/>
      <c r="I138" s="1147"/>
      <c r="J138" s="997"/>
      <c r="K138" s="1147"/>
      <c r="L138" s="1148"/>
      <c r="M138" s="1149"/>
      <c r="N138" s="453"/>
      <c r="O138" s="1665"/>
      <c r="P138" s="1665"/>
      <c r="Q138" s="1665"/>
      <c r="R138" s="1665"/>
      <c r="S138" s="319"/>
      <c r="T138" s="1151" t="str">
        <f t="shared" si="8"/>
        <v>12 (1412)</v>
      </c>
      <c r="U138" s="1152" t="str">
        <f t="shared" si="9"/>
        <v/>
      </c>
      <c r="V138" s="1153"/>
      <c r="W138" s="1154"/>
      <c r="X138" s="1154"/>
    </row>
    <row r="139" spans="1:24" hidden="1">
      <c r="A139" s="453" t="s">
        <v>2909</v>
      </c>
      <c r="B139" s="1144"/>
      <c r="C139" s="994"/>
      <c r="D139" s="994"/>
      <c r="E139" s="453"/>
      <c r="F139" s="994"/>
      <c r="G139" s="1124"/>
      <c r="H139" s="1146"/>
      <c r="I139" s="1147"/>
      <c r="J139" s="997"/>
      <c r="K139" s="1147"/>
      <c r="L139" s="1148"/>
      <c r="M139" s="1149"/>
      <c r="N139" s="453"/>
      <c r="O139" s="1665"/>
      <c r="P139" s="1665"/>
      <c r="Q139" s="1665"/>
      <c r="R139" s="1665"/>
      <c r="S139" s="319"/>
      <c r="T139" s="1151" t="str">
        <f t="shared" si="8"/>
        <v>13 (1413)</v>
      </c>
      <c r="U139" s="1152" t="str">
        <f t="shared" si="9"/>
        <v/>
      </c>
      <c r="V139" s="1153"/>
      <c r="W139" s="1154"/>
      <c r="X139" s="1154"/>
    </row>
    <row r="140" spans="1:24" hidden="1">
      <c r="A140" s="453" t="s">
        <v>2910</v>
      </c>
      <c r="B140" s="1144"/>
      <c r="C140" s="994"/>
      <c r="D140" s="994"/>
      <c r="E140" s="453"/>
      <c r="F140" s="994"/>
      <c r="G140" s="1124"/>
      <c r="H140" s="1146"/>
      <c r="I140" s="1147"/>
      <c r="J140" s="997"/>
      <c r="K140" s="1147"/>
      <c r="L140" s="1148"/>
      <c r="M140" s="1149"/>
      <c r="N140" s="453"/>
      <c r="O140" s="1665"/>
      <c r="P140" s="1665"/>
      <c r="Q140" s="1665"/>
      <c r="R140" s="1665"/>
      <c r="S140" s="319"/>
      <c r="T140" s="1151" t="str">
        <f t="shared" si="8"/>
        <v>14 (1414)</v>
      </c>
      <c r="U140" s="1152" t="str">
        <f t="shared" si="9"/>
        <v/>
      </c>
      <c r="V140" s="1153"/>
      <c r="W140" s="1154"/>
      <c r="X140" s="1154"/>
    </row>
    <row r="141" spans="1:24" hidden="1">
      <c r="A141" s="453" t="s">
        <v>2911</v>
      </c>
      <c r="B141" s="1144"/>
      <c r="C141" s="994"/>
      <c r="D141" s="994"/>
      <c r="E141" s="453"/>
      <c r="F141" s="994"/>
      <c r="G141" s="1124"/>
      <c r="H141" s="1146"/>
      <c r="I141" s="1147"/>
      <c r="J141" s="997"/>
      <c r="K141" s="1147"/>
      <c r="L141" s="1148"/>
      <c r="M141" s="1149"/>
      <c r="N141" s="453"/>
      <c r="O141" s="1665"/>
      <c r="P141" s="1665"/>
      <c r="Q141" s="1665"/>
      <c r="R141" s="1665"/>
      <c r="S141" s="319"/>
      <c r="T141" s="1151" t="str">
        <f t="shared" si="8"/>
        <v>15 (1415)</v>
      </c>
      <c r="U141" s="1152" t="str">
        <f t="shared" si="9"/>
        <v/>
      </c>
      <c r="V141" s="1153"/>
      <c r="W141" s="1154"/>
      <c r="X141" s="1154"/>
    </row>
    <row r="142" spans="1:24" hidden="1">
      <c r="A142" s="453" t="s">
        <v>2912</v>
      </c>
      <c r="B142" s="1144"/>
      <c r="C142" s="994"/>
      <c r="D142" s="994"/>
      <c r="E142" s="453"/>
      <c r="F142" s="994"/>
      <c r="G142" s="1124"/>
      <c r="H142" s="1146"/>
      <c r="I142" s="1147"/>
      <c r="J142" s="997"/>
      <c r="K142" s="1147"/>
      <c r="L142" s="1148"/>
      <c r="M142" s="1149"/>
      <c r="N142" s="453"/>
      <c r="O142" s="1665"/>
      <c r="P142" s="1665"/>
      <c r="Q142" s="1665"/>
      <c r="R142" s="1665"/>
      <c r="S142" s="319"/>
      <c r="T142" s="1151" t="str">
        <f t="shared" si="8"/>
        <v>16 (1416)</v>
      </c>
      <c r="U142" s="1152" t="str">
        <f t="shared" si="9"/>
        <v/>
      </c>
      <c r="V142" s="1153"/>
      <c r="W142" s="1154"/>
      <c r="X142" s="1154"/>
    </row>
    <row r="143" spans="1:24" hidden="1">
      <c r="A143" s="453" t="s">
        <v>2913</v>
      </c>
      <c r="B143" s="1144"/>
      <c r="C143" s="994"/>
      <c r="D143" s="994"/>
      <c r="E143" s="453"/>
      <c r="F143" s="994"/>
      <c r="G143" s="1124"/>
      <c r="H143" s="1146"/>
      <c r="I143" s="1147"/>
      <c r="J143" s="997"/>
      <c r="K143" s="1147"/>
      <c r="L143" s="1148"/>
      <c r="M143" s="1149"/>
      <c r="N143" s="453"/>
      <c r="O143" s="1665"/>
      <c r="P143" s="1665"/>
      <c r="Q143" s="1665"/>
      <c r="R143" s="1665"/>
      <c r="S143" s="319"/>
      <c r="T143" s="1151" t="str">
        <f t="shared" si="8"/>
        <v>17 (1417)</v>
      </c>
      <c r="U143" s="1152" t="str">
        <f t="shared" si="9"/>
        <v/>
      </c>
      <c r="V143" s="1153"/>
      <c r="W143" s="1154"/>
      <c r="X143" s="1154"/>
    </row>
    <row r="144" spans="1:24" hidden="1">
      <c r="A144" s="453" t="s">
        <v>2914</v>
      </c>
      <c r="B144" s="1144"/>
      <c r="C144" s="994"/>
      <c r="D144" s="994"/>
      <c r="E144" s="453"/>
      <c r="F144" s="994"/>
      <c r="G144" s="1124"/>
      <c r="H144" s="1146"/>
      <c r="I144" s="1147"/>
      <c r="J144" s="997"/>
      <c r="K144" s="1147"/>
      <c r="L144" s="1148"/>
      <c r="M144" s="1149"/>
      <c r="N144" s="453"/>
      <c r="O144" s="1665"/>
      <c r="P144" s="1665"/>
      <c r="Q144" s="1665"/>
      <c r="R144" s="1665"/>
      <c r="S144" s="319"/>
      <c r="T144" s="1151" t="str">
        <f t="shared" si="8"/>
        <v>18 (1418)</v>
      </c>
      <c r="U144" s="1152" t="str">
        <f t="shared" si="9"/>
        <v/>
      </c>
      <c r="V144" s="1153"/>
      <c r="W144" s="1154"/>
      <c r="X144" s="1154"/>
    </row>
    <row r="145" spans="1:24" hidden="1">
      <c r="A145" s="453" t="s">
        <v>2915</v>
      </c>
      <c r="B145" s="1144"/>
      <c r="C145" s="994"/>
      <c r="D145" s="994"/>
      <c r="E145" s="453"/>
      <c r="F145" s="994"/>
      <c r="G145" s="1124"/>
      <c r="H145" s="1146"/>
      <c r="I145" s="1147"/>
      <c r="J145" s="997"/>
      <c r="K145" s="1147"/>
      <c r="L145" s="1148"/>
      <c r="M145" s="1149"/>
      <c r="N145" s="453"/>
      <c r="O145" s="1665"/>
      <c r="P145" s="1665"/>
      <c r="Q145" s="1665"/>
      <c r="R145" s="1665"/>
      <c r="S145" s="319"/>
      <c r="T145" s="1151" t="str">
        <f t="shared" si="8"/>
        <v>19 (1419)</v>
      </c>
      <c r="U145" s="1152" t="str">
        <f t="shared" si="9"/>
        <v/>
      </c>
      <c r="V145" s="1153"/>
      <c r="W145" s="1154"/>
      <c r="X145" s="1154"/>
    </row>
    <row r="146" spans="1:24" hidden="1">
      <c r="A146" s="453" t="s">
        <v>2916</v>
      </c>
      <c r="B146" s="1144"/>
      <c r="C146" s="994"/>
      <c r="D146" s="994"/>
      <c r="E146" s="453"/>
      <c r="F146" s="994"/>
      <c r="G146" s="1124"/>
      <c r="H146" s="1146"/>
      <c r="I146" s="1147"/>
      <c r="J146" s="997"/>
      <c r="K146" s="1147"/>
      <c r="L146" s="1148"/>
      <c r="M146" s="1149"/>
      <c r="N146" s="453"/>
      <c r="O146" s="1665"/>
      <c r="P146" s="1665"/>
      <c r="Q146" s="1665"/>
      <c r="R146" s="1665"/>
      <c r="S146" s="319"/>
      <c r="T146" s="1151" t="str">
        <f t="shared" si="8"/>
        <v>20 (1420)</v>
      </c>
      <c r="U146" s="1152" t="str">
        <f t="shared" si="9"/>
        <v/>
      </c>
      <c r="V146" s="1153"/>
      <c r="W146" s="1154"/>
      <c r="X146" s="1154"/>
    </row>
    <row r="147" spans="1:24" hidden="1">
      <c r="A147" s="453" t="s">
        <v>2917</v>
      </c>
      <c r="B147" s="1144"/>
      <c r="C147" s="994"/>
      <c r="D147" s="994"/>
      <c r="E147" s="453"/>
      <c r="F147" s="994"/>
      <c r="G147" s="1124"/>
      <c r="H147" s="1146"/>
      <c r="I147" s="1147"/>
      <c r="J147" s="997"/>
      <c r="K147" s="1147"/>
      <c r="L147" s="1148"/>
      <c r="M147" s="1149"/>
      <c r="N147" s="453"/>
      <c r="O147" s="1665"/>
      <c r="P147" s="1665"/>
      <c r="Q147" s="1665"/>
      <c r="R147" s="1665"/>
      <c r="S147" s="319"/>
      <c r="T147" s="1151" t="str">
        <f t="shared" si="8"/>
        <v>21 (1421)</v>
      </c>
      <c r="U147" s="1152" t="str">
        <f t="shared" si="9"/>
        <v/>
      </c>
      <c r="V147" s="1153"/>
      <c r="W147" s="1154"/>
      <c r="X147" s="1154"/>
    </row>
    <row r="148" spans="1:24" hidden="1">
      <c r="A148" s="453" t="s">
        <v>2918</v>
      </c>
      <c r="B148" s="1144"/>
      <c r="C148" s="994"/>
      <c r="D148" s="994"/>
      <c r="E148" s="453"/>
      <c r="F148" s="994"/>
      <c r="G148" s="1124"/>
      <c r="H148" s="1146"/>
      <c r="I148" s="1147"/>
      <c r="J148" s="997"/>
      <c r="K148" s="1147"/>
      <c r="L148" s="1148"/>
      <c r="M148" s="1149"/>
      <c r="N148" s="453"/>
      <c r="O148" s="1665"/>
      <c r="P148" s="1665"/>
      <c r="Q148" s="1665"/>
      <c r="R148" s="1665"/>
      <c r="S148" s="319"/>
      <c r="T148" s="1151" t="str">
        <f t="shared" si="8"/>
        <v>22 (1422)</v>
      </c>
      <c r="U148" s="1152" t="str">
        <f t="shared" si="9"/>
        <v/>
      </c>
      <c r="V148" s="1153"/>
      <c r="W148" s="1154"/>
      <c r="X148" s="1154"/>
    </row>
    <row r="149" spans="1:24" hidden="1">
      <c r="A149" s="453" t="s">
        <v>2919</v>
      </c>
      <c r="B149" s="1144"/>
      <c r="C149" s="994"/>
      <c r="D149" s="994"/>
      <c r="E149" s="453"/>
      <c r="F149" s="994"/>
      <c r="G149" s="1124"/>
      <c r="H149" s="1146"/>
      <c r="I149" s="1147"/>
      <c r="J149" s="997"/>
      <c r="K149" s="1147"/>
      <c r="L149" s="1148"/>
      <c r="M149" s="1149"/>
      <c r="N149" s="453"/>
      <c r="O149" s="1665"/>
      <c r="P149" s="1665"/>
      <c r="Q149" s="1665"/>
      <c r="R149" s="1665"/>
      <c r="S149" s="319"/>
      <c r="T149" s="1151" t="str">
        <f t="shared" si="8"/>
        <v>23 (1423)</v>
      </c>
      <c r="U149" s="1152" t="str">
        <f t="shared" si="9"/>
        <v/>
      </c>
      <c r="V149" s="1153"/>
      <c r="W149" s="1154"/>
      <c r="X149" s="1154"/>
    </row>
    <row r="150" spans="1:24" hidden="1">
      <c r="A150" s="453" t="s">
        <v>2920</v>
      </c>
      <c r="B150" s="1144"/>
      <c r="C150" s="994"/>
      <c r="D150" s="994"/>
      <c r="E150" s="453"/>
      <c r="F150" s="994"/>
      <c r="G150" s="1124"/>
      <c r="H150" s="1146"/>
      <c r="I150" s="1147"/>
      <c r="J150" s="997"/>
      <c r="K150" s="1147"/>
      <c r="L150" s="1148"/>
      <c r="M150" s="1149"/>
      <c r="N150" s="453"/>
      <c r="O150" s="1665"/>
      <c r="P150" s="1665"/>
      <c r="Q150" s="1665"/>
      <c r="R150" s="1665"/>
      <c r="S150" s="319"/>
      <c r="T150" s="1151" t="str">
        <f t="shared" si="8"/>
        <v>24 (1424)</v>
      </c>
      <c r="U150" s="1152" t="str">
        <f t="shared" si="9"/>
        <v/>
      </c>
      <c r="V150" s="1153"/>
      <c r="W150" s="1154"/>
      <c r="X150" s="1154"/>
    </row>
    <row r="151" spans="1:24">
      <c r="A151" s="453" t="s">
        <v>2921</v>
      </c>
      <c r="B151" s="1144"/>
      <c r="C151" s="994"/>
      <c r="D151" s="994"/>
      <c r="E151" s="453"/>
      <c r="F151" s="994"/>
      <c r="G151" s="1124"/>
      <c r="H151" s="1146"/>
      <c r="I151" s="1147"/>
      <c r="J151" s="997"/>
      <c r="K151" s="1147"/>
      <c r="L151" s="1148"/>
      <c r="M151" s="1149"/>
      <c r="N151" s="453"/>
      <c r="O151" s="1665"/>
      <c r="P151" s="1665"/>
      <c r="Q151" s="1665"/>
      <c r="R151" s="1665"/>
      <c r="S151" s="319"/>
      <c r="T151" s="1151" t="str">
        <f t="shared" si="8"/>
        <v>25 (1425)</v>
      </c>
      <c r="U151" s="1152" t="str">
        <f t="shared" si="9"/>
        <v/>
      </c>
      <c r="V151" s="1153"/>
      <c r="W151" s="1154"/>
      <c r="X151" s="1154"/>
    </row>
    <row r="152" spans="1:24">
      <c r="A152" s="796" t="s">
        <v>2922</v>
      </c>
      <c r="B152" s="1208">
        <v>100</v>
      </c>
      <c r="C152" s="994"/>
      <c r="D152" s="994"/>
      <c r="E152" s="453"/>
      <c r="F152" s="994"/>
      <c r="G152" s="1122"/>
      <c r="H152" s="1158"/>
      <c r="I152" s="1147"/>
      <c r="J152" s="997"/>
      <c r="K152" s="1147"/>
      <c r="L152" s="1148"/>
      <c r="M152" s="1356"/>
      <c r="N152" s="453"/>
      <c r="O152" s="1666"/>
      <c r="P152" s="1666"/>
      <c r="Q152" s="1666"/>
      <c r="R152" s="1666"/>
      <c r="S152" s="319"/>
      <c r="T152" s="1205" t="str">
        <f>$A$152</f>
        <v>(1426)</v>
      </c>
      <c r="U152" s="1159">
        <f>$B152</f>
        <v>100</v>
      </c>
      <c r="V152" s="1153"/>
      <c r="W152" s="1154"/>
      <c r="X152" s="1154"/>
    </row>
    <row r="153" spans="1:24">
      <c r="A153" s="478" t="s">
        <v>2923</v>
      </c>
      <c r="B153" s="1002" t="s">
        <v>2924</v>
      </c>
      <c r="C153" s="997"/>
      <c r="D153" s="997"/>
      <c r="E153" s="477"/>
      <c r="F153" s="1163"/>
      <c r="G153" s="1169"/>
      <c r="H153" s="1165"/>
      <c r="I153" s="1147"/>
      <c r="J153" s="997"/>
      <c r="K153" s="1147"/>
      <c r="L153" s="1166"/>
      <c r="M153" s="1167"/>
      <c r="N153" s="477"/>
      <c r="O153" s="1664"/>
      <c r="P153" s="1664"/>
      <c r="Q153" s="1664"/>
      <c r="R153" s="1664"/>
      <c r="S153" s="319"/>
      <c r="T153" s="1205" t="str">
        <f>$A$153</f>
        <v>(1400)</v>
      </c>
      <c r="U153" s="1003" t="str">
        <f>$B153</f>
        <v>Overall</v>
      </c>
      <c r="V153" s="1153"/>
      <c r="W153" s="1168"/>
      <c r="X153" s="1168"/>
    </row>
    <row r="154" spans="1:24">
      <c r="A154" s="477"/>
      <c r="B154" s="475"/>
      <c r="C154" s="1119"/>
      <c r="D154" s="1119"/>
      <c r="E154" s="477"/>
      <c r="F154" s="1062"/>
      <c r="G154" s="1120"/>
      <c r="H154" s="1120"/>
      <c r="I154" s="1119"/>
      <c r="J154" s="1119"/>
      <c r="K154" s="1119"/>
      <c r="L154" s="1119"/>
      <c r="M154" s="1173"/>
      <c r="N154" s="477"/>
      <c r="O154" s="888"/>
      <c r="P154" s="888"/>
      <c r="Q154" s="888"/>
      <c r="R154" s="888"/>
      <c r="S154" s="319"/>
      <c r="T154" s="1177"/>
      <c r="U154" s="1177"/>
      <c r="V154" s="888"/>
      <c r="W154" s="888"/>
      <c r="X154" s="888"/>
    </row>
    <row r="155" spans="1:24">
      <c r="A155" s="477"/>
      <c r="B155" s="1104" t="s">
        <v>2927</v>
      </c>
      <c r="C155" s="1119"/>
      <c r="D155" s="1119"/>
      <c r="E155" s="477"/>
      <c r="F155" s="1062"/>
      <c r="G155" s="1120"/>
      <c r="H155" s="1120"/>
      <c r="I155" s="1119"/>
      <c r="J155" s="1119"/>
      <c r="K155" s="1119"/>
      <c r="L155" s="1119"/>
      <c r="M155" s="1173"/>
      <c r="N155" s="477"/>
      <c r="O155" s="888"/>
      <c r="P155" s="888"/>
      <c r="Q155" s="888"/>
      <c r="R155" s="888"/>
      <c r="S155" s="319"/>
      <c r="T155" s="1177"/>
      <c r="U155" s="1177"/>
      <c r="V155" s="888"/>
      <c r="W155" s="888"/>
      <c r="X155" s="888"/>
    </row>
    <row r="156" spans="1:24">
      <c r="A156" s="478" t="s">
        <v>2923</v>
      </c>
      <c r="B156" s="1160" t="s">
        <v>2924</v>
      </c>
      <c r="C156" s="1169"/>
      <c r="D156" s="1169"/>
      <c r="E156" s="1123"/>
      <c r="F156" s="1169"/>
      <c r="G156" s="1169"/>
      <c r="H156" s="1146"/>
      <c r="I156" s="1169"/>
      <c r="J156" s="1169"/>
      <c r="K156" s="1169"/>
      <c r="L156" s="1169"/>
      <c r="M156" s="1169"/>
      <c r="N156" s="453"/>
      <c r="O156" s="1738"/>
      <c r="P156" s="1739"/>
      <c r="Q156" s="1740"/>
      <c r="R156" s="1741"/>
      <c r="S156" s="319"/>
      <c r="T156" s="1177"/>
      <c r="U156" s="1177"/>
      <c r="V156" s="888"/>
      <c r="W156" s="888"/>
      <c r="X156" s="888"/>
    </row>
    <row r="157" spans="1:24">
      <c r="A157" s="477"/>
      <c r="B157" s="475"/>
      <c r="C157" s="1119"/>
      <c r="D157" s="1119"/>
      <c r="E157" s="477"/>
      <c r="F157" s="1062"/>
      <c r="G157" s="1120"/>
      <c r="H157" s="1120"/>
      <c r="I157" s="1119"/>
      <c r="J157" s="1119"/>
      <c r="K157" s="1119"/>
      <c r="L157" s="1119"/>
      <c r="M157" s="1173"/>
      <c r="N157" s="477"/>
      <c r="O157" s="888"/>
      <c r="P157" s="888"/>
      <c r="Q157" s="888"/>
      <c r="R157" s="888"/>
      <c r="S157" s="319"/>
      <c r="T157" s="1177"/>
      <c r="U157" s="1177"/>
      <c r="V157" s="888"/>
      <c r="W157" s="888"/>
      <c r="X157" s="888"/>
    </row>
    <row r="158" spans="1:24">
      <c r="A158" s="477"/>
      <c r="B158" s="813" t="s">
        <v>772</v>
      </c>
      <c r="C158" s="1119"/>
      <c r="D158" s="997"/>
      <c r="E158" s="477"/>
      <c r="F158" s="1062"/>
      <c r="G158" s="1120"/>
      <c r="H158" s="1120"/>
      <c r="I158" s="1119"/>
      <c r="J158" s="1119"/>
      <c r="K158" s="1119"/>
      <c r="L158" s="1119"/>
      <c r="M158" s="1173"/>
      <c r="N158" s="477"/>
      <c r="O158" s="1664"/>
      <c r="P158" s="1664"/>
      <c r="Q158" s="1664"/>
      <c r="R158" s="1664"/>
      <c r="S158" s="319"/>
      <c r="T158" s="1178"/>
      <c r="U158" s="1143" t="str">
        <f>$B158</f>
        <v>Total (500)</v>
      </c>
      <c r="V158" s="1153"/>
      <c r="W158" s="477"/>
      <c r="X158" s="1206"/>
    </row>
    <row r="159" spans="1:24">
      <c r="A159" s="477"/>
      <c r="B159" s="475"/>
      <c r="C159" s="475"/>
      <c r="D159" s="1105"/>
      <c r="E159" s="477"/>
      <c r="F159" s="1062"/>
      <c r="G159" s="1062"/>
      <c r="H159" s="1062"/>
      <c r="I159" s="1105"/>
      <c r="J159" s="1105"/>
      <c r="K159" s="1105"/>
      <c r="L159" s="1181"/>
      <c r="M159" s="453"/>
      <c r="N159" s="477"/>
      <c r="O159" s="1105"/>
      <c r="P159" s="1105"/>
      <c r="Q159" s="1105"/>
      <c r="R159" s="1105"/>
    </row>
    <row r="160" spans="1:24" ht="30.9">
      <c r="A160" s="477"/>
      <c r="B160" s="1019" t="s">
        <v>2963</v>
      </c>
      <c r="C160" s="477"/>
      <c r="D160" s="477"/>
      <c r="E160" s="477"/>
      <c r="F160" s="477"/>
      <c r="G160" s="477"/>
      <c r="H160" s="477"/>
      <c r="I160" s="477"/>
      <c r="J160" s="477"/>
      <c r="K160" s="477"/>
      <c r="L160" s="477"/>
      <c r="M160" s="477"/>
      <c r="N160" s="477"/>
      <c r="O160" s="1099" t="s">
        <v>2964</v>
      </c>
      <c r="P160" s="1099" t="s">
        <v>2965</v>
      </c>
      <c r="Q160" s="1099" t="s">
        <v>2964</v>
      </c>
      <c r="R160" s="1099" t="s">
        <v>2965</v>
      </c>
    </row>
    <row r="161" spans="1:24">
      <c r="A161" s="1201"/>
      <c r="B161" s="1065" t="s">
        <v>1790</v>
      </c>
      <c r="C161" s="975"/>
      <c r="D161" s="994"/>
      <c r="E161" s="477"/>
      <c r="F161" s="975"/>
      <c r="G161" s="975"/>
      <c r="H161" s="1202"/>
      <c r="I161" s="1203"/>
      <c r="J161" s="997"/>
      <c r="K161" s="1203"/>
      <c r="L161" s="1148"/>
      <c r="M161" s="1149"/>
      <c r="N161" s="477"/>
      <c r="O161" s="994"/>
      <c r="P161" s="994"/>
      <c r="Q161" s="994"/>
      <c r="R161" s="994"/>
      <c r="X161" s="149"/>
    </row>
    <row r="162" spans="1:24" ht="20.7">
      <c r="A162" s="1201"/>
      <c r="B162" s="1204" t="s">
        <v>2966</v>
      </c>
      <c r="C162" s="994"/>
      <c r="D162" s="994"/>
      <c r="E162" s="477"/>
      <c r="F162" s="975"/>
      <c r="G162" s="975"/>
      <c r="H162" s="1202"/>
      <c r="I162" s="1203"/>
      <c r="J162" s="997"/>
      <c r="K162" s="1203"/>
      <c r="L162" s="1148"/>
      <c r="M162" s="1149"/>
      <c r="N162" s="477"/>
      <c r="O162" s="994"/>
      <c r="P162" s="994"/>
      <c r="Q162" s="994"/>
      <c r="R162" s="994"/>
    </row>
    <row r="163" spans="1:24">
      <c r="A163" s="477"/>
      <c r="B163" s="475"/>
      <c r="C163" s="475"/>
      <c r="D163" s="1105"/>
      <c r="E163" s="477"/>
      <c r="F163" s="1062"/>
      <c r="G163" s="1062"/>
      <c r="H163" s="1062"/>
      <c r="I163" s="1062"/>
      <c r="J163" s="1105"/>
      <c r="K163" s="1105"/>
      <c r="L163" s="1181"/>
      <c r="M163" s="453"/>
      <c r="N163" s="477"/>
      <c r="O163" s="477"/>
      <c r="P163" s="1105"/>
      <c r="Q163" s="1105"/>
      <c r="R163" s="1105"/>
    </row>
    <row r="164" spans="1:24" ht="13.8">
      <c r="A164" s="1176">
        <v>1</v>
      </c>
      <c r="B164" s="1714" t="s">
        <v>2928</v>
      </c>
      <c r="C164" s="1715"/>
      <c r="D164" s="1715"/>
      <c r="E164" s="1715"/>
      <c r="F164" s="1715"/>
      <c r="G164" s="1715"/>
      <c r="H164" s="1182"/>
      <c r="I164" s="1176">
        <v>4</v>
      </c>
      <c r="J164" s="1663" t="s">
        <v>2929</v>
      </c>
      <c r="K164" s="1611"/>
      <c r="L164" s="1611"/>
      <c r="M164" s="1611"/>
      <c r="N164" s="1611"/>
      <c r="O164" s="1611"/>
      <c r="P164" s="1611"/>
      <c r="Q164" s="1611"/>
      <c r="R164" s="477"/>
    </row>
    <row r="165" spans="1:24" ht="13.8">
      <c r="A165" s="1176">
        <v>2</v>
      </c>
      <c r="B165" s="1663" t="s">
        <v>2930</v>
      </c>
      <c r="C165" s="1611"/>
      <c r="D165" s="1611"/>
      <c r="E165" s="1611"/>
      <c r="F165" s="1611"/>
      <c r="G165" s="1611"/>
      <c r="H165" s="1182"/>
      <c r="I165" s="1176">
        <v>5</v>
      </c>
      <c r="J165" s="1663" t="s">
        <v>2931</v>
      </c>
      <c r="K165" s="1611"/>
      <c r="L165" s="1611"/>
      <c r="M165" s="1611"/>
      <c r="N165" s="1611"/>
      <c r="O165" s="1611"/>
      <c r="P165" s="1611"/>
      <c r="Q165" s="1611"/>
      <c r="R165" s="477"/>
    </row>
    <row r="166" spans="1:24" ht="13.8">
      <c r="A166" s="1176">
        <v>3</v>
      </c>
      <c r="B166" s="1663" t="s">
        <v>2932</v>
      </c>
      <c r="C166" s="1611"/>
      <c r="D166" s="1611"/>
      <c r="E166" s="1611"/>
      <c r="F166" s="1611"/>
      <c r="G166" s="1611"/>
      <c r="H166" s="1182"/>
      <c r="I166" s="1176">
        <v>6</v>
      </c>
      <c r="J166" s="1714" t="s">
        <v>2933</v>
      </c>
      <c r="K166" s="1715"/>
      <c r="L166" s="1715"/>
      <c r="M166" s="1715"/>
      <c r="N166" s="1715"/>
      <c r="O166" s="1715"/>
      <c r="P166" s="1715"/>
      <c r="Q166" s="1715"/>
      <c r="R166" s="477"/>
    </row>
  </sheetData>
  <sheetProtection formatColumns="0" formatRows="0"/>
  <customSheetViews>
    <customSheetView guid="{322AC775-AF01-45AA-8A10-37DBB67FD782}" scale="102" showPageBreaks="1" printArea="1" hiddenRows="1" view="pageBreakPreview">
      <selection activeCell="A7" sqref="A7:XFD7"/>
      <pageMargins left="0" right="0" top="0" bottom="0" header="0" footer="0"/>
      <pageSetup scale="63"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293">
    <mergeCell ref="W7:X7"/>
    <mergeCell ref="O8:P8"/>
    <mergeCell ref="Q8:R8"/>
    <mergeCell ref="B4:N4"/>
    <mergeCell ref="B6:D6"/>
    <mergeCell ref="B2:D2"/>
    <mergeCell ref="K7:L7"/>
    <mergeCell ref="F6:G7"/>
    <mergeCell ref="I6:M6"/>
    <mergeCell ref="T6:U7"/>
    <mergeCell ref="I7:J7"/>
    <mergeCell ref="M7:M8"/>
    <mergeCell ref="I10:J10"/>
    <mergeCell ref="O11:P11"/>
    <mergeCell ref="Q11:R11"/>
    <mergeCell ref="O12:P12"/>
    <mergeCell ref="Q12:R12"/>
    <mergeCell ref="O13:P13"/>
    <mergeCell ref="Q13:R13"/>
    <mergeCell ref="O14:P14"/>
    <mergeCell ref="Q14:R14"/>
    <mergeCell ref="O15:P15"/>
    <mergeCell ref="Q15:R15"/>
    <mergeCell ref="O16:P16"/>
    <mergeCell ref="Q16:R16"/>
    <mergeCell ref="O17:P17"/>
    <mergeCell ref="Q17:R17"/>
    <mergeCell ref="O18:P18"/>
    <mergeCell ref="Q18:R18"/>
    <mergeCell ref="O19:P19"/>
    <mergeCell ref="Q19:R19"/>
    <mergeCell ref="O20:P20"/>
    <mergeCell ref="Q20:R20"/>
    <mergeCell ref="O21:P21"/>
    <mergeCell ref="Q21:R21"/>
    <mergeCell ref="O22:P22"/>
    <mergeCell ref="Q22:R22"/>
    <mergeCell ref="O23:P23"/>
    <mergeCell ref="Q23:R23"/>
    <mergeCell ref="O24:P24"/>
    <mergeCell ref="Q24:R24"/>
    <mergeCell ref="O25:P25"/>
    <mergeCell ref="Q25:R25"/>
    <mergeCell ref="O26:P26"/>
    <mergeCell ref="Q26:R26"/>
    <mergeCell ref="O27:P27"/>
    <mergeCell ref="Q27:R27"/>
    <mergeCell ref="O28:P28"/>
    <mergeCell ref="Q28:R28"/>
    <mergeCell ref="O29:P29"/>
    <mergeCell ref="Q29:R29"/>
    <mergeCell ref="O30:P30"/>
    <mergeCell ref="Q30:R30"/>
    <mergeCell ref="O31:P31"/>
    <mergeCell ref="Q31:R31"/>
    <mergeCell ref="O32:P32"/>
    <mergeCell ref="Q32:R32"/>
    <mergeCell ref="O33:P33"/>
    <mergeCell ref="Q33:R33"/>
    <mergeCell ref="O34:P34"/>
    <mergeCell ref="Q34:R34"/>
    <mergeCell ref="O35:P35"/>
    <mergeCell ref="Q35:R35"/>
    <mergeCell ref="O36:P36"/>
    <mergeCell ref="Q36:R36"/>
    <mergeCell ref="O37:P37"/>
    <mergeCell ref="Q37:R37"/>
    <mergeCell ref="O40:P40"/>
    <mergeCell ref="Q40:R40"/>
    <mergeCell ref="O41:P41"/>
    <mergeCell ref="Q41:R41"/>
    <mergeCell ref="O42:P42"/>
    <mergeCell ref="Q42:R42"/>
    <mergeCell ref="O43:P43"/>
    <mergeCell ref="Q43:R43"/>
    <mergeCell ref="O44:P44"/>
    <mergeCell ref="Q44:R44"/>
    <mergeCell ref="O45:P45"/>
    <mergeCell ref="Q45:R45"/>
    <mergeCell ref="O46:P46"/>
    <mergeCell ref="Q46:R46"/>
    <mergeCell ref="O47:P47"/>
    <mergeCell ref="Q47:R47"/>
    <mergeCell ref="O48:P48"/>
    <mergeCell ref="Q48:R48"/>
    <mergeCell ref="O49:P49"/>
    <mergeCell ref="Q49:R49"/>
    <mergeCell ref="O50:P50"/>
    <mergeCell ref="Q50:R50"/>
    <mergeCell ref="O51:P51"/>
    <mergeCell ref="Q51:R51"/>
    <mergeCell ref="O52:P52"/>
    <mergeCell ref="Q52:R52"/>
    <mergeCell ref="O53:P53"/>
    <mergeCell ref="Q53:R53"/>
    <mergeCell ref="O54:P54"/>
    <mergeCell ref="Q54:R54"/>
    <mergeCell ref="O55:P55"/>
    <mergeCell ref="Q55:R55"/>
    <mergeCell ref="O56:P56"/>
    <mergeCell ref="Q56:R56"/>
    <mergeCell ref="O57:P57"/>
    <mergeCell ref="Q57:R57"/>
    <mergeCell ref="O58:P58"/>
    <mergeCell ref="Q58:R58"/>
    <mergeCell ref="O59:P59"/>
    <mergeCell ref="Q59:R59"/>
    <mergeCell ref="O60:P60"/>
    <mergeCell ref="Q60:R60"/>
    <mergeCell ref="O61:P61"/>
    <mergeCell ref="Q61:R61"/>
    <mergeCell ref="O62:P62"/>
    <mergeCell ref="Q62:R62"/>
    <mergeCell ref="O63:P63"/>
    <mergeCell ref="Q63:R63"/>
    <mergeCell ref="O64:P64"/>
    <mergeCell ref="Q64:R64"/>
    <mergeCell ref="O65:P65"/>
    <mergeCell ref="Q65:R65"/>
    <mergeCell ref="O66:P66"/>
    <mergeCell ref="Q66:R66"/>
    <mergeCell ref="O69:P69"/>
    <mergeCell ref="Q69:R69"/>
    <mergeCell ref="O70:P70"/>
    <mergeCell ref="Q70:R70"/>
    <mergeCell ref="O71:P71"/>
    <mergeCell ref="Q71:R71"/>
    <mergeCell ref="O72:P72"/>
    <mergeCell ref="Q72:R72"/>
    <mergeCell ref="O73:P73"/>
    <mergeCell ref="Q73:R73"/>
    <mergeCell ref="O74:P74"/>
    <mergeCell ref="Q74:R74"/>
    <mergeCell ref="O75:P75"/>
    <mergeCell ref="Q75:R75"/>
    <mergeCell ref="O76:P76"/>
    <mergeCell ref="Q76:R76"/>
    <mergeCell ref="O77:P77"/>
    <mergeCell ref="Q77:R77"/>
    <mergeCell ref="O78:P78"/>
    <mergeCell ref="Q78:R78"/>
    <mergeCell ref="O79:P79"/>
    <mergeCell ref="Q79:R79"/>
    <mergeCell ref="O80:P80"/>
    <mergeCell ref="Q80:R80"/>
    <mergeCell ref="O81:P81"/>
    <mergeCell ref="Q81:R81"/>
    <mergeCell ref="O82:P82"/>
    <mergeCell ref="Q82:R82"/>
    <mergeCell ref="O83:P83"/>
    <mergeCell ref="Q83:R83"/>
    <mergeCell ref="O84:P84"/>
    <mergeCell ref="Q84:R84"/>
    <mergeCell ref="O85:P85"/>
    <mergeCell ref="Q85:R85"/>
    <mergeCell ref="O86:P86"/>
    <mergeCell ref="Q86:R86"/>
    <mergeCell ref="O87:P87"/>
    <mergeCell ref="Q87:R87"/>
    <mergeCell ref="O88:P88"/>
    <mergeCell ref="Q88:R88"/>
    <mergeCell ref="O89:P89"/>
    <mergeCell ref="Q89:R89"/>
    <mergeCell ref="O90:P90"/>
    <mergeCell ref="Q90:R90"/>
    <mergeCell ref="O91:P91"/>
    <mergeCell ref="Q91:R91"/>
    <mergeCell ref="O92:P92"/>
    <mergeCell ref="Q92:R92"/>
    <mergeCell ref="O93:P93"/>
    <mergeCell ref="Q93:R93"/>
    <mergeCell ref="O94:P94"/>
    <mergeCell ref="Q94:R94"/>
    <mergeCell ref="O95:P95"/>
    <mergeCell ref="Q95:R95"/>
    <mergeCell ref="O98:P98"/>
    <mergeCell ref="Q98:R98"/>
    <mergeCell ref="O99:P99"/>
    <mergeCell ref="Q99:R99"/>
    <mergeCell ref="O100:P100"/>
    <mergeCell ref="Q100:R100"/>
    <mergeCell ref="O101:P101"/>
    <mergeCell ref="Q101:R101"/>
    <mergeCell ref="O102:P102"/>
    <mergeCell ref="Q102:R102"/>
    <mergeCell ref="O103:P103"/>
    <mergeCell ref="Q103:R103"/>
    <mergeCell ref="O104:P104"/>
    <mergeCell ref="Q104:R104"/>
    <mergeCell ref="O105:P105"/>
    <mergeCell ref="Q105:R105"/>
    <mergeCell ref="O106:P106"/>
    <mergeCell ref="Q106:R106"/>
    <mergeCell ref="O107:P107"/>
    <mergeCell ref="Q107:R107"/>
    <mergeCell ref="O108:P108"/>
    <mergeCell ref="Q108:R108"/>
    <mergeCell ref="O109:P109"/>
    <mergeCell ref="Q109:R109"/>
    <mergeCell ref="O110:P110"/>
    <mergeCell ref="Q110:R110"/>
    <mergeCell ref="O111:P111"/>
    <mergeCell ref="Q111:R111"/>
    <mergeCell ref="O112:P112"/>
    <mergeCell ref="Q112:R112"/>
    <mergeCell ref="O113:P113"/>
    <mergeCell ref="Q113:R113"/>
    <mergeCell ref="O114:P114"/>
    <mergeCell ref="Q114:R114"/>
    <mergeCell ref="O115:P115"/>
    <mergeCell ref="Q115:R115"/>
    <mergeCell ref="O116:P116"/>
    <mergeCell ref="Q116:R116"/>
    <mergeCell ref="O117:P117"/>
    <mergeCell ref="Q117:R117"/>
    <mergeCell ref="O118:P118"/>
    <mergeCell ref="Q118:R118"/>
    <mergeCell ref="O119:P119"/>
    <mergeCell ref="Q119:R119"/>
    <mergeCell ref="O120:P120"/>
    <mergeCell ref="Q120:R120"/>
    <mergeCell ref="O121:P121"/>
    <mergeCell ref="Q121:R121"/>
    <mergeCell ref="O122:P122"/>
    <mergeCell ref="Q122:R122"/>
    <mergeCell ref="O123:P123"/>
    <mergeCell ref="Q123:R123"/>
    <mergeCell ref="O124:P124"/>
    <mergeCell ref="Q124:R124"/>
    <mergeCell ref="O127:P127"/>
    <mergeCell ref="Q127:R127"/>
    <mergeCell ref="O128:P128"/>
    <mergeCell ref="Q128:R128"/>
    <mergeCell ref="O129:P129"/>
    <mergeCell ref="Q129:R129"/>
    <mergeCell ref="O130:P130"/>
    <mergeCell ref="Q130:R130"/>
    <mergeCell ref="O131:P131"/>
    <mergeCell ref="Q131:R131"/>
    <mergeCell ref="O132:P132"/>
    <mergeCell ref="Q132:R132"/>
    <mergeCell ref="O133:P133"/>
    <mergeCell ref="Q133:R133"/>
    <mergeCell ref="O134:P134"/>
    <mergeCell ref="Q134:R134"/>
    <mergeCell ref="O135:P135"/>
    <mergeCell ref="Q135:R135"/>
    <mergeCell ref="O136:P136"/>
    <mergeCell ref="Q136:R136"/>
    <mergeCell ref="O137:P137"/>
    <mergeCell ref="Q137:R137"/>
    <mergeCell ref="O138:P138"/>
    <mergeCell ref="Q138:R138"/>
    <mergeCell ref="O139:P139"/>
    <mergeCell ref="Q139:R139"/>
    <mergeCell ref="O140:P140"/>
    <mergeCell ref="Q140:R140"/>
    <mergeCell ref="O141:P141"/>
    <mergeCell ref="Q141:R141"/>
    <mergeCell ref="O142:P142"/>
    <mergeCell ref="Q142:R142"/>
    <mergeCell ref="O143:P143"/>
    <mergeCell ref="Q143:R143"/>
    <mergeCell ref="O144:P144"/>
    <mergeCell ref="Q144:R144"/>
    <mergeCell ref="O145:P145"/>
    <mergeCell ref="Q145:R145"/>
    <mergeCell ref="O146:P146"/>
    <mergeCell ref="Q146:R146"/>
    <mergeCell ref="O147:P147"/>
    <mergeCell ref="Q147:R147"/>
    <mergeCell ref="O148:P148"/>
    <mergeCell ref="Q148:R148"/>
    <mergeCell ref="O149:P149"/>
    <mergeCell ref="Q149:R149"/>
    <mergeCell ref="O150:P150"/>
    <mergeCell ref="Q150:R150"/>
    <mergeCell ref="O151:P151"/>
    <mergeCell ref="Q151:R151"/>
    <mergeCell ref="O152:P152"/>
    <mergeCell ref="Q152:R152"/>
    <mergeCell ref="B166:G166"/>
    <mergeCell ref="J166:Q166"/>
    <mergeCell ref="O153:P153"/>
    <mergeCell ref="Q153:R153"/>
    <mergeCell ref="O156:P156"/>
    <mergeCell ref="Q156:R156"/>
    <mergeCell ref="O158:P158"/>
    <mergeCell ref="Q158:R158"/>
    <mergeCell ref="B164:G164"/>
    <mergeCell ref="J164:Q164"/>
    <mergeCell ref="B165:G165"/>
    <mergeCell ref="J165:Q165"/>
  </mergeCells>
  <hyperlinks>
    <hyperlink ref="B2" location="Schedule_Listing" display="Return to Shedule Listing" xr:uid="{00000000-0004-0000-4900-000000000000}"/>
    <hyperlink ref="B2:D2" location="'Schedule Listing '!A1" display="Return to Schedule Listing" xr:uid="{00000000-0004-0000-4900-000001000000}"/>
  </hyperlinks>
  <pageMargins left="0.47244094488188981" right="0.35433070866141736" top="0.74803149606299213" bottom="0.51181102362204722" header="0.31496062992125984" footer="0.31496062992125984"/>
  <pageSetup scale="63"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48"/>
  <sheetViews>
    <sheetView showGridLines="0" topLeftCell="A7" workbookViewId="0">
      <selection activeCell="L35" sqref="L35"/>
    </sheetView>
  </sheetViews>
  <sheetFormatPr defaultColWidth="6.1015625" defaultRowHeight="12.3"/>
  <cols>
    <col min="1" max="2" width="2.89453125" style="634" customWidth="1"/>
    <col min="3" max="3" width="32" style="634" bestFit="1" customWidth="1"/>
    <col min="4" max="5" width="11.5234375" style="634" customWidth="1"/>
    <col min="6" max="6" width="8.41796875" style="634" customWidth="1"/>
    <col min="7" max="7" width="11.5234375" style="634" customWidth="1"/>
    <col min="8" max="8" width="20.5234375" style="634" customWidth="1"/>
    <col min="9" max="255" width="9.1015625" style="634" customWidth="1"/>
    <col min="256" max="256" width="6.1015625" style="634"/>
    <col min="257" max="258" width="2.89453125" style="634" customWidth="1"/>
    <col min="259" max="259" width="46.5234375" style="634" customWidth="1"/>
    <col min="260" max="263" width="11.5234375" style="634" customWidth="1"/>
    <col min="264" max="511" width="9.1015625" style="634" customWidth="1"/>
    <col min="512" max="512" width="6.1015625" style="634"/>
    <col min="513" max="514" width="2.89453125" style="634" customWidth="1"/>
    <col min="515" max="515" width="46.5234375" style="634" customWidth="1"/>
    <col min="516" max="519" width="11.5234375" style="634" customWidth="1"/>
    <col min="520" max="767" width="9.1015625" style="634" customWidth="1"/>
    <col min="768" max="768" width="6.1015625" style="634"/>
    <col min="769" max="770" width="2.89453125" style="634" customWidth="1"/>
    <col min="771" max="771" width="46.5234375" style="634" customWidth="1"/>
    <col min="772" max="775" width="11.5234375" style="634" customWidth="1"/>
    <col min="776" max="1023" width="9.1015625" style="634" customWidth="1"/>
    <col min="1024" max="1024" width="6.1015625" style="634"/>
    <col min="1025" max="1026" width="2.89453125" style="634" customWidth="1"/>
    <col min="1027" max="1027" width="46.5234375" style="634" customWidth="1"/>
    <col min="1028" max="1031" width="11.5234375" style="634" customWidth="1"/>
    <col min="1032" max="1279" width="9.1015625" style="634" customWidth="1"/>
    <col min="1280" max="1280" width="6.1015625" style="634"/>
    <col min="1281" max="1282" width="2.89453125" style="634" customWidth="1"/>
    <col min="1283" max="1283" width="46.5234375" style="634" customWidth="1"/>
    <col min="1284" max="1287" width="11.5234375" style="634" customWidth="1"/>
    <col min="1288" max="1535" width="9.1015625" style="634" customWidth="1"/>
    <col min="1536" max="1536" width="6.1015625" style="634"/>
    <col min="1537" max="1538" width="2.89453125" style="634" customWidth="1"/>
    <col min="1539" max="1539" width="46.5234375" style="634" customWidth="1"/>
    <col min="1540" max="1543" width="11.5234375" style="634" customWidth="1"/>
    <col min="1544" max="1791" width="9.1015625" style="634" customWidth="1"/>
    <col min="1792" max="1792" width="6.1015625" style="634"/>
    <col min="1793" max="1794" width="2.89453125" style="634" customWidth="1"/>
    <col min="1795" max="1795" width="46.5234375" style="634" customWidth="1"/>
    <col min="1796" max="1799" width="11.5234375" style="634" customWidth="1"/>
    <col min="1800" max="2047" width="9.1015625" style="634" customWidth="1"/>
    <col min="2048" max="2048" width="6.1015625" style="634"/>
    <col min="2049" max="2050" width="2.89453125" style="634" customWidth="1"/>
    <col min="2051" max="2051" width="46.5234375" style="634" customWidth="1"/>
    <col min="2052" max="2055" width="11.5234375" style="634" customWidth="1"/>
    <col min="2056" max="2303" width="9.1015625" style="634" customWidth="1"/>
    <col min="2304" max="2304" width="6.1015625" style="634"/>
    <col min="2305" max="2306" width="2.89453125" style="634" customWidth="1"/>
    <col min="2307" max="2307" width="46.5234375" style="634" customWidth="1"/>
    <col min="2308" max="2311" width="11.5234375" style="634" customWidth="1"/>
    <col min="2312" max="2559" width="9.1015625" style="634" customWidth="1"/>
    <col min="2560" max="2560" width="6.1015625" style="634"/>
    <col min="2561" max="2562" width="2.89453125" style="634" customWidth="1"/>
    <col min="2563" max="2563" width="46.5234375" style="634" customWidth="1"/>
    <col min="2564" max="2567" width="11.5234375" style="634" customWidth="1"/>
    <col min="2568" max="2815" width="9.1015625" style="634" customWidth="1"/>
    <col min="2816" max="2816" width="6.1015625" style="634"/>
    <col min="2817" max="2818" width="2.89453125" style="634" customWidth="1"/>
    <col min="2819" max="2819" width="46.5234375" style="634" customWidth="1"/>
    <col min="2820" max="2823" width="11.5234375" style="634" customWidth="1"/>
    <col min="2824" max="3071" width="9.1015625" style="634" customWidth="1"/>
    <col min="3072" max="3072" width="6.1015625" style="634"/>
    <col min="3073" max="3074" width="2.89453125" style="634" customWidth="1"/>
    <col min="3075" max="3075" width="46.5234375" style="634" customWidth="1"/>
    <col min="3076" max="3079" width="11.5234375" style="634" customWidth="1"/>
    <col min="3080" max="3327" width="9.1015625" style="634" customWidth="1"/>
    <col min="3328" max="3328" width="6.1015625" style="634"/>
    <col min="3329" max="3330" width="2.89453125" style="634" customWidth="1"/>
    <col min="3331" max="3331" width="46.5234375" style="634" customWidth="1"/>
    <col min="3332" max="3335" width="11.5234375" style="634" customWidth="1"/>
    <col min="3336" max="3583" width="9.1015625" style="634" customWidth="1"/>
    <col min="3584" max="3584" width="6.1015625" style="634"/>
    <col min="3585" max="3586" width="2.89453125" style="634" customWidth="1"/>
    <col min="3587" max="3587" width="46.5234375" style="634" customWidth="1"/>
    <col min="3588" max="3591" width="11.5234375" style="634" customWidth="1"/>
    <col min="3592" max="3839" width="9.1015625" style="634" customWidth="1"/>
    <col min="3840" max="3840" width="6.1015625" style="634"/>
    <col min="3841" max="3842" width="2.89453125" style="634" customWidth="1"/>
    <col min="3843" max="3843" width="46.5234375" style="634" customWidth="1"/>
    <col min="3844" max="3847" width="11.5234375" style="634" customWidth="1"/>
    <col min="3848" max="4095" width="9.1015625" style="634" customWidth="1"/>
    <col min="4096" max="4096" width="6.1015625" style="634"/>
    <col min="4097" max="4098" width="2.89453125" style="634" customWidth="1"/>
    <col min="4099" max="4099" width="46.5234375" style="634" customWidth="1"/>
    <col min="4100" max="4103" width="11.5234375" style="634" customWidth="1"/>
    <col min="4104" max="4351" width="9.1015625" style="634" customWidth="1"/>
    <col min="4352" max="4352" width="6.1015625" style="634"/>
    <col min="4353" max="4354" width="2.89453125" style="634" customWidth="1"/>
    <col min="4355" max="4355" width="46.5234375" style="634" customWidth="1"/>
    <col min="4356" max="4359" width="11.5234375" style="634" customWidth="1"/>
    <col min="4360" max="4607" width="9.1015625" style="634" customWidth="1"/>
    <col min="4608" max="4608" width="6.1015625" style="634"/>
    <col min="4609" max="4610" width="2.89453125" style="634" customWidth="1"/>
    <col min="4611" max="4611" width="46.5234375" style="634" customWidth="1"/>
    <col min="4612" max="4615" width="11.5234375" style="634" customWidth="1"/>
    <col min="4616" max="4863" width="9.1015625" style="634" customWidth="1"/>
    <col min="4864" max="4864" width="6.1015625" style="634"/>
    <col min="4865" max="4866" width="2.89453125" style="634" customWidth="1"/>
    <col min="4867" max="4867" width="46.5234375" style="634" customWidth="1"/>
    <col min="4868" max="4871" width="11.5234375" style="634" customWidth="1"/>
    <col min="4872" max="5119" width="9.1015625" style="634" customWidth="1"/>
    <col min="5120" max="5120" width="6.1015625" style="634"/>
    <col min="5121" max="5122" width="2.89453125" style="634" customWidth="1"/>
    <col min="5123" max="5123" width="46.5234375" style="634" customWidth="1"/>
    <col min="5124" max="5127" width="11.5234375" style="634" customWidth="1"/>
    <col min="5128" max="5375" width="9.1015625" style="634" customWidth="1"/>
    <col min="5376" max="5376" width="6.1015625" style="634"/>
    <col min="5377" max="5378" width="2.89453125" style="634" customWidth="1"/>
    <col min="5379" max="5379" width="46.5234375" style="634" customWidth="1"/>
    <col min="5380" max="5383" width="11.5234375" style="634" customWidth="1"/>
    <col min="5384" max="5631" width="9.1015625" style="634" customWidth="1"/>
    <col min="5632" max="5632" width="6.1015625" style="634"/>
    <col min="5633" max="5634" width="2.89453125" style="634" customWidth="1"/>
    <col min="5635" max="5635" width="46.5234375" style="634" customWidth="1"/>
    <col min="5636" max="5639" width="11.5234375" style="634" customWidth="1"/>
    <col min="5640" max="5887" width="9.1015625" style="634" customWidth="1"/>
    <col min="5888" max="5888" width="6.1015625" style="634"/>
    <col min="5889" max="5890" width="2.89453125" style="634" customWidth="1"/>
    <col min="5891" max="5891" width="46.5234375" style="634" customWidth="1"/>
    <col min="5892" max="5895" width="11.5234375" style="634" customWidth="1"/>
    <col min="5896" max="6143" width="9.1015625" style="634" customWidth="1"/>
    <col min="6144" max="6144" width="6.1015625" style="634"/>
    <col min="6145" max="6146" width="2.89453125" style="634" customWidth="1"/>
    <col min="6147" max="6147" width="46.5234375" style="634" customWidth="1"/>
    <col min="6148" max="6151" width="11.5234375" style="634" customWidth="1"/>
    <col min="6152" max="6399" width="9.1015625" style="634" customWidth="1"/>
    <col min="6400" max="6400" width="6.1015625" style="634"/>
    <col min="6401" max="6402" width="2.89453125" style="634" customWidth="1"/>
    <col min="6403" max="6403" width="46.5234375" style="634" customWidth="1"/>
    <col min="6404" max="6407" width="11.5234375" style="634" customWidth="1"/>
    <col min="6408" max="6655" width="9.1015625" style="634" customWidth="1"/>
    <col min="6656" max="6656" width="6.1015625" style="634"/>
    <col min="6657" max="6658" width="2.89453125" style="634" customWidth="1"/>
    <col min="6659" max="6659" width="46.5234375" style="634" customWidth="1"/>
    <col min="6660" max="6663" width="11.5234375" style="634" customWidth="1"/>
    <col min="6664" max="6911" width="9.1015625" style="634" customWidth="1"/>
    <col min="6912" max="6912" width="6.1015625" style="634"/>
    <col min="6913" max="6914" width="2.89453125" style="634" customWidth="1"/>
    <col min="6915" max="6915" width="46.5234375" style="634" customWidth="1"/>
    <col min="6916" max="6919" width="11.5234375" style="634" customWidth="1"/>
    <col min="6920" max="7167" width="9.1015625" style="634" customWidth="1"/>
    <col min="7168" max="7168" width="6.1015625" style="634"/>
    <col min="7169" max="7170" width="2.89453125" style="634" customWidth="1"/>
    <col min="7171" max="7171" width="46.5234375" style="634" customWidth="1"/>
    <col min="7172" max="7175" width="11.5234375" style="634" customWidth="1"/>
    <col min="7176" max="7423" width="9.1015625" style="634" customWidth="1"/>
    <col min="7424" max="7424" width="6.1015625" style="634"/>
    <col min="7425" max="7426" width="2.89453125" style="634" customWidth="1"/>
    <col min="7427" max="7427" width="46.5234375" style="634" customWidth="1"/>
    <col min="7428" max="7431" width="11.5234375" style="634" customWidth="1"/>
    <col min="7432" max="7679" width="9.1015625" style="634" customWidth="1"/>
    <col min="7680" max="7680" width="6.1015625" style="634"/>
    <col min="7681" max="7682" width="2.89453125" style="634" customWidth="1"/>
    <col min="7683" max="7683" width="46.5234375" style="634" customWidth="1"/>
    <col min="7684" max="7687" width="11.5234375" style="634" customWidth="1"/>
    <col min="7688" max="7935" width="9.1015625" style="634" customWidth="1"/>
    <col min="7936" max="7936" width="6.1015625" style="634"/>
    <col min="7937" max="7938" width="2.89453125" style="634" customWidth="1"/>
    <col min="7939" max="7939" width="46.5234375" style="634" customWidth="1"/>
    <col min="7940" max="7943" width="11.5234375" style="634" customWidth="1"/>
    <col min="7944" max="8191" width="9.1015625" style="634" customWidth="1"/>
    <col min="8192" max="8192" width="6.1015625" style="634"/>
    <col min="8193" max="8194" width="2.89453125" style="634" customWidth="1"/>
    <col min="8195" max="8195" width="46.5234375" style="634" customWidth="1"/>
    <col min="8196" max="8199" width="11.5234375" style="634" customWidth="1"/>
    <col min="8200" max="8447" width="9.1015625" style="634" customWidth="1"/>
    <col min="8448" max="8448" width="6.1015625" style="634"/>
    <col min="8449" max="8450" width="2.89453125" style="634" customWidth="1"/>
    <col min="8451" max="8451" width="46.5234375" style="634" customWidth="1"/>
    <col min="8452" max="8455" width="11.5234375" style="634" customWidth="1"/>
    <col min="8456" max="8703" width="9.1015625" style="634" customWidth="1"/>
    <col min="8704" max="8704" width="6.1015625" style="634"/>
    <col min="8705" max="8706" width="2.89453125" style="634" customWidth="1"/>
    <col min="8707" max="8707" width="46.5234375" style="634" customWidth="1"/>
    <col min="8708" max="8711" width="11.5234375" style="634" customWidth="1"/>
    <col min="8712" max="8959" width="9.1015625" style="634" customWidth="1"/>
    <col min="8960" max="8960" width="6.1015625" style="634"/>
    <col min="8961" max="8962" width="2.89453125" style="634" customWidth="1"/>
    <col min="8963" max="8963" width="46.5234375" style="634" customWidth="1"/>
    <col min="8964" max="8967" width="11.5234375" style="634" customWidth="1"/>
    <col min="8968" max="9215" width="9.1015625" style="634" customWidth="1"/>
    <col min="9216" max="9216" width="6.1015625" style="634"/>
    <col min="9217" max="9218" width="2.89453125" style="634" customWidth="1"/>
    <col min="9219" max="9219" width="46.5234375" style="634" customWidth="1"/>
    <col min="9220" max="9223" width="11.5234375" style="634" customWidth="1"/>
    <col min="9224" max="9471" width="9.1015625" style="634" customWidth="1"/>
    <col min="9472" max="9472" width="6.1015625" style="634"/>
    <col min="9473" max="9474" width="2.89453125" style="634" customWidth="1"/>
    <col min="9475" max="9475" width="46.5234375" style="634" customWidth="1"/>
    <col min="9476" max="9479" width="11.5234375" style="634" customWidth="1"/>
    <col min="9480" max="9727" width="9.1015625" style="634" customWidth="1"/>
    <col min="9728" max="9728" width="6.1015625" style="634"/>
    <col min="9729" max="9730" width="2.89453125" style="634" customWidth="1"/>
    <col min="9731" max="9731" width="46.5234375" style="634" customWidth="1"/>
    <col min="9732" max="9735" width="11.5234375" style="634" customWidth="1"/>
    <col min="9736" max="9983" width="9.1015625" style="634" customWidth="1"/>
    <col min="9984" max="9984" width="6.1015625" style="634"/>
    <col min="9985" max="9986" width="2.89453125" style="634" customWidth="1"/>
    <col min="9987" max="9987" width="46.5234375" style="634" customWidth="1"/>
    <col min="9988" max="9991" width="11.5234375" style="634" customWidth="1"/>
    <col min="9992" max="10239" width="9.1015625" style="634" customWidth="1"/>
    <col min="10240" max="10240" width="6.1015625" style="634"/>
    <col min="10241" max="10242" width="2.89453125" style="634" customWidth="1"/>
    <col min="10243" max="10243" width="46.5234375" style="634" customWidth="1"/>
    <col min="10244" max="10247" width="11.5234375" style="634" customWidth="1"/>
    <col min="10248" max="10495" width="9.1015625" style="634" customWidth="1"/>
    <col min="10496" max="10496" width="6.1015625" style="634"/>
    <col min="10497" max="10498" width="2.89453125" style="634" customWidth="1"/>
    <col min="10499" max="10499" width="46.5234375" style="634" customWidth="1"/>
    <col min="10500" max="10503" width="11.5234375" style="634" customWidth="1"/>
    <col min="10504" max="10751" width="9.1015625" style="634" customWidth="1"/>
    <col min="10752" max="10752" width="6.1015625" style="634"/>
    <col min="10753" max="10754" width="2.89453125" style="634" customWidth="1"/>
    <col min="10755" max="10755" width="46.5234375" style="634" customWidth="1"/>
    <col min="10756" max="10759" width="11.5234375" style="634" customWidth="1"/>
    <col min="10760" max="11007" width="9.1015625" style="634" customWidth="1"/>
    <col min="11008" max="11008" width="6.1015625" style="634"/>
    <col min="11009" max="11010" width="2.89453125" style="634" customWidth="1"/>
    <col min="11011" max="11011" width="46.5234375" style="634" customWidth="1"/>
    <col min="11012" max="11015" width="11.5234375" style="634" customWidth="1"/>
    <col min="11016" max="11263" width="9.1015625" style="634" customWidth="1"/>
    <col min="11264" max="11264" width="6.1015625" style="634"/>
    <col min="11265" max="11266" width="2.89453125" style="634" customWidth="1"/>
    <col min="11267" max="11267" width="46.5234375" style="634" customWidth="1"/>
    <col min="11268" max="11271" width="11.5234375" style="634" customWidth="1"/>
    <col min="11272" max="11519" width="9.1015625" style="634" customWidth="1"/>
    <col min="11520" max="11520" width="6.1015625" style="634"/>
    <col min="11521" max="11522" width="2.89453125" style="634" customWidth="1"/>
    <col min="11523" max="11523" width="46.5234375" style="634" customWidth="1"/>
    <col min="11524" max="11527" width="11.5234375" style="634" customWidth="1"/>
    <col min="11528" max="11775" width="9.1015625" style="634" customWidth="1"/>
    <col min="11776" max="11776" width="6.1015625" style="634"/>
    <col min="11777" max="11778" width="2.89453125" style="634" customWidth="1"/>
    <col min="11779" max="11779" width="46.5234375" style="634" customWidth="1"/>
    <col min="11780" max="11783" width="11.5234375" style="634" customWidth="1"/>
    <col min="11784" max="12031" width="9.1015625" style="634" customWidth="1"/>
    <col min="12032" max="12032" width="6.1015625" style="634"/>
    <col min="12033" max="12034" width="2.89453125" style="634" customWidth="1"/>
    <col min="12035" max="12035" width="46.5234375" style="634" customWidth="1"/>
    <col min="12036" max="12039" width="11.5234375" style="634" customWidth="1"/>
    <col min="12040" max="12287" width="9.1015625" style="634" customWidth="1"/>
    <col min="12288" max="12288" width="6.1015625" style="634"/>
    <col min="12289" max="12290" width="2.89453125" style="634" customWidth="1"/>
    <col min="12291" max="12291" width="46.5234375" style="634" customWidth="1"/>
    <col min="12292" max="12295" width="11.5234375" style="634" customWidth="1"/>
    <col min="12296" max="12543" width="9.1015625" style="634" customWidth="1"/>
    <col min="12544" max="12544" width="6.1015625" style="634"/>
    <col min="12545" max="12546" width="2.89453125" style="634" customWidth="1"/>
    <col min="12547" max="12547" width="46.5234375" style="634" customWidth="1"/>
    <col min="12548" max="12551" width="11.5234375" style="634" customWidth="1"/>
    <col min="12552" max="12799" width="9.1015625" style="634" customWidth="1"/>
    <col min="12800" max="12800" width="6.1015625" style="634"/>
    <col min="12801" max="12802" width="2.89453125" style="634" customWidth="1"/>
    <col min="12803" max="12803" width="46.5234375" style="634" customWidth="1"/>
    <col min="12804" max="12807" width="11.5234375" style="634" customWidth="1"/>
    <col min="12808" max="13055" width="9.1015625" style="634" customWidth="1"/>
    <col min="13056" max="13056" width="6.1015625" style="634"/>
    <col min="13057" max="13058" width="2.89453125" style="634" customWidth="1"/>
    <col min="13059" max="13059" width="46.5234375" style="634" customWidth="1"/>
    <col min="13060" max="13063" width="11.5234375" style="634" customWidth="1"/>
    <col min="13064" max="13311" width="9.1015625" style="634" customWidth="1"/>
    <col min="13312" max="13312" width="6.1015625" style="634"/>
    <col min="13313" max="13314" width="2.89453125" style="634" customWidth="1"/>
    <col min="13315" max="13315" width="46.5234375" style="634" customWidth="1"/>
    <col min="13316" max="13319" width="11.5234375" style="634" customWidth="1"/>
    <col min="13320" max="13567" width="9.1015625" style="634" customWidth="1"/>
    <col min="13568" max="13568" width="6.1015625" style="634"/>
    <col min="13569" max="13570" width="2.89453125" style="634" customWidth="1"/>
    <col min="13571" max="13571" width="46.5234375" style="634" customWidth="1"/>
    <col min="13572" max="13575" width="11.5234375" style="634" customWidth="1"/>
    <col min="13576" max="13823" width="9.1015625" style="634" customWidth="1"/>
    <col min="13824" max="13824" width="6.1015625" style="634"/>
    <col min="13825" max="13826" width="2.89453125" style="634" customWidth="1"/>
    <col min="13827" max="13827" width="46.5234375" style="634" customWidth="1"/>
    <col min="13828" max="13831" width="11.5234375" style="634" customWidth="1"/>
    <col min="13832" max="14079" width="9.1015625" style="634" customWidth="1"/>
    <col min="14080" max="14080" width="6.1015625" style="634"/>
    <col min="14081" max="14082" width="2.89453125" style="634" customWidth="1"/>
    <col min="14083" max="14083" width="46.5234375" style="634" customWidth="1"/>
    <col min="14084" max="14087" width="11.5234375" style="634" customWidth="1"/>
    <col min="14088" max="14335" width="9.1015625" style="634" customWidth="1"/>
    <col min="14336" max="14336" width="6.1015625" style="634"/>
    <col min="14337" max="14338" width="2.89453125" style="634" customWidth="1"/>
    <col min="14339" max="14339" width="46.5234375" style="634" customWidth="1"/>
    <col min="14340" max="14343" width="11.5234375" style="634" customWidth="1"/>
    <col min="14344" max="14591" width="9.1015625" style="634" customWidth="1"/>
    <col min="14592" max="14592" width="6.1015625" style="634"/>
    <col min="14593" max="14594" width="2.89453125" style="634" customWidth="1"/>
    <col min="14595" max="14595" width="46.5234375" style="634" customWidth="1"/>
    <col min="14596" max="14599" width="11.5234375" style="634" customWidth="1"/>
    <col min="14600" max="14847" width="9.1015625" style="634" customWidth="1"/>
    <col min="14848" max="14848" width="6.1015625" style="634"/>
    <col min="14849" max="14850" width="2.89453125" style="634" customWidth="1"/>
    <col min="14851" max="14851" width="46.5234375" style="634" customWidth="1"/>
    <col min="14852" max="14855" width="11.5234375" style="634" customWidth="1"/>
    <col min="14856" max="15103" width="9.1015625" style="634" customWidth="1"/>
    <col min="15104" max="15104" width="6.1015625" style="634"/>
    <col min="15105" max="15106" width="2.89453125" style="634" customWidth="1"/>
    <col min="15107" max="15107" width="46.5234375" style="634" customWidth="1"/>
    <col min="15108" max="15111" width="11.5234375" style="634" customWidth="1"/>
    <col min="15112" max="15359" width="9.1015625" style="634" customWidth="1"/>
    <col min="15360" max="15360" width="6.1015625" style="634"/>
    <col min="15361" max="15362" width="2.89453125" style="634" customWidth="1"/>
    <col min="15363" max="15363" width="46.5234375" style="634" customWidth="1"/>
    <col min="15364" max="15367" width="11.5234375" style="634" customWidth="1"/>
    <col min="15368" max="15615" width="9.1015625" style="634" customWidth="1"/>
    <col min="15616" max="15616" width="6.1015625" style="634"/>
    <col min="15617" max="15618" width="2.89453125" style="634" customWidth="1"/>
    <col min="15619" max="15619" width="46.5234375" style="634" customWidth="1"/>
    <col min="15620" max="15623" width="11.5234375" style="634" customWidth="1"/>
    <col min="15624" max="15871" width="9.1015625" style="634" customWidth="1"/>
    <col min="15872" max="15872" width="6.1015625" style="634"/>
    <col min="15873" max="15874" width="2.89453125" style="634" customWidth="1"/>
    <col min="15875" max="15875" width="46.5234375" style="634" customWidth="1"/>
    <col min="15876" max="15879" width="11.5234375" style="634" customWidth="1"/>
    <col min="15880" max="16127" width="9.1015625" style="634" customWidth="1"/>
    <col min="16128" max="16128" width="6.1015625" style="634"/>
    <col min="16129" max="16130" width="2.89453125" style="634" customWidth="1"/>
    <col min="16131" max="16131" width="46.5234375" style="634" customWidth="1"/>
    <col min="16132" max="16135" width="11.5234375" style="634" customWidth="1"/>
    <col min="16136" max="16383" width="9.1015625" style="634" customWidth="1"/>
    <col min="16384" max="16384" width="6.1015625" style="634"/>
  </cols>
  <sheetData>
    <row r="1" spans="1:256" ht="18.75" customHeight="1">
      <c r="A1" s="729" t="s">
        <v>413</v>
      </c>
      <c r="B1" s="445"/>
      <c r="C1" s="445"/>
      <c r="D1" s="445"/>
      <c r="E1" s="445"/>
      <c r="F1" s="445"/>
      <c r="G1" s="445"/>
      <c r="H1" s="635"/>
      <c r="I1" s="21">
        <v>46</v>
      </c>
    </row>
    <row r="2" spans="1:256" ht="15.75" customHeight="1">
      <c r="A2" s="1509" t="s">
        <v>137</v>
      </c>
      <c r="B2" s="1510"/>
      <c r="C2" s="1511"/>
      <c r="D2" s="379"/>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635"/>
      <c r="BW2" s="635"/>
      <c r="BX2" s="635"/>
      <c r="BY2" s="635"/>
      <c r="BZ2" s="635"/>
      <c r="CA2" s="635"/>
      <c r="CB2" s="635"/>
      <c r="CC2" s="635"/>
      <c r="CD2" s="635"/>
      <c r="CE2" s="635"/>
      <c r="CF2" s="635"/>
      <c r="CG2" s="635"/>
      <c r="CH2" s="635"/>
      <c r="CI2" s="635"/>
      <c r="CJ2" s="635"/>
      <c r="CK2" s="635"/>
      <c r="CL2" s="635"/>
      <c r="CM2" s="635"/>
      <c r="CN2" s="635"/>
      <c r="CO2" s="635"/>
      <c r="CP2" s="635"/>
      <c r="CQ2" s="635"/>
      <c r="CR2" s="635"/>
      <c r="CS2" s="635"/>
      <c r="CT2" s="635"/>
      <c r="CU2" s="635"/>
      <c r="CV2" s="635"/>
      <c r="CW2" s="635"/>
      <c r="CX2" s="635"/>
      <c r="CY2" s="635"/>
      <c r="CZ2" s="635"/>
      <c r="DA2" s="635"/>
      <c r="DB2" s="635"/>
      <c r="DC2" s="635"/>
      <c r="DD2" s="635"/>
      <c r="DE2" s="635"/>
      <c r="DF2" s="635"/>
      <c r="DG2" s="635"/>
      <c r="DH2" s="635"/>
      <c r="DI2" s="635"/>
      <c r="DJ2" s="635"/>
      <c r="DK2" s="635"/>
      <c r="DL2" s="635"/>
      <c r="DM2" s="635"/>
      <c r="DN2" s="635"/>
      <c r="DO2" s="635"/>
      <c r="DP2" s="635"/>
      <c r="DQ2" s="635"/>
      <c r="DR2" s="635"/>
      <c r="DS2" s="635"/>
      <c r="DT2" s="635"/>
      <c r="DU2" s="635"/>
      <c r="DV2" s="635"/>
      <c r="DW2" s="635"/>
      <c r="DX2" s="635"/>
      <c r="DY2" s="635"/>
      <c r="DZ2" s="635"/>
      <c r="EA2" s="635"/>
      <c r="EB2" s="635"/>
      <c r="EC2" s="635"/>
      <c r="ED2" s="635"/>
      <c r="EE2" s="635"/>
      <c r="EF2" s="635"/>
      <c r="EG2" s="635"/>
      <c r="EH2" s="635"/>
      <c r="EI2" s="635"/>
      <c r="EJ2" s="635"/>
      <c r="EK2" s="635"/>
      <c r="EL2" s="635"/>
      <c r="EM2" s="635"/>
      <c r="EN2" s="635"/>
      <c r="EO2" s="635"/>
      <c r="EP2" s="635"/>
      <c r="EQ2" s="635"/>
      <c r="ER2" s="635"/>
      <c r="ES2" s="635"/>
      <c r="ET2" s="635"/>
      <c r="EU2" s="635"/>
      <c r="EV2" s="635"/>
      <c r="EW2" s="635"/>
      <c r="EX2" s="635"/>
      <c r="EY2" s="635"/>
      <c r="EZ2" s="635"/>
      <c r="FA2" s="635"/>
      <c r="FB2" s="635"/>
      <c r="FC2" s="635"/>
      <c r="FD2" s="635"/>
      <c r="FE2" s="635"/>
      <c r="FF2" s="635"/>
      <c r="FG2" s="635"/>
      <c r="FH2" s="635"/>
      <c r="FI2" s="635"/>
      <c r="FJ2" s="635"/>
      <c r="FK2" s="635"/>
      <c r="FL2" s="635"/>
      <c r="FM2" s="635"/>
      <c r="FN2" s="635"/>
      <c r="FO2" s="635"/>
      <c r="FP2" s="635"/>
      <c r="FQ2" s="635"/>
      <c r="FR2" s="635"/>
      <c r="FS2" s="635"/>
      <c r="FT2" s="635"/>
      <c r="FU2" s="635"/>
      <c r="FV2" s="635"/>
      <c r="FW2" s="635"/>
      <c r="FX2" s="635"/>
      <c r="FY2" s="635"/>
      <c r="FZ2" s="635"/>
      <c r="GA2" s="635"/>
      <c r="GB2" s="635"/>
      <c r="GC2" s="635"/>
      <c r="GD2" s="635"/>
      <c r="GE2" s="635"/>
      <c r="GF2" s="635"/>
      <c r="GG2" s="635"/>
      <c r="GH2" s="635"/>
      <c r="GI2" s="635"/>
      <c r="GJ2" s="635"/>
      <c r="GK2" s="635"/>
      <c r="GL2" s="635"/>
      <c r="GM2" s="635"/>
      <c r="GN2" s="635"/>
      <c r="GO2" s="635"/>
      <c r="GP2" s="635"/>
      <c r="GQ2" s="635"/>
      <c r="GR2" s="635"/>
      <c r="GS2" s="635"/>
      <c r="GT2" s="635"/>
      <c r="GU2" s="635"/>
      <c r="GV2" s="635"/>
      <c r="GW2" s="635"/>
      <c r="GX2" s="635"/>
      <c r="GY2" s="635"/>
      <c r="GZ2" s="635"/>
      <c r="HA2" s="635"/>
      <c r="HB2" s="635"/>
      <c r="HC2" s="635"/>
      <c r="HD2" s="635"/>
      <c r="HE2" s="635"/>
      <c r="HF2" s="635"/>
      <c r="HG2" s="635"/>
      <c r="HH2" s="635"/>
      <c r="HI2" s="635"/>
      <c r="HJ2" s="635"/>
      <c r="HK2" s="635"/>
      <c r="HL2" s="635"/>
      <c r="HM2" s="635"/>
      <c r="HN2" s="635"/>
      <c r="HO2" s="635"/>
      <c r="HP2" s="635"/>
      <c r="HQ2" s="635"/>
      <c r="HR2" s="635"/>
      <c r="HS2" s="635"/>
      <c r="HT2" s="635"/>
      <c r="HU2" s="635"/>
      <c r="HV2" s="635"/>
      <c r="HW2" s="635"/>
      <c r="HX2" s="635"/>
      <c r="HY2" s="635"/>
      <c r="HZ2" s="635"/>
      <c r="IA2" s="635"/>
      <c r="IB2" s="635"/>
      <c r="IC2" s="635"/>
      <c r="ID2" s="635"/>
      <c r="IE2" s="635"/>
      <c r="IF2" s="635"/>
      <c r="IG2" s="635"/>
      <c r="IH2" s="635"/>
      <c r="II2" s="635"/>
      <c r="IJ2" s="635"/>
      <c r="IK2" s="635"/>
      <c r="IL2" s="635"/>
      <c r="IM2" s="635"/>
      <c r="IN2" s="635"/>
      <c r="IO2" s="635"/>
      <c r="IP2" s="635"/>
      <c r="IQ2" s="635"/>
      <c r="IR2" s="635"/>
      <c r="IS2" s="635"/>
      <c r="IT2" s="635"/>
      <c r="IU2" s="635"/>
      <c r="IV2" s="635"/>
    </row>
    <row r="3" spans="1:256" s="814" customFormat="1">
      <c r="A3" s="754" t="s">
        <v>414</v>
      </c>
    </row>
    <row r="4" spans="1:256" s="814" customFormat="1">
      <c r="A4" s="754"/>
    </row>
    <row r="5" spans="1:256" s="814" customFormat="1">
      <c r="A5" s="815" t="s">
        <v>373</v>
      </c>
      <c r="C5" s="815"/>
    </row>
    <row r="6" spans="1:256">
      <c r="A6" s="635"/>
      <c r="B6" s="635"/>
      <c r="C6" s="635"/>
      <c r="D6" s="635"/>
      <c r="E6" s="635"/>
      <c r="F6" s="635"/>
      <c r="G6" s="635"/>
      <c r="H6" s="635"/>
    </row>
    <row r="7" spans="1:256">
      <c r="A7" s="635"/>
      <c r="B7" s="635"/>
      <c r="C7" s="635"/>
      <c r="D7" s="635"/>
      <c r="E7" s="635"/>
      <c r="F7" s="635"/>
      <c r="G7" s="635"/>
      <c r="H7" s="635"/>
    </row>
    <row r="8" spans="1:256" ht="47.25" customHeight="1">
      <c r="A8" s="814"/>
      <c r="B8" s="1512" t="s">
        <v>374</v>
      </c>
      <c r="C8" s="1513"/>
      <c r="D8" s="816" t="s">
        <v>415</v>
      </c>
      <c r="E8" s="816" t="s">
        <v>376</v>
      </c>
      <c r="F8" s="816" t="s">
        <v>377</v>
      </c>
      <c r="G8" s="817" t="s">
        <v>416</v>
      </c>
      <c r="H8" s="814"/>
    </row>
    <row r="9" spans="1:256">
      <c r="A9" s="814"/>
      <c r="B9" s="818"/>
      <c r="C9" s="818"/>
      <c r="D9" s="818"/>
      <c r="E9" s="818" t="s">
        <v>282</v>
      </c>
      <c r="F9" s="818" t="s">
        <v>283</v>
      </c>
      <c r="G9" s="818" t="s">
        <v>379</v>
      </c>
      <c r="H9" s="814"/>
    </row>
    <row r="10" spans="1:256">
      <c r="A10" s="814"/>
      <c r="B10" s="819" t="s">
        <v>380</v>
      </c>
      <c r="C10" s="820" t="s">
        <v>381</v>
      </c>
      <c r="D10" s="821"/>
      <c r="E10" s="821"/>
      <c r="F10" s="821"/>
      <c r="G10" s="822"/>
      <c r="H10" s="814"/>
    </row>
    <row r="11" spans="1:256">
      <c r="A11" s="814"/>
      <c r="B11" s="823"/>
      <c r="C11" s="824" t="s">
        <v>382</v>
      </c>
      <c r="D11" s="825"/>
      <c r="E11" s="825"/>
      <c r="F11" s="825"/>
      <c r="G11" s="825"/>
      <c r="H11" s="814"/>
    </row>
    <row r="12" spans="1:256">
      <c r="A12" s="814"/>
      <c r="B12" s="826"/>
      <c r="C12" s="824" t="s">
        <v>383</v>
      </c>
      <c r="D12" s="825"/>
      <c r="E12" s="825"/>
      <c r="F12" s="825"/>
      <c r="G12" s="825"/>
      <c r="H12" s="814"/>
    </row>
    <row r="13" spans="1:256">
      <c r="A13" s="814"/>
      <c r="B13" s="826"/>
      <c r="C13" s="824" t="s">
        <v>384</v>
      </c>
      <c r="D13" s="825"/>
      <c r="E13" s="825"/>
      <c r="F13" s="825"/>
      <c r="G13" s="825"/>
      <c r="H13" s="814"/>
    </row>
    <row r="14" spans="1:256">
      <c r="A14" s="814"/>
      <c r="B14" s="826"/>
      <c r="C14" s="824" t="s">
        <v>385</v>
      </c>
      <c r="D14" s="825"/>
      <c r="E14" s="825"/>
      <c r="F14" s="825"/>
      <c r="G14" s="825"/>
      <c r="H14" s="814"/>
    </row>
    <row r="15" spans="1:256">
      <c r="A15" s="814"/>
      <c r="B15" s="826"/>
      <c r="C15" s="824" t="s">
        <v>386</v>
      </c>
      <c r="D15" s="825"/>
      <c r="E15" s="825"/>
      <c r="F15" s="825"/>
      <c r="G15" s="825"/>
      <c r="H15" s="814"/>
    </row>
    <row r="16" spans="1:256">
      <c r="A16" s="814"/>
      <c r="B16" s="826"/>
      <c r="C16" s="824" t="s">
        <v>387</v>
      </c>
      <c r="D16" s="825"/>
      <c r="E16" s="825"/>
      <c r="F16" s="825"/>
      <c r="G16" s="825"/>
      <c r="H16" s="814"/>
    </row>
    <row r="17" spans="1:8">
      <c r="A17" s="814"/>
      <c r="B17" s="826"/>
      <c r="C17" s="824" t="s">
        <v>388</v>
      </c>
      <c r="D17" s="825"/>
      <c r="E17" s="825"/>
      <c r="F17" s="825"/>
      <c r="G17" s="825"/>
      <c r="H17" s="814"/>
    </row>
    <row r="18" spans="1:8">
      <c r="A18" s="814"/>
      <c r="B18" s="826"/>
      <c r="C18" s="824" t="s">
        <v>389</v>
      </c>
      <c r="D18" s="825"/>
      <c r="E18" s="825"/>
      <c r="F18" s="825"/>
      <c r="G18" s="825"/>
      <c r="H18" s="814"/>
    </row>
    <row r="19" spans="1:8">
      <c r="A19" s="814"/>
      <c r="B19" s="826"/>
      <c r="C19" s="824" t="s">
        <v>390</v>
      </c>
      <c r="D19" s="825"/>
      <c r="E19" s="825"/>
      <c r="F19" s="825"/>
      <c r="G19" s="825"/>
      <c r="H19" s="814"/>
    </row>
    <row r="20" spans="1:8">
      <c r="A20" s="814"/>
      <c r="B20" s="826"/>
      <c r="C20" s="824" t="s">
        <v>391</v>
      </c>
      <c r="D20" s="825"/>
      <c r="E20" s="825"/>
      <c r="F20" s="825"/>
      <c r="G20" s="825"/>
      <c r="H20" s="814"/>
    </row>
    <row r="21" spans="1:8">
      <c r="A21" s="814"/>
      <c r="B21" s="826"/>
      <c r="C21" s="824" t="s">
        <v>392</v>
      </c>
      <c r="D21" s="825"/>
      <c r="E21" s="825"/>
      <c r="F21" s="825"/>
      <c r="G21" s="825"/>
      <c r="H21" s="814"/>
    </row>
    <row r="22" spans="1:8">
      <c r="A22" s="814"/>
      <c r="B22" s="826"/>
      <c r="C22" s="824" t="s">
        <v>393</v>
      </c>
      <c r="D22" s="825"/>
      <c r="E22" s="825"/>
      <c r="F22" s="825"/>
      <c r="G22" s="825"/>
      <c r="H22" s="814"/>
    </row>
    <row r="23" spans="1:8">
      <c r="A23" s="814"/>
      <c r="B23" s="826"/>
      <c r="C23" s="824" t="s">
        <v>394</v>
      </c>
      <c r="D23" s="825"/>
      <c r="E23" s="825"/>
      <c r="F23" s="825"/>
      <c r="G23" s="825"/>
      <c r="H23" s="814"/>
    </row>
    <row r="24" spans="1:8">
      <c r="A24" s="814"/>
      <c r="B24" s="826"/>
      <c r="C24" s="824" t="s">
        <v>395</v>
      </c>
      <c r="D24" s="825"/>
      <c r="E24" s="825"/>
      <c r="F24" s="825"/>
      <c r="G24" s="825"/>
      <c r="H24" s="814"/>
    </row>
    <row r="25" spans="1:8">
      <c r="A25" s="814"/>
      <c r="B25" s="826"/>
      <c r="C25" s="824" t="s">
        <v>396</v>
      </c>
      <c r="D25" s="825"/>
      <c r="E25" s="825"/>
      <c r="F25" s="825"/>
      <c r="G25" s="825"/>
      <c r="H25" s="814"/>
    </row>
    <row r="26" spans="1:8">
      <c r="A26" s="814"/>
      <c r="B26" s="826"/>
      <c r="C26" s="824" t="s">
        <v>397</v>
      </c>
      <c r="D26" s="825"/>
      <c r="E26" s="825"/>
      <c r="F26" s="825"/>
      <c r="G26" s="825"/>
      <c r="H26" s="814"/>
    </row>
    <row r="27" spans="1:8">
      <c r="A27" s="814"/>
      <c r="B27" s="826"/>
      <c r="C27" s="824" t="s">
        <v>398</v>
      </c>
      <c r="D27" s="825"/>
      <c r="E27" s="825"/>
      <c r="F27" s="825"/>
      <c r="G27" s="825"/>
      <c r="H27" s="814"/>
    </row>
    <row r="28" spans="1:8">
      <c r="A28" s="814"/>
      <c r="B28" s="826"/>
      <c r="C28" s="824" t="s">
        <v>399</v>
      </c>
      <c r="D28" s="825"/>
      <c r="E28" s="825"/>
      <c r="F28" s="825"/>
      <c r="G28" s="825"/>
      <c r="H28" s="814"/>
    </row>
    <row r="29" spans="1:8">
      <c r="A29" s="814"/>
      <c r="B29" s="826"/>
      <c r="C29" s="824" t="s">
        <v>400</v>
      </c>
      <c r="D29" s="825"/>
      <c r="E29" s="825"/>
      <c r="F29" s="825"/>
      <c r="G29" s="825"/>
      <c r="H29" s="814"/>
    </row>
    <row r="30" spans="1:8">
      <c r="A30" s="814"/>
      <c r="B30" s="826"/>
      <c r="C30" s="824" t="s">
        <v>401</v>
      </c>
      <c r="D30" s="825"/>
      <c r="E30" s="825"/>
      <c r="F30" s="825"/>
      <c r="G30" s="825"/>
      <c r="H30" s="814"/>
    </row>
    <row r="31" spans="1:8">
      <c r="A31" s="814"/>
      <c r="B31" s="826"/>
      <c r="C31" s="824" t="s">
        <v>402</v>
      </c>
      <c r="D31" s="825"/>
      <c r="E31" s="825"/>
      <c r="F31" s="825"/>
      <c r="G31" s="825"/>
      <c r="H31" s="814"/>
    </row>
    <row r="32" spans="1:8">
      <c r="A32" s="814"/>
      <c r="B32" s="826"/>
      <c r="C32" s="824" t="s">
        <v>403</v>
      </c>
      <c r="D32" s="825"/>
      <c r="E32" s="825"/>
      <c r="F32" s="825"/>
      <c r="G32" s="825"/>
      <c r="H32" s="814"/>
    </row>
    <row r="33" spans="1:9">
      <c r="A33" s="814"/>
      <c r="B33" s="827"/>
      <c r="C33" s="824" t="s">
        <v>404</v>
      </c>
      <c r="D33" s="825"/>
      <c r="E33" s="825"/>
      <c r="F33" s="825"/>
      <c r="G33" s="825"/>
      <c r="H33" s="814"/>
    </row>
    <row r="34" spans="1:9">
      <c r="A34" s="814"/>
      <c r="B34" s="827"/>
      <c r="C34" s="824" t="s">
        <v>405</v>
      </c>
      <c r="D34" s="825"/>
      <c r="E34" s="825"/>
      <c r="F34" s="825"/>
      <c r="G34" s="825"/>
      <c r="H34" s="814"/>
    </row>
    <row r="35" spans="1:9">
      <c r="A35" s="814"/>
      <c r="B35" s="827"/>
      <c r="C35" s="824" t="s">
        <v>406</v>
      </c>
      <c r="D35" s="825"/>
      <c r="E35" s="825"/>
      <c r="F35" s="825"/>
      <c r="G35" s="825"/>
      <c r="H35" s="814"/>
    </row>
    <row r="36" spans="1:9">
      <c r="A36" s="814"/>
      <c r="B36" s="826"/>
      <c r="C36" s="824" t="s">
        <v>407</v>
      </c>
      <c r="D36" s="825"/>
      <c r="E36" s="825"/>
      <c r="F36" s="825"/>
      <c r="G36" s="825"/>
      <c r="H36" s="814"/>
    </row>
    <row r="37" spans="1:9">
      <c r="A37" s="814"/>
      <c r="B37" s="826"/>
      <c r="C37" s="824" t="s">
        <v>4349</v>
      </c>
      <c r="D37" s="825"/>
      <c r="E37" s="825"/>
      <c r="F37" s="825"/>
      <c r="G37" s="825"/>
      <c r="H37" s="814"/>
    </row>
    <row r="38" spans="1:9">
      <c r="A38" s="814"/>
      <c r="B38" s="826"/>
      <c r="C38" s="824" t="s">
        <v>4350</v>
      </c>
      <c r="D38" s="825"/>
      <c r="E38" s="825"/>
      <c r="F38" s="825"/>
      <c r="G38" s="825"/>
      <c r="H38" s="814"/>
    </row>
    <row r="39" spans="1:9">
      <c r="A39" s="814"/>
      <c r="B39" s="826"/>
      <c r="C39" s="824" t="s">
        <v>4351</v>
      </c>
      <c r="D39" s="825"/>
      <c r="E39" s="825"/>
      <c r="F39" s="825"/>
      <c r="G39" s="825"/>
      <c r="H39" s="814"/>
    </row>
    <row r="40" spans="1:9">
      <c r="A40" s="814"/>
      <c r="B40" s="826"/>
      <c r="C40" s="824" t="s">
        <v>4352</v>
      </c>
      <c r="D40" s="825"/>
      <c r="E40" s="825"/>
      <c r="F40" s="825"/>
      <c r="G40" s="825"/>
      <c r="H40" s="814"/>
    </row>
    <row r="41" spans="1:9">
      <c r="A41" s="814"/>
      <c r="B41" s="826"/>
      <c r="C41" s="824" t="s">
        <v>408</v>
      </c>
      <c r="D41" s="825"/>
      <c r="E41" s="825"/>
      <c r="F41" s="825"/>
      <c r="G41" s="825"/>
      <c r="H41" s="814"/>
    </row>
    <row r="42" spans="1:9">
      <c r="A42" s="814"/>
      <c r="B42" s="828"/>
      <c r="C42" s="824" t="s">
        <v>4353</v>
      </c>
      <c r="D42" s="825"/>
      <c r="E42" s="825"/>
      <c r="F42" s="825"/>
      <c r="G42" s="825"/>
      <c r="H42" s="814"/>
    </row>
    <row r="43" spans="1:9">
      <c r="A43" s="814"/>
      <c r="B43" s="829" t="s">
        <v>409</v>
      </c>
      <c r="C43" s="830" t="s">
        <v>410</v>
      </c>
      <c r="D43" s="825"/>
      <c r="E43" s="1320"/>
      <c r="F43" s="1320"/>
      <c r="G43" s="1320"/>
      <c r="H43" s="814"/>
    </row>
    <row r="44" spans="1:9">
      <c r="A44" s="814"/>
      <c r="B44" s="831" t="s">
        <v>411</v>
      </c>
      <c r="C44" s="831" t="s">
        <v>412</v>
      </c>
      <c r="D44" s="825"/>
      <c r="E44" s="778"/>
      <c r="F44" s="832"/>
      <c r="G44" s="825"/>
      <c r="H44" s="814" t="s">
        <v>116</v>
      </c>
    </row>
    <row r="46" spans="1:9">
      <c r="A46" s="636"/>
      <c r="B46" s="1514"/>
      <c r="C46" s="1514"/>
      <c r="D46" s="1514"/>
      <c r="E46" s="1514"/>
      <c r="F46" s="1514"/>
      <c r="G46" s="1514"/>
    </row>
    <row r="47" spans="1:9">
      <c r="A47" s="637"/>
      <c r="B47" s="638"/>
      <c r="C47" s="638"/>
      <c r="D47" s="638"/>
      <c r="E47" s="638"/>
      <c r="F47" s="638"/>
      <c r="G47" s="638"/>
    </row>
    <row r="48" spans="1:9" ht="15">
      <c r="A48" s="639"/>
      <c r="I48" s="692"/>
    </row>
  </sheetData>
  <customSheetViews>
    <customSheetView guid="{322AC775-AF01-45AA-8A10-37DBB67FD782}" showPageBreaks="1" printArea="1">
      <selection activeCell="G9" sqref="G9"/>
      <pageMargins left="0" right="0" top="0" bottom="0" header="0" footer="0"/>
      <pageSetup orientation="portrait" r:id="rId1"/>
    </customSheetView>
  </customSheetViews>
  <mergeCells count="3">
    <mergeCell ref="B8:C8"/>
    <mergeCell ref="B46:G46"/>
    <mergeCell ref="A2:C2"/>
  </mergeCells>
  <hyperlinks>
    <hyperlink ref="A2" location="'Schedule Listing '!A1" display="Return to Schedule Listing" xr:uid="{00000000-0004-0000-0600-000000000000}"/>
  </hyperlinks>
  <pageMargins left="0.7" right="0.7" top="0.75" bottom="0.75" header="0.3" footer="0.3"/>
  <pageSetup orientation="portrait" r:id="rId2"/>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6"/>
  <dimension ref="A1:Z167"/>
  <sheetViews>
    <sheetView showGridLines="0" zoomScaleNormal="100" zoomScaleSheetLayoutView="99" workbookViewId="0">
      <selection activeCell="B1" sqref="B1"/>
    </sheetView>
  </sheetViews>
  <sheetFormatPr defaultColWidth="9.1015625" defaultRowHeight="12.3"/>
  <cols>
    <col min="1" max="1" width="7.1015625" style="1" customWidth="1"/>
    <col min="2" max="2" width="8.1015625" style="1" customWidth="1"/>
    <col min="3" max="3" width="9.1015625" style="1"/>
    <col min="4" max="4" width="9.41796875" style="1" customWidth="1"/>
    <col min="5" max="5" width="0.89453125" style="1" customWidth="1"/>
    <col min="6" max="6" width="11.41796875" style="1" customWidth="1"/>
    <col min="7" max="8" width="13" style="1" customWidth="1"/>
    <col min="9" max="9" width="11.5234375" style="1" customWidth="1"/>
    <col min="10" max="11" width="12.41796875" style="1" customWidth="1"/>
    <col min="12" max="12" width="11.5234375" style="1" customWidth="1"/>
    <col min="13" max="13" width="5.5234375" style="1" customWidth="1"/>
    <col min="14" max="14" width="2" style="1" customWidth="1"/>
    <col min="15" max="16" width="6.5234375" style="1" customWidth="1"/>
    <col min="17" max="17" width="7.3125" style="1" customWidth="1"/>
    <col min="18" max="18" width="8.3125" style="1" customWidth="1"/>
    <col min="19" max="19" width="12.41796875" style="1" customWidth="1"/>
    <col min="20" max="20" width="12.41796875" style="477" customWidth="1"/>
    <col min="21" max="24" width="9.1015625" style="477"/>
    <col min="25" max="225" width="9.1015625" style="1"/>
    <col min="226" max="226" width="7.1015625" style="1" customWidth="1"/>
    <col min="227" max="228" width="9.1015625" style="1"/>
    <col min="229" max="229" width="12.41796875" style="1" customWidth="1"/>
    <col min="230" max="230" width="0.89453125" style="1" customWidth="1"/>
    <col min="231" max="231" width="12.41796875" style="1" customWidth="1"/>
    <col min="232" max="232" width="0.89453125" style="1" customWidth="1"/>
    <col min="233" max="233" width="12.41796875" style="1" customWidth="1"/>
    <col min="234" max="234" width="11.5234375" style="1" customWidth="1"/>
    <col min="235" max="235" width="0.5234375" style="1" customWidth="1"/>
    <col min="236" max="239" width="5.5234375" style="1" customWidth="1"/>
    <col min="240" max="240" width="2.1015625" style="1" customWidth="1"/>
    <col min="241" max="241" width="6.5234375" style="1" customWidth="1"/>
    <col min="242" max="242" width="9" style="1" customWidth="1"/>
    <col min="243" max="245" width="9.41796875" style="1" customWidth="1"/>
    <col min="246" max="246" width="0.89453125" style="1" customWidth="1"/>
    <col min="247" max="254" width="8.5234375" style="1" customWidth="1"/>
    <col min="255" max="255" width="9.1015625" style="1"/>
    <col min="256" max="256" width="6.5234375" style="1" customWidth="1"/>
    <col min="257" max="257" width="9" style="1" customWidth="1"/>
    <col min="258" max="260" width="9.41796875" style="1" customWidth="1"/>
    <col min="261" max="261" width="0.89453125" style="1" customWidth="1"/>
    <col min="262" max="262" width="8.5234375" style="1" customWidth="1"/>
    <col min="263" max="481" width="9.1015625" style="1"/>
    <col min="482" max="482" width="7.1015625" style="1" customWidth="1"/>
    <col min="483" max="484" width="9.1015625" style="1"/>
    <col min="485" max="485" width="12.41796875" style="1" customWidth="1"/>
    <col min="486" max="486" width="0.89453125" style="1" customWidth="1"/>
    <col min="487" max="487" width="12.41796875" style="1" customWidth="1"/>
    <col min="488" max="488" width="0.89453125" style="1" customWidth="1"/>
    <col min="489" max="489" width="12.41796875" style="1" customWidth="1"/>
    <col min="490" max="490" width="11.5234375" style="1" customWidth="1"/>
    <col min="491" max="491" width="0.5234375" style="1" customWidth="1"/>
    <col min="492" max="495" width="5.5234375" style="1" customWidth="1"/>
    <col min="496" max="496" width="2.1015625" style="1" customWidth="1"/>
    <col min="497" max="497" width="6.5234375" style="1" customWidth="1"/>
    <col min="498" max="498" width="9" style="1" customWidth="1"/>
    <col min="499" max="501" width="9.41796875" style="1" customWidth="1"/>
    <col min="502" max="502" width="0.89453125" style="1" customWidth="1"/>
    <col min="503" max="510" width="8.5234375" style="1" customWidth="1"/>
    <col min="511" max="511" width="9.1015625" style="1"/>
    <col min="512" max="512" width="6.5234375" style="1" customWidth="1"/>
    <col min="513" max="513" width="9" style="1" customWidth="1"/>
    <col min="514" max="516" width="9.41796875" style="1" customWidth="1"/>
    <col min="517" max="517" width="0.89453125" style="1" customWidth="1"/>
    <col min="518" max="518" width="8.5234375" style="1" customWidth="1"/>
    <col min="519" max="737" width="9.1015625" style="1"/>
    <col min="738" max="738" width="7.1015625" style="1" customWidth="1"/>
    <col min="739" max="740" width="9.1015625" style="1"/>
    <col min="741" max="741" width="12.41796875" style="1" customWidth="1"/>
    <col min="742" max="742" width="0.89453125" style="1" customWidth="1"/>
    <col min="743" max="743" width="12.41796875" style="1" customWidth="1"/>
    <col min="744" max="744" width="0.89453125" style="1" customWidth="1"/>
    <col min="745" max="745" width="12.41796875" style="1" customWidth="1"/>
    <col min="746" max="746" width="11.5234375" style="1" customWidth="1"/>
    <col min="747" max="747" width="0.5234375" style="1" customWidth="1"/>
    <col min="748" max="751" width="5.5234375" style="1" customWidth="1"/>
    <col min="752" max="752" width="2.1015625" style="1" customWidth="1"/>
    <col min="753" max="753" width="6.5234375" style="1" customWidth="1"/>
    <col min="754" max="754" width="9" style="1" customWidth="1"/>
    <col min="755" max="757" width="9.41796875" style="1" customWidth="1"/>
    <col min="758" max="758" width="0.89453125" style="1" customWidth="1"/>
    <col min="759" max="766" width="8.5234375" style="1" customWidth="1"/>
    <col min="767" max="767" width="9.1015625" style="1"/>
    <col min="768" max="768" width="6.5234375" style="1" customWidth="1"/>
    <col min="769" max="769" width="9" style="1" customWidth="1"/>
    <col min="770" max="772" width="9.41796875" style="1" customWidth="1"/>
    <col min="773" max="773" width="0.89453125" style="1" customWidth="1"/>
    <col min="774" max="774" width="8.5234375" style="1" customWidth="1"/>
    <col min="775" max="993" width="9.1015625" style="1"/>
    <col min="994" max="994" width="7.1015625" style="1" customWidth="1"/>
    <col min="995" max="996" width="9.1015625" style="1"/>
    <col min="997" max="997" width="12.41796875" style="1" customWidth="1"/>
    <col min="998" max="998" width="0.89453125" style="1" customWidth="1"/>
    <col min="999" max="999" width="12.41796875" style="1" customWidth="1"/>
    <col min="1000" max="1000" width="0.89453125" style="1" customWidth="1"/>
    <col min="1001" max="1001" width="12.41796875" style="1" customWidth="1"/>
    <col min="1002" max="1002" width="11.5234375" style="1" customWidth="1"/>
    <col min="1003" max="1003" width="0.5234375" style="1" customWidth="1"/>
    <col min="1004" max="1007" width="5.5234375" style="1" customWidth="1"/>
    <col min="1008" max="1008" width="2.1015625" style="1" customWidth="1"/>
    <col min="1009" max="1009" width="6.5234375" style="1" customWidth="1"/>
    <col min="1010" max="1010" width="9" style="1" customWidth="1"/>
    <col min="1011" max="1013" width="9.41796875" style="1" customWidth="1"/>
    <col min="1014" max="1014" width="0.89453125" style="1" customWidth="1"/>
    <col min="1015" max="1022" width="8.5234375" style="1" customWidth="1"/>
    <col min="1023" max="1023" width="9.1015625" style="1"/>
    <col min="1024" max="1024" width="6.5234375" style="1" customWidth="1"/>
    <col min="1025" max="1025" width="9" style="1" customWidth="1"/>
    <col min="1026" max="1028" width="9.41796875" style="1" customWidth="1"/>
    <col min="1029" max="1029" width="0.89453125" style="1" customWidth="1"/>
    <col min="1030" max="1030" width="8.5234375" style="1" customWidth="1"/>
    <col min="1031" max="1249" width="9.1015625" style="1"/>
    <col min="1250" max="1250" width="7.1015625" style="1" customWidth="1"/>
    <col min="1251" max="1252" width="9.1015625" style="1"/>
    <col min="1253" max="1253" width="12.41796875" style="1" customWidth="1"/>
    <col min="1254" max="1254" width="0.89453125" style="1" customWidth="1"/>
    <col min="1255" max="1255" width="12.41796875" style="1" customWidth="1"/>
    <col min="1256" max="1256" width="0.89453125" style="1" customWidth="1"/>
    <col min="1257" max="1257" width="12.41796875" style="1" customWidth="1"/>
    <col min="1258" max="1258" width="11.5234375" style="1" customWidth="1"/>
    <col min="1259" max="1259" width="0.5234375" style="1" customWidth="1"/>
    <col min="1260" max="1263" width="5.5234375" style="1" customWidth="1"/>
    <col min="1264" max="1264" width="2.1015625" style="1" customWidth="1"/>
    <col min="1265" max="1265" width="6.5234375" style="1" customWidth="1"/>
    <col min="1266" max="1266" width="9" style="1" customWidth="1"/>
    <col min="1267" max="1269" width="9.41796875" style="1" customWidth="1"/>
    <col min="1270" max="1270" width="0.89453125" style="1" customWidth="1"/>
    <col min="1271" max="1278" width="8.5234375" style="1" customWidth="1"/>
    <col min="1279" max="1279" width="9.1015625" style="1"/>
    <col min="1280" max="1280" width="6.5234375" style="1" customWidth="1"/>
    <col min="1281" max="1281" width="9" style="1" customWidth="1"/>
    <col min="1282" max="1284" width="9.41796875" style="1" customWidth="1"/>
    <col min="1285" max="1285" width="0.89453125" style="1" customWidth="1"/>
    <col min="1286" max="1286" width="8.5234375" style="1" customWidth="1"/>
    <col min="1287" max="1505" width="9.1015625" style="1"/>
    <col min="1506" max="1506" width="7.1015625" style="1" customWidth="1"/>
    <col min="1507" max="1508" width="9.1015625" style="1"/>
    <col min="1509" max="1509" width="12.41796875" style="1" customWidth="1"/>
    <col min="1510" max="1510" width="0.89453125" style="1" customWidth="1"/>
    <col min="1511" max="1511" width="12.41796875" style="1" customWidth="1"/>
    <col min="1512" max="1512" width="0.89453125" style="1" customWidth="1"/>
    <col min="1513" max="1513" width="12.41796875" style="1" customWidth="1"/>
    <col min="1514" max="1514" width="11.5234375" style="1" customWidth="1"/>
    <col min="1515" max="1515" width="0.5234375" style="1" customWidth="1"/>
    <col min="1516" max="1519" width="5.5234375" style="1" customWidth="1"/>
    <col min="1520" max="1520" width="2.1015625" style="1" customWidth="1"/>
    <col min="1521" max="1521" width="6.5234375" style="1" customWidth="1"/>
    <col min="1522" max="1522" width="9" style="1" customWidth="1"/>
    <col min="1523" max="1525" width="9.41796875" style="1" customWidth="1"/>
    <col min="1526" max="1526" width="0.89453125" style="1" customWidth="1"/>
    <col min="1527" max="1534" width="8.5234375" style="1" customWidth="1"/>
    <col min="1535" max="1535" width="9.1015625" style="1"/>
    <col min="1536" max="1536" width="6.5234375" style="1" customWidth="1"/>
    <col min="1537" max="1537" width="9" style="1" customWidth="1"/>
    <col min="1538" max="1540" width="9.41796875" style="1" customWidth="1"/>
    <col min="1541" max="1541" width="0.89453125" style="1" customWidth="1"/>
    <col min="1542" max="1542" width="8.5234375" style="1" customWidth="1"/>
    <col min="1543" max="1761" width="9.1015625" style="1"/>
    <col min="1762" max="1762" width="7.1015625" style="1" customWidth="1"/>
    <col min="1763" max="1764" width="9.1015625" style="1"/>
    <col min="1765" max="1765" width="12.41796875" style="1" customWidth="1"/>
    <col min="1766" max="1766" width="0.89453125" style="1" customWidth="1"/>
    <col min="1767" max="1767" width="12.41796875" style="1" customWidth="1"/>
    <col min="1768" max="1768" width="0.89453125" style="1" customWidth="1"/>
    <col min="1769" max="1769" width="12.41796875" style="1" customWidth="1"/>
    <col min="1770" max="1770" width="11.5234375" style="1" customWidth="1"/>
    <col min="1771" max="1771" width="0.5234375" style="1" customWidth="1"/>
    <col min="1772" max="1775" width="5.5234375" style="1" customWidth="1"/>
    <col min="1776" max="1776" width="2.1015625" style="1" customWidth="1"/>
    <col min="1777" max="1777" width="6.5234375" style="1" customWidth="1"/>
    <col min="1778" max="1778" width="9" style="1" customWidth="1"/>
    <col min="1779" max="1781" width="9.41796875" style="1" customWidth="1"/>
    <col min="1782" max="1782" width="0.89453125" style="1" customWidth="1"/>
    <col min="1783" max="1790" width="8.5234375" style="1" customWidth="1"/>
    <col min="1791" max="1791" width="9.1015625" style="1"/>
    <col min="1792" max="1792" width="6.5234375" style="1" customWidth="1"/>
    <col min="1793" max="1793" width="9" style="1" customWidth="1"/>
    <col min="1794" max="1796" width="9.41796875" style="1" customWidth="1"/>
    <col min="1797" max="1797" width="0.89453125" style="1" customWidth="1"/>
    <col min="1798" max="1798" width="8.5234375" style="1" customWidth="1"/>
    <col min="1799" max="2017" width="9.1015625" style="1"/>
    <col min="2018" max="2018" width="7.1015625" style="1" customWidth="1"/>
    <col min="2019" max="2020" width="9.1015625" style="1"/>
    <col min="2021" max="2021" width="12.41796875" style="1" customWidth="1"/>
    <col min="2022" max="2022" width="0.89453125" style="1" customWidth="1"/>
    <col min="2023" max="2023" width="12.41796875" style="1" customWidth="1"/>
    <col min="2024" max="2024" width="0.89453125" style="1" customWidth="1"/>
    <col min="2025" max="2025" width="12.41796875" style="1" customWidth="1"/>
    <col min="2026" max="2026" width="11.5234375" style="1" customWidth="1"/>
    <col min="2027" max="2027" width="0.5234375" style="1" customWidth="1"/>
    <col min="2028" max="2031" width="5.5234375" style="1" customWidth="1"/>
    <col min="2032" max="2032" width="2.1015625" style="1" customWidth="1"/>
    <col min="2033" max="2033" width="6.5234375" style="1" customWidth="1"/>
    <col min="2034" max="2034" width="9" style="1" customWidth="1"/>
    <col min="2035" max="2037" width="9.41796875" style="1" customWidth="1"/>
    <col min="2038" max="2038" width="0.89453125" style="1" customWidth="1"/>
    <col min="2039" max="2046" width="8.5234375" style="1" customWidth="1"/>
    <col min="2047" max="2047" width="9.1015625" style="1"/>
    <col min="2048" max="2048" width="6.5234375" style="1" customWidth="1"/>
    <col min="2049" max="2049" width="9" style="1" customWidth="1"/>
    <col min="2050" max="2052" width="9.41796875" style="1" customWidth="1"/>
    <col min="2053" max="2053" width="0.89453125" style="1" customWidth="1"/>
    <col min="2054" max="2054" width="8.5234375" style="1" customWidth="1"/>
    <col min="2055" max="2273" width="9.1015625" style="1"/>
    <col min="2274" max="2274" width="7.1015625" style="1" customWidth="1"/>
    <col min="2275" max="2276" width="9.1015625" style="1"/>
    <col min="2277" max="2277" width="12.41796875" style="1" customWidth="1"/>
    <col min="2278" max="2278" width="0.89453125" style="1" customWidth="1"/>
    <col min="2279" max="2279" width="12.41796875" style="1" customWidth="1"/>
    <col min="2280" max="2280" width="0.89453125" style="1" customWidth="1"/>
    <col min="2281" max="2281" width="12.41796875" style="1" customWidth="1"/>
    <col min="2282" max="2282" width="11.5234375" style="1" customWidth="1"/>
    <col min="2283" max="2283" width="0.5234375" style="1" customWidth="1"/>
    <col min="2284" max="2287" width="5.5234375" style="1" customWidth="1"/>
    <col min="2288" max="2288" width="2.1015625" style="1" customWidth="1"/>
    <col min="2289" max="2289" width="6.5234375" style="1" customWidth="1"/>
    <col min="2290" max="2290" width="9" style="1" customWidth="1"/>
    <col min="2291" max="2293" width="9.41796875" style="1" customWidth="1"/>
    <col min="2294" max="2294" width="0.89453125" style="1" customWidth="1"/>
    <col min="2295" max="2302" width="8.5234375" style="1" customWidth="1"/>
    <col min="2303" max="2303" width="9.1015625" style="1"/>
    <col min="2304" max="2304" width="6.5234375" style="1" customWidth="1"/>
    <col min="2305" max="2305" width="9" style="1" customWidth="1"/>
    <col min="2306" max="2308" width="9.41796875" style="1" customWidth="1"/>
    <col min="2309" max="2309" width="0.89453125" style="1" customWidth="1"/>
    <col min="2310" max="2310" width="8.5234375" style="1" customWidth="1"/>
    <col min="2311" max="2529" width="9.1015625" style="1"/>
    <col min="2530" max="2530" width="7.1015625" style="1" customWidth="1"/>
    <col min="2531" max="2532" width="9.1015625" style="1"/>
    <col min="2533" max="2533" width="12.41796875" style="1" customWidth="1"/>
    <col min="2534" max="2534" width="0.89453125" style="1" customWidth="1"/>
    <col min="2535" max="2535" width="12.41796875" style="1" customWidth="1"/>
    <col min="2536" max="2536" width="0.89453125" style="1" customWidth="1"/>
    <col min="2537" max="2537" width="12.41796875" style="1" customWidth="1"/>
    <col min="2538" max="2538" width="11.5234375" style="1" customWidth="1"/>
    <col min="2539" max="2539" width="0.5234375" style="1" customWidth="1"/>
    <col min="2540" max="2543" width="5.5234375" style="1" customWidth="1"/>
    <col min="2544" max="2544" width="2.1015625" style="1" customWidth="1"/>
    <col min="2545" max="2545" width="6.5234375" style="1" customWidth="1"/>
    <col min="2546" max="2546" width="9" style="1" customWidth="1"/>
    <col min="2547" max="2549" width="9.41796875" style="1" customWidth="1"/>
    <col min="2550" max="2550" width="0.89453125" style="1" customWidth="1"/>
    <col min="2551" max="2558" width="8.5234375" style="1" customWidth="1"/>
    <col min="2559" max="2559" width="9.1015625" style="1"/>
    <col min="2560" max="2560" width="6.5234375" style="1" customWidth="1"/>
    <col min="2561" max="2561" width="9" style="1" customWidth="1"/>
    <col min="2562" max="2564" width="9.41796875" style="1" customWidth="1"/>
    <col min="2565" max="2565" width="0.89453125" style="1" customWidth="1"/>
    <col min="2566" max="2566" width="8.5234375" style="1" customWidth="1"/>
    <col min="2567" max="2785" width="9.1015625" style="1"/>
    <col min="2786" max="2786" width="7.1015625" style="1" customWidth="1"/>
    <col min="2787" max="2788" width="9.1015625" style="1"/>
    <col min="2789" max="2789" width="12.41796875" style="1" customWidth="1"/>
    <col min="2790" max="2790" width="0.89453125" style="1" customWidth="1"/>
    <col min="2791" max="2791" width="12.41796875" style="1" customWidth="1"/>
    <col min="2792" max="2792" width="0.89453125" style="1" customWidth="1"/>
    <col min="2793" max="2793" width="12.41796875" style="1" customWidth="1"/>
    <col min="2794" max="2794" width="11.5234375" style="1" customWidth="1"/>
    <col min="2795" max="2795" width="0.5234375" style="1" customWidth="1"/>
    <col min="2796" max="2799" width="5.5234375" style="1" customWidth="1"/>
    <col min="2800" max="2800" width="2.1015625" style="1" customWidth="1"/>
    <col min="2801" max="2801" width="6.5234375" style="1" customWidth="1"/>
    <col min="2802" max="2802" width="9" style="1" customWidth="1"/>
    <col min="2803" max="2805" width="9.41796875" style="1" customWidth="1"/>
    <col min="2806" max="2806" width="0.89453125" style="1" customWidth="1"/>
    <col min="2807" max="2814" width="8.5234375" style="1" customWidth="1"/>
    <col min="2815" max="2815" width="9.1015625" style="1"/>
    <col min="2816" max="2816" width="6.5234375" style="1" customWidth="1"/>
    <col min="2817" max="2817" width="9" style="1" customWidth="1"/>
    <col min="2818" max="2820" width="9.41796875" style="1" customWidth="1"/>
    <col min="2821" max="2821" width="0.89453125" style="1" customWidth="1"/>
    <col min="2822" max="2822" width="8.5234375" style="1" customWidth="1"/>
    <col min="2823" max="3041" width="9.1015625" style="1"/>
    <col min="3042" max="3042" width="7.1015625" style="1" customWidth="1"/>
    <col min="3043" max="3044" width="9.1015625" style="1"/>
    <col min="3045" max="3045" width="12.41796875" style="1" customWidth="1"/>
    <col min="3046" max="3046" width="0.89453125" style="1" customWidth="1"/>
    <col min="3047" max="3047" width="12.41796875" style="1" customWidth="1"/>
    <col min="3048" max="3048" width="0.89453125" style="1" customWidth="1"/>
    <col min="3049" max="3049" width="12.41796875" style="1" customWidth="1"/>
    <col min="3050" max="3050" width="11.5234375" style="1" customWidth="1"/>
    <col min="3051" max="3051" width="0.5234375" style="1" customWidth="1"/>
    <col min="3052" max="3055" width="5.5234375" style="1" customWidth="1"/>
    <col min="3056" max="3056" width="2.1015625" style="1" customWidth="1"/>
    <col min="3057" max="3057" width="6.5234375" style="1" customWidth="1"/>
    <col min="3058" max="3058" width="9" style="1" customWidth="1"/>
    <col min="3059" max="3061" width="9.41796875" style="1" customWidth="1"/>
    <col min="3062" max="3062" width="0.89453125" style="1" customWidth="1"/>
    <col min="3063" max="3070" width="8.5234375" style="1" customWidth="1"/>
    <col min="3071" max="3071" width="9.1015625" style="1"/>
    <col min="3072" max="3072" width="6.5234375" style="1" customWidth="1"/>
    <col min="3073" max="3073" width="9" style="1" customWidth="1"/>
    <col min="3074" max="3076" width="9.41796875" style="1" customWidth="1"/>
    <col min="3077" max="3077" width="0.89453125" style="1" customWidth="1"/>
    <col min="3078" max="3078" width="8.5234375" style="1" customWidth="1"/>
    <col min="3079" max="3297" width="9.1015625" style="1"/>
    <col min="3298" max="3298" width="7.1015625" style="1" customWidth="1"/>
    <col min="3299" max="3300" width="9.1015625" style="1"/>
    <col min="3301" max="3301" width="12.41796875" style="1" customWidth="1"/>
    <col min="3302" max="3302" width="0.89453125" style="1" customWidth="1"/>
    <col min="3303" max="3303" width="12.41796875" style="1" customWidth="1"/>
    <col min="3304" max="3304" width="0.89453125" style="1" customWidth="1"/>
    <col min="3305" max="3305" width="12.41796875" style="1" customWidth="1"/>
    <col min="3306" max="3306" width="11.5234375" style="1" customWidth="1"/>
    <col min="3307" max="3307" width="0.5234375" style="1" customWidth="1"/>
    <col min="3308" max="3311" width="5.5234375" style="1" customWidth="1"/>
    <col min="3312" max="3312" width="2.1015625" style="1" customWidth="1"/>
    <col min="3313" max="3313" width="6.5234375" style="1" customWidth="1"/>
    <col min="3314" max="3314" width="9" style="1" customWidth="1"/>
    <col min="3315" max="3317" width="9.41796875" style="1" customWidth="1"/>
    <col min="3318" max="3318" width="0.89453125" style="1" customWidth="1"/>
    <col min="3319" max="3326" width="8.5234375" style="1" customWidth="1"/>
    <col min="3327" max="3327" width="9.1015625" style="1"/>
    <col min="3328" max="3328" width="6.5234375" style="1" customWidth="1"/>
    <col min="3329" max="3329" width="9" style="1" customWidth="1"/>
    <col min="3330" max="3332" width="9.41796875" style="1" customWidth="1"/>
    <col min="3333" max="3333" width="0.89453125" style="1" customWidth="1"/>
    <col min="3334" max="3334" width="8.5234375" style="1" customWidth="1"/>
    <col min="3335" max="3553" width="9.1015625" style="1"/>
    <col min="3554" max="3554" width="7.1015625" style="1" customWidth="1"/>
    <col min="3555" max="3556" width="9.1015625" style="1"/>
    <col min="3557" max="3557" width="12.41796875" style="1" customWidth="1"/>
    <col min="3558" max="3558" width="0.89453125" style="1" customWidth="1"/>
    <col min="3559" max="3559" width="12.41796875" style="1" customWidth="1"/>
    <col min="3560" max="3560" width="0.89453125" style="1" customWidth="1"/>
    <col min="3561" max="3561" width="12.41796875" style="1" customWidth="1"/>
    <col min="3562" max="3562" width="11.5234375" style="1" customWidth="1"/>
    <col min="3563" max="3563" width="0.5234375" style="1" customWidth="1"/>
    <col min="3564" max="3567" width="5.5234375" style="1" customWidth="1"/>
    <col min="3568" max="3568" width="2.1015625" style="1" customWidth="1"/>
    <col min="3569" max="3569" width="6.5234375" style="1" customWidth="1"/>
    <col min="3570" max="3570" width="9" style="1" customWidth="1"/>
    <col min="3571" max="3573" width="9.41796875" style="1" customWidth="1"/>
    <col min="3574" max="3574" width="0.89453125" style="1" customWidth="1"/>
    <col min="3575" max="3582" width="8.5234375" style="1" customWidth="1"/>
    <col min="3583" max="3583" width="9.1015625" style="1"/>
    <col min="3584" max="3584" width="6.5234375" style="1" customWidth="1"/>
    <col min="3585" max="3585" width="9" style="1" customWidth="1"/>
    <col min="3586" max="3588" width="9.41796875" style="1" customWidth="1"/>
    <col min="3589" max="3589" width="0.89453125" style="1" customWidth="1"/>
    <col min="3590" max="3590" width="8.5234375" style="1" customWidth="1"/>
    <col min="3591" max="3809" width="9.1015625" style="1"/>
    <col min="3810" max="3810" width="7.1015625" style="1" customWidth="1"/>
    <col min="3811" max="3812" width="9.1015625" style="1"/>
    <col min="3813" max="3813" width="12.41796875" style="1" customWidth="1"/>
    <col min="3814" max="3814" width="0.89453125" style="1" customWidth="1"/>
    <col min="3815" max="3815" width="12.41796875" style="1" customWidth="1"/>
    <col min="3816" max="3816" width="0.89453125" style="1" customWidth="1"/>
    <col min="3817" max="3817" width="12.41796875" style="1" customWidth="1"/>
    <col min="3818" max="3818" width="11.5234375" style="1" customWidth="1"/>
    <col min="3819" max="3819" width="0.5234375" style="1" customWidth="1"/>
    <col min="3820" max="3823" width="5.5234375" style="1" customWidth="1"/>
    <col min="3824" max="3824" width="2.1015625" style="1" customWidth="1"/>
    <col min="3825" max="3825" width="6.5234375" style="1" customWidth="1"/>
    <col min="3826" max="3826" width="9" style="1" customWidth="1"/>
    <col min="3827" max="3829" width="9.41796875" style="1" customWidth="1"/>
    <col min="3830" max="3830" width="0.89453125" style="1" customWidth="1"/>
    <col min="3831" max="3838" width="8.5234375" style="1" customWidth="1"/>
    <col min="3839" max="3839" width="9.1015625" style="1"/>
    <col min="3840" max="3840" width="6.5234375" style="1" customWidth="1"/>
    <col min="3841" max="3841" width="9" style="1" customWidth="1"/>
    <col min="3842" max="3844" width="9.41796875" style="1" customWidth="1"/>
    <col min="3845" max="3845" width="0.89453125" style="1" customWidth="1"/>
    <col min="3846" max="3846" width="8.5234375" style="1" customWidth="1"/>
    <col min="3847" max="4065" width="9.1015625" style="1"/>
    <col min="4066" max="4066" width="7.1015625" style="1" customWidth="1"/>
    <col min="4067" max="4068" width="9.1015625" style="1"/>
    <col min="4069" max="4069" width="12.41796875" style="1" customWidth="1"/>
    <col min="4070" max="4070" width="0.89453125" style="1" customWidth="1"/>
    <col min="4071" max="4071" width="12.41796875" style="1" customWidth="1"/>
    <col min="4072" max="4072" width="0.89453125" style="1" customWidth="1"/>
    <col min="4073" max="4073" width="12.41796875" style="1" customWidth="1"/>
    <col min="4074" max="4074" width="11.5234375" style="1" customWidth="1"/>
    <col min="4075" max="4075" width="0.5234375" style="1" customWidth="1"/>
    <col min="4076" max="4079" width="5.5234375" style="1" customWidth="1"/>
    <col min="4080" max="4080" width="2.1015625" style="1" customWidth="1"/>
    <col min="4081" max="4081" width="6.5234375" style="1" customWidth="1"/>
    <col min="4082" max="4082" width="9" style="1" customWidth="1"/>
    <col min="4083" max="4085" width="9.41796875" style="1" customWidth="1"/>
    <col min="4086" max="4086" width="0.89453125" style="1" customWidth="1"/>
    <col min="4087" max="4094" width="8.5234375" style="1" customWidth="1"/>
    <col min="4095" max="4095" width="9.1015625" style="1"/>
    <col min="4096" max="4096" width="6.5234375" style="1" customWidth="1"/>
    <col min="4097" max="4097" width="9" style="1" customWidth="1"/>
    <col min="4098" max="4100" width="9.41796875" style="1" customWidth="1"/>
    <col min="4101" max="4101" width="0.89453125" style="1" customWidth="1"/>
    <col min="4102" max="4102" width="8.5234375" style="1" customWidth="1"/>
    <col min="4103" max="4321" width="9.1015625" style="1"/>
    <col min="4322" max="4322" width="7.1015625" style="1" customWidth="1"/>
    <col min="4323" max="4324" width="9.1015625" style="1"/>
    <col min="4325" max="4325" width="12.41796875" style="1" customWidth="1"/>
    <col min="4326" max="4326" width="0.89453125" style="1" customWidth="1"/>
    <col min="4327" max="4327" width="12.41796875" style="1" customWidth="1"/>
    <col min="4328" max="4328" width="0.89453125" style="1" customWidth="1"/>
    <col min="4329" max="4329" width="12.41796875" style="1" customWidth="1"/>
    <col min="4330" max="4330" width="11.5234375" style="1" customWidth="1"/>
    <col min="4331" max="4331" width="0.5234375" style="1" customWidth="1"/>
    <col min="4332" max="4335" width="5.5234375" style="1" customWidth="1"/>
    <col min="4336" max="4336" width="2.1015625" style="1" customWidth="1"/>
    <col min="4337" max="4337" width="6.5234375" style="1" customWidth="1"/>
    <col min="4338" max="4338" width="9" style="1" customWidth="1"/>
    <col min="4339" max="4341" width="9.41796875" style="1" customWidth="1"/>
    <col min="4342" max="4342" width="0.89453125" style="1" customWidth="1"/>
    <col min="4343" max="4350" width="8.5234375" style="1" customWidth="1"/>
    <col min="4351" max="4351" width="9.1015625" style="1"/>
    <col min="4352" max="4352" width="6.5234375" style="1" customWidth="1"/>
    <col min="4353" max="4353" width="9" style="1" customWidth="1"/>
    <col min="4354" max="4356" width="9.41796875" style="1" customWidth="1"/>
    <col min="4357" max="4357" width="0.89453125" style="1" customWidth="1"/>
    <col min="4358" max="4358" width="8.5234375" style="1" customWidth="1"/>
    <col min="4359" max="4577" width="9.1015625" style="1"/>
    <col min="4578" max="4578" width="7.1015625" style="1" customWidth="1"/>
    <col min="4579" max="4580" width="9.1015625" style="1"/>
    <col min="4581" max="4581" width="12.41796875" style="1" customWidth="1"/>
    <col min="4582" max="4582" width="0.89453125" style="1" customWidth="1"/>
    <col min="4583" max="4583" width="12.41796875" style="1" customWidth="1"/>
    <col min="4584" max="4584" width="0.89453125" style="1" customWidth="1"/>
    <col min="4585" max="4585" width="12.41796875" style="1" customWidth="1"/>
    <col min="4586" max="4586" width="11.5234375" style="1" customWidth="1"/>
    <col min="4587" max="4587" width="0.5234375" style="1" customWidth="1"/>
    <col min="4588" max="4591" width="5.5234375" style="1" customWidth="1"/>
    <col min="4592" max="4592" width="2.1015625" style="1" customWidth="1"/>
    <col min="4593" max="4593" width="6.5234375" style="1" customWidth="1"/>
    <col min="4594" max="4594" width="9" style="1" customWidth="1"/>
    <col min="4595" max="4597" width="9.41796875" style="1" customWidth="1"/>
    <col min="4598" max="4598" width="0.89453125" style="1" customWidth="1"/>
    <col min="4599" max="4606" width="8.5234375" style="1" customWidth="1"/>
    <col min="4607" max="4607" width="9.1015625" style="1"/>
    <col min="4608" max="4608" width="6.5234375" style="1" customWidth="1"/>
    <col min="4609" max="4609" width="9" style="1" customWidth="1"/>
    <col min="4610" max="4612" width="9.41796875" style="1" customWidth="1"/>
    <col min="4613" max="4613" width="0.89453125" style="1" customWidth="1"/>
    <col min="4614" max="4614" width="8.5234375" style="1" customWidth="1"/>
    <col min="4615" max="4833" width="9.1015625" style="1"/>
    <col min="4834" max="4834" width="7.1015625" style="1" customWidth="1"/>
    <col min="4835" max="4836" width="9.1015625" style="1"/>
    <col min="4837" max="4837" width="12.41796875" style="1" customWidth="1"/>
    <col min="4838" max="4838" width="0.89453125" style="1" customWidth="1"/>
    <col min="4839" max="4839" width="12.41796875" style="1" customWidth="1"/>
    <col min="4840" max="4840" width="0.89453125" style="1" customWidth="1"/>
    <col min="4841" max="4841" width="12.41796875" style="1" customWidth="1"/>
    <col min="4842" max="4842" width="11.5234375" style="1" customWidth="1"/>
    <col min="4843" max="4843" width="0.5234375" style="1" customWidth="1"/>
    <col min="4844" max="4847" width="5.5234375" style="1" customWidth="1"/>
    <col min="4848" max="4848" width="2.1015625" style="1" customWidth="1"/>
    <col min="4849" max="4849" width="6.5234375" style="1" customWidth="1"/>
    <col min="4850" max="4850" width="9" style="1" customWidth="1"/>
    <col min="4851" max="4853" width="9.41796875" style="1" customWidth="1"/>
    <col min="4854" max="4854" width="0.89453125" style="1" customWidth="1"/>
    <col min="4855" max="4862" width="8.5234375" style="1" customWidth="1"/>
    <col min="4863" max="4863" width="9.1015625" style="1"/>
    <col min="4864" max="4864" width="6.5234375" style="1" customWidth="1"/>
    <col min="4865" max="4865" width="9" style="1" customWidth="1"/>
    <col min="4866" max="4868" width="9.41796875" style="1" customWidth="1"/>
    <col min="4869" max="4869" width="0.89453125" style="1" customWidth="1"/>
    <col min="4870" max="4870" width="8.5234375" style="1" customWidth="1"/>
    <col min="4871" max="5089" width="9.1015625" style="1"/>
    <col min="5090" max="5090" width="7.1015625" style="1" customWidth="1"/>
    <col min="5091" max="5092" width="9.1015625" style="1"/>
    <col min="5093" max="5093" width="12.41796875" style="1" customWidth="1"/>
    <col min="5094" max="5094" width="0.89453125" style="1" customWidth="1"/>
    <col min="5095" max="5095" width="12.41796875" style="1" customWidth="1"/>
    <col min="5096" max="5096" width="0.89453125" style="1" customWidth="1"/>
    <col min="5097" max="5097" width="12.41796875" style="1" customWidth="1"/>
    <col min="5098" max="5098" width="11.5234375" style="1" customWidth="1"/>
    <col min="5099" max="5099" width="0.5234375" style="1" customWidth="1"/>
    <col min="5100" max="5103" width="5.5234375" style="1" customWidth="1"/>
    <col min="5104" max="5104" width="2.1015625" style="1" customWidth="1"/>
    <col min="5105" max="5105" width="6.5234375" style="1" customWidth="1"/>
    <col min="5106" max="5106" width="9" style="1" customWidth="1"/>
    <col min="5107" max="5109" width="9.41796875" style="1" customWidth="1"/>
    <col min="5110" max="5110" width="0.89453125" style="1" customWidth="1"/>
    <col min="5111" max="5118" width="8.5234375" style="1" customWidth="1"/>
    <col min="5119" max="5119" width="9.1015625" style="1"/>
    <col min="5120" max="5120" width="6.5234375" style="1" customWidth="1"/>
    <col min="5121" max="5121" width="9" style="1" customWidth="1"/>
    <col min="5122" max="5124" width="9.41796875" style="1" customWidth="1"/>
    <col min="5125" max="5125" width="0.89453125" style="1" customWidth="1"/>
    <col min="5126" max="5126" width="8.5234375" style="1" customWidth="1"/>
    <col min="5127" max="5345" width="9.1015625" style="1"/>
    <col min="5346" max="5346" width="7.1015625" style="1" customWidth="1"/>
    <col min="5347" max="5348" width="9.1015625" style="1"/>
    <col min="5349" max="5349" width="12.41796875" style="1" customWidth="1"/>
    <col min="5350" max="5350" width="0.89453125" style="1" customWidth="1"/>
    <col min="5351" max="5351" width="12.41796875" style="1" customWidth="1"/>
    <col min="5352" max="5352" width="0.89453125" style="1" customWidth="1"/>
    <col min="5353" max="5353" width="12.41796875" style="1" customWidth="1"/>
    <col min="5354" max="5354" width="11.5234375" style="1" customWidth="1"/>
    <col min="5355" max="5355" width="0.5234375" style="1" customWidth="1"/>
    <col min="5356" max="5359" width="5.5234375" style="1" customWidth="1"/>
    <col min="5360" max="5360" width="2.1015625" style="1" customWidth="1"/>
    <col min="5361" max="5361" width="6.5234375" style="1" customWidth="1"/>
    <col min="5362" max="5362" width="9" style="1" customWidth="1"/>
    <col min="5363" max="5365" width="9.41796875" style="1" customWidth="1"/>
    <col min="5366" max="5366" width="0.89453125" style="1" customWidth="1"/>
    <col min="5367" max="5374" width="8.5234375" style="1" customWidth="1"/>
    <col min="5375" max="5375" width="9.1015625" style="1"/>
    <col min="5376" max="5376" width="6.5234375" style="1" customWidth="1"/>
    <col min="5377" max="5377" width="9" style="1" customWidth="1"/>
    <col min="5378" max="5380" width="9.41796875" style="1" customWidth="1"/>
    <col min="5381" max="5381" width="0.89453125" style="1" customWidth="1"/>
    <col min="5382" max="5382" width="8.5234375" style="1" customWidth="1"/>
    <col min="5383" max="5601" width="9.1015625" style="1"/>
    <col min="5602" max="5602" width="7.1015625" style="1" customWidth="1"/>
    <col min="5603" max="5604" width="9.1015625" style="1"/>
    <col min="5605" max="5605" width="12.41796875" style="1" customWidth="1"/>
    <col min="5606" max="5606" width="0.89453125" style="1" customWidth="1"/>
    <col min="5607" max="5607" width="12.41796875" style="1" customWidth="1"/>
    <col min="5608" max="5608" width="0.89453125" style="1" customWidth="1"/>
    <col min="5609" max="5609" width="12.41796875" style="1" customWidth="1"/>
    <col min="5610" max="5610" width="11.5234375" style="1" customWidth="1"/>
    <col min="5611" max="5611" width="0.5234375" style="1" customWidth="1"/>
    <col min="5612" max="5615" width="5.5234375" style="1" customWidth="1"/>
    <col min="5616" max="5616" width="2.1015625" style="1" customWidth="1"/>
    <col min="5617" max="5617" width="6.5234375" style="1" customWidth="1"/>
    <col min="5618" max="5618" width="9" style="1" customWidth="1"/>
    <col min="5619" max="5621" width="9.41796875" style="1" customWidth="1"/>
    <col min="5622" max="5622" width="0.89453125" style="1" customWidth="1"/>
    <col min="5623" max="5630" width="8.5234375" style="1" customWidth="1"/>
    <col min="5631" max="5631" width="9.1015625" style="1"/>
    <col min="5632" max="5632" width="6.5234375" style="1" customWidth="1"/>
    <col min="5633" max="5633" width="9" style="1" customWidth="1"/>
    <col min="5634" max="5636" width="9.41796875" style="1" customWidth="1"/>
    <col min="5637" max="5637" width="0.89453125" style="1" customWidth="1"/>
    <col min="5638" max="5638" width="8.5234375" style="1" customWidth="1"/>
    <col min="5639" max="5857" width="9.1015625" style="1"/>
    <col min="5858" max="5858" width="7.1015625" style="1" customWidth="1"/>
    <col min="5859" max="5860" width="9.1015625" style="1"/>
    <col min="5861" max="5861" width="12.41796875" style="1" customWidth="1"/>
    <col min="5862" max="5862" width="0.89453125" style="1" customWidth="1"/>
    <col min="5863" max="5863" width="12.41796875" style="1" customWidth="1"/>
    <col min="5864" max="5864" width="0.89453125" style="1" customWidth="1"/>
    <col min="5865" max="5865" width="12.41796875" style="1" customWidth="1"/>
    <col min="5866" max="5866" width="11.5234375" style="1" customWidth="1"/>
    <col min="5867" max="5867" width="0.5234375" style="1" customWidth="1"/>
    <col min="5868" max="5871" width="5.5234375" style="1" customWidth="1"/>
    <col min="5872" max="5872" width="2.1015625" style="1" customWidth="1"/>
    <col min="5873" max="5873" width="6.5234375" style="1" customWidth="1"/>
    <col min="5874" max="5874" width="9" style="1" customWidth="1"/>
    <col min="5875" max="5877" width="9.41796875" style="1" customWidth="1"/>
    <col min="5878" max="5878" width="0.89453125" style="1" customWidth="1"/>
    <col min="5879" max="5886" width="8.5234375" style="1" customWidth="1"/>
    <col min="5887" max="5887" width="9.1015625" style="1"/>
    <col min="5888" max="5888" width="6.5234375" style="1" customWidth="1"/>
    <col min="5889" max="5889" width="9" style="1" customWidth="1"/>
    <col min="5890" max="5892" width="9.41796875" style="1" customWidth="1"/>
    <col min="5893" max="5893" width="0.89453125" style="1" customWidth="1"/>
    <col min="5894" max="5894" width="8.5234375" style="1" customWidth="1"/>
    <col min="5895" max="6113" width="9.1015625" style="1"/>
    <col min="6114" max="6114" width="7.1015625" style="1" customWidth="1"/>
    <col min="6115" max="6116" width="9.1015625" style="1"/>
    <col min="6117" max="6117" width="12.41796875" style="1" customWidth="1"/>
    <col min="6118" max="6118" width="0.89453125" style="1" customWidth="1"/>
    <col min="6119" max="6119" width="12.41796875" style="1" customWidth="1"/>
    <col min="6120" max="6120" width="0.89453125" style="1" customWidth="1"/>
    <col min="6121" max="6121" width="12.41796875" style="1" customWidth="1"/>
    <col min="6122" max="6122" width="11.5234375" style="1" customWidth="1"/>
    <col min="6123" max="6123" width="0.5234375" style="1" customWidth="1"/>
    <col min="6124" max="6127" width="5.5234375" style="1" customWidth="1"/>
    <col min="6128" max="6128" width="2.1015625" style="1" customWidth="1"/>
    <col min="6129" max="6129" width="6.5234375" style="1" customWidth="1"/>
    <col min="6130" max="6130" width="9" style="1" customWidth="1"/>
    <col min="6131" max="6133" width="9.41796875" style="1" customWidth="1"/>
    <col min="6134" max="6134" width="0.89453125" style="1" customWidth="1"/>
    <col min="6135" max="6142" width="8.5234375" style="1" customWidth="1"/>
    <col min="6143" max="6143" width="9.1015625" style="1"/>
    <col min="6144" max="6144" width="6.5234375" style="1" customWidth="1"/>
    <col min="6145" max="6145" width="9" style="1" customWidth="1"/>
    <col min="6146" max="6148" width="9.41796875" style="1" customWidth="1"/>
    <col min="6149" max="6149" width="0.89453125" style="1" customWidth="1"/>
    <col min="6150" max="6150" width="8.5234375" style="1" customWidth="1"/>
    <col min="6151" max="6369" width="9.1015625" style="1"/>
    <col min="6370" max="6370" width="7.1015625" style="1" customWidth="1"/>
    <col min="6371" max="6372" width="9.1015625" style="1"/>
    <col min="6373" max="6373" width="12.41796875" style="1" customWidth="1"/>
    <col min="6374" max="6374" width="0.89453125" style="1" customWidth="1"/>
    <col min="6375" max="6375" width="12.41796875" style="1" customWidth="1"/>
    <col min="6376" max="6376" width="0.89453125" style="1" customWidth="1"/>
    <col min="6377" max="6377" width="12.41796875" style="1" customWidth="1"/>
    <col min="6378" max="6378" width="11.5234375" style="1" customWidth="1"/>
    <col min="6379" max="6379" width="0.5234375" style="1" customWidth="1"/>
    <col min="6380" max="6383" width="5.5234375" style="1" customWidth="1"/>
    <col min="6384" max="6384" width="2.1015625" style="1" customWidth="1"/>
    <col min="6385" max="6385" width="6.5234375" style="1" customWidth="1"/>
    <col min="6386" max="6386" width="9" style="1" customWidth="1"/>
    <col min="6387" max="6389" width="9.41796875" style="1" customWidth="1"/>
    <col min="6390" max="6390" width="0.89453125" style="1" customWidth="1"/>
    <col min="6391" max="6398" width="8.5234375" style="1" customWidth="1"/>
    <col min="6399" max="6399" width="9.1015625" style="1"/>
    <col min="6400" max="6400" width="6.5234375" style="1" customWidth="1"/>
    <col min="6401" max="6401" width="9" style="1" customWidth="1"/>
    <col min="6402" max="6404" width="9.41796875" style="1" customWidth="1"/>
    <col min="6405" max="6405" width="0.89453125" style="1" customWidth="1"/>
    <col min="6406" max="6406" width="8.5234375" style="1" customWidth="1"/>
    <col min="6407" max="6625" width="9.1015625" style="1"/>
    <col min="6626" max="6626" width="7.1015625" style="1" customWidth="1"/>
    <col min="6627" max="6628" width="9.1015625" style="1"/>
    <col min="6629" max="6629" width="12.41796875" style="1" customWidth="1"/>
    <col min="6630" max="6630" width="0.89453125" style="1" customWidth="1"/>
    <col min="6631" max="6631" width="12.41796875" style="1" customWidth="1"/>
    <col min="6632" max="6632" width="0.89453125" style="1" customWidth="1"/>
    <col min="6633" max="6633" width="12.41796875" style="1" customWidth="1"/>
    <col min="6634" max="6634" width="11.5234375" style="1" customWidth="1"/>
    <col min="6635" max="6635" width="0.5234375" style="1" customWidth="1"/>
    <col min="6636" max="6639" width="5.5234375" style="1" customWidth="1"/>
    <col min="6640" max="6640" width="2.1015625" style="1" customWidth="1"/>
    <col min="6641" max="6641" width="6.5234375" style="1" customWidth="1"/>
    <col min="6642" max="6642" width="9" style="1" customWidth="1"/>
    <col min="6643" max="6645" width="9.41796875" style="1" customWidth="1"/>
    <col min="6646" max="6646" width="0.89453125" style="1" customWidth="1"/>
    <col min="6647" max="6654" width="8.5234375" style="1" customWidth="1"/>
    <col min="6655" max="6655" width="9.1015625" style="1"/>
    <col min="6656" max="6656" width="6.5234375" style="1" customWidth="1"/>
    <col min="6657" max="6657" width="9" style="1" customWidth="1"/>
    <col min="6658" max="6660" width="9.41796875" style="1" customWidth="1"/>
    <col min="6661" max="6661" width="0.89453125" style="1" customWidth="1"/>
    <col min="6662" max="6662" width="8.5234375" style="1" customWidth="1"/>
    <col min="6663" max="6881" width="9.1015625" style="1"/>
    <col min="6882" max="6882" width="7.1015625" style="1" customWidth="1"/>
    <col min="6883" max="6884" width="9.1015625" style="1"/>
    <col min="6885" max="6885" width="12.41796875" style="1" customWidth="1"/>
    <col min="6886" max="6886" width="0.89453125" style="1" customWidth="1"/>
    <col min="6887" max="6887" width="12.41796875" style="1" customWidth="1"/>
    <col min="6888" max="6888" width="0.89453125" style="1" customWidth="1"/>
    <col min="6889" max="6889" width="12.41796875" style="1" customWidth="1"/>
    <col min="6890" max="6890" width="11.5234375" style="1" customWidth="1"/>
    <col min="6891" max="6891" width="0.5234375" style="1" customWidth="1"/>
    <col min="6892" max="6895" width="5.5234375" style="1" customWidth="1"/>
    <col min="6896" max="6896" width="2.1015625" style="1" customWidth="1"/>
    <col min="6897" max="6897" width="6.5234375" style="1" customWidth="1"/>
    <col min="6898" max="6898" width="9" style="1" customWidth="1"/>
    <col min="6899" max="6901" width="9.41796875" style="1" customWidth="1"/>
    <col min="6902" max="6902" width="0.89453125" style="1" customWidth="1"/>
    <col min="6903" max="6910" width="8.5234375" style="1" customWidth="1"/>
    <col min="6911" max="6911" width="9.1015625" style="1"/>
    <col min="6912" max="6912" width="6.5234375" style="1" customWidth="1"/>
    <col min="6913" max="6913" width="9" style="1" customWidth="1"/>
    <col min="6914" max="6916" width="9.41796875" style="1" customWidth="1"/>
    <col min="6917" max="6917" width="0.89453125" style="1" customWidth="1"/>
    <col min="6918" max="6918" width="8.5234375" style="1" customWidth="1"/>
    <col min="6919" max="7137" width="9.1015625" style="1"/>
    <col min="7138" max="7138" width="7.1015625" style="1" customWidth="1"/>
    <col min="7139" max="7140" width="9.1015625" style="1"/>
    <col min="7141" max="7141" width="12.41796875" style="1" customWidth="1"/>
    <col min="7142" max="7142" width="0.89453125" style="1" customWidth="1"/>
    <col min="7143" max="7143" width="12.41796875" style="1" customWidth="1"/>
    <col min="7144" max="7144" width="0.89453125" style="1" customWidth="1"/>
    <col min="7145" max="7145" width="12.41796875" style="1" customWidth="1"/>
    <col min="7146" max="7146" width="11.5234375" style="1" customWidth="1"/>
    <col min="7147" max="7147" width="0.5234375" style="1" customWidth="1"/>
    <col min="7148" max="7151" width="5.5234375" style="1" customWidth="1"/>
    <col min="7152" max="7152" width="2.1015625" style="1" customWidth="1"/>
    <col min="7153" max="7153" width="6.5234375" style="1" customWidth="1"/>
    <col min="7154" max="7154" width="9" style="1" customWidth="1"/>
    <col min="7155" max="7157" width="9.41796875" style="1" customWidth="1"/>
    <col min="7158" max="7158" width="0.89453125" style="1" customWidth="1"/>
    <col min="7159" max="7166" width="8.5234375" style="1" customWidth="1"/>
    <col min="7167" max="7167" width="9.1015625" style="1"/>
    <col min="7168" max="7168" width="6.5234375" style="1" customWidth="1"/>
    <col min="7169" max="7169" width="9" style="1" customWidth="1"/>
    <col min="7170" max="7172" width="9.41796875" style="1" customWidth="1"/>
    <col min="7173" max="7173" width="0.89453125" style="1" customWidth="1"/>
    <col min="7174" max="7174" width="8.5234375" style="1" customWidth="1"/>
    <col min="7175" max="7393" width="9.1015625" style="1"/>
    <col min="7394" max="7394" width="7.1015625" style="1" customWidth="1"/>
    <col min="7395" max="7396" width="9.1015625" style="1"/>
    <col min="7397" max="7397" width="12.41796875" style="1" customWidth="1"/>
    <col min="7398" max="7398" width="0.89453125" style="1" customWidth="1"/>
    <col min="7399" max="7399" width="12.41796875" style="1" customWidth="1"/>
    <col min="7400" max="7400" width="0.89453125" style="1" customWidth="1"/>
    <col min="7401" max="7401" width="12.41796875" style="1" customWidth="1"/>
    <col min="7402" max="7402" width="11.5234375" style="1" customWidth="1"/>
    <col min="7403" max="7403" width="0.5234375" style="1" customWidth="1"/>
    <col min="7404" max="7407" width="5.5234375" style="1" customWidth="1"/>
    <col min="7408" max="7408" width="2.1015625" style="1" customWidth="1"/>
    <col min="7409" max="7409" width="6.5234375" style="1" customWidth="1"/>
    <col min="7410" max="7410" width="9" style="1" customWidth="1"/>
    <col min="7411" max="7413" width="9.41796875" style="1" customWidth="1"/>
    <col min="7414" max="7414" width="0.89453125" style="1" customWidth="1"/>
    <col min="7415" max="7422" width="8.5234375" style="1" customWidth="1"/>
    <col min="7423" max="7423" width="9.1015625" style="1"/>
    <col min="7424" max="7424" width="6.5234375" style="1" customWidth="1"/>
    <col min="7425" max="7425" width="9" style="1" customWidth="1"/>
    <col min="7426" max="7428" width="9.41796875" style="1" customWidth="1"/>
    <col min="7429" max="7429" width="0.89453125" style="1" customWidth="1"/>
    <col min="7430" max="7430" width="8.5234375" style="1" customWidth="1"/>
    <col min="7431" max="7649" width="9.1015625" style="1"/>
    <col min="7650" max="7650" width="7.1015625" style="1" customWidth="1"/>
    <col min="7651" max="7652" width="9.1015625" style="1"/>
    <col min="7653" max="7653" width="12.41796875" style="1" customWidth="1"/>
    <col min="7654" max="7654" width="0.89453125" style="1" customWidth="1"/>
    <col min="7655" max="7655" width="12.41796875" style="1" customWidth="1"/>
    <col min="7656" max="7656" width="0.89453125" style="1" customWidth="1"/>
    <col min="7657" max="7657" width="12.41796875" style="1" customWidth="1"/>
    <col min="7658" max="7658" width="11.5234375" style="1" customWidth="1"/>
    <col min="7659" max="7659" width="0.5234375" style="1" customWidth="1"/>
    <col min="7660" max="7663" width="5.5234375" style="1" customWidth="1"/>
    <col min="7664" max="7664" width="2.1015625" style="1" customWidth="1"/>
    <col min="7665" max="7665" width="6.5234375" style="1" customWidth="1"/>
    <col min="7666" max="7666" width="9" style="1" customWidth="1"/>
    <col min="7667" max="7669" width="9.41796875" style="1" customWidth="1"/>
    <col min="7670" max="7670" width="0.89453125" style="1" customWidth="1"/>
    <col min="7671" max="7678" width="8.5234375" style="1" customWidth="1"/>
    <col min="7679" max="7679" width="9.1015625" style="1"/>
    <col min="7680" max="7680" width="6.5234375" style="1" customWidth="1"/>
    <col min="7681" max="7681" width="9" style="1" customWidth="1"/>
    <col min="7682" max="7684" width="9.41796875" style="1" customWidth="1"/>
    <col min="7685" max="7685" width="0.89453125" style="1" customWidth="1"/>
    <col min="7686" max="7686" width="8.5234375" style="1" customWidth="1"/>
    <col min="7687" max="7905" width="9.1015625" style="1"/>
    <col min="7906" max="7906" width="7.1015625" style="1" customWidth="1"/>
    <col min="7907" max="7908" width="9.1015625" style="1"/>
    <col min="7909" max="7909" width="12.41796875" style="1" customWidth="1"/>
    <col min="7910" max="7910" width="0.89453125" style="1" customWidth="1"/>
    <col min="7911" max="7911" width="12.41796875" style="1" customWidth="1"/>
    <col min="7912" max="7912" width="0.89453125" style="1" customWidth="1"/>
    <col min="7913" max="7913" width="12.41796875" style="1" customWidth="1"/>
    <col min="7914" max="7914" width="11.5234375" style="1" customWidth="1"/>
    <col min="7915" max="7915" width="0.5234375" style="1" customWidth="1"/>
    <col min="7916" max="7919" width="5.5234375" style="1" customWidth="1"/>
    <col min="7920" max="7920" width="2.1015625" style="1" customWidth="1"/>
    <col min="7921" max="7921" width="6.5234375" style="1" customWidth="1"/>
    <col min="7922" max="7922" width="9" style="1" customWidth="1"/>
    <col min="7923" max="7925" width="9.41796875" style="1" customWidth="1"/>
    <col min="7926" max="7926" width="0.89453125" style="1" customWidth="1"/>
    <col min="7927" max="7934" width="8.5234375" style="1" customWidth="1"/>
    <col min="7935" max="7935" width="9.1015625" style="1"/>
    <col min="7936" max="7936" width="6.5234375" style="1" customWidth="1"/>
    <col min="7937" max="7937" width="9" style="1" customWidth="1"/>
    <col min="7938" max="7940" width="9.41796875" style="1" customWidth="1"/>
    <col min="7941" max="7941" width="0.89453125" style="1" customWidth="1"/>
    <col min="7942" max="7942" width="8.5234375" style="1" customWidth="1"/>
    <col min="7943" max="8161" width="9.1015625" style="1"/>
    <col min="8162" max="8162" width="7.1015625" style="1" customWidth="1"/>
    <col min="8163" max="8164" width="9.1015625" style="1"/>
    <col min="8165" max="8165" width="12.41796875" style="1" customWidth="1"/>
    <col min="8166" max="8166" width="0.89453125" style="1" customWidth="1"/>
    <col min="8167" max="8167" width="12.41796875" style="1" customWidth="1"/>
    <col min="8168" max="8168" width="0.89453125" style="1" customWidth="1"/>
    <col min="8169" max="8169" width="12.41796875" style="1" customWidth="1"/>
    <col min="8170" max="8170" width="11.5234375" style="1" customWidth="1"/>
    <col min="8171" max="8171" width="0.5234375" style="1" customWidth="1"/>
    <col min="8172" max="8175" width="5.5234375" style="1" customWidth="1"/>
    <col min="8176" max="8176" width="2.1015625" style="1" customWidth="1"/>
    <col min="8177" max="8177" width="6.5234375" style="1" customWidth="1"/>
    <col min="8178" max="8178" width="9" style="1" customWidth="1"/>
    <col min="8179" max="8181" width="9.41796875" style="1" customWidth="1"/>
    <col min="8182" max="8182" width="0.89453125" style="1" customWidth="1"/>
    <col min="8183" max="8190" width="8.5234375" style="1" customWidth="1"/>
    <col min="8191" max="8191" width="9.1015625" style="1"/>
    <col min="8192" max="8192" width="6.5234375" style="1" customWidth="1"/>
    <col min="8193" max="8193" width="9" style="1" customWidth="1"/>
    <col min="8194" max="8196" width="9.41796875" style="1" customWidth="1"/>
    <col min="8197" max="8197" width="0.89453125" style="1" customWidth="1"/>
    <col min="8198" max="8198" width="8.5234375" style="1" customWidth="1"/>
    <col min="8199" max="8417" width="9.1015625" style="1"/>
    <col min="8418" max="8418" width="7.1015625" style="1" customWidth="1"/>
    <col min="8419" max="8420" width="9.1015625" style="1"/>
    <col min="8421" max="8421" width="12.41796875" style="1" customWidth="1"/>
    <col min="8422" max="8422" width="0.89453125" style="1" customWidth="1"/>
    <col min="8423" max="8423" width="12.41796875" style="1" customWidth="1"/>
    <col min="8424" max="8424" width="0.89453125" style="1" customWidth="1"/>
    <col min="8425" max="8425" width="12.41796875" style="1" customWidth="1"/>
    <col min="8426" max="8426" width="11.5234375" style="1" customWidth="1"/>
    <col min="8427" max="8427" width="0.5234375" style="1" customWidth="1"/>
    <col min="8428" max="8431" width="5.5234375" style="1" customWidth="1"/>
    <col min="8432" max="8432" width="2.1015625" style="1" customWidth="1"/>
    <col min="8433" max="8433" width="6.5234375" style="1" customWidth="1"/>
    <col min="8434" max="8434" width="9" style="1" customWidth="1"/>
    <col min="8435" max="8437" width="9.41796875" style="1" customWidth="1"/>
    <col min="8438" max="8438" width="0.89453125" style="1" customWidth="1"/>
    <col min="8439" max="8446" width="8.5234375" style="1" customWidth="1"/>
    <col min="8447" max="8447" width="9.1015625" style="1"/>
    <col min="8448" max="8448" width="6.5234375" style="1" customWidth="1"/>
    <col min="8449" max="8449" width="9" style="1" customWidth="1"/>
    <col min="8450" max="8452" width="9.41796875" style="1" customWidth="1"/>
    <col min="8453" max="8453" width="0.89453125" style="1" customWidth="1"/>
    <col min="8454" max="8454" width="8.5234375" style="1" customWidth="1"/>
    <col min="8455" max="8673" width="9.1015625" style="1"/>
    <col min="8674" max="8674" width="7.1015625" style="1" customWidth="1"/>
    <col min="8675" max="8676" width="9.1015625" style="1"/>
    <col min="8677" max="8677" width="12.41796875" style="1" customWidth="1"/>
    <col min="8678" max="8678" width="0.89453125" style="1" customWidth="1"/>
    <col min="8679" max="8679" width="12.41796875" style="1" customWidth="1"/>
    <col min="8680" max="8680" width="0.89453125" style="1" customWidth="1"/>
    <col min="8681" max="8681" width="12.41796875" style="1" customWidth="1"/>
    <col min="8682" max="8682" width="11.5234375" style="1" customWidth="1"/>
    <col min="8683" max="8683" width="0.5234375" style="1" customWidth="1"/>
    <col min="8684" max="8687" width="5.5234375" style="1" customWidth="1"/>
    <col min="8688" max="8688" width="2.1015625" style="1" customWidth="1"/>
    <col min="8689" max="8689" width="6.5234375" style="1" customWidth="1"/>
    <col min="8690" max="8690" width="9" style="1" customWidth="1"/>
    <col min="8691" max="8693" width="9.41796875" style="1" customWidth="1"/>
    <col min="8694" max="8694" width="0.89453125" style="1" customWidth="1"/>
    <col min="8695" max="8702" width="8.5234375" style="1" customWidth="1"/>
    <col min="8703" max="8703" width="9.1015625" style="1"/>
    <col min="8704" max="8704" width="6.5234375" style="1" customWidth="1"/>
    <col min="8705" max="8705" width="9" style="1" customWidth="1"/>
    <col min="8706" max="8708" width="9.41796875" style="1" customWidth="1"/>
    <col min="8709" max="8709" width="0.89453125" style="1" customWidth="1"/>
    <col min="8710" max="8710" width="8.5234375" style="1" customWidth="1"/>
    <col min="8711" max="8929" width="9.1015625" style="1"/>
    <col min="8930" max="8930" width="7.1015625" style="1" customWidth="1"/>
    <col min="8931" max="8932" width="9.1015625" style="1"/>
    <col min="8933" max="8933" width="12.41796875" style="1" customWidth="1"/>
    <col min="8934" max="8934" width="0.89453125" style="1" customWidth="1"/>
    <col min="8935" max="8935" width="12.41796875" style="1" customWidth="1"/>
    <col min="8936" max="8936" width="0.89453125" style="1" customWidth="1"/>
    <col min="8937" max="8937" width="12.41796875" style="1" customWidth="1"/>
    <col min="8938" max="8938" width="11.5234375" style="1" customWidth="1"/>
    <col min="8939" max="8939" width="0.5234375" style="1" customWidth="1"/>
    <col min="8940" max="8943" width="5.5234375" style="1" customWidth="1"/>
    <col min="8944" max="8944" width="2.1015625" style="1" customWidth="1"/>
    <col min="8945" max="8945" width="6.5234375" style="1" customWidth="1"/>
    <col min="8946" max="8946" width="9" style="1" customWidth="1"/>
    <col min="8947" max="8949" width="9.41796875" style="1" customWidth="1"/>
    <col min="8950" max="8950" width="0.89453125" style="1" customWidth="1"/>
    <col min="8951" max="8958" width="8.5234375" style="1" customWidth="1"/>
    <col min="8959" max="8959" width="9.1015625" style="1"/>
    <col min="8960" max="8960" width="6.5234375" style="1" customWidth="1"/>
    <col min="8961" max="8961" width="9" style="1" customWidth="1"/>
    <col min="8962" max="8964" width="9.41796875" style="1" customWidth="1"/>
    <col min="8965" max="8965" width="0.89453125" style="1" customWidth="1"/>
    <col min="8966" max="8966" width="8.5234375" style="1" customWidth="1"/>
    <col min="8967" max="9185" width="9.1015625" style="1"/>
    <col min="9186" max="9186" width="7.1015625" style="1" customWidth="1"/>
    <col min="9187" max="9188" width="9.1015625" style="1"/>
    <col min="9189" max="9189" width="12.41796875" style="1" customWidth="1"/>
    <col min="9190" max="9190" width="0.89453125" style="1" customWidth="1"/>
    <col min="9191" max="9191" width="12.41796875" style="1" customWidth="1"/>
    <col min="9192" max="9192" width="0.89453125" style="1" customWidth="1"/>
    <col min="9193" max="9193" width="12.41796875" style="1" customWidth="1"/>
    <col min="9194" max="9194" width="11.5234375" style="1" customWidth="1"/>
    <col min="9195" max="9195" width="0.5234375" style="1" customWidth="1"/>
    <col min="9196" max="9199" width="5.5234375" style="1" customWidth="1"/>
    <col min="9200" max="9200" width="2.1015625" style="1" customWidth="1"/>
    <col min="9201" max="9201" width="6.5234375" style="1" customWidth="1"/>
    <col min="9202" max="9202" width="9" style="1" customWidth="1"/>
    <col min="9203" max="9205" width="9.41796875" style="1" customWidth="1"/>
    <col min="9206" max="9206" width="0.89453125" style="1" customWidth="1"/>
    <col min="9207" max="9214" width="8.5234375" style="1" customWidth="1"/>
    <col min="9215" max="9215" width="9.1015625" style="1"/>
    <col min="9216" max="9216" width="6.5234375" style="1" customWidth="1"/>
    <col min="9217" max="9217" width="9" style="1" customWidth="1"/>
    <col min="9218" max="9220" width="9.41796875" style="1" customWidth="1"/>
    <col min="9221" max="9221" width="0.89453125" style="1" customWidth="1"/>
    <col min="9222" max="9222" width="8.5234375" style="1" customWidth="1"/>
    <col min="9223" max="9441" width="9.1015625" style="1"/>
    <col min="9442" max="9442" width="7.1015625" style="1" customWidth="1"/>
    <col min="9443" max="9444" width="9.1015625" style="1"/>
    <col min="9445" max="9445" width="12.41796875" style="1" customWidth="1"/>
    <col min="9446" max="9446" width="0.89453125" style="1" customWidth="1"/>
    <col min="9447" max="9447" width="12.41796875" style="1" customWidth="1"/>
    <col min="9448" max="9448" width="0.89453125" style="1" customWidth="1"/>
    <col min="9449" max="9449" width="12.41796875" style="1" customWidth="1"/>
    <col min="9450" max="9450" width="11.5234375" style="1" customWidth="1"/>
    <col min="9451" max="9451" width="0.5234375" style="1" customWidth="1"/>
    <col min="9452" max="9455" width="5.5234375" style="1" customWidth="1"/>
    <col min="9456" max="9456" width="2.1015625" style="1" customWidth="1"/>
    <col min="9457" max="9457" width="6.5234375" style="1" customWidth="1"/>
    <col min="9458" max="9458" width="9" style="1" customWidth="1"/>
    <col min="9459" max="9461" width="9.41796875" style="1" customWidth="1"/>
    <col min="9462" max="9462" width="0.89453125" style="1" customWidth="1"/>
    <col min="9463" max="9470" width="8.5234375" style="1" customWidth="1"/>
    <col min="9471" max="9471" width="9.1015625" style="1"/>
    <col min="9472" max="9472" width="6.5234375" style="1" customWidth="1"/>
    <col min="9473" max="9473" width="9" style="1" customWidth="1"/>
    <col min="9474" max="9476" width="9.41796875" style="1" customWidth="1"/>
    <col min="9477" max="9477" width="0.89453125" style="1" customWidth="1"/>
    <col min="9478" max="9478" width="8.5234375" style="1" customWidth="1"/>
    <col min="9479" max="9697" width="9.1015625" style="1"/>
    <col min="9698" max="9698" width="7.1015625" style="1" customWidth="1"/>
    <col min="9699" max="9700" width="9.1015625" style="1"/>
    <col min="9701" max="9701" width="12.41796875" style="1" customWidth="1"/>
    <col min="9702" max="9702" width="0.89453125" style="1" customWidth="1"/>
    <col min="9703" max="9703" width="12.41796875" style="1" customWidth="1"/>
    <col min="9704" max="9704" width="0.89453125" style="1" customWidth="1"/>
    <col min="9705" max="9705" width="12.41796875" style="1" customWidth="1"/>
    <col min="9706" max="9706" width="11.5234375" style="1" customWidth="1"/>
    <col min="9707" max="9707" width="0.5234375" style="1" customWidth="1"/>
    <col min="9708" max="9711" width="5.5234375" style="1" customWidth="1"/>
    <col min="9712" max="9712" width="2.1015625" style="1" customWidth="1"/>
    <col min="9713" max="9713" width="6.5234375" style="1" customWidth="1"/>
    <col min="9714" max="9714" width="9" style="1" customWidth="1"/>
    <col min="9715" max="9717" width="9.41796875" style="1" customWidth="1"/>
    <col min="9718" max="9718" width="0.89453125" style="1" customWidth="1"/>
    <col min="9719" max="9726" width="8.5234375" style="1" customWidth="1"/>
    <col min="9727" max="9727" width="9.1015625" style="1"/>
    <col min="9728" max="9728" width="6.5234375" style="1" customWidth="1"/>
    <col min="9729" max="9729" width="9" style="1" customWidth="1"/>
    <col min="9730" max="9732" width="9.41796875" style="1" customWidth="1"/>
    <col min="9733" max="9733" width="0.89453125" style="1" customWidth="1"/>
    <col min="9734" max="9734" width="8.5234375" style="1" customWidth="1"/>
    <col min="9735" max="9953" width="9.1015625" style="1"/>
    <col min="9954" max="9954" width="7.1015625" style="1" customWidth="1"/>
    <col min="9955" max="9956" width="9.1015625" style="1"/>
    <col min="9957" max="9957" width="12.41796875" style="1" customWidth="1"/>
    <col min="9958" max="9958" width="0.89453125" style="1" customWidth="1"/>
    <col min="9959" max="9959" width="12.41796875" style="1" customWidth="1"/>
    <col min="9960" max="9960" width="0.89453125" style="1" customWidth="1"/>
    <col min="9961" max="9961" width="12.41796875" style="1" customWidth="1"/>
    <col min="9962" max="9962" width="11.5234375" style="1" customWidth="1"/>
    <col min="9963" max="9963" width="0.5234375" style="1" customWidth="1"/>
    <col min="9964" max="9967" width="5.5234375" style="1" customWidth="1"/>
    <col min="9968" max="9968" width="2.1015625" style="1" customWidth="1"/>
    <col min="9969" max="9969" width="6.5234375" style="1" customWidth="1"/>
    <col min="9970" max="9970" width="9" style="1" customWidth="1"/>
    <col min="9971" max="9973" width="9.41796875" style="1" customWidth="1"/>
    <col min="9974" max="9974" width="0.89453125" style="1" customWidth="1"/>
    <col min="9975" max="9982" width="8.5234375" style="1" customWidth="1"/>
    <col min="9983" max="9983" width="9.1015625" style="1"/>
    <col min="9984" max="9984" width="6.5234375" style="1" customWidth="1"/>
    <col min="9985" max="9985" width="9" style="1" customWidth="1"/>
    <col min="9986" max="9988" width="9.41796875" style="1" customWidth="1"/>
    <col min="9989" max="9989" width="0.89453125" style="1" customWidth="1"/>
    <col min="9990" max="9990" width="8.5234375" style="1" customWidth="1"/>
    <col min="9991" max="10209" width="9.1015625" style="1"/>
    <col min="10210" max="10210" width="7.1015625" style="1" customWidth="1"/>
    <col min="10211" max="10212" width="9.1015625" style="1"/>
    <col min="10213" max="10213" width="12.41796875" style="1" customWidth="1"/>
    <col min="10214" max="10214" width="0.89453125" style="1" customWidth="1"/>
    <col min="10215" max="10215" width="12.41796875" style="1" customWidth="1"/>
    <col min="10216" max="10216" width="0.89453125" style="1" customWidth="1"/>
    <col min="10217" max="10217" width="12.41796875" style="1" customWidth="1"/>
    <col min="10218" max="10218" width="11.5234375" style="1" customWidth="1"/>
    <col min="10219" max="10219" width="0.5234375" style="1" customWidth="1"/>
    <col min="10220" max="10223" width="5.5234375" style="1" customWidth="1"/>
    <col min="10224" max="10224" width="2.1015625" style="1" customWidth="1"/>
    <col min="10225" max="10225" width="6.5234375" style="1" customWidth="1"/>
    <col min="10226" max="10226" width="9" style="1" customWidth="1"/>
    <col min="10227" max="10229" width="9.41796875" style="1" customWidth="1"/>
    <col min="10230" max="10230" width="0.89453125" style="1" customWidth="1"/>
    <col min="10231" max="10238" width="8.5234375" style="1" customWidth="1"/>
    <col min="10239" max="10239" width="9.1015625" style="1"/>
    <col min="10240" max="10240" width="6.5234375" style="1" customWidth="1"/>
    <col min="10241" max="10241" width="9" style="1" customWidth="1"/>
    <col min="10242" max="10244" width="9.41796875" style="1" customWidth="1"/>
    <col min="10245" max="10245" width="0.89453125" style="1" customWidth="1"/>
    <col min="10246" max="10246" width="8.5234375" style="1" customWidth="1"/>
    <col min="10247" max="10465" width="9.1015625" style="1"/>
    <col min="10466" max="10466" width="7.1015625" style="1" customWidth="1"/>
    <col min="10467" max="10468" width="9.1015625" style="1"/>
    <col min="10469" max="10469" width="12.41796875" style="1" customWidth="1"/>
    <col min="10470" max="10470" width="0.89453125" style="1" customWidth="1"/>
    <col min="10471" max="10471" width="12.41796875" style="1" customWidth="1"/>
    <col min="10472" max="10472" width="0.89453125" style="1" customWidth="1"/>
    <col min="10473" max="10473" width="12.41796875" style="1" customWidth="1"/>
    <col min="10474" max="10474" width="11.5234375" style="1" customWidth="1"/>
    <col min="10475" max="10475" width="0.5234375" style="1" customWidth="1"/>
    <col min="10476" max="10479" width="5.5234375" style="1" customWidth="1"/>
    <col min="10480" max="10480" width="2.1015625" style="1" customWidth="1"/>
    <col min="10481" max="10481" width="6.5234375" style="1" customWidth="1"/>
    <col min="10482" max="10482" width="9" style="1" customWidth="1"/>
    <col min="10483" max="10485" width="9.41796875" style="1" customWidth="1"/>
    <col min="10486" max="10486" width="0.89453125" style="1" customWidth="1"/>
    <col min="10487" max="10494" width="8.5234375" style="1" customWidth="1"/>
    <col min="10495" max="10495" width="9.1015625" style="1"/>
    <col min="10496" max="10496" width="6.5234375" style="1" customWidth="1"/>
    <col min="10497" max="10497" width="9" style="1" customWidth="1"/>
    <col min="10498" max="10500" width="9.41796875" style="1" customWidth="1"/>
    <col min="10501" max="10501" width="0.89453125" style="1" customWidth="1"/>
    <col min="10502" max="10502" width="8.5234375" style="1" customWidth="1"/>
    <col min="10503" max="10721" width="9.1015625" style="1"/>
    <col min="10722" max="10722" width="7.1015625" style="1" customWidth="1"/>
    <col min="10723" max="10724" width="9.1015625" style="1"/>
    <col min="10725" max="10725" width="12.41796875" style="1" customWidth="1"/>
    <col min="10726" max="10726" width="0.89453125" style="1" customWidth="1"/>
    <col min="10727" max="10727" width="12.41796875" style="1" customWidth="1"/>
    <col min="10728" max="10728" width="0.89453125" style="1" customWidth="1"/>
    <col min="10729" max="10729" width="12.41796875" style="1" customWidth="1"/>
    <col min="10730" max="10730" width="11.5234375" style="1" customWidth="1"/>
    <col min="10731" max="10731" width="0.5234375" style="1" customWidth="1"/>
    <col min="10732" max="10735" width="5.5234375" style="1" customWidth="1"/>
    <col min="10736" max="10736" width="2.1015625" style="1" customWidth="1"/>
    <col min="10737" max="10737" width="6.5234375" style="1" customWidth="1"/>
    <col min="10738" max="10738" width="9" style="1" customWidth="1"/>
    <col min="10739" max="10741" width="9.41796875" style="1" customWidth="1"/>
    <col min="10742" max="10742" width="0.89453125" style="1" customWidth="1"/>
    <col min="10743" max="10750" width="8.5234375" style="1" customWidth="1"/>
    <col min="10751" max="10751" width="9.1015625" style="1"/>
    <col min="10752" max="10752" width="6.5234375" style="1" customWidth="1"/>
    <col min="10753" max="10753" width="9" style="1" customWidth="1"/>
    <col min="10754" max="10756" width="9.41796875" style="1" customWidth="1"/>
    <col min="10757" max="10757" width="0.89453125" style="1" customWidth="1"/>
    <col min="10758" max="10758" width="8.5234375" style="1" customWidth="1"/>
    <col min="10759" max="10977" width="9.1015625" style="1"/>
    <col min="10978" max="10978" width="7.1015625" style="1" customWidth="1"/>
    <col min="10979" max="10980" width="9.1015625" style="1"/>
    <col min="10981" max="10981" width="12.41796875" style="1" customWidth="1"/>
    <col min="10982" max="10982" width="0.89453125" style="1" customWidth="1"/>
    <col min="10983" max="10983" width="12.41796875" style="1" customWidth="1"/>
    <col min="10984" max="10984" width="0.89453125" style="1" customWidth="1"/>
    <col min="10985" max="10985" width="12.41796875" style="1" customWidth="1"/>
    <col min="10986" max="10986" width="11.5234375" style="1" customWidth="1"/>
    <col min="10987" max="10987" width="0.5234375" style="1" customWidth="1"/>
    <col min="10988" max="10991" width="5.5234375" style="1" customWidth="1"/>
    <col min="10992" max="10992" width="2.1015625" style="1" customWidth="1"/>
    <col min="10993" max="10993" width="6.5234375" style="1" customWidth="1"/>
    <col min="10994" max="10994" width="9" style="1" customWidth="1"/>
    <col min="10995" max="10997" width="9.41796875" style="1" customWidth="1"/>
    <col min="10998" max="10998" width="0.89453125" style="1" customWidth="1"/>
    <col min="10999" max="11006" width="8.5234375" style="1" customWidth="1"/>
    <col min="11007" max="11007" width="9.1015625" style="1"/>
    <col min="11008" max="11008" width="6.5234375" style="1" customWidth="1"/>
    <col min="11009" max="11009" width="9" style="1" customWidth="1"/>
    <col min="11010" max="11012" width="9.41796875" style="1" customWidth="1"/>
    <col min="11013" max="11013" width="0.89453125" style="1" customWidth="1"/>
    <col min="11014" max="11014" width="8.5234375" style="1" customWidth="1"/>
    <col min="11015" max="11233" width="9.1015625" style="1"/>
    <col min="11234" max="11234" width="7.1015625" style="1" customWidth="1"/>
    <col min="11235" max="11236" width="9.1015625" style="1"/>
    <col min="11237" max="11237" width="12.41796875" style="1" customWidth="1"/>
    <col min="11238" max="11238" width="0.89453125" style="1" customWidth="1"/>
    <col min="11239" max="11239" width="12.41796875" style="1" customWidth="1"/>
    <col min="11240" max="11240" width="0.89453125" style="1" customWidth="1"/>
    <col min="11241" max="11241" width="12.41796875" style="1" customWidth="1"/>
    <col min="11242" max="11242" width="11.5234375" style="1" customWidth="1"/>
    <col min="11243" max="11243" width="0.5234375" style="1" customWidth="1"/>
    <col min="11244" max="11247" width="5.5234375" style="1" customWidth="1"/>
    <col min="11248" max="11248" width="2.1015625" style="1" customWidth="1"/>
    <col min="11249" max="11249" width="6.5234375" style="1" customWidth="1"/>
    <col min="11250" max="11250" width="9" style="1" customWidth="1"/>
    <col min="11251" max="11253" width="9.41796875" style="1" customWidth="1"/>
    <col min="11254" max="11254" width="0.89453125" style="1" customWidth="1"/>
    <col min="11255" max="11262" width="8.5234375" style="1" customWidth="1"/>
    <col min="11263" max="11263" width="9.1015625" style="1"/>
    <col min="11264" max="11264" width="6.5234375" style="1" customWidth="1"/>
    <col min="11265" max="11265" width="9" style="1" customWidth="1"/>
    <col min="11266" max="11268" width="9.41796875" style="1" customWidth="1"/>
    <col min="11269" max="11269" width="0.89453125" style="1" customWidth="1"/>
    <col min="11270" max="11270" width="8.5234375" style="1" customWidth="1"/>
    <col min="11271" max="11489" width="9.1015625" style="1"/>
    <col min="11490" max="11490" width="7.1015625" style="1" customWidth="1"/>
    <col min="11491" max="11492" width="9.1015625" style="1"/>
    <col min="11493" max="11493" width="12.41796875" style="1" customWidth="1"/>
    <col min="11494" max="11494" width="0.89453125" style="1" customWidth="1"/>
    <col min="11495" max="11495" width="12.41796875" style="1" customWidth="1"/>
    <col min="11496" max="11496" width="0.89453125" style="1" customWidth="1"/>
    <col min="11497" max="11497" width="12.41796875" style="1" customWidth="1"/>
    <col min="11498" max="11498" width="11.5234375" style="1" customWidth="1"/>
    <col min="11499" max="11499" width="0.5234375" style="1" customWidth="1"/>
    <col min="11500" max="11503" width="5.5234375" style="1" customWidth="1"/>
    <col min="11504" max="11504" width="2.1015625" style="1" customWidth="1"/>
    <col min="11505" max="11505" width="6.5234375" style="1" customWidth="1"/>
    <col min="11506" max="11506" width="9" style="1" customWidth="1"/>
    <col min="11507" max="11509" width="9.41796875" style="1" customWidth="1"/>
    <col min="11510" max="11510" width="0.89453125" style="1" customWidth="1"/>
    <col min="11511" max="11518" width="8.5234375" style="1" customWidth="1"/>
    <col min="11519" max="11519" width="9.1015625" style="1"/>
    <col min="11520" max="11520" width="6.5234375" style="1" customWidth="1"/>
    <col min="11521" max="11521" width="9" style="1" customWidth="1"/>
    <col min="11522" max="11524" width="9.41796875" style="1" customWidth="1"/>
    <col min="11525" max="11525" width="0.89453125" style="1" customWidth="1"/>
    <col min="11526" max="11526" width="8.5234375" style="1" customWidth="1"/>
    <col min="11527" max="11745" width="9.1015625" style="1"/>
    <col min="11746" max="11746" width="7.1015625" style="1" customWidth="1"/>
    <col min="11747" max="11748" width="9.1015625" style="1"/>
    <col min="11749" max="11749" width="12.41796875" style="1" customWidth="1"/>
    <col min="11750" max="11750" width="0.89453125" style="1" customWidth="1"/>
    <col min="11751" max="11751" width="12.41796875" style="1" customWidth="1"/>
    <col min="11752" max="11752" width="0.89453125" style="1" customWidth="1"/>
    <col min="11753" max="11753" width="12.41796875" style="1" customWidth="1"/>
    <col min="11754" max="11754" width="11.5234375" style="1" customWidth="1"/>
    <col min="11755" max="11755" width="0.5234375" style="1" customWidth="1"/>
    <col min="11756" max="11759" width="5.5234375" style="1" customWidth="1"/>
    <col min="11760" max="11760" width="2.1015625" style="1" customWidth="1"/>
    <col min="11761" max="11761" width="6.5234375" style="1" customWidth="1"/>
    <col min="11762" max="11762" width="9" style="1" customWidth="1"/>
    <col min="11763" max="11765" width="9.41796875" style="1" customWidth="1"/>
    <col min="11766" max="11766" width="0.89453125" style="1" customWidth="1"/>
    <col min="11767" max="11774" width="8.5234375" style="1" customWidth="1"/>
    <col min="11775" max="11775" width="9.1015625" style="1"/>
    <col min="11776" max="11776" width="6.5234375" style="1" customWidth="1"/>
    <col min="11777" max="11777" width="9" style="1" customWidth="1"/>
    <col min="11778" max="11780" width="9.41796875" style="1" customWidth="1"/>
    <col min="11781" max="11781" width="0.89453125" style="1" customWidth="1"/>
    <col min="11782" max="11782" width="8.5234375" style="1" customWidth="1"/>
    <col min="11783" max="12001" width="9.1015625" style="1"/>
    <col min="12002" max="12002" width="7.1015625" style="1" customWidth="1"/>
    <col min="12003" max="12004" width="9.1015625" style="1"/>
    <col min="12005" max="12005" width="12.41796875" style="1" customWidth="1"/>
    <col min="12006" max="12006" width="0.89453125" style="1" customWidth="1"/>
    <col min="12007" max="12007" width="12.41796875" style="1" customWidth="1"/>
    <col min="12008" max="12008" width="0.89453125" style="1" customWidth="1"/>
    <col min="12009" max="12009" width="12.41796875" style="1" customWidth="1"/>
    <col min="12010" max="12010" width="11.5234375" style="1" customWidth="1"/>
    <col min="12011" max="12011" width="0.5234375" style="1" customWidth="1"/>
    <col min="12012" max="12015" width="5.5234375" style="1" customWidth="1"/>
    <col min="12016" max="12016" width="2.1015625" style="1" customWidth="1"/>
    <col min="12017" max="12017" width="6.5234375" style="1" customWidth="1"/>
    <col min="12018" max="12018" width="9" style="1" customWidth="1"/>
    <col min="12019" max="12021" width="9.41796875" style="1" customWidth="1"/>
    <col min="12022" max="12022" width="0.89453125" style="1" customWidth="1"/>
    <col min="12023" max="12030" width="8.5234375" style="1" customWidth="1"/>
    <col min="12031" max="12031" width="9.1015625" style="1"/>
    <col min="12032" max="12032" width="6.5234375" style="1" customWidth="1"/>
    <col min="12033" max="12033" width="9" style="1" customWidth="1"/>
    <col min="12034" max="12036" width="9.41796875" style="1" customWidth="1"/>
    <col min="12037" max="12037" width="0.89453125" style="1" customWidth="1"/>
    <col min="12038" max="12038" width="8.5234375" style="1" customWidth="1"/>
    <col min="12039" max="12257" width="9.1015625" style="1"/>
    <col min="12258" max="12258" width="7.1015625" style="1" customWidth="1"/>
    <col min="12259" max="12260" width="9.1015625" style="1"/>
    <col min="12261" max="12261" width="12.41796875" style="1" customWidth="1"/>
    <col min="12262" max="12262" width="0.89453125" style="1" customWidth="1"/>
    <col min="12263" max="12263" width="12.41796875" style="1" customWidth="1"/>
    <col min="12264" max="12264" width="0.89453125" style="1" customWidth="1"/>
    <col min="12265" max="12265" width="12.41796875" style="1" customWidth="1"/>
    <col min="12266" max="12266" width="11.5234375" style="1" customWidth="1"/>
    <col min="12267" max="12267" width="0.5234375" style="1" customWidth="1"/>
    <col min="12268" max="12271" width="5.5234375" style="1" customWidth="1"/>
    <col min="12272" max="12272" width="2.1015625" style="1" customWidth="1"/>
    <col min="12273" max="12273" width="6.5234375" style="1" customWidth="1"/>
    <col min="12274" max="12274" width="9" style="1" customWidth="1"/>
    <col min="12275" max="12277" width="9.41796875" style="1" customWidth="1"/>
    <col min="12278" max="12278" width="0.89453125" style="1" customWidth="1"/>
    <col min="12279" max="12286" width="8.5234375" style="1" customWidth="1"/>
    <col min="12287" max="12287" width="9.1015625" style="1"/>
    <col min="12288" max="12288" width="6.5234375" style="1" customWidth="1"/>
    <col min="12289" max="12289" width="9" style="1" customWidth="1"/>
    <col min="12290" max="12292" width="9.41796875" style="1" customWidth="1"/>
    <col min="12293" max="12293" width="0.89453125" style="1" customWidth="1"/>
    <col min="12294" max="12294" width="8.5234375" style="1" customWidth="1"/>
    <col min="12295" max="12513" width="9.1015625" style="1"/>
    <col min="12514" max="12514" width="7.1015625" style="1" customWidth="1"/>
    <col min="12515" max="12516" width="9.1015625" style="1"/>
    <col min="12517" max="12517" width="12.41796875" style="1" customWidth="1"/>
    <col min="12518" max="12518" width="0.89453125" style="1" customWidth="1"/>
    <col min="12519" max="12519" width="12.41796875" style="1" customWidth="1"/>
    <col min="12520" max="12520" width="0.89453125" style="1" customWidth="1"/>
    <col min="12521" max="12521" width="12.41796875" style="1" customWidth="1"/>
    <col min="12522" max="12522" width="11.5234375" style="1" customWidth="1"/>
    <col min="12523" max="12523" width="0.5234375" style="1" customWidth="1"/>
    <col min="12524" max="12527" width="5.5234375" style="1" customWidth="1"/>
    <col min="12528" max="12528" width="2.1015625" style="1" customWidth="1"/>
    <col min="12529" max="12529" width="6.5234375" style="1" customWidth="1"/>
    <col min="12530" max="12530" width="9" style="1" customWidth="1"/>
    <col min="12531" max="12533" width="9.41796875" style="1" customWidth="1"/>
    <col min="12534" max="12534" width="0.89453125" style="1" customWidth="1"/>
    <col min="12535" max="12542" width="8.5234375" style="1" customWidth="1"/>
    <col min="12543" max="12543" width="9.1015625" style="1"/>
    <col min="12544" max="12544" width="6.5234375" style="1" customWidth="1"/>
    <col min="12545" max="12545" width="9" style="1" customWidth="1"/>
    <col min="12546" max="12548" width="9.41796875" style="1" customWidth="1"/>
    <col min="12549" max="12549" width="0.89453125" style="1" customWidth="1"/>
    <col min="12550" max="12550" width="8.5234375" style="1" customWidth="1"/>
    <col min="12551" max="12769" width="9.1015625" style="1"/>
    <col min="12770" max="12770" width="7.1015625" style="1" customWidth="1"/>
    <col min="12771" max="12772" width="9.1015625" style="1"/>
    <col min="12773" max="12773" width="12.41796875" style="1" customWidth="1"/>
    <col min="12774" max="12774" width="0.89453125" style="1" customWidth="1"/>
    <col min="12775" max="12775" width="12.41796875" style="1" customWidth="1"/>
    <col min="12776" max="12776" width="0.89453125" style="1" customWidth="1"/>
    <col min="12777" max="12777" width="12.41796875" style="1" customWidth="1"/>
    <col min="12778" max="12778" width="11.5234375" style="1" customWidth="1"/>
    <col min="12779" max="12779" width="0.5234375" style="1" customWidth="1"/>
    <col min="12780" max="12783" width="5.5234375" style="1" customWidth="1"/>
    <col min="12784" max="12784" width="2.1015625" style="1" customWidth="1"/>
    <col min="12785" max="12785" width="6.5234375" style="1" customWidth="1"/>
    <col min="12786" max="12786" width="9" style="1" customWidth="1"/>
    <col min="12787" max="12789" width="9.41796875" style="1" customWidth="1"/>
    <col min="12790" max="12790" width="0.89453125" style="1" customWidth="1"/>
    <col min="12791" max="12798" width="8.5234375" style="1" customWidth="1"/>
    <col min="12799" max="12799" width="9.1015625" style="1"/>
    <col min="12800" max="12800" width="6.5234375" style="1" customWidth="1"/>
    <col min="12801" max="12801" width="9" style="1" customWidth="1"/>
    <col min="12802" max="12804" width="9.41796875" style="1" customWidth="1"/>
    <col min="12805" max="12805" width="0.89453125" style="1" customWidth="1"/>
    <col min="12806" max="12806" width="8.5234375" style="1" customWidth="1"/>
    <col min="12807" max="13025" width="9.1015625" style="1"/>
    <col min="13026" max="13026" width="7.1015625" style="1" customWidth="1"/>
    <col min="13027" max="13028" width="9.1015625" style="1"/>
    <col min="13029" max="13029" width="12.41796875" style="1" customWidth="1"/>
    <col min="13030" max="13030" width="0.89453125" style="1" customWidth="1"/>
    <col min="13031" max="13031" width="12.41796875" style="1" customWidth="1"/>
    <col min="13032" max="13032" width="0.89453125" style="1" customWidth="1"/>
    <col min="13033" max="13033" width="12.41796875" style="1" customWidth="1"/>
    <col min="13034" max="13034" width="11.5234375" style="1" customWidth="1"/>
    <col min="13035" max="13035" width="0.5234375" style="1" customWidth="1"/>
    <col min="13036" max="13039" width="5.5234375" style="1" customWidth="1"/>
    <col min="13040" max="13040" width="2.1015625" style="1" customWidth="1"/>
    <col min="13041" max="13041" width="6.5234375" style="1" customWidth="1"/>
    <col min="13042" max="13042" width="9" style="1" customWidth="1"/>
    <col min="13043" max="13045" width="9.41796875" style="1" customWidth="1"/>
    <col min="13046" max="13046" width="0.89453125" style="1" customWidth="1"/>
    <col min="13047" max="13054" width="8.5234375" style="1" customWidth="1"/>
    <col min="13055" max="13055" width="9.1015625" style="1"/>
    <col min="13056" max="13056" width="6.5234375" style="1" customWidth="1"/>
    <col min="13057" max="13057" width="9" style="1" customWidth="1"/>
    <col min="13058" max="13060" width="9.41796875" style="1" customWidth="1"/>
    <col min="13061" max="13061" width="0.89453125" style="1" customWidth="1"/>
    <col min="13062" max="13062" width="8.5234375" style="1" customWidth="1"/>
    <col min="13063" max="13281" width="9.1015625" style="1"/>
    <col min="13282" max="13282" width="7.1015625" style="1" customWidth="1"/>
    <col min="13283" max="13284" width="9.1015625" style="1"/>
    <col min="13285" max="13285" width="12.41796875" style="1" customWidth="1"/>
    <col min="13286" max="13286" width="0.89453125" style="1" customWidth="1"/>
    <col min="13287" max="13287" width="12.41796875" style="1" customWidth="1"/>
    <col min="13288" max="13288" width="0.89453125" style="1" customWidth="1"/>
    <col min="13289" max="13289" width="12.41796875" style="1" customWidth="1"/>
    <col min="13290" max="13290" width="11.5234375" style="1" customWidth="1"/>
    <col min="13291" max="13291" width="0.5234375" style="1" customWidth="1"/>
    <col min="13292" max="13295" width="5.5234375" style="1" customWidth="1"/>
    <col min="13296" max="13296" width="2.1015625" style="1" customWidth="1"/>
    <col min="13297" max="13297" width="6.5234375" style="1" customWidth="1"/>
    <col min="13298" max="13298" width="9" style="1" customWidth="1"/>
    <col min="13299" max="13301" width="9.41796875" style="1" customWidth="1"/>
    <col min="13302" max="13302" width="0.89453125" style="1" customWidth="1"/>
    <col min="13303" max="13310" width="8.5234375" style="1" customWidth="1"/>
    <col min="13311" max="13311" width="9.1015625" style="1"/>
    <col min="13312" max="13312" width="6.5234375" style="1" customWidth="1"/>
    <col min="13313" max="13313" width="9" style="1" customWidth="1"/>
    <col min="13314" max="13316" width="9.41796875" style="1" customWidth="1"/>
    <col min="13317" max="13317" width="0.89453125" style="1" customWidth="1"/>
    <col min="13318" max="13318" width="8.5234375" style="1" customWidth="1"/>
    <col min="13319" max="13537" width="9.1015625" style="1"/>
    <col min="13538" max="13538" width="7.1015625" style="1" customWidth="1"/>
    <col min="13539" max="13540" width="9.1015625" style="1"/>
    <col min="13541" max="13541" width="12.41796875" style="1" customWidth="1"/>
    <col min="13542" max="13542" width="0.89453125" style="1" customWidth="1"/>
    <col min="13543" max="13543" width="12.41796875" style="1" customWidth="1"/>
    <col min="13544" max="13544" width="0.89453125" style="1" customWidth="1"/>
    <col min="13545" max="13545" width="12.41796875" style="1" customWidth="1"/>
    <col min="13546" max="13546" width="11.5234375" style="1" customWidth="1"/>
    <col min="13547" max="13547" width="0.5234375" style="1" customWidth="1"/>
    <col min="13548" max="13551" width="5.5234375" style="1" customWidth="1"/>
    <col min="13552" max="13552" width="2.1015625" style="1" customWidth="1"/>
    <col min="13553" max="13553" width="6.5234375" style="1" customWidth="1"/>
    <col min="13554" max="13554" width="9" style="1" customWidth="1"/>
    <col min="13555" max="13557" width="9.41796875" style="1" customWidth="1"/>
    <col min="13558" max="13558" width="0.89453125" style="1" customWidth="1"/>
    <col min="13559" max="13566" width="8.5234375" style="1" customWidth="1"/>
    <col min="13567" max="13567" width="9.1015625" style="1"/>
    <col min="13568" max="13568" width="6.5234375" style="1" customWidth="1"/>
    <col min="13569" max="13569" width="9" style="1" customWidth="1"/>
    <col min="13570" max="13572" width="9.41796875" style="1" customWidth="1"/>
    <col min="13573" max="13573" width="0.89453125" style="1" customWidth="1"/>
    <col min="13574" max="13574" width="8.5234375" style="1" customWidth="1"/>
    <col min="13575" max="13793" width="9.1015625" style="1"/>
    <col min="13794" max="13794" width="7.1015625" style="1" customWidth="1"/>
    <col min="13795" max="13796" width="9.1015625" style="1"/>
    <col min="13797" max="13797" width="12.41796875" style="1" customWidth="1"/>
    <col min="13798" max="13798" width="0.89453125" style="1" customWidth="1"/>
    <col min="13799" max="13799" width="12.41796875" style="1" customWidth="1"/>
    <col min="13800" max="13800" width="0.89453125" style="1" customWidth="1"/>
    <col min="13801" max="13801" width="12.41796875" style="1" customWidth="1"/>
    <col min="13802" max="13802" width="11.5234375" style="1" customWidth="1"/>
    <col min="13803" max="13803" width="0.5234375" style="1" customWidth="1"/>
    <col min="13804" max="13807" width="5.5234375" style="1" customWidth="1"/>
    <col min="13808" max="13808" width="2.1015625" style="1" customWidth="1"/>
    <col min="13809" max="13809" width="6.5234375" style="1" customWidth="1"/>
    <col min="13810" max="13810" width="9" style="1" customWidth="1"/>
    <col min="13811" max="13813" width="9.41796875" style="1" customWidth="1"/>
    <col min="13814" max="13814" width="0.89453125" style="1" customWidth="1"/>
    <col min="13815" max="13822" width="8.5234375" style="1" customWidth="1"/>
    <col min="13823" max="13823" width="9.1015625" style="1"/>
    <col min="13824" max="13824" width="6.5234375" style="1" customWidth="1"/>
    <col min="13825" max="13825" width="9" style="1" customWidth="1"/>
    <col min="13826" max="13828" width="9.41796875" style="1" customWidth="1"/>
    <col min="13829" max="13829" width="0.89453125" style="1" customWidth="1"/>
    <col min="13830" max="13830" width="8.5234375" style="1" customWidth="1"/>
    <col min="13831" max="14049" width="9.1015625" style="1"/>
    <col min="14050" max="14050" width="7.1015625" style="1" customWidth="1"/>
    <col min="14051" max="14052" width="9.1015625" style="1"/>
    <col min="14053" max="14053" width="12.41796875" style="1" customWidth="1"/>
    <col min="14054" max="14054" width="0.89453125" style="1" customWidth="1"/>
    <col min="14055" max="14055" width="12.41796875" style="1" customWidth="1"/>
    <col min="14056" max="14056" width="0.89453125" style="1" customWidth="1"/>
    <col min="14057" max="14057" width="12.41796875" style="1" customWidth="1"/>
    <col min="14058" max="14058" width="11.5234375" style="1" customWidth="1"/>
    <col min="14059" max="14059" width="0.5234375" style="1" customWidth="1"/>
    <col min="14060" max="14063" width="5.5234375" style="1" customWidth="1"/>
    <col min="14064" max="14064" width="2.1015625" style="1" customWidth="1"/>
    <col min="14065" max="14065" width="6.5234375" style="1" customWidth="1"/>
    <col min="14066" max="14066" width="9" style="1" customWidth="1"/>
    <col min="14067" max="14069" width="9.41796875" style="1" customWidth="1"/>
    <col min="14070" max="14070" width="0.89453125" style="1" customWidth="1"/>
    <col min="14071" max="14078" width="8.5234375" style="1" customWidth="1"/>
    <col min="14079" max="14079" width="9.1015625" style="1"/>
    <col min="14080" max="14080" width="6.5234375" style="1" customWidth="1"/>
    <col min="14081" max="14081" width="9" style="1" customWidth="1"/>
    <col min="14082" max="14084" width="9.41796875" style="1" customWidth="1"/>
    <col min="14085" max="14085" width="0.89453125" style="1" customWidth="1"/>
    <col min="14086" max="14086" width="8.5234375" style="1" customWidth="1"/>
    <col min="14087" max="14305" width="9.1015625" style="1"/>
    <col min="14306" max="14306" width="7.1015625" style="1" customWidth="1"/>
    <col min="14307" max="14308" width="9.1015625" style="1"/>
    <col min="14309" max="14309" width="12.41796875" style="1" customWidth="1"/>
    <col min="14310" max="14310" width="0.89453125" style="1" customWidth="1"/>
    <col min="14311" max="14311" width="12.41796875" style="1" customWidth="1"/>
    <col min="14312" max="14312" width="0.89453125" style="1" customWidth="1"/>
    <col min="14313" max="14313" width="12.41796875" style="1" customWidth="1"/>
    <col min="14314" max="14314" width="11.5234375" style="1" customWidth="1"/>
    <col min="14315" max="14315" width="0.5234375" style="1" customWidth="1"/>
    <col min="14316" max="14319" width="5.5234375" style="1" customWidth="1"/>
    <col min="14320" max="14320" width="2.1015625" style="1" customWidth="1"/>
    <col min="14321" max="14321" width="6.5234375" style="1" customWidth="1"/>
    <col min="14322" max="14322" width="9" style="1" customWidth="1"/>
    <col min="14323" max="14325" width="9.41796875" style="1" customWidth="1"/>
    <col min="14326" max="14326" width="0.89453125" style="1" customWidth="1"/>
    <col min="14327" max="14334" width="8.5234375" style="1" customWidth="1"/>
    <col min="14335" max="14335" width="9.1015625" style="1"/>
    <col min="14336" max="14336" width="6.5234375" style="1" customWidth="1"/>
    <col min="14337" max="14337" width="9" style="1" customWidth="1"/>
    <col min="14338" max="14340" width="9.41796875" style="1" customWidth="1"/>
    <col min="14341" max="14341" width="0.89453125" style="1" customWidth="1"/>
    <col min="14342" max="14342" width="8.5234375" style="1" customWidth="1"/>
    <col min="14343" max="14561" width="9.1015625" style="1"/>
    <col min="14562" max="14562" width="7.1015625" style="1" customWidth="1"/>
    <col min="14563" max="14564" width="9.1015625" style="1"/>
    <col min="14565" max="14565" width="12.41796875" style="1" customWidth="1"/>
    <col min="14566" max="14566" width="0.89453125" style="1" customWidth="1"/>
    <col min="14567" max="14567" width="12.41796875" style="1" customWidth="1"/>
    <col min="14568" max="14568" width="0.89453125" style="1" customWidth="1"/>
    <col min="14569" max="14569" width="12.41796875" style="1" customWidth="1"/>
    <col min="14570" max="14570" width="11.5234375" style="1" customWidth="1"/>
    <col min="14571" max="14571" width="0.5234375" style="1" customWidth="1"/>
    <col min="14572" max="14575" width="5.5234375" style="1" customWidth="1"/>
    <col min="14576" max="14576" width="2.1015625" style="1" customWidth="1"/>
    <col min="14577" max="14577" width="6.5234375" style="1" customWidth="1"/>
    <col min="14578" max="14578" width="9" style="1" customWidth="1"/>
    <col min="14579" max="14581" width="9.41796875" style="1" customWidth="1"/>
    <col min="14582" max="14582" width="0.89453125" style="1" customWidth="1"/>
    <col min="14583" max="14590" width="8.5234375" style="1" customWidth="1"/>
    <col min="14591" max="14591" width="9.1015625" style="1"/>
    <col min="14592" max="14592" width="6.5234375" style="1" customWidth="1"/>
    <col min="14593" max="14593" width="9" style="1" customWidth="1"/>
    <col min="14594" max="14596" width="9.41796875" style="1" customWidth="1"/>
    <col min="14597" max="14597" width="0.89453125" style="1" customWidth="1"/>
    <col min="14598" max="14598" width="8.5234375" style="1" customWidth="1"/>
    <col min="14599" max="14817" width="9.1015625" style="1"/>
    <col min="14818" max="14818" width="7.1015625" style="1" customWidth="1"/>
    <col min="14819" max="14820" width="9.1015625" style="1"/>
    <col min="14821" max="14821" width="12.41796875" style="1" customWidth="1"/>
    <col min="14822" max="14822" width="0.89453125" style="1" customWidth="1"/>
    <col min="14823" max="14823" width="12.41796875" style="1" customWidth="1"/>
    <col min="14824" max="14824" width="0.89453125" style="1" customWidth="1"/>
    <col min="14825" max="14825" width="12.41796875" style="1" customWidth="1"/>
    <col min="14826" max="14826" width="11.5234375" style="1" customWidth="1"/>
    <col min="14827" max="14827" width="0.5234375" style="1" customWidth="1"/>
    <col min="14828" max="14831" width="5.5234375" style="1" customWidth="1"/>
    <col min="14832" max="14832" width="2.1015625" style="1" customWidth="1"/>
    <col min="14833" max="14833" width="6.5234375" style="1" customWidth="1"/>
    <col min="14834" max="14834" width="9" style="1" customWidth="1"/>
    <col min="14835" max="14837" width="9.41796875" style="1" customWidth="1"/>
    <col min="14838" max="14838" width="0.89453125" style="1" customWidth="1"/>
    <col min="14839" max="14846" width="8.5234375" style="1" customWidth="1"/>
    <col min="14847" max="14847" width="9.1015625" style="1"/>
    <col min="14848" max="14848" width="6.5234375" style="1" customWidth="1"/>
    <col min="14849" max="14849" width="9" style="1" customWidth="1"/>
    <col min="14850" max="14852" width="9.41796875" style="1" customWidth="1"/>
    <col min="14853" max="14853" width="0.89453125" style="1" customWidth="1"/>
    <col min="14854" max="14854" width="8.5234375" style="1" customWidth="1"/>
    <col min="14855" max="15073" width="9.1015625" style="1"/>
    <col min="15074" max="15074" width="7.1015625" style="1" customWidth="1"/>
    <col min="15075" max="15076" width="9.1015625" style="1"/>
    <col min="15077" max="15077" width="12.41796875" style="1" customWidth="1"/>
    <col min="15078" max="15078" width="0.89453125" style="1" customWidth="1"/>
    <col min="15079" max="15079" width="12.41796875" style="1" customWidth="1"/>
    <col min="15080" max="15080" width="0.89453125" style="1" customWidth="1"/>
    <col min="15081" max="15081" width="12.41796875" style="1" customWidth="1"/>
    <col min="15082" max="15082" width="11.5234375" style="1" customWidth="1"/>
    <col min="15083" max="15083" width="0.5234375" style="1" customWidth="1"/>
    <col min="15084" max="15087" width="5.5234375" style="1" customWidth="1"/>
    <col min="15088" max="15088" width="2.1015625" style="1" customWidth="1"/>
    <col min="15089" max="15089" width="6.5234375" style="1" customWidth="1"/>
    <col min="15090" max="15090" width="9" style="1" customWidth="1"/>
    <col min="15091" max="15093" width="9.41796875" style="1" customWidth="1"/>
    <col min="15094" max="15094" width="0.89453125" style="1" customWidth="1"/>
    <col min="15095" max="15102" width="8.5234375" style="1" customWidth="1"/>
    <col min="15103" max="15103" width="9.1015625" style="1"/>
    <col min="15104" max="15104" width="6.5234375" style="1" customWidth="1"/>
    <col min="15105" max="15105" width="9" style="1" customWidth="1"/>
    <col min="15106" max="15108" width="9.41796875" style="1" customWidth="1"/>
    <col min="15109" max="15109" width="0.89453125" style="1" customWidth="1"/>
    <col min="15110" max="15110" width="8.5234375" style="1" customWidth="1"/>
    <col min="15111" max="15329" width="9.1015625" style="1"/>
    <col min="15330" max="15330" width="7.1015625" style="1" customWidth="1"/>
    <col min="15331" max="15332" width="9.1015625" style="1"/>
    <col min="15333" max="15333" width="12.41796875" style="1" customWidth="1"/>
    <col min="15334" max="15334" width="0.89453125" style="1" customWidth="1"/>
    <col min="15335" max="15335" width="12.41796875" style="1" customWidth="1"/>
    <col min="15336" max="15336" width="0.89453125" style="1" customWidth="1"/>
    <col min="15337" max="15337" width="12.41796875" style="1" customWidth="1"/>
    <col min="15338" max="15338" width="11.5234375" style="1" customWidth="1"/>
    <col min="15339" max="15339" width="0.5234375" style="1" customWidth="1"/>
    <col min="15340" max="15343" width="5.5234375" style="1" customWidth="1"/>
    <col min="15344" max="15344" width="2.1015625" style="1" customWidth="1"/>
    <col min="15345" max="15345" width="6.5234375" style="1" customWidth="1"/>
    <col min="15346" max="15346" width="9" style="1" customWidth="1"/>
    <col min="15347" max="15349" width="9.41796875" style="1" customWidth="1"/>
    <col min="15350" max="15350" width="0.89453125" style="1" customWidth="1"/>
    <col min="15351" max="15358" width="8.5234375" style="1" customWidth="1"/>
    <col min="15359" max="15359" width="9.1015625" style="1"/>
    <col min="15360" max="15360" width="6.5234375" style="1" customWidth="1"/>
    <col min="15361" max="15361" width="9" style="1" customWidth="1"/>
    <col min="15362" max="15364" width="9.41796875" style="1" customWidth="1"/>
    <col min="15365" max="15365" width="0.89453125" style="1" customWidth="1"/>
    <col min="15366" max="15366" width="8.5234375" style="1" customWidth="1"/>
    <col min="15367" max="15585" width="9.1015625" style="1"/>
    <col min="15586" max="15586" width="7.1015625" style="1" customWidth="1"/>
    <col min="15587" max="15588" width="9.1015625" style="1"/>
    <col min="15589" max="15589" width="12.41796875" style="1" customWidth="1"/>
    <col min="15590" max="15590" width="0.89453125" style="1" customWidth="1"/>
    <col min="15591" max="15591" width="12.41796875" style="1" customWidth="1"/>
    <col min="15592" max="15592" width="0.89453125" style="1" customWidth="1"/>
    <col min="15593" max="15593" width="12.41796875" style="1" customWidth="1"/>
    <col min="15594" max="15594" width="11.5234375" style="1" customWidth="1"/>
    <col min="15595" max="15595" width="0.5234375" style="1" customWidth="1"/>
    <col min="15596" max="15599" width="5.5234375" style="1" customWidth="1"/>
    <col min="15600" max="15600" width="2.1015625" style="1" customWidth="1"/>
    <col min="15601" max="15601" width="6.5234375" style="1" customWidth="1"/>
    <col min="15602" max="15602" width="9" style="1" customWidth="1"/>
    <col min="15603" max="15605" width="9.41796875" style="1" customWidth="1"/>
    <col min="15606" max="15606" width="0.89453125" style="1" customWidth="1"/>
    <col min="15607" max="15614" width="8.5234375" style="1" customWidth="1"/>
    <col min="15615" max="15615" width="9.1015625" style="1"/>
    <col min="15616" max="15616" width="6.5234375" style="1" customWidth="1"/>
    <col min="15617" max="15617" width="9" style="1" customWidth="1"/>
    <col min="15618" max="15620" width="9.41796875" style="1" customWidth="1"/>
    <col min="15621" max="15621" width="0.89453125" style="1" customWidth="1"/>
    <col min="15622" max="15622" width="8.5234375" style="1" customWidth="1"/>
    <col min="15623" max="15841" width="9.1015625" style="1"/>
    <col min="15842" max="15842" width="7.1015625" style="1" customWidth="1"/>
    <col min="15843" max="15844" width="9.1015625" style="1"/>
    <col min="15845" max="15845" width="12.41796875" style="1" customWidth="1"/>
    <col min="15846" max="15846" width="0.89453125" style="1" customWidth="1"/>
    <col min="15847" max="15847" width="12.41796875" style="1" customWidth="1"/>
    <col min="15848" max="15848" width="0.89453125" style="1" customWidth="1"/>
    <col min="15849" max="15849" width="12.41796875" style="1" customWidth="1"/>
    <col min="15850" max="15850" width="11.5234375" style="1" customWidth="1"/>
    <col min="15851" max="15851" width="0.5234375" style="1" customWidth="1"/>
    <col min="15852" max="15855" width="5.5234375" style="1" customWidth="1"/>
    <col min="15856" max="15856" width="2.1015625" style="1" customWidth="1"/>
    <col min="15857" max="15857" width="6.5234375" style="1" customWidth="1"/>
    <col min="15858" max="15858" width="9" style="1" customWidth="1"/>
    <col min="15859" max="15861" width="9.41796875" style="1" customWidth="1"/>
    <col min="15862" max="15862" width="0.89453125" style="1" customWidth="1"/>
    <col min="15863" max="15870" width="8.5234375" style="1" customWidth="1"/>
    <col min="15871" max="15871" width="9.1015625" style="1"/>
    <col min="15872" max="15872" width="6.5234375" style="1" customWidth="1"/>
    <col min="15873" max="15873" width="9" style="1" customWidth="1"/>
    <col min="15874" max="15876" width="9.41796875" style="1" customWidth="1"/>
    <col min="15877" max="15877" width="0.89453125" style="1" customWidth="1"/>
    <col min="15878" max="15878" width="8.5234375" style="1" customWidth="1"/>
    <col min="15879" max="16097" width="9.1015625" style="1"/>
    <col min="16098" max="16098" width="7.1015625" style="1" customWidth="1"/>
    <col min="16099" max="16100" width="9.1015625" style="1"/>
    <col min="16101" max="16101" width="12.41796875" style="1" customWidth="1"/>
    <col min="16102" max="16102" width="0.89453125" style="1" customWidth="1"/>
    <col min="16103" max="16103" width="12.41796875" style="1" customWidth="1"/>
    <col min="16104" max="16104" width="0.89453125" style="1" customWidth="1"/>
    <col min="16105" max="16105" width="12.41796875" style="1" customWidth="1"/>
    <col min="16106" max="16106" width="11.5234375" style="1" customWidth="1"/>
    <col min="16107" max="16107" width="0.5234375" style="1" customWidth="1"/>
    <col min="16108" max="16111" width="5.5234375" style="1" customWidth="1"/>
    <col min="16112" max="16112" width="2.1015625" style="1" customWidth="1"/>
    <col min="16113" max="16113" width="6.5234375" style="1" customWidth="1"/>
    <col min="16114" max="16114" width="9" style="1" customWidth="1"/>
    <col min="16115" max="16117" width="9.41796875" style="1" customWidth="1"/>
    <col min="16118" max="16118" width="0.89453125" style="1" customWidth="1"/>
    <col min="16119" max="16126" width="8.5234375" style="1" customWidth="1"/>
    <col min="16127" max="16127" width="9.1015625" style="1"/>
    <col min="16128" max="16128" width="6.5234375" style="1" customWidth="1"/>
    <col min="16129" max="16129" width="9" style="1" customWidth="1"/>
    <col min="16130" max="16132" width="9.41796875" style="1" customWidth="1"/>
    <col min="16133" max="16133" width="0.89453125" style="1" customWidth="1"/>
    <col min="16134" max="16134" width="8.5234375" style="1" customWidth="1"/>
    <col min="16135" max="16384" width="9.1015625" style="1"/>
  </cols>
  <sheetData>
    <row r="1" spans="1:26" ht="15">
      <c r="A1" s="319"/>
      <c r="B1" s="729" t="s">
        <v>3098</v>
      </c>
      <c r="C1" s="445"/>
      <c r="D1" s="445"/>
      <c r="E1" s="319"/>
      <c r="F1" s="319"/>
      <c r="G1" s="319"/>
      <c r="H1" s="319"/>
      <c r="I1" s="319"/>
      <c r="J1" s="319"/>
      <c r="K1" s="319"/>
      <c r="L1" s="319"/>
      <c r="M1" s="319"/>
      <c r="N1" s="319"/>
      <c r="O1" s="319"/>
      <c r="P1" s="445"/>
      <c r="Q1" s="319"/>
      <c r="R1" s="319"/>
      <c r="S1" s="319"/>
      <c r="T1" s="729" t="s">
        <v>3098</v>
      </c>
    </row>
    <row r="2" spans="1:26" ht="15" customHeight="1">
      <c r="A2" s="500">
        <v>30</v>
      </c>
      <c r="B2" s="1758" t="s">
        <v>137</v>
      </c>
      <c r="C2" s="1759"/>
      <c r="D2" s="1760"/>
      <c r="E2" s="319"/>
      <c r="F2" s="379"/>
      <c r="G2" s="319"/>
      <c r="H2" s="319"/>
      <c r="I2" s="319"/>
      <c r="J2" s="319"/>
      <c r="K2" s="319"/>
      <c r="L2" s="319"/>
      <c r="M2" s="319"/>
      <c r="N2" s="319"/>
      <c r="O2" s="319"/>
      <c r="T2" s="1729" t="s">
        <v>2873</v>
      </c>
      <c r="U2" s="1729"/>
      <c r="V2" s="1729"/>
      <c r="W2" s="1729"/>
      <c r="X2" s="1729"/>
      <c r="Y2" s="1729"/>
      <c r="Z2" s="1729"/>
    </row>
    <row r="3" spans="1:26" ht="15">
      <c r="A3" s="500"/>
      <c r="B3" s="543"/>
      <c r="C3" s="545"/>
      <c r="D3" s="545"/>
      <c r="E3" s="319"/>
      <c r="F3" s="379"/>
      <c r="G3" s="319"/>
      <c r="H3" s="319"/>
      <c r="I3" s="319"/>
      <c r="J3" s="319"/>
      <c r="K3" s="319"/>
      <c r="L3" s="319"/>
      <c r="M3" s="319"/>
      <c r="N3" s="319"/>
      <c r="O3" s="319"/>
      <c r="T3" s="1729"/>
      <c r="U3" s="1729"/>
      <c r="V3" s="1729"/>
      <c r="W3" s="1729"/>
      <c r="X3" s="1729"/>
      <c r="Y3" s="1729"/>
      <c r="Z3" s="1729"/>
    </row>
    <row r="4" spans="1:26" ht="15" customHeight="1">
      <c r="A4" s="319"/>
      <c r="B4" s="1729" t="s">
        <v>3099</v>
      </c>
      <c r="C4" s="1729"/>
      <c r="D4" s="1729"/>
      <c r="E4" s="1729"/>
      <c r="F4" s="1729"/>
      <c r="G4" s="1729"/>
      <c r="H4" s="1729"/>
      <c r="I4" s="1729"/>
      <c r="J4" s="1729"/>
      <c r="K4" s="1729"/>
      <c r="L4" s="1729"/>
      <c r="M4" s="1729"/>
      <c r="N4" s="1729"/>
      <c r="O4" s="319"/>
      <c r="T4" s="1729" t="str">
        <f>$B4</f>
        <v>For Banking Book - Land Acquisition, Development and Construction excluding HVCRE (139)</v>
      </c>
      <c r="U4" s="1729"/>
      <c r="V4" s="1729"/>
      <c r="W4" s="1729"/>
      <c r="X4" s="1729"/>
      <c r="Y4" s="1729"/>
      <c r="Z4" s="1729"/>
    </row>
    <row r="5" spans="1:26" ht="15" customHeight="1">
      <c r="A5" s="319"/>
      <c r="B5" s="1729"/>
      <c r="C5" s="1729"/>
      <c r="D5" s="1729"/>
      <c r="E5" s="1729"/>
      <c r="F5" s="1729"/>
      <c r="G5" s="1729"/>
      <c r="H5" s="1729"/>
      <c r="I5" s="1729"/>
      <c r="J5" s="1729"/>
      <c r="K5" s="1729"/>
      <c r="L5" s="1729"/>
      <c r="M5" s="1729"/>
      <c r="N5" s="1729"/>
      <c r="O5" s="319"/>
      <c r="T5" s="1729"/>
      <c r="U5" s="1729"/>
      <c r="V5" s="1729"/>
      <c r="W5" s="1729"/>
      <c r="X5" s="1729"/>
      <c r="Y5" s="1729"/>
      <c r="Z5" s="1729"/>
    </row>
    <row r="6" spans="1:26" ht="15">
      <c r="A6" s="477"/>
      <c r="B6" s="754" t="s">
        <v>2875</v>
      </c>
      <c r="C6" s="525"/>
      <c r="D6" s="477"/>
      <c r="E6" s="477"/>
      <c r="F6" s="477"/>
      <c r="G6" s="477"/>
      <c r="H6" s="477"/>
      <c r="I6" s="477"/>
      <c r="J6" s="477"/>
      <c r="K6" s="477"/>
      <c r="L6" s="477"/>
      <c r="M6" s="477"/>
      <c r="N6" s="477"/>
      <c r="O6" s="477"/>
      <c r="P6" s="477"/>
      <c r="Q6" s="477"/>
      <c r="R6" s="477"/>
      <c r="S6" s="319"/>
      <c r="T6" s="754" t="str">
        <f>$B6</f>
        <v>Dollars in thousands, Record Type 010</v>
      </c>
      <c r="U6" s="1130"/>
      <c r="V6" s="988"/>
      <c r="W6" s="988"/>
      <c r="X6" s="988"/>
    </row>
    <row r="7" spans="1:26" ht="21" customHeight="1">
      <c r="A7" s="477"/>
      <c r="B7" s="1671" t="s">
        <v>2342</v>
      </c>
      <c r="C7" s="1672"/>
      <c r="D7" s="1673"/>
      <c r="E7" s="985"/>
      <c r="F7" s="1670" t="s">
        <v>2368</v>
      </c>
      <c r="G7" s="1670"/>
      <c r="H7" s="988"/>
      <c r="I7" s="1601" t="s">
        <v>2876</v>
      </c>
      <c r="J7" s="1597"/>
      <c r="K7" s="1597"/>
      <c r="L7" s="1597"/>
      <c r="M7" s="1598"/>
      <c r="N7" s="477"/>
      <c r="O7" s="477"/>
      <c r="P7" s="477"/>
      <c r="Q7" s="477"/>
      <c r="R7" s="477"/>
      <c r="S7" s="319"/>
      <c r="T7" s="1674" t="s">
        <v>2877</v>
      </c>
      <c r="U7" s="1674"/>
      <c r="V7" s="1131"/>
      <c r="W7" s="1132"/>
      <c r="X7" s="1132"/>
    </row>
    <row r="8" spans="1:26">
      <c r="A8" s="477"/>
      <c r="B8" s="1134"/>
      <c r="C8" s="1135"/>
      <c r="D8" s="1136"/>
      <c r="E8" s="985"/>
      <c r="F8" s="1670"/>
      <c r="G8" s="1670"/>
      <c r="H8" s="988"/>
      <c r="I8" s="1601" t="s">
        <v>2878</v>
      </c>
      <c r="J8" s="1676"/>
      <c r="K8" s="1601" t="s">
        <v>2879</v>
      </c>
      <c r="L8" s="1676"/>
      <c r="M8" s="1677" t="s">
        <v>2880</v>
      </c>
      <c r="N8" s="985"/>
      <c r="O8" s="985"/>
      <c r="P8" s="985"/>
      <c r="Q8" s="985"/>
      <c r="R8" s="985"/>
      <c r="S8" s="319"/>
      <c r="T8" s="1675"/>
      <c r="U8" s="1675"/>
      <c r="V8" s="1131"/>
      <c r="W8" s="1596" t="s">
        <v>2879</v>
      </c>
      <c r="X8" s="1607"/>
    </row>
    <row r="9" spans="1:26" s="112" customFormat="1" ht="61.5">
      <c r="A9" s="984" t="s">
        <v>2881</v>
      </c>
      <c r="B9" s="984" t="s">
        <v>2882</v>
      </c>
      <c r="C9" s="984" t="s">
        <v>2345</v>
      </c>
      <c r="D9" s="984" t="s">
        <v>2883</v>
      </c>
      <c r="E9" s="986"/>
      <c r="F9" s="984" t="s">
        <v>2884</v>
      </c>
      <c r="G9" s="984" t="s">
        <v>2940</v>
      </c>
      <c r="H9" s="1137"/>
      <c r="I9" s="984" t="s">
        <v>2886</v>
      </c>
      <c r="J9" s="984" t="s">
        <v>2887</v>
      </c>
      <c r="K9" s="984" t="s">
        <v>2888</v>
      </c>
      <c r="L9" s="984" t="s">
        <v>2889</v>
      </c>
      <c r="M9" s="1678"/>
      <c r="N9" s="986"/>
      <c r="O9" s="1605" t="s">
        <v>2352</v>
      </c>
      <c r="P9" s="1607"/>
      <c r="Q9" s="1605" t="s">
        <v>2890</v>
      </c>
      <c r="R9" s="1607"/>
      <c r="S9" s="319"/>
      <c r="T9" s="1138" t="str">
        <f>$A9</f>
        <v>PD Band</v>
      </c>
      <c r="U9" s="1138" t="str">
        <f>$B9</f>
        <v>Estimated PD (%) (M3)</v>
      </c>
      <c r="V9" s="984" t="s">
        <v>2891</v>
      </c>
      <c r="W9" s="984" t="s">
        <v>2892</v>
      </c>
      <c r="X9" s="984" t="s">
        <v>2893</v>
      </c>
    </row>
    <row r="10" spans="1:26">
      <c r="A10" s="1131"/>
      <c r="B10" s="776" t="s">
        <v>282</v>
      </c>
      <c r="C10" s="776"/>
      <c r="D10" s="776" t="s">
        <v>283</v>
      </c>
      <c r="E10" s="776"/>
      <c r="F10" s="776" t="s">
        <v>284</v>
      </c>
      <c r="G10" s="776" t="s">
        <v>2894</v>
      </c>
      <c r="H10" s="1139"/>
      <c r="I10" s="776" t="s">
        <v>424</v>
      </c>
      <c r="J10" s="776" t="s">
        <v>287</v>
      </c>
      <c r="K10" s="776"/>
      <c r="L10" s="776"/>
      <c r="M10" s="776"/>
      <c r="N10" s="776"/>
      <c r="O10" s="776"/>
      <c r="P10" s="776"/>
      <c r="Q10" s="776"/>
      <c r="R10" s="776"/>
      <c r="S10" s="571"/>
      <c r="T10" s="1140"/>
      <c r="U10" s="1141" t="s">
        <v>2895</v>
      </c>
      <c r="V10" s="776"/>
      <c r="X10" s="776"/>
    </row>
    <row r="11" spans="1:26" ht="12.75" customHeight="1">
      <c r="A11" s="477"/>
      <c r="B11" s="813" t="s">
        <v>1790</v>
      </c>
      <c r="C11" s="477"/>
      <c r="D11" s="992"/>
      <c r="E11" s="992"/>
      <c r="F11" s="992"/>
      <c r="G11" s="992"/>
      <c r="H11" s="992"/>
      <c r="I11" s="1669" t="s">
        <v>2896</v>
      </c>
      <c r="J11" s="1669"/>
      <c r="K11" s="992"/>
      <c r="L11" s="992"/>
      <c r="M11" s="992"/>
      <c r="N11" s="992"/>
      <c r="O11" s="992"/>
      <c r="P11" s="992"/>
      <c r="Q11" s="477"/>
      <c r="R11" s="477"/>
      <c r="S11" s="319"/>
      <c r="T11" s="1142"/>
      <c r="U11" s="1143" t="str">
        <f>$B11</f>
        <v>Drawn (501)</v>
      </c>
    </row>
    <row r="12" spans="1:26">
      <c r="A12" s="453" t="s">
        <v>2897</v>
      </c>
      <c r="B12" s="1144"/>
      <c r="C12" s="1207"/>
      <c r="D12" s="994"/>
      <c r="E12" s="453"/>
      <c r="F12" s="994"/>
      <c r="G12" s="1124"/>
      <c r="H12" s="1146"/>
      <c r="I12" s="1147"/>
      <c r="J12" s="997"/>
      <c r="K12" s="1147"/>
      <c r="L12" s="1148"/>
      <c r="M12" s="1149"/>
      <c r="N12" s="453"/>
      <c r="O12" s="1665"/>
      <c r="P12" s="1665"/>
      <c r="Q12" s="1665"/>
      <c r="R12" s="1665"/>
      <c r="S12" s="319"/>
      <c r="T12" s="1151" t="str">
        <f t="shared" ref="T12:T36" si="0">$A12</f>
        <v>1 (1401)</v>
      </c>
      <c r="U12" s="1152" t="str">
        <f t="shared" ref="U12:U36" si="1">IF($B12="","",$B12)</f>
        <v/>
      </c>
      <c r="V12" s="1153"/>
      <c r="W12" s="1154"/>
      <c r="X12" s="1154"/>
    </row>
    <row r="13" spans="1:26">
      <c r="A13" s="453" t="s">
        <v>2898</v>
      </c>
      <c r="B13" s="1144"/>
      <c r="C13" s="1207"/>
      <c r="D13" s="994"/>
      <c r="E13" s="453"/>
      <c r="F13" s="994"/>
      <c r="G13" s="1124"/>
      <c r="H13" s="1146"/>
      <c r="I13" s="1147"/>
      <c r="J13" s="997"/>
      <c r="K13" s="1147"/>
      <c r="L13" s="1148"/>
      <c r="M13" s="1149"/>
      <c r="N13" s="453"/>
      <c r="O13" s="1665"/>
      <c r="P13" s="1665"/>
      <c r="Q13" s="1665"/>
      <c r="R13" s="1665"/>
      <c r="S13" s="319"/>
      <c r="T13" s="1151" t="str">
        <f t="shared" si="0"/>
        <v>2 (1402)</v>
      </c>
      <c r="U13" s="1152" t="str">
        <f t="shared" si="1"/>
        <v/>
      </c>
      <c r="V13" s="1153"/>
      <c r="W13" s="1154"/>
      <c r="X13" s="1154"/>
    </row>
    <row r="14" spans="1:26" ht="12.6" hidden="1" customHeight="1">
      <c r="A14" s="453" t="s">
        <v>2899</v>
      </c>
      <c r="B14" s="1144"/>
      <c r="C14" s="1207"/>
      <c r="D14" s="994"/>
      <c r="E14" s="453"/>
      <c r="F14" s="994"/>
      <c r="G14" s="1124"/>
      <c r="H14" s="1146"/>
      <c r="I14" s="1147"/>
      <c r="J14" s="997"/>
      <c r="K14" s="1147"/>
      <c r="L14" s="1148"/>
      <c r="M14" s="1149"/>
      <c r="N14" s="453"/>
      <c r="O14" s="1665"/>
      <c r="P14" s="1665"/>
      <c r="Q14" s="1665"/>
      <c r="R14" s="1665"/>
      <c r="S14" s="319"/>
      <c r="T14" s="1151" t="str">
        <f t="shared" si="0"/>
        <v>3 (1403)</v>
      </c>
      <c r="U14" s="1152" t="str">
        <f t="shared" si="1"/>
        <v/>
      </c>
      <c r="V14" s="1153"/>
      <c r="W14" s="1154"/>
      <c r="X14" s="1154"/>
    </row>
    <row r="15" spans="1:26" ht="12.6" hidden="1" customHeight="1">
      <c r="A15" s="453" t="s">
        <v>2900</v>
      </c>
      <c r="B15" s="1144"/>
      <c r="C15" s="1207"/>
      <c r="D15" s="994"/>
      <c r="E15" s="453"/>
      <c r="F15" s="994"/>
      <c r="G15" s="1124"/>
      <c r="H15" s="1146"/>
      <c r="I15" s="1147"/>
      <c r="J15" s="997"/>
      <c r="K15" s="1147"/>
      <c r="L15" s="1148"/>
      <c r="M15" s="1149"/>
      <c r="N15" s="453"/>
      <c r="O15" s="1665"/>
      <c r="P15" s="1665"/>
      <c r="Q15" s="1665"/>
      <c r="R15" s="1665"/>
      <c r="S15" s="319"/>
      <c r="T15" s="1151" t="str">
        <f t="shared" si="0"/>
        <v>4 (1404)</v>
      </c>
      <c r="U15" s="1152" t="str">
        <f t="shared" si="1"/>
        <v/>
      </c>
      <c r="V15" s="1153"/>
      <c r="W15" s="1154"/>
      <c r="X15" s="1154"/>
    </row>
    <row r="16" spans="1:26" ht="12.6" hidden="1" customHeight="1">
      <c r="A16" s="453" t="s">
        <v>2901</v>
      </c>
      <c r="B16" s="1144"/>
      <c r="C16" s="1207"/>
      <c r="D16" s="994"/>
      <c r="E16" s="453"/>
      <c r="F16" s="994"/>
      <c r="G16" s="1124"/>
      <c r="H16" s="1146"/>
      <c r="I16" s="1147"/>
      <c r="J16" s="997"/>
      <c r="K16" s="1147"/>
      <c r="L16" s="1148"/>
      <c r="M16" s="1149"/>
      <c r="N16" s="453"/>
      <c r="O16" s="1665"/>
      <c r="P16" s="1665"/>
      <c r="Q16" s="1665"/>
      <c r="R16" s="1665"/>
      <c r="S16" s="319"/>
      <c r="T16" s="1151" t="str">
        <f t="shared" si="0"/>
        <v>5 (1405)</v>
      </c>
      <c r="U16" s="1152" t="str">
        <f t="shared" si="1"/>
        <v/>
      </c>
      <c r="V16" s="1153"/>
      <c r="W16" s="1154"/>
      <c r="X16" s="1154"/>
    </row>
    <row r="17" spans="1:24" ht="12.6" hidden="1" customHeight="1">
      <c r="A17" s="453" t="s">
        <v>2902</v>
      </c>
      <c r="B17" s="1144"/>
      <c r="C17" s="1207"/>
      <c r="D17" s="994"/>
      <c r="E17" s="453"/>
      <c r="F17" s="994"/>
      <c r="G17" s="1124"/>
      <c r="H17" s="1146"/>
      <c r="I17" s="1147"/>
      <c r="J17" s="997"/>
      <c r="K17" s="1147"/>
      <c r="L17" s="1148"/>
      <c r="M17" s="1149"/>
      <c r="N17" s="453"/>
      <c r="O17" s="1665"/>
      <c r="P17" s="1665"/>
      <c r="Q17" s="1665"/>
      <c r="R17" s="1665"/>
      <c r="S17" s="319"/>
      <c r="T17" s="1151" t="str">
        <f t="shared" si="0"/>
        <v>6 (1406)</v>
      </c>
      <c r="U17" s="1152" t="str">
        <f t="shared" si="1"/>
        <v/>
      </c>
      <c r="V17" s="1153"/>
      <c r="W17" s="1154"/>
      <c r="X17" s="1154"/>
    </row>
    <row r="18" spans="1:24" ht="12.6" hidden="1" customHeight="1">
      <c r="A18" s="453" t="s">
        <v>2903</v>
      </c>
      <c r="B18" s="1144"/>
      <c r="C18" s="1207"/>
      <c r="D18" s="994"/>
      <c r="E18" s="453"/>
      <c r="F18" s="994"/>
      <c r="G18" s="1124"/>
      <c r="H18" s="1146"/>
      <c r="I18" s="1147"/>
      <c r="J18" s="997"/>
      <c r="K18" s="1147"/>
      <c r="L18" s="1148"/>
      <c r="M18" s="1149"/>
      <c r="N18" s="453"/>
      <c r="O18" s="1665"/>
      <c r="P18" s="1665"/>
      <c r="Q18" s="1665"/>
      <c r="R18" s="1665"/>
      <c r="S18" s="319"/>
      <c r="T18" s="1151" t="str">
        <f t="shared" si="0"/>
        <v>7 (1407)</v>
      </c>
      <c r="U18" s="1152" t="str">
        <f t="shared" si="1"/>
        <v/>
      </c>
      <c r="V18" s="1153"/>
      <c r="W18" s="1154"/>
      <c r="X18" s="1154"/>
    </row>
    <row r="19" spans="1:24" ht="12.6" hidden="1" customHeight="1">
      <c r="A19" s="453" t="s">
        <v>2904</v>
      </c>
      <c r="B19" s="1144"/>
      <c r="C19" s="1207"/>
      <c r="D19" s="994"/>
      <c r="E19" s="453"/>
      <c r="F19" s="994"/>
      <c r="G19" s="1124"/>
      <c r="H19" s="1146"/>
      <c r="I19" s="1147"/>
      <c r="J19" s="997"/>
      <c r="K19" s="1147"/>
      <c r="L19" s="1148"/>
      <c r="M19" s="1149"/>
      <c r="N19" s="453"/>
      <c r="O19" s="1665"/>
      <c r="P19" s="1665"/>
      <c r="Q19" s="1665"/>
      <c r="R19" s="1665"/>
      <c r="S19" s="319"/>
      <c r="T19" s="1151" t="str">
        <f t="shared" si="0"/>
        <v>8 (1408)</v>
      </c>
      <c r="U19" s="1152" t="str">
        <f t="shared" si="1"/>
        <v/>
      </c>
      <c r="V19" s="1153"/>
      <c r="W19" s="1154"/>
      <c r="X19" s="1154"/>
    </row>
    <row r="20" spans="1:24" ht="12.6" hidden="1" customHeight="1">
      <c r="A20" s="453" t="s">
        <v>2905</v>
      </c>
      <c r="B20" s="1144"/>
      <c r="C20" s="1207"/>
      <c r="D20" s="994"/>
      <c r="E20" s="453"/>
      <c r="F20" s="994"/>
      <c r="G20" s="1124"/>
      <c r="H20" s="1146"/>
      <c r="I20" s="1147"/>
      <c r="J20" s="997"/>
      <c r="K20" s="1147"/>
      <c r="L20" s="1148"/>
      <c r="M20" s="1149"/>
      <c r="N20" s="453"/>
      <c r="O20" s="1665"/>
      <c r="P20" s="1665"/>
      <c r="Q20" s="1665"/>
      <c r="R20" s="1665"/>
      <c r="S20" s="319"/>
      <c r="T20" s="1151" t="str">
        <f t="shared" si="0"/>
        <v>9 (1409)</v>
      </c>
      <c r="U20" s="1152" t="str">
        <f t="shared" si="1"/>
        <v/>
      </c>
      <c r="V20" s="1153"/>
      <c r="W20" s="1154"/>
      <c r="X20" s="1154"/>
    </row>
    <row r="21" spans="1:24" ht="12.6" hidden="1" customHeight="1">
      <c r="A21" s="453" t="s">
        <v>2906</v>
      </c>
      <c r="B21" s="1144"/>
      <c r="C21" s="1207"/>
      <c r="D21" s="994"/>
      <c r="E21" s="453"/>
      <c r="F21" s="994"/>
      <c r="G21" s="1124"/>
      <c r="H21" s="1146"/>
      <c r="I21" s="1147"/>
      <c r="J21" s="997"/>
      <c r="K21" s="1147"/>
      <c r="L21" s="1148"/>
      <c r="M21" s="1149"/>
      <c r="N21" s="453"/>
      <c r="O21" s="1665"/>
      <c r="P21" s="1665"/>
      <c r="Q21" s="1665"/>
      <c r="R21" s="1665"/>
      <c r="S21" s="319"/>
      <c r="T21" s="1151" t="str">
        <f t="shared" si="0"/>
        <v>10 (1410)</v>
      </c>
      <c r="U21" s="1152" t="str">
        <f t="shared" si="1"/>
        <v/>
      </c>
      <c r="V21" s="1153"/>
      <c r="W21" s="1154"/>
      <c r="X21" s="1154"/>
    </row>
    <row r="22" spans="1:24" ht="12.6" hidden="1" customHeight="1">
      <c r="A22" s="453" t="s">
        <v>2907</v>
      </c>
      <c r="B22" s="1144"/>
      <c r="C22" s="1207"/>
      <c r="D22" s="994"/>
      <c r="E22" s="453"/>
      <c r="F22" s="994"/>
      <c r="G22" s="1124"/>
      <c r="H22" s="1146"/>
      <c r="I22" s="1147"/>
      <c r="J22" s="997"/>
      <c r="K22" s="1147"/>
      <c r="L22" s="1148"/>
      <c r="M22" s="1149"/>
      <c r="N22" s="453"/>
      <c r="O22" s="1665"/>
      <c r="P22" s="1665"/>
      <c r="Q22" s="1665"/>
      <c r="R22" s="1665"/>
      <c r="S22" s="319"/>
      <c r="T22" s="1151" t="str">
        <f t="shared" si="0"/>
        <v>11 (1411)</v>
      </c>
      <c r="U22" s="1152" t="str">
        <f t="shared" si="1"/>
        <v/>
      </c>
      <c r="V22" s="1153"/>
      <c r="W22" s="1154"/>
      <c r="X22" s="1154"/>
    </row>
    <row r="23" spans="1:24" ht="12.6" hidden="1" customHeight="1">
      <c r="A23" s="453" t="s">
        <v>2908</v>
      </c>
      <c r="B23" s="1144"/>
      <c r="C23" s="1207"/>
      <c r="D23" s="994"/>
      <c r="E23" s="453"/>
      <c r="F23" s="994"/>
      <c r="G23" s="1124"/>
      <c r="H23" s="1146"/>
      <c r="I23" s="1147"/>
      <c r="J23" s="997"/>
      <c r="K23" s="1147"/>
      <c r="L23" s="1148"/>
      <c r="M23" s="1149"/>
      <c r="N23" s="453"/>
      <c r="O23" s="1665"/>
      <c r="P23" s="1665"/>
      <c r="Q23" s="1665"/>
      <c r="R23" s="1665"/>
      <c r="S23" s="319"/>
      <c r="T23" s="1151" t="str">
        <f t="shared" si="0"/>
        <v>12 (1412)</v>
      </c>
      <c r="U23" s="1152" t="str">
        <f t="shared" si="1"/>
        <v/>
      </c>
      <c r="V23" s="1153"/>
      <c r="W23" s="1154"/>
      <c r="X23" s="1154"/>
    </row>
    <row r="24" spans="1:24" ht="12.6" hidden="1" customHeight="1">
      <c r="A24" s="453" t="s">
        <v>2909</v>
      </c>
      <c r="B24" s="1144"/>
      <c r="C24" s="1207"/>
      <c r="D24" s="994"/>
      <c r="E24" s="453"/>
      <c r="F24" s="994"/>
      <c r="G24" s="1124"/>
      <c r="H24" s="1146"/>
      <c r="I24" s="1147"/>
      <c r="J24" s="997"/>
      <c r="K24" s="1147"/>
      <c r="L24" s="1148"/>
      <c r="M24" s="1149"/>
      <c r="N24" s="453"/>
      <c r="O24" s="1665"/>
      <c r="P24" s="1665"/>
      <c r="Q24" s="1665"/>
      <c r="R24" s="1665"/>
      <c r="S24" s="319"/>
      <c r="T24" s="1151" t="str">
        <f t="shared" si="0"/>
        <v>13 (1413)</v>
      </c>
      <c r="U24" s="1152" t="str">
        <f t="shared" si="1"/>
        <v/>
      </c>
      <c r="V24" s="1153"/>
      <c r="W24" s="1154"/>
      <c r="X24" s="1154"/>
    </row>
    <row r="25" spans="1:24" ht="12.6" hidden="1" customHeight="1">
      <c r="A25" s="453" t="s">
        <v>2910</v>
      </c>
      <c r="B25" s="1144"/>
      <c r="C25" s="1207"/>
      <c r="D25" s="994"/>
      <c r="E25" s="453"/>
      <c r="F25" s="994"/>
      <c r="G25" s="1124"/>
      <c r="H25" s="1146"/>
      <c r="I25" s="1147"/>
      <c r="J25" s="997"/>
      <c r="K25" s="1147"/>
      <c r="L25" s="1148"/>
      <c r="M25" s="1149"/>
      <c r="N25" s="453"/>
      <c r="O25" s="1665"/>
      <c r="P25" s="1665"/>
      <c r="Q25" s="1665"/>
      <c r="R25" s="1665"/>
      <c r="S25" s="319"/>
      <c r="T25" s="1151" t="str">
        <f t="shared" si="0"/>
        <v>14 (1414)</v>
      </c>
      <c r="U25" s="1152" t="str">
        <f t="shared" si="1"/>
        <v/>
      </c>
      <c r="V25" s="1153"/>
      <c r="W25" s="1154"/>
      <c r="X25" s="1154"/>
    </row>
    <row r="26" spans="1:24" ht="12.6" hidden="1" customHeight="1">
      <c r="A26" s="453" t="s">
        <v>2911</v>
      </c>
      <c r="B26" s="1144"/>
      <c r="C26" s="1207"/>
      <c r="D26" s="994"/>
      <c r="E26" s="453"/>
      <c r="F26" s="994"/>
      <c r="G26" s="1124"/>
      <c r="H26" s="1146"/>
      <c r="I26" s="1147"/>
      <c r="J26" s="997"/>
      <c r="K26" s="1147"/>
      <c r="L26" s="1148"/>
      <c r="M26" s="1149"/>
      <c r="N26" s="453"/>
      <c r="O26" s="1665"/>
      <c r="P26" s="1665"/>
      <c r="Q26" s="1665"/>
      <c r="R26" s="1665"/>
      <c r="S26" s="319"/>
      <c r="T26" s="1151" t="str">
        <f t="shared" si="0"/>
        <v>15 (1415)</v>
      </c>
      <c r="U26" s="1152" t="str">
        <f t="shared" si="1"/>
        <v/>
      </c>
      <c r="V26" s="1153"/>
      <c r="W26" s="1154"/>
      <c r="X26" s="1154"/>
    </row>
    <row r="27" spans="1:24" ht="12.6" hidden="1" customHeight="1">
      <c r="A27" s="453" t="s">
        <v>2912</v>
      </c>
      <c r="B27" s="1144"/>
      <c r="C27" s="1207"/>
      <c r="D27" s="994"/>
      <c r="E27" s="453"/>
      <c r="F27" s="994"/>
      <c r="G27" s="1124"/>
      <c r="H27" s="1146"/>
      <c r="I27" s="1147"/>
      <c r="J27" s="997"/>
      <c r="K27" s="1147"/>
      <c r="L27" s="1148"/>
      <c r="M27" s="1149"/>
      <c r="N27" s="453"/>
      <c r="O27" s="1665"/>
      <c r="P27" s="1665"/>
      <c r="Q27" s="1665"/>
      <c r="R27" s="1665"/>
      <c r="S27" s="319"/>
      <c r="T27" s="1151" t="str">
        <f t="shared" si="0"/>
        <v>16 (1416)</v>
      </c>
      <c r="U27" s="1152" t="str">
        <f t="shared" si="1"/>
        <v/>
      </c>
      <c r="V27" s="1153"/>
      <c r="W27" s="1154"/>
      <c r="X27" s="1154"/>
    </row>
    <row r="28" spans="1:24" ht="12.6" hidden="1" customHeight="1">
      <c r="A28" s="453" t="s">
        <v>2913</v>
      </c>
      <c r="B28" s="1144"/>
      <c r="C28" s="1207"/>
      <c r="D28" s="994"/>
      <c r="E28" s="453"/>
      <c r="F28" s="994"/>
      <c r="G28" s="1124"/>
      <c r="H28" s="1146"/>
      <c r="I28" s="1147"/>
      <c r="J28" s="997"/>
      <c r="K28" s="1147"/>
      <c r="L28" s="1148"/>
      <c r="M28" s="1149"/>
      <c r="N28" s="453"/>
      <c r="O28" s="1665"/>
      <c r="P28" s="1665"/>
      <c r="Q28" s="1665"/>
      <c r="R28" s="1665"/>
      <c r="S28" s="319"/>
      <c r="T28" s="1151" t="str">
        <f t="shared" si="0"/>
        <v>17 (1417)</v>
      </c>
      <c r="U28" s="1152" t="str">
        <f t="shared" si="1"/>
        <v/>
      </c>
      <c r="V28" s="1153"/>
      <c r="W28" s="1154"/>
      <c r="X28" s="1154"/>
    </row>
    <row r="29" spans="1:24" ht="12.6" hidden="1" customHeight="1">
      <c r="A29" s="453" t="s">
        <v>2914</v>
      </c>
      <c r="B29" s="1144"/>
      <c r="C29" s="1207"/>
      <c r="D29" s="994"/>
      <c r="E29" s="453"/>
      <c r="F29" s="994"/>
      <c r="G29" s="1124"/>
      <c r="H29" s="1146"/>
      <c r="I29" s="1147"/>
      <c r="J29" s="997"/>
      <c r="K29" s="1147"/>
      <c r="L29" s="1148"/>
      <c r="M29" s="1149"/>
      <c r="N29" s="453"/>
      <c r="O29" s="1665"/>
      <c r="P29" s="1665"/>
      <c r="Q29" s="1665"/>
      <c r="R29" s="1665"/>
      <c r="S29" s="319"/>
      <c r="T29" s="1151" t="str">
        <f t="shared" si="0"/>
        <v>18 (1418)</v>
      </c>
      <c r="U29" s="1152" t="str">
        <f t="shared" si="1"/>
        <v/>
      </c>
      <c r="V29" s="1153"/>
      <c r="W29" s="1154"/>
      <c r="X29" s="1154"/>
    </row>
    <row r="30" spans="1:24" ht="12.6" hidden="1" customHeight="1">
      <c r="A30" s="453" t="s">
        <v>2915</v>
      </c>
      <c r="B30" s="1144"/>
      <c r="C30" s="1207"/>
      <c r="D30" s="994"/>
      <c r="E30" s="453"/>
      <c r="F30" s="994"/>
      <c r="G30" s="1124"/>
      <c r="H30" s="1146"/>
      <c r="I30" s="1147"/>
      <c r="J30" s="997"/>
      <c r="K30" s="1147"/>
      <c r="L30" s="1148"/>
      <c r="M30" s="1149"/>
      <c r="N30" s="453"/>
      <c r="O30" s="1665"/>
      <c r="P30" s="1665"/>
      <c r="Q30" s="1665"/>
      <c r="R30" s="1665"/>
      <c r="S30" s="319"/>
      <c r="T30" s="1151" t="str">
        <f t="shared" si="0"/>
        <v>19 (1419)</v>
      </c>
      <c r="U30" s="1152" t="str">
        <f t="shared" si="1"/>
        <v/>
      </c>
      <c r="V30" s="1153"/>
      <c r="W30" s="1154"/>
      <c r="X30" s="1154"/>
    </row>
    <row r="31" spans="1:24" ht="12.6" hidden="1" customHeight="1">
      <c r="A31" s="453" t="s">
        <v>2916</v>
      </c>
      <c r="B31" s="1144"/>
      <c r="C31" s="1207"/>
      <c r="D31" s="994"/>
      <c r="E31" s="453"/>
      <c r="F31" s="994"/>
      <c r="G31" s="1124"/>
      <c r="H31" s="1146"/>
      <c r="I31" s="1147"/>
      <c r="J31" s="997"/>
      <c r="K31" s="1147"/>
      <c r="L31" s="1148"/>
      <c r="M31" s="1149"/>
      <c r="N31" s="453"/>
      <c r="O31" s="1665"/>
      <c r="P31" s="1665"/>
      <c r="Q31" s="1665"/>
      <c r="R31" s="1665"/>
      <c r="S31" s="319"/>
      <c r="T31" s="1151" t="str">
        <f t="shared" si="0"/>
        <v>20 (1420)</v>
      </c>
      <c r="U31" s="1152" t="str">
        <f t="shared" si="1"/>
        <v/>
      </c>
      <c r="V31" s="1153"/>
      <c r="W31" s="1154"/>
      <c r="X31" s="1154"/>
    </row>
    <row r="32" spans="1:24" ht="12.6" hidden="1" customHeight="1">
      <c r="A32" s="453" t="s">
        <v>2917</v>
      </c>
      <c r="B32" s="1144"/>
      <c r="C32" s="1207"/>
      <c r="D32" s="994"/>
      <c r="E32" s="453"/>
      <c r="F32" s="994"/>
      <c r="G32" s="1124"/>
      <c r="H32" s="1146"/>
      <c r="I32" s="1147"/>
      <c r="J32" s="997"/>
      <c r="K32" s="1147"/>
      <c r="L32" s="1148"/>
      <c r="M32" s="1149"/>
      <c r="N32" s="453"/>
      <c r="O32" s="1665"/>
      <c r="P32" s="1665"/>
      <c r="Q32" s="1665"/>
      <c r="R32" s="1665"/>
      <c r="S32" s="319"/>
      <c r="T32" s="1151" t="str">
        <f t="shared" si="0"/>
        <v>21 (1421)</v>
      </c>
      <c r="U32" s="1152" t="str">
        <f t="shared" si="1"/>
        <v/>
      </c>
      <c r="V32" s="1153"/>
      <c r="W32" s="1154"/>
      <c r="X32" s="1154"/>
    </row>
    <row r="33" spans="1:24" ht="12.6" hidden="1" customHeight="1">
      <c r="A33" s="453" t="s">
        <v>2918</v>
      </c>
      <c r="B33" s="1144"/>
      <c r="C33" s="1207"/>
      <c r="D33" s="994"/>
      <c r="E33" s="453"/>
      <c r="F33" s="994"/>
      <c r="G33" s="1124"/>
      <c r="H33" s="1146"/>
      <c r="I33" s="1147"/>
      <c r="J33" s="997"/>
      <c r="K33" s="1147"/>
      <c r="L33" s="1148"/>
      <c r="M33" s="1149"/>
      <c r="N33" s="453"/>
      <c r="O33" s="1665"/>
      <c r="P33" s="1665"/>
      <c r="Q33" s="1665"/>
      <c r="R33" s="1665"/>
      <c r="S33" s="319"/>
      <c r="T33" s="1151" t="str">
        <f t="shared" si="0"/>
        <v>22 (1422)</v>
      </c>
      <c r="U33" s="1152" t="str">
        <f t="shared" si="1"/>
        <v/>
      </c>
      <c r="V33" s="1153"/>
      <c r="W33" s="1154"/>
      <c r="X33" s="1154"/>
    </row>
    <row r="34" spans="1:24" ht="12.6" hidden="1" customHeight="1">
      <c r="A34" s="453" t="s">
        <v>2919</v>
      </c>
      <c r="B34" s="1144"/>
      <c r="C34" s="1207"/>
      <c r="D34" s="994"/>
      <c r="E34" s="453"/>
      <c r="F34" s="994"/>
      <c r="G34" s="1124"/>
      <c r="H34" s="1146"/>
      <c r="I34" s="1147"/>
      <c r="J34" s="997"/>
      <c r="K34" s="1147"/>
      <c r="L34" s="1148"/>
      <c r="M34" s="1149"/>
      <c r="N34" s="453"/>
      <c r="O34" s="1665"/>
      <c r="P34" s="1665"/>
      <c r="Q34" s="1665"/>
      <c r="R34" s="1665"/>
      <c r="S34" s="319"/>
      <c r="T34" s="1151" t="str">
        <f t="shared" si="0"/>
        <v>23 (1423)</v>
      </c>
      <c r="U34" s="1152" t="str">
        <f t="shared" si="1"/>
        <v/>
      </c>
      <c r="V34" s="1153"/>
      <c r="W34" s="1154"/>
      <c r="X34" s="1154"/>
    </row>
    <row r="35" spans="1:24">
      <c r="A35" s="453" t="s">
        <v>2920</v>
      </c>
      <c r="B35" s="1144"/>
      <c r="C35" s="1207"/>
      <c r="D35" s="994"/>
      <c r="E35" s="453"/>
      <c r="F35" s="994"/>
      <c r="G35" s="1124"/>
      <c r="H35" s="1146"/>
      <c r="I35" s="1147"/>
      <c r="J35" s="997"/>
      <c r="K35" s="1147"/>
      <c r="L35" s="1148"/>
      <c r="M35" s="1149"/>
      <c r="N35" s="453"/>
      <c r="O35" s="1665"/>
      <c r="P35" s="1665"/>
      <c r="Q35" s="1665"/>
      <c r="R35" s="1665"/>
      <c r="S35" s="319"/>
      <c r="T35" s="1151" t="str">
        <f t="shared" si="0"/>
        <v>24 (1424)</v>
      </c>
      <c r="U35" s="1152" t="str">
        <f t="shared" si="1"/>
        <v/>
      </c>
      <c r="V35" s="1153"/>
      <c r="W35" s="1154"/>
      <c r="X35" s="1154"/>
    </row>
    <row r="36" spans="1:24">
      <c r="A36" s="453" t="s">
        <v>2921</v>
      </c>
      <c r="B36" s="1144"/>
      <c r="C36" s="1207"/>
      <c r="D36" s="994"/>
      <c r="E36" s="453"/>
      <c r="F36" s="994"/>
      <c r="G36" s="1124"/>
      <c r="H36" s="1146"/>
      <c r="I36" s="1147"/>
      <c r="J36" s="997"/>
      <c r="K36" s="1147"/>
      <c r="L36" s="1148"/>
      <c r="M36" s="1149"/>
      <c r="N36" s="453"/>
      <c r="O36" s="1665"/>
      <c r="P36" s="1665"/>
      <c r="Q36" s="1665"/>
      <c r="R36" s="1665"/>
      <c r="S36" s="319"/>
      <c r="T36" s="1151" t="str">
        <f t="shared" si="0"/>
        <v>25 (1425)</v>
      </c>
      <c r="U36" s="1152" t="str">
        <f t="shared" si="1"/>
        <v/>
      </c>
      <c r="V36" s="1153"/>
      <c r="W36" s="1154"/>
      <c r="X36" s="1154"/>
    </row>
    <row r="37" spans="1:24">
      <c r="A37" s="796" t="s">
        <v>2922</v>
      </c>
      <c r="B37" s="1208">
        <v>100</v>
      </c>
      <c r="C37" s="1209"/>
      <c r="D37" s="994"/>
      <c r="E37" s="453"/>
      <c r="F37" s="994"/>
      <c r="G37" s="1122"/>
      <c r="H37" s="1158"/>
      <c r="I37" s="1147"/>
      <c r="J37" s="997"/>
      <c r="K37" s="1147"/>
      <c r="L37" s="1148"/>
      <c r="M37" s="1356"/>
      <c r="N37" s="453"/>
      <c r="O37" s="1666"/>
      <c r="P37" s="1666"/>
      <c r="Q37" s="1666"/>
      <c r="R37" s="1666"/>
      <c r="S37" s="319"/>
      <c r="T37" s="1205" t="str">
        <f>$A$37</f>
        <v>(1426)</v>
      </c>
      <c r="U37" s="1159">
        <f>$B37</f>
        <v>100</v>
      </c>
      <c r="V37" s="1153"/>
      <c r="W37" s="1154"/>
      <c r="X37" s="1154"/>
    </row>
    <row r="38" spans="1:24" ht="12" customHeight="1">
      <c r="A38" s="478" t="s">
        <v>2923</v>
      </c>
      <c r="B38" s="1002" t="s">
        <v>2924</v>
      </c>
      <c r="C38" s="1003"/>
      <c r="D38" s="997"/>
      <c r="E38" s="477"/>
      <c r="F38" s="1163"/>
      <c r="G38" s="1164"/>
      <c r="H38" s="1165"/>
      <c r="I38" s="1147"/>
      <c r="J38" s="997"/>
      <c r="K38" s="1147"/>
      <c r="L38" s="1166"/>
      <c r="M38" s="1167"/>
      <c r="N38" s="477"/>
      <c r="O38" s="1664"/>
      <c r="P38" s="1664"/>
      <c r="Q38" s="1664"/>
      <c r="R38" s="1664"/>
      <c r="S38" s="319"/>
      <c r="T38" s="1205" t="str">
        <f>$A$38</f>
        <v>(1400)</v>
      </c>
      <c r="U38" s="1003" t="str">
        <f>$B38</f>
        <v>Overall</v>
      </c>
      <c r="V38" s="1153"/>
      <c r="W38" s="1168"/>
      <c r="X38" s="1168"/>
    </row>
    <row r="39" spans="1:24">
      <c r="A39" s="477"/>
      <c r="B39" s="477"/>
      <c r="C39" s="477"/>
      <c r="D39" s="477"/>
      <c r="E39" s="477"/>
      <c r="F39" s="1162"/>
      <c r="G39" s="1162"/>
      <c r="H39" s="1162"/>
      <c r="I39" s="1162"/>
      <c r="J39" s="1162"/>
      <c r="K39" s="1162"/>
      <c r="L39" s="1162"/>
      <c r="M39" s="1162"/>
      <c r="N39" s="477"/>
      <c r="O39" s="477"/>
      <c r="P39" s="477"/>
      <c r="Q39" s="477"/>
      <c r="R39" s="477"/>
      <c r="S39" s="319"/>
      <c r="T39" s="1142"/>
      <c r="U39" s="1142"/>
    </row>
    <row r="40" spans="1:24">
      <c r="A40" s="477"/>
      <c r="B40" s="813" t="s">
        <v>1791</v>
      </c>
      <c r="C40" s="477"/>
      <c r="D40" s="477"/>
      <c r="E40" s="477"/>
      <c r="F40" s="1162"/>
      <c r="G40" s="1162"/>
      <c r="H40" s="1162"/>
      <c r="I40" s="1162"/>
      <c r="J40" s="1162"/>
      <c r="K40" s="1162"/>
      <c r="L40" s="1162"/>
      <c r="M40" s="1162"/>
      <c r="N40" s="477"/>
      <c r="O40" s="477"/>
      <c r="P40" s="477"/>
      <c r="Q40" s="477"/>
      <c r="R40" s="477"/>
      <c r="S40" s="319"/>
      <c r="T40" s="1142"/>
      <c r="U40" s="1143" t="str">
        <f>$B40</f>
        <v>Undrawn Commitments (502)</v>
      </c>
    </row>
    <row r="41" spans="1:24">
      <c r="A41" s="453" t="s">
        <v>2897</v>
      </c>
      <c r="B41" s="1144"/>
      <c r="C41" s="994"/>
      <c r="D41" s="994"/>
      <c r="E41" s="453"/>
      <c r="F41" s="994"/>
      <c r="G41" s="1124"/>
      <c r="H41" s="1146"/>
      <c r="I41" s="1147"/>
      <c r="J41" s="997"/>
      <c r="K41" s="1147"/>
      <c r="L41" s="1148"/>
      <c r="M41" s="1149"/>
      <c r="N41" s="453"/>
      <c r="O41" s="1665"/>
      <c r="P41" s="1665"/>
      <c r="Q41" s="1665"/>
      <c r="R41" s="1665"/>
      <c r="S41" s="319"/>
      <c r="T41" s="1151" t="str">
        <f t="shared" ref="T41:T65" si="2">$A41</f>
        <v>1 (1401)</v>
      </c>
      <c r="U41" s="1152" t="str">
        <f t="shared" ref="U41:U65" si="3">IF($B41="","",$B41)</f>
        <v/>
      </c>
      <c r="V41" s="1153"/>
      <c r="W41" s="1154"/>
      <c r="X41" s="1154"/>
    </row>
    <row r="42" spans="1:24">
      <c r="A42" s="453" t="s">
        <v>2898</v>
      </c>
      <c r="B42" s="1144"/>
      <c r="C42" s="994"/>
      <c r="D42" s="994"/>
      <c r="E42" s="453"/>
      <c r="F42" s="994"/>
      <c r="G42" s="1124"/>
      <c r="H42" s="1146"/>
      <c r="I42" s="1147"/>
      <c r="J42" s="997"/>
      <c r="K42" s="1147"/>
      <c r="L42" s="1148"/>
      <c r="M42" s="1149"/>
      <c r="N42" s="453"/>
      <c r="O42" s="1665"/>
      <c r="P42" s="1665"/>
      <c r="Q42" s="1665"/>
      <c r="R42" s="1665"/>
      <c r="S42" s="319"/>
      <c r="T42" s="1151" t="str">
        <f t="shared" si="2"/>
        <v>2 (1402)</v>
      </c>
      <c r="U42" s="1152" t="str">
        <f t="shared" si="3"/>
        <v/>
      </c>
      <c r="V42" s="1153"/>
      <c r="W42" s="1154"/>
      <c r="X42" s="1154"/>
    </row>
    <row r="43" spans="1:24" ht="12.6" hidden="1" customHeight="1">
      <c r="A43" s="453" t="s">
        <v>2899</v>
      </c>
      <c r="B43" s="1144"/>
      <c r="C43" s="994"/>
      <c r="D43" s="994"/>
      <c r="E43" s="453"/>
      <c r="F43" s="994"/>
      <c r="G43" s="1124"/>
      <c r="H43" s="1146"/>
      <c r="I43" s="1147"/>
      <c r="J43" s="997"/>
      <c r="K43" s="1147"/>
      <c r="L43" s="1148"/>
      <c r="M43" s="1149"/>
      <c r="N43" s="453"/>
      <c r="O43" s="1665"/>
      <c r="P43" s="1665"/>
      <c r="Q43" s="1665"/>
      <c r="R43" s="1665"/>
      <c r="S43" s="319"/>
      <c r="T43" s="1151" t="str">
        <f t="shared" si="2"/>
        <v>3 (1403)</v>
      </c>
      <c r="U43" s="1152" t="str">
        <f t="shared" si="3"/>
        <v/>
      </c>
      <c r="V43" s="1153"/>
      <c r="W43" s="1154"/>
      <c r="X43" s="1154"/>
    </row>
    <row r="44" spans="1:24" ht="12.6" hidden="1" customHeight="1">
      <c r="A44" s="453" t="s">
        <v>2900</v>
      </c>
      <c r="B44" s="1144"/>
      <c r="C44" s="994"/>
      <c r="D44" s="994"/>
      <c r="E44" s="453"/>
      <c r="F44" s="994"/>
      <c r="G44" s="1124"/>
      <c r="H44" s="1146"/>
      <c r="I44" s="1147"/>
      <c r="J44" s="997"/>
      <c r="K44" s="1147"/>
      <c r="L44" s="1148"/>
      <c r="M44" s="1149"/>
      <c r="N44" s="453"/>
      <c r="O44" s="1665"/>
      <c r="P44" s="1665"/>
      <c r="Q44" s="1665"/>
      <c r="R44" s="1665"/>
      <c r="S44" s="319"/>
      <c r="T44" s="1151" t="str">
        <f t="shared" si="2"/>
        <v>4 (1404)</v>
      </c>
      <c r="U44" s="1152" t="str">
        <f t="shared" si="3"/>
        <v/>
      </c>
      <c r="V44" s="1153"/>
      <c r="W44" s="1154"/>
      <c r="X44" s="1154"/>
    </row>
    <row r="45" spans="1:24" ht="12.6" hidden="1" customHeight="1">
      <c r="A45" s="453" t="s">
        <v>2901</v>
      </c>
      <c r="B45" s="1144"/>
      <c r="C45" s="994"/>
      <c r="D45" s="994"/>
      <c r="E45" s="453"/>
      <c r="F45" s="994"/>
      <c r="G45" s="1124"/>
      <c r="H45" s="1146"/>
      <c r="I45" s="1147"/>
      <c r="J45" s="997"/>
      <c r="K45" s="1147"/>
      <c r="L45" s="1148"/>
      <c r="M45" s="1149"/>
      <c r="N45" s="453"/>
      <c r="O45" s="1665"/>
      <c r="P45" s="1665"/>
      <c r="Q45" s="1665"/>
      <c r="R45" s="1665"/>
      <c r="S45" s="319"/>
      <c r="T45" s="1151" t="str">
        <f t="shared" si="2"/>
        <v>5 (1405)</v>
      </c>
      <c r="U45" s="1152" t="str">
        <f t="shared" si="3"/>
        <v/>
      </c>
      <c r="V45" s="1153"/>
      <c r="W45" s="1154"/>
      <c r="X45" s="1154"/>
    </row>
    <row r="46" spans="1:24" ht="12.6" hidden="1" customHeight="1">
      <c r="A46" s="453" t="s">
        <v>2902</v>
      </c>
      <c r="B46" s="1144"/>
      <c r="C46" s="994"/>
      <c r="D46" s="994"/>
      <c r="E46" s="453"/>
      <c r="F46" s="994"/>
      <c r="G46" s="1124"/>
      <c r="H46" s="1146"/>
      <c r="I46" s="1147"/>
      <c r="J46" s="997"/>
      <c r="K46" s="1147"/>
      <c r="L46" s="1148"/>
      <c r="M46" s="1149"/>
      <c r="N46" s="453"/>
      <c r="O46" s="1665"/>
      <c r="P46" s="1665"/>
      <c r="Q46" s="1665"/>
      <c r="R46" s="1665"/>
      <c r="S46" s="319"/>
      <c r="T46" s="1151" t="str">
        <f t="shared" si="2"/>
        <v>6 (1406)</v>
      </c>
      <c r="U46" s="1152" t="str">
        <f t="shared" si="3"/>
        <v/>
      </c>
      <c r="V46" s="1153"/>
      <c r="W46" s="1154"/>
      <c r="X46" s="1154"/>
    </row>
    <row r="47" spans="1:24" ht="12.6" hidden="1" customHeight="1">
      <c r="A47" s="453" t="s">
        <v>2903</v>
      </c>
      <c r="B47" s="1144"/>
      <c r="C47" s="994"/>
      <c r="D47" s="994"/>
      <c r="E47" s="453"/>
      <c r="F47" s="994"/>
      <c r="G47" s="1124"/>
      <c r="H47" s="1146"/>
      <c r="I47" s="1147"/>
      <c r="J47" s="997"/>
      <c r="K47" s="1147"/>
      <c r="L47" s="1148"/>
      <c r="M47" s="1149"/>
      <c r="N47" s="453"/>
      <c r="O47" s="1665"/>
      <c r="P47" s="1665"/>
      <c r="Q47" s="1665"/>
      <c r="R47" s="1665"/>
      <c r="S47" s="319"/>
      <c r="T47" s="1151" t="str">
        <f t="shared" si="2"/>
        <v>7 (1407)</v>
      </c>
      <c r="U47" s="1152" t="str">
        <f t="shared" si="3"/>
        <v/>
      </c>
      <c r="V47" s="1153"/>
      <c r="W47" s="1154"/>
      <c r="X47" s="1154"/>
    </row>
    <row r="48" spans="1:24" ht="12.6" hidden="1" customHeight="1">
      <c r="A48" s="453" t="s">
        <v>2904</v>
      </c>
      <c r="B48" s="1144"/>
      <c r="C48" s="994" t="s">
        <v>2925</v>
      </c>
      <c r="D48" s="994"/>
      <c r="E48" s="453"/>
      <c r="F48" s="994"/>
      <c r="G48" s="1124"/>
      <c r="H48" s="1146"/>
      <c r="I48" s="1147"/>
      <c r="J48" s="997"/>
      <c r="K48" s="1147"/>
      <c r="L48" s="1148"/>
      <c r="M48" s="1149"/>
      <c r="N48" s="453"/>
      <c r="O48" s="1665"/>
      <c r="P48" s="1665"/>
      <c r="Q48" s="1665"/>
      <c r="R48" s="1665"/>
      <c r="S48" s="319"/>
      <c r="T48" s="1151" t="str">
        <f t="shared" si="2"/>
        <v>8 (1408)</v>
      </c>
      <c r="U48" s="1152" t="str">
        <f t="shared" si="3"/>
        <v/>
      </c>
      <c r="V48" s="1153"/>
      <c r="W48" s="1154"/>
      <c r="X48" s="1154"/>
    </row>
    <row r="49" spans="1:24" ht="12.6" hidden="1" customHeight="1">
      <c r="A49" s="453" t="s">
        <v>2905</v>
      </c>
      <c r="B49" s="1144"/>
      <c r="C49" s="994" t="s">
        <v>2926</v>
      </c>
      <c r="D49" s="994"/>
      <c r="E49" s="453"/>
      <c r="F49" s="994"/>
      <c r="G49" s="1124"/>
      <c r="H49" s="1146"/>
      <c r="I49" s="1147"/>
      <c r="J49" s="997"/>
      <c r="K49" s="1147"/>
      <c r="L49" s="1148"/>
      <c r="M49" s="1149"/>
      <c r="N49" s="453"/>
      <c r="O49" s="1665"/>
      <c r="P49" s="1665"/>
      <c r="Q49" s="1665"/>
      <c r="R49" s="1665"/>
      <c r="S49" s="319"/>
      <c r="T49" s="1151" t="str">
        <f t="shared" si="2"/>
        <v>9 (1409)</v>
      </c>
      <c r="U49" s="1152" t="str">
        <f t="shared" si="3"/>
        <v/>
      </c>
      <c r="V49" s="1153"/>
      <c r="W49" s="1154"/>
      <c r="X49" s="1154"/>
    </row>
    <row r="50" spans="1:24" ht="12.6" hidden="1" customHeight="1">
      <c r="A50" s="453" t="s">
        <v>2906</v>
      </c>
      <c r="B50" s="1144"/>
      <c r="C50" s="994"/>
      <c r="D50" s="994"/>
      <c r="E50" s="453"/>
      <c r="F50" s="994"/>
      <c r="G50" s="1124"/>
      <c r="H50" s="1146"/>
      <c r="I50" s="1147"/>
      <c r="J50" s="997"/>
      <c r="K50" s="1147"/>
      <c r="L50" s="1148"/>
      <c r="M50" s="1149"/>
      <c r="N50" s="453"/>
      <c r="O50" s="1665"/>
      <c r="P50" s="1665"/>
      <c r="Q50" s="1665"/>
      <c r="R50" s="1665"/>
      <c r="S50" s="319"/>
      <c r="T50" s="1151" t="str">
        <f t="shared" si="2"/>
        <v>10 (1410)</v>
      </c>
      <c r="U50" s="1152" t="str">
        <f t="shared" si="3"/>
        <v/>
      </c>
      <c r="V50" s="1153"/>
      <c r="W50" s="1154"/>
      <c r="X50" s="1154"/>
    </row>
    <row r="51" spans="1:24" ht="12.6" hidden="1" customHeight="1">
      <c r="A51" s="453" t="s">
        <v>2907</v>
      </c>
      <c r="B51" s="1144"/>
      <c r="C51" s="994"/>
      <c r="D51" s="994"/>
      <c r="E51" s="453"/>
      <c r="F51" s="994"/>
      <c r="G51" s="1124"/>
      <c r="H51" s="1146"/>
      <c r="I51" s="1147"/>
      <c r="J51" s="997"/>
      <c r="K51" s="1147"/>
      <c r="L51" s="1148"/>
      <c r="M51" s="1149"/>
      <c r="N51" s="453"/>
      <c r="O51" s="1665"/>
      <c r="P51" s="1665"/>
      <c r="Q51" s="1665"/>
      <c r="R51" s="1665"/>
      <c r="S51" s="319"/>
      <c r="T51" s="1151" t="str">
        <f t="shared" si="2"/>
        <v>11 (1411)</v>
      </c>
      <c r="U51" s="1152" t="str">
        <f t="shared" si="3"/>
        <v/>
      </c>
      <c r="V51" s="1153"/>
      <c r="W51" s="1154"/>
      <c r="X51" s="1154"/>
    </row>
    <row r="52" spans="1:24" ht="12.6" hidden="1" customHeight="1">
      <c r="A52" s="453" t="s">
        <v>2908</v>
      </c>
      <c r="B52" s="1144"/>
      <c r="C52" s="994"/>
      <c r="D52" s="994"/>
      <c r="E52" s="453"/>
      <c r="F52" s="994"/>
      <c r="G52" s="1124"/>
      <c r="H52" s="1146"/>
      <c r="I52" s="1147"/>
      <c r="J52" s="997"/>
      <c r="K52" s="1147"/>
      <c r="L52" s="1148"/>
      <c r="M52" s="1149"/>
      <c r="N52" s="453"/>
      <c r="O52" s="1665"/>
      <c r="P52" s="1665"/>
      <c r="Q52" s="1665"/>
      <c r="R52" s="1665"/>
      <c r="S52" s="319"/>
      <c r="T52" s="1151" t="str">
        <f t="shared" si="2"/>
        <v>12 (1412)</v>
      </c>
      <c r="U52" s="1152" t="str">
        <f t="shared" si="3"/>
        <v/>
      </c>
      <c r="V52" s="1153"/>
      <c r="W52" s="1154"/>
      <c r="X52" s="1154"/>
    </row>
    <row r="53" spans="1:24" ht="12.6" hidden="1" customHeight="1">
      <c r="A53" s="453" t="s">
        <v>2909</v>
      </c>
      <c r="B53" s="1144"/>
      <c r="C53" s="994"/>
      <c r="D53" s="994"/>
      <c r="E53" s="453"/>
      <c r="F53" s="994"/>
      <c r="G53" s="1124"/>
      <c r="H53" s="1146"/>
      <c r="I53" s="1147"/>
      <c r="J53" s="997"/>
      <c r="K53" s="1147"/>
      <c r="L53" s="1148"/>
      <c r="M53" s="1149"/>
      <c r="N53" s="453"/>
      <c r="O53" s="1665"/>
      <c r="P53" s="1665"/>
      <c r="Q53" s="1665"/>
      <c r="R53" s="1665"/>
      <c r="S53" s="319"/>
      <c r="T53" s="1151" t="str">
        <f t="shared" si="2"/>
        <v>13 (1413)</v>
      </c>
      <c r="U53" s="1152" t="str">
        <f t="shared" si="3"/>
        <v/>
      </c>
      <c r="V53" s="1153"/>
      <c r="W53" s="1154"/>
      <c r="X53" s="1154"/>
    </row>
    <row r="54" spans="1:24" ht="12.6" hidden="1" customHeight="1">
      <c r="A54" s="453" t="s">
        <v>2910</v>
      </c>
      <c r="B54" s="1144"/>
      <c r="C54" s="994"/>
      <c r="D54" s="994"/>
      <c r="E54" s="453"/>
      <c r="F54" s="994"/>
      <c r="G54" s="1124"/>
      <c r="H54" s="1146"/>
      <c r="I54" s="1147"/>
      <c r="J54" s="997"/>
      <c r="K54" s="1147"/>
      <c r="L54" s="1148"/>
      <c r="M54" s="1149"/>
      <c r="N54" s="453"/>
      <c r="O54" s="1665"/>
      <c r="P54" s="1665"/>
      <c r="Q54" s="1665"/>
      <c r="R54" s="1665"/>
      <c r="S54" s="319"/>
      <c r="T54" s="1151" t="str">
        <f t="shared" si="2"/>
        <v>14 (1414)</v>
      </c>
      <c r="U54" s="1152" t="str">
        <f t="shared" si="3"/>
        <v/>
      </c>
      <c r="V54" s="1153"/>
      <c r="W54" s="1154"/>
      <c r="X54" s="1154"/>
    </row>
    <row r="55" spans="1:24" ht="12.6" hidden="1" customHeight="1">
      <c r="A55" s="453" t="s">
        <v>2911</v>
      </c>
      <c r="B55" s="1144"/>
      <c r="C55" s="994"/>
      <c r="D55" s="994"/>
      <c r="E55" s="453"/>
      <c r="F55" s="994"/>
      <c r="G55" s="1124"/>
      <c r="H55" s="1146"/>
      <c r="I55" s="1147"/>
      <c r="J55" s="997"/>
      <c r="K55" s="1147"/>
      <c r="L55" s="1148"/>
      <c r="M55" s="1149"/>
      <c r="N55" s="453"/>
      <c r="O55" s="1665"/>
      <c r="P55" s="1665"/>
      <c r="Q55" s="1665"/>
      <c r="R55" s="1665"/>
      <c r="S55" s="319"/>
      <c r="T55" s="1151" t="str">
        <f t="shared" si="2"/>
        <v>15 (1415)</v>
      </c>
      <c r="U55" s="1152" t="str">
        <f t="shared" si="3"/>
        <v/>
      </c>
      <c r="V55" s="1153"/>
      <c r="W55" s="1154"/>
      <c r="X55" s="1154"/>
    </row>
    <row r="56" spans="1:24" ht="12.6" hidden="1" customHeight="1">
      <c r="A56" s="453" t="s">
        <v>2912</v>
      </c>
      <c r="B56" s="1144"/>
      <c r="C56" s="994"/>
      <c r="D56" s="994"/>
      <c r="E56" s="453"/>
      <c r="F56" s="994"/>
      <c r="G56" s="1124"/>
      <c r="H56" s="1146"/>
      <c r="I56" s="1147"/>
      <c r="J56" s="997"/>
      <c r="K56" s="1147"/>
      <c r="L56" s="1148"/>
      <c r="M56" s="1149"/>
      <c r="N56" s="453"/>
      <c r="O56" s="1665"/>
      <c r="P56" s="1665"/>
      <c r="Q56" s="1665"/>
      <c r="R56" s="1665"/>
      <c r="S56" s="319"/>
      <c r="T56" s="1151" t="str">
        <f t="shared" si="2"/>
        <v>16 (1416)</v>
      </c>
      <c r="U56" s="1152" t="str">
        <f t="shared" si="3"/>
        <v/>
      </c>
      <c r="V56" s="1153"/>
      <c r="W56" s="1154"/>
      <c r="X56" s="1154"/>
    </row>
    <row r="57" spans="1:24" ht="12.6" hidden="1" customHeight="1">
      <c r="A57" s="453" t="s">
        <v>2913</v>
      </c>
      <c r="B57" s="1144"/>
      <c r="C57" s="994"/>
      <c r="D57" s="994"/>
      <c r="E57" s="453"/>
      <c r="F57" s="994"/>
      <c r="G57" s="1124"/>
      <c r="H57" s="1146"/>
      <c r="I57" s="1147"/>
      <c r="J57" s="997"/>
      <c r="K57" s="1147"/>
      <c r="L57" s="1148"/>
      <c r="M57" s="1149"/>
      <c r="N57" s="453"/>
      <c r="O57" s="1665"/>
      <c r="P57" s="1665"/>
      <c r="Q57" s="1665"/>
      <c r="R57" s="1665"/>
      <c r="S57" s="319"/>
      <c r="T57" s="1151" t="str">
        <f t="shared" si="2"/>
        <v>17 (1417)</v>
      </c>
      <c r="U57" s="1152" t="str">
        <f t="shared" si="3"/>
        <v/>
      </c>
      <c r="V57" s="1153"/>
      <c r="W57" s="1154"/>
      <c r="X57" s="1154"/>
    </row>
    <row r="58" spans="1:24" ht="12.6" hidden="1" customHeight="1">
      <c r="A58" s="453" t="s">
        <v>2914</v>
      </c>
      <c r="B58" s="1144"/>
      <c r="C58" s="994"/>
      <c r="D58" s="994"/>
      <c r="E58" s="453"/>
      <c r="F58" s="994"/>
      <c r="G58" s="1124"/>
      <c r="H58" s="1146"/>
      <c r="I58" s="1147"/>
      <c r="J58" s="997"/>
      <c r="K58" s="1147"/>
      <c r="L58" s="1148"/>
      <c r="M58" s="1149"/>
      <c r="N58" s="453"/>
      <c r="O58" s="1665"/>
      <c r="P58" s="1665"/>
      <c r="Q58" s="1665"/>
      <c r="R58" s="1665"/>
      <c r="S58" s="319"/>
      <c r="T58" s="1151" t="str">
        <f t="shared" si="2"/>
        <v>18 (1418)</v>
      </c>
      <c r="U58" s="1152" t="str">
        <f t="shared" si="3"/>
        <v/>
      </c>
      <c r="V58" s="1153"/>
      <c r="W58" s="1154"/>
      <c r="X58" s="1154"/>
    </row>
    <row r="59" spans="1:24" ht="12.6" hidden="1" customHeight="1">
      <c r="A59" s="453" t="s">
        <v>2915</v>
      </c>
      <c r="B59" s="1144"/>
      <c r="C59" s="994"/>
      <c r="D59" s="994"/>
      <c r="E59" s="453"/>
      <c r="F59" s="994"/>
      <c r="G59" s="1124"/>
      <c r="H59" s="1146"/>
      <c r="I59" s="1147"/>
      <c r="J59" s="997"/>
      <c r="K59" s="1147"/>
      <c r="L59" s="1148"/>
      <c r="M59" s="1149"/>
      <c r="N59" s="453"/>
      <c r="O59" s="1665"/>
      <c r="P59" s="1665"/>
      <c r="Q59" s="1665"/>
      <c r="R59" s="1665"/>
      <c r="S59" s="319"/>
      <c r="T59" s="1151" t="str">
        <f t="shared" si="2"/>
        <v>19 (1419)</v>
      </c>
      <c r="U59" s="1152" t="str">
        <f t="shared" si="3"/>
        <v/>
      </c>
      <c r="V59" s="1153"/>
      <c r="W59" s="1154"/>
      <c r="X59" s="1154"/>
    </row>
    <row r="60" spans="1:24" ht="12.6" hidden="1" customHeight="1">
      <c r="A60" s="453" t="s">
        <v>2916</v>
      </c>
      <c r="B60" s="1144"/>
      <c r="C60" s="994"/>
      <c r="D60" s="994"/>
      <c r="E60" s="453"/>
      <c r="F60" s="994"/>
      <c r="G60" s="1124"/>
      <c r="H60" s="1146"/>
      <c r="I60" s="1147"/>
      <c r="J60" s="997"/>
      <c r="K60" s="1147"/>
      <c r="L60" s="1148"/>
      <c r="M60" s="1149"/>
      <c r="N60" s="453"/>
      <c r="O60" s="1665"/>
      <c r="P60" s="1665"/>
      <c r="Q60" s="1665"/>
      <c r="R60" s="1665"/>
      <c r="S60" s="319"/>
      <c r="T60" s="1151" t="str">
        <f t="shared" si="2"/>
        <v>20 (1420)</v>
      </c>
      <c r="U60" s="1152" t="str">
        <f t="shared" si="3"/>
        <v/>
      </c>
      <c r="V60" s="1153"/>
      <c r="W60" s="1154"/>
      <c r="X60" s="1154"/>
    </row>
    <row r="61" spans="1:24" ht="12.6" hidden="1" customHeight="1">
      <c r="A61" s="453" t="s">
        <v>2917</v>
      </c>
      <c r="B61" s="1144"/>
      <c r="C61" s="994"/>
      <c r="D61" s="994"/>
      <c r="E61" s="453"/>
      <c r="F61" s="994"/>
      <c r="G61" s="1124"/>
      <c r="H61" s="1146"/>
      <c r="I61" s="1147"/>
      <c r="J61" s="997"/>
      <c r="K61" s="1147"/>
      <c r="L61" s="1148"/>
      <c r="M61" s="1149"/>
      <c r="N61" s="453"/>
      <c r="O61" s="1665"/>
      <c r="P61" s="1665"/>
      <c r="Q61" s="1665"/>
      <c r="R61" s="1665"/>
      <c r="S61" s="319"/>
      <c r="T61" s="1151" t="str">
        <f t="shared" si="2"/>
        <v>21 (1421)</v>
      </c>
      <c r="U61" s="1152" t="str">
        <f t="shared" si="3"/>
        <v/>
      </c>
      <c r="V61" s="1153"/>
      <c r="W61" s="1154"/>
      <c r="X61" s="1154"/>
    </row>
    <row r="62" spans="1:24" ht="12.6" hidden="1" customHeight="1">
      <c r="A62" s="453" t="s">
        <v>2918</v>
      </c>
      <c r="B62" s="1144"/>
      <c r="C62" s="994"/>
      <c r="D62" s="994"/>
      <c r="E62" s="453"/>
      <c r="F62" s="994"/>
      <c r="G62" s="1124"/>
      <c r="H62" s="1146"/>
      <c r="I62" s="1147"/>
      <c r="J62" s="997"/>
      <c r="K62" s="1147"/>
      <c r="L62" s="1148"/>
      <c r="M62" s="1149"/>
      <c r="N62" s="453"/>
      <c r="O62" s="1665"/>
      <c r="P62" s="1665"/>
      <c r="Q62" s="1665"/>
      <c r="R62" s="1665"/>
      <c r="S62" s="319"/>
      <c r="T62" s="1151" t="str">
        <f t="shared" si="2"/>
        <v>22 (1422)</v>
      </c>
      <c r="U62" s="1152" t="str">
        <f t="shared" si="3"/>
        <v/>
      </c>
      <c r="V62" s="1153"/>
      <c r="W62" s="1154"/>
      <c r="X62" s="1154"/>
    </row>
    <row r="63" spans="1:24" ht="12.6" hidden="1" customHeight="1">
      <c r="A63" s="453" t="s">
        <v>2919</v>
      </c>
      <c r="B63" s="1144"/>
      <c r="C63" s="994"/>
      <c r="D63" s="994"/>
      <c r="E63" s="453"/>
      <c r="F63" s="994"/>
      <c r="G63" s="1124"/>
      <c r="H63" s="1146"/>
      <c r="I63" s="1147"/>
      <c r="J63" s="997"/>
      <c r="K63" s="1147"/>
      <c r="L63" s="1148"/>
      <c r="M63" s="1149"/>
      <c r="N63" s="453"/>
      <c r="O63" s="1665"/>
      <c r="P63" s="1665"/>
      <c r="Q63" s="1665"/>
      <c r="R63" s="1665"/>
      <c r="S63" s="319"/>
      <c r="T63" s="1151" t="str">
        <f t="shared" si="2"/>
        <v>23 (1423)</v>
      </c>
      <c r="U63" s="1152" t="str">
        <f t="shared" si="3"/>
        <v/>
      </c>
      <c r="V63" s="1153"/>
      <c r="W63" s="1154"/>
      <c r="X63" s="1154"/>
    </row>
    <row r="64" spans="1:24">
      <c r="A64" s="453" t="s">
        <v>2920</v>
      </c>
      <c r="B64" s="1144"/>
      <c r="C64" s="994"/>
      <c r="D64" s="994"/>
      <c r="E64" s="453"/>
      <c r="F64" s="994"/>
      <c r="G64" s="1124"/>
      <c r="H64" s="1146"/>
      <c r="I64" s="1147"/>
      <c r="J64" s="997"/>
      <c r="K64" s="1147"/>
      <c r="L64" s="1148"/>
      <c r="M64" s="1149"/>
      <c r="N64" s="453"/>
      <c r="O64" s="1665"/>
      <c r="P64" s="1665"/>
      <c r="Q64" s="1665"/>
      <c r="R64" s="1665"/>
      <c r="S64" s="319"/>
      <c r="T64" s="1151" t="str">
        <f t="shared" si="2"/>
        <v>24 (1424)</v>
      </c>
      <c r="U64" s="1152" t="str">
        <f t="shared" si="3"/>
        <v/>
      </c>
      <c r="V64" s="1153"/>
      <c r="W64" s="1154"/>
      <c r="X64" s="1154"/>
    </row>
    <row r="65" spans="1:24">
      <c r="A65" s="453" t="s">
        <v>2921</v>
      </c>
      <c r="B65" s="1144"/>
      <c r="C65" s="994"/>
      <c r="D65" s="994"/>
      <c r="E65" s="453"/>
      <c r="F65" s="994"/>
      <c r="G65" s="1124"/>
      <c r="H65" s="1146"/>
      <c r="I65" s="1147"/>
      <c r="J65" s="997"/>
      <c r="K65" s="1147"/>
      <c r="L65" s="1148"/>
      <c r="M65" s="1149"/>
      <c r="N65" s="453"/>
      <c r="O65" s="1665"/>
      <c r="P65" s="1665"/>
      <c r="Q65" s="1665"/>
      <c r="R65" s="1665"/>
      <c r="S65" s="319"/>
      <c r="T65" s="1151" t="str">
        <f t="shared" si="2"/>
        <v>25 (1425)</v>
      </c>
      <c r="U65" s="1152" t="str">
        <f t="shared" si="3"/>
        <v/>
      </c>
      <c r="V65" s="1153"/>
      <c r="W65" s="1154"/>
      <c r="X65" s="1154"/>
    </row>
    <row r="66" spans="1:24" ht="12.75" customHeight="1">
      <c r="A66" s="796" t="s">
        <v>2922</v>
      </c>
      <c r="B66" s="1208">
        <v>100</v>
      </c>
      <c r="C66" s="994"/>
      <c r="D66" s="994"/>
      <c r="E66" s="453"/>
      <c r="F66" s="994"/>
      <c r="G66" s="1122"/>
      <c r="H66" s="1158"/>
      <c r="I66" s="1147"/>
      <c r="J66" s="997"/>
      <c r="K66" s="1147"/>
      <c r="L66" s="1148"/>
      <c r="M66" s="1356"/>
      <c r="N66" s="453"/>
      <c r="O66" s="1666"/>
      <c r="P66" s="1666"/>
      <c r="Q66" s="1666"/>
      <c r="R66" s="1666"/>
      <c r="S66" s="319"/>
      <c r="T66" s="1205" t="str">
        <f>$A$66</f>
        <v>(1426)</v>
      </c>
      <c r="U66" s="1159">
        <f>$B66</f>
        <v>100</v>
      </c>
      <c r="V66" s="1153"/>
      <c r="W66" s="1154"/>
      <c r="X66" s="1154"/>
    </row>
    <row r="67" spans="1:24">
      <c r="A67" s="478" t="s">
        <v>2923</v>
      </c>
      <c r="B67" s="1002" t="s">
        <v>2924</v>
      </c>
      <c r="C67" s="997"/>
      <c r="D67" s="997"/>
      <c r="E67" s="477"/>
      <c r="F67" s="1163"/>
      <c r="G67" s="1169"/>
      <c r="H67" s="1165"/>
      <c r="I67" s="1147"/>
      <c r="J67" s="997"/>
      <c r="K67" s="1147"/>
      <c r="L67" s="1166"/>
      <c r="M67" s="1167"/>
      <c r="N67" s="477"/>
      <c r="O67" s="1664"/>
      <c r="P67" s="1664"/>
      <c r="Q67" s="1664"/>
      <c r="R67" s="1664"/>
      <c r="S67" s="319"/>
      <c r="T67" s="1205" t="str">
        <f>$A$67</f>
        <v>(1400)</v>
      </c>
      <c r="U67" s="1003" t="str">
        <f>$B67</f>
        <v>Overall</v>
      </c>
      <c r="V67" s="1153"/>
      <c r="W67" s="1168"/>
      <c r="X67" s="1168"/>
    </row>
    <row r="68" spans="1:24">
      <c r="A68" s="477"/>
      <c r="B68" s="477"/>
      <c r="C68" s="477"/>
      <c r="D68" s="477"/>
      <c r="E68" s="477"/>
      <c r="F68" s="1162"/>
      <c r="G68" s="1162"/>
      <c r="H68" s="1162"/>
      <c r="I68" s="1162"/>
      <c r="J68" s="1162"/>
      <c r="K68" s="1162"/>
      <c r="L68" s="1162"/>
      <c r="M68" s="1162"/>
      <c r="N68" s="477"/>
      <c r="O68" s="477"/>
      <c r="P68" s="477"/>
      <c r="Q68" s="477"/>
      <c r="R68" s="477"/>
      <c r="S68" s="319"/>
      <c r="T68" s="1142"/>
      <c r="U68" s="1142"/>
    </row>
    <row r="69" spans="1:24">
      <c r="A69" s="477"/>
      <c r="B69" s="813" t="s">
        <v>1792</v>
      </c>
      <c r="C69" s="477"/>
      <c r="D69" s="477"/>
      <c r="E69" s="477"/>
      <c r="F69" s="1162"/>
      <c r="G69" s="1162"/>
      <c r="H69" s="1162"/>
      <c r="I69" s="1162"/>
      <c r="J69" s="1162"/>
      <c r="K69" s="1162"/>
      <c r="L69" s="1162"/>
      <c r="M69" s="1162"/>
      <c r="N69" s="477"/>
      <c r="O69" s="477"/>
      <c r="P69" s="477"/>
      <c r="Q69" s="477"/>
      <c r="R69" s="477"/>
      <c r="S69" s="319"/>
      <c r="T69" s="1142"/>
      <c r="U69" s="1143" t="str">
        <f>$B69</f>
        <v>Repo-style Transactions (503)</v>
      </c>
    </row>
    <row r="70" spans="1:24">
      <c r="A70" s="453" t="s">
        <v>2897</v>
      </c>
      <c r="B70" s="1144"/>
      <c r="C70" s="1207"/>
      <c r="D70" s="994"/>
      <c r="E70" s="453"/>
      <c r="F70" s="994"/>
      <c r="G70" s="994"/>
      <c r="H70" s="1170"/>
      <c r="I70" s="994"/>
      <c r="J70" s="994"/>
      <c r="K70" s="1148"/>
      <c r="L70" s="1148"/>
      <c r="M70" s="1149"/>
      <c r="N70" s="453"/>
      <c r="O70" s="1665"/>
      <c r="P70" s="1665"/>
      <c r="Q70" s="1665"/>
      <c r="R70" s="1665"/>
      <c r="S70" s="319"/>
      <c r="T70" s="1151" t="str">
        <f t="shared" ref="T70:T94" si="4">$A70</f>
        <v>1 (1401)</v>
      </c>
      <c r="U70" s="1152" t="str">
        <f t="shared" ref="U70:U94" si="5">IF($B70="","",$B70)</f>
        <v/>
      </c>
      <c r="V70" s="1153"/>
      <c r="W70" s="1154"/>
      <c r="X70" s="1154"/>
    </row>
    <row r="71" spans="1:24">
      <c r="A71" s="453" t="s">
        <v>2898</v>
      </c>
      <c r="B71" s="1144"/>
      <c r="C71" s="1207"/>
      <c r="D71" s="994"/>
      <c r="E71" s="453"/>
      <c r="F71" s="994"/>
      <c r="G71" s="994"/>
      <c r="H71" s="1170"/>
      <c r="I71" s="994"/>
      <c r="J71" s="994"/>
      <c r="K71" s="1148"/>
      <c r="L71" s="1148"/>
      <c r="M71" s="1149"/>
      <c r="N71" s="453"/>
      <c r="O71" s="1665"/>
      <c r="P71" s="1665"/>
      <c r="Q71" s="1665"/>
      <c r="R71" s="1665"/>
      <c r="S71" s="319"/>
      <c r="T71" s="1151" t="str">
        <f t="shared" si="4"/>
        <v>2 (1402)</v>
      </c>
      <c r="U71" s="1152" t="str">
        <f t="shared" si="5"/>
        <v/>
      </c>
      <c r="V71" s="1153"/>
      <c r="W71" s="1154"/>
      <c r="X71" s="1154"/>
    </row>
    <row r="72" spans="1:24" ht="12.6" hidden="1" customHeight="1">
      <c r="A72" s="453" t="s">
        <v>2899</v>
      </c>
      <c r="B72" s="1144"/>
      <c r="C72" s="1207"/>
      <c r="D72" s="994"/>
      <c r="E72" s="453"/>
      <c r="F72" s="994"/>
      <c r="G72" s="994"/>
      <c r="H72" s="1170"/>
      <c r="I72" s="994"/>
      <c r="J72" s="994"/>
      <c r="K72" s="1148"/>
      <c r="L72" s="1148"/>
      <c r="M72" s="1149"/>
      <c r="N72" s="453"/>
      <c r="O72" s="1665"/>
      <c r="P72" s="1665"/>
      <c r="Q72" s="1665"/>
      <c r="R72" s="1665"/>
      <c r="S72" s="319"/>
      <c r="T72" s="1151" t="str">
        <f t="shared" si="4"/>
        <v>3 (1403)</v>
      </c>
      <c r="U72" s="1152" t="str">
        <f t="shared" si="5"/>
        <v/>
      </c>
      <c r="V72" s="1153"/>
      <c r="W72" s="1154"/>
      <c r="X72" s="1154"/>
    </row>
    <row r="73" spans="1:24" ht="12.6" hidden="1" customHeight="1">
      <c r="A73" s="453" t="s">
        <v>2900</v>
      </c>
      <c r="B73" s="1144"/>
      <c r="C73" s="1207"/>
      <c r="D73" s="994"/>
      <c r="E73" s="453"/>
      <c r="F73" s="994"/>
      <c r="G73" s="994"/>
      <c r="H73" s="1170"/>
      <c r="I73" s="994"/>
      <c r="J73" s="994"/>
      <c r="K73" s="1148"/>
      <c r="L73" s="1148"/>
      <c r="M73" s="1149"/>
      <c r="N73" s="453"/>
      <c r="O73" s="1665"/>
      <c r="P73" s="1665"/>
      <c r="Q73" s="1665"/>
      <c r="R73" s="1665"/>
      <c r="S73" s="319"/>
      <c r="T73" s="1151" t="str">
        <f t="shared" si="4"/>
        <v>4 (1404)</v>
      </c>
      <c r="U73" s="1152" t="str">
        <f t="shared" si="5"/>
        <v/>
      </c>
      <c r="V73" s="1153"/>
      <c r="W73" s="1154"/>
      <c r="X73" s="1154"/>
    </row>
    <row r="74" spans="1:24" ht="12.6" hidden="1" customHeight="1">
      <c r="A74" s="453" t="s">
        <v>2901</v>
      </c>
      <c r="B74" s="1144"/>
      <c r="C74" s="1207"/>
      <c r="D74" s="994"/>
      <c r="E74" s="453"/>
      <c r="F74" s="994"/>
      <c r="G74" s="994"/>
      <c r="H74" s="1170"/>
      <c r="I74" s="994"/>
      <c r="J74" s="994"/>
      <c r="K74" s="1148"/>
      <c r="L74" s="1148"/>
      <c r="M74" s="1149"/>
      <c r="N74" s="453"/>
      <c r="O74" s="1665"/>
      <c r="P74" s="1665"/>
      <c r="Q74" s="1665"/>
      <c r="R74" s="1665"/>
      <c r="S74" s="319"/>
      <c r="T74" s="1151" t="str">
        <f t="shared" si="4"/>
        <v>5 (1405)</v>
      </c>
      <c r="U74" s="1152" t="str">
        <f t="shared" si="5"/>
        <v/>
      </c>
      <c r="V74" s="1153"/>
      <c r="W74" s="1154"/>
      <c r="X74" s="1154"/>
    </row>
    <row r="75" spans="1:24" ht="12.6" hidden="1" customHeight="1">
      <c r="A75" s="453" t="s">
        <v>2902</v>
      </c>
      <c r="B75" s="1144"/>
      <c r="C75" s="1207"/>
      <c r="D75" s="994"/>
      <c r="E75" s="453"/>
      <c r="F75" s="994"/>
      <c r="G75" s="994"/>
      <c r="H75" s="1170"/>
      <c r="I75" s="994"/>
      <c r="J75" s="994"/>
      <c r="K75" s="1148"/>
      <c r="L75" s="1148"/>
      <c r="M75" s="1149"/>
      <c r="N75" s="453"/>
      <c r="O75" s="1665"/>
      <c r="P75" s="1665"/>
      <c r="Q75" s="1665"/>
      <c r="R75" s="1665"/>
      <c r="S75" s="319"/>
      <c r="T75" s="1151" t="str">
        <f t="shared" si="4"/>
        <v>6 (1406)</v>
      </c>
      <c r="U75" s="1152" t="str">
        <f t="shared" si="5"/>
        <v/>
      </c>
      <c r="V75" s="1153"/>
      <c r="W75" s="1154"/>
      <c r="X75" s="1154"/>
    </row>
    <row r="76" spans="1:24" ht="12.6" hidden="1" customHeight="1">
      <c r="A76" s="453" t="s">
        <v>2903</v>
      </c>
      <c r="B76" s="1144"/>
      <c r="C76" s="1207"/>
      <c r="D76" s="994"/>
      <c r="E76" s="453"/>
      <c r="F76" s="994"/>
      <c r="G76" s="994"/>
      <c r="H76" s="1170"/>
      <c r="I76" s="994"/>
      <c r="J76" s="994"/>
      <c r="K76" s="1148"/>
      <c r="L76" s="1148"/>
      <c r="M76" s="1149"/>
      <c r="N76" s="453"/>
      <c r="O76" s="1665"/>
      <c r="P76" s="1665"/>
      <c r="Q76" s="1665"/>
      <c r="R76" s="1665"/>
      <c r="S76" s="319"/>
      <c r="T76" s="1151" t="str">
        <f t="shared" si="4"/>
        <v>7 (1407)</v>
      </c>
      <c r="U76" s="1152" t="str">
        <f t="shared" si="5"/>
        <v/>
      </c>
      <c r="V76" s="1153"/>
      <c r="W76" s="1154"/>
      <c r="X76" s="1154"/>
    </row>
    <row r="77" spans="1:24" ht="12.6" hidden="1" customHeight="1">
      <c r="A77" s="453" t="s">
        <v>2904</v>
      </c>
      <c r="B77" s="1144"/>
      <c r="C77" s="1207"/>
      <c r="D77" s="994"/>
      <c r="E77" s="453"/>
      <c r="F77" s="994"/>
      <c r="G77" s="994"/>
      <c r="H77" s="1170"/>
      <c r="I77" s="994"/>
      <c r="J77" s="994"/>
      <c r="K77" s="1148"/>
      <c r="L77" s="1148"/>
      <c r="M77" s="1149"/>
      <c r="N77" s="453"/>
      <c r="O77" s="1665"/>
      <c r="P77" s="1665"/>
      <c r="Q77" s="1665"/>
      <c r="R77" s="1665"/>
      <c r="S77" s="319"/>
      <c r="T77" s="1151" t="str">
        <f t="shared" si="4"/>
        <v>8 (1408)</v>
      </c>
      <c r="U77" s="1152" t="str">
        <f t="shared" si="5"/>
        <v/>
      </c>
      <c r="V77" s="1153"/>
      <c r="W77" s="1154"/>
      <c r="X77" s="1154"/>
    </row>
    <row r="78" spans="1:24" ht="12.6" hidden="1" customHeight="1">
      <c r="A78" s="453" t="s">
        <v>2905</v>
      </c>
      <c r="B78" s="1144"/>
      <c r="C78" s="1207"/>
      <c r="D78" s="994"/>
      <c r="E78" s="453"/>
      <c r="F78" s="994"/>
      <c r="G78" s="994"/>
      <c r="H78" s="1170"/>
      <c r="I78" s="994"/>
      <c r="J78" s="994"/>
      <c r="K78" s="1148"/>
      <c r="L78" s="1148"/>
      <c r="M78" s="1149"/>
      <c r="N78" s="453"/>
      <c r="O78" s="1665"/>
      <c r="P78" s="1665"/>
      <c r="Q78" s="1665"/>
      <c r="R78" s="1665"/>
      <c r="S78" s="319"/>
      <c r="T78" s="1151" t="str">
        <f t="shared" si="4"/>
        <v>9 (1409)</v>
      </c>
      <c r="U78" s="1152" t="str">
        <f t="shared" si="5"/>
        <v/>
      </c>
      <c r="V78" s="1153"/>
      <c r="W78" s="1154"/>
      <c r="X78" s="1154"/>
    </row>
    <row r="79" spans="1:24" ht="12.6" hidden="1" customHeight="1">
      <c r="A79" s="453" t="s">
        <v>2906</v>
      </c>
      <c r="B79" s="1144"/>
      <c r="C79" s="1207"/>
      <c r="D79" s="994"/>
      <c r="E79" s="453"/>
      <c r="F79" s="994"/>
      <c r="G79" s="994"/>
      <c r="H79" s="1170"/>
      <c r="I79" s="994"/>
      <c r="J79" s="994"/>
      <c r="K79" s="1148"/>
      <c r="L79" s="1148"/>
      <c r="M79" s="1149"/>
      <c r="N79" s="453"/>
      <c r="O79" s="1665"/>
      <c r="P79" s="1665"/>
      <c r="Q79" s="1665"/>
      <c r="R79" s="1665"/>
      <c r="S79" s="319"/>
      <c r="T79" s="1151" t="str">
        <f t="shared" si="4"/>
        <v>10 (1410)</v>
      </c>
      <c r="U79" s="1152" t="str">
        <f t="shared" si="5"/>
        <v/>
      </c>
      <c r="V79" s="1153"/>
      <c r="W79" s="1154"/>
      <c r="X79" s="1154"/>
    </row>
    <row r="80" spans="1:24" ht="12.6" hidden="1" customHeight="1">
      <c r="A80" s="453" t="s">
        <v>2907</v>
      </c>
      <c r="B80" s="1144"/>
      <c r="C80" s="1207"/>
      <c r="D80" s="994"/>
      <c r="E80" s="453"/>
      <c r="F80" s="994"/>
      <c r="G80" s="994"/>
      <c r="H80" s="1170"/>
      <c r="I80" s="994"/>
      <c r="J80" s="994"/>
      <c r="K80" s="1148"/>
      <c r="L80" s="1148"/>
      <c r="M80" s="1149"/>
      <c r="N80" s="453"/>
      <c r="O80" s="1665"/>
      <c r="P80" s="1665"/>
      <c r="Q80" s="1665"/>
      <c r="R80" s="1665"/>
      <c r="S80" s="319"/>
      <c r="T80" s="1151" t="str">
        <f t="shared" si="4"/>
        <v>11 (1411)</v>
      </c>
      <c r="U80" s="1152" t="str">
        <f t="shared" si="5"/>
        <v/>
      </c>
      <c r="V80" s="1153"/>
      <c r="W80" s="1154"/>
      <c r="X80" s="1154"/>
    </row>
    <row r="81" spans="1:24" ht="12.6" hidden="1" customHeight="1">
      <c r="A81" s="453" t="s">
        <v>2908</v>
      </c>
      <c r="B81" s="1144"/>
      <c r="C81" s="1207"/>
      <c r="D81" s="994"/>
      <c r="E81" s="453"/>
      <c r="F81" s="994"/>
      <c r="G81" s="994"/>
      <c r="H81" s="1170"/>
      <c r="I81" s="994"/>
      <c r="J81" s="994"/>
      <c r="K81" s="1148"/>
      <c r="L81" s="1148"/>
      <c r="M81" s="1149"/>
      <c r="N81" s="453"/>
      <c r="O81" s="1665"/>
      <c r="P81" s="1665"/>
      <c r="Q81" s="1665"/>
      <c r="R81" s="1665"/>
      <c r="S81" s="319"/>
      <c r="T81" s="1151" t="str">
        <f t="shared" si="4"/>
        <v>12 (1412)</v>
      </c>
      <c r="U81" s="1152" t="str">
        <f t="shared" si="5"/>
        <v/>
      </c>
      <c r="V81" s="1153"/>
      <c r="W81" s="1154"/>
      <c r="X81" s="1154"/>
    </row>
    <row r="82" spans="1:24" ht="12.6" hidden="1" customHeight="1">
      <c r="A82" s="453" t="s">
        <v>2909</v>
      </c>
      <c r="B82" s="1144"/>
      <c r="C82" s="1207"/>
      <c r="D82" s="994"/>
      <c r="E82" s="453"/>
      <c r="F82" s="994"/>
      <c r="G82" s="994"/>
      <c r="H82" s="1170"/>
      <c r="I82" s="994"/>
      <c r="J82" s="994"/>
      <c r="K82" s="1148"/>
      <c r="L82" s="1148"/>
      <c r="M82" s="1149"/>
      <c r="N82" s="453"/>
      <c r="O82" s="1665"/>
      <c r="P82" s="1665"/>
      <c r="Q82" s="1665"/>
      <c r="R82" s="1665"/>
      <c r="S82" s="319"/>
      <c r="T82" s="1151" t="str">
        <f t="shared" si="4"/>
        <v>13 (1413)</v>
      </c>
      <c r="U82" s="1152" t="str">
        <f t="shared" si="5"/>
        <v/>
      </c>
      <c r="V82" s="1153"/>
      <c r="W82" s="1154"/>
      <c r="X82" s="1154"/>
    </row>
    <row r="83" spans="1:24" ht="12.6" hidden="1" customHeight="1">
      <c r="A83" s="453" t="s">
        <v>2910</v>
      </c>
      <c r="B83" s="1144"/>
      <c r="C83" s="1207"/>
      <c r="D83" s="994"/>
      <c r="E83" s="453"/>
      <c r="F83" s="994"/>
      <c r="G83" s="994"/>
      <c r="H83" s="1170"/>
      <c r="I83" s="994"/>
      <c r="J83" s="994"/>
      <c r="K83" s="1148"/>
      <c r="L83" s="1148"/>
      <c r="M83" s="1149"/>
      <c r="N83" s="453"/>
      <c r="O83" s="1665"/>
      <c r="P83" s="1665"/>
      <c r="Q83" s="1665"/>
      <c r="R83" s="1665"/>
      <c r="S83" s="319"/>
      <c r="T83" s="1151" t="str">
        <f t="shared" si="4"/>
        <v>14 (1414)</v>
      </c>
      <c r="U83" s="1152" t="str">
        <f t="shared" si="5"/>
        <v/>
      </c>
      <c r="V83" s="1153"/>
      <c r="W83" s="1154"/>
      <c r="X83" s="1154"/>
    </row>
    <row r="84" spans="1:24" ht="12.6" hidden="1" customHeight="1">
      <c r="A84" s="453" t="s">
        <v>2911</v>
      </c>
      <c r="B84" s="1144"/>
      <c r="C84" s="1207"/>
      <c r="D84" s="994"/>
      <c r="E84" s="453"/>
      <c r="F84" s="994"/>
      <c r="G84" s="994"/>
      <c r="H84" s="1170"/>
      <c r="I84" s="994"/>
      <c r="J84" s="994"/>
      <c r="K84" s="1148"/>
      <c r="L84" s="1148"/>
      <c r="M84" s="1149"/>
      <c r="N84" s="453"/>
      <c r="O84" s="1665"/>
      <c r="P84" s="1665"/>
      <c r="Q84" s="1665"/>
      <c r="R84" s="1665"/>
      <c r="S84" s="319"/>
      <c r="T84" s="1151" t="str">
        <f t="shared" si="4"/>
        <v>15 (1415)</v>
      </c>
      <c r="U84" s="1152" t="str">
        <f t="shared" si="5"/>
        <v/>
      </c>
      <c r="V84" s="1153"/>
      <c r="W84" s="1154"/>
      <c r="X84" s="1154"/>
    </row>
    <row r="85" spans="1:24" ht="12.6" hidden="1" customHeight="1">
      <c r="A85" s="453" t="s">
        <v>2912</v>
      </c>
      <c r="B85" s="1144"/>
      <c r="C85" s="1207"/>
      <c r="D85" s="994"/>
      <c r="E85" s="453"/>
      <c r="F85" s="994"/>
      <c r="G85" s="994"/>
      <c r="H85" s="1170"/>
      <c r="I85" s="994"/>
      <c r="J85" s="994"/>
      <c r="K85" s="1148"/>
      <c r="L85" s="1148"/>
      <c r="M85" s="1149"/>
      <c r="N85" s="453"/>
      <c r="O85" s="1665"/>
      <c r="P85" s="1665"/>
      <c r="Q85" s="1665"/>
      <c r="R85" s="1665"/>
      <c r="S85" s="319"/>
      <c r="T85" s="1151" t="str">
        <f t="shared" si="4"/>
        <v>16 (1416)</v>
      </c>
      <c r="U85" s="1152" t="str">
        <f t="shared" si="5"/>
        <v/>
      </c>
      <c r="V85" s="1153"/>
      <c r="W85" s="1154"/>
      <c r="X85" s="1154"/>
    </row>
    <row r="86" spans="1:24" ht="12.6" hidden="1" customHeight="1">
      <c r="A86" s="453" t="s">
        <v>2913</v>
      </c>
      <c r="B86" s="1144"/>
      <c r="C86" s="1207"/>
      <c r="D86" s="994"/>
      <c r="E86" s="453"/>
      <c r="F86" s="994"/>
      <c r="G86" s="994"/>
      <c r="H86" s="1170"/>
      <c r="I86" s="994"/>
      <c r="J86" s="994"/>
      <c r="K86" s="1148"/>
      <c r="L86" s="1148"/>
      <c r="M86" s="1149"/>
      <c r="N86" s="453"/>
      <c r="O86" s="1665"/>
      <c r="P86" s="1665"/>
      <c r="Q86" s="1665"/>
      <c r="R86" s="1665"/>
      <c r="S86" s="319"/>
      <c r="T86" s="1151" t="str">
        <f t="shared" si="4"/>
        <v>17 (1417)</v>
      </c>
      <c r="U86" s="1152" t="str">
        <f t="shared" si="5"/>
        <v/>
      </c>
      <c r="V86" s="1153"/>
      <c r="W86" s="1154"/>
      <c r="X86" s="1154"/>
    </row>
    <row r="87" spans="1:24" ht="12.6" hidden="1" customHeight="1">
      <c r="A87" s="453" t="s">
        <v>2914</v>
      </c>
      <c r="B87" s="1144"/>
      <c r="C87" s="1207"/>
      <c r="D87" s="994"/>
      <c r="E87" s="453"/>
      <c r="F87" s="994"/>
      <c r="G87" s="994"/>
      <c r="H87" s="1170"/>
      <c r="I87" s="994"/>
      <c r="J87" s="994"/>
      <c r="K87" s="1148"/>
      <c r="L87" s="1148"/>
      <c r="M87" s="1149"/>
      <c r="N87" s="453"/>
      <c r="O87" s="1665"/>
      <c r="P87" s="1665"/>
      <c r="Q87" s="1665"/>
      <c r="R87" s="1665"/>
      <c r="S87" s="319"/>
      <c r="T87" s="1151" t="str">
        <f t="shared" si="4"/>
        <v>18 (1418)</v>
      </c>
      <c r="U87" s="1152" t="str">
        <f t="shared" si="5"/>
        <v/>
      </c>
      <c r="V87" s="1153"/>
      <c r="W87" s="1154"/>
      <c r="X87" s="1154"/>
    </row>
    <row r="88" spans="1:24" ht="12.6" hidden="1" customHeight="1">
      <c r="A88" s="453" t="s">
        <v>2915</v>
      </c>
      <c r="B88" s="1144"/>
      <c r="C88" s="1207"/>
      <c r="D88" s="994"/>
      <c r="E88" s="453"/>
      <c r="F88" s="994"/>
      <c r="G88" s="994"/>
      <c r="H88" s="1170"/>
      <c r="I88" s="994"/>
      <c r="J88" s="994"/>
      <c r="K88" s="1148"/>
      <c r="L88" s="1148"/>
      <c r="M88" s="1149"/>
      <c r="N88" s="453"/>
      <c r="O88" s="1665"/>
      <c r="P88" s="1665"/>
      <c r="Q88" s="1665"/>
      <c r="R88" s="1665"/>
      <c r="S88" s="319"/>
      <c r="T88" s="1151" t="str">
        <f t="shared" si="4"/>
        <v>19 (1419)</v>
      </c>
      <c r="U88" s="1152" t="str">
        <f t="shared" si="5"/>
        <v/>
      </c>
      <c r="V88" s="1153"/>
      <c r="W88" s="1154"/>
      <c r="X88" s="1154"/>
    </row>
    <row r="89" spans="1:24" ht="12.6" hidden="1" customHeight="1">
      <c r="A89" s="453" t="s">
        <v>2916</v>
      </c>
      <c r="B89" s="1144"/>
      <c r="C89" s="1207"/>
      <c r="D89" s="994"/>
      <c r="E89" s="453"/>
      <c r="F89" s="994"/>
      <c r="G89" s="994"/>
      <c r="H89" s="1170"/>
      <c r="I89" s="994"/>
      <c r="J89" s="994"/>
      <c r="K89" s="1148"/>
      <c r="L89" s="1148"/>
      <c r="M89" s="1149"/>
      <c r="N89" s="453"/>
      <c r="O89" s="1665"/>
      <c r="P89" s="1665"/>
      <c r="Q89" s="1665"/>
      <c r="R89" s="1665"/>
      <c r="S89" s="319"/>
      <c r="T89" s="1151" t="str">
        <f t="shared" si="4"/>
        <v>20 (1420)</v>
      </c>
      <c r="U89" s="1152" t="str">
        <f t="shared" si="5"/>
        <v/>
      </c>
      <c r="V89" s="1153"/>
      <c r="W89" s="1154"/>
      <c r="X89" s="1154"/>
    </row>
    <row r="90" spans="1:24" ht="12.6" hidden="1" customHeight="1">
      <c r="A90" s="453" t="s">
        <v>2917</v>
      </c>
      <c r="B90" s="1144"/>
      <c r="C90" s="1207"/>
      <c r="D90" s="994"/>
      <c r="E90" s="453"/>
      <c r="F90" s="994"/>
      <c r="G90" s="994"/>
      <c r="H90" s="1170"/>
      <c r="I90" s="994"/>
      <c r="J90" s="994"/>
      <c r="K90" s="1148"/>
      <c r="L90" s="1148"/>
      <c r="M90" s="1149"/>
      <c r="N90" s="453"/>
      <c r="O90" s="1665"/>
      <c r="P90" s="1665"/>
      <c r="Q90" s="1665"/>
      <c r="R90" s="1665"/>
      <c r="S90" s="319"/>
      <c r="T90" s="1151" t="str">
        <f t="shared" si="4"/>
        <v>21 (1421)</v>
      </c>
      <c r="U90" s="1152" t="str">
        <f t="shared" si="5"/>
        <v/>
      </c>
      <c r="V90" s="1153"/>
      <c r="W90" s="1154"/>
      <c r="X90" s="1154"/>
    </row>
    <row r="91" spans="1:24" ht="12.6" hidden="1" customHeight="1">
      <c r="A91" s="453" t="s">
        <v>2918</v>
      </c>
      <c r="B91" s="1144"/>
      <c r="C91" s="1207"/>
      <c r="D91" s="994"/>
      <c r="E91" s="453"/>
      <c r="F91" s="994"/>
      <c r="G91" s="994"/>
      <c r="H91" s="1170"/>
      <c r="I91" s="994"/>
      <c r="J91" s="994"/>
      <c r="K91" s="1148"/>
      <c r="L91" s="1148"/>
      <c r="M91" s="1149"/>
      <c r="N91" s="453"/>
      <c r="O91" s="1665"/>
      <c r="P91" s="1665"/>
      <c r="Q91" s="1665"/>
      <c r="R91" s="1665"/>
      <c r="S91" s="319"/>
      <c r="T91" s="1151" t="str">
        <f t="shared" si="4"/>
        <v>22 (1422)</v>
      </c>
      <c r="U91" s="1152" t="str">
        <f t="shared" si="5"/>
        <v/>
      </c>
      <c r="V91" s="1153"/>
      <c r="W91" s="1154"/>
      <c r="X91" s="1154"/>
    </row>
    <row r="92" spans="1:24" ht="12.6" hidden="1" customHeight="1">
      <c r="A92" s="453" t="s">
        <v>2919</v>
      </c>
      <c r="B92" s="1144"/>
      <c r="C92" s="1207"/>
      <c r="D92" s="994"/>
      <c r="E92" s="453"/>
      <c r="F92" s="994"/>
      <c r="G92" s="994"/>
      <c r="H92" s="1170"/>
      <c r="I92" s="994"/>
      <c r="J92" s="994"/>
      <c r="K92" s="1148"/>
      <c r="L92" s="1148"/>
      <c r="M92" s="1149"/>
      <c r="N92" s="453"/>
      <c r="O92" s="1665"/>
      <c r="P92" s="1665"/>
      <c r="Q92" s="1665"/>
      <c r="R92" s="1665"/>
      <c r="S92" s="319"/>
      <c r="T92" s="1151" t="str">
        <f t="shared" si="4"/>
        <v>23 (1423)</v>
      </c>
      <c r="U92" s="1152" t="str">
        <f t="shared" si="5"/>
        <v/>
      </c>
      <c r="V92" s="1153"/>
      <c r="W92" s="1154"/>
      <c r="X92" s="1154"/>
    </row>
    <row r="93" spans="1:24">
      <c r="A93" s="453" t="s">
        <v>2920</v>
      </c>
      <c r="B93" s="1144"/>
      <c r="C93" s="1207"/>
      <c r="D93" s="994"/>
      <c r="E93" s="453"/>
      <c r="F93" s="994"/>
      <c r="G93" s="994"/>
      <c r="H93" s="1170"/>
      <c r="I93" s="994"/>
      <c r="J93" s="994"/>
      <c r="K93" s="1148"/>
      <c r="L93" s="1148"/>
      <c r="M93" s="1149"/>
      <c r="N93" s="453"/>
      <c r="O93" s="1665"/>
      <c r="P93" s="1665"/>
      <c r="Q93" s="1665"/>
      <c r="R93" s="1665"/>
      <c r="S93" s="319"/>
      <c r="T93" s="1151" t="str">
        <f t="shared" si="4"/>
        <v>24 (1424)</v>
      </c>
      <c r="U93" s="1152" t="str">
        <f t="shared" si="5"/>
        <v/>
      </c>
      <c r="V93" s="1153"/>
      <c r="W93" s="1154"/>
      <c r="X93" s="1154"/>
    </row>
    <row r="94" spans="1:24">
      <c r="A94" s="453" t="s">
        <v>2921</v>
      </c>
      <c r="B94" s="1144"/>
      <c r="C94" s="1207"/>
      <c r="D94" s="994"/>
      <c r="E94" s="453"/>
      <c r="F94" s="994"/>
      <c r="G94" s="994"/>
      <c r="H94" s="1170"/>
      <c r="I94" s="994"/>
      <c r="J94" s="994"/>
      <c r="K94" s="1148"/>
      <c r="L94" s="1148"/>
      <c r="M94" s="1149"/>
      <c r="N94" s="453"/>
      <c r="O94" s="1665"/>
      <c r="P94" s="1665"/>
      <c r="Q94" s="1665"/>
      <c r="R94" s="1665"/>
      <c r="S94" s="319"/>
      <c r="T94" s="1151" t="str">
        <f t="shared" si="4"/>
        <v>25 (1425)</v>
      </c>
      <c r="U94" s="1152" t="str">
        <f t="shared" si="5"/>
        <v/>
      </c>
      <c r="V94" s="1153"/>
      <c r="W94" s="1154"/>
      <c r="X94" s="1154"/>
    </row>
    <row r="95" spans="1:24">
      <c r="A95" s="796" t="s">
        <v>2922</v>
      </c>
      <c r="B95" s="1208">
        <v>100</v>
      </c>
      <c r="C95" s="1209"/>
      <c r="D95" s="994"/>
      <c r="E95" s="453"/>
      <c r="F95" s="994"/>
      <c r="G95" s="994"/>
      <c r="H95" s="1170"/>
      <c r="I95" s="994"/>
      <c r="J95" s="994"/>
      <c r="K95" s="1148"/>
      <c r="L95" s="1148"/>
      <c r="M95" s="1356"/>
      <c r="N95" s="453"/>
      <c r="O95" s="1666"/>
      <c r="P95" s="1666"/>
      <c r="Q95" s="1666"/>
      <c r="R95" s="1666"/>
      <c r="S95" s="319"/>
      <c r="T95" s="1205" t="str">
        <f>$A$95</f>
        <v>(1426)</v>
      </c>
      <c r="U95" s="1159">
        <f>$B95</f>
        <v>100</v>
      </c>
      <c r="V95" s="1153"/>
      <c r="W95" s="1154"/>
      <c r="X95" s="1154"/>
    </row>
    <row r="96" spans="1:24">
      <c r="A96" s="478" t="s">
        <v>2923</v>
      </c>
      <c r="B96" s="1002" t="s">
        <v>2924</v>
      </c>
      <c r="C96" s="1003"/>
      <c r="D96" s="997"/>
      <c r="E96" s="477"/>
      <c r="F96" s="1163"/>
      <c r="G96" s="997"/>
      <c r="H96" s="1171"/>
      <c r="I96" s="997"/>
      <c r="J96" s="997"/>
      <c r="K96" s="1166"/>
      <c r="L96" s="1166"/>
      <c r="M96" s="1167"/>
      <c r="N96" s="477"/>
      <c r="O96" s="1664"/>
      <c r="P96" s="1664"/>
      <c r="Q96" s="1664"/>
      <c r="R96" s="1664"/>
      <c r="S96" s="319"/>
      <c r="T96" s="1205" t="str">
        <f>$A$96</f>
        <v>(1400)</v>
      </c>
      <c r="U96" s="1003" t="str">
        <f>$B96</f>
        <v>Overall</v>
      </c>
      <c r="V96" s="1153"/>
      <c r="W96" s="1168"/>
      <c r="X96" s="1168"/>
    </row>
    <row r="97" spans="1:24">
      <c r="A97" s="477"/>
      <c r="B97" s="477"/>
      <c r="C97" s="477"/>
      <c r="D97" s="477"/>
      <c r="E97" s="477"/>
      <c r="F97" s="1162"/>
      <c r="G97" s="1162"/>
      <c r="H97" s="1162"/>
      <c r="I97" s="1162"/>
      <c r="J97" s="1162"/>
      <c r="K97" s="1162"/>
      <c r="L97" s="1162"/>
      <c r="M97" s="1162"/>
      <c r="N97" s="477"/>
      <c r="O97" s="477"/>
      <c r="P97" s="477"/>
      <c r="Q97" s="477"/>
      <c r="R97" s="477"/>
      <c r="S97" s="319"/>
      <c r="T97" s="1142"/>
      <c r="U97" s="1142"/>
    </row>
    <row r="98" spans="1:24">
      <c r="A98" s="477"/>
      <c r="B98" s="813" t="s">
        <v>1793</v>
      </c>
      <c r="C98" s="477"/>
      <c r="D98" s="477"/>
      <c r="E98" s="477"/>
      <c r="F98" s="1162"/>
      <c r="G98" s="1162"/>
      <c r="H98" s="1162"/>
      <c r="I98" s="1162"/>
      <c r="J98" s="477"/>
      <c r="K98" s="1162"/>
      <c r="L98" s="1162"/>
      <c r="M98" s="1162"/>
      <c r="N98" s="477"/>
      <c r="O98" s="477"/>
      <c r="P98" s="477"/>
      <c r="Q98" s="477"/>
      <c r="R98" s="477"/>
      <c r="S98" s="319"/>
      <c r="T98" s="1142"/>
      <c r="U98" s="1143" t="str">
        <f>$B98</f>
        <v>OTC Derivatives (504)</v>
      </c>
    </row>
    <row r="99" spans="1:24">
      <c r="A99" s="453" t="s">
        <v>2897</v>
      </c>
      <c r="B99" s="1144"/>
      <c r="C99" s="994"/>
      <c r="D99" s="994"/>
      <c r="E99" s="453"/>
      <c r="F99" s="994"/>
      <c r="G99" s="998"/>
      <c r="H99" s="1146"/>
      <c r="I99" s="994"/>
      <c r="J99" s="1007"/>
      <c r="K99" s="1148"/>
      <c r="L99" s="1007"/>
      <c r="M99" s="1149"/>
      <c r="N99" s="453"/>
      <c r="O99" s="1665"/>
      <c r="P99" s="1665"/>
      <c r="Q99" s="1665"/>
      <c r="R99" s="1665"/>
      <c r="S99" s="319"/>
      <c r="T99" s="1151" t="str">
        <f t="shared" ref="T99:T123" si="6">$A99</f>
        <v>1 (1401)</v>
      </c>
      <c r="U99" s="1152" t="str">
        <f t="shared" ref="U99:U123" si="7">IF($B99="","",$B99)</f>
        <v/>
      </c>
      <c r="V99" s="1153"/>
      <c r="W99" s="1154"/>
      <c r="X99" s="1154"/>
    </row>
    <row r="100" spans="1:24">
      <c r="A100" s="453" t="s">
        <v>2898</v>
      </c>
      <c r="B100" s="1144"/>
      <c r="C100" s="994"/>
      <c r="D100" s="994"/>
      <c r="E100" s="453"/>
      <c r="F100" s="994"/>
      <c r="G100" s="998"/>
      <c r="H100" s="1146"/>
      <c r="I100" s="994"/>
      <c r="J100" s="1007"/>
      <c r="K100" s="1148"/>
      <c r="L100" s="1007"/>
      <c r="M100" s="1149"/>
      <c r="N100" s="453"/>
      <c r="O100" s="1665"/>
      <c r="P100" s="1665"/>
      <c r="Q100" s="1665"/>
      <c r="R100" s="1665"/>
      <c r="S100" s="319"/>
      <c r="T100" s="1151" t="str">
        <f t="shared" si="6"/>
        <v>2 (1402)</v>
      </c>
      <c r="U100" s="1152" t="str">
        <f t="shared" si="7"/>
        <v/>
      </c>
      <c r="V100" s="1153"/>
      <c r="W100" s="1154"/>
      <c r="X100" s="1154"/>
    </row>
    <row r="101" spans="1:24">
      <c r="A101" s="453" t="s">
        <v>2899</v>
      </c>
      <c r="B101" s="1144"/>
      <c r="C101" s="994"/>
      <c r="D101" s="994"/>
      <c r="E101" s="453"/>
      <c r="F101" s="994"/>
      <c r="G101" s="998"/>
      <c r="H101" s="1146"/>
      <c r="I101" s="994"/>
      <c r="J101" s="1007"/>
      <c r="K101" s="1148"/>
      <c r="L101" s="1007"/>
      <c r="M101" s="1149"/>
      <c r="N101" s="453"/>
      <c r="O101" s="1665"/>
      <c r="P101" s="1665"/>
      <c r="Q101" s="1665"/>
      <c r="R101" s="1665"/>
      <c r="S101" s="319"/>
      <c r="T101" s="1151" t="str">
        <f t="shared" si="6"/>
        <v>3 (1403)</v>
      </c>
      <c r="U101" s="1152" t="str">
        <f t="shared" si="7"/>
        <v/>
      </c>
      <c r="V101" s="1153"/>
      <c r="W101" s="1154"/>
      <c r="X101" s="1154"/>
    </row>
    <row r="102" spans="1:24" ht="33.75" hidden="1" customHeight="1">
      <c r="A102" s="453" t="s">
        <v>2900</v>
      </c>
      <c r="B102" s="1144"/>
      <c r="C102" s="994"/>
      <c r="D102" s="994"/>
      <c r="E102" s="453"/>
      <c r="F102" s="994"/>
      <c r="G102" s="998"/>
      <c r="H102" s="1146"/>
      <c r="I102" s="994"/>
      <c r="J102" s="1007"/>
      <c r="K102" s="1148"/>
      <c r="L102" s="1007"/>
      <c r="M102" s="1149"/>
      <c r="N102" s="453"/>
      <c r="O102" s="1665"/>
      <c r="P102" s="1665"/>
      <c r="Q102" s="1665"/>
      <c r="R102" s="1665"/>
      <c r="S102" s="319"/>
      <c r="T102" s="1151" t="str">
        <f t="shared" si="6"/>
        <v>4 (1404)</v>
      </c>
      <c r="U102" s="1152" t="str">
        <f t="shared" si="7"/>
        <v/>
      </c>
      <c r="V102" s="1153"/>
      <c r="W102" s="1154"/>
      <c r="X102" s="1154"/>
    </row>
    <row r="103" spans="1:24" ht="33.75" hidden="1" customHeight="1">
      <c r="A103" s="453" t="s">
        <v>2901</v>
      </c>
      <c r="B103" s="1144"/>
      <c r="C103" s="994"/>
      <c r="D103" s="994"/>
      <c r="E103" s="453"/>
      <c r="F103" s="994"/>
      <c r="G103" s="998"/>
      <c r="H103" s="1146"/>
      <c r="I103" s="994"/>
      <c r="J103" s="1007"/>
      <c r="K103" s="1148"/>
      <c r="L103" s="1007"/>
      <c r="M103" s="1149"/>
      <c r="N103" s="453"/>
      <c r="O103" s="1665"/>
      <c r="P103" s="1665"/>
      <c r="Q103" s="1665"/>
      <c r="R103" s="1665"/>
      <c r="S103" s="319"/>
      <c r="T103" s="1151" t="str">
        <f t="shared" si="6"/>
        <v>5 (1405)</v>
      </c>
      <c r="U103" s="1152" t="str">
        <f t="shared" si="7"/>
        <v/>
      </c>
      <c r="V103" s="1153"/>
      <c r="W103" s="1154"/>
      <c r="X103" s="1154"/>
    </row>
    <row r="104" spans="1:24" ht="33.75" hidden="1" customHeight="1">
      <c r="A104" s="453" t="s">
        <v>2902</v>
      </c>
      <c r="B104" s="1144"/>
      <c r="C104" s="994"/>
      <c r="D104" s="994"/>
      <c r="E104" s="453"/>
      <c r="F104" s="994"/>
      <c r="G104" s="998"/>
      <c r="H104" s="1146"/>
      <c r="I104" s="994"/>
      <c r="J104" s="1007"/>
      <c r="K104" s="1148"/>
      <c r="L104" s="1007"/>
      <c r="M104" s="1149"/>
      <c r="N104" s="453"/>
      <c r="O104" s="1665"/>
      <c r="P104" s="1665"/>
      <c r="Q104" s="1665"/>
      <c r="R104" s="1665"/>
      <c r="S104" s="319"/>
      <c r="T104" s="1151" t="str">
        <f t="shared" si="6"/>
        <v>6 (1406)</v>
      </c>
      <c r="U104" s="1152" t="str">
        <f t="shared" si="7"/>
        <v/>
      </c>
      <c r="V104" s="1153"/>
      <c r="W104" s="1154"/>
      <c r="X104" s="1154"/>
    </row>
    <row r="105" spans="1:24" ht="12.75" hidden="1" customHeight="1">
      <c r="A105" s="453" t="s">
        <v>2903</v>
      </c>
      <c r="B105" s="1144"/>
      <c r="C105" s="994"/>
      <c r="D105" s="994"/>
      <c r="E105" s="453"/>
      <c r="F105" s="994"/>
      <c r="G105" s="998"/>
      <c r="H105" s="1146"/>
      <c r="I105" s="994"/>
      <c r="J105" s="1007"/>
      <c r="K105" s="1148"/>
      <c r="L105" s="1007"/>
      <c r="M105" s="1149"/>
      <c r="N105" s="453"/>
      <c r="O105" s="1665"/>
      <c r="P105" s="1665"/>
      <c r="Q105" s="1665"/>
      <c r="R105" s="1665"/>
      <c r="S105" s="319"/>
      <c r="T105" s="1151" t="str">
        <f t="shared" si="6"/>
        <v>7 (1407)</v>
      </c>
      <c r="U105" s="1152" t="str">
        <f t="shared" si="7"/>
        <v/>
      </c>
      <c r="V105" s="1153"/>
      <c r="W105" s="1154"/>
      <c r="X105" s="1154"/>
    </row>
    <row r="106" spans="1:24" ht="22.5" hidden="1" customHeight="1">
      <c r="A106" s="453" t="s">
        <v>2904</v>
      </c>
      <c r="B106" s="1144"/>
      <c r="C106" s="994"/>
      <c r="D106" s="994"/>
      <c r="E106" s="453"/>
      <c r="F106" s="994"/>
      <c r="G106" s="998"/>
      <c r="H106" s="1146"/>
      <c r="I106" s="994"/>
      <c r="J106" s="1007"/>
      <c r="K106" s="1148"/>
      <c r="L106" s="1007"/>
      <c r="M106" s="1149"/>
      <c r="N106" s="453"/>
      <c r="O106" s="1665"/>
      <c r="P106" s="1665"/>
      <c r="Q106" s="1665"/>
      <c r="R106" s="1665"/>
      <c r="S106" s="319"/>
      <c r="T106" s="1151" t="str">
        <f t="shared" si="6"/>
        <v>8 (1408)</v>
      </c>
      <c r="U106" s="1152" t="str">
        <f t="shared" si="7"/>
        <v/>
      </c>
      <c r="V106" s="1153"/>
      <c r="W106" s="1154"/>
      <c r="X106" s="1154"/>
    </row>
    <row r="107" spans="1:24" ht="12" hidden="1" customHeight="1">
      <c r="A107" s="453" t="s">
        <v>2905</v>
      </c>
      <c r="B107" s="1144"/>
      <c r="C107" s="994"/>
      <c r="D107" s="994"/>
      <c r="E107" s="453"/>
      <c r="F107" s="994"/>
      <c r="G107" s="998"/>
      <c r="H107" s="1146"/>
      <c r="I107" s="994"/>
      <c r="J107" s="1007"/>
      <c r="K107" s="1148"/>
      <c r="L107" s="1007"/>
      <c r="M107" s="1149"/>
      <c r="N107" s="453"/>
      <c r="O107" s="1665"/>
      <c r="P107" s="1665"/>
      <c r="Q107" s="1665"/>
      <c r="R107" s="1665"/>
      <c r="S107" s="319"/>
      <c r="T107" s="1151" t="str">
        <f t="shared" si="6"/>
        <v>9 (1409)</v>
      </c>
      <c r="U107" s="1152" t="str">
        <f t="shared" si="7"/>
        <v/>
      </c>
      <c r="V107" s="1153"/>
      <c r="W107" s="1154"/>
      <c r="X107" s="1154"/>
    </row>
    <row r="108" spans="1:24" hidden="1">
      <c r="A108" s="453" t="s">
        <v>2906</v>
      </c>
      <c r="B108" s="1144"/>
      <c r="C108" s="994"/>
      <c r="D108" s="994"/>
      <c r="E108" s="453"/>
      <c r="F108" s="994"/>
      <c r="G108" s="998"/>
      <c r="H108" s="1146"/>
      <c r="I108" s="994"/>
      <c r="J108" s="1007"/>
      <c r="K108" s="1148"/>
      <c r="L108" s="1007"/>
      <c r="M108" s="1149"/>
      <c r="N108" s="453"/>
      <c r="O108" s="1665"/>
      <c r="P108" s="1665"/>
      <c r="Q108" s="1665"/>
      <c r="R108" s="1665"/>
      <c r="S108" s="319"/>
      <c r="T108" s="1151" t="str">
        <f t="shared" si="6"/>
        <v>10 (1410)</v>
      </c>
      <c r="U108" s="1152" t="str">
        <f t="shared" si="7"/>
        <v/>
      </c>
      <c r="V108" s="1153"/>
      <c r="W108" s="1154"/>
      <c r="X108" s="1154"/>
    </row>
    <row r="109" spans="1:24" hidden="1">
      <c r="A109" s="453" t="s">
        <v>2907</v>
      </c>
      <c r="B109" s="1144"/>
      <c r="C109" s="994"/>
      <c r="D109" s="994"/>
      <c r="E109" s="453"/>
      <c r="F109" s="994"/>
      <c r="G109" s="998"/>
      <c r="H109" s="1146"/>
      <c r="I109" s="994"/>
      <c r="J109" s="1007"/>
      <c r="K109" s="1148"/>
      <c r="L109" s="1007"/>
      <c r="M109" s="1149"/>
      <c r="N109" s="453"/>
      <c r="O109" s="1665"/>
      <c r="P109" s="1665"/>
      <c r="Q109" s="1665"/>
      <c r="R109" s="1665"/>
      <c r="S109" s="319"/>
      <c r="T109" s="1151" t="str">
        <f t="shared" si="6"/>
        <v>11 (1411)</v>
      </c>
      <c r="U109" s="1152" t="str">
        <f t="shared" si="7"/>
        <v/>
      </c>
      <c r="V109" s="1153"/>
      <c r="W109" s="1154"/>
      <c r="X109" s="1154"/>
    </row>
    <row r="110" spans="1:24" hidden="1">
      <c r="A110" s="453" t="s">
        <v>2908</v>
      </c>
      <c r="B110" s="1144"/>
      <c r="C110" s="994"/>
      <c r="D110" s="994"/>
      <c r="E110" s="453"/>
      <c r="F110" s="994"/>
      <c r="G110" s="998"/>
      <c r="H110" s="1146"/>
      <c r="I110" s="994"/>
      <c r="J110" s="1007"/>
      <c r="K110" s="1148"/>
      <c r="L110" s="1007"/>
      <c r="M110" s="1149"/>
      <c r="N110" s="453"/>
      <c r="O110" s="1665"/>
      <c r="P110" s="1665"/>
      <c r="Q110" s="1665"/>
      <c r="R110" s="1665"/>
      <c r="S110" s="319"/>
      <c r="T110" s="1151" t="str">
        <f t="shared" si="6"/>
        <v>12 (1412)</v>
      </c>
      <c r="U110" s="1152" t="str">
        <f t="shared" si="7"/>
        <v/>
      </c>
      <c r="V110" s="1153"/>
      <c r="W110" s="1154"/>
      <c r="X110" s="1154"/>
    </row>
    <row r="111" spans="1:24" hidden="1">
      <c r="A111" s="453" t="s">
        <v>2909</v>
      </c>
      <c r="B111" s="1144"/>
      <c r="C111" s="994"/>
      <c r="D111" s="994"/>
      <c r="E111" s="453"/>
      <c r="F111" s="994"/>
      <c r="G111" s="998"/>
      <c r="H111" s="1146"/>
      <c r="I111" s="994"/>
      <c r="J111" s="1007"/>
      <c r="K111" s="1148"/>
      <c r="L111" s="1007"/>
      <c r="M111" s="1149"/>
      <c r="N111" s="453"/>
      <c r="O111" s="1665"/>
      <c r="P111" s="1665"/>
      <c r="Q111" s="1665"/>
      <c r="R111" s="1665"/>
      <c r="S111" s="319"/>
      <c r="T111" s="1151" t="str">
        <f t="shared" si="6"/>
        <v>13 (1413)</v>
      </c>
      <c r="U111" s="1152" t="str">
        <f t="shared" si="7"/>
        <v/>
      </c>
      <c r="V111" s="1153"/>
      <c r="W111" s="1154"/>
      <c r="X111" s="1154"/>
    </row>
    <row r="112" spans="1:24" hidden="1">
      <c r="A112" s="453" t="s">
        <v>2910</v>
      </c>
      <c r="B112" s="1144"/>
      <c r="C112" s="994"/>
      <c r="D112" s="994"/>
      <c r="E112" s="453"/>
      <c r="F112" s="994"/>
      <c r="G112" s="998"/>
      <c r="H112" s="1146"/>
      <c r="I112" s="994"/>
      <c r="J112" s="1007"/>
      <c r="K112" s="1148"/>
      <c r="L112" s="1007"/>
      <c r="M112" s="1149"/>
      <c r="N112" s="453"/>
      <c r="O112" s="1665"/>
      <c r="P112" s="1665"/>
      <c r="Q112" s="1665"/>
      <c r="R112" s="1665"/>
      <c r="S112" s="319"/>
      <c r="T112" s="1151" t="str">
        <f t="shared" si="6"/>
        <v>14 (1414)</v>
      </c>
      <c r="U112" s="1152" t="str">
        <f t="shared" si="7"/>
        <v/>
      </c>
      <c r="V112" s="1153"/>
      <c r="W112" s="1154"/>
      <c r="X112" s="1154"/>
    </row>
    <row r="113" spans="1:24" hidden="1">
      <c r="A113" s="453" t="s">
        <v>2911</v>
      </c>
      <c r="B113" s="1144"/>
      <c r="C113" s="994"/>
      <c r="D113" s="994"/>
      <c r="E113" s="453"/>
      <c r="F113" s="994"/>
      <c r="G113" s="998"/>
      <c r="H113" s="1146"/>
      <c r="I113" s="994"/>
      <c r="J113" s="1007"/>
      <c r="K113" s="1148"/>
      <c r="L113" s="1007"/>
      <c r="M113" s="1149"/>
      <c r="N113" s="453"/>
      <c r="O113" s="1665"/>
      <c r="P113" s="1665"/>
      <c r="Q113" s="1665"/>
      <c r="R113" s="1665"/>
      <c r="S113" s="319"/>
      <c r="T113" s="1151" t="str">
        <f t="shared" si="6"/>
        <v>15 (1415)</v>
      </c>
      <c r="U113" s="1152" t="str">
        <f t="shared" si="7"/>
        <v/>
      </c>
      <c r="V113" s="1153"/>
      <c r="W113" s="1154"/>
      <c r="X113" s="1154"/>
    </row>
    <row r="114" spans="1:24" hidden="1">
      <c r="A114" s="453" t="s">
        <v>2912</v>
      </c>
      <c r="B114" s="1144"/>
      <c r="C114" s="994"/>
      <c r="D114" s="994"/>
      <c r="E114" s="453"/>
      <c r="F114" s="994"/>
      <c r="G114" s="998"/>
      <c r="H114" s="1146"/>
      <c r="I114" s="994"/>
      <c r="J114" s="1007"/>
      <c r="K114" s="1148"/>
      <c r="L114" s="1007"/>
      <c r="M114" s="1149"/>
      <c r="N114" s="453"/>
      <c r="O114" s="1665"/>
      <c r="P114" s="1665"/>
      <c r="Q114" s="1665"/>
      <c r="R114" s="1665"/>
      <c r="S114" s="319"/>
      <c r="T114" s="1151" t="str">
        <f t="shared" si="6"/>
        <v>16 (1416)</v>
      </c>
      <c r="U114" s="1152" t="str">
        <f t="shared" si="7"/>
        <v/>
      </c>
      <c r="V114" s="1153"/>
      <c r="W114" s="1154"/>
      <c r="X114" s="1154"/>
    </row>
    <row r="115" spans="1:24" hidden="1">
      <c r="A115" s="453" t="s">
        <v>2913</v>
      </c>
      <c r="B115" s="1144"/>
      <c r="C115" s="994"/>
      <c r="D115" s="994"/>
      <c r="E115" s="453"/>
      <c r="F115" s="994"/>
      <c r="G115" s="998"/>
      <c r="H115" s="1146"/>
      <c r="I115" s="994"/>
      <c r="J115" s="1007"/>
      <c r="K115" s="1148"/>
      <c r="L115" s="1007"/>
      <c r="M115" s="1149"/>
      <c r="N115" s="453"/>
      <c r="O115" s="1665"/>
      <c r="P115" s="1665"/>
      <c r="Q115" s="1665"/>
      <c r="R115" s="1665"/>
      <c r="S115" s="319"/>
      <c r="T115" s="1151" t="str">
        <f t="shared" si="6"/>
        <v>17 (1417)</v>
      </c>
      <c r="U115" s="1152" t="str">
        <f t="shared" si="7"/>
        <v/>
      </c>
      <c r="V115" s="1153"/>
      <c r="W115" s="1154"/>
      <c r="X115" s="1154"/>
    </row>
    <row r="116" spans="1:24" hidden="1">
      <c r="A116" s="453" t="s">
        <v>2914</v>
      </c>
      <c r="B116" s="1144"/>
      <c r="C116" s="994"/>
      <c r="D116" s="994"/>
      <c r="E116" s="453"/>
      <c r="F116" s="994"/>
      <c r="G116" s="998"/>
      <c r="H116" s="1146"/>
      <c r="I116" s="994"/>
      <c r="J116" s="1007"/>
      <c r="K116" s="1148"/>
      <c r="L116" s="1007"/>
      <c r="M116" s="1149"/>
      <c r="N116" s="453"/>
      <c r="O116" s="1665"/>
      <c r="P116" s="1665"/>
      <c r="Q116" s="1665"/>
      <c r="R116" s="1665"/>
      <c r="S116" s="319"/>
      <c r="T116" s="1151" t="str">
        <f t="shared" si="6"/>
        <v>18 (1418)</v>
      </c>
      <c r="U116" s="1152" t="str">
        <f t="shared" si="7"/>
        <v/>
      </c>
      <c r="V116" s="1153"/>
      <c r="W116" s="1154"/>
      <c r="X116" s="1154"/>
    </row>
    <row r="117" spans="1:24" hidden="1">
      <c r="A117" s="453" t="s">
        <v>2915</v>
      </c>
      <c r="B117" s="1144"/>
      <c r="C117" s="994"/>
      <c r="D117" s="994"/>
      <c r="E117" s="453"/>
      <c r="F117" s="994"/>
      <c r="G117" s="998"/>
      <c r="H117" s="1146"/>
      <c r="I117" s="994"/>
      <c r="J117" s="1007"/>
      <c r="K117" s="1148"/>
      <c r="L117" s="1007"/>
      <c r="M117" s="1149"/>
      <c r="N117" s="453"/>
      <c r="O117" s="1665"/>
      <c r="P117" s="1665"/>
      <c r="Q117" s="1665"/>
      <c r="R117" s="1665"/>
      <c r="S117" s="319"/>
      <c r="T117" s="1151" t="str">
        <f t="shared" si="6"/>
        <v>19 (1419)</v>
      </c>
      <c r="U117" s="1152" t="str">
        <f t="shared" si="7"/>
        <v/>
      </c>
      <c r="V117" s="1153"/>
      <c r="W117" s="1154"/>
      <c r="X117" s="1154"/>
    </row>
    <row r="118" spans="1:24" hidden="1">
      <c r="A118" s="453" t="s">
        <v>2916</v>
      </c>
      <c r="B118" s="1144"/>
      <c r="C118" s="994"/>
      <c r="D118" s="994"/>
      <c r="E118" s="453"/>
      <c r="F118" s="994"/>
      <c r="G118" s="998"/>
      <c r="H118" s="1146"/>
      <c r="I118" s="994"/>
      <c r="J118" s="1007"/>
      <c r="K118" s="1148"/>
      <c r="L118" s="1007"/>
      <c r="M118" s="1149"/>
      <c r="N118" s="453"/>
      <c r="O118" s="1665"/>
      <c r="P118" s="1665"/>
      <c r="Q118" s="1665"/>
      <c r="R118" s="1665"/>
      <c r="S118" s="319"/>
      <c r="T118" s="1151" t="str">
        <f t="shared" si="6"/>
        <v>20 (1420)</v>
      </c>
      <c r="U118" s="1152" t="str">
        <f t="shared" si="7"/>
        <v/>
      </c>
      <c r="V118" s="1153"/>
      <c r="W118" s="1154"/>
      <c r="X118" s="1154"/>
    </row>
    <row r="119" spans="1:24" hidden="1">
      <c r="A119" s="453" t="s">
        <v>2917</v>
      </c>
      <c r="B119" s="1144"/>
      <c r="C119" s="994"/>
      <c r="D119" s="994"/>
      <c r="E119" s="453"/>
      <c r="F119" s="994"/>
      <c r="G119" s="998"/>
      <c r="H119" s="1146"/>
      <c r="I119" s="994"/>
      <c r="J119" s="1007"/>
      <c r="K119" s="1148"/>
      <c r="L119" s="1007"/>
      <c r="M119" s="1149"/>
      <c r="N119" s="453"/>
      <c r="O119" s="1665"/>
      <c r="P119" s="1665"/>
      <c r="Q119" s="1665"/>
      <c r="R119" s="1665"/>
      <c r="S119" s="319"/>
      <c r="T119" s="1151" t="str">
        <f t="shared" si="6"/>
        <v>21 (1421)</v>
      </c>
      <c r="U119" s="1152" t="str">
        <f t="shared" si="7"/>
        <v/>
      </c>
      <c r="V119" s="1153"/>
      <c r="W119" s="1154"/>
      <c r="X119" s="1154"/>
    </row>
    <row r="120" spans="1:24" hidden="1">
      <c r="A120" s="453" t="s">
        <v>2918</v>
      </c>
      <c r="B120" s="1144"/>
      <c r="C120" s="994"/>
      <c r="D120" s="994"/>
      <c r="E120" s="453"/>
      <c r="F120" s="994"/>
      <c r="G120" s="998"/>
      <c r="H120" s="1146"/>
      <c r="I120" s="994"/>
      <c r="J120" s="1007"/>
      <c r="K120" s="1148"/>
      <c r="L120" s="1007"/>
      <c r="M120" s="1149"/>
      <c r="N120" s="453"/>
      <c r="O120" s="1665"/>
      <c r="P120" s="1665"/>
      <c r="Q120" s="1665"/>
      <c r="R120" s="1665"/>
      <c r="S120" s="319"/>
      <c r="T120" s="1151" t="str">
        <f t="shared" si="6"/>
        <v>22 (1422)</v>
      </c>
      <c r="U120" s="1152" t="str">
        <f t="shared" si="7"/>
        <v/>
      </c>
      <c r="V120" s="1153"/>
      <c r="W120" s="1154"/>
      <c r="X120" s="1154"/>
    </row>
    <row r="121" spans="1:24" hidden="1">
      <c r="A121" s="453" t="s">
        <v>2919</v>
      </c>
      <c r="B121" s="1144"/>
      <c r="C121" s="994"/>
      <c r="D121" s="994"/>
      <c r="E121" s="453"/>
      <c r="F121" s="994"/>
      <c r="G121" s="998"/>
      <c r="H121" s="1146"/>
      <c r="I121" s="994"/>
      <c r="J121" s="1007"/>
      <c r="K121" s="1148"/>
      <c r="L121" s="1007"/>
      <c r="M121" s="1149"/>
      <c r="N121" s="453"/>
      <c r="O121" s="1665"/>
      <c r="P121" s="1665"/>
      <c r="Q121" s="1665"/>
      <c r="R121" s="1665"/>
      <c r="S121" s="319"/>
      <c r="T121" s="1151" t="str">
        <f t="shared" si="6"/>
        <v>23 (1423)</v>
      </c>
      <c r="U121" s="1152" t="str">
        <f t="shared" si="7"/>
        <v/>
      </c>
      <c r="V121" s="1153"/>
      <c r="W121" s="1154"/>
      <c r="X121" s="1154"/>
    </row>
    <row r="122" spans="1:24" hidden="1">
      <c r="A122" s="453" t="s">
        <v>2920</v>
      </c>
      <c r="B122" s="1144"/>
      <c r="C122" s="994"/>
      <c r="D122" s="994"/>
      <c r="E122" s="453"/>
      <c r="F122" s="994"/>
      <c r="G122" s="998"/>
      <c r="H122" s="1146"/>
      <c r="I122" s="994"/>
      <c r="J122" s="1007"/>
      <c r="K122" s="1148"/>
      <c r="L122" s="1007"/>
      <c r="M122" s="1149"/>
      <c r="N122" s="453"/>
      <c r="O122" s="1665"/>
      <c r="P122" s="1665"/>
      <c r="Q122" s="1665"/>
      <c r="R122" s="1665"/>
      <c r="S122" s="319"/>
      <c r="T122" s="1151" t="str">
        <f t="shared" si="6"/>
        <v>24 (1424)</v>
      </c>
      <c r="U122" s="1152" t="str">
        <f t="shared" si="7"/>
        <v/>
      </c>
      <c r="V122" s="1153"/>
      <c r="W122" s="1154"/>
      <c r="X122" s="1154"/>
    </row>
    <row r="123" spans="1:24">
      <c r="A123" s="453" t="s">
        <v>2921</v>
      </c>
      <c r="B123" s="1144"/>
      <c r="C123" s="994"/>
      <c r="D123" s="994"/>
      <c r="E123" s="453"/>
      <c r="F123" s="994"/>
      <c r="G123" s="998"/>
      <c r="H123" s="1146"/>
      <c r="I123" s="994"/>
      <c r="J123" s="1007"/>
      <c r="K123" s="1148"/>
      <c r="L123" s="1007"/>
      <c r="M123" s="1149"/>
      <c r="N123" s="453"/>
      <c r="O123" s="1665"/>
      <c r="P123" s="1665"/>
      <c r="Q123" s="1665"/>
      <c r="R123" s="1665"/>
      <c r="S123" s="319"/>
      <c r="T123" s="1151" t="str">
        <f t="shared" si="6"/>
        <v>25 (1425)</v>
      </c>
      <c r="U123" s="1152" t="str">
        <f t="shared" si="7"/>
        <v/>
      </c>
      <c r="V123" s="1153"/>
      <c r="W123" s="1154"/>
      <c r="X123" s="1154"/>
    </row>
    <row r="124" spans="1:24">
      <c r="A124" s="796" t="s">
        <v>2922</v>
      </c>
      <c r="B124" s="1208">
        <v>100</v>
      </c>
      <c r="C124" s="994"/>
      <c r="D124" s="994"/>
      <c r="E124" s="453"/>
      <c r="F124" s="994"/>
      <c r="G124" s="1047"/>
      <c r="H124" s="1158"/>
      <c r="I124" s="994"/>
      <c r="J124" s="772"/>
      <c r="K124" s="1148"/>
      <c r="L124" s="772"/>
      <c r="M124" s="1356"/>
      <c r="N124" s="453"/>
      <c r="O124" s="1666"/>
      <c r="P124" s="1666"/>
      <c r="Q124" s="1666"/>
      <c r="R124" s="1666"/>
      <c r="S124" s="319"/>
      <c r="T124" s="1205" t="str">
        <f>$A$124</f>
        <v>(1426)</v>
      </c>
      <c r="U124" s="1159">
        <f>$B124</f>
        <v>100</v>
      </c>
      <c r="V124" s="1153"/>
      <c r="W124" s="1154"/>
      <c r="X124" s="1154"/>
    </row>
    <row r="125" spans="1:24">
      <c r="A125" s="478" t="s">
        <v>2923</v>
      </c>
      <c r="B125" s="1002" t="s">
        <v>2924</v>
      </c>
      <c r="C125" s="997"/>
      <c r="D125" s="997"/>
      <c r="E125" s="477"/>
      <c r="F125" s="1163"/>
      <c r="G125" s="1106"/>
      <c r="H125" s="1165"/>
      <c r="I125" s="997"/>
      <c r="J125" s="1172"/>
      <c r="K125" s="1166"/>
      <c r="L125" s="1172"/>
      <c r="M125" s="1167"/>
      <c r="N125" s="477"/>
      <c r="O125" s="1664"/>
      <c r="P125" s="1664"/>
      <c r="Q125" s="1664"/>
      <c r="R125" s="1664"/>
      <c r="S125" s="319"/>
      <c r="T125" s="1205" t="str">
        <f>$A$125</f>
        <v>(1400)</v>
      </c>
      <c r="U125" s="1003" t="str">
        <f>$B125</f>
        <v>Overall</v>
      </c>
      <c r="V125" s="1153"/>
      <c r="W125" s="1168"/>
      <c r="X125" s="1168"/>
    </row>
    <row r="126" spans="1:24">
      <c r="A126" s="477"/>
      <c r="B126" s="477"/>
      <c r="C126" s="477"/>
      <c r="D126" s="477"/>
      <c r="E126" s="477"/>
      <c r="F126" s="1162"/>
      <c r="G126" s="1162"/>
      <c r="H126" s="1162"/>
      <c r="I126" s="1162"/>
      <c r="J126" s="1162"/>
      <c r="K126" s="1162"/>
      <c r="L126" s="1162"/>
      <c r="M126" s="1162"/>
      <c r="N126" s="477"/>
      <c r="O126" s="477"/>
      <c r="P126" s="477"/>
      <c r="Q126" s="477"/>
      <c r="R126" s="477"/>
      <c r="S126" s="319"/>
      <c r="T126" s="1142"/>
      <c r="U126" s="1142"/>
    </row>
    <row r="127" spans="1:24">
      <c r="A127" s="477"/>
      <c r="B127" s="813" t="s">
        <v>1794</v>
      </c>
      <c r="C127" s="477"/>
      <c r="D127" s="477"/>
      <c r="E127" s="477"/>
      <c r="F127" s="1162"/>
      <c r="G127" s="1162"/>
      <c r="H127" s="1162"/>
      <c r="I127" s="1162"/>
      <c r="J127" s="1162"/>
      <c r="K127" s="1162"/>
      <c r="L127" s="1162"/>
      <c r="M127" s="1162"/>
      <c r="N127" s="477"/>
      <c r="O127" s="477"/>
      <c r="P127" s="477"/>
      <c r="Q127" s="477"/>
      <c r="R127" s="477"/>
      <c r="S127" s="319"/>
      <c r="T127" s="1142"/>
      <c r="U127" s="1143" t="str">
        <f>$B127</f>
        <v>Other off-balance sheet (505)</v>
      </c>
    </row>
    <row r="128" spans="1:24">
      <c r="A128" s="453" t="s">
        <v>2897</v>
      </c>
      <c r="B128" s="1144"/>
      <c r="C128" s="994"/>
      <c r="D128" s="994"/>
      <c r="E128" s="453"/>
      <c r="F128" s="994"/>
      <c r="G128" s="1124"/>
      <c r="H128" s="1146"/>
      <c r="I128" s="1147"/>
      <c r="J128" s="997"/>
      <c r="K128" s="1147"/>
      <c r="L128" s="1148"/>
      <c r="M128" s="1149"/>
      <c r="N128" s="453"/>
      <c r="O128" s="1665"/>
      <c r="P128" s="1665"/>
      <c r="Q128" s="1665"/>
      <c r="R128" s="1665"/>
      <c r="S128" s="319"/>
      <c r="T128" s="1151" t="str">
        <f t="shared" ref="T128:T152" si="8">$A128</f>
        <v>1 (1401)</v>
      </c>
      <c r="U128" s="1152" t="str">
        <f t="shared" ref="U128:U152" si="9">IF($B128="","",$B128)</f>
        <v/>
      </c>
      <c r="V128" s="1153"/>
      <c r="W128" s="1154"/>
      <c r="X128" s="1154"/>
    </row>
    <row r="129" spans="1:24">
      <c r="A129" s="453" t="s">
        <v>2898</v>
      </c>
      <c r="B129" s="1144"/>
      <c r="C129" s="994"/>
      <c r="D129" s="994"/>
      <c r="E129" s="453"/>
      <c r="F129" s="994"/>
      <c r="G129" s="1124"/>
      <c r="H129" s="1146"/>
      <c r="I129" s="1147"/>
      <c r="J129" s="997"/>
      <c r="K129" s="1147"/>
      <c r="L129" s="1148"/>
      <c r="M129" s="1149"/>
      <c r="N129" s="453"/>
      <c r="O129" s="1665"/>
      <c r="P129" s="1665"/>
      <c r="Q129" s="1665"/>
      <c r="R129" s="1665"/>
      <c r="S129" s="319"/>
      <c r="T129" s="1151" t="str">
        <f t="shared" si="8"/>
        <v>2 (1402)</v>
      </c>
      <c r="U129" s="1152" t="str">
        <f t="shared" si="9"/>
        <v/>
      </c>
      <c r="V129" s="1153"/>
      <c r="W129" s="1154"/>
      <c r="X129" s="1154"/>
    </row>
    <row r="130" spans="1:24">
      <c r="A130" s="453" t="s">
        <v>2899</v>
      </c>
      <c r="B130" s="1144"/>
      <c r="C130" s="994"/>
      <c r="D130" s="994"/>
      <c r="E130" s="453"/>
      <c r="F130" s="994"/>
      <c r="G130" s="1124"/>
      <c r="H130" s="1146"/>
      <c r="I130" s="1147"/>
      <c r="J130" s="997"/>
      <c r="K130" s="1147"/>
      <c r="L130" s="1148"/>
      <c r="M130" s="1149"/>
      <c r="N130" s="453"/>
      <c r="O130" s="1665"/>
      <c r="P130" s="1665"/>
      <c r="Q130" s="1665"/>
      <c r="R130" s="1665"/>
      <c r="S130" s="319"/>
      <c r="T130" s="1151" t="str">
        <f t="shared" si="8"/>
        <v>3 (1403)</v>
      </c>
      <c r="U130" s="1152" t="str">
        <f t="shared" si="9"/>
        <v/>
      </c>
      <c r="V130" s="1153"/>
      <c r="W130" s="1154"/>
      <c r="X130" s="1154"/>
    </row>
    <row r="131" spans="1:24" hidden="1">
      <c r="A131" s="453" t="s">
        <v>2900</v>
      </c>
      <c r="B131" s="1144"/>
      <c r="C131" s="994"/>
      <c r="D131" s="994"/>
      <c r="E131" s="453"/>
      <c r="F131" s="994"/>
      <c r="G131" s="1124"/>
      <c r="H131" s="1146"/>
      <c r="I131" s="1147"/>
      <c r="J131" s="997"/>
      <c r="K131" s="1147"/>
      <c r="L131" s="1148"/>
      <c r="M131" s="1149"/>
      <c r="N131" s="453"/>
      <c r="O131" s="1665"/>
      <c r="P131" s="1665"/>
      <c r="Q131" s="1665"/>
      <c r="R131" s="1665"/>
      <c r="S131" s="319"/>
      <c r="T131" s="1151" t="str">
        <f t="shared" si="8"/>
        <v>4 (1404)</v>
      </c>
      <c r="U131" s="1152" t="str">
        <f t="shared" si="9"/>
        <v/>
      </c>
      <c r="V131" s="1153"/>
      <c r="W131" s="1154"/>
      <c r="X131" s="1154"/>
    </row>
    <row r="132" spans="1:24" hidden="1">
      <c r="A132" s="453" t="s">
        <v>2901</v>
      </c>
      <c r="B132" s="1144"/>
      <c r="C132" s="994"/>
      <c r="D132" s="994"/>
      <c r="E132" s="453"/>
      <c r="F132" s="994"/>
      <c r="G132" s="1124"/>
      <c r="H132" s="1146"/>
      <c r="I132" s="1147"/>
      <c r="J132" s="997"/>
      <c r="K132" s="1147"/>
      <c r="L132" s="1148"/>
      <c r="M132" s="1149"/>
      <c r="N132" s="453"/>
      <c r="O132" s="1665"/>
      <c r="P132" s="1665"/>
      <c r="Q132" s="1665"/>
      <c r="R132" s="1665"/>
      <c r="S132" s="319"/>
      <c r="T132" s="1151" t="str">
        <f t="shared" si="8"/>
        <v>5 (1405)</v>
      </c>
      <c r="U132" s="1152" t="str">
        <f t="shared" si="9"/>
        <v/>
      </c>
      <c r="V132" s="1153"/>
      <c r="W132" s="1154"/>
      <c r="X132" s="1154"/>
    </row>
    <row r="133" spans="1:24" hidden="1">
      <c r="A133" s="453" t="s">
        <v>2902</v>
      </c>
      <c r="B133" s="1144"/>
      <c r="C133" s="994"/>
      <c r="D133" s="994"/>
      <c r="E133" s="453"/>
      <c r="F133" s="994"/>
      <c r="G133" s="1124"/>
      <c r="H133" s="1146"/>
      <c r="I133" s="1147"/>
      <c r="J133" s="997"/>
      <c r="K133" s="1147"/>
      <c r="L133" s="1148"/>
      <c r="M133" s="1149"/>
      <c r="N133" s="453"/>
      <c r="O133" s="1665"/>
      <c r="P133" s="1665"/>
      <c r="Q133" s="1665"/>
      <c r="R133" s="1665"/>
      <c r="S133" s="319"/>
      <c r="T133" s="1151" t="str">
        <f t="shared" si="8"/>
        <v>6 (1406)</v>
      </c>
      <c r="U133" s="1152" t="str">
        <f t="shared" si="9"/>
        <v/>
      </c>
      <c r="V133" s="1153"/>
      <c r="W133" s="1154"/>
      <c r="X133" s="1154"/>
    </row>
    <row r="134" spans="1:24" hidden="1">
      <c r="A134" s="453" t="s">
        <v>2903</v>
      </c>
      <c r="B134" s="1144"/>
      <c r="C134" s="994"/>
      <c r="D134" s="994"/>
      <c r="E134" s="453"/>
      <c r="F134" s="994"/>
      <c r="G134" s="1124"/>
      <c r="H134" s="1146"/>
      <c r="I134" s="1147"/>
      <c r="J134" s="997"/>
      <c r="K134" s="1147"/>
      <c r="L134" s="1148"/>
      <c r="M134" s="1149"/>
      <c r="N134" s="453"/>
      <c r="O134" s="1665"/>
      <c r="P134" s="1665"/>
      <c r="Q134" s="1665"/>
      <c r="R134" s="1665"/>
      <c r="S134" s="319"/>
      <c r="T134" s="1151" t="str">
        <f t="shared" si="8"/>
        <v>7 (1407)</v>
      </c>
      <c r="U134" s="1152" t="str">
        <f t="shared" si="9"/>
        <v/>
      </c>
      <c r="V134" s="1153"/>
      <c r="W134" s="1154"/>
      <c r="X134" s="1154"/>
    </row>
    <row r="135" spans="1:24" hidden="1">
      <c r="A135" s="453" t="s">
        <v>2904</v>
      </c>
      <c r="B135" s="1144"/>
      <c r="C135" s="994"/>
      <c r="D135" s="994"/>
      <c r="E135" s="453"/>
      <c r="F135" s="994"/>
      <c r="G135" s="1124"/>
      <c r="H135" s="1146"/>
      <c r="I135" s="1147"/>
      <c r="J135" s="997"/>
      <c r="K135" s="1147"/>
      <c r="L135" s="1148"/>
      <c r="M135" s="1149"/>
      <c r="N135" s="453"/>
      <c r="O135" s="1665"/>
      <c r="P135" s="1665"/>
      <c r="Q135" s="1665"/>
      <c r="R135" s="1665"/>
      <c r="S135" s="319"/>
      <c r="T135" s="1151" t="str">
        <f t="shared" si="8"/>
        <v>8 (1408)</v>
      </c>
      <c r="U135" s="1152" t="str">
        <f t="shared" si="9"/>
        <v/>
      </c>
      <c r="V135" s="1153"/>
      <c r="W135" s="1154"/>
      <c r="X135" s="1154"/>
    </row>
    <row r="136" spans="1:24" hidden="1">
      <c r="A136" s="453" t="s">
        <v>2905</v>
      </c>
      <c r="B136" s="1144"/>
      <c r="C136" s="994"/>
      <c r="D136" s="994"/>
      <c r="E136" s="453"/>
      <c r="F136" s="994"/>
      <c r="G136" s="1124"/>
      <c r="H136" s="1146"/>
      <c r="I136" s="1147"/>
      <c r="J136" s="997"/>
      <c r="K136" s="1147"/>
      <c r="L136" s="1148"/>
      <c r="M136" s="1149"/>
      <c r="N136" s="453"/>
      <c r="O136" s="1665"/>
      <c r="P136" s="1665"/>
      <c r="Q136" s="1665"/>
      <c r="R136" s="1665"/>
      <c r="S136" s="319"/>
      <c r="T136" s="1151" t="str">
        <f t="shared" si="8"/>
        <v>9 (1409)</v>
      </c>
      <c r="U136" s="1152" t="str">
        <f t="shared" si="9"/>
        <v/>
      </c>
      <c r="V136" s="1153"/>
      <c r="W136" s="1154"/>
      <c r="X136" s="1154"/>
    </row>
    <row r="137" spans="1:24" hidden="1">
      <c r="A137" s="453" t="s">
        <v>2906</v>
      </c>
      <c r="B137" s="1144"/>
      <c r="C137" s="994"/>
      <c r="D137" s="994"/>
      <c r="E137" s="453"/>
      <c r="F137" s="994"/>
      <c r="G137" s="1124"/>
      <c r="H137" s="1146"/>
      <c r="I137" s="1147"/>
      <c r="J137" s="997"/>
      <c r="K137" s="1147"/>
      <c r="L137" s="1148"/>
      <c r="M137" s="1149"/>
      <c r="N137" s="453"/>
      <c r="O137" s="1665"/>
      <c r="P137" s="1665"/>
      <c r="Q137" s="1665"/>
      <c r="R137" s="1665"/>
      <c r="S137" s="319"/>
      <c r="T137" s="1151" t="str">
        <f t="shared" si="8"/>
        <v>10 (1410)</v>
      </c>
      <c r="U137" s="1152" t="str">
        <f t="shared" si="9"/>
        <v/>
      </c>
      <c r="V137" s="1153"/>
      <c r="W137" s="1154"/>
      <c r="X137" s="1154"/>
    </row>
    <row r="138" spans="1:24" hidden="1">
      <c r="A138" s="453" t="s">
        <v>2907</v>
      </c>
      <c r="B138" s="1144"/>
      <c r="C138" s="994"/>
      <c r="D138" s="994"/>
      <c r="E138" s="453"/>
      <c r="F138" s="994"/>
      <c r="G138" s="1124"/>
      <c r="H138" s="1146"/>
      <c r="I138" s="1147"/>
      <c r="J138" s="997"/>
      <c r="K138" s="1147"/>
      <c r="L138" s="1148"/>
      <c r="M138" s="1149"/>
      <c r="N138" s="453"/>
      <c r="O138" s="1665"/>
      <c r="P138" s="1665"/>
      <c r="Q138" s="1665"/>
      <c r="R138" s="1665"/>
      <c r="S138" s="319"/>
      <c r="T138" s="1151" t="str">
        <f t="shared" si="8"/>
        <v>11 (1411)</v>
      </c>
      <c r="U138" s="1152" t="str">
        <f t="shared" si="9"/>
        <v/>
      </c>
      <c r="V138" s="1153"/>
      <c r="W138" s="1154"/>
      <c r="X138" s="1154"/>
    </row>
    <row r="139" spans="1:24" hidden="1">
      <c r="A139" s="453" t="s">
        <v>2908</v>
      </c>
      <c r="B139" s="1144"/>
      <c r="C139" s="994"/>
      <c r="D139" s="994"/>
      <c r="E139" s="453"/>
      <c r="F139" s="994"/>
      <c r="G139" s="1124"/>
      <c r="H139" s="1146"/>
      <c r="I139" s="1147"/>
      <c r="J139" s="997"/>
      <c r="K139" s="1147"/>
      <c r="L139" s="1148"/>
      <c r="M139" s="1149"/>
      <c r="N139" s="453"/>
      <c r="O139" s="1665"/>
      <c r="P139" s="1665"/>
      <c r="Q139" s="1665"/>
      <c r="R139" s="1665"/>
      <c r="S139" s="319"/>
      <c r="T139" s="1151" t="str">
        <f t="shared" si="8"/>
        <v>12 (1412)</v>
      </c>
      <c r="U139" s="1152" t="str">
        <f t="shared" si="9"/>
        <v/>
      </c>
      <c r="V139" s="1153"/>
      <c r="W139" s="1154"/>
      <c r="X139" s="1154"/>
    </row>
    <row r="140" spans="1:24" hidden="1">
      <c r="A140" s="453" t="s">
        <v>2909</v>
      </c>
      <c r="B140" s="1144"/>
      <c r="C140" s="994"/>
      <c r="D140" s="994"/>
      <c r="E140" s="453"/>
      <c r="F140" s="994"/>
      <c r="G140" s="1124"/>
      <c r="H140" s="1146"/>
      <c r="I140" s="1147"/>
      <c r="J140" s="997"/>
      <c r="K140" s="1147"/>
      <c r="L140" s="1148"/>
      <c r="M140" s="1149"/>
      <c r="N140" s="453"/>
      <c r="O140" s="1665"/>
      <c r="P140" s="1665"/>
      <c r="Q140" s="1665"/>
      <c r="R140" s="1665"/>
      <c r="S140" s="319"/>
      <c r="T140" s="1151" t="str">
        <f t="shared" si="8"/>
        <v>13 (1413)</v>
      </c>
      <c r="U140" s="1152" t="str">
        <f t="shared" si="9"/>
        <v/>
      </c>
      <c r="V140" s="1153"/>
      <c r="W140" s="1154"/>
      <c r="X140" s="1154"/>
    </row>
    <row r="141" spans="1:24" hidden="1">
      <c r="A141" s="453" t="s">
        <v>2910</v>
      </c>
      <c r="B141" s="1144"/>
      <c r="C141" s="994"/>
      <c r="D141" s="994"/>
      <c r="E141" s="453"/>
      <c r="F141" s="994"/>
      <c r="G141" s="1124"/>
      <c r="H141" s="1146"/>
      <c r="I141" s="1147"/>
      <c r="J141" s="997"/>
      <c r="K141" s="1147"/>
      <c r="L141" s="1148"/>
      <c r="M141" s="1149"/>
      <c r="N141" s="453"/>
      <c r="O141" s="1665"/>
      <c r="P141" s="1665"/>
      <c r="Q141" s="1665"/>
      <c r="R141" s="1665"/>
      <c r="S141" s="319"/>
      <c r="T141" s="1151" t="str">
        <f t="shared" si="8"/>
        <v>14 (1414)</v>
      </c>
      <c r="U141" s="1152" t="str">
        <f t="shared" si="9"/>
        <v/>
      </c>
      <c r="V141" s="1153"/>
      <c r="W141" s="1154"/>
      <c r="X141" s="1154"/>
    </row>
    <row r="142" spans="1:24" hidden="1">
      <c r="A142" s="453" t="s">
        <v>2911</v>
      </c>
      <c r="B142" s="1144"/>
      <c r="C142" s="994"/>
      <c r="D142" s="994"/>
      <c r="E142" s="453"/>
      <c r="F142" s="994"/>
      <c r="G142" s="1124"/>
      <c r="H142" s="1146"/>
      <c r="I142" s="1147"/>
      <c r="J142" s="997"/>
      <c r="K142" s="1147"/>
      <c r="L142" s="1148"/>
      <c r="M142" s="1149"/>
      <c r="N142" s="453"/>
      <c r="O142" s="1665"/>
      <c r="P142" s="1665"/>
      <c r="Q142" s="1665"/>
      <c r="R142" s="1665"/>
      <c r="S142" s="319"/>
      <c r="T142" s="1151" t="str">
        <f t="shared" si="8"/>
        <v>15 (1415)</v>
      </c>
      <c r="U142" s="1152" t="str">
        <f t="shared" si="9"/>
        <v/>
      </c>
      <c r="V142" s="1153"/>
      <c r="W142" s="1154"/>
      <c r="X142" s="1154"/>
    </row>
    <row r="143" spans="1:24" hidden="1">
      <c r="A143" s="453" t="s">
        <v>2912</v>
      </c>
      <c r="B143" s="1144"/>
      <c r="C143" s="994"/>
      <c r="D143" s="994"/>
      <c r="E143" s="453"/>
      <c r="F143" s="994"/>
      <c r="G143" s="1124"/>
      <c r="H143" s="1146"/>
      <c r="I143" s="1147"/>
      <c r="J143" s="997"/>
      <c r="K143" s="1147"/>
      <c r="L143" s="1148"/>
      <c r="M143" s="1149"/>
      <c r="N143" s="453"/>
      <c r="O143" s="1665"/>
      <c r="P143" s="1665"/>
      <c r="Q143" s="1665"/>
      <c r="R143" s="1665"/>
      <c r="S143" s="319"/>
      <c r="T143" s="1151" t="str">
        <f t="shared" si="8"/>
        <v>16 (1416)</v>
      </c>
      <c r="U143" s="1152" t="str">
        <f t="shared" si="9"/>
        <v/>
      </c>
      <c r="V143" s="1153"/>
      <c r="W143" s="1154"/>
      <c r="X143" s="1154"/>
    </row>
    <row r="144" spans="1:24" hidden="1">
      <c r="A144" s="453" t="s">
        <v>2913</v>
      </c>
      <c r="B144" s="1144"/>
      <c r="C144" s="994"/>
      <c r="D144" s="994"/>
      <c r="E144" s="453"/>
      <c r="F144" s="994"/>
      <c r="G144" s="1124"/>
      <c r="H144" s="1146"/>
      <c r="I144" s="1147"/>
      <c r="J144" s="997"/>
      <c r="K144" s="1147"/>
      <c r="L144" s="1148"/>
      <c r="M144" s="1149"/>
      <c r="N144" s="453"/>
      <c r="O144" s="1665"/>
      <c r="P144" s="1665"/>
      <c r="Q144" s="1665"/>
      <c r="R144" s="1665"/>
      <c r="S144" s="319"/>
      <c r="T144" s="1151" t="str">
        <f t="shared" si="8"/>
        <v>17 (1417)</v>
      </c>
      <c r="U144" s="1152" t="str">
        <f t="shared" si="9"/>
        <v/>
      </c>
      <c r="V144" s="1153"/>
      <c r="W144" s="1154"/>
      <c r="X144" s="1154"/>
    </row>
    <row r="145" spans="1:24" hidden="1">
      <c r="A145" s="453" t="s">
        <v>2914</v>
      </c>
      <c r="B145" s="1144"/>
      <c r="C145" s="994"/>
      <c r="D145" s="994"/>
      <c r="E145" s="453"/>
      <c r="F145" s="994"/>
      <c r="G145" s="1124"/>
      <c r="H145" s="1146"/>
      <c r="I145" s="1147"/>
      <c r="J145" s="997"/>
      <c r="K145" s="1147"/>
      <c r="L145" s="1148"/>
      <c r="M145" s="1149"/>
      <c r="N145" s="453"/>
      <c r="O145" s="1665"/>
      <c r="P145" s="1665"/>
      <c r="Q145" s="1665"/>
      <c r="R145" s="1665"/>
      <c r="S145" s="319"/>
      <c r="T145" s="1151" t="str">
        <f t="shared" si="8"/>
        <v>18 (1418)</v>
      </c>
      <c r="U145" s="1152" t="str">
        <f t="shared" si="9"/>
        <v/>
      </c>
      <c r="V145" s="1153"/>
      <c r="W145" s="1154"/>
      <c r="X145" s="1154"/>
    </row>
    <row r="146" spans="1:24" hidden="1">
      <c r="A146" s="453" t="s">
        <v>2915</v>
      </c>
      <c r="B146" s="1144"/>
      <c r="C146" s="994"/>
      <c r="D146" s="994"/>
      <c r="E146" s="453"/>
      <c r="F146" s="994"/>
      <c r="G146" s="1124"/>
      <c r="H146" s="1146"/>
      <c r="I146" s="1147"/>
      <c r="J146" s="997"/>
      <c r="K146" s="1147"/>
      <c r="L146" s="1148"/>
      <c r="M146" s="1149"/>
      <c r="N146" s="453"/>
      <c r="O146" s="1665"/>
      <c r="P146" s="1665"/>
      <c r="Q146" s="1665"/>
      <c r="R146" s="1665"/>
      <c r="S146" s="319"/>
      <c r="T146" s="1151" t="str">
        <f t="shared" si="8"/>
        <v>19 (1419)</v>
      </c>
      <c r="U146" s="1152" t="str">
        <f t="shared" si="9"/>
        <v/>
      </c>
      <c r="V146" s="1153"/>
      <c r="W146" s="1154"/>
      <c r="X146" s="1154"/>
    </row>
    <row r="147" spans="1:24" hidden="1">
      <c r="A147" s="453" t="s">
        <v>2916</v>
      </c>
      <c r="B147" s="1144"/>
      <c r="C147" s="994"/>
      <c r="D147" s="994"/>
      <c r="E147" s="453"/>
      <c r="F147" s="994"/>
      <c r="G147" s="1124"/>
      <c r="H147" s="1146"/>
      <c r="I147" s="1147"/>
      <c r="J147" s="997"/>
      <c r="K147" s="1147"/>
      <c r="L147" s="1148"/>
      <c r="M147" s="1149"/>
      <c r="N147" s="453"/>
      <c r="O147" s="1665"/>
      <c r="P147" s="1665"/>
      <c r="Q147" s="1665"/>
      <c r="R147" s="1665"/>
      <c r="S147" s="319"/>
      <c r="T147" s="1151" t="str">
        <f t="shared" si="8"/>
        <v>20 (1420)</v>
      </c>
      <c r="U147" s="1152" t="str">
        <f t="shared" si="9"/>
        <v/>
      </c>
      <c r="V147" s="1153"/>
      <c r="W147" s="1154"/>
      <c r="X147" s="1154"/>
    </row>
    <row r="148" spans="1:24" hidden="1">
      <c r="A148" s="453" t="s">
        <v>2917</v>
      </c>
      <c r="B148" s="1144"/>
      <c r="C148" s="994"/>
      <c r="D148" s="994"/>
      <c r="E148" s="453"/>
      <c r="F148" s="994"/>
      <c r="G148" s="1124"/>
      <c r="H148" s="1146"/>
      <c r="I148" s="1147"/>
      <c r="J148" s="997"/>
      <c r="K148" s="1147"/>
      <c r="L148" s="1148"/>
      <c r="M148" s="1149"/>
      <c r="N148" s="453"/>
      <c r="O148" s="1665"/>
      <c r="P148" s="1665"/>
      <c r="Q148" s="1665"/>
      <c r="R148" s="1665"/>
      <c r="S148" s="319"/>
      <c r="T148" s="1151" t="str">
        <f t="shared" si="8"/>
        <v>21 (1421)</v>
      </c>
      <c r="U148" s="1152" t="str">
        <f t="shared" si="9"/>
        <v/>
      </c>
      <c r="V148" s="1153"/>
      <c r="W148" s="1154"/>
      <c r="X148" s="1154"/>
    </row>
    <row r="149" spans="1:24" hidden="1">
      <c r="A149" s="453" t="s">
        <v>2918</v>
      </c>
      <c r="B149" s="1144"/>
      <c r="C149" s="994"/>
      <c r="D149" s="994"/>
      <c r="E149" s="453"/>
      <c r="F149" s="994"/>
      <c r="G149" s="1124"/>
      <c r="H149" s="1146"/>
      <c r="I149" s="1147"/>
      <c r="J149" s="997"/>
      <c r="K149" s="1147"/>
      <c r="L149" s="1148"/>
      <c r="M149" s="1149"/>
      <c r="N149" s="453"/>
      <c r="O149" s="1665"/>
      <c r="P149" s="1665"/>
      <c r="Q149" s="1665"/>
      <c r="R149" s="1665"/>
      <c r="S149" s="319"/>
      <c r="T149" s="1151" t="str">
        <f t="shared" si="8"/>
        <v>22 (1422)</v>
      </c>
      <c r="U149" s="1152" t="str">
        <f t="shared" si="9"/>
        <v/>
      </c>
      <c r="V149" s="1153"/>
      <c r="W149" s="1154"/>
      <c r="X149" s="1154"/>
    </row>
    <row r="150" spans="1:24" hidden="1">
      <c r="A150" s="453" t="s">
        <v>2919</v>
      </c>
      <c r="B150" s="1144"/>
      <c r="C150" s="994"/>
      <c r="D150" s="994"/>
      <c r="E150" s="453"/>
      <c r="F150" s="994"/>
      <c r="G150" s="1124"/>
      <c r="H150" s="1146"/>
      <c r="I150" s="1147"/>
      <c r="J150" s="997"/>
      <c r="K150" s="1147"/>
      <c r="L150" s="1148"/>
      <c r="M150" s="1149"/>
      <c r="N150" s="453"/>
      <c r="O150" s="1665"/>
      <c r="P150" s="1665"/>
      <c r="Q150" s="1665"/>
      <c r="R150" s="1665"/>
      <c r="S150" s="319"/>
      <c r="T150" s="1151" t="str">
        <f t="shared" si="8"/>
        <v>23 (1423)</v>
      </c>
      <c r="U150" s="1152" t="str">
        <f t="shared" si="9"/>
        <v/>
      </c>
      <c r="V150" s="1153"/>
      <c r="W150" s="1154"/>
      <c r="X150" s="1154"/>
    </row>
    <row r="151" spans="1:24" hidden="1">
      <c r="A151" s="453" t="s">
        <v>2920</v>
      </c>
      <c r="B151" s="1144"/>
      <c r="C151" s="994"/>
      <c r="D151" s="994"/>
      <c r="E151" s="453"/>
      <c r="F151" s="994"/>
      <c r="G151" s="1124"/>
      <c r="H151" s="1146"/>
      <c r="I151" s="1147"/>
      <c r="J151" s="997"/>
      <c r="K151" s="1147"/>
      <c r="L151" s="1148"/>
      <c r="M151" s="1149"/>
      <c r="N151" s="453"/>
      <c r="O151" s="1665"/>
      <c r="P151" s="1665"/>
      <c r="Q151" s="1665"/>
      <c r="R151" s="1665"/>
      <c r="S151" s="319"/>
      <c r="T151" s="1151" t="str">
        <f t="shared" si="8"/>
        <v>24 (1424)</v>
      </c>
      <c r="U151" s="1152" t="str">
        <f t="shared" si="9"/>
        <v/>
      </c>
      <c r="V151" s="1153"/>
      <c r="W151" s="1154"/>
      <c r="X151" s="1154"/>
    </row>
    <row r="152" spans="1:24">
      <c r="A152" s="453" t="s">
        <v>2921</v>
      </c>
      <c r="B152" s="1144"/>
      <c r="C152" s="994"/>
      <c r="D152" s="994"/>
      <c r="E152" s="453"/>
      <c r="F152" s="994"/>
      <c r="G152" s="1124"/>
      <c r="H152" s="1146"/>
      <c r="I152" s="1147"/>
      <c r="J152" s="997"/>
      <c r="K152" s="1147"/>
      <c r="L152" s="1148"/>
      <c r="M152" s="1149"/>
      <c r="N152" s="453"/>
      <c r="O152" s="1665"/>
      <c r="P152" s="1665"/>
      <c r="Q152" s="1665"/>
      <c r="R152" s="1665"/>
      <c r="S152" s="319"/>
      <c r="T152" s="1151" t="str">
        <f t="shared" si="8"/>
        <v>25 (1425)</v>
      </c>
      <c r="U152" s="1152" t="str">
        <f t="shared" si="9"/>
        <v/>
      </c>
      <c r="V152" s="1153"/>
      <c r="W152" s="1154"/>
      <c r="X152" s="1154"/>
    </row>
    <row r="153" spans="1:24">
      <c r="A153" s="796" t="s">
        <v>2922</v>
      </c>
      <c r="B153" s="1208">
        <v>100</v>
      </c>
      <c r="C153" s="994"/>
      <c r="D153" s="994"/>
      <c r="E153" s="453"/>
      <c r="F153" s="994"/>
      <c r="G153" s="1122"/>
      <c r="H153" s="1158"/>
      <c r="I153" s="1147"/>
      <c r="J153" s="997"/>
      <c r="K153" s="1147"/>
      <c r="L153" s="1148"/>
      <c r="M153" s="1356"/>
      <c r="N153" s="453"/>
      <c r="O153" s="1666"/>
      <c r="P153" s="1666"/>
      <c r="Q153" s="1666"/>
      <c r="R153" s="1666"/>
      <c r="S153" s="319"/>
      <c r="T153" s="1205" t="str">
        <f>$A$153</f>
        <v>(1426)</v>
      </c>
      <c r="U153" s="1159">
        <f>$B153</f>
        <v>100</v>
      </c>
      <c r="V153" s="1153"/>
      <c r="W153" s="1154"/>
      <c r="X153" s="1154"/>
    </row>
    <row r="154" spans="1:24">
      <c r="A154" s="478" t="s">
        <v>2923</v>
      </c>
      <c r="B154" s="1002" t="s">
        <v>2924</v>
      </c>
      <c r="C154" s="997"/>
      <c r="D154" s="997"/>
      <c r="E154" s="477"/>
      <c r="F154" s="1163"/>
      <c r="G154" s="1169"/>
      <c r="H154" s="1165"/>
      <c r="I154" s="1147"/>
      <c r="J154" s="997"/>
      <c r="K154" s="1147"/>
      <c r="L154" s="1166"/>
      <c r="M154" s="1167"/>
      <c r="N154" s="477"/>
      <c r="O154" s="1664"/>
      <c r="P154" s="1664"/>
      <c r="Q154" s="1664"/>
      <c r="R154" s="1664"/>
      <c r="S154" s="319"/>
      <c r="T154" s="1205" t="str">
        <f>$A$154</f>
        <v>(1400)</v>
      </c>
      <c r="U154" s="1003" t="str">
        <f>$B154</f>
        <v>Overall</v>
      </c>
      <c r="V154" s="1153"/>
      <c r="W154" s="1168"/>
      <c r="X154" s="1168"/>
    </row>
    <row r="155" spans="1:24">
      <c r="A155" s="477"/>
      <c r="B155" s="475"/>
      <c r="C155" s="1119"/>
      <c r="D155" s="1119"/>
      <c r="E155" s="477"/>
      <c r="F155" s="1062"/>
      <c r="G155" s="1120"/>
      <c r="H155" s="1120"/>
      <c r="I155" s="1119"/>
      <c r="J155" s="1119"/>
      <c r="K155" s="1119"/>
      <c r="L155" s="1119"/>
      <c r="M155" s="1173"/>
      <c r="N155" s="477"/>
      <c r="O155" s="888"/>
      <c r="P155" s="888"/>
      <c r="Q155" s="888"/>
      <c r="R155" s="888"/>
      <c r="S155" s="319"/>
      <c r="T155" s="1177"/>
      <c r="U155" s="1177"/>
      <c r="V155" s="888"/>
      <c r="W155" s="888"/>
      <c r="X155" s="888"/>
    </row>
    <row r="156" spans="1:24">
      <c r="A156" s="477"/>
      <c r="B156" s="1104" t="s">
        <v>2927</v>
      </c>
      <c r="C156" s="1119"/>
      <c r="D156" s="1119"/>
      <c r="E156" s="477"/>
      <c r="F156" s="1062"/>
      <c r="G156" s="1120"/>
      <c r="H156" s="1120"/>
      <c r="I156" s="1119"/>
      <c r="J156" s="1119"/>
      <c r="K156" s="1119"/>
      <c r="L156" s="1119"/>
      <c r="M156" s="1173"/>
      <c r="N156" s="477"/>
      <c r="O156" s="888"/>
      <c r="P156" s="888"/>
      <c r="Q156" s="888"/>
      <c r="R156" s="888"/>
      <c r="S156" s="319"/>
      <c r="T156" s="1177"/>
      <c r="U156" s="1177"/>
      <c r="V156" s="888"/>
      <c r="W156" s="888"/>
      <c r="X156" s="888"/>
    </row>
    <row r="157" spans="1:24">
      <c r="A157" s="478" t="s">
        <v>2923</v>
      </c>
      <c r="B157" s="1160" t="s">
        <v>2924</v>
      </c>
      <c r="C157" s="1169"/>
      <c r="D157" s="1169"/>
      <c r="E157" s="1123"/>
      <c r="F157" s="1169"/>
      <c r="G157" s="1169"/>
      <c r="H157" s="1146"/>
      <c r="I157" s="1169"/>
      <c r="J157" s="1169"/>
      <c r="K157" s="1169"/>
      <c r="L157" s="1169"/>
      <c r="M157" s="1169"/>
      <c r="N157" s="453"/>
      <c r="O157" s="1738"/>
      <c r="P157" s="1739"/>
      <c r="Q157" s="1740"/>
      <c r="R157" s="1741"/>
      <c r="S157" s="319"/>
      <c r="T157" s="1177"/>
      <c r="U157" s="1177"/>
      <c r="V157" s="888"/>
      <c r="W157" s="888"/>
      <c r="X157" s="888"/>
    </row>
    <row r="158" spans="1:24">
      <c r="A158" s="477"/>
      <c r="B158" s="475"/>
      <c r="C158" s="1119"/>
      <c r="D158" s="1119"/>
      <c r="E158" s="477"/>
      <c r="F158" s="1062"/>
      <c r="G158" s="1120"/>
      <c r="H158" s="1120"/>
      <c r="I158" s="1119"/>
      <c r="J158" s="1119"/>
      <c r="K158" s="1119"/>
      <c r="L158" s="1119"/>
      <c r="M158" s="1173"/>
      <c r="N158" s="477"/>
      <c r="O158" s="888"/>
      <c r="P158" s="888"/>
      <c r="Q158" s="888"/>
      <c r="R158" s="888"/>
      <c r="S158" s="319"/>
      <c r="T158" s="1177"/>
      <c r="U158" s="1177"/>
      <c r="V158" s="888"/>
      <c r="W158" s="888"/>
      <c r="X158" s="888"/>
    </row>
    <row r="159" spans="1:24">
      <c r="A159" s="477"/>
      <c r="B159" s="813" t="s">
        <v>772</v>
      </c>
      <c r="C159" s="1119"/>
      <c r="D159" s="997"/>
      <c r="E159" s="477"/>
      <c r="F159" s="1062"/>
      <c r="G159" s="1120"/>
      <c r="H159" s="1120"/>
      <c r="I159" s="1119"/>
      <c r="J159" s="1119"/>
      <c r="K159" s="1119"/>
      <c r="L159" s="1119"/>
      <c r="M159" s="1173"/>
      <c r="N159" s="477"/>
      <c r="O159" s="1664"/>
      <c r="P159" s="1664"/>
      <c r="Q159" s="1664"/>
      <c r="R159" s="1664"/>
      <c r="S159" s="319"/>
      <c r="T159" s="1178"/>
      <c r="U159" s="1143" t="str">
        <f>$B159</f>
        <v>Total (500)</v>
      </c>
      <c r="V159" s="1153"/>
      <c r="X159" s="1206"/>
    </row>
    <row r="160" spans="1:24">
      <c r="A160" s="477"/>
      <c r="B160" s="475"/>
      <c r="C160" s="475"/>
      <c r="D160" s="1105"/>
      <c r="E160" s="477"/>
      <c r="F160" s="1062"/>
      <c r="G160" s="1062"/>
      <c r="H160" s="1062"/>
      <c r="I160" s="1105"/>
      <c r="J160" s="1105"/>
      <c r="K160" s="1105"/>
      <c r="L160" s="1181"/>
      <c r="M160" s="453"/>
      <c r="N160" s="477"/>
      <c r="O160" s="1105"/>
      <c r="P160" s="1105"/>
      <c r="Q160" s="1105"/>
      <c r="R160" s="1105"/>
    </row>
    <row r="161" spans="1:24" ht="30.9">
      <c r="A161" s="477"/>
      <c r="B161" s="1019" t="s">
        <v>2963</v>
      </c>
      <c r="C161" s="477"/>
      <c r="D161" s="477"/>
      <c r="E161" s="477"/>
      <c r="F161" s="477"/>
      <c r="G161" s="477"/>
      <c r="H161" s="477"/>
      <c r="I161" s="477"/>
      <c r="J161" s="477"/>
      <c r="K161" s="477"/>
      <c r="L161" s="477"/>
      <c r="M161" s="477"/>
      <c r="N161" s="477"/>
      <c r="O161" s="1099" t="s">
        <v>2964</v>
      </c>
      <c r="P161" s="1099" t="s">
        <v>2965</v>
      </c>
      <c r="Q161" s="1099" t="s">
        <v>2964</v>
      </c>
      <c r="R161" s="1099" t="s">
        <v>2965</v>
      </c>
    </row>
    <row r="162" spans="1:24" ht="20.7">
      <c r="A162" s="1201"/>
      <c r="B162" s="1065" t="s">
        <v>1790</v>
      </c>
      <c r="C162" s="975"/>
      <c r="D162" s="994"/>
      <c r="E162" s="477"/>
      <c r="F162" s="975"/>
      <c r="G162" s="975"/>
      <c r="H162" s="1202"/>
      <c r="I162" s="1203"/>
      <c r="J162" s="997"/>
      <c r="K162" s="1203"/>
      <c r="L162" s="1148"/>
      <c r="M162" s="1149"/>
      <c r="N162" s="477"/>
      <c r="O162" s="994"/>
      <c r="P162" s="994"/>
      <c r="Q162" s="994"/>
      <c r="R162" s="994"/>
      <c r="X162" s="1179"/>
    </row>
    <row r="163" spans="1:24" ht="20.7">
      <c r="A163" s="1201"/>
      <c r="B163" s="1204" t="s">
        <v>2966</v>
      </c>
      <c r="C163" s="994"/>
      <c r="D163" s="994"/>
      <c r="E163" s="477"/>
      <c r="F163" s="975"/>
      <c r="G163" s="975"/>
      <c r="H163" s="1202"/>
      <c r="I163" s="1203"/>
      <c r="J163" s="997"/>
      <c r="K163" s="1203"/>
      <c r="L163" s="1148"/>
      <c r="M163" s="1149"/>
      <c r="N163" s="477"/>
      <c r="O163" s="994"/>
      <c r="P163" s="994"/>
      <c r="Q163" s="994"/>
      <c r="R163" s="994"/>
    </row>
    <row r="164" spans="1:24">
      <c r="A164" s="477"/>
      <c r="B164" s="475"/>
      <c r="C164" s="475"/>
      <c r="D164" s="1105"/>
      <c r="E164" s="477"/>
      <c r="F164" s="1062"/>
      <c r="G164" s="1062"/>
      <c r="H164" s="1062"/>
      <c r="I164" s="1062"/>
      <c r="J164" s="1105"/>
      <c r="K164" s="1105"/>
      <c r="L164" s="1181"/>
      <c r="M164" s="453"/>
      <c r="N164" s="477"/>
      <c r="O164" s="477"/>
      <c r="P164" s="1105"/>
      <c r="Q164" s="1105"/>
      <c r="R164" s="1105"/>
    </row>
    <row r="165" spans="1:24" ht="26.25" customHeight="1">
      <c r="A165" s="1176">
        <v>1</v>
      </c>
      <c r="B165" s="1714" t="s">
        <v>2928</v>
      </c>
      <c r="C165" s="1715"/>
      <c r="D165" s="1715"/>
      <c r="E165" s="1715"/>
      <c r="F165" s="1715"/>
      <c r="G165" s="1715"/>
      <c r="H165" s="1182"/>
      <c r="I165" s="1176">
        <v>4</v>
      </c>
      <c r="J165" s="1663" t="s">
        <v>2929</v>
      </c>
      <c r="K165" s="1611"/>
      <c r="L165" s="1611"/>
      <c r="M165" s="1611"/>
      <c r="N165" s="1611"/>
      <c r="O165" s="1611"/>
      <c r="P165" s="1611"/>
      <c r="Q165" s="1611"/>
      <c r="R165" s="477"/>
    </row>
    <row r="166" spans="1:24" ht="34.5" customHeight="1">
      <c r="A166" s="1176">
        <v>2</v>
      </c>
      <c r="B166" s="1663" t="s">
        <v>2930</v>
      </c>
      <c r="C166" s="1611"/>
      <c r="D166" s="1611"/>
      <c r="E166" s="1611"/>
      <c r="F166" s="1611"/>
      <c r="G166" s="1611"/>
      <c r="H166" s="1182"/>
      <c r="I166" s="1176">
        <v>5</v>
      </c>
      <c r="J166" s="1663" t="s">
        <v>2931</v>
      </c>
      <c r="K166" s="1611"/>
      <c r="L166" s="1611"/>
      <c r="M166" s="1611"/>
      <c r="N166" s="1611"/>
      <c r="O166" s="1611"/>
      <c r="P166" s="1611"/>
      <c r="Q166" s="1611"/>
      <c r="R166" s="477"/>
    </row>
    <row r="167" spans="1:24" ht="31.5" customHeight="1">
      <c r="A167" s="1176">
        <v>3</v>
      </c>
      <c r="B167" s="1663" t="s">
        <v>2932</v>
      </c>
      <c r="C167" s="1611"/>
      <c r="D167" s="1611"/>
      <c r="E167" s="1611"/>
      <c r="F167" s="1611"/>
      <c r="G167" s="1611"/>
      <c r="H167" s="1182"/>
      <c r="I167" s="1176">
        <v>6</v>
      </c>
      <c r="J167" s="1714" t="s">
        <v>2933</v>
      </c>
      <c r="K167" s="1715"/>
      <c r="L167" s="1715"/>
      <c r="M167" s="1715"/>
      <c r="N167" s="1715"/>
      <c r="O167" s="1715"/>
      <c r="P167" s="1715"/>
      <c r="Q167" s="1715"/>
      <c r="R167" s="477"/>
    </row>
  </sheetData>
  <sheetProtection formatColumns="0" formatRows="0"/>
  <customSheetViews>
    <customSheetView guid="{322AC775-AF01-45AA-8A10-37DBB67FD782}" scale="99" showPageBreaks="1" printArea="1" hiddenRows="1" view="pageBreakPreview">
      <selection activeCell="A7" sqref="A7:XFD7"/>
      <pageMargins left="0" right="0" top="0" bottom="0" header="0" footer="0"/>
      <pageSetup scale="65" fitToHeight="0" orientation="portrait" r:id="rId1"/>
      <headerFooter alignWithMargins="0">
        <oddHeader>&amp;C
&amp;R&amp;9 PROTECTED B WHEN COMPLETED</oddHeader>
        <oddFooter>&amp;L&amp;9&amp;F&amp;C&amp;9 Schedule &amp;A&amp;R&amp;9                               p. &amp;P / &amp;N</oddFooter>
      </headerFooter>
    </customSheetView>
  </customSheetViews>
  <mergeCells count="295">
    <mergeCell ref="B7:D7"/>
    <mergeCell ref="B2:D2"/>
    <mergeCell ref="B4:N5"/>
    <mergeCell ref="F7:G8"/>
    <mergeCell ref="I7:M7"/>
    <mergeCell ref="T7:U8"/>
    <mergeCell ref="I8:J8"/>
    <mergeCell ref="M8:M9"/>
    <mergeCell ref="W8:X8"/>
    <mergeCell ref="O9:P9"/>
    <mergeCell ref="Q9:R9"/>
    <mergeCell ref="T2:Z3"/>
    <mergeCell ref="T4:Z5"/>
    <mergeCell ref="I11:J11"/>
    <mergeCell ref="O12:P12"/>
    <mergeCell ref="Q12:R12"/>
    <mergeCell ref="O13:P13"/>
    <mergeCell ref="Q13:R13"/>
    <mergeCell ref="O14:P14"/>
    <mergeCell ref="Q14:R14"/>
    <mergeCell ref="K8:L8"/>
    <mergeCell ref="O15:P15"/>
    <mergeCell ref="Q15:R15"/>
    <mergeCell ref="O16:P16"/>
    <mergeCell ref="Q16:R16"/>
    <mergeCell ref="O17:P17"/>
    <mergeCell ref="Q17:R17"/>
    <mergeCell ref="O18:P18"/>
    <mergeCell ref="Q18:R18"/>
    <mergeCell ref="O19:P19"/>
    <mergeCell ref="Q19:R19"/>
    <mergeCell ref="O20:P20"/>
    <mergeCell ref="Q20:R20"/>
    <mergeCell ref="O21:P21"/>
    <mergeCell ref="Q21:R21"/>
    <mergeCell ref="O22:P22"/>
    <mergeCell ref="Q22:R22"/>
    <mergeCell ref="O23:P23"/>
    <mergeCell ref="Q23:R23"/>
    <mergeCell ref="O24:P24"/>
    <mergeCell ref="Q24:R24"/>
    <mergeCell ref="O25:P25"/>
    <mergeCell ref="Q25:R25"/>
    <mergeCell ref="O26:P26"/>
    <mergeCell ref="Q26:R26"/>
    <mergeCell ref="O27:P27"/>
    <mergeCell ref="Q27:R27"/>
    <mergeCell ref="O28:P28"/>
    <mergeCell ref="Q28:R28"/>
    <mergeCell ref="O29:P29"/>
    <mergeCell ref="Q29:R29"/>
    <mergeCell ref="O30:P30"/>
    <mergeCell ref="Q30:R30"/>
    <mergeCell ref="O31:P31"/>
    <mergeCell ref="Q31:R31"/>
    <mergeCell ref="O32:P32"/>
    <mergeCell ref="Q32:R32"/>
    <mergeCell ref="O33:P33"/>
    <mergeCell ref="Q33:R33"/>
    <mergeCell ref="O34:P34"/>
    <mergeCell ref="Q34:R34"/>
    <mergeCell ref="O35:P35"/>
    <mergeCell ref="Q35:R35"/>
    <mergeCell ref="O36:P36"/>
    <mergeCell ref="Q36:R36"/>
    <mergeCell ref="O37:P37"/>
    <mergeCell ref="Q37:R37"/>
    <mergeCell ref="O38:P38"/>
    <mergeCell ref="Q38:R38"/>
    <mergeCell ref="O41:P41"/>
    <mergeCell ref="Q41:R41"/>
    <mergeCell ref="O42:P42"/>
    <mergeCell ref="Q42:R42"/>
    <mergeCell ref="O43:P43"/>
    <mergeCell ref="Q43:R43"/>
    <mergeCell ref="O44:P44"/>
    <mergeCell ref="Q44:R44"/>
    <mergeCell ref="O45:P45"/>
    <mergeCell ref="Q45:R45"/>
    <mergeCell ref="O46:P46"/>
    <mergeCell ref="Q46:R46"/>
    <mergeCell ref="O47:P47"/>
    <mergeCell ref="Q47:R47"/>
    <mergeCell ref="O48:P48"/>
    <mergeCell ref="Q48:R48"/>
    <mergeCell ref="O49:P49"/>
    <mergeCell ref="Q49:R49"/>
    <mergeCell ref="O50:P50"/>
    <mergeCell ref="Q50:R50"/>
    <mergeCell ref="O51:P51"/>
    <mergeCell ref="Q51:R51"/>
    <mergeCell ref="O52:P52"/>
    <mergeCell ref="Q52:R52"/>
    <mergeCell ref="O53:P53"/>
    <mergeCell ref="Q53:R53"/>
    <mergeCell ref="O54:P54"/>
    <mergeCell ref="Q54:R54"/>
    <mergeCell ref="O55:P55"/>
    <mergeCell ref="Q55:R55"/>
    <mergeCell ref="O56:P56"/>
    <mergeCell ref="Q56:R56"/>
    <mergeCell ref="O57:P57"/>
    <mergeCell ref="Q57:R57"/>
    <mergeCell ref="O58:P58"/>
    <mergeCell ref="Q58:R58"/>
    <mergeCell ref="O59:P59"/>
    <mergeCell ref="Q59:R59"/>
    <mergeCell ref="O60:P60"/>
    <mergeCell ref="Q60:R60"/>
    <mergeCell ref="O61:P61"/>
    <mergeCell ref="Q61:R61"/>
    <mergeCell ref="O62:P62"/>
    <mergeCell ref="Q62:R62"/>
    <mergeCell ref="O63:P63"/>
    <mergeCell ref="Q63:R63"/>
    <mergeCell ref="O64:P64"/>
    <mergeCell ref="Q64:R64"/>
    <mergeCell ref="O65:P65"/>
    <mergeCell ref="Q65:R65"/>
    <mergeCell ref="O66:P66"/>
    <mergeCell ref="Q66:R66"/>
    <mergeCell ref="O67:P67"/>
    <mergeCell ref="Q67:R67"/>
    <mergeCell ref="O70:P70"/>
    <mergeCell ref="Q70:R70"/>
    <mergeCell ref="O71:P71"/>
    <mergeCell ref="Q71:R71"/>
    <mergeCell ref="O72:P72"/>
    <mergeCell ref="Q72:R72"/>
    <mergeCell ref="O73:P73"/>
    <mergeCell ref="Q73:R73"/>
    <mergeCell ref="O74:P74"/>
    <mergeCell ref="Q74:R74"/>
    <mergeCell ref="O75:P75"/>
    <mergeCell ref="Q75:R75"/>
    <mergeCell ref="O76:P76"/>
    <mergeCell ref="Q76:R76"/>
    <mergeCell ref="O77:P77"/>
    <mergeCell ref="Q77:R77"/>
    <mergeCell ref="O78:P78"/>
    <mergeCell ref="Q78:R78"/>
    <mergeCell ref="O79:P79"/>
    <mergeCell ref="Q79:R79"/>
    <mergeCell ref="O80:P80"/>
    <mergeCell ref="Q80:R80"/>
    <mergeCell ref="O81:P81"/>
    <mergeCell ref="Q81:R81"/>
    <mergeCell ref="O82:P82"/>
    <mergeCell ref="Q82:R82"/>
    <mergeCell ref="O83:P83"/>
    <mergeCell ref="Q83:R83"/>
    <mergeCell ref="O84:P84"/>
    <mergeCell ref="Q84:R84"/>
    <mergeCell ref="O85:P85"/>
    <mergeCell ref="Q85:R85"/>
    <mergeCell ref="O86:P86"/>
    <mergeCell ref="Q86:R86"/>
    <mergeCell ref="O87:P87"/>
    <mergeCell ref="Q87:R87"/>
    <mergeCell ref="O88:P88"/>
    <mergeCell ref="Q88:R88"/>
    <mergeCell ref="O89:P89"/>
    <mergeCell ref="Q89:R89"/>
    <mergeCell ref="O90:P90"/>
    <mergeCell ref="Q90:R90"/>
    <mergeCell ref="O91:P91"/>
    <mergeCell ref="Q91:R91"/>
    <mergeCell ref="O92:P92"/>
    <mergeCell ref="Q92:R92"/>
    <mergeCell ref="O93:P93"/>
    <mergeCell ref="Q93:R93"/>
    <mergeCell ref="O94:P94"/>
    <mergeCell ref="Q94:R94"/>
    <mergeCell ref="O95:P95"/>
    <mergeCell ref="Q95:R95"/>
    <mergeCell ref="O96:P96"/>
    <mergeCell ref="Q96:R96"/>
    <mergeCell ref="O99:P99"/>
    <mergeCell ref="Q99:R99"/>
    <mergeCell ref="O100:P100"/>
    <mergeCell ref="Q100:R100"/>
    <mergeCell ref="O101:P101"/>
    <mergeCell ref="Q101:R101"/>
    <mergeCell ref="O102:P102"/>
    <mergeCell ref="Q102:R102"/>
    <mergeCell ref="O103:P103"/>
    <mergeCell ref="Q103:R103"/>
    <mergeCell ref="O104:P104"/>
    <mergeCell ref="Q104:R104"/>
    <mergeCell ref="O105:P105"/>
    <mergeCell ref="Q105:R105"/>
    <mergeCell ref="O106:P106"/>
    <mergeCell ref="Q106:R106"/>
    <mergeCell ref="O107:P107"/>
    <mergeCell ref="Q107:R107"/>
    <mergeCell ref="O108:P108"/>
    <mergeCell ref="Q108:R108"/>
    <mergeCell ref="O109:P109"/>
    <mergeCell ref="Q109:R109"/>
    <mergeCell ref="O110:P110"/>
    <mergeCell ref="Q110:R110"/>
    <mergeCell ref="O111:P111"/>
    <mergeCell ref="Q111:R111"/>
    <mergeCell ref="O112:P112"/>
    <mergeCell ref="Q112:R112"/>
    <mergeCell ref="O113:P113"/>
    <mergeCell ref="Q113:R113"/>
    <mergeCell ref="O114:P114"/>
    <mergeCell ref="Q114:R114"/>
    <mergeCell ref="O115:P115"/>
    <mergeCell ref="Q115:R115"/>
    <mergeCell ref="O116:P116"/>
    <mergeCell ref="Q116:R116"/>
    <mergeCell ref="O117:P117"/>
    <mergeCell ref="Q117:R117"/>
    <mergeCell ref="O118:P118"/>
    <mergeCell ref="Q118:R118"/>
    <mergeCell ref="O119:P119"/>
    <mergeCell ref="Q119:R119"/>
    <mergeCell ref="O120:P120"/>
    <mergeCell ref="Q120:R120"/>
    <mergeCell ref="O121:P121"/>
    <mergeCell ref="Q121:R121"/>
    <mergeCell ref="O122:P122"/>
    <mergeCell ref="Q122:R122"/>
    <mergeCell ref="O123:P123"/>
    <mergeCell ref="Q123:R123"/>
    <mergeCell ref="O124:P124"/>
    <mergeCell ref="Q124:R124"/>
    <mergeCell ref="O125:P125"/>
    <mergeCell ref="Q125:R125"/>
    <mergeCell ref="O128:P128"/>
    <mergeCell ref="Q128:R128"/>
    <mergeCell ref="O139:P139"/>
    <mergeCell ref="Q139:R139"/>
    <mergeCell ref="O140:P140"/>
    <mergeCell ref="Q140:R140"/>
    <mergeCell ref="O141:P141"/>
    <mergeCell ref="Q141:R141"/>
    <mergeCell ref="O142:P142"/>
    <mergeCell ref="Q142:R142"/>
    <mergeCell ref="O129:P129"/>
    <mergeCell ref="Q129:R129"/>
    <mergeCell ref="O130:P130"/>
    <mergeCell ref="Q130:R130"/>
    <mergeCell ref="O131:P131"/>
    <mergeCell ref="Q131:R131"/>
    <mergeCell ref="O132:P132"/>
    <mergeCell ref="Q132:R132"/>
    <mergeCell ref="O133:P133"/>
    <mergeCell ref="Q133:R133"/>
    <mergeCell ref="O134:P134"/>
    <mergeCell ref="Q134:R134"/>
    <mergeCell ref="O135:P135"/>
    <mergeCell ref="Q135:R135"/>
    <mergeCell ref="O136:P136"/>
    <mergeCell ref="Q136:R136"/>
    <mergeCell ref="O137:P137"/>
    <mergeCell ref="Q137:R137"/>
    <mergeCell ref="O138:P138"/>
    <mergeCell ref="Q138:R138"/>
    <mergeCell ref="O152:P152"/>
    <mergeCell ref="Q152:R152"/>
    <mergeCell ref="O143:P143"/>
    <mergeCell ref="Q143:R143"/>
    <mergeCell ref="O144:P144"/>
    <mergeCell ref="Q144:R144"/>
    <mergeCell ref="O145:P145"/>
    <mergeCell ref="Q145:R145"/>
    <mergeCell ref="O146:P146"/>
    <mergeCell ref="Q146:R146"/>
    <mergeCell ref="O147:P147"/>
    <mergeCell ref="Q147:R147"/>
    <mergeCell ref="O148:P148"/>
    <mergeCell ref="Q148:R148"/>
    <mergeCell ref="O149:P149"/>
    <mergeCell ref="Q149:R149"/>
    <mergeCell ref="O150:P150"/>
    <mergeCell ref="Q150:R150"/>
    <mergeCell ref="O151:P151"/>
    <mergeCell ref="Q151:R151"/>
    <mergeCell ref="B167:G167"/>
    <mergeCell ref="J167:Q167"/>
    <mergeCell ref="O153:P153"/>
    <mergeCell ref="Q153:R153"/>
    <mergeCell ref="O154:P154"/>
    <mergeCell ref="Q154:R154"/>
    <mergeCell ref="O157:P157"/>
    <mergeCell ref="Q157:R157"/>
    <mergeCell ref="O159:P159"/>
    <mergeCell ref="Q159:R159"/>
    <mergeCell ref="B165:G165"/>
    <mergeCell ref="J165:Q165"/>
    <mergeCell ref="B166:G166"/>
    <mergeCell ref="J166:Q166"/>
  </mergeCells>
  <hyperlinks>
    <hyperlink ref="B2" location="Schedule_Listing" display="Return to Shedule Listing" xr:uid="{00000000-0004-0000-4A00-000000000000}"/>
    <hyperlink ref="B2:D2" location="'Schedule Listing '!A1" display="Return to Schedule Listing" xr:uid="{00000000-0004-0000-4A00-000001000000}"/>
  </hyperlinks>
  <pageMargins left="0.47244094488188981" right="0.35433070866141736" top="0.74803149606299213" bottom="0.51181102362204722" header="0.31496062992125984" footer="0.31496062992125984"/>
  <pageSetup scale="65"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26"/>
  <sheetViews>
    <sheetView showGridLines="0" zoomScaleNormal="100" zoomScaleSheetLayoutView="175" workbookViewId="0"/>
  </sheetViews>
  <sheetFormatPr defaultColWidth="9.1015625" defaultRowHeight="10.199999999999999"/>
  <cols>
    <col min="1" max="1" width="9.1015625" style="7"/>
    <col min="2" max="2" width="3.41796875" style="7" customWidth="1"/>
    <col min="3" max="3" width="17.1015625" style="7" customWidth="1"/>
    <col min="4" max="4" width="21.41796875" style="7" customWidth="1"/>
    <col min="5" max="6" width="9.1015625" style="7"/>
    <col min="7" max="7" width="10.41796875" style="7" customWidth="1"/>
    <col min="8" max="8" width="9.1015625" style="7"/>
    <col min="9" max="9" width="11" style="7" customWidth="1"/>
    <col min="10" max="10" width="9.1015625" style="7"/>
    <col min="11" max="11" width="2.5234375" style="7" customWidth="1"/>
    <col min="12" max="257" width="9.1015625" style="7"/>
    <col min="258" max="258" width="3.41796875" style="7" customWidth="1"/>
    <col min="259" max="259" width="17.1015625" style="7" customWidth="1"/>
    <col min="260" max="260" width="29.1015625" style="7" customWidth="1"/>
    <col min="261" max="262" width="9.1015625" style="7"/>
    <col min="263" max="263" width="10.41796875" style="7" customWidth="1"/>
    <col min="264" max="264" width="9.1015625" style="7"/>
    <col min="265" max="265" width="11" style="7" customWidth="1"/>
    <col min="266" max="266" width="9.1015625" style="7"/>
    <col min="267" max="267" width="2.5234375" style="7" customWidth="1"/>
    <col min="268" max="513" width="9.1015625" style="7"/>
    <col min="514" max="514" width="3.41796875" style="7" customWidth="1"/>
    <col min="515" max="515" width="17.1015625" style="7" customWidth="1"/>
    <col min="516" max="516" width="29.1015625" style="7" customWidth="1"/>
    <col min="517" max="518" width="9.1015625" style="7"/>
    <col min="519" max="519" width="10.41796875" style="7" customWidth="1"/>
    <col min="520" max="520" width="9.1015625" style="7"/>
    <col min="521" max="521" width="11" style="7" customWidth="1"/>
    <col min="522" max="522" width="9.1015625" style="7"/>
    <col min="523" max="523" width="2.5234375" style="7" customWidth="1"/>
    <col min="524" max="769" width="9.1015625" style="7"/>
    <col min="770" max="770" width="3.41796875" style="7" customWidth="1"/>
    <col min="771" max="771" width="17.1015625" style="7" customWidth="1"/>
    <col min="772" max="772" width="29.1015625" style="7" customWidth="1"/>
    <col min="773" max="774" width="9.1015625" style="7"/>
    <col min="775" max="775" width="10.41796875" style="7" customWidth="1"/>
    <col min="776" max="776" width="9.1015625" style="7"/>
    <col min="777" max="777" width="11" style="7" customWidth="1"/>
    <col min="778" max="778" width="9.1015625" style="7"/>
    <col min="779" max="779" width="2.5234375" style="7" customWidth="1"/>
    <col min="780" max="1025" width="9.1015625" style="7"/>
    <col min="1026" max="1026" width="3.41796875" style="7" customWidth="1"/>
    <col min="1027" max="1027" width="17.1015625" style="7" customWidth="1"/>
    <col min="1028" max="1028" width="29.1015625" style="7" customWidth="1"/>
    <col min="1029" max="1030" width="9.1015625" style="7"/>
    <col min="1031" max="1031" width="10.41796875" style="7" customWidth="1"/>
    <col min="1032" max="1032" width="9.1015625" style="7"/>
    <col min="1033" max="1033" width="11" style="7" customWidth="1"/>
    <col min="1034" max="1034" width="9.1015625" style="7"/>
    <col min="1035" max="1035" width="2.5234375" style="7" customWidth="1"/>
    <col min="1036" max="1281" width="9.1015625" style="7"/>
    <col min="1282" max="1282" width="3.41796875" style="7" customWidth="1"/>
    <col min="1283" max="1283" width="17.1015625" style="7" customWidth="1"/>
    <col min="1284" max="1284" width="29.1015625" style="7" customWidth="1"/>
    <col min="1285" max="1286" width="9.1015625" style="7"/>
    <col min="1287" max="1287" width="10.41796875" style="7" customWidth="1"/>
    <col min="1288" max="1288" width="9.1015625" style="7"/>
    <col min="1289" max="1289" width="11" style="7" customWidth="1"/>
    <col min="1290" max="1290" width="9.1015625" style="7"/>
    <col min="1291" max="1291" width="2.5234375" style="7" customWidth="1"/>
    <col min="1292" max="1537" width="9.1015625" style="7"/>
    <col min="1538" max="1538" width="3.41796875" style="7" customWidth="1"/>
    <col min="1539" max="1539" width="17.1015625" style="7" customWidth="1"/>
    <col min="1540" max="1540" width="29.1015625" style="7" customWidth="1"/>
    <col min="1541" max="1542" width="9.1015625" style="7"/>
    <col min="1543" max="1543" width="10.41796875" style="7" customWidth="1"/>
    <col min="1544" max="1544" width="9.1015625" style="7"/>
    <col min="1545" max="1545" width="11" style="7" customWidth="1"/>
    <col min="1546" max="1546" width="9.1015625" style="7"/>
    <col min="1547" max="1547" width="2.5234375" style="7" customWidth="1"/>
    <col min="1548" max="1793" width="9.1015625" style="7"/>
    <col min="1794" max="1794" width="3.41796875" style="7" customWidth="1"/>
    <col min="1795" max="1795" width="17.1015625" style="7" customWidth="1"/>
    <col min="1796" max="1796" width="29.1015625" style="7" customWidth="1"/>
    <col min="1797" max="1798" width="9.1015625" style="7"/>
    <col min="1799" max="1799" width="10.41796875" style="7" customWidth="1"/>
    <col min="1800" max="1800" width="9.1015625" style="7"/>
    <col min="1801" max="1801" width="11" style="7" customWidth="1"/>
    <col min="1802" max="1802" width="9.1015625" style="7"/>
    <col min="1803" max="1803" width="2.5234375" style="7" customWidth="1"/>
    <col min="1804" max="2049" width="9.1015625" style="7"/>
    <col min="2050" max="2050" width="3.41796875" style="7" customWidth="1"/>
    <col min="2051" max="2051" width="17.1015625" style="7" customWidth="1"/>
    <col min="2052" max="2052" width="29.1015625" style="7" customWidth="1"/>
    <col min="2053" max="2054" width="9.1015625" style="7"/>
    <col min="2055" max="2055" width="10.41796875" style="7" customWidth="1"/>
    <col min="2056" max="2056" width="9.1015625" style="7"/>
    <col min="2057" max="2057" width="11" style="7" customWidth="1"/>
    <col min="2058" max="2058" width="9.1015625" style="7"/>
    <col min="2059" max="2059" width="2.5234375" style="7" customWidth="1"/>
    <col min="2060" max="2305" width="9.1015625" style="7"/>
    <col min="2306" max="2306" width="3.41796875" style="7" customWidth="1"/>
    <col min="2307" max="2307" width="17.1015625" style="7" customWidth="1"/>
    <col min="2308" max="2308" width="29.1015625" style="7" customWidth="1"/>
    <col min="2309" max="2310" width="9.1015625" style="7"/>
    <col min="2311" max="2311" width="10.41796875" style="7" customWidth="1"/>
    <col min="2312" max="2312" width="9.1015625" style="7"/>
    <col min="2313" max="2313" width="11" style="7" customWidth="1"/>
    <col min="2314" max="2314" width="9.1015625" style="7"/>
    <col min="2315" max="2315" width="2.5234375" style="7" customWidth="1"/>
    <col min="2316" max="2561" width="9.1015625" style="7"/>
    <col min="2562" max="2562" width="3.41796875" style="7" customWidth="1"/>
    <col min="2563" max="2563" width="17.1015625" style="7" customWidth="1"/>
    <col min="2564" max="2564" width="29.1015625" style="7" customWidth="1"/>
    <col min="2565" max="2566" width="9.1015625" style="7"/>
    <col min="2567" max="2567" width="10.41796875" style="7" customWidth="1"/>
    <col min="2568" max="2568" width="9.1015625" style="7"/>
    <col min="2569" max="2569" width="11" style="7" customWidth="1"/>
    <col min="2570" max="2570" width="9.1015625" style="7"/>
    <col min="2571" max="2571" width="2.5234375" style="7" customWidth="1"/>
    <col min="2572" max="2817" width="9.1015625" style="7"/>
    <col min="2818" max="2818" width="3.41796875" style="7" customWidth="1"/>
    <col min="2819" max="2819" width="17.1015625" style="7" customWidth="1"/>
    <col min="2820" max="2820" width="29.1015625" style="7" customWidth="1"/>
    <col min="2821" max="2822" width="9.1015625" style="7"/>
    <col min="2823" max="2823" width="10.41796875" style="7" customWidth="1"/>
    <col min="2824" max="2824" width="9.1015625" style="7"/>
    <col min="2825" max="2825" width="11" style="7" customWidth="1"/>
    <col min="2826" max="2826" width="9.1015625" style="7"/>
    <col min="2827" max="2827" width="2.5234375" style="7" customWidth="1"/>
    <col min="2828" max="3073" width="9.1015625" style="7"/>
    <col min="3074" max="3074" width="3.41796875" style="7" customWidth="1"/>
    <col min="3075" max="3075" width="17.1015625" style="7" customWidth="1"/>
    <col min="3076" max="3076" width="29.1015625" style="7" customWidth="1"/>
    <col min="3077" max="3078" width="9.1015625" style="7"/>
    <col min="3079" max="3079" width="10.41796875" style="7" customWidth="1"/>
    <col min="3080" max="3080" width="9.1015625" style="7"/>
    <col min="3081" max="3081" width="11" style="7" customWidth="1"/>
    <col min="3082" max="3082" width="9.1015625" style="7"/>
    <col min="3083" max="3083" width="2.5234375" style="7" customWidth="1"/>
    <col min="3084" max="3329" width="9.1015625" style="7"/>
    <col min="3330" max="3330" width="3.41796875" style="7" customWidth="1"/>
    <col min="3331" max="3331" width="17.1015625" style="7" customWidth="1"/>
    <col min="3332" max="3332" width="29.1015625" style="7" customWidth="1"/>
    <col min="3333" max="3334" width="9.1015625" style="7"/>
    <col min="3335" max="3335" width="10.41796875" style="7" customWidth="1"/>
    <col min="3336" max="3336" width="9.1015625" style="7"/>
    <col min="3337" max="3337" width="11" style="7" customWidth="1"/>
    <col min="3338" max="3338" width="9.1015625" style="7"/>
    <col min="3339" max="3339" width="2.5234375" style="7" customWidth="1"/>
    <col min="3340" max="3585" width="9.1015625" style="7"/>
    <col min="3586" max="3586" width="3.41796875" style="7" customWidth="1"/>
    <col min="3587" max="3587" width="17.1015625" style="7" customWidth="1"/>
    <col min="3588" max="3588" width="29.1015625" style="7" customWidth="1"/>
    <col min="3589" max="3590" width="9.1015625" style="7"/>
    <col min="3591" max="3591" width="10.41796875" style="7" customWidth="1"/>
    <col min="3592" max="3592" width="9.1015625" style="7"/>
    <col min="3593" max="3593" width="11" style="7" customWidth="1"/>
    <col min="3594" max="3594" width="9.1015625" style="7"/>
    <col min="3595" max="3595" width="2.5234375" style="7" customWidth="1"/>
    <col min="3596" max="3841" width="9.1015625" style="7"/>
    <col min="3842" max="3842" width="3.41796875" style="7" customWidth="1"/>
    <col min="3843" max="3843" width="17.1015625" style="7" customWidth="1"/>
    <col min="3844" max="3844" width="29.1015625" style="7" customWidth="1"/>
    <col min="3845" max="3846" width="9.1015625" style="7"/>
    <col min="3847" max="3847" width="10.41796875" style="7" customWidth="1"/>
    <col min="3848" max="3848" width="9.1015625" style="7"/>
    <col min="3849" max="3849" width="11" style="7" customWidth="1"/>
    <col min="3850" max="3850" width="9.1015625" style="7"/>
    <col min="3851" max="3851" width="2.5234375" style="7" customWidth="1"/>
    <col min="3852" max="4097" width="9.1015625" style="7"/>
    <col min="4098" max="4098" width="3.41796875" style="7" customWidth="1"/>
    <col min="4099" max="4099" width="17.1015625" style="7" customWidth="1"/>
    <col min="4100" max="4100" width="29.1015625" style="7" customWidth="1"/>
    <col min="4101" max="4102" width="9.1015625" style="7"/>
    <col min="4103" max="4103" width="10.41796875" style="7" customWidth="1"/>
    <col min="4104" max="4104" width="9.1015625" style="7"/>
    <col min="4105" max="4105" width="11" style="7" customWidth="1"/>
    <col min="4106" max="4106" width="9.1015625" style="7"/>
    <col min="4107" max="4107" width="2.5234375" style="7" customWidth="1"/>
    <col min="4108" max="4353" width="9.1015625" style="7"/>
    <col min="4354" max="4354" width="3.41796875" style="7" customWidth="1"/>
    <col min="4355" max="4355" width="17.1015625" style="7" customWidth="1"/>
    <col min="4356" max="4356" width="29.1015625" style="7" customWidth="1"/>
    <col min="4357" max="4358" width="9.1015625" style="7"/>
    <col min="4359" max="4359" width="10.41796875" style="7" customWidth="1"/>
    <col min="4360" max="4360" width="9.1015625" style="7"/>
    <col min="4361" max="4361" width="11" style="7" customWidth="1"/>
    <col min="4362" max="4362" width="9.1015625" style="7"/>
    <col min="4363" max="4363" width="2.5234375" style="7" customWidth="1"/>
    <col min="4364" max="4609" width="9.1015625" style="7"/>
    <col min="4610" max="4610" width="3.41796875" style="7" customWidth="1"/>
    <col min="4611" max="4611" width="17.1015625" style="7" customWidth="1"/>
    <col min="4612" max="4612" width="29.1015625" style="7" customWidth="1"/>
    <col min="4613" max="4614" width="9.1015625" style="7"/>
    <col min="4615" max="4615" width="10.41796875" style="7" customWidth="1"/>
    <col min="4616" max="4616" width="9.1015625" style="7"/>
    <col min="4617" max="4617" width="11" style="7" customWidth="1"/>
    <col min="4618" max="4618" width="9.1015625" style="7"/>
    <col min="4619" max="4619" width="2.5234375" style="7" customWidth="1"/>
    <col min="4620" max="4865" width="9.1015625" style="7"/>
    <col min="4866" max="4866" width="3.41796875" style="7" customWidth="1"/>
    <col min="4867" max="4867" width="17.1015625" style="7" customWidth="1"/>
    <col min="4868" max="4868" width="29.1015625" style="7" customWidth="1"/>
    <col min="4869" max="4870" width="9.1015625" style="7"/>
    <col min="4871" max="4871" width="10.41796875" style="7" customWidth="1"/>
    <col min="4872" max="4872" width="9.1015625" style="7"/>
    <col min="4873" max="4873" width="11" style="7" customWidth="1"/>
    <col min="4874" max="4874" width="9.1015625" style="7"/>
    <col min="4875" max="4875" width="2.5234375" style="7" customWidth="1"/>
    <col min="4876" max="5121" width="9.1015625" style="7"/>
    <col min="5122" max="5122" width="3.41796875" style="7" customWidth="1"/>
    <col min="5123" max="5123" width="17.1015625" style="7" customWidth="1"/>
    <col min="5124" max="5124" width="29.1015625" style="7" customWidth="1"/>
    <col min="5125" max="5126" width="9.1015625" style="7"/>
    <col min="5127" max="5127" width="10.41796875" style="7" customWidth="1"/>
    <col min="5128" max="5128" width="9.1015625" style="7"/>
    <col min="5129" max="5129" width="11" style="7" customWidth="1"/>
    <col min="5130" max="5130" width="9.1015625" style="7"/>
    <col min="5131" max="5131" width="2.5234375" style="7" customWidth="1"/>
    <col min="5132" max="5377" width="9.1015625" style="7"/>
    <col min="5378" max="5378" width="3.41796875" style="7" customWidth="1"/>
    <col min="5379" max="5379" width="17.1015625" style="7" customWidth="1"/>
    <col min="5380" max="5380" width="29.1015625" style="7" customWidth="1"/>
    <col min="5381" max="5382" width="9.1015625" style="7"/>
    <col min="5383" max="5383" width="10.41796875" style="7" customWidth="1"/>
    <col min="5384" max="5384" width="9.1015625" style="7"/>
    <col min="5385" max="5385" width="11" style="7" customWidth="1"/>
    <col min="5386" max="5386" width="9.1015625" style="7"/>
    <col min="5387" max="5387" width="2.5234375" style="7" customWidth="1"/>
    <col min="5388" max="5633" width="9.1015625" style="7"/>
    <col min="5634" max="5634" width="3.41796875" style="7" customWidth="1"/>
    <col min="5635" max="5635" width="17.1015625" style="7" customWidth="1"/>
    <col min="5636" max="5636" width="29.1015625" style="7" customWidth="1"/>
    <col min="5637" max="5638" width="9.1015625" style="7"/>
    <col min="5639" max="5639" width="10.41796875" style="7" customWidth="1"/>
    <col min="5640" max="5640" width="9.1015625" style="7"/>
    <col min="5641" max="5641" width="11" style="7" customWidth="1"/>
    <col min="5642" max="5642" width="9.1015625" style="7"/>
    <col min="5643" max="5643" width="2.5234375" style="7" customWidth="1"/>
    <col min="5644" max="5889" width="9.1015625" style="7"/>
    <col min="5890" max="5890" width="3.41796875" style="7" customWidth="1"/>
    <col min="5891" max="5891" width="17.1015625" style="7" customWidth="1"/>
    <col min="5892" max="5892" width="29.1015625" style="7" customWidth="1"/>
    <col min="5893" max="5894" width="9.1015625" style="7"/>
    <col min="5895" max="5895" width="10.41796875" style="7" customWidth="1"/>
    <col min="5896" max="5896" width="9.1015625" style="7"/>
    <col min="5897" max="5897" width="11" style="7" customWidth="1"/>
    <col min="5898" max="5898" width="9.1015625" style="7"/>
    <col min="5899" max="5899" width="2.5234375" style="7" customWidth="1"/>
    <col min="5900" max="6145" width="9.1015625" style="7"/>
    <col min="6146" max="6146" width="3.41796875" style="7" customWidth="1"/>
    <col min="6147" max="6147" width="17.1015625" style="7" customWidth="1"/>
    <col min="6148" max="6148" width="29.1015625" style="7" customWidth="1"/>
    <col min="6149" max="6150" width="9.1015625" style="7"/>
    <col min="6151" max="6151" width="10.41796875" style="7" customWidth="1"/>
    <col min="6152" max="6152" width="9.1015625" style="7"/>
    <col min="6153" max="6153" width="11" style="7" customWidth="1"/>
    <col min="6154" max="6154" width="9.1015625" style="7"/>
    <col min="6155" max="6155" width="2.5234375" style="7" customWidth="1"/>
    <col min="6156" max="6401" width="9.1015625" style="7"/>
    <col min="6402" max="6402" width="3.41796875" style="7" customWidth="1"/>
    <col min="6403" max="6403" width="17.1015625" style="7" customWidth="1"/>
    <col min="6404" max="6404" width="29.1015625" style="7" customWidth="1"/>
    <col min="6405" max="6406" width="9.1015625" style="7"/>
    <col min="6407" max="6407" width="10.41796875" style="7" customWidth="1"/>
    <col min="6408" max="6408" width="9.1015625" style="7"/>
    <col min="6409" max="6409" width="11" style="7" customWidth="1"/>
    <col min="6410" max="6410" width="9.1015625" style="7"/>
    <col min="6411" max="6411" width="2.5234375" style="7" customWidth="1"/>
    <col min="6412" max="6657" width="9.1015625" style="7"/>
    <col min="6658" max="6658" width="3.41796875" style="7" customWidth="1"/>
    <col min="6659" max="6659" width="17.1015625" style="7" customWidth="1"/>
    <col min="6660" max="6660" width="29.1015625" style="7" customWidth="1"/>
    <col min="6661" max="6662" width="9.1015625" style="7"/>
    <col min="6663" max="6663" width="10.41796875" style="7" customWidth="1"/>
    <col min="6664" max="6664" width="9.1015625" style="7"/>
    <col min="6665" max="6665" width="11" style="7" customWidth="1"/>
    <col min="6666" max="6666" width="9.1015625" style="7"/>
    <col min="6667" max="6667" width="2.5234375" style="7" customWidth="1"/>
    <col min="6668" max="6913" width="9.1015625" style="7"/>
    <col min="6914" max="6914" width="3.41796875" style="7" customWidth="1"/>
    <col min="6915" max="6915" width="17.1015625" style="7" customWidth="1"/>
    <col min="6916" max="6916" width="29.1015625" style="7" customWidth="1"/>
    <col min="6917" max="6918" width="9.1015625" style="7"/>
    <col min="6919" max="6919" width="10.41796875" style="7" customWidth="1"/>
    <col min="6920" max="6920" width="9.1015625" style="7"/>
    <col min="6921" max="6921" width="11" style="7" customWidth="1"/>
    <col min="6922" max="6922" width="9.1015625" style="7"/>
    <col min="6923" max="6923" width="2.5234375" style="7" customWidth="1"/>
    <col min="6924" max="7169" width="9.1015625" style="7"/>
    <col min="7170" max="7170" width="3.41796875" style="7" customWidth="1"/>
    <col min="7171" max="7171" width="17.1015625" style="7" customWidth="1"/>
    <col min="7172" max="7172" width="29.1015625" style="7" customWidth="1"/>
    <col min="7173" max="7174" width="9.1015625" style="7"/>
    <col min="7175" max="7175" width="10.41796875" style="7" customWidth="1"/>
    <col min="7176" max="7176" width="9.1015625" style="7"/>
    <col min="7177" max="7177" width="11" style="7" customWidth="1"/>
    <col min="7178" max="7178" width="9.1015625" style="7"/>
    <col min="7179" max="7179" width="2.5234375" style="7" customWidth="1"/>
    <col min="7180" max="7425" width="9.1015625" style="7"/>
    <col min="7426" max="7426" width="3.41796875" style="7" customWidth="1"/>
    <col min="7427" max="7427" width="17.1015625" style="7" customWidth="1"/>
    <col min="7428" max="7428" width="29.1015625" style="7" customWidth="1"/>
    <col min="7429" max="7430" width="9.1015625" style="7"/>
    <col min="7431" max="7431" width="10.41796875" style="7" customWidth="1"/>
    <col min="7432" max="7432" width="9.1015625" style="7"/>
    <col min="7433" max="7433" width="11" style="7" customWidth="1"/>
    <col min="7434" max="7434" width="9.1015625" style="7"/>
    <col min="7435" max="7435" width="2.5234375" style="7" customWidth="1"/>
    <col min="7436" max="7681" width="9.1015625" style="7"/>
    <col min="7682" max="7682" width="3.41796875" style="7" customWidth="1"/>
    <col min="7683" max="7683" width="17.1015625" style="7" customWidth="1"/>
    <col min="7684" max="7684" width="29.1015625" style="7" customWidth="1"/>
    <col min="7685" max="7686" width="9.1015625" style="7"/>
    <col min="7687" max="7687" width="10.41796875" style="7" customWidth="1"/>
    <col min="7688" max="7688" width="9.1015625" style="7"/>
    <col min="7689" max="7689" width="11" style="7" customWidth="1"/>
    <col min="7690" max="7690" width="9.1015625" style="7"/>
    <col min="7691" max="7691" width="2.5234375" style="7" customWidth="1"/>
    <col min="7692" max="7937" width="9.1015625" style="7"/>
    <col min="7938" max="7938" width="3.41796875" style="7" customWidth="1"/>
    <col min="7939" max="7939" width="17.1015625" style="7" customWidth="1"/>
    <col min="7940" max="7940" width="29.1015625" style="7" customWidth="1"/>
    <col min="7941" max="7942" width="9.1015625" style="7"/>
    <col min="7943" max="7943" width="10.41796875" style="7" customWidth="1"/>
    <col min="7944" max="7944" width="9.1015625" style="7"/>
    <col min="7945" max="7945" width="11" style="7" customWidth="1"/>
    <col min="7946" max="7946" width="9.1015625" style="7"/>
    <col min="7947" max="7947" width="2.5234375" style="7" customWidth="1"/>
    <col min="7948" max="8193" width="9.1015625" style="7"/>
    <col min="8194" max="8194" width="3.41796875" style="7" customWidth="1"/>
    <col min="8195" max="8195" width="17.1015625" style="7" customWidth="1"/>
    <col min="8196" max="8196" width="29.1015625" style="7" customWidth="1"/>
    <col min="8197" max="8198" width="9.1015625" style="7"/>
    <col min="8199" max="8199" width="10.41796875" style="7" customWidth="1"/>
    <col min="8200" max="8200" width="9.1015625" style="7"/>
    <col min="8201" max="8201" width="11" style="7" customWidth="1"/>
    <col min="8202" max="8202" width="9.1015625" style="7"/>
    <col min="8203" max="8203" width="2.5234375" style="7" customWidth="1"/>
    <col min="8204" max="8449" width="9.1015625" style="7"/>
    <col min="8450" max="8450" width="3.41796875" style="7" customWidth="1"/>
    <col min="8451" max="8451" width="17.1015625" style="7" customWidth="1"/>
    <col min="8452" max="8452" width="29.1015625" style="7" customWidth="1"/>
    <col min="8453" max="8454" width="9.1015625" style="7"/>
    <col min="8455" max="8455" width="10.41796875" style="7" customWidth="1"/>
    <col min="8456" max="8456" width="9.1015625" style="7"/>
    <col min="8457" max="8457" width="11" style="7" customWidth="1"/>
    <col min="8458" max="8458" width="9.1015625" style="7"/>
    <col min="8459" max="8459" width="2.5234375" style="7" customWidth="1"/>
    <col min="8460" max="8705" width="9.1015625" style="7"/>
    <col min="8706" max="8706" width="3.41796875" style="7" customWidth="1"/>
    <col min="8707" max="8707" width="17.1015625" style="7" customWidth="1"/>
    <col min="8708" max="8708" width="29.1015625" style="7" customWidth="1"/>
    <col min="8709" max="8710" width="9.1015625" style="7"/>
    <col min="8711" max="8711" width="10.41796875" style="7" customWidth="1"/>
    <col min="8712" max="8712" width="9.1015625" style="7"/>
    <col min="8713" max="8713" width="11" style="7" customWidth="1"/>
    <col min="8714" max="8714" width="9.1015625" style="7"/>
    <col min="8715" max="8715" width="2.5234375" style="7" customWidth="1"/>
    <col min="8716" max="8961" width="9.1015625" style="7"/>
    <col min="8962" max="8962" width="3.41796875" style="7" customWidth="1"/>
    <col min="8963" max="8963" width="17.1015625" style="7" customWidth="1"/>
    <col min="8964" max="8964" width="29.1015625" style="7" customWidth="1"/>
    <col min="8965" max="8966" width="9.1015625" style="7"/>
    <col min="8967" max="8967" width="10.41796875" style="7" customWidth="1"/>
    <col min="8968" max="8968" width="9.1015625" style="7"/>
    <col min="8969" max="8969" width="11" style="7" customWidth="1"/>
    <col min="8970" max="8970" width="9.1015625" style="7"/>
    <col min="8971" max="8971" width="2.5234375" style="7" customWidth="1"/>
    <col min="8972" max="9217" width="9.1015625" style="7"/>
    <col min="9218" max="9218" width="3.41796875" style="7" customWidth="1"/>
    <col min="9219" max="9219" width="17.1015625" style="7" customWidth="1"/>
    <col min="9220" max="9220" width="29.1015625" style="7" customWidth="1"/>
    <col min="9221" max="9222" width="9.1015625" style="7"/>
    <col min="9223" max="9223" width="10.41796875" style="7" customWidth="1"/>
    <col min="9224" max="9224" width="9.1015625" style="7"/>
    <col min="9225" max="9225" width="11" style="7" customWidth="1"/>
    <col min="9226" max="9226" width="9.1015625" style="7"/>
    <col min="9227" max="9227" width="2.5234375" style="7" customWidth="1"/>
    <col min="9228" max="9473" width="9.1015625" style="7"/>
    <col min="9474" max="9474" width="3.41796875" style="7" customWidth="1"/>
    <col min="9475" max="9475" width="17.1015625" style="7" customWidth="1"/>
    <col min="9476" max="9476" width="29.1015625" style="7" customWidth="1"/>
    <col min="9477" max="9478" width="9.1015625" style="7"/>
    <col min="9479" max="9479" width="10.41796875" style="7" customWidth="1"/>
    <col min="9480" max="9480" width="9.1015625" style="7"/>
    <col min="9481" max="9481" width="11" style="7" customWidth="1"/>
    <col min="9482" max="9482" width="9.1015625" style="7"/>
    <col min="9483" max="9483" width="2.5234375" style="7" customWidth="1"/>
    <col min="9484" max="9729" width="9.1015625" style="7"/>
    <col min="9730" max="9730" width="3.41796875" style="7" customWidth="1"/>
    <col min="9731" max="9731" width="17.1015625" style="7" customWidth="1"/>
    <col min="9732" max="9732" width="29.1015625" style="7" customWidth="1"/>
    <col min="9733" max="9734" width="9.1015625" style="7"/>
    <col min="9735" max="9735" width="10.41796875" style="7" customWidth="1"/>
    <col min="9736" max="9736" width="9.1015625" style="7"/>
    <col min="9737" max="9737" width="11" style="7" customWidth="1"/>
    <col min="9738" max="9738" width="9.1015625" style="7"/>
    <col min="9739" max="9739" width="2.5234375" style="7" customWidth="1"/>
    <col min="9740" max="9985" width="9.1015625" style="7"/>
    <col min="9986" max="9986" width="3.41796875" style="7" customWidth="1"/>
    <col min="9987" max="9987" width="17.1015625" style="7" customWidth="1"/>
    <col min="9988" max="9988" width="29.1015625" style="7" customWidth="1"/>
    <col min="9989" max="9990" width="9.1015625" style="7"/>
    <col min="9991" max="9991" width="10.41796875" style="7" customWidth="1"/>
    <col min="9992" max="9992" width="9.1015625" style="7"/>
    <col min="9993" max="9993" width="11" style="7" customWidth="1"/>
    <col min="9994" max="9994" width="9.1015625" style="7"/>
    <col min="9995" max="9995" width="2.5234375" style="7" customWidth="1"/>
    <col min="9996" max="10241" width="9.1015625" style="7"/>
    <col min="10242" max="10242" width="3.41796875" style="7" customWidth="1"/>
    <col min="10243" max="10243" width="17.1015625" style="7" customWidth="1"/>
    <col min="10244" max="10244" width="29.1015625" style="7" customWidth="1"/>
    <col min="10245" max="10246" width="9.1015625" style="7"/>
    <col min="10247" max="10247" width="10.41796875" style="7" customWidth="1"/>
    <col min="10248" max="10248" width="9.1015625" style="7"/>
    <col min="10249" max="10249" width="11" style="7" customWidth="1"/>
    <col min="10250" max="10250" width="9.1015625" style="7"/>
    <col min="10251" max="10251" width="2.5234375" style="7" customWidth="1"/>
    <col min="10252" max="10497" width="9.1015625" style="7"/>
    <col min="10498" max="10498" width="3.41796875" style="7" customWidth="1"/>
    <col min="10499" max="10499" width="17.1015625" style="7" customWidth="1"/>
    <col min="10500" max="10500" width="29.1015625" style="7" customWidth="1"/>
    <col min="10501" max="10502" width="9.1015625" style="7"/>
    <col min="10503" max="10503" width="10.41796875" style="7" customWidth="1"/>
    <col min="10504" max="10504" width="9.1015625" style="7"/>
    <col min="10505" max="10505" width="11" style="7" customWidth="1"/>
    <col min="10506" max="10506" width="9.1015625" style="7"/>
    <col min="10507" max="10507" width="2.5234375" style="7" customWidth="1"/>
    <col min="10508" max="10753" width="9.1015625" style="7"/>
    <col min="10754" max="10754" width="3.41796875" style="7" customWidth="1"/>
    <col min="10755" max="10755" width="17.1015625" style="7" customWidth="1"/>
    <col min="10756" max="10756" width="29.1015625" style="7" customWidth="1"/>
    <col min="10757" max="10758" width="9.1015625" style="7"/>
    <col min="10759" max="10759" width="10.41796875" style="7" customWidth="1"/>
    <col min="10760" max="10760" width="9.1015625" style="7"/>
    <col min="10761" max="10761" width="11" style="7" customWidth="1"/>
    <col min="10762" max="10762" width="9.1015625" style="7"/>
    <col min="10763" max="10763" width="2.5234375" style="7" customWidth="1"/>
    <col min="10764" max="11009" width="9.1015625" style="7"/>
    <col min="11010" max="11010" width="3.41796875" style="7" customWidth="1"/>
    <col min="11011" max="11011" width="17.1015625" style="7" customWidth="1"/>
    <col min="11012" max="11012" width="29.1015625" style="7" customWidth="1"/>
    <col min="11013" max="11014" width="9.1015625" style="7"/>
    <col min="11015" max="11015" width="10.41796875" style="7" customWidth="1"/>
    <col min="11016" max="11016" width="9.1015625" style="7"/>
    <col min="11017" max="11017" width="11" style="7" customWidth="1"/>
    <col min="11018" max="11018" width="9.1015625" style="7"/>
    <col min="11019" max="11019" width="2.5234375" style="7" customWidth="1"/>
    <col min="11020" max="11265" width="9.1015625" style="7"/>
    <col min="11266" max="11266" width="3.41796875" style="7" customWidth="1"/>
    <col min="11267" max="11267" width="17.1015625" style="7" customWidth="1"/>
    <col min="11268" max="11268" width="29.1015625" style="7" customWidth="1"/>
    <col min="11269" max="11270" width="9.1015625" style="7"/>
    <col min="11271" max="11271" width="10.41796875" style="7" customWidth="1"/>
    <col min="11272" max="11272" width="9.1015625" style="7"/>
    <col min="11273" max="11273" width="11" style="7" customWidth="1"/>
    <col min="11274" max="11274" width="9.1015625" style="7"/>
    <col min="11275" max="11275" width="2.5234375" style="7" customWidth="1"/>
    <col min="11276" max="11521" width="9.1015625" style="7"/>
    <col min="11522" max="11522" width="3.41796875" style="7" customWidth="1"/>
    <col min="11523" max="11523" width="17.1015625" style="7" customWidth="1"/>
    <col min="11524" max="11524" width="29.1015625" style="7" customWidth="1"/>
    <col min="11525" max="11526" width="9.1015625" style="7"/>
    <col min="11527" max="11527" width="10.41796875" style="7" customWidth="1"/>
    <col min="11528" max="11528" width="9.1015625" style="7"/>
    <col min="11529" max="11529" width="11" style="7" customWidth="1"/>
    <col min="11530" max="11530" width="9.1015625" style="7"/>
    <col min="11531" max="11531" width="2.5234375" style="7" customWidth="1"/>
    <col min="11532" max="11777" width="9.1015625" style="7"/>
    <col min="11778" max="11778" width="3.41796875" style="7" customWidth="1"/>
    <col min="11779" max="11779" width="17.1015625" style="7" customWidth="1"/>
    <col min="11780" max="11780" width="29.1015625" style="7" customWidth="1"/>
    <col min="11781" max="11782" width="9.1015625" style="7"/>
    <col min="11783" max="11783" width="10.41796875" style="7" customWidth="1"/>
    <col min="11784" max="11784" width="9.1015625" style="7"/>
    <col min="11785" max="11785" width="11" style="7" customWidth="1"/>
    <col min="11786" max="11786" width="9.1015625" style="7"/>
    <col min="11787" max="11787" width="2.5234375" style="7" customWidth="1"/>
    <col min="11788" max="12033" width="9.1015625" style="7"/>
    <col min="12034" max="12034" width="3.41796875" style="7" customWidth="1"/>
    <col min="12035" max="12035" width="17.1015625" style="7" customWidth="1"/>
    <col min="12036" max="12036" width="29.1015625" style="7" customWidth="1"/>
    <col min="12037" max="12038" width="9.1015625" style="7"/>
    <col min="12039" max="12039" width="10.41796875" style="7" customWidth="1"/>
    <col min="12040" max="12040" width="9.1015625" style="7"/>
    <col min="12041" max="12041" width="11" style="7" customWidth="1"/>
    <col min="12042" max="12042" width="9.1015625" style="7"/>
    <col min="12043" max="12043" width="2.5234375" style="7" customWidth="1"/>
    <col min="12044" max="12289" width="9.1015625" style="7"/>
    <col min="12290" max="12290" width="3.41796875" style="7" customWidth="1"/>
    <col min="12291" max="12291" width="17.1015625" style="7" customWidth="1"/>
    <col min="12292" max="12292" width="29.1015625" style="7" customWidth="1"/>
    <col min="12293" max="12294" width="9.1015625" style="7"/>
    <col min="12295" max="12295" width="10.41796875" style="7" customWidth="1"/>
    <col min="12296" max="12296" width="9.1015625" style="7"/>
    <col min="12297" max="12297" width="11" style="7" customWidth="1"/>
    <col min="12298" max="12298" width="9.1015625" style="7"/>
    <col min="12299" max="12299" width="2.5234375" style="7" customWidth="1"/>
    <col min="12300" max="12545" width="9.1015625" style="7"/>
    <col min="12546" max="12546" width="3.41796875" style="7" customWidth="1"/>
    <col min="12547" max="12547" width="17.1015625" style="7" customWidth="1"/>
    <col min="12548" max="12548" width="29.1015625" style="7" customWidth="1"/>
    <col min="12549" max="12550" width="9.1015625" style="7"/>
    <col min="12551" max="12551" width="10.41796875" style="7" customWidth="1"/>
    <col min="12552" max="12552" width="9.1015625" style="7"/>
    <col min="12553" max="12553" width="11" style="7" customWidth="1"/>
    <col min="12554" max="12554" width="9.1015625" style="7"/>
    <col min="12555" max="12555" width="2.5234375" style="7" customWidth="1"/>
    <col min="12556" max="12801" width="9.1015625" style="7"/>
    <col min="12802" max="12802" width="3.41796875" style="7" customWidth="1"/>
    <col min="12803" max="12803" width="17.1015625" style="7" customWidth="1"/>
    <col min="12804" max="12804" width="29.1015625" style="7" customWidth="1"/>
    <col min="12805" max="12806" width="9.1015625" style="7"/>
    <col min="12807" max="12807" width="10.41796875" style="7" customWidth="1"/>
    <col min="12808" max="12808" width="9.1015625" style="7"/>
    <col min="12809" max="12809" width="11" style="7" customWidth="1"/>
    <col min="12810" max="12810" width="9.1015625" style="7"/>
    <col min="12811" max="12811" width="2.5234375" style="7" customWidth="1"/>
    <col min="12812" max="13057" width="9.1015625" style="7"/>
    <col min="13058" max="13058" width="3.41796875" style="7" customWidth="1"/>
    <col min="13059" max="13059" width="17.1015625" style="7" customWidth="1"/>
    <col min="13060" max="13060" width="29.1015625" style="7" customWidth="1"/>
    <col min="13061" max="13062" width="9.1015625" style="7"/>
    <col min="13063" max="13063" width="10.41796875" style="7" customWidth="1"/>
    <col min="13064" max="13064" width="9.1015625" style="7"/>
    <col min="13065" max="13065" width="11" style="7" customWidth="1"/>
    <col min="13066" max="13066" width="9.1015625" style="7"/>
    <col min="13067" max="13067" width="2.5234375" style="7" customWidth="1"/>
    <col min="13068" max="13313" width="9.1015625" style="7"/>
    <col min="13314" max="13314" width="3.41796875" style="7" customWidth="1"/>
    <col min="13315" max="13315" width="17.1015625" style="7" customWidth="1"/>
    <col min="13316" max="13316" width="29.1015625" style="7" customWidth="1"/>
    <col min="13317" max="13318" width="9.1015625" style="7"/>
    <col min="13319" max="13319" width="10.41796875" style="7" customWidth="1"/>
    <col min="13320" max="13320" width="9.1015625" style="7"/>
    <col min="13321" max="13321" width="11" style="7" customWidth="1"/>
    <col min="13322" max="13322" width="9.1015625" style="7"/>
    <col min="13323" max="13323" width="2.5234375" style="7" customWidth="1"/>
    <col min="13324" max="13569" width="9.1015625" style="7"/>
    <col min="13570" max="13570" width="3.41796875" style="7" customWidth="1"/>
    <col min="13571" max="13571" width="17.1015625" style="7" customWidth="1"/>
    <col min="13572" max="13572" width="29.1015625" style="7" customWidth="1"/>
    <col min="13573" max="13574" width="9.1015625" style="7"/>
    <col min="13575" max="13575" width="10.41796875" style="7" customWidth="1"/>
    <col min="13576" max="13576" width="9.1015625" style="7"/>
    <col min="13577" max="13577" width="11" style="7" customWidth="1"/>
    <col min="13578" max="13578" width="9.1015625" style="7"/>
    <col min="13579" max="13579" width="2.5234375" style="7" customWidth="1"/>
    <col min="13580" max="13825" width="9.1015625" style="7"/>
    <col min="13826" max="13826" width="3.41796875" style="7" customWidth="1"/>
    <col min="13827" max="13827" width="17.1015625" style="7" customWidth="1"/>
    <col min="13828" max="13828" width="29.1015625" style="7" customWidth="1"/>
    <col min="13829" max="13830" width="9.1015625" style="7"/>
    <col min="13831" max="13831" width="10.41796875" style="7" customWidth="1"/>
    <col min="13832" max="13832" width="9.1015625" style="7"/>
    <col min="13833" max="13833" width="11" style="7" customWidth="1"/>
    <col min="13834" max="13834" width="9.1015625" style="7"/>
    <col min="13835" max="13835" width="2.5234375" style="7" customWidth="1"/>
    <col min="13836" max="14081" width="9.1015625" style="7"/>
    <col min="14082" max="14082" width="3.41796875" style="7" customWidth="1"/>
    <col min="14083" max="14083" width="17.1015625" style="7" customWidth="1"/>
    <col min="14084" max="14084" width="29.1015625" style="7" customWidth="1"/>
    <col min="14085" max="14086" width="9.1015625" style="7"/>
    <col min="14087" max="14087" width="10.41796875" style="7" customWidth="1"/>
    <col min="14088" max="14088" width="9.1015625" style="7"/>
    <col min="14089" max="14089" width="11" style="7" customWidth="1"/>
    <col min="14090" max="14090" width="9.1015625" style="7"/>
    <col min="14091" max="14091" width="2.5234375" style="7" customWidth="1"/>
    <col min="14092" max="14337" width="9.1015625" style="7"/>
    <col min="14338" max="14338" width="3.41796875" style="7" customWidth="1"/>
    <col min="14339" max="14339" width="17.1015625" style="7" customWidth="1"/>
    <col min="14340" max="14340" width="29.1015625" style="7" customWidth="1"/>
    <col min="14341" max="14342" width="9.1015625" style="7"/>
    <col min="14343" max="14343" width="10.41796875" style="7" customWidth="1"/>
    <col min="14344" max="14344" width="9.1015625" style="7"/>
    <col min="14345" max="14345" width="11" style="7" customWidth="1"/>
    <col min="14346" max="14346" width="9.1015625" style="7"/>
    <col min="14347" max="14347" width="2.5234375" style="7" customWidth="1"/>
    <col min="14348" max="14593" width="9.1015625" style="7"/>
    <col min="14594" max="14594" width="3.41796875" style="7" customWidth="1"/>
    <col min="14595" max="14595" width="17.1015625" style="7" customWidth="1"/>
    <col min="14596" max="14596" width="29.1015625" style="7" customWidth="1"/>
    <col min="14597" max="14598" width="9.1015625" style="7"/>
    <col min="14599" max="14599" width="10.41796875" style="7" customWidth="1"/>
    <col min="14600" max="14600" width="9.1015625" style="7"/>
    <col min="14601" max="14601" width="11" style="7" customWidth="1"/>
    <col min="14602" max="14602" width="9.1015625" style="7"/>
    <col min="14603" max="14603" width="2.5234375" style="7" customWidth="1"/>
    <col min="14604" max="14849" width="9.1015625" style="7"/>
    <col min="14850" max="14850" width="3.41796875" style="7" customWidth="1"/>
    <col min="14851" max="14851" width="17.1015625" style="7" customWidth="1"/>
    <col min="14852" max="14852" width="29.1015625" style="7" customWidth="1"/>
    <col min="14853" max="14854" width="9.1015625" style="7"/>
    <col min="14855" max="14855" width="10.41796875" style="7" customWidth="1"/>
    <col min="14856" max="14856" width="9.1015625" style="7"/>
    <col min="14857" max="14857" width="11" style="7" customWidth="1"/>
    <col min="14858" max="14858" width="9.1015625" style="7"/>
    <col min="14859" max="14859" width="2.5234375" style="7" customWidth="1"/>
    <col min="14860" max="15105" width="9.1015625" style="7"/>
    <col min="15106" max="15106" width="3.41796875" style="7" customWidth="1"/>
    <col min="15107" max="15107" width="17.1015625" style="7" customWidth="1"/>
    <col min="15108" max="15108" width="29.1015625" style="7" customWidth="1"/>
    <col min="15109" max="15110" width="9.1015625" style="7"/>
    <col min="15111" max="15111" width="10.41796875" style="7" customWidth="1"/>
    <col min="15112" max="15112" width="9.1015625" style="7"/>
    <col min="15113" max="15113" width="11" style="7" customWidth="1"/>
    <col min="15114" max="15114" width="9.1015625" style="7"/>
    <col min="15115" max="15115" width="2.5234375" style="7" customWidth="1"/>
    <col min="15116" max="15361" width="9.1015625" style="7"/>
    <col min="15362" max="15362" width="3.41796875" style="7" customWidth="1"/>
    <col min="15363" max="15363" width="17.1015625" style="7" customWidth="1"/>
    <col min="15364" max="15364" width="29.1015625" style="7" customWidth="1"/>
    <col min="15365" max="15366" width="9.1015625" style="7"/>
    <col min="15367" max="15367" width="10.41796875" style="7" customWidth="1"/>
    <col min="15368" max="15368" width="9.1015625" style="7"/>
    <col min="15369" max="15369" width="11" style="7" customWidth="1"/>
    <col min="15370" max="15370" width="9.1015625" style="7"/>
    <col min="15371" max="15371" width="2.5234375" style="7" customWidth="1"/>
    <col min="15372" max="15617" width="9.1015625" style="7"/>
    <col min="15618" max="15618" width="3.41796875" style="7" customWidth="1"/>
    <col min="15619" max="15619" width="17.1015625" style="7" customWidth="1"/>
    <col min="15620" max="15620" width="29.1015625" style="7" customWidth="1"/>
    <col min="15621" max="15622" width="9.1015625" style="7"/>
    <col min="15623" max="15623" width="10.41796875" style="7" customWidth="1"/>
    <col min="15624" max="15624" width="9.1015625" style="7"/>
    <col min="15625" max="15625" width="11" style="7" customWidth="1"/>
    <col min="15626" max="15626" width="9.1015625" style="7"/>
    <col min="15627" max="15627" width="2.5234375" style="7" customWidth="1"/>
    <col min="15628" max="15873" width="9.1015625" style="7"/>
    <col min="15874" max="15874" width="3.41796875" style="7" customWidth="1"/>
    <col min="15875" max="15875" width="17.1015625" style="7" customWidth="1"/>
    <col min="15876" max="15876" width="29.1015625" style="7" customWidth="1"/>
    <col min="15877" max="15878" width="9.1015625" style="7"/>
    <col min="15879" max="15879" width="10.41796875" style="7" customWidth="1"/>
    <col min="15880" max="15880" width="9.1015625" style="7"/>
    <col min="15881" max="15881" width="11" style="7" customWidth="1"/>
    <col min="15882" max="15882" width="9.1015625" style="7"/>
    <col min="15883" max="15883" width="2.5234375" style="7" customWidth="1"/>
    <col min="15884" max="16129" width="9.1015625" style="7"/>
    <col min="16130" max="16130" width="3.41796875" style="7" customWidth="1"/>
    <col min="16131" max="16131" width="17.1015625" style="7" customWidth="1"/>
    <col min="16132" max="16132" width="29.1015625" style="7" customWidth="1"/>
    <col min="16133" max="16134" width="9.1015625" style="7"/>
    <col min="16135" max="16135" width="10.41796875" style="7" customWidth="1"/>
    <col min="16136" max="16136" width="9.1015625" style="7"/>
    <col min="16137" max="16137" width="11" style="7" customWidth="1"/>
    <col min="16138" max="16138" width="9.1015625" style="7"/>
    <col min="16139" max="16139" width="2.5234375" style="7" customWidth="1"/>
    <col min="16140" max="16384" width="9.1015625" style="7"/>
  </cols>
  <sheetData>
    <row r="1" spans="1:11" ht="15">
      <c r="A1" s="729" t="s">
        <v>3100</v>
      </c>
      <c r="J1" s="21">
        <v>35</v>
      </c>
    </row>
    <row r="2" spans="1:11" ht="15">
      <c r="A2" s="1758" t="s">
        <v>137</v>
      </c>
      <c r="B2" s="1759"/>
      <c r="C2" s="1760"/>
      <c r="D2" s="20"/>
    </row>
    <row r="3" spans="1:11" ht="15">
      <c r="A3" s="525" t="s">
        <v>3101</v>
      </c>
      <c r="B3" s="453"/>
      <c r="C3" s="453"/>
      <c r="D3" s="453"/>
      <c r="E3" s="453"/>
      <c r="F3" s="453"/>
    </row>
    <row r="4" spans="1:11">
      <c r="A4" s="754" t="s">
        <v>138</v>
      </c>
      <c r="B4" s="453"/>
      <c r="C4" s="453"/>
      <c r="D4" s="453"/>
      <c r="E4" s="453"/>
      <c r="F4" s="453"/>
    </row>
    <row r="5" spans="1:11" ht="24.75" customHeight="1">
      <c r="A5" s="1778" t="s">
        <v>3102</v>
      </c>
      <c r="B5" s="1778"/>
      <c r="C5" s="1778"/>
      <c r="D5" s="1778"/>
      <c r="E5" s="1778"/>
      <c r="F5" s="1778"/>
    </row>
    <row r="6" spans="1:11">
      <c r="A6" s="1055"/>
      <c r="B6" s="453"/>
      <c r="C6" s="453"/>
      <c r="D6" s="453"/>
      <c r="E6" s="453"/>
      <c r="F6" s="453"/>
    </row>
    <row r="7" spans="1:11">
      <c r="A7" s="1055"/>
      <c r="B7" s="453"/>
      <c r="C7" s="453"/>
      <c r="D7" s="453"/>
      <c r="E7" s="453"/>
      <c r="F7" s="453"/>
    </row>
    <row r="8" spans="1:11" ht="12.3">
      <c r="A8" s="713" t="s">
        <v>3103</v>
      </c>
      <c r="B8" s="453"/>
      <c r="C8" s="453"/>
      <c r="D8" s="453"/>
      <c r="E8" s="907" t="s">
        <v>2436</v>
      </c>
      <c r="F8" s="1099" t="s">
        <v>2582</v>
      </c>
    </row>
    <row r="9" spans="1:11" s="244" customFormat="1">
      <c r="A9" s="1109"/>
      <c r="B9" s="1086" t="s">
        <v>2590</v>
      </c>
      <c r="C9" s="1086"/>
      <c r="D9" s="1086"/>
      <c r="E9" s="1110"/>
      <c r="F9" s="1111"/>
    </row>
    <row r="10" spans="1:11" s="244" customFormat="1">
      <c r="A10" s="1109"/>
      <c r="B10" s="1086"/>
      <c r="C10" s="1086" t="s">
        <v>572</v>
      </c>
      <c r="D10" s="1086"/>
      <c r="E10" s="1112"/>
      <c r="F10" s="601">
        <v>14300</v>
      </c>
    </row>
    <row r="11" spans="1:11" s="244" customFormat="1">
      <c r="A11" s="1109"/>
      <c r="B11" s="1086"/>
      <c r="C11" s="1086" t="s">
        <v>2585</v>
      </c>
      <c r="D11" s="1086"/>
      <c r="E11" s="601">
        <v>14301</v>
      </c>
      <c r="F11" s="601">
        <v>14302</v>
      </c>
    </row>
    <row r="12" spans="1:11" s="244" customFormat="1">
      <c r="A12" s="1109"/>
      <c r="B12" s="1086"/>
      <c r="C12" s="1086" t="s">
        <v>280</v>
      </c>
      <c r="D12" s="1086"/>
      <c r="E12" s="601">
        <v>14303</v>
      </c>
      <c r="F12" s="601">
        <v>14304</v>
      </c>
    </row>
    <row r="13" spans="1:11">
      <c r="A13" s="1056"/>
      <c r="B13" s="453"/>
      <c r="C13" s="689" t="s">
        <v>2601</v>
      </c>
      <c r="D13" s="453"/>
      <c r="E13" s="1113"/>
      <c r="F13" s="453"/>
    </row>
    <row r="14" spans="1:11" ht="23.1" customHeight="1">
      <c r="A14" s="1056"/>
      <c r="B14" s="453"/>
      <c r="C14" s="1565" t="s">
        <v>2602</v>
      </c>
      <c r="D14" s="1565"/>
      <c r="E14" s="1114"/>
      <c r="F14" s="601">
        <v>14305</v>
      </c>
    </row>
    <row r="15" spans="1:11" ht="9.9" customHeight="1">
      <c r="A15" s="1056"/>
      <c r="B15" s="453"/>
      <c r="C15" s="1115"/>
      <c r="D15" s="1115"/>
      <c r="E15" s="1017"/>
      <c r="F15" s="1102"/>
    </row>
    <row r="16" spans="1:11" ht="14.1" customHeight="1">
      <c r="A16" s="713" t="s">
        <v>2604</v>
      </c>
      <c r="B16" s="713"/>
      <c r="C16" s="713"/>
      <c r="D16" s="713"/>
      <c r="E16" s="713"/>
      <c r="F16" s="713"/>
      <c r="G16" s="234"/>
      <c r="H16" s="234"/>
      <c r="I16" s="391"/>
      <c r="J16" s="391"/>
      <c r="K16" s="391"/>
    </row>
    <row r="17" spans="1:11" ht="13.5" customHeight="1">
      <c r="A17" s="1116"/>
      <c r="B17" s="1117"/>
      <c r="C17" s="1117"/>
      <c r="D17" s="1117"/>
      <c r="E17" s="1117"/>
      <c r="F17" s="1117"/>
      <c r="G17" s="393"/>
      <c r="H17" s="391"/>
      <c r="I17" s="391"/>
      <c r="J17" s="391"/>
      <c r="K17" s="391"/>
    </row>
    <row r="18" spans="1:11" ht="10.5">
      <c r="A18" s="1074"/>
      <c r="B18" s="1074"/>
      <c r="C18" s="1081" t="s">
        <v>2605</v>
      </c>
      <c r="D18" s="1074"/>
      <c r="E18" s="1074"/>
      <c r="F18" s="1074"/>
      <c r="G18" s="391"/>
      <c r="H18" s="391"/>
      <c r="I18" s="395"/>
      <c r="J18" s="391"/>
      <c r="K18" s="391"/>
    </row>
    <row r="19" spans="1:11" ht="12.3">
      <c r="A19" s="1074"/>
      <c r="B19" s="1074"/>
      <c r="C19" s="1075"/>
      <c r="D19" s="1074"/>
      <c r="E19" s="1076" t="s">
        <v>2582</v>
      </c>
      <c r="F19" s="1076" t="s">
        <v>274</v>
      </c>
      <c r="I19" s="391"/>
      <c r="K19" s="391"/>
    </row>
    <row r="20" spans="1:11">
      <c r="A20" s="1074"/>
      <c r="B20" s="1074"/>
      <c r="C20" s="1077" t="s">
        <v>2606</v>
      </c>
      <c r="D20" s="1074"/>
      <c r="E20" s="601">
        <v>14306</v>
      </c>
      <c r="F20" s="601">
        <v>14307</v>
      </c>
      <c r="I20" s="391"/>
      <c r="K20" s="391"/>
    </row>
    <row r="21" spans="1:11">
      <c r="A21" s="1074"/>
      <c r="B21" s="1074"/>
      <c r="C21" s="1077" t="s">
        <v>2607</v>
      </c>
      <c r="D21" s="1074"/>
      <c r="E21" s="601">
        <v>14308</v>
      </c>
      <c r="F21" s="601">
        <v>14309</v>
      </c>
      <c r="I21" s="391"/>
      <c r="K21" s="391"/>
    </row>
    <row r="22" spans="1:11">
      <c r="A22" s="1074"/>
      <c r="B22" s="1074"/>
      <c r="C22" s="1077" t="s">
        <v>2608</v>
      </c>
      <c r="D22" s="1074"/>
      <c r="E22" s="601">
        <v>14310</v>
      </c>
      <c r="F22" s="601">
        <v>14311</v>
      </c>
      <c r="I22" s="391"/>
      <c r="K22" s="391"/>
    </row>
    <row r="23" spans="1:11">
      <c r="A23" s="1074"/>
      <c r="B23" s="1074"/>
      <c r="C23" s="1077" t="s">
        <v>2609</v>
      </c>
      <c r="D23" s="1074"/>
      <c r="E23" s="601">
        <v>14312</v>
      </c>
      <c r="F23" s="601">
        <v>14313</v>
      </c>
      <c r="I23" s="391"/>
      <c r="K23" s="391"/>
    </row>
    <row r="24" spans="1:11">
      <c r="A24" s="1074"/>
      <c r="B24" s="1074"/>
      <c r="C24" s="1077" t="s">
        <v>2610</v>
      </c>
      <c r="D24" s="1074"/>
      <c r="E24" s="601">
        <v>14314</v>
      </c>
      <c r="F24" s="601">
        <v>14315</v>
      </c>
      <c r="I24" s="391"/>
      <c r="K24" s="391"/>
    </row>
    <row r="25" spans="1:11">
      <c r="A25" s="1074"/>
      <c r="B25" s="1074"/>
      <c r="C25" s="1074" t="s">
        <v>280</v>
      </c>
      <c r="D25" s="1074"/>
      <c r="E25" s="601">
        <v>14316</v>
      </c>
      <c r="F25" s="601">
        <v>14317</v>
      </c>
      <c r="I25" s="391"/>
      <c r="K25" s="391"/>
    </row>
    <row r="26" spans="1:11">
      <c r="A26" s="391"/>
      <c r="B26" s="391"/>
      <c r="C26" s="391"/>
      <c r="D26" s="391"/>
      <c r="E26" s="391"/>
      <c r="F26" s="391"/>
      <c r="I26" s="391"/>
      <c r="K26" s="391"/>
    </row>
  </sheetData>
  <sheetProtection formatColumns="0" formatRows="0"/>
  <customSheetViews>
    <customSheetView guid="{322AC775-AF01-45AA-8A10-37DBB67FD782}" showPageBreaks="1" printArea="1" view="pageBreakPreview">
      <selection activeCell="A2" sqref="A2:C2"/>
      <pageMargins left="0" right="0" top="0" bottom="0" header="0" footer="0"/>
      <pageSetup scale="81" orientation="portrait" verticalDpi="300" r:id="rId1"/>
      <headerFooter alignWithMargins="0">
        <oddHeader>&amp;C
&amp;R&amp;9 PROTECTED B WHEN COMPLETED</oddHeader>
        <oddFooter>&amp;L&amp;9&amp;F&amp;C&amp;9 Schedule &amp;A&amp;R&amp;9                               p. &amp;P / &amp;N</oddFooter>
      </headerFooter>
    </customSheetView>
  </customSheetViews>
  <mergeCells count="3">
    <mergeCell ref="A2:C2"/>
    <mergeCell ref="C14:D14"/>
    <mergeCell ref="A5:F5"/>
  </mergeCells>
  <dataValidations count="2">
    <dataValidation operator="greaterThanOrEqual" allowBlank="1" sqref="F65495:F65496 JB65495:JB65496 SX65495:SX65496 ACT65495:ACT65496 AMP65495:AMP65496 AWL65495:AWL65496 BGH65495:BGH65496 BQD65495:BQD65496 BZZ65495:BZZ65496 CJV65495:CJV65496 CTR65495:CTR65496 DDN65495:DDN65496 DNJ65495:DNJ65496 DXF65495:DXF65496 EHB65495:EHB65496 EQX65495:EQX65496 FAT65495:FAT65496 FKP65495:FKP65496 FUL65495:FUL65496 GEH65495:GEH65496 GOD65495:GOD65496 GXZ65495:GXZ65496 HHV65495:HHV65496 HRR65495:HRR65496 IBN65495:IBN65496 ILJ65495:ILJ65496 IVF65495:IVF65496 JFB65495:JFB65496 JOX65495:JOX65496 JYT65495:JYT65496 KIP65495:KIP65496 KSL65495:KSL65496 LCH65495:LCH65496 LMD65495:LMD65496 LVZ65495:LVZ65496 MFV65495:MFV65496 MPR65495:MPR65496 MZN65495:MZN65496 NJJ65495:NJJ65496 NTF65495:NTF65496 ODB65495:ODB65496 OMX65495:OMX65496 OWT65495:OWT65496 PGP65495:PGP65496 PQL65495:PQL65496 QAH65495:QAH65496 QKD65495:QKD65496 QTZ65495:QTZ65496 RDV65495:RDV65496 RNR65495:RNR65496 RXN65495:RXN65496 SHJ65495:SHJ65496 SRF65495:SRF65496 TBB65495:TBB65496 TKX65495:TKX65496 TUT65495:TUT65496 UEP65495:UEP65496 UOL65495:UOL65496 UYH65495:UYH65496 VID65495:VID65496 VRZ65495:VRZ65496 WBV65495:WBV65496 WLR65495:WLR65496 WVN65495:WVN65496 F131031:F131032 JB131031:JB131032 SX131031:SX131032 ACT131031:ACT131032 AMP131031:AMP131032 AWL131031:AWL131032 BGH131031:BGH131032 BQD131031:BQD131032 BZZ131031:BZZ131032 CJV131031:CJV131032 CTR131031:CTR131032 DDN131031:DDN131032 DNJ131031:DNJ131032 DXF131031:DXF131032 EHB131031:EHB131032 EQX131031:EQX131032 FAT131031:FAT131032 FKP131031:FKP131032 FUL131031:FUL131032 GEH131031:GEH131032 GOD131031:GOD131032 GXZ131031:GXZ131032 HHV131031:HHV131032 HRR131031:HRR131032 IBN131031:IBN131032 ILJ131031:ILJ131032 IVF131031:IVF131032 JFB131031:JFB131032 JOX131031:JOX131032 JYT131031:JYT131032 KIP131031:KIP131032 KSL131031:KSL131032 LCH131031:LCH131032 LMD131031:LMD131032 LVZ131031:LVZ131032 MFV131031:MFV131032 MPR131031:MPR131032 MZN131031:MZN131032 NJJ131031:NJJ131032 NTF131031:NTF131032 ODB131031:ODB131032 OMX131031:OMX131032 OWT131031:OWT131032 PGP131031:PGP131032 PQL131031:PQL131032 QAH131031:QAH131032 QKD131031:QKD131032 QTZ131031:QTZ131032 RDV131031:RDV131032 RNR131031:RNR131032 RXN131031:RXN131032 SHJ131031:SHJ131032 SRF131031:SRF131032 TBB131031:TBB131032 TKX131031:TKX131032 TUT131031:TUT131032 UEP131031:UEP131032 UOL131031:UOL131032 UYH131031:UYH131032 VID131031:VID131032 VRZ131031:VRZ131032 WBV131031:WBV131032 WLR131031:WLR131032 WVN131031:WVN131032 F196567:F196568 JB196567:JB196568 SX196567:SX196568 ACT196567:ACT196568 AMP196567:AMP196568 AWL196567:AWL196568 BGH196567:BGH196568 BQD196567:BQD196568 BZZ196567:BZZ196568 CJV196567:CJV196568 CTR196567:CTR196568 DDN196567:DDN196568 DNJ196567:DNJ196568 DXF196567:DXF196568 EHB196567:EHB196568 EQX196567:EQX196568 FAT196567:FAT196568 FKP196567:FKP196568 FUL196567:FUL196568 GEH196567:GEH196568 GOD196567:GOD196568 GXZ196567:GXZ196568 HHV196567:HHV196568 HRR196567:HRR196568 IBN196567:IBN196568 ILJ196567:ILJ196568 IVF196567:IVF196568 JFB196567:JFB196568 JOX196567:JOX196568 JYT196567:JYT196568 KIP196567:KIP196568 KSL196567:KSL196568 LCH196567:LCH196568 LMD196567:LMD196568 LVZ196567:LVZ196568 MFV196567:MFV196568 MPR196567:MPR196568 MZN196567:MZN196568 NJJ196567:NJJ196568 NTF196567:NTF196568 ODB196567:ODB196568 OMX196567:OMX196568 OWT196567:OWT196568 PGP196567:PGP196568 PQL196567:PQL196568 QAH196567:QAH196568 QKD196567:QKD196568 QTZ196567:QTZ196568 RDV196567:RDV196568 RNR196567:RNR196568 RXN196567:RXN196568 SHJ196567:SHJ196568 SRF196567:SRF196568 TBB196567:TBB196568 TKX196567:TKX196568 TUT196567:TUT196568 UEP196567:UEP196568 UOL196567:UOL196568 UYH196567:UYH196568 VID196567:VID196568 VRZ196567:VRZ196568 WBV196567:WBV196568 WLR196567:WLR196568 WVN196567:WVN196568 F262103:F262104 JB262103:JB262104 SX262103:SX262104 ACT262103:ACT262104 AMP262103:AMP262104 AWL262103:AWL262104 BGH262103:BGH262104 BQD262103:BQD262104 BZZ262103:BZZ262104 CJV262103:CJV262104 CTR262103:CTR262104 DDN262103:DDN262104 DNJ262103:DNJ262104 DXF262103:DXF262104 EHB262103:EHB262104 EQX262103:EQX262104 FAT262103:FAT262104 FKP262103:FKP262104 FUL262103:FUL262104 GEH262103:GEH262104 GOD262103:GOD262104 GXZ262103:GXZ262104 HHV262103:HHV262104 HRR262103:HRR262104 IBN262103:IBN262104 ILJ262103:ILJ262104 IVF262103:IVF262104 JFB262103:JFB262104 JOX262103:JOX262104 JYT262103:JYT262104 KIP262103:KIP262104 KSL262103:KSL262104 LCH262103:LCH262104 LMD262103:LMD262104 LVZ262103:LVZ262104 MFV262103:MFV262104 MPR262103:MPR262104 MZN262103:MZN262104 NJJ262103:NJJ262104 NTF262103:NTF262104 ODB262103:ODB262104 OMX262103:OMX262104 OWT262103:OWT262104 PGP262103:PGP262104 PQL262103:PQL262104 QAH262103:QAH262104 QKD262103:QKD262104 QTZ262103:QTZ262104 RDV262103:RDV262104 RNR262103:RNR262104 RXN262103:RXN262104 SHJ262103:SHJ262104 SRF262103:SRF262104 TBB262103:TBB262104 TKX262103:TKX262104 TUT262103:TUT262104 UEP262103:UEP262104 UOL262103:UOL262104 UYH262103:UYH262104 VID262103:VID262104 VRZ262103:VRZ262104 WBV262103:WBV262104 WLR262103:WLR262104 WVN262103:WVN262104 F327639:F327640 JB327639:JB327640 SX327639:SX327640 ACT327639:ACT327640 AMP327639:AMP327640 AWL327639:AWL327640 BGH327639:BGH327640 BQD327639:BQD327640 BZZ327639:BZZ327640 CJV327639:CJV327640 CTR327639:CTR327640 DDN327639:DDN327640 DNJ327639:DNJ327640 DXF327639:DXF327640 EHB327639:EHB327640 EQX327639:EQX327640 FAT327639:FAT327640 FKP327639:FKP327640 FUL327639:FUL327640 GEH327639:GEH327640 GOD327639:GOD327640 GXZ327639:GXZ327640 HHV327639:HHV327640 HRR327639:HRR327640 IBN327639:IBN327640 ILJ327639:ILJ327640 IVF327639:IVF327640 JFB327639:JFB327640 JOX327639:JOX327640 JYT327639:JYT327640 KIP327639:KIP327640 KSL327639:KSL327640 LCH327639:LCH327640 LMD327639:LMD327640 LVZ327639:LVZ327640 MFV327639:MFV327640 MPR327639:MPR327640 MZN327639:MZN327640 NJJ327639:NJJ327640 NTF327639:NTF327640 ODB327639:ODB327640 OMX327639:OMX327640 OWT327639:OWT327640 PGP327639:PGP327640 PQL327639:PQL327640 QAH327639:QAH327640 QKD327639:QKD327640 QTZ327639:QTZ327640 RDV327639:RDV327640 RNR327639:RNR327640 RXN327639:RXN327640 SHJ327639:SHJ327640 SRF327639:SRF327640 TBB327639:TBB327640 TKX327639:TKX327640 TUT327639:TUT327640 UEP327639:UEP327640 UOL327639:UOL327640 UYH327639:UYH327640 VID327639:VID327640 VRZ327639:VRZ327640 WBV327639:WBV327640 WLR327639:WLR327640 WVN327639:WVN327640 F393175:F393176 JB393175:JB393176 SX393175:SX393176 ACT393175:ACT393176 AMP393175:AMP393176 AWL393175:AWL393176 BGH393175:BGH393176 BQD393175:BQD393176 BZZ393175:BZZ393176 CJV393175:CJV393176 CTR393175:CTR393176 DDN393175:DDN393176 DNJ393175:DNJ393176 DXF393175:DXF393176 EHB393175:EHB393176 EQX393175:EQX393176 FAT393175:FAT393176 FKP393175:FKP393176 FUL393175:FUL393176 GEH393175:GEH393176 GOD393175:GOD393176 GXZ393175:GXZ393176 HHV393175:HHV393176 HRR393175:HRR393176 IBN393175:IBN393176 ILJ393175:ILJ393176 IVF393175:IVF393176 JFB393175:JFB393176 JOX393175:JOX393176 JYT393175:JYT393176 KIP393175:KIP393176 KSL393175:KSL393176 LCH393175:LCH393176 LMD393175:LMD393176 LVZ393175:LVZ393176 MFV393175:MFV393176 MPR393175:MPR393176 MZN393175:MZN393176 NJJ393175:NJJ393176 NTF393175:NTF393176 ODB393175:ODB393176 OMX393175:OMX393176 OWT393175:OWT393176 PGP393175:PGP393176 PQL393175:PQL393176 QAH393175:QAH393176 QKD393175:QKD393176 QTZ393175:QTZ393176 RDV393175:RDV393176 RNR393175:RNR393176 RXN393175:RXN393176 SHJ393175:SHJ393176 SRF393175:SRF393176 TBB393175:TBB393176 TKX393175:TKX393176 TUT393175:TUT393176 UEP393175:UEP393176 UOL393175:UOL393176 UYH393175:UYH393176 VID393175:VID393176 VRZ393175:VRZ393176 WBV393175:WBV393176 WLR393175:WLR393176 WVN393175:WVN393176 F458711:F458712 JB458711:JB458712 SX458711:SX458712 ACT458711:ACT458712 AMP458711:AMP458712 AWL458711:AWL458712 BGH458711:BGH458712 BQD458711:BQD458712 BZZ458711:BZZ458712 CJV458711:CJV458712 CTR458711:CTR458712 DDN458711:DDN458712 DNJ458711:DNJ458712 DXF458711:DXF458712 EHB458711:EHB458712 EQX458711:EQX458712 FAT458711:FAT458712 FKP458711:FKP458712 FUL458711:FUL458712 GEH458711:GEH458712 GOD458711:GOD458712 GXZ458711:GXZ458712 HHV458711:HHV458712 HRR458711:HRR458712 IBN458711:IBN458712 ILJ458711:ILJ458712 IVF458711:IVF458712 JFB458711:JFB458712 JOX458711:JOX458712 JYT458711:JYT458712 KIP458711:KIP458712 KSL458711:KSL458712 LCH458711:LCH458712 LMD458711:LMD458712 LVZ458711:LVZ458712 MFV458711:MFV458712 MPR458711:MPR458712 MZN458711:MZN458712 NJJ458711:NJJ458712 NTF458711:NTF458712 ODB458711:ODB458712 OMX458711:OMX458712 OWT458711:OWT458712 PGP458711:PGP458712 PQL458711:PQL458712 QAH458711:QAH458712 QKD458711:QKD458712 QTZ458711:QTZ458712 RDV458711:RDV458712 RNR458711:RNR458712 RXN458711:RXN458712 SHJ458711:SHJ458712 SRF458711:SRF458712 TBB458711:TBB458712 TKX458711:TKX458712 TUT458711:TUT458712 UEP458711:UEP458712 UOL458711:UOL458712 UYH458711:UYH458712 VID458711:VID458712 VRZ458711:VRZ458712 WBV458711:WBV458712 WLR458711:WLR458712 WVN458711:WVN458712 F524247:F524248 JB524247:JB524248 SX524247:SX524248 ACT524247:ACT524248 AMP524247:AMP524248 AWL524247:AWL524248 BGH524247:BGH524248 BQD524247:BQD524248 BZZ524247:BZZ524248 CJV524247:CJV524248 CTR524247:CTR524248 DDN524247:DDN524248 DNJ524247:DNJ524248 DXF524247:DXF524248 EHB524247:EHB524248 EQX524247:EQX524248 FAT524247:FAT524248 FKP524247:FKP524248 FUL524247:FUL524248 GEH524247:GEH524248 GOD524247:GOD524248 GXZ524247:GXZ524248 HHV524247:HHV524248 HRR524247:HRR524248 IBN524247:IBN524248 ILJ524247:ILJ524248 IVF524247:IVF524248 JFB524247:JFB524248 JOX524247:JOX524248 JYT524247:JYT524248 KIP524247:KIP524248 KSL524247:KSL524248 LCH524247:LCH524248 LMD524247:LMD524248 LVZ524247:LVZ524248 MFV524247:MFV524248 MPR524247:MPR524248 MZN524247:MZN524248 NJJ524247:NJJ524248 NTF524247:NTF524248 ODB524247:ODB524248 OMX524247:OMX524248 OWT524247:OWT524248 PGP524247:PGP524248 PQL524247:PQL524248 QAH524247:QAH524248 QKD524247:QKD524248 QTZ524247:QTZ524248 RDV524247:RDV524248 RNR524247:RNR524248 RXN524247:RXN524248 SHJ524247:SHJ524248 SRF524247:SRF524248 TBB524247:TBB524248 TKX524247:TKX524248 TUT524247:TUT524248 UEP524247:UEP524248 UOL524247:UOL524248 UYH524247:UYH524248 VID524247:VID524248 VRZ524247:VRZ524248 WBV524247:WBV524248 WLR524247:WLR524248 WVN524247:WVN524248 F589783:F589784 JB589783:JB589784 SX589783:SX589784 ACT589783:ACT589784 AMP589783:AMP589784 AWL589783:AWL589784 BGH589783:BGH589784 BQD589783:BQD589784 BZZ589783:BZZ589784 CJV589783:CJV589784 CTR589783:CTR589784 DDN589783:DDN589784 DNJ589783:DNJ589784 DXF589783:DXF589784 EHB589783:EHB589784 EQX589783:EQX589784 FAT589783:FAT589784 FKP589783:FKP589784 FUL589783:FUL589784 GEH589783:GEH589784 GOD589783:GOD589784 GXZ589783:GXZ589784 HHV589783:HHV589784 HRR589783:HRR589784 IBN589783:IBN589784 ILJ589783:ILJ589784 IVF589783:IVF589784 JFB589783:JFB589784 JOX589783:JOX589784 JYT589783:JYT589784 KIP589783:KIP589784 KSL589783:KSL589784 LCH589783:LCH589784 LMD589783:LMD589784 LVZ589783:LVZ589784 MFV589783:MFV589784 MPR589783:MPR589784 MZN589783:MZN589784 NJJ589783:NJJ589784 NTF589783:NTF589784 ODB589783:ODB589784 OMX589783:OMX589784 OWT589783:OWT589784 PGP589783:PGP589784 PQL589783:PQL589784 QAH589783:QAH589784 QKD589783:QKD589784 QTZ589783:QTZ589784 RDV589783:RDV589784 RNR589783:RNR589784 RXN589783:RXN589784 SHJ589783:SHJ589784 SRF589783:SRF589784 TBB589783:TBB589784 TKX589783:TKX589784 TUT589783:TUT589784 UEP589783:UEP589784 UOL589783:UOL589784 UYH589783:UYH589784 VID589783:VID589784 VRZ589783:VRZ589784 WBV589783:WBV589784 WLR589783:WLR589784 WVN589783:WVN589784 F655319:F655320 JB655319:JB655320 SX655319:SX655320 ACT655319:ACT655320 AMP655319:AMP655320 AWL655319:AWL655320 BGH655319:BGH655320 BQD655319:BQD655320 BZZ655319:BZZ655320 CJV655319:CJV655320 CTR655319:CTR655320 DDN655319:DDN655320 DNJ655319:DNJ655320 DXF655319:DXF655320 EHB655319:EHB655320 EQX655319:EQX655320 FAT655319:FAT655320 FKP655319:FKP655320 FUL655319:FUL655320 GEH655319:GEH655320 GOD655319:GOD655320 GXZ655319:GXZ655320 HHV655319:HHV655320 HRR655319:HRR655320 IBN655319:IBN655320 ILJ655319:ILJ655320 IVF655319:IVF655320 JFB655319:JFB655320 JOX655319:JOX655320 JYT655319:JYT655320 KIP655319:KIP655320 KSL655319:KSL655320 LCH655319:LCH655320 LMD655319:LMD655320 LVZ655319:LVZ655320 MFV655319:MFV655320 MPR655319:MPR655320 MZN655319:MZN655320 NJJ655319:NJJ655320 NTF655319:NTF655320 ODB655319:ODB655320 OMX655319:OMX655320 OWT655319:OWT655320 PGP655319:PGP655320 PQL655319:PQL655320 QAH655319:QAH655320 QKD655319:QKD655320 QTZ655319:QTZ655320 RDV655319:RDV655320 RNR655319:RNR655320 RXN655319:RXN655320 SHJ655319:SHJ655320 SRF655319:SRF655320 TBB655319:TBB655320 TKX655319:TKX655320 TUT655319:TUT655320 UEP655319:UEP655320 UOL655319:UOL655320 UYH655319:UYH655320 VID655319:VID655320 VRZ655319:VRZ655320 WBV655319:WBV655320 WLR655319:WLR655320 WVN655319:WVN655320 F720855:F720856 JB720855:JB720856 SX720855:SX720856 ACT720855:ACT720856 AMP720855:AMP720856 AWL720855:AWL720856 BGH720855:BGH720856 BQD720855:BQD720856 BZZ720855:BZZ720856 CJV720855:CJV720856 CTR720855:CTR720856 DDN720855:DDN720856 DNJ720855:DNJ720856 DXF720855:DXF720856 EHB720855:EHB720856 EQX720855:EQX720856 FAT720855:FAT720856 FKP720855:FKP720856 FUL720855:FUL720856 GEH720855:GEH720856 GOD720855:GOD720856 GXZ720855:GXZ720856 HHV720855:HHV720856 HRR720855:HRR720856 IBN720855:IBN720856 ILJ720855:ILJ720856 IVF720855:IVF720856 JFB720855:JFB720856 JOX720855:JOX720856 JYT720855:JYT720856 KIP720855:KIP720856 KSL720855:KSL720856 LCH720855:LCH720856 LMD720855:LMD720856 LVZ720855:LVZ720856 MFV720855:MFV720856 MPR720855:MPR720856 MZN720855:MZN720856 NJJ720855:NJJ720856 NTF720855:NTF720856 ODB720855:ODB720856 OMX720855:OMX720856 OWT720855:OWT720856 PGP720855:PGP720856 PQL720855:PQL720856 QAH720855:QAH720856 QKD720855:QKD720856 QTZ720855:QTZ720856 RDV720855:RDV720856 RNR720855:RNR720856 RXN720855:RXN720856 SHJ720855:SHJ720856 SRF720855:SRF720856 TBB720855:TBB720856 TKX720855:TKX720856 TUT720855:TUT720856 UEP720855:UEP720856 UOL720855:UOL720856 UYH720855:UYH720856 VID720855:VID720856 VRZ720855:VRZ720856 WBV720855:WBV720856 WLR720855:WLR720856 WVN720855:WVN720856 F786391:F786392 JB786391:JB786392 SX786391:SX786392 ACT786391:ACT786392 AMP786391:AMP786392 AWL786391:AWL786392 BGH786391:BGH786392 BQD786391:BQD786392 BZZ786391:BZZ786392 CJV786391:CJV786392 CTR786391:CTR786392 DDN786391:DDN786392 DNJ786391:DNJ786392 DXF786391:DXF786392 EHB786391:EHB786392 EQX786391:EQX786392 FAT786391:FAT786392 FKP786391:FKP786392 FUL786391:FUL786392 GEH786391:GEH786392 GOD786391:GOD786392 GXZ786391:GXZ786392 HHV786391:HHV786392 HRR786391:HRR786392 IBN786391:IBN786392 ILJ786391:ILJ786392 IVF786391:IVF786392 JFB786391:JFB786392 JOX786391:JOX786392 JYT786391:JYT786392 KIP786391:KIP786392 KSL786391:KSL786392 LCH786391:LCH786392 LMD786391:LMD786392 LVZ786391:LVZ786392 MFV786391:MFV786392 MPR786391:MPR786392 MZN786391:MZN786392 NJJ786391:NJJ786392 NTF786391:NTF786392 ODB786391:ODB786392 OMX786391:OMX786392 OWT786391:OWT786392 PGP786391:PGP786392 PQL786391:PQL786392 QAH786391:QAH786392 QKD786391:QKD786392 QTZ786391:QTZ786392 RDV786391:RDV786392 RNR786391:RNR786392 RXN786391:RXN786392 SHJ786391:SHJ786392 SRF786391:SRF786392 TBB786391:TBB786392 TKX786391:TKX786392 TUT786391:TUT786392 UEP786391:UEP786392 UOL786391:UOL786392 UYH786391:UYH786392 VID786391:VID786392 VRZ786391:VRZ786392 WBV786391:WBV786392 WLR786391:WLR786392 WVN786391:WVN786392 F851927:F851928 JB851927:JB851928 SX851927:SX851928 ACT851927:ACT851928 AMP851927:AMP851928 AWL851927:AWL851928 BGH851927:BGH851928 BQD851927:BQD851928 BZZ851927:BZZ851928 CJV851927:CJV851928 CTR851927:CTR851928 DDN851927:DDN851928 DNJ851927:DNJ851928 DXF851927:DXF851928 EHB851927:EHB851928 EQX851927:EQX851928 FAT851927:FAT851928 FKP851927:FKP851928 FUL851927:FUL851928 GEH851927:GEH851928 GOD851927:GOD851928 GXZ851927:GXZ851928 HHV851927:HHV851928 HRR851927:HRR851928 IBN851927:IBN851928 ILJ851927:ILJ851928 IVF851927:IVF851928 JFB851927:JFB851928 JOX851927:JOX851928 JYT851927:JYT851928 KIP851927:KIP851928 KSL851927:KSL851928 LCH851927:LCH851928 LMD851927:LMD851928 LVZ851927:LVZ851928 MFV851927:MFV851928 MPR851927:MPR851928 MZN851927:MZN851928 NJJ851927:NJJ851928 NTF851927:NTF851928 ODB851927:ODB851928 OMX851927:OMX851928 OWT851927:OWT851928 PGP851927:PGP851928 PQL851927:PQL851928 QAH851927:QAH851928 QKD851927:QKD851928 QTZ851927:QTZ851928 RDV851927:RDV851928 RNR851927:RNR851928 RXN851927:RXN851928 SHJ851927:SHJ851928 SRF851927:SRF851928 TBB851927:TBB851928 TKX851927:TKX851928 TUT851927:TUT851928 UEP851927:UEP851928 UOL851927:UOL851928 UYH851927:UYH851928 VID851927:VID851928 VRZ851927:VRZ851928 WBV851927:WBV851928 WLR851927:WLR851928 WVN851927:WVN851928 F917463:F917464 JB917463:JB917464 SX917463:SX917464 ACT917463:ACT917464 AMP917463:AMP917464 AWL917463:AWL917464 BGH917463:BGH917464 BQD917463:BQD917464 BZZ917463:BZZ917464 CJV917463:CJV917464 CTR917463:CTR917464 DDN917463:DDN917464 DNJ917463:DNJ917464 DXF917463:DXF917464 EHB917463:EHB917464 EQX917463:EQX917464 FAT917463:FAT917464 FKP917463:FKP917464 FUL917463:FUL917464 GEH917463:GEH917464 GOD917463:GOD917464 GXZ917463:GXZ917464 HHV917463:HHV917464 HRR917463:HRR917464 IBN917463:IBN917464 ILJ917463:ILJ917464 IVF917463:IVF917464 JFB917463:JFB917464 JOX917463:JOX917464 JYT917463:JYT917464 KIP917463:KIP917464 KSL917463:KSL917464 LCH917463:LCH917464 LMD917463:LMD917464 LVZ917463:LVZ917464 MFV917463:MFV917464 MPR917463:MPR917464 MZN917463:MZN917464 NJJ917463:NJJ917464 NTF917463:NTF917464 ODB917463:ODB917464 OMX917463:OMX917464 OWT917463:OWT917464 PGP917463:PGP917464 PQL917463:PQL917464 QAH917463:QAH917464 QKD917463:QKD917464 QTZ917463:QTZ917464 RDV917463:RDV917464 RNR917463:RNR917464 RXN917463:RXN917464 SHJ917463:SHJ917464 SRF917463:SRF917464 TBB917463:TBB917464 TKX917463:TKX917464 TUT917463:TUT917464 UEP917463:UEP917464 UOL917463:UOL917464 UYH917463:UYH917464 VID917463:VID917464 VRZ917463:VRZ917464 WBV917463:WBV917464 WLR917463:WLR917464 WVN917463:WVN917464 F982999:F983000 JB982999:JB983000 SX982999:SX983000 ACT982999:ACT983000 AMP982999:AMP983000 AWL982999:AWL983000 BGH982999:BGH983000 BQD982999:BQD983000 BZZ982999:BZZ983000 CJV982999:CJV983000 CTR982999:CTR983000 DDN982999:DDN983000 DNJ982999:DNJ983000 DXF982999:DXF983000 EHB982999:EHB983000 EQX982999:EQX983000 FAT982999:FAT983000 FKP982999:FKP983000 FUL982999:FUL983000 GEH982999:GEH983000 GOD982999:GOD983000 GXZ982999:GXZ983000 HHV982999:HHV983000 HRR982999:HRR983000 IBN982999:IBN983000 ILJ982999:ILJ983000 IVF982999:IVF983000 JFB982999:JFB983000 JOX982999:JOX983000 JYT982999:JYT983000 KIP982999:KIP983000 KSL982999:KSL983000 LCH982999:LCH983000 LMD982999:LMD983000 LVZ982999:LVZ983000 MFV982999:MFV983000 MPR982999:MPR983000 MZN982999:MZN983000 NJJ982999:NJJ983000 NTF982999:NTF983000 ODB982999:ODB983000 OMX982999:OMX983000 OWT982999:OWT983000 PGP982999:PGP983000 PQL982999:PQL983000 QAH982999:QAH983000 QKD982999:QKD983000 QTZ982999:QTZ983000 RDV982999:RDV983000 RNR982999:RNR983000 RXN982999:RXN983000 SHJ982999:SHJ983000 SRF982999:SRF983000 TBB982999:TBB983000 TKX982999:TKX983000 TUT982999:TUT983000 UEP982999:UEP983000 UOL982999:UOL983000 UYH982999:UYH983000 VID982999:VID983000 VRZ982999:VRZ983000 WBV982999:WBV983000 WLR982999:WLR983000 WVN982999:WVN983000 F65492:F65493 JB65492:JB65493 SX65492:SX65493 ACT65492:ACT65493 AMP65492:AMP65493 AWL65492:AWL65493 BGH65492:BGH65493 BQD65492:BQD65493 BZZ65492:BZZ65493 CJV65492:CJV65493 CTR65492:CTR65493 DDN65492:DDN65493 DNJ65492:DNJ65493 DXF65492:DXF65493 EHB65492:EHB65493 EQX65492:EQX65493 FAT65492:FAT65493 FKP65492:FKP65493 FUL65492:FUL65493 GEH65492:GEH65493 GOD65492:GOD65493 GXZ65492:GXZ65493 HHV65492:HHV65493 HRR65492:HRR65493 IBN65492:IBN65493 ILJ65492:ILJ65493 IVF65492:IVF65493 JFB65492:JFB65493 JOX65492:JOX65493 JYT65492:JYT65493 KIP65492:KIP65493 KSL65492:KSL65493 LCH65492:LCH65493 LMD65492:LMD65493 LVZ65492:LVZ65493 MFV65492:MFV65493 MPR65492:MPR65493 MZN65492:MZN65493 NJJ65492:NJJ65493 NTF65492:NTF65493 ODB65492:ODB65493 OMX65492:OMX65493 OWT65492:OWT65493 PGP65492:PGP65493 PQL65492:PQL65493 QAH65492:QAH65493 QKD65492:QKD65493 QTZ65492:QTZ65493 RDV65492:RDV65493 RNR65492:RNR65493 RXN65492:RXN65493 SHJ65492:SHJ65493 SRF65492:SRF65493 TBB65492:TBB65493 TKX65492:TKX65493 TUT65492:TUT65493 UEP65492:UEP65493 UOL65492:UOL65493 UYH65492:UYH65493 VID65492:VID65493 VRZ65492:VRZ65493 WBV65492:WBV65493 WLR65492:WLR65493 WVN65492:WVN65493 F131028:F131029 JB131028:JB131029 SX131028:SX131029 ACT131028:ACT131029 AMP131028:AMP131029 AWL131028:AWL131029 BGH131028:BGH131029 BQD131028:BQD131029 BZZ131028:BZZ131029 CJV131028:CJV131029 CTR131028:CTR131029 DDN131028:DDN131029 DNJ131028:DNJ131029 DXF131028:DXF131029 EHB131028:EHB131029 EQX131028:EQX131029 FAT131028:FAT131029 FKP131028:FKP131029 FUL131028:FUL131029 GEH131028:GEH131029 GOD131028:GOD131029 GXZ131028:GXZ131029 HHV131028:HHV131029 HRR131028:HRR131029 IBN131028:IBN131029 ILJ131028:ILJ131029 IVF131028:IVF131029 JFB131028:JFB131029 JOX131028:JOX131029 JYT131028:JYT131029 KIP131028:KIP131029 KSL131028:KSL131029 LCH131028:LCH131029 LMD131028:LMD131029 LVZ131028:LVZ131029 MFV131028:MFV131029 MPR131028:MPR131029 MZN131028:MZN131029 NJJ131028:NJJ131029 NTF131028:NTF131029 ODB131028:ODB131029 OMX131028:OMX131029 OWT131028:OWT131029 PGP131028:PGP131029 PQL131028:PQL131029 QAH131028:QAH131029 QKD131028:QKD131029 QTZ131028:QTZ131029 RDV131028:RDV131029 RNR131028:RNR131029 RXN131028:RXN131029 SHJ131028:SHJ131029 SRF131028:SRF131029 TBB131028:TBB131029 TKX131028:TKX131029 TUT131028:TUT131029 UEP131028:UEP131029 UOL131028:UOL131029 UYH131028:UYH131029 VID131028:VID131029 VRZ131028:VRZ131029 WBV131028:WBV131029 WLR131028:WLR131029 WVN131028:WVN131029 F196564:F196565 JB196564:JB196565 SX196564:SX196565 ACT196564:ACT196565 AMP196564:AMP196565 AWL196564:AWL196565 BGH196564:BGH196565 BQD196564:BQD196565 BZZ196564:BZZ196565 CJV196564:CJV196565 CTR196564:CTR196565 DDN196564:DDN196565 DNJ196564:DNJ196565 DXF196564:DXF196565 EHB196564:EHB196565 EQX196564:EQX196565 FAT196564:FAT196565 FKP196564:FKP196565 FUL196564:FUL196565 GEH196564:GEH196565 GOD196564:GOD196565 GXZ196564:GXZ196565 HHV196564:HHV196565 HRR196564:HRR196565 IBN196564:IBN196565 ILJ196564:ILJ196565 IVF196564:IVF196565 JFB196564:JFB196565 JOX196564:JOX196565 JYT196564:JYT196565 KIP196564:KIP196565 KSL196564:KSL196565 LCH196564:LCH196565 LMD196564:LMD196565 LVZ196564:LVZ196565 MFV196564:MFV196565 MPR196564:MPR196565 MZN196564:MZN196565 NJJ196564:NJJ196565 NTF196564:NTF196565 ODB196564:ODB196565 OMX196564:OMX196565 OWT196564:OWT196565 PGP196564:PGP196565 PQL196564:PQL196565 QAH196564:QAH196565 QKD196564:QKD196565 QTZ196564:QTZ196565 RDV196564:RDV196565 RNR196564:RNR196565 RXN196564:RXN196565 SHJ196564:SHJ196565 SRF196564:SRF196565 TBB196564:TBB196565 TKX196564:TKX196565 TUT196564:TUT196565 UEP196564:UEP196565 UOL196564:UOL196565 UYH196564:UYH196565 VID196564:VID196565 VRZ196564:VRZ196565 WBV196564:WBV196565 WLR196564:WLR196565 WVN196564:WVN196565 F262100:F262101 JB262100:JB262101 SX262100:SX262101 ACT262100:ACT262101 AMP262100:AMP262101 AWL262100:AWL262101 BGH262100:BGH262101 BQD262100:BQD262101 BZZ262100:BZZ262101 CJV262100:CJV262101 CTR262100:CTR262101 DDN262100:DDN262101 DNJ262100:DNJ262101 DXF262100:DXF262101 EHB262100:EHB262101 EQX262100:EQX262101 FAT262100:FAT262101 FKP262100:FKP262101 FUL262100:FUL262101 GEH262100:GEH262101 GOD262100:GOD262101 GXZ262100:GXZ262101 HHV262100:HHV262101 HRR262100:HRR262101 IBN262100:IBN262101 ILJ262100:ILJ262101 IVF262100:IVF262101 JFB262100:JFB262101 JOX262100:JOX262101 JYT262100:JYT262101 KIP262100:KIP262101 KSL262100:KSL262101 LCH262100:LCH262101 LMD262100:LMD262101 LVZ262100:LVZ262101 MFV262100:MFV262101 MPR262100:MPR262101 MZN262100:MZN262101 NJJ262100:NJJ262101 NTF262100:NTF262101 ODB262100:ODB262101 OMX262100:OMX262101 OWT262100:OWT262101 PGP262100:PGP262101 PQL262100:PQL262101 QAH262100:QAH262101 QKD262100:QKD262101 QTZ262100:QTZ262101 RDV262100:RDV262101 RNR262100:RNR262101 RXN262100:RXN262101 SHJ262100:SHJ262101 SRF262100:SRF262101 TBB262100:TBB262101 TKX262100:TKX262101 TUT262100:TUT262101 UEP262100:UEP262101 UOL262100:UOL262101 UYH262100:UYH262101 VID262100:VID262101 VRZ262100:VRZ262101 WBV262100:WBV262101 WLR262100:WLR262101 WVN262100:WVN262101 F327636:F327637 JB327636:JB327637 SX327636:SX327637 ACT327636:ACT327637 AMP327636:AMP327637 AWL327636:AWL327637 BGH327636:BGH327637 BQD327636:BQD327637 BZZ327636:BZZ327637 CJV327636:CJV327637 CTR327636:CTR327637 DDN327636:DDN327637 DNJ327636:DNJ327637 DXF327636:DXF327637 EHB327636:EHB327637 EQX327636:EQX327637 FAT327636:FAT327637 FKP327636:FKP327637 FUL327636:FUL327637 GEH327636:GEH327637 GOD327636:GOD327637 GXZ327636:GXZ327637 HHV327636:HHV327637 HRR327636:HRR327637 IBN327636:IBN327637 ILJ327636:ILJ327637 IVF327636:IVF327637 JFB327636:JFB327637 JOX327636:JOX327637 JYT327636:JYT327637 KIP327636:KIP327637 KSL327636:KSL327637 LCH327636:LCH327637 LMD327636:LMD327637 LVZ327636:LVZ327637 MFV327636:MFV327637 MPR327636:MPR327637 MZN327636:MZN327637 NJJ327636:NJJ327637 NTF327636:NTF327637 ODB327636:ODB327637 OMX327636:OMX327637 OWT327636:OWT327637 PGP327636:PGP327637 PQL327636:PQL327637 QAH327636:QAH327637 QKD327636:QKD327637 QTZ327636:QTZ327637 RDV327636:RDV327637 RNR327636:RNR327637 RXN327636:RXN327637 SHJ327636:SHJ327637 SRF327636:SRF327637 TBB327636:TBB327637 TKX327636:TKX327637 TUT327636:TUT327637 UEP327636:UEP327637 UOL327636:UOL327637 UYH327636:UYH327637 VID327636:VID327637 VRZ327636:VRZ327637 WBV327636:WBV327637 WLR327636:WLR327637 WVN327636:WVN327637 F393172:F393173 JB393172:JB393173 SX393172:SX393173 ACT393172:ACT393173 AMP393172:AMP393173 AWL393172:AWL393173 BGH393172:BGH393173 BQD393172:BQD393173 BZZ393172:BZZ393173 CJV393172:CJV393173 CTR393172:CTR393173 DDN393172:DDN393173 DNJ393172:DNJ393173 DXF393172:DXF393173 EHB393172:EHB393173 EQX393172:EQX393173 FAT393172:FAT393173 FKP393172:FKP393173 FUL393172:FUL393173 GEH393172:GEH393173 GOD393172:GOD393173 GXZ393172:GXZ393173 HHV393172:HHV393173 HRR393172:HRR393173 IBN393172:IBN393173 ILJ393172:ILJ393173 IVF393172:IVF393173 JFB393172:JFB393173 JOX393172:JOX393173 JYT393172:JYT393173 KIP393172:KIP393173 KSL393172:KSL393173 LCH393172:LCH393173 LMD393172:LMD393173 LVZ393172:LVZ393173 MFV393172:MFV393173 MPR393172:MPR393173 MZN393172:MZN393173 NJJ393172:NJJ393173 NTF393172:NTF393173 ODB393172:ODB393173 OMX393172:OMX393173 OWT393172:OWT393173 PGP393172:PGP393173 PQL393172:PQL393173 QAH393172:QAH393173 QKD393172:QKD393173 QTZ393172:QTZ393173 RDV393172:RDV393173 RNR393172:RNR393173 RXN393172:RXN393173 SHJ393172:SHJ393173 SRF393172:SRF393173 TBB393172:TBB393173 TKX393172:TKX393173 TUT393172:TUT393173 UEP393172:UEP393173 UOL393172:UOL393173 UYH393172:UYH393173 VID393172:VID393173 VRZ393172:VRZ393173 WBV393172:WBV393173 WLR393172:WLR393173 WVN393172:WVN393173 F458708:F458709 JB458708:JB458709 SX458708:SX458709 ACT458708:ACT458709 AMP458708:AMP458709 AWL458708:AWL458709 BGH458708:BGH458709 BQD458708:BQD458709 BZZ458708:BZZ458709 CJV458708:CJV458709 CTR458708:CTR458709 DDN458708:DDN458709 DNJ458708:DNJ458709 DXF458708:DXF458709 EHB458708:EHB458709 EQX458708:EQX458709 FAT458708:FAT458709 FKP458708:FKP458709 FUL458708:FUL458709 GEH458708:GEH458709 GOD458708:GOD458709 GXZ458708:GXZ458709 HHV458708:HHV458709 HRR458708:HRR458709 IBN458708:IBN458709 ILJ458708:ILJ458709 IVF458708:IVF458709 JFB458708:JFB458709 JOX458708:JOX458709 JYT458708:JYT458709 KIP458708:KIP458709 KSL458708:KSL458709 LCH458708:LCH458709 LMD458708:LMD458709 LVZ458708:LVZ458709 MFV458708:MFV458709 MPR458708:MPR458709 MZN458708:MZN458709 NJJ458708:NJJ458709 NTF458708:NTF458709 ODB458708:ODB458709 OMX458708:OMX458709 OWT458708:OWT458709 PGP458708:PGP458709 PQL458708:PQL458709 QAH458708:QAH458709 QKD458708:QKD458709 QTZ458708:QTZ458709 RDV458708:RDV458709 RNR458708:RNR458709 RXN458708:RXN458709 SHJ458708:SHJ458709 SRF458708:SRF458709 TBB458708:TBB458709 TKX458708:TKX458709 TUT458708:TUT458709 UEP458708:UEP458709 UOL458708:UOL458709 UYH458708:UYH458709 VID458708:VID458709 VRZ458708:VRZ458709 WBV458708:WBV458709 WLR458708:WLR458709 WVN458708:WVN458709 F524244:F524245 JB524244:JB524245 SX524244:SX524245 ACT524244:ACT524245 AMP524244:AMP524245 AWL524244:AWL524245 BGH524244:BGH524245 BQD524244:BQD524245 BZZ524244:BZZ524245 CJV524244:CJV524245 CTR524244:CTR524245 DDN524244:DDN524245 DNJ524244:DNJ524245 DXF524244:DXF524245 EHB524244:EHB524245 EQX524244:EQX524245 FAT524244:FAT524245 FKP524244:FKP524245 FUL524244:FUL524245 GEH524244:GEH524245 GOD524244:GOD524245 GXZ524244:GXZ524245 HHV524244:HHV524245 HRR524244:HRR524245 IBN524244:IBN524245 ILJ524244:ILJ524245 IVF524244:IVF524245 JFB524244:JFB524245 JOX524244:JOX524245 JYT524244:JYT524245 KIP524244:KIP524245 KSL524244:KSL524245 LCH524244:LCH524245 LMD524244:LMD524245 LVZ524244:LVZ524245 MFV524244:MFV524245 MPR524244:MPR524245 MZN524244:MZN524245 NJJ524244:NJJ524245 NTF524244:NTF524245 ODB524244:ODB524245 OMX524244:OMX524245 OWT524244:OWT524245 PGP524244:PGP524245 PQL524244:PQL524245 QAH524244:QAH524245 QKD524244:QKD524245 QTZ524244:QTZ524245 RDV524244:RDV524245 RNR524244:RNR524245 RXN524244:RXN524245 SHJ524244:SHJ524245 SRF524244:SRF524245 TBB524244:TBB524245 TKX524244:TKX524245 TUT524244:TUT524245 UEP524244:UEP524245 UOL524244:UOL524245 UYH524244:UYH524245 VID524244:VID524245 VRZ524244:VRZ524245 WBV524244:WBV524245 WLR524244:WLR524245 WVN524244:WVN524245 F589780:F589781 JB589780:JB589781 SX589780:SX589781 ACT589780:ACT589781 AMP589780:AMP589781 AWL589780:AWL589781 BGH589780:BGH589781 BQD589780:BQD589781 BZZ589780:BZZ589781 CJV589780:CJV589781 CTR589780:CTR589781 DDN589780:DDN589781 DNJ589780:DNJ589781 DXF589780:DXF589781 EHB589780:EHB589781 EQX589780:EQX589781 FAT589780:FAT589781 FKP589780:FKP589781 FUL589780:FUL589781 GEH589780:GEH589781 GOD589780:GOD589781 GXZ589780:GXZ589781 HHV589780:HHV589781 HRR589780:HRR589781 IBN589780:IBN589781 ILJ589780:ILJ589781 IVF589780:IVF589781 JFB589780:JFB589781 JOX589780:JOX589781 JYT589780:JYT589781 KIP589780:KIP589781 KSL589780:KSL589781 LCH589780:LCH589781 LMD589780:LMD589781 LVZ589780:LVZ589781 MFV589780:MFV589781 MPR589780:MPR589781 MZN589780:MZN589781 NJJ589780:NJJ589781 NTF589780:NTF589781 ODB589780:ODB589781 OMX589780:OMX589781 OWT589780:OWT589781 PGP589780:PGP589781 PQL589780:PQL589781 QAH589780:QAH589781 QKD589780:QKD589781 QTZ589780:QTZ589781 RDV589780:RDV589781 RNR589780:RNR589781 RXN589780:RXN589781 SHJ589780:SHJ589781 SRF589780:SRF589781 TBB589780:TBB589781 TKX589780:TKX589781 TUT589780:TUT589781 UEP589780:UEP589781 UOL589780:UOL589781 UYH589780:UYH589781 VID589780:VID589781 VRZ589780:VRZ589781 WBV589780:WBV589781 WLR589780:WLR589781 WVN589780:WVN589781 F655316:F655317 JB655316:JB655317 SX655316:SX655317 ACT655316:ACT655317 AMP655316:AMP655317 AWL655316:AWL655317 BGH655316:BGH655317 BQD655316:BQD655317 BZZ655316:BZZ655317 CJV655316:CJV655317 CTR655316:CTR655317 DDN655316:DDN655317 DNJ655316:DNJ655317 DXF655316:DXF655317 EHB655316:EHB655317 EQX655316:EQX655317 FAT655316:FAT655317 FKP655316:FKP655317 FUL655316:FUL655317 GEH655316:GEH655317 GOD655316:GOD655317 GXZ655316:GXZ655317 HHV655316:HHV655317 HRR655316:HRR655317 IBN655316:IBN655317 ILJ655316:ILJ655317 IVF655316:IVF655317 JFB655316:JFB655317 JOX655316:JOX655317 JYT655316:JYT655317 KIP655316:KIP655317 KSL655316:KSL655317 LCH655316:LCH655317 LMD655316:LMD655317 LVZ655316:LVZ655317 MFV655316:MFV655317 MPR655316:MPR655317 MZN655316:MZN655317 NJJ655316:NJJ655317 NTF655316:NTF655317 ODB655316:ODB655317 OMX655316:OMX655317 OWT655316:OWT655317 PGP655316:PGP655317 PQL655316:PQL655317 QAH655316:QAH655317 QKD655316:QKD655317 QTZ655316:QTZ655317 RDV655316:RDV655317 RNR655316:RNR655317 RXN655316:RXN655317 SHJ655316:SHJ655317 SRF655316:SRF655317 TBB655316:TBB655317 TKX655316:TKX655317 TUT655316:TUT655317 UEP655316:UEP655317 UOL655316:UOL655317 UYH655316:UYH655317 VID655316:VID655317 VRZ655316:VRZ655317 WBV655316:WBV655317 WLR655316:WLR655317 WVN655316:WVN655317 F720852:F720853 JB720852:JB720853 SX720852:SX720853 ACT720852:ACT720853 AMP720852:AMP720853 AWL720852:AWL720853 BGH720852:BGH720853 BQD720852:BQD720853 BZZ720852:BZZ720853 CJV720852:CJV720853 CTR720852:CTR720853 DDN720852:DDN720853 DNJ720852:DNJ720853 DXF720852:DXF720853 EHB720852:EHB720853 EQX720852:EQX720853 FAT720852:FAT720853 FKP720852:FKP720853 FUL720852:FUL720853 GEH720852:GEH720853 GOD720852:GOD720853 GXZ720852:GXZ720853 HHV720852:HHV720853 HRR720852:HRR720853 IBN720852:IBN720853 ILJ720852:ILJ720853 IVF720852:IVF720853 JFB720852:JFB720853 JOX720852:JOX720853 JYT720852:JYT720853 KIP720852:KIP720853 KSL720852:KSL720853 LCH720852:LCH720853 LMD720852:LMD720853 LVZ720852:LVZ720853 MFV720852:MFV720853 MPR720852:MPR720853 MZN720852:MZN720853 NJJ720852:NJJ720853 NTF720852:NTF720853 ODB720852:ODB720853 OMX720852:OMX720853 OWT720852:OWT720853 PGP720852:PGP720853 PQL720852:PQL720853 QAH720852:QAH720853 QKD720852:QKD720853 QTZ720852:QTZ720853 RDV720852:RDV720853 RNR720852:RNR720853 RXN720852:RXN720853 SHJ720852:SHJ720853 SRF720852:SRF720853 TBB720852:TBB720853 TKX720852:TKX720853 TUT720852:TUT720853 UEP720852:UEP720853 UOL720852:UOL720853 UYH720852:UYH720853 VID720852:VID720853 VRZ720852:VRZ720853 WBV720852:WBV720853 WLR720852:WLR720853 WVN720852:WVN720853 F786388:F786389 JB786388:JB786389 SX786388:SX786389 ACT786388:ACT786389 AMP786388:AMP786389 AWL786388:AWL786389 BGH786388:BGH786389 BQD786388:BQD786389 BZZ786388:BZZ786389 CJV786388:CJV786389 CTR786388:CTR786389 DDN786388:DDN786389 DNJ786388:DNJ786389 DXF786388:DXF786389 EHB786388:EHB786389 EQX786388:EQX786389 FAT786388:FAT786389 FKP786388:FKP786389 FUL786388:FUL786389 GEH786388:GEH786389 GOD786388:GOD786389 GXZ786388:GXZ786389 HHV786388:HHV786389 HRR786388:HRR786389 IBN786388:IBN786389 ILJ786388:ILJ786389 IVF786388:IVF786389 JFB786388:JFB786389 JOX786388:JOX786389 JYT786388:JYT786389 KIP786388:KIP786389 KSL786388:KSL786389 LCH786388:LCH786389 LMD786388:LMD786389 LVZ786388:LVZ786389 MFV786388:MFV786389 MPR786388:MPR786389 MZN786388:MZN786389 NJJ786388:NJJ786389 NTF786388:NTF786389 ODB786388:ODB786389 OMX786388:OMX786389 OWT786388:OWT786389 PGP786388:PGP786389 PQL786388:PQL786389 QAH786388:QAH786389 QKD786388:QKD786389 QTZ786388:QTZ786389 RDV786388:RDV786389 RNR786388:RNR786389 RXN786388:RXN786389 SHJ786388:SHJ786389 SRF786388:SRF786389 TBB786388:TBB786389 TKX786388:TKX786389 TUT786388:TUT786389 UEP786388:UEP786389 UOL786388:UOL786389 UYH786388:UYH786389 VID786388:VID786389 VRZ786388:VRZ786389 WBV786388:WBV786389 WLR786388:WLR786389 WVN786388:WVN786389 F851924:F851925 JB851924:JB851925 SX851924:SX851925 ACT851924:ACT851925 AMP851924:AMP851925 AWL851924:AWL851925 BGH851924:BGH851925 BQD851924:BQD851925 BZZ851924:BZZ851925 CJV851924:CJV851925 CTR851924:CTR851925 DDN851924:DDN851925 DNJ851924:DNJ851925 DXF851924:DXF851925 EHB851924:EHB851925 EQX851924:EQX851925 FAT851924:FAT851925 FKP851924:FKP851925 FUL851924:FUL851925 GEH851924:GEH851925 GOD851924:GOD851925 GXZ851924:GXZ851925 HHV851924:HHV851925 HRR851924:HRR851925 IBN851924:IBN851925 ILJ851924:ILJ851925 IVF851924:IVF851925 JFB851924:JFB851925 JOX851924:JOX851925 JYT851924:JYT851925 KIP851924:KIP851925 KSL851924:KSL851925 LCH851924:LCH851925 LMD851924:LMD851925 LVZ851924:LVZ851925 MFV851924:MFV851925 MPR851924:MPR851925 MZN851924:MZN851925 NJJ851924:NJJ851925 NTF851924:NTF851925 ODB851924:ODB851925 OMX851924:OMX851925 OWT851924:OWT851925 PGP851924:PGP851925 PQL851924:PQL851925 QAH851924:QAH851925 QKD851924:QKD851925 QTZ851924:QTZ851925 RDV851924:RDV851925 RNR851924:RNR851925 RXN851924:RXN851925 SHJ851924:SHJ851925 SRF851924:SRF851925 TBB851924:TBB851925 TKX851924:TKX851925 TUT851924:TUT851925 UEP851924:UEP851925 UOL851924:UOL851925 UYH851924:UYH851925 VID851924:VID851925 VRZ851924:VRZ851925 WBV851924:WBV851925 WLR851924:WLR851925 WVN851924:WVN851925 F917460:F917461 JB917460:JB917461 SX917460:SX917461 ACT917460:ACT917461 AMP917460:AMP917461 AWL917460:AWL917461 BGH917460:BGH917461 BQD917460:BQD917461 BZZ917460:BZZ917461 CJV917460:CJV917461 CTR917460:CTR917461 DDN917460:DDN917461 DNJ917460:DNJ917461 DXF917460:DXF917461 EHB917460:EHB917461 EQX917460:EQX917461 FAT917460:FAT917461 FKP917460:FKP917461 FUL917460:FUL917461 GEH917460:GEH917461 GOD917460:GOD917461 GXZ917460:GXZ917461 HHV917460:HHV917461 HRR917460:HRR917461 IBN917460:IBN917461 ILJ917460:ILJ917461 IVF917460:IVF917461 JFB917460:JFB917461 JOX917460:JOX917461 JYT917460:JYT917461 KIP917460:KIP917461 KSL917460:KSL917461 LCH917460:LCH917461 LMD917460:LMD917461 LVZ917460:LVZ917461 MFV917460:MFV917461 MPR917460:MPR917461 MZN917460:MZN917461 NJJ917460:NJJ917461 NTF917460:NTF917461 ODB917460:ODB917461 OMX917460:OMX917461 OWT917460:OWT917461 PGP917460:PGP917461 PQL917460:PQL917461 QAH917460:QAH917461 QKD917460:QKD917461 QTZ917460:QTZ917461 RDV917460:RDV917461 RNR917460:RNR917461 RXN917460:RXN917461 SHJ917460:SHJ917461 SRF917460:SRF917461 TBB917460:TBB917461 TKX917460:TKX917461 TUT917460:TUT917461 UEP917460:UEP917461 UOL917460:UOL917461 UYH917460:UYH917461 VID917460:VID917461 VRZ917460:VRZ917461 WBV917460:WBV917461 WLR917460:WLR917461 WVN917460:WVN917461 F982996:F982997 JB982996:JB982997 SX982996:SX982997 ACT982996:ACT982997 AMP982996:AMP982997 AWL982996:AWL982997 BGH982996:BGH982997 BQD982996:BQD982997 BZZ982996:BZZ982997 CJV982996:CJV982997 CTR982996:CTR982997 DDN982996:DDN982997 DNJ982996:DNJ982997 DXF982996:DXF982997 EHB982996:EHB982997 EQX982996:EQX982997 FAT982996:FAT982997 FKP982996:FKP982997 FUL982996:FUL982997 GEH982996:GEH982997 GOD982996:GOD982997 GXZ982996:GXZ982997 HHV982996:HHV982997 HRR982996:HRR982997 IBN982996:IBN982997 ILJ982996:ILJ982997 IVF982996:IVF982997 JFB982996:JFB982997 JOX982996:JOX982997 JYT982996:JYT982997 KIP982996:KIP982997 KSL982996:KSL982997 LCH982996:LCH982997 LMD982996:LMD982997 LVZ982996:LVZ982997 MFV982996:MFV982997 MPR982996:MPR982997 MZN982996:MZN982997 NJJ982996:NJJ982997 NTF982996:NTF982997 ODB982996:ODB982997 OMX982996:OMX982997 OWT982996:OWT982997 PGP982996:PGP982997 PQL982996:PQL982997 QAH982996:QAH982997 QKD982996:QKD982997 QTZ982996:QTZ982997 RDV982996:RDV982997 RNR982996:RNR982997 RXN982996:RXN982997 SHJ982996:SHJ982997 SRF982996:SRF982997 TBB982996:TBB982997 TKX982996:TKX982997 TUT982996:TUT982997 UEP982996:UEP982997 UOL982996:UOL982997 UYH982996:UYH982997 VID982996:VID982997 VRZ982996:VRZ982997 WBV982996:WBV982997 WLR982996:WLR982997 WVN982996:WVN982997 J65492:J65493 JF65492:JF65493 TB65492:TB65493 ACX65492:ACX65493 AMT65492:AMT65493 AWP65492:AWP65493 BGL65492:BGL65493 BQH65492:BQH65493 CAD65492:CAD65493 CJZ65492:CJZ65493 CTV65492:CTV65493 DDR65492:DDR65493 DNN65492:DNN65493 DXJ65492:DXJ65493 EHF65492:EHF65493 ERB65492:ERB65493 FAX65492:FAX65493 FKT65492:FKT65493 FUP65492:FUP65493 GEL65492:GEL65493 GOH65492:GOH65493 GYD65492:GYD65493 HHZ65492:HHZ65493 HRV65492:HRV65493 IBR65492:IBR65493 ILN65492:ILN65493 IVJ65492:IVJ65493 JFF65492:JFF65493 JPB65492:JPB65493 JYX65492:JYX65493 KIT65492:KIT65493 KSP65492:KSP65493 LCL65492:LCL65493 LMH65492:LMH65493 LWD65492:LWD65493 MFZ65492:MFZ65493 MPV65492:MPV65493 MZR65492:MZR65493 NJN65492:NJN65493 NTJ65492:NTJ65493 ODF65492:ODF65493 ONB65492:ONB65493 OWX65492:OWX65493 PGT65492:PGT65493 PQP65492:PQP65493 QAL65492:QAL65493 QKH65492:QKH65493 QUD65492:QUD65493 RDZ65492:RDZ65493 RNV65492:RNV65493 RXR65492:RXR65493 SHN65492:SHN65493 SRJ65492:SRJ65493 TBF65492:TBF65493 TLB65492:TLB65493 TUX65492:TUX65493 UET65492:UET65493 UOP65492:UOP65493 UYL65492:UYL65493 VIH65492:VIH65493 VSD65492:VSD65493 WBZ65492:WBZ65493 WLV65492:WLV65493 WVR65492:WVR65493 J131028:J131029 JF131028:JF131029 TB131028:TB131029 ACX131028:ACX131029 AMT131028:AMT131029 AWP131028:AWP131029 BGL131028:BGL131029 BQH131028:BQH131029 CAD131028:CAD131029 CJZ131028:CJZ131029 CTV131028:CTV131029 DDR131028:DDR131029 DNN131028:DNN131029 DXJ131028:DXJ131029 EHF131028:EHF131029 ERB131028:ERB131029 FAX131028:FAX131029 FKT131028:FKT131029 FUP131028:FUP131029 GEL131028:GEL131029 GOH131028:GOH131029 GYD131028:GYD131029 HHZ131028:HHZ131029 HRV131028:HRV131029 IBR131028:IBR131029 ILN131028:ILN131029 IVJ131028:IVJ131029 JFF131028:JFF131029 JPB131028:JPB131029 JYX131028:JYX131029 KIT131028:KIT131029 KSP131028:KSP131029 LCL131028:LCL131029 LMH131028:LMH131029 LWD131028:LWD131029 MFZ131028:MFZ131029 MPV131028:MPV131029 MZR131028:MZR131029 NJN131028:NJN131029 NTJ131028:NTJ131029 ODF131028:ODF131029 ONB131028:ONB131029 OWX131028:OWX131029 PGT131028:PGT131029 PQP131028:PQP131029 QAL131028:QAL131029 QKH131028:QKH131029 QUD131028:QUD131029 RDZ131028:RDZ131029 RNV131028:RNV131029 RXR131028:RXR131029 SHN131028:SHN131029 SRJ131028:SRJ131029 TBF131028:TBF131029 TLB131028:TLB131029 TUX131028:TUX131029 UET131028:UET131029 UOP131028:UOP131029 UYL131028:UYL131029 VIH131028:VIH131029 VSD131028:VSD131029 WBZ131028:WBZ131029 WLV131028:WLV131029 WVR131028:WVR131029 J196564:J196565 JF196564:JF196565 TB196564:TB196565 ACX196564:ACX196565 AMT196564:AMT196565 AWP196564:AWP196565 BGL196564:BGL196565 BQH196564:BQH196565 CAD196564:CAD196565 CJZ196564:CJZ196565 CTV196564:CTV196565 DDR196564:DDR196565 DNN196564:DNN196565 DXJ196564:DXJ196565 EHF196564:EHF196565 ERB196564:ERB196565 FAX196564:FAX196565 FKT196564:FKT196565 FUP196564:FUP196565 GEL196564:GEL196565 GOH196564:GOH196565 GYD196564:GYD196565 HHZ196564:HHZ196565 HRV196564:HRV196565 IBR196564:IBR196565 ILN196564:ILN196565 IVJ196564:IVJ196565 JFF196564:JFF196565 JPB196564:JPB196565 JYX196564:JYX196565 KIT196564:KIT196565 KSP196564:KSP196565 LCL196564:LCL196565 LMH196564:LMH196565 LWD196564:LWD196565 MFZ196564:MFZ196565 MPV196564:MPV196565 MZR196564:MZR196565 NJN196564:NJN196565 NTJ196564:NTJ196565 ODF196564:ODF196565 ONB196564:ONB196565 OWX196564:OWX196565 PGT196564:PGT196565 PQP196564:PQP196565 QAL196564:QAL196565 QKH196564:QKH196565 QUD196564:QUD196565 RDZ196564:RDZ196565 RNV196564:RNV196565 RXR196564:RXR196565 SHN196564:SHN196565 SRJ196564:SRJ196565 TBF196564:TBF196565 TLB196564:TLB196565 TUX196564:TUX196565 UET196564:UET196565 UOP196564:UOP196565 UYL196564:UYL196565 VIH196564:VIH196565 VSD196564:VSD196565 WBZ196564:WBZ196565 WLV196564:WLV196565 WVR196564:WVR196565 J262100:J262101 JF262100:JF262101 TB262100:TB262101 ACX262100:ACX262101 AMT262100:AMT262101 AWP262100:AWP262101 BGL262100:BGL262101 BQH262100:BQH262101 CAD262100:CAD262101 CJZ262100:CJZ262101 CTV262100:CTV262101 DDR262100:DDR262101 DNN262100:DNN262101 DXJ262100:DXJ262101 EHF262100:EHF262101 ERB262100:ERB262101 FAX262100:FAX262101 FKT262100:FKT262101 FUP262100:FUP262101 GEL262100:GEL262101 GOH262100:GOH262101 GYD262100:GYD262101 HHZ262100:HHZ262101 HRV262100:HRV262101 IBR262100:IBR262101 ILN262100:ILN262101 IVJ262100:IVJ262101 JFF262100:JFF262101 JPB262100:JPB262101 JYX262100:JYX262101 KIT262100:KIT262101 KSP262100:KSP262101 LCL262100:LCL262101 LMH262100:LMH262101 LWD262100:LWD262101 MFZ262100:MFZ262101 MPV262100:MPV262101 MZR262100:MZR262101 NJN262100:NJN262101 NTJ262100:NTJ262101 ODF262100:ODF262101 ONB262100:ONB262101 OWX262100:OWX262101 PGT262100:PGT262101 PQP262100:PQP262101 QAL262100:QAL262101 QKH262100:QKH262101 QUD262100:QUD262101 RDZ262100:RDZ262101 RNV262100:RNV262101 RXR262100:RXR262101 SHN262100:SHN262101 SRJ262100:SRJ262101 TBF262100:TBF262101 TLB262100:TLB262101 TUX262100:TUX262101 UET262100:UET262101 UOP262100:UOP262101 UYL262100:UYL262101 VIH262100:VIH262101 VSD262100:VSD262101 WBZ262100:WBZ262101 WLV262100:WLV262101 WVR262100:WVR262101 J327636:J327637 JF327636:JF327637 TB327636:TB327637 ACX327636:ACX327637 AMT327636:AMT327637 AWP327636:AWP327637 BGL327636:BGL327637 BQH327636:BQH327637 CAD327636:CAD327637 CJZ327636:CJZ327637 CTV327636:CTV327637 DDR327636:DDR327637 DNN327636:DNN327637 DXJ327636:DXJ327637 EHF327636:EHF327637 ERB327636:ERB327637 FAX327636:FAX327637 FKT327636:FKT327637 FUP327636:FUP327637 GEL327636:GEL327637 GOH327636:GOH327637 GYD327636:GYD327637 HHZ327636:HHZ327637 HRV327636:HRV327637 IBR327636:IBR327637 ILN327636:ILN327637 IVJ327636:IVJ327637 JFF327636:JFF327637 JPB327636:JPB327637 JYX327636:JYX327637 KIT327636:KIT327637 KSP327636:KSP327637 LCL327636:LCL327637 LMH327636:LMH327637 LWD327636:LWD327637 MFZ327636:MFZ327637 MPV327636:MPV327637 MZR327636:MZR327637 NJN327636:NJN327637 NTJ327636:NTJ327637 ODF327636:ODF327637 ONB327636:ONB327637 OWX327636:OWX327637 PGT327636:PGT327637 PQP327636:PQP327637 QAL327636:QAL327637 QKH327636:QKH327637 QUD327636:QUD327637 RDZ327636:RDZ327637 RNV327636:RNV327637 RXR327636:RXR327637 SHN327636:SHN327637 SRJ327636:SRJ327637 TBF327636:TBF327637 TLB327636:TLB327637 TUX327636:TUX327637 UET327636:UET327637 UOP327636:UOP327637 UYL327636:UYL327637 VIH327636:VIH327637 VSD327636:VSD327637 WBZ327636:WBZ327637 WLV327636:WLV327637 WVR327636:WVR327637 J393172:J393173 JF393172:JF393173 TB393172:TB393173 ACX393172:ACX393173 AMT393172:AMT393173 AWP393172:AWP393173 BGL393172:BGL393173 BQH393172:BQH393173 CAD393172:CAD393173 CJZ393172:CJZ393173 CTV393172:CTV393173 DDR393172:DDR393173 DNN393172:DNN393173 DXJ393172:DXJ393173 EHF393172:EHF393173 ERB393172:ERB393173 FAX393172:FAX393173 FKT393172:FKT393173 FUP393172:FUP393173 GEL393172:GEL393173 GOH393172:GOH393173 GYD393172:GYD393173 HHZ393172:HHZ393173 HRV393172:HRV393173 IBR393172:IBR393173 ILN393172:ILN393173 IVJ393172:IVJ393173 JFF393172:JFF393173 JPB393172:JPB393173 JYX393172:JYX393173 KIT393172:KIT393173 KSP393172:KSP393173 LCL393172:LCL393173 LMH393172:LMH393173 LWD393172:LWD393173 MFZ393172:MFZ393173 MPV393172:MPV393173 MZR393172:MZR393173 NJN393172:NJN393173 NTJ393172:NTJ393173 ODF393172:ODF393173 ONB393172:ONB393173 OWX393172:OWX393173 PGT393172:PGT393173 PQP393172:PQP393173 QAL393172:QAL393173 QKH393172:QKH393173 QUD393172:QUD393173 RDZ393172:RDZ393173 RNV393172:RNV393173 RXR393172:RXR393173 SHN393172:SHN393173 SRJ393172:SRJ393173 TBF393172:TBF393173 TLB393172:TLB393173 TUX393172:TUX393173 UET393172:UET393173 UOP393172:UOP393173 UYL393172:UYL393173 VIH393172:VIH393173 VSD393172:VSD393173 WBZ393172:WBZ393173 WLV393172:WLV393173 WVR393172:WVR393173 J458708:J458709 JF458708:JF458709 TB458708:TB458709 ACX458708:ACX458709 AMT458708:AMT458709 AWP458708:AWP458709 BGL458708:BGL458709 BQH458708:BQH458709 CAD458708:CAD458709 CJZ458708:CJZ458709 CTV458708:CTV458709 DDR458708:DDR458709 DNN458708:DNN458709 DXJ458708:DXJ458709 EHF458708:EHF458709 ERB458708:ERB458709 FAX458708:FAX458709 FKT458708:FKT458709 FUP458708:FUP458709 GEL458708:GEL458709 GOH458708:GOH458709 GYD458708:GYD458709 HHZ458708:HHZ458709 HRV458708:HRV458709 IBR458708:IBR458709 ILN458708:ILN458709 IVJ458708:IVJ458709 JFF458708:JFF458709 JPB458708:JPB458709 JYX458708:JYX458709 KIT458708:KIT458709 KSP458708:KSP458709 LCL458708:LCL458709 LMH458708:LMH458709 LWD458708:LWD458709 MFZ458708:MFZ458709 MPV458708:MPV458709 MZR458708:MZR458709 NJN458708:NJN458709 NTJ458708:NTJ458709 ODF458708:ODF458709 ONB458708:ONB458709 OWX458708:OWX458709 PGT458708:PGT458709 PQP458708:PQP458709 QAL458708:QAL458709 QKH458708:QKH458709 QUD458708:QUD458709 RDZ458708:RDZ458709 RNV458708:RNV458709 RXR458708:RXR458709 SHN458708:SHN458709 SRJ458708:SRJ458709 TBF458708:TBF458709 TLB458708:TLB458709 TUX458708:TUX458709 UET458708:UET458709 UOP458708:UOP458709 UYL458708:UYL458709 VIH458708:VIH458709 VSD458708:VSD458709 WBZ458708:WBZ458709 WLV458708:WLV458709 WVR458708:WVR458709 J524244:J524245 JF524244:JF524245 TB524244:TB524245 ACX524244:ACX524245 AMT524244:AMT524245 AWP524244:AWP524245 BGL524244:BGL524245 BQH524244:BQH524245 CAD524244:CAD524245 CJZ524244:CJZ524245 CTV524244:CTV524245 DDR524244:DDR524245 DNN524244:DNN524245 DXJ524244:DXJ524245 EHF524244:EHF524245 ERB524244:ERB524245 FAX524244:FAX524245 FKT524244:FKT524245 FUP524244:FUP524245 GEL524244:GEL524245 GOH524244:GOH524245 GYD524244:GYD524245 HHZ524244:HHZ524245 HRV524244:HRV524245 IBR524244:IBR524245 ILN524244:ILN524245 IVJ524244:IVJ524245 JFF524244:JFF524245 JPB524244:JPB524245 JYX524244:JYX524245 KIT524244:KIT524245 KSP524244:KSP524245 LCL524244:LCL524245 LMH524244:LMH524245 LWD524244:LWD524245 MFZ524244:MFZ524245 MPV524244:MPV524245 MZR524244:MZR524245 NJN524244:NJN524245 NTJ524244:NTJ524245 ODF524244:ODF524245 ONB524244:ONB524245 OWX524244:OWX524245 PGT524244:PGT524245 PQP524244:PQP524245 QAL524244:QAL524245 QKH524244:QKH524245 QUD524244:QUD524245 RDZ524244:RDZ524245 RNV524244:RNV524245 RXR524244:RXR524245 SHN524244:SHN524245 SRJ524244:SRJ524245 TBF524244:TBF524245 TLB524244:TLB524245 TUX524244:TUX524245 UET524244:UET524245 UOP524244:UOP524245 UYL524244:UYL524245 VIH524244:VIH524245 VSD524244:VSD524245 WBZ524244:WBZ524245 WLV524244:WLV524245 WVR524244:WVR524245 J589780:J589781 JF589780:JF589781 TB589780:TB589781 ACX589780:ACX589781 AMT589780:AMT589781 AWP589780:AWP589781 BGL589780:BGL589781 BQH589780:BQH589781 CAD589780:CAD589781 CJZ589780:CJZ589781 CTV589780:CTV589781 DDR589780:DDR589781 DNN589780:DNN589781 DXJ589780:DXJ589781 EHF589780:EHF589781 ERB589780:ERB589781 FAX589780:FAX589781 FKT589780:FKT589781 FUP589780:FUP589781 GEL589780:GEL589781 GOH589780:GOH589781 GYD589780:GYD589781 HHZ589780:HHZ589781 HRV589780:HRV589781 IBR589780:IBR589781 ILN589780:ILN589781 IVJ589780:IVJ589781 JFF589780:JFF589781 JPB589780:JPB589781 JYX589780:JYX589781 KIT589780:KIT589781 KSP589780:KSP589781 LCL589780:LCL589781 LMH589780:LMH589781 LWD589780:LWD589781 MFZ589780:MFZ589781 MPV589780:MPV589781 MZR589780:MZR589781 NJN589780:NJN589781 NTJ589780:NTJ589781 ODF589780:ODF589781 ONB589780:ONB589781 OWX589780:OWX589781 PGT589780:PGT589781 PQP589780:PQP589781 QAL589780:QAL589781 QKH589780:QKH589781 QUD589780:QUD589781 RDZ589780:RDZ589781 RNV589780:RNV589781 RXR589780:RXR589781 SHN589780:SHN589781 SRJ589780:SRJ589781 TBF589780:TBF589781 TLB589780:TLB589781 TUX589780:TUX589781 UET589780:UET589781 UOP589780:UOP589781 UYL589780:UYL589781 VIH589780:VIH589781 VSD589780:VSD589781 WBZ589780:WBZ589781 WLV589780:WLV589781 WVR589780:WVR589781 J655316:J655317 JF655316:JF655317 TB655316:TB655317 ACX655316:ACX655317 AMT655316:AMT655317 AWP655316:AWP655317 BGL655316:BGL655317 BQH655316:BQH655317 CAD655316:CAD655317 CJZ655316:CJZ655317 CTV655316:CTV655317 DDR655316:DDR655317 DNN655316:DNN655317 DXJ655316:DXJ655317 EHF655316:EHF655317 ERB655316:ERB655317 FAX655316:FAX655317 FKT655316:FKT655317 FUP655316:FUP655317 GEL655316:GEL655317 GOH655316:GOH655317 GYD655316:GYD655317 HHZ655316:HHZ655317 HRV655316:HRV655317 IBR655316:IBR655317 ILN655316:ILN655317 IVJ655316:IVJ655317 JFF655316:JFF655317 JPB655316:JPB655317 JYX655316:JYX655317 KIT655316:KIT655317 KSP655316:KSP655317 LCL655316:LCL655317 LMH655316:LMH655317 LWD655316:LWD655317 MFZ655316:MFZ655317 MPV655316:MPV655317 MZR655316:MZR655317 NJN655316:NJN655317 NTJ655316:NTJ655317 ODF655316:ODF655317 ONB655316:ONB655317 OWX655316:OWX655317 PGT655316:PGT655317 PQP655316:PQP655317 QAL655316:QAL655317 QKH655316:QKH655317 QUD655316:QUD655317 RDZ655316:RDZ655317 RNV655316:RNV655317 RXR655316:RXR655317 SHN655316:SHN655317 SRJ655316:SRJ655317 TBF655316:TBF655317 TLB655316:TLB655317 TUX655316:TUX655317 UET655316:UET655317 UOP655316:UOP655317 UYL655316:UYL655317 VIH655316:VIH655317 VSD655316:VSD655317 WBZ655316:WBZ655317 WLV655316:WLV655317 WVR655316:WVR655317 J720852:J720853 JF720852:JF720853 TB720852:TB720853 ACX720852:ACX720853 AMT720852:AMT720853 AWP720852:AWP720853 BGL720852:BGL720853 BQH720852:BQH720853 CAD720852:CAD720853 CJZ720852:CJZ720853 CTV720852:CTV720853 DDR720852:DDR720853 DNN720852:DNN720853 DXJ720852:DXJ720853 EHF720852:EHF720853 ERB720852:ERB720853 FAX720852:FAX720853 FKT720852:FKT720853 FUP720852:FUP720853 GEL720852:GEL720853 GOH720852:GOH720853 GYD720852:GYD720853 HHZ720852:HHZ720853 HRV720852:HRV720853 IBR720852:IBR720853 ILN720852:ILN720853 IVJ720852:IVJ720853 JFF720852:JFF720853 JPB720852:JPB720853 JYX720852:JYX720853 KIT720852:KIT720853 KSP720852:KSP720853 LCL720852:LCL720853 LMH720852:LMH720853 LWD720852:LWD720853 MFZ720852:MFZ720853 MPV720852:MPV720853 MZR720852:MZR720853 NJN720852:NJN720853 NTJ720852:NTJ720853 ODF720852:ODF720853 ONB720852:ONB720853 OWX720852:OWX720853 PGT720852:PGT720853 PQP720852:PQP720853 QAL720852:QAL720853 QKH720852:QKH720853 QUD720852:QUD720853 RDZ720852:RDZ720853 RNV720852:RNV720853 RXR720852:RXR720853 SHN720852:SHN720853 SRJ720852:SRJ720853 TBF720852:TBF720853 TLB720852:TLB720853 TUX720852:TUX720853 UET720852:UET720853 UOP720852:UOP720853 UYL720852:UYL720853 VIH720852:VIH720853 VSD720852:VSD720853 WBZ720852:WBZ720853 WLV720852:WLV720853 WVR720852:WVR720853 J786388:J786389 JF786388:JF786389 TB786388:TB786389 ACX786388:ACX786389 AMT786388:AMT786389 AWP786388:AWP786389 BGL786388:BGL786389 BQH786388:BQH786389 CAD786388:CAD786389 CJZ786388:CJZ786389 CTV786388:CTV786389 DDR786388:DDR786389 DNN786388:DNN786389 DXJ786388:DXJ786389 EHF786388:EHF786389 ERB786388:ERB786389 FAX786388:FAX786389 FKT786388:FKT786389 FUP786388:FUP786389 GEL786388:GEL786389 GOH786388:GOH786389 GYD786388:GYD786389 HHZ786388:HHZ786389 HRV786388:HRV786389 IBR786388:IBR786389 ILN786388:ILN786389 IVJ786388:IVJ786389 JFF786388:JFF786389 JPB786388:JPB786389 JYX786388:JYX786389 KIT786388:KIT786389 KSP786388:KSP786389 LCL786388:LCL786389 LMH786388:LMH786389 LWD786388:LWD786389 MFZ786388:MFZ786389 MPV786388:MPV786389 MZR786388:MZR786389 NJN786388:NJN786389 NTJ786388:NTJ786389 ODF786388:ODF786389 ONB786388:ONB786389 OWX786388:OWX786389 PGT786388:PGT786389 PQP786388:PQP786389 QAL786388:QAL786389 QKH786388:QKH786389 QUD786388:QUD786389 RDZ786388:RDZ786389 RNV786388:RNV786389 RXR786388:RXR786389 SHN786388:SHN786389 SRJ786388:SRJ786389 TBF786388:TBF786389 TLB786388:TLB786389 TUX786388:TUX786389 UET786388:UET786389 UOP786388:UOP786389 UYL786388:UYL786389 VIH786388:VIH786389 VSD786388:VSD786389 WBZ786388:WBZ786389 WLV786388:WLV786389 WVR786388:WVR786389 J851924:J851925 JF851924:JF851925 TB851924:TB851925 ACX851924:ACX851925 AMT851924:AMT851925 AWP851924:AWP851925 BGL851924:BGL851925 BQH851924:BQH851925 CAD851924:CAD851925 CJZ851924:CJZ851925 CTV851924:CTV851925 DDR851924:DDR851925 DNN851924:DNN851925 DXJ851924:DXJ851925 EHF851924:EHF851925 ERB851924:ERB851925 FAX851924:FAX851925 FKT851924:FKT851925 FUP851924:FUP851925 GEL851924:GEL851925 GOH851924:GOH851925 GYD851924:GYD851925 HHZ851924:HHZ851925 HRV851924:HRV851925 IBR851924:IBR851925 ILN851924:ILN851925 IVJ851924:IVJ851925 JFF851924:JFF851925 JPB851924:JPB851925 JYX851924:JYX851925 KIT851924:KIT851925 KSP851924:KSP851925 LCL851924:LCL851925 LMH851924:LMH851925 LWD851924:LWD851925 MFZ851924:MFZ851925 MPV851924:MPV851925 MZR851924:MZR851925 NJN851924:NJN851925 NTJ851924:NTJ851925 ODF851924:ODF851925 ONB851924:ONB851925 OWX851924:OWX851925 PGT851924:PGT851925 PQP851924:PQP851925 QAL851924:QAL851925 QKH851924:QKH851925 QUD851924:QUD851925 RDZ851924:RDZ851925 RNV851924:RNV851925 RXR851924:RXR851925 SHN851924:SHN851925 SRJ851924:SRJ851925 TBF851924:TBF851925 TLB851924:TLB851925 TUX851924:TUX851925 UET851924:UET851925 UOP851924:UOP851925 UYL851924:UYL851925 VIH851924:VIH851925 VSD851924:VSD851925 WBZ851924:WBZ851925 WLV851924:WLV851925 WVR851924:WVR851925 J917460:J917461 JF917460:JF917461 TB917460:TB917461 ACX917460:ACX917461 AMT917460:AMT917461 AWP917460:AWP917461 BGL917460:BGL917461 BQH917460:BQH917461 CAD917460:CAD917461 CJZ917460:CJZ917461 CTV917460:CTV917461 DDR917460:DDR917461 DNN917460:DNN917461 DXJ917460:DXJ917461 EHF917460:EHF917461 ERB917460:ERB917461 FAX917460:FAX917461 FKT917460:FKT917461 FUP917460:FUP917461 GEL917460:GEL917461 GOH917460:GOH917461 GYD917460:GYD917461 HHZ917460:HHZ917461 HRV917460:HRV917461 IBR917460:IBR917461 ILN917460:ILN917461 IVJ917460:IVJ917461 JFF917460:JFF917461 JPB917460:JPB917461 JYX917460:JYX917461 KIT917460:KIT917461 KSP917460:KSP917461 LCL917460:LCL917461 LMH917460:LMH917461 LWD917460:LWD917461 MFZ917460:MFZ917461 MPV917460:MPV917461 MZR917460:MZR917461 NJN917460:NJN917461 NTJ917460:NTJ917461 ODF917460:ODF917461 ONB917460:ONB917461 OWX917460:OWX917461 PGT917460:PGT917461 PQP917460:PQP917461 QAL917460:QAL917461 QKH917460:QKH917461 QUD917460:QUD917461 RDZ917460:RDZ917461 RNV917460:RNV917461 RXR917460:RXR917461 SHN917460:SHN917461 SRJ917460:SRJ917461 TBF917460:TBF917461 TLB917460:TLB917461 TUX917460:TUX917461 UET917460:UET917461 UOP917460:UOP917461 UYL917460:UYL917461 VIH917460:VIH917461 VSD917460:VSD917461 WBZ917460:WBZ917461 WLV917460:WLV917461 WVR917460:WVR917461 J982996:J982997 JF982996:JF982997 TB982996:TB982997 ACX982996:ACX982997 AMT982996:AMT982997 AWP982996:AWP982997 BGL982996:BGL982997 BQH982996:BQH982997 CAD982996:CAD982997 CJZ982996:CJZ982997 CTV982996:CTV982997 DDR982996:DDR982997 DNN982996:DNN982997 DXJ982996:DXJ982997 EHF982996:EHF982997 ERB982996:ERB982997 FAX982996:FAX982997 FKT982996:FKT982997 FUP982996:FUP982997 GEL982996:GEL982997 GOH982996:GOH982997 GYD982996:GYD982997 HHZ982996:HHZ982997 HRV982996:HRV982997 IBR982996:IBR982997 ILN982996:ILN982997 IVJ982996:IVJ982997 JFF982996:JFF982997 JPB982996:JPB982997 JYX982996:JYX982997 KIT982996:KIT982997 KSP982996:KSP982997 LCL982996:LCL982997 LMH982996:LMH982997 LWD982996:LWD982997 MFZ982996:MFZ982997 MPV982996:MPV982997 MZR982996:MZR982997 NJN982996:NJN982997 NTJ982996:NTJ982997 ODF982996:ODF982997 ONB982996:ONB982997 OWX982996:OWX982997 PGT982996:PGT982997 PQP982996:PQP982997 QAL982996:QAL982997 QKH982996:QKH982997 QUD982996:QUD982997 RDZ982996:RDZ982997 RNV982996:RNV982997 RXR982996:RXR982997 SHN982996:SHN982997 SRJ982996:SRJ982997 TBF982996:TBF982997 TLB982996:TLB982997 TUX982996:TUX982997 UET982996:UET982997 UOP982996:UOP982997 UYL982996:UYL982997 VIH982996:VIH982997 VSD982996:VSD982997 WBZ982996:WBZ982997 WLV982996:WLV982997 WVR982996:WVR982997 J65495:J65496 JF65495:JF65496 TB65495:TB65496 ACX65495:ACX65496 AMT65495:AMT65496 AWP65495:AWP65496 BGL65495:BGL65496 BQH65495:BQH65496 CAD65495:CAD65496 CJZ65495:CJZ65496 CTV65495:CTV65496 DDR65495:DDR65496 DNN65495:DNN65496 DXJ65495:DXJ65496 EHF65495:EHF65496 ERB65495:ERB65496 FAX65495:FAX65496 FKT65495:FKT65496 FUP65495:FUP65496 GEL65495:GEL65496 GOH65495:GOH65496 GYD65495:GYD65496 HHZ65495:HHZ65496 HRV65495:HRV65496 IBR65495:IBR65496 ILN65495:ILN65496 IVJ65495:IVJ65496 JFF65495:JFF65496 JPB65495:JPB65496 JYX65495:JYX65496 KIT65495:KIT65496 KSP65495:KSP65496 LCL65495:LCL65496 LMH65495:LMH65496 LWD65495:LWD65496 MFZ65495:MFZ65496 MPV65495:MPV65496 MZR65495:MZR65496 NJN65495:NJN65496 NTJ65495:NTJ65496 ODF65495:ODF65496 ONB65495:ONB65496 OWX65495:OWX65496 PGT65495:PGT65496 PQP65495:PQP65496 QAL65495:QAL65496 QKH65495:QKH65496 QUD65495:QUD65496 RDZ65495:RDZ65496 RNV65495:RNV65496 RXR65495:RXR65496 SHN65495:SHN65496 SRJ65495:SRJ65496 TBF65495:TBF65496 TLB65495:TLB65496 TUX65495:TUX65496 UET65495:UET65496 UOP65495:UOP65496 UYL65495:UYL65496 VIH65495:VIH65496 VSD65495:VSD65496 WBZ65495:WBZ65496 WLV65495:WLV65496 WVR65495:WVR65496 J131031:J131032 JF131031:JF131032 TB131031:TB131032 ACX131031:ACX131032 AMT131031:AMT131032 AWP131031:AWP131032 BGL131031:BGL131032 BQH131031:BQH131032 CAD131031:CAD131032 CJZ131031:CJZ131032 CTV131031:CTV131032 DDR131031:DDR131032 DNN131031:DNN131032 DXJ131031:DXJ131032 EHF131031:EHF131032 ERB131031:ERB131032 FAX131031:FAX131032 FKT131031:FKT131032 FUP131031:FUP131032 GEL131031:GEL131032 GOH131031:GOH131032 GYD131031:GYD131032 HHZ131031:HHZ131032 HRV131031:HRV131032 IBR131031:IBR131032 ILN131031:ILN131032 IVJ131031:IVJ131032 JFF131031:JFF131032 JPB131031:JPB131032 JYX131031:JYX131032 KIT131031:KIT131032 KSP131031:KSP131032 LCL131031:LCL131032 LMH131031:LMH131032 LWD131031:LWD131032 MFZ131031:MFZ131032 MPV131031:MPV131032 MZR131031:MZR131032 NJN131031:NJN131032 NTJ131031:NTJ131032 ODF131031:ODF131032 ONB131031:ONB131032 OWX131031:OWX131032 PGT131031:PGT131032 PQP131031:PQP131032 QAL131031:QAL131032 QKH131031:QKH131032 QUD131031:QUD131032 RDZ131031:RDZ131032 RNV131031:RNV131032 RXR131031:RXR131032 SHN131031:SHN131032 SRJ131031:SRJ131032 TBF131031:TBF131032 TLB131031:TLB131032 TUX131031:TUX131032 UET131031:UET131032 UOP131031:UOP131032 UYL131031:UYL131032 VIH131031:VIH131032 VSD131031:VSD131032 WBZ131031:WBZ131032 WLV131031:WLV131032 WVR131031:WVR131032 J196567:J196568 JF196567:JF196568 TB196567:TB196568 ACX196567:ACX196568 AMT196567:AMT196568 AWP196567:AWP196568 BGL196567:BGL196568 BQH196567:BQH196568 CAD196567:CAD196568 CJZ196567:CJZ196568 CTV196567:CTV196568 DDR196567:DDR196568 DNN196567:DNN196568 DXJ196567:DXJ196568 EHF196567:EHF196568 ERB196567:ERB196568 FAX196567:FAX196568 FKT196567:FKT196568 FUP196567:FUP196568 GEL196567:GEL196568 GOH196567:GOH196568 GYD196567:GYD196568 HHZ196567:HHZ196568 HRV196567:HRV196568 IBR196567:IBR196568 ILN196567:ILN196568 IVJ196567:IVJ196568 JFF196567:JFF196568 JPB196567:JPB196568 JYX196567:JYX196568 KIT196567:KIT196568 KSP196567:KSP196568 LCL196567:LCL196568 LMH196567:LMH196568 LWD196567:LWD196568 MFZ196567:MFZ196568 MPV196567:MPV196568 MZR196567:MZR196568 NJN196567:NJN196568 NTJ196567:NTJ196568 ODF196567:ODF196568 ONB196567:ONB196568 OWX196567:OWX196568 PGT196567:PGT196568 PQP196567:PQP196568 QAL196567:QAL196568 QKH196567:QKH196568 QUD196567:QUD196568 RDZ196567:RDZ196568 RNV196567:RNV196568 RXR196567:RXR196568 SHN196567:SHN196568 SRJ196567:SRJ196568 TBF196567:TBF196568 TLB196567:TLB196568 TUX196567:TUX196568 UET196567:UET196568 UOP196567:UOP196568 UYL196567:UYL196568 VIH196567:VIH196568 VSD196567:VSD196568 WBZ196567:WBZ196568 WLV196567:WLV196568 WVR196567:WVR196568 J262103:J262104 JF262103:JF262104 TB262103:TB262104 ACX262103:ACX262104 AMT262103:AMT262104 AWP262103:AWP262104 BGL262103:BGL262104 BQH262103:BQH262104 CAD262103:CAD262104 CJZ262103:CJZ262104 CTV262103:CTV262104 DDR262103:DDR262104 DNN262103:DNN262104 DXJ262103:DXJ262104 EHF262103:EHF262104 ERB262103:ERB262104 FAX262103:FAX262104 FKT262103:FKT262104 FUP262103:FUP262104 GEL262103:GEL262104 GOH262103:GOH262104 GYD262103:GYD262104 HHZ262103:HHZ262104 HRV262103:HRV262104 IBR262103:IBR262104 ILN262103:ILN262104 IVJ262103:IVJ262104 JFF262103:JFF262104 JPB262103:JPB262104 JYX262103:JYX262104 KIT262103:KIT262104 KSP262103:KSP262104 LCL262103:LCL262104 LMH262103:LMH262104 LWD262103:LWD262104 MFZ262103:MFZ262104 MPV262103:MPV262104 MZR262103:MZR262104 NJN262103:NJN262104 NTJ262103:NTJ262104 ODF262103:ODF262104 ONB262103:ONB262104 OWX262103:OWX262104 PGT262103:PGT262104 PQP262103:PQP262104 QAL262103:QAL262104 QKH262103:QKH262104 QUD262103:QUD262104 RDZ262103:RDZ262104 RNV262103:RNV262104 RXR262103:RXR262104 SHN262103:SHN262104 SRJ262103:SRJ262104 TBF262103:TBF262104 TLB262103:TLB262104 TUX262103:TUX262104 UET262103:UET262104 UOP262103:UOP262104 UYL262103:UYL262104 VIH262103:VIH262104 VSD262103:VSD262104 WBZ262103:WBZ262104 WLV262103:WLV262104 WVR262103:WVR262104 J327639:J327640 JF327639:JF327640 TB327639:TB327640 ACX327639:ACX327640 AMT327639:AMT327640 AWP327639:AWP327640 BGL327639:BGL327640 BQH327639:BQH327640 CAD327639:CAD327640 CJZ327639:CJZ327640 CTV327639:CTV327640 DDR327639:DDR327640 DNN327639:DNN327640 DXJ327639:DXJ327640 EHF327639:EHF327640 ERB327639:ERB327640 FAX327639:FAX327640 FKT327639:FKT327640 FUP327639:FUP327640 GEL327639:GEL327640 GOH327639:GOH327640 GYD327639:GYD327640 HHZ327639:HHZ327640 HRV327639:HRV327640 IBR327639:IBR327640 ILN327639:ILN327640 IVJ327639:IVJ327640 JFF327639:JFF327640 JPB327639:JPB327640 JYX327639:JYX327640 KIT327639:KIT327640 KSP327639:KSP327640 LCL327639:LCL327640 LMH327639:LMH327640 LWD327639:LWD327640 MFZ327639:MFZ327640 MPV327639:MPV327640 MZR327639:MZR327640 NJN327639:NJN327640 NTJ327639:NTJ327640 ODF327639:ODF327640 ONB327639:ONB327640 OWX327639:OWX327640 PGT327639:PGT327640 PQP327639:PQP327640 QAL327639:QAL327640 QKH327639:QKH327640 QUD327639:QUD327640 RDZ327639:RDZ327640 RNV327639:RNV327640 RXR327639:RXR327640 SHN327639:SHN327640 SRJ327639:SRJ327640 TBF327639:TBF327640 TLB327639:TLB327640 TUX327639:TUX327640 UET327639:UET327640 UOP327639:UOP327640 UYL327639:UYL327640 VIH327639:VIH327640 VSD327639:VSD327640 WBZ327639:WBZ327640 WLV327639:WLV327640 WVR327639:WVR327640 J393175:J393176 JF393175:JF393176 TB393175:TB393176 ACX393175:ACX393176 AMT393175:AMT393176 AWP393175:AWP393176 BGL393175:BGL393176 BQH393175:BQH393176 CAD393175:CAD393176 CJZ393175:CJZ393176 CTV393175:CTV393176 DDR393175:DDR393176 DNN393175:DNN393176 DXJ393175:DXJ393176 EHF393175:EHF393176 ERB393175:ERB393176 FAX393175:FAX393176 FKT393175:FKT393176 FUP393175:FUP393176 GEL393175:GEL393176 GOH393175:GOH393176 GYD393175:GYD393176 HHZ393175:HHZ393176 HRV393175:HRV393176 IBR393175:IBR393176 ILN393175:ILN393176 IVJ393175:IVJ393176 JFF393175:JFF393176 JPB393175:JPB393176 JYX393175:JYX393176 KIT393175:KIT393176 KSP393175:KSP393176 LCL393175:LCL393176 LMH393175:LMH393176 LWD393175:LWD393176 MFZ393175:MFZ393176 MPV393175:MPV393176 MZR393175:MZR393176 NJN393175:NJN393176 NTJ393175:NTJ393176 ODF393175:ODF393176 ONB393175:ONB393176 OWX393175:OWX393176 PGT393175:PGT393176 PQP393175:PQP393176 QAL393175:QAL393176 QKH393175:QKH393176 QUD393175:QUD393176 RDZ393175:RDZ393176 RNV393175:RNV393176 RXR393175:RXR393176 SHN393175:SHN393176 SRJ393175:SRJ393176 TBF393175:TBF393176 TLB393175:TLB393176 TUX393175:TUX393176 UET393175:UET393176 UOP393175:UOP393176 UYL393175:UYL393176 VIH393175:VIH393176 VSD393175:VSD393176 WBZ393175:WBZ393176 WLV393175:WLV393176 WVR393175:WVR393176 J458711:J458712 JF458711:JF458712 TB458711:TB458712 ACX458711:ACX458712 AMT458711:AMT458712 AWP458711:AWP458712 BGL458711:BGL458712 BQH458711:BQH458712 CAD458711:CAD458712 CJZ458711:CJZ458712 CTV458711:CTV458712 DDR458711:DDR458712 DNN458711:DNN458712 DXJ458711:DXJ458712 EHF458711:EHF458712 ERB458711:ERB458712 FAX458711:FAX458712 FKT458711:FKT458712 FUP458711:FUP458712 GEL458711:GEL458712 GOH458711:GOH458712 GYD458711:GYD458712 HHZ458711:HHZ458712 HRV458711:HRV458712 IBR458711:IBR458712 ILN458711:ILN458712 IVJ458711:IVJ458712 JFF458711:JFF458712 JPB458711:JPB458712 JYX458711:JYX458712 KIT458711:KIT458712 KSP458711:KSP458712 LCL458711:LCL458712 LMH458711:LMH458712 LWD458711:LWD458712 MFZ458711:MFZ458712 MPV458711:MPV458712 MZR458711:MZR458712 NJN458711:NJN458712 NTJ458711:NTJ458712 ODF458711:ODF458712 ONB458711:ONB458712 OWX458711:OWX458712 PGT458711:PGT458712 PQP458711:PQP458712 QAL458711:QAL458712 QKH458711:QKH458712 QUD458711:QUD458712 RDZ458711:RDZ458712 RNV458711:RNV458712 RXR458711:RXR458712 SHN458711:SHN458712 SRJ458711:SRJ458712 TBF458711:TBF458712 TLB458711:TLB458712 TUX458711:TUX458712 UET458711:UET458712 UOP458711:UOP458712 UYL458711:UYL458712 VIH458711:VIH458712 VSD458711:VSD458712 WBZ458711:WBZ458712 WLV458711:WLV458712 WVR458711:WVR458712 J524247:J524248 JF524247:JF524248 TB524247:TB524248 ACX524247:ACX524248 AMT524247:AMT524248 AWP524247:AWP524248 BGL524247:BGL524248 BQH524247:BQH524248 CAD524247:CAD524248 CJZ524247:CJZ524248 CTV524247:CTV524248 DDR524247:DDR524248 DNN524247:DNN524248 DXJ524247:DXJ524248 EHF524247:EHF524248 ERB524247:ERB524248 FAX524247:FAX524248 FKT524247:FKT524248 FUP524247:FUP524248 GEL524247:GEL524248 GOH524247:GOH524248 GYD524247:GYD524248 HHZ524247:HHZ524248 HRV524247:HRV524248 IBR524247:IBR524248 ILN524247:ILN524248 IVJ524247:IVJ524248 JFF524247:JFF524248 JPB524247:JPB524248 JYX524247:JYX524248 KIT524247:KIT524248 KSP524247:KSP524248 LCL524247:LCL524248 LMH524247:LMH524248 LWD524247:LWD524248 MFZ524247:MFZ524248 MPV524247:MPV524248 MZR524247:MZR524248 NJN524247:NJN524248 NTJ524247:NTJ524248 ODF524247:ODF524248 ONB524247:ONB524248 OWX524247:OWX524248 PGT524247:PGT524248 PQP524247:PQP524248 QAL524247:QAL524248 QKH524247:QKH524248 QUD524247:QUD524248 RDZ524247:RDZ524248 RNV524247:RNV524248 RXR524247:RXR524248 SHN524247:SHN524248 SRJ524247:SRJ524248 TBF524247:TBF524248 TLB524247:TLB524248 TUX524247:TUX524248 UET524247:UET524248 UOP524247:UOP524248 UYL524247:UYL524248 VIH524247:VIH524248 VSD524247:VSD524248 WBZ524247:WBZ524248 WLV524247:WLV524248 WVR524247:WVR524248 J589783:J589784 JF589783:JF589784 TB589783:TB589784 ACX589783:ACX589784 AMT589783:AMT589784 AWP589783:AWP589784 BGL589783:BGL589784 BQH589783:BQH589784 CAD589783:CAD589784 CJZ589783:CJZ589784 CTV589783:CTV589784 DDR589783:DDR589784 DNN589783:DNN589784 DXJ589783:DXJ589784 EHF589783:EHF589784 ERB589783:ERB589784 FAX589783:FAX589784 FKT589783:FKT589784 FUP589783:FUP589784 GEL589783:GEL589784 GOH589783:GOH589784 GYD589783:GYD589784 HHZ589783:HHZ589784 HRV589783:HRV589784 IBR589783:IBR589784 ILN589783:ILN589784 IVJ589783:IVJ589784 JFF589783:JFF589784 JPB589783:JPB589784 JYX589783:JYX589784 KIT589783:KIT589784 KSP589783:KSP589784 LCL589783:LCL589784 LMH589783:LMH589784 LWD589783:LWD589784 MFZ589783:MFZ589784 MPV589783:MPV589784 MZR589783:MZR589784 NJN589783:NJN589784 NTJ589783:NTJ589784 ODF589783:ODF589784 ONB589783:ONB589784 OWX589783:OWX589784 PGT589783:PGT589784 PQP589783:PQP589784 QAL589783:QAL589784 QKH589783:QKH589784 QUD589783:QUD589784 RDZ589783:RDZ589784 RNV589783:RNV589784 RXR589783:RXR589784 SHN589783:SHN589784 SRJ589783:SRJ589784 TBF589783:TBF589784 TLB589783:TLB589784 TUX589783:TUX589784 UET589783:UET589784 UOP589783:UOP589784 UYL589783:UYL589784 VIH589783:VIH589784 VSD589783:VSD589784 WBZ589783:WBZ589784 WLV589783:WLV589784 WVR589783:WVR589784 J655319:J655320 JF655319:JF655320 TB655319:TB655320 ACX655319:ACX655320 AMT655319:AMT655320 AWP655319:AWP655320 BGL655319:BGL655320 BQH655319:BQH655320 CAD655319:CAD655320 CJZ655319:CJZ655320 CTV655319:CTV655320 DDR655319:DDR655320 DNN655319:DNN655320 DXJ655319:DXJ655320 EHF655319:EHF655320 ERB655319:ERB655320 FAX655319:FAX655320 FKT655319:FKT655320 FUP655319:FUP655320 GEL655319:GEL655320 GOH655319:GOH655320 GYD655319:GYD655320 HHZ655319:HHZ655320 HRV655319:HRV655320 IBR655319:IBR655320 ILN655319:ILN655320 IVJ655319:IVJ655320 JFF655319:JFF655320 JPB655319:JPB655320 JYX655319:JYX655320 KIT655319:KIT655320 KSP655319:KSP655320 LCL655319:LCL655320 LMH655319:LMH655320 LWD655319:LWD655320 MFZ655319:MFZ655320 MPV655319:MPV655320 MZR655319:MZR655320 NJN655319:NJN655320 NTJ655319:NTJ655320 ODF655319:ODF655320 ONB655319:ONB655320 OWX655319:OWX655320 PGT655319:PGT655320 PQP655319:PQP655320 QAL655319:QAL655320 QKH655319:QKH655320 QUD655319:QUD655320 RDZ655319:RDZ655320 RNV655319:RNV655320 RXR655319:RXR655320 SHN655319:SHN655320 SRJ655319:SRJ655320 TBF655319:TBF655320 TLB655319:TLB655320 TUX655319:TUX655320 UET655319:UET655320 UOP655319:UOP655320 UYL655319:UYL655320 VIH655319:VIH655320 VSD655319:VSD655320 WBZ655319:WBZ655320 WLV655319:WLV655320 WVR655319:WVR655320 J720855:J720856 JF720855:JF720856 TB720855:TB720856 ACX720855:ACX720856 AMT720855:AMT720856 AWP720855:AWP720856 BGL720855:BGL720856 BQH720855:BQH720856 CAD720855:CAD720856 CJZ720855:CJZ720856 CTV720855:CTV720856 DDR720855:DDR720856 DNN720855:DNN720856 DXJ720855:DXJ720856 EHF720855:EHF720856 ERB720855:ERB720856 FAX720855:FAX720856 FKT720855:FKT720856 FUP720855:FUP720856 GEL720855:GEL720856 GOH720855:GOH720856 GYD720855:GYD720856 HHZ720855:HHZ720856 HRV720855:HRV720856 IBR720855:IBR720856 ILN720855:ILN720856 IVJ720855:IVJ720856 JFF720855:JFF720856 JPB720855:JPB720856 JYX720855:JYX720856 KIT720855:KIT720856 KSP720855:KSP720856 LCL720855:LCL720856 LMH720855:LMH720856 LWD720855:LWD720856 MFZ720855:MFZ720856 MPV720855:MPV720856 MZR720855:MZR720856 NJN720855:NJN720856 NTJ720855:NTJ720856 ODF720855:ODF720856 ONB720855:ONB720856 OWX720855:OWX720856 PGT720855:PGT720856 PQP720855:PQP720856 QAL720855:QAL720856 QKH720855:QKH720856 QUD720855:QUD720856 RDZ720855:RDZ720856 RNV720855:RNV720856 RXR720855:RXR720856 SHN720855:SHN720856 SRJ720855:SRJ720856 TBF720855:TBF720856 TLB720855:TLB720856 TUX720855:TUX720856 UET720855:UET720856 UOP720855:UOP720856 UYL720855:UYL720856 VIH720855:VIH720856 VSD720855:VSD720856 WBZ720855:WBZ720856 WLV720855:WLV720856 WVR720855:WVR720856 J786391:J786392 JF786391:JF786392 TB786391:TB786392 ACX786391:ACX786392 AMT786391:AMT786392 AWP786391:AWP786392 BGL786391:BGL786392 BQH786391:BQH786392 CAD786391:CAD786392 CJZ786391:CJZ786392 CTV786391:CTV786392 DDR786391:DDR786392 DNN786391:DNN786392 DXJ786391:DXJ786392 EHF786391:EHF786392 ERB786391:ERB786392 FAX786391:FAX786392 FKT786391:FKT786392 FUP786391:FUP786392 GEL786391:GEL786392 GOH786391:GOH786392 GYD786391:GYD786392 HHZ786391:HHZ786392 HRV786391:HRV786392 IBR786391:IBR786392 ILN786391:ILN786392 IVJ786391:IVJ786392 JFF786391:JFF786392 JPB786391:JPB786392 JYX786391:JYX786392 KIT786391:KIT786392 KSP786391:KSP786392 LCL786391:LCL786392 LMH786391:LMH786392 LWD786391:LWD786392 MFZ786391:MFZ786392 MPV786391:MPV786392 MZR786391:MZR786392 NJN786391:NJN786392 NTJ786391:NTJ786392 ODF786391:ODF786392 ONB786391:ONB786392 OWX786391:OWX786392 PGT786391:PGT786392 PQP786391:PQP786392 QAL786391:QAL786392 QKH786391:QKH786392 QUD786391:QUD786392 RDZ786391:RDZ786392 RNV786391:RNV786392 RXR786391:RXR786392 SHN786391:SHN786392 SRJ786391:SRJ786392 TBF786391:TBF786392 TLB786391:TLB786392 TUX786391:TUX786392 UET786391:UET786392 UOP786391:UOP786392 UYL786391:UYL786392 VIH786391:VIH786392 VSD786391:VSD786392 WBZ786391:WBZ786392 WLV786391:WLV786392 WVR786391:WVR786392 J851927:J851928 JF851927:JF851928 TB851927:TB851928 ACX851927:ACX851928 AMT851927:AMT851928 AWP851927:AWP851928 BGL851927:BGL851928 BQH851927:BQH851928 CAD851927:CAD851928 CJZ851927:CJZ851928 CTV851927:CTV851928 DDR851927:DDR851928 DNN851927:DNN851928 DXJ851927:DXJ851928 EHF851927:EHF851928 ERB851927:ERB851928 FAX851927:FAX851928 FKT851927:FKT851928 FUP851927:FUP851928 GEL851927:GEL851928 GOH851927:GOH851928 GYD851927:GYD851928 HHZ851927:HHZ851928 HRV851927:HRV851928 IBR851927:IBR851928 ILN851927:ILN851928 IVJ851927:IVJ851928 JFF851927:JFF851928 JPB851927:JPB851928 JYX851927:JYX851928 KIT851927:KIT851928 KSP851927:KSP851928 LCL851927:LCL851928 LMH851927:LMH851928 LWD851927:LWD851928 MFZ851927:MFZ851928 MPV851927:MPV851928 MZR851927:MZR851928 NJN851927:NJN851928 NTJ851927:NTJ851928 ODF851927:ODF851928 ONB851927:ONB851928 OWX851927:OWX851928 PGT851927:PGT851928 PQP851927:PQP851928 QAL851927:QAL851928 QKH851927:QKH851928 QUD851927:QUD851928 RDZ851927:RDZ851928 RNV851927:RNV851928 RXR851927:RXR851928 SHN851927:SHN851928 SRJ851927:SRJ851928 TBF851927:TBF851928 TLB851927:TLB851928 TUX851927:TUX851928 UET851927:UET851928 UOP851927:UOP851928 UYL851927:UYL851928 VIH851927:VIH851928 VSD851927:VSD851928 WBZ851927:WBZ851928 WLV851927:WLV851928 WVR851927:WVR851928 J917463:J917464 JF917463:JF917464 TB917463:TB917464 ACX917463:ACX917464 AMT917463:AMT917464 AWP917463:AWP917464 BGL917463:BGL917464 BQH917463:BQH917464 CAD917463:CAD917464 CJZ917463:CJZ917464 CTV917463:CTV917464 DDR917463:DDR917464 DNN917463:DNN917464 DXJ917463:DXJ917464 EHF917463:EHF917464 ERB917463:ERB917464 FAX917463:FAX917464 FKT917463:FKT917464 FUP917463:FUP917464 GEL917463:GEL917464 GOH917463:GOH917464 GYD917463:GYD917464 HHZ917463:HHZ917464 HRV917463:HRV917464 IBR917463:IBR917464 ILN917463:ILN917464 IVJ917463:IVJ917464 JFF917463:JFF917464 JPB917463:JPB917464 JYX917463:JYX917464 KIT917463:KIT917464 KSP917463:KSP917464 LCL917463:LCL917464 LMH917463:LMH917464 LWD917463:LWD917464 MFZ917463:MFZ917464 MPV917463:MPV917464 MZR917463:MZR917464 NJN917463:NJN917464 NTJ917463:NTJ917464 ODF917463:ODF917464 ONB917463:ONB917464 OWX917463:OWX917464 PGT917463:PGT917464 PQP917463:PQP917464 QAL917463:QAL917464 QKH917463:QKH917464 QUD917463:QUD917464 RDZ917463:RDZ917464 RNV917463:RNV917464 RXR917463:RXR917464 SHN917463:SHN917464 SRJ917463:SRJ917464 TBF917463:TBF917464 TLB917463:TLB917464 TUX917463:TUX917464 UET917463:UET917464 UOP917463:UOP917464 UYL917463:UYL917464 VIH917463:VIH917464 VSD917463:VSD917464 WBZ917463:WBZ917464 WLV917463:WLV917464 WVR917463:WVR917464 J982999:J983000 JF982999:JF983000 TB982999:TB983000 ACX982999:ACX983000 AMT982999:AMT983000 AWP982999:AWP983000 BGL982999:BGL983000 BQH982999:BQH983000 CAD982999:CAD983000 CJZ982999:CJZ983000 CTV982999:CTV983000 DDR982999:DDR983000 DNN982999:DNN983000 DXJ982999:DXJ983000 EHF982999:EHF983000 ERB982999:ERB983000 FAX982999:FAX983000 FKT982999:FKT983000 FUP982999:FUP983000 GEL982999:GEL983000 GOH982999:GOH983000 GYD982999:GYD983000 HHZ982999:HHZ983000 HRV982999:HRV983000 IBR982999:IBR983000 ILN982999:ILN983000 IVJ982999:IVJ983000 JFF982999:JFF983000 JPB982999:JPB983000 JYX982999:JYX983000 KIT982999:KIT983000 KSP982999:KSP983000 LCL982999:LCL983000 LMH982999:LMH983000 LWD982999:LWD983000 MFZ982999:MFZ983000 MPV982999:MPV983000 MZR982999:MZR983000 NJN982999:NJN983000 NTJ982999:NTJ983000 ODF982999:ODF983000 ONB982999:ONB983000 OWX982999:OWX983000 PGT982999:PGT983000 PQP982999:PQP983000 QAL982999:QAL983000 QKH982999:QKH983000 QUD982999:QUD983000 RDZ982999:RDZ983000 RNV982999:RNV983000 RXR982999:RXR983000 SHN982999:SHN983000 SRJ982999:SRJ983000 TBF982999:TBF983000 TLB982999:TLB983000 TUX982999:TUX983000 UET982999:UET983000 UOP982999:UOP983000 UYL982999:UYL983000 VIH982999:VIH983000 VSD982999:VSD983000 WBZ982999:WBZ983000 WLV982999:WLV983000 WVR982999:WVR983000 G65480:G65484 JC65480:JC65484 SY65480:SY65484 ACU65480:ACU65484 AMQ65480:AMQ65484 AWM65480:AWM65484 BGI65480:BGI65484 BQE65480:BQE65484 CAA65480:CAA65484 CJW65480:CJW65484 CTS65480:CTS65484 DDO65480:DDO65484 DNK65480:DNK65484 DXG65480:DXG65484 EHC65480:EHC65484 EQY65480:EQY65484 FAU65480:FAU65484 FKQ65480:FKQ65484 FUM65480:FUM65484 GEI65480:GEI65484 GOE65480:GOE65484 GYA65480:GYA65484 HHW65480:HHW65484 HRS65480:HRS65484 IBO65480:IBO65484 ILK65480:ILK65484 IVG65480:IVG65484 JFC65480:JFC65484 JOY65480:JOY65484 JYU65480:JYU65484 KIQ65480:KIQ65484 KSM65480:KSM65484 LCI65480:LCI65484 LME65480:LME65484 LWA65480:LWA65484 MFW65480:MFW65484 MPS65480:MPS65484 MZO65480:MZO65484 NJK65480:NJK65484 NTG65480:NTG65484 ODC65480:ODC65484 OMY65480:OMY65484 OWU65480:OWU65484 PGQ65480:PGQ65484 PQM65480:PQM65484 QAI65480:QAI65484 QKE65480:QKE65484 QUA65480:QUA65484 RDW65480:RDW65484 RNS65480:RNS65484 RXO65480:RXO65484 SHK65480:SHK65484 SRG65480:SRG65484 TBC65480:TBC65484 TKY65480:TKY65484 TUU65480:TUU65484 UEQ65480:UEQ65484 UOM65480:UOM65484 UYI65480:UYI65484 VIE65480:VIE65484 VSA65480:VSA65484 WBW65480:WBW65484 WLS65480:WLS65484 WVO65480:WVO65484 G131016:G131020 JC131016:JC131020 SY131016:SY131020 ACU131016:ACU131020 AMQ131016:AMQ131020 AWM131016:AWM131020 BGI131016:BGI131020 BQE131016:BQE131020 CAA131016:CAA131020 CJW131016:CJW131020 CTS131016:CTS131020 DDO131016:DDO131020 DNK131016:DNK131020 DXG131016:DXG131020 EHC131016:EHC131020 EQY131016:EQY131020 FAU131016:FAU131020 FKQ131016:FKQ131020 FUM131016:FUM131020 GEI131016:GEI131020 GOE131016:GOE131020 GYA131016:GYA131020 HHW131016:HHW131020 HRS131016:HRS131020 IBO131016:IBO131020 ILK131016:ILK131020 IVG131016:IVG131020 JFC131016:JFC131020 JOY131016:JOY131020 JYU131016:JYU131020 KIQ131016:KIQ131020 KSM131016:KSM131020 LCI131016:LCI131020 LME131016:LME131020 LWA131016:LWA131020 MFW131016:MFW131020 MPS131016:MPS131020 MZO131016:MZO131020 NJK131016:NJK131020 NTG131016:NTG131020 ODC131016:ODC131020 OMY131016:OMY131020 OWU131016:OWU131020 PGQ131016:PGQ131020 PQM131016:PQM131020 QAI131016:QAI131020 QKE131016:QKE131020 QUA131016:QUA131020 RDW131016:RDW131020 RNS131016:RNS131020 RXO131016:RXO131020 SHK131016:SHK131020 SRG131016:SRG131020 TBC131016:TBC131020 TKY131016:TKY131020 TUU131016:TUU131020 UEQ131016:UEQ131020 UOM131016:UOM131020 UYI131016:UYI131020 VIE131016:VIE131020 VSA131016:VSA131020 WBW131016:WBW131020 WLS131016:WLS131020 WVO131016:WVO131020 G196552:G196556 JC196552:JC196556 SY196552:SY196556 ACU196552:ACU196556 AMQ196552:AMQ196556 AWM196552:AWM196556 BGI196552:BGI196556 BQE196552:BQE196556 CAA196552:CAA196556 CJW196552:CJW196556 CTS196552:CTS196556 DDO196552:DDO196556 DNK196552:DNK196556 DXG196552:DXG196556 EHC196552:EHC196556 EQY196552:EQY196556 FAU196552:FAU196556 FKQ196552:FKQ196556 FUM196552:FUM196556 GEI196552:GEI196556 GOE196552:GOE196556 GYA196552:GYA196556 HHW196552:HHW196556 HRS196552:HRS196556 IBO196552:IBO196556 ILK196552:ILK196556 IVG196552:IVG196556 JFC196552:JFC196556 JOY196552:JOY196556 JYU196552:JYU196556 KIQ196552:KIQ196556 KSM196552:KSM196556 LCI196552:LCI196556 LME196552:LME196556 LWA196552:LWA196556 MFW196552:MFW196556 MPS196552:MPS196556 MZO196552:MZO196556 NJK196552:NJK196556 NTG196552:NTG196556 ODC196552:ODC196556 OMY196552:OMY196556 OWU196552:OWU196556 PGQ196552:PGQ196556 PQM196552:PQM196556 QAI196552:QAI196556 QKE196552:QKE196556 QUA196552:QUA196556 RDW196552:RDW196556 RNS196552:RNS196556 RXO196552:RXO196556 SHK196552:SHK196556 SRG196552:SRG196556 TBC196552:TBC196556 TKY196552:TKY196556 TUU196552:TUU196556 UEQ196552:UEQ196556 UOM196552:UOM196556 UYI196552:UYI196556 VIE196552:VIE196556 VSA196552:VSA196556 WBW196552:WBW196556 WLS196552:WLS196556 WVO196552:WVO196556 G262088:G262092 JC262088:JC262092 SY262088:SY262092 ACU262088:ACU262092 AMQ262088:AMQ262092 AWM262088:AWM262092 BGI262088:BGI262092 BQE262088:BQE262092 CAA262088:CAA262092 CJW262088:CJW262092 CTS262088:CTS262092 DDO262088:DDO262092 DNK262088:DNK262092 DXG262088:DXG262092 EHC262088:EHC262092 EQY262088:EQY262092 FAU262088:FAU262092 FKQ262088:FKQ262092 FUM262088:FUM262092 GEI262088:GEI262092 GOE262088:GOE262092 GYA262088:GYA262092 HHW262088:HHW262092 HRS262088:HRS262092 IBO262088:IBO262092 ILK262088:ILK262092 IVG262088:IVG262092 JFC262088:JFC262092 JOY262088:JOY262092 JYU262088:JYU262092 KIQ262088:KIQ262092 KSM262088:KSM262092 LCI262088:LCI262092 LME262088:LME262092 LWA262088:LWA262092 MFW262088:MFW262092 MPS262088:MPS262092 MZO262088:MZO262092 NJK262088:NJK262092 NTG262088:NTG262092 ODC262088:ODC262092 OMY262088:OMY262092 OWU262088:OWU262092 PGQ262088:PGQ262092 PQM262088:PQM262092 QAI262088:QAI262092 QKE262088:QKE262092 QUA262088:QUA262092 RDW262088:RDW262092 RNS262088:RNS262092 RXO262088:RXO262092 SHK262088:SHK262092 SRG262088:SRG262092 TBC262088:TBC262092 TKY262088:TKY262092 TUU262088:TUU262092 UEQ262088:UEQ262092 UOM262088:UOM262092 UYI262088:UYI262092 VIE262088:VIE262092 VSA262088:VSA262092 WBW262088:WBW262092 WLS262088:WLS262092 WVO262088:WVO262092 G327624:G327628 JC327624:JC327628 SY327624:SY327628 ACU327624:ACU327628 AMQ327624:AMQ327628 AWM327624:AWM327628 BGI327624:BGI327628 BQE327624:BQE327628 CAA327624:CAA327628 CJW327624:CJW327628 CTS327624:CTS327628 DDO327624:DDO327628 DNK327624:DNK327628 DXG327624:DXG327628 EHC327624:EHC327628 EQY327624:EQY327628 FAU327624:FAU327628 FKQ327624:FKQ327628 FUM327624:FUM327628 GEI327624:GEI327628 GOE327624:GOE327628 GYA327624:GYA327628 HHW327624:HHW327628 HRS327624:HRS327628 IBO327624:IBO327628 ILK327624:ILK327628 IVG327624:IVG327628 JFC327624:JFC327628 JOY327624:JOY327628 JYU327624:JYU327628 KIQ327624:KIQ327628 KSM327624:KSM327628 LCI327624:LCI327628 LME327624:LME327628 LWA327624:LWA327628 MFW327624:MFW327628 MPS327624:MPS327628 MZO327624:MZO327628 NJK327624:NJK327628 NTG327624:NTG327628 ODC327624:ODC327628 OMY327624:OMY327628 OWU327624:OWU327628 PGQ327624:PGQ327628 PQM327624:PQM327628 QAI327624:QAI327628 QKE327624:QKE327628 QUA327624:QUA327628 RDW327624:RDW327628 RNS327624:RNS327628 RXO327624:RXO327628 SHK327624:SHK327628 SRG327624:SRG327628 TBC327624:TBC327628 TKY327624:TKY327628 TUU327624:TUU327628 UEQ327624:UEQ327628 UOM327624:UOM327628 UYI327624:UYI327628 VIE327624:VIE327628 VSA327624:VSA327628 WBW327624:WBW327628 WLS327624:WLS327628 WVO327624:WVO327628 G393160:G393164 JC393160:JC393164 SY393160:SY393164 ACU393160:ACU393164 AMQ393160:AMQ393164 AWM393160:AWM393164 BGI393160:BGI393164 BQE393160:BQE393164 CAA393160:CAA393164 CJW393160:CJW393164 CTS393160:CTS393164 DDO393160:DDO393164 DNK393160:DNK393164 DXG393160:DXG393164 EHC393160:EHC393164 EQY393160:EQY393164 FAU393160:FAU393164 FKQ393160:FKQ393164 FUM393160:FUM393164 GEI393160:GEI393164 GOE393160:GOE393164 GYA393160:GYA393164 HHW393160:HHW393164 HRS393160:HRS393164 IBO393160:IBO393164 ILK393160:ILK393164 IVG393160:IVG393164 JFC393160:JFC393164 JOY393160:JOY393164 JYU393160:JYU393164 KIQ393160:KIQ393164 KSM393160:KSM393164 LCI393160:LCI393164 LME393160:LME393164 LWA393160:LWA393164 MFW393160:MFW393164 MPS393160:MPS393164 MZO393160:MZO393164 NJK393160:NJK393164 NTG393160:NTG393164 ODC393160:ODC393164 OMY393160:OMY393164 OWU393160:OWU393164 PGQ393160:PGQ393164 PQM393160:PQM393164 QAI393160:QAI393164 QKE393160:QKE393164 QUA393160:QUA393164 RDW393160:RDW393164 RNS393160:RNS393164 RXO393160:RXO393164 SHK393160:SHK393164 SRG393160:SRG393164 TBC393160:TBC393164 TKY393160:TKY393164 TUU393160:TUU393164 UEQ393160:UEQ393164 UOM393160:UOM393164 UYI393160:UYI393164 VIE393160:VIE393164 VSA393160:VSA393164 WBW393160:WBW393164 WLS393160:WLS393164 WVO393160:WVO393164 G458696:G458700 JC458696:JC458700 SY458696:SY458700 ACU458696:ACU458700 AMQ458696:AMQ458700 AWM458696:AWM458700 BGI458696:BGI458700 BQE458696:BQE458700 CAA458696:CAA458700 CJW458696:CJW458700 CTS458696:CTS458700 DDO458696:DDO458700 DNK458696:DNK458700 DXG458696:DXG458700 EHC458696:EHC458700 EQY458696:EQY458700 FAU458696:FAU458700 FKQ458696:FKQ458700 FUM458696:FUM458700 GEI458696:GEI458700 GOE458696:GOE458700 GYA458696:GYA458700 HHW458696:HHW458700 HRS458696:HRS458700 IBO458696:IBO458700 ILK458696:ILK458700 IVG458696:IVG458700 JFC458696:JFC458700 JOY458696:JOY458700 JYU458696:JYU458700 KIQ458696:KIQ458700 KSM458696:KSM458700 LCI458696:LCI458700 LME458696:LME458700 LWA458696:LWA458700 MFW458696:MFW458700 MPS458696:MPS458700 MZO458696:MZO458700 NJK458696:NJK458700 NTG458696:NTG458700 ODC458696:ODC458700 OMY458696:OMY458700 OWU458696:OWU458700 PGQ458696:PGQ458700 PQM458696:PQM458700 QAI458696:QAI458700 QKE458696:QKE458700 QUA458696:QUA458700 RDW458696:RDW458700 RNS458696:RNS458700 RXO458696:RXO458700 SHK458696:SHK458700 SRG458696:SRG458700 TBC458696:TBC458700 TKY458696:TKY458700 TUU458696:TUU458700 UEQ458696:UEQ458700 UOM458696:UOM458700 UYI458696:UYI458700 VIE458696:VIE458700 VSA458696:VSA458700 WBW458696:WBW458700 WLS458696:WLS458700 WVO458696:WVO458700 G524232:G524236 JC524232:JC524236 SY524232:SY524236 ACU524232:ACU524236 AMQ524232:AMQ524236 AWM524232:AWM524236 BGI524232:BGI524236 BQE524232:BQE524236 CAA524232:CAA524236 CJW524232:CJW524236 CTS524232:CTS524236 DDO524232:DDO524236 DNK524232:DNK524236 DXG524232:DXG524236 EHC524232:EHC524236 EQY524232:EQY524236 FAU524232:FAU524236 FKQ524232:FKQ524236 FUM524232:FUM524236 GEI524232:GEI524236 GOE524232:GOE524236 GYA524232:GYA524236 HHW524232:HHW524236 HRS524232:HRS524236 IBO524232:IBO524236 ILK524232:ILK524236 IVG524232:IVG524236 JFC524232:JFC524236 JOY524232:JOY524236 JYU524232:JYU524236 KIQ524232:KIQ524236 KSM524232:KSM524236 LCI524232:LCI524236 LME524232:LME524236 LWA524232:LWA524236 MFW524232:MFW524236 MPS524232:MPS524236 MZO524232:MZO524236 NJK524232:NJK524236 NTG524232:NTG524236 ODC524232:ODC524236 OMY524232:OMY524236 OWU524232:OWU524236 PGQ524232:PGQ524236 PQM524232:PQM524236 QAI524232:QAI524236 QKE524232:QKE524236 QUA524232:QUA524236 RDW524232:RDW524236 RNS524232:RNS524236 RXO524232:RXO524236 SHK524232:SHK524236 SRG524232:SRG524236 TBC524232:TBC524236 TKY524232:TKY524236 TUU524232:TUU524236 UEQ524232:UEQ524236 UOM524232:UOM524236 UYI524232:UYI524236 VIE524232:VIE524236 VSA524232:VSA524236 WBW524232:WBW524236 WLS524232:WLS524236 WVO524232:WVO524236 G589768:G589772 JC589768:JC589772 SY589768:SY589772 ACU589768:ACU589772 AMQ589768:AMQ589772 AWM589768:AWM589772 BGI589768:BGI589772 BQE589768:BQE589772 CAA589768:CAA589772 CJW589768:CJW589772 CTS589768:CTS589772 DDO589768:DDO589772 DNK589768:DNK589772 DXG589768:DXG589772 EHC589768:EHC589772 EQY589768:EQY589772 FAU589768:FAU589772 FKQ589768:FKQ589772 FUM589768:FUM589772 GEI589768:GEI589772 GOE589768:GOE589772 GYA589768:GYA589772 HHW589768:HHW589772 HRS589768:HRS589772 IBO589768:IBO589772 ILK589768:ILK589772 IVG589768:IVG589772 JFC589768:JFC589772 JOY589768:JOY589772 JYU589768:JYU589772 KIQ589768:KIQ589772 KSM589768:KSM589772 LCI589768:LCI589772 LME589768:LME589772 LWA589768:LWA589772 MFW589768:MFW589772 MPS589768:MPS589772 MZO589768:MZO589772 NJK589768:NJK589772 NTG589768:NTG589772 ODC589768:ODC589772 OMY589768:OMY589772 OWU589768:OWU589772 PGQ589768:PGQ589772 PQM589768:PQM589772 QAI589768:QAI589772 QKE589768:QKE589772 QUA589768:QUA589772 RDW589768:RDW589772 RNS589768:RNS589772 RXO589768:RXO589772 SHK589768:SHK589772 SRG589768:SRG589772 TBC589768:TBC589772 TKY589768:TKY589772 TUU589768:TUU589772 UEQ589768:UEQ589772 UOM589768:UOM589772 UYI589768:UYI589772 VIE589768:VIE589772 VSA589768:VSA589772 WBW589768:WBW589772 WLS589768:WLS589772 WVO589768:WVO589772 G655304:G655308 JC655304:JC655308 SY655304:SY655308 ACU655304:ACU655308 AMQ655304:AMQ655308 AWM655304:AWM655308 BGI655304:BGI655308 BQE655304:BQE655308 CAA655304:CAA655308 CJW655304:CJW655308 CTS655304:CTS655308 DDO655304:DDO655308 DNK655304:DNK655308 DXG655304:DXG655308 EHC655304:EHC655308 EQY655304:EQY655308 FAU655304:FAU655308 FKQ655304:FKQ655308 FUM655304:FUM655308 GEI655304:GEI655308 GOE655304:GOE655308 GYA655304:GYA655308 HHW655304:HHW655308 HRS655304:HRS655308 IBO655304:IBO655308 ILK655304:ILK655308 IVG655304:IVG655308 JFC655304:JFC655308 JOY655304:JOY655308 JYU655304:JYU655308 KIQ655304:KIQ655308 KSM655304:KSM655308 LCI655304:LCI655308 LME655304:LME655308 LWA655304:LWA655308 MFW655304:MFW655308 MPS655304:MPS655308 MZO655304:MZO655308 NJK655304:NJK655308 NTG655304:NTG655308 ODC655304:ODC655308 OMY655304:OMY655308 OWU655304:OWU655308 PGQ655304:PGQ655308 PQM655304:PQM655308 QAI655304:QAI655308 QKE655304:QKE655308 QUA655304:QUA655308 RDW655304:RDW655308 RNS655304:RNS655308 RXO655304:RXO655308 SHK655304:SHK655308 SRG655304:SRG655308 TBC655304:TBC655308 TKY655304:TKY655308 TUU655304:TUU655308 UEQ655304:UEQ655308 UOM655304:UOM655308 UYI655304:UYI655308 VIE655304:VIE655308 VSA655304:VSA655308 WBW655304:WBW655308 WLS655304:WLS655308 WVO655304:WVO655308 G720840:G720844 JC720840:JC720844 SY720840:SY720844 ACU720840:ACU720844 AMQ720840:AMQ720844 AWM720840:AWM720844 BGI720840:BGI720844 BQE720840:BQE720844 CAA720840:CAA720844 CJW720840:CJW720844 CTS720840:CTS720844 DDO720840:DDO720844 DNK720840:DNK720844 DXG720840:DXG720844 EHC720840:EHC720844 EQY720840:EQY720844 FAU720840:FAU720844 FKQ720840:FKQ720844 FUM720840:FUM720844 GEI720840:GEI720844 GOE720840:GOE720844 GYA720840:GYA720844 HHW720840:HHW720844 HRS720840:HRS720844 IBO720840:IBO720844 ILK720840:ILK720844 IVG720840:IVG720844 JFC720840:JFC720844 JOY720840:JOY720844 JYU720840:JYU720844 KIQ720840:KIQ720844 KSM720840:KSM720844 LCI720840:LCI720844 LME720840:LME720844 LWA720840:LWA720844 MFW720840:MFW720844 MPS720840:MPS720844 MZO720840:MZO720844 NJK720840:NJK720844 NTG720840:NTG720844 ODC720840:ODC720844 OMY720840:OMY720844 OWU720840:OWU720844 PGQ720840:PGQ720844 PQM720840:PQM720844 QAI720840:QAI720844 QKE720840:QKE720844 QUA720840:QUA720844 RDW720840:RDW720844 RNS720840:RNS720844 RXO720840:RXO720844 SHK720840:SHK720844 SRG720840:SRG720844 TBC720840:TBC720844 TKY720840:TKY720844 TUU720840:TUU720844 UEQ720840:UEQ720844 UOM720840:UOM720844 UYI720840:UYI720844 VIE720840:VIE720844 VSA720840:VSA720844 WBW720840:WBW720844 WLS720840:WLS720844 WVO720840:WVO720844 G786376:G786380 JC786376:JC786380 SY786376:SY786380 ACU786376:ACU786380 AMQ786376:AMQ786380 AWM786376:AWM786380 BGI786376:BGI786380 BQE786376:BQE786380 CAA786376:CAA786380 CJW786376:CJW786380 CTS786376:CTS786380 DDO786376:DDO786380 DNK786376:DNK786380 DXG786376:DXG786380 EHC786376:EHC786380 EQY786376:EQY786380 FAU786376:FAU786380 FKQ786376:FKQ786380 FUM786376:FUM786380 GEI786376:GEI786380 GOE786376:GOE786380 GYA786376:GYA786380 HHW786376:HHW786380 HRS786376:HRS786380 IBO786376:IBO786380 ILK786376:ILK786380 IVG786376:IVG786380 JFC786376:JFC786380 JOY786376:JOY786380 JYU786376:JYU786380 KIQ786376:KIQ786380 KSM786376:KSM786380 LCI786376:LCI786380 LME786376:LME786380 LWA786376:LWA786380 MFW786376:MFW786380 MPS786376:MPS786380 MZO786376:MZO786380 NJK786376:NJK786380 NTG786376:NTG786380 ODC786376:ODC786380 OMY786376:OMY786380 OWU786376:OWU786380 PGQ786376:PGQ786380 PQM786376:PQM786380 QAI786376:QAI786380 QKE786376:QKE786380 QUA786376:QUA786380 RDW786376:RDW786380 RNS786376:RNS786380 RXO786376:RXO786380 SHK786376:SHK786380 SRG786376:SRG786380 TBC786376:TBC786380 TKY786376:TKY786380 TUU786376:TUU786380 UEQ786376:UEQ786380 UOM786376:UOM786380 UYI786376:UYI786380 VIE786376:VIE786380 VSA786376:VSA786380 WBW786376:WBW786380 WLS786376:WLS786380 WVO786376:WVO786380 G851912:G851916 JC851912:JC851916 SY851912:SY851916 ACU851912:ACU851916 AMQ851912:AMQ851916 AWM851912:AWM851916 BGI851912:BGI851916 BQE851912:BQE851916 CAA851912:CAA851916 CJW851912:CJW851916 CTS851912:CTS851916 DDO851912:DDO851916 DNK851912:DNK851916 DXG851912:DXG851916 EHC851912:EHC851916 EQY851912:EQY851916 FAU851912:FAU851916 FKQ851912:FKQ851916 FUM851912:FUM851916 GEI851912:GEI851916 GOE851912:GOE851916 GYA851912:GYA851916 HHW851912:HHW851916 HRS851912:HRS851916 IBO851912:IBO851916 ILK851912:ILK851916 IVG851912:IVG851916 JFC851912:JFC851916 JOY851912:JOY851916 JYU851912:JYU851916 KIQ851912:KIQ851916 KSM851912:KSM851916 LCI851912:LCI851916 LME851912:LME851916 LWA851912:LWA851916 MFW851912:MFW851916 MPS851912:MPS851916 MZO851912:MZO851916 NJK851912:NJK851916 NTG851912:NTG851916 ODC851912:ODC851916 OMY851912:OMY851916 OWU851912:OWU851916 PGQ851912:PGQ851916 PQM851912:PQM851916 QAI851912:QAI851916 QKE851912:QKE851916 QUA851912:QUA851916 RDW851912:RDW851916 RNS851912:RNS851916 RXO851912:RXO851916 SHK851912:SHK851916 SRG851912:SRG851916 TBC851912:TBC851916 TKY851912:TKY851916 TUU851912:TUU851916 UEQ851912:UEQ851916 UOM851912:UOM851916 UYI851912:UYI851916 VIE851912:VIE851916 VSA851912:VSA851916 WBW851912:WBW851916 WLS851912:WLS851916 WVO851912:WVO851916 G917448:G917452 JC917448:JC917452 SY917448:SY917452 ACU917448:ACU917452 AMQ917448:AMQ917452 AWM917448:AWM917452 BGI917448:BGI917452 BQE917448:BQE917452 CAA917448:CAA917452 CJW917448:CJW917452 CTS917448:CTS917452 DDO917448:DDO917452 DNK917448:DNK917452 DXG917448:DXG917452 EHC917448:EHC917452 EQY917448:EQY917452 FAU917448:FAU917452 FKQ917448:FKQ917452 FUM917448:FUM917452 GEI917448:GEI917452 GOE917448:GOE917452 GYA917448:GYA917452 HHW917448:HHW917452 HRS917448:HRS917452 IBO917448:IBO917452 ILK917448:ILK917452 IVG917448:IVG917452 JFC917448:JFC917452 JOY917448:JOY917452 JYU917448:JYU917452 KIQ917448:KIQ917452 KSM917448:KSM917452 LCI917448:LCI917452 LME917448:LME917452 LWA917448:LWA917452 MFW917448:MFW917452 MPS917448:MPS917452 MZO917448:MZO917452 NJK917448:NJK917452 NTG917448:NTG917452 ODC917448:ODC917452 OMY917448:OMY917452 OWU917448:OWU917452 PGQ917448:PGQ917452 PQM917448:PQM917452 QAI917448:QAI917452 QKE917448:QKE917452 QUA917448:QUA917452 RDW917448:RDW917452 RNS917448:RNS917452 RXO917448:RXO917452 SHK917448:SHK917452 SRG917448:SRG917452 TBC917448:TBC917452 TKY917448:TKY917452 TUU917448:TUU917452 UEQ917448:UEQ917452 UOM917448:UOM917452 UYI917448:UYI917452 VIE917448:VIE917452 VSA917448:VSA917452 WBW917448:WBW917452 WLS917448:WLS917452 WVO917448:WVO917452 G982984:G982988 JC982984:JC982988 SY982984:SY982988 ACU982984:ACU982988 AMQ982984:AMQ982988 AWM982984:AWM982988 BGI982984:BGI982988 BQE982984:BQE982988 CAA982984:CAA982988 CJW982984:CJW982988 CTS982984:CTS982988 DDO982984:DDO982988 DNK982984:DNK982988 DXG982984:DXG982988 EHC982984:EHC982988 EQY982984:EQY982988 FAU982984:FAU982988 FKQ982984:FKQ982988 FUM982984:FUM982988 GEI982984:GEI982988 GOE982984:GOE982988 GYA982984:GYA982988 HHW982984:HHW982988 HRS982984:HRS982988 IBO982984:IBO982988 ILK982984:ILK982988 IVG982984:IVG982988 JFC982984:JFC982988 JOY982984:JOY982988 JYU982984:JYU982988 KIQ982984:KIQ982988 KSM982984:KSM982988 LCI982984:LCI982988 LME982984:LME982988 LWA982984:LWA982988 MFW982984:MFW982988 MPS982984:MPS982988 MZO982984:MZO982988 NJK982984:NJK982988 NTG982984:NTG982988 ODC982984:ODC982988 OMY982984:OMY982988 OWU982984:OWU982988 PGQ982984:PGQ982988 PQM982984:PQM982988 QAI982984:QAI982988 QKE982984:QKE982988 QUA982984:QUA982988 RDW982984:RDW982988 RNS982984:RNS982988 RXO982984:RXO982988 SHK982984:SHK982988 SRG982984:SRG982988 TBC982984:TBC982988 TKY982984:TKY982988 TUU982984:TUU982988 UEQ982984:UEQ982988 UOM982984:UOM982988 UYI982984:UYI982988 VIE982984:VIE982988 VSA982984:VSA982988 WBW982984:WBW982988 WLS982984:WLS982988 WVO982984:WVO982988" xr:uid="{00000000-0002-0000-4B00-000000000000}"/>
    <dataValidation type="decimal" operator="greaterThanOrEqual" allowBlank="1" showErrorMessage="1" promptTitle="Data Input" prompt="Enter value greater than or equal to zero." sqref="F65491 JB65491 SX65491 ACT65491 AMP65491 AWL65491 BGH65491 BQD65491 BZZ65491 CJV65491 CTR65491 DDN65491 DNJ65491 DXF65491 EHB65491 EQX65491 FAT65491 FKP65491 FUL65491 GEH65491 GOD65491 GXZ65491 HHV65491 HRR65491 IBN65491 ILJ65491 IVF65491 JFB65491 JOX65491 JYT65491 KIP65491 KSL65491 LCH65491 LMD65491 LVZ65491 MFV65491 MPR65491 MZN65491 NJJ65491 NTF65491 ODB65491 OMX65491 OWT65491 PGP65491 PQL65491 QAH65491 QKD65491 QTZ65491 RDV65491 RNR65491 RXN65491 SHJ65491 SRF65491 TBB65491 TKX65491 TUT65491 UEP65491 UOL65491 UYH65491 VID65491 VRZ65491 WBV65491 WLR65491 WVN65491 F131027 JB131027 SX131027 ACT131027 AMP131027 AWL131027 BGH131027 BQD131027 BZZ131027 CJV131027 CTR131027 DDN131027 DNJ131027 DXF131027 EHB131027 EQX131027 FAT131027 FKP131027 FUL131027 GEH131027 GOD131027 GXZ131027 HHV131027 HRR131027 IBN131027 ILJ131027 IVF131027 JFB131027 JOX131027 JYT131027 KIP131027 KSL131027 LCH131027 LMD131027 LVZ131027 MFV131027 MPR131027 MZN131027 NJJ131027 NTF131027 ODB131027 OMX131027 OWT131027 PGP131027 PQL131027 QAH131027 QKD131027 QTZ131027 RDV131027 RNR131027 RXN131027 SHJ131027 SRF131027 TBB131027 TKX131027 TUT131027 UEP131027 UOL131027 UYH131027 VID131027 VRZ131027 WBV131027 WLR131027 WVN131027 F196563 JB196563 SX196563 ACT196563 AMP196563 AWL196563 BGH196563 BQD196563 BZZ196563 CJV196563 CTR196563 DDN196563 DNJ196563 DXF196563 EHB196563 EQX196563 FAT196563 FKP196563 FUL196563 GEH196563 GOD196563 GXZ196563 HHV196563 HRR196563 IBN196563 ILJ196563 IVF196563 JFB196563 JOX196563 JYT196563 KIP196563 KSL196563 LCH196563 LMD196563 LVZ196563 MFV196563 MPR196563 MZN196563 NJJ196563 NTF196563 ODB196563 OMX196563 OWT196563 PGP196563 PQL196563 QAH196563 QKD196563 QTZ196563 RDV196563 RNR196563 RXN196563 SHJ196563 SRF196563 TBB196563 TKX196563 TUT196563 UEP196563 UOL196563 UYH196563 VID196563 VRZ196563 WBV196563 WLR196563 WVN196563 F262099 JB262099 SX262099 ACT262099 AMP262099 AWL262099 BGH262099 BQD262099 BZZ262099 CJV262099 CTR262099 DDN262099 DNJ262099 DXF262099 EHB262099 EQX262099 FAT262099 FKP262099 FUL262099 GEH262099 GOD262099 GXZ262099 HHV262099 HRR262099 IBN262099 ILJ262099 IVF262099 JFB262099 JOX262099 JYT262099 KIP262099 KSL262099 LCH262099 LMD262099 LVZ262099 MFV262099 MPR262099 MZN262099 NJJ262099 NTF262099 ODB262099 OMX262099 OWT262099 PGP262099 PQL262099 QAH262099 QKD262099 QTZ262099 RDV262099 RNR262099 RXN262099 SHJ262099 SRF262099 TBB262099 TKX262099 TUT262099 UEP262099 UOL262099 UYH262099 VID262099 VRZ262099 WBV262099 WLR262099 WVN262099 F327635 JB327635 SX327635 ACT327635 AMP327635 AWL327635 BGH327635 BQD327635 BZZ327635 CJV327635 CTR327635 DDN327635 DNJ327635 DXF327635 EHB327635 EQX327635 FAT327635 FKP327635 FUL327635 GEH327635 GOD327635 GXZ327635 HHV327635 HRR327635 IBN327635 ILJ327635 IVF327635 JFB327635 JOX327635 JYT327635 KIP327635 KSL327635 LCH327635 LMD327635 LVZ327635 MFV327635 MPR327635 MZN327635 NJJ327635 NTF327635 ODB327635 OMX327635 OWT327635 PGP327635 PQL327635 QAH327635 QKD327635 QTZ327635 RDV327635 RNR327635 RXN327635 SHJ327635 SRF327635 TBB327635 TKX327635 TUT327635 UEP327635 UOL327635 UYH327635 VID327635 VRZ327635 WBV327635 WLR327635 WVN327635 F393171 JB393171 SX393171 ACT393171 AMP393171 AWL393171 BGH393171 BQD393171 BZZ393171 CJV393171 CTR393171 DDN393171 DNJ393171 DXF393171 EHB393171 EQX393171 FAT393171 FKP393171 FUL393171 GEH393171 GOD393171 GXZ393171 HHV393171 HRR393171 IBN393171 ILJ393171 IVF393171 JFB393171 JOX393171 JYT393171 KIP393171 KSL393171 LCH393171 LMD393171 LVZ393171 MFV393171 MPR393171 MZN393171 NJJ393171 NTF393171 ODB393171 OMX393171 OWT393171 PGP393171 PQL393171 QAH393171 QKD393171 QTZ393171 RDV393171 RNR393171 RXN393171 SHJ393171 SRF393171 TBB393171 TKX393171 TUT393171 UEP393171 UOL393171 UYH393171 VID393171 VRZ393171 WBV393171 WLR393171 WVN393171 F458707 JB458707 SX458707 ACT458707 AMP458707 AWL458707 BGH458707 BQD458707 BZZ458707 CJV458707 CTR458707 DDN458707 DNJ458707 DXF458707 EHB458707 EQX458707 FAT458707 FKP458707 FUL458707 GEH458707 GOD458707 GXZ458707 HHV458707 HRR458707 IBN458707 ILJ458707 IVF458707 JFB458707 JOX458707 JYT458707 KIP458707 KSL458707 LCH458707 LMD458707 LVZ458707 MFV458707 MPR458707 MZN458707 NJJ458707 NTF458707 ODB458707 OMX458707 OWT458707 PGP458707 PQL458707 QAH458707 QKD458707 QTZ458707 RDV458707 RNR458707 RXN458707 SHJ458707 SRF458707 TBB458707 TKX458707 TUT458707 UEP458707 UOL458707 UYH458707 VID458707 VRZ458707 WBV458707 WLR458707 WVN458707 F524243 JB524243 SX524243 ACT524243 AMP524243 AWL524243 BGH524243 BQD524243 BZZ524243 CJV524243 CTR524243 DDN524243 DNJ524243 DXF524243 EHB524243 EQX524243 FAT524243 FKP524243 FUL524243 GEH524243 GOD524243 GXZ524243 HHV524243 HRR524243 IBN524243 ILJ524243 IVF524243 JFB524243 JOX524243 JYT524243 KIP524243 KSL524243 LCH524243 LMD524243 LVZ524243 MFV524243 MPR524243 MZN524243 NJJ524243 NTF524243 ODB524243 OMX524243 OWT524243 PGP524243 PQL524243 QAH524243 QKD524243 QTZ524243 RDV524243 RNR524243 RXN524243 SHJ524243 SRF524243 TBB524243 TKX524243 TUT524243 UEP524243 UOL524243 UYH524243 VID524243 VRZ524243 WBV524243 WLR524243 WVN524243 F589779 JB589779 SX589779 ACT589779 AMP589779 AWL589779 BGH589779 BQD589779 BZZ589779 CJV589779 CTR589779 DDN589779 DNJ589779 DXF589779 EHB589779 EQX589779 FAT589779 FKP589779 FUL589779 GEH589779 GOD589779 GXZ589779 HHV589779 HRR589779 IBN589779 ILJ589779 IVF589779 JFB589779 JOX589779 JYT589779 KIP589779 KSL589779 LCH589779 LMD589779 LVZ589779 MFV589779 MPR589779 MZN589779 NJJ589779 NTF589779 ODB589779 OMX589779 OWT589779 PGP589779 PQL589779 QAH589779 QKD589779 QTZ589779 RDV589779 RNR589779 RXN589779 SHJ589779 SRF589779 TBB589779 TKX589779 TUT589779 UEP589779 UOL589779 UYH589779 VID589779 VRZ589779 WBV589779 WLR589779 WVN589779 F655315 JB655315 SX655315 ACT655315 AMP655315 AWL655315 BGH655315 BQD655315 BZZ655315 CJV655315 CTR655315 DDN655315 DNJ655315 DXF655315 EHB655315 EQX655315 FAT655315 FKP655315 FUL655315 GEH655315 GOD655315 GXZ655315 HHV655315 HRR655315 IBN655315 ILJ655315 IVF655315 JFB655315 JOX655315 JYT655315 KIP655315 KSL655315 LCH655315 LMD655315 LVZ655315 MFV655315 MPR655315 MZN655315 NJJ655315 NTF655315 ODB655315 OMX655315 OWT655315 PGP655315 PQL655315 QAH655315 QKD655315 QTZ655315 RDV655315 RNR655315 RXN655315 SHJ655315 SRF655315 TBB655315 TKX655315 TUT655315 UEP655315 UOL655315 UYH655315 VID655315 VRZ655315 WBV655315 WLR655315 WVN655315 F720851 JB720851 SX720851 ACT720851 AMP720851 AWL720851 BGH720851 BQD720851 BZZ720851 CJV720851 CTR720851 DDN720851 DNJ720851 DXF720851 EHB720851 EQX720851 FAT720851 FKP720851 FUL720851 GEH720851 GOD720851 GXZ720851 HHV720851 HRR720851 IBN720851 ILJ720851 IVF720851 JFB720851 JOX720851 JYT720851 KIP720851 KSL720851 LCH720851 LMD720851 LVZ720851 MFV720851 MPR720851 MZN720851 NJJ720851 NTF720851 ODB720851 OMX720851 OWT720851 PGP720851 PQL720851 QAH720851 QKD720851 QTZ720851 RDV720851 RNR720851 RXN720851 SHJ720851 SRF720851 TBB720851 TKX720851 TUT720851 UEP720851 UOL720851 UYH720851 VID720851 VRZ720851 WBV720851 WLR720851 WVN720851 F786387 JB786387 SX786387 ACT786387 AMP786387 AWL786387 BGH786387 BQD786387 BZZ786387 CJV786387 CTR786387 DDN786387 DNJ786387 DXF786387 EHB786387 EQX786387 FAT786387 FKP786387 FUL786387 GEH786387 GOD786387 GXZ786387 HHV786387 HRR786387 IBN786387 ILJ786387 IVF786387 JFB786387 JOX786387 JYT786387 KIP786387 KSL786387 LCH786387 LMD786387 LVZ786387 MFV786387 MPR786387 MZN786387 NJJ786387 NTF786387 ODB786387 OMX786387 OWT786387 PGP786387 PQL786387 QAH786387 QKD786387 QTZ786387 RDV786387 RNR786387 RXN786387 SHJ786387 SRF786387 TBB786387 TKX786387 TUT786387 UEP786387 UOL786387 UYH786387 VID786387 VRZ786387 WBV786387 WLR786387 WVN786387 F851923 JB851923 SX851923 ACT851923 AMP851923 AWL851923 BGH851923 BQD851923 BZZ851923 CJV851923 CTR851923 DDN851923 DNJ851923 DXF851923 EHB851923 EQX851923 FAT851923 FKP851923 FUL851923 GEH851923 GOD851923 GXZ851923 HHV851923 HRR851923 IBN851923 ILJ851923 IVF851923 JFB851923 JOX851923 JYT851923 KIP851923 KSL851923 LCH851923 LMD851923 LVZ851923 MFV851923 MPR851923 MZN851923 NJJ851923 NTF851923 ODB851923 OMX851923 OWT851923 PGP851923 PQL851923 QAH851923 QKD851923 QTZ851923 RDV851923 RNR851923 RXN851923 SHJ851923 SRF851923 TBB851923 TKX851923 TUT851923 UEP851923 UOL851923 UYH851923 VID851923 VRZ851923 WBV851923 WLR851923 WVN851923 F917459 JB917459 SX917459 ACT917459 AMP917459 AWL917459 BGH917459 BQD917459 BZZ917459 CJV917459 CTR917459 DDN917459 DNJ917459 DXF917459 EHB917459 EQX917459 FAT917459 FKP917459 FUL917459 GEH917459 GOD917459 GXZ917459 HHV917459 HRR917459 IBN917459 ILJ917459 IVF917459 JFB917459 JOX917459 JYT917459 KIP917459 KSL917459 LCH917459 LMD917459 LVZ917459 MFV917459 MPR917459 MZN917459 NJJ917459 NTF917459 ODB917459 OMX917459 OWT917459 PGP917459 PQL917459 QAH917459 QKD917459 QTZ917459 RDV917459 RNR917459 RXN917459 SHJ917459 SRF917459 TBB917459 TKX917459 TUT917459 UEP917459 UOL917459 UYH917459 VID917459 VRZ917459 WBV917459 WLR917459 WVN917459 F982995 JB982995 SX982995 ACT982995 AMP982995 AWL982995 BGH982995 BQD982995 BZZ982995 CJV982995 CTR982995 DDN982995 DNJ982995 DXF982995 EHB982995 EQX982995 FAT982995 FKP982995 FUL982995 GEH982995 GOD982995 GXZ982995 HHV982995 HRR982995 IBN982995 ILJ982995 IVF982995 JFB982995 JOX982995 JYT982995 KIP982995 KSL982995 LCH982995 LMD982995 LVZ982995 MFV982995 MPR982995 MZN982995 NJJ982995 NTF982995 ODB982995 OMX982995 OWT982995 PGP982995 PQL982995 QAH982995 QKD982995 QTZ982995 RDV982995 RNR982995 RXN982995 SHJ982995 SRF982995 TBB982995 TKX982995 TUT982995 UEP982995 UOL982995 UYH982995 VID982995 VRZ982995 WBV982995 WLR982995 WVN982995 J65494 JF65494 TB65494 ACX65494 AMT65494 AWP65494 BGL65494 BQH65494 CAD65494 CJZ65494 CTV65494 DDR65494 DNN65494 DXJ65494 EHF65494 ERB65494 FAX65494 FKT65494 FUP65494 GEL65494 GOH65494 GYD65494 HHZ65494 HRV65494 IBR65494 ILN65494 IVJ65494 JFF65494 JPB65494 JYX65494 KIT65494 KSP65494 LCL65494 LMH65494 LWD65494 MFZ65494 MPV65494 MZR65494 NJN65494 NTJ65494 ODF65494 ONB65494 OWX65494 PGT65494 PQP65494 QAL65494 QKH65494 QUD65494 RDZ65494 RNV65494 RXR65494 SHN65494 SRJ65494 TBF65494 TLB65494 TUX65494 UET65494 UOP65494 UYL65494 VIH65494 VSD65494 WBZ65494 WLV65494 WVR65494 J131030 JF131030 TB131030 ACX131030 AMT131030 AWP131030 BGL131030 BQH131030 CAD131030 CJZ131030 CTV131030 DDR131030 DNN131030 DXJ131030 EHF131030 ERB131030 FAX131030 FKT131030 FUP131030 GEL131030 GOH131030 GYD131030 HHZ131030 HRV131030 IBR131030 ILN131030 IVJ131030 JFF131030 JPB131030 JYX131030 KIT131030 KSP131030 LCL131030 LMH131030 LWD131030 MFZ131030 MPV131030 MZR131030 NJN131030 NTJ131030 ODF131030 ONB131030 OWX131030 PGT131030 PQP131030 QAL131030 QKH131030 QUD131030 RDZ131030 RNV131030 RXR131030 SHN131030 SRJ131030 TBF131030 TLB131030 TUX131030 UET131030 UOP131030 UYL131030 VIH131030 VSD131030 WBZ131030 WLV131030 WVR131030 J196566 JF196566 TB196566 ACX196566 AMT196566 AWP196566 BGL196566 BQH196566 CAD196566 CJZ196566 CTV196566 DDR196566 DNN196566 DXJ196566 EHF196566 ERB196566 FAX196566 FKT196566 FUP196566 GEL196566 GOH196566 GYD196566 HHZ196566 HRV196566 IBR196566 ILN196566 IVJ196566 JFF196566 JPB196566 JYX196566 KIT196566 KSP196566 LCL196566 LMH196566 LWD196566 MFZ196566 MPV196566 MZR196566 NJN196566 NTJ196566 ODF196566 ONB196566 OWX196566 PGT196566 PQP196566 QAL196566 QKH196566 QUD196566 RDZ196566 RNV196566 RXR196566 SHN196566 SRJ196566 TBF196566 TLB196566 TUX196566 UET196566 UOP196566 UYL196566 VIH196566 VSD196566 WBZ196566 WLV196566 WVR196566 J262102 JF262102 TB262102 ACX262102 AMT262102 AWP262102 BGL262102 BQH262102 CAD262102 CJZ262102 CTV262102 DDR262102 DNN262102 DXJ262102 EHF262102 ERB262102 FAX262102 FKT262102 FUP262102 GEL262102 GOH262102 GYD262102 HHZ262102 HRV262102 IBR262102 ILN262102 IVJ262102 JFF262102 JPB262102 JYX262102 KIT262102 KSP262102 LCL262102 LMH262102 LWD262102 MFZ262102 MPV262102 MZR262102 NJN262102 NTJ262102 ODF262102 ONB262102 OWX262102 PGT262102 PQP262102 QAL262102 QKH262102 QUD262102 RDZ262102 RNV262102 RXR262102 SHN262102 SRJ262102 TBF262102 TLB262102 TUX262102 UET262102 UOP262102 UYL262102 VIH262102 VSD262102 WBZ262102 WLV262102 WVR262102 J327638 JF327638 TB327638 ACX327638 AMT327638 AWP327638 BGL327638 BQH327638 CAD327638 CJZ327638 CTV327638 DDR327638 DNN327638 DXJ327638 EHF327638 ERB327638 FAX327638 FKT327638 FUP327638 GEL327638 GOH327638 GYD327638 HHZ327638 HRV327638 IBR327638 ILN327638 IVJ327638 JFF327638 JPB327638 JYX327638 KIT327638 KSP327638 LCL327638 LMH327638 LWD327638 MFZ327638 MPV327638 MZR327638 NJN327638 NTJ327638 ODF327638 ONB327638 OWX327638 PGT327638 PQP327638 QAL327638 QKH327638 QUD327638 RDZ327638 RNV327638 RXR327638 SHN327638 SRJ327638 TBF327638 TLB327638 TUX327638 UET327638 UOP327638 UYL327638 VIH327638 VSD327638 WBZ327638 WLV327638 WVR327638 J393174 JF393174 TB393174 ACX393174 AMT393174 AWP393174 BGL393174 BQH393174 CAD393174 CJZ393174 CTV393174 DDR393174 DNN393174 DXJ393174 EHF393174 ERB393174 FAX393174 FKT393174 FUP393174 GEL393174 GOH393174 GYD393174 HHZ393174 HRV393174 IBR393174 ILN393174 IVJ393174 JFF393174 JPB393174 JYX393174 KIT393174 KSP393174 LCL393174 LMH393174 LWD393174 MFZ393174 MPV393174 MZR393174 NJN393174 NTJ393174 ODF393174 ONB393174 OWX393174 PGT393174 PQP393174 QAL393174 QKH393174 QUD393174 RDZ393174 RNV393174 RXR393174 SHN393174 SRJ393174 TBF393174 TLB393174 TUX393174 UET393174 UOP393174 UYL393174 VIH393174 VSD393174 WBZ393174 WLV393174 WVR393174 J458710 JF458710 TB458710 ACX458710 AMT458710 AWP458710 BGL458710 BQH458710 CAD458710 CJZ458710 CTV458710 DDR458710 DNN458710 DXJ458710 EHF458710 ERB458710 FAX458710 FKT458710 FUP458710 GEL458710 GOH458710 GYD458710 HHZ458710 HRV458710 IBR458710 ILN458710 IVJ458710 JFF458710 JPB458710 JYX458710 KIT458710 KSP458710 LCL458710 LMH458710 LWD458710 MFZ458710 MPV458710 MZR458710 NJN458710 NTJ458710 ODF458710 ONB458710 OWX458710 PGT458710 PQP458710 QAL458710 QKH458710 QUD458710 RDZ458710 RNV458710 RXR458710 SHN458710 SRJ458710 TBF458710 TLB458710 TUX458710 UET458710 UOP458710 UYL458710 VIH458710 VSD458710 WBZ458710 WLV458710 WVR458710 J524246 JF524246 TB524246 ACX524246 AMT524246 AWP524246 BGL524246 BQH524246 CAD524246 CJZ524246 CTV524246 DDR524246 DNN524246 DXJ524246 EHF524246 ERB524246 FAX524246 FKT524246 FUP524246 GEL524246 GOH524246 GYD524246 HHZ524246 HRV524246 IBR524246 ILN524246 IVJ524246 JFF524246 JPB524246 JYX524246 KIT524246 KSP524246 LCL524246 LMH524246 LWD524246 MFZ524246 MPV524246 MZR524246 NJN524246 NTJ524246 ODF524246 ONB524246 OWX524246 PGT524246 PQP524246 QAL524246 QKH524246 QUD524246 RDZ524246 RNV524246 RXR524246 SHN524246 SRJ524246 TBF524246 TLB524246 TUX524246 UET524246 UOP524246 UYL524246 VIH524246 VSD524246 WBZ524246 WLV524246 WVR524246 J589782 JF589782 TB589782 ACX589782 AMT589782 AWP589782 BGL589782 BQH589782 CAD589782 CJZ589782 CTV589782 DDR589782 DNN589782 DXJ589782 EHF589782 ERB589782 FAX589782 FKT589782 FUP589782 GEL589782 GOH589782 GYD589782 HHZ589782 HRV589782 IBR589782 ILN589782 IVJ589782 JFF589782 JPB589782 JYX589782 KIT589782 KSP589782 LCL589782 LMH589782 LWD589782 MFZ589782 MPV589782 MZR589782 NJN589782 NTJ589782 ODF589782 ONB589782 OWX589782 PGT589782 PQP589782 QAL589782 QKH589782 QUD589782 RDZ589782 RNV589782 RXR589782 SHN589782 SRJ589782 TBF589782 TLB589782 TUX589782 UET589782 UOP589782 UYL589782 VIH589782 VSD589782 WBZ589782 WLV589782 WVR589782 J655318 JF655318 TB655318 ACX655318 AMT655318 AWP655318 BGL655318 BQH655318 CAD655318 CJZ655318 CTV655318 DDR655318 DNN655318 DXJ655318 EHF655318 ERB655318 FAX655318 FKT655318 FUP655318 GEL655318 GOH655318 GYD655318 HHZ655318 HRV655318 IBR655318 ILN655318 IVJ655318 JFF655318 JPB655318 JYX655318 KIT655318 KSP655318 LCL655318 LMH655318 LWD655318 MFZ655318 MPV655318 MZR655318 NJN655318 NTJ655318 ODF655318 ONB655318 OWX655318 PGT655318 PQP655318 QAL655318 QKH655318 QUD655318 RDZ655318 RNV655318 RXR655318 SHN655318 SRJ655318 TBF655318 TLB655318 TUX655318 UET655318 UOP655318 UYL655318 VIH655318 VSD655318 WBZ655318 WLV655318 WVR655318 J720854 JF720854 TB720854 ACX720854 AMT720854 AWP720854 BGL720854 BQH720854 CAD720854 CJZ720854 CTV720854 DDR720854 DNN720854 DXJ720854 EHF720854 ERB720854 FAX720854 FKT720854 FUP720854 GEL720854 GOH720854 GYD720854 HHZ720854 HRV720854 IBR720854 ILN720854 IVJ720854 JFF720854 JPB720854 JYX720854 KIT720854 KSP720854 LCL720854 LMH720854 LWD720854 MFZ720854 MPV720854 MZR720854 NJN720854 NTJ720854 ODF720854 ONB720854 OWX720854 PGT720854 PQP720854 QAL720854 QKH720854 QUD720854 RDZ720854 RNV720854 RXR720854 SHN720854 SRJ720854 TBF720854 TLB720854 TUX720854 UET720854 UOP720854 UYL720854 VIH720854 VSD720854 WBZ720854 WLV720854 WVR720854 J786390 JF786390 TB786390 ACX786390 AMT786390 AWP786390 BGL786390 BQH786390 CAD786390 CJZ786390 CTV786390 DDR786390 DNN786390 DXJ786390 EHF786390 ERB786390 FAX786390 FKT786390 FUP786390 GEL786390 GOH786390 GYD786390 HHZ786390 HRV786390 IBR786390 ILN786390 IVJ786390 JFF786390 JPB786390 JYX786390 KIT786390 KSP786390 LCL786390 LMH786390 LWD786390 MFZ786390 MPV786390 MZR786390 NJN786390 NTJ786390 ODF786390 ONB786390 OWX786390 PGT786390 PQP786390 QAL786390 QKH786390 QUD786390 RDZ786390 RNV786390 RXR786390 SHN786390 SRJ786390 TBF786390 TLB786390 TUX786390 UET786390 UOP786390 UYL786390 VIH786390 VSD786390 WBZ786390 WLV786390 WVR786390 J851926 JF851926 TB851926 ACX851926 AMT851926 AWP851926 BGL851926 BQH851926 CAD851926 CJZ851926 CTV851926 DDR851926 DNN851926 DXJ851926 EHF851926 ERB851926 FAX851926 FKT851926 FUP851926 GEL851926 GOH851926 GYD851926 HHZ851926 HRV851926 IBR851926 ILN851926 IVJ851926 JFF851926 JPB851926 JYX851926 KIT851926 KSP851926 LCL851926 LMH851926 LWD851926 MFZ851926 MPV851926 MZR851926 NJN851926 NTJ851926 ODF851926 ONB851926 OWX851926 PGT851926 PQP851926 QAL851926 QKH851926 QUD851926 RDZ851926 RNV851926 RXR851926 SHN851926 SRJ851926 TBF851926 TLB851926 TUX851926 UET851926 UOP851926 UYL851926 VIH851926 VSD851926 WBZ851926 WLV851926 WVR851926 J917462 JF917462 TB917462 ACX917462 AMT917462 AWP917462 BGL917462 BQH917462 CAD917462 CJZ917462 CTV917462 DDR917462 DNN917462 DXJ917462 EHF917462 ERB917462 FAX917462 FKT917462 FUP917462 GEL917462 GOH917462 GYD917462 HHZ917462 HRV917462 IBR917462 ILN917462 IVJ917462 JFF917462 JPB917462 JYX917462 KIT917462 KSP917462 LCL917462 LMH917462 LWD917462 MFZ917462 MPV917462 MZR917462 NJN917462 NTJ917462 ODF917462 ONB917462 OWX917462 PGT917462 PQP917462 QAL917462 QKH917462 QUD917462 RDZ917462 RNV917462 RXR917462 SHN917462 SRJ917462 TBF917462 TLB917462 TUX917462 UET917462 UOP917462 UYL917462 VIH917462 VSD917462 WBZ917462 WLV917462 WVR917462 J982998 JF982998 TB982998 ACX982998 AMT982998 AWP982998 BGL982998 BQH982998 CAD982998 CJZ982998 CTV982998 DDR982998 DNN982998 DXJ982998 EHF982998 ERB982998 FAX982998 FKT982998 FUP982998 GEL982998 GOH982998 GYD982998 HHZ982998 HRV982998 IBR982998 ILN982998 IVJ982998 JFF982998 JPB982998 JYX982998 KIT982998 KSP982998 LCL982998 LMH982998 LWD982998 MFZ982998 MPV982998 MZR982998 NJN982998 NTJ982998 ODF982998 ONB982998 OWX982998 PGT982998 PQP982998 QAL982998 QKH982998 QUD982998 RDZ982998 RNV982998 RXR982998 SHN982998 SRJ982998 TBF982998 TLB982998 TUX982998 UET982998 UOP982998 UYL982998 VIH982998 VSD982998 WBZ982998 WLV982998 WVR982998 F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F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F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F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F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F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F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F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F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F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F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F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F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F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F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F65494 JB65494 SX65494 ACT65494 AMP65494 AWL65494 BGH65494 BQD65494 BZZ65494 CJV65494 CTR65494 DDN65494 DNJ65494 DXF65494 EHB65494 EQX65494 FAT65494 FKP65494 FUL65494 GEH65494 GOD65494 GXZ65494 HHV65494 HRR65494 IBN65494 ILJ65494 IVF65494 JFB65494 JOX65494 JYT65494 KIP65494 KSL65494 LCH65494 LMD65494 LVZ65494 MFV65494 MPR65494 MZN65494 NJJ65494 NTF65494 ODB65494 OMX65494 OWT65494 PGP65494 PQL65494 QAH65494 QKD65494 QTZ65494 RDV65494 RNR65494 RXN65494 SHJ65494 SRF65494 TBB65494 TKX65494 TUT65494 UEP65494 UOL65494 UYH65494 VID65494 VRZ65494 WBV65494 WLR65494 WVN65494 F131030 JB131030 SX131030 ACT131030 AMP131030 AWL131030 BGH131030 BQD131030 BZZ131030 CJV131030 CTR131030 DDN131030 DNJ131030 DXF131030 EHB131030 EQX131030 FAT131030 FKP131030 FUL131030 GEH131030 GOD131030 GXZ131030 HHV131030 HRR131030 IBN131030 ILJ131030 IVF131030 JFB131030 JOX131030 JYT131030 KIP131030 KSL131030 LCH131030 LMD131030 LVZ131030 MFV131030 MPR131030 MZN131030 NJJ131030 NTF131030 ODB131030 OMX131030 OWT131030 PGP131030 PQL131030 QAH131030 QKD131030 QTZ131030 RDV131030 RNR131030 RXN131030 SHJ131030 SRF131030 TBB131030 TKX131030 TUT131030 UEP131030 UOL131030 UYH131030 VID131030 VRZ131030 WBV131030 WLR131030 WVN131030 F196566 JB196566 SX196566 ACT196566 AMP196566 AWL196566 BGH196566 BQD196566 BZZ196566 CJV196566 CTR196566 DDN196566 DNJ196566 DXF196566 EHB196566 EQX196566 FAT196566 FKP196566 FUL196566 GEH196566 GOD196566 GXZ196566 HHV196566 HRR196566 IBN196566 ILJ196566 IVF196566 JFB196566 JOX196566 JYT196566 KIP196566 KSL196566 LCH196566 LMD196566 LVZ196566 MFV196566 MPR196566 MZN196566 NJJ196566 NTF196566 ODB196566 OMX196566 OWT196566 PGP196566 PQL196566 QAH196566 QKD196566 QTZ196566 RDV196566 RNR196566 RXN196566 SHJ196566 SRF196566 TBB196566 TKX196566 TUT196566 UEP196566 UOL196566 UYH196566 VID196566 VRZ196566 WBV196566 WLR196566 WVN196566 F262102 JB262102 SX262102 ACT262102 AMP262102 AWL262102 BGH262102 BQD262102 BZZ262102 CJV262102 CTR262102 DDN262102 DNJ262102 DXF262102 EHB262102 EQX262102 FAT262102 FKP262102 FUL262102 GEH262102 GOD262102 GXZ262102 HHV262102 HRR262102 IBN262102 ILJ262102 IVF262102 JFB262102 JOX262102 JYT262102 KIP262102 KSL262102 LCH262102 LMD262102 LVZ262102 MFV262102 MPR262102 MZN262102 NJJ262102 NTF262102 ODB262102 OMX262102 OWT262102 PGP262102 PQL262102 QAH262102 QKD262102 QTZ262102 RDV262102 RNR262102 RXN262102 SHJ262102 SRF262102 TBB262102 TKX262102 TUT262102 UEP262102 UOL262102 UYH262102 VID262102 VRZ262102 WBV262102 WLR262102 WVN262102 F327638 JB327638 SX327638 ACT327638 AMP327638 AWL327638 BGH327638 BQD327638 BZZ327638 CJV327638 CTR327638 DDN327638 DNJ327638 DXF327638 EHB327638 EQX327638 FAT327638 FKP327638 FUL327638 GEH327638 GOD327638 GXZ327638 HHV327638 HRR327638 IBN327638 ILJ327638 IVF327638 JFB327638 JOX327638 JYT327638 KIP327638 KSL327638 LCH327638 LMD327638 LVZ327638 MFV327638 MPR327638 MZN327638 NJJ327638 NTF327638 ODB327638 OMX327638 OWT327638 PGP327638 PQL327638 QAH327638 QKD327638 QTZ327638 RDV327638 RNR327638 RXN327638 SHJ327638 SRF327638 TBB327638 TKX327638 TUT327638 UEP327638 UOL327638 UYH327638 VID327638 VRZ327638 WBV327638 WLR327638 WVN327638 F393174 JB393174 SX393174 ACT393174 AMP393174 AWL393174 BGH393174 BQD393174 BZZ393174 CJV393174 CTR393174 DDN393174 DNJ393174 DXF393174 EHB393174 EQX393174 FAT393174 FKP393174 FUL393174 GEH393174 GOD393174 GXZ393174 HHV393174 HRR393174 IBN393174 ILJ393174 IVF393174 JFB393174 JOX393174 JYT393174 KIP393174 KSL393174 LCH393174 LMD393174 LVZ393174 MFV393174 MPR393174 MZN393174 NJJ393174 NTF393174 ODB393174 OMX393174 OWT393174 PGP393174 PQL393174 QAH393174 QKD393174 QTZ393174 RDV393174 RNR393174 RXN393174 SHJ393174 SRF393174 TBB393174 TKX393174 TUT393174 UEP393174 UOL393174 UYH393174 VID393174 VRZ393174 WBV393174 WLR393174 WVN393174 F458710 JB458710 SX458710 ACT458710 AMP458710 AWL458710 BGH458710 BQD458710 BZZ458710 CJV458710 CTR458710 DDN458710 DNJ458710 DXF458710 EHB458710 EQX458710 FAT458710 FKP458710 FUL458710 GEH458710 GOD458710 GXZ458710 HHV458710 HRR458710 IBN458710 ILJ458710 IVF458710 JFB458710 JOX458710 JYT458710 KIP458710 KSL458710 LCH458710 LMD458710 LVZ458710 MFV458710 MPR458710 MZN458710 NJJ458710 NTF458710 ODB458710 OMX458710 OWT458710 PGP458710 PQL458710 QAH458710 QKD458710 QTZ458710 RDV458710 RNR458710 RXN458710 SHJ458710 SRF458710 TBB458710 TKX458710 TUT458710 UEP458710 UOL458710 UYH458710 VID458710 VRZ458710 WBV458710 WLR458710 WVN458710 F524246 JB524246 SX524246 ACT524246 AMP524246 AWL524246 BGH524246 BQD524246 BZZ524246 CJV524246 CTR524246 DDN524246 DNJ524246 DXF524246 EHB524246 EQX524246 FAT524246 FKP524246 FUL524246 GEH524246 GOD524246 GXZ524246 HHV524246 HRR524246 IBN524246 ILJ524246 IVF524246 JFB524246 JOX524246 JYT524246 KIP524246 KSL524246 LCH524246 LMD524246 LVZ524246 MFV524246 MPR524246 MZN524246 NJJ524246 NTF524246 ODB524246 OMX524246 OWT524246 PGP524246 PQL524246 QAH524246 QKD524246 QTZ524246 RDV524246 RNR524246 RXN524246 SHJ524246 SRF524246 TBB524246 TKX524246 TUT524246 UEP524246 UOL524246 UYH524246 VID524246 VRZ524246 WBV524246 WLR524246 WVN524246 F589782 JB589782 SX589782 ACT589782 AMP589782 AWL589782 BGH589782 BQD589782 BZZ589782 CJV589782 CTR589782 DDN589782 DNJ589782 DXF589782 EHB589782 EQX589782 FAT589782 FKP589782 FUL589782 GEH589782 GOD589782 GXZ589782 HHV589782 HRR589782 IBN589782 ILJ589782 IVF589782 JFB589782 JOX589782 JYT589782 KIP589782 KSL589782 LCH589782 LMD589782 LVZ589782 MFV589782 MPR589782 MZN589782 NJJ589782 NTF589782 ODB589782 OMX589782 OWT589782 PGP589782 PQL589782 QAH589782 QKD589782 QTZ589782 RDV589782 RNR589782 RXN589782 SHJ589782 SRF589782 TBB589782 TKX589782 TUT589782 UEP589782 UOL589782 UYH589782 VID589782 VRZ589782 WBV589782 WLR589782 WVN589782 F655318 JB655318 SX655318 ACT655318 AMP655318 AWL655318 BGH655318 BQD655318 BZZ655318 CJV655318 CTR655318 DDN655318 DNJ655318 DXF655318 EHB655318 EQX655318 FAT655318 FKP655318 FUL655318 GEH655318 GOD655318 GXZ655318 HHV655318 HRR655318 IBN655318 ILJ655318 IVF655318 JFB655318 JOX655318 JYT655318 KIP655318 KSL655318 LCH655318 LMD655318 LVZ655318 MFV655318 MPR655318 MZN655318 NJJ655318 NTF655318 ODB655318 OMX655318 OWT655318 PGP655318 PQL655318 QAH655318 QKD655318 QTZ655318 RDV655318 RNR655318 RXN655318 SHJ655318 SRF655318 TBB655318 TKX655318 TUT655318 UEP655318 UOL655318 UYH655318 VID655318 VRZ655318 WBV655318 WLR655318 WVN655318 F720854 JB720854 SX720854 ACT720854 AMP720854 AWL720854 BGH720854 BQD720854 BZZ720854 CJV720854 CTR720854 DDN720854 DNJ720854 DXF720854 EHB720854 EQX720854 FAT720854 FKP720854 FUL720854 GEH720854 GOD720854 GXZ720854 HHV720854 HRR720854 IBN720854 ILJ720854 IVF720854 JFB720854 JOX720854 JYT720854 KIP720854 KSL720854 LCH720854 LMD720854 LVZ720854 MFV720854 MPR720854 MZN720854 NJJ720854 NTF720854 ODB720854 OMX720854 OWT720854 PGP720854 PQL720854 QAH720854 QKD720854 QTZ720854 RDV720854 RNR720854 RXN720854 SHJ720854 SRF720854 TBB720854 TKX720854 TUT720854 UEP720854 UOL720854 UYH720854 VID720854 VRZ720854 WBV720854 WLR720854 WVN720854 F786390 JB786390 SX786390 ACT786390 AMP786390 AWL786390 BGH786390 BQD786390 BZZ786390 CJV786390 CTR786390 DDN786390 DNJ786390 DXF786390 EHB786390 EQX786390 FAT786390 FKP786390 FUL786390 GEH786390 GOD786390 GXZ786390 HHV786390 HRR786390 IBN786390 ILJ786390 IVF786390 JFB786390 JOX786390 JYT786390 KIP786390 KSL786390 LCH786390 LMD786390 LVZ786390 MFV786390 MPR786390 MZN786390 NJJ786390 NTF786390 ODB786390 OMX786390 OWT786390 PGP786390 PQL786390 QAH786390 QKD786390 QTZ786390 RDV786390 RNR786390 RXN786390 SHJ786390 SRF786390 TBB786390 TKX786390 TUT786390 UEP786390 UOL786390 UYH786390 VID786390 VRZ786390 WBV786390 WLR786390 WVN786390 F851926 JB851926 SX851926 ACT851926 AMP851926 AWL851926 BGH851926 BQD851926 BZZ851926 CJV851926 CTR851926 DDN851926 DNJ851926 DXF851926 EHB851926 EQX851926 FAT851926 FKP851926 FUL851926 GEH851926 GOD851926 GXZ851926 HHV851926 HRR851926 IBN851926 ILJ851926 IVF851926 JFB851926 JOX851926 JYT851926 KIP851926 KSL851926 LCH851926 LMD851926 LVZ851926 MFV851926 MPR851926 MZN851926 NJJ851926 NTF851926 ODB851926 OMX851926 OWT851926 PGP851926 PQL851926 QAH851926 QKD851926 QTZ851926 RDV851926 RNR851926 RXN851926 SHJ851926 SRF851926 TBB851926 TKX851926 TUT851926 UEP851926 UOL851926 UYH851926 VID851926 VRZ851926 WBV851926 WLR851926 WVN851926 F917462 JB917462 SX917462 ACT917462 AMP917462 AWL917462 BGH917462 BQD917462 BZZ917462 CJV917462 CTR917462 DDN917462 DNJ917462 DXF917462 EHB917462 EQX917462 FAT917462 FKP917462 FUL917462 GEH917462 GOD917462 GXZ917462 HHV917462 HRR917462 IBN917462 ILJ917462 IVF917462 JFB917462 JOX917462 JYT917462 KIP917462 KSL917462 LCH917462 LMD917462 LVZ917462 MFV917462 MPR917462 MZN917462 NJJ917462 NTF917462 ODB917462 OMX917462 OWT917462 PGP917462 PQL917462 QAH917462 QKD917462 QTZ917462 RDV917462 RNR917462 RXN917462 SHJ917462 SRF917462 TBB917462 TKX917462 TUT917462 UEP917462 UOL917462 UYH917462 VID917462 VRZ917462 WBV917462 WLR917462 WVN917462 F982998 JB982998 SX982998 ACT982998 AMP982998 AWL982998 BGH982998 BQD982998 BZZ982998 CJV982998 CTR982998 DDN982998 DNJ982998 DXF982998 EHB982998 EQX982998 FAT982998 FKP982998 FUL982998 GEH982998 GOD982998 GXZ982998 HHV982998 HRR982998 IBN982998 ILJ982998 IVF982998 JFB982998 JOX982998 JYT982998 KIP982998 KSL982998 LCH982998 LMD982998 LVZ982998 MFV982998 MPR982998 MZN982998 NJJ982998 NTF982998 ODB982998 OMX982998 OWT982998 PGP982998 PQL982998 QAH982998 QKD982998 QTZ982998 RDV982998 RNR982998 RXN982998 SHJ982998 SRF982998 TBB982998 TKX982998 TUT982998 UEP982998 UOL982998 UYH982998 VID982998 VRZ982998 WBV982998 WLR982998 WVN982998" xr:uid="{00000000-0002-0000-4B00-000001000000}">
      <formula1>0</formula1>
    </dataValidation>
  </dataValidations>
  <hyperlinks>
    <hyperlink ref="A2" location="Schedule_Listing" display="Return to Shedule Listing" xr:uid="{00000000-0004-0000-4B00-000000000000}"/>
    <hyperlink ref="A2:C2" location="'Schedule Listing '!A1" display="Return to Schedule Listing" xr:uid="{00000000-0004-0000-4B00-000001000000}"/>
  </hyperlinks>
  <pageMargins left="0.47244094488188981" right="0.35433070866141736" top="0.74803149606299213" bottom="0.51181102362204722" header="0.31496062992125984" footer="0.31496062992125984"/>
  <pageSetup scale="81"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6"/>
  <dimension ref="A1:AE967"/>
  <sheetViews>
    <sheetView showGridLines="0" zoomScaleNormal="100" zoomScaleSheetLayoutView="100" workbookViewId="0">
      <selection activeCell="E10" sqref="E10"/>
    </sheetView>
  </sheetViews>
  <sheetFormatPr defaultColWidth="9.1015625" defaultRowHeight="10.199999999999999"/>
  <cols>
    <col min="1" max="1" width="2.41796875" style="7" customWidth="1"/>
    <col min="2" max="2" width="39.89453125" style="7" customWidth="1"/>
    <col min="3" max="3" width="14.5234375" style="7" customWidth="1"/>
    <col min="4" max="4" width="11" style="7" customWidth="1"/>
    <col min="5" max="6" width="12.41796875" style="7" customWidth="1"/>
    <col min="7" max="8" width="11" style="7" customWidth="1"/>
    <col min="9" max="9" width="1.5234375" style="7" customWidth="1"/>
    <col min="10" max="10" width="11" style="7" customWidth="1"/>
    <col min="11" max="11" width="1.41796875" style="7" customWidth="1"/>
    <col min="12" max="13" width="10" style="7" customWidth="1"/>
    <col min="14" max="253" width="9.1015625" style="7"/>
    <col min="254" max="254" width="2.41796875" style="7" customWidth="1"/>
    <col min="255" max="255" width="27.89453125" style="7" customWidth="1"/>
    <col min="256" max="256" width="13" style="7" customWidth="1"/>
    <col min="257" max="257" width="11" style="7" customWidth="1"/>
    <col min="258" max="259" width="12.41796875" style="7" customWidth="1"/>
    <col min="260" max="267" width="11" style="7" customWidth="1"/>
    <col min="268" max="268" width="18.5234375" style="7" customWidth="1"/>
    <col min="269" max="509" width="9.1015625" style="7"/>
    <col min="510" max="510" width="2.41796875" style="7" customWidth="1"/>
    <col min="511" max="511" width="27.89453125" style="7" customWidth="1"/>
    <col min="512" max="512" width="13" style="7" customWidth="1"/>
    <col min="513" max="513" width="11" style="7" customWidth="1"/>
    <col min="514" max="515" width="12.41796875" style="7" customWidth="1"/>
    <col min="516" max="523" width="11" style="7" customWidth="1"/>
    <col min="524" max="524" width="18.5234375" style="7" customWidth="1"/>
    <col min="525" max="765" width="9.1015625" style="7"/>
    <col min="766" max="766" width="2.41796875" style="7" customWidth="1"/>
    <col min="767" max="767" width="27.89453125" style="7" customWidth="1"/>
    <col min="768" max="768" width="13" style="7" customWidth="1"/>
    <col min="769" max="769" width="11" style="7" customWidth="1"/>
    <col min="770" max="771" width="12.41796875" style="7" customWidth="1"/>
    <col min="772" max="779" width="11" style="7" customWidth="1"/>
    <col min="780" max="780" width="18.5234375" style="7" customWidth="1"/>
    <col min="781" max="1021" width="9.1015625" style="7"/>
    <col min="1022" max="1022" width="2.41796875" style="7" customWidth="1"/>
    <col min="1023" max="1023" width="27.89453125" style="7" customWidth="1"/>
    <col min="1024" max="1024" width="13" style="7" customWidth="1"/>
    <col min="1025" max="1025" width="11" style="7" customWidth="1"/>
    <col min="1026" max="1027" width="12.41796875" style="7" customWidth="1"/>
    <col min="1028" max="1035" width="11" style="7" customWidth="1"/>
    <col min="1036" max="1036" width="18.5234375" style="7" customWidth="1"/>
    <col min="1037" max="1277" width="9.1015625" style="7"/>
    <col min="1278" max="1278" width="2.41796875" style="7" customWidth="1"/>
    <col min="1279" max="1279" width="27.89453125" style="7" customWidth="1"/>
    <col min="1280" max="1280" width="13" style="7" customWidth="1"/>
    <col min="1281" max="1281" width="11" style="7" customWidth="1"/>
    <col min="1282" max="1283" width="12.41796875" style="7" customWidth="1"/>
    <col min="1284" max="1291" width="11" style="7" customWidth="1"/>
    <col min="1292" max="1292" width="18.5234375" style="7" customWidth="1"/>
    <col min="1293" max="1533" width="9.1015625" style="7"/>
    <col min="1534" max="1534" width="2.41796875" style="7" customWidth="1"/>
    <col min="1535" max="1535" width="27.89453125" style="7" customWidth="1"/>
    <col min="1536" max="1536" width="13" style="7" customWidth="1"/>
    <col min="1537" max="1537" width="11" style="7" customWidth="1"/>
    <col min="1538" max="1539" width="12.41796875" style="7" customWidth="1"/>
    <col min="1540" max="1547" width="11" style="7" customWidth="1"/>
    <col min="1548" max="1548" width="18.5234375" style="7" customWidth="1"/>
    <col min="1549" max="1789" width="9.1015625" style="7"/>
    <col min="1790" max="1790" width="2.41796875" style="7" customWidth="1"/>
    <col min="1791" max="1791" width="27.89453125" style="7" customWidth="1"/>
    <col min="1792" max="1792" width="13" style="7" customWidth="1"/>
    <col min="1793" max="1793" width="11" style="7" customWidth="1"/>
    <col min="1794" max="1795" width="12.41796875" style="7" customWidth="1"/>
    <col min="1796" max="1803" width="11" style="7" customWidth="1"/>
    <col min="1804" max="1804" width="18.5234375" style="7" customWidth="1"/>
    <col min="1805" max="2045" width="9.1015625" style="7"/>
    <col min="2046" max="2046" width="2.41796875" style="7" customWidth="1"/>
    <col min="2047" max="2047" width="27.89453125" style="7" customWidth="1"/>
    <col min="2048" max="2048" width="13" style="7" customWidth="1"/>
    <col min="2049" max="2049" width="11" style="7" customWidth="1"/>
    <col min="2050" max="2051" width="12.41796875" style="7" customWidth="1"/>
    <col min="2052" max="2059" width="11" style="7" customWidth="1"/>
    <col min="2060" max="2060" width="18.5234375" style="7" customWidth="1"/>
    <col min="2061" max="2301" width="9.1015625" style="7"/>
    <col min="2302" max="2302" width="2.41796875" style="7" customWidth="1"/>
    <col min="2303" max="2303" width="27.89453125" style="7" customWidth="1"/>
    <col min="2304" max="2304" width="13" style="7" customWidth="1"/>
    <col min="2305" max="2305" width="11" style="7" customWidth="1"/>
    <col min="2306" max="2307" width="12.41796875" style="7" customWidth="1"/>
    <col min="2308" max="2315" width="11" style="7" customWidth="1"/>
    <col min="2316" max="2316" width="18.5234375" style="7" customWidth="1"/>
    <col min="2317" max="2557" width="9.1015625" style="7"/>
    <col min="2558" max="2558" width="2.41796875" style="7" customWidth="1"/>
    <col min="2559" max="2559" width="27.89453125" style="7" customWidth="1"/>
    <col min="2560" max="2560" width="13" style="7" customWidth="1"/>
    <col min="2561" max="2561" width="11" style="7" customWidth="1"/>
    <col min="2562" max="2563" width="12.41796875" style="7" customWidth="1"/>
    <col min="2564" max="2571" width="11" style="7" customWidth="1"/>
    <col min="2572" max="2572" width="18.5234375" style="7" customWidth="1"/>
    <col min="2573" max="2813" width="9.1015625" style="7"/>
    <col min="2814" max="2814" width="2.41796875" style="7" customWidth="1"/>
    <col min="2815" max="2815" width="27.89453125" style="7" customWidth="1"/>
    <col min="2816" max="2816" width="13" style="7" customWidth="1"/>
    <col min="2817" max="2817" width="11" style="7" customWidth="1"/>
    <col min="2818" max="2819" width="12.41796875" style="7" customWidth="1"/>
    <col min="2820" max="2827" width="11" style="7" customWidth="1"/>
    <col min="2828" max="2828" width="18.5234375" style="7" customWidth="1"/>
    <col min="2829" max="3069" width="9.1015625" style="7"/>
    <col min="3070" max="3070" width="2.41796875" style="7" customWidth="1"/>
    <col min="3071" max="3071" width="27.89453125" style="7" customWidth="1"/>
    <col min="3072" max="3072" width="13" style="7" customWidth="1"/>
    <col min="3073" max="3073" width="11" style="7" customWidth="1"/>
    <col min="3074" max="3075" width="12.41796875" style="7" customWidth="1"/>
    <col min="3076" max="3083" width="11" style="7" customWidth="1"/>
    <col min="3084" max="3084" width="18.5234375" style="7" customWidth="1"/>
    <col min="3085" max="3325" width="9.1015625" style="7"/>
    <col min="3326" max="3326" width="2.41796875" style="7" customWidth="1"/>
    <col min="3327" max="3327" width="27.89453125" style="7" customWidth="1"/>
    <col min="3328" max="3328" width="13" style="7" customWidth="1"/>
    <col min="3329" max="3329" width="11" style="7" customWidth="1"/>
    <col min="3330" max="3331" width="12.41796875" style="7" customWidth="1"/>
    <col min="3332" max="3339" width="11" style="7" customWidth="1"/>
    <col min="3340" max="3340" width="18.5234375" style="7" customWidth="1"/>
    <col min="3341" max="3581" width="9.1015625" style="7"/>
    <col min="3582" max="3582" width="2.41796875" style="7" customWidth="1"/>
    <col min="3583" max="3583" width="27.89453125" style="7" customWidth="1"/>
    <col min="3584" max="3584" width="13" style="7" customWidth="1"/>
    <col min="3585" max="3585" width="11" style="7" customWidth="1"/>
    <col min="3586" max="3587" width="12.41796875" style="7" customWidth="1"/>
    <col min="3588" max="3595" width="11" style="7" customWidth="1"/>
    <col min="3596" max="3596" width="18.5234375" style="7" customWidth="1"/>
    <col min="3597" max="3837" width="9.1015625" style="7"/>
    <col min="3838" max="3838" width="2.41796875" style="7" customWidth="1"/>
    <col min="3839" max="3839" width="27.89453125" style="7" customWidth="1"/>
    <col min="3840" max="3840" width="13" style="7" customWidth="1"/>
    <col min="3841" max="3841" width="11" style="7" customWidth="1"/>
    <col min="3842" max="3843" width="12.41796875" style="7" customWidth="1"/>
    <col min="3844" max="3851" width="11" style="7" customWidth="1"/>
    <col min="3852" max="3852" width="18.5234375" style="7" customWidth="1"/>
    <col min="3853" max="4093" width="9.1015625" style="7"/>
    <col min="4094" max="4094" width="2.41796875" style="7" customWidth="1"/>
    <col min="4095" max="4095" width="27.89453125" style="7" customWidth="1"/>
    <col min="4096" max="4096" width="13" style="7" customWidth="1"/>
    <col min="4097" max="4097" width="11" style="7" customWidth="1"/>
    <col min="4098" max="4099" width="12.41796875" style="7" customWidth="1"/>
    <col min="4100" max="4107" width="11" style="7" customWidth="1"/>
    <col min="4108" max="4108" width="18.5234375" style="7" customWidth="1"/>
    <col min="4109" max="4349" width="9.1015625" style="7"/>
    <col min="4350" max="4350" width="2.41796875" style="7" customWidth="1"/>
    <col min="4351" max="4351" width="27.89453125" style="7" customWidth="1"/>
    <col min="4352" max="4352" width="13" style="7" customWidth="1"/>
    <col min="4353" max="4353" width="11" style="7" customWidth="1"/>
    <col min="4354" max="4355" width="12.41796875" style="7" customWidth="1"/>
    <col min="4356" max="4363" width="11" style="7" customWidth="1"/>
    <col min="4364" max="4364" width="18.5234375" style="7" customWidth="1"/>
    <col min="4365" max="4605" width="9.1015625" style="7"/>
    <col min="4606" max="4606" width="2.41796875" style="7" customWidth="1"/>
    <col min="4607" max="4607" width="27.89453125" style="7" customWidth="1"/>
    <col min="4608" max="4608" width="13" style="7" customWidth="1"/>
    <col min="4609" max="4609" width="11" style="7" customWidth="1"/>
    <col min="4610" max="4611" width="12.41796875" style="7" customWidth="1"/>
    <col min="4612" max="4619" width="11" style="7" customWidth="1"/>
    <col min="4620" max="4620" width="18.5234375" style="7" customWidth="1"/>
    <col min="4621" max="4861" width="9.1015625" style="7"/>
    <col min="4862" max="4862" width="2.41796875" style="7" customWidth="1"/>
    <col min="4863" max="4863" width="27.89453125" style="7" customWidth="1"/>
    <col min="4864" max="4864" width="13" style="7" customWidth="1"/>
    <col min="4865" max="4865" width="11" style="7" customWidth="1"/>
    <col min="4866" max="4867" width="12.41796875" style="7" customWidth="1"/>
    <col min="4868" max="4875" width="11" style="7" customWidth="1"/>
    <col min="4876" max="4876" width="18.5234375" style="7" customWidth="1"/>
    <col min="4877" max="5117" width="9.1015625" style="7"/>
    <col min="5118" max="5118" width="2.41796875" style="7" customWidth="1"/>
    <col min="5119" max="5119" width="27.89453125" style="7" customWidth="1"/>
    <col min="5120" max="5120" width="13" style="7" customWidth="1"/>
    <col min="5121" max="5121" width="11" style="7" customWidth="1"/>
    <col min="5122" max="5123" width="12.41796875" style="7" customWidth="1"/>
    <col min="5124" max="5131" width="11" style="7" customWidth="1"/>
    <col min="5132" max="5132" width="18.5234375" style="7" customWidth="1"/>
    <col min="5133" max="5373" width="9.1015625" style="7"/>
    <col min="5374" max="5374" width="2.41796875" style="7" customWidth="1"/>
    <col min="5375" max="5375" width="27.89453125" style="7" customWidth="1"/>
    <col min="5376" max="5376" width="13" style="7" customWidth="1"/>
    <col min="5377" max="5377" width="11" style="7" customWidth="1"/>
    <col min="5378" max="5379" width="12.41796875" style="7" customWidth="1"/>
    <col min="5380" max="5387" width="11" style="7" customWidth="1"/>
    <col min="5388" max="5388" width="18.5234375" style="7" customWidth="1"/>
    <col min="5389" max="5629" width="9.1015625" style="7"/>
    <col min="5630" max="5630" width="2.41796875" style="7" customWidth="1"/>
    <col min="5631" max="5631" width="27.89453125" style="7" customWidth="1"/>
    <col min="5632" max="5632" width="13" style="7" customWidth="1"/>
    <col min="5633" max="5633" width="11" style="7" customWidth="1"/>
    <col min="5634" max="5635" width="12.41796875" style="7" customWidth="1"/>
    <col min="5636" max="5643" width="11" style="7" customWidth="1"/>
    <col min="5644" max="5644" width="18.5234375" style="7" customWidth="1"/>
    <col min="5645" max="5885" width="9.1015625" style="7"/>
    <col min="5886" max="5886" width="2.41796875" style="7" customWidth="1"/>
    <col min="5887" max="5887" width="27.89453125" style="7" customWidth="1"/>
    <col min="5888" max="5888" width="13" style="7" customWidth="1"/>
    <col min="5889" max="5889" width="11" style="7" customWidth="1"/>
    <col min="5890" max="5891" width="12.41796875" style="7" customWidth="1"/>
    <col min="5892" max="5899" width="11" style="7" customWidth="1"/>
    <col min="5900" max="5900" width="18.5234375" style="7" customWidth="1"/>
    <col min="5901" max="6141" width="9.1015625" style="7"/>
    <col min="6142" max="6142" width="2.41796875" style="7" customWidth="1"/>
    <col min="6143" max="6143" width="27.89453125" style="7" customWidth="1"/>
    <col min="6144" max="6144" width="13" style="7" customWidth="1"/>
    <col min="6145" max="6145" width="11" style="7" customWidth="1"/>
    <col min="6146" max="6147" width="12.41796875" style="7" customWidth="1"/>
    <col min="6148" max="6155" width="11" style="7" customWidth="1"/>
    <col min="6156" max="6156" width="18.5234375" style="7" customWidth="1"/>
    <col min="6157" max="6397" width="9.1015625" style="7"/>
    <col min="6398" max="6398" width="2.41796875" style="7" customWidth="1"/>
    <col min="6399" max="6399" width="27.89453125" style="7" customWidth="1"/>
    <col min="6400" max="6400" width="13" style="7" customWidth="1"/>
    <col min="6401" max="6401" width="11" style="7" customWidth="1"/>
    <col min="6402" max="6403" width="12.41796875" style="7" customWidth="1"/>
    <col min="6404" max="6411" width="11" style="7" customWidth="1"/>
    <col min="6412" max="6412" width="18.5234375" style="7" customWidth="1"/>
    <col min="6413" max="6653" width="9.1015625" style="7"/>
    <col min="6654" max="6654" width="2.41796875" style="7" customWidth="1"/>
    <col min="6655" max="6655" width="27.89453125" style="7" customWidth="1"/>
    <col min="6656" max="6656" width="13" style="7" customWidth="1"/>
    <col min="6657" max="6657" width="11" style="7" customWidth="1"/>
    <col min="6658" max="6659" width="12.41796875" style="7" customWidth="1"/>
    <col min="6660" max="6667" width="11" style="7" customWidth="1"/>
    <col min="6668" max="6668" width="18.5234375" style="7" customWidth="1"/>
    <col min="6669" max="6909" width="9.1015625" style="7"/>
    <col min="6910" max="6910" width="2.41796875" style="7" customWidth="1"/>
    <col min="6911" max="6911" width="27.89453125" style="7" customWidth="1"/>
    <col min="6912" max="6912" width="13" style="7" customWidth="1"/>
    <col min="6913" max="6913" width="11" style="7" customWidth="1"/>
    <col min="6914" max="6915" width="12.41796875" style="7" customWidth="1"/>
    <col min="6916" max="6923" width="11" style="7" customWidth="1"/>
    <col min="6924" max="6924" width="18.5234375" style="7" customWidth="1"/>
    <col min="6925" max="7165" width="9.1015625" style="7"/>
    <col min="7166" max="7166" width="2.41796875" style="7" customWidth="1"/>
    <col min="7167" max="7167" width="27.89453125" style="7" customWidth="1"/>
    <col min="7168" max="7168" width="13" style="7" customWidth="1"/>
    <col min="7169" max="7169" width="11" style="7" customWidth="1"/>
    <col min="7170" max="7171" width="12.41796875" style="7" customWidth="1"/>
    <col min="7172" max="7179" width="11" style="7" customWidth="1"/>
    <col min="7180" max="7180" width="18.5234375" style="7" customWidth="1"/>
    <col min="7181" max="7421" width="9.1015625" style="7"/>
    <col min="7422" max="7422" width="2.41796875" style="7" customWidth="1"/>
    <col min="7423" max="7423" width="27.89453125" style="7" customWidth="1"/>
    <col min="7424" max="7424" width="13" style="7" customWidth="1"/>
    <col min="7425" max="7425" width="11" style="7" customWidth="1"/>
    <col min="7426" max="7427" width="12.41796875" style="7" customWidth="1"/>
    <col min="7428" max="7435" width="11" style="7" customWidth="1"/>
    <col min="7436" max="7436" width="18.5234375" style="7" customWidth="1"/>
    <col min="7437" max="7677" width="9.1015625" style="7"/>
    <col min="7678" max="7678" width="2.41796875" style="7" customWidth="1"/>
    <col min="7679" max="7679" width="27.89453125" style="7" customWidth="1"/>
    <col min="7680" max="7680" width="13" style="7" customWidth="1"/>
    <col min="7681" max="7681" width="11" style="7" customWidth="1"/>
    <col min="7682" max="7683" width="12.41796875" style="7" customWidth="1"/>
    <col min="7684" max="7691" width="11" style="7" customWidth="1"/>
    <col min="7692" max="7692" width="18.5234375" style="7" customWidth="1"/>
    <col min="7693" max="7933" width="9.1015625" style="7"/>
    <col min="7934" max="7934" width="2.41796875" style="7" customWidth="1"/>
    <col min="7935" max="7935" width="27.89453125" style="7" customWidth="1"/>
    <col min="7936" max="7936" width="13" style="7" customWidth="1"/>
    <col min="7937" max="7937" width="11" style="7" customWidth="1"/>
    <col min="7938" max="7939" width="12.41796875" style="7" customWidth="1"/>
    <col min="7940" max="7947" width="11" style="7" customWidth="1"/>
    <col min="7948" max="7948" width="18.5234375" style="7" customWidth="1"/>
    <col min="7949" max="8189" width="9.1015625" style="7"/>
    <col min="8190" max="8190" width="2.41796875" style="7" customWidth="1"/>
    <col min="8191" max="8191" width="27.89453125" style="7" customWidth="1"/>
    <col min="8192" max="8192" width="13" style="7" customWidth="1"/>
    <col min="8193" max="8193" width="11" style="7" customWidth="1"/>
    <col min="8194" max="8195" width="12.41796875" style="7" customWidth="1"/>
    <col min="8196" max="8203" width="11" style="7" customWidth="1"/>
    <col min="8204" max="8204" width="18.5234375" style="7" customWidth="1"/>
    <col min="8205" max="8445" width="9.1015625" style="7"/>
    <col min="8446" max="8446" width="2.41796875" style="7" customWidth="1"/>
    <col min="8447" max="8447" width="27.89453125" style="7" customWidth="1"/>
    <col min="8448" max="8448" width="13" style="7" customWidth="1"/>
    <col min="8449" max="8449" width="11" style="7" customWidth="1"/>
    <col min="8450" max="8451" width="12.41796875" style="7" customWidth="1"/>
    <col min="8452" max="8459" width="11" style="7" customWidth="1"/>
    <col min="8460" max="8460" width="18.5234375" style="7" customWidth="1"/>
    <col min="8461" max="8701" width="9.1015625" style="7"/>
    <col min="8702" max="8702" width="2.41796875" style="7" customWidth="1"/>
    <col min="8703" max="8703" width="27.89453125" style="7" customWidth="1"/>
    <col min="8704" max="8704" width="13" style="7" customWidth="1"/>
    <col min="8705" max="8705" width="11" style="7" customWidth="1"/>
    <col min="8706" max="8707" width="12.41796875" style="7" customWidth="1"/>
    <col min="8708" max="8715" width="11" style="7" customWidth="1"/>
    <col min="8716" max="8716" width="18.5234375" style="7" customWidth="1"/>
    <col min="8717" max="8957" width="9.1015625" style="7"/>
    <col min="8958" max="8958" width="2.41796875" style="7" customWidth="1"/>
    <col min="8959" max="8959" width="27.89453125" style="7" customWidth="1"/>
    <col min="8960" max="8960" width="13" style="7" customWidth="1"/>
    <col min="8961" max="8961" width="11" style="7" customWidth="1"/>
    <col min="8962" max="8963" width="12.41796875" style="7" customWidth="1"/>
    <col min="8964" max="8971" width="11" style="7" customWidth="1"/>
    <col min="8972" max="8972" width="18.5234375" style="7" customWidth="1"/>
    <col min="8973" max="9213" width="9.1015625" style="7"/>
    <col min="9214" max="9214" width="2.41796875" style="7" customWidth="1"/>
    <col min="9215" max="9215" width="27.89453125" style="7" customWidth="1"/>
    <col min="9216" max="9216" width="13" style="7" customWidth="1"/>
    <col min="9217" max="9217" width="11" style="7" customWidth="1"/>
    <col min="9218" max="9219" width="12.41796875" style="7" customWidth="1"/>
    <col min="9220" max="9227" width="11" style="7" customWidth="1"/>
    <col min="9228" max="9228" width="18.5234375" style="7" customWidth="1"/>
    <col min="9229" max="9469" width="9.1015625" style="7"/>
    <col min="9470" max="9470" width="2.41796875" style="7" customWidth="1"/>
    <col min="9471" max="9471" width="27.89453125" style="7" customWidth="1"/>
    <col min="9472" max="9472" width="13" style="7" customWidth="1"/>
    <col min="9473" max="9473" width="11" style="7" customWidth="1"/>
    <col min="9474" max="9475" width="12.41796875" style="7" customWidth="1"/>
    <col min="9476" max="9483" width="11" style="7" customWidth="1"/>
    <col min="9484" max="9484" width="18.5234375" style="7" customWidth="1"/>
    <col min="9485" max="9725" width="9.1015625" style="7"/>
    <col min="9726" max="9726" width="2.41796875" style="7" customWidth="1"/>
    <col min="9727" max="9727" width="27.89453125" style="7" customWidth="1"/>
    <col min="9728" max="9728" width="13" style="7" customWidth="1"/>
    <col min="9729" max="9729" width="11" style="7" customWidth="1"/>
    <col min="9730" max="9731" width="12.41796875" style="7" customWidth="1"/>
    <col min="9732" max="9739" width="11" style="7" customWidth="1"/>
    <col min="9740" max="9740" width="18.5234375" style="7" customWidth="1"/>
    <col min="9741" max="9981" width="9.1015625" style="7"/>
    <col min="9982" max="9982" width="2.41796875" style="7" customWidth="1"/>
    <col min="9983" max="9983" width="27.89453125" style="7" customWidth="1"/>
    <col min="9984" max="9984" width="13" style="7" customWidth="1"/>
    <col min="9985" max="9985" width="11" style="7" customWidth="1"/>
    <col min="9986" max="9987" width="12.41796875" style="7" customWidth="1"/>
    <col min="9988" max="9995" width="11" style="7" customWidth="1"/>
    <col min="9996" max="9996" width="18.5234375" style="7" customWidth="1"/>
    <col min="9997" max="10237" width="9.1015625" style="7"/>
    <col min="10238" max="10238" width="2.41796875" style="7" customWidth="1"/>
    <col min="10239" max="10239" width="27.89453125" style="7" customWidth="1"/>
    <col min="10240" max="10240" width="13" style="7" customWidth="1"/>
    <col min="10241" max="10241" width="11" style="7" customWidth="1"/>
    <col min="10242" max="10243" width="12.41796875" style="7" customWidth="1"/>
    <col min="10244" max="10251" width="11" style="7" customWidth="1"/>
    <col min="10252" max="10252" width="18.5234375" style="7" customWidth="1"/>
    <col min="10253" max="10493" width="9.1015625" style="7"/>
    <col min="10494" max="10494" width="2.41796875" style="7" customWidth="1"/>
    <col min="10495" max="10495" width="27.89453125" style="7" customWidth="1"/>
    <col min="10496" max="10496" width="13" style="7" customWidth="1"/>
    <col min="10497" max="10497" width="11" style="7" customWidth="1"/>
    <col min="10498" max="10499" width="12.41796875" style="7" customWidth="1"/>
    <col min="10500" max="10507" width="11" style="7" customWidth="1"/>
    <col min="10508" max="10508" width="18.5234375" style="7" customWidth="1"/>
    <col min="10509" max="10749" width="9.1015625" style="7"/>
    <col min="10750" max="10750" width="2.41796875" style="7" customWidth="1"/>
    <col min="10751" max="10751" width="27.89453125" style="7" customWidth="1"/>
    <col min="10752" max="10752" width="13" style="7" customWidth="1"/>
    <col min="10753" max="10753" width="11" style="7" customWidth="1"/>
    <col min="10754" max="10755" width="12.41796875" style="7" customWidth="1"/>
    <col min="10756" max="10763" width="11" style="7" customWidth="1"/>
    <col min="10764" max="10764" width="18.5234375" style="7" customWidth="1"/>
    <col min="10765" max="11005" width="9.1015625" style="7"/>
    <col min="11006" max="11006" width="2.41796875" style="7" customWidth="1"/>
    <col min="11007" max="11007" width="27.89453125" style="7" customWidth="1"/>
    <col min="11008" max="11008" width="13" style="7" customWidth="1"/>
    <col min="11009" max="11009" width="11" style="7" customWidth="1"/>
    <col min="11010" max="11011" width="12.41796875" style="7" customWidth="1"/>
    <col min="11012" max="11019" width="11" style="7" customWidth="1"/>
    <col min="11020" max="11020" width="18.5234375" style="7" customWidth="1"/>
    <col min="11021" max="11261" width="9.1015625" style="7"/>
    <col min="11262" max="11262" width="2.41796875" style="7" customWidth="1"/>
    <col min="11263" max="11263" width="27.89453125" style="7" customWidth="1"/>
    <col min="11264" max="11264" width="13" style="7" customWidth="1"/>
    <col min="11265" max="11265" width="11" style="7" customWidth="1"/>
    <col min="11266" max="11267" width="12.41796875" style="7" customWidth="1"/>
    <col min="11268" max="11275" width="11" style="7" customWidth="1"/>
    <col min="11276" max="11276" width="18.5234375" style="7" customWidth="1"/>
    <col min="11277" max="11517" width="9.1015625" style="7"/>
    <col min="11518" max="11518" width="2.41796875" style="7" customWidth="1"/>
    <col min="11519" max="11519" width="27.89453125" style="7" customWidth="1"/>
    <col min="11520" max="11520" width="13" style="7" customWidth="1"/>
    <col min="11521" max="11521" width="11" style="7" customWidth="1"/>
    <col min="11522" max="11523" width="12.41796875" style="7" customWidth="1"/>
    <col min="11524" max="11531" width="11" style="7" customWidth="1"/>
    <col min="11532" max="11532" width="18.5234375" style="7" customWidth="1"/>
    <col min="11533" max="11773" width="9.1015625" style="7"/>
    <col min="11774" max="11774" width="2.41796875" style="7" customWidth="1"/>
    <col min="11775" max="11775" width="27.89453125" style="7" customWidth="1"/>
    <col min="11776" max="11776" width="13" style="7" customWidth="1"/>
    <col min="11777" max="11777" width="11" style="7" customWidth="1"/>
    <col min="11778" max="11779" width="12.41796875" style="7" customWidth="1"/>
    <col min="11780" max="11787" width="11" style="7" customWidth="1"/>
    <col min="11788" max="11788" width="18.5234375" style="7" customWidth="1"/>
    <col min="11789" max="12029" width="9.1015625" style="7"/>
    <col min="12030" max="12030" width="2.41796875" style="7" customWidth="1"/>
    <col min="12031" max="12031" width="27.89453125" style="7" customWidth="1"/>
    <col min="12032" max="12032" width="13" style="7" customWidth="1"/>
    <col min="12033" max="12033" width="11" style="7" customWidth="1"/>
    <col min="12034" max="12035" width="12.41796875" style="7" customWidth="1"/>
    <col min="12036" max="12043" width="11" style="7" customWidth="1"/>
    <col min="12044" max="12044" width="18.5234375" style="7" customWidth="1"/>
    <col min="12045" max="12285" width="9.1015625" style="7"/>
    <col min="12286" max="12286" width="2.41796875" style="7" customWidth="1"/>
    <col min="12287" max="12287" width="27.89453125" style="7" customWidth="1"/>
    <col min="12288" max="12288" width="13" style="7" customWidth="1"/>
    <col min="12289" max="12289" width="11" style="7" customWidth="1"/>
    <col min="12290" max="12291" width="12.41796875" style="7" customWidth="1"/>
    <col min="12292" max="12299" width="11" style="7" customWidth="1"/>
    <col min="12300" max="12300" width="18.5234375" style="7" customWidth="1"/>
    <col min="12301" max="12541" width="9.1015625" style="7"/>
    <col min="12542" max="12542" width="2.41796875" style="7" customWidth="1"/>
    <col min="12543" max="12543" width="27.89453125" style="7" customWidth="1"/>
    <col min="12544" max="12544" width="13" style="7" customWidth="1"/>
    <col min="12545" max="12545" width="11" style="7" customWidth="1"/>
    <col min="12546" max="12547" width="12.41796875" style="7" customWidth="1"/>
    <col min="12548" max="12555" width="11" style="7" customWidth="1"/>
    <col min="12556" max="12556" width="18.5234375" style="7" customWidth="1"/>
    <col min="12557" max="12797" width="9.1015625" style="7"/>
    <col min="12798" max="12798" width="2.41796875" style="7" customWidth="1"/>
    <col min="12799" max="12799" width="27.89453125" style="7" customWidth="1"/>
    <col min="12800" max="12800" width="13" style="7" customWidth="1"/>
    <col min="12801" max="12801" width="11" style="7" customWidth="1"/>
    <col min="12802" max="12803" width="12.41796875" style="7" customWidth="1"/>
    <col min="12804" max="12811" width="11" style="7" customWidth="1"/>
    <col min="12812" max="12812" width="18.5234375" style="7" customWidth="1"/>
    <col min="12813" max="13053" width="9.1015625" style="7"/>
    <col min="13054" max="13054" width="2.41796875" style="7" customWidth="1"/>
    <col min="13055" max="13055" width="27.89453125" style="7" customWidth="1"/>
    <col min="13056" max="13056" width="13" style="7" customWidth="1"/>
    <col min="13057" max="13057" width="11" style="7" customWidth="1"/>
    <col min="13058" max="13059" width="12.41796875" style="7" customWidth="1"/>
    <col min="13060" max="13067" width="11" style="7" customWidth="1"/>
    <col min="13068" max="13068" width="18.5234375" style="7" customWidth="1"/>
    <col min="13069" max="13309" width="9.1015625" style="7"/>
    <col min="13310" max="13310" width="2.41796875" style="7" customWidth="1"/>
    <col min="13311" max="13311" width="27.89453125" style="7" customWidth="1"/>
    <col min="13312" max="13312" width="13" style="7" customWidth="1"/>
    <col min="13313" max="13313" width="11" style="7" customWidth="1"/>
    <col min="13314" max="13315" width="12.41796875" style="7" customWidth="1"/>
    <col min="13316" max="13323" width="11" style="7" customWidth="1"/>
    <col min="13324" max="13324" width="18.5234375" style="7" customWidth="1"/>
    <col min="13325" max="13565" width="9.1015625" style="7"/>
    <col min="13566" max="13566" width="2.41796875" style="7" customWidth="1"/>
    <col min="13567" max="13567" width="27.89453125" style="7" customWidth="1"/>
    <col min="13568" max="13568" width="13" style="7" customWidth="1"/>
    <col min="13569" max="13569" width="11" style="7" customWidth="1"/>
    <col min="13570" max="13571" width="12.41796875" style="7" customWidth="1"/>
    <col min="13572" max="13579" width="11" style="7" customWidth="1"/>
    <col min="13580" max="13580" width="18.5234375" style="7" customWidth="1"/>
    <col min="13581" max="13821" width="9.1015625" style="7"/>
    <col min="13822" max="13822" width="2.41796875" style="7" customWidth="1"/>
    <col min="13823" max="13823" width="27.89453125" style="7" customWidth="1"/>
    <col min="13824" max="13824" width="13" style="7" customWidth="1"/>
    <col min="13825" max="13825" width="11" style="7" customWidth="1"/>
    <col min="13826" max="13827" width="12.41796875" style="7" customWidth="1"/>
    <col min="13828" max="13835" width="11" style="7" customWidth="1"/>
    <col min="13836" max="13836" width="18.5234375" style="7" customWidth="1"/>
    <col min="13837" max="14077" width="9.1015625" style="7"/>
    <col min="14078" max="14078" width="2.41796875" style="7" customWidth="1"/>
    <col min="14079" max="14079" width="27.89453125" style="7" customWidth="1"/>
    <col min="14080" max="14080" width="13" style="7" customWidth="1"/>
    <col min="14081" max="14081" width="11" style="7" customWidth="1"/>
    <col min="14082" max="14083" width="12.41796875" style="7" customWidth="1"/>
    <col min="14084" max="14091" width="11" style="7" customWidth="1"/>
    <col min="14092" max="14092" width="18.5234375" style="7" customWidth="1"/>
    <col min="14093" max="14333" width="9.1015625" style="7"/>
    <col min="14334" max="14334" width="2.41796875" style="7" customWidth="1"/>
    <col min="14335" max="14335" width="27.89453125" style="7" customWidth="1"/>
    <col min="14336" max="14336" width="13" style="7" customWidth="1"/>
    <col min="14337" max="14337" width="11" style="7" customWidth="1"/>
    <col min="14338" max="14339" width="12.41796875" style="7" customWidth="1"/>
    <col min="14340" max="14347" width="11" style="7" customWidth="1"/>
    <col min="14348" max="14348" width="18.5234375" style="7" customWidth="1"/>
    <col min="14349" max="14589" width="9.1015625" style="7"/>
    <col min="14590" max="14590" width="2.41796875" style="7" customWidth="1"/>
    <col min="14591" max="14591" width="27.89453125" style="7" customWidth="1"/>
    <col min="14592" max="14592" width="13" style="7" customWidth="1"/>
    <col min="14593" max="14593" width="11" style="7" customWidth="1"/>
    <col min="14594" max="14595" width="12.41796875" style="7" customWidth="1"/>
    <col min="14596" max="14603" width="11" style="7" customWidth="1"/>
    <col min="14604" max="14604" width="18.5234375" style="7" customWidth="1"/>
    <col min="14605" max="14845" width="9.1015625" style="7"/>
    <col min="14846" max="14846" width="2.41796875" style="7" customWidth="1"/>
    <col min="14847" max="14847" width="27.89453125" style="7" customWidth="1"/>
    <col min="14848" max="14848" width="13" style="7" customWidth="1"/>
    <col min="14849" max="14849" width="11" style="7" customWidth="1"/>
    <col min="14850" max="14851" width="12.41796875" style="7" customWidth="1"/>
    <col min="14852" max="14859" width="11" style="7" customWidth="1"/>
    <col min="14860" max="14860" width="18.5234375" style="7" customWidth="1"/>
    <col min="14861" max="15101" width="9.1015625" style="7"/>
    <col min="15102" max="15102" width="2.41796875" style="7" customWidth="1"/>
    <col min="15103" max="15103" width="27.89453125" style="7" customWidth="1"/>
    <col min="15104" max="15104" width="13" style="7" customWidth="1"/>
    <col min="15105" max="15105" width="11" style="7" customWidth="1"/>
    <col min="15106" max="15107" width="12.41796875" style="7" customWidth="1"/>
    <col min="15108" max="15115" width="11" style="7" customWidth="1"/>
    <col min="15116" max="15116" width="18.5234375" style="7" customWidth="1"/>
    <col min="15117" max="15357" width="9.1015625" style="7"/>
    <col min="15358" max="15358" width="2.41796875" style="7" customWidth="1"/>
    <col min="15359" max="15359" width="27.89453125" style="7" customWidth="1"/>
    <col min="15360" max="15360" width="13" style="7" customWidth="1"/>
    <col min="15361" max="15361" width="11" style="7" customWidth="1"/>
    <col min="15362" max="15363" width="12.41796875" style="7" customWidth="1"/>
    <col min="15364" max="15371" width="11" style="7" customWidth="1"/>
    <col min="15372" max="15372" width="18.5234375" style="7" customWidth="1"/>
    <col min="15373" max="15613" width="9.1015625" style="7"/>
    <col min="15614" max="15614" width="2.41796875" style="7" customWidth="1"/>
    <col min="15615" max="15615" width="27.89453125" style="7" customWidth="1"/>
    <col min="15616" max="15616" width="13" style="7" customWidth="1"/>
    <col min="15617" max="15617" width="11" style="7" customWidth="1"/>
    <col min="15618" max="15619" width="12.41796875" style="7" customWidth="1"/>
    <col min="15620" max="15627" width="11" style="7" customWidth="1"/>
    <col min="15628" max="15628" width="18.5234375" style="7" customWidth="1"/>
    <col min="15629" max="15869" width="9.1015625" style="7"/>
    <col min="15870" max="15870" width="2.41796875" style="7" customWidth="1"/>
    <col min="15871" max="15871" width="27.89453125" style="7" customWidth="1"/>
    <col min="15872" max="15872" width="13" style="7" customWidth="1"/>
    <col min="15873" max="15873" width="11" style="7" customWidth="1"/>
    <col min="15874" max="15875" width="12.41796875" style="7" customWidth="1"/>
    <col min="15876" max="15883" width="11" style="7" customWidth="1"/>
    <col min="15884" max="15884" width="18.5234375" style="7" customWidth="1"/>
    <col min="15885" max="16125" width="9.1015625" style="7"/>
    <col min="16126" max="16126" width="2.41796875" style="7" customWidth="1"/>
    <col min="16127" max="16127" width="27.89453125" style="7" customWidth="1"/>
    <col min="16128" max="16128" width="13" style="7" customWidth="1"/>
    <col min="16129" max="16129" width="11" style="7" customWidth="1"/>
    <col min="16130" max="16131" width="12.41796875" style="7" customWidth="1"/>
    <col min="16132" max="16139" width="11" style="7" customWidth="1"/>
    <col min="16140" max="16140" width="18.5234375" style="7" customWidth="1"/>
    <col min="16141" max="16384" width="9.1015625" style="7"/>
  </cols>
  <sheetData>
    <row r="1" spans="1:13" ht="15">
      <c r="A1" s="729" t="s">
        <v>3104</v>
      </c>
      <c r="B1" s="23"/>
      <c r="C1" s="39"/>
      <c r="D1" s="23"/>
      <c r="E1" s="23"/>
      <c r="F1" s="23"/>
      <c r="G1" s="23"/>
      <c r="H1" s="23"/>
      <c r="I1" s="23"/>
      <c r="J1" s="23"/>
      <c r="K1" s="23"/>
      <c r="L1" s="23"/>
    </row>
    <row r="2" spans="1:13" s="23" customFormat="1" ht="15" customHeight="1">
      <c r="A2" s="1758" t="s">
        <v>137</v>
      </c>
      <c r="B2" s="1759"/>
      <c r="C2" s="1760"/>
    </row>
    <row r="3" spans="1:13" s="23" customFormat="1" ht="15">
      <c r="A3" s="59" t="s">
        <v>3105</v>
      </c>
    </row>
    <row r="4" spans="1:13" s="23" customFormat="1" ht="12.3">
      <c r="A4" s="19" t="s">
        <v>138</v>
      </c>
      <c r="D4" s="1"/>
      <c r="E4" s="1"/>
      <c r="F4" s="1"/>
      <c r="G4" s="1"/>
      <c r="H4" s="1"/>
      <c r="I4" s="1"/>
      <c r="J4" s="1"/>
    </row>
    <row r="5" spans="1:13" s="23" customFormat="1" ht="12.3">
      <c r="A5" s="17" t="s">
        <v>2762</v>
      </c>
      <c r="D5" s="478" t="s">
        <v>3106</v>
      </c>
      <c r="E5" s="11" t="s">
        <v>3107</v>
      </c>
      <c r="F5" s="1"/>
      <c r="G5" s="1"/>
      <c r="H5" s="1"/>
      <c r="I5" s="1"/>
      <c r="J5" s="1"/>
    </row>
    <row r="6" spans="1:13" ht="12.75" customHeight="1"/>
    <row r="7" spans="1:13" ht="12.75" customHeight="1">
      <c r="A7" s="103" t="s">
        <v>2765</v>
      </c>
    </row>
    <row r="8" spans="1:13" s="23" customFormat="1" ht="12.3">
      <c r="A8" s="17" t="s">
        <v>3108</v>
      </c>
    </row>
    <row r="9" spans="1:13" ht="12.75" customHeight="1">
      <c r="A9" s="104"/>
      <c r="B9" s="104"/>
      <c r="C9" s="104"/>
    </row>
    <row r="10" spans="1:13" ht="27" customHeight="1">
      <c r="C10" s="69" t="s">
        <v>2344</v>
      </c>
      <c r="D10" s="69" t="s">
        <v>2582</v>
      </c>
      <c r="E10" s="69" t="s">
        <v>2616</v>
      </c>
      <c r="F10" s="69" t="s">
        <v>2767</v>
      </c>
    </row>
    <row r="11" spans="1:13" ht="12.75" customHeight="1">
      <c r="B11" s="7" t="s">
        <v>2768</v>
      </c>
      <c r="C11" s="31"/>
      <c r="D11" s="11" t="s">
        <v>3109</v>
      </c>
      <c r="E11" s="31"/>
      <c r="F11" s="11" t="s">
        <v>3110</v>
      </c>
    </row>
    <row r="12" spans="1:13" ht="36" customHeight="1">
      <c r="B12" s="29" t="s">
        <v>3111</v>
      </c>
      <c r="C12" s="74">
        <v>12.5</v>
      </c>
      <c r="D12" s="11" t="s">
        <v>3112</v>
      </c>
      <c r="E12" s="11" t="s">
        <v>3113</v>
      </c>
      <c r="F12" s="31"/>
    </row>
    <row r="13" spans="1:13" ht="12.75" customHeight="1"/>
    <row r="14" spans="1:13" s="23" customFormat="1" ht="12.3">
      <c r="A14" s="17" t="s">
        <v>3114</v>
      </c>
      <c r="I14" s="1"/>
      <c r="J14" s="1"/>
      <c r="K14" s="1"/>
    </row>
    <row r="15" spans="1:13" s="23" customFormat="1" ht="12.3">
      <c r="A15" s="17"/>
      <c r="I15" s="1"/>
      <c r="J15" s="1"/>
      <c r="K15" s="1"/>
    </row>
    <row r="16" spans="1:13" ht="18.75" customHeight="1">
      <c r="C16" s="68"/>
      <c r="D16" s="1593" t="s">
        <v>2342</v>
      </c>
      <c r="E16" s="1595"/>
      <c r="F16" s="1596" t="s">
        <v>2824</v>
      </c>
      <c r="G16" s="1597"/>
      <c r="H16" s="1598"/>
      <c r="J16" s="1637" t="s">
        <v>2774</v>
      </c>
      <c r="K16" s="1594"/>
      <c r="L16" s="1594"/>
      <c r="M16" s="1595"/>
    </row>
    <row r="17" spans="1:13" ht="51.75" customHeight="1">
      <c r="A17" s="1784" t="s">
        <v>3115</v>
      </c>
      <c r="B17" s="1785"/>
      <c r="C17" s="69" t="s">
        <v>2344</v>
      </c>
      <c r="D17" s="69" t="s">
        <v>2437</v>
      </c>
      <c r="E17" s="1337" t="s">
        <v>2438</v>
      </c>
      <c r="F17" s="981" t="s">
        <v>3116</v>
      </c>
      <c r="G17" s="984" t="s">
        <v>2777</v>
      </c>
      <c r="H17" s="984" t="s">
        <v>3117</v>
      </c>
      <c r="J17" s="92" t="s">
        <v>2779</v>
      </c>
      <c r="L17" s="92" t="s">
        <v>2780</v>
      </c>
      <c r="M17" s="92" t="s">
        <v>2616</v>
      </c>
    </row>
    <row r="18" spans="1:13" ht="12.75" customHeight="1">
      <c r="A18" s="1751"/>
      <c r="B18" s="1638"/>
      <c r="C18" s="1631" t="s">
        <v>2781</v>
      </c>
      <c r="D18" s="1631"/>
      <c r="E18" s="1631"/>
      <c r="F18" s="1631"/>
      <c r="G18" s="73"/>
      <c r="H18" s="73"/>
      <c r="J18" s="73"/>
      <c r="M18" s="73"/>
    </row>
    <row r="19" spans="1:13" ht="12.75" customHeight="1">
      <c r="A19" s="1638"/>
      <c r="B19" s="1638"/>
      <c r="C19" s="73" t="s">
        <v>282</v>
      </c>
      <c r="D19" s="73"/>
      <c r="E19" s="73" t="s">
        <v>283</v>
      </c>
      <c r="F19" s="73" t="s">
        <v>284</v>
      </c>
      <c r="G19" s="73" t="s">
        <v>423</v>
      </c>
      <c r="H19" s="73" t="s">
        <v>424</v>
      </c>
      <c r="J19" s="73" t="s">
        <v>2353</v>
      </c>
      <c r="M19" s="73"/>
    </row>
    <row r="20" spans="1:13" ht="12.75" customHeight="1">
      <c r="A20" s="163"/>
      <c r="B20" s="337" t="s">
        <v>3118</v>
      </c>
      <c r="C20" s="73"/>
      <c r="D20" s="73"/>
      <c r="E20" s="73"/>
      <c r="F20" s="73"/>
      <c r="G20" s="73"/>
      <c r="H20" s="73"/>
      <c r="J20" s="73"/>
      <c r="M20" s="73"/>
    </row>
    <row r="21" spans="1:13" ht="12.75" customHeight="1">
      <c r="C21" s="532">
        <v>0.1</v>
      </c>
      <c r="D21" s="229">
        <v>3381</v>
      </c>
      <c r="E21" s="229">
        <v>3394</v>
      </c>
      <c r="F21" s="229">
        <v>3404</v>
      </c>
      <c r="G21" s="229">
        <v>3413</v>
      </c>
      <c r="H21" s="229">
        <v>3422</v>
      </c>
      <c r="J21" s="229">
        <v>3435</v>
      </c>
      <c r="L21" s="229">
        <v>3448</v>
      </c>
      <c r="M21" s="229">
        <v>3458</v>
      </c>
    </row>
    <row r="22" spans="1:13" ht="12.75" customHeight="1">
      <c r="C22" s="1384" t="s">
        <v>2828</v>
      </c>
      <c r="D22" s="229">
        <v>3382</v>
      </c>
      <c r="E22" s="229">
        <v>3395</v>
      </c>
      <c r="F22" s="229">
        <v>3405</v>
      </c>
      <c r="G22" s="229">
        <v>3414</v>
      </c>
      <c r="H22" s="229">
        <v>3423</v>
      </c>
      <c r="J22" s="229">
        <v>3436</v>
      </c>
      <c r="L22" s="229">
        <v>3449</v>
      </c>
      <c r="M22" s="229">
        <v>3459</v>
      </c>
    </row>
    <row r="23" spans="1:13" ht="12.75" customHeight="1">
      <c r="C23" s="1384" t="s">
        <v>2829</v>
      </c>
      <c r="D23" s="229">
        <v>3383</v>
      </c>
      <c r="E23" s="229">
        <v>3396</v>
      </c>
      <c r="F23" s="229">
        <v>3406</v>
      </c>
      <c r="G23" s="229">
        <v>3415</v>
      </c>
      <c r="H23" s="229">
        <v>3424</v>
      </c>
      <c r="J23" s="229">
        <v>3437</v>
      </c>
      <c r="L23" s="229">
        <v>3450</v>
      </c>
      <c r="M23" s="229">
        <v>3460</v>
      </c>
    </row>
    <row r="24" spans="1:13" ht="12.75" customHeight="1">
      <c r="C24" s="1384" t="s">
        <v>2830</v>
      </c>
      <c r="D24" s="229">
        <v>3384</v>
      </c>
      <c r="E24" s="229">
        <v>3397</v>
      </c>
      <c r="F24" s="229">
        <v>3407</v>
      </c>
      <c r="G24" s="229">
        <v>3416</v>
      </c>
      <c r="H24" s="229">
        <v>3428</v>
      </c>
      <c r="J24" s="229">
        <v>3438</v>
      </c>
      <c r="L24" s="229">
        <v>3451</v>
      </c>
      <c r="M24" s="229">
        <v>3461</v>
      </c>
    </row>
    <row r="25" spans="1:13" ht="12.75" customHeight="1">
      <c r="C25" s="1384" t="s">
        <v>2831</v>
      </c>
      <c r="D25" s="229">
        <v>3385</v>
      </c>
      <c r="E25" s="229">
        <v>3398</v>
      </c>
      <c r="F25" s="229">
        <v>3408</v>
      </c>
      <c r="G25" s="229">
        <v>3417</v>
      </c>
      <c r="H25" s="229">
        <v>3429</v>
      </c>
      <c r="J25" s="229">
        <v>3439</v>
      </c>
      <c r="L25" s="229">
        <v>3452</v>
      </c>
      <c r="M25" s="229">
        <v>3462</v>
      </c>
    </row>
    <row r="26" spans="1:13" ht="12.75" customHeight="1">
      <c r="C26" s="1384" t="s">
        <v>2832</v>
      </c>
      <c r="D26" s="229">
        <v>3386</v>
      </c>
      <c r="E26" s="229">
        <v>3399</v>
      </c>
      <c r="F26" s="229">
        <v>3409</v>
      </c>
      <c r="G26" s="229">
        <v>3418</v>
      </c>
      <c r="H26" s="229">
        <v>3430</v>
      </c>
      <c r="J26" s="229">
        <v>3443</v>
      </c>
      <c r="L26" s="229">
        <v>3453</v>
      </c>
      <c r="M26" s="229">
        <v>3463</v>
      </c>
    </row>
    <row r="27" spans="1:13" ht="12.75" customHeight="1">
      <c r="C27" s="1384" t="s">
        <v>2833</v>
      </c>
      <c r="D27" s="229">
        <v>3387</v>
      </c>
      <c r="E27" s="229">
        <v>3400</v>
      </c>
      <c r="F27" s="229">
        <v>3410</v>
      </c>
      <c r="G27" s="229">
        <v>3419</v>
      </c>
      <c r="H27" s="229">
        <v>3431</v>
      </c>
      <c r="J27" s="229">
        <v>3444</v>
      </c>
      <c r="L27" s="229">
        <v>3454</v>
      </c>
      <c r="M27" s="229">
        <v>3464</v>
      </c>
    </row>
    <row r="28" spans="1:13" ht="12.75" customHeight="1">
      <c r="C28" s="1384" t="s">
        <v>2834</v>
      </c>
      <c r="D28" s="229">
        <v>3388</v>
      </c>
      <c r="E28" s="229">
        <v>3401</v>
      </c>
      <c r="F28" s="229">
        <v>3411</v>
      </c>
      <c r="G28" s="229">
        <v>3420</v>
      </c>
      <c r="H28" s="229">
        <v>3432</v>
      </c>
      <c r="J28" s="229">
        <v>3445</v>
      </c>
      <c r="L28" s="229">
        <v>3455</v>
      </c>
      <c r="M28" s="229">
        <v>3465</v>
      </c>
    </row>
    <row r="29" spans="1:13" ht="12.75" customHeight="1">
      <c r="C29" s="532">
        <v>12.5</v>
      </c>
      <c r="D29" s="229">
        <v>3389</v>
      </c>
      <c r="E29" s="229">
        <v>3402</v>
      </c>
      <c r="F29" s="229">
        <v>3412</v>
      </c>
      <c r="G29" s="229">
        <v>3421</v>
      </c>
      <c r="H29" s="229">
        <v>3433</v>
      </c>
      <c r="J29" s="229">
        <v>3446</v>
      </c>
      <c r="L29" s="229">
        <v>3456</v>
      </c>
      <c r="M29" s="229">
        <v>3466</v>
      </c>
    </row>
    <row r="30" spans="1:13" ht="12.75" customHeight="1">
      <c r="C30" s="58" t="s">
        <v>3119</v>
      </c>
      <c r="D30" s="229">
        <v>3393</v>
      </c>
      <c r="E30" s="229">
        <v>3403</v>
      </c>
      <c r="F30" s="1782"/>
      <c r="G30" s="1783"/>
      <c r="H30" s="229">
        <v>3434</v>
      </c>
      <c r="J30" s="229">
        <v>3447</v>
      </c>
      <c r="L30" s="229">
        <v>3457</v>
      </c>
      <c r="M30" s="229">
        <v>3467</v>
      </c>
    </row>
    <row r="31" spans="1:13" ht="12.75" customHeight="1">
      <c r="D31" s="253"/>
      <c r="E31" s="253"/>
      <c r="F31" s="22"/>
      <c r="G31" s="22"/>
      <c r="H31" s="253"/>
      <c r="J31" s="253"/>
      <c r="M31" s="253"/>
    </row>
    <row r="32" spans="1:13" ht="12.6" customHeight="1">
      <c r="A32" s="163"/>
      <c r="B32" s="338" t="s">
        <v>3120</v>
      </c>
      <c r="D32" s="73"/>
      <c r="E32" s="73"/>
      <c r="F32" s="73"/>
      <c r="G32" s="73"/>
      <c r="H32" s="73"/>
      <c r="J32" s="73"/>
      <c r="M32" s="73"/>
    </row>
    <row r="33" spans="1:13" ht="12.75" customHeight="1">
      <c r="C33" s="532">
        <v>0.1</v>
      </c>
      <c r="D33" s="229">
        <v>3468</v>
      </c>
      <c r="E33" s="229">
        <v>3484</v>
      </c>
      <c r="F33" s="229">
        <v>3494</v>
      </c>
      <c r="G33" s="229">
        <v>3503</v>
      </c>
      <c r="H33" s="229">
        <v>3512</v>
      </c>
      <c r="I33" s="318"/>
      <c r="J33" s="229">
        <v>3522</v>
      </c>
      <c r="K33" s="318"/>
      <c r="L33" s="229">
        <v>3532</v>
      </c>
      <c r="M33" s="229">
        <v>3547</v>
      </c>
    </row>
    <row r="34" spans="1:13" ht="12.75" customHeight="1">
      <c r="C34" s="1384" t="s">
        <v>2828</v>
      </c>
      <c r="D34" s="229">
        <v>3469</v>
      </c>
      <c r="E34" s="229">
        <v>3485</v>
      </c>
      <c r="F34" s="229">
        <v>3495</v>
      </c>
      <c r="G34" s="229">
        <v>3504</v>
      </c>
      <c r="H34" s="229">
        <v>3513</v>
      </c>
      <c r="I34" s="318"/>
      <c r="J34" s="229">
        <v>3523</v>
      </c>
      <c r="K34" s="318"/>
      <c r="L34" s="229">
        <v>3533</v>
      </c>
      <c r="M34" s="229">
        <v>3548</v>
      </c>
    </row>
    <row r="35" spans="1:13" ht="12.75" customHeight="1">
      <c r="C35" s="1384" t="s">
        <v>2829</v>
      </c>
      <c r="D35" s="229">
        <v>3470</v>
      </c>
      <c r="E35" s="229">
        <v>3486</v>
      </c>
      <c r="F35" s="229">
        <v>3496</v>
      </c>
      <c r="G35" s="229">
        <v>3505</v>
      </c>
      <c r="H35" s="229">
        <v>3514</v>
      </c>
      <c r="I35" s="318"/>
      <c r="J35" s="229">
        <v>3524</v>
      </c>
      <c r="K35" s="318"/>
      <c r="L35" s="229">
        <v>3534</v>
      </c>
      <c r="M35" s="229">
        <v>3549</v>
      </c>
    </row>
    <row r="36" spans="1:13" ht="12.75" customHeight="1">
      <c r="C36" s="1384" t="s">
        <v>2830</v>
      </c>
      <c r="D36" s="229">
        <v>3471</v>
      </c>
      <c r="E36" s="229">
        <v>3487</v>
      </c>
      <c r="F36" s="229">
        <v>3497</v>
      </c>
      <c r="G36" s="229">
        <v>3506</v>
      </c>
      <c r="H36" s="229">
        <v>3515</v>
      </c>
      <c r="I36" s="318"/>
      <c r="J36" s="229">
        <v>3525</v>
      </c>
      <c r="K36" s="318"/>
      <c r="L36" s="229">
        <v>3535</v>
      </c>
      <c r="M36" s="229">
        <v>3550</v>
      </c>
    </row>
    <row r="37" spans="1:13" ht="12.75" customHeight="1">
      <c r="C37" s="1384" t="s">
        <v>2831</v>
      </c>
      <c r="D37" s="229">
        <v>3475</v>
      </c>
      <c r="E37" s="229">
        <v>3488</v>
      </c>
      <c r="F37" s="229">
        <v>3498</v>
      </c>
      <c r="G37" s="229">
        <v>3507</v>
      </c>
      <c r="H37" s="229">
        <v>3516</v>
      </c>
      <c r="I37" s="318"/>
      <c r="J37" s="229">
        <v>3526</v>
      </c>
      <c r="K37" s="318"/>
      <c r="L37" s="229">
        <v>3536</v>
      </c>
      <c r="M37" s="229">
        <v>3553</v>
      </c>
    </row>
    <row r="38" spans="1:13" ht="12.75" customHeight="1">
      <c r="C38" s="1384" t="s">
        <v>2832</v>
      </c>
      <c r="D38" s="229">
        <v>3476</v>
      </c>
      <c r="E38" s="229">
        <v>3489</v>
      </c>
      <c r="F38" s="229">
        <v>3499</v>
      </c>
      <c r="G38" s="229">
        <v>3508</v>
      </c>
      <c r="H38" s="229">
        <v>3517</v>
      </c>
      <c r="I38" s="318"/>
      <c r="J38" s="229">
        <v>3527</v>
      </c>
      <c r="K38" s="318"/>
      <c r="L38" s="229">
        <v>3537</v>
      </c>
      <c r="M38" s="229">
        <v>3556</v>
      </c>
    </row>
    <row r="39" spans="1:13" ht="12.75" customHeight="1">
      <c r="C39" s="1384" t="s">
        <v>2833</v>
      </c>
      <c r="D39" s="229">
        <v>3477</v>
      </c>
      <c r="E39" s="229">
        <v>3490</v>
      </c>
      <c r="F39" s="229">
        <v>3500</v>
      </c>
      <c r="G39" s="229">
        <v>3509</v>
      </c>
      <c r="H39" s="229">
        <v>3518</v>
      </c>
      <c r="I39" s="318"/>
      <c r="J39" s="229">
        <v>3528</v>
      </c>
      <c r="K39" s="318"/>
      <c r="L39" s="229">
        <v>3541</v>
      </c>
      <c r="M39" s="229">
        <v>3560</v>
      </c>
    </row>
    <row r="40" spans="1:13" ht="12.75" customHeight="1">
      <c r="C40" s="1384" t="s">
        <v>2834</v>
      </c>
      <c r="D40" s="229">
        <v>3478</v>
      </c>
      <c r="E40" s="229">
        <v>3491</v>
      </c>
      <c r="F40" s="229">
        <v>3501</v>
      </c>
      <c r="G40" s="229">
        <v>3510</v>
      </c>
      <c r="H40" s="229">
        <v>3519</v>
      </c>
      <c r="I40" s="318"/>
      <c r="J40" s="229">
        <v>3529</v>
      </c>
      <c r="K40" s="318"/>
      <c r="L40" s="229">
        <v>3544</v>
      </c>
      <c r="M40" s="229">
        <v>3561</v>
      </c>
    </row>
    <row r="41" spans="1:13" ht="12.75" customHeight="1">
      <c r="C41" s="532">
        <v>12.5</v>
      </c>
      <c r="D41" s="229">
        <v>3479</v>
      </c>
      <c r="E41" s="229">
        <v>3492</v>
      </c>
      <c r="F41" s="229">
        <v>3502</v>
      </c>
      <c r="G41" s="229">
        <v>3511</v>
      </c>
      <c r="H41" s="229">
        <v>3520</v>
      </c>
      <c r="I41" s="318"/>
      <c r="J41" s="229">
        <v>3530</v>
      </c>
      <c r="K41" s="318"/>
      <c r="L41" s="229">
        <v>3545</v>
      </c>
      <c r="M41" s="229">
        <v>3562</v>
      </c>
    </row>
    <row r="42" spans="1:13" ht="12.75" customHeight="1">
      <c r="C42" s="58" t="s">
        <v>3121</v>
      </c>
      <c r="D42" s="229">
        <v>3483</v>
      </c>
      <c r="E42" s="229">
        <v>3493</v>
      </c>
      <c r="F42" s="1782"/>
      <c r="G42" s="1783"/>
      <c r="H42" s="229">
        <v>3521</v>
      </c>
      <c r="I42" s="318"/>
      <c r="J42" s="229">
        <v>3531</v>
      </c>
      <c r="K42" s="318"/>
      <c r="L42" s="229">
        <v>3546</v>
      </c>
      <c r="M42" s="229">
        <v>3563</v>
      </c>
    </row>
    <row r="43" spans="1:13" ht="12.75" customHeight="1"/>
    <row r="44" spans="1:13" ht="22.5" customHeight="1">
      <c r="A44" s="17" t="s">
        <v>3122</v>
      </c>
      <c r="C44" s="68"/>
      <c r="D44" s="1593" t="s">
        <v>2342</v>
      </c>
      <c r="E44" s="1595"/>
      <c r="F44" s="1596" t="s">
        <v>2824</v>
      </c>
      <c r="G44" s="1597"/>
      <c r="H44" s="1598"/>
      <c r="J44" s="1637" t="s">
        <v>2774</v>
      </c>
      <c r="K44" s="1594"/>
      <c r="L44" s="1594"/>
      <c r="M44" s="1595"/>
    </row>
    <row r="45" spans="1:13" ht="26.4">
      <c r="A45" s="1786" t="s">
        <v>3115</v>
      </c>
      <c r="B45" s="1787"/>
      <c r="C45" s="69" t="s">
        <v>2344</v>
      </c>
      <c r="D45" s="69" t="s">
        <v>2437</v>
      </c>
      <c r="E45" s="1337" t="s">
        <v>2438</v>
      </c>
      <c r="F45" s="981" t="s">
        <v>3116</v>
      </c>
      <c r="G45" s="984" t="s">
        <v>2777</v>
      </c>
      <c r="H45" s="984" t="s">
        <v>3117</v>
      </c>
      <c r="J45" s="92" t="s">
        <v>2779</v>
      </c>
      <c r="L45" s="92" t="s">
        <v>2780</v>
      </c>
      <c r="M45" s="92" t="s">
        <v>2616</v>
      </c>
    </row>
    <row r="46" spans="1:13" ht="12.75" customHeight="1">
      <c r="A46" s="1751"/>
      <c r="B46" s="1638"/>
      <c r="C46" s="1631" t="s">
        <v>2781</v>
      </c>
      <c r="D46" s="1631"/>
      <c r="E46" s="1631"/>
      <c r="F46" s="1631"/>
      <c r="G46" s="73"/>
      <c r="H46" s="73"/>
      <c r="J46" s="73"/>
      <c r="M46" s="73"/>
    </row>
    <row r="47" spans="1:13" ht="12.75" customHeight="1">
      <c r="A47" s="1638"/>
      <c r="B47" s="1638"/>
      <c r="C47" s="73" t="s">
        <v>282</v>
      </c>
      <c r="D47" s="73"/>
      <c r="E47" s="73" t="s">
        <v>283</v>
      </c>
      <c r="F47" s="73" t="s">
        <v>284</v>
      </c>
      <c r="G47" s="73" t="s">
        <v>423</v>
      </c>
      <c r="H47" s="73" t="s">
        <v>424</v>
      </c>
      <c r="J47" s="73" t="s">
        <v>2353</v>
      </c>
      <c r="M47" s="73"/>
    </row>
    <row r="48" spans="1:13" ht="12.75" customHeight="1">
      <c r="A48" s="163"/>
      <c r="B48" s="338" t="s">
        <v>3123</v>
      </c>
      <c r="C48" s="73"/>
      <c r="D48" s="73"/>
      <c r="E48" s="73"/>
      <c r="F48" s="73"/>
      <c r="G48" s="73"/>
      <c r="H48" s="73"/>
      <c r="J48" s="73"/>
      <c r="M48" s="73"/>
    </row>
    <row r="49" spans="1:13" ht="12.75" customHeight="1">
      <c r="C49" s="532">
        <v>0.15</v>
      </c>
      <c r="D49" s="229">
        <v>3564</v>
      </c>
      <c r="E49" s="229">
        <v>3583</v>
      </c>
      <c r="F49" s="229">
        <v>3593</v>
      </c>
      <c r="G49" s="229">
        <v>3602</v>
      </c>
      <c r="H49" s="229">
        <v>3614</v>
      </c>
      <c r="I49" s="318"/>
      <c r="J49" s="229">
        <v>3624</v>
      </c>
      <c r="K49" s="318"/>
      <c r="L49" s="229">
        <v>3634</v>
      </c>
      <c r="M49" s="229">
        <v>3644</v>
      </c>
    </row>
    <row r="50" spans="1:13" ht="12.75" customHeight="1">
      <c r="C50" s="1384" t="s">
        <v>2837</v>
      </c>
      <c r="D50" s="229">
        <v>3565</v>
      </c>
      <c r="E50" s="229">
        <v>3584</v>
      </c>
      <c r="F50" s="229">
        <v>3594</v>
      </c>
      <c r="G50" s="229">
        <v>3603</v>
      </c>
      <c r="H50" s="229">
        <v>3615</v>
      </c>
      <c r="I50" s="318"/>
      <c r="J50" s="229">
        <v>3625</v>
      </c>
      <c r="K50" s="318"/>
      <c r="L50" s="229">
        <v>3635</v>
      </c>
      <c r="M50" s="229">
        <v>3645</v>
      </c>
    </row>
    <row r="51" spans="1:13" ht="12.75" customHeight="1">
      <c r="C51" s="1384" t="s">
        <v>2829</v>
      </c>
      <c r="D51" s="229">
        <v>3569</v>
      </c>
      <c r="E51" s="229">
        <v>3585</v>
      </c>
      <c r="F51" s="229">
        <v>3595</v>
      </c>
      <c r="G51" s="229">
        <v>3607</v>
      </c>
      <c r="H51" s="229">
        <v>3616</v>
      </c>
      <c r="I51" s="318"/>
      <c r="J51" s="229">
        <v>3626</v>
      </c>
      <c r="K51" s="318"/>
      <c r="L51" s="229">
        <v>3636</v>
      </c>
      <c r="M51" s="229">
        <v>3646</v>
      </c>
    </row>
    <row r="52" spans="1:13" ht="12.75" customHeight="1">
      <c r="C52" s="1384" t="s">
        <v>2830</v>
      </c>
      <c r="D52" s="229">
        <v>3570</v>
      </c>
      <c r="E52" s="229">
        <v>3586</v>
      </c>
      <c r="F52" s="229">
        <v>3596</v>
      </c>
      <c r="G52" s="229">
        <v>3608</v>
      </c>
      <c r="H52" s="229">
        <v>3617</v>
      </c>
      <c r="I52" s="318"/>
      <c r="J52" s="229">
        <v>3627</v>
      </c>
      <c r="K52" s="318"/>
      <c r="L52" s="229">
        <v>3637</v>
      </c>
      <c r="M52" s="229">
        <v>3647</v>
      </c>
    </row>
    <row r="53" spans="1:13" ht="12.75" customHeight="1">
      <c r="C53" s="1384" t="s">
        <v>2831</v>
      </c>
      <c r="D53" s="229">
        <v>3571</v>
      </c>
      <c r="E53" s="229">
        <v>3587</v>
      </c>
      <c r="F53" s="229">
        <v>3597</v>
      </c>
      <c r="G53" s="229">
        <v>3609</v>
      </c>
      <c r="H53" s="229">
        <v>3618</v>
      </c>
      <c r="I53" s="318"/>
      <c r="J53" s="229">
        <v>3628</v>
      </c>
      <c r="K53" s="318"/>
      <c r="L53" s="229">
        <v>3638</v>
      </c>
      <c r="M53" s="229">
        <v>3648</v>
      </c>
    </row>
    <row r="54" spans="1:13" ht="12.75" customHeight="1">
      <c r="C54" s="1384" t="s">
        <v>2832</v>
      </c>
      <c r="D54" s="229">
        <v>3572</v>
      </c>
      <c r="E54" s="229">
        <v>3588</v>
      </c>
      <c r="F54" s="229">
        <v>3598</v>
      </c>
      <c r="G54" s="229">
        <v>3610</v>
      </c>
      <c r="H54" s="229">
        <v>3619</v>
      </c>
      <c r="I54" s="318"/>
      <c r="J54" s="229">
        <v>3629</v>
      </c>
      <c r="K54" s="318"/>
      <c r="L54" s="229">
        <v>3639</v>
      </c>
      <c r="M54" s="229">
        <v>3649</v>
      </c>
    </row>
    <row r="55" spans="1:13" ht="12.75" customHeight="1">
      <c r="C55" s="1384" t="s">
        <v>2833</v>
      </c>
      <c r="D55" s="229">
        <v>3575</v>
      </c>
      <c r="E55" s="229">
        <v>3589</v>
      </c>
      <c r="F55" s="229">
        <v>3599</v>
      </c>
      <c r="G55" s="229">
        <v>3611</v>
      </c>
      <c r="H55" s="229">
        <v>3620</v>
      </c>
      <c r="I55" s="318"/>
      <c r="J55" s="229">
        <v>3630</v>
      </c>
      <c r="K55" s="318"/>
      <c r="L55" s="229">
        <v>3640</v>
      </c>
      <c r="M55" s="229">
        <v>3650</v>
      </c>
    </row>
    <row r="56" spans="1:13" ht="12.75" customHeight="1">
      <c r="C56" s="1384" t="s">
        <v>2834</v>
      </c>
      <c r="D56" s="229">
        <v>3576</v>
      </c>
      <c r="E56" s="229">
        <v>3590</v>
      </c>
      <c r="F56" s="229">
        <v>3600</v>
      </c>
      <c r="G56" s="229">
        <v>3612</v>
      </c>
      <c r="H56" s="229">
        <v>3621</v>
      </c>
      <c r="I56" s="318"/>
      <c r="J56" s="229">
        <v>3631</v>
      </c>
      <c r="K56" s="318"/>
      <c r="L56" s="229">
        <v>3641</v>
      </c>
      <c r="M56" s="229">
        <v>3651</v>
      </c>
    </row>
    <row r="57" spans="1:13" ht="12.75" customHeight="1">
      <c r="C57" s="532">
        <v>12.5</v>
      </c>
      <c r="D57" s="229">
        <v>3577</v>
      </c>
      <c r="E57" s="229">
        <v>3591</v>
      </c>
      <c r="F57" s="229">
        <v>3601</v>
      </c>
      <c r="G57" s="229">
        <v>3613</v>
      </c>
      <c r="H57" s="229">
        <v>3622</v>
      </c>
      <c r="I57" s="318"/>
      <c r="J57" s="229">
        <v>3632</v>
      </c>
      <c r="K57" s="318"/>
      <c r="L57" s="229">
        <v>3642</v>
      </c>
      <c r="M57" s="229">
        <v>3652</v>
      </c>
    </row>
    <row r="58" spans="1:13" ht="12.75" customHeight="1">
      <c r="C58" s="58" t="s">
        <v>3124</v>
      </c>
      <c r="D58" s="229">
        <v>3581</v>
      </c>
      <c r="E58" s="229">
        <v>3592</v>
      </c>
      <c r="F58" s="1782"/>
      <c r="G58" s="1783"/>
      <c r="H58" s="229">
        <v>3623</v>
      </c>
      <c r="I58" s="318"/>
      <c r="J58" s="229">
        <v>3633</v>
      </c>
      <c r="K58" s="318"/>
      <c r="L58" s="229">
        <v>3643</v>
      </c>
      <c r="M58" s="229">
        <v>3653</v>
      </c>
    </row>
    <row r="59" spans="1:13" ht="12.75" customHeight="1">
      <c r="A59" s="163"/>
      <c r="B59" s="338" t="s">
        <v>3125</v>
      </c>
      <c r="C59" s="73"/>
      <c r="D59" s="73"/>
      <c r="E59" s="73"/>
      <c r="F59" s="73"/>
      <c r="G59" s="73"/>
      <c r="H59" s="73"/>
      <c r="J59" s="73"/>
      <c r="M59" s="73"/>
    </row>
    <row r="60" spans="1:13" ht="12.75" customHeight="1">
      <c r="C60" s="532">
        <v>0.15</v>
      </c>
      <c r="D60" s="229">
        <v>3654</v>
      </c>
      <c r="E60" s="229">
        <v>3664</v>
      </c>
      <c r="F60" s="229">
        <v>3674</v>
      </c>
      <c r="G60" s="229">
        <v>3683</v>
      </c>
      <c r="H60" s="229">
        <v>3692</v>
      </c>
      <c r="I60" s="318"/>
      <c r="J60" s="229">
        <v>3703</v>
      </c>
      <c r="K60" s="318"/>
      <c r="L60" s="229">
        <v>3715</v>
      </c>
      <c r="M60" s="229">
        <v>3725</v>
      </c>
    </row>
    <row r="61" spans="1:13" ht="12.75" customHeight="1">
      <c r="C61" s="1384" t="s">
        <v>2837</v>
      </c>
      <c r="D61" s="229">
        <v>3655</v>
      </c>
      <c r="E61" s="229">
        <v>3665</v>
      </c>
      <c r="F61" s="229">
        <v>3675</v>
      </c>
      <c r="G61" s="229">
        <v>3684</v>
      </c>
      <c r="H61" s="229">
        <v>3693</v>
      </c>
      <c r="I61" s="318"/>
      <c r="J61" s="229">
        <v>3705</v>
      </c>
      <c r="K61" s="318"/>
      <c r="L61" s="229">
        <v>3716</v>
      </c>
      <c r="M61" s="229">
        <v>3726</v>
      </c>
    </row>
    <row r="62" spans="1:13" ht="12.75" customHeight="1">
      <c r="C62" s="1384" t="s">
        <v>2829</v>
      </c>
      <c r="D62" s="229">
        <v>3656</v>
      </c>
      <c r="E62" s="229">
        <v>3666</v>
      </c>
      <c r="F62" s="229">
        <v>3676</v>
      </c>
      <c r="G62" s="229">
        <v>3685</v>
      </c>
      <c r="H62" s="229">
        <v>3694</v>
      </c>
      <c r="I62" s="318"/>
      <c r="J62" s="229">
        <v>3707</v>
      </c>
      <c r="K62" s="318"/>
      <c r="L62" s="229">
        <v>3717</v>
      </c>
      <c r="M62" s="229">
        <v>3727</v>
      </c>
    </row>
    <row r="63" spans="1:13" ht="12.75" customHeight="1">
      <c r="C63" s="1384" t="s">
        <v>2830</v>
      </c>
      <c r="D63" s="229">
        <v>3657</v>
      </c>
      <c r="E63" s="229">
        <v>3667</v>
      </c>
      <c r="F63" s="229">
        <v>3677</v>
      </c>
      <c r="G63" s="229">
        <v>3686</v>
      </c>
      <c r="H63" s="229">
        <v>3695</v>
      </c>
      <c r="I63" s="318"/>
      <c r="J63" s="229">
        <v>3708</v>
      </c>
      <c r="K63" s="318"/>
      <c r="L63" s="229">
        <v>3718</v>
      </c>
      <c r="M63" s="229">
        <v>3728</v>
      </c>
    </row>
    <row r="64" spans="1:13" ht="12.75" customHeight="1">
      <c r="C64" s="1384" t="s">
        <v>2831</v>
      </c>
      <c r="D64" s="229">
        <v>3658</v>
      </c>
      <c r="E64" s="229">
        <v>3668</v>
      </c>
      <c r="F64" s="229">
        <v>3678</v>
      </c>
      <c r="G64" s="229">
        <v>3687</v>
      </c>
      <c r="H64" s="229">
        <v>3696</v>
      </c>
      <c r="I64" s="318"/>
      <c r="J64" s="229">
        <v>3709</v>
      </c>
      <c r="K64" s="318"/>
      <c r="L64" s="229">
        <v>3719</v>
      </c>
      <c r="M64" s="229">
        <v>3729</v>
      </c>
    </row>
    <row r="65" spans="1:31" ht="12.75" customHeight="1">
      <c r="C65" s="1384" t="s">
        <v>2832</v>
      </c>
      <c r="D65" s="229">
        <v>3659</v>
      </c>
      <c r="E65" s="229">
        <v>3669</v>
      </c>
      <c r="F65" s="229">
        <v>3679</v>
      </c>
      <c r="G65" s="229">
        <v>3688</v>
      </c>
      <c r="H65" s="229">
        <v>3697</v>
      </c>
      <c r="I65" s="318"/>
      <c r="J65" s="229">
        <v>3710</v>
      </c>
      <c r="K65" s="318"/>
      <c r="L65" s="229">
        <v>3720</v>
      </c>
      <c r="M65" s="229">
        <v>3730</v>
      </c>
    </row>
    <row r="66" spans="1:31" ht="12.75" customHeight="1">
      <c r="C66" s="1384" t="s">
        <v>2833</v>
      </c>
      <c r="D66" s="229">
        <v>3660</v>
      </c>
      <c r="E66" s="229">
        <v>3670</v>
      </c>
      <c r="F66" s="229">
        <v>3680</v>
      </c>
      <c r="G66" s="229">
        <v>3689</v>
      </c>
      <c r="H66" s="229">
        <v>3698</v>
      </c>
      <c r="I66" s="318"/>
      <c r="J66" s="229">
        <v>3711</v>
      </c>
      <c r="K66" s="318"/>
      <c r="L66" s="229">
        <v>3721</v>
      </c>
      <c r="M66" s="229">
        <v>3731</v>
      </c>
    </row>
    <row r="67" spans="1:31" ht="12.75" customHeight="1">
      <c r="C67" s="1384" t="s">
        <v>2834</v>
      </c>
      <c r="D67" s="229">
        <v>3661</v>
      </c>
      <c r="E67" s="229">
        <v>3671</v>
      </c>
      <c r="F67" s="229">
        <v>3681</v>
      </c>
      <c r="G67" s="229">
        <v>3690</v>
      </c>
      <c r="H67" s="229">
        <v>3699</v>
      </c>
      <c r="I67" s="318"/>
      <c r="J67" s="229">
        <v>3712</v>
      </c>
      <c r="K67" s="318"/>
      <c r="L67" s="229">
        <v>3722</v>
      </c>
      <c r="M67" s="229">
        <v>3732</v>
      </c>
    </row>
    <row r="68" spans="1:31" ht="12.75" customHeight="1">
      <c r="C68" s="532">
        <v>12.5</v>
      </c>
      <c r="D68" s="229">
        <v>3662</v>
      </c>
      <c r="E68" s="229">
        <v>3672</v>
      </c>
      <c r="F68" s="229">
        <v>3682</v>
      </c>
      <c r="G68" s="229">
        <v>3691</v>
      </c>
      <c r="H68" s="229">
        <v>3700</v>
      </c>
      <c r="I68" s="318"/>
      <c r="J68" s="229">
        <v>3713</v>
      </c>
      <c r="K68" s="318"/>
      <c r="L68" s="229">
        <v>3723</v>
      </c>
      <c r="M68" s="229">
        <v>3733</v>
      </c>
    </row>
    <row r="69" spans="1:31" ht="12.75" customHeight="1">
      <c r="C69" s="58" t="s">
        <v>3126</v>
      </c>
      <c r="D69" s="229">
        <v>3663</v>
      </c>
      <c r="E69" s="229">
        <v>3673</v>
      </c>
      <c r="F69" s="1782"/>
      <c r="G69" s="1783"/>
      <c r="H69" s="229">
        <v>3701</v>
      </c>
      <c r="I69" s="318"/>
      <c r="J69" s="229">
        <v>3714</v>
      </c>
      <c r="K69" s="318"/>
      <c r="L69" s="229">
        <v>3724</v>
      </c>
      <c r="M69" s="229">
        <v>3734</v>
      </c>
    </row>
    <row r="70" spans="1:31" ht="12.75" customHeight="1">
      <c r="C70" s="4"/>
      <c r="D70" s="316"/>
      <c r="E70" s="316"/>
      <c r="F70" s="415"/>
      <c r="G70" s="415"/>
      <c r="H70" s="316"/>
      <c r="I70" s="318"/>
      <c r="J70" s="316"/>
      <c r="K70" s="318"/>
      <c r="L70" s="316"/>
      <c r="M70" s="316"/>
    </row>
    <row r="71" spans="1:31" ht="12.75" customHeight="1">
      <c r="B71" s="318"/>
      <c r="C71" s="478" t="s">
        <v>3127</v>
      </c>
      <c r="D71" s="1108"/>
      <c r="E71" s="1108"/>
      <c r="F71" s="1087"/>
      <c r="G71" s="1087"/>
      <c r="H71" s="1108"/>
      <c r="I71" s="453"/>
      <c r="J71" s="1108"/>
      <c r="K71" s="453"/>
      <c r="L71" s="1108"/>
      <c r="M71" s="806">
        <v>14400</v>
      </c>
    </row>
    <row r="72" spans="1:31" ht="12.75" customHeight="1">
      <c r="D72" s="316"/>
      <c r="E72" s="316"/>
      <c r="F72" s="22"/>
      <c r="G72" s="22"/>
      <c r="H72" s="316"/>
      <c r="J72" s="316"/>
      <c r="L72" s="316"/>
      <c r="M72" s="316"/>
    </row>
    <row r="73" spans="1:31" ht="12.75" customHeight="1">
      <c r="C73" s="211" t="s">
        <v>3128</v>
      </c>
      <c r="D73" s="229">
        <v>3735</v>
      </c>
      <c r="E73" s="229">
        <v>3736</v>
      </c>
      <c r="H73" s="229">
        <v>3737</v>
      </c>
      <c r="I73" s="318"/>
      <c r="J73" s="229">
        <v>3738</v>
      </c>
      <c r="K73" s="318"/>
      <c r="L73" s="229">
        <v>3739</v>
      </c>
      <c r="M73" s="229">
        <v>3740</v>
      </c>
    </row>
    <row r="74" spans="1:31" ht="12.75" customHeight="1"/>
    <row r="75" spans="1:31" s="15" customFormat="1" ht="21" customHeight="1">
      <c r="A75" s="68"/>
      <c r="B75" s="68"/>
      <c r="C75" s="68"/>
      <c r="D75" s="1593" t="s">
        <v>2342</v>
      </c>
      <c r="E75" s="1595"/>
      <c r="F75" s="1596" t="s">
        <v>2824</v>
      </c>
      <c r="G75" s="1597"/>
      <c r="H75" s="1598"/>
      <c r="I75" s="1"/>
      <c r="J75" s="1637" t="s">
        <v>2774</v>
      </c>
      <c r="K75" s="1594"/>
      <c r="L75" s="1594"/>
      <c r="M75" s="1595"/>
      <c r="N75" s="1321"/>
      <c r="O75" s="1321"/>
      <c r="P75" s="1321"/>
      <c r="Q75" s="1321"/>
      <c r="R75" s="1321"/>
      <c r="S75" s="1321"/>
      <c r="T75" s="1321"/>
      <c r="U75" s="1321"/>
      <c r="V75" s="1321"/>
      <c r="W75" s="1321"/>
      <c r="X75" s="1321"/>
      <c r="Y75" s="1321"/>
      <c r="Z75" s="1321"/>
      <c r="AA75" s="1321"/>
      <c r="AB75" s="1321"/>
      <c r="AC75" s="1321"/>
      <c r="AD75" s="1321"/>
      <c r="AE75" s="1321"/>
    </row>
    <row r="76" spans="1:31" ht="53.25" customHeight="1">
      <c r="A76" s="1590" t="s">
        <v>3129</v>
      </c>
      <c r="B76" s="1781"/>
      <c r="C76" s="69" t="s">
        <v>2344</v>
      </c>
      <c r="D76" s="69" t="s">
        <v>2437</v>
      </c>
      <c r="E76" s="1337" t="s">
        <v>2438</v>
      </c>
      <c r="F76" s="981" t="s">
        <v>3116</v>
      </c>
      <c r="G76" s="984" t="s">
        <v>2777</v>
      </c>
      <c r="H76" s="984" t="s">
        <v>3117</v>
      </c>
      <c r="I76" s="1"/>
      <c r="J76" s="92" t="s">
        <v>2779</v>
      </c>
      <c r="K76" s="1"/>
      <c r="L76" s="92" t="s">
        <v>2780</v>
      </c>
      <c r="M76" s="92" t="s">
        <v>2616</v>
      </c>
    </row>
    <row r="77" spans="1:31" ht="12.3">
      <c r="B77" s="105"/>
      <c r="C77" s="1631" t="s">
        <v>2781</v>
      </c>
      <c r="D77" s="1631"/>
      <c r="E77" s="1631"/>
      <c r="F77" s="1631"/>
      <c r="G77" s="73"/>
      <c r="H77" s="73"/>
      <c r="I77" s="1"/>
      <c r="J77" s="73"/>
      <c r="K77" s="1"/>
      <c r="L77" s="73"/>
      <c r="M77" s="73"/>
    </row>
    <row r="78" spans="1:31" ht="12.3">
      <c r="B78" s="105"/>
      <c r="C78" s="73" t="s">
        <v>282</v>
      </c>
      <c r="D78" s="73"/>
      <c r="E78" s="73" t="s">
        <v>283</v>
      </c>
      <c r="F78" s="73" t="s">
        <v>284</v>
      </c>
      <c r="G78" s="73" t="s">
        <v>423</v>
      </c>
      <c r="H78" s="73" t="s">
        <v>424</v>
      </c>
      <c r="I78" s="1"/>
      <c r="J78" s="73" t="s">
        <v>2353</v>
      </c>
      <c r="K78" s="1"/>
      <c r="L78" s="73"/>
      <c r="M78" s="73"/>
    </row>
    <row r="79" spans="1:31" ht="12.3">
      <c r="A79" s="335" t="s">
        <v>2782</v>
      </c>
      <c r="C79" s="324"/>
      <c r="D79" s="324"/>
      <c r="E79" s="324"/>
      <c r="F79" s="324"/>
      <c r="G79" s="324"/>
      <c r="H79" s="324"/>
      <c r="I79" s="1321"/>
      <c r="J79" s="324"/>
      <c r="K79" s="1321"/>
      <c r="L79" s="324"/>
      <c r="M79" s="324"/>
    </row>
    <row r="80" spans="1:31" ht="12.3">
      <c r="B80" s="7" t="s">
        <v>2783</v>
      </c>
      <c r="C80" s="983" t="s">
        <v>2784</v>
      </c>
      <c r="D80" s="229">
        <v>3811</v>
      </c>
      <c r="E80" s="229">
        <v>3817</v>
      </c>
      <c r="F80" s="229">
        <v>3893</v>
      </c>
      <c r="G80" s="229">
        <v>3898</v>
      </c>
      <c r="H80" s="229">
        <v>3973</v>
      </c>
      <c r="I80" s="319"/>
      <c r="J80" s="229">
        <v>3979</v>
      </c>
      <c r="K80" s="319"/>
      <c r="L80" s="229">
        <v>3985</v>
      </c>
      <c r="M80" s="229">
        <v>3991</v>
      </c>
    </row>
    <row r="81" spans="1:13" ht="12.3">
      <c r="B81" s="7" t="s">
        <v>2785</v>
      </c>
      <c r="C81" s="983" t="s">
        <v>2786</v>
      </c>
      <c r="D81" s="229">
        <v>3812</v>
      </c>
      <c r="E81" s="229">
        <v>3818</v>
      </c>
      <c r="F81" s="229">
        <v>3894</v>
      </c>
      <c r="G81" s="229">
        <v>3899</v>
      </c>
      <c r="H81" s="229">
        <v>3974</v>
      </c>
      <c r="I81" s="319"/>
      <c r="J81" s="229">
        <v>3980</v>
      </c>
      <c r="K81" s="319"/>
      <c r="L81" s="229">
        <v>3986</v>
      </c>
      <c r="M81" s="229">
        <v>3992</v>
      </c>
    </row>
    <row r="82" spans="1:13" ht="12.3">
      <c r="B82" s="7" t="s">
        <v>2787</v>
      </c>
      <c r="C82" s="983" t="s">
        <v>2788</v>
      </c>
      <c r="D82" s="229">
        <v>3813</v>
      </c>
      <c r="E82" s="229">
        <v>3819</v>
      </c>
      <c r="F82" s="229">
        <v>3895</v>
      </c>
      <c r="G82" s="229">
        <v>3900</v>
      </c>
      <c r="H82" s="229">
        <v>3975</v>
      </c>
      <c r="I82" s="319"/>
      <c r="J82" s="229">
        <v>3981</v>
      </c>
      <c r="K82" s="319"/>
      <c r="L82" s="229">
        <v>3987</v>
      </c>
      <c r="M82" s="229">
        <v>3993</v>
      </c>
    </row>
    <row r="83" spans="1:13" ht="13.35" customHeight="1">
      <c r="B83" s="7" t="s">
        <v>2789</v>
      </c>
      <c r="C83" s="983" t="s">
        <v>2790</v>
      </c>
      <c r="D83" s="229">
        <v>3814</v>
      </c>
      <c r="E83" s="229">
        <v>3820</v>
      </c>
      <c r="F83" s="229">
        <v>3896</v>
      </c>
      <c r="G83" s="229">
        <v>3971</v>
      </c>
      <c r="H83" s="229">
        <v>3976</v>
      </c>
      <c r="I83" s="319"/>
      <c r="J83" s="229">
        <v>3982</v>
      </c>
      <c r="K83" s="319"/>
      <c r="L83" s="229">
        <v>3988</v>
      </c>
      <c r="M83" s="229">
        <v>3994</v>
      </c>
    </row>
    <row r="84" spans="1:13" ht="13.35" customHeight="1">
      <c r="B84" s="7" t="s">
        <v>2791</v>
      </c>
      <c r="C84" s="983" t="s">
        <v>2792</v>
      </c>
      <c r="D84" s="229">
        <v>3815</v>
      </c>
      <c r="E84" s="229">
        <v>3891</v>
      </c>
      <c r="F84" s="229">
        <v>3897</v>
      </c>
      <c r="G84" s="229">
        <v>3972</v>
      </c>
      <c r="H84" s="229">
        <v>3977</v>
      </c>
      <c r="I84" s="319"/>
      <c r="J84" s="229">
        <v>3983</v>
      </c>
      <c r="K84" s="319"/>
      <c r="L84" s="229">
        <v>3989</v>
      </c>
      <c r="M84" s="229">
        <v>3995</v>
      </c>
    </row>
    <row r="85" spans="1:13" ht="13.35" customHeight="1">
      <c r="B85" s="7" t="s">
        <v>2793</v>
      </c>
      <c r="C85" s="107"/>
      <c r="D85" s="229">
        <v>3816</v>
      </c>
      <c r="E85" s="229">
        <v>3892</v>
      </c>
      <c r="F85" s="372"/>
      <c r="G85" s="372"/>
      <c r="H85" s="229">
        <v>3978</v>
      </c>
      <c r="I85" s="319"/>
      <c r="J85" s="229">
        <v>3984</v>
      </c>
      <c r="K85" s="319"/>
      <c r="L85" s="229">
        <v>3990</v>
      </c>
      <c r="M85" s="229">
        <v>3996</v>
      </c>
    </row>
    <row r="86" spans="1:13" ht="12.3">
      <c r="A86" s="23" t="s">
        <v>2794</v>
      </c>
      <c r="B86" s="1"/>
      <c r="C86" s="107"/>
      <c r="D86" s="1385"/>
      <c r="E86" s="1385"/>
      <c r="F86" s="1385"/>
      <c r="G86" s="1385"/>
      <c r="H86" s="1385"/>
      <c r="I86" s="319"/>
      <c r="J86" s="1385"/>
      <c r="K86" s="319"/>
      <c r="L86" s="1385"/>
      <c r="M86" s="1385"/>
    </row>
    <row r="87" spans="1:13" ht="12.3">
      <c r="B87" s="7" t="s">
        <v>2795</v>
      </c>
      <c r="C87" s="983" t="s">
        <v>2796</v>
      </c>
      <c r="D87" s="229">
        <v>3997</v>
      </c>
      <c r="E87" s="229">
        <v>4045</v>
      </c>
      <c r="F87" s="229">
        <v>4056</v>
      </c>
      <c r="G87" s="229">
        <v>4061</v>
      </c>
      <c r="H87" s="229">
        <v>4066</v>
      </c>
      <c r="I87" s="319"/>
      <c r="J87" s="229">
        <v>4142</v>
      </c>
      <c r="K87" s="319"/>
      <c r="L87" s="229">
        <v>4148</v>
      </c>
      <c r="M87" s="229">
        <v>4224</v>
      </c>
    </row>
    <row r="88" spans="1:13" ht="12.3">
      <c r="B88" s="7" t="s">
        <v>2797</v>
      </c>
      <c r="C88" s="983" t="s">
        <v>2798</v>
      </c>
      <c r="D88" s="229">
        <v>3998</v>
      </c>
      <c r="E88" s="229">
        <v>4051</v>
      </c>
      <c r="F88" s="229">
        <v>4057</v>
      </c>
      <c r="G88" s="229">
        <v>4062</v>
      </c>
      <c r="H88" s="229">
        <v>4067</v>
      </c>
      <c r="I88" s="319"/>
      <c r="J88" s="229">
        <v>4143</v>
      </c>
      <c r="K88" s="319"/>
      <c r="L88" s="229">
        <v>4149</v>
      </c>
      <c r="M88" s="229">
        <v>4225</v>
      </c>
    </row>
    <row r="89" spans="1:13" ht="12.3">
      <c r="B89" s="7" t="s">
        <v>2799</v>
      </c>
      <c r="C89" s="983" t="s">
        <v>2800</v>
      </c>
      <c r="D89" s="229">
        <v>3999</v>
      </c>
      <c r="E89" s="229">
        <v>4052</v>
      </c>
      <c r="F89" s="229">
        <v>4058</v>
      </c>
      <c r="G89" s="229">
        <v>4063</v>
      </c>
      <c r="H89" s="229">
        <v>4068</v>
      </c>
      <c r="I89" s="319"/>
      <c r="J89" s="229">
        <v>4144</v>
      </c>
      <c r="K89" s="319"/>
      <c r="L89" s="229">
        <v>4150</v>
      </c>
      <c r="M89" s="229">
        <v>4226</v>
      </c>
    </row>
    <row r="90" spans="1:13" ht="12.3">
      <c r="B90" s="7" t="s">
        <v>2789</v>
      </c>
      <c r="C90" s="983" t="s">
        <v>2801</v>
      </c>
      <c r="D90" s="229">
        <v>4000</v>
      </c>
      <c r="E90" s="229">
        <v>4053</v>
      </c>
      <c r="F90" s="229">
        <v>4059</v>
      </c>
      <c r="G90" s="229">
        <v>4064</v>
      </c>
      <c r="H90" s="229">
        <v>4069</v>
      </c>
      <c r="I90" s="319"/>
      <c r="J90" s="229">
        <v>4145</v>
      </c>
      <c r="K90" s="319"/>
      <c r="L90" s="229">
        <v>4221</v>
      </c>
      <c r="M90" s="229">
        <v>4227</v>
      </c>
    </row>
    <row r="91" spans="1:13" ht="13.35" customHeight="1">
      <c r="B91" s="7" t="s">
        <v>2791</v>
      </c>
      <c r="C91" s="983" t="s">
        <v>2802</v>
      </c>
      <c r="D91" s="229">
        <v>4020</v>
      </c>
      <c r="E91" s="229">
        <v>4054</v>
      </c>
      <c r="F91" s="229">
        <v>4060</v>
      </c>
      <c r="G91" s="229">
        <v>4065</v>
      </c>
      <c r="H91" s="229">
        <v>4070</v>
      </c>
      <c r="I91" s="319"/>
      <c r="J91" s="229">
        <v>4146</v>
      </c>
      <c r="K91" s="319"/>
      <c r="L91" s="229">
        <v>4222</v>
      </c>
      <c r="M91" s="229">
        <v>4228</v>
      </c>
    </row>
    <row r="92" spans="1:13" ht="13.35" customHeight="1">
      <c r="B92" s="7" t="s">
        <v>2803</v>
      </c>
      <c r="C92" s="107"/>
      <c r="D92" s="229">
        <v>4035</v>
      </c>
      <c r="E92" s="229">
        <v>4055</v>
      </c>
      <c r="F92" s="372"/>
      <c r="G92" s="372"/>
      <c r="H92" s="229">
        <v>4141</v>
      </c>
      <c r="I92" s="319"/>
      <c r="J92" s="229">
        <v>4147</v>
      </c>
      <c r="K92" s="319"/>
      <c r="L92" s="229">
        <v>4223</v>
      </c>
      <c r="M92" s="229">
        <v>4229</v>
      </c>
    </row>
    <row r="93" spans="1:13" ht="12.3">
      <c r="A93" s="335" t="s">
        <v>2804</v>
      </c>
      <c r="C93" s="324"/>
      <c r="D93" s="340"/>
      <c r="E93" s="340"/>
      <c r="F93" s="340"/>
      <c r="G93" s="340"/>
      <c r="H93" s="340"/>
      <c r="I93" s="319"/>
      <c r="J93" s="340"/>
      <c r="K93" s="319"/>
      <c r="L93" s="340"/>
      <c r="M93" s="340"/>
    </row>
    <row r="94" spans="1:13" ht="12.3">
      <c r="B94" s="7" t="s">
        <v>2783</v>
      </c>
      <c r="C94" s="983" t="s">
        <v>2805</v>
      </c>
      <c r="D94" s="229">
        <v>4230</v>
      </c>
      <c r="E94" s="229">
        <v>4236</v>
      </c>
      <c r="F94" s="229">
        <v>4312</v>
      </c>
      <c r="G94" s="229">
        <v>4317</v>
      </c>
      <c r="H94" s="229">
        <v>4355</v>
      </c>
      <c r="I94" s="319"/>
      <c r="J94" s="229">
        <v>4375</v>
      </c>
      <c r="K94" s="319"/>
      <c r="L94" s="229">
        <v>4391</v>
      </c>
      <c r="M94" s="229">
        <v>4397</v>
      </c>
    </row>
    <row r="95" spans="1:13" ht="12.3">
      <c r="B95" s="7" t="s">
        <v>2785</v>
      </c>
      <c r="C95" s="983" t="s">
        <v>3130</v>
      </c>
      <c r="D95" s="229">
        <v>4231</v>
      </c>
      <c r="E95" s="229">
        <v>4237</v>
      </c>
      <c r="F95" s="229">
        <v>4313</v>
      </c>
      <c r="G95" s="229">
        <v>4318</v>
      </c>
      <c r="H95" s="229">
        <v>4365</v>
      </c>
      <c r="I95" s="319"/>
      <c r="J95" s="229">
        <v>4376</v>
      </c>
      <c r="K95" s="319"/>
      <c r="L95" s="229">
        <v>4392</v>
      </c>
      <c r="M95" s="229">
        <v>4398</v>
      </c>
    </row>
    <row r="96" spans="1:13" ht="12.3">
      <c r="B96" s="7" t="s">
        <v>2787</v>
      </c>
      <c r="C96" s="983" t="s">
        <v>2807</v>
      </c>
      <c r="D96" s="229">
        <v>4232</v>
      </c>
      <c r="E96" s="229">
        <v>4238</v>
      </c>
      <c r="F96" s="229">
        <v>4314</v>
      </c>
      <c r="G96" s="229">
        <v>4319</v>
      </c>
      <c r="H96" s="229">
        <v>4371</v>
      </c>
      <c r="I96" s="319"/>
      <c r="J96" s="229">
        <v>4377</v>
      </c>
      <c r="K96" s="319"/>
      <c r="L96" s="229">
        <v>4393</v>
      </c>
      <c r="M96" s="229">
        <v>4399</v>
      </c>
    </row>
    <row r="97" spans="1:13" ht="13.35" customHeight="1">
      <c r="B97" s="7" t="s">
        <v>2789</v>
      </c>
      <c r="C97" s="983" t="s">
        <v>2808</v>
      </c>
      <c r="D97" s="229">
        <v>4233</v>
      </c>
      <c r="E97" s="229">
        <v>4239</v>
      </c>
      <c r="F97" s="229">
        <v>4315</v>
      </c>
      <c r="G97" s="229">
        <v>4320</v>
      </c>
      <c r="H97" s="229">
        <v>4372</v>
      </c>
      <c r="I97" s="319"/>
      <c r="J97" s="229">
        <v>4378</v>
      </c>
      <c r="K97" s="319"/>
      <c r="L97" s="229">
        <v>4394</v>
      </c>
      <c r="M97" s="229">
        <v>4400</v>
      </c>
    </row>
    <row r="98" spans="1:13" ht="13.35" customHeight="1">
      <c r="B98" s="7" t="s">
        <v>2791</v>
      </c>
      <c r="C98" s="983" t="s">
        <v>2809</v>
      </c>
      <c r="D98" s="229">
        <v>4234</v>
      </c>
      <c r="E98" s="229">
        <v>4240</v>
      </c>
      <c r="F98" s="229">
        <v>4316</v>
      </c>
      <c r="G98" s="229">
        <v>4340</v>
      </c>
      <c r="H98" s="229">
        <v>4373</v>
      </c>
      <c r="I98" s="319"/>
      <c r="J98" s="229">
        <v>4379</v>
      </c>
      <c r="K98" s="319"/>
      <c r="L98" s="229">
        <v>4395</v>
      </c>
      <c r="M98" s="229">
        <v>4762</v>
      </c>
    </row>
    <row r="99" spans="1:13" ht="13.35" customHeight="1">
      <c r="B99" s="7" t="s">
        <v>2810</v>
      </c>
      <c r="C99" s="107"/>
      <c r="D99" s="229">
        <v>4235</v>
      </c>
      <c r="E99" s="229">
        <v>4311</v>
      </c>
      <c r="F99" s="372"/>
      <c r="G99" s="372"/>
      <c r="H99" s="229">
        <v>4374</v>
      </c>
      <c r="I99" s="319"/>
      <c r="J99" s="229">
        <v>4380</v>
      </c>
      <c r="K99" s="319"/>
      <c r="L99" s="229">
        <v>4396</v>
      </c>
      <c r="M99" s="229">
        <v>4763</v>
      </c>
    </row>
    <row r="100" spans="1:13" ht="13.35" customHeight="1">
      <c r="C100" s="107"/>
      <c r="D100" s="253"/>
      <c r="E100" s="253"/>
      <c r="F100" s="22"/>
      <c r="G100" s="22"/>
      <c r="H100" s="253"/>
      <c r="I100" s="1321"/>
      <c r="J100" s="253"/>
      <c r="K100" s="1321"/>
      <c r="L100" s="253"/>
      <c r="M100" s="253"/>
    </row>
    <row r="101" spans="1:13" s="1" customFormat="1" ht="18.75" customHeight="1">
      <c r="A101" s="68"/>
      <c r="B101" s="68"/>
      <c r="C101" s="68"/>
      <c r="D101" s="1593" t="s">
        <v>2342</v>
      </c>
      <c r="E101" s="1593"/>
      <c r="F101" s="1596" t="s">
        <v>2824</v>
      </c>
      <c r="G101" s="1597"/>
      <c r="H101" s="1598"/>
      <c r="J101" s="1593" t="s">
        <v>2774</v>
      </c>
      <c r="K101" s="1593"/>
      <c r="L101" s="1593"/>
      <c r="M101" s="1593"/>
    </row>
    <row r="102" spans="1:13" ht="53.25" customHeight="1">
      <c r="A102" s="1590" t="s">
        <v>3131</v>
      </c>
      <c r="B102" s="1781"/>
      <c r="C102" s="69" t="s">
        <v>2344</v>
      </c>
      <c r="D102" s="69" t="s">
        <v>2437</v>
      </c>
      <c r="E102" s="1337" t="s">
        <v>2438</v>
      </c>
      <c r="F102" s="981" t="s">
        <v>3116</v>
      </c>
      <c r="G102" s="984" t="s">
        <v>2777</v>
      </c>
      <c r="H102" s="984" t="s">
        <v>3117</v>
      </c>
      <c r="I102" s="1"/>
      <c r="J102" s="92" t="s">
        <v>2779</v>
      </c>
      <c r="K102" s="1"/>
      <c r="L102" s="92" t="s">
        <v>2780</v>
      </c>
      <c r="M102" s="92" t="s">
        <v>2616</v>
      </c>
    </row>
    <row r="103" spans="1:13" ht="12.3">
      <c r="B103" s="105"/>
      <c r="C103" s="1631" t="s">
        <v>2781</v>
      </c>
      <c r="D103" s="1631"/>
      <c r="E103" s="1631"/>
      <c r="F103" s="1631"/>
      <c r="G103" s="73"/>
      <c r="H103" s="73"/>
      <c r="I103" s="1"/>
      <c r="J103" s="73"/>
      <c r="K103" s="1"/>
      <c r="L103" s="73"/>
      <c r="M103" s="73"/>
    </row>
    <row r="104" spans="1:13" ht="12.3">
      <c r="B104" s="105"/>
      <c r="C104" s="73" t="s">
        <v>282</v>
      </c>
      <c r="D104" s="73"/>
      <c r="E104" s="73" t="s">
        <v>283</v>
      </c>
      <c r="F104" s="73" t="s">
        <v>284</v>
      </c>
      <c r="G104" s="73" t="s">
        <v>423</v>
      </c>
      <c r="H104" s="73" t="s">
        <v>424</v>
      </c>
      <c r="I104" s="1"/>
      <c r="J104" s="73" t="s">
        <v>2353</v>
      </c>
      <c r="K104" s="1"/>
      <c r="L104" s="73"/>
      <c r="M104" s="73"/>
    </row>
    <row r="105" spans="1:13" ht="12.3">
      <c r="A105" s="23" t="s">
        <v>2811</v>
      </c>
      <c r="B105" s="1321"/>
      <c r="C105" s="107"/>
      <c r="D105" s="1386"/>
      <c r="E105" s="1386"/>
      <c r="F105" s="1386"/>
      <c r="G105" s="1386"/>
      <c r="H105" s="1386"/>
      <c r="I105" s="1321"/>
      <c r="J105" s="1386"/>
      <c r="K105" s="1321"/>
      <c r="L105" s="1386"/>
      <c r="M105" s="1386"/>
    </row>
    <row r="106" spans="1:13" ht="12.3">
      <c r="B106" s="7" t="s">
        <v>2795</v>
      </c>
      <c r="C106" s="983" t="s">
        <v>2812</v>
      </c>
      <c r="D106" s="229">
        <v>4764</v>
      </c>
      <c r="E106" s="229">
        <v>4770</v>
      </c>
      <c r="F106" s="229">
        <v>4782</v>
      </c>
      <c r="G106" s="229">
        <v>4792</v>
      </c>
      <c r="H106" s="229">
        <v>4799</v>
      </c>
      <c r="I106" s="319"/>
      <c r="J106" s="229">
        <v>5567</v>
      </c>
      <c r="K106" s="319"/>
      <c r="L106" s="229">
        <v>5573</v>
      </c>
      <c r="M106" s="229">
        <v>5579</v>
      </c>
    </row>
    <row r="107" spans="1:13" ht="12.3">
      <c r="B107" s="7" t="s">
        <v>2797</v>
      </c>
      <c r="C107" s="983" t="s">
        <v>2813</v>
      </c>
      <c r="D107" s="229">
        <v>4765</v>
      </c>
      <c r="E107" s="229">
        <v>4771</v>
      </c>
      <c r="F107" s="229">
        <v>4783</v>
      </c>
      <c r="G107" s="229">
        <v>4795</v>
      </c>
      <c r="H107" s="229">
        <v>4800</v>
      </c>
      <c r="I107" s="319"/>
      <c r="J107" s="229">
        <v>5568</v>
      </c>
      <c r="K107" s="319"/>
      <c r="L107" s="229">
        <v>5574</v>
      </c>
      <c r="M107" s="229">
        <v>5580</v>
      </c>
    </row>
    <row r="108" spans="1:13" ht="12.3">
      <c r="B108" s="7" t="s">
        <v>2799</v>
      </c>
      <c r="C108" s="983" t="s">
        <v>2814</v>
      </c>
      <c r="D108" s="229">
        <v>4766</v>
      </c>
      <c r="E108" s="229">
        <v>4772</v>
      </c>
      <c r="F108" s="229">
        <v>4784</v>
      </c>
      <c r="G108" s="229">
        <v>4796</v>
      </c>
      <c r="H108" s="229">
        <v>5397</v>
      </c>
      <c r="I108" s="319"/>
      <c r="J108" s="229">
        <v>5569</v>
      </c>
      <c r="K108" s="319"/>
      <c r="L108" s="229">
        <v>5575</v>
      </c>
      <c r="M108" s="229">
        <v>5581</v>
      </c>
    </row>
    <row r="109" spans="1:13" ht="12.3">
      <c r="B109" s="7" t="s">
        <v>2789</v>
      </c>
      <c r="C109" s="983" t="s">
        <v>2815</v>
      </c>
      <c r="D109" s="229">
        <v>4767</v>
      </c>
      <c r="E109" s="229">
        <v>4777</v>
      </c>
      <c r="F109" s="229">
        <v>4787</v>
      </c>
      <c r="G109" s="229">
        <v>4797</v>
      </c>
      <c r="H109" s="229">
        <v>5398</v>
      </c>
      <c r="I109" s="319"/>
      <c r="J109" s="229">
        <v>5570</v>
      </c>
      <c r="K109" s="319"/>
      <c r="L109" s="229">
        <v>5576</v>
      </c>
      <c r="M109" s="229">
        <v>5582</v>
      </c>
    </row>
    <row r="110" spans="1:13" ht="13.35" customHeight="1">
      <c r="B110" s="7" t="s">
        <v>2791</v>
      </c>
      <c r="C110" s="983" t="s">
        <v>2816</v>
      </c>
      <c r="D110" s="229">
        <v>4768</v>
      </c>
      <c r="E110" s="229">
        <v>4780</v>
      </c>
      <c r="F110" s="229">
        <v>4791</v>
      </c>
      <c r="G110" s="229">
        <v>4798</v>
      </c>
      <c r="H110" s="229">
        <v>5399</v>
      </c>
      <c r="I110" s="319"/>
      <c r="J110" s="229">
        <v>5571</v>
      </c>
      <c r="K110" s="319"/>
      <c r="L110" s="229">
        <v>5577</v>
      </c>
      <c r="M110" s="229">
        <v>5583</v>
      </c>
    </row>
    <row r="111" spans="1:13" ht="13.35" customHeight="1">
      <c r="B111" s="7" t="s">
        <v>2817</v>
      </c>
      <c r="C111" s="107"/>
      <c r="D111" s="229">
        <v>4769</v>
      </c>
      <c r="E111" s="229">
        <v>4781</v>
      </c>
      <c r="F111" s="372"/>
      <c r="G111" s="372"/>
      <c r="H111" s="229">
        <v>5400</v>
      </c>
      <c r="I111" s="319"/>
      <c r="J111" s="229">
        <v>5572</v>
      </c>
      <c r="K111" s="319"/>
      <c r="L111" s="229">
        <v>5578</v>
      </c>
      <c r="M111" s="229">
        <v>5584</v>
      </c>
    </row>
    <row r="112" spans="1:13" ht="13.35" customHeight="1">
      <c r="C112" s="107"/>
      <c r="D112" s="320"/>
      <c r="E112" s="320"/>
      <c r="F112" s="321"/>
      <c r="G112" s="321"/>
      <c r="H112" s="320"/>
      <c r="I112" s="319"/>
      <c r="J112" s="320"/>
      <c r="K112" s="319"/>
      <c r="L112" s="320"/>
      <c r="M112" s="320"/>
    </row>
    <row r="113" spans="1:30" ht="13.35" customHeight="1">
      <c r="B113" s="7" t="s">
        <v>3132</v>
      </c>
      <c r="D113" s="229">
        <v>5585</v>
      </c>
      <c r="E113" s="229">
        <v>5586</v>
      </c>
      <c r="F113" s="1387"/>
      <c r="G113" s="1387"/>
      <c r="H113" s="229">
        <v>5587</v>
      </c>
      <c r="I113" s="318"/>
      <c r="J113" s="229">
        <v>5588</v>
      </c>
      <c r="K113" s="318"/>
      <c r="L113" s="229">
        <v>5589</v>
      </c>
      <c r="M113" s="229">
        <v>5590</v>
      </c>
    </row>
    <row r="114" spans="1:30" ht="14.25" customHeight="1">
      <c r="A114" s="341"/>
      <c r="B114" s="341"/>
      <c r="C114" s="341"/>
      <c r="D114" s="341"/>
      <c r="E114" s="341"/>
      <c r="F114" s="341"/>
      <c r="G114" s="341"/>
      <c r="H114" s="341"/>
      <c r="I114" s="341"/>
      <c r="J114" s="341"/>
    </row>
    <row r="115" spans="1:30" s="15" customFormat="1" ht="21.75" customHeight="1">
      <c r="A115" s="68"/>
      <c r="B115" s="68"/>
      <c r="C115" s="68"/>
      <c r="D115" s="1593" t="s">
        <v>2342</v>
      </c>
      <c r="E115" s="1595"/>
      <c r="F115" s="1596" t="s">
        <v>2824</v>
      </c>
      <c r="G115" s="1597"/>
      <c r="H115" s="1598"/>
      <c r="I115" s="1"/>
      <c r="J115" s="1637" t="s">
        <v>2774</v>
      </c>
      <c r="K115" s="1594"/>
      <c r="L115" s="1594"/>
      <c r="M115" s="1595"/>
      <c r="N115" s="1321"/>
      <c r="O115" s="1321"/>
      <c r="P115" s="1321"/>
      <c r="Q115" s="1321"/>
      <c r="R115" s="1321"/>
      <c r="S115" s="1321"/>
      <c r="T115" s="1321"/>
      <c r="U115" s="1321"/>
      <c r="V115" s="1321"/>
      <c r="W115" s="1321"/>
      <c r="X115" s="1321"/>
      <c r="Y115" s="1321"/>
      <c r="Z115" s="1321"/>
      <c r="AA115" s="1321"/>
      <c r="AB115" s="1321"/>
      <c r="AC115" s="1321"/>
      <c r="AD115" s="1321"/>
    </row>
    <row r="116" spans="1:30" ht="53.25" customHeight="1">
      <c r="A116" s="1590" t="s">
        <v>3133</v>
      </c>
      <c r="B116" s="1590"/>
      <c r="C116" s="185"/>
      <c r="D116" s="339" t="s">
        <v>2437</v>
      </c>
      <c r="E116" s="69" t="s">
        <v>2438</v>
      </c>
      <c r="F116" s="981" t="s">
        <v>3116</v>
      </c>
      <c r="G116" s="984" t="s">
        <v>2777</v>
      </c>
      <c r="H116" s="984" t="s">
        <v>3117</v>
      </c>
      <c r="I116" s="1"/>
      <c r="J116" s="92" t="s">
        <v>2779</v>
      </c>
      <c r="L116" s="92" t="s">
        <v>2780</v>
      </c>
      <c r="M116" s="92" t="s">
        <v>2616</v>
      </c>
    </row>
    <row r="117" spans="1:30" ht="12.3">
      <c r="B117" s="105"/>
      <c r="C117" s="1780" t="s">
        <v>2781</v>
      </c>
      <c r="D117" s="1780"/>
      <c r="E117" s="1780"/>
      <c r="F117" s="73"/>
      <c r="G117" s="73"/>
      <c r="H117" s="73"/>
      <c r="I117" s="1"/>
      <c r="J117" s="73"/>
      <c r="K117" s="1"/>
      <c r="L117" s="22"/>
      <c r="M117" s="73"/>
    </row>
    <row r="118" spans="1:30" ht="12.3">
      <c r="B118" s="105"/>
      <c r="C118" s="73"/>
      <c r="D118" s="73"/>
      <c r="E118" s="73" t="s">
        <v>283</v>
      </c>
      <c r="F118" s="73"/>
      <c r="G118" s="73"/>
      <c r="H118" s="73"/>
      <c r="I118" s="1"/>
      <c r="J118" s="73" t="s">
        <v>3134</v>
      </c>
      <c r="K118" s="1"/>
      <c r="L118" s="22"/>
      <c r="M118" s="73"/>
    </row>
    <row r="119" spans="1:30" s="47" customFormat="1" ht="25.5" customHeight="1">
      <c r="A119" s="17"/>
      <c r="B119" s="1562" t="s">
        <v>3135</v>
      </c>
      <c r="C119" s="1779"/>
      <c r="D119" s="229">
        <v>5591</v>
      </c>
      <c r="E119" s="229">
        <v>5593</v>
      </c>
      <c r="F119" s="314"/>
      <c r="G119" s="314"/>
      <c r="H119" s="314"/>
      <c r="J119" s="229">
        <v>5595</v>
      </c>
      <c r="K119" s="314"/>
      <c r="L119" s="314"/>
      <c r="M119" s="229">
        <v>5597</v>
      </c>
    </row>
    <row r="120" spans="1:30" s="47" customFormat="1" ht="12.75" customHeight="1">
      <c r="A120" s="17"/>
      <c r="B120" s="7" t="s">
        <v>3136</v>
      </c>
      <c r="C120" s="7"/>
      <c r="D120" s="229">
        <v>5592</v>
      </c>
      <c r="E120" s="229">
        <v>5594</v>
      </c>
      <c r="F120" s="314"/>
      <c r="G120" s="314"/>
      <c r="H120" s="314"/>
      <c r="J120" s="229">
        <v>5596</v>
      </c>
      <c r="K120" s="314"/>
      <c r="L120" s="314"/>
      <c r="M120" s="229">
        <v>5598</v>
      </c>
    </row>
    <row r="121" spans="1:30" s="47" customFormat="1" ht="12.75" customHeight="1">
      <c r="A121" s="17"/>
      <c r="B121" s="7"/>
      <c r="C121" s="7"/>
      <c r="D121" s="1"/>
      <c r="E121" s="1"/>
      <c r="F121" s="1"/>
      <c r="G121" s="1"/>
      <c r="H121" s="1"/>
      <c r="I121" s="1"/>
      <c r="J121" s="1"/>
      <c r="M121" s="229">
        <v>5599</v>
      </c>
    </row>
    <row r="122" spans="1:30" ht="12.75" customHeight="1">
      <c r="A122" s="17" t="s">
        <v>3137</v>
      </c>
      <c r="B122" s="10"/>
      <c r="C122" s="22"/>
      <c r="K122" s="22"/>
      <c r="M122" s="23"/>
      <c r="N122" s="23"/>
    </row>
    <row r="123" spans="1:30" ht="12.75" customHeight="1">
      <c r="J123" s="22"/>
      <c r="M123" s="23"/>
      <c r="N123" s="23"/>
    </row>
    <row r="124" spans="1:30" ht="45.75" customHeight="1">
      <c r="D124" s="188" t="s">
        <v>274</v>
      </c>
      <c r="E124" s="69" t="s">
        <v>2767</v>
      </c>
      <c r="J124" s="22"/>
      <c r="M124" s="23"/>
      <c r="N124" s="23"/>
    </row>
    <row r="125" spans="1:30" ht="12.75" customHeight="1">
      <c r="B125" s="10" t="s">
        <v>2768</v>
      </c>
      <c r="C125" s="10"/>
      <c r="D125" s="61"/>
      <c r="E125" s="11" t="s">
        <v>3138</v>
      </c>
      <c r="F125" s="10" t="s">
        <v>116</v>
      </c>
      <c r="M125" s="23"/>
      <c r="N125" s="23"/>
    </row>
    <row r="126" spans="1:30" ht="12.75" customHeight="1">
      <c r="B126" s="10" t="s">
        <v>2855</v>
      </c>
      <c r="C126" s="10"/>
      <c r="D126" s="11" t="s">
        <v>3139</v>
      </c>
      <c r="E126" s="61"/>
      <c r="M126" s="23"/>
      <c r="N126" s="23"/>
    </row>
    <row r="127" spans="1:30" ht="22.5" customHeight="1">
      <c r="B127" s="1562" t="s">
        <v>3140</v>
      </c>
      <c r="C127" s="1779"/>
      <c r="D127" s="11" t="s">
        <v>3141</v>
      </c>
      <c r="E127" s="61"/>
      <c r="J127" s="22"/>
      <c r="M127" s="23"/>
      <c r="N127" s="23"/>
    </row>
    <row r="128" spans="1:30" ht="22.5" customHeight="1">
      <c r="B128" s="1562" t="s">
        <v>3142</v>
      </c>
      <c r="C128" s="1779"/>
      <c r="D128" s="11" t="s">
        <v>3143</v>
      </c>
      <c r="E128" s="61"/>
      <c r="J128" s="22"/>
      <c r="M128" s="23"/>
      <c r="N128" s="23"/>
    </row>
    <row r="129" spans="1:14" ht="12.75" customHeight="1">
      <c r="B129" s="10" t="s">
        <v>3144</v>
      </c>
      <c r="C129" s="10"/>
      <c r="D129" s="229">
        <v>5600</v>
      </c>
      <c r="E129" s="61"/>
      <c r="J129" s="22"/>
      <c r="M129" s="23"/>
      <c r="N129" s="23"/>
    </row>
    <row r="130" spans="1:14" ht="15" customHeight="1">
      <c r="B130" s="1562" t="s">
        <v>280</v>
      </c>
      <c r="C130" s="1779"/>
      <c r="D130" s="11" t="s">
        <v>3145</v>
      </c>
      <c r="F130" s="1"/>
    </row>
    <row r="131" spans="1:14" ht="12.75" customHeight="1"/>
    <row r="132" spans="1:14" ht="12.75" customHeight="1"/>
    <row r="133" spans="1:14" ht="12.75" customHeight="1"/>
    <row r="134" spans="1:14" ht="12.75" customHeight="1">
      <c r="A134" s="17" t="s">
        <v>3146</v>
      </c>
    </row>
    <row r="135" spans="1:14" ht="12.75" customHeight="1"/>
    <row r="136" spans="1:14" ht="22.5" customHeight="1">
      <c r="B136" s="1530" t="s">
        <v>3147</v>
      </c>
      <c r="C136" s="1634"/>
      <c r="D136" s="11" t="s">
        <v>3148</v>
      </c>
    </row>
    <row r="137" spans="1:14" ht="12.3">
      <c r="B137" s="29"/>
      <c r="C137" s="13"/>
      <c r="D137" s="13"/>
      <c r="E137" s="13"/>
    </row>
    <row r="138" spans="1:14" ht="33.6" customHeight="1">
      <c r="B138" s="1530" t="s">
        <v>2867</v>
      </c>
      <c r="C138" s="1547"/>
      <c r="D138" s="11" t="s">
        <v>3149</v>
      </c>
      <c r="E138" s="13"/>
    </row>
    <row r="139" spans="1:14" ht="12.3">
      <c r="B139" s="29"/>
      <c r="C139" s="13"/>
      <c r="D139" s="13"/>
      <c r="E139" s="13"/>
    </row>
    <row r="140" spans="1:14" ht="12.75" customHeight="1">
      <c r="B140" s="373"/>
    </row>
    <row r="141" spans="1:14" ht="12.75" customHeight="1"/>
    <row r="142" spans="1:14" ht="12.75" customHeight="1"/>
    <row r="143" spans="1:14" ht="12.75" customHeight="1"/>
    <row r="144" spans="1:1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sheetData>
  <sheetProtection formatColumns="0" formatRows="0"/>
  <customSheetViews>
    <customSheetView guid="{322AC775-AF01-45AA-8A10-37DBB67FD782}" showPageBreaks="1" view="pageBreakPreview">
      <rowBreaks count="3" manualBreakCount="3">
        <brk id="42" max="12" man="1"/>
        <brk id="74" max="16383" man="1"/>
        <brk id="114" max="16383" man="1"/>
      </rowBreaks>
      <pageMargins left="0" right="0" top="0" bottom="0" header="0" footer="0"/>
      <pageSetup scale="84" fitToHeight="0" orientation="landscape" verticalDpi="300" r:id="rId1"/>
      <headerFooter alignWithMargins="0">
        <oddHeader>&amp;C
&amp;R&amp;9 PROTECTED B WHEN COMPLETED</oddHeader>
        <oddFooter>&amp;L&amp;9&amp;F&amp;C&amp;9 Schedule &amp;A&amp;R&amp;9                               p. &amp;P / &amp;N</oddFooter>
      </headerFooter>
    </customSheetView>
  </customSheetViews>
  <mergeCells count="38">
    <mergeCell ref="D101:E101"/>
    <mergeCell ref="F101:H101"/>
    <mergeCell ref="F75:H75"/>
    <mergeCell ref="F69:G69"/>
    <mergeCell ref="F58:G58"/>
    <mergeCell ref="D44:E44"/>
    <mergeCell ref="F42:G42"/>
    <mergeCell ref="J75:M75"/>
    <mergeCell ref="A45:B45"/>
    <mergeCell ref="C77:F77"/>
    <mergeCell ref="A76:B76"/>
    <mergeCell ref="J44:M44"/>
    <mergeCell ref="F16:H16"/>
    <mergeCell ref="A18:B19"/>
    <mergeCell ref="C18:F18"/>
    <mergeCell ref="F30:G30"/>
    <mergeCell ref="A17:B17"/>
    <mergeCell ref="B138:C138"/>
    <mergeCell ref="B128:C128"/>
    <mergeCell ref="B130:C130"/>
    <mergeCell ref="B136:C136"/>
    <mergeCell ref="B119:C119"/>
    <mergeCell ref="A2:C2"/>
    <mergeCell ref="J115:M115"/>
    <mergeCell ref="B127:C127"/>
    <mergeCell ref="A116:B116"/>
    <mergeCell ref="C117:E117"/>
    <mergeCell ref="D115:E115"/>
    <mergeCell ref="F115:H115"/>
    <mergeCell ref="J101:M101"/>
    <mergeCell ref="A102:B102"/>
    <mergeCell ref="C103:F103"/>
    <mergeCell ref="J16:M16"/>
    <mergeCell ref="A46:B47"/>
    <mergeCell ref="C46:F46"/>
    <mergeCell ref="D75:E75"/>
    <mergeCell ref="F44:H44"/>
    <mergeCell ref="D16:E16"/>
  </mergeCells>
  <hyperlinks>
    <hyperlink ref="A2" location="'Schedule Listing '!A1" display="Return to Schedule Listing" xr:uid="{00000000-0004-0000-4C00-000000000000}"/>
  </hyperlinks>
  <pageMargins left="0.47244094488188981" right="0.35433070866141736" top="0.74803149606299213" bottom="0.51181102362204722" header="0.31496062992125984" footer="0.31496062992125984"/>
  <pageSetup scale="84" fitToHeight="0" orientation="landscape"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3" manualBreakCount="3">
    <brk id="42" max="12" man="1"/>
    <brk id="74" max="16383" man="1"/>
    <brk id="11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7"/>
  <dimension ref="A1:M72"/>
  <sheetViews>
    <sheetView showGridLines="0" zoomScaleNormal="100" zoomScaleSheetLayoutView="100" workbookViewId="0"/>
  </sheetViews>
  <sheetFormatPr defaultColWidth="9.1015625" defaultRowHeight="12.3"/>
  <cols>
    <col min="1" max="2" width="2.5234375" style="1" customWidth="1"/>
    <col min="3" max="3" width="37.1015625" style="1" customWidth="1"/>
    <col min="4" max="4" width="9" style="1" customWidth="1"/>
    <col min="5" max="5" width="2.5234375" style="2" customWidth="1"/>
    <col min="6" max="6" width="9.41796875" style="1" customWidth="1"/>
    <col min="7" max="7" width="11.5234375" style="1" customWidth="1"/>
    <col min="8" max="8" width="2.5234375" style="2"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17" customFormat="1" ht="15">
      <c r="A1" s="729" t="s">
        <v>3150</v>
      </c>
      <c r="B1" s="59"/>
      <c r="E1" s="204"/>
      <c r="H1" s="204"/>
    </row>
    <row r="2" spans="1:13" s="17" customFormat="1" ht="15">
      <c r="A2" s="1758" t="s">
        <v>137</v>
      </c>
      <c r="B2" s="1759"/>
      <c r="C2" s="1760"/>
      <c r="D2" s="20"/>
      <c r="E2" s="204"/>
      <c r="H2" s="204"/>
    </row>
    <row r="3" spans="1:13" ht="12.75" customHeight="1">
      <c r="A3" s="200" t="s">
        <v>138</v>
      </c>
      <c r="B3" s="312"/>
      <c r="C3" s="205"/>
      <c r="D3" s="1699" t="s">
        <v>3151</v>
      </c>
      <c r="E3" s="206"/>
      <c r="F3" s="1647" t="s">
        <v>3152</v>
      </c>
      <c r="G3" s="1647"/>
      <c r="H3" s="206"/>
      <c r="I3" s="1647" t="s">
        <v>3153</v>
      </c>
      <c r="J3" s="1647"/>
      <c r="K3" s="117"/>
      <c r="L3" s="188" t="s">
        <v>280</v>
      </c>
    </row>
    <row r="4" spans="1:13" ht="29.85" customHeight="1">
      <c r="A4" s="1789"/>
      <c r="B4" s="1517"/>
      <c r="C4" s="1790"/>
      <c r="D4" s="1788"/>
      <c r="E4" s="206"/>
      <c r="F4" s="188" t="s">
        <v>2436</v>
      </c>
      <c r="G4" s="69" t="s">
        <v>3154</v>
      </c>
      <c r="H4" s="72"/>
      <c r="I4" s="188" t="s">
        <v>2436</v>
      </c>
      <c r="J4" s="70" t="s">
        <v>3154</v>
      </c>
      <c r="K4" s="71"/>
      <c r="L4" s="69" t="s">
        <v>3154</v>
      </c>
    </row>
    <row r="5" spans="1:13" ht="29.1" customHeight="1">
      <c r="A5" s="1789" t="s">
        <v>3155</v>
      </c>
      <c r="B5" s="1517"/>
      <c r="C5" s="1517"/>
      <c r="D5" s="22" t="s">
        <v>282</v>
      </c>
      <c r="E5" s="4"/>
      <c r="F5" s="22" t="s">
        <v>283</v>
      </c>
      <c r="G5" s="22" t="s">
        <v>284</v>
      </c>
      <c r="H5" s="4"/>
      <c r="I5" s="479" t="s">
        <v>423</v>
      </c>
      <c r="J5" s="22" t="s">
        <v>424</v>
      </c>
      <c r="K5" s="22"/>
      <c r="L5" s="22" t="s">
        <v>3156</v>
      </c>
    </row>
    <row r="6" spans="1:13" ht="12.75" customHeight="1">
      <c r="A6" s="23" t="s">
        <v>3157</v>
      </c>
      <c r="B6" s="23"/>
      <c r="C6" s="7"/>
      <c r="F6" s="4"/>
      <c r="G6" s="4"/>
      <c r="H6" s="4"/>
      <c r="I6" s="207"/>
    </row>
    <row r="7" spans="1:13" ht="12.75" customHeight="1">
      <c r="B7" s="10" t="s">
        <v>3158</v>
      </c>
      <c r="F7" s="1388"/>
      <c r="G7" s="11" t="s">
        <v>3159</v>
      </c>
      <c r="H7" s="208"/>
      <c r="I7" s="1388"/>
      <c r="J7" s="11" t="s">
        <v>3160</v>
      </c>
      <c r="K7" s="136"/>
      <c r="L7" s="11" t="s">
        <v>3161</v>
      </c>
    </row>
    <row r="8" spans="1:13" ht="12.75" customHeight="1">
      <c r="B8" s="10" t="s">
        <v>3162</v>
      </c>
      <c r="F8" s="1388"/>
      <c r="G8" s="11" t="s">
        <v>3163</v>
      </c>
      <c r="H8" s="208"/>
      <c r="I8" s="1388"/>
      <c r="J8" s="11" t="s">
        <v>3164</v>
      </c>
      <c r="K8" s="136"/>
      <c r="L8" s="11" t="s">
        <v>3165</v>
      </c>
    </row>
    <row r="9" spans="1:13" ht="12.75" customHeight="1">
      <c r="B9" s="10" t="s">
        <v>3166</v>
      </c>
      <c r="C9" s="23"/>
      <c r="D9" s="99"/>
      <c r="E9" s="107"/>
      <c r="F9" s="1388"/>
      <c r="G9" s="11" t="s">
        <v>3167</v>
      </c>
      <c r="H9" s="208"/>
      <c r="I9" s="1388"/>
      <c r="J9" s="11" t="s">
        <v>3168</v>
      </c>
      <c r="K9" s="136"/>
      <c r="L9" s="11" t="s">
        <v>3169</v>
      </c>
    </row>
    <row r="10" spans="1:13" ht="12.75" customHeight="1">
      <c r="A10" s="7" t="s">
        <v>3170</v>
      </c>
      <c r="B10" s="29"/>
      <c r="C10" s="29"/>
      <c r="D10" s="7"/>
      <c r="E10" s="4"/>
      <c r="F10" s="135"/>
      <c r="G10" s="11" t="s">
        <v>3171</v>
      </c>
      <c r="H10" s="208"/>
      <c r="I10" s="135"/>
      <c r="J10" s="11" t="s">
        <v>3172</v>
      </c>
      <c r="K10" s="209"/>
      <c r="L10" s="11" t="s">
        <v>3173</v>
      </c>
      <c r="M10" s="7" t="s">
        <v>116</v>
      </c>
    </row>
    <row r="11" spans="1:13" ht="12.75" customHeight="1">
      <c r="A11" s="7"/>
      <c r="B11" s="29"/>
      <c r="C11" s="29"/>
      <c r="D11" s="7"/>
      <c r="E11" s="4"/>
      <c r="F11" s="7"/>
      <c r="G11" s="253"/>
      <c r="H11" s="4"/>
      <c r="I11" s="7"/>
      <c r="J11" s="253"/>
      <c r="K11" s="22"/>
      <c r="L11" s="253"/>
      <c r="M11" s="7"/>
    </row>
    <row r="12" spans="1:13" ht="12.75" customHeight="1">
      <c r="A12" s="7" t="s">
        <v>2765</v>
      </c>
      <c r="B12" s="29"/>
      <c r="C12" s="29"/>
      <c r="D12" s="7"/>
      <c r="E12" s="4"/>
      <c r="F12" s="7"/>
      <c r="G12" s="26"/>
      <c r="H12" s="4"/>
      <c r="I12" s="7"/>
      <c r="J12" s="26"/>
      <c r="K12" s="22"/>
      <c r="L12" s="26"/>
      <c r="M12" s="7"/>
    </row>
    <row r="13" spans="1:13" ht="12.75" customHeight="1">
      <c r="A13" s="7"/>
      <c r="B13" s="461" t="s">
        <v>3174</v>
      </c>
      <c r="D13" s="7"/>
      <c r="E13" s="4"/>
      <c r="F13" s="7"/>
      <c r="G13" s="342">
        <v>7480</v>
      </c>
      <c r="H13" s="317"/>
      <c r="I13" s="318"/>
      <c r="J13" s="342">
        <v>7483</v>
      </c>
      <c r="K13" s="317"/>
      <c r="L13" s="342">
        <v>7486</v>
      </c>
      <c r="M13" s="318"/>
    </row>
    <row r="14" spans="1:13" ht="12.75" customHeight="1">
      <c r="A14" s="7"/>
      <c r="B14" s="10" t="s">
        <v>3175</v>
      </c>
      <c r="D14" s="7"/>
      <c r="E14" s="4"/>
      <c r="F14" s="7"/>
      <c r="G14" s="342">
        <v>7481</v>
      </c>
      <c r="H14" s="317"/>
      <c r="I14" s="318"/>
      <c r="J14" s="342">
        <v>7484</v>
      </c>
      <c r="K14" s="317"/>
      <c r="L14" s="342">
        <v>7487</v>
      </c>
      <c r="M14" s="318"/>
    </row>
    <row r="15" spans="1:13" ht="12.75" customHeight="1">
      <c r="A15" s="7"/>
      <c r="B15" s="10" t="s">
        <v>3176</v>
      </c>
      <c r="C15" s="29"/>
      <c r="D15" s="7"/>
      <c r="E15" s="4"/>
      <c r="F15" s="7"/>
      <c r="G15" s="342">
        <v>7482</v>
      </c>
      <c r="H15" s="317"/>
      <c r="I15" s="318"/>
      <c r="J15" s="342">
        <v>7485</v>
      </c>
      <c r="K15" s="317"/>
      <c r="L15" s="342">
        <v>7488</v>
      </c>
      <c r="M15" s="318"/>
    </row>
    <row r="16" spans="1:13" ht="12.75" customHeight="1">
      <c r="A16" s="7"/>
      <c r="B16" s="10"/>
      <c r="C16" s="29"/>
      <c r="D16" s="7"/>
      <c r="E16" s="4"/>
      <c r="F16" s="7"/>
      <c r="G16" s="315"/>
      <c r="H16" s="4"/>
      <c r="I16" s="7"/>
      <c r="J16" s="315"/>
      <c r="K16" s="22"/>
      <c r="L16" s="315"/>
      <c r="M16" s="7"/>
    </row>
    <row r="17" spans="1:13">
      <c r="A17" s="23" t="s">
        <v>3177</v>
      </c>
      <c r="B17" s="23"/>
      <c r="C17" s="7"/>
      <c r="F17" s="4"/>
      <c r="G17" s="4"/>
      <c r="H17" s="4"/>
      <c r="I17" s="4"/>
      <c r="J17" s="7"/>
      <c r="K17" s="7"/>
      <c r="L17" s="7"/>
    </row>
    <row r="18" spans="1:13">
      <c r="B18" s="10" t="s">
        <v>3158</v>
      </c>
      <c r="F18" s="207"/>
      <c r="G18" s="22" t="s">
        <v>2461</v>
      </c>
      <c r="H18" s="4"/>
      <c r="I18" s="207"/>
      <c r="J18" s="22" t="s">
        <v>3178</v>
      </c>
      <c r="K18" s="22"/>
      <c r="L18" s="186"/>
    </row>
    <row r="19" spans="1:13" ht="14.25" customHeight="1">
      <c r="A19" s="210"/>
      <c r="B19" s="210"/>
      <c r="C19" s="894" t="s">
        <v>3179</v>
      </c>
      <c r="D19" s="880">
        <v>1</v>
      </c>
      <c r="E19" s="834"/>
      <c r="F19" s="458" t="s">
        <v>3180</v>
      </c>
      <c r="G19" s="458" t="s">
        <v>3181</v>
      </c>
      <c r="H19" s="459"/>
      <c r="I19" s="458" t="s">
        <v>3182</v>
      </c>
      <c r="J19" s="458" t="s">
        <v>3183</v>
      </c>
      <c r="K19" s="783"/>
      <c r="L19" s="458" t="s">
        <v>3184</v>
      </c>
    </row>
    <row r="20" spans="1:13" ht="14.25" customHeight="1">
      <c r="A20" s="210"/>
      <c r="B20" s="210"/>
      <c r="C20" s="894" t="s">
        <v>3185</v>
      </c>
      <c r="D20" s="880">
        <v>0.4</v>
      </c>
      <c r="E20" s="834"/>
      <c r="F20" s="602">
        <v>14500</v>
      </c>
      <c r="G20" s="602">
        <v>14501</v>
      </c>
      <c r="H20" s="596"/>
      <c r="I20" s="602">
        <v>14502</v>
      </c>
      <c r="J20" s="602">
        <v>14503</v>
      </c>
      <c r="K20" s="1107"/>
      <c r="L20" s="602">
        <v>14504</v>
      </c>
    </row>
    <row r="21" spans="1:13" ht="14.25" customHeight="1">
      <c r="A21" s="210"/>
      <c r="B21" s="210"/>
      <c r="C21" s="894" t="s">
        <v>3186</v>
      </c>
      <c r="D21" s="880">
        <v>0.4</v>
      </c>
      <c r="E21" s="834"/>
      <c r="F21" s="602">
        <v>14516</v>
      </c>
      <c r="G21" s="602">
        <v>14517</v>
      </c>
      <c r="H21" s="596"/>
      <c r="I21" s="602">
        <v>14518</v>
      </c>
      <c r="J21" s="602">
        <v>14519</v>
      </c>
      <c r="K21" s="1107"/>
      <c r="L21" s="602">
        <v>14520</v>
      </c>
    </row>
    <row r="22" spans="1:13" ht="14.25" customHeight="1">
      <c r="A22" s="210"/>
      <c r="B22" s="210"/>
      <c r="C22" s="894" t="s">
        <v>3187</v>
      </c>
      <c r="D22" s="1046">
        <v>0.1</v>
      </c>
      <c r="E22" s="834"/>
      <c r="F22" s="458" t="s">
        <v>3188</v>
      </c>
      <c r="G22" s="602">
        <v>14505</v>
      </c>
      <c r="H22" s="459"/>
      <c r="I22" s="458" t="s">
        <v>3189</v>
      </c>
      <c r="J22" s="602">
        <v>14506</v>
      </c>
      <c r="K22" s="783"/>
      <c r="L22" s="602">
        <v>14507</v>
      </c>
    </row>
    <row r="23" spans="1:13">
      <c r="A23" s="210"/>
      <c r="B23" s="210"/>
      <c r="C23" s="7" t="s">
        <v>2842</v>
      </c>
      <c r="D23" s="74">
        <v>1</v>
      </c>
      <c r="E23" s="107"/>
      <c r="F23" s="11" t="s">
        <v>3190</v>
      </c>
      <c r="G23" s="11" t="s">
        <v>3191</v>
      </c>
      <c r="H23" s="208"/>
      <c r="I23" s="11" t="s">
        <v>3192</v>
      </c>
      <c r="J23" s="11" t="s">
        <v>3193</v>
      </c>
      <c r="K23" s="209"/>
      <c r="L23" s="11" t="s">
        <v>3194</v>
      </c>
    </row>
    <row r="24" spans="1:13">
      <c r="A24" s="210"/>
      <c r="B24" s="210"/>
      <c r="C24" s="7" t="s">
        <v>3195</v>
      </c>
      <c r="D24" s="74">
        <v>1</v>
      </c>
      <c r="E24" s="107"/>
      <c r="F24" s="11" t="s">
        <v>3196</v>
      </c>
      <c r="G24" s="11" t="s">
        <v>3197</v>
      </c>
      <c r="H24" s="4"/>
      <c r="I24" s="11" t="s">
        <v>3198</v>
      </c>
      <c r="J24" s="11" t="s">
        <v>3199</v>
      </c>
      <c r="K24" s="22"/>
      <c r="L24" s="11" t="s">
        <v>3200</v>
      </c>
    </row>
    <row r="25" spans="1:13">
      <c r="B25" s="10" t="s">
        <v>3162</v>
      </c>
      <c r="C25" s="7"/>
      <c r="D25" s="99"/>
      <c r="E25" s="107"/>
      <c r="F25" s="1389"/>
      <c r="G25" s="1389"/>
      <c r="H25" s="4"/>
      <c r="I25" s="1390"/>
      <c r="J25" s="1389"/>
      <c r="K25" s="7"/>
      <c r="L25" s="967"/>
    </row>
    <row r="26" spans="1:13">
      <c r="A26" s="210"/>
      <c r="B26" s="210"/>
      <c r="C26" s="7" t="s">
        <v>3201</v>
      </c>
      <c r="D26" s="74">
        <v>1</v>
      </c>
      <c r="E26" s="107"/>
      <c r="F26" s="11" t="s">
        <v>3202</v>
      </c>
      <c r="G26" s="11" t="s">
        <v>3203</v>
      </c>
      <c r="H26" s="208"/>
      <c r="I26" s="11" t="s">
        <v>3204</v>
      </c>
      <c r="J26" s="11" t="s">
        <v>3205</v>
      </c>
      <c r="K26" s="209"/>
      <c r="L26" s="11" t="s">
        <v>3206</v>
      </c>
    </row>
    <row r="27" spans="1:13">
      <c r="A27" s="210"/>
      <c r="B27" s="210"/>
      <c r="C27" s="7" t="s">
        <v>3207</v>
      </c>
      <c r="D27" s="74">
        <v>1</v>
      </c>
      <c r="E27" s="107"/>
      <c r="F27" s="11" t="s">
        <v>3208</v>
      </c>
      <c r="G27" s="11" t="s">
        <v>3209</v>
      </c>
      <c r="H27" s="208"/>
      <c r="I27" s="11" t="s">
        <v>3210</v>
      </c>
      <c r="J27" s="11" t="s">
        <v>3211</v>
      </c>
      <c r="K27" s="209"/>
      <c r="L27" s="11" t="s">
        <v>3212</v>
      </c>
    </row>
    <row r="28" spans="1:13">
      <c r="B28" s="10" t="s">
        <v>3166</v>
      </c>
      <c r="C28" s="23"/>
      <c r="D28" s="99"/>
      <c r="E28" s="107"/>
      <c r="F28" s="1388"/>
      <c r="G28" s="11" t="s">
        <v>3213</v>
      </c>
      <c r="H28" s="208"/>
      <c r="I28" s="1388"/>
      <c r="J28" s="11" t="s">
        <v>3214</v>
      </c>
      <c r="K28" s="136"/>
      <c r="L28" s="11" t="s">
        <v>3215</v>
      </c>
    </row>
    <row r="29" spans="1:13" ht="12.75" customHeight="1">
      <c r="A29" s="7" t="s">
        <v>3170</v>
      </c>
      <c r="B29" s="29"/>
      <c r="C29" s="29"/>
      <c r="D29" s="7"/>
      <c r="E29" s="4"/>
      <c r="F29" s="135"/>
      <c r="G29" s="11" t="s">
        <v>3216</v>
      </c>
      <c r="H29" s="208"/>
      <c r="I29" s="135"/>
      <c r="J29" s="11" t="s">
        <v>3217</v>
      </c>
      <c r="K29" s="209"/>
      <c r="L29" s="11" t="s">
        <v>3218</v>
      </c>
      <c r="M29" s="7" t="s">
        <v>118</v>
      </c>
    </row>
    <row r="30" spans="1:13">
      <c r="F30" s="7"/>
      <c r="G30" s="7"/>
      <c r="H30" s="4"/>
      <c r="I30" s="7"/>
      <c r="J30" s="7"/>
      <c r="K30" s="7"/>
      <c r="L30" s="7"/>
    </row>
    <row r="31" spans="1:13" ht="12.75" customHeight="1">
      <c r="A31" s="7" t="s">
        <v>2765</v>
      </c>
      <c r="B31" s="29"/>
      <c r="C31" s="29"/>
      <c r="D31" s="7"/>
      <c r="E31" s="4"/>
      <c r="F31" s="7"/>
      <c r="G31" s="26"/>
      <c r="H31" s="4"/>
      <c r="I31" s="7"/>
      <c r="J31" s="26"/>
      <c r="K31" s="22"/>
      <c r="L31" s="26"/>
      <c r="M31" s="7"/>
    </row>
    <row r="32" spans="1:13" ht="12.75" customHeight="1">
      <c r="A32" s="7"/>
      <c r="B32" s="10" t="s">
        <v>3219</v>
      </c>
      <c r="D32" s="7"/>
      <c r="E32" s="4"/>
      <c r="F32" s="7"/>
      <c r="G32" s="342">
        <v>7520</v>
      </c>
      <c r="H32" s="317"/>
      <c r="I32" s="318"/>
      <c r="J32" s="342">
        <v>7523</v>
      </c>
      <c r="K32" s="317"/>
      <c r="L32" s="342">
        <v>7526</v>
      </c>
      <c r="M32" s="7"/>
    </row>
    <row r="33" spans="1:13" ht="12.75" customHeight="1">
      <c r="A33" s="7"/>
      <c r="B33" s="10" t="s">
        <v>3175</v>
      </c>
      <c r="D33" s="7"/>
      <c r="E33" s="4"/>
      <c r="F33" s="7"/>
      <c r="G33" s="342">
        <v>7521</v>
      </c>
      <c r="H33" s="317"/>
      <c r="I33" s="318"/>
      <c r="J33" s="342">
        <v>7524</v>
      </c>
      <c r="K33" s="317"/>
      <c r="L33" s="342">
        <v>7527</v>
      </c>
      <c r="M33" s="7"/>
    </row>
    <row r="34" spans="1:13" ht="12.75" customHeight="1">
      <c r="A34" s="7"/>
      <c r="B34" s="10" t="s">
        <v>3176</v>
      </c>
      <c r="C34" s="29"/>
      <c r="D34" s="7"/>
      <c r="E34" s="4"/>
      <c r="F34" s="7"/>
      <c r="G34" s="342">
        <v>7522</v>
      </c>
      <c r="H34" s="317"/>
      <c r="I34" s="318"/>
      <c r="J34" s="342">
        <v>7525</v>
      </c>
      <c r="K34" s="317"/>
      <c r="L34" s="342">
        <v>7528</v>
      </c>
      <c r="M34" s="7"/>
    </row>
    <row r="35" spans="1:13">
      <c r="F35" s="7"/>
      <c r="G35" s="7"/>
      <c r="H35" s="4"/>
      <c r="I35" s="7"/>
      <c r="J35" s="7"/>
      <c r="K35" s="7"/>
      <c r="L35" s="7"/>
    </row>
    <row r="36" spans="1:13" ht="36" customHeight="1">
      <c r="A36" s="1624" t="s">
        <v>3220</v>
      </c>
      <c r="B36" s="1791"/>
      <c r="C36" s="1791"/>
      <c r="D36" s="1791"/>
      <c r="E36" s="1791"/>
      <c r="F36" s="1791"/>
      <c r="G36" s="1791"/>
      <c r="H36" s="1791"/>
      <c r="I36" s="1791"/>
      <c r="J36" s="1791"/>
      <c r="K36" s="1791"/>
      <c r="L36" s="1791"/>
      <c r="M36" s="1791"/>
    </row>
    <row r="37" spans="1:13">
      <c r="A37" s="23" t="s">
        <v>3221</v>
      </c>
      <c r="B37" s="23"/>
      <c r="C37" s="7"/>
      <c r="F37" s="4"/>
      <c r="G37" s="4"/>
      <c r="H37" s="4"/>
      <c r="I37" s="207"/>
      <c r="J37" s="7"/>
      <c r="K37" s="7"/>
      <c r="L37" s="7"/>
    </row>
    <row r="38" spans="1:13">
      <c r="B38" s="10" t="s">
        <v>3158</v>
      </c>
      <c r="F38" s="1388"/>
      <c r="G38" s="11" t="s">
        <v>3222</v>
      </c>
      <c r="H38" s="208"/>
      <c r="I38" s="1388"/>
      <c r="J38" s="11" t="s">
        <v>3223</v>
      </c>
      <c r="K38" s="136"/>
      <c r="L38" s="11" t="s">
        <v>3224</v>
      </c>
    </row>
    <row r="39" spans="1:13">
      <c r="B39" s="10" t="s">
        <v>3162</v>
      </c>
      <c r="F39" s="1388"/>
      <c r="G39" s="11" t="s">
        <v>3225</v>
      </c>
      <c r="H39" s="208"/>
      <c r="I39" s="1388"/>
      <c r="J39" s="11" t="s">
        <v>3226</v>
      </c>
      <c r="K39" s="136"/>
      <c r="L39" s="11" t="s">
        <v>3227</v>
      </c>
    </row>
    <row r="40" spans="1:13">
      <c r="B40" s="1562" t="s">
        <v>3228</v>
      </c>
      <c r="C40" s="1521"/>
      <c r="D40" s="1521"/>
      <c r="E40" s="107"/>
      <c r="F40" s="1388"/>
      <c r="G40" s="11" t="s">
        <v>3229</v>
      </c>
      <c r="H40" s="208"/>
      <c r="I40" s="1388"/>
      <c r="J40" s="11" t="s">
        <v>3230</v>
      </c>
      <c r="K40" s="136"/>
      <c r="L40" s="11" t="s">
        <v>3231</v>
      </c>
    </row>
    <row r="41" spans="1:13" ht="12.75" customHeight="1">
      <c r="A41" s="1530" t="s">
        <v>3232</v>
      </c>
      <c r="B41" s="1530"/>
      <c r="C41" s="1530"/>
      <c r="D41" s="1521"/>
      <c r="E41" s="4"/>
      <c r="F41" s="135"/>
      <c r="G41" s="11" t="s">
        <v>3233</v>
      </c>
      <c r="H41" s="208"/>
      <c r="I41" s="135"/>
      <c r="J41" s="11" t="s">
        <v>3234</v>
      </c>
      <c r="K41" s="209"/>
      <c r="L41" s="11" t="s">
        <v>3235</v>
      </c>
      <c r="M41" s="7" t="s">
        <v>154</v>
      </c>
    </row>
    <row r="42" spans="1:13" ht="12.75" customHeight="1">
      <c r="A42" s="7"/>
      <c r="B42" s="29"/>
      <c r="C42" s="29"/>
      <c r="D42" s="7"/>
      <c r="E42" s="4"/>
      <c r="F42" s="7"/>
      <c r="G42" s="26"/>
      <c r="H42" s="4"/>
      <c r="I42" s="7"/>
      <c r="J42" s="26"/>
      <c r="K42" s="22"/>
      <c r="L42" s="26"/>
      <c r="M42" s="7"/>
    </row>
    <row r="43" spans="1:13" ht="12.75" customHeight="1">
      <c r="A43" s="7" t="s">
        <v>2765</v>
      </c>
      <c r="B43" s="29"/>
      <c r="C43" s="29"/>
      <c r="D43" s="7"/>
      <c r="E43" s="4"/>
      <c r="F43" s="7"/>
      <c r="G43" s="26"/>
      <c r="H43" s="4"/>
      <c r="I43" s="7"/>
      <c r="J43" s="26"/>
      <c r="K43" s="22"/>
      <c r="L43" s="26"/>
      <c r="M43" s="7"/>
    </row>
    <row r="44" spans="1:13" ht="12.75" customHeight="1">
      <c r="A44" s="7"/>
      <c r="B44" s="10" t="s">
        <v>3219</v>
      </c>
      <c r="D44" s="7"/>
      <c r="E44" s="4"/>
      <c r="F44" s="7"/>
      <c r="G44" s="342">
        <v>7489</v>
      </c>
      <c r="H44" s="317"/>
      <c r="I44" s="317"/>
      <c r="J44" s="342">
        <v>7491</v>
      </c>
      <c r="K44" s="317"/>
      <c r="L44" s="342">
        <v>7493</v>
      </c>
      <c r="M44" s="7"/>
    </row>
    <row r="45" spans="1:13" ht="12.75" customHeight="1">
      <c r="A45" s="7"/>
      <c r="B45" s="10" t="s">
        <v>3236</v>
      </c>
      <c r="D45" s="7"/>
      <c r="E45" s="4"/>
      <c r="F45" s="7"/>
      <c r="G45" s="342">
        <v>7490</v>
      </c>
      <c r="H45" s="317"/>
      <c r="I45" s="317"/>
      <c r="J45" s="342">
        <v>7492</v>
      </c>
      <c r="K45" s="317"/>
      <c r="L45" s="342">
        <v>7494</v>
      </c>
      <c r="M45" s="7"/>
    </row>
    <row r="46" spans="1:13">
      <c r="B46" s="10"/>
      <c r="C46" s="23"/>
      <c r="D46" s="99"/>
      <c r="E46" s="107"/>
      <c r="F46" s="4"/>
      <c r="G46" s="187"/>
      <c r="H46" s="4"/>
      <c r="I46" s="4"/>
      <c r="J46" s="4"/>
      <c r="K46" s="7"/>
      <c r="L46" s="26"/>
    </row>
    <row r="47" spans="1:13">
      <c r="A47" s="23" t="s">
        <v>3237</v>
      </c>
      <c r="B47" s="23"/>
      <c r="C47" s="7"/>
      <c r="F47" s="4"/>
      <c r="G47" s="4"/>
      <c r="H47" s="4"/>
      <c r="I47" s="4"/>
      <c r="J47" s="7"/>
      <c r="K47" s="7"/>
      <c r="L47" s="7"/>
    </row>
    <row r="48" spans="1:13">
      <c r="B48" s="10" t="s">
        <v>3158</v>
      </c>
      <c r="F48" s="207"/>
      <c r="G48" s="22" t="s">
        <v>2461</v>
      </c>
      <c r="H48" s="4"/>
      <c r="I48" s="207"/>
      <c r="J48" s="22" t="s">
        <v>3178</v>
      </c>
      <c r="K48" s="22"/>
      <c r="L48" s="186"/>
    </row>
    <row r="49" spans="1:13">
      <c r="A49" s="210"/>
      <c r="B49" s="210"/>
      <c r="C49" s="7" t="s">
        <v>3179</v>
      </c>
      <c r="D49" s="74">
        <v>1</v>
      </c>
      <c r="E49" s="107"/>
      <c r="F49" s="11" t="s">
        <v>3238</v>
      </c>
      <c r="G49" s="11" t="s">
        <v>3239</v>
      </c>
      <c r="H49" s="208"/>
      <c r="I49" s="11" t="s">
        <v>3240</v>
      </c>
      <c r="J49" s="11" t="s">
        <v>3241</v>
      </c>
      <c r="K49" s="209"/>
      <c r="L49" s="11" t="s">
        <v>3242</v>
      </c>
    </row>
    <row r="50" spans="1:13" ht="14.25" customHeight="1">
      <c r="A50" s="210"/>
      <c r="B50" s="210"/>
      <c r="C50" s="894" t="s">
        <v>3185</v>
      </c>
      <c r="D50" s="880">
        <v>0.4</v>
      </c>
      <c r="E50" s="834"/>
      <c r="F50" s="602">
        <v>14508</v>
      </c>
      <c r="G50" s="602">
        <v>14509</v>
      </c>
      <c r="H50" s="596"/>
      <c r="I50" s="602">
        <v>14510</v>
      </c>
      <c r="J50" s="602">
        <v>14511</v>
      </c>
      <c r="K50" s="1107"/>
      <c r="L50" s="602">
        <v>14512</v>
      </c>
    </row>
    <row r="51" spans="1:13" ht="14.25" customHeight="1">
      <c r="A51" s="210"/>
      <c r="B51" s="210"/>
      <c r="C51" s="894" t="s">
        <v>3186</v>
      </c>
      <c r="D51" s="880">
        <v>0.4</v>
      </c>
      <c r="E51" s="834"/>
      <c r="F51" s="602">
        <v>14521</v>
      </c>
      <c r="G51" s="602">
        <v>14522</v>
      </c>
      <c r="H51" s="596"/>
      <c r="I51" s="602">
        <v>14523</v>
      </c>
      <c r="J51" s="602">
        <v>14524</v>
      </c>
      <c r="K51" s="1107"/>
      <c r="L51" s="602">
        <v>14525</v>
      </c>
    </row>
    <row r="52" spans="1:13" ht="14.25" customHeight="1">
      <c r="A52" s="210"/>
      <c r="B52" s="210"/>
      <c r="C52" s="894" t="s">
        <v>3187</v>
      </c>
      <c r="D52" s="1046">
        <v>0.1</v>
      </c>
      <c r="E52" s="834"/>
      <c r="F52" s="458" t="s">
        <v>3243</v>
      </c>
      <c r="G52" s="602">
        <v>14513</v>
      </c>
      <c r="H52" s="459"/>
      <c r="I52" s="458" t="s">
        <v>3244</v>
      </c>
      <c r="J52" s="602">
        <v>14514</v>
      </c>
      <c r="K52" s="783"/>
      <c r="L52" s="602">
        <v>14515</v>
      </c>
    </row>
    <row r="53" spans="1:13">
      <c r="A53" s="210"/>
      <c r="B53" s="210"/>
      <c r="C53" s="7" t="s">
        <v>2842</v>
      </c>
      <c r="D53" s="74">
        <v>1</v>
      </c>
      <c r="E53" s="107"/>
      <c r="F53" s="11" t="s">
        <v>3245</v>
      </c>
      <c r="G53" s="11" t="s">
        <v>3246</v>
      </c>
      <c r="H53" s="208"/>
      <c r="I53" s="11" t="s">
        <v>3247</v>
      </c>
      <c r="J53" s="11" t="s">
        <v>3248</v>
      </c>
      <c r="K53" s="209"/>
      <c r="L53" s="11" t="s">
        <v>3249</v>
      </c>
    </row>
    <row r="54" spans="1:13">
      <c r="A54" s="210"/>
      <c r="B54" s="210"/>
      <c r="C54" s="7" t="s">
        <v>3195</v>
      </c>
      <c r="D54" s="74">
        <v>1</v>
      </c>
      <c r="E54" s="107"/>
      <c r="F54" s="11" t="s">
        <v>3250</v>
      </c>
      <c r="G54" s="11" t="s">
        <v>3251</v>
      </c>
      <c r="H54" s="4"/>
      <c r="I54" s="11" t="s">
        <v>3252</v>
      </c>
      <c r="J54" s="11" t="s">
        <v>3253</v>
      </c>
      <c r="K54" s="22"/>
      <c r="L54" s="11" t="s">
        <v>3254</v>
      </c>
    </row>
    <row r="55" spans="1:13">
      <c r="B55" s="10" t="s">
        <v>3162</v>
      </c>
      <c r="C55" s="7"/>
      <c r="D55" s="99"/>
      <c r="E55" s="107"/>
      <c r="F55" s="1389"/>
      <c r="G55" s="1389"/>
      <c r="H55" s="107"/>
      <c r="I55" s="1389"/>
      <c r="J55" s="1389"/>
      <c r="K55" s="7"/>
      <c r="L55" s="967"/>
    </row>
    <row r="56" spans="1:13">
      <c r="A56" s="210"/>
      <c r="B56" s="210"/>
      <c r="C56" s="7" t="s">
        <v>3201</v>
      </c>
      <c r="D56" s="74">
        <v>1</v>
      </c>
      <c r="E56" s="107"/>
      <c r="F56" s="11" t="s">
        <v>3255</v>
      </c>
      <c r="G56" s="11" t="s">
        <v>3256</v>
      </c>
      <c r="H56" s="208"/>
      <c r="I56" s="11" t="s">
        <v>3257</v>
      </c>
      <c r="J56" s="11" t="s">
        <v>3258</v>
      </c>
      <c r="K56" s="209"/>
      <c r="L56" s="11" t="s">
        <v>3259</v>
      </c>
    </row>
    <row r="57" spans="1:13">
      <c r="A57" s="210"/>
      <c r="B57" s="210"/>
      <c r="C57" s="7" t="s">
        <v>3207</v>
      </c>
      <c r="D57" s="74">
        <v>1</v>
      </c>
      <c r="E57" s="107"/>
      <c r="F57" s="11" t="s">
        <v>3260</v>
      </c>
      <c r="G57" s="11" t="s">
        <v>3261</v>
      </c>
      <c r="H57" s="208"/>
      <c r="I57" s="11" t="s">
        <v>3262</v>
      </c>
      <c r="J57" s="11" t="s">
        <v>3263</v>
      </c>
      <c r="K57" s="209"/>
      <c r="L57" s="11" t="s">
        <v>3264</v>
      </c>
    </row>
    <row r="58" spans="1:13" ht="12.75" customHeight="1">
      <c r="B58" s="1562" t="s">
        <v>3228</v>
      </c>
      <c r="C58" s="1521"/>
      <c r="D58" s="1521"/>
      <c r="E58" s="107"/>
      <c r="F58" s="1388"/>
      <c r="G58" s="11" t="s">
        <v>3265</v>
      </c>
      <c r="H58" s="208"/>
      <c r="I58" s="1388"/>
      <c r="J58" s="11" t="s">
        <v>3266</v>
      </c>
      <c r="K58" s="136"/>
      <c r="L58" s="11" t="s">
        <v>3267</v>
      </c>
    </row>
    <row r="59" spans="1:13" ht="12.75" customHeight="1">
      <c r="A59" s="1530" t="s">
        <v>3232</v>
      </c>
      <c r="B59" s="1521"/>
      <c r="C59" s="1521"/>
      <c r="D59" s="1521"/>
      <c r="E59" s="4"/>
      <c r="F59" s="135"/>
      <c r="G59" s="11" t="s">
        <v>3268</v>
      </c>
      <c r="H59" s="208"/>
      <c r="I59" s="135"/>
      <c r="J59" s="11" t="s">
        <v>3269</v>
      </c>
      <c r="K59" s="209"/>
      <c r="L59" s="11" t="s">
        <v>3270</v>
      </c>
      <c r="M59" s="7" t="s">
        <v>157</v>
      </c>
    </row>
    <row r="60" spans="1:13" ht="12.75" customHeight="1">
      <c r="A60" s="29"/>
      <c r="B60" s="66"/>
      <c r="C60" s="66"/>
      <c r="D60" s="66"/>
      <c r="E60" s="4"/>
      <c r="F60" s="7"/>
      <c r="G60" s="253"/>
      <c r="H60" s="4"/>
      <c r="I60" s="7"/>
      <c r="J60" s="253"/>
      <c r="K60" s="22"/>
      <c r="L60" s="253"/>
      <c r="M60" s="7"/>
    </row>
    <row r="61" spans="1:13" ht="12.75" customHeight="1">
      <c r="A61" s="7" t="s">
        <v>2765</v>
      </c>
      <c r="B61" s="29"/>
      <c r="C61" s="29"/>
      <c r="D61" s="7"/>
      <c r="E61" s="4"/>
      <c r="F61" s="7"/>
      <c r="G61" s="26"/>
      <c r="H61" s="4"/>
      <c r="I61" s="7"/>
      <c r="J61" s="26"/>
      <c r="K61" s="22"/>
      <c r="L61" s="26"/>
      <c r="M61" s="7"/>
    </row>
    <row r="62" spans="1:13" ht="12.75" customHeight="1">
      <c r="A62" s="7"/>
      <c r="B62" s="10" t="s">
        <v>3219</v>
      </c>
      <c r="D62" s="7"/>
      <c r="E62" s="4"/>
      <c r="F62" s="7"/>
      <c r="G62" s="342">
        <v>7495</v>
      </c>
      <c r="H62" s="317"/>
      <c r="I62" s="317"/>
      <c r="J62" s="342">
        <v>7497</v>
      </c>
      <c r="K62" s="317"/>
      <c r="L62" s="342">
        <v>7499</v>
      </c>
      <c r="M62" s="7"/>
    </row>
    <row r="63" spans="1:13" ht="12.75" customHeight="1">
      <c r="A63" s="7"/>
      <c r="B63" s="10" t="s">
        <v>3236</v>
      </c>
      <c r="D63" s="7"/>
      <c r="E63" s="4"/>
      <c r="F63" s="7"/>
      <c r="G63" s="342">
        <v>7496</v>
      </c>
      <c r="H63" s="317"/>
      <c r="I63" s="317"/>
      <c r="J63" s="342">
        <v>7498</v>
      </c>
      <c r="K63" s="317"/>
      <c r="L63" s="342">
        <v>7500</v>
      </c>
      <c r="M63" s="7"/>
    </row>
    <row r="64" spans="1:13">
      <c r="C64" s="13"/>
      <c r="D64" s="13"/>
      <c r="F64" s="7"/>
      <c r="G64" s="7"/>
      <c r="H64" s="4"/>
      <c r="I64" s="7"/>
      <c r="J64" s="7"/>
      <c r="K64" s="7"/>
      <c r="L64" s="7"/>
    </row>
    <row r="65" spans="1:12">
      <c r="F65" s="7"/>
      <c r="G65" s="7"/>
      <c r="H65" s="4"/>
      <c r="I65" s="7"/>
      <c r="J65" s="212"/>
      <c r="K65" s="7"/>
      <c r="L65" s="7"/>
    </row>
    <row r="66" spans="1:12">
      <c r="A66" s="373"/>
      <c r="F66" s="7"/>
      <c r="G66" s="7"/>
      <c r="H66" s="4"/>
      <c r="I66" s="7"/>
      <c r="J66" s="7"/>
      <c r="K66" s="7"/>
      <c r="L66" s="7"/>
    </row>
    <row r="67" spans="1:12">
      <c r="F67" s="7"/>
      <c r="G67" s="7"/>
      <c r="H67" s="4"/>
      <c r="I67" s="7"/>
      <c r="J67" s="7"/>
      <c r="K67" s="7"/>
      <c r="L67" s="7"/>
    </row>
    <row r="68" spans="1:12">
      <c r="C68" s="13"/>
      <c r="D68" s="13"/>
      <c r="F68" s="7"/>
      <c r="G68" s="7"/>
      <c r="H68" s="4"/>
      <c r="I68" s="7"/>
      <c r="J68" s="7"/>
      <c r="K68" s="7"/>
      <c r="L68" s="7"/>
    </row>
    <row r="69" spans="1:12">
      <c r="C69" s="13"/>
      <c r="D69" s="13"/>
      <c r="F69" s="7"/>
      <c r="G69" s="7"/>
      <c r="H69" s="4"/>
      <c r="I69" s="7"/>
      <c r="J69" s="7"/>
      <c r="K69" s="7"/>
      <c r="L69" s="7"/>
    </row>
    <row r="70" spans="1:12">
      <c r="C70" s="13"/>
      <c r="D70" s="13"/>
      <c r="F70" s="7"/>
      <c r="G70" s="7"/>
      <c r="H70" s="4"/>
      <c r="I70" s="7"/>
      <c r="J70" s="7"/>
      <c r="K70" s="7"/>
      <c r="L70" s="7"/>
    </row>
    <row r="71" spans="1:12">
      <c r="C71" s="13"/>
      <c r="D71" s="13"/>
      <c r="F71" s="7"/>
      <c r="G71" s="7"/>
      <c r="H71" s="4"/>
      <c r="I71" s="7"/>
      <c r="J71" s="7"/>
      <c r="K71" s="7"/>
      <c r="L71" s="7"/>
    </row>
    <row r="72" spans="1:12">
      <c r="F72" s="7"/>
      <c r="G72" s="7"/>
      <c r="H72" s="4"/>
      <c r="I72" s="7"/>
      <c r="J72" s="7"/>
      <c r="K72" s="7"/>
      <c r="L72" s="7"/>
    </row>
  </sheetData>
  <sheetProtection formatColumns="0" formatRows="0"/>
  <customSheetViews>
    <customSheetView guid="{322AC775-AF01-45AA-8A10-37DBB67FD782}" showPageBreaks="1" printArea="1" view="pageBreakPreview">
      <selection activeCell="A35" sqref="A35:M35"/>
      <pageMargins left="0" right="0" top="0" bottom="0" header="0" footer="0"/>
      <pageSetup scale="80" orientation="portrait" verticalDpi="300" r:id="rId1"/>
      <headerFooter alignWithMargins="0">
        <oddHeader>&amp;C
&amp;R&amp;9 PROTECTED B WHEN COMPLETED</oddHeader>
        <oddFooter>&amp;L&amp;9&amp;F&amp;C&amp;9 Schedule &amp;A&amp;R&amp;9                               p. &amp;P / &amp;N</oddFooter>
      </headerFooter>
    </customSheetView>
  </customSheetViews>
  <mergeCells count="11">
    <mergeCell ref="I3:J3"/>
    <mergeCell ref="A4:C4"/>
    <mergeCell ref="A5:C5"/>
    <mergeCell ref="A41:D41"/>
    <mergeCell ref="B40:D40"/>
    <mergeCell ref="A36:M36"/>
    <mergeCell ref="A2:C2"/>
    <mergeCell ref="A59:D59"/>
    <mergeCell ref="B58:D58"/>
    <mergeCell ref="D3:D4"/>
    <mergeCell ref="F3:G3"/>
  </mergeCells>
  <hyperlinks>
    <hyperlink ref="A2" location="'Schedule Listing '!A1" display="Return to Schedule Listing" xr:uid="{00000000-0004-0000-4D00-000000000000}"/>
  </hyperlinks>
  <pageMargins left="0.47244094488188981" right="0.35433070866141736" top="0.74803149606299213" bottom="0.51181102362204722" header="0.31496062992125984" footer="0.31496062992125984"/>
  <pageSetup scale="8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0"/>
  <dimension ref="A1:Z168"/>
  <sheetViews>
    <sheetView showGridLines="0" zoomScaleNormal="100" zoomScaleSheetLayoutView="102" workbookViewId="0"/>
  </sheetViews>
  <sheetFormatPr defaultColWidth="9.1015625" defaultRowHeight="12.3"/>
  <cols>
    <col min="1" max="1" width="7.1015625" style="1" customWidth="1"/>
    <col min="2" max="2" width="8.41796875" style="1" customWidth="1"/>
    <col min="3" max="3" width="9.1015625" style="1"/>
    <col min="4" max="4" width="9.5234375" style="1" customWidth="1"/>
    <col min="5" max="5" width="0.89453125" style="1" customWidth="1"/>
    <col min="6" max="7" width="11.5234375" style="1" customWidth="1"/>
    <col min="8" max="8" width="0.89453125" style="1" customWidth="1"/>
    <col min="9" max="9" width="9.5234375" style="1" customWidth="1"/>
    <col min="10" max="10" width="9.41796875" style="1" customWidth="1"/>
    <col min="11" max="11" width="10.1015625" style="1" customWidth="1"/>
    <col min="12" max="12" width="9.5234375" style="1" customWidth="1"/>
    <col min="13" max="13" width="9.41796875" style="1" customWidth="1"/>
    <col min="14" max="14" width="1" style="1" customWidth="1"/>
    <col min="15" max="16" width="8.5234375" style="1" customWidth="1"/>
    <col min="17" max="17" width="2.1015625" style="1" customWidth="1"/>
    <col min="18" max="18" width="6.5234375" style="1" customWidth="1"/>
    <col min="19" max="19" width="9" style="1" customWidth="1"/>
    <col min="20" max="20" width="9.41796875" style="1" customWidth="1"/>
    <col min="21" max="21" width="10.41796875" style="1" customWidth="1"/>
    <col min="22" max="22" width="9.41796875" style="1" customWidth="1"/>
    <col min="23" max="23" width="0.89453125" style="1" customWidth="1"/>
    <col min="24" max="248" width="9.1015625" style="1"/>
    <col min="249" max="249" width="7.1015625" style="1" customWidth="1"/>
    <col min="250" max="250" width="8.41796875" style="1" customWidth="1"/>
    <col min="251" max="251" width="9.1015625" style="1"/>
    <col min="252" max="252" width="9.5234375" style="1" customWidth="1"/>
    <col min="253" max="253" width="0.89453125" style="1" customWidth="1"/>
    <col min="254" max="254" width="10" style="1" customWidth="1"/>
    <col min="255" max="255" width="10.1015625" style="1" customWidth="1"/>
    <col min="256" max="256" width="0.89453125" style="1" customWidth="1"/>
    <col min="257" max="257" width="9.5234375" style="1" customWidth="1"/>
    <col min="258" max="258" width="9.41796875" style="1" customWidth="1"/>
    <col min="259" max="259" width="10.1015625" style="1" customWidth="1"/>
    <col min="260" max="260" width="9.5234375" style="1" customWidth="1"/>
    <col min="261" max="261" width="9.41796875" style="1" customWidth="1"/>
    <col min="262" max="262" width="1" style="1" customWidth="1"/>
    <col min="263" max="264" width="10.5234375" style="1" customWidth="1"/>
    <col min="265" max="265" width="2.1015625" style="1" customWidth="1"/>
    <col min="266" max="266" width="6.5234375" style="1" customWidth="1"/>
    <col min="267" max="267" width="9" style="1" customWidth="1"/>
    <col min="268" max="270" width="9.41796875" style="1" customWidth="1"/>
    <col min="271" max="271" width="0.89453125" style="1" customWidth="1"/>
    <col min="272" max="279" width="8.5234375" style="1" customWidth="1"/>
    <col min="280" max="504" width="9.1015625" style="1"/>
    <col min="505" max="505" width="7.1015625" style="1" customWidth="1"/>
    <col min="506" max="506" width="8.41796875" style="1" customWidth="1"/>
    <col min="507" max="507" width="9.1015625" style="1"/>
    <col min="508" max="508" width="9.5234375" style="1" customWidth="1"/>
    <col min="509" max="509" width="0.89453125" style="1" customWidth="1"/>
    <col min="510" max="510" width="10" style="1" customWidth="1"/>
    <col min="511" max="511" width="10.1015625" style="1" customWidth="1"/>
    <col min="512" max="512" width="0.89453125" style="1" customWidth="1"/>
    <col min="513" max="513" width="9.5234375" style="1" customWidth="1"/>
    <col min="514" max="514" width="9.41796875" style="1" customWidth="1"/>
    <col min="515" max="515" width="10.1015625" style="1" customWidth="1"/>
    <col min="516" max="516" width="9.5234375" style="1" customWidth="1"/>
    <col min="517" max="517" width="9.41796875" style="1" customWidth="1"/>
    <col min="518" max="518" width="1" style="1" customWidth="1"/>
    <col min="519" max="520" width="10.5234375" style="1" customWidth="1"/>
    <col min="521" max="521" width="2.1015625" style="1" customWidth="1"/>
    <col min="522" max="522" width="6.5234375" style="1" customWidth="1"/>
    <col min="523" max="523" width="9" style="1" customWidth="1"/>
    <col min="524" max="526" width="9.41796875" style="1" customWidth="1"/>
    <col min="527" max="527" width="0.89453125" style="1" customWidth="1"/>
    <col min="528" max="535" width="8.5234375" style="1" customWidth="1"/>
    <col min="536" max="760" width="9.1015625" style="1"/>
    <col min="761" max="761" width="7.1015625" style="1" customWidth="1"/>
    <col min="762" max="762" width="8.41796875" style="1" customWidth="1"/>
    <col min="763" max="763" width="9.1015625" style="1"/>
    <col min="764" max="764" width="9.5234375" style="1" customWidth="1"/>
    <col min="765" max="765" width="0.89453125" style="1" customWidth="1"/>
    <col min="766" max="766" width="10" style="1" customWidth="1"/>
    <col min="767" max="767" width="10.1015625" style="1" customWidth="1"/>
    <col min="768" max="768" width="0.89453125" style="1" customWidth="1"/>
    <col min="769" max="769" width="9.5234375" style="1" customWidth="1"/>
    <col min="770" max="770" width="9.41796875" style="1" customWidth="1"/>
    <col min="771" max="771" width="10.1015625" style="1" customWidth="1"/>
    <col min="772" max="772" width="9.5234375" style="1" customWidth="1"/>
    <col min="773" max="773" width="9.41796875" style="1" customWidth="1"/>
    <col min="774" max="774" width="1" style="1" customWidth="1"/>
    <col min="775" max="776" width="10.5234375" style="1" customWidth="1"/>
    <col min="777" max="777" width="2.1015625" style="1" customWidth="1"/>
    <col min="778" max="778" width="6.5234375" style="1" customWidth="1"/>
    <col min="779" max="779" width="9" style="1" customWidth="1"/>
    <col min="780" max="782" width="9.41796875" style="1" customWidth="1"/>
    <col min="783" max="783" width="0.89453125" style="1" customWidth="1"/>
    <col min="784" max="791" width="8.5234375" style="1" customWidth="1"/>
    <col min="792" max="1016" width="9.1015625" style="1"/>
    <col min="1017" max="1017" width="7.1015625" style="1" customWidth="1"/>
    <col min="1018" max="1018" width="8.41796875" style="1" customWidth="1"/>
    <col min="1019" max="1019" width="9.1015625" style="1"/>
    <col min="1020" max="1020" width="9.5234375" style="1" customWidth="1"/>
    <col min="1021" max="1021" width="0.89453125" style="1" customWidth="1"/>
    <col min="1022" max="1022" width="10" style="1" customWidth="1"/>
    <col min="1023" max="1023" width="10.1015625" style="1" customWidth="1"/>
    <col min="1024" max="1024" width="0.89453125" style="1" customWidth="1"/>
    <col min="1025" max="1025" width="9.5234375" style="1" customWidth="1"/>
    <col min="1026" max="1026" width="9.41796875" style="1" customWidth="1"/>
    <col min="1027" max="1027" width="10.1015625" style="1" customWidth="1"/>
    <col min="1028" max="1028" width="9.5234375" style="1" customWidth="1"/>
    <col min="1029" max="1029" width="9.41796875" style="1" customWidth="1"/>
    <col min="1030" max="1030" width="1" style="1" customWidth="1"/>
    <col min="1031" max="1032" width="10.5234375" style="1" customWidth="1"/>
    <col min="1033" max="1033" width="2.1015625" style="1" customWidth="1"/>
    <col min="1034" max="1034" width="6.5234375" style="1" customWidth="1"/>
    <col min="1035" max="1035" width="9" style="1" customWidth="1"/>
    <col min="1036" max="1038" width="9.41796875" style="1" customWidth="1"/>
    <col min="1039" max="1039" width="0.89453125" style="1" customWidth="1"/>
    <col min="1040" max="1047" width="8.5234375" style="1" customWidth="1"/>
    <col min="1048" max="1272" width="9.1015625" style="1"/>
    <col min="1273" max="1273" width="7.1015625" style="1" customWidth="1"/>
    <col min="1274" max="1274" width="8.41796875" style="1" customWidth="1"/>
    <col min="1275" max="1275" width="9.1015625" style="1"/>
    <col min="1276" max="1276" width="9.5234375" style="1" customWidth="1"/>
    <col min="1277" max="1277" width="0.89453125" style="1" customWidth="1"/>
    <col min="1278" max="1278" width="10" style="1" customWidth="1"/>
    <col min="1279" max="1279" width="10.1015625" style="1" customWidth="1"/>
    <col min="1280" max="1280" width="0.89453125" style="1" customWidth="1"/>
    <col min="1281" max="1281" width="9.5234375" style="1" customWidth="1"/>
    <col min="1282" max="1282" width="9.41796875" style="1" customWidth="1"/>
    <col min="1283" max="1283" width="10.1015625" style="1" customWidth="1"/>
    <col min="1284" max="1284" width="9.5234375" style="1" customWidth="1"/>
    <col min="1285" max="1285" width="9.41796875" style="1" customWidth="1"/>
    <col min="1286" max="1286" width="1" style="1" customWidth="1"/>
    <col min="1287" max="1288" width="10.5234375" style="1" customWidth="1"/>
    <col min="1289" max="1289" width="2.1015625" style="1" customWidth="1"/>
    <col min="1290" max="1290" width="6.5234375" style="1" customWidth="1"/>
    <col min="1291" max="1291" width="9" style="1" customWidth="1"/>
    <col min="1292" max="1294" width="9.41796875" style="1" customWidth="1"/>
    <col min="1295" max="1295" width="0.89453125" style="1" customWidth="1"/>
    <col min="1296" max="1303" width="8.5234375" style="1" customWidth="1"/>
    <col min="1304" max="1528" width="9.1015625" style="1"/>
    <col min="1529" max="1529" width="7.1015625" style="1" customWidth="1"/>
    <col min="1530" max="1530" width="8.41796875" style="1" customWidth="1"/>
    <col min="1531" max="1531" width="9.1015625" style="1"/>
    <col min="1532" max="1532" width="9.5234375" style="1" customWidth="1"/>
    <col min="1533" max="1533" width="0.89453125" style="1" customWidth="1"/>
    <col min="1534" max="1534" width="10" style="1" customWidth="1"/>
    <col min="1535" max="1535" width="10.1015625" style="1" customWidth="1"/>
    <col min="1536" max="1536" width="0.89453125" style="1" customWidth="1"/>
    <col min="1537" max="1537" width="9.5234375" style="1" customWidth="1"/>
    <col min="1538" max="1538" width="9.41796875" style="1" customWidth="1"/>
    <col min="1539" max="1539" width="10.1015625" style="1" customWidth="1"/>
    <col min="1540" max="1540" width="9.5234375" style="1" customWidth="1"/>
    <col min="1541" max="1541" width="9.41796875" style="1" customWidth="1"/>
    <col min="1542" max="1542" width="1" style="1" customWidth="1"/>
    <col min="1543" max="1544" width="10.5234375" style="1" customWidth="1"/>
    <col min="1545" max="1545" width="2.1015625" style="1" customWidth="1"/>
    <col min="1546" max="1546" width="6.5234375" style="1" customWidth="1"/>
    <col min="1547" max="1547" width="9" style="1" customWidth="1"/>
    <col min="1548" max="1550" width="9.41796875" style="1" customWidth="1"/>
    <col min="1551" max="1551" width="0.89453125" style="1" customWidth="1"/>
    <col min="1552" max="1559" width="8.5234375" style="1" customWidth="1"/>
    <col min="1560" max="1784" width="9.1015625" style="1"/>
    <col min="1785" max="1785" width="7.1015625" style="1" customWidth="1"/>
    <col min="1786" max="1786" width="8.41796875" style="1" customWidth="1"/>
    <col min="1787" max="1787" width="9.1015625" style="1"/>
    <col min="1788" max="1788" width="9.5234375" style="1" customWidth="1"/>
    <col min="1789" max="1789" width="0.89453125" style="1" customWidth="1"/>
    <col min="1790" max="1790" width="10" style="1" customWidth="1"/>
    <col min="1791" max="1791" width="10.1015625" style="1" customWidth="1"/>
    <col min="1792" max="1792" width="0.89453125" style="1" customWidth="1"/>
    <col min="1793" max="1793" width="9.5234375" style="1" customWidth="1"/>
    <col min="1794" max="1794" width="9.41796875" style="1" customWidth="1"/>
    <col min="1795" max="1795" width="10.1015625" style="1" customWidth="1"/>
    <col min="1796" max="1796" width="9.5234375" style="1" customWidth="1"/>
    <col min="1797" max="1797" width="9.41796875" style="1" customWidth="1"/>
    <col min="1798" max="1798" width="1" style="1" customWidth="1"/>
    <col min="1799" max="1800" width="10.5234375" style="1" customWidth="1"/>
    <col min="1801" max="1801" width="2.1015625" style="1" customWidth="1"/>
    <col min="1802" max="1802" width="6.5234375" style="1" customWidth="1"/>
    <col min="1803" max="1803" width="9" style="1" customWidth="1"/>
    <col min="1804" max="1806" width="9.41796875" style="1" customWidth="1"/>
    <col min="1807" max="1807" width="0.89453125" style="1" customWidth="1"/>
    <col min="1808" max="1815" width="8.5234375" style="1" customWidth="1"/>
    <col min="1816" max="2040" width="9.1015625" style="1"/>
    <col min="2041" max="2041" width="7.1015625" style="1" customWidth="1"/>
    <col min="2042" max="2042" width="8.41796875" style="1" customWidth="1"/>
    <col min="2043" max="2043" width="9.1015625" style="1"/>
    <col min="2044" max="2044" width="9.5234375" style="1" customWidth="1"/>
    <col min="2045" max="2045" width="0.89453125" style="1" customWidth="1"/>
    <col min="2046" max="2046" width="10" style="1" customWidth="1"/>
    <col min="2047" max="2047" width="10.1015625" style="1" customWidth="1"/>
    <col min="2048" max="2048" width="0.89453125" style="1" customWidth="1"/>
    <col min="2049" max="2049" width="9.5234375" style="1" customWidth="1"/>
    <col min="2050" max="2050" width="9.41796875" style="1" customWidth="1"/>
    <col min="2051" max="2051" width="10.1015625" style="1" customWidth="1"/>
    <col min="2052" max="2052" width="9.5234375" style="1" customWidth="1"/>
    <col min="2053" max="2053" width="9.41796875" style="1" customWidth="1"/>
    <col min="2054" max="2054" width="1" style="1" customWidth="1"/>
    <col min="2055" max="2056" width="10.5234375" style="1" customWidth="1"/>
    <col min="2057" max="2057" width="2.1015625" style="1" customWidth="1"/>
    <col min="2058" max="2058" width="6.5234375" style="1" customWidth="1"/>
    <col min="2059" max="2059" width="9" style="1" customWidth="1"/>
    <col min="2060" max="2062" width="9.41796875" style="1" customWidth="1"/>
    <col min="2063" max="2063" width="0.89453125" style="1" customWidth="1"/>
    <col min="2064" max="2071" width="8.5234375" style="1" customWidth="1"/>
    <col min="2072" max="2296" width="9.1015625" style="1"/>
    <col min="2297" max="2297" width="7.1015625" style="1" customWidth="1"/>
    <col min="2298" max="2298" width="8.41796875" style="1" customWidth="1"/>
    <col min="2299" max="2299" width="9.1015625" style="1"/>
    <col min="2300" max="2300" width="9.5234375" style="1" customWidth="1"/>
    <col min="2301" max="2301" width="0.89453125" style="1" customWidth="1"/>
    <col min="2302" max="2302" width="10" style="1" customWidth="1"/>
    <col min="2303" max="2303" width="10.1015625" style="1" customWidth="1"/>
    <col min="2304" max="2304" width="0.89453125" style="1" customWidth="1"/>
    <col min="2305" max="2305" width="9.5234375" style="1" customWidth="1"/>
    <col min="2306" max="2306" width="9.41796875" style="1" customWidth="1"/>
    <col min="2307" max="2307" width="10.1015625" style="1" customWidth="1"/>
    <col min="2308" max="2308" width="9.5234375" style="1" customWidth="1"/>
    <col min="2309" max="2309" width="9.41796875" style="1" customWidth="1"/>
    <col min="2310" max="2310" width="1" style="1" customWidth="1"/>
    <col min="2311" max="2312" width="10.5234375" style="1" customWidth="1"/>
    <col min="2313" max="2313" width="2.1015625" style="1" customWidth="1"/>
    <col min="2314" max="2314" width="6.5234375" style="1" customWidth="1"/>
    <col min="2315" max="2315" width="9" style="1" customWidth="1"/>
    <col min="2316" max="2318" width="9.41796875" style="1" customWidth="1"/>
    <col min="2319" max="2319" width="0.89453125" style="1" customWidth="1"/>
    <col min="2320" max="2327" width="8.5234375" style="1" customWidth="1"/>
    <col min="2328" max="2552" width="9.1015625" style="1"/>
    <col min="2553" max="2553" width="7.1015625" style="1" customWidth="1"/>
    <col min="2554" max="2554" width="8.41796875" style="1" customWidth="1"/>
    <col min="2555" max="2555" width="9.1015625" style="1"/>
    <col min="2556" max="2556" width="9.5234375" style="1" customWidth="1"/>
    <col min="2557" max="2557" width="0.89453125" style="1" customWidth="1"/>
    <col min="2558" max="2558" width="10" style="1" customWidth="1"/>
    <col min="2559" max="2559" width="10.1015625" style="1" customWidth="1"/>
    <col min="2560" max="2560" width="0.89453125" style="1" customWidth="1"/>
    <col min="2561" max="2561" width="9.5234375" style="1" customWidth="1"/>
    <col min="2562" max="2562" width="9.41796875" style="1" customWidth="1"/>
    <col min="2563" max="2563" width="10.1015625" style="1" customWidth="1"/>
    <col min="2564" max="2564" width="9.5234375" style="1" customWidth="1"/>
    <col min="2565" max="2565" width="9.41796875" style="1" customWidth="1"/>
    <col min="2566" max="2566" width="1" style="1" customWidth="1"/>
    <col min="2567" max="2568" width="10.5234375" style="1" customWidth="1"/>
    <col min="2569" max="2569" width="2.1015625" style="1" customWidth="1"/>
    <col min="2570" max="2570" width="6.5234375" style="1" customWidth="1"/>
    <col min="2571" max="2571" width="9" style="1" customWidth="1"/>
    <col min="2572" max="2574" width="9.41796875" style="1" customWidth="1"/>
    <col min="2575" max="2575" width="0.89453125" style="1" customWidth="1"/>
    <col min="2576" max="2583" width="8.5234375" style="1" customWidth="1"/>
    <col min="2584" max="2808" width="9.1015625" style="1"/>
    <col min="2809" max="2809" width="7.1015625" style="1" customWidth="1"/>
    <col min="2810" max="2810" width="8.41796875" style="1" customWidth="1"/>
    <col min="2811" max="2811" width="9.1015625" style="1"/>
    <col min="2812" max="2812" width="9.5234375" style="1" customWidth="1"/>
    <col min="2813" max="2813" width="0.89453125" style="1" customWidth="1"/>
    <col min="2814" max="2814" width="10" style="1" customWidth="1"/>
    <col min="2815" max="2815" width="10.1015625" style="1" customWidth="1"/>
    <col min="2816" max="2816" width="0.89453125" style="1" customWidth="1"/>
    <col min="2817" max="2817" width="9.5234375" style="1" customWidth="1"/>
    <col min="2818" max="2818" width="9.41796875" style="1" customWidth="1"/>
    <col min="2819" max="2819" width="10.1015625" style="1" customWidth="1"/>
    <col min="2820" max="2820" width="9.5234375" style="1" customWidth="1"/>
    <col min="2821" max="2821" width="9.41796875" style="1" customWidth="1"/>
    <col min="2822" max="2822" width="1" style="1" customWidth="1"/>
    <col min="2823" max="2824" width="10.5234375" style="1" customWidth="1"/>
    <col min="2825" max="2825" width="2.1015625" style="1" customWidth="1"/>
    <col min="2826" max="2826" width="6.5234375" style="1" customWidth="1"/>
    <col min="2827" max="2827" width="9" style="1" customWidth="1"/>
    <col min="2828" max="2830" width="9.41796875" style="1" customWidth="1"/>
    <col min="2831" max="2831" width="0.89453125" style="1" customWidth="1"/>
    <col min="2832" max="2839" width="8.5234375" style="1" customWidth="1"/>
    <col min="2840" max="3064" width="9.1015625" style="1"/>
    <col min="3065" max="3065" width="7.1015625" style="1" customWidth="1"/>
    <col min="3066" max="3066" width="8.41796875" style="1" customWidth="1"/>
    <col min="3067" max="3067" width="9.1015625" style="1"/>
    <col min="3068" max="3068" width="9.5234375" style="1" customWidth="1"/>
    <col min="3069" max="3069" width="0.89453125" style="1" customWidth="1"/>
    <col min="3070" max="3070" width="10" style="1" customWidth="1"/>
    <col min="3071" max="3071" width="10.1015625" style="1" customWidth="1"/>
    <col min="3072" max="3072" width="0.89453125" style="1" customWidth="1"/>
    <col min="3073" max="3073" width="9.5234375" style="1" customWidth="1"/>
    <col min="3074" max="3074" width="9.41796875" style="1" customWidth="1"/>
    <col min="3075" max="3075" width="10.1015625" style="1" customWidth="1"/>
    <col min="3076" max="3076" width="9.5234375" style="1" customWidth="1"/>
    <col min="3077" max="3077" width="9.41796875" style="1" customWidth="1"/>
    <col min="3078" max="3078" width="1" style="1" customWidth="1"/>
    <col min="3079" max="3080" width="10.5234375" style="1" customWidth="1"/>
    <col min="3081" max="3081" width="2.1015625" style="1" customWidth="1"/>
    <col min="3082" max="3082" width="6.5234375" style="1" customWidth="1"/>
    <col min="3083" max="3083" width="9" style="1" customWidth="1"/>
    <col min="3084" max="3086" width="9.41796875" style="1" customWidth="1"/>
    <col min="3087" max="3087" width="0.89453125" style="1" customWidth="1"/>
    <col min="3088" max="3095" width="8.5234375" style="1" customWidth="1"/>
    <col min="3096" max="3320" width="9.1015625" style="1"/>
    <col min="3321" max="3321" width="7.1015625" style="1" customWidth="1"/>
    <col min="3322" max="3322" width="8.41796875" style="1" customWidth="1"/>
    <col min="3323" max="3323" width="9.1015625" style="1"/>
    <col min="3324" max="3324" width="9.5234375" style="1" customWidth="1"/>
    <col min="3325" max="3325" width="0.89453125" style="1" customWidth="1"/>
    <col min="3326" max="3326" width="10" style="1" customWidth="1"/>
    <col min="3327" max="3327" width="10.1015625" style="1" customWidth="1"/>
    <col min="3328" max="3328" width="0.89453125" style="1" customWidth="1"/>
    <col min="3329" max="3329" width="9.5234375" style="1" customWidth="1"/>
    <col min="3330" max="3330" width="9.41796875" style="1" customWidth="1"/>
    <col min="3331" max="3331" width="10.1015625" style="1" customWidth="1"/>
    <col min="3332" max="3332" width="9.5234375" style="1" customWidth="1"/>
    <col min="3333" max="3333" width="9.41796875" style="1" customWidth="1"/>
    <col min="3334" max="3334" width="1" style="1" customWidth="1"/>
    <col min="3335" max="3336" width="10.5234375" style="1" customWidth="1"/>
    <col min="3337" max="3337" width="2.1015625" style="1" customWidth="1"/>
    <col min="3338" max="3338" width="6.5234375" style="1" customWidth="1"/>
    <col min="3339" max="3339" width="9" style="1" customWidth="1"/>
    <col min="3340" max="3342" width="9.41796875" style="1" customWidth="1"/>
    <col min="3343" max="3343" width="0.89453125" style="1" customWidth="1"/>
    <col min="3344" max="3351" width="8.5234375" style="1" customWidth="1"/>
    <col min="3352" max="3576" width="9.1015625" style="1"/>
    <col min="3577" max="3577" width="7.1015625" style="1" customWidth="1"/>
    <col min="3578" max="3578" width="8.41796875" style="1" customWidth="1"/>
    <col min="3579" max="3579" width="9.1015625" style="1"/>
    <col min="3580" max="3580" width="9.5234375" style="1" customWidth="1"/>
    <col min="3581" max="3581" width="0.89453125" style="1" customWidth="1"/>
    <col min="3582" max="3582" width="10" style="1" customWidth="1"/>
    <col min="3583" max="3583" width="10.1015625" style="1" customWidth="1"/>
    <col min="3584" max="3584" width="0.89453125" style="1" customWidth="1"/>
    <col min="3585" max="3585" width="9.5234375" style="1" customWidth="1"/>
    <col min="3586" max="3586" width="9.41796875" style="1" customWidth="1"/>
    <col min="3587" max="3587" width="10.1015625" style="1" customWidth="1"/>
    <col min="3588" max="3588" width="9.5234375" style="1" customWidth="1"/>
    <col min="3589" max="3589" width="9.41796875" style="1" customWidth="1"/>
    <col min="3590" max="3590" width="1" style="1" customWidth="1"/>
    <col min="3591" max="3592" width="10.5234375" style="1" customWidth="1"/>
    <col min="3593" max="3593" width="2.1015625" style="1" customWidth="1"/>
    <col min="3594" max="3594" width="6.5234375" style="1" customWidth="1"/>
    <col min="3595" max="3595" width="9" style="1" customWidth="1"/>
    <col min="3596" max="3598" width="9.41796875" style="1" customWidth="1"/>
    <col min="3599" max="3599" width="0.89453125" style="1" customWidth="1"/>
    <col min="3600" max="3607" width="8.5234375" style="1" customWidth="1"/>
    <col min="3608" max="3832" width="9.1015625" style="1"/>
    <col min="3833" max="3833" width="7.1015625" style="1" customWidth="1"/>
    <col min="3834" max="3834" width="8.41796875" style="1" customWidth="1"/>
    <col min="3835" max="3835" width="9.1015625" style="1"/>
    <col min="3836" max="3836" width="9.5234375" style="1" customWidth="1"/>
    <col min="3837" max="3837" width="0.89453125" style="1" customWidth="1"/>
    <col min="3838" max="3838" width="10" style="1" customWidth="1"/>
    <col min="3839" max="3839" width="10.1015625" style="1" customWidth="1"/>
    <col min="3840" max="3840" width="0.89453125" style="1" customWidth="1"/>
    <col min="3841" max="3841" width="9.5234375" style="1" customWidth="1"/>
    <col min="3842" max="3842" width="9.41796875" style="1" customWidth="1"/>
    <col min="3843" max="3843" width="10.1015625" style="1" customWidth="1"/>
    <col min="3844" max="3844" width="9.5234375" style="1" customWidth="1"/>
    <col min="3845" max="3845" width="9.41796875" style="1" customWidth="1"/>
    <col min="3846" max="3846" width="1" style="1" customWidth="1"/>
    <col min="3847" max="3848" width="10.5234375" style="1" customWidth="1"/>
    <col min="3849" max="3849" width="2.1015625" style="1" customWidth="1"/>
    <col min="3850" max="3850" width="6.5234375" style="1" customWidth="1"/>
    <col min="3851" max="3851" width="9" style="1" customWidth="1"/>
    <col min="3852" max="3854" width="9.41796875" style="1" customWidth="1"/>
    <col min="3855" max="3855" width="0.89453125" style="1" customWidth="1"/>
    <col min="3856" max="3863" width="8.5234375" style="1" customWidth="1"/>
    <col min="3864" max="4088" width="9.1015625" style="1"/>
    <col min="4089" max="4089" width="7.1015625" style="1" customWidth="1"/>
    <col min="4090" max="4090" width="8.41796875" style="1" customWidth="1"/>
    <col min="4091" max="4091" width="9.1015625" style="1"/>
    <col min="4092" max="4092" width="9.5234375" style="1" customWidth="1"/>
    <col min="4093" max="4093" width="0.89453125" style="1" customWidth="1"/>
    <col min="4094" max="4094" width="10" style="1" customWidth="1"/>
    <col min="4095" max="4095" width="10.1015625" style="1" customWidth="1"/>
    <col min="4096" max="4096" width="0.89453125" style="1" customWidth="1"/>
    <col min="4097" max="4097" width="9.5234375" style="1" customWidth="1"/>
    <col min="4098" max="4098" width="9.41796875" style="1" customWidth="1"/>
    <col min="4099" max="4099" width="10.1015625" style="1" customWidth="1"/>
    <col min="4100" max="4100" width="9.5234375" style="1" customWidth="1"/>
    <col min="4101" max="4101" width="9.41796875" style="1" customWidth="1"/>
    <col min="4102" max="4102" width="1" style="1" customWidth="1"/>
    <col min="4103" max="4104" width="10.5234375" style="1" customWidth="1"/>
    <col min="4105" max="4105" width="2.1015625" style="1" customWidth="1"/>
    <col min="4106" max="4106" width="6.5234375" style="1" customWidth="1"/>
    <col min="4107" max="4107" width="9" style="1" customWidth="1"/>
    <col min="4108" max="4110" width="9.41796875" style="1" customWidth="1"/>
    <col min="4111" max="4111" width="0.89453125" style="1" customWidth="1"/>
    <col min="4112" max="4119" width="8.5234375" style="1" customWidth="1"/>
    <col min="4120" max="4344" width="9.1015625" style="1"/>
    <col min="4345" max="4345" width="7.1015625" style="1" customWidth="1"/>
    <col min="4346" max="4346" width="8.41796875" style="1" customWidth="1"/>
    <col min="4347" max="4347" width="9.1015625" style="1"/>
    <col min="4348" max="4348" width="9.5234375" style="1" customWidth="1"/>
    <col min="4349" max="4349" width="0.89453125" style="1" customWidth="1"/>
    <col min="4350" max="4350" width="10" style="1" customWidth="1"/>
    <col min="4351" max="4351" width="10.1015625" style="1" customWidth="1"/>
    <col min="4352" max="4352" width="0.89453125" style="1" customWidth="1"/>
    <col min="4353" max="4353" width="9.5234375" style="1" customWidth="1"/>
    <col min="4354" max="4354" width="9.41796875" style="1" customWidth="1"/>
    <col min="4355" max="4355" width="10.1015625" style="1" customWidth="1"/>
    <col min="4356" max="4356" width="9.5234375" style="1" customWidth="1"/>
    <col min="4357" max="4357" width="9.41796875" style="1" customWidth="1"/>
    <col min="4358" max="4358" width="1" style="1" customWidth="1"/>
    <col min="4359" max="4360" width="10.5234375" style="1" customWidth="1"/>
    <col min="4361" max="4361" width="2.1015625" style="1" customWidth="1"/>
    <col min="4362" max="4362" width="6.5234375" style="1" customWidth="1"/>
    <col min="4363" max="4363" width="9" style="1" customWidth="1"/>
    <col min="4364" max="4366" width="9.41796875" style="1" customWidth="1"/>
    <col min="4367" max="4367" width="0.89453125" style="1" customWidth="1"/>
    <col min="4368" max="4375" width="8.5234375" style="1" customWidth="1"/>
    <col min="4376" max="4600" width="9.1015625" style="1"/>
    <col min="4601" max="4601" width="7.1015625" style="1" customWidth="1"/>
    <col min="4602" max="4602" width="8.41796875" style="1" customWidth="1"/>
    <col min="4603" max="4603" width="9.1015625" style="1"/>
    <col min="4604" max="4604" width="9.5234375" style="1" customWidth="1"/>
    <col min="4605" max="4605" width="0.89453125" style="1" customWidth="1"/>
    <col min="4606" max="4606" width="10" style="1" customWidth="1"/>
    <col min="4607" max="4607" width="10.1015625" style="1" customWidth="1"/>
    <col min="4608" max="4608" width="0.89453125" style="1" customWidth="1"/>
    <col min="4609" max="4609" width="9.5234375" style="1" customWidth="1"/>
    <col min="4610" max="4610" width="9.41796875" style="1" customWidth="1"/>
    <col min="4611" max="4611" width="10.1015625" style="1" customWidth="1"/>
    <col min="4612" max="4612" width="9.5234375" style="1" customWidth="1"/>
    <col min="4613" max="4613" width="9.41796875" style="1" customWidth="1"/>
    <col min="4614" max="4614" width="1" style="1" customWidth="1"/>
    <col min="4615" max="4616" width="10.5234375" style="1" customWidth="1"/>
    <col min="4617" max="4617" width="2.1015625" style="1" customWidth="1"/>
    <col min="4618" max="4618" width="6.5234375" style="1" customWidth="1"/>
    <col min="4619" max="4619" width="9" style="1" customWidth="1"/>
    <col min="4620" max="4622" width="9.41796875" style="1" customWidth="1"/>
    <col min="4623" max="4623" width="0.89453125" style="1" customWidth="1"/>
    <col min="4624" max="4631" width="8.5234375" style="1" customWidth="1"/>
    <col min="4632" max="4856" width="9.1015625" style="1"/>
    <col min="4857" max="4857" width="7.1015625" style="1" customWidth="1"/>
    <col min="4858" max="4858" width="8.41796875" style="1" customWidth="1"/>
    <col min="4859" max="4859" width="9.1015625" style="1"/>
    <col min="4860" max="4860" width="9.5234375" style="1" customWidth="1"/>
    <col min="4861" max="4861" width="0.89453125" style="1" customWidth="1"/>
    <col min="4862" max="4862" width="10" style="1" customWidth="1"/>
    <col min="4863" max="4863" width="10.1015625" style="1" customWidth="1"/>
    <col min="4864" max="4864" width="0.89453125" style="1" customWidth="1"/>
    <col min="4865" max="4865" width="9.5234375" style="1" customWidth="1"/>
    <col min="4866" max="4866" width="9.41796875" style="1" customWidth="1"/>
    <col min="4867" max="4867" width="10.1015625" style="1" customWidth="1"/>
    <col min="4868" max="4868" width="9.5234375" style="1" customWidth="1"/>
    <col min="4869" max="4869" width="9.41796875" style="1" customWidth="1"/>
    <col min="4870" max="4870" width="1" style="1" customWidth="1"/>
    <col min="4871" max="4872" width="10.5234375" style="1" customWidth="1"/>
    <col min="4873" max="4873" width="2.1015625" style="1" customWidth="1"/>
    <col min="4874" max="4874" width="6.5234375" style="1" customWidth="1"/>
    <col min="4875" max="4875" width="9" style="1" customWidth="1"/>
    <col min="4876" max="4878" width="9.41796875" style="1" customWidth="1"/>
    <col min="4879" max="4879" width="0.89453125" style="1" customWidth="1"/>
    <col min="4880" max="4887" width="8.5234375" style="1" customWidth="1"/>
    <col min="4888" max="5112" width="9.1015625" style="1"/>
    <col min="5113" max="5113" width="7.1015625" style="1" customWidth="1"/>
    <col min="5114" max="5114" width="8.41796875" style="1" customWidth="1"/>
    <col min="5115" max="5115" width="9.1015625" style="1"/>
    <col min="5116" max="5116" width="9.5234375" style="1" customWidth="1"/>
    <col min="5117" max="5117" width="0.89453125" style="1" customWidth="1"/>
    <col min="5118" max="5118" width="10" style="1" customWidth="1"/>
    <col min="5119" max="5119" width="10.1015625" style="1" customWidth="1"/>
    <col min="5120" max="5120" width="0.89453125" style="1" customWidth="1"/>
    <col min="5121" max="5121" width="9.5234375" style="1" customWidth="1"/>
    <col min="5122" max="5122" width="9.41796875" style="1" customWidth="1"/>
    <col min="5123" max="5123" width="10.1015625" style="1" customWidth="1"/>
    <col min="5124" max="5124" width="9.5234375" style="1" customWidth="1"/>
    <col min="5125" max="5125" width="9.41796875" style="1" customWidth="1"/>
    <col min="5126" max="5126" width="1" style="1" customWidth="1"/>
    <col min="5127" max="5128" width="10.5234375" style="1" customWidth="1"/>
    <col min="5129" max="5129" width="2.1015625" style="1" customWidth="1"/>
    <col min="5130" max="5130" width="6.5234375" style="1" customWidth="1"/>
    <col min="5131" max="5131" width="9" style="1" customWidth="1"/>
    <col min="5132" max="5134" width="9.41796875" style="1" customWidth="1"/>
    <col min="5135" max="5135" width="0.89453125" style="1" customWidth="1"/>
    <col min="5136" max="5143" width="8.5234375" style="1" customWidth="1"/>
    <col min="5144" max="5368" width="9.1015625" style="1"/>
    <col min="5369" max="5369" width="7.1015625" style="1" customWidth="1"/>
    <col min="5370" max="5370" width="8.41796875" style="1" customWidth="1"/>
    <col min="5371" max="5371" width="9.1015625" style="1"/>
    <col min="5372" max="5372" width="9.5234375" style="1" customWidth="1"/>
    <col min="5373" max="5373" width="0.89453125" style="1" customWidth="1"/>
    <col min="5374" max="5374" width="10" style="1" customWidth="1"/>
    <col min="5375" max="5375" width="10.1015625" style="1" customWidth="1"/>
    <col min="5376" max="5376" width="0.89453125" style="1" customWidth="1"/>
    <col min="5377" max="5377" width="9.5234375" style="1" customWidth="1"/>
    <col min="5378" max="5378" width="9.41796875" style="1" customWidth="1"/>
    <col min="5379" max="5379" width="10.1015625" style="1" customWidth="1"/>
    <col min="5380" max="5380" width="9.5234375" style="1" customWidth="1"/>
    <col min="5381" max="5381" width="9.41796875" style="1" customWidth="1"/>
    <col min="5382" max="5382" width="1" style="1" customWidth="1"/>
    <col min="5383" max="5384" width="10.5234375" style="1" customWidth="1"/>
    <col min="5385" max="5385" width="2.1015625" style="1" customWidth="1"/>
    <col min="5386" max="5386" width="6.5234375" style="1" customWidth="1"/>
    <col min="5387" max="5387" width="9" style="1" customWidth="1"/>
    <col min="5388" max="5390" width="9.41796875" style="1" customWidth="1"/>
    <col min="5391" max="5391" width="0.89453125" style="1" customWidth="1"/>
    <col min="5392" max="5399" width="8.5234375" style="1" customWidth="1"/>
    <col min="5400" max="5624" width="9.1015625" style="1"/>
    <col min="5625" max="5625" width="7.1015625" style="1" customWidth="1"/>
    <col min="5626" max="5626" width="8.41796875" style="1" customWidth="1"/>
    <col min="5627" max="5627" width="9.1015625" style="1"/>
    <col min="5628" max="5628" width="9.5234375" style="1" customWidth="1"/>
    <col min="5629" max="5629" width="0.89453125" style="1" customWidth="1"/>
    <col min="5630" max="5630" width="10" style="1" customWidth="1"/>
    <col min="5631" max="5631" width="10.1015625" style="1" customWidth="1"/>
    <col min="5632" max="5632" width="0.89453125" style="1" customWidth="1"/>
    <col min="5633" max="5633" width="9.5234375" style="1" customWidth="1"/>
    <col min="5634" max="5634" width="9.41796875" style="1" customWidth="1"/>
    <col min="5635" max="5635" width="10.1015625" style="1" customWidth="1"/>
    <col min="5636" max="5636" width="9.5234375" style="1" customWidth="1"/>
    <col min="5637" max="5637" width="9.41796875" style="1" customWidth="1"/>
    <col min="5638" max="5638" width="1" style="1" customWidth="1"/>
    <col min="5639" max="5640" width="10.5234375" style="1" customWidth="1"/>
    <col min="5641" max="5641" width="2.1015625" style="1" customWidth="1"/>
    <col min="5642" max="5642" width="6.5234375" style="1" customWidth="1"/>
    <col min="5643" max="5643" width="9" style="1" customWidth="1"/>
    <col min="5644" max="5646" width="9.41796875" style="1" customWidth="1"/>
    <col min="5647" max="5647" width="0.89453125" style="1" customWidth="1"/>
    <col min="5648" max="5655" width="8.5234375" style="1" customWidth="1"/>
    <col min="5656" max="5880" width="9.1015625" style="1"/>
    <col min="5881" max="5881" width="7.1015625" style="1" customWidth="1"/>
    <col min="5882" max="5882" width="8.41796875" style="1" customWidth="1"/>
    <col min="5883" max="5883" width="9.1015625" style="1"/>
    <col min="5884" max="5884" width="9.5234375" style="1" customWidth="1"/>
    <col min="5885" max="5885" width="0.89453125" style="1" customWidth="1"/>
    <col min="5886" max="5886" width="10" style="1" customWidth="1"/>
    <col min="5887" max="5887" width="10.1015625" style="1" customWidth="1"/>
    <col min="5888" max="5888" width="0.89453125" style="1" customWidth="1"/>
    <col min="5889" max="5889" width="9.5234375" style="1" customWidth="1"/>
    <col min="5890" max="5890" width="9.41796875" style="1" customWidth="1"/>
    <col min="5891" max="5891" width="10.1015625" style="1" customWidth="1"/>
    <col min="5892" max="5892" width="9.5234375" style="1" customWidth="1"/>
    <col min="5893" max="5893" width="9.41796875" style="1" customWidth="1"/>
    <col min="5894" max="5894" width="1" style="1" customWidth="1"/>
    <col min="5895" max="5896" width="10.5234375" style="1" customWidth="1"/>
    <col min="5897" max="5897" width="2.1015625" style="1" customWidth="1"/>
    <col min="5898" max="5898" width="6.5234375" style="1" customWidth="1"/>
    <col min="5899" max="5899" width="9" style="1" customWidth="1"/>
    <col min="5900" max="5902" width="9.41796875" style="1" customWidth="1"/>
    <col min="5903" max="5903" width="0.89453125" style="1" customWidth="1"/>
    <col min="5904" max="5911" width="8.5234375" style="1" customWidth="1"/>
    <col min="5912" max="6136" width="9.1015625" style="1"/>
    <col min="6137" max="6137" width="7.1015625" style="1" customWidth="1"/>
    <col min="6138" max="6138" width="8.41796875" style="1" customWidth="1"/>
    <col min="6139" max="6139" width="9.1015625" style="1"/>
    <col min="6140" max="6140" width="9.5234375" style="1" customWidth="1"/>
    <col min="6141" max="6141" width="0.89453125" style="1" customWidth="1"/>
    <col min="6142" max="6142" width="10" style="1" customWidth="1"/>
    <col min="6143" max="6143" width="10.1015625" style="1" customWidth="1"/>
    <col min="6144" max="6144" width="0.89453125" style="1" customWidth="1"/>
    <col min="6145" max="6145" width="9.5234375" style="1" customWidth="1"/>
    <col min="6146" max="6146" width="9.41796875" style="1" customWidth="1"/>
    <col min="6147" max="6147" width="10.1015625" style="1" customWidth="1"/>
    <col min="6148" max="6148" width="9.5234375" style="1" customWidth="1"/>
    <col min="6149" max="6149" width="9.41796875" style="1" customWidth="1"/>
    <col min="6150" max="6150" width="1" style="1" customWidth="1"/>
    <col min="6151" max="6152" width="10.5234375" style="1" customWidth="1"/>
    <col min="6153" max="6153" width="2.1015625" style="1" customWidth="1"/>
    <col min="6154" max="6154" width="6.5234375" style="1" customWidth="1"/>
    <col min="6155" max="6155" width="9" style="1" customWidth="1"/>
    <col min="6156" max="6158" width="9.41796875" style="1" customWidth="1"/>
    <col min="6159" max="6159" width="0.89453125" style="1" customWidth="1"/>
    <col min="6160" max="6167" width="8.5234375" style="1" customWidth="1"/>
    <col min="6168" max="6392" width="9.1015625" style="1"/>
    <col min="6393" max="6393" width="7.1015625" style="1" customWidth="1"/>
    <col min="6394" max="6394" width="8.41796875" style="1" customWidth="1"/>
    <col min="6395" max="6395" width="9.1015625" style="1"/>
    <col min="6396" max="6396" width="9.5234375" style="1" customWidth="1"/>
    <col min="6397" max="6397" width="0.89453125" style="1" customWidth="1"/>
    <col min="6398" max="6398" width="10" style="1" customWidth="1"/>
    <col min="6399" max="6399" width="10.1015625" style="1" customWidth="1"/>
    <col min="6400" max="6400" width="0.89453125" style="1" customWidth="1"/>
    <col min="6401" max="6401" width="9.5234375" style="1" customWidth="1"/>
    <col min="6402" max="6402" width="9.41796875" style="1" customWidth="1"/>
    <col min="6403" max="6403" width="10.1015625" style="1" customWidth="1"/>
    <col min="6404" max="6404" width="9.5234375" style="1" customWidth="1"/>
    <col min="6405" max="6405" width="9.41796875" style="1" customWidth="1"/>
    <col min="6406" max="6406" width="1" style="1" customWidth="1"/>
    <col min="6407" max="6408" width="10.5234375" style="1" customWidth="1"/>
    <col min="6409" max="6409" width="2.1015625" style="1" customWidth="1"/>
    <col min="6410" max="6410" width="6.5234375" style="1" customWidth="1"/>
    <col min="6411" max="6411" width="9" style="1" customWidth="1"/>
    <col min="6412" max="6414" width="9.41796875" style="1" customWidth="1"/>
    <col min="6415" max="6415" width="0.89453125" style="1" customWidth="1"/>
    <col min="6416" max="6423" width="8.5234375" style="1" customWidth="1"/>
    <col min="6424" max="6648" width="9.1015625" style="1"/>
    <col min="6649" max="6649" width="7.1015625" style="1" customWidth="1"/>
    <col min="6650" max="6650" width="8.41796875" style="1" customWidth="1"/>
    <col min="6651" max="6651" width="9.1015625" style="1"/>
    <col min="6652" max="6652" width="9.5234375" style="1" customWidth="1"/>
    <col min="6653" max="6653" width="0.89453125" style="1" customWidth="1"/>
    <col min="6654" max="6654" width="10" style="1" customWidth="1"/>
    <col min="6655" max="6655" width="10.1015625" style="1" customWidth="1"/>
    <col min="6656" max="6656" width="0.89453125" style="1" customWidth="1"/>
    <col min="6657" max="6657" width="9.5234375" style="1" customWidth="1"/>
    <col min="6658" max="6658" width="9.41796875" style="1" customWidth="1"/>
    <col min="6659" max="6659" width="10.1015625" style="1" customWidth="1"/>
    <col min="6660" max="6660" width="9.5234375" style="1" customWidth="1"/>
    <col min="6661" max="6661" width="9.41796875" style="1" customWidth="1"/>
    <col min="6662" max="6662" width="1" style="1" customWidth="1"/>
    <col min="6663" max="6664" width="10.5234375" style="1" customWidth="1"/>
    <col min="6665" max="6665" width="2.1015625" style="1" customWidth="1"/>
    <col min="6666" max="6666" width="6.5234375" style="1" customWidth="1"/>
    <col min="6667" max="6667" width="9" style="1" customWidth="1"/>
    <col min="6668" max="6670" width="9.41796875" style="1" customWidth="1"/>
    <col min="6671" max="6671" width="0.89453125" style="1" customWidth="1"/>
    <col min="6672" max="6679" width="8.5234375" style="1" customWidth="1"/>
    <col min="6680" max="6904" width="9.1015625" style="1"/>
    <col min="6905" max="6905" width="7.1015625" style="1" customWidth="1"/>
    <col min="6906" max="6906" width="8.41796875" style="1" customWidth="1"/>
    <col min="6907" max="6907" width="9.1015625" style="1"/>
    <col min="6908" max="6908" width="9.5234375" style="1" customWidth="1"/>
    <col min="6909" max="6909" width="0.89453125" style="1" customWidth="1"/>
    <col min="6910" max="6910" width="10" style="1" customWidth="1"/>
    <col min="6911" max="6911" width="10.1015625" style="1" customWidth="1"/>
    <col min="6912" max="6912" width="0.89453125" style="1" customWidth="1"/>
    <col min="6913" max="6913" width="9.5234375" style="1" customWidth="1"/>
    <col min="6914" max="6914" width="9.41796875" style="1" customWidth="1"/>
    <col min="6915" max="6915" width="10.1015625" style="1" customWidth="1"/>
    <col min="6916" max="6916" width="9.5234375" style="1" customWidth="1"/>
    <col min="6917" max="6917" width="9.41796875" style="1" customWidth="1"/>
    <col min="6918" max="6918" width="1" style="1" customWidth="1"/>
    <col min="6919" max="6920" width="10.5234375" style="1" customWidth="1"/>
    <col min="6921" max="6921" width="2.1015625" style="1" customWidth="1"/>
    <col min="6922" max="6922" width="6.5234375" style="1" customWidth="1"/>
    <col min="6923" max="6923" width="9" style="1" customWidth="1"/>
    <col min="6924" max="6926" width="9.41796875" style="1" customWidth="1"/>
    <col min="6927" max="6927" width="0.89453125" style="1" customWidth="1"/>
    <col min="6928" max="6935" width="8.5234375" style="1" customWidth="1"/>
    <col min="6936" max="7160" width="9.1015625" style="1"/>
    <col min="7161" max="7161" width="7.1015625" style="1" customWidth="1"/>
    <col min="7162" max="7162" width="8.41796875" style="1" customWidth="1"/>
    <col min="7163" max="7163" width="9.1015625" style="1"/>
    <col min="7164" max="7164" width="9.5234375" style="1" customWidth="1"/>
    <col min="7165" max="7165" width="0.89453125" style="1" customWidth="1"/>
    <col min="7166" max="7166" width="10" style="1" customWidth="1"/>
    <col min="7167" max="7167" width="10.1015625" style="1" customWidth="1"/>
    <col min="7168" max="7168" width="0.89453125" style="1" customWidth="1"/>
    <col min="7169" max="7169" width="9.5234375" style="1" customWidth="1"/>
    <col min="7170" max="7170" width="9.41796875" style="1" customWidth="1"/>
    <col min="7171" max="7171" width="10.1015625" style="1" customWidth="1"/>
    <col min="7172" max="7172" width="9.5234375" style="1" customWidth="1"/>
    <col min="7173" max="7173" width="9.41796875" style="1" customWidth="1"/>
    <col min="7174" max="7174" width="1" style="1" customWidth="1"/>
    <col min="7175" max="7176" width="10.5234375" style="1" customWidth="1"/>
    <col min="7177" max="7177" width="2.1015625" style="1" customWidth="1"/>
    <col min="7178" max="7178" width="6.5234375" style="1" customWidth="1"/>
    <col min="7179" max="7179" width="9" style="1" customWidth="1"/>
    <col min="7180" max="7182" width="9.41796875" style="1" customWidth="1"/>
    <col min="7183" max="7183" width="0.89453125" style="1" customWidth="1"/>
    <col min="7184" max="7191" width="8.5234375" style="1" customWidth="1"/>
    <col min="7192" max="7416" width="9.1015625" style="1"/>
    <col min="7417" max="7417" width="7.1015625" style="1" customWidth="1"/>
    <col min="7418" max="7418" width="8.41796875" style="1" customWidth="1"/>
    <col min="7419" max="7419" width="9.1015625" style="1"/>
    <col min="7420" max="7420" width="9.5234375" style="1" customWidth="1"/>
    <col min="7421" max="7421" width="0.89453125" style="1" customWidth="1"/>
    <col min="7422" max="7422" width="10" style="1" customWidth="1"/>
    <col min="7423" max="7423" width="10.1015625" style="1" customWidth="1"/>
    <col min="7424" max="7424" width="0.89453125" style="1" customWidth="1"/>
    <col min="7425" max="7425" width="9.5234375" style="1" customWidth="1"/>
    <col min="7426" max="7426" width="9.41796875" style="1" customWidth="1"/>
    <col min="7427" max="7427" width="10.1015625" style="1" customWidth="1"/>
    <col min="7428" max="7428" width="9.5234375" style="1" customWidth="1"/>
    <col min="7429" max="7429" width="9.41796875" style="1" customWidth="1"/>
    <col min="7430" max="7430" width="1" style="1" customWidth="1"/>
    <col min="7431" max="7432" width="10.5234375" style="1" customWidth="1"/>
    <col min="7433" max="7433" width="2.1015625" style="1" customWidth="1"/>
    <col min="7434" max="7434" width="6.5234375" style="1" customWidth="1"/>
    <col min="7435" max="7435" width="9" style="1" customWidth="1"/>
    <col min="7436" max="7438" width="9.41796875" style="1" customWidth="1"/>
    <col min="7439" max="7439" width="0.89453125" style="1" customWidth="1"/>
    <col min="7440" max="7447" width="8.5234375" style="1" customWidth="1"/>
    <col min="7448" max="7672" width="9.1015625" style="1"/>
    <col min="7673" max="7673" width="7.1015625" style="1" customWidth="1"/>
    <col min="7674" max="7674" width="8.41796875" style="1" customWidth="1"/>
    <col min="7675" max="7675" width="9.1015625" style="1"/>
    <col min="7676" max="7676" width="9.5234375" style="1" customWidth="1"/>
    <col min="7677" max="7677" width="0.89453125" style="1" customWidth="1"/>
    <col min="7678" max="7678" width="10" style="1" customWidth="1"/>
    <col min="7679" max="7679" width="10.1015625" style="1" customWidth="1"/>
    <col min="7680" max="7680" width="0.89453125" style="1" customWidth="1"/>
    <col min="7681" max="7681" width="9.5234375" style="1" customWidth="1"/>
    <col min="7682" max="7682" width="9.41796875" style="1" customWidth="1"/>
    <col min="7683" max="7683" width="10.1015625" style="1" customWidth="1"/>
    <col min="7684" max="7684" width="9.5234375" style="1" customWidth="1"/>
    <col min="7685" max="7685" width="9.41796875" style="1" customWidth="1"/>
    <col min="7686" max="7686" width="1" style="1" customWidth="1"/>
    <col min="7687" max="7688" width="10.5234375" style="1" customWidth="1"/>
    <col min="7689" max="7689" width="2.1015625" style="1" customWidth="1"/>
    <col min="7690" max="7690" width="6.5234375" style="1" customWidth="1"/>
    <col min="7691" max="7691" width="9" style="1" customWidth="1"/>
    <col min="7692" max="7694" width="9.41796875" style="1" customWidth="1"/>
    <col min="7695" max="7695" width="0.89453125" style="1" customWidth="1"/>
    <col min="7696" max="7703" width="8.5234375" style="1" customWidth="1"/>
    <col min="7704" max="7928" width="9.1015625" style="1"/>
    <col min="7929" max="7929" width="7.1015625" style="1" customWidth="1"/>
    <col min="7930" max="7930" width="8.41796875" style="1" customWidth="1"/>
    <col min="7931" max="7931" width="9.1015625" style="1"/>
    <col min="7932" max="7932" width="9.5234375" style="1" customWidth="1"/>
    <col min="7933" max="7933" width="0.89453125" style="1" customWidth="1"/>
    <col min="7934" max="7934" width="10" style="1" customWidth="1"/>
    <col min="7935" max="7935" width="10.1015625" style="1" customWidth="1"/>
    <col min="7936" max="7936" width="0.89453125" style="1" customWidth="1"/>
    <col min="7937" max="7937" width="9.5234375" style="1" customWidth="1"/>
    <col min="7938" max="7938" width="9.41796875" style="1" customWidth="1"/>
    <col min="7939" max="7939" width="10.1015625" style="1" customWidth="1"/>
    <col min="7940" max="7940" width="9.5234375" style="1" customWidth="1"/>
    <col min="7941" max="7941" width="9.41796875" style="1" customWidth="1"/>
    <col min="7942" max="7942" width="1" style="1" customWidth="1"/>
    <col min="7943" max="7944" width="10.5234375" style="1" customWidth="1"/>
    <col min="7945" max="7945" width="2.1015625" style="1" customWidth="1"/>
    <col min="7946" max="7946" width="6.5234375" style="1" customWidth="1"/>
    <col min="7947" max="7947" width="9" style="1" customWidth="1"/>
    <col min="7948" max="7950" width="9.41796875" style="1" customWidth="1"/>
    <col min="7951" max="7951" width="0.89453125" style="1" customWidth="1"/>
    <col min="7952" max="7959" width="8.5234375" style="1" customWidth="1"/>
    <col min="7960" max="8184" width="9.1015625" style="1"/>
    <col min="8185" max="8185" width="7.1015625" style="1" customWidth="1"/>
    <col min="8186" max="8186" width="8.41796875" style="1" customWidth="1"/>
    <col min="8187" max="8187" width="9.1015625" style="1"/>
    <col min="8188" max="8188" width="9.5234375" style="1" customWidth="1"/>
    <col min="8189" max="8189" width="0.89453125" style="1" customWidth="1"/>
    <col min="8190" max="8190" width="10" style="1" customWidth="1"/>
    <col min="8191" max="8191" width="10.1015625" style="1" customWidth="1"/>
    <col min="8192" max="8192" width="0.89453125" style="1" customWidth="1"/>
    <col min="8193" max="8193" width="9.5234375" style="1" customWidth="1"/>
    <col min="8194" max="8194" width="9.41796875" style="1" customWidth="1"/>
    <col min="8195" max="8195" width="10.1015625" style="1" customWidth="1"/>
    <col min="8196" max="8196" width="9.5234375" style="1" customWidth="1"/>
    <col min="8197" max="8197" width="9.41796875" style="1" customWidth="1"/>
    <col min="8198" max="8198" width="1" style="1" customWidth="1"/>
    <col min="8199" max="8200" width="10.5234375" style="1" customWidth="1"/>
    <col min="8201" max="8201" width="2.1015625" style="1" customWidth="1"/>
    <col min="8202" max="8202" width="6.5234375" style="1" customWidth="1"/>
    <col min="8203" max="8203" width="9" style="1" customWidth="1"/>
    <col min="8204" max="8206" width="9.41796875" style="1" customWidth="1"/>
    <col min="8207" max="8207" width="0.89453125" style="1" customWidth="1"/>
    <col min="8208" max="8215" width="8.5234375" style="1" customWidth="1"/>
    <col min="8216" max="8440" width="9.1015625" style="1"/>
    <col min="8441" max="8441" width="7.1015625" style="1" customWidth="1"/>
    <col min="8442" max="8442" width="8.41796875" style="1" customWidth="1"/>
    <col min="8443" max="8443" width="9.1015625" style="1"/>
    <col min="8444" max="8444" width="9.5234375" style="1" customWidth="1"/>
    <col min="8445" max="8445" width="0.89453125" style="1" customWidth="1"/>
    <col min="8446" max="8446" width="10" style="1" customWidth="1"/>
    <col min="8447" max="8447" width="10.1015625" style="1" customWidth="1"/>
    <col min="8448" max="8448" width="0.89453125" style="1" customWidth="1"/>
    <col min="8449" max="8449" width="9.5234375" style="1" customWidth="1"/>
    <col min="8450" max="8450" width="9.41796875" style="1" customWidth="1"/>
    <col min="8451" max="8451" width="10.1015625" style="1" customWidth="1"/>
    <col min="8452" max="8452" width="9.5234375" style="1" customWidth="1"/>
    <col min="8453" max="8453" width="9.41796875" style="1" customWidth="1"/>
    <col min="8454" max="8454" width="1" style="1" customWidth="1"/>
    <col min="8455" max="8456" width="10.5234375" style="1" customWidth="1"/>
    <col min="8457" max="8457" width="2.1015625" style="1" customWidth="1"/>
    <col min="8458" max="8458" width="6.5234375" style="1" customWidth="1"/>
    <col min="8459" max="8459" width="9" style="1" customWidth="1"/>
    <col min="8460" max="8462" width="9.41796875" style="1" customWidth="1"/>
    <col min="8463" max="8463" width="0.89453125" style="1" customWidth="1"/>
    <col min="8464" max="8471" width="8.5234375" style="1" customWidth="1"/>
    <col min="8472" max="8696" width="9.1015625" style="1"/>
    <col min="8697" max="8697" width="7.1015625" style="1" customWidth="1"/>
    <col min="8698" max="8698" width="8.41796875" style="1" customWidth="1"/>
    <col min="8699" max="8699" width="9.1015625" style="1"/>
    <col min="8700" max="8700" width="9.5234375" style="1" customWidth="1"/>
    <col min="8701" max="8701" width="0.89453125" style="1" customWidth="1"/>
    <col min="8702" max="8702" width="10" style="1" customWidth="1"/>
    <col min="8703" max="8703" width="10.1015625" style="1" customWidth="1"/>
    <col min="8704" max="8704" width="0.89453125" style="1" customWidth="1"/>
    <col min="8705" max="8705" width="9.5234375" style="1" customWidth="1"/>
    <col min="8706" max="8706" width="9.41796875" style="1" customWidth="1"/>
    <col min="8707" max="8707" width="10.1015625" style="1" customWidth="1"/>
    <col min="8708" max="8708" width="9.5234375" style="1" customWidth="1"/>
    <col min="8709" max="8709" width="9.41796875" style="1" customWidth="1"/>
    <col min="8710" max="8710" width="1" style="1" customWidth="1"/>
    <col min="8711" max="8712" width="10.5234375" style="1" customWidth="1"/>
    <col min="8713" max="8713" width="2.1015625" style="1" customWidth="1"/>
    <col min="8714" max="8714" width="6.5234375" style="1" customWidth="1"/>
    <col min="8715" max="8715" width="9" style="1" customWidth="1"/>
    <col min="8716" max="8718" width="9.41796875" style="1" customWidth="1"/>
    <col min="8719" max="8719" width="0.89453125" style="1" customWidth="1"/>
    <col min="8720" max="8727" width="8.5234375" style="1" customWidth="1"/>
    <col min="8728" max="8952" width="9.1015625" style="1"/>
    <col min="8953" max="8953" width="7.1015625" style="1" customWidth="1"/>
    <col min="8954" max="8954" width="8.41796875" style="1" customWidth="1"/>
    <col min="8955" max="8955" width="9.1015625" style="1"/>
    <col min="8956" max="8956" width="9.5234375" style="1" customWidth="1"/>
    <col min="8957" max="8957" width="0.89453125" style="1" customWidth="1"/>
    <col min="8958" max="8958" width="10" style="1" customWidth="1"/>
    <col min="8959" max="8959" width="10.1015625" style="1" customWidth="1"/>
    <col min="8960" max="8960" width="0.89453125" style="1" customWidth="1"/>
    <col min="8961" max="8961" width="9.5234375" style="1" customWidth="1"/>
    <col min="8962" max="8962" width="9.41796875" style="1" customWidth="1"/>
    <col min="8963" max="8963" width="10.1015625" style="1" customWidth="1"/>
    <col min="8964" max="8964" width="9.5234375" style="1" customWidth="1"/>
    <col min="8965" max="8965" width="9.41796875" style="1" customWidth="1"/>
    <col min="8966" max="8966" width="1" style="1" customWidth="1"/>
    <col min="8967" max="8968" width="10.5234375" style="1" customWidth="1"/>
    <col min="8969" max="8969" width="2.1015625" style="1" customWidth="1"/>
    <col min="8970" max="8970" width="6.5234375" style="1" customWidth="1"/>
    <col min="8971" max="8971" width="9" style="1" customWidth="1"/>
    <col min="8972" max="8974" width="9.41796875" style="1" customWidth="1"/>
    <col min="8975" max="8975" width="0.89453125" style="1" customWidth="1"/>
    <col min="8976" max="8983" width="8.5234375" style="1" customWidth="1"/>
    <col min="8984" max="9208" width="9.1015625" style="1"/>
    <col min="9209" max="9209" width="7.1015625" style="1" customWidth="1"/>
    <col min="9210" max="9210" width="8.41796875" style="1" customWidth="1"/>
    <col min="9211" max="9211" width="9.1015625" style="1"/>
    <col min="9212" max="9212" width="9.5234375" style="1" customWidth="1"/>
    <col min="9213" max="9213" width="0.89453125" style="1" customWidth="1"/>
    <col min="9214" max="9214" width="10" style="1" customWidth="1"/>
    <col min="9215" max="9215" width="10.1015625" style="1" customWidth="1"/>
    <col min="9216" max="9216" width="0.89453125" style="1" customWidth="1"/>
    <col min="9217" max="9217" width="9.5234375" style="1" customWidth="1"/>
    <col min="9218" max="9218" width="9.41796875" style="1" customWidth="1"/>
    <col min="9219" max="9219" width="10.1015625" style="1" customWidth="1"/>
    <col min="9220" max="9220" width="9.5234375" style="1" customWidth="1"/>
    <col min="9221" max="9221" width="9.41796875" style="1" customWidth="1"/>
    <col min="9222" max="9222" width="1" style="1" customWidth="1"/>
    <col min="9223" max="9224" width="10.5234375" style="1" customWidth="1"/>
    <col min="9225" max="9225" width="2.1015625" style="1" customWidth="1"/>
    <col min="9226" max="9226" width="6.5234375" style="1" customWidth="1"/>
    <col min="9227" max="9227" width="9" style="1" customWidth="1"/>
    <col min="9228" max="9230" width="9.41796875" style="1" customWidth="1"/>
    <col min="9231" max="9231" width="0.89453125" style="1" customWidth="1"/>
    <col min="9232" max="9239" width="8.5234375" style="1" customWidth="1"/>
    <col min="9240" max="9464" width="9.1015625" style="1"/>
    <col min="9465" max="9465" width="7.1015625" style="1" customWidth="1"/>
    <col min="9466" max="9466" width="8.41796875" style="1" customWidth="1"/>
    <col min="9467" max="9467" width="9.1015625" style="1"/>
    <col min="9468" max="9468" width="9.5234375" style="1" customWidth="1"/>
    <col min="9469" max="9469" width="0.89453125" style="1" customWidth="1"/>
    <col min="9470" max="9470" width="10" style="1" customWidth="1"/>
    <col min="9471" max="9471" width="10.1015625" style="1" customWidth="1"/>
    <col min="9472" max="9472" width="0.89453125" style="1" customWidth="1"/>
    <col min="9473" max="9473" width="9.5234375" style="1" customWidth="1"/>
    <col min="9474" max="9474" width="9.41796875" style="1" customWidth="1"/>
    <col min="9475" max="9475" width="10.1015625" style="1" customWidth="1"/>
    <col min="9476" max="9476" width="9.5234375" style="1" customWidth="1"/>
    <col min="9477" max="9477" width="9.41796875" style="1" customWidth="1"/>
    <col min="9478" max="9478" width="1" style="1" customWidth="1"/>
    <col min="9479" max="9480" width="10.5234375" style="1" customWidth="1"/>
    <col min="9481" max="9481" width="2.1015625" style="1" customWidth="1"/>
    <col min="9482" max="9482" width="6.5234375" style="1" customWidth="1"/>
    <col min="9483" max="9483" width="9" style="1" customWidth="1"/>
    <col min="9484" max="9486" width="9.41796875" style="1" customWidth="1"/>
    <col min="9487" max="9487" width="0.89453125" style="1" customWidth="1"/>
    <col min="9488" max="9495" width="8.5234375" style="1" customWidth="1"/>
    <col min="9496" max="9720" width="9.1015625" style="1"/>
    <col min="9721" max="9721" width="7.1015625" style="1" customWidth="1"/>
    <col min="9722" max="9722" width="8.41796875" style="1" customWidth="1"/>
    <col min="9723" max="9723" width="9.1015625" style="1"/>
    <col min="9724" max="9724" width="9.5234375" style="1" customWidth="1"/>
    <col min="9725" max="9725" width="0.89453125" style="1" customWidth="1"/>
    <col min="9726" max="9726" width="10" style="1" customWidth="1"/>
    <col min="9727" max="9727" width="10.1015625" style="1" customWidth="1"/>
    <col min="9728" max="9728" width="0.89453125" style="1" customWidth="1"/>
    <col min="9729" max="9729" width="9.5234375" style="1" customWidth="1"/>
    <col min="9730" max="9730" width="9.41796875" style="1" customWidth="1"/>
    <col min="9731" max="9731" width="10.1015625" style="1" customWidth="1"/>
    <col min="9732" max="9732" width="9.5234375" style="1" customWidth="1"/>
    <col min="9733" max="9733" width="9.41796875" style="1" customWidth="1"/>
    <col min="9734" max="9734" width="1" style="1" customWidth="1"/>
    <col min="9735" max="9736" width="10.5234375" style="1" customWidth="1"/>
    <col min="9737" max="9737" width="2.1015625" style="1" customWidth="1"/>
    <col min="9738" max="9738" width="6.5234375" style="1" customWidth="1"/>
    <col min="9739" max="9739" width="9" style="1" customWidth="1"/>
    <col min="9740" max="9742" width="9.41796875" style="1" customWidth="1"/>
    <col min="9743" max="9743" width="0.89453125" style="1" customWidth="1"/>
    <col min="9744" max="9751" width="8.5234375" style="1" customWidth="1"/>
    <col min="9752" max="9976" width="9.1015625" style="1"/>
    <col min="9977" max="9977" width="7.1015625" style="1" customWidth="1"/>
    <col min="9978" max="9978" width="8.41796875" style="1" customWidth="1"/>
    <col min="9979" max="9979" width="9.1015625" style="1"/>
    <col min="9980" max="9980" width="9.5234375" style="1" customWidth="1"/>
    <col min="9981" max="9981" width="0.89453125" style="1" customWidth="1"/>
    <col min="9982" max="9982" width="10" style="1" customWidth="1"/>
    <col min="9983" max="9983" width="10.1015625" style="1" customWidth="1"/>
    <col min="9984" max="9984" width="0.89453125" style="1" customWidth="1"/>
    <col min="9985" max="9985" width="9.5234375" style="1" customWidth="1"/>
    <col min="9986" max="9986" width="9.41796875" style="1" customWidth="1"/>
    <col min="9987" max="9987" width="10.1015625" style="1" customWidth="1"/>
    <col min="9988" max="9988" width="9.5234375" style="1" customWidth="1"/>
    <col min="9989" max="9989" width="9.41796875" style="1" customWidth="1"/>
    <col min="9990" max="9990" width="1" style="1" customWidth="1"/>
    <col min="9991" max="9992" width="10.5234375" style="1" customWidth="1"/>
    <col min="9993" max="9993" width="2.1015625" style="1" customWidth="1"/>
    <col min="9994" max="9994" width="6.5234375" style="1" customWidth="1"/>
    <col min="9995" max="9995" width="9" style="1" customWidth="1"/>
    <col min="9996" max="9998" width="9.41796875" style="1" customWidth="1"/>
    <col min="9999" max="9999" width="0.89453125" style="1" customWidth="1"/>
    <col min="10000" max="10007" width="8.5234375" style="1" customWidth="1"/>
    <col min="10008" max="10232" width="9.1015625" style="1"/>
    <col min="10233" max="10233" width="7.1015625" style="1" customWidth="1"/>
    <col min="10234" max="10234" width="8.41796875" style="1" customWidth="1"/>
    <col min="10235" max="10235" width="9.1015625" style="1"/>
    <col min="10236" max="10236" width="9.5234375" style="1" customWidth="1"/>
    <col min="10237" max="10237" width="0.89453125" style="1" customWidth="1"/>
    <col min="10238" max="10238" width="10" style="1" customWidth="1"/>
    <col min="10239" max="10239" width="10.1015625" style="1" customWidth="1"/>
    <col min="10240" max="10240" width="0.89453125" style="1" customWidth="1"/>
    <col min="10241" max="10241" width="9.5234375" style="1" customWidth="1"/>
    <col min="10242" max="10242" width="9.41796875" style="1" customWidth="1"/>
    <col min="10243" max="10243" width="10.1015625" style="1" customWidth="1"/>
    <col min="10244" max="10244" width="9.5234375" style="1" customWidth="1"/>
    <col min="10245" max="10245" width="9.41796875" style="1" customWidth="1"/>
    <col min="10246" max="10246" width="1" style="1" customWidth="1"/>
    <col min="10247" max="10248" width="10.5234375" style="1" customWidth="1"/>
    <col min="10249" max="10249" width="2.1015625" style="1" customWidth="1"/>
    <col min="10250" max="10250" width="6.5234375" style="1" customWidth="1"/>
    <col min="10251" max="10251" width="9" style="1" customWidth="1"/>
    <col min="10252" max="10254" width="9.41796875" style="1" customWidth="1"/>
    <col min="10255" max="10255" width="0.89453125" style="1" customWidth="1"/>
    <col min="10256" max="10263" width="8.5234375" style="1" customWidth="1"/>
    <col min="10264" max="10488" width="9.1015625" style="1"/>
    <col min="10489" max="10489" width="7.1015625" style="1" customWidth="1"/>
    <col min="10490" max="10490" width="8.41796875" style="1" customWidth="1"/>
    <col min="10491" max="10491" width="9.1015625" style="1"/>
    <col min="10492" max="10492" width="9.5234375" style="1" customWidth="1"/>
    <col min="10493" max="10493" width="0.89453125" style="1" customWidth="1"/>
    <col min="10494" max="10494" width="10" style="1" customWidth="1"/>
    <col min="10495" max="10495" width="10.1015625" style="1" customWidth="1"/>
    <col min="10496" max="10496" width="0.89453125" style="1" customWidth="1"/>
    <col min="10497" max="10497" width="9.5234375" style="1" customWidth="1"/>
    <col min="10498" max="10498" width="9.41796875" style="1" customWidth="1"/>
    <col min="10499" max="10499" width="10.1015625" style="1" customWidth="1"/>
    <col min="10500" max="10500" width="9.5234375" style="1" customWidth="1"/>
    <col min="10501" max="10501" width="9.41796875" style="1" customWidth="1"/>
    <col min="10502" max="10502" width="1" style="1" customWidth="1"/>
    <col min="10503" max="10504" width="10.5234375" style="1" customWidth="1"/>
    <col min="10505" max="10505" width="2.1015625" style="1" customWidth="1"/>
    <col min="10506" max="10506" width="6.5234375" style="1" customWidth="1"/>
    <col min="10507" max="10507" width="9" style="1" customWidth="1"/>
    <col min="10508" max="10510" width="9.41796875" style="1" customWidth="1"/>
    <col min="10511" max="10511" width="0.89453125" style="1" customWidth="1"/>
    <col min="10512" max="10519" width="8.5234375" style="1" customWidth="1"/>
    <col min="10520" max="10744" width="9.1015625" style="1"/>
    <col min="10745" max="10745" width="7.1015625" style="1" customWidth="1"/>
    <col min="10746" max="10746" width="8.41796875" style="1" customWidth="1"/>
    <col min="10747" max="10747" width="9.1015625" style="1"/>
    <col min="10748" max="10748" width="9.5234375" style="1" customWidth="1"/>
    <col min="10749" max="10749" width="0.89453125" style="1" customWidth="1"/>
    <col min="10750" max="10750" width="10" style="1" customWidth="1"/>
    <col min="10751" max="10751" width="10.1015625" style="1" customWidth="1"/>
    <col min="10752" max="10752" width="0.89453125" style="1" customWidth="1"/>
    <col min="10753" max="10753" width="9.5234375" style="1" customWidth="1"/>
    <col min="10754" max="10754" width="9.41796875" style="1" customWidth="1"/>
    <col min="10755" max="10755" width="10.1015625" style="1" customWidth="1"/>
    <col min="10756" max="10756" width="9.5234375" style="1" customWidth="1"/>
    <col min="10757" max="10757" width="9.41796875" style="1" customWidth="1"/>
    <col min="10758" max="10758" width="1" style="1" customWidth="1"/>
    <col min="10759" max="10760" width="10.5234375" style="1" customWidth="1"/>
    <col min="10761" max="10761" width="2.1015625" style="1" customWidth="1"/>
    <col min="10762" max="10762" width="6.5234375" style="1" customWidth="1"/>
    <col min="10763" max="10763" width="9" style="1" customWidth="1"/>
    <col min="10764" max="10766" width="9.41796875" style="1" customWidth="1"/>
    <col min="10767" max="10767" width="0.89453125" style="1" customWidth="1"/>
    <col min="10768" max="10775" width="8.5234375" style="1" customWidth="1"/>
    <col min="10776" max="11000" width="9.1015625" style="1"/>
    <col min="11001" max="11001" width="7.1015625" style="1" customWidth="1"/>
    <col min="11002" max="11002" width="8.41796875" style="1" customWidth="1"/>
    <col min="11003" max="11003" width="9.1015625" style="1"/>
    <col min="11004" max="11004" width="9.5234375" style="1" customWidth="1"/>
    <col min="11005" max="11005" width="0.89453125" style="1" customWidth="1"/>
    <col min="11006" max="11006" width="10" style="1" customWidth="1"/>
    <col min="11007" max="11007" width="10.1015625" style="1" customWidth="1"/>
    <col min="11008" max="11008" width="0.89453125" style="1" customWidth="1"/>
    <col min="11009" max="11009" width="9.5234375" style="1" customWidth="1"/>
    <col min="11010" max="11010" width="9.41796875" style="1" customWidth="1"/>
    <col min="11011" max="11011" width="10.1015625" style="1" customWidth="1"/>
    <col min="11012" max="11012" width="9.5234375" style="1" customWidth="1"/>
    <col min="11013" max="11013" width="9.41796875" style="1" customWidth="1"/>
    <col min="11014" max="11014" width="1" style="1" customWidth="1"/>
    <col min="11015" max="11016" width="10.5234375" style="1" customWidth="1"/>
    <col min="11017" max="11017" width="2.1015625" style="1" customWidth="1"/>
    <col min="11018" max="11018" width="6.5234375" style="1" customWidth="1"/>
    <col min="11019" max="11019" width="9" style="1" customWidth="1"/>
    <col min="11020" max="11022" width="9.41796875" style="1" customWidth="1"/>
    <col min="11023" max="11023" width="0.89453125" style="1" customWidth="1"/>
    <col min="11024" max="11031" width="8.5234375" style="1" customWidth="1"/>
    <col min="11032" max="11256" width="9.1015625" style="1"/>
    <col min="11257" max="11257" width="7.1015625" style="1" customWidth="1"/>
    <col min="11258" max="11258" width="8.41796875" style="1" customWidth="1"/>
    <col min="11259" max="11259" width="9.1015625" style="1"/>
    <col min="11260" max="11260" width="9.5234375" style="1" customWidth="1"/>
    <col min="11261" max="11261" width="0.89453125" style="1" customWidth="1"/>
    <col min="11262" max="11262" width="10" style="1" customWidth="1"/>
    <col min="11263" max="11263" width="10.1015625" style="1" customWidth="1"/>
    <col min="11264" max="11264" width="0.89453125" style="1" customWidth="1"/>
    <col min="11265" max="11265" width="9.5234375" style="1" customWidth="1"/>
    <col min="11266" max="11266" width="9.41796875" style="1" customWidth="1"/>
    <col min="11267" max="11267" width="10.1015625" style="1" customWidth="1"/>
    <col min="11268" max="11268" width="9.5234375" style="1" customWidth="1"/>
    <col min="11269" max="11269" width="9.41796875" style="1" customWidth="1"/>
    <col min="11270" max="11270" width="1" style="1" customWidth="1"/>
    <col min="11271" max="11272" width="10.5234375" style="1" customWidth="1"/>
    <col min="11273" max="11273" width="2.1015625" style="1" customWidth="1"/>
    <col min="11274" max="11274" width="6.5234375" style="1" customWidth="1"/>
    <col min="11275" max="11275" width="9" style="1" customWidth="1"/>
    <col min="11276" max="11278" width="9.41796875" style="1" customWidth="1"/>
    <col min="11279" max="11279" width="0.89453125" style="1" customWidth="1"/>
    <col min="11280" max="11287" width="8.5234375" style="1" customWidth="1"/>
    <col min="11288" max="11512" width="9.1015625" style="1"/>
    <col min="11513" max="11513" width="7.1015625" style="1" customWidth="1"/>
    <col min="11514" max="11514" width="8.41796875" style="1" customWidth="1"/>
    <col min="11515" max="11515" width="9.1015625" style="1"/>
    <col min="11516" max="11516" width="9.5234375" style="1" customWidth="1"/>
    <col min="11517" max="11517" width="0.89453125" style="1" customWidth="1"/>
    <col min="11518" max="11518" width="10" style="1" customWidth="1"/>
    <col min="11519" max="11519" width="10.1015625" style="1" customWidth="1"/>
    <col min="11520" max="11520" width="0.89453125" style="1" customWidth="1"/>
    <col min="11521" max="11521" width="9.5234375" style="1" customWidth="1"/>
    <col min="11522" max="11522" width="9.41796875" style="1" customWidth="1"/>
    <col min="11523" max="11523" width="10.1015625" style="1" customWidth="1"/>
    <col min="11524" max="11524" width="9.5234375" style="1" customWidth="1"/>
    <col min="11525" max="11525" width="9.41796875" style="1" customWidth="1"/>
    <col min="11526" max="11526" width="1" style="1" customWidth="1"/>
    <col min="11527" max="11528" width="10.5234375" style="1" customWidth="1"/>
    <col min="11529" max="11529" width="2.1015625" style="1" customWidth="1"/>
    <col min="11530" max="11530" width="6.5234375" style="1" customWidth="1"/>
    <col min="11531" max="11531" width="9" style="1" customWidth="1"/>
    <col min="11532" max="11534" width="9.41796875" style="1" customWidth="1"/>
    <col min="11535" max="11535" width="0.89453125" style="1" customWidth="1"/>
    <col min="11536" max="11543" width="8.5234375" style="1" customWidth="1"/>
    <col min="11544" max="11768" width="9.1015625" style="1"/>
    <col min="11769" max="11769" width="7.1015625" style="1" customWidth="1"/>
    <col min="11770" max="11770" width="8.41796875" style="1" customWidth="1"/>
    <col min="11771" max="11771" width="9.1015625" style="1"/>
    <col min="11772" max="11772" width="9.5234375" style="1" customWidth="1"/>
    <col min="11773" max="11773" width="0.89453125" style="1" customWidth="1"/>
    <col min="11774" max="11774" width="10" style="1" customWidth="1"/>
    <col min="11775" max="11775" width="10.1015625" style="1" customWidth="1"/>
    <col min="11776" max="11776" width="0.89453125" style="1" customWidth="1"/>
    <col min="11777" max="11777" width="9.5234375" style="1" customWidth="1"/>
    <col min="11778" max="11778" width="9.41796875" style="1" customWidth="1"/>
    <col min="11779" max="11779" width="10.1015625" style="1" customWidth="1"/>
    <col min="11780" max="11780" width="9.5234375" style="1" customWidth="1"/>
    <col min="11781" max="11781" width="9.41796875" style="1" customWidth="1"/>
    <col min="11782" max="11782" width="1" style="1" customWidth="1"/>
    <col min="11783" max="11784" width="10.5234375" style="1" customWidth="1"/>
    <col min="11785" max="11785" width="2.1015625" style="1" customWidth="1"/>
    <col min="11786" max="11786" width="6.5234375" style="1" customWidth="1"/>
    <col min="11787" max="11787" width="9" style="1" customWidth="1"/>
    <col min="11788" max="11790" width="9.41796875" style="1" customWidth="1"/>
    <col min="11791" max="11791" width="0.89453125" style="1" customWidth="1"/>
    <col min="11792" max="11799" width="8.5234375" style="1" customWidth="1"/>
    <col min="11800" max="12024" width="9.1015625" style="1"/>
    <col min="12025" max="12025" width="7.1015625" style="1" customWidth="1"/>
    <col min="12026" max="12026" width="8.41796875" style="1" customWidth="1"/>
    <col min="12027" max="12027" width="9.1015625" style="1"/>
    <col min="12028" max="12028" width="9.5234375" style="1" customWidth="1"/>
    <col min="12029" max="12029" width="0.89453125" style="1" customWidth="1"/>
    <col min="12030" max="12030" width="10" style="1" customWidth="1"/>
    <col min="12031" max="12031" width="10.1015625" style="1" customWidth="1"/>
    <col min="12032" max="12032" width="0.89453125" style="1" customWidth="1"/>
    <col min="12033" max="12033" width="9.5234375" style="1" customWidth="1"/>
    <col min="12034" max="12034" width="9.41796875" style="1" customWidth="1"/>
    <col min="12035" max="12035" width="10.1015625" style="1" customWidth="1"/>
    <col min="12036" max="12036" width="9.5234375" style="1" customWidth="1"/>
    <col min="12037" max="12037" width="9.41796875" style="1" customWidth="1"/>
    <col min="12038" max="12038" width="1" style="1" customWidth="1"/>
    <col min="12039" max="12040" width="10.5234375" style="1" customWidth="1"/>
    <col min="12041" max="12041" width="2.1015625" style="1" customWidth="1"/>
    <col min="12042" max="12042" width="6.5234375" style="1" customWidth="1"/>
    <col min="12043" max="12043" width="9" style="1" customWidth="1"/>
    <col min="12044" max="12046" width="9.41796875" style="1" customWidth="1"/>
    <col min="12047" max="12047" width="0.89453125" style="1" customWidth="1"/>
    <col min="12048" max="12055" width="8.5234375" style="1" customWidth="1"/>
    <col min="12056" max="12280" width="9.1015625" style="1"/>
    <col min="12281" max="12281" width="7.1015625" style="1" customWidth="1"/>
    <col min="12282" max="12282" width="8.41796875" style="1" customWidth="1"/>
    <col min="12283" max="12283" width="9.1015625" style="1"/>
    <col min="12284" max="12284" width="9.5234375" style="1" customWidth="1"/>
    <col min="12285" max="12285" width="0.89453125" style="1" customWidth="1"/>
    <col min="12286" max="12286" width="10" style="1" customWidth="1"/>
    <col min="12287" max="12287" width="10.1015625" style="1" customWidth="1"/>
    <col min="12288" max="12288" width="0.89453125" style="1" customWidth="1"/>
    <col min="12289" max="12289" width="9.5234375" style="1" customWidth="1"/>
    <col min="12290" max="12290" width="9.41796875" style="1" customWidth="1"/>
    <col min="12291" max="12291" width="10.1015625" style="1" customWidth="1"/>
    <col min="12292" max="12292" width="9.5234375" style="1" customWidth="1"/>
    <col min="12293" max="12293" width="9.41796875" style="1" customWidth="1"/>
    <col min="12294" max="12294" width="1" style="1" customWidth="1"/>
    <col min="12295" max="12296" width="10.5234375" style="1" customWidth="1"/>
    <col min="12297" max="12297" width="2.1015625" style="1" customWidth="1"/>
    <col min="12298" max="12298" width="6.5234375" style="1" customWidth="1"/>
    <col min="12299" max="12299" width="9" style="1" customWidth="1"/>
    <col min="12300" max="12302" width="9.41796875" style="1" customWidth="1"/>
    <col min="12303" max="12303" width="0.89453125" style="1" customWidth="1"/>
    <col min="12304" max="12311" width="8.5234375" style="1" customWidth="1"/>
    <col min="12312" max="12536" width="9.1015625" style="1"/>
    <col min="12537" max="12537" width="7.1015625" style="1" customWidth="1"/>
    <col min="12538" max="12538" width="8.41796875" style="1" customWidth="1"/>
    <col min="12539" max="12539" width="9.1015625" style="1"/>
    <col min="12540" max="12540" width="9.5234375" style="1" customWidth="1"/>
    <col min="12541" max="12541" width="0.89453125" style="1" customWidth="1"/>
    <col min="12542" max="12542" width="10" style="1" customWidth="1"/>
    <col min="12543" max="12543" width="10.1015625" style="1" customWidth="1"/>
    <col min="12544" max="12544" width="0.89453125" style="1" customWidth="1"/>
    <col min="12545" max="12545" width="9.5234375" style="1" customWidth="1"/>
    <col min="12546" max="12546" width="9.41796875" style="1" customWidth="1"/>
    <col min="12547" max="12547" width="10.1015625" style="1" customWidth="1"/>
    <col min="12548" max="12548" width="9.5234375" style="1" customWidth="1"/>
    <col min="12549" max="12549" width="9.41796875" style="1" customWidth="1"/>
    <col min="12550" max="12550" width="1" style="1" customWidth="1"/>
    <col min="12551" max="12552" width="10.5234375" style="1" customWidth="1"/>
    <col min="12553" max="12553" width="2.1015625" style="1" customWidth="1"/>
    <col min="12554" max="12554" width="6.5234375" style="1" customWidth="1"/>
    <col min="12555" max="12555" width="9" style="1" customWidth="1"/>
    <col min="12556" max="12558" width="9.41796875" style="1" customWidth="1"/>
    <col min="12559" max="12559" width="0.89453125" style="1" customWidth="1"/>
    <col min="12560" max="12567" width="8.5234375" style="1" customWidth="1"/>
    <col min="12568" max="12792" width="9.1015625" style="1"/>
    <col min="12793" max="12793" width="7.1015625" style="1" customWidth="1"/>
    <col min="12794" max="12794" width="8.41796875" style="1" customWidth="1"/>
    <col min="12795" max="12795" width="9.1015625" style="1"/>
    <col min="12796" max="12796" width="9.5234375" style="1" customWidth="1"/>
    <col min="12797" max="12797" width="0.89453125" style="1" customWidth="1"/>
    <col min="12798" max="12798" width="10" style="1" customWidth="1"/>
    <col min="12799" max="12799" width="10.1015625" style="1" customWidth="1"/>
    <col min="12800" max="12800" width="0.89453125" style="1" customWidth="1"/>
    <col min="12801" max="12801" width="9.5234375" style="1" customWidth="1"/>
    <col min="12802" max="12802" width="9.41796875" style="1" customWidth="1"/>
    <col min="12803" max="12803" width="10.1015625" style="1" customWidth="1"/>
    <col min="12804" max="12804" width="9.5234375" style="1" customWidth="1"/>
    <col min="12805" max="12805" width="9.41796875" style="1" customWidth="1"/>
    <col min="12806" max="12806" width="1" style="1" customWidth="1"/>
    <col min="12807" max="12808" width="10.5234375" style="1" customWidth="1"/>
    <col min="12809" max="12809" width="2.1015625" style="1" customWidth="1"/>
    <col min="12810" max="12810" width="6.5234375" style="1" customWidth="1"/>
    <col min="12811" max="12811" width="9" style="1" customWidth="1"/>
    <col min="12812" max="12814" width="9.41796875" style="1" customWidth="1"/>
    <col min="12815" max="12815" width="0.89453125" style="1" customWidth="1"/>
    <col min="12816" max="12823" width="8.5234375" style="1" customWidth="1"/>
    <col min="12824" max="13048" width="9.1015625" style="1"/>
    <col min="13049" max="13049" width="7.1015625" style="1" customWidth="1"/>
    <col min="13050" max="13050" width="8.41796875" style="1" customWidth="1"/>
    <col min="13051" max="13051" width="9.1015625" style="1"/>
    <col min="13052" max="13052" width="9.5234375" style="1" customWidth="1"/>
    <col min="13053" max="13053" width="0.89453125" style="1" customWidth="1"/>
    <col min="13054" max="13054" width="10" style="1" customWidth="1"/>
    <col min="13055" max="13055" width="10.1015625" style="1" customWidth="1"/>
    <col min="13056" max="13056" width="0.89453125" style="1" customWidth="1"/>
    <col min="13057" max="13057" width="9.5234375" style="1" customWidth="1"/>
    <col min="13058" max="13058" width="9.41796875" style="1" customWidth="1"/>
    <col min="13059" max="13059" width="10.1015625" style="1" customWidth="1"/>
    <col min="13060" max="13060" width="9.5234375" style="1" customWidth="1"/>
    <col min="13061" max="13061" width="9.41796875" style="1" customWidth="1"/>
    <col min="13062" max="13062" width="1" style="1" customWidth="1"/>
    <col min="13063" max="13064" width="10.5234375" style="1" customWidth="1"/>
    <col min="13065" max="13065" width="2.1015625" style="1" customWidth="1"/>
    <col min="13066" max="13066" width="6.5234375" style="1" customWidth="1"/>
    <col min="13067" max="13067" width="9" style="1" customWidth="1"/>
    <col min="13068" max="13070" width="9.41796875" style="1" customWidth="1"/>
    <col min="13071" max="13071" width="0.89453125" style="1" customWidth="1"/>
    <col min="13072" max="13079" width="8.5234375" style="1" customWidth="1"/>
    <col min="13080" max="13304" width="9.1015625" style="1"/>
    <col min="13305" max="13305" width="7.1015625" style="1" customWidth="1"/>
    <col min="13306" max="13306" width="8.41796875" style="1" customWidth="1"/>
    <col min="13307" max="13307" width="9.1015625" style="1"/>
    <col min="13308" max="13308" width="9.5234375" style="1" customWidth="1"/>
    <col min="13309" max="13309" width="0.89453125" style="1" customWidth="1"/>
    <col min="13310" max="13310" width="10" style="1" customWidth="1"/>
    <col min="13311" max="13311" width="10.1015625" style="1" customWidth="1"/>
    <col min="13312" max="13312" width="0.89453125" style="1" customWidth="1"/>
    <col min="13313" max="13313" width="9.5234375" style="1" customWidth="1"/>
    <col min="13314" max="13314" width="9.41796875" style="1" customWidth="1"/>
    <col min="13315" max="13315" width="10.1015625" style="1" customWidth="1"/>
    <col min="13316" max="13316" width="9.5234375" style="1" customWidth="1"/>
    <col min="13317" max="13317" width="9.41796875" style="1" customWidth="1"/>
    <col min="13318" max="13318" width="1" style="1" customWidth="1"/>
    <col min="13319" max="13320" width="10.5234375" style="1" customWidth="1"/>
    <col min="13321" max="13321" width="2.1015625" style="1" customWidth="1"/>
    <col min="13322" max="13322" width="6.5234375" style="1" customWidth="1"/>
    <col min="13323" max="13323" width="9" style="1" customWidth="1"/>
    <col min="13324" max="13326" width="9.41796875" style="1" customWidth="1"/>
    <col min="13327" max="13327" width="0.89453125" style="1" customWidth="1"/>
    <col min="13328" max="13335" width="8.5234375" style="1" customWidth="1"/>
    <col min="13336" max="13560" width="9.1015625" style="1"/>
    <col min="13561" max="13561" width="7.1015625" style="1" customWidth="1"/>
    <col min="13562" max="13562" width="8.41796875" style="1" customWidth="1"/>
    <col min="13563" max="13563" width="9.1015625" style="1"/>
    <col min="13564" max="13564" width="9.5234375" style="1" customWidth="1"/>
    <col min="13565" max="13565" width="0.89453125" style="1" customWidth="1"/>
    <col min="13566" max="13566" width="10" style="1" customWidth="1"/>
    <col min="13567" max="13567" width="10.1015625" style="1" customWidth="1"/>
    <col min="13568" max="13568" width="0.89453125" style="1" customWidth="1"/>
    <col min="13569" max="13569" width="9.5234375" style="1" customWidth="1"/>
    <col min="13570" max="13570" width="9.41796875" style="1" customWidth="1"/>
    <col min="13571" max="13571" width="10.1015625" style="1" customWidth="1"/>
    <col min="13572" max="13572" width="9.5234375" style="1" customWidth="1"/>
    <col min="13573" max="13573" width="9.41796875" style="1" customWidth="1"/>
    <col min="13574" max="13574" width="1" style="1" customWidth="1"/>
    <col min="13575" max="13576" width="10.5234375" style="1" customWidth="1"/>
    <col min="13577" max="13577" width="2.1015625" style="1" customWidth="1"/>
    <col min="13578" max="13578" width="6.5234375" style="1" customWidth="1"/>
    <col min="13579" max="13579" width="9" style="1" customWidth="1"/>
    <col min="13580" max="13582" width="9.41796875" style="1" customWidth="1"/>
    <col min="13583" max="13583" width="0.89453125" style="1" customWidth="1"/>
    <col min="13584" max="13591" width="8.5234375" style="1" customWidth="1"/>
    <col min="13592" max="13816" width="9.1015625" style="1"/>
    <col min="13817" max="13817" width="7.1015625" style="1" customWidth="1"/>
    <col min="13818" max="13818" width="8.41796875" style="1" customWidth="1"/>
    <col min="13819" max="13819" width="9.1015625" style="1"/>
    <col min="13820" max="13820" width="9.5234375" style="1" customWidth="1"/>
    <col min="13821" max="13821" width="0.89453125" style="1" customWidth="1"/>
    <col min="13822" max="13822" width="10" style="1" customWidth="1"/>
    <col min="13823" max="13823" width="10.1015625" style="1" customWidth="1"/>
    <col min="13824" max="13824" width="0.89453125" style="1" customWidth="1"/>
    <col min="13825" max="13825" width="9.5234375" style="1" customWidth="1"/>
    <col min="13826" max="13826" width="9.41796875" style="1" customWidth="1"/>
    <col min="13827" max="13827" width="10.1015625" style="1" customWidth="1"/>
    <col min="13828" max="13828" width="9.5234375" style="1" customWidth="1"/>
    <col min="13829" max="13829" width="9.41796875" style="1" customWidth="1"/>
    <col min="13830" max="13830" width="1" style="1" customWidth="1"/>
    <col min="13831" max="13832" width="10.5234375" style="1" customWidth="1"/>
    <col min="13833" max="13833" width="2.1015625" style="1" customWidth="1"/>
    <col min="13834" max="13834" width="6.5234375" style="1" customWidth="1"/>
    <col min="13835" max="13835" width="9" style="1" customWidth="1"/>
    <col min="13836" max="13838" width="9.41796875" style="1" customWidth="1"/>
    <col min="13839" max="13839" width="0.89453125" style="1" customWidth="1"/>
    <col min="13840" max="13847" width="8.5234375" style="1" customWidth="1"/>
    <col min="13848" max="14072" width="9.1015625" style="1"/>
    <col min="14073" max="14073" width="7.1015625" style="1" customWidth="1"/>
    <col min="14074" max="14074" width="8.41796875" style="1" customWidth="1"/>
    <col min="14075" max="14075" width="9.1015625" style="1"/>
    <col min="14076" max="14076" width="9.5234375" style="1" customWidth="1"/>
    <col min="14077" max="14077" width="0.89453125" style="1" customWidth="1"/>
    <col min="14078" max="14078" width="10" style="1" customWidth="1"/>
    <col min="14079" max="14079" width="10.1015625" style="1" customWidth="1"/>
    <col min="14080" max="14080" width="0.89453125" style="1" customWidth="1"/>
    <col min="14081" max="14081" width="9.5234375" style="1" customWidth="1"/>
    <col min="14082" max="14082" width="9.41796875" style="1" customWidth="1"/>
    <col min="14083" max="14083" width="10.1015625" style="1" customWidth="1"/>
    <col min="14084" max="14084" width="9.5234375" style="1" customWidth="1"/>
    <col min="14085" max="14085" width="9.41796875" style="1" customWidth="1"/>
    <col min="14086" max="14086" width="1" style="1" customWidth="1"/>
    <col min="14087" max="14088" width="10.5234375" style="1" customWidth="1"/>
    <col min="14089" max="14089" width="2.1015625" style="1" customWidth="1"/>
    <col min="14090" max="14090" width="6.5234375" style="1" customWidth="1"/>
    <col min="14091" max="14091" width="9" style="1" customWidth="1"/>
    <col min="14092" max="14094" width="9.41796875" style="1" customWidth="1"/>
    <col min="14095" max="14095" width="0.89453125" style="1" customWidth="1"/>
    <col min="14096" max="14103" width="8.5234375" style="1" customWidth="1"/>
    <col min="14104" max="14328" width="9.1015625" style="1"/>
    <col min="14329" max="14329" width="7.1015625" style="1" customWidth="1"/>
    <col min="14330" max="14330" width="8.41796875" style="1" customWidth="1"/>
    <col min="14331" max="14331" width="9.1015625" style="1"/>
    <col min="14332" max="14332" width="9.5234375" style="1" customWidth="1"/>
    <col min="14333" max="14333" width="0.89453125" style="1" customWidth="1"/>
    <col min="14334" max="14334" width="10" style="1" customWidth="1"/>
    <col min="14335" max="14335" width="10.1015625" style="1" customWidth="1"/>
    <col min="14336" max="14336" width="0.89453125" style="1" customWidth="1"/>
    <col min="14337" max="14337" width="9.5234375" style="1" customWidth="1"/>
    <col min="14338" max="14338" width="9.41796875" style="1" customWidth="1"/>
    <col min="14339" max="14339" width="10.1015625" style="1" customWidth="1"/>
    <col min="14340" max="14340" width="9.5234375" style="1" customWidth="1"/>
    <col min="14341" max="14341" width="9.41796875" style="1" customWidth="1"/>
    <col min="14342" max="14342" width="1" style="1" customWidth="1"/>
    <col min="14343" max="14344" width="10.5234375" style="1" customWidth="1"/>
    <col min="14345" max="14345" width="2.1015625" style="1" customWidth="1"/>
    <col min="14346" max="14346" width="6.5234375" style="1" customWidth="1"/>
    <col min="14347" max="14347" width="9" style="1" customWidth="1"/>
    <col min="14348" max="14350" width="9.41796875" style="1" customWidth="1"/>
    <col min="14351" max="14351" width="0.89453125" style="1" customWidth="1"/>
    <col min="14352" max="14359" width="8.5234375" style="1" customWidth="1"/>
    <col min="14360" max="14584" width="9.1015625" style="1"/>
    <col min="14585" max="14585" width="7.1015625" style="1" customWidth="1"/>
    <col min="14586" max="14586" width="8.41796875" style="1" customWidth="1"/>
    <col min="14587" max="14587" width="9.1015625" style="1"/>
    <col min="14588" max="14588" width="9.5234375" style="1" customWidth="1"/>
    <col min="14589" max="14589" width="0.89453125" style="1" customWidth="1"/>
    <col min="14590" max="14590" width="10" style="1" customWidth="1"/>
    <col min="14591" max="14591" width="10.1015625" style="1" customWidth="1"/>
    <col min="14592" max="14592" width="0.89453125" style="1" customWidth="1"/>
    <col min="14593" max="14593" width="9.5234375" style="1" customWidth="1"/>
    <col min="14594" max="14594" width="9.41796875" style="1" customWidth="1"/>
    <col min="14595" max="14595" width="10.1015625" style="1" customWidth="1"/>
    <col min="14596" max="14596" width="9.5234375" style="1" customWidth="1"/>
    <col min="14597" max="14597" width="9.41796875" style="1" customWidth="1"/>
    <col min="14598" max="14598" width="1" style="1" customWidth="1"/>
    <col min="14599" max="14600" width="10.5234375" style="1" customWidth="1"/>
    <col min="14601" max="14601" width="2.1015625" style="1" customWidth="1"/>
    <col min="14602" max="14602" width="6.5234375" style="1" customWidth="1"/>
    <col min="14603" max="14603" width="9" style="1" customWidth="1"/>
    <col min="14604" max="14606" width="9.41796875" style="1" customWidth="1"/>
    <col min="14607" max="14607" width="0.89453125" style="1" customWidth="1"/>
    <col min="14608" max="14615" width="8.5234375" style="1" customWidth="1"/>
    <col min="14616" max="14840" width="9.1015625" style="1"/>
    <col min="14841" max="14841" width="7.1015625" style="1" customWidth="1"/>
    <col min="14842" max="14842" width="8.41796875" style="1" customWidth="1"/>
    <col min="14843" max="14843" width="9.1015625" style="1"/>
    <col min="14844" max="14844" width="9.5234375" style="1" customWidth="1"/>
    <col min="14845" max="14845" width="0.89453125" style="1" customWidth="1"/>
    <col min="14846" max="14846" width="10" style="1" customWidth="1"/>
    <col min="14847" max="14847" width="10.1015625" style="1" customWidth="1"/>
    <col min="14848" max="14848" width="0.89453125" style="1" customWidth="1"/>
    <col min="14849" max="14849" width="9.5234375" style="1" customWidth="1"/>
    <col min="14850" max="14850" width="9.41796875" style="1" customWidth="1"/>
    <col min="14851" max="14851" width="10.1015625" style="1" customWidth="1"/>
    <col min="14852" max="14852" width="9.5234375" style="1" customWidth="1"/>
    <col min="14853" max="14853" width="9.41796875" style="1" customWidth="1"/>
    <col min="14854" max="14854" width="1" style="1" customWidth="1"/>
    <col min="14855" max="14856" width="10.5234375" style="1" customWidth="1"/>
    <col min="14857" max="14857" width="2.1015625" style="1" customWidth="1"/>
    <col min="14858" max="14858" width="6.5234375" style="1" customWidth="1"/>
    <col min="14859" max="14859" width="9" style="1" customWidth="1"/>
    <col min="14860" max="14862" width="9.41796875" style="1" customWidth="1"/>
    <col min="14863" max="14863" width="0.89453125" style="1" customWidth="1"/>
    <col min="14864" max="14871" width="8.5234375" style="1" customWidth="1"/>
    <col min="14872" max="15096" width="9.1015625" style="1"/>
    <col min="15097" max="15097" width="7.1015625" style="1" customWidth="1"/>
    <col min="15098" max="15098" width="8.41796875" style="1" customWidth="1"/>
    <col min="15099" max="15099" width="9.1015625" style="1"/>
    <col min="15100" max="15100" width="9.5234375" style="1" customWidth="1"/>
    <col min="15101" max="15101" width="0.89453125" style="1" customWidth="1"/>
    <col min="15102" max="15102" width="10" style="1" customWidth="1"/>
    <col min="15103" max="15103" width="10.1015625" style="1" customWidth="1"/>
    <col min="15104" max="15104" width="0.89453125" style="1" customWidth="1"/>
    <col min="15105" max="15105" width="9.5234375" style="1" customWidth="1"/>
    <col min="15106" max="15106" width="9.41796875" style="1" customWidth="1"/>
    <col min="15107" max="15107" width="10.1015625" style="1" customWidth="1"/>
    <col min="15108" max="15108" width="9.5234375" style="1" customWidth="1"/>
    <col min="15109" max="15109" width="9.41796875" style="1" customWidth="1"/>
    <col min="15110" max="15110" width="1" style="1" customWidth="1"/>
    <col min="15111" max="15112" width="10.5234375" style="1" customWidth="1"/>
    <col min="15113" max="15113" width="2.1015625" style="1" customWidth="1"/>
    <col min="15114" max="15114" width="6.5234375" style="1" customWidth="1"/>
    <col min="15115" max="15115" width="9" style="1" customWidth="1"/>
    <col min="15116" max="15118" width="9.41796875" style="1" customWidth="1"/>
    <col min="15119" max="15119" width="0.89453125" style="1" customWidth="1"/>
    <col min="15120" max="15127" width="8.5234375" style="1" customWidth="1"/>
    <col min="15128" max="15352" width="9.1015625" style="1"/>
    <col min="15353" max="15353" width="7.1015625" style="1" customWidth="1"/>
    <col min="15354" max="15354" width="8.41796875" style="1" customWidth="1"/>
    <col min="15355" max="15355" width="9.1015625" style="1"/>
    <col min="15356" max="15356" width="9.5234375" style="1" customWidth="1"/>
    <col min="15357" max="15357" width="0.89453125" style="1" customWidth="1"/>
    <col min="15358" max="15358" width="10" style="1" customWidth="1"/>
    <col min="15359" max="15359" width="10.1015625" style="1" customWidth="1"/>
    <col min="15360" max="15360" width="0.89453125" style="1" customWidth="1"/>
    <col min="15361" max="15361" width="9.5234375" style="1" customWidth="1"/>
    <col min="15362" max="15362" width="9.41796875" style="1" customWidth="1"/>
    <col min="15363" max="15363" width="10.1015625" style="1" customWidth="1"/>
    <col min="15364" max="15364" width="9.5234375" style="1" customWidth="1"/>
    <col min="15365" max="15365" width="9.41796875" style="1" customWidth="1"/>
    <col min="15366" max="15366" width="1" style="1" customWidth="1"/>
    <col min="15367" max="15368" width="10.5234375" style="1" customWidth="1"/>
    <col min="15369" max="15369" width="2.1015625" style="1" customWidth="1"/>
    <col min="15370" max="15370" width="6.5234375" style="1" customWidth="1"/>
    <col min="15371" max="15371" width="9" style="1" customWidth="1"/>
    <col min="15372" max="15374" width="9.41796875" style="1" customWidth="1"/>
    <col min="15375" max="15375" width="0.89453125" style="1" customWidth="1"/>
    <col min="15376" max="15383" width="8.5234375" style="1" customWidth="1"/>
    <col min="15384" max="15608" width="9.1015625" style="1"/>
    <col min="15609" max="15609" width="7.1015625" style="1" customWidth="1"/>
    <col min="15610" max="15610" width="8.41796875" style="1" customWidth="1"/>
    <col min="15611" max="15611" width="9.1015625" style="1"/>
    <col min="15612" max="15612" width="9.5234375" style="1" customWidth="1"/>
    <col min="15613" max="15613" width="0.89453125" style="1" customWidth="1"/>
    <col min="15614" max="15614" width="10" style="1" customWidth="1"/>
    <col min="15615" max="15615" width="10.1015625" style="1" customWidth="1"/>
    <col min="15616" max="15616" width="0.89453125" style="1" customWidth="1"/>
    <col min="15617" max="15617" width="9.5234375" style="1" customWidth="1"/>
    <col min="15618" max="15618" width="9.41796875" style="1" customWidth="1"/>
    <col min="15619" max="15619" width="10.1015625" style="1" customWidth="1"/>
    <col min="15620" max="15620" width="9.5234375" style="1" customWidth="1"/>
    <col min="15621" max="15621" width="9.41796875" style="1" customWidth="1"/>
    <col min="15622" max="15622" width="1" style="1" customWidth="1"/>
    <col min="15623" max="15624" width="10.5234375" style="1" customWidth="1"/>
    <col min="15625" max="15625" width="2.1015625" style="1" customWidth="1"/>
    <col min="15626" max="15626" width="6.5234375" style="1" customWidth="1"/>
    <col min="15627" max="15627" width="9" style="1" customWidth="1"/>
    <col min="15628" max="15630" width="9.41796875" style="1" customWidth="1"/>
    <col min="15631" max="15631" width="0.89453125" style="1" customWidth="1"/>
    <col min="15632" max="15639" width="8.5234375" style="1" customWidth="1"/>
    <col min="15640" max="15864" width="9.1015625" style="1"/>
    <col min="15865" max="15865" width="7.1015625" style="1" customWidth="1"/>
    <col min="15866" max="15866" width="8.41796875" style="1" customWidth="1"/>
    <col min="15867" max="15867" width="9.1015625" style="1"/>
    <col min="15868" max="15868" width="9.5234375" style="1" customWidth="1"/>
    <col min="15869" max="15869" width="0.89453125" style="1" customWidth="1"/>
    <col min="15870" max="15870" width="10" style="1" customWidth="1"/>
    <col min="15871" max="15871" width="10.1015625" style="1" customWidth="1"/>
    <col min="15872" max="15872" width="0.89453125" style="1" customWidth="1"/>
    <col min="15873" max="15873" width="9.5234375" style="1" customWidth="1"/>
    <col min="15874" max="15874" width="9.41796875" style="1" customWidth="1"/>
    <col min="15875" max="15875" width="10.1015625" style="1" customWidth="1"/>
    <col min="15876" max="15876" width="9.5234375" style="1" customWidth="1"/>
    <col min="15877" max="15877" width="9.41796875" style="1" customWidth="1"/>
    <col min="15878" max="15878" width="1" style="1" customWidth="1"/>
    <col min="15879" max="15880" width="10.5234375" style="1" customWidth="1"/>
    <col min="15881" max="15881" width="2.1015625" style="1" customWidth="1"/>
    <col min="15882" max="15882" width="6.5234375" style="1" customWidth="1"/>
    <col min="15883" max="15883" width="9" style="1" customWidth="1"/>
    <col min="15884" max="15886" width="9.41796875" style="1" customWidth="1"/>
    <col min="15887" max="15887" width="0.89453125" style="1" customWidth="1"/>
    <col min="15888" max="15895" width="8.5234375" style="1" customWidth="1"/>
    <col min="15896" max="16120" width="9.1015625" style="1"/>
    <col min="16121" max="16121" width="7.1015625" style="1" customWidth="1"/>
    <col min="16122" max="16122" width="8.41796875" style="1" customWidth="1"/>
    <col min="16123" max="16123" width="9.1015625" style="1"/>
    <col min="16124" max="16124" width="9.5234375" style="1" customWidth="1"/>
    <col min="16125" max="16125" width="0.89453125" style="1" customWidth="1"/>
    <col min="16126" max="16126" width="10" style="1" customWidth="1"/>
    <col min="16127" max="16127" width="10.1015625" style="1" customWidth="1"/>
    <col min="16128" max="16128" width="0.89453125" style="1" customWidth="1"/>
    <col min="16129" max="16129" width="9.5234375" style="1" customWidth="1"/>
    <col min="16130" max="16130" width="9.41796875" style="1" customWidth="1"/>
    <col min="16131" max="16131" width="10.1015625" style="1" customWidth="1"/>
    <col min="16132" max="16132" width="9.5234375" style="1" customWidth="1"/>
    <col min="16133" max="16133" width="9.41796875" style="1" customWidth="1"/>
    <col min="16134" max="16134" width="1" style="1" customWidth="1"/>
    <col min="16135" max="16136" width="10.5234375" style="1" customWidth="1"/>
    <col min="16137" max="16137" width="2.1015625" style="1" customWidth="1"/>
    <col min="16138" max="16138" width="6.5234375" style="1" customWidth="1"/>
    <col min="16139" max="16139" width="9" style="1" customWidth="1"/>
    <col min="16140" max="16142" width="9.41796875" style="1" customWidth="1"/>
    <col min="16143" max="16143" width="0.89453125" style="1" customWidth="1"/>
    <col min="16144" max="16151" width="8.5234375" style="1" customWidth="1"/>
    <col min="16152" max="16384" width="9.1015625" style="1"/>
  </cols>
  <sheetData>
    <row r="1" spans="1:26" ht="15">
      <c r="B1" s="1103" t="s">
        <v>3271</v>
      </c>
      <c r="C1" s="37"/>
      <c r="R1" s="37" t="str">
        <f>$B1</f>
        <v>Schedule 70.020 - IRB Approach - credit risk-weighted assets</v>
      </c>
    </row>
    <row r="2" spans="1:26" ht="15" customHeight="1">
      <c r="B2" s="1793" t="s">
        <v>137</v>
      </c>
      <c r="C2" s="1794"/>
      <c r="D2" s="1795"/>
      <c r="E2" s="734"/>
      <c r="F2" s="20"/>
      <c r="R2" s="1737" t="s">
        <v>2986</v>
      </c>
      <c r="S2" s="1737"/>
      <c r="T2" s="1737"/>
      <c r="U2" s="1737"/>
      <c r="V2" s="1737"/>
      <c r="W2" s="1737"/>
      <c r="X2" s="1737"/>
      <c r="Y2" s="1737"/>
    </row>
    <row r="3" spans="1:26" ht="15">
      <c r="A3" s="21"/>
      <c r="B3" s="1346"/>
      <c r="C3" s="13"/>
      <c r="D3" s="13"/>
      <c r="E3" s="13"/>
      <c r="F3" s="20"/>
      <c r="R3" s="1737"/>
      <c r="S3" s="1737"/>
      <c r="T3" s="1737"/>
      <c r="U3" s="1737"/>
      <c r="V3" s="1737"/>
      <c r="W3" s="1737"/>
      <c r="X3" s="1737"/>
      <c r="Y3" s="1737"/>
    </row>
    <row r="4" spans="1:26" ht="15" customHeight="1">
      <c r="B4" s="525" t="s">
        <v>3272</v>
      </c>
      <c r="C4" s="59"/>
      <c r="R4" s="1737" t="str">
        <f>$B4</f>
        <v>Counterparty Credit Risk For Trading Book Exposures (116)</v>
      </c>
      <c r="S4" s="1737"/>
      <c r="T4" s="1737"/>
      <c r="U4" s="1737"/>
      <c r="V4" s="1737"/>
      <c r="W4" s="1737"/>
      <c r="X4" s="1737"/>
      <c r="Y4" s="1737"/>
      <c r="Z4" s="1737"/>
    </row>
    <row r="5" spans="1:26" ht="12.75" customHeight="1">
      <c r="B5" s="19" t="s">
        <v>2875</v>
      </c>
      <c r="C5" s="59"/>
      <c r="R5" s="19" t="str">
        <f>$B5</f>
        <v>Dollars in thousands, Record Type 010</v>
      </c>
      <c r="S5" s="110"/>
      <c r="T5" s="111"/>
      <c r="U5" s="111"/>
      <c r="V5" s="111"/>
      <c r="W5" s="111"/>
    </row>
    <row r="6" spans="1:26" ht="19.350000000000001" customHeight="1">
      <c r="B6" s="1651" t="s">
        <v>2342</v>
      </c>
      <c r="C6" s="1652"/>
      <c r="D6" s="1653"/>
      <c r="E6" s="68"/>
      <c r="F6" s="1796" t="s">
        <v>3273</v>
      </c>
      <c r="G6" s="1797"/>
      <c r="H6" s="738"/>
      <c r="I6" s="1593" t="s">
        <v>2876</v>
      </c>
      <c r="J6" s="1798"/>
      <c r="K6" s="1798"/>
      <c r="L6" s="1798"/>
      <c r="M6" s="1799"/>
      <c r="R6" s="1660" t="s">
        <v>2877</v>
      </c>
      <c r="S6" s="1660"/>
      <c r="T6" s="112"/>
      <c r="U6" s="113"/>
      <c r="V6" s="113"/>
    </row>
    <row r="7" spans="1:26" ht="44.4" customHeight="1">
      <c r="B7" s="114"/>
      <c r="C7" s="115"/>
      <c r="D7" s="116"/>
      <c r="E7" s="68"/>
      <c r="F7" s="114"/>
      <c r="G7" s="116"/>
      <c r="H7" s="111"/>
      <c r="I7" s="1593" t="s">
        <v>2878</v>
      </c>
      <c r="J7" s="1701"/>
      <c r="K7" s="1593" t="s">
        <v>2879</v>
      </c>
      <c r="L7" s="1701"/>
      <c r="M7" s="1699" t="s">
        <v>2880</v>
      </c>
      <c r="N7" s="68"/>
      <c r="O7" s="68"/>
      <c r="P7" s="68"/>
      <c r="R7" s="1661"/>
      <c r="S7" s="1661"/>
      <c r="T7" s="1338"/>
      <c r="U7" s="1647" t="s">
        <v>2879</v>
      </c>
      <c r="V7" s="1648"/>
      <c r="W7" s="1347"/>
    </row>
    <row r="8" spans="1:26" ht="76.5" customHeight="1">
      <c r="A8" s="69" t="s">
        <v>2881</v>
      </c>
      <c r="B8" s="69" t="s">
        <v>2882</v>
      </c>
      <c r="C8" s="69" t="s">
        <v>2345</v>
      </c>
      <c r="D8" s="69" t="s">
        <v>3274</v>
      </c>
      <c r="E8" s="72"/>
      <c r="F8" s="984" t="s">
        <v>2884</v>
      </c>
      <c r="G8" s="92" t="s">
        <v>3275</v>
      </c>
      <c r="H8" s="739"/>
      <c r="I8" s="69" t="s">
        <v>2886</v>
      </c>
      <c r="J8" s="69" t="s">
        <v>2887</v>
      </c>
      <c r="K8" s="69" t="s">
        <v>2888</v>
      </c>
      <c r="L8" s="69" t="s">
        <v>2889</v>
      </c>
      <c r="M8" s="1700"/>
      <c r="N8" s="72"/>
      <c r="O8" s="69" t="s">
        <v>2352</v>
      </c>
      <c r="P8" s="69" t="s">
        <v>2890</v>
      </c>
      <c r="R8" s="118" t="str">
        <f>$A8</f>
        <v>PD Band</v>
      </c>
      <c r="S8" s="118" t="str">
        <f>$B8</f>
        <v>Estimated PD (%) (M3)</v>
      </c>
      <c r="T8" s="69" t="s">
        <v>2891</v>
      </c>
      <c r="U8" s="69" t="s">
        <v>2892</v>
      </c>
      <c r="V8" s="69" t="s">
        <v>2893</v>
      </c>
      <c r="W8" s="119"/>
    </row>
    <row r="9" spans="1:26" s="112" customFormat="1" ht="12.75" customHeight="1">
      <c r="B9" s="73" t="s">
        <v>282</v>
      </c>
      <c r="C9" s="73"/>
      <c r="D9" s="73" t="s">
        <v>283</v>
      </c>
      <c r="E9" s="73"/>
      <c r="F9" s="73" t="s">
        <v>284</v>
      </c>
      <c r="G9" s="73" t="s">
        <v>423</v>
      </c>
      <c r="H9" s="73"/>
      <c r="I9" s="73" t="s">
        <v>424</v>
      </c>
      <c r="J9" s="73" t="s">
        <v>287</v>
      </c>
      <c r="K9" s="73"/>
      <c r="L9" s="73"/>
      <c r="M9" s="73"/>
      <c r="N9" s="73"/>
      <c r="O9" s="73"/>
      <c r="P9" s="73"/>
      <c r="R9" s="120"/>
      <c r="S9" s="121" t="s">
        <v>2895</v>
      </c>
      <c r="T9" s="376"/>
      <c r="U9" s="1"/>
      <c r="V9" s="73"/>
      <c r="W9" s="73"/>
    </row>
    <row r="10" spans="1:26">
      <c r="B10" s="17" t="s">
        <v>1792</v>
      </c>
      <c r="I10" s="1792" t="s">
        <v>2896</v>
      </c>
      <c r="J10" s="1792"/>
      <c r="R10" s="122"/>
      <c r="S10" s="123" t="str">
        <f>$B10</f>
        <v>Repo-style Transactions (503)</v>
      </c>
    </row>
    <row r="11" spans="1:26">
      <c r="A11" s="7" t="s">
        <v>2897</v>
      </c>
      <c r="B11" s="124"/>
      <c r="C11" s="125"/>
      <c r="D11" s="76"/>
      <c r="E11" s="7"/>
      <c r="F11" s="76"/>
      <c r="G11" s="76"/>
      <c r="H11" s="142"/>
      <c r="I11" s="76"/>
      <c r="J11" s="76"/>
      <c r="K11" s="128"/>
      <c r="L11" s="128"/>
      <c r="M11" s="129"/>
      <c r="N11" s="7"/>
      <c r="O11" s="288"/>
      <c r="P11" s="288"/>
      <c r="Q11" s="172"/>
      <c r="R11" s="130" t="str">
        <f t="shared" ref="R11:R35" si="0">$A11</f>
        <v>1 (1401)</v>
      </c>
      <c r="S11" s="131" t="str">
        <f t="shared" ref="S11:S35" si="1">IF($B11="","",$B11)</f>
        <v/>
      </c>
      <c r="T11" s="285"/>
      <c r="U11" s="132"/>
      <c r="V11" s="132"/>
      <c r="W11" s="290"/>
    </row>
    <row r="12" spans="1:26">
      <c r="A12" s="7" t="s">
        <v>2898</v>
      </c>
      <c r="B12" s="124"/>
      <c r="C12" s="125"/>
      <c r="D12" s="76"/>
      <c r="E12" s="7"/>
      <c r="F12" s="76"/>
      <c r="G12" s="76"/>
      <c r="H12" s="142"/>
      <c r="I12" s="76"/>
      <c r="J12" s="76"/>
      <c r="K12" s="128"/>
      <c r="L12" s="128"/>
      <c r="M12" s="129"/>
      <c r="N12" s="7"/>
      <c r="O12" s="288"/>
      <c r="P12" s="288"/>
      <c r="Q12" s="172"/>
      <c r="R12" s="130" t="str">
        <f t="shared" si="0"/>
        <v>2 (1402)</v>
      </c>
      <c r="S12" s="131" t="str">
        <f t="shared" si="1"/>
        <v/>
      </c>
      <c r="T12" s="285"/>
      <c r="U12" s="132"/>
      <c r="V12" s="132"/>
      <c r="W12" s="290"/>
    </row>
    <row r="13" spans="1:26">
      <c r="A13" s="7" t="s">
        <v>2899</v>
      </c>
      <c r="B13" s="124"/>
      <c r="C13" s="125"/>
      <c r="D13" s="76"/>
      <c r="E13" s="7"/>
      <c r="F13" s="76"/>
      <c r="G13" s="76"/>
      <c r="H13" s="142"/>
      <c r="I13" s="76"/>
      <c r="J13" s="76"/>
      <c r="K13" s="128"/>
      <c r="L13" s="128"/>
      <c r="M13" s="129"/>
      <c r="N13" s="7"/>
      <c r="O13" s="288"/>
      <c r="P13" s="288"/>
      <c r="Q13" s="172"/>
      <c r="R13" s="130" t="str">
        <f t="shared" si="0"/>
        <v>3 (1403)</v>
      </c>
      <c r="S13" s="131" t="str">
        <f t="shared" si="1"/>
        <v/>
      </c>
      <c r="T13" s="285"/>
      <c r="U13" s="132"/>
      <c r="V13" s="132"/>
      <c r="W13" s="290"/>
    </row>
    <row r="14" spans="1:26" hidden="1">
      <c r="A14" s="7" t="s">
        <v>2900</v>
      </c>
      <c r="B14" s="124"/>
      <c r="C14" s="125"/>
      <c r="D14" s="76"/>
      <c r="E14" s="7"/>
      <c r="F14" s="76"/>
      <c r="G14" s="76"/>
      <c r="H14" s="142"/>
      <c r="I14" s="76"/>
      <c r="J14" s="76"/>
      <c r="K14" s="128"/>
      <c r="L14" s="128"/>
      <c r="M14" s="129"/>
      <c r="N14" s="7"/>
      <c r="O14" s="288"/>
      <c r="P14" s="288"/>
      <c r="Q14" s="172"/>
      <c r="R14" s="130" t="str">
        <f t="shared" si="0"/>
        <v>4 (1404)</v>
      </c>
      <c r="S14" s="131" t="str">
        <f t="shared" si="1"/>
        <v/>
      </c>
      <c r="T14" s="285"/>
      <c r="U14" s="132"/>
      <c r="V14" s="132"/>
      <c r="W14" s="290"/>
    </row>
    <row r="15" spans="1:26" hidden="1">
      <c r="A15" s="7" t="s">
        <v>2901</v>
      </c>
      <c r="B15" s="124"/>
      <c r="C15" s="125"/>
      <c r="D15" s="76"/>
      <c r="E15" s="7"/>
      <c r="F15" s="76"/>
      <c r="G15" s="76"/>
      <c r="H15" s="142"/>
      <c r="I15" s="76"/>
      <c r="J15" s="76"/>
      <c r="K15" s="128"/>
      <c r="L15" s="128"/>
      <c r="M15" s="129"/>
      <c r="N15" s="7"/>
      <c r="O15" s="288"/>
      <c r="P15" s="288"/>
      <c r="Q15" s="172"/>
      <c r="R15" s="130" t="str">
        <f t="shared" si="0"/>
        <v>5 (1405)</v>
      </c>
      <c r="S15" s="131" t="str">
        <f t="shared" si="1"/>
        <v/>
      </c>
      <c r="T15" s="285"/>
      <c r="U15" s="132"/>
      <c r="V15" s="132"/>
      <c r="W15" s="290"/>
    </row>
    <row r="16" spans="1:26" hidden="1">
      <c r="A16" s="7" t="s">
        <v>2902</v>
      </c>
      <c r="B16" s="124"/>
      <c r="C16" s="125"/>
      <c r="D16" s="76"/>
      <c r="E16" s="7"/>
      <c r="F16" s="76"/>
      <c r="G16" s="76"/>
      <c r="H16" s="142"/>
      <c r="I16" s="76"/>
      <c r="J16" s="76"/>
      <c r="K16" s="128"/>
      <c r="L16" s="128"/>
      <c r="M16" s="129"/>
      <c r="N16" s="7"/>
      <c r="O16" s="288"/>
      <c r="P16" s="288"/>
      <c r="Q16" s="172"/>
      <c r="R16" s="130" t="str">
        <f t="shared" si="0"/>
        <v>6 (1406)</v>
      </c>
      <c r="S16" s="131" t="str">
        <f t="shared" si="1"/>
        <v/>
      </c>
      <c r="T16" s="285"/>
      <c r="U16" s="132"/>
      <c r="V16" s="132"/>
      <c r="W16" s="290"/>
    </row>
    <row r="17" spans="1:23" hidden="1">
      <c r="A17" s="7" t="s">
        <v>2903</v>
      </c>
      <c r="B17" s="124"/>
      <c r="C17" s="125"/>
      <c r="D17" s="76"/>
      <c r="E17" s="7"/>
      <c r="F17" s="76"/>
      <c r="G17" s="76"/>
      <c r="H17" s="142"/>
      <c r="I17" s="76"/>
      <c r="J17" s="76"/>
      <c r="K17" s="128"/>
      <c r="L17" s="128"/>
      <c r="M17" s="129"/>
      <c r="N17" s="7"/>
      <c r="O17" s="288"/>
      <c r="P17" s="288"/>
      <c r="Q17" s="172"/>
      <c r="R17" s="130" t="str">
        <f t="shared" si="0"/>
        <v>7 (1407)</v>
      </c>
      <c r="S17" s="131" t="str">
        <f t="shared" si="1"/>
        <v/>
      </c>
      <c r="T17" s="285"/>
      <c r="U17" s="132"/>
      <c r="V17" s="132"/>
      <c r="W17" s="290"/>
    </row>
    <row r="18" spans="1:23" hidden="1">
      <c r="A18" s="7" t="s">
        <v>2904</v>
      </c>
      <c r="B18" s="124"/>
      <c r="C18" s="125"/>
      <c r="D18" s="76"/>
      <c r="E18" s="7"/>
      <c r="F18" s="76"/>
      <c r="G18" s="76"/>
      <c r="H18" s="142"/>
      <c r="I18" s="76"/>
      <c r="J18" s="76"/>
      <c r="K18" s="128"/>
      <c r="L18" s="128"/>
      <c r="M18" s="129"/>
      <c r="N18" s="7"/>
      <c r="O18" s="288"/>
      <c r="P18" s="288"/>
      <c r="Q18" s="172"/>
      <c r="R18" s="130" t="str">
        <f t="shared" si="0"/>
        <v>8 (1408)</v>
      </c>
      <c r="S18" s="131" t="str">
        <f t="shared" si="1"/>
        <v/>
      </c>
      <c r="T18" s="285"/>
      <c r="U18" s="132"/>
      <c r="V18" s="132"/>
      <c r="W18" s="290"/>
    </row>
    <row r="19" spans="1:23" hidden="1">
      <c r="A19" s="7" t="s">
        <v>2905</v>
      </c>
      <c r="B19" s="124"/>
      <c r="C19" s="125"/>
      <c r="D19" s="76"/>
      <c r="E19" s="7"/>
      <c r="F19" s="76"/>
      <c r="G19" s="76"/>
      <c r="H19" s="142"/>
      <c r="I19" s="76"/>
      <c r="J19" s="76"/>
      <c r="K19" s="128"/>
      <c r="L19" s="128"/>
      <c r="M19" s="129"/>
      <c r="N19" s="7"/>
      <c r="O19" s="288"/>
      <c r="P19" s="288"/>
      <c r="Q19" s="172"/>
      <c r="R19" s="130" t="str">
        <f t="shared" si="0"/>
        <v>9 (1409)</v>
      </c>
      <c r="S19" s="131" t="str">
        <f t="shared" si="1"/>
        <v/>
      </c>
      <c r="T19" s="285"/>
      <c r="U19" s="132"/>
      <c r="V19" s="132"/>
      <c r="W19" s="290"/>
    </row>
    <row r="20" spans="1:23" hidden="1">
      <c r="A20" s="7" t="s">
        <v>2906</v>
      </c>
      <c r="B20" s="124"/>
      <c r="C20" s="125"/>
      <c r="D20" s="76"/>
      <c r="E20" s="7"/>
      <c r="F20" s="76"/>
      <c r="G20" s="76"/>
      <c r="H20" s="142"/>
      <c r="I20" s="76"/>
      <c r="J20" s="76"/>
      <c r="K20" s="128"/>
      <c r="L20" s="128"/>
      <c r="M20" s="129"/>
      <c r="N20" s="7"/>
      <c r="O20" s="288"/>
      <c r="P20" s="288"/>
      <c r="Q20" s="172"/>
      <c r="R20" s="130" t="str">
        <f t="shared" si="0"/>
        <v>10 (1410)</v>
      </c>
      <c r="S20" s="131" t="str">
        <f t="shared" si="1"/>
        <v/>
      </c>
      <c r="T20" s="285"/>
      <c r="U20" s="132"/>
      <c r="V20" s="132"/>
      <c r="W20" s="290"/>
    </row>
    <row r="21" spans="1:23" hidden="1">
      <c r="A21" s="7" t="s">
        <v>2907</v>
      </c>
      <c r="B21" s="124"/>
      <c r="C21" s="125"/>
      <c r="D21" s="76"/>
      <c r="E21" s="7"/>
      <c r="F21" s="76"/>
      <c r="G21" s="76"/>
      <c r="H21" s="142"/>
      <c r="I21" s="76"/>
      <c r="J21" s="76"/>
      <c r="K21" s="128"/>
      <c r="L21" s="128"/>
      <c r="M21" s="129"/>
      <c r="N21" s="7"/>
      <c r="O21" s="288"/>
      <c r="P21" s="288"/>
      <c r="Q21" s="172"/>
      <c r="R21" s="130" t="str">
        <f t="shared" si="0"/>
        <v>11 (1411)</v>
      </c>
      <c r="S21" s="131" t="str">
        <f t="shared" si="1"/>
        <v/>
      </c>
      <c r="T21" s="285"/>
      <c r="U21" s="132"/>
      <c r="V21" s="132"/>
      <c r="W21" s="290"/>
    </row>
    <row r="22" spans="1:23" hidden="1">
      <c r="A22" s="7" t="s">
        <v>2908</v>
      </c>
      <c r="B22" s="124"/>
      <c r="C22" s="125"/>
      <c r="D22" s="76"/>
      <c r="E22" s="7"/>
      <c r="F22" s="76"/>
      <c r="G22" s="76"/>
      <c r="H22" s="142"/>
      <c r="I22" s="76"/>
      <c r="J22" s="76"/>
      <c r="K22" s="128"/>
      <c r="L22" s="128"/>
      <c r="M22" s="129"/>
      <c r="N22" s="7"/>
      <c r="O22" s="288"/>
      <c r="P22" s="288"/>
      <c r="Q22" s="172"/>
      <c r="R22" s="130" t="str">
        <f t="shared" si="0"/>
        <v>12 (1412)</v>
      </c>
      <c r="S22" s="131" t="str">
        <f t="shared" si="1"/>
        <v/>
      </c>
      <c r="T22" s="285"/>
      <c r="U22" s="132"/>
      <c r="V22" s="132"/>
      <c r="W22" s="290"/>
    </row>
    <row r="23" spans="1:23" hidden="1">
      <c r="A23" s="7" t="s">
        <v>2909</v>
      </c>
      <c r="B23" s="124"/>
      <c r="C23" s="125"/>
      <c r="D23" s="76"/>
      <c r="E23" s="7"/>
      <c r="F23" s="76"/>
      <c r="G23" s="76"/>
      <c r="H23" s="142"/>
      <c r="I23" s="76"/>
      <c r="J23" s="76"/>
      <c r="K23" s="128"/>
      <c r="L23" s="128"/>
      <c r="M23" s="129"/>
      <c r="N23" s="7"/>
      <c r="O23" s="288"/>
      <c r="P23" s="288"/>
      <c r="Q23" s="172"/>
      <c r="R23" s="130" t="str">
        <f t="shared" si="0"/>
        <v>13 (1413)</v>
      </c>
      <c r="S23" s="131" t="str">
        <f t="shared" si="1"/>
        <v/>
      </c>
      <c r="T23" s="285"/>
      <c r="U23" s="132"/>
      <c r="V23" s="132"/>
      <c r="W23" s="290"/>
    </row>
    <row r="24" spans="1:23" hidden="1">
      <c r="A24" s="7" t="s">
        <v>2910</v>
      </c>
      <c r="B24" s="124"/>
      <c r="C24" s="125"/>
      <c r="D24" s="76"/>
      <c r="E24" s="7"/>
      <c r="F24" s="76"/>
      <c r="G24" s="76"/>
      <c r="H24" s="142"/>
      <c r="I24" s="76"/>
      <c r="J24" s="76"/>
      <c r="K24" s="128"/>
      <c r="L24" s="128"/>
      <c r="M24" s="129"/>
      <c r="N24" s="7"/>
      <c r="O24" s="288"/>
      <c r="P24" s="288"/>
      <c r="Q24" s="172"/>
      <c r="R24" s="130" t="str">
        <f t="shared" si="0"/>
        <v>14 (1414)</v>
      </c>
      <c r="S24" s="131" t="str">
        <f t="shared" si="1"/>
        <v/>
      </c>
      <c r="T24" s="285"/>
      <c r="U24" s="132"/>
      <c r="V24" s="132"/>
      <c r="W24" s="290"/>
    </row>
    <row r="25" spans="1:23" hidden="1">
      <c r="A25" s="7" t="s">
        <v>2911</v>
      </c>
      <c r="B25" s="124"/>
      <c r="C25" s="125"/>
      <c r="D25" s="76"/>
      <c r="E25" s="7"/>
      <c r="F25" s="76"/>
      <c r="G25" s="76"/>
      <c r="H25" s="142"/>
      <c r="I25" s="76"/>
      <c r="J25" s="76"/>
      <c r="K25" s="128"/>
      <c r="L25" s="128"/>
      <c r="M25" s="129"/>
      <c r="N25" s="7"/>
      <c r="O25" s="288"/>
      <c r="P25" s="288"/>
      <c r="Q25" s="172"/>
      <c r="R25" s="130" t="str">
        <f t="shared" si="0"/>
        <v>15 (1415)</v>
      </c>
      <c r="S25" s="131" t="str">
        <f t="shared" si="1"/>
        <v/>
      </c>
      <c r="T25" s="285"/>
      <c r="U25" s="132"/>
      <c r="V25" s="132"/>
      <c r="W25" s="290"/>
    </row>
    <row r="26" spans="1:23" hidden="1">
      <c r="A26" s="7" t="s">
        <v>2912</v>
      </c>
      <c r="B26" s="124"/>
      <c r="C26" s="125"/>
      <c r="D26" s="76"/>
      <c r="E26" s="7"/>
      <c r="F26" s="76"/>
      <c r="G26" s="76"/>
      <c r="H26" s="142"/>
      <c r="I26" s="76"/>
      <c r="J26" s="76"/>
      <c r="K26" s="128"/>
      <c r="L26" s="128"/>
      <c r="M26" s="129"/>
      <c r="N26" s="7"/>
      <c r="O26" s="288"/>
      <c r="P26" s="288"/>
      <c r="Q26" s="172"/>
      <c r="R26" s="130" t="str">
        <f t="shared" si="0"/>
        <v>16 (1416)</v>
      </c>
      <c r="S26" s="131" t="str">
        <f t="shared" si="1"/>
        <v/>
      </c>
      <c r="T26" s="285"/>
      <c r="U26" s="132"/>
      <c r="V26" s="132"/>
      <c r="W26" s="290"/>
    </row>
    <row r="27" spans="1:23" hidden="1">
      <c r="A27" s="7" t="s">
        <v>2913</v>
      </c>
      <c r="B27" s="124"/>
      <c r="C27" s="125"/>
      <c r="D27" s="76"/>
      <c r="E27" s="7"/>
      <c r="F27" s="76"/>
      <c r="G27" s="76"/>
      <c r="H27" s="142"/>
      <c r="I27" s="76"/>
      <c r="J27" s="76"/>
      <c r="K27" s="128"/>
      <c r="L27" s="128"/>
      <c r="M27" s="129"/>
      <c r="N27" s="7"/>
      <c r="O27" s="288"/>
      <c r="P27" s="288"/>
      <c r="Q27" s="172"/>
      <c r="R27" s="130" t="str">
        <f t="shared" si="0"/>
        <v>17 (1417)</v>
      </c>
      <c r="S27" s="131" t="str">
        <f t="shared" si="1"/>
        <v/>
      </c>
      <c r="T27" s="285"/>
      <c r="U27" s="132"/>
      <c r="V27" s="132"/>
      <c r="W27" s="290"/>
    </row>
    <row r="28" spans="1:23" hidden="1">
      <c r="A28" s="7" t="s">
        <v>2914</v>
      </c>
      <c r="B28" s="124"/>
      <c r="C28" s="125"/>
      <c r="D28" s="76"/>
      <c r="E28" s="7"/>
      <c r="F28" s="76"/>
      <c r="G28" s="76"/>
      <c r="H28" s="142"/>
      <c r="I28" s="76"/>
      <c r="J28" s="76"/>
      <c r="K28" s="128"/>
      <c r="L28" s="128"/>
      <c r="M28" s="129"/>
      <c r="N28" s="7"/>
      <c r="O28" s="288"/>
      <c r="P28" s="288"/>
      <c r="Q28" s="172"/>
      <c r="R28" s="130" t="str">
        <f t="shared" si="0"/>
        <v>18 (1418)</v>
      </c>
      <c r="S28" s="131" t="str">
        <f t="shared" si="1"/>
        <v/>
      </c>
      <c r="T28" s="285"/>
      <c r="U28" s="132"/>
      <c r="V28" s="132"/>
      <c r="W28" s="290"/>
    </row>
    <row r="29" spans="1:23" hidden="1">
      <c r="A29" s="7" t="s">
        <v>2915</v>
      </c>
      <c r="B29" s="124"/>
      <c r="C29" s="125"/>
      <c r="D29" s="76"/>
      <c r="E29" s="7"/>
      <c r="F29" s="76"/>
      <c r="G29" s="76"/>
      <c r="H29" s="142"/>
      <c r="I29" s="76"/>
      <c r="J29" s="76"/>
      <c r="K29" s="128"/>
      <c r="L29" s="128"/>
      <c r="M29" s="129"/>
      <c r="N29" s="7"/>
      <c r="O29" s="288"/>
      <c r="P29" s="288"/>
      <c r="Q29" s="172"/>
      <c r="R29" s="130" t="str">
        <f t="shared" si="0"/>
        <v>19 (1419)</v>
      </c>
      <c r="S29" s="131" t="str">
        <f t="shared" si="1"/>
        <v/>
      </c>
      <c r="T29" s="285"/>
      <c r="U29" s="132"/>
      <c r="V29" s="132"/>
      <c r="W29" s="290"/>
    </row>
    <row r="30" spans="1:23" hidden="1">
      <c r="A30" s="7" t="s">
        <v>2916</v>
      </c>
      <c r="B30" s="124"/>
      <c r="C30" s="125"/>
      <c r="D30" s="76"/>
      <c r="E30" s="7"/>
      <c r="F30" s="76"/>
      <c r="G30" s="76"/>
      <c r="H30" s="142"/>
      <c r="I30" s="76"/>
      <c r="J30" s="76"/>
      <c r="K30" s="128"/>
      <c r="L30" s="128"/>
      <c r="M30" s="129"/>
      <c r="N30" s="7"/>
      <c r="O30" s="288"/>
      <c r="P30" s="288"/>
      <c r="Q30" s="172"/>
      <c r="R30" s="130" t="str">
        <f t="shared" si="0"/>
        <v>20 (1420)</v>
      </c>
      <c r="S30" s="131" t="str">
        <f t="shared" si="1"/>
        <v/>
      </c>
      <c r="T30" s="285"/>
      <c r="U30" s="132"/>
      <c r="V30" s="132"/>
      <c r="W30" s="290"/>
    </row>
    <row r="31" spans="1:23" hidden="1">
      <c r="A31" s="7" t="s">
        <v>2917</v>
      </c>
      <c r="B31" s="124"/>
      <c r="C31" s="125"/>
      <c r="D31" s="76"/>
      <c r="E31" s="7"/>
      <c r="F31" s="76"/>
      <c r="G31" s="76"/>
      <c r="H31" s="142"/>
      <c r="I31" s="76"/>
      <c r="J31" s="76"/>
      <c r="K31" s="128"/>
      <c r="L31" s="128"/>
      <c r="M31" s="129"/>
      <c r="N31" s="7"/>
      <c r="O31" s="288"/>
      <c r="P31" s="288"/>
      <c r="Q31" s="172"/>
      <c r="R31" s="130" t="str">
        <f t="shared" si="0"/>
        <v>21 (1421)</v>
      </c>
      <c r="S31" s="131" t="str">
        <f t="shared" si="1"/>
        <v/>
      </c>
      <c r="T31" s="285"/>
      <c r="U31" s="132"/>
      <c r="V31" s="132"/>
      <c r="W31" s="290"/>
    </row>
    <row r="32" spans="1:23" hidden="1">
      <c r="A32" s="7" t="s">
        <v>2918</v>
      </c>
      <c r="B32" s="124"/>
      <c r="C32" s="125"/>
      <c r="D32" s="76"/>
      <c r="E32" s="7"/>
      <c r="F32" s="76"/>
      <c r="G32" s="76"/>
      <c r="H32" s="142"/>
      <c r="I32" s="76"/>
      <c r="J32" s="76"/>
      <c r="K32" s="128"/>
      <c r="L32" s="128"/>
      <c r="M32" s="129"/>
      <c r="N32" s="7"/>
      <c r="O32" s="288"/>
      <c r="P32" s="288"/>
      <c r="Q32" s="172"/>
      <c r="R32" s="130" t="str">
        <f t="shared" si="0"/>
        <v>22 (1422)</v>
      </c>
      <c r="S32" s="131" t="str">
        <f t="shared" si="1"/>
        <v/>
      </c>
      <c r="T32" s="285"/>
      <c r="U32" s="132"/>
      <c r="V32" s="132"/>
      <c r="W32" s="290"/>
    </row>
    <row r="33" spans="1:23" hidden="1">
      <c r="A33" s="7" t="s">
        <v>2919</v>
      </c>
      <c r="B33" s="124"/>
      <c r="C33" s="125"/>
      <c r="D33" s="76"/>
      <c r="E33" s="7"/>
      <c r="F33" s="76"/>
      <c r="G33" s="76"/>
      <c r="H33" s="142"/>
      <c r="I33" s="76"/>
      <c r="J33" s="76"/>
      <c r="K33" s="128"/>
      <c r="L33" s="128"/>
      <c r="M33" s="129"/>
      <c r="N33" s="7"/>
      <c r="O33" s="288"/>
      <c r="P33" s="288"/>
      <c r="Q33" s="172"/>
      <c r="R33" s="130" t="str">
        <f t="shared" si="0"/>
        <v>23 (1423)</v>
      </c>
      <c r="S33" s="131" t="str">
        <f t="shared" si="1"/>
        <v/>
      </c>
      <c r="T33" s="285"/>
      <c r="U33" s="132"/>
      <c r="V33" s="132"/>
      <c r="W33" s="290"/>
    </row>
    <row r="34" spans="1:23" hidden="1">
      <c r="A34" s="7" t="s">
        <v>2920</v>
      </c>
      <c r="B34" s="124"/>
      <c r="C34" s="125"/>
      <c r="D34" s="76"/>
      <c r="E34" s="7"/>
      <c r="F34" s="76"/>
      <c r="G34" s="76"/>
      <c r="H34" s="142"/>
      <c r="I34" s="76"/>
      <c r="J34" s="76"/>
      <c r="K34" s="128"/>
      <c r="L34" s="128"/>
      <c r="M34" s="129"/>
      <c r="N34" s="7"/>
      <c r="O34" s="288"/>
      <c r="P34" s="288"/>
      <c r="Q34" s="172"/>
      <c r="R34" s="130" t="str">
        <f t="shared" si="0"/>
        <v>24 (1424)</v>
      </c>
      <c r="S34" s="131" t="str">
        <f t="shared" si="1"/>
        <v/>
      </c>
      <c r="T34" s="285"/>
      <c r="U34" s="132"/>
      <c r="V34" s="132"/>
      <c r="W34" s="290"/>
    </row>
    <row r="35" spans="1:23">
      <c r="A35" s="7" t="s">
        <v>2921</v>
      </c>
      <c r="B35" s="124"/>
      <c r="C35" s="125"/>
      <c r="D35" s="76"/>
      <c r="E35" s="7"/>
      <c r="F35" s="76"/>
      <c r="G35" s="76"/>
      <c r="H35" s="142"/>
      <c r="I35" s="76"/>
      <c r="J35" s="76"/>
      <c r="K35" s="128"/>
      <c r="L35" s="128"/>
      <c r="M35" s="129"/>
      <c r="N35" s="7"/>
      <c r="O35" s="288"/>
      <c r="P35" s="288"/>
      <c r="Q35" s="172"/>
      <c r="R35" s="130" t="str">
        <f t="shared" si="0"/>
        <v>25 (1425)</v>
      </c>
      <c r="S35" s="131" t="str">
        <f t="shared" si="1"/>
        <v/>
      </c>
      <c r="T35" s="285"/>
      <c r="U35" s="132"/>
      <c r="V35" s="132"/>
      <c r="W35" s="290"/>
    </row>
    <row r="36" spans="1:23">
      <c r="A36" s="33" t="s">
        <v>2922</v>
      </c>
      <c r="B36" s="134">
        <v>100</v>
      </c>
      <c r="C36" s="25"/>
      <c r="D36" s="76"/>
      <c r="E36" s="7"/>
      <c r="F36" s="76"/>
      <c r="G36" s="76"/>
      <c r="H36" s="142"/>
      <c r="I36" s="76"/>
      <c r="J36" s="76"/>
      <c r="K36" s="128"/>
      <c r="L36" s="128"/>
      <c r="M36" s="1373"/>
      <c r="N36" s="7"/>
      <c r="O36" s="76"/>
      <c r="P36" s="76"/>
      <c r="Q36" s="172"/>
      <c r="R36" s="122"/>
      <c r="S36" s="138">
        <f>$B36</f>
        <v>100</v>
      </c>
      <c r="T36" s="285"/>
      <c r="U36" s="132"/>
      <c r="V36" s="132"/>
      <c r="W36" s="290"/>
    </row>
    <row r="37" spans="1:23">
      <c r="A37" s="4" t="s">
        <v>2923</v>
      </c>
      <c r="B37" s="139" t="s">
        <v>2924</v>
      </c>
      <c r="C37" s="28"/>
      <c r="D37" s="284"/>
      <c r="F37" s="80"/>
      <c r="G37" s="284"/>
      <c r="H37" s="143"/>
      <c r="I37" s="284"/>
      <c r="J37" s="284"/>
      <c r="K37" s="286"/>
      <c r="L37" s="286"/>
      <c r="M37" s="287"/>
      <c r="O37" s="284"/>
      <c r="P37" s="284"/>
      <c r="Q37" s="172"/>
      <c r="R37" s="122"/>
      <c r="S37" s="28" t="str">
        <f>$B37</f>
        <v>Overall</v>
      </c>
      <c r="T37" s="285"/>
      <c r="U37" s="289"/>
      <c r="V37" s="289"/>
      <c r="W37" s="290"/>
    </row>
    <row r="38" spans="1:23">
      <c r="R38" s="122"/>
      <c r="S38" s="122"/>
      <c r="T38" s="296"/>
      <c r="U38" s="296"/>
      <c r="V38" s="296"/>
      <c r="W38" s="290"/>
    </row>
    <row r="39" spans="1:23">
      <c r="B39" s="17" t="s">
        <v>1793</v>
      </c>
      <c r="R39" s="122"/>
      <c r="S39" s="123" t="str">
        <f>$B39</f>
        <v>OTC Derivatives (504)</v>
      </c>
      <c r="T39" s="296"/>
      <c r="U39" s="296"/>
      <c r="V39" s="296"/>
      <c r="W39" s="290"/>
    </row>
    <row r="40" spans="1:23">
      <c r="A40" s="7" t="s">
        <v>2897</v>
      </c>
      <c r="B40" s="124"/>
      <c r="C40" s="76"/>
      <c r="D40" s="76"/>
      <c r="E40" s="7"/>
      <c r="F40" s="76"/>
      <c r="G40" s="78"/>
      <c r="H40" s="126"/>
      <c r="I40" s="76"/>
      <c r="J40" s="78"/>
      <c r="K40" s="128"/>
      <c r="L40" s="78"/>
      <c r="M40" s="129"/>
      <c r="N40" s="7"/>
      <c r="O40" s="288"/>
      <c r="P40" s="288"/>
      <c r="Q40" s="172"/>
      <c r="R40" s="130" t="str">
        <f t="shared" ref="R40:R64" si="2">$A40</f>
        <v>1 (1401)</v>
      </c>
      <c r="S40" s="131" t="str">
        <f t="shared" ref="S40:S64" si="3">IF($B40="","",$B40)</f>
        <v/>
      </c>
      <c r="T40" s="285"/>
      <c r="U40" s="132"/>
      <c r="V40" s="132"/>
      <c r="W40" s="290"/>
    </row>
    <row r="41" spans="1:23">
      <c r="A41" s="7" t="s">
        <v>2898</v>
      </c>
      <c r="B41" s="124"/>
      <c r="C41" s="76"/>
      <c r="D41" s="76"/>
      <c r="E41" s="7"/>
      <c r="F41" s="76"/>
      <c r="G41" s="78"/>
      <c r="H41" s="126"/>
      <c r="I41" s="76"/>
      <c r="J41" s="78"/>
      <c r="K41" s="128"/>
      <c r="L41" s="78"/>
      <c r="M41" s="129"/>
      <c r="N41" s="7"/>
      <c r="O41" s="288"/>
      <c r="P41" s="288"/>
      <c r="Q41" s="172"/>
      <c r="R41" s="130" t="str">
        <f t="shared" si="2"/>
        <v>2 (1402)</v>
      </c>
      <c r="S41" s="131" t="str">
        <f t="shared" si="3"/>
        <v/>
      </c>
      <c r="T41" s="285"/>
      <c r="U41" s="132"/>
      <c r="V41" s="132"/>
      <c r="W41" s="290"/>
    </row>
    <row r="42" spans="1:23">
      <c r="A42" s="7" t="s">
        <v>2899</v>
      </c>
      <c r="B42" s="124"/>
      <c r="C42" s="76"/>
      <c r="D42" s="76"/>
      <c r="E42" s="7"/>
      <c r="F42" s="76"/>
      <c r="G42" s="78"/>
      <c r="H42" s="126"/>
      <c r="I42" s="76"/>
      <c r="J42" s="78"/>
      <c r="K42" s="128"/>
      <c r="L42" s="78"/>
      <c r="M42" s="129"/>
      <c r="N42" s="7"/>
      <c r="O42" s="288"/>
      <c r="P42" s="288"/>
      <c r="Q42" s="172"/>
      <c r="R42" s="130" t="str">
        <f t="shared" si="2"/>
        <v>3 (1403)</v>
      </c>
      <c r="S42" s="131" t="str">
        <f t="shared" si="3"/>
        <v/>
      </c>
      <c r="T42" s="285"/>
      <c r="U42" s="132"/>
      <c r="V42" s="132"/>
      <c r="W42" s="290"/>
    </row>
    <row r="43" spans="1:23" hidden="1">
      <c r="A43" s="7" t="s">
        <v>2900</v>
      </c>
      <c r="B43" s="124"/>
      <c r="C43" s="76"/>
      <c r="D43" s="76"/>
      <c r="E43" s="7"/>
      <c r="F43" s="76"/>
      <c r="G43" s="78"/>
      <c r="H43" s="126"/>
      <c r="I43" s="76"/>
      <c r="J43" s="78"/>
      <c r="K43" s="128"/>
      <c r="L43" s="78"/>
      <c r="M43" s="129"/>
      <c r="N43" s="7"/>
      <c r="O43" s="288"/>
      <c r="P43" s="288"/>
      <c r="Q43" s="172"/>
      <c r="R43" s="130" t="str">
        <f t="shared" si="2"/>
        <v>4 (1404)</v>
      </c>
      <c r="S43" s="131" t="str">
        <f t="shared" si="3"/>
        <v/>
      </c>
      <c r="T43" s="285"/>
      <c r="U43" s="132"/>
      <c r="V43" s="132"/>
      <c r="W43" s="290"/>
    </row>
    <row r="44" spans="1:23" hidden="1">
      <c r="A44" s="7" t="s">
        <v>2901</v>
      </c>
      <c r="B44" s="124"/>
      <c r="C44" s="76"/>
      <c r="D44" s="76"/>
      <c r="E44" s="7"/>
      <c r="F44" s="76"/>
      <c r="G44" s="78"/>
      <c r="H44" s="126"/>
      <c r="I44" s="76"/>
      <c r="J44" s="78"/>
      <c r="K44" s="128"/>
      <c r="L44" s="78"/>
      <c r="M44" s="129"/>
      <c r="N44" s="7"/>
      <c r="O44" s="288"/>
      <c r="P44" s="288"/>
      <c r="Q44" s="172"/>
      <c r="R44" s="130" t="str">
        <f t="shared" si="2"/>
        <v>5 (1405)</v>
      </c>
      <c r="S44" s="131" t="str">
        <f t="shared" si="3"/>
        <v/>
      </c>
      <c r="T44" s="285"/>
      <c r="U44" s="132"/>
      <c r="V44" s="132"/>
      <c r="W44" s="290"/>
    </row>
    <row r="45" spans="1:23" hidden="1">
      <c r="A45" s="7" t="s">
        <v>2902</v>
      </c>
      <c r="B45" s="124"/>
      <c r="C45" s="76"/>
      <c r="D45" s="76"/>
      <c r="E45" s="7"/>
      <c r="F45" s="76"/>
      <c r="G45" s="78"/>
      <c r="H45" s="126"/>
      <c r="I45" s="76"/>
      <c r="J45" s="78"/>
      <c r="K45" s="128"/>
      <c r="L45" s="78"/>
      <c r="M45" s="129"/>
      <c r="N45" s="7"/>
      <c r="O45" s="288"/>
      <c r="P45" s="288"/>
      <c r="Q45" s="172"/>
      <c r="R45" s="130" t="str">
        <f t="shared" si="2"/>
        <v>6 (1406)</v>
      </c>
      <c r="S45" s="131" t="str">
        <f t="shared" si="3"/>
        <v/>
      </c>
      <c r="T45" s="285"/>
      <c r="U45" s="132"/>
      <c r="V45" s="132"/>
      <c r="W45" s="290"/>
    </row>
    <row r="46" spans="1:23" hidden="1">
      <c r="A46" s="7" t="s">
        <v>2903</v>
      </c>
      <c r="B46" s="124"/>
      <c r="D46" s="76"/>
      <c r="E46" s="7"/>
      <c r="F46" s="76"/>
      <c r="G46" s="78"/>
      <c r="H46" s="126"/>
      <c r="I46" s="76"/>
      <c r="J46" s="78"/>
      <c r="K46" s="128"/>
      <c r="L46" s="78"/>
      <c r="M46" s="129"/>
      <c r="N46" s="7"/>
      <c r="O46" s="288"/>
      <c r="P46" s="288"/>
      <c r="Q46" s="172"/>
      <c r="R46" s="130" t="str">
        <f t="shared" si="2"/>
        <v>7 (1407)</v>
      </c>
      <c r="S46" s="131" t="str">
        <f t="shared" si="3"/>
        <v/>
      </c>
      <c r="T46" s="285"/>
      <c r="U46" s="132"/>
      <c r="V46" s="132"/>
      <c r="W46" s="290"/>
    </row>
    <row r="47" spans="1:23" hidden="1">
      <c r="A47" s="7" t="s">
        <v>2904</v>
      </c>
      <c r="B47" s="124"/>
      <c r="C47" s="76"/>
      <c r="D47" s="76"/>
      <c r="E47" s="7"/>
      <c r="F47" s="76"/>
      <c r="G47" s="78"/>
      <c r="H47" s="126"/>
      <c r="I47" s="76"/>
      <c r="J47" s="78"/>
      <c r="K47" s="128"/>
      <c r="L47" s="78"/>
      <c r="M47" s="129"/>
      <c r="N47" s="7"/>
      <c r="O47" s="288"/>
      <c r="P47" s="288"/>
      <c r="Q47" s="172"/>
      <c r="R47" s="130" t="str">
        <f t="shared" si="2"/>
        <v>8 (1408)</v>
      </c>
      <c r="S47" s="131" t="str">
        <f t="shared" si="3"/>
        <v/>
      </c>
      <c r="T47" s="285"/>
      <c r="U47" s="132"/>
      <c r="V47" s="132"/>
      <c r="W47" s="290"/>
    </row>
    <row r="48" spans="1:23" hidden="1">
      <c r="A48" s="7" t="s">
        <v>2905</v>
      </c>
      <c r="B48" s="124"/>
      <c r="C48" s="76"/>
      <c r="D48" s="76"/>
      <c r="E48" s="7"/>
      <c r="F48" s="76"/>
      <c r="G48" s="78"/>
      <c r="H48" s="126"/>
      <c r="I48" s="76"/>
      <c r="J48" s="78"/>
      <c r="K48" s="128"/>
      <c r="L48" s="78"/>
      <c r="M48" s="129"/>
      <c r="N48" s="7"/>
      <c r="O48" s="288"/>
      <c r="P48" s="288"/>
      <c r="Q48" s="172"/>
      <c r="R48" s="130" t="str">
        <f t="shared" si="2"/>
        <v>9 (1409)</v>
      </c>
      <c r="S48" s="131" t="str">
        <f t="shared" si="3"/>
        <v/>
      </c>
      <c r="T48" s="285"/>
      <c r="U48" s="132"/>
      <c r="V48" s="132"/>
      <c r="W48" s="290"/>
    </row>
    <row r="49" spans="1:23" hidden="1">
      <c r="A49" s="7" t="s">
        <v>2906</v>
      </c>
      <c r="B49" s="124"/>
      <c r="C49" s="76"/>
      <c r="D49" s="76"/>
      <c r="E49" s="7"/>
      <c r="F49" s="76"/>
      <c r="G49" s="78"/>
      <c r="H49" s="126"/>
      <c r="I49" s="76"/>
      <c r="J49" s="78"/>
      <c r="K49" s="128"/>
      <c r="L49" s="78"/>
      <c r="M49" s="129"/>
      <c r="N49" s="7"/>
      <c r="O49" s="288"/>
      <c r="P49" s="288"/>
      <c r="Q49" s="172"/>
      <c r="R49" s="130" t="str">
        <f t="shared" si="2"/>
        <v>10 (1410)</v>
      </c>
      <c r="S49" s="131" t="str">
        <f t="shared" si="3"/>
        <v/>
      </c>
      <c r="T49" s="285"/>
      <c r="U49" s="132"/>
      <c r="V49" s="132"/>
      <c r="W49" s="290"/>
    </row>
    <row r="50" spans="1:23" hidden="1">
      <c r="A50" s="7" t="s">
        <v>2907</v>
      </c>
      <c r="B50" s="124"/>
      <c r="C50" s="76"/>
      <c r="D50" s="76"/>
      <c r="E50" s="7"/>
      <c r="F50" s="76"/>
      <c r="G50" s="78"/>
      <c r="H50" s="126"/>
      <c r="I50" s="76"/>
      <c r="J50" s="78"/>
      <c r="K50" s="128"/>
      <c r="L50" s="78"/>
      <c r="M50" s="129"/>
      <c r="N50" s="7"/>
      <c r="O50" s="288"/>
      <c r="P50" s="288"/>
      <c r="Q50" s="172"/>
      <c r="R50" s="130" t="str">
        <f t="shared" si="2"/>
        <v>11 (1411)</v>
      </c>
      <c r="S50" s="131" t="str">
        <f t="shared" si="3"/>
        <v/>
      </c>
      <c r="T50" s="285"/>
      <c r="U50" s="132"/>
      <c r="V50" s="132"/>
      <c r="W50" s="290"/>
    </row>
    <row r="51" spans="1:23" hidden="1">
      <c r="A51" s="7" t="s">
        <v>2908</v>
      </c>
      <c r="B51" s="124"/>
      <c r="C51" s="76"/>
      <c r="D51" s="76"/>
      <c r="E51" s="7"/>
      <c r="F51" s="76"/>
      <c r="G51" s="78"/>
      <c r="H51" s="126"/>
      <c r="I51" s="76"/>
      <c r="J51" s="78"/>
      <c r="K51" s="128"/>
      <c r="L51" s="78"/>
      <c r="M51" s="129"/>
      <c r="N51" s="7"/>
      <c r="O51" s="288"/>
      <c r="P51" s="288"/>
      <c r="Q51" s="172"/>
      <c r="R51" s="130" t="str">
        <f t="shared" si="2"/>
        <v>12 (1412)</v>
      </c>
      <c r="S51" s="131" t="str">
        <f t="shared" si="3"/>
        <v/>
      </c>
      <c r="T51" s="285"/>
      <c r="U51" s="132"/>
      <c r="V51" s="132"/>
      <c r="W51" s="290"/>
    </row>
    <row r="52" spans="1:23" hidden="1">
      <c r="A52" s="7" t="s">
        <v>2909</v>
      </c>
      <c r="B52" s="124"/>
      <c r="C52" s="76"/>
      <c r="D52" s="76"/>
      <c r="E52" s="7"/>
      <c r="F52" s="76"/>
      <c r="G52" s="78"/>
      <c r="H52" s="126"/>
      <c r="I52" s="76"/>
      <c r="J52" s="78"/>
      <c r="K52" s="128"/>
      <c r="L52" s="78"/>
      <c r="M52" s="129"/>
      <c r="N52" s="7"/>
      <c r="O52" s="288"/>
      <c r="P52" s="288"/>
      <c r="Q52" s="172"/>
      <c r="R52" s="130" t="str">
        <f t="shared" si="2"/>
        <v>13 (1413)</v>
      </c>
      <c r="S52" s="131" t="str">
        <f t="shared" si="3"/>
        <v/>
      </c>
      <c r="T52" s="285"/>
      <c r="U52" s="132"/>
      <c r="V52" s="132"/>
      <c r="W52" s="290"/>
    </row>
    <row r="53" spans="1:23" hidden="1">
      <c r="A53" s="7" t="s">
        <v>2910</v>
      </c>
      <c r="B53" s="124"/>
      <c r="C53" s="76"/>
      <c r="D53" s="76"/>
      <c r="E53" s="7"/>
      <c r="F53" s="76"/>
      <c r="G53" s="78"/>
      <c r="H53" s="126"/>
      <c r="I53" s="76"/>
      <c r="J53" s="78"/>
      <c r="K53" s="128"/>
      <c r="L53" s="78"/>
      <c r="M53" s="129"/>
      <c r="N53" s="7"/>
      <c r="O53" s="288"/>
      <c r="P53" s="288"/>
      <c r="Q53" s="172"/>
      <c r="R53" s="130" t="str">
        <f t="shared" si="2"/>
        <v>14 (1414)</v>
      </c>
      <c r="S53" s="131" t="str">
        <f t="shared" si="3"/>
        <v/>
      </c>
      <c r="T53" s="285"/>
      <c r="U53" s="132"/>
      <c r="V53" s="132"/>
      <c r="W53" s="290"/>
    </row>
    <row r="54" spans="1:23" hidden="1">
      <c r="A54" s="7" t="s">
        <v>2911</v>
      </c>
      <c r="B54" s="124"/>
      <c r="C54" s="76"/>
      <c r="D54" s="76"/>
      <c r="E54" s="7"/>
      <c r="F54" s="76"/>
      <c r="G54" s="78"/>
      <c r="H54" s="126"/>
      <c r="I54" s="76"/>
      <c r="J54" s="78"/>
      <c r="K54" s="128"/>
      <c r="L54" s="78"/>
      <c r="M54" s="129"/>
      <c r="N54" s="7"/>
      <c r="O54" s="288"/>
      <c r="P54" s="288"/>
      <c r="Q54" s="172"/>
      <c r="R54" s="130" t="str">
        <f t="shared" si="2"/>
        <v>15 (1415)</v>
      </c>
      <c r="S54" s="131" t="str">
        <f t="shared" si="3"/>
        <v/>
      </c>
      <c r="T54" s="285"/>
      <c r="U54" s="132"/>
      <c r="V54" s="132"/>
      <c r="W54" s="290"/>
    </row>
    <row r="55" spans="1:23" hidden="1">
      <c r="A55" s="7" t="s">
        <v>2912</v>
      </c>
      <c r="B55" s="124"/>
      <c r="C55" s="76"/>
      <c r="D55" s="76"/>
      <c r="E55" s="7"/>
      <c r="F55" s="76"/>
      <c r="G55" s="78"/>
      <c r="H55" s="126"/>
      <c r="I55" s="76"/>
      <c r="J55" s="78"/>
      <c r="K55" s="128"/>
      <c r="L55" s="78"/>
      <c r="M55" s="129"/>
      <c r="N55" s="7"/>
      <c r="O55" s="288"/>
      <c r="P55" s="288"/>
      <c r="Q55" s="172"/>
      <c r="R55" s="130" t="str">
        <f t="shared" si="2"/>
        <v>16 (1416)</v>
      </c>
      <c r="S55" s="131" t="str">
        <f t="shared" si="3"/>
        <v/>
      </c>
      <c r="T55" s="285"/>
      <c r="U55" s="132"/>
      <c r="V55" s="132"/>
      <c r="W55" s="290"/>
    </row>
    <row r="56" spans="1:23" hidden="1">
      <c r="A56" s="7" t="s">
        <v>2913</v>
      </c>
      <c r="B56" s="124"/>
      <c r="C56" s="76"/>
      <c r="D56" s="76"/>
      <c r="E56" s="7"/>
      <c r="F56" s="76"/>
      <c r="G56" s="78"/>
      <c r="H56" s="126"/>
      <c r="I56" s="76"/>
      <c r="J56" s="78"/>
      <c r="K56" s="128"/>
      <c r="L56" s="78"/>
      <c r="M56" s="129"/>
      <c r="N56" s="7"/>
      <c r="O56" s="288"/>
      <c r="P56" s="288"/>
      <c r="Q56" s="172"/>
      <c r="R56" s="130" t="str">
        <f t="shared" si="2"/>
        <v>17 (1417)</v>
      </c>
      <c r="S56" s="131" t="str">
        <f t="shared" si="3"/>
        <v/>
      </c>
      <c r="T56" s="285"/>
      <c r="U56" s="132"/>
      <c r="V56" s="132"/>
      <c r="W56" s="290"/>
    </row>
    <row r="57" spans="1:23" hidden="1">
      <c r="A57" s="7" t="s">
        <v>2914</v>
      </c>
      <c r="B57" s="124"/>
      <c r="C57" s="76"/>
      <c r="D57" s="76"/>
      <c r="E57" s="7"/>
      <c r="F57" s="76"/>
      <c r="G57" s="78"/>
      <c r="H57" s="126"/>
      <c r="I57" s="76"/>
      <c r="J57" s="78"/>
      <c r="K57" s="128"/>
      <c r="L57" s="78"/>
      <c r="M57" s="129"/>
      <c r="N57" s="7"/>
      <c r="O57" s="288"/>
      <c r="P57" s="288"/>
      <c r="Q57" s="172"/>
      <c r="R57" s="130" t="str">
        <f t="shared" si="2"/>
        <v>18 (1418)</v>
      </c>
      <c r="S57" s="131" t="str">
        <f t="shared" si="3"/>
        <v/>
      </c>
      <c r="T57" s="285"/>
      <c r="U57" s="132"/>
      <c r="V57" s="132"/>
      <c r="W57" s="290"/>
    </row>
    <row r="58" spans="1:23" hidden="1">
      <c r="A58" s="7" t="s">
        <v>2915</v>
      </c>
      <c r="B58" s="124"/>
      <c r="C58" s="76"/>
      <c r="D58" s="76"/>
      <c r="E58" s="7"/>
      <c r="F58" s="76"/>
      <c r="G58" s="78"/>
      <c r="H58" s="126"/>
      <c r="I58" s="76"/>
      <c r="J58" s="78"/>
      <c r="K58" s="128"/>
      <c r="L58" s="78"/>
      <c r="M58" s="129"/>
      <c r="N58" s="7"/>
      <c r="O58" s="288"/>
      <c r="P58" s="288"/>
      <c r="Q58" s="172"/>
      <c r="R58" s="130" t="str">
        <f t="shared" si="2"/>
        <v>19 (1419)</v>
      </c>
      <c r="S58" s="131" t="str">
        <f t="shared" si="3"/>
        <v/>
      </c>
      <c r="T58" s="285"/>
      <c r="U58" s="132"/>
      <c r="V58" s="132"/>
      <c r="W58" s="290"/>
    </row>
    <row r="59" spans="1:23" hidden="1">
      <c r="A59" s="7" t="s">
        <v>2916</v>
      </c>
      <c r="B59" s="124"/>
      <c r="C59" s="76"/>
      <c r="D59" s="76"/>
      <c r="E59" s="7"/>
      <c r="F59" s="76"/>
      <c r="G59" s="78"/>
      <c r="H59" s="126"/>
      <c r="I59" s="76"/>
      <c r="J59" s="78"/>
      <c r="K59" s="128"/>
      <c r="L59" s="78"/>
      <c r="M59" s="129"/>
      <c r="N59" s="7"/>
      <c r="O59" s="288"/>
      <c r="P59" s="288"/>
      <c r="Q59" s="172"/>
      <c r="R59" s="130" t="str">
        <f t="shared" si="2"/>
        <v>20 (1420)</v>
      </c>
      <c r="S59" s="131" t="str">
        <f t="shared" si="3"/>
        <v/>
      </c>
      <c r="T59" s="285"/>
      <c r="U59" s="132"/>
      <c r="V59" s="132"/>
      <c r="W59" s="290"/>
    </row>
    <row r="60" spans="1:23" hidden="1">
      <c r="A60" s="7" t="s">
        <v>2917</v>
      </c>
      <c r="B60" s="124"/>
      <c r="C60" s="76"/>
      <c r="D60" s="76"/>
      <c r="E60" s="7"/>
      <c r="F60" s="76"/>
      <c r="G60" s="78"/>
      <c r="H60" s="126"/>
      <c r="I60" s="76"/>
      <c r="J60" s="78"/>
      <c r="K60" s="128"/>
      <c r="L60" s="78"/>
      <c r="M60" s="129"/>
      <c r="N60" s="7"/>
      <c r="O60" s="288"/>
      <c r="P60" s="288"/>
      <c r="Q60" s="172"/>
      <c r="R60" s="130" t="str">
        <f t="shared" si="2"/>
        <v>21 (1421)</v>
      </c>
      <c r="S60" s="131" t="str">
        <f t="shared" si="3"/>
        <v/>
      </c>
      <c r="T60" s="285"/>
      <c r="U60" s="132"/>
      <c r="V60" s="132"/>
      <c r="W60" s="290"/>
    </row>
    <row r="61" spans="1:23" hidden="1">
      <c r="A61" s="7" t="s">
        <v>2918</v>
      </c>
      <c r="B61" s="124"/>
      <c r="C61" s="76"/>
      <c r="D61" s="76"/>
      <c r="E61" s="7"/>
      <c r="F61" s="76"/>
      <c r="G61" s="78"/>
      <c r="H61" s="126"/>
      <c r="I61" s="76"/>
      <c r="J61" s="78"/>
      <c r="K61" s="128"/>
      <c r="L61" s="78"/>
      <c r="M61" s="129"/>
      <c r="N61" s="7"/>
      <c r="O61" s="288"/>
      <c r="P61" s="288"/>
      <c r="Q61" s="172"/>
      <c r="R61" s="130" t="str">
        <f t="shared" si="2"/>
        <v>22 (1422)</v>
      </c>
      <c r="S61" s="131" t="str">
        <f t="shared" si="3"/>
        <v/>
      </c>
      <c r="T61" s="285"/>
      <c r="U61" s="132"/>
      <c r="V61" s="132"/>
      <c r="W61" s="290"/>
    </row>
    <row r="62" spans="1:23" hidden="1">
      <c r="A62" s="7" t="s">
        <v>2919</v>
      </c>
      <c r="B62" s="124"/>
      <c r="C62" s="76"/>
      <c r="D62" s="76"/>
      <c r="E62" s="7"/>
      <c r="F62" s="76"/>
      <c r="G62" s="78"/>
      <c r="H62" s="126"/>
      <c r="I62" s="76"/>
      <c r="J62" s="78"/>
      <c r="K62" s="128"/>
      <c r="L62" s="78"/>
      <c r="M62" s="129"/>
      <c r="N62" s="7"/>
      <c r="O62" s="288"/>
      <c r="P62" s="288"/>
      <c r="Q62" s="172"/>
      <c r="R62" s="130" t="str">
        <f t="shared" si="2"/>
        <v>23 (1423)</v>
      </c>
      <c r="S62" s="131" t="str">
        <f t="shared" si="3"/>
        <v/>
      </c>
      <c r="T62" s="285"/>
      <c r="U62" s="132"/>
      <c r="V62" s="132"/>
      <c r="W62" s="290"/>
    </row>
    <row r="63" spans="1:23" hidden="1">
      <c r="A63" s="7" t="s">
        <v>2920</v>
      </c>
      <c r="B63" s="124"/>
      <c r="C63" s="76"/>
      <c r="D63" s="76"/>
      <c r="E63" s="7"/>
      <c r="F63" s="76"/>
      <c r="G63" s="78"/>
      <c r="H63" s="126"/>
      <c r="I63" s="76"/>
      <c r="J63" s="78"/>
      <c r="K63" s="128"/>
      <c r="L63" s="78"/>
      <c r="M63" s="129"/>
      <c r="N63" s="7"/>
      <c r="O63" s="288"/>
      <c r="P63" s="288"/>
      <c r="Q63" s="172"/>
      <c r="R63" s="130" t="str">
        <f t="shared" si="2"/>
        <v>24 (1424)</v>
      </c>
      <c r="S63" s="131" t="str">
        <f t="shared" si="3"/>
        <v/>
      </c>
      <c r="T63" s="285"/>
      <c r="U63" s="132"/>
      <c r="V63" s="132"/>
      <c r="W63" s="290"/>
    </row>
    <row r="64" spans="1:23">
      <c r="A64" s="7" t="s">
        <v>2921</v>
      </c>
      <c r="B64" s="124"/>
      <c r="C64" s="76"/>
      <c r="D64" s="76"/>
      <c r="E64" s="7"/>
      <c r="F64" s="76"/>
      <c r="G64" s="78"/>
      <c r="H64" s="126"/>
      <c r="I64" s="76"/>
      <c r="J64" s="78"/>
      <c r="K64" s="128"/>
      <c r="L64" s="78"/>
      <c r="M64" s="129"/>
      <c r="N64" s="7"/>
      <c r="O64" s="288"/>
      <c r="P64" s="288"/>
      <c r="Q64" s="172"/>
      <c r="R64" s="130" t="str">
        <f t="shared" si="2"/>
        <v>25 (1425)</v>
      </c>
      <c r="S64" s="131" t="str">
        <f t="shared" si="3"/>
        <v/>
      </c>
      <c r="T64" s="285"/>
      <c r="U64" s="132"/>
      <c r="V64" s="132"/>
      <c r="W64" s="290"/>
    </row>
    <row r="65" spans="1:23">
      <c r="A65" s="33" t="s">
        <v>2922</v>
      </c>
      <c r="B65" s="134">
        <v>100</v>
      </c>
      <c r="C65" s="76"/>
      <c r="D65" s="76"/>
      <c r="E65" s="7"/>
      <c r="F65" s="76"/>
      <c r="G65" s="135"/>
      <c r="H65" s="136"/>
      <c r="I65" s="76"/>
      <c r="J65" s="135"/>
      <c r="K65" s="128"/>
      <c r="L65" s="135"/>
      <c r="M65" s="1373"/>
      <c r="N65" s="7"/>
      <c r="O65" s="76"/>
      <c r="P65" s="76"/>
      <c r="Q65" s="13"/>
      <c r="R65" s="122"/>
      <c r="S65" s="138">
        <f>$B65</f>
        <v>100</v>
      </c>
      <c r="T65" s="285"/>
      <c r="U65" s="132"/>
      <c r="V65" s="132"/>
      <c r="W65" s="290"/>
    </row>
    <row r="66" spans="1:23">
      <c r="A66" s="4" t="s">
        <v>2923</v>
      </c>
      <c r="B66" s="139" t="s">
        <v>2924</v>
      </c>
      <c r="C66" s="284"/>
      <c r="D66" s="284"/>
      <c r="F66" s="80"/>
      <c r="G66" s="140"/>
      <c r="H66" s="141"/>
      <c r="I66" s="284"/>
      <c r="J66" s="140"/>
      <c r="K66" s="286"/>
      <c r="L66" s="140"/>
      <c r="M66" s="287"/>
      <c r="O66" s="284"/>
      <c r="P66" s="284"/>
      <c r="Q66" s="13"/>
      <c r="R66" s="122"/>
      <c r="S66" s="28" t="str">
        <f>$B66</f>
        <v>Overall</v>
      </c>
      <c r="T66" s="285"/>
      <c r="U66" s="289"/>
      <c r="V66" s="289"/>
      <c r="W66" s="290"/>
    </row>
    <row r="67" spans="1:23">
      <c r="B67" s="2"/>
      <c r="C67" s="2"/>
      <c r="D67" s="150"/>
      <c r="F67" s="94"/>
      <c r="G67" s="94"/>
      <c r="H67" s="94"/>
      <c r="I67" s="94"/>
      <c r="J67" s="150"/>
      <c r="K67" s="150"/>
      <c r="L67" s="151"/>
      <c r="M67" s="7"/>
      <c r="O67" s="150"/>
      <c r="P67" s="150"/>
      <c r="Q67" s="13"/>
      <c r="R67" s="147"/>
      <c r="S67" s="147"/>
      <c r="T67" s="81"/>
      <c r="U67" s="81"/>
      <c r="V67" s="81"/>
      <c r="W67" s="81"/>
    </row>
    <row r="68" spans="1:23">
      <c r="A68" s="477"/>
      <c r="B68" s="1104" t="s">
        <v>2927</v>
      </c>
      <c r="C68" s="475"/>
      <c r="D68" s="1105"/>
      <c r="F68" s="94"/>
      <c r="G68" s="94"/>
      <c r="H68" s="94"/>
      <c r="I68" s="94"/>
      <c r="J68" s="150"/>
      <c r="K68" s="150"/>
      <c r="L68" s="728"/>
      <c r="M68" s="7"/>
      <c r="O68" s="150"/>
      <c r="P68" s="150"/>
      <c r="Q68" s="13"/>
      <c r="R68" s="147"/>
      <c r="S68" s="147"/>
      <c r="T68" s="81"/>
      <c r="U68" s="81"/>
      <c r="V68" s="81"/>
      <c r="W68" s="81"/>
    </row>
    <row r="69" spans="1:23">
      <c r="A69" s="478" t="s">
        <v>2923</v>
      </c>
      <c r="B69" s="1002" t="s">
        <v>2924</v>
      </c>
      <c r="C69" s="1106"/>
      <c r="D69" s="1106"/>
      <c r="F69" s="140"/>
      <c r="G69" s="140"/>
      <c r="H69" s="141"/>
      <c r="I69" s="140"/>
      <c r="J69" s="140"/>
      <c r="K69" s="140"/>
      <c r="L69" s="140"/>
      <c r="M69" s="140"/>
      <c r="O69" s="284"/>
      <c r="P69" s="140"/>
      <c r="Q69" s="13"/>
      <c r="R69" s="147"/>
      <c r="S69" s="147"/>
      <c r="T69" s="81"/>
      <c r="U69" s="81"/>
      <c r="V69" s="81"/>
      <c r="W69" s="81"/>
    </row>
    <row r="70" spans="1:23">
      <c r="B70" s="2"/>
      <c r="C70" s="2"/>
      <c r="D70" s="150"/>
      <c r="F70" s="94"/>
      <c r="G70" s="94"/>
      <c r="H70" s="94"/>
      <c r="I70" s="94"/>
      <c r="J70" s="150"/>
      <c r="K70" s="150"/>
      <c r="L70" s="151"/>
      <c r="M70" s="7"/>
      <c r="O70" s="150"/>
      <c r="P70" s="150"/>
      <c r="Q70" s="13"/>
      <c r="R70" s="147"/>
      <c r="S70" s="147"/>
      <c r="T70" s="81"/>
      <c r="U70" s="81"/>
      <c r="V70" s="81"/>
      <c r="W70" s="81"/>
    </row>
    <row r="71" spans="1:23">
      <c r="B71" s="85" t="s">
        <v>772</v>
      </c>
      <c r="C71" s="2"/>
      <c r="D71" s="284"/>
      <c r="F71" s="94"/>
      <c r="G71" s="94"/>
      <c r="H71" s="94"/>
      <c r="I71" s="94"/>
      <c r="J71" s="150"/>
      <c r="K71" s="150"/>
      <c r="L71" s="151"/>
      <c r="M71" s="7"/>
      <c r="O71" s="284"/>
      <c r="P71" s="284"/>
      <c r="Q71" s="13"/>
      <c r="R71" s="148"/>
      <c r="S71" s="123" t="str">
        <f>$B71</f>
        <v>Total (500)</v>
      </c>
      <c r="T71" s="285"/>
      <c r="V71" s="149"/>
      <c r="W71" s="149"/>
    </row>
    <row r="72" spans="1:23">
      <c r="A72" s="7"/>
      <c r="B72" s="2"/>
      <c r="C72" s="2"/>
      <c r="D72" s="150"/>
      <c r="F72" s="94"/>
      <c r="G72" s="94"/>
      <c r="H72" s="94"/>
      <c r="I72" s="94"/>
      <c r="J72" s="150"/>
      <c r="K72" s="150"/>
      <c r="L72" s="151"/>
      <c r="M72" s="7"/>
      <c r="O72" s="150"/>
      <c r="P72" s="150"/>
    </row>
    <row r="73" spans="1:23" ht="34.5" customHeight="1">
      <c r="A73" s="154">
        <v>1</v>
      </c>
      <c r="B73" s="1539" t="s">
        <v>2928</v>
      </c>
      <c r="C73" s="1638"/>
      <c r="D73" s="1638"/>
      <c r="E73" s="1638"/>
      <c r="F73" s="1638"/>
      <c r="G73" s="1638"/>
      <c r="H73" s="1638"/>
      <c r="I73" s="1638"/>
      <c r="J73" s="154">
        <v>4</v>
      </c>
      <c r="K73" s="1539" t="s">
        <v>2929</v>
      </c>
      <c r="L73" s="1638"/>
      <c r="M73" s="1638"/>
      <c r="N73" s="1638"/>
      <c r="O73" s="1638"/>
      <c r="P73" s="1638"/>
    </row>
    <row r="74" spans="1:23" ht="35.25" customHeight="1">
      <c r="A74" s="154">
        <v>2</v>
      </c>
      <c r="B74" s="1539" t="s">
        <v>2930</v>
      </c>
      <c r="C74" s="1638"/>
      <c r="D74" s="1638"/>
      <c r="E74" s="1638"/>
      <c r="F74" s="1638"/>
      <c r="G74" s="1638"/>
      <c r="H74" s="1638"/>
      <c r="I74" s="1638"/>
      <c r="J74" s="154">
        <v>5</v>
      </c>
      <c r="K74" s="1539" t="s">
        <v>2931</v>
      </c>
      <c r="L74" s="1638"/>
      <c r="M74" s="1638"/>
      <c r="N74" s="1638"/>
      <c r="O74" s="1638"/>
      <c r="P74" s="1638"/>
    </row>
    <row r="75" spans="1:23" ht="35.25" customHeight="1">
      <c r="A75" s="154">
        <v>3</v>
      </c>
      <c r="B75" s="1539" t="s">
        <v>2932</v>
      </c>
      <c r="C75" s="1638"/>
      <c r="D75" s="1638"/>
      <c r="E75" s="1638"/>
      <c r="F75" s="1638"/>
      <c r="G75" s="1638"/>
      <c r="H75" s="1638"/>
      <c r="I75" s="1638"/>
      <c r="J75" s="154">
        <v>6</v>
      </c>
      <c r="K75" s="1539" t="s">
        <v>2933</v>
      </c>
      <c r="L75" s="1638"/>
      <c r="M75" s="1638"/>
      <c r="N75" s="1638"/>
      <c r="O75" s="1638"/>
      <c r="P75" s="1638"/>
    </row>
    <row r="76" spans="1:23">
      <c r="A76" s="7"/>
      <c r="J76" s="387"/>
      <c r="K76" s="375"/>
      <c r="L76" s="7"/>
    </row>
    <row r="77" spans="1:23">
      <c r="A77" s="7"/>
      <c r="B77" s="7"/>
    </row>
    <row r="78" spans="1:23" ht="12.75" customHeight="1">
      <c r="A78" s="7"/>
      <c r="B78" s="373"/>
    </row>
    <row r="79" spans="1:23">
      <c r="A79" s="7"/>
    </row>
    <row r="80" spans="1:23">
      <c r="A80" s="7"/>
    </row>
    <row r="81" spans="1:1" ht="12.75" customHeight="1">
      <c r="A81" s="7"/>
    </row>
    <row r="82" spans="1:1">
      <c r="A82" s="7"/>
    </row>
    <row r="83" spans="1:1">
      <c r="A83" s="7"/>
    </row>
    <row r="84" spans="1:1" ht="12.75" customHeight="1">
      <c r="A84" s="7"/>
    </row>
    <row r="85" spans="1:1">
      <c r="A85" s="7"/>
    </row>
    <row r="86" spans="1:1">
      <c r="A86" s="7"/>
    </row>
    <row r="87" spans="1:1">
      <c r="A87" s="7"/>
    </row>
    <row r="88" spans="1:1">
      <c r="A88" s="7"/>
    </row>
    <row r="89" spans="1:1">
      <c r="A89" s="7"/>
    </row>
    <row r="90" spans="1:1">
      <c r="A90" s="7"/>
    </row>
    <row r="91" spans="1:1">
      <c r="A91" s="7"/>
    </row>
    <row r="92" spans="1:1">
      <c r="A92" s="7"/>
    </row>
    <row r="93" spans="1:1">
      <c r="A93" s="7"/>
    </row>
    <row r="94" spans="1:1">
      <c r="A94" s="7"/>
    </row>
    <row r="95" spans="1:1">
      <c r="A95" s="7"/>
    </row>
    <row r="96" spans="1:1">
      <c r="A96" s="7"/>
    </row>
    <row r="97" spans="1:1">
      <c r="A97" s="33"/>
    </row>
    <row r="98" spans="1:1">
      <c r="A98" s="4"/>
    </row>
    <row r="101" spans="1:1">
      <c r="A101" s="7"/>
    </row>
    <row r="102" spans="1:1">
      <c r="A102" s="7"/>
    </row>
    <row r="103" spans="1:1">
      <c r="A103" s="7"/>
    </row>
    <row r="104" spans="1:1">
      <c r="A104" s="7"/>
    </row>
    <row r="105" spans="1:1">
      <c r="A105" s="7"/>
    </row>
    <row r="106" spans="1:1">
      <c r="A106" s="7"/>
    </row>
    <row r="107" spans="1:1">
      <c r="A107" s="7"/>
    </row>
    <row r="108" spans="1:1">
      <c r="A108" s="7"/>
    </row>
    <row r="109" spans="1:1">
      <c r="A109" s="7"/>
    </row>
    <row r="110" spans="1:1">
      <c r="A110" s="7"/>
    </row>
    <row r="111" spans="1:1">
      <c r="A111" s="7"/>
    </row>
    <row r="112" spans="1:1">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33"/>
    </row>
    <row r="127" spans="1:1">
      <c r="A127" s="4"/>
    </row>
    <row r="130" spans="1:1">
      <c r="A130" s="7"/>
    </row>
    <row r="131" spans="1:1">
      <c r="A131" s="7"/>
    </row>
    <row r="132" spans="1:1">
      <c r="A132" s="7"/>
    </row>
    <row r="133" spans="1:1">
      <c r="A133" s="7"/>
    </row>
    <row r="134" spans="1:1">
      <c r="A134" s="7"/>
    </row>
    <row r="135" spans="1:1">
      <c r="A135" s="7"/>
    </row>
    <row r="136" spans="1:1">
      <c r="A136" s="7"/>
    </row>
    <row r="137" spans="1:1">
      <c r="A137" s="7"/>
    </row>
    <row r="138" spans="1:1">
      <c r="A138" s="7"/>
    </row>
    <row r="139" spans="1:1">
      <c r="A139" s="7"/>
    </row>
    <row r="140" spans="1:1">
      <c r="A140" s="7"/>
    </row>
    <row r="141" spans="1:1">
      <c r="A141" s="7"/>
    </row>
    <row r="142" spans="1:1">
      <c r="A142" s="7"/>
    </row>
    <row r="143" spans="1:1">
      <c r="A143" s="7"/>
    </row>
    <row r="144" spans="1:1">
      <c r="A144" s="7"/>
    </row>
    <row r="145" spans="1:1">
      <c r="A145" s="7"/>
    </row>
    <row r="146" spans="1:1">
      <c r="A146" s="7"/>
    </row>
    <row r="147" spans="1:1">
      <c r="A147" s="7"/>
    </row>
    <row r="148" spans="1:1">
      <c r="A148" s="7"/>
    </row>
    <row r="149" spans="1:1">
      <c r="A149" s="7"/>
    </row>
    <row r="150" spans="1:1">
      <c r="A150" s="7"/>
    </row>
    <row r="151" spans="1:1">
      <c r="A151" s="7"/>
    </row>
    <row r="152" spans="1:1">
      <c r="A152" s="7"/>
    </row>
    <row r="153" spans="1:1">
      <c r="A153" s="7"/>
    </row>
    <row r="154" spans="1:1">
      <c r="A154" s="7"/>
    </row>
    <row r="155" spans="1:1">
      <c r="A155" s="33"/>
    </row>
    <row r="156" spans="1:1">
      <c r="A156" s="4"/>
    </row>
    <row r="164" spans="1:1">
      <c r="A164" s="7"/>
    </row>
    <row r="165" spans="1:1">
      <c r="A165" s="7"/>
    </row>
    <row r="166" spans="1:1">
      <c r="A166" s="7"/>
    </row>
    <row r="168" spans="1:1" ht="13.8">
      <c r="A168" s="156"/>
    </row>
  </sheetData>
  <sheetProtection formatColumns="0" formatRows="0"/>
  <customSheetViews>
    <customSheetView guid="{322AC775-AF01-45AA-8A10-37DBB67FD782}" scale="102" showPageBreaks="1" printArea="1" hiddenRows="1" view="pageBreakPreview">
      <colBreaks count="1" manualBreakCount="1">
        <brk id="16" max="75" man="1"/>
      </colBreaks>
      <pageMargins left="0" right="0" top="0" bottom="0" header="0" footer="0"/>
      <pageSetup scale="75" fitToHeight="0" orientation="portrait" verticalDpi="300" r:id="rId1"/>
      <headerFooter alignWithMargins="0">
        <oddHeader>&amp;C
&amp;R&amp;9 PROTECTED B WHEN COMPLETED</oddHeader>
        <oddFooter>&amp;L&amp;9&amp;F&amp;C&amp;9 Schedule &amp;A&amp;R&amp;9                               p. &amp;P / &amp;N</oddFooter>
      </headerFooter>
    </customSheetView>
  </customSheetViews>
  <mergeCells count="18">
    <mergeCell ref="B2:D2"/>
    <mergeCell ref="F6:G6"/>
    <mergeCell ref="B6:D6"/>
    <mergeCell ref="I6:M6"/>
    <mergeCell ref="R6:S7"/>
    <mergeCell ref="I7:J7"/>
    <mergeCell ref="K7:L7"/>
    <mergeCell ref="R4:Z4"/>
    <mergeCell ref="R2:Y3"/>
    <mergeCell ref="B75:I75"/>
    <mergeCell ref="K75:P75"/>
    <mergeCell ref="M7:M8"/>
    <mergeCell ref="U7:V7"/>
    <mergeCell ref="I10:J10"/>
    <mergeCell ref="B73:I73"/>
    <mergeCell ref="K73:P73"/>
    <mergeCell ref="B74:I74"/>
    <mergeCell ref="K74:P74"/>
  </mergeCells>
  <hyperlinks>
    <hyperlink ref="B2" location="Schedule_Listing" display="Return to Shedule Listing" xr:uid="{00000000-0004-0000-4E00-000000000000}"/>
    <hyperlink ref="B2:C2" location="'Schedule Listing '!A1" display="Return to Schedule Listing" xr:uid="{00000000-0004-0000-4E00-000001000000}"/>
  </hyperlinks>
  <pageMargins left="0.47244094488188981" right="0.35433070866141736" top="0.74803149606299213" bottom="0.51181102362204722" header="0.31496062992125984" footer="0.31496062992125984"/>
  <pageSetup scale="75" fitToHeight="0"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colBreaks count="1" manualBreakCount="1">
    <brk id="16" max="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4"/>
  <dimension ref="A1:AB253"/>
  <sheetViews>
    <sheetView showGridLines="0" zoomScaleNormal="100" zoomScaleSheetLayoutView="102" workbookViewId="0"/>
  </sheetViews>
  <sheetFormatPr defaultColWidth="9.1015625" defaultRowHeight="12.3"/>
  <cols>
    <col min="1" max="2" width="4.5234375" style="1" customWidth="1"/>
    <col min="3" max="3" width="2.5234375" style="1" customWidth="1"/>
    <col min="4" max="4" width="3.41796875" style="1" customWidth="1"/>
    <col min="5" max="5" width="25" style="1" customWidth="1"/>
    <col min="6" max="7" width="8.89453125" style="1" customWidth="1"/>
    <col min="8" max="8" width="9.1015625" style="1"/>
    <col min="9" max="9" width="10" style="1" bestFit="1" customWidth="1"/>
    <col min="10" max="11" width="9.1015625" style="1"/>
    <col min="12" max="12" width="8.1015625" style="1" customWidth="1"/>
    <col min="13" max="13" width="9" style="1" customWidth="1"/>
    <col min="14" max="14" width="8" style="1" customWidth="1"/>
    <col min="15" max="17" width="8.5234375" style="1" customWidth="1"/>
    <col min="18" max="18" width="7.89453125" style="1" customWidth="1"/>
    <col min="19" max="19" width="8.5234375" style="1" customWidth="1"/>
    <col min="20" max="21" width="5.41796875" style="266" customWidth="1"/>
    <col min="22" max="22" width="3.5234375" style="1" customWidth="1"/>
    <col min="23" max="23" width="9.1015625" style="1"/>
    <col min="24" max="25" width="7.5234375" style="1" customWidth="1"/>
    <col min="26" max="26" width="2.41796875" style="1" customWidth="1"/>
    <col min="27" max="260" width="9.1015625" style="1"/>
    <col min="261" max="262" width="4.5234375" style="1" customWidth="1"/>
    <col min="263" max="263" width="2.5234375" style="1" customWidth="1"/>
    <col min="264" max="264" width="3.41796875" style="1" customWidth="1"/>
    <col min="265" max="265" width="25" style="1" customWidth="1"/>
    <col min="266" max="267" width="8.89453125" style="1" customWidth="1"/>
    <col min="268" max="268" width="9.1015625" style="1"/>
    <col min="269" max="269" width="10" style="1" bestFit="1" customWidth="1"/>
    <col min="270" max="271" width="9.1015625" style="1"/>
    <col min="272" max="272" width="8.1015625" style="1" customWidth="1"/>
    <col min="273" max="273" width="9" style="1" customWidth="1"/>
    <col min="274" max="274" width="8" style="1" customWidth="1"/>
    <col min="275" max="275" width="8.5234375" style="1" customWidth="1"/>
    <col min="276" max="276" width="8" style="1" customWidth="1"/>
    <col min="277" max="277" width="8.5234375" style="1" customWidth="1"/>
    <col min="278" max="279" width="9.1015625" style="1"/>
    <col min="280" max="281" width="7.5234375" style="1" customWidth="1"/>
    <col min="282" max="282" width="2.41796875" style="1" customWidth="1"/>
    <col min="283" max="516" width="9.1015625" style="1"/>
    <col min="517" max="518" width="4.5234375" style="1" customWidth="1"/>
    <col min="519" max="519" width="2.5234375" style="1" customWidth="1"/>
    <col min="520" max="520" width="3.41796875" style="1" customWidth="1"/>
    <col min="521" max="521" width="25" style="1" customWidth="1"/>
    <col min="522" max="523" width="8.89453125" style="1" customWidth="1"/>
    <col min="524" max="524" width="9.1015625" style="1"/>
    <col min="525" max="525" width="10" style="1" bestFit="1" customWidth="1"/>
    <col min="526" max="527" width="9.1015625" style="1"/>
    <col min="528" max="528" width="8.1015625" style="1" customWidth="1"/>
    <col min="529" max="529" width="9" style="1" customWidth="1"/>
    <col min="530" max="530" width="8" style="1" customWidth="1"/>
    <col min="531" max="531" width="8.5234375" style="1" customWidth="1"/>
    <col min="532" max="532" width="8" style="1" customWidth="1"/>
    <col min="533" max="533" width="8.5234375" style="1" customWidth="1"/>
    <col min="534" max="535" width="9.1015625" style="1"/>
    <col min="536" max="537" width="7.5234375" style="1" customWidth="1"/>
    <col min="538" max="538" width="2.41796875" style="1" customWidth="1"/>
    <col min="539" max="772" width="9.1015625" style="1"/>
    <col min="773" max="774" width="4.5234375" style="1" customWidth="1"/>
    <col min="775" max="775" width="2.5234375" style="1" customWidth="1"/>
    <col min="776" max="776" width="3.41796875" style="1" customWidth="1"/>
    <col min="777" max="777" width="25" style="1" customWidth="1"/>
    <col min="778" max="779" width="8.89453125" style="1" customWidth="1"/>
    <col min="780" max="780" width="9.1015625" style="1"/>
    <col min="781" max="781" width="10" style="1" bestFit="1" customWidth="1"/>
    <col min="782" max="783" width="9.1015625" style="1"/>
    <col min="784" max="784" width="8.1015625" style="1" customWidth="1"/>
    <col min="785" max="785" width="9" style="1" customWidth="1"/>
    <col min="786" max="786" width="8" style="1" customWidth="1"/>
    <col min="787" max="787" width="8.5234375" style="1" customWidth="1"/>
    <col min="788" max="788" width="8" style="1" customWidth="1"/>
    <col min="789" max="789" width="8.5234375" style="1" customWidth="1"/>
    <col min="790" max="791" width="9.1015625" style="1"/>
    <col min="792" max="793" width="7.5234375" style="1" customWidth="1"/>
    <col min="794" max="794" width="2.41796875" style="1" customWidth="1"/>
    <col min="795" max="1028" width="9.1015625" style="1"/>
    <col min="1029" max="1030" width="4.5234375" style="1" customWidth="1"/>
    <col min="1031" max="1031" width="2.5234375" style="1" customWidth="1"/>
    <col min="1032" max="1032" width="3.41796875" style="1" customWidth="1"/>
    <col min="1033" max="1033" width="25" style="1" customWidth="1"/>
    <col min="1034" max="1035" width="8.89453125" style="1" customWidth="1"/>
    <col min="1036" max="1036" width="9.1015625" style="1"/>
    <col min="1037" max="1037" width="10" style="1" bestFit="1" customWidth="1"/>
    <col min="1038" max="1039" width="9.1015625" style="1"/>
    <col min="1040" max="1040" width="8.1015625" style="1" customWidth="1"/>
    <col min="1041" max="1041" width="9" style="1" customWidth="1"/>
    <col min="1042" max="1042" width="8" style="1" customWidth="1"/>
    <col min="1043" max="1043" width="8.5234375" style="1" customWidth="1"/>
    <col min="1044" max="1044" width="8" style="1" customWidth="1"/>
    <col min="1045" max="1045" width="8.5234375" style="1" customWidth="1"/>
    <col min="1046" max="1047" width="9.1015625" style="1"/>
    <col min="1048" max="1049" width="7.5234375" style="1" customWidth="1"/>
    <col min="1050" max="1050" width="2.41796875" style="1" customWidth="1"/>
    <col min="1051" max="1284" width="9.1015625" style="1"/>
    <col min="1285" max="1286" width="4.5234375" style="1" customWidth="1"/>
    <col min="1287" max="1287" width="2.5234375" style="1" customWidth="1"/>
    <col min="1288" max="1288" width="3.41796875" style="1" customWidth="1"/>
    <col min="1289" max="1289" width="25" style="1" customWidth="1"/>
    <col min="1290" max="1291" width="8.89453125" style="1" customWidth="1"/>
    <col min="1292" max="1292" width="9.1015625" style="1"/>
    <col min="1293" max="1293" width="10" style="1" bestFit="1" customWidth="1"/>
    <col min="1294" max="1295" width="9.1015625" style="1"/>
    <col min="1296" max="1296" width="8.1015625" style="1" customWidth="1"/>
    <col min="1297" max="1297" width="9" style="1" customWidth="1"/>
    <col min="1298" max="1298" width="8" style="1" customWidth="1"/>
    <col min="1299" max="1299" width="8.5234375" style="1" customWidth="1"/>
    <col min="1300" max="1300" width="8" style="1" customWidth="1"/>
    <col min="1301" max="1301" width="8.5234375" style="1" customWidth="1"/>
    <col min="1302" max="1303" width="9.1015625" style="1"/>
    <col min="1304" max="1305" width="7.5234375" style="1" customWidth="1"/>
    <col min="1306" max="1306" width="2.41796875" style="1" customWidth="1"/>
    <col min="1307" max="1540" width="9.1015625" style="1"/>
    <col min="1541" max="1542" width="4.5234375" style="1" customWidth="1"/>
    <col min="1543" max="1543" width="2.5234375" style="1" customWidth="1"/>
    <col min="1544" max="1544" width="3.41796875" style="1" customWidth="1"/>
    <col min="1545" max="1545" width="25" style="1" customWidth="1"/>
    <col min="1546" max="1547" width="8.89453125" style="1" customWidth="1"/>
    <col min="1548" max="1548" width="9.1015625" style="1"/>
    <col min="1549" max="1549" width="10" style="1" bestFit="1" customWidth="1"/>
    <col min="1550" max="1551" width="9.1015625" style="1"/>
    <col min="1552" max="1552" width="8.1015625" style="1" customWidth="1"/>
    <col min="1553" max="1553" width="9" style="1" customWidth="1"/>
    <col min="1554" max="1554" width="8" style="1" customWidth="1"/>
    <col min="1555" max="1555" width="8.5234375" style="1" customWidth="1"/>
    <col min="1556" max="1556" width="8" style="1" customWidth="1"/>
    <col min="1557" max="1557" width="8.5234375" style="1" customWidth="1"/>
    <col min="1558" max="1559" width="9.1015625" style="1"/>
    <col min="1560" max="1561" width="7.5234375" style="1" customWidth="1"/>
    <col min="1562" max="1562" width="2.41796875" style="1" customWidth="1"/>
    <col min="1563" max="1796" width="9.1015625" style="1"/>
    <col min="1797" max="1798" width="4.5234375" style="1" customWidth="1"/>
    <col min="1799" max="1799" width="2.5234375" style="1" customWidth="1"/>
    <col min="1800" max="1800" width="3.41796875" style="1" customWidth="1"/>
    <col min="1801" max="1801" width="25" style="1" customWidth="1"/>
    <col min="1802" max="1803" width="8.89453125" style="1" customWidth="1"/>
    <col min="1804" max="1804" width="9.1015625" style="1"/>
    <col min="1805" max="1805" width="10" style="1" bestFit="1" customWidth="1"/>
    <col min="1806" max="1807" width="9.1015625" style="1"/>
    <col min="1808" max="1808" width="8.1015625" style="1" customWidth="1"/>
    <col min="1809" max="1809" width="9" style="1" customWidth="1"/>
    <col min="1810" max="1810" width="8" style="1" customWidth="1"/>
    <col min="1811" max="1811" width="8.5234375" style="1" customWidth="1"/>
    <col min="1812" max="1812" width="8" style="1" customWidth="1"/>
    <col min="1813" max="1813" width="8.5234375" style="1" customWidth="1"/>
    <col min="1814" max="1815" width="9.1015625" style="1"/>
    <col min="1816" max="1817" width="7.5234375" style="1" customWidth="1"/>
    <col min="1818" max="1818" width="2.41796875" style="1" customWidth="1"/>
    <col min="1819" max="2052" width="9.1015625" style="1"/>
    <col min="2053" max="2054" width="4.5234375" style="1" customWidth="1"/>
    <col min="2055" max="2055" width="2.5234375" style="1" customWidth="1"/>
    <col min="2056" max="2056" width="3.41796875" style="1" customWidth="1"/>
    <col min="2057" max="2057" width="25" style="1" customWidth="1"/>
    <col min="2058" max="2059" width="8.89453125" style="1" customWidth="1"/>
    <col min="2060" max="2060" width="9.1015625" style="1"/>
    <col min="2061" max="2061" width="10" style="1" bestFit="1" customWidth="1"/>
    <col min="2062" max="2063" width="9.1015625" style="1"/>
    <col min="2064" max="2064" width="8.1015625" style="1" customWidth="1"/>
    <col min="2065" max="2065" width="9" style="1" customWidth="1"/>
    <col min="2066" max="2066" width="8" style="1" customWidth="1"/>
    <col min="2067" max="2067" width="8.5234375" style="1" customWidth="1"/>
    <col min="2068" max="2068" width="8" style="1" customWidth="1"/>
    <col min="2069" max="2069" width="8.5234375" style="1" customWidth="1"/>
    <col min="2070" max="2071" width="9.1015625" style="1"/>
    <col min="2072" max="2073" width="7.5234375" style="1" customWidth="1"/>
    <col min="2074" max="2074" width="2.41796875" style="1" customWidth="1"/>
    <col min="2075" max="2308" width="9.1015625" style="1"/>
    <col min="2309" max="2310" width="4.5234375" style="1" customWidth="1"/>
    <col min="2311" max="2311" width="2.5234375" style="1" customWidth="1"/>
    <col min="2312" max="2312" width="3.41796875" style="1" customWidth="1"/>
    <col min="2313" max="2313" width="25" style="1" customWidth="1"/>
    <col min="2314" max="2315" width="8.89453125" style="1" customWidth="1"/>
    <col min="2316" max="2316" width="9.1015625" style="1"/>
    <col min="2317" max="2317" width="10" style="1" bestFit="1" customWidth="1"/>
    <col min="2318" max="2319" width="9.1015625" style="1"/>
    <col min="2320" max="2320" width="8.1015625" style="1" customWidth="1"/>
    <col min="2321" max="2321" width="9" style="1" customWidth="1"/>
    <col min="2322" max="2322" width="8" style="1" customWidth="1"/>
    <col min="2323" max="2323" width="8.5234375" style="1" customWidth="1"/>
    <col min="2324" max="2324" width="8" style="1" customWidth="1"/>
    <col min="2325" max="2325" width="8.5234375" style="1" customWidth="1"/>
    <col min="2326" max="2327" width="9.1015625" style="1"/>
    <col min="2328" max="2329" width="7.5234375" style="1" customWidth="1"/>
    <col min="2330" max="2330" width="2.41796875" style="1" customWidth="1"/>
    <col min="2331" max="2564" width="9.1015625" style="1"/>
    <col min="2565" max="2566" width="4.5234375" style="1" customWidth="1"/>
    <col min="2567" max="2567" width="2.5234375" style="1" customWidth="1"/>
    <col min="2568" max="2568" width="3.41796875" style="1" customWidth="1"/>
    <col min="2569" max="2569" width="25" style="1" customWidth="1"/>
    <col min="2570" max="2571" width="8.89453125" style="1" customWidth="1"/>
    <col min="2572" max="2572" width="9.1015625" style="1"/>
    <col min="2573" max="2573" width="10" style="1" bestFit="1" customWidth="1"/>
    <col min="2574" max="2575" width="9.1015625" style="1"/>
    <col min="2576" max="2576" width="8.1015625" style="1" customWidth="1"/>
    <col min="2577" max="2577" width="9" style="1" customWidth="1"/>
    <col min="2578" max="2578" width="8" style="1" customWidth="1"/>
    <col min="2579" max="2579" width="8.5234375" style="1" customWidth="1"/>
    <col min="2580" max="2580" width="8" style="1" customWidth="1"/>
    <col min="2581" max="2581" width="8.5234375" style="1" customWidth="1"/>
    <col min="2582" max="2583" width="9.1015625" style="1"/>
    <col min="2584" max="2585" width="7.5234375" style="1" customWidth="1"/>
    <col min="2586" max="2586" width="2.41796875" style="1" customWidth="1"/>
    <col min="2587" max="2820" width="9.1015625" style="1"/>
    <col min="2821" max="2822" width="4.5234375" style="1" customWidth="1"/>
    <col min="2823" max="2823" width="2.5234375" style="1" customWidth="1"/>
    <col min="2824" max="2824" width="3.41796875" style="1" customWidth="1"/>
    <col min="2825" max="2825" width="25" style="1" customWidth="1"/>
    <col min="2826" max="2827" width="8.89453125" style="1" customWidth="1"/>
    <col min="2828" max="2828" width="9.1015625" style="1"/>
    <col min="2829" max="2829" width="10" style="1" bestFit="1" customWidth="1"/>
    <col min="2830" max="2831" width="9.1015625" style="1"/>
    <col min="2832" max="2832" width="8.1015625" style="1" customWidth="1"/>
    <col min="2833" max="2833" width="9" style="1" customWidth="1"/>
    <col min="2834" max="2834" width="8" style="1" customWidth="1"/>
    <col min="2835" max="2835" width="8.5234375" style="1" customWidth="1"/>
    <col min="2836" max="2836" width="8" style="1" customWidth="1"/>
    <col min="2837" max="2837" width="8.5234375" style="1" customWidth="1"/>
    <col min="2838" max="2839" width="9.1015625" style="1"/>
    <col min="2840" max="2841" width="7.5234375" style="1" customWidth="1"/>
    <col min="2842" max="2842" width="2.41796875" style="1" customWidth="1"/>
    <col min="2843" max="3076" width="9.1015625" style="1"/>
    <col min="3077" max="3078" width="4.5234375" style="1" customWidth="1"/>
    <col min="3079" max="3079" width="2.5234375" style="1" customWidth="1"/>
    <col min="3080" max="3080" width="3.41796875" style="1" customWidth="1"/>
    <col min="3081" max="3081" width="25" style="1" customWidth="1"/>
    <col min="3082" max="3083" width="8.89453125" style="1" customWidth="1"/>
    <col min="3084" max="3084" width="9.1015625" style="1"/>
    <col min="3085" max="3085" width="10" style="1" bestFit="1" customWidth="1"/>
    <col min="3086" max="3087" width="9.1015625" style="1"/>
    <col min="3088" max="3088" width="8.1015625" style="1" customWidth="1"/>
    <col min="3089" max="3089" width="9" style="1" customWidth="1"/>
    <col min="3090" max="3090" width="8" style="1" customWidth="1"/>
    <col min="3091" max="3091" width="8.5234375" style="1" customWidth="1"/>
    <col min="3092" max="3092" width="8" style="1" customWidth="1"/>
    <col min="3093" max="3093" width="8.5234375" style="1" customWidth="1"/>
    <col min="3094" max="3095" width="9.1015625" style="1"/>
    <col min="3096" max="3097" width="7.5234375" style="1" customWidth="1"/>
    <col min="3098" max="3098" width="2.41796875" style="1" customWidth="1"/>
    <col min="3099" max="3332" width="9.1015625" style="1"/>
    <col min="3333" max="3334" width="4.5234375" style="1" customWidth="1"/>
    <col min="3335" max="3335" width="2.5234375" style="1" customWidth="1"/>
    <col min="3336" max="3336" width="3.41796875" style="1" customWidth="1"/>
    <col min="3337" max="3337" width="25" style="1" customWidth="1"/>
    <col min="3338" max="3339" width="8.89453125" style="1" customWidth="1"/>
    <col min="3340" max="3340" width="9.1015625" style="1"/>
    <col min="3341" max="3341" width="10" style="1" bestFit="1" customWidth="1"/>
    <col min="3342" max="3343" width="9.1015625" style="1"/>
    <col min="3344" max="3344" width="8.1015625" style="1" customWidth="1"/>
    <col min="3345" max="3345" width="9" style="1" customWidth="1"/>
    <col min="3346" max="3346" width="8" style="1" customWidth="1"/>
    <col min="3347" max="3347" width="8.5234375" style="1" customWidth="1"/>
    <col min="3348" max="3348" width="8" style="1" customWidth="1"/>
    <col min="3349" max="3349" width="8.5234375" style="1" customWidth="1"/>
    <col min="3350" max="3351" width="9.1015625" style="1"/>
    <col min="3352" max="3353" width="7.5234375" style="1" customWidth="1"/>
    <col min="3354" max="3354" width="2.41796875" style="1" customWidth="1"/>
    <col min="3355" max="3588" width="9.1015625" style="1"/>
    <col min="3589" max="3590" width="4.5234375" style="1" customWidth="1"/>
    <col min="3591" max="3591" width="2.5234375" style="1" customWidth="1"/>
    <col min="3592" max="3592" width="3.41796875" style="1" customWidth="1"/>
    <col min="3593" max="3593" width="25" style="1" customWidth="1"/>
    <col min="3594" max="3595" width="8.89453125" style="1" customWidth="1"/>
    <col min="3596" max="3596" width="9.1015625" style="1"/>
    <col min="3597" max="3597" width="10" style="1" bestFit="1" customWidth="1"/>
    <col min="3598" max="3599" width="9.1015625" style="1"/>
    <col min="3600" max="3600" width="8.1015625" style="1" customWidth="1"/>
    <col min="3601" max="3601" width="9" style="1" customWidth="1"/>
    <col min="3602" max="3602" width="8" style="1" customWidth="1"/>
    <col min="3603" max="3603" width="8.5234375" style="1" customWidth="1"/>
    <col min="3604" max="3604" width="8" style="1" customWidth="1"/>
    <col min="3605" max="3605" width="8.5234375" style="1" customWidth="1"/>
    <col min="3606" max="3607" width="9.1015625" style="1"/>
    <col min="3608" max="3609" width="7.5234375" style="1" customWidth="1"/>
    <col min="3610" max="3610" width="2.41796875" style="1" customWidth="1"/>
    <col min="3611" max="3844" width="9.1015625" style="1"/>
    <col min="3845" max="3846" width="4.5234375" style="1" customWidth="1"/>
    <col min="3847" max="3847" width="2.5234375" style="1" customWidth="1"/>
    <col min="3848" max="3848" width="3.41796875" style="1" customWidth="1"/>
    <col min="3849" max="3849" width="25" style="1" customWidth="1"/>
    <col min="3850" max="3851" width="8.89453125" style="1" customWidth="1"/>
    <col min="3852" max="3852" width="9.1015625" style="1"/>
    <col min="3853" max="3853" width="10" style="1" bestFit="1" customWidth="1"/>
    <col min="3854" max="3855" width="9.1015625" style="1"/>
    <col min="3856" max="3856" width="8.1015625" style="1" customWidth="1"/>
    <col min="3857" max="3857" width="9" style="1" customWidth="1"/>
    <col min="3858" max="3858" width="8" style="1" customWidth="1"/>
    <col min="3859" max="3859" width="8.5234375" style="1" customWidth="1"/>
    <col min="3860" max="3860" width="8" style="1" customWidth="1"/>
    <col min="3861" max="3861" width="8.5234375" style="1" customWidth="1"/>
    <col min="3862" max="3863" width="9.1015625" style="1"/>
    <col min="3864" max="3865" width="7.5234375" style="1" customWidth="1"/>
    <col min="3866" max="3866" width="2.41796875" style="1" customWidth="1"/>
    <col min="3867" max="4100" width="9.1015625" style="1"/>
    <col min="4101" max="4102" width="4.5234375" style="1" customWidth="1"/>
    <col min="4103" max="4103" width="2.5234375" style="1" customWidth="1"/>
    <col min="4104" max="4104" width="3.41796875" style="1" customWidth="1"/>
    <col min="4105" max="4105" width="25" style="1" customWidth="1"/>
    <col min="4106" max="4107" width="8.89453125" style="1" customWidth="1"/>
    <col min="4108" max="4108" width="9.1015625" style="1"/>
    <col min="4109" max="4109" width="10" style="1" bestFit="1" customWidth="1"/>
    <col min="4110" max="4111" width="9.1015625" style="1"/>
    <col min="4112" max="4112" width="8.1015625" style="1" customWidth="1"/>
    <col min="4113" max="4113" width="9" style="1" customWidth="1"/>
    <col min="4114" max="4114" width="8" style="1" customWidth="1"/>
    <col min="4115" max="4115" width="8.5234375" style="1" customWidth="1"/>
    <col min="4116" max="4116" width="8" style="1" customWidth="1"/>
    <col min="4117" max="4117" width="8.5234375" style="1" customWidth="1"/>
    <col min="4118" max="4119" width="9.1015625" style="1"/>
    <col min="4120" max="4121" width="7.5234375" style="1" customWidth="1"/>
    <col min="4122" max="4122" width="2.41796875" style="1" customWidth="1"/>
    <col min="4123" max="4356" width="9.1015625" style="1"/>
    <col min="4357" max="4358" width="4.5234375" style="1" customWidth="1"/>
    <col min="4359" max="4359" width="2.5234375" style="1" customWidth="1"/>
    <col min="4360" max="4360" width="3.41796875" style="1" customWidth="1"/>
    <col min="4361" max="4361" width="25" style="1" customWidth="1"/>
    <col min="4362" max="4363" width="8.89453125" style="1" customWidth="1"/>
    <col min="4364" max="4364" width="9.1015625" style="1"/>
    <col min="4365" max="4365" width="10" style="1" bestFit="1" customWidth="1"/>
    <col min="4366" max="4367" width="9.1015625" style="1"/>
    <col min="4368" max="4368" width="8.1015625" style="1" customWidth="1"/>
    <col min="4369" max="4369" width="9" style="1" customWidth="1"/>
    <col min="4370" max="4370" width="8" style="1" customWidth="1"/>
    <col min="4371" max="4371" width="8.5234375" style="1" customWidth="1"/>
    <col min="4372" max="4372" width="8" style="1" customWidth="1"/>
    <col min="4373" max="4373" width="8.5234375" style="1" customWidth="1"/>
    <col min="4374" max="4375" width="9.1015625" style="1"/>
    <col min="4376" max="4377" width="7.5234375" style="1" customWidth="1"/>
    <col min="4378" max="4378" width="2.41796875" style="1" customWidth="1"/>
    <col min="4379" max="4612" width="9.1015625" style="1"/>
    <col min="4613" max="4614" width="4.5234375" style="1" customWidth="1"/>
    <col min="4615" max="4615" width="2.5234375" style="1" customWidth="1"/>
    <col min="4616" max="4616" width="3.41796875" style="1" customWidth="1"/>
    <col min="4617" max="4617" width="25" style="1" customWidth="1"/>
    <col min="4618" max="4619" width="8.89453125" style="1" customWidth="1"/>
    <col min="4620" max="4620" width="9.1015625" style="1"/>
    <col min="4621" max="4621" width="10" style="1" bestFit="1" customWidth="1"/>
    <col min="4622" max="4623" width="9.1015625" style="1"/>
    <col min="4624" max="4624" width="8.1015625" style="1" customWidth="1"/>
    <col min="4625" max="4625" width="9" style="1" customWidth="1"/>
    <col min="4626" max="4626" width="8" style="1" customWidth="1"/>
    <col min="4627" max="4627" width="8.5234375" style="1" customWidth="1"/>
    <col min="4628" max="4628" width="8" style="1" customWidth="1"/>
    <col min="4629" max="4629" width="8.5234375" style="1" customWidth="1"/>
    <col min="4630" max="4631" width="9.1015625" style="1"/>
    <col min="4632" max="4633" width="7.5234375" style="1" customWidth="1"/>
    <col min="4634" max="4634" width="2.41796875" style="1" customWidth="1"/>
    <col min="4635" max="4868" width="9.1015625" style="1"/>
    <col min="4869" max="4870" width="4.5234375" style="1" customWidth="1"/>
    <col min="4871" max="4871" width="2.5234375" style="1" customWidth="1"/>
    <col min="4872" max="4872" width="3.41796875" style="1" customWidth="1"/>
    <col min="4873" max="4873" width="25" style="1" customWidth="1"/>
    <col min="4874" max="4875" width="8.89453125" style="1" customWidth="1"/>
    <col min="4876" max="4876" width="9.1015625" style="1"/>
    <col min="4877" max="4877" width="10" style="1" bestFit="1" customWidth="1"/>
    <col min="4878" max="4879" width="9.1015625" style="1"/>
    <col min="4880" max="4880" width="8.1015625" style="1" customWidth="1"/>
    <col min="4881" max="4881" width="9" style="1" customWidth="1"/>
    <col min="4882" max="4882" width="8" style="1" customWidth="1"/>
    <col min="4883" max="4883" width="8.5234375" style="1" customWidth="1"/>
    <col min="4884" max="4884" width="8" style="1" customWidth="1"/>
    <col min="4885" max="4885" width="8.5234375" style="1" customWidth="1"/>
    <col min="4886" max="4887" width="9.1015625" style="1"/>
    <col min="4888" max="4889" width="7.5234375" style="1" customWidth="1"/>
    <col min="4890" max="4890" width="2.41796875" style="1" customWidth="1"/>
    <col min="4891" max="5124" width="9.1015625" style="1"/>
    <col min="5125" max="5126" width="4.5234375" style="1" customWidth="1"/>
    <col min="5127" max="5127" width="2.5234375" style="1" customWidth="1"/>
    <col min="5128" max="5128" width="3.41796875" style="1" customWidth="1"/>
    <col min="5129" max="5129" width="25" style="1" customWidth="1"/>
    <col min="5130" max="5131" width="8.89453125" style="1" customWidth="1"/>
    <col min="5132" max="5132" width="9.1015625" style="1"/>
    <col min="5133" max="5133" width="10" style="1" bestFit="1" customWidth="1"/>
    <col min="5134" max="5135" width="9.1015625" style="1"/>
    <col min="5136" max="5136" width="8.1015625" style="1" customWidth="1"/>
    <col min="5137" max="5137" width="9" style="1" customWidth="1"/>
    <col min="5138" max="5138" width="8" style="1" customWidth="1"/>
    <col min="5139" max="5139" width="8.5234375" style="1" customWidth="1"/>
    <col min="5140" max="5140" width="8" style="1" customWidth="1"/>
    <col min="5141" max="5141" width="8.5234375" style="1" customWidth="1"/>
    <col min="5142" max="5143" width="9.1015625" style="1"/>
    <col min="5144" max="5145" width="7.5234375" style="1" customWidth="1"/>
    <col min="5146" max="5146" width="2.41796875" style="1" customWidth="1"/>
    <col min="5147" max="5380" width="9.1015625" style="1"/>
    <col min="5381" max="5382" width="4.5234375" style="1" customWidth="1"/>
    <col min="5383" max="5383" width="2.5234375" style="1" customWidth="1"/>
    <col min="5384" max="5384" width="3.41796875" style="1" customWidth="1"/>
    <col min="5385" max="5385" width="25" style="1" customWidth="1"/>
    <col min="5386" max="5387" width="8.89453125" style="1" customWidth="1"/>
    <col min="5388" max="5388" width="9.1015625" style="1"/>
    <col min="5389" max="5389" width="10" style="1" bestFit="1" customWidth="1"/>
    <col min="5390" max="5391" width="9.1015625" style="1"/>
    <col min="5392" max="5392" width="8.1015625" style="1" customWidth="1"/>
    <col min="5393" max="5393" width="9" style="1" customWidth="1"/>
    <col min="5394" max="5394" width="8" style="1" customWidth="1"/>
    <col min="5395" max="5395" width="8.5234375" style="1" customWidth="1"/>
    <col min="5396" max="5396" width="8" style="1" customWidth="1"/>
    <col min="5397" max="5397" width="8.5234375" style="1" customWidth="1"/>
    <col min="5398" max="5399" width="9.1015625" style="1"/>
    <col min="5400" max="5401" width="7.5234375" style="1" customWidth="1"/>
    <col min="5402" max="5402" width="2.41796875" style="1" customWidth="1"/>
    <col min="5403" max="5636" width="9.1015625" style="1"/>
    <col min="5637" max="5638" width="4.5234375" style="1" customWidth="1"/>
    <col min="5639" max="5639" width="2.5234375" style="1" customWidth="1"/>
    <col min="5640" max="5640" width="3.41796875" style="1" customWidth="1"/>
    <col min="5641" max="5641" width="25" style="1" customWidth="1"/>
    <col min="5642" max="5643" width="8.89453125" style="1" customWidth="1"/>
    <col min="5644" max="5644" width="9.1015625" style="1"/>
    <col min="5645" max="5645" width="10" style="1" bestFit="1" customWidth="1"/>
    <col min="5646" max="5647" width="9.1015625" style="1"/>
    <col min="5648" max="5648" width="8.1015625" style="1" customWidth="1"/>
    <col min="5649" max="5649" width="9" style="1" customWidth="1"/>
    <col min="5650" max="5650" width="8" style="1" customWidth="1"/>
    <col min="5651" max="5651" width="8.5234375" style="1" customWidth="1"/>
    <col min="5652" max="5652" width="8" style="1" customWidth="1"/>
    <col min="5653" max="5653" width="8.5234375" style="1" customWidth="1"/>
    <col min="5654" max="5655" width="9.1015625" style="1"/>
    <col min="5656" max="5657" width="7.5234375" style="1" customWidth="1"/>
    <col min="5658" max="5658" width="2.41796875" style="1" customWidth="1"/>
    <col min="5659" max="5892" width="9.1015625" style="1"/>
    <col min="5893" max="5894" width="4.5234375" style="1" customWidth="1"/>
    <col min="5895" max="5895" width="2.5234375" style="1" customWidth="1"/>
    <col min="5896" max="5896" width="3.41796875" style="1" customWidth="1"/>
    <col min="5897" max="5897" width="25" style="1" customWidth="1"/>
    <col min="5898" max="5899" width="8.89453125" style="1" customWidth="1"/>
    <col min="5900" max="5900" width="9.1015625" style="1"/>
    <col min="5901" max="5901" width="10" style="1" bestFit="1" customWidth="1"/>
    <col min="5902" max="5903" width="9.1015625" style="1"/>
    <col min="5904" max="5904" width="8.1015625" style="1" customWidth="1"/>
    <col min="5905" max="5905" width="9" style="1" customWidth="1"/>
    <col min="5906" max="5906" width="8" style="1" customWidth="1"/>
    <col min="5907" max="5907" width="8.5234375" style="1" customWidth="1"/>
    <col min="5908" max="5908" width="8" style="1" customWidth="1"/>
    <col min="5909" max="5909" width="8.5234375" style="1" customWidth="1"/>
    <col min="5910" max="5911" width="9.1015625" style="1"/>
    <col min="5912" max="5913" width="7.5234375" style="1" customWidth="1"/>
    <col min="5914" max="5914" width="2.41796875" style="1" customWidth="1"/>
    <col min="5915" max="6148" width="9.1015625" style="1"/>
    <col min="6149" max="6150" width="4.5234375" style="1" customWidth="1"/>
    <col min="6151" max="6151" width="2.5234375" style="1" customWidth="1"/>
    <col min="6152" max="6152" width="3.41796875" style="1" customWidth="1"/>
    <col min="6153" max="6153" width="25" style="1" customWidth="1"/>
    <col min="6154" max="6155" width="8.89453125" style="1" customWidth="1"/>
    <col min="6156" max="6156" width="9.1015625" style="1"/>
    <col min="6157" max="6157" width="10" style="1" bestFit="1" customWidth="1"/>
    <col min="6158" max="6159" width="9.1015625" style="1"/>
    <col min="6160" max="6160" width="8.1015625" style="1" customWidth="1"/>
    <col min="6161" max="6161" width="9" style="1" customWidth="1"/>
    <col min="6162" max="6162" width="8" style="1" customWidth="1"/>
    <col min="6163" max="6163" width="8.5234375" style="1" customWidth="1"/>
    <col min="6164" max="6164" width="8" style="1" customWidth="1"/>
    <col min="6165" max="6165" width="8.5234375" style="1" customWidth="1"/>
    <col min="6166" max="6167" width="9.1015625" style="1"/>
    <col min="6168" max="6169" width="7.5234375" style="1" customWidth="1"/>
    <col min="6170" max="6170" width="2.41796875" style="1" customWidth="1"/>
    <col min="6171" max="6404" width="9.1015625" style="1"/>
    <col min="6405" max="6406" width="4.5234375" style="1" customWidth="1"/>
    <col min="6407" max="6407" width="2.5234375" style="1" customWidth="1"/>
    <col min="6408" max="6408" width="3.41796875" style="1" customWidth="1"/>
    <col min="6409" max="6409" width="25" style="1" customWidth="1"/>
    <col min="6410" max="6411" width="8.89453125" style="1" customWidth="1"/>
    <col min="6412" max="6412" width="9.1015625" style="1"/>
    <col min="6413" max="6413" width="10" style="1" bestFit="1" customWidth="1"/>
    <col min="6414" max="6415" width="9.1015625" style="1"/>
    <col min="6416" max="6416" width="8.1015625" style="1" customWidth="1"/>
    <col min="6417" max="6417" width="9" style="1" customWidth="1"/>
    <col min="6418" max="6418" width="8" style="1" customWidth="1"/>
    <col min="6419" max="6419" width="8.5234375" style="1" customWidth="1"/>
    <col min="6420" max="6420" width="8" style="1" customWidth="1"/>
    <col min="6421" max="6421" width="8.5234375" style="1" customWidth="1"/>
    <col min="6422" max="6423" width="9.1015625" style="1"/>
    <col min="6424" max="6425" width="7.5234375" style="1" customWidth="1"/>
    <col min="6426" max="6426" width="2.41796875" style="1" customWidth="1"/>
    <col min="6427" max="6660" width="9.1015625" style="1"/>
    <col min="6661" max="6662" width="4.5234375" style="1" customWidth="1"/>
    <col min="6663" max="6663" width="2.5234375" style="1" customWidth="1"/>
    <col min="6664" max="6664" width="3.41796875" style="1" customWidth="1"/>
    <col min="6665" max="6665" width="25" style="1" customWidth="1"/>
    <col min="6666" max="6667" width="8.89453125" style="1" customWidth="1"/>
    <col min="6668" max="6668" width="9.1015625" style="1"/>
    <col min="6669" max="6669" width="10" style="1" bestFit="1" customWidth="1"/>
    <col min="6670" max="6671" width="9.1015625" style="1"/>
    <col min="6672" max="6672" width="8.1015625" style="1" customWidth="1"/>
    <col min="6673" max="6673" width="9" style="1" customWidth="1"/>
    <col min="6674" max="6674" width="8" style="1" customWidth="1"/>
    <col min="6675" max="6675" width="8.5234375" style="1" customWidth="1"/>
    <col min="6676" max="6676" width="8" style="1" customWidth="1"/>
    <col min="6677" max="6677" width="8.5234375" style="1" customWidth="1"/>
    <col min="6678" max="6679" width="9.1015625" style="1"/>
    <col min="6680" max="6681" width="7.5234375" style="1" customWidth="1"/>
    <col min="6682" max="6682" width="2.41796875" style="1" customWidth="1"/>
    <col min="6683" max="6916" width="9.1015625" style="1"/>
    <col min="6917" max="6918" width="4.5234375" style="1" customWidth="1"/>
    <col min="6919" max="6919" width="2.5234375" style="1" customWidth="1"/>
    <col min="6920" max="6920" width="3.41796875" style="1" customWidth="1"/>
    <col min="6921" max="6921" width="25" style="1" customWidth="1"/>
    <col min="6922" max="6923" width="8.89453125" style="1" customWidth="1"/>
    <col min="6924" max="6924" width="9.1015625" style="1"/>
    <col min="6925" max="6925" width="10" style="1" bestFit="1" customWidth="1"/>
    <col min="6926" max="6927" width="9.1015625" style="1"/>
    <col min="6928" max="6928" width="8.1015625" style="1" customWidth="1"/>
    <col min="6929" max="6929" width="9" style="1" customWidth="1"/>
    <col min="6930" max="6930" width="8" style="1" customWidth="1"/>
    <col min="6931" max="6931" width="8.5234375" style="1" customWidth="1"/>
    <col min="6932" max="6932" width="8" style="1" customWidth="1"/>
    <col min="6933" max="6933" width="8.5234375" style="1" customWidth="1"/>
    <col min="6934" max="6935" width="9.1015625" style="1"/>
    <col min="6936" max="6937" width="7.5234375" style="1" customWidth="1"/>
    <col min="6938" max="6938" width="2.41796875" style="1" customWidth="1"/>
    <col min="6939" max="7172" width="9.1015625" style="1"/>
    <col min="7173" max="7174" width="4.5234375" style="1" customWidth="1"/>
    <col min="7175" max="7175" width="2.5234375" style="1" customWidth="1"/>
    <col min="7176" max="7176" width="3.41796875" style="1" customWidth="1"/>
    <col min="7177" max="7177" width="25" style="1" customWidth="1"/>
    <col min="7178" max="7179" width="8.89453125" style="1" customWidth="1"/>
    <col min="7180" max="7180" width="9.1015625" style="1"/>
    <col min="7181" max="7181" width="10" style="1" bestFit="1" customWidth="1"/>
    <col min="7182" max="7183" width="9.1015625" style="1"/>
    <col min="7184" max="7184" width="8.1015625" style="1" customWidth="1"/>
    <col min="7185" max="7185" width="9" style="1" customWidth="1"/>
    <col min="7186" max="7186" width="8" style="1" customWidth="1"/>
    <col min="7187" max="7187" width="8.5234375" style="1" customWidth="1"/>
    <col min="7188" max="7188" width="8" style="1" customWidth="1"/>
    <col min="7189" max="7189" width="8.5234375" style="1" customWidth="1"/>
    <col min="7190" max="7191" width="9.1015625" style="1"/>
    <col min="7192" max="7193" width="7.5234375" style="1" customWidth="1"/>
    <col min="7194" max="7194" width="2.41796875" style="1" customWidth="1"/>
    <col min="7195" max="7428" width="9.1015625" style="1"/>
    <col min="7429" max="7430" width="4.5234375" style="1" customWidth="1"/>
    <col min="7431" max="7431" width="2.5234375" style="1" customWidth="1"/>
    <col min="7432" max="7432" width="3.41796875" style="1" customWidth="1"/>
    <col min="7433" max="7433" width="25" style="1" customWidth="1"/>
    <col min="7434" max="7435" width="8.89453125" style="1" customWidth="1"/>
    <col min="7436" max="7436" width="9.1015625" style="1"/>
    <col min="7437" max="7437" width="10" style="1" bestFit="1" customWidth="1"/>
    <col min="7438" max="7439" width="9.1015625" style="1"/>
    <col min="7440" max="7440" width="8.1015625" style="1" customWidth="1"/>
    <col min="7441" max="7441" width="9" style="1" customWidth="1"/>
    <col min="7442" max="7442" width="8" style="1" customWidth="1"/>
    <col min="7443" max="7443" width="8.5234375" style="1" customWidth="1"/>
    <col min="7444" max="7444" width="8" style="1" customWidth="1"/>
    <col min="7445" max="7445" width="8.5234375" style="1" customWidth="1"/>
    <col min="7446" max="7447" width="9.1015625" style="1"/>
    <col min="7448" max="7449" width="7.5234375" style="1" customWidth="1"/>
    <col min="7450" max="7450" width="2.41796875" style="1" customWidth="1"/>
    <col min="7451" max="7684" width="9.1015625" style="1"/>
    <col min="7685" max="7686" width="4.5234375" style="1" customWidth="1"/>
    <col min="7687" max="7687" width="2.5234375" style="1" customWidth="1"/>
    <col min="7688" max="7688" width="3.41796875" style="1" customWidth="1"/>
    <col min="7689" max="7689" width="25" style="1" customWidth="1"/>
    <col min="7690" max="7691" width="8.89453125" style="1" customWidth="1"/>
    <col min="7692" max="7692" width="9.1015625" style="1"/>
    <col min="7693" max="7693" width="10" style="1" bestFit="1" customWidth="1"/>
    <col min="7694" max="7695" width="9.1015625" style="1"/>
    <col min="7696" max="7696" width="8.1015625" style="1" customWidth="1"/>
    <col min="7697" max="7697" width="9" style="1" customWidth="1"/>
    <col min="7698" max="7698" width="8" style="1" customWidth="1"/>
    <col min="7699" max="7699" width="8.5234375" style="1" customWidth="1"/>
    <col min="7700" max="7700" width="8" style="1" customWidth="1"/>
    <col min="7701" max="7701" width="8.5234375" style="1" customWidth="1"/>
    <col min="7702" max="7703" width="9.1015625" style="1"/>
    <col min="7704" max="7705" width="7.5234375" style="1" customWidth="1"/>
    <col min="7706" max="7706" width="2.41796875" style="1" customWidth="1"/>
    <col min="7707" max="7940" width="9.1015625" style="1"/>
    <col min="7941" max="7942" width="4.5234375" style="1" customWidth="1"/>
    <col min="7943" max="7943" width="2.5234375" style="1" customWidth="1"/>
    <col min="7944" max="7944" width="3.41796875" style="1" customWidth="1"/>
    <col min="7945" max="7945" width="25" style="1" customWidth="1"/>
    <col min="7946" max="7947" width="8.89453125" style="1" customWidth="1"/>
    <col min="7948" max="7948" width="9.1015625" style="1"/>
    <col min="7949" max="7949" width="10" style="1" bestFit="1" customWidth="1"/>
    <col min="7950" max="7951" width="9.1015625" style="1"/>
    <col min="7952" max="7952" width="8.1015625" style="1" customWidth="1"/>
    <col min="7953" max="7953" width="9" style="1" customWidth="1"/>
    <col min="7954" max="7954" width="8" style="1" customWidth="1"/>
    <col min="7955" max="7955" width="8.5234375" style="1" customWidth="1"/>
    <col min="7956" max="7956" width="8" style="1" customWidth="1"/>
    <col min="7957" max="7957" width="8.5234375" style="1" customWidth="1"/>
    <col min="7958" max="7959" width="9.1015625" style="1"/>
    <col min="7960" max="7961" width="7.5234375" style="1" customWidth="1"/>
    <col min="7962" max="7962" width="2.41796875" style="1" customWidth="1"/>
    <col min="7963" max="8196" width="9.1015625" style="1"/>
    <col min="8197" max="8198" width="4.5234375" style="1" customWidth="1"/>
    <col min="8199" max="8199" width="2.5234375" style="1" customWidth="1"/>
    <col min="8200" max="8200" width="3.41796875" style="1" customWidth="1"/>
    <col min="8201" max="8201" width="25" style="1" customWidth="1"/>
    <col min="8202" max="8203" width="8.89453125" style="1" customWidth="1"/>
    <col min="8204" max="8204" width="9.1015625" style="1"/>
    <col min="8205" max="8205" width="10" style="1" bestFit="1" customWidth="1"/>
    <col min="8206" max="8207" width="9.1015625" style="1"/>
    <col min="8208" max="8208" width="8.1015625" style="1" customWidth="1"/>
    <col min="8209" max="8209" width="9" style="1" customWidth="1"/>
    <col min="8210" max="8210" width="8" style="1" customWidth="1"/>
    <col min="8211" max="8211" width="8.5234375" style="1" customWidth="1"/>
    <col min="8212" max="8212" width="8" style="1" customWidth="1"/>
    <col min="8213" max="8213" width="8.5234375" style="1" customWidth="1"/>
    <col min="8214" max="8215" width="9.1015625" style="1"/>
    <col min="8216" max="8217" width="7.5234375" style="1" customWidth="1"/>
    <col min="8218" max="8218" width="2.41796875" style="1" customWidth="1"/>
    <col min="8219" max="8452" width="9.1015625" style="1"/>
    <col min="8453" max="8454" width="4.5234375" style="1" customWidth="1"/>
    <col min="8455" max="8455" width="2.5234375" style="1" customWidth="1"/>
    <col min="8456" max="8456" width="3.41796875" style="1" customWidth="1"/>
    <col min="8457" max="8457" width="25" style="1" customWidth="1"/>
    <col min="8458" max="8459" width="8.89453125" style="1" customWidth="1"/>
    <col min="8460" max="8460" width="9.1015625" style="1"/>
    <col min="8461" max="8461" width="10" style="1" bestFit="1" customWidth="1"/>
    <col min="8462" max="8463" width="9.1015625" style="1"/>
    <col min="8464" max="8464" width="8.1015625" style="1" customWidth="1"/>
    <col min="8465" max="8465" width="9" style="1" customWidth="1"/>
    <col min="8466" max="8466" width="8" style="1" customWidth="1"/>
    <col min="8467" max="8467" width="8.5234375" style="1" customWidth="1"/>
    <col min="8468" max="8468" width="8" style="1" customWidth="1"/>
    <col min="8469" max="8469" width="8.5234375" style="1" customWidth="1"/>
    <col min="8470" max="8471" width="9.1015625" style="1"/>
    <col min="8472" max="8473" width="7.5234375" style="1" customWidth="1"/>
    <col min="8474" max="8474" width="2.41796875" style="1" customWidth="1"/>
    <col min="8475" max="8708" width="9.1015625" style="1"/>
    <col min="8709" max="8710" width="4.5234375" style="1" customWidth="1"/>
    <col min="8711" max="8711" width="2.5234375" style="1" customWidth="1"/>
    <col min="8712" max="8712" width="3.41796875" style="1" customWidth="1"/>
    <col min="8713" max="8713" width="25" style="1" customWidth="1"/>
    <col min="8714" max="8715" width="8.89453125" style="1" customWidth="1"/>
    <col min="8716" max="8716" width="9.1015625" style="1"/>
    <col min="8717" max="8717" width="10" style="1" bestFit="1" customWidth="1"/>
    <col min="8718" max="8719" width="9.1015625" style="1"/>
    <col min="8720" max="8720" width="8.1015625" style="1" customWidth="1"/>
    <col min="8721" max="8721" width="9" style="1" customWidth="1"/>
    <col min="8722" max="8722" width="8" style="1" customWidth="1"/>
    <col min="8723" max="8723" width="8.5234375" style="1" customWidth="1"/>
    <col min="8724" max="8724" width="8" style="1" customWidth="1"/>
    <col min="8725" max="8725" width="8.5234375" style="1" customWidth="1"/>
    <col min="8726" max="8727" width="9.1015625" style="1"/>
    <col min="8728" max="8729" width="7.5234375" style="1" customWidth="1"/>
    <col min="8730" max="8730" width="2.41796875" style="1" customWidth="1"/>
    <col min="8731" max="8964" width="9.1015625" style="1"/>
    <col min="8965" max="8966" width="4.5234375" style="1" customWidth="1"/>
    <col min="8967" max="8967" width="2.5234375" style="1" customWidth="1"/>
    <col min="8968" max="8968" width="3.41796875" style="1" customWidth="1"/>
    <col min="8969" max="8969" width="25" style="1" customWidth="1"/>
    <col min="8970" max="8971" width="8.89453125" style="1" customWidth="1"/>
    <col min="8972" max="8972" width="9.1015625" style="1"/>
    <col min="8973" max="8973" width="10" style="1" bestFit="1" customWidth="1"/>
    <col min="8974" max="8975" width="9.1015625" style="1"/>
    <col min="8976" max="8976" width="8.1015625" style="1" customWidth="1"/>
    <col min="8977" max="8977" width="9" style="1" customWidth="1"/>
    <col min="8978" max="8978" width="8" style="1" customWidth="1"/>
    <col min="8979" max="8979" width="8.5234375" style="1" customWidth="1"/>
    <col min="8980" max="8980" width="8" style="1" customWidth="1"/>
    <col min="8981" max="8981" width="8.5234375" style="1" customWidth="1"/>
    <col min="8982" max="8983" width="9.1015625" style="1"/>
    <col min="8984" max="8985" width="7.5234375" style="1" customWidth="1"/>
    <col min="8986" max="8986" width="2.41796875" style="1" customWidth="1"/>
    <col min="8987" max="9220" width="9.1015625" style="1"/>
    <col min="9221" max="9222" width="4.5234375" style="1" customWidth="1"/>
    <col min="9223" max="9223" width="2.5234375" style="1" customWidth="1"/>
    <col min="9224" max="9224" width="3.41796875" style="1" customWidth="1"/>
    <col min="9225" max="9225" width="25" style="1" customWidth="1"/>
    <col min="9226" max="9227" width="8.89453125" style="1" customWidth="1"/>
    <col min="9228" max="9228" width="9.1015625" style="1"/>
    <col min="9229" max="9229" width="10" style="1" bestFit="1" customWidth="1"/>
    <col min="9230" max="9231" width="9.1015625" style="1"/>
    <col min="9232" max="9232" width="8.1015625" style="1" customWidth="1"/>
    <col min="9233" max="9233" width="9" style="1" customWidth="1"/>
    <col min="9234" max="9234" width="8" style="1" customWidth="1"/>
    <col min="9235" max="9235" width="8.5234375" style="1" customWidth="1"/>
    <col min="9236" max="9236" width="8" style="1" customWidth="1"/>
    <col min="9237" max="9237" width="8.5234375" style="1" customWidth="1"/>
    <col min="9238" max="9239" width="9.1015625" style="1"/>
    <col min="9240" max="9241" width="7.5234375" style="1" customWidth="1"/>
    <col min="9242" max="9242" width="2.41796875" style="1" customWidth="1"/>
    <col min="9243" max="9476" width="9.1015625" style="1"/>
    <col min="9477" max="9478" width="4.5234375" style="1" customWidth="1"/>
    <col min="9479" max="9479" width="2.5234375" style="1" customWidth="1"/>
    <col min="9480" max="9480" width="3.41796875" style="1" customWidth="1"/>
    <col min="9481" max="9481" width="25" style="1" customWidth="1"/>
    <col min="9482" max="9483" width="8.89453125" style="1" customWidth="1"/>
    <col min="9484" max="9484" width="9.1015625" style="1"/>
    <col min="9485" max="9485" width="10" style="1" bestFit="1" customWidth="1"/>
    <col min="9486" max="9487" width="9.1015625" style="1"/>
    <col min="9488" max="9488" width="8.1015625" style="1" customWidth="1"/>
    <col min="9489" max="9489" width="9" style="1" customWidth="1"/>
    <col min="9490" max="9490" width="8" style="1" customWidth="1"/>
    <col min="9491" max="9491" width="8.5234375" style="1" customWidth="1"/>
    <col min="9492" max="9492" width="8" style="1" customWidth="1"/>
    <col min="9493" max="9493" width="8.5234375" style="1" customWidth="1"/>
    <col min="9494" max="9495" width="9.1015625" style="1"/>
    <col min="9496" max="9497" width="7.5234375" style="1" customWidth="1"/>
    <col min="9498" max="9498" width="2.41796875" style="1" customWidth="1"/>
    <col min="9499" max="9732" width="9.1015625" style="1"/>
    <col min="9733" max="9734" width="4.5234375" style="1" customWidth="1"/>
    <col min="9735" max="9735" width="2.5234375" style="1" customWidth="1"/>
    <col min="9736" max="9736" width="3.41796875" style="1" customWidth="1"/>
    <col min="9737" max="9737" width="25" style="1" customWidth="1"/>
    <col min="9738" max="9739" width="8.89453125" style="1" customWidth="1"/>
    <col min="9740" max="9740" width="9.1015625" style="1"/>
    <col min="9741" max="9741" width="10" style="1" bestFit="1" customWidth="1"/>
    <col min="9742" max="9743" width="9.1015625" style="1"/>
    <col min="9744" max="9744" width="8.1015625" style="1" customWidth="1"/>
    <col min="9745" max="9745" width="9" style="1" customWidth="1"/>
    <col min="9746" max="9746" width="8" style="1" customWidth="1"/>
    <col min="9747" max="9747" width="8.5234375" style="1" customWidth="1"/>
    <col min="9748" max="9748" width="8" style="1" customWidth="1"/>
    <col min="9749" max="9749" width="8.5234375" style="1" customWidth="1"/>
    <col min="9750" max="9751" width="9.1015625" style="1"/>
    <col min="9752" max="9753" width="7.5234375" style="1" customWidth="1"/>
    <col min="9754" max="9754" width="2.41796875" style="1" customWidth="1"/>
    <col min="9755" max="9988" width="9.1015625" style="1"/>
    <col min="9989" max="9990" width="4.5234375" style="1" customWidth="1"/>
    <col min="9991" max="9991" width="2.5234375" style="1" customWidth="1"/>
    <col min="9992" max="9992" width="3.41796875" style="1" customWidth="1"/>
    <col min="9993" max="9993" width="25" style="1" customWidth="1"/>
    <col min="9994" max="9995" width="8.89453125" style="1" customWidth="1"/>
    <col min="9996" max="9996" width="9.1015625" style="1"/>
    <col min="9997" max="9997" width="10" style="1" bestFit="1" customWidth="1"/>
    <col min="9998" max="9999" width="9.1015625" style="1"/>
    <col min="10000" max="10000" width="8.1015625" style="1" customWidth="1"/>
    <col min="10001" max="10001" width="9" style="1" customWidth="1"/>
    <col min="10002" max="10002" width="8" style="1" customWidth="1"/>
    <col min="10003" max="10003" width="8.5234375" style="1" customWidth="1"/>
    <col min="10004" max="10004" width="8" style="1" customWidth="1"/>
    <col min="10005" max="10005" width="8.5234375" style="1" customWidth="1"/>
    <col min="10006" max="10007" width="9.1015625" style="1"/>
    <col min="10008" max="10009" width="7.5234375" style="1" customWidth="1"/>
    <col min="10010" max="10010" width="2.41796875" style="1" customWidth="1"/>
    <col min="10011" max="10244" width="9.1015625" style="1"/>
    <col min="10245" max="10246" width="4.5234375" style="1" customWidth="1"/>
    <col min="10247" max="10247" width="2.5234375" style="1" customWidth="1"/>
    <col min="10248" max="10248" width="3.41796875" style="1" customWidth="1"/>
    <col min="10249" max="10249" width="25" style="1" customWidth="1"/>
    <col min="10250" max="10251" width="8.89453125" style="1" customWidth="1"/>
    <col min="10252" max="10252" width="9.1015625" style="1"/>
    <col min="10253" max="10253" width="10" style="1" bestFit="1" customWidth="1"/>
    <col min="10254" max="10255" width="9.1015625" style="1"/>
    <col min="10256" max="10256" width="8.1015625" style="1" customWidth="1"/>
    <col min="10257" max="10257" width="9" style="1" customWidth="1"/>
    <col min="10258" max="10258" width="8" style="1" customWidth="1"/>
    <col min="10259" max="10259" width="8.5234375" style="1" customWidth="1"/>
    <col min="10260" max="10260" width="8" style="1" customWidth="1"/>
    <col min="10261" max="10261" width="8.5234375" style="1" customWidth="1"/>
    <col min="10262" max="10263" width="9.1015625" style="1"/>
    <col min="10264" max="10265" width="7.5234375" style="1" customWidth="1"/>
    <col min="10266" max="10266" width="2.41796875" style="1" customWidth="1"/>
    <col min="10267" max="10500" width="9.1015625" style="1"/>
    <col min="10501" max="10502" width="4.5234375" style="1" customWidth="1"/>
    <col min="10503" max="10503" width="2.5234375" style="1" customWidth="1"/>
    <col min="10504" max="10504" width="3.41796875" style="1" customWidth="1"/>
    <col min="10505" max="10505" width="25" style="1" customWidth="1"/>
    <col min="10506" max="10507" width="8.89453125" style="1" customWidth="1"/>
    <col min="10508" max="10508" width="9.1015625" style="1"/>
    <col min="10509" max="10509" width="10" style="1" bestFit="1" customWidth="1"/>
    <col min="10510" max="10511" width="9.1015625" style="1"/>
    <col min="10512" max="10512" width="8.1015625" style="1" customWidth="1"/>
    <col min="10513" max="10513" width="9" style="1" customWidth="1"/>
    <col min="10514" max="10514" width="8" style="1" customWidth="1"/>
    <col min="10515" max="10515" width="8.5234375" style="1" customWidth="1"/>
    <col min="10516" max="10516" width="8" style="1" customWidth="1"/>
    <col min="10517" max="10517" width="8.5234375" style="1" customWidth="1"/>
    <col min="10518" max="10519" width="9.1015625" style="1"/>
    <col min="10520" max="10521" width="7.5234375" style="1" customWidth="1"/>
    <col min="10522" max="10522" width="2.41796875" style="1" customWidth="1"/>
    <col min="10523" max="10756" width="9.1015625" style="1"/>
    <col min="10757" max="10758" width="4.5234375" style="1" customWidth="1"/>
    <col min="10759" max="10759" width="2.5234375" style="1" customWidth="1"/>
    <col min="10760" max="10760" width="3.41796875" style="1" customWidth="1"/>
    <col min="10761" max="10761" width="25" style="1" customWidth="1"/>
    <col min="10762" max="10763" width="8.89453125" style="1" customWidth="1"/>
    <col min="10764" max="10764" width="9.1015625" style="1"/>
    <col min="10765" max="10765" width="10" style="1" bestFit="1" customWidth="1"/>
    <col min="10766" max="10767" width="9.1015625" style="1"/>
    <col min="10768" max="10768" width="8.1015625" style="1" customWidth="1"/>
    <col min="10769" max="10769" width="9" style="1" customWidth="1"/>
    <col min="10770" max="10770" width="8" style="1" customWidth="1"/>
    <col min="10771" max="10771" width="8.5234375" style="1" customWidth="1"/>
    <col min="10772" max="10772" width="8" style="1" customWidth="1"/>
    <col min="10773" max="10773" width="8.5234375" style="1" customWidth="1"/>
    <col min="10774" max="10775" width="9.1015625" style="1"/>
    <col min="10776" max="10777" width="7.5234375" style="1" customWidth="1"/>
    <col min="10778" max="10778" width="2.41796875" style="1" customWidth="1"/>
    <col min="10779" max="11012" width="9.1015625" style="1"/>
    <col min="11013" max="11014" width="4.5234375" style="1" customWidth="1"/>
    <col min="11015" max="11015" width="2.5234375" style="1" customWidth="1"/>
    <col min="11016" max="11016" width="3.41796875" style="1" customWidth="1"/>
    <col min="11017" max="11017" width="25" style="1" customWidth="1"/>
    <col min="11018" max="11019" width="8.89453125" style="1" customWidth="1"/>
    <col min="11020" max="11020" width="9.1015625" style="1"/>
    <col min="11021" max="11021" width="10" style="1" bestFit="1" customWidth="1"/>
    <col min="11022" max="11023" width="9.1015625" style="1"/>
    <col min="11024" max="11024" width="8.1015625" style="1" customWidth="1"/>
    <col min="11025" max="11025" width="9" style="1" customWidth="1"/>
    <col min="11026" max="11026" width="8" style="1" customWidth="1"/>
    <col min="11027" max="11027" width="8.5234375" style="1" customWidth="1"/>
    <col min="11028" max="11028" width="8" style="1" customWidth="1"/>
    <col min="11029" max="11029" width="8.5234375" style="1" customWidth="1"/>
    <col min="11030" max="11031" width="9.1015625" style="1"/>
    <col min="11032" max="11033" width="7.5234375" style="1" customWidth="1"/>
    <col min="11034" max="11034" width="2.41796875" style="1" customWidth="1"/>
    <col min="11035" max="11268" width="9.1015625" style="1"/>
    <col min="11269" max="11270" width="4.5234375" style="1" customWidth="1"/>
    <col min="11271" max="11271" width="2.5234375" style="1" customWidth="1"/>
    <col min="11272" max="11272" width="3.41796875" style="1" customWidth="1"/>
    <col min="11273" max="11273" width="25" style="1" customWidth="1"/>
    <col min="11274" max="11275" width="8.89453125" style="1" customWidth="1"/>
    <col min="11276" max="11276" width="9.1015625" style="1"/>
    <col min="11277" max="11277" width="10" style="1" bestFit="1" customWidth="1"/>
    <col min="11278" max="11279" width="9.1015625" style="1"/>
    <col min="11280" max="11280" width="8.1015625" style="1" customWidth="1"/>
    <col min="11281" max="11281" width="9" style="1" customWidth="1"/>
    <col min="11282" max="11282" width="8" style="1" customWidth="1"/>
    <col min="11283" max="11283" width="8.5234375" style="1" customWidth="1"/>
    <col min="11284" max="11284" width="8" style="1" customWidth="1"/>
    <col min="11285" max="11285" width="8.5234375" style="1" customWidth="1"/>
    <col min="11286" max="11287" width="9.1015625" style="1"/>
    <col min="11288" max="11289" width="7.5234375" style="1" customWidth="1"/>
    <col min="11290" max="11290" width="2.41796875" style="1" customWidth="1"/>
    <col min="11291" max="11524" width="9.1015625" style="1"/>
    <col min="11525" max="11526" width="4.5234375" style="1" customWidth="1"/>
    <col min="11527" max="11527" width="2.5234375" style="1" customWidth="1"/>
    <col min="11528" max="11528" width="3.41796875" style="1" customWidth="1"/>
    <col min="11529" max="11529" width="25" style="1" customWidth="1"/>
    <col min="11530" max="11531" width="8.89453125" style="1" customWidth="1"/>
    <col min="11532" max="11532" width="9.1015625" style="1"/>
    <col min="11533" max="11533" width="10" style="1" bestFit="1" customWidth="1"/>
    <col min="11534" max="11535" width="9.1015625" style="1"/>
    <col min="11536" max="11536" width="8.1015625" style="1" customWidth="1"/>
    <col min="11537" max="11537" width="9" style="1" customWidth="1"/>
    <col min="11538" max="11538" width="8" style="1" customWidth="1"/>
    <col min="11539" max="11539" width="8.5234375" style="1" customWidth="1"/>
    <col min="11540" max="11540" width="8" style="1" customWidth="1"/>
    <col min="11541" max="11541" width="8.5234375" style="1" customWidth="1"/>
    <col min="11542" max="11543" width="9.1015625" style="1"/>
    <col min="11544" max="11545" width="7.5234375" style="1" customWidth="1"/>
    <col min="11546" max="11546" width="2.41796875" style="1" customWidth="1"/>
    <col min="11547" max="11780" width="9.1015625" style="1"/>
    <col min="11781" max="11782" width="4.5234375" style="1" customWidth="1"/>
    <col min="11783" max="11783" width="2.5234375" style="1" customWidth="1"/>
    <col min="11784" max="11784" width="3.41796875" style="1" customWidth="1"/>
    <col min="11785" max="11785" width="25" style="1" customWidth="1"/>
    <col min="11786" max="11787" width="8.89453125" style="1" customWidth="1"/>
    <col min="11788" max="11788" width="9.1015625" style="1"/>
    <col min="11789" max="11789" width="10" style="1" bestFit="1" customWidth="1"/>
    <col min="11790" max="11791" width="9.1015625" style="1"/>
    <col min="11792" max="11792" width="8.1015625" style="1" customWidth="1"/>
    <col min="11793" max="11793" width="9" style="1" customWidth="1"/>
    <col min="11794" max="11794" width="8" style="1" customWidth="1"/>
    <col min="11795" max="11795" width="8.5234375" style="1" customWidth="1"/>
    <col min="11796" max="11796" width="8" style="1" customWidth="1"/>
    <col min="11797" max="11797" width="8.5234375" style="1" customWidth="1"/>
    <col min="11798" max="11799" width="9.1015625" style="1"/>
    <col min="11800" max="11801" width="7.5234375" style="1" customWidth="1"/>
    <col min="11802" max="11802" width="2.41796875" style="1" customWidth="1"/>
    <col min="11803" max="12036" width="9.1015625" style="1"/>
    <col min="12037" max="12038" width="4.5234375" style="1" customWidth="1"/>
    <col min="12039" max="12039" width="2.5234375" style="1" customWidth="1"/>
    <col min="12040" max="12040" width="3.41796875" style="1" customWidth="1"/>
    <col min="12041" max="12041" width="25" style="1" customWidth="1"/>
    <col min="12042" max="12043" width="8.89453125" style="1" customWidth="1"/>
    <col min="12044" max="12044" width="9.1015625" style="1"/>
    <col min="12045" max="12045" width="10" style="1" bestFit="1" customWidth="1"/>
    <col min="12046" max="12047" width="9.1015625" style="1"/>
    <col min="12048" max="12048" width="8.1015625" style="1" customWidth="1"/>
    <col min="12049" max="12049" width="9" style="1" customWidth="1"/>
    <col min="12050" max="12050" width="8" style="1" customWidth="1"/>
    <col min="12051" max="12051" width="8.5234375" style="1" customWidth="1"/>
    <col min="12052" max="12052" width="8" style="1" customWidth="1"/>
    <col min="12053" max="12053" width="8.5234375" style="1" customWidth="1"/>
    <col min="12054" max="12055" width="9.1015625" style="1"/>
    <col min="12056" max="12057" width="7.5234375" style="1" customWidth="1"/>
    <col min="12058" max="12058" width="2.41796875" style="1" customWidth="1"/>
    <col min="12059" max="12292" width="9.1015625" style="1"/>
    <col min="12293" max="12294" width="4.5234375" style="1" customWidth="1"/>
    <col min="12295" max="12295" width="2.5234375" style="1" customWidth="1"/>
    <col min="12296" max="12296" width="3.41796875" style="1" customWidth="1"/>
    <col min="12297" max="12297" width="25" style="1" customWidth="1"/>
    <col min="12298" max="12299" width="8.89453125" style="1" customWidth="1"/>
    <col min="12300" max="12300" width="9.1015625" style="1"/>
    <col min="12301" max="12301" width="10" style="1" bestFit="1" customWidth="1"/>
    <col min="12302" max="12303" width="9.1015625" style="1"/>
    <col min="12304" max="12304" width="8.1015625" style="1" customWidth="1"/>
    <col min="12305" max="12305" width="9" style="1" customWidth="1"/>
    <col min="12306" max="12306" width="8" style="1" customWidth="1"/>
    <col min="12307" max="12307" width="8.5234375" style="1" customWidth="1"/>
    <col min="12308" max="12308" width="8" style="1" customWidth="1"/>
    <col min="12309" max="12309" width="8.5234375" style="1" customWidth="1"/>
    <col min="12310" max="12311" width="9.1015625" style="1"/>
    <col min="12312" max="12313" width="7.5234375" style="1" customWidth="1"/>
    <col min="12314" max="12314" width="2.41796875" style="1" customWidth="1"/>
    <col min="12315" max="12548" width="9.1015625" style="1"/>
    <col min="12549" max="12550" width="4.5234375" style="1" customWidth="1"/>
    <col min="12551" max="12551" width="2.5234375" style="1" customWidth="1"/>
    <col min="12552" max="12552" width="3.41796875" style="1" customWidth="1"/>
    <col min="12553" max="12553" width="25" style="1" customWidth="1"/>
    <col min="12554" max="12555" width="8.89453125" style="1" customWidth="1"/>
    <col min="12556" max="12556" width="9.1015625" style="1"/>
    <col min="12557" max="12557" width="10" style="1" bestFit="1" customWidth="1"/>
    <col min="12558" max="12559" width="9.1015625" style="1"/>
    <col min="12560" max="12560" width="8.1015625" style="1" customWidth="1"/>
    <col min="12561" max="12561" width="9" style="1" customWidth="1"/>
    <col min="12562" max="12562" width="8" style="1" customWidth="1"/>
    <col min="12563" max="12563" width="8.5234375" style="1" customWidth="1"/>
    <col min="12564" max="12564" width="8" style="1" customWidth="1"/>
    <col min="12565" max="12565" width="8.5234375" style="1" customWidth="1"/>
    <col min="12566" max="12567" width="9.1015625" style="1"/>
    <col min="12568" max="12569" width="7.5234375" style="1" customWidth="1"/>
    <col min="12570" max="12570" width="2.41796875" style="1" customWidth="1"/>
    <col min="12571" max="12804" width="9.1015625" style="1"/>
    <col min="12805" max="12806" width="4.5234375" style="1" customWidth="1"/>
    <col min="12807" max="12807" width="2.5234375" style="1" customWidth="1"/>
    <col min="12808" max="12808" width="3.41796875" style="1" customWidth="1"/>
    <col min="12809" max="12809" width="25" style="1" customWidth="1"/>
    <col min="12810" max="12811" width="8.89453125" style="1" customWidth="1"/>
    <col min="12812" max="12812" width="9.1015625" style="1"/>
    <col min="12813" max="12813" width="10" style="1" bestFit="1" customWidth="1"/>
    <col min="12814" max="12815" width="9.1015625" style="1"/>
    <col min="12816" max="12816" width="8.1015625" style="1" customWidth="1"/>
    <col min="12817" max="12817" width="9" style="1" customWidth="1"/>
    <col min="12818" max="12818" width="8" style="1" customWidth="1"/>
    <col min="12819" max="12819" width="8.5234375" style="1" customWidth="1"/>
    <col min="12820" max="12820" width="8" style="1" customWidth="1"/>
    <col min="12821" max="12821" width="8.5234375" style="1" customWidth="1"/>
    <col min="12822" max="12823" width="9.1015625" style="1"/>
    <col min="12824" max="12825" width="7.5234375" style="1" customWidth="1"/>
    <col min="12826" max="12826" width="2.41796875" style="1" customWidth="1"/>
    <col min="12827" max="13060" width="9.1015625" style="1"/>
    <col min="13061" max="13062" width="4.5234375" style="1" customWidth="1"/>
    <col min="13063" max="13063" width="2.5234375" style="1" customWidth="1"/>
    <col min="13064" max="13064" width="3.41796875" style="1" customWidth="1"/>
    <col min="13065" max="13065" width="25" style="1" customWidth="1"/>
    <col min="13066" max="13067" width="8.89453125" style="1" customWidth="1"/>
    <col min="13068" max="13068" width="9.1015625" style="1"/>
    <col min="13069" max="13069" width="10" style="1" bestFit="1" customWidth="1"/>
    <col min="13070" max="13071" width="9.1015625" style="1"/>
    <col min="13072" max="13072" width="8.1015625" style="1" customWidth="1"/>
    <col min="13073" max="13073" width="9" style="1" customWidth="1"/>
    <col min="13074" max="13074" width="8" style="1" customWidth="1"/>
    <col min="13075" max="13075" width="8.5234375" style="1" customWidth="1"/>
    <col min="13076" max="13076" width="8" style="1" customWidth="1"/>
    <col min="13077" max="13077" width="8.5234375" style="1" customWidth="1"/>
    <col min="13078" max="13079" width="9.1015625" style="1"/>
    <col min="13080" max="13081" width="7.5234375" style="1" customWidth="1"/>
    <col min="13082" max="13082" width="2.41796875" style="1" customWidth="1"/>
    <col min="13083" max="13316" width="9.1015625" style="1"/>
    <col min="13317" max="13318" width="4.5234375" style="1" customWidth="1"/>
    <col min="13319" max="13319" width="2.5234375" style="1" customWidth="1"/>
    <col min="13320" max="13320" width="3.41796875" style="1" customWidth="1"/>
    <col min="13321" max="13321" width="25" style="1" customWidth="1"/>
    <col min="13322" max="13323" width="8.89453125" style="1" customWidth="1"/>
    <col min="13324" max="13324" width="9.1015625" style="1"/>
    <col min="13325" max="13325" width="10" style="1" bestFit="1" customWidth="1"/>
    <col min="13326" max="13327" width="9.1015625" style="1"/>
    <col min="13328" max="13328" width="8.1015625" style="1" customWidth="1"/>
    <col min="13329" max="13329" width="9" style="1" customWidth="1"/>
    <col min="13330" max="13330" width="8" style="1" customWidth="1"/>
    <col min="13331" max="13331" width="8.5234375" style="1" customWidth="1"/>
    <col min="13332" max="13332" width="8" style="1" customWidth="1"/>
    <col min="13333" max="13333" width="8.5234375" style="1" customWidth="1"/>
    <col min="13334" max="13335" width="9.1015625" style="1"/>
    <col min="13336" max="13337" width="7.5234375" style="1" customWidth="1"/>
    <col min="13338" max="13338" width="2.41796875" style="1" customWidth="1"/>
    <col min="13339" max="13572" width="9.1015625" style="1"/>
    <col min="13573" max="13574" width="4.5234375" style="1" customWidth="1"/>
    <col min="13575" max="13575" width="2.5234375" style="1" customWidth="1"/>
    <col min="13576" max="13576" width="3.41796875" style="1" customWidth="1"/>
    <col min="13577" max="13577" width="25" style="1" customWidth="1"/>
    <col min="13578" max="13579" width="8.89453125" style="1" customWidth="1"/>
    <col min="13580" max="13580" width="9.1015625" style="1"/>
    <col min="13581" max="13581" width="10" style="1" bestFit="1" customWidth="1"/>
    <col min="13582" max="13583" width="9.1015625" style="1"/>
    <col min="13584" max="13584" width="8.1015625" style="1" customWidth="1"/>
    <col min="13585" max="13585" width="9" style="1" customWidth="1"/>
    <col min="13586" max="13586" width="8" style="1" customWidth="1"/>
    <col min="13587" max="13587" width="8.5234375" style="1" customWidth="1"/>
    <col min="13588" max="13588" width="8" style="1" customWidth="1"/>
    <col min="13589" max="13589" width="8.5234375" style="1" customWidth="1"/>
    <col min="13590" max="13591" width="9.1015625" style="1"/>
    <col min="13592" max="13593" width="7.5234375" style="1" customWidth="1"/>
    <col min="13594" max="13594" width="2.41796875" style="1" customWidth="1"/>
    <col min="13595" max="13828" width="9.1015625" style="1"/>
    <col min="13829" max="13830" width="4.5234375" style="1" customWidth="1"/>
    <col min="13831" max="13831" width="2.5234375" style="1" customWidth="1"/>
    <col min="13832" max="13832" width="3.41796875" style="1" customWidth="1"/>
    <col min="13833" max="13833" width="25" style="1" customWidth="1"/>
    <col min="13834" max="13835" width="8.89453125" style="1" customWidth="1"/>
    <col min="13836" max="13836" width="9.1015625" style="1"/>
    <col min="13837" max="13837" width="10" style="1" bestFit="1" customWidth="1"/>
    <col min="13838" max="13839" width="9.1015625" style="1"/>
    <col min="13840" max="13840" width="8.1015625" style="1" customWidth="1"/>
    <col min="13841" max="13841" width="9" style="1" customWidth="1"/>
    <col min="13842" max="13842" width="8" style="1" customWidth="1"/>
    <col min="13843" max="13843" width="8.5234375" style="1" customWidth="1"/>
    <col min="13844" max="13844" width="8" style="1" customWidth="1"/>
    <col min="13845" max="13845" width="8.5234375" style="1" customWidth="1"/>
    <col min="13846" max="13847" width="9.1015625" style="1"/>
    <col min="13848" max="13849" width="7.5234375" style="1" customWidth="1"/>
    <col min="13850" max="13850" width="2.41796875" style="1" customWidth="1"/>
    <col min="13851" max="14084" width="9.1015625" style="1"/>
    <col min="14085" max="14086" width="4.5234375" style="1" customWidth="1"/>
    <col min="14087" max="14087" width="2.5234375" style="1" customWidth="1"/>
    <col min="14088" max="14088" width="3.41796875" style="1" customWidth="1"/>
    <col min="14089" max="14089" width="25" style="1" customWidth="1"/>
    <col min="14090" max="14091" width="8.89453125" style="1" customWidth="1"/>
    <col min="14092" max="14092" width="9.1015625" style="1"/>
    <col min="14093" max="14093" width="10" style="1" bestFit="1" customWidth="1"/>
    <col min="14094" max="14095" width="9.1015625" style="1"/>
    <col min="14096" max="14096" width="8.1015625" style="1" customWidth="1"/>
    <col min="14097" max="14097" width="9" style="1" customWidth="1"/>
    <col min="14098" max="14098" width="8" style="1" customWidth="1"/>
    <col min="14099" max="14099" width="8.5234375" style="1" customWidth="1"/>
    <col min="14100" max="14100" width="8" style="1" customWidth="1"/>
    <col min="14101" max="14101" width="8.5234375" style="1" customWidth="1"/>
    <col min="14102" max="14103" width="9.1015625" style="1"/>
    <col min="14104" max="14105" width="7.5234375" style="1" customWidth="1"/>
    <col min="14106" max="14106" width="2.41796875" style="1" customWidth="1"/>
    <col min="14107" max="14340" width="9.1015625" style="1"/>
    <col min="14341" max="14342" width="4.5234375" style="1" customWidth="1"/>
    <col min="14343" max="14343" width="2.5234375" style="1" customWidth="1"/>
    <col min="14344" max="14344" width="3.41796875" style="1" customWidth="1"/>
    <col min="14345" max="14345" width="25" style="1" customWidth="1"/>
    <col min="14346" max="14347" width="8.89453125" style="1" customWidth="1"/>
    <col min="14348" max="14348" width="9.1015625" style="1"/>
    <col min="14349" max="14349" width="10" style="1" bestFit="1" customWidth="1"/>
    <col min="14350" max="14351" width="9.1015625" style="1"/>
    <col min="14352" max="14352" width="8.1015625" style="1" customWidth="1"/>
    <col min="14353" max="14353" width="9" style="1" customWidth="1"/>
    <col min="14354" max="14354" width="8" style="1" customWidth="1"/>
    <col min="14355" max="14355" width="8.5234375" style="1" customWidth="1"/>
    <col min="14356" max="14356" width="8" style="1" customWidth="1"/>
    <col min="14357" max="14357" width="8.5234375" style="1" customWidth="1"/>
    <col min="14358" max="14359" width="9.1015625" style="1"/>
    <col min="14360" max="14361" width="7.5234375" style="1" customWidth="1"/>
    <col min="14362" max="14362" width="2.41796875" style="1" customWidth="1"/>
    <col min="14363" max="14596" width="9.1015625" style="1"/>
    <col min="14597" max="14598" width="4.5234375" style="1" customWidth="1"/>
    <col min="14599" max="14599" width="2.5234375" style="1" customWidth="1"/>
    <col min="14600" max="14600" width="3.41796875" style="1" customWidth="1"/>
    <col min="14601" max="14601" width="25" style="1" customWidth="1"/>
    <col min="14602" max="14603" width="8.89453125" style="1" customWidth="1"/>
    <col min="14604" max="14604" width="9.1015625" style="1"/>
    <col min="14605" max="14605" width="10" style="1" bestFit="1" customWidth="1"/>
    <col min="14606" max="14607" width="9.1015625" style="1"/>
    <col min="14608" max="14608" width="8.1015625" style="1" customWidth="1"/>
    <col min="14609" max="14609" width="9" style="1" customWidth="1"/>
    <col min="14610" max="14610" width="8" style="1" customWidth="1"/>
    <col min="14611" max="14611" width="8.5234375" style="1" customWidth="1"/>
    <col min="14612" max="14612" width="8" style="1" customWidth="1"/>
    <col min="14613" max="14613" width="8.5234375" style="1" customWidth="1"/>
    <col min="14614" max="14615" width="9.1015625" style="1"/>
    <col min="14616" max="14617" width="7.5234375" style="1" customWidth="1"/>
    <col min="14618" max="14618" width="2.41796875" style="1" customWidth="1"/>
    <col min="14619" max="14852" width="9.1015625" style="1"/>
    <col min="14853" max="14854" width="4.5234375" style="1" customWidth="1"/>
    <col min="14855" max="14855" width="2.5234375" style="1" customWidth="1"/>
    <col min="14856" max="14856" width="3.41796875" style="1" customWidth="1"/>
    <col min="14857" max="14857" width="25" style="1" customWidth="1"/>
    <col min="14858" max="14859" width="8.89453125" style="1" customWidth="1"/>
    <col min="14860" max="14860" width="9.1015625" style="1"/>
    <col min="14861" max="14861" width="10" style="1" bestFit="1" customWidth="1"/>
    <col min="14862" max="14863" width="9.1015625" style="1"/>
    <col min="14864" max="14864" width="8.1015625" style="1" customWidth="1"/>
    <col min="14865" max="14865" width="9" style="1" customWidth="1"/>
    <col min="14866" max="14866" width="8" style="1" customWidth="1"/>
    <col min="14867" max="14867" width="8.5234375" style="1" customWidth="1"/>
    <col min="14868" max="14868" width="8" style="1" customWidth="1"/>
    <col min="14869" max="14869" width="8.5234375" style="1" customWidth="1"/>
    <col min="14870" max="14871" width="9.1015625" style="1"/>
    <col min="14872" max="14873" width="7.5234375" style="1" customWidth="1"/>
    <col min="14874" max="14874" width="2.41796875" style="1" customWidth="1"/>
    <col min="14875" max="15108" width="9.1015625" style="1"/>
    <col min="15109" max="15110" width="4.5234375" style="1" customWidth="1"/>
    <col min="15111" max="15111" width="2.5234375" style="1" customWidth="1"/>
    <col min="15112" max="15112" width="3.41796875" style="1" customWidth="1"/>
    <col min="15113" max="15113" width="25" style="1" customWidth="1"/>
    <col min="15114" max="15115" width="8.89453125" style="1" customWidth="1"/>
    <col min="15116" max="15116" width="9.1015625" style="1"/>
    <col min="15117" max="15117" width="10" style="1" bestFit="1" customWidth="1"/>
    <col min="15118" max="15119" width="9.1015625" style="1"/>
    <col min="15120" max="15120" width="8.1015625" style="1" customWidth="1"/>
    <col min="15121" max="15121" width="9" style="1" customWidth="1"/>
    <col min="15122" max="15122" width="8" style="1" customWidth="1"/>
    <col min="15123" max="15123" width="8.5234375" style="1" customWidth="1"/>
    <col min="15124" max="15124" width="8" style="1" customWidth="1"/>
    <col min="15125" max="15125" width="8.5234375" style="1" customWidth="1"/>
    <col min="15126" max="15127" width="9.1015625" style="1"/>
    <col min="15128" max="15129" width="7.5234375" style="1" customWidth="1"/>
    <col min="15130" max="15130" width="2.41796875" style="1" customWidth="1"/>
    <col min="15131" max="15364" width="9.1015625" style="1"/>
    <col min="15365" max="15366" width="4.5234375" style="1" customWidth="1"/>
    <col min="15367" max="15367" width="2.5234375" style="1" customWidth="1"/>
    <col min="15368" max="15368" width="3.41796875" style="1" customWidth="1"/>
    <col min="15369" max="15369" width="25" style="1" customWidth="1"/>
    <col min="15370" max="15371" width="8.89453125" style="1" customWidth="1"/>
    <col min="15372" max="15372" width="9.1015625" style="1"/>
    <col min="15373" max="15373" width="10" style="1" bestFit="1" customWidth="1"/>
    <col min="15374" max="15375" width="9.1015625" style="1"/>
    <col min="15376" max="15376" width="8.1015625" style="1" customWidth="1"/>
    <col min="15377" max="15377" width="9" style="1" customWidth="1"/>
    <col min="15378" max="15378" width="8" style="1" customWidth="1"/>
    <col min="15379" max="15379" width="8.5234375" style="1" customWidth="1"/>
    <col min="15380" max="15380" width="8" style="1" customWidth="1"/>
    <col min="15381" max="15381" width="8.5234375" style="1" customWidth="1"/>
    <col min="15382" max="15383" width="9.1015625" style="1"/>
    <col min="15384" max="15385" width="7.5234375" style="1" customWidth="1"/>
    <col min="15386" max="15386" width="2.41796875" style="1" customWidth="1"/>
    <col min="15387" max="15620" width="9.1015625" style="1"/>
    <col min="15621" max="15622" width="4.5234375" style="1" customWidth="1"/>
    <col min="15623" max="15623" width="2.5234375" style="1" customWidth="1"/>
    <col min="15624" max="15624" width="3.41796875" style="1" customWidth="1"/>
    <col min="15625" max="15625" width="25" style="1" customWidth="1"/>
    <col min="15626" max="15627" width="8.89453125" style="1" customWidth="1"/>
    <col min="15628" max="15628" width="9.1015625" style="1"/>
    <col min="15629" max="15629" width="10" style="1" bestFit="1" customWidth="1"/>
    <col min="15630" max="15631" width="9.1015625" style="1"/>
    <col min="15632" max="15632" width="8.1015625" style="1" customWidth="1"/>
    <col min="15633" max="15633" width="9" style="1" customWidth="1"/>
    <col min="15634" max="15634" width="8" style="1" customWidth="1"/>
    <col min="15635" max="15635" width="8.5234375" style="1" customWidth="1"/>
    <col min="15636" max="15636" width="8" style="1" customWidth="1"/>
    <col min="15637" max="15637" width="8.5234375" style="1" customWidth="1"/>
    <col min="15638" max="15639" width="9.1015625" style="1"/>
    <col min="15640" max="15641" width="7.5234375" style="1" customWidth="1"/>
    <col min="15642" max="15642" width="2.41796875" style="1" customWidth="1"/>
    <col min="15643" max="15876" width="9.1015625" style="1"/>
    <col min="15877" max="15878" width="4.5234375" style="1" customWidth="1"/>
    <col min="15879" max="15879" width="2.5234375" style="1" customWidth="1"/>
    <col min="15880" max="15880" width="3.41796875" style="1" customWidth="1"/>
    <col min="15881" max="15881" width="25" style="1" customWidth="1"/>
    <col min="15882" max="15883" width="8.89453125" style="1" customWidth="1"/>
    <col min="15884" max="15884" width="9.1015625" style="1"/>
    <col min="15885" max="15885" width="10" style="1" bestFit="1" customWidth="1"/>
    <col min="15886" max="15887" width="9.1015625" style="1"/>
    <col min="15888" max="15888" width="8.1015625" style="1" customWidth="1"/>
    <col min="15889" max="15889" width="9" style="1" customWidth="1"/>
    <col min="15890" max="15890" width="8" style="1" customWidth="1"/>
    <col min="15891" max="15891" width="8.5234375" style="1" customWidth="1"/>
    <col min="15892" max="15892" width="8" style="1" customWidth="1"/>
    <col min="15893" max="15893" width="8.5234375" style="1" customWidth="1"/>
    <col min="15894" max="15895" width="9.1015625" style="1"/>
    <col min="15896" max="15897" width="7.5234375" style="1" customWidth="1"/>
    <col min="15898" max="15898" width="2.41796875" style="1" customWidth="1"/>
    <col min="15899" max="16132" width="9.1015625" style="1"/>
    <col min="16133" max="16134" width="4.5234375" style="1" customWidth="1"/>
    <col min="16135" max="16135" width="2.5234375" style="1" customWidth="1"/>
    <col min="16136" max="16136" width="3.41796875" style="1" customWidth="1"/>
    <col min="16137" max="16137" width="25" style="1" customWidth="1"/>
    <col min="16138" max="16139" width="8.89453125" style="1" customWidth="1"/>
    <col min="16140" max="16140" width="9.1015625" style="1"/>
    <col min="16141" max="16141" width="10" style="1" bestFit="1" customWidth="1"/>
    <col min="16142" max="16143" width="9.1015625" style="1"/>
    <col min="16144" max="16144" width="8.1015625" style="1" customWidth="1"/>
    <col min="16145" max="16145" width="9" style="1" customWidth="1"/>
    <col min="16146" max="16146" width="8" style="1" customWidth="1"/>
    <col min="16147" max="16147" width="8.5234375" style="1" customWidth="1"/>
    <col min="16148" max="16148" width="8" style="1" customWidth="1"/>
    <col min="16149" max="16149" width="8.5234375" style="1" customWidth="1"/>
    <col min="16150" max="16151" width="9.1015625" style="1"/>
    <col min="16152" max="16153" width="7.5234375" style="1" customWidth="1"/>
    <col min="16154" max="16154" width="2.41796875" style="1" customWidth="1"/>
    <col min="16155" max="16384" width="9.1015625" style="1"/>
  </cols>
  <sheetData>
    <row r="1" spans="1:21" ht="15">
      <c r="A1" s="729" t="s">
        <v>3276</v>
      </c>
      <c r="B1" s="7"/>
      <c r="C1" s="7"/>
      <c r="D1" s="7"/>
      <c r="E1" s="7"/>
      <c r="F1" s="7"/>
      <c r="G1" s="7"/>
      <c r="H1" s="7"/>
      <c r="I1" s="7"/>
      <c r="J1" s="7"/>
      <c r="K1" s="7"/>
      <c r="L1" s="7"/>
      <c r="M1" s="7"/>
      <c r="N1" s="7"/>
      <c r="O1" s="7"/>
      <c r="P1" s="7"/>
      <c r="Q1" s="7"/>
      <c r="R1" s="7"/>
    </row>
    <row r="2" spans="1:21">
      <c r="A2" s="23" t="s">
        <v>3277</v>
      </c>
      <c r="B2" s="7"/>
      <c r="C2" s="7"/>
      <c r="D2" s="7"/>
      <c r="E2" s="7"/>
      <c r="F2" s="7"/>
      <c r="G2" s="7"/>
      <c r="H2" s="7"/>
      <c r="I2" s="7"/>
      <c r="J2" s="7"/>
      <c r="K2" s="7"/>
      <c r="L2" s="7"/>
      <c r="M2" s="7"/>
      <c r="N2" s="7"/>
      <c r="O2" s="7"/>
      <c r="P2" s="7"/>
      <c r="Q2" s="7"/>
      <c r="R2" s="7"/>
    </row>
    <row r="3" spans="1:21" ht="15">
      <c r="A3" s="1758" t="s">
        <v>137</v>
      </c>
      <c r="B3" s="1759"/>
      <c r="C3" s="1759"/>
      <c r="D3" s="1759"/>
      <c r="E3" s="1760"/>
      <c r="F3" s="20"/>
      <c r="G3" s="7"/>
      <c r="H3" s="7"/>
      <c r="I3" s="7"/>
      <c r="J3" s="7"/>
      <c r="K3" s="7"/>
      <c r="L3" s="7"/>
      <c r="M3" s="7"/>
      <c r="N3" s="7"/>
      <c r="O3" s="7"/>
      <c r="P3" s="7"/>
      <c r="Q3" s="7"/>
      <c r="R3" s="7"/>
    </row>
    <row r="4" spans="1:21" ht="33.75" customHeight="1">
      <c r="A4" s="200" t="s">
        <v>138</v>
      </c>
      <c r="B4" s="7"/>
      <c r="C4" s="7"/>
      <c r="D4" s="7"/>
      <c r="E4" s="7"/>
      <c r="F4" s="1649" t="s">
        <v>3278</v>
      </c>
      <c r="G4" s="1648"/>
      <c r="H4" s="1649" t="s">
        <v>3279</v>
      </c>
      <c r="I4" s="1648"/>
      <c r="J4" s="1649" t="s">
        <v>3280</v>
      </c>
      <c r="K4" s="1648"/>
      <c r="L4" s="1649" t="s">
        <v>3281</v>
      </c>
      <c r="M4" s="1648"/>
      <c r="N4" s="1649" t="s">
        <v>3282</v>
      </c>
      <c r="O4" s="1648"/>
      <c r="P4" s="1687" t="s">
        <v>3283</v>
      </c>
      <c r="Q4" s="1688"/>
      <c r="R4" s="1649" t="s">
        <v>3284</v>
      </c>
      <c r="S4" s="1648"/>
      <c r="T4" s="1"/>
      <c r="U4" s="1"/>
    </row>
    <row r="5" spans="1:21" ht="12.75" customHeight="1">
      <c r="B5" s="7"/>
      <c r="C5" s="7"/>
      <c r="D5" s="7"/>
      <c r="E5" s="7"/>
      <c r="F5" s="69" t="s">
        <v>3285</v>
      </c>
      <c r="G5" s="69" t="s">
        <v>3286</v>
      </c>
      <c r="H5" s="1649" t="s">
        <v>280</v>
      </c>
      <c r="I5" s="1648"/>
      <c r="J5" s="1649" t="s">
        <v>280</v>
      </c>
      <c r="K5" s="1648"/>
      <c r="L5" s="1649" t="s">
        <v>280</v>
      </c>
      <c r="M5" s="1648"/>
      <c r="N5" s="1649" t="s">
        <v>280</v>
      </c>
      <c r="O5" s="1648"/>
      <c r="P5" s="1687" t="s">
        <v>280</v>
      </c>
      <c r="Q5" s="1688"/>
      <c r="R5" s="1649" t="s">
        <v>280</v>
      </c>
      <c r="S5" s="1648"/>
      <c r="T5" s="1"/>
      <c r="U5" s="1"/>
    </row>
    <row r="6" spans="1:21" ht="12.6" customHeight="1">
      <c r="A6" s="17" t="s">
        <v>116</v>
      </c>
      <c r="B6" s="17" t="s">
        <v>3287</v>
      </c>
      <c r="C6" s="7"/>
      <c r="D6" s="7"/>
      <c r="E6" s="7"/>
      <c r="F6" s="73"/>
      <c r="G6" s="73"/>
      <c r="H6" s="73"/>
      <c r="I6" s="73"/>
      <c r="J6" s="73"/>
      <c r="K6" s="73"/>
      <c r="L6" s="73"/>
      <c r="M6" s="73"/>
      <c r="N6" s="73"/>
      <c r="O6" s="73"/>
      <c r="P6" s="269"/>
      <c r="Q6" s="269"/>
      <c r="R6" s="73"/>
      <c r="S6" s="73"/>
      <c r="T6" s="1"/>
      <c r="U6" s="1"/>
    </row>
    <row r="7" spans="1:21" ht="12.6" customHeight="1">
      <c r="A7" s="7" t="s">
        <v>3288</v>
      </c>
      <c r="B7" s="7"/>
      <c r="C7" s="7"/>
      <c r="D7" s="7"/>
      <c r="E7" s="7"/>
      <c r="F7" s="7"/>
      <c r="G7" s="7"/>
      <c r="H7" s="7"/>
      <c r="I7" s="7"/>
      <c r="J7" s="7"/>
      <c r="K7" s="7"/>
      <c r="L7" s="7"/>
      <c r="M7" s="7"/>
      <c r="N7" s="7"/>
      <c r="P7" s="266"/>
      <c r="Q7" s="266"/>
      <c r="R7" s="7"/>
      <c r="T7" s="1"/>
      <c r="U7" s="1"/>
    </row>
    <row r="8" spans="1:21" ht="12.6" customHeight="1">
      <c r="A8" s="7"/>
      <c r="B8" s="1813" t="s">
        <v>3289</v>
      </c>
      <c r="C8" s="533" t="s">
        <v>3290</v>
      </c>
      <c r="D8" s="967"/>
      <c r="E8" s="707"/>
      <c r="F8" s="31"/>
      <c r="G8" s="31"/>
      <c r="H8" s="1824" t="s">
        <v>3291</v>
      </c>
      <c r="I8" s="1825"/>
      <c r="J8" s="1824" t="s">
        <v>3292</v>
      </c>
      <c r="K8" s="1825"/>
      <c r="L8" s="1824" t="s">
        <v>3293</v>
      </c>
      <c r="M8" s="1825"/>
      <c r="N8" s="1808">
        <v>6950</v>
      </c>
      <c r="O8" s="1809"/>
      <c r="P8" s="1827" t="s">
        <v>3294</v>
      </c>
      <c r="Q8" s="1828"/>
      <c r="R8" s="1824" t="s">
        <v>3295</v>
      </c>
      <c r="S8" s="1825"/>
      <c r="T8" s="1"/>
      <c r="U8" s="1"/>
    </row>
    <row r="9" spans="1:21" ht="12.6" customHeight="1">
      <c r="A9" s="7"/>
      <c r="B9" s="1814"/>
      <c r="C9" s="533" t="s">
        <v>3296</v>
      </c>
      <c r="D9" s="967"/>
      <c r="E9" s="707"/>
      <c r="F9" s="199" t="s">
        <v>3297</v>
      </c>
      <c r="G9" s="199" t="s">
        <v>3298</v>
      </c>
      <c r="H9" s="1824" t="s">
        <v>3299</v>
      </c>
      <c r="I9" s="1825"/>
      <c r="J9" s="1824" t="s">
        <v>3300</v>
      </c>
      <c r="K9" s="1825"/>
      <c r="L9" s="1824" t="s">
        <v>3301</v>
      </c>
      <c r="M9" s="1825"/>
      <c r="N9" s="1808">
        <v>6951</v>
      </c>
      <c r="O9" s="1809"/>
      <c r="P9" s="1827" t="s">
        <v>3302</v>
      </c>
      <c r="Q9" s="1828"/>
      <c r="R9" s="1824" t="s">
        <v>3303</v>
      </c>
      <c r="S9" s="1825"/>
      <c r="T9" s="1"/>
      <c r="U9" s="1"/>
    </row>
    <row r="10" spans="1:21" ht="12.6" customHeight="1">
      <c r="A10" s="7"/>
      <c r="B10" s="1814"/>
      <c r="C10" s="533" t="s">
        <v>3304</v>
      </c>
      <c r="D10" s="967"/>
      <c r="E10" s="707"/>
      <c r="F10" s="95"/>
      <c r="G10" s="199" t="s">
        <v>3305</v>
      </c>
      <c r="H10" s="1824" t="s">
        <v>3306</v>
      </c>
      <c r="I10" s="1825"/>
      <c r="J10" s="1824" t="s">
        <v>3307</v>
      </c>
      <c r="K10" s="1825"/>
      <c r="L10" s="1824" t="s">
        <v>3308</v>
      </c>
      <c r="M10" s="1825"/>
      <c r="N10" s="1808">
        <v>6952</v>
      </c>
      <c r="O10" s="1809"/>
      <c r="P10" s="1827" t="s">
        <v>3309</v>
      </c>
      <c r="Q10" s="1828"/>
      <c r="R10" s="1824" t="s">
        <v>3310</v>
      </c>
      <c r="S10" s="1825"/>
      <c r="T10" s="1"/>
      <c r="U10" s="1"/>
    </row>
    <row r="11" spans="1:21" ht="12.6" customHeight="1">
      <c r="A11" s="7"/>
      <c r="B11" s="1814"/>
      <c r="C11" s="201" t="s">
        <v>3311</v>
      </c>
      <c r="D11" s="1322"/>
      <c r="E11" s="202"/>
      <c r="F11" s="199" t="s">
        <v>3312</v>
      </c>
      <c r="G11" s="95"/>
      <c r="H11" s="1824" t="s">
        <v>3313</v>
      </c>
      <c r="I11" s="1825"/>
      <c r="J11" s="1824" t="s">
        <v>3314</v>
      </c>
      <c r="K11" s="1825"/>
      <c r="L11" s="1824" t="s">
        <v>3315</v>
      </c>
      <c r="M11" s="1825"/>
      <c r="N11" s="1808">
        <v>6953</v>
      </c>
      <c r="O11" s="1809"/>
      <c r="P11" s="1827" t="s">
        <v>3316</v>
      </c>
      <c r="Q11" s="1828"/>
      <c r="R11" s="1824" t="s">
        <v>3317</v>
      </c>
      <c r="S11" s="1825"/>
      <c r="T11" s="1"/>
      <c r="U11" s="1"/>
    </row>
    <row r="12" spans="1:21" ht="12.6" customHeight="1">
      <c r="A12" s="7"/>
      <c r="B12" s="1815"/>
      <c r="C12" s="201" t="s">
        <v>280</v>
      </c>
      <c r="D12" s="1322"/>
      <c r="E12" s="202"/>
      <c r="F12" s="199" t="s">
        <v>3318</v>
      </c>
      <c r="G12" s="199" t="s">
        <v>3319</v>
      </c>
      <c r="H12" s="1824" t="s">
        <v>3320</v>
      </c>
      <c r="I12" s="1825"/>
      <c r="J12" s="1824" t="s">
        <v>3321</v>
      </c>
      <c r="K12" s="1825"/>
      <c r="L12" s="1824" t="s">
        <v>3322</v>
      </c>
      <c r="M12" s="1825"/>
      <c r="N12" s="1808">
        <v>6954</v>
      </c>
      <c r="O12" s="1809"/>
      <c r="P12" s="1827" t="s">
        <v>3323</v>
      </c>
      <c r="Q12" s="1828"/>
      <c r="R12" s="1824" t="s">
        <v>3324</v>
      </c>
      <c r="S12" s="1825"/>
      <c r="T12" s="1"/>
      <c r="U12" s="1"/>
    </row>
    <row r="13" spans="1:21" ht="12.6" customHeight="1">
      <c r="A13" s="1821" t="s">
        <v>3325</v>
      </c>
      <c r="B13" s="1813" t="s">
        <v>3326</v>
      </c>
      <c r="C13" s="533" t="s">
        <v>3327</v>
      </c>
      <c r="D13" s="967"/>
      <c r="E13" s="707"/>
      <c r="F13" s="31"/>
      <c r="G13" s="31"/>
      <c r="H13" s="1824" t="s">
        <v>3328</v>
      </c>
      <c r="I13" s="1825"/>
      <c r="J13" s="1824" t="s">
        <v>3329</v>
      </c>
      <c r="K13" s="1825"/>
      <c r="L13" s="1824" t="s">
        <v>3330</v>
      </c>
      <c r="M13" s="1825"/>
      <c r="N13" s="1808">
        <v>6955</v>
      </c>
      <c r="O13" s="1809"/>
      <c r="P13" s="1827" t="s">
        <v>3331</v>
      </c>
      <c r="Q13" s="1828"/>
      <c r="R13" s="1824" t="s">
        <v>3332</v>
      </c>
      <c r="S13" s="1825"/>
      <c r="T13" s="1"/>
      <c r="U13" s="1"/>
    </row>
    <row r="14" spans="1:21" ht="12.6" customHeight="1">
      <c r="A14" s="1822"/>
      <c r="B14" s="1814"/>
      <c r="C14" s="533" t="s">
        <v>3333</v>
      </c>
      <c r="D14" s="967"/>
      <c r="E14" s="707"/>
      <c r="F14" s="31"/>
      <c r="G14" s="31"/>
      <c r="H14" s="1824" t="s">
        <v>3334</v>
      </c>
      <c r="I14" s="1825"/>
      <c r="J14" s="1824" t="s">
        <v>3335</v>
      </c>
      <c r="K14" s="1825"/>
      <c r="L14" s="1824" t="s">
        <v>3336</v>
      </c>
      <c r="M14" s="1825"/>
      <c r="N14" s="1808">
        <v>6956</v>
      </c>
      <c r="O14" s="1809"/>
      <c r="P14" s="1827" t="s">
        <v>3337</v>
      </c>
      <c r="Q14" s="1828"/>
      <c r="R14" s="1824" t="s">
        <v>3338</v>
      </c>
      <c r="S14" s="1825"/>
      <c r="T14" s="1"/>
      <c r="U14" s="1"/>
    </row>
    <row r="15" spans="1:21" ht="12.6" customHeight="1">
      <c r="A15" s="1822"/>
      <c r="B15" s="1814"/>
      <c r="C15" s="533" t="s">
        <v>3304</v>
      </c>
      <c r="D15" s="967"/>
      <c r="E15" s="707"/>
      <c r="F15" s="31"/>
      <c r="G15" s="31"/>
      <c r="H15" s="1824" t="s">
        <v>3339</v>
      </c>
      <c r="I15" s="1825"/>
      <c r="J15" s="1824" t="s">
        <v>3340</v>
      </c>
      <c r="K15" s="1825"/>
      <c r="L15" s="1824" t="s">
        <v>3341</v>
      </c>
      <c r="M15" s="1825"/>
      <c r="N15" s="1808">
        <v>6957</v>
      </c>
      <c r="O15" s="1809"/>
      <c r="P15" s="1827" t="s">
        <v>3342</v>
      </c>
      <c r="Q15" s="1828"/>
      <c r="R15" s="1824" t="s">
        <v>3343</v>
      </c>
      <c r="S15" s="1825"/>
      <c r="T15" s="1"/>
      <c r="U15" s="1"/>
    </row>
    <row r="16" spans="1:21" ht="12.6" customHeight="1">
      <c r="A16" s="1822"/>
      <c r="B16" s="1814"/>
      <c r="C16" s="533" t="s">
        <v>3311</v>
      </c>
      <c r="D16" s="967"/>
      <c r="E16" s="707"/>
      <c r="F16" s="31"/>
      <c r="G16" s="31"/>
      <c r="H16" s="1824" t="s">
        <v>3344</v>
      </c>
      <c r="I16" s="1825"/>
      <c r="J16" s="1824" t="s">
        <v>3345</v>
      </c>
      <c r="K16" s="1825"/>
      <c r="L16" s="1824" t="s">
        <v>3346</v>
      </c>
      <c r="M16" s="1825"/>
      <c r="N16" s="1808">
        <v>6958</v>
      </c>
      <c r="O16" s="1809"/>
      <c r="P16" s="1827" t="s">
        <v>3347</v>
      </c>
      <c r="Q16" s="1828"/>
      <c r="R16" s="1824" t="s">
        <v>3348</v>
      </c>
      <c r="S16" s="1825"/>
      <c r="T16" s="1"/>
      <c r="U16" s="1"/>
    </row>
    <row r="17" spans="1:21" ht="12.6" customHeight="1">
      <c r="A17" s="1822"/>
      <c r="B17" s="1815"/>
      <c r="C17" s="201" t="s">
        <v>280</v>
      </c>
      <c r="D17" s="1322"/>
      <c r="E17" s="202"/>
      <c r="F17" s="31"/>
      <c r="G17" s="31"/>
      <c r="H17" s="1824" t="s">
        <v>3349</v>
      </c>
      <c r="I17" s="1825"/>
      <c r="J17" s="1824" t="s">
        <v>3350</v>
      </c>
      <c r="K17" s="1825"/>
      <c r="L17" s="1824" t="s">
        <v>3351</v>
      </c>
      <c r="M17" s="1825"/>
      <c r="N17" s="1808">
        <v>6959</v>
      </c>
      <c r="O17" s="1809"/>
      <c r="P17" s="1827" t="s">
        <v>3352</v>
      </c>
      <c r="Q17" s="1828"/>
      <c r="R17" s="1824" t="s">
        <v>3353</v>
      </c>
      <c r="S17" s="1825"/>
      <c r="T17" s="1"/>
      <c r="U17" s="1"/>
    </row>
    <row r="18" spans="1:21" ht="12.6" customHeight="1">
      <c r="A18" s="1822"/>
      <c r="B18" s="1813" t="s">
        <v>3354</v>
      </c>
      <c r="C18" s="533" t="s">
        <v>3290</v>
      </c>
      <c r="D18" s="967"/>
      <c r="E18" s="707"/>
      <c r="F18" s="31"/>
      <c r="G18" s="31"/>
      <c r="H18" s="1824" t="s">
        <v>3355</v>
      </c>
      <c r="I18" s="1825"/>
      <c r="J18" s="1824" t="s">
        <v>3356</v>
      </c>
      <c r="K18" s="1825"/>
      <c r="L18" s="1824" t="s">
        <v>3357</v>
      </c>
      <c r="M18" s="1825"/>
      <c r="N18" s="1808">
        <v>6960</v>
      </c>
      <c r="O18" s="1809"/>
      <c r="P18" s="1827" t="s">
        <v>3358</v>
      </c>
      <c r="Q18" s="1828"/>
      <c r="R18" s="1824" t="s">
        <v>3359</v>
      </c>
      <c r="S18" s="1825"/>
      <c r="T18" s="1"/>
      <c r="U18" s="1"/>
    </row>
    <row r="19" spans="1:21" ht="12.6" customHeight="1">
      <c r="A19" s="1822"/>
      <c r="B19" s="1814"/>
      <c r="C19" s="533" t="s">
        <v>3296</v>
      </c>
      <c r="D19" s="967"/>
      <c r="E19" s="707"/>
      <c r="F19" s="199" t="s">
        <v>3360</v>
      </c>
      <c r="G19" s="199" t="s">
        <v>3361</v>
      </c>
      <c r="H19" s="1824" t="s">
        <v>3362</v>
      </c>
      <c r="I19" s="1825"/>
      <c r="J19" s="1824" t="s">
        <v>3363</v>
      </c>
      <c r="K19" s="1825"/>
      <c r="L19" s="1824" t="s">
        <v>3364</v>
      </c>
      <c r="M19" s="1825"/>
      <c r="N19" s="1808">
        <v>6961</v>
      </c>
      <c r="O19" s="1809"/>
      <c r="P19" s="1827" t="s">
        <v>3365</v>
      </c>
      <c r="Q19" s="1828"/>
      <c r="R19" s="1824" t="s">
        <v>3366</v>
      </c>
      <c r="S19" s="1825"/>
      <c r="T19" s="1"/>
      <c r="U19" s="1"/>
    </row>
    <row r="20" spans="1:21" ht="12.6" customHeight="1">
      <c r="A20" s="1822"/>
      <c r="B20" s="1814"/>
      <c r="C20" s="533" t="s">
        <v>3304</v>
      </c>
      <c r="D20" s="967"/>
      <c r="E20" s="707"/>
      <c r="F20" s="95"/>
      <c r="G20" s="199" t="s">
        <v>3367</v>
      </c>
      <c r="H20" s="1824" t="s">
        <v>3368</v>
      </c>
      <c r="I20" s="1825"/>
      <c r="J20" s="1824" t="s">
        <v>3369</v>
      </c>
      <c r="K20" s="1825"/>
      <c r="L20" s="1824" t="s">
        <v>3370</v>
      </c>
      <c r="M20" s="1825"/>
      <c r="N20" s="1808">
        <v>6962</v>
      </c>
      <c r="O20" s="1809"/>
      <c r="P20" s="1827" t="s">
        <v>3371</v>
      </c>
      <c r="Q20" s="1828"/>
      <c r="R20" s="1824" t="s">
        <v>3372</v>
      </c>
      <c r="S20" s="1825"/>
      <c r="T20" s="1"/>
      <c r="U20" s="1"/>
    </row>
    <row r="21" spans="1:21" ht="12.6" customHeight="1">
      <c r="A21" s="1822"/>
      <c r="B21" s="1814"/>
      <c r="C21" s="201" t="s">
        <v>3311</v>
      </c>
      <c r="D21" s="1322"/>
      <c r="E21" s="202"/>
      <c r="F21" s="199" t="s">
        <v>3373</v>
      </c>
      <c r="G21" s="95"/>
      <c r="H21" s="1824" t="s">
        <v>3374</v>
      </c>
      <c r="I21" s="1825"/>
      <c r="J21" s="1824" t="s">
        <v>3375</v>
      </c>
      <c r="K21" s="1825"/>
      <c r="L21" s="1824" t="s">
        <v>3376</v>
      </c>
      <c r="M21" s="1825"/>
      <c r="N21" s="1808">
        <v>6963</v>
      </c>
      <c r="O21" s="1809"/>
      <c r="P21" s="1827" t="s">
        <v>3377</v>
      </c>
      <c r="Q21" s="1828"/>
      <c r="R21" s="1824" t="s">
        <v>3378</v>
      </c>
      <c r="S21" s="1825"/>
      <c r="T21" s="1"/>
      <c r="U21" s="1"/>
    </row>
    <row r="22" spans="1:21" ht="12.6" customHeight="1">
      <c r="A22" s="1823"/>
      <c r="B22" s="1815"/>
      <c r="C22" s="201" t="s">
        <v>280</v>
      </c>
      <c r="D22" s="1322"/>
      <c r="E22" s="202"/>
      <c r="F22" s="199" t="s">
        <v>3379</v>
      </c>
      <c r="G22" s="199" t="s">
        <v>3380</v>
      </c>
      <c r="H22" s="1824" t="s">
        <v>3381</v>
      </c>
      <c r="I22" s="1825"/>
      <c r="J22" s="1824" t="s">
        <v>3382</v>
      </c>
      <c r="K22" s="1825"/>
      <c r="L22" s="1824" t="s">
        <v>3383</v>
      </c>
      <c r="M22" s="1825"/>
      <c r="N22" s="1808">
        <v>6964</v>
      </c>
      <c r="O22" s="1809"/>
      <c r="P22" s="1827" t="s">
        <v>3384</v>
      </c>
      <c r="Q22" s="1828"/>
      <c r="R22" s="1824" t="s">
        <v>3385</v>
      </c>
      <c r="S22" s="1825"/>
      <c r="T22" s="1"/>
      <c r="U22" s="1"/>
    </row>
    <row r="23" spans="1:21" ht="12.6" customHeight="1">
      <c r="A23" s="7"/>
      <c r="B23" s="533" t="s">
        <v>280</v>
      </c>
      <c r="C23" s="967"/>
      <c r="D23" s="967"/>
      <c r="E23" s="707"/>
      <c r="F23" s="199" t="s">
        <v>3386</v>
      </c>
      <c r="G23" s="199" t="s">
        <v>3387</v>
      </c>
      <c r="H23" s="1824" t="s">
        <v>3388</v>
      </c>
      <c r="I23" s="1825"/>
      <c r="J23" s="1824" t="s">
        <v>3389</v>
      </c>
      <c r="K23" s="1825"/>
      <c r="L23" s="1824" t="s">
        <v>3390</v>
      </c>
      <c r="M23" s="1825"/>
      <c r="N23" s="1808">
        <v>6965</v>
      </c>
      <c r="O23" s="1809"/>
      <c r="P23" s="1827" t="s">
        <v>3391</v>
      </c>
      <c r="Q23" s="1828"/>
      <c r="R23" s="1824" t="s">
        <v>3392</v>
      </c>
      <c r="S23" s="1825"/>
      <c r="T23" s="1"/>
      <c r="U23" s="1"/>
    </row>
    <row r="24" spans="1:21" ht="12.6" customHeight="1">
      <c r="A24" s="7" t="s">
        <v>3393</v>
      </c>
      <c r="B24" s="7"/>
      <c r="C24" s="7"/>
      <c r="D24" s="7"/>
      <c r="E24" s="7"/>
      <c r="F24" s="7"/>
      <c r="G24" s="7"/>
      <c r="H24" s="7"/>
      <c r="I24" s="7"/>
      <c r="J24" s="7"/>
      <c r="K24" s="7"/>
      <c r="L24" s="7"/>
      <c r="M24" s="7"/>
      <c r="N24" s="265"/>
      <c r="O24" s="265"/>
      <c r="P24" s="265"/>
      <c r="Q24" s="265"/>
      <c r="T24" s="1"/>
      <c r="U24" s="1"/>
    </row>
    <row r="25" spans="1:21" ht="12.6" customHeight="1">
      <c r="A25" s="7"/>
      <c r="B25" s="1813" t="s">
        <v>3289</v>
      </c>
      <c r="C25" s="533" t="s">
        <v>3290</v>
      </c>
      <c r="D25" s="967"/>
      <c r="E25" s="707"/>
      <c r="F25" s="31"/>
      <c r="G25" s="31"/>
      <c r="H25" s="1824" t="s">
        <v>3394</v>
      </c>
      <c r="I25" s="1825"/>
      <c r="J25" s="1824" t="s">
        <v>3395</v>
      </c>
      <c r="K25" s="1825"/>
      <c r="L25" s="1824" t="s">
        <v>3396</v>
      </c>
      <c r="M25" s="1825"/>
      <c r="N25" s="1808">
        <v>6966</v>
      </c>
      <c r="O25" s="1809"/>
      <c r="P25" s="1827" t="s">
        <v>3397</v>
      </c>
      <c r="Q25" s="1828"/>
      <c r="R25" s="1824" t="s">
        <v>3398</v>
      </c>
      <c r="S25" s="1825"/>
      <c r="T25" s="1"/>
      <c r="U25" s="1"/>
    </row>
    <row r="26" spans="1:21" ht="12.6" customHeight="1">
      <c r="A26" s="7"/>
      <c r="B26" s="1814"/>
      <c r="C26" s="533" t="s">
        <v>3296</v>
      </c>
      <c r="D26" s="967"/>
      <c r="E26" s="707"/>
      <c r="F26" s="199" t="s">
        <v>3399</v>
      </c>
      <c r="G26" s="199" t="s">
        <v>3400</v>
      </c>
      <c r="H26" s="1824" t="s">
        <v>3401</v>
      </c>
      <c r="I26" s="1825"/>
      <c r="J26" s="1824" t="s">
        <v>3402</v>
      </c>
      <c r="K26" s="1825"/>
      <c r="L26" s="1824" t="s">
        <v>3403</v>
      </c>
      <c r="M26" s="1825"/>
      <c r="N26" s="1808">
        <v>6967</v>
      </c>
      <c r="O26" s="1809"/>
      <c r="P26" s="1827" t="s">
        <v>3404</v>
      </c>
      <c r="Q26" s="1828"/>
      <c r="R26" s="1824" t="s">
        <v>3405</v>
      </c>
      <c r="S26" s="1825"/>
      <c r="T26" s="1"/>
      <c r="U26" s="1"/>
    </row>
    <row r="27" spans="1:21" ht="12.6" customHeight="1">
      <c r="A27" s="7"/>
      <c r="B27" s="1814"/>
      <c r="C27" s="533" t="s">
        <v>3304</v>
      </c>
      <c r="D27" s="967"/>
      <c r="E27" s="707"/>
      <c r="F27" s="95"/>
      <c r="G27" s="199" t="s">
        <v>3406</v>
      </c>
      <c r="H27" s="1824" t="s">
        <v>3407</v>
      </c>
      <c r="I27" s="1825"/>
      <c r="J27" s="1824" t="s">
        <v>3408</v>
      </c>
      <c r="K27" s="1825"/>
      <c r="L27" s="1824" t="s">
        <v>3409</v>
      </c>
      <c r="M27" s="1825"/>
      <c r="N27" s="1808">
        <v>6968</v>
      </c>
      <c r="O27" s="1809"/>
      <c r="P27" s="1827" t="s">
        <v>3410</v>
      </c>
      <c r="Q27" s="1828"/>
      <c r="R27" s="1824" t="s">
        <v>3411</v>
      </c>
      <c r="S27" s="1825"/>
      <c r="T27" s="1"/>
      <c r="U27" s="1"/>
    </row>
    <row r="28" spans="1:21" ht="12.6" customHeight="1">
      <c r="A28" s="7"/>
      <c r="B28" s="1814"/>
      <c r="C28" s="533" t="s">
        <v>3311</v>
      </c>
      <c r="D28" s="967"/>
      <c r="E28" s="707"/>
      <c r="F28" s="199" t="s">
        <v>3412</v>
      </c>
      <c r="G28" s="95"/>
      <c r="H28" s="1824" t="s">
        <v>3413</v>
      </c>
      <c r="I28" s="1825"/>
      <c r="J28" s="1824" t="s">
        <v>3414</v>
      </c>
      <c r="K28" s="1825"/>
      <c r="L28" s="1824" t="s">
        <v>3415</v>
      </c>
      <c r="M28" s="1825"/>
      <c r="N28" s="1808">
        <v>6969</v>
      </c>
      <c r="O28" s="1809"/>
      <c r="P28" s="1827" t="s">
        <v>3416</v>
      </c>
      <c r="Q28" s="1828"/>
      <c r="R28" s="1824" t="s">
        <v>3417</v>
      </c>
      <c r="S28" s="1825"/>
      <c r="T28" s="1"/>
      <c r="U28" s="1"/>
    </row>
    <row r="29" spans="1:21" ht="12.6" customHeight="1">
      <c r="A29" s="7"/>
      <c r="B29" s="1815"/>
      <c r="C29" s="533" t="s">
        <v>280</v>
      </c>
      <c r="D29" s="967"/>
      <c r="E29" s="707"/>
      <c r="F29" s="199" t="s">
        <v>3418</v>
      </c>
      <c r="G29" s="199" t="s">
        <v>3419</v>
      </c>
      <c r="H29" s="1824" t="s">
        <v>3420</v>
      </c>
      <c r="I29" s="1825"/>
      <c r="J29" s="1824" t="s">
        <v>3421</v>
      </c>
      <c r="K29" s="1825"/>
      <c r="L29" s="1824" t="s">
        <v>3422</v>
      </c>
      <c r="M29" s="1825"/>
      <c r="N29" s="1808">
        <v>6970</v>
      </c>
      <c r="O29" s="1809"/>
      <c r="P29" s="1827" t="s">
        <v>3423</v>
      </c>
      <c r="Q29" s="1828"/>
      <c r="R29" s="1824" t="s">
        <v>3424</v>
      </c>
      <c r="S29" s="1825"/>
      <c r="T29" s="1"/>
      <c r="U29" s="1"/>
    </row>
    <row r="30" spans="1:21" ht="12.6" customHeight="1">
      <c r="A30" s="1821" t="s">
        <v>3325</v>
      </c>
      <c r="B30" s="1813" t="s">
        <v>3326</v>
      </c>
      <c r="C30" s="533" t="s">
        <v>3327</v>
      </c>
      <c r="D30" s="967"/>
      <c r="E30" s="707"/>
      <c r="F30" s="31"/>
      <c r="G30" s="31"/>
      <c r="H30" s="1824" t="s">
        <v>3425</v>
      </c>
      <c r="I30" s="1825"/>
      <c r="J30" s="1824" t="s">
        <v>3426</v>
      </c>
      <c r="K30" s="1825"/>
      <c r="L30" s="1824" t="s">
        <v>3427</v>
      </c>
      <c r="M30" s="1825"/>
      <c r="N30" s="1808">
        <v>6971</v>
      </c>
      <c r="O30" s="1809"/>
      <c r="P30" s="1827" t="s">
        <v>3428</v>
      </c>
      <c r="Q30" s="1828"/>
      <c r="R30" s="1824" t="s">
        <v>3429</v>
      </c>
      <c r="S30" s="1825"/>
      <c r="T30" s="1"/>
      <c r="U30" s="1"/>
    </row>
    <row r="31" spans="1:21" ht="12.6" customHeight="1">
      <c r="A31" s="1822"/>
      <c r="B31" s="1814"/>
      <c r="C31" s="533" t="s">
        <v>3333</v>
      </c>
      <c r="D31" s="967"/>
      <c r="E31" s="707"/>
      <c r="F31" s="31"/>
      <c r="G31" s="31"/>
      <c r="H31" s="1824" t="s">
        <v>3430</v>
      </c>
      <c r="I31" s="1825"/>
      <c r="J31" s="1824" t="s">
        <v>3431</v>
      </c>
      <c r="K31" s="1825"/>
      <c r="L31" s="1824" t="s">
        <v>3432</v>
      </c>
      <c r="M31" s="1825"/>
      <c r="N31" s="1808">
        <v>6972</v>
      </c>
      <c r="O31" s="1809"/>
      <c r="P31" s="1827" t="s">
        <v>3433</v>
      </c>
      <c r="Q31" s="1828"/>
      <c r="R31" s="1824" t="s">
        <v>3434</v>
      </c>
      <c r="S31" s="1825"/>
      <c r="T31" s="1"/>
      <c r="U31" s="1"/>
    </row>
    <row r="32" spans="1:21" ht="12.6" customHeight="1">
      <c r="A32" s="1822"/>
      <c r="B32" s="1814"/>
      <c r="C32" s="533" t="s">
        <v>3304</v>
      </c>
      <c r="D32" s="967"/>
      <c r="E32" s="707"/>
      <c r="F32" s="31"/>
      <c r="G32" s="31"/>
      <c r="H32" s="1824" t="s">
        <v>3435</v>
      </c>
      <c r="I32" s="1825"/>
      <c r="J32" s="1824" t="s">
        <v>3436</v>
      </c>
      <c r="K32" s="1825"/>
      <c r="L32" s="1824" t="s">
        <v>3437</v>
      </c>
      <c r="M32" s="1825"/>
      <c r="N32" s="1808">
        <v>6973</v>
      </c>
      <c r="O32" s="1809"/>
      <c r="P32" s="1827" t="s">
        <v>3438</v>
      </c>
      <c r="Q32" s="1828"/>
      <c r="R32" s="1824" t="s">
        <v>3439</v>
      </c>
      <c r="S32" s="1825"/>
      <c r="T32" s="1"/>
      <c r="U32" s="1"/>
    </row>
    <row r="33" spans="1:21" ht="12.6" customHeight="1">
      <c r="A33" s="1822"/>
      <c r="B33" s="1814"/>
      <c r="C33" s="533" t="s">
        <v>3311</v>
      </c>
      <c r="D33" s="967"/>
      <c r="E33" s="707"/>
      <c r="F33" s="31"/>
      <c r="G33" s="31"/>
      <c r="H33" s="1824" t="s">
        <v>3440</v>
      </c>
      <c r="I33" s="1825"/>
      <c r="J33" s="1824" t="s">
        <v>3441</v>
      </c>
      <c r="K33" s="1825"/>
      <c r="L33" s="1824" t="s">
        <v>3442</v>
      </c>
      <c r="M33" s="1825"/>
      <c r="N33" s="1808">
        <v>6974</v>
      </c>
      <c r="O33" s="1809"/>
      <c r="P33" s="1827" t="s">
        <v>3443</v>
      </c>
      <c r="Q33" s="1828"/>
      <c r="R33" s="1824" t="s">
        <v>3444</v>
      </c>
      <c r="S33" s="1825"/>
      <c r="T33" s="1"/>
      <c r="U33" s="1"/>
    </row>
    <row r="34" spans="1:21" ht="12.6" customHeight="1">
      <c r="A34" s="1822"/>
      <c r="B34" s="1826"/>
      <c r="C34" s="533" t="s">
        <v>280</v>
      </c>
      <c r="D34" s="967"/>
      <c r="E34" s="707"/>
      <c r="F34" s="31"/>
      <c r="G34" s="31"/>
      <c r="H34" s="1824" t="s">
        <v>3445</v>
      </c>
      <c r="I34" s="1825"/>
      <c r="J34" s="1824" t="s">
        <v>3446</v>
      </c>
      <c r="K34" s="1825"/>
      <c r="L34" s="1824" t="s">
        <v>3447</v>
      </c>
      <c r="M34" s="1825"/>
      <c r="N34" s="1808">
        <v>6975</v>
      </c>
      <c r="O34" s="1809"/>
      <c r="P34" s="1827" t="s">
        <v>3448</v>
      </c>
      <c r="Q34" s="1828"/>
      <c r="R34" s="1824" t="s">
        <v>3449</v>
      </c>
      <c r="S34" s="1825"/>
      <c r="T34" s="1"/>
      <c r="U34" s="1"/>
    </row>
    <row r="35" spans="1:21" ht="12.6" customHeight="1">
      <c r="A35" s="1822"/>
      <c r="B35" s="1813" t="s">
        <v>3354</v>
      </c>
      <c r="C35" s="533" t="s">
        <v>3290</v>
      </c>
      <c r="D35" s="967"/>
      <c r="E35" s="707"/>
      <c r="F35" s="31"/>
      <c r="G35" s="31"/>
      <c r="H35" s="1824" t="s">
        <v>3450</v>
      </c>
      <c r="I35" s="1825"/>
      <c r="J35" s="1824" t="s">
        <v>3451</v>
      </c>
      <c r="K35" s="1825"/>
      <c r="L35" s="1824" t="s">
        <v>3452</v>
      </c>
      <c r="M35" s="1825"/>
      <c r="N35" s="1808">
        <v>6976</v>
      </c>
      <c r="O35" s="1809"/>
      <c r="P35" s="1827" t="s">
        <v>3453</v>
      </c>
      <c r="Q35" s="1828"/>
      <c r="R35" s="1824" t="s">
        <v>3454</v>
      </c>
      <c r="S35" s="1825"/>
      <c r="T35" s="1"/>
      <c r="U35" s="1"/>
    </row>
    <row r="36" spans="1:21" ht="12.6" customHeight="1">
      <c r="A36" s="1822"/>
      <c r="B36" s="1814"/>
      <c r="C36" s="533" t="s">
        <v>3296</v>
      </c>
      <c r="D36" s="967"/>
      <c r="E36" s="707"/>
      <c r="F36" s="199" t="s">
        <v>3455</v>
      </c>
      <c r="G36" s="199" t="s">
        <v>3456</v>
      </c>
      <c r="H36" s="1824" t="s">
        <v>3457</v>
      </c>
      <c r="I36" s="1825"/>
      <c r="J36" s="1824" t="s">
        <v>3458</v>
      </c>
      <c r="K36" s="1825"/>
      <c r="L36" s="1824" t="s">
        <v>3459</v>
      </c>
      <c r="M36" s="1825"/>
      <c r="N36" s="1808">
        <v>6977</v>
      </c>
      <c r="O36" s="1809"/>
      <c r="P36" s="1827" t="s">
        <v>3460</v>
      </c>
      <c r="Q36" s="1828"/>
      <c r="R36" s="1824" t="s">
        <v>3461</v>
      </c>
      <c r="S36" s="1825"/>
      <c r="T36" s="1"/>
      <c r="U36" s="1"/>
    </row>
    <row r="37" spans="1:21" ht="12.6" customHeight="1">
      <c r="A37" s="1822"/>
      <c r="B37" s="1814"/>
      <c r="C37" s="533" t="s">
        <v>3304</v>
      </c>
      <c r="D37" s="967"/>
      <c r="E37" s="707"/>
      <c r="F37" s="95"/>
      <c r="G37" s="199" t="s">
        <v>3462</v>
      </c>
      <c r="H37" s="1824" t="s">
        <v>3463</v>
      </c>
      <c r="I37" s="1825"/>
      <c r="J37" s="1824" t="s">
        <v>3464</v>
      </c>
      <c r="K37" s="1825"/>
      <c r="L37" s="1824" t="s">
        <v>3465</v>
      </c>
      <c r="M37" s="1825"/>
      <c r="N37" s="1808">
        <v>6978</v>
      </c>
      <c r="O37" s="1809"/>
      <c r="P37" s="1827" t="s">
        <v>3466</v>
      </c>
      <c r="Q37" s="1828"/>
      <c r="R37" s="1824" t="s">
        <v>3467</v>
      </c>
      <c r="S37" s="1825"/>
      <c r="T37" s="1"/>
      <c r="U37" s="1"/>
    </row>
    <row r="38" spans="1:21" ht="12.6" customHeight="1">
      <c r="A38" s="1822"/>
      <c r="B38" s="1814"/>
      <c r="C38" s="201" t="s">
        <v>3311</v>
      </c>
      <c r="D38" s="1322"/>
      <c r="E38" s="202"/>
      <c r="F38" s="199" t="s">
        <v>3468</v>
      </c>
      <c r="G38" s="95"/>
      <c r="H38" s="1824" t="s">
        <v>3469</v>
      </c>
      <c r="I38" s="1825"/>
      <c r="J38" s="1824" t="s">
        <v>3470</v>
      </c>
      <c r="K38" s="1825"/>
      <c r="L38" s="1824" t="s">
        <v>3471</v>
      </c>
      <c r="M38" s="1825"/>
      <c r="N38" s="1808">
        <v>6979</v>
      </c>
      <c r="O38" s="1809"/>
      <c r="P38" s="1827" t="s">
        <v>3472</v>
      </c>
      <c r="Q38" s="1828"/>
      <c r="R38" s="1824" t="s">
        <v>3473</v>
      </c>
      <c r="S38" s="1825"/>
      <c r="T38" s="1"/>
      <c r="U38" s="1"/>
    </row>
    <row r="39" spans="1:21" ht="12.6" customHeight="1">
      <c r="A39" s="1823"/>
      <c r="B39" s="1815"/>
      <c r="C39" s="201" t="s">
        <v>280</v>
      </c>
      <c r="D39" s="1322"/>
      <c r="E39" s="202"/>
      <c r="F39" s="199" t="s">
        <v>3474</v>
      </c>
      <c r="G39" s="199" t="s">
        <v>3475</v>
      </c>
      <c r="H39" s="1824" t="s">
        <v>3476</v>
      </c>
      <c r="I39" s="1825"/>
      <c r="J39" s="1824" t="s">
        <v>3477</v>
      </c>
      <c r="K39" s="1825"/>
      <c r="L39" s="1824" t="s">
        <v>3478</v>
      </c>
      <c r="M39" s="1825"/>
      <c r="N39" s="1808">
        <v>6980</v>
      </c>
      <c r="O39" s="1809"/>
      <c r="P39" s="1827" t="s">
        <v>3479</v>
      </c>
      <c r="Q39" s="1828"/>
      <c r="R39" s="1824" t="s">
        <v>3480</v>
      </c>
      <c r="S39" s="1825"/>
      <c r="T39" s="1"/>
      <c r="U39" s="1"/>
    </row>
    <row r="40" spans="1:21" ht="12.6" customHeight="1">
      <c r="A40" s="7"/>
      <c r="B40" s="533" t="s">
        <v>280</v>
      </c>
      <c r="C40" s="368"/>
      <c r="D40" s="967"/>
      <c r="E40" s="707"/>
      <c r="F40" s="199" t="s">
        <v>3481</v>
      </c>
      <c r="G40" s="199" t="s">
        <v>3482</v>
      </c>
      <c r="H40" s="1824" t="s">
        <v>3483</v>
      </c>
      <c r="I40" s="1825"/>
      <c r="J40" s="1824" t="s">
        <v>3484</v>
      </c>
      <c r="K40" s="1825"/>
      <c r="L40" s="1824" t="s">
        <v>3485</v>
      </c>
      <c r="M40" s="1825"/>
      <c r="N40" s="1808">
        <v>6981</v>
      </c>
      <c r="O40" s="1809"/>
      <c r="P40" s="1827" t="s">
        <v>3486</v>
      </c>
      <c r="Q40" s="1828"/>
      <c r="R40" s="1824" t="s">
        <v>3487</v>
      </c>
      <c r="S40" s="1825"/>
      <c r="T40" s="1"/>
      <c r="U40" s="1"/>
    </row>
    <row r="41" spans="1:21" ht="12.6" customHeight="1">
      <c r="A41" s="7" t="s">
        <v>3488</v>
      </c>
      <c r="B41" s="7"/>
      <c r="C41" s="7"/>
      <c r="D41" s="7"/>
      <c r="E41" s="7"/>
      <c r="F41" s="7"/>
      <c r="G41" s="7"/>
      <c r="H41" s="7"/>
      <c r="I41" s="7"/>
      <c r="J41" s="7"/>
      <c r="K41" s="7"/>
      <c r="L41" s="7"/>
      <c r="M41" s="7"/>
      <c r="N41" s="265"/>
      <c r="O41" s="265"/>
      <c r="P41" s="265"/>
      <c r="Q41" s="265"/>
      <c r="T41" s="1"/>
      <c r="U41" s="1"/>
    </row>
    <row r="42" spans="1:21" ht="12.6" customHeight="1">
      <c r="A42" s="7"/>
      <c r="B42" s="1813" t="s">
        <v>3289</v>
      </c>
      <c r="C42" s="533" t="s">
        <v>3290</v>
      </c>
      <c r="D42" s="967"/>
      <c r="E42" s="707"/>
      <c r="F42" s="31"/>
      <c r="G42" s="31"/>
      <c r="H42" s="1824" t="s">
        <v>3489</v>
      </c>
      <c r="I42" s="1825"/>
      <c r="J42" s="1824" t="s">
        <v>3490</v>
      </c>
      <c r="K42" s="1825"/>
      <c r="L42" s="1824" t="s">
        <v>3491</v>
      </c>
      <c r="M42" s="1825"/>
      <c r="N42" s="1808">
        <v>6982</v>
      </c>
      <c r="O42" s="1809"/>
      <c r="P42" s="1827" t="s">
        <v>3492</v>
      </c>
      <c r="Q42" s="1828"/>
      <c r="R42" s="1824" t="s">
        <v>3493</v>
      </c>
      <c r="S42" s="1825"/>
      <c r="T42" s="1"/>
      <c r="U42" s="1"/>
    </row>
    <row r="43" spans="1:21" ht="12.6" customHeight="1">
      <c r="A43" s="7"/>
      <c r="B43" s="1814"/>
      <c r="C43" s="533" t="s">
        <v>3296</v>
      </c>
      <c r="D43" s="967"/>
      <c r="E43" s="707"/>
      <c r="F43" s="199" t="s">
        <v>3494</v>
      </c>
      <c r="G43" s="199" t="s">
        <v>3495</v>
      </c>
      <c r="H43" s="1824" t="s">
        <v>3496</v>
      </c>
      <c r="I43" s="1825"/>
      <c r="J43" s="1824" t="s">
        <v>3497</v>
      </c>
      <c r="K43" s="1825"/>
      <c r="L43" s="1824" t="s">
        <v>3498</v>
      </c>
      <c r="M43" s="1825"/>
      <c r="N43" s="1808">
        <v>6983</v>
      </c>
      <c r="O43" s="1809"/>
      <c r="P43" s="1827" t="s">
        <v>3499</v>
      </c>
      <c r="Q43" s="1828"/>
      <c r="R43" s="1824" t="s">
        <v>3500</v>
      </c>
      <c r="S43" s="1825"/>
      <c r="T43" s="1"/>
      <c r="U43" s="1"/>
    </row>
    <row r="44" spans="1:21" ht="12.6" customHeight="1">
      <c r="A44" s="7"/>
      <c r="B44" s="1814"/>
      <c r="C44" s="533" t="s">
        <v>3304</v>
      </c>
      <c r="D44" s="967"/>
      <c r="E44" s="707"/>
      <c r="F44" s="95"/>
      <c r="G44" s="199" t="s">
        <v>3501</v>
      </c>
      <c r="H44" s="1824" t="s">
        <v>3502</v>
      </c>
      <c r="I44" s="1825"/>
      <c r="J44" s="1824" t="s">
        <v>3503</v>
      </c>
      <c r="K44" s="1825"/>
      <c r="L44" s="1824" t="s">
        <v>3504</v>
      </c>
      <c r="M44" s="1825"/>
      <c r="N44" s="1808">
        <v>6984</v>
      </c>
      <c r="O44" s="1809"/>
      <c r="P44" s="1827" t="s">
        <v>3505</v>
      </c>
      <c r="Q44" s="1828"/>
      <c r="R44" s="1824" t="s">
        <v>3506</v>
      </c>
      <c r="S44" s="1825"/>
      <c r="T44" s="1"/>
      <c r="U44" s="1"/>
    </row>
    <row r="45" spans="1:21" ht="12.6" customHeight="1">
      <c r="A45" s="7"/>
      <c r="B45" s="1814"/>
      <c r="C45" s="533" t="s">
        <v>3311</v>
      </c>
      <c r="D45" s="967"/>
      <c r="E45" s="707"/>
      <c r="F45" s="199" t="s">
        <v>3507</v>
      </c>
      <c r="G45" s="95"/>
      <c r="H45" s="1824" t="s">
        <v>3508</v>
      </c>
      <c r="I45" s="1825"/>
      <c r="J45" s="1824" t="s">
        <v>3509</v>
      </c>
      <c r="K45" s="1825"/>
      <c r="L45" s="1824" t="s">
        <v>3510</v>
      </c>
      <c r="M45" s="1825"/>
      <c r="N45" s="1808">
        <v>6985</v>
      </c>
      <c r="O45" s="1809"/>
      <c r="P45" s="1827" t="s">
        <v>3511</v>
      </c>
      <c r="Q45" s="1828"/>
      <c r="R45" s="1824" t="s">
        <v>3512</v>
      </c>
      <c r="S45" s="1825"/>
      <c r="T45" s="1"/>
      <c r="U45" s="1"/>
    </row>
    <row r="46" spans="1:21" ht="12.6" customHeight="1">
      <c r="A46" s="7"/>
      <c r="B46" s="1815"/>
      <c r="C46" s="533" t="s">
        <v>280</v>
      </c>
      <c r="D46" s="967"/>
      <c r="E46" s="707"/>
      <c r="F46" s="199" t="s">
        <v>3513</v>
      </c>
      <c r="G46" s="199" t="s">
        <v>3514</v>
      </c>
      <c r="H46" s="1824" t="s">
        <v>3515</v>
      </c>
      <c r="I46" s="1825"/>
      <c r="J46" s="1824" t="s">
        <v>3516</v>
      </c>
      <c r="K46" s="1825"/>
      <c r="L46" s="1824" t="s">
        <v>3517</v>
      </c>
      <c r="M46" s="1825"/>
      <c r="N46" s="1808">
        <v>6986</v>
      </c>
      <c r="O46" s="1809"/>
      <c r="P46" s="1827" t="s">
        <v>3518</v>
      </c>
      <c r="Q46" s="1828"/>
      <c r="R46" s="1824" t="s">
        <v>3519</v>
      </c>
      <c r="S46" s="1825"/>
      <c r="T46" s="1"/>
      <c r="U46" s="1"/>
    </row>
    <row r="47" spans="1:21" ht="12.6" customHeight="1">
      <c r="A47" s="1821" t="s">
        <v>3325</v>
      </c>
      <c r="B47" s="1813" t="s">
        <v>3326</v>
      </c>
      <c r="C47" s="533" t="s">
        <v>3327</v>
      </c>
      <c r="D47" s="967"/>
      <c r="E47" s="707"/>
      <c r="F47" s="31"/>
      <c r="G47" s="31"/>
      <c r="H47" s="1824" t="s">
        <v>3520</v>
      </c>
      <c r="I47" s="1825"/>
      <c r="J47" s="1824" t="s">
        <v>3521</v>
      </c>
      <c r="K47" s="1825"/>
      <c r="L47" s="1824" t="s">
        <v>3522</v>
      </c>
      <c r="M47" s="1825"/>
      <c r="N47" s="1808">
        <v>6987</v>
      </c>
      <c r="O47" s="1809"/>
      <c r="P47" s="1827" t="s">
        <v>3523</v>
      </c>
      <c r="Q47" s="1828"/>
      <c r="R47" s="1824" t="s">
        <v>3524</v>
      </c>
      <c r="S47" s="1825"/>
      <c r="T47" s="1"/>
      <c r="U47" s="1"/>
    </row>
    <row r="48" spans="1:21" ht="12.6" customHeight="1">
      <c r="A48" s="1822"/>
      <c r="B48" s="1814"/>
      <c r="C48" s="533" t="s">
        <v>3333</v>
      </c>
      <c r="D48" s="967"/>
      <c r="E48" s="707"/>
      <c r="F48" s="31"/>
      <c r="G48" s="31"/>
      <c r="H48" s="1824" t="s">
        <v>3525</v>
      </c>
      <c r="I48" s="1825"/>
      <c r="J48" s="1824" t="s">
        <v>3526</v>
      </c>
      <c r="K48" s="1825"/>
      <c r="L48" s="1824" t="s">
        <v>3527</v>
      </c>
      <c r="M48" s="1825"/>
      <c r="N48" s="1808">
        <v>6988</v>
      </c>
      <c r="O48" s="1809"/>
      <c r="P48" s="1827" t="s">
        <v>3528</v>
      </c>
      <c r="Q48" s="1828"/>
      <c r="R48" s="1824" t="s">
        <v>3529</v>
      </c>
      <c r="S48" s="1825"/>
      <c r="T48" s="1"/>
      <c r="U48" s="1"/>
    </row>
    <row r="49" spans="1:21" ht="12.6" customHeight="1">
      <c r="A49" s="1822"/>
      <c r="B49" s="1814"/>
      <c r="C49" s="533" t="s">
        <v>3304</v>
      </c>
      <c r="D49" s="967"/>
      <c r="E49" s="707"/>
      <c r="F49" s="31"/>
      <c r="G49" s="31"/>
      <c r="H49" s="1824" t="s">
        <v>3530</v>
      </c>
      <c r="I49" s="1825"/>
      <c r="J49" s="1824" t="s">
        <v>3531</v>
      </c>
      <c r="K49" s="1825"/>
      <c r="L49" s="1824" t="s">
        <v>3532</v>
      </c>
      <c r="M49" s="1825"/>
      <c r="N49" s="1808">
        <v>6989</v>
      </c>
      <c r="O49" s="1809"/>
      <c r="P49" s="1827" t="s">
        <v>3533</v>
      </c>
      <c r="Q49" s="1828"/>
      <c r="R49" s="1824" t="s">
        <v>3534</v>
      </c>
      <c r="S49" s="1825"/>
      <c r="T49" s="1"/>
      <c r="U49" s="1"/>
    </row>
    <row r="50" spans="1:21" ht="12.6" customHeight="1">
      <c r="A50" s="1822"/>
      <c r="B50" s="1814"/>
      <c r="C50" s="533" t="s">
        <v>3311</v>
      </c>
      <c r="D50" s="967"/>
      <c r="E50" s="707"/>
      <c r="F50" s="31"/>
      <c r="G50" s="31"/>
      <c r="H50" s="1824" t="s">
        <v>3535</v>
      </c>
      <c r="I50" s="1825"/>
      <c r="J50" s="1824" t="s">
        <v>3536</v>
      </c>
      <c r="K50" s="1825"/>
      <c r="L50" s="1824" t="s">
        <v>3537</v>
      </c>
      <c r="M50" s="1825"/>
      <c r="N50" s="1808">
        <v>6990</v>
      </c>
      <c r="O50" s="1809"/>
      <c r="P50" s="1827" t="s">
        <v>3538</v>
      </c>
      <c r="Q50" s="1828"/>
      <c r="R50" s="1824" t="s">
        <v>3539</v>
      </c>
      <c r="S50" s="1825"/>
      <c r="T50" s="1"/>
      <c r="U50" s="1"/>
    </row>
    <row r="51" spans="1:21" ht="12.6" customHeight="1">
      <c r="A51" s="1822"/>
      <c r="B51" s="1826"/>
      <c r="C51" s="533" t="s">
        <v>280</v>
      </c>
      <c r="D51" s="967"/>
      <c r="E51" s="707"/>
      <c r="F51" s="31"/>
      <c r="G51" s="31"/>
      <c r="H51" s="1824" t="s">
        <v>3540</v>
      </c>
      <c r="I51" s="1825"/>
      <c r="J51" s="1824" t="s">
        <v>3541</v>
      </c>
      <c r="K51" s="1825"/>
      <c r="L51" s="1824" t="s">
        <v>3542</v>
      </c>
      <c r="M51" s="1825"/>
      <c r="N51" s="1808">
        <v>6991</v>
      </c>
      <c r="O51" s="1809"/>
      <c r="P51" s="1827" t="s">
        <v>3543</v>
      </c>
      <c r="Q51" s="1828"/>
      <c r="R51" s="1824" t="s">
        <v>3544</v>
      </c>
      <c r="S51" s="1825"/>
      <c r="T51" s="1"/>
      <c r="U51" s="1"/>
    </row>
    <row r="52" spans="1:21" ht="12.6" customHeight="1">
      <c r="A52" s="1822"/>
      <c r="B52" s="1813" t="s">
        <v>3354</v>
      </c>
      <c r="C52" s="533" t="s">
        <v>3290</v>
      </c>
      <c r="D52" s="967"/>
      <c r="E52" s="707"/>
      <c r="F52" s="31"/>
      <c r="G52" s="31"/>
      <c r="H52" s="1824" t="s">
        <v>3545</v>
      </c>
      <c r="I52" s="1825"/>
      <c r="J52" s="1824" t="s">
        <v>3546</v>
      </c>
      <c r="K52" s="1825"/>
      <c r="L52" s="1824" t="s">
        <v>3547</v>
      </c>
      <c r="M52" s="1825"/>
      <c r="N52" s="1808">
        <v>6992</v>
      </c>
      <c r="O52" s="1809"/>
      <c r="P52" s="1827" t="s">
        <v>3548</v>
      </c>
      <c r="Q52" s="1828"/>
      <c r="R52" s="1824" t="s">
        <v>3549</v>
      </c>
      <c r="S52" s="1825"/>
      <c r="T52" s="1"/>
      <c r="U52" s="1"/>
    </row>
    <row r="53" spans="1:21" ht="12.6" customHeight="1">
      <c r="A53" s="1822"/>
      <c r="B53" s="1814"/>
      <c r="C53" s="533" t="s">
        <v>3296</v>
      </c>
      <c r="D53" s="967"/>
      <c r="E53" s="707"/>
      <c r="F53" s="199" t="s">
        <v>3550</v>
      </c>
      <c r="G53" s="199" t="s">
        <v>3551</v>
      </c>
      <c r="H53" s="1824" t="s">
        <v>3552</v>
      </c>
      <c r="I53" s="1825"/>
      <c r="J53" s="1824" t="s">
        <v>3553</v>
      </c>
      <c r="K53" s="1825"/>
      <c r="L53" s="1824" t="s">
        <v>3554</v>
      </c>
      <c r="M53" s="1825"/>
      <c r="N53" s="1808">
        <v>6993</v>
      </c>
      <c r="O53" s="1809"/>
      <c r="P53" s="1827" t="s">
        <v>3555</v>
      </c>
      <c r="Q53" s="1828"/>
      <c r="R53" s="1824" t="s">
        <v>3556</v>
      </c>
      <c r="S53" s="1825"/>
      <c r="T53" s="1"/>
      <c r="U53" s="1"/>
    </row>
    <row r="54" spans="1:21" ht="12.6" customHeight="1">
      <c r="A54" s="1822"/>
      <c r="B54" s="1814"/>
      <c r="C54" s="533" t="s">
        <v>3304</v>
      </c>
      <c r="D54" s="967"/>
      <c r="E54" s="707"/>
      <c r="F54" s="95"/>
      <c r="G54" s="199" t="s">
        <v>3557</v>
      </c>
      <c r="H54" s="1824" t="s">
        <v>3558</v>
      </c>
      <c r="I54" s="1825"/>
      <c r="J54" s="1824" t="s">
        <v>3559</v>
      </c>
      <c r="K54" s="1825"/>
      <c r="L54" s="1824" t="s">
        <v>3560</v>
      </c>
      <c r="M54" s="1825"/>
      <c r="N54" s="1808">
        <v>6994</v>
      </c>
      <c r="O54" s="1809"/>
      <c r="P54" s="1827" t="s">
        <v>3561</v>
      </c>
      <c r="Q54" s="1828"/>
      <c r="R54" s="1824" t="s">
        <v>3562</v>
      </c>
      <c r="S54" s="1825"/>
      <c r="T54" s="1"/>
      <c r="U54" s="1"/>
    </row>
    <row r="55" spans="1:21" ht="12.6" customHeight="1">
      <c r="A55" s="1822"/>
      <c r="B55" s="1814"/>
      <c r="C55" s="201" t="s">
        <v>3311</v>
      </c>
      <c r="D55" s="1322"/>
      <c r="E55" s="202"/>
      <c r="F55" s="199" t="s">
        <v>3563</v>
      </c>
      <c r="G55" s="95"/>
      <c r="H55" s="1824" t="s">
        <v>3564</v>
      </c>
      <c r="I55" s="1825"/>
      <c r="J55" s="1824" t="s">
        <v>3565</v>
      </c>
      <c r="K55" s="1825"/>
      <c r="L55" s="1824" t="s">
        <v>3566</v>
      </c>
      <c r="M55" s="1825"/>
      <c r="N55" s="1808">
        <v>6995</v>
      </c>
      <c r="O55" s="1809"/>
      <c r="P55" s="1827" t="s">
        <v>3567</v>
      </c>
      <c r="Q55" s="1828"/>
      <c r="R55" s="1824" t="s">
        <v>3568</v>
      </c>
      <c r="S55" s="1825"/>
      <c r="T55" s="1"/>
      <c r="U55" s="1"/>
    </row>
    <row r="56" spans="1:21" ht="12.6" customHeight="1">
      <c r="A56" s="1823"/>
      <c r="B56" s="1815"/>
      <c r="C56" s="201" t="s">
        <v>280</v>
      </c>
      <c r="D56" s="1322"/>
      <c r="E56" s="202"/>
      <c r="F56" s="199" t="s">
        <v>3569</v>
      </c>
      <c r="G56" s="199" t="s">
        <v>3570</v>
      </c>
      <c r="H56" s="1824" t="s">
        <v>3571</v>
      </c>
      <c r="I56" s="1825"/>
      <c r="J56" s="1824" t="s">
        <v>3572</v>
      </c>
      <c r="K56" s="1825"/>
      <c r="L56" s="1824" t="s">
        <v>3573</v>
      </c>
      <c r="M56" s="1825"/>
      <c r="N56" s="1808">
        <v>6996</v>
      </c>
      <c r="O56" s="1809"/>
      <c r="P56" s="1827" t="s">
        <v>3574</v>
      </c>
      <c r="Q56" s="1828"/>
      <c r="R56" s="1824" t="s">
        <v>3575</v>
      </c>
      <c r="S56" s="1825"/>
      <c r="T56" s="1"/>
      <c r="U56" s="1"/>
    </row>
    <row r="57" spans="1:21" ht="12.6" customHeight="1">
      <c r="A57" s="7"/>
      <c r="B57" s="533" t="s">
        <v>280</v>
      </c>
      <c r="C57" s="368"/>
      <c r="D57" s="967"/>
      <c r="E57" s="707"/>
      <c r="F57" s="199" t="s">
        <v>3576</v>
      </c>
      <c r="G57" s="199" t="s">
        <v>3577</v>
      </c>
      <c r="H57" s="1824" t="s">
        <v>3578</v>
      </c>
      <c r="I57" s="1825"/>
      <c r="J57" s="1824" t="s">
        <v>3579</v>
      </c>
      <c r="K57" s="1825"/>
      <c r="L57" s="1824" t="s">
        <v>3580</v>
      </c>
      <c r="M57" s="1825"/>
      <c r="N57" s="1808">
        <v>6997</v>
      </c>
      <c r="O57" s="1809"/>
      <c r="P57" s="1827" t="s">
        <v>3581</v>
      </c>
      <c r="Q57" s="1828"/>
      <c r="R57" s="1824" t="s">
        <v>3582</v>
      </c>
      <c r="S57" s="1825"/>
      <c r="T57" s="1"/>
      <c r="U57" s="1"/>
    </row>
    <row r="58" spans="1:21" ht="12.6" customHeight="1">
      <c r="A58" s="7"/>
      <c r="B58" s="7"/>
      <c r="D58" s="7"/>
      <c r="E58" s="7"/>
      <c r="F58" s="7"/>
      <c r="G58" s="7"/>
      <c r="H58" s="7"/>
      <c r="I58" s="7"/>
      <c r="J58" s="7"/>
      <c r="K58" s="7"/>
      <c r="L58" s="7"/>
      <c r="M58" s="7"/>
      <c r="N58" s="7"/>
      <c r="O58" s="7"/>
      <c r="P58" s="265"/>
      <c r="Q58" s="265"/>
      <c r="R58" s="7"/>
      <c r="S58" s="7"/>
      <c r="T58" s="1"/>
      <c r="U58" s="1"/>
    </row>
    <row r="59" spans="1:21" ht="33.75" customHeight="1">
      <c r="A59" s="7"/>
      <c r="B59" s="7"/>
      <c r="D59" s="7"/>
      <c r="E59" s="7"/>
      <c r="F59" s="1811" t="s">
        <v>3278</v>
      </c>
      <c r="G59" s="1812"/>
      <c r="H59" s="1811" t="s">
        <v>3279</v>
      </c>
      <c r="I59" s="1812"/>
      <c r="J59" s="1811" t="s">
        <v>3280</v>
      </c>
      <c r="K59" s="1812"/>
      <c r="L59" s="1811" t="s">
        <v>3281</v>
      </c>
      <c r="M59" s="1812"/>
      <c r="N59" s="1811" t="s">
        <v>3282</v>
      </c>
      <c r="O59" s="1812"/>
      <c r="P59" s="1816" t="s">
        <v>3283</v>
      </c>
      <c r="Q59" s="1817"/>
      <c r="R59" s="1811" t="s">
        <v>3284</v>
      </c>
      <c r="S59" s="1812"/>
      <c r="T59" s="1"/>
      <c r="U59" s="1"/>
    </row>
    <row r="60" spans="1:21" ht="12.6" customHeight="1">
      <c r="A60" s="7" t="s">
        <v>3583</v>
      </c>
      <c r="B60" s="7"/>
      <c r="C60" s="7"/>
      <c r="D60" s="7"/>
      <c r="E60" s="7"/>
      <c r="F60" s="7"/>
      <c r="G60" s="7"/>
      <c r="H60" s="7"/>
      <c r="I60" s="7"/>
      <c r="J60" s="7"/>
      <c r="K60" s="7"/>
      <c r="L60" s="7"/>
      <c r="M60" s="7"/>
      <c r="N60" s="7"/>
      <c r="P60" s="266"/>
      <c r="Q60" s="266"/>
      <c r="R60" s="7"/>
      <c r="T60" s="1"/>
      <c r="U60" s="1"/>
    </row>
    <row r="61" spans="1:21" ht="12.6" customHeight="1">
      <c r="A61" s="7"/>
      <c r="B61" s="1813" t="s">
        <v>3289</v>
      </c>
      <c r="C61" s="533" t="s">
        <v>3290</v>
      </c>
      <c r="D61" s="967"/>
      <c r="E61" s="707"/>
      <c r="F61" s="1804"/>
      <c r="G61" s="1805"/>
      <c r="H61" s="1800" t="s">
        <v>3584</v>
      </c>
      <c r="I61" s="1801"/>
      <c r="J61" s="1800" t="s">
        <v>3585</v>
      </c>
      <c r="K61" s="1801"/>
      <c r="L61" s="1800" t="s">
        <v>3586</v>
      </c>
      <c r="M61" s="1801"/>
      <c r="N61" s="1802">
        <v>6998</v>
      </c>
      <c r="O61" s="1803"/>
      <c r="P61" s="1802" t="s">
        <v>3587</v>
      </c>
      <c r="Q61" s="1803"/>
      <c r="R61" s="1800" t="s">
        <v>3588</v>
      </c>
      <c r="S61" s="1801"/>
      <c r="T61" s="1"/>
      <c r="U61" s="1"/>
    </row>
    <row r="62" spans="1:21" ht="12.6" customHeight="1">
      <c r="A62" s="7"/>
      <c r="B62" s="1814"/>
      <c r="C62" s="533" t="s">
        <v>3296</v>
      </c>
      <c r="D62" s="967"/>
      <c r="E62" s="707"/>
      <c r="F62" s="1800" t="s">
        <v>3589</v>
      </c>
      <c r="G62" s="1801"/>
      <c r="H62" s="1800" t="s">
        <v>3590</v>
      </c>
      <c r="I62" s="1801"/>
      <c r="J62" s="1800" t="s">
        <v>3591</v>
      </c>
      <c r="K62" s="1801"/>
      <c r="L62" s="1800" t="s">
        <v>3592</v>
      </c>
      <c r="M62" s="1801"/>
      <c r="N62" s="1802">
        <v>6999</v>
      </c>
      <c r="O62" s="1803"/>
      <c r="P62" s="1802" t="s">
        <v>3593</v>
      </c>
      <c r="Q62" s="1803"/>
      <c r="R62" s="1800" t="s">
        <v>3594</v>
      </c>
      <c r="S62" s="1801"/>
      <c r="T62" s="1"/>
      <c r="U62" s="1"/>
    </row>
    <row r="63" spans="1:21" ht="12.6" customHeight="1">
      <c r="A63" s="7"/>
      <c r="B63" s="1814"/>
      <c r="C63" s="533" t="s">
        <v>3304</v>
      </c>
      <c r="D63" s="967"/>
      <c r="E63" s="707"/>
      <c r="F63" s="1800" t="s">
        <v>3595</v>
      </c>
      <c r="G63" s="1801"/>
      <c r="H63" s="1800" t="s">
        <v>3596</v>
      </c>
      <c r="I63" s="1801"/>
      <c r="J63" s="1800" t="s">
        <v>3597</v>
      </c>
      <c r="K63" s="1801"/>
      <c r="L63" s="1800" t="s">
        <v>3598</v>
      </c>
      <c r="M63" s="1801"/>
      <c r="N63" s="1802">
        <v>7000</v>
      </c>
      <c r="O63" s="1803"/>
      <c r="P63" s="1802" t="s">
        <v>3599</v>
      </c>
      <c r="Q63" s="1803"/>
      <c r="R63" s="1800" t="s">
        <v>3600</v>
      </c>
      <c r="S63" s="1801"/>
      <c r="T63" s="1"/>
      <c r="U63" s="1"/>
    </row>
    <row r="64" spans="1:21" ht="12.6" customHeight="1">
      <c r="A64" s="7"/>
      <c r="B64" s="1814"/>
      <c r="C64" s="533" t="s">
        <v>3311</v>
      </c>
      <c r="D64" s="967"/>
      <c r="E64" s="707"/>
      <c r="F64" s="1800" t="s">
        <v>3601</v>
      </c>
      <c r="G64" s="1801"/>
      <c r="H64" s="1800" t="s">
        <v>3602</v>
      </c>
      <c r="I64" s="1801"/>
      <c r="J64" s="1800" t="s">
        <v>3603</v>
      </c>
      <c r="K64" s="1801"/>
      <c r="L64" s="1800" t="s">
        <v>3604</v>
      </c>
      <c r="M64" s="1801"/>
      <c r="N64" s="1802">
        <v>7001</v>
      </c>
      <c r="O64" s="1803"/>
      <c r="P64" s="1802" t="s">
        <v>3605</v>
      </c>
      <c r="Q64" s="1803"/>
      <c r="R64" s="1800" t="s">
        <v>3606</v>
      </c>
      <c r="S64" s="1801"/>
      <c r="T64" s="1"/>
      <c r="U64" s="1"/>
    </row>
    <row r="65" spans="1:23" ht="12.6" customHeight="1">
      <c r="A65" s="7"/>
      <c r="B65" s="1815"/>
      <c r="C65" s="533" t="s">
        <v>280</v>
      </c>
      <c r="D65" s="967"/>
      <c r="E65" s="707"/>
      <c r="F65" s="1800" t="s">
        <v>3607</v>
      </c>
      <c r="G65" s="1801"/>
      <c r="H65" s="1800" t="s">
        <v>3608</v>
      </c>
      <c r="I65" s="1801"/>
      <c r="J65" s="1800" t="s">
        <v>3609</v>
      </c>
      <c r="K65" s="1801"/>
      <c r="L65" s="1800" t="s">
        <v>3610</v>
      </c>
      <c r="M65" s="1801"/>
      <c r="N65" s="1802">
        <v>7002</v>
      </c>
      <c r="O65" s="1803"/>
      <c r="P65" s="1802" t="s">
        <v>3611</v>
      </c>
      <c r="Q65" s="1803"/>
      <c r="R65" s="1800" t="s">
        <v>3612</v>
      </c>
      <c r="S65" s="1801"/>
      <c r="T65" s="1"/>
      <c r="U65" s="1"/>
    </row>
    <row r="66" spans="1:23" ht="12.6" customHeight="1">
      <c r="A66" s="1821" t="s">
        <v>3325</v>
      </c>
      <c r="B66" s="1813" t="s">
        <v>3326</v>
      </c>
      <c r="C66" s="967" t="s">
        <v>3327</v>
      </c>
      <c r="D66" s="967"/>
      <c r="E66" s="707"/>
      <c r="F66" s="1804"/>
      <c r="G66" s="1805"/>
      <c r="H66" s="1800" t="s">
        <v>3613</v>
      </c>
      <c r="I66" s="1801"/>
      <c r="J66" s="1800" t="s">
        <v>3614</v>
      </c>
      <c r="K66" s="1801"/>
      <c r="L66" s="1800" t="s">
        <v>3615</v>
      </c>
      <c r="M66" s="1801"/>
      <c r="N66" s="1802">
        <v>7003</v>
      </c>
      <c r="O66" s="1803"/>
      <c r="P66" s="1802" t="s">
        <v>3616</v>
      </c>
      <c r="Q66" s="1803"/>
      <c r="R66" s="1800" t="s">
        <v>3617</v>
      </c>
      <c r="S66" s="1801"/>
      <c r="T66" s="1"/>
      <c r="U66" s="1"/>
    </row>
    <row r="67" spans="1:23" ht="12.6" customHeight="1">
      <c r="A67" s="1822"/>
      <c r="B67" s="1814"/>
      <c r="C67" s="967" t="s">
        <v>3333</v>
      </c>
      <c r="D67" s="967"/>
      <c r="E67" s="707"/>
      <c r="F67" s="1804"/>
      <c r="G67" s="1805"/>
      <c r="H67" s="1800" t="s">
        <v>3618</v>
      </c>
      <c r="I67" s="1801"/>
      <c r="J67" s="1800" t="s">
        <v>3619</v>
      </c>
      <c r="K67" s="1801"/>
      <c r="L67" s="1800" t="s">
        <v>3620</v>
      </c>
      <c r="M67" s="1801"/>
      <c r="N67" s="1802">
        <v>7004</v>
      </c>
      <c r="O67" s="1803"/>
      <c r="P67" s="1802" t="s">
        <v>3621</v>
      </c>
      <c r="Q67" s="1803"/>
      <c r="R67" s="1800" t="s">
        <v>3622</v>
      </c>
      <c r="S67" s="1801"/>
      <c r="T67" s="1"/>
      <c r="U67" s="1"/>
    </row>
    <row r="68" spans="1:23" ht="12.6" customHeight="1">
      <c r="A68" s="1822"/>
      <c r="B68" s="1814"/>
      <c r="C68" s="967" t="s">
        <v>3304</v>
      </c>
      <c r="D68" s="967"/>
      <c r="E68" s="707"/>
      <c r="F68" s="1804"/>
      <c r="G68" s="1805"/>
      <c r="H68" s="1800" t="s">
        <v>3623</v>
      </c>
      <c r="I68" s="1801"/>
      <c r="J68" s="1800" t="s">
        <v>3624</v>
      </c>
      <c r="K68" s="1801"/>
      <c r="L68" s="1800" t="s">
        <v>3625</v>
      </c>
      <c r="M68" s="1801"/>
      <c r="N68" s="1802">
        <v>7023</v>
      </c>
      <c r="O68" s="1803"/>
      <c r="P68" s="1802" t="s">
        <v>3626</v>
      </c>
      <c r="Q68" s="1803"/>
      <c r="R68" s="1800" t="s">
        <v>3627</v>
      </c>
      <c r="S68" s="1801"/>
      <c r="T68" s="1"/>
      <c r="U68" s="1"/>
    </row>
    <row r="69" spans="1:23" ht="12.6" customHeight="1">
      <c r="A69" s="1822"/>
      <c r="B69" s="1814"/>
      <c r="C69" s="967" t="s">
        <v>3311</v>
      </c>
      <c r="D69" s="967"/>
      <c r="E69" s="707"/>
      <c r="F69" s="1804"/>
      <c r="G69" s="1805"/>
      <c r="H69" s="1800" t="s">
        <v>3628</v>
      </c>
      <c r="I69" s="1801"/>
      <c r="J69" s="1800" t="s">
        <v>3629</v>
      </c>
      <c r="K69" s="1801"/>
      <c r="L69" s="1800" t="s">
        <v>3630</v>
      </c>
      <c r="M69" s="1801"/>
      <c r="N69" s="1802">
        <v>7024</v>
      </c>
      <c r="O69" s="1803"/>
      <c r="P69" s="1802" t="s">
        <v>3631</v>
      </c>
      <c r="Q69" s="1803"/>
      <c r="R69" s="1800" t="s">
        <v>3632</v>
      </c>
      <c r="S69" s="1801"/>
      <c r="T69" s="1"/>
      <c r="U69" s="1"/>
    </row>
    <row r="70" spans="1:23" ht="12.6" customHeight="1">
      <c r="A70" s="1822"/>
      <c r="B70" s="1815"/>
      <c r="C70" s="967" t="s">
        <v>280</v>
      </c>
      <c r="D70" s="967"/>
      <c r="E70" s="707"/>
      <c r="F70" s="1806"/>
      <c r="G70" s="1807"/>
      <c r="H70" s="1800" t="s">
        <v>3633</v>
      </c>
      <c r="I70" s="1801"/>
      <c r="J70" s="1800" t="s">
        <v>3634</v>
      </c>
      <c r="K70" s="1801"/>
      <c r="L70" s="1800" t="s">
        <v>3635</v>
      </c>
      <c r="M70" s="1801"/>
      <c r="N70" s="1802">
        <v>7025</v>
      </c>
      <c r="O70" s="1803"/>
      <c r="P70" s="1802" t="s">
        <v>3636</v>
      </c>
      <c r="Q70" s="1803"/>
      <c r="R70" s="1800" t="s">
        <v>3637</v>
      </c>
      <c r="S70" s="1801"/>
      <c r="T70" s="1"/>
      <c r="U70" s="1"/>
    </row>
    <row r="71" spans="1:23" ht="12.6" customHeight="1">
      <c r="A71" s="1822"/>
      <c r="B71" s="1813" t="s">
        <v>3354</v>
      </c>
      <c r="C71" s="533" t="s">
        <v>3290</v>
      </c>
      <c r="D71" s="967"/>
      <c r="E71" s="707"/>
      <c r="F71" s="1804"/>
      <c r="G71" s="1805"/>
      <c r="H71" s="1800" t="s">
        <v>3638</v>
      </c>
      <c r="I71" s="1801"/>
      <c r="J71" s="1800" t="s">
        <v>3639</v>
      </c>
      <c r="K71" s="1801"/>
      <c r="L71" s="1800" t="s">
        <v>3640</v>
      </c>
      <c r="M71" s="1801"/>
      <c r="N71" s="1802">
        <v>7028</v>
      </c>
      <c r="O71" s="1803"/>
      <c r="P71" s="1802" t="s">
        <v>3641</v>
      </c>
      <c r="Q71" s="1803"/>
      <c r="R71" s="1800" t="s">
        <v>3642</v>
      </c>
      <c r="S71" s="1801"/>
      <c r="T71" s="1"/>
      <c r="U71" s="1"/>
    </row>
    <row r="72" spans="1:23" ht="12.6" customHeight="1">
      <c r="A72" s="1822"/>
      <c r="B72" s="1814"/>
      <c r="C72" s="533" t="s">
        <v>3296</v>
      </c>
      <c r="D72" s="967"/>
      <c r="E72" s="707"/>
      <c r="F72" s="1800" t="s">
        <v>3643</v>
      </c>
      <c r="G72" s="1801"/>
      <c r="H72" s="1800" t="s">
        <v>3644</v>
      </c>
      <c r="I72" s="1801"/>
      <c r="J72" s="1800" t="s">
        <v>3645</v>
      </c>
      <c r="K72" s="1801"/>
      <c r="L72" s="1800" t="s">
        <v>3646</v>
      </c>
      <c r="M72" s="1801"/>
      <c r="N72" s="1802">
        <v>7029</v>
      </c>
      <c r="O72" s="1803"/>
      <c r="P72" s="1802" t="s">
        <v>3647</v>
      </c>
      <c r="Q72" s="1803"/>
      <c r="R72" s="1800" t="s">
        <v>3648</v>
      </c>
      <c r="S72" s="1801"/>
      <c r="T72" s="1"/>
      <c r="U72" s="1"/>
    </row>
    <row r="73" spans="1:23" ht="12.6" customHeight="1">
      <c r="A73" s="1822"/>
      <c r="B73" s="1814"/>
      <c r="C73" s="533" t="s">
        <v>3304</v>
      </c>
      <c r="D73" s="967"/>
      <c r="E73" s="707"/>
      <c r="F73" s="1800" t="s">
        <v>3649</v>
      </c>
      <c r="G73" s="1801"/>
      <c r="H73" s="1800" t="s">
        <v>3650</v>
      </c>
      <c r="I73" s="1801"/>
      <c r="J73" s="1800" t="s">
        <v>3651</v>
      </c>
      <c r="K73" s="1801"/>
      <c r="L73" s="1800" t="s">
        <v>3652</v>
      </c>
      <c r="M73" s="1801"/>
      <c r="N73" s="1802">
        <v>7030</v>
      </c>
      <c r="O73" s="1803"/>
      <c r="P73" s="1802" t="s">
        <v>3653</v>
      </c>
      <c r="Q73" s="1803"/>
      <c r="R73" s="1800" t="s">
        <v>3654</v>
      </c>
      <c r="S73" s="1801"/>
      <c r="T73" s="1"/>
      <c r="U73" s="1"/>
    </row>
    <row r="74" spans="1:23" ht="12.6" customHeight="1">
      <c r="A74" s="1822"/>
      <c r="B74" s="1814"/>
      <c r="C74" s="533" t="s">
        <v>3311</v>
      </c>
      <c r="D74" s="967"/>
      <c r="E74" s="707"/>
      <c r="F74" s="1800" t="s">
        <v>3655</v>
      </c>
      <c r="G74" s="1801"/>
      <c r="H74" s="1800" t="s">
        <v>3656</v>
      </c>
      <c r="I74" s="1801"/>
      <c r="J74" s="1800" t="s">
        <v>3657</v>
      </c>
      <c r="K74" s="1801"/>
      <c r="L74" s="1800" t="s">
        <v>3658</v>
      </c>
      <c r="M74" s="1801"/>
      <c r="N74" s="1802">
        <v>7031</v>
      </c>
      <c r="O74" s="1803"/>
      <c r="P74" s="1802" t="s">
        <v>3659</v>
      </c>
      <c r="Q74" s="1803"/>
      <c r="R74" s="1800" t="s">
        <v>3660</v>
      </c>
      <c r="S74" s="1801"/>
      <c r="T74" s="1"/>
      <c r="U74" s="1"/>
    </row>
    <row r="75" spans="1:23" ht="12.6" customHeight="1">
      <c r="A75" s="1823"/>
      <c r="B75" s="1815"/>
      <c r="C75" s="533" t="s">
        <v>280</v>
      </c>
      <c r="D75" s="967"/>
      <c r="E75" s="707"/>
      <c r="F75" s="1800" t="s">
        <v>3661</v>
      </c>
      <c r="G75" s="1801"/>
      <c r="H75" s="1800" t="s">
        <v>3662</v>
      </c>
      <c r="I75" s="1801"/>
      <c r="J75" s="1800" t="s">
        <v>3663</v>
      </c>
      <c r="K75" s="1801"/>
      <c r="L75" s="1800" t="s">
        <v>3664</v>
      </c>
      <c r="M75" s="1801"/>
      <c r="N75" s="1802">
        <v>7032</v>
      </c>
      <c r="O75" s="1803"/>
      <c r="P75" s="1802" t="s">
        <v>3665</v>
      </c>
      <c r="Q75" s="1803"/>
      <c r="R75" s="1800" t="s">
        <v>3666</v>
      </c>
      <c r="S75" s="1801"/>
      <c r="T75" s="1"/>
      <c r="U75" s="1"/>
    </row>
    <row r="76" spans="1:23" ht="12.6" customHeight="1">
      <c r="A76" s="7"/>
      <c r="B76" s="533" t="s">
        <v>280</v>
      </c>
      <c r="C76" s="368"/>
      <c r="D76" s="967"/>
      <c r="E76" s="707"/>
      <c r="F76" s="1800" t="s">
        <v>3667</v>
      </c>
      <c r="G76" s="1801"/>
      <c r="H76" s="1800" t="s">
        <v>3668</v>
      </c>
      <c r="I76" s="1801"/>
      <c r="J76" s="1800" t="s">
        <v>3669</v>
      </c>
      <c r="K76" s="1801"/>
      <c r="L76" s="1800" t="s">
        <v>3670</v>
      </c>
      <c r="M76" s="1801"/>
      <c r="N76" s="1802">
        <v>7033</v>
      </c>
      <c r="O76" s="1803"/>
      <c r="P76" s="1802" t="s">
        <v>3671</v>
      </c>
      <c r="Q76" s="1803"/>
      <c r="R76" s="1800" t="s">
        <v>3672</v>
      </c>
      <c r="S76" s="1801"/>
      <c r="T76" s="1"/>
      <c r="U76" s="1"/>
    </row>
    <row r="77" spans="1:23" ht="6" customHeight="1">
      <c r="A77" s="7"/>
      <c r="B77" s="7"/>
      <c r="D77" s="7"/>
      <c r="E77" s="7"/>
      <c r="F77" s="7"/>
      <c r="G77" s="7"/>
      <c r="H77" s="7"/>
      <c r="I77" s="7"/>
      <c r="J77" s="7"/>
      <c r="K77" s="7"/>
      <c r="L77" s="7"/>
      <c r="M77" s="7"/>
      <c r="N77" s="7"/>
      <c r="O77" s="7"/>
      <c r="P77" s="7"/>
      <c r="Q77" s="7"/>
      <c r="R77" s="7"/>
      <c r="S77" s="7"/>
      <c r="T77" s="265"/>
      <c r="U77" s="265"/>
      <c r="V77" s="7"/>
      <c r="W77" s="7"/>
    </row>
    <row r="78" spans="1:23" ht="15">
      <c r="A78" s="203" t="s">
        <v>3673</v>
      </c>
      <c r="B78" s="7"/>
      <c r="C78" s="7"/>
      <c r="D78" s="7"/>
      <c r="E78" s="7"/>
      <c r="F78" s="7"/>
      <c r="G78" s="7"/>
      <c r="H78" s="7"/>
      <c r="I78" s="7"/>
      <c r="J78" s="7"/>
      <c r="K78" s="7"/>
      <c r="L78" s="7"/>
      <c r="M78" s="7"/>
      <c r="N78" s="7"/>
      <c r="O78" s="7"/>
      <c r="P78" s="7"/>
      <c r="Q78" s="7"/>
      <c r="R78" s="7"/>
      <c r="V78" s="7"/>
    </row>
    <row r="79" spans="1:23" ht="6" customHeight="1">
      <c r="A79" s="7"/>
      <c r="B79" s="7"/>
      <c r="C79" s="7"/>
      <c r="D79" s="7"/>
      <c r="E79" s="7"/>
      <c r="F79" s="7"/>
      <c r="G79" s="7"/>
      <c r="H79" s="7"/>
      <c r="I79" s="7"/>
      <c r="J79" s="7"/>
      <c r="K79" s="7"/>
      <c r="L79" s="7"/>
      <c r="M79" s="7"/>
      <c r="N79" s="7"/>
      <c r="O79" s="7"/>
      <c r="P79" s="7"/>
      <c r="Q79" s="7"/>
      <c r="R79" s="7"/>
      <c r="V79" s="7"/>
    </row>
    <row r="80" spans="1:23" ht="12.6" customHeight="1">
      <c r="A80" s="17" t="s">
        <v>118</v>
      </c>
      <c r="B80" s="17" t="s">
        <v>3674</v>
      </c>
      <c r="C80" s="7"/>
      <c r="D80" s="7"/>
      <c r="E80" s="7"/>
      <c r="F80" s="7"/>
      <c r="G80" s="7"/>
      <c r="H80" s="7"/>
      <c r="I80" s="7"/>
      <c r="J80" s="7"/>
      <c r="K80" s="7"/>
      <c r="L80" s="7"/>
      <c r="M80" s="7"/>
      <c r="N80" s="7"/>
      <c r="O80" s="7"/>
      <c r="P80" s="7"/>
      <c r="Q80" s="7"/>
      <c r="R80" s="7"/>
      <c r="V80" s="7"/>
    </row>
    <row r="81" spans="1:19" ht="12.6" customHeight="1"/>
    <row r="82" spans="1:19" s="247" customFormat="1" ht="33.75" customHeight="1">
      <c r="A82" s="366" t="s">
        <v>3675</v>
      </c>
      <c r="B82" s="1837" t="s">
        <v>3676</v>
      </c>
      <c r="C82" s="1837"/>
      <c r="D82" s="1837"/>
      <c r="E82" s="1838"/>
      <c r="F82" s="1829" t="s">
        <v>3278</v>
      </c>
      <c r="G82" s="1830"/>
      <c r="H82" s="1829" t="s">
        <v>3279</v>
      </c>
      <c r="I82" s="1830"/>
      <c r="J82" s="1829" t="s">
        <v>3677</v>
      </c>
      <c r="K82" s="1830"/>
      <c r="L82" s="1829" t="s">
        <v>3281</v>
      </c>
      <c r="M82" s="1830"/>
      <c r="N82" s="1829" t="s">
        <v>3282</v>
      </c>
      <c r="O82" s="1830"/>
      <c r="P82" s="1845" t="s">
        <v>3283</v>
      </c>
      <c r="Q82" s="1846"/>
      <c r="R82" s="1829" t="s">
        <v>3284</v>
      </c>
      <c r="S82" s="1830"/>
    </row>
    <row r="83" spans="1:19" s="247" customFormat="1" ht="12.6" customHeight="1">
      <c r="A83" s="346" t="s">
        <v>282</v>
      </c>
      <c r="B83" s="347" t="s">
        <v>3289</v>
      </c>
      <c r="C83" s="348"/>
      <c r="D83" s="348"/>
      <c r="E83" s="348"/>
      <c r="F83" s="359"/>
      <c r="G83" s="359"/>
      <c r="H83" s="359"/>
      <c r="I83" s="359"/>
      <c r="J83" s="359"/>
      <c r="K83" s="359"/>
      <c r="L83" s="359"/>
      <c r="M83" s="359"/>
      <c r="N83" s="359"/>
      <c r="O83" s="359"/>
      <c r="P83" s="359"/>
      <c r="Q83" s="359"/>
      <c r="R83" s="359"/>
      <c r="S83" s="359"/>
    </row>
    <row r="84" spans="1:19" s="247" customFormat="1" ht="12.6" customHeight="1">
      <c r="A84" s="53" t="s">
        <v>3678</v>
      </c>
      <c r="B84" s="360"/>
      <c r="C84" s="360"/>
      <c r="D84" s="360"/>
      <c r="E84" s="360"/>
      <c r="F84" s="361"/>
      <c r="G84" s="361"/>
      <c r="H84" s="361"/>
      <c r="I84" s="361"/>
      <c r="J84" s="361"/>
      <c r="K84" s="361"/>
      <c r="L84" s="361"/>
      <c r="M84" s="361"/>
      <c r="N84" s="361"/>
      <c r="O84" s="361"/>
      <c r="P84" s="361"/>
      <c r="Q84" s="361"/>
      <c r="R84" s="361"/>
      <c r="S84" s="361"/>
    </row>
    <row r="85" spans="1:19" s="247" customFormat="1" ht="12.6" customHeight="1">
      <c r="A85" s="53"/>
      <c r="B85" s="53" t="s">
        <v>3679</v>
      </c>
      <c r="C85" s="53"/>
      <c r="D85" s="53"/>
      <c r="E85" s="53"/>
      <c r="F85" s="1848"/>
      <c r="G85" s="1849"/>
      <c r="H85" s="1848"/>
      <c r="I85" s="1849"/>
      <c r="J85" s="1848"/>
      <c r="K85" s="1849"/>
      <c r="L85" s="1848"/>
      <c r="M85" s="1849"/>
      <c r="N85" s="1848"/>
      <c r="O85" s="1849"/>
      <c r="P85" s="358"/>
      <c r="Q85" s="358"/>
      <c r="R85" s="1848"/>
      <c r="S85" s="1849"/>
    </row>
    <row r="86" spans="1:19" s="247" customFormat="1" ht="12.6" customHeight="1">
      <c r="A86" s="53"/>
      <c r="B86" s="53"/>
      <c r="C86" s="53" t="s">
        <v>3680</v>
      </c>
      <c r="D86" s="53"/>
      <c r="E86" s="53"/>
      <c r="F86" s="1831" t="s">
        <v>3681</v>
      </c>
      <c r="G86" s="1832"/>
      <c r="H86" s="1831" t="s">
        <v>3682</v>
      </c>
      <c r="I86" s="1832"/>
      <c r="J86" s="1831" t="s">
        <v>3683</v>
      </c>
      <c r="K86" s="1832"/>
      <c r="L86" s="1831" t="s">
        <v>3684</v>
      </c>
      <c r="M86" s="1832"/>
      <c r="N86" s="1831" t="s">
        <v>3685</v>
      </c>
      <c r="O86" s="1832"/>
      <c r="P86" s="1835" t="s">
        <v>3686</v>
      </c>
      <c r="Q86" s="1836"/>
      <c r="R86" s="1831" t="s">
        <v>3687</v>
      </c>
      <c r="S86" s="1832"/>
    </row>
    <row r="87" spans="1:19" s="247" customFormat="1" ht="12.6" customHeight="1">
      <c r="A87" s="53"/>
      <c r="B87" s="53"/>
      <c r="C87" s="53" t="s">
        <v>3688</v>
      </c>
      <c r="D87" s="53"/>
      <c r="E87" s="53"/>
      <c r="F87" s="1831" t="s">
        <v>3689</v>
      </c>
      <c r="G87" s="1832"/>
      <c r="H87" s="1831" t="s">
        <v>3690</v>
      </c>
      <c r="I87" s="1832"/>
      <c r="J87" s="1831" t="s">
        <v>3691</v>
      </c>
      <c r="K87" s="1832"/>
      <c r="L87" s="1831" t="s">
        <v>3692</v>
      </c>
      <c r="M87" s="1832"/>
      <c r="N87" s="1831" t="s">
        <v>3693</v>
      </c>
      <c r="O87" s="1832"/>
      <c r="P87" s="1835" t="s">
        <v>3694</v>
      </c>
      <c r="Q87" s="1836"/>
      <c r="R87" s="1831" t="s">
        <v>3695</v>
      </c>
      <c r="S87" s="1832"/>
    </row>
    <row r="88" spans="1:19" s="247" customFormat="1" ht="12.6" customHeight="1">
      <c r="A88" s="53"/>
      <c r="B88" s="53" t="s">
        <v>3696</v>
      </c>
      <c r="C88" s="53"/>
      <c r="D88" s="53"/>
      <c r="E88" s="53"/>
      <c r="F88" s="1847"/>
      <c r="G88" s="1847"/>
      <c r="H88" s="1848"/>
      <c r="I88" s="1849"/>
      <c r="J88" s="1848"/>
      <c r="K88" s="1849"/>
      <c r="L88" s="1848"/>
      <c r="M88" s="1849"/>
      <c r="N88" s="1848"/>
      <c r="O88" s="1849"/>
      <c r="P88" s="358"/>
      <c r="Q88" s="358"/>
      <c r="R88" s="1848"/>
      <c r="S88" s="1849"/>
    </row>
    <row r="89" spans="1:19" s="247" customFormat="1" ht="12.6" customHeight="1">
      <c r="A89" s="53"/>
      <c r="B89" s="53"/>
      <c r="C89" s="53" t="s">
        <v>3680</v>
      </c>
      <c r="D89" s="53"/>
      <c r="E89" s="53"/>
      <c r="F89" s="1831" t="s">
        <v>3697</v>
      </c>
      <c r="G89" s="1832"/>
      <c r="H89" s="1831" t="s">
        <v>3698</v>
      </c>
      <c r="I89" s="1832"/>
      <c r="J89" s="1831" t="s">
        <v>3699</v>
      </c>
      <c r="K89" s="1832"/>
      <c r="L89" s="1831" t="s">
        <v>3700</v>
      </c>
      <c r="M89" s="1832"/>
      <c r="N89" s="1831" t="s">
        <v>3701</v>
      </c>
      <c r="O89" s="1832"/>
      <c r="P89" s="1835" t="s">
        <v>3702</v>
      </c>
      <c r="Q89" s="1836"/>
      <c r="R89" s="1831" t="s">
        <v>3703</v>
      </c>
      <c r="S89" s="1832"/>
    </row>
    <row r="90" spans="1:19" s="247" customFormat="1" ht="12.6" customHeight="1">
      <c r="A90" s="53"/>
      <c r="B90" s="53"/>
      <c r="C90" s="53" t="s">
        <v>3688</v>
      </c>
      <c r="D90" s="53"/>
      <c r="E90" s="53"/>
      <c r="F90" s="1831" t="s">
        <v>3704</v>
      </c>
      <c r="G90" s="1832"/>
      <c r="H90" s="1831" t="s">
        <v>3705</v>
      </c>
      <c r="I90" s="1832"/>
      <c r="J90" s="1831" t="s">
        <v>3706</v>
      </c>
      <c r="K90" s="1832"/>
      <c r="L90" s="1831" t="s">
        <v>3707</v>
      </c>
      <c r="M90" s="1832"/>
      <c r="N90" s="1831" t="s">
        <v>3708</v>
      </c>
      <c r="O90" s="1832"/>
      <c r="P90" s="1835" t="s">
        <v>3709</v>
      </c>
      <c r="Q90" s="1836"/>
      <c r="R90" s="1831" t="s">
        <v>3710</v>
      </c>
      <c r="S90" s="1832"/>
    </row>
    <row r="91" spans="1:19" s="247" customFormat="1" ht="12.6" customHeight="1">
      <c r="A91" s="53"/>
      <c r="B91" s="53" t="s">
        <v>3284</v>
      </c>
      <c r="C91" s="53"/>
      <c r="D91" s="53"/>
      <c r="E91" s="53"/>
      <c r="F91" s="1831" t="s">
        <v>3711</v>
      </c>
      <c r="G91" s="1832"/>
      <c r="H91" s="1831" t="s">
        <v>3712</v>
      </c>
      <c r="I91" s="1832"/>
      <c r="J91" s="1831" t="s">
        <v>3713</v>
      </c>
      <c r="K91" s="1832"/>
      <c r="L91" s="1831" t="s">
        <v>3714</v>
      </c>
      <c r="M91" s="1832"/>
      <c r="N91" s="1831" t="s">
        <v>3715</v>
      </c>
      <c r="O91" s="1832"/>
      <c r="P91" s="1835" t="s">
        <v>3716</v>
      </c>
      <c r="Q91" s="1836"/>
      <c r="R91" s="1831" t="s">
        <v>3717</v>
      </c>
      <c r="S91" s="1832"/>
    </row>
    <row r="92" spans="1:19" s="247" customFormat="1" ht="12.6" customHeight="1">
      <c r="A92" s="53" t="s">
        <v>3718</v>
      </c>
      <c r="B92" s="53"/>
      <c r="C92" s="53"/>
      <c r="D92" s="53"/>
      <c r="E92" s="53"/>
      <c r="F92" s="362"/>
      <c r="G92" s="362"/>
      <c r="H92" s="363"/>
      <c r="I92" s="363"/>
      <c r="J92" s="363"/>
      <c r="K92" s="362"/>
      <c r="L92" s="363"/>
      <c r="M92" s="362"/>
      <c r="N92" s="362"/>
      <c r="O92" s="362"/>
      <c r="P92" s="362"/>
      <c r="Q92" s="362"/>
      <c r="R92" s="365"/>
      <c r="S92" s="365"/>
    </row>
    <row r="93" spans="1:19" s="247" customFormat="1" ht="12.6" customHeight="1">
      <c r="A93" s="53"/>
      <c r="B93" s="53" t="s">
        <v>3679</v>
      </c>
      <c r="C93" s="53"/>
      <c r="D93" s="53"/>
      <c r="E93" s="53"/>
      <c r="F93" s="1848"/>
      <c r="G93" s="1849"/>
      <c r="H93" s="1848"/>
      <c r="I93" s="1849"/>
      <c r="J93" s="1848"/>
      <c r="K93" s="1849"/>
      <c r="L93" s="1848"/>
      <c r="M93" s="1849"/>
      <c r="N93" s="1848"/>
      <c r="O93" s="1849"/>
      <c r="P93" s="358"/>
      <c r="Q93" s="358"/>
      <c r="R93" s="1848"/>
      <c r="S93" s="1849"/>
    </row>
    <row r="94" spans="1:19" s="247" customFormat="1" ht="12.6" customHeight="1">
      <c r="A94" s="53"/>
      <c r="B94" s="53"/>
      <c r="C94" s="53" t="s">
        <v>3680</v>
      </c>
      <c r="D94" s="53"/>
      <c r="E94" s="53"/>
      <c r="F94" s="1831" t="s">
        <v>3719</v>
      </c>
      <c r="G94" s="1832"/>
      <c r="H94" s="1831" t="s">
        <v>3720</v>
      </c>
      <c r="I94" s="1832"/>
      <c r="J94" s="1831" t="s">
        <v>3721</v>
      </c>
      <c r="K94" s="1832"/>
      <c r="L94" s="1831" t="s">
        <v>3722</v>
      </c>
      <c r="M94" s="1832"/>
      <c r="N94" s="1831" t="s">
        <v>3723</v>
      </c>
      <c r="O94" s="1832"/>
      <c r="P94" s="1835" t="s">
        <v>3724</v>
      </c>
      <c r="Q94" s="1836"/>
      <c r="R94" s="1831" t="s">
        <v>3725</v>
      </c>
      <c r="S94" s="1832"/>
    </row>
    <row r="95" spans="1:19" s="247" customFormat="1" ht="12.6" customHeight="1">
      <c r="A95" s="53"/>
      <c r="B95" s="53"/>
      <c r="C95" s="53" t="s">
        <v>3688</v>
      </c>
      <c r="D95" s="53"/>
      <c r="E95" s="53"/>
      <c r="F95" s="1831" t="s">
        <v>3726</v>
      </c>
      <c r="G95" s="1832"/>
      <c r="H95" s="1831" t="s">
        <v>3727</v>
      </c>
      <c r="I95" s="1832"/>
      <c r="J95" s="1831" t="s">
        <v>3728</v>
      </c>
      <c r="K95" s="1832"/>
      <c r="L95" s="1831" t="s">
        <v>3729</v>
      </c>
      <c r="M95" s="1832"/>
      <c r="N95" s="1831" t="s">
        <v>3730</v>
      </c>
      <c r="O95" s="1832"/>
      <c r="P95" s="1835" t="s">
        <v>3731</v>
      </c>
      <c r="Q95" s="1836"/>
      <c r="R95" s="1831" t="s">
        <v>3732</v>
      </c>
      <c r="S95" s="1832"/>
    </row>
    <row r="96" spans="1:19" s="247" customFormat="1" ht="12.6" customHeight="1">
      <c r="A96" s="53"/>
      <c r="B96" s="53" t="s">
        <v>3696</v>
      </c>
      <c r="C96" s="53"/>
      <c r="D96" s="53"/>
      <c r="E96" s="53"/>
      <c r="F96" s="1847"/>
      <c r="G96" s="1847"/>
      <c r="H96" s="1848"/>
      <c r="I96" s="1849"/>
      <c r="J96" s="1848"/>
      <c r="K96" s="1849"/>
      <c r="L96" s="1848"/>
      <c r="M96" s="1849"/>
      <c r="N96" s="1848"/>
      <c r="O96" s="1849"/>
      <c r="P96" s="358"/>
      <c r="Q96" s="358"/>
      <c r="R96" s="1848"/>
      <c r="S96" s="1849"/>
    </row>
    <row r="97" spans="1:19" s="247" customFormat="1" ht="12.6" customHeight="1">
      <c r="A97" s="53"/>
      <c r="B97" s="53"/>
      <c r="C97" s="53" t="s">
        <v>3680</v>
      </c>
      <c r="D97" s="53"/>
      <c r="E97" s="53"/>
      <c r="F97" s="1831" t="s">
        <v>3733</v>
      </c>
      <c r="G97" s="1832"/>
      <c r="H97" s="1831" t="s">
        <v>3734</v>
      </c>
      <c r="I97" s="1832"/>
      <c r="J97" s="1831" t="s">
        <v>3735</v>
      </c>
      <c r="K97" s="1832"/>
      <c r="L97" s="1831" t="s">
        <v>3736</v>
      </c>
      <c r="M97" s="1832"/>
      <c r="N97" s="1831" t="s">
        <v>3737</v>
      </c>
      <c r="O97" s="1832"/>
      <c r="P97" s="1835" t="s">
        <v>3738</v>
      </c>
      <c r="Q97" s="1836"/>
      <c r="R97" s="1831" t="s">
        <v>3739</v>
      </c>
      <c r="S97" s="1832"/>
    </row>
    <row r="98" spans="1:19" s="247" customFormat="1" ht="12.6" customHeight="1">
      <c r="A98" s="53"/>
      <c r="B98" s="53"/>
      <c r="C98" s="53" t="s">
        <v>3688</v>
      </c>
      <c r="D98" s="53"/>
      <c r="E98" s="53"/>
      <c r="F98" s="1831" t="s">
        <v>3740</v>
      </c>
      <c r="G98" s="1832"/>
      <c r="H98" s="1831" t="s">
        <v>3741</v>
      </c>
      <c r="I98" s="1832"/>
      <c r="J98" s="1831" t="s">
        <v>3742</v>
      </c>
      <c r="K98" s="1832"/>
      <c r="L98" s="1831" t="s">
        <v>3743</v>
      </c>
      <c r="M98" s="1832"/>
      <c r="N98" s="1831" t="s">
        <v>3744</v>
      </c>
      <c r="O98" s="1832"/>
      <c r="P98" s="1835" t="s">
        <v>3745</v>
      </c>
      <c r="Q98" s="1836"/>
      <c r="R98" s="1831" t="s">
        <v>3746</v>
      </c>
      <c r="S98" s="1832"/>
    </row>
    <row r="99" spans="1:19" s="247" customFormat="1" ht="12.6" customHeight="1">
      <c r="A99" s="53"/>
      <c r="B99" s="53" t="s">
        <v>3284</v>
      </c>
      <c r="C99" s="53"/>
      <c r="D99" s="53"/>
      <c r="E99" s="53"/>
      <c r="F99" s="1831" t="s">
        <v>3747</v>
      </c>
      <c r="G99" s="1832"/>
      <c r="H99" s="1831" t="s">
        <v>3748</v>
      </c>
      <c r="I99" s="1832"/>
      <c r="J99" s="1831" t="s">
        <v>3749</v>
      </c>
      <c r="K99" s="1832"/>
      <c r="L99" s="1831" t="s">
        <v>3750</v>
      </c>
      <c r="M99" s="1832"/>
      <c r="N99" s="1831" t="s">
        <v>3751</v>
      </c>
      <c r="O99" s="1832"/>
      <c r="P99" s="1835" t="s">
        <v>3752</v>
      </c>
      <c r="Q99" s="1836"/>
      <c r="R99" s="1831" t="s">
        <v>3753</v>
      </c>
      <c r="S99" s="1832"/>
    </row>
    <row r="100" spans="1:19" s="247" customFormat="1" ht="12.6" customHeight="1">
      <c r="A100" s="53" t="s">
        <v>3754</v>
      </c>
      <c r="B100" s="53"/>
      <c r="C100" s="53"/>
      <c r="D100" s="53"/>
      <c r="E100" s="53"/>
      <c r="F100" s="53"/>
      <c r="G100" s="53"/>
      <c r="H100" s="53"/>
      <c r="I100" s="53"/>
      <c r="J100" s="53"/>
      <c r="K100" s="53"/>
      <c r="L100" s="53"/>
      <c r="M100" s="53"/>
      <c r="N100" s="53"/>
      <c r="O100" s="53"/>
      <c r="P100" s="53"/>
      <c r="Q100" s="53"/>
      <c r="R100" s="53"/>
      <c r="S100" s="53"/>
    </row>
    <row r="101" spans="1:19" s="247" customFormat="1" ht="12.6" customHeight="1">
      <c r="A101" s="53"/>
      <c r="B101" s="53" t="s">
        <v>3679</v>
      </c>
      <c r="C101" s="53"/>
      <c r="D101" s="53"/>
      <c r="E101" s="53"/>
      <c r="F101" s="1848"/>
      <c r="G101" s="1849"/>
      <c r="H101" s="1848"/>
      <c r="I101" s="1849"/>
      <c r="J101" s="1848"/>
      <c r="K101" s="1849"/>
      <c r="L101" s="1848"/>
      <c r="M101" s="1849"/>
      <c r="N101" s="1848"/>
      <c r="O101" s="1849"/>
      <c r="P101" s="358"/>
      <c r="Q101" s="358"/>
      <c r="R101" s="1848"/>
      <c r="S101" s="1849"/>
    </row>
    <row r="102" spans="1:19" s="247" customFormat="1" ht="12.6" customHeight="1">
      <c r="A102" s="53"/>
      <c r="B102" s="53"/>
      <c r="C102" s="53" t="s">
        <v>3680</v>
      </c>
      <c r="D102" s="53"/>
      <c r="E102" s="53"/>
      <c r="F102" s="1831" t="s">
        <v>3755</v>
      </c>
      <c r="G102" s="1832"/>
      <c r="H102" s="1831" t="s">
        <v>3756</v>
      </c>
      <c r="I102" s="1832"/>
      <c r="J102" s="1831" t="s">
        <v>3757</v>
      </c>
      <c r="K102" s="1832"/>
      <c r="L102" s="1831" t="s">
        <v>3758</v>
      </c>
      <c r="M102" s="1832"/>
      <c r="N102" s="1831" t="s">
        <v>3759</v>
      </c>
      <c r="O102" s="1832"/>
      <c r="P102" s="1835" t="s">
        <v>3760</v>
      </c>
      <c r="Q102" s="1836"/>
      <c r="R102" s="1831" t="s">
        <v>3761</v>
      </c>
      <c r="S102" s="1832"/>
    </row>
    <row r="103" spans="1:19" s="247" customFormat="1" ht="12.6" customHeight="1">
      <c r="A103" s="53"/>
      <c r="B103" s="53"/>
      <c r="C103" s="53" t="s">
        <v>3688</v>
      </c>
      <c r="D103" s="53"/>
      <c r="E103" s="53"/>
      <c r="F103" s="1831" t="s">
        <v>3762</v>
      </c>
      <c r="G103" s="1832"/>
      <c r="H103" s="1831" t="s">
        <v>3763</v>
      </c>
      <c r="I103" s="1832"/>
      <c r="J103" s="1831" t="s">
        <v>3764</v>
      </c>
      <c r="K103" s="1832"/>
      <c r="L103" s="1831" t="s">
        <v>3765</v>
      </c>
      <c r="M103" s="1832"/>
      <c r="N103" s="1831" t="s">
        <v>3766</v>
      </c>
      <c r="O103" s="1832"/>
      <c r="P103" s="1835" t="s">
        <v>3767</v>
      </c>
      <c r="Q103" s="1836"/>
      <c r="R103" s="1831" t="s">
        <v>3768</v>
      </c>
      <c r="S103" s="1832"/>
    </row>
    <row r="104" spans="1:19" s="247" customFormat="1" ht="12.6" customHeight="1">
      <c r="A104" s="53"/>
      <c r="B104" s="53" t="s">
        <v>3696</v>
      </c>
      <c r="C104" s="53"/>
      <c r="D104" s="53"/>
      <c r="E104" s="53"/>
      <c r="F104" s="1847"/>
      <c r="G104" s="1847"/>
      <c r="H104" s="1848"/>
      <c r="I104" s="1849"/>
      <c r="J104" s="1848"/>
      <c r="K104" s="1849"/>
      <c r="L104" s="1848"/>
      <c r="M104" s="1849"/>
      <c r="N104" s="1848"/>
      <c r="O104" s="1849"/>
      <c r="P104" s="358"/>
      <c r="Q104" s="358"/>
      <c r="R104" s="1848"/>
      <c r="S104" s="1849"/>
    </row>
    <row r="105" spans="1:19" s="247" customFormat="1" ht="12.6" customHeight="1">
      <c r="A105" s="53"/>
      <c r="B105" s="53"/>
      <c r="C105" s="53" t="s">
        <v>3680</v>
      </c>
      <c r="D105" s="53"/>
      <c r="E105" s="53"/>
      <c r="F105" s="1831" t="s">
        <v>3769</v>
      </c>
      <c r="G105" s="1832"/>
      <c r="H105" s="1831" t="s">
        <v>3770</v>
      </c>
      <c r="I105" s="1832"/>
      <c r="J105" s="1831" t="s">
        <v>3771</v>
      </c>
      <c r="K105" s="1832"/>
      <c r="L105" s="1831" t="s">
        <v>3772</v>
      </c>
      <c r="M105" s="1832"/>
      <c r="N105" s="1831" t="s">
        <v>3773</v>
      </c>
      <c r="O105" s="1832"/>
      <c r="P105" s="1835" t="s">
        <v>3774</v>
      </c>
      <c r="Q105" s="1836"/>
      <c r="R105" s="1831" t="s">
        <v>3775</v>
      </c>
      <c r="S105" s="1832"/>
    </row>
    <row r="106" spans="1:19" s="247" customFormat="1" ht="12.6" customHeight="1">
      <c r="A106" s="53"/>
      <c r="B106" s="53"/>
      <c r="C106" s="53" t="s">
        <v>3688</v>
      </c>
      <c r="D106" s="53"/>
      <c r="E106" s="53"/>
      <c r="F106" s="1831" t="s">
        <v>3776</v>
      </c>
      <c r="G106" s="1832"/>
      <c r="H106" s="1831" t="s">
        <v>3777</v>
      </c>
      <c r="I106" s="1832"/>
      <c r="J106" s="1831" t="s">
        <v>3778</v>
      </c>
      <c r="K106" s="1832"/>
      <c r="L106" s="1831" t="s">
        <v>3779</v>
      </c>
      <c r="M106" s="1832"/>
      <c r="N106" s="1831" t="s">
        <v>3780</v>
      </c>
      <c r="O106" s="1832"/>
      <c r="P106" s="1835" t="s">
        <v>3781</v>
      </c>
      <c r="Q106" s="1836"/>
      <c r="R106" s="1831" t="s">
        <v>3782</v>
      </c>
      <c r="S106" s="1832"/>
    </row>
    <row r="107" spans="1:19" s="247" customFormat="1" ht="12.6" customHeight="1">
      <c r="A107" s="53"/>
      <c r="B107" s="53" t="s">
        <v>3284</v>
      </c>
      <c r="C107" s="53"/>
      <c r="D107" s="53"/>
      <c r="E107" s="53"/>
      <c r="F107" s="1831" t="s">
        <v>3783</v>
      </c>
      <c r="G107" s="1832"/>
      <c r="H107" s="1831" t="s">
        <v>3784</v>
      </c>
      <c r="I107" s="1832"/>
      <c r="J107" s="1831" t="s">
        <v>3785</v>
      </c>
      <c r="K107" s="1832"/>
      <c r="L107" s="1831" t="s">
        <v>3786</v>
      </c>
      <c r="M107" s="1832"/>
      <c r="N107" s="1831" t="s">
        <v>3787</v>
      </c>
      <c r="O107" s="1832"/>
      <c r="P107" s="1835" t="s">
        <v>3788</v>
      </c>
      <c r="Q107" s="1836"/>
      <c r="R107" s="1831" t="s">
        <v>3789</v>
      </c>
      <c r="S107" s="1832"/>
    </row>
    <row r="108" spans="1:19" s="247" customFormat="1" ht="12.6" customHeight="1">
      <c r="A108" s="53" t="s">
        <v>3790</v>
      </c>
      <c r="B108" s="53"/>
      <c r="C108" s="53"/>
      <c r="D108" s="53"/>
      <c r="E108" s="53"/>
      <c r="F108" s="230"/>
      <c r="G108" s="358"/>
      <c r="H108" s="230"/>
      <c r="I108" s="358"/>
      <c r="J108" s="230"/>
      <c r="K108" s="358"/>
      <c r="L108" s="230"/>
      <c r="M108" s="358"/>
      <c r="N108" s="230"/>
      <c r="O108" s="358"/>
      <c r="P108" s="358"/>
      <c r="Q108" s="358"/>
      <c r="R108" s="230"/>
      <c r="S108" s="358"/>
    </row>
    <row r="109" spans="1:19" s="247" customFormat="1" ht="12.6" customHeight="1">
      <c r="A109" s="53"/>
      <c r="B109" s="53" t="s">
        <v>3679</v>
      </c>
      <c r="C109" s="53"/>
      <c r="D109" s="53"/>
      <c r="E109" s="53"/>
      <c r="F109" s="1848"/>
      <c r="G109" s="1849"/>
      <c r="H109" s="1848"/>
      <c r="I109" s="1849"/>
      <c r="J109" s="1848"/>
      <c r="K109" s="1849"/>
      <c r="L109" s="1848"/>
      <c r="M109" s="1849"/>
      <c r="N109" s="1848"/>
      <c r="O109" s="1849"/>
      <c r="P109" s="358"/>
      <c r="Q109" s="358"/>
      <c r="R109" s="1848"/>
      <c r="S109" s="1849"/>
    </row>
    <row r="110" spans="1:19" s="247" customFormat="1" ht="12.6" customHeight="1">
      <c r="A110" s="53"/>
      <c r="B110" s="53"/>
      <c r="C110" s="53" t="s">
        <v>3680</v>
      </c>
      <c r="D110" s="53"/>
      <c r="E110" s="53"/>
      <c r="F110" s="1831" t="s">
        <v>3791</v>
      </c>
      <c r="G110" s="1832"/>
      <c r="H110" s="1831" t="s">
        <v>3792</v>
      </c>
      <c r="I110" s="1832"/>
      <c r="J110" s="1831" t="s">
        <v>3793</v>
      </c>
      <c r="K110" s="1832"/>
      <c r="L110" s="1831" t="s">
        <v>3794</v>
      </c>
      <c r="M110" s="1832"/>
      <c r="N110" s="1831" t="s">
        <v>3795</v>
      </c>
      <c r="O110" s="1832"/>
      <c r="P110" s="1835" t="s">
        <v>3796</v>
      </c>
      <c r="Q110" s="1836"/>
      <c r="R110" s="1831" t="s">
        <v>3797</v>
      </c>
      <c r="S110" s="1832"/>
    </row>
    <row r="111" spans="1:19" s="247" customFormat="1" ht="12.6" customHeight="1">
      <c r="A111" s="53"/>
      <c r="B111" s="53"/>
      <c r="C111" s="53" t="s">
        <v>3688</v>
      </c>
      <c r="D111" s="53"/>
      <c r="E111" s="53"/>
      <c r="F111" s="1831" t="s">
        <v>3798</v>
      </c>
      <c r="G111" s="1832"/>
      <c r="H111" s="1831" t="s">
        <v>3799</v>
      </c>
      <c r="I111" s="1832"/>
      <c r="J111" s="1831" t="s">
        <v>3800</v>
      </c>
      <c r="K111" s="1832"/>
      <c r="L111" s="1831" t="s">
        <v>3801</v>
      </c>
      <c r="M111" s="1832"/>
      <c r="N111" s="1831" t="s">
        <v>3802</v>
      </c>
      <c r="O111" s="1832"/>
      <c r="P111" s="1835" t="s">
        <v>3803</v>
      </c>
      <c r="Q111" s="1836"/>
      <c r="R111" s="1831" t="s">
        <v>3804</v>
      </c>
      <c r="S111" s="1832"/>
    </row>
    <row r="112" spans="1:19" s="247" customFormat="1" ht="12.6" customHeight="1">
      <c r="A112" s="53"/>
      <c r="B112" s="53" t="s">
        <v>3696</v>
      </c>
      <c r="C112" s="53"/>
      <c r="D112" s="53"/>
      <c r="E112" s="53"/>
      <c r="F112" s="1847"/>
      <c r="G112" s="1847"/>
      <c r="H112" s="1848"/>
      <c r="I112" s="1849"/>
      <c r="J112" s="1848"/>
      <c r="K112" s="1849"/>
      <c r="L112" s="1848"/>
      <c r="M112" s="1849"/>
      <c r="N112" s="1848"/>
      <c r="O112" s="1849"/>
      <c r="P112" s="358"/>
      <c r="Q112" s="358"/>
      <c r="R112" s="1848"/>
      <c r="S112" s="1849"/>
    </row>
    <row r="113" spans="1:19" s="247" customFormat="1" ht="12.6" customHeight="1">
      <c r="A113" s="53"/>
      <c r="B113" s="53"/>
      <c r="C113" s="53" t="s">
        <v>3680</v>
      </c>
      <c r="D113" s="53"/>
      <c r="E113" s="53"/>
      <c r="F113" s="1831" t="s">
        <v>3805</v>
      </c>
      <c r="G113" s="1832"/>
      <c r="H113" s="1831" t="s">
        <v>3806</v>
      </c>
      <c r="I113" s="1832"/>
      <c r="J113" s="1831" t="s">
        <v>3807</v>
      </c>
      <c r="K113" s="1832"/>
      <c r="L113" s="1831" t="s">
        <v>3808</v>
      </c>
      <c r="M113" s="1832"/>
      <c r="N113" s="1831" t="s">
        <v>3809</v>
      </c>
      <c r="O113" s="1832"/>
      <c r="P113" s="1835" t="s">
        <v>3810</v>
      </c>
      <c r="Q113" s="1836"/>
      <c r="R113" s="1831" t="s">
        <v>3811</v>
      </c>
      <c r="S113" s="1832"/>
    </row>
    <row r="114" spans="1:19" s="247" customFormat="1" ht="12.6" customHeight="1">
      <c r="A114" s="53"/>
      <c r="B114" s="53"/>
      <c r="C114" s="53" t="s">
        <v>3688</v>
      </c>
      <c r="D114" s="53"/>
      <c r="E114" s="53"/>
      <c r="F114" s="1831" t="s">
        <v>3812</v>
      </c>
      <c r="G114" s="1832"/>
      <c r="H114" s="1831" t="s">
        <v>3813</v>
      </c>
      <c r="I114" s="1832"/>
      <c r="J114" s="1831" t="s">
        <v>3814</v>
      </c>
      <c r="K114" s="1832"/>
      <c r="L114" s="1831" t="s">
        <v>3815</v>
      </c>
      <c r="M114" s="1832"/>
      <c r="N114" s="1831" t="s">
        <v>3816</v>
      </c>
      <c r="O114" s="1832"/>
      <c r="P114" s="1835" t="s">
        <v>3817</v>
      </c>
      <c r="Q114" s="1836"/>
      <c r="R114" s="1831" t="s">
        <v>3818</v>
      </c>
      <c r="S114" s="1832"/>
    </row>
    <row r="115" spans="1:19" s="247" customFormat="1" ht="12.6" customHeight="1">
      <c r="A115" s="53"/>
      <c r="B115" s="53" t="s">
        <v>3284</v>
      </c>
      <c r="C115" s="53"/>
      <c r="D115" s="53"/>
      <c r="E115" s="53"/>
      <c r="F115" s="1831" t="s">
        <v>3819</v>
      </c>
      <c r="G115" s="1832"/>
      <c r="H115" s="1831" t="s">
        <v>3820</v>
      </c>
      <c r="I115" s="1832"/>
      <c r="J115" s="1831" t="s">
        <v>3821</v>
      </c>
      <c r="K115" s="1832"/>
      <c r="L115" s="1831" t="s">
        <v>3822</v>
      </c>
      <c r="M115" s="1832"/>
      <c r="N115" s="1831" t="s">
        <v>3823</v>
      </c>
      <c r="O115" s="1832"/>
      <c r="P115" s="1835" t="s">
        <v>3824</v>
      </c>
      <c r="Q115" s="1836"/>
      <c r="R115" s="1831" t="s">
        <v>3825</v>
      </c>
      <c r="S115" s="1832"/>
    </row>
    <row r="116" spans="1:19" s="247" customFormat="1" ht="12.6" customHeight="1">
      <c r="A116" s="344" t="s">
        <v>3826</v>
      </c>
      <c r="R116" s="1818" t="s">
        <v>3827</v>
      </c>
      <c r="S116" s="1639"/>
    </row>
    <row r="117" spans="1:19" s="247" customFormat="1" ht="13.35" customHeight="1">
      <c r="A117" s="344" t="s">
        <v>3828</v>
      </c>
      <c r="R117" s="1810" t="s">
        <v>3829</v>
      </c>
      <c r="S117" s="1642"/>
    </row>
    <row r="118" spans="1:19" s="247" customFormat="1" ht="12.6" customHeight="1">
      <c r="A118" s="344" t="s">
        <v>3830</v>
      </c>
      <c r="R118" s="1818" t="s">
        <v>3831</v>
      </c>
      <c r="S118" s="1639"/>
    </row>
    <row r="119" spans="1:19" s="247" customFormat="1" ht="12.6" customHeight="1">
      <c r="A119" s="344" t="s">
        <v>3832</v>
      </c>
      <c r="R119" s="1810" t="s">
        <v>3833</v>
      </c>
      <c r="S119" s="1642"/>
    </row>
    <row r="120" spans="1:19" s="247" customFormat="1" ht="6" customHeight="1"/>
    <row r="121" spans="1:19" s="247" customFormat="1" ht="33.75" customHeight="1">
      <c r="A121" s="366" t="s">
        <v>3675</v>
      </c>
      <c r="B121" s="1837" t="s">
        <v>3834</v>
      </c>
      <c r="C121" s="1837"/>
      <c r="D121" s="1837"/>
      <c r="E121" s="1838"/>
      <c r="F121" s="1829" t="s">
        <v>3278</v>
      </c>
      <c r="G121" s="1830"/>
      <c r="H121" s="1829" t="s">
        <v>3279</v>
      </c>
      <c r="I121" s="1830"/>
      <c r="J121" s="1829" t="s">
        <v>3677</v>
      </c>
      <c r="K121" s="1830"/>
      <c r="L121" s="1829" t="s">
        <v>3281</v>
      </c>
      <c r="M121" s="1830"/>
      <c r="N121" s="1829" t="s">
        <v>3282</v>
      </c>
      <c r="O121" s="1830"/>
      <c r="P121" s="1845" t="s">
        <v>3283</v>
      </c>
      <c r="Q121" s="1846"/>
      <c r="R121" s="1829" t="s">
        <v>3284</v>
      </c>
      <c r="S121" s="1830"/>
    </row>
    <row r="122" spans="1:19" s="247" customFormat="1" ht="12.6" customHeight="1">
      <c r="A122" s="346" t="s">
        <v>283</v>
      </c>
      <c r="B122" s="347" t="s">
        <v>3835</v>
      </c>
      <c r="C122" s="348"/>
      <c r="D122" s="348"/>
      <c r="E122" s="348"/>
      <c r="F122" s="359"/>
      <c r="G122" s="359"/>
      <c r="H122" s="359"/>
      <c r="I122" s="359"/>
      <c r="J122" s="359"/>
      <c r="K122" s="359"/>
      <c r="L122" s="359"/>
      <c r="M122" s="359"/>
      <c r="N122" s="359"/>
      <c r="O122" s="359"/>
      <c r="P122" s="359"/>
      <c r="Q122" s="359"/>
      <c r="R122" s="359"/>
      <c r="S122" s="359"/>
    </row>
    <row r="123" spans="1:19" s="247" customFormat="1" ht="12.6" customHeight="1">
      <c r="A123" s="53" t="s">
        <v>3678</v>
      </c>
      <c r="B123" s="360"/>
      <c r="C123" s="360"/>
      <c r="D123" s="360"/>
      <c r="E123" s="360"/>
      <c r="F123" s="361"/>
      <c r="G123" s="361"/>
      <c r="H123" s="361"/>
      <c r="I123" s="361"/>
      <c r="J123" s="361"/>
      <c r="K123" s="361"/>
      <c r="L123" s="361"/>
      <c r="M123" s="361"/>
      <c r="N123" s="361"/>
      <c r="O123" s="361"/>
      <c r="P123" s="361"/>
      <c r="Q123" s="361"/>
      <c r="R123" s="361"/>
      <c r="S123" s="361"/>
    </row>
    <row r="124" spans="1:19" s="247" customFormat="1" ht="12.6" customHeight="1">
      <c r="A124" s="53"/>
      <c r="B124" s="53" t="s">
        <v>3679</v>
      </c>
      <c r="C124" s="53"/>
      <c r="D124" s="53"/>
      <c r="E124" s="53"/>
      <c r="F124" s="1848"/>
      <c r="G124" s="1849"/>
      <c r="H124" s="1848"/>
      <c r="I124" s="1849"/>
      <c r="J124" s="1848"/>
      <c r="K124" s="1849"/>
      <c r="L124" s="1848"/>
      <c r="M124" s="1849"/>
      <c r="N124" s="1848"/>
      <c r="O124" s="1849"/>
      <c r="P124" s="358"/>
      <c r="Q124" s="358"/>
      <c r="R124" s="1848"/>
      <c r="S124" s="1849"/>
    </row>
    <row r="125" spans="1:19" s="247" customFormat="1" ht="12.6" customHeight="1">
      <c r="A125" s="53"/>
      <c r="B125" s="53"/>
      <c r="C125" s="53" t="s">
        <v>3680</v>
      </c>
      <c r="D125" s="53"/>
      <c r="E125" s="53"/>
      <c r="F125" s="1782"/>
      <c r="G125" s="1783"/>
      <c r="H125" s="1831" t="s">
        <v>3836</v>
      </c>
      <c r="I125" s="1832"/>
      <c r="J125" s="1831" t="s">
        <v>3837</v>
      </c>
      <c r="K125" s="1832"/>
      <c r="L125" s="1831" t="s">
        <v>3838</v>
      </c>
      <c r="M125" s="1832"/>
      <c r="N125" s="1831" t="s">
        <v>3839</v>
      </c>
      <c r="O125" s="1832"/>
      <c r="P125" s="1833" t="s">
        <v>3840</v>
      </c>
      <c r="Q125" s="1834"/>
      <c r="R125" s="1831" t="s">
        <v>3841</v>
      </c>
      <c r="S125" s="1832"/>
    </row>
    <row r="126" spans="1:19" s="247" customFormat="1" ht="12.6" customHeight="1">
      <c r="A126" s="53"/>
      <c r="B126" s="53"/>
      <c r="C126" s="53" t="s">
        <v>3688</v>
      </c>
      <c r="D126" s="53"/>
      <c r="E126" s="53"/>
      <c r="F126" s="1782"/>
      <c r="G126" s="1783"/>
      <c r="H126" s="1831" t="s">
        <v>3842</v>
      </c>
      <c r="I126" s="1832"/>
      <c r="J126" s="1831" t="s">
        <v>3843</v>
      </c>
      <c r="K126" s="1832"/>
      <c r="L126" s="1831" t="s">
        <v>3844</v>
      </c>
      <c r="M126" s="1832"/>
      <c r="N126" s="1831" t="s">
        <v>3845</v>
      </c>
      <c r="O126" s="1832"/>
      <c r="P126" s="1833" t="s">
        <v>3846</v>
      </c>
      <c r="Q126" s="1834"/>
      <c r="R126" s="1831" t="s">
        <v>3847</v>
      </c>
      <c r="S126" s="1832"/>
    </row>
    <row r="127" spans="1:19" s="247" customFormat="1" ht="12.6" customHeight="1">
      <c r="A127" s="53"/>
      <c r="B127" s="53" t="s">
        <v>3696</v>
      </c>
      <c r="C127" s="53"/>
      <c r="D127" s="53"/>
      <c r="E127" s="53"/>
      <c r="F127" s="1847"/>
      <c r="G127" s="1847"/>
      <c r="H127" s="1848"/>
      <c r="I127" s="1849"/>
      <c r="J127" s="1848"/>
      <c r="K127" s="1849"/>
      <c r="L127" s="1848"/>
      <c r="M127" s="1849"/>
      <c r="N127" s="1848"/>
      <c r="O127" s="1849"/>
      <c r="P127" s="358"/>
      <c r="Q127" s="358"/>
      <c r="R127" s="1848"/>
      <c r="S127" s="1849"/>
    </row>
    <row r="128" spans="1:19" s="247" customFormat="1" ht="12.6" customHeight="1">
      <c r="A128" s="53"/>
      <c r="B128" s="53"/>
      <c r="C128" s="53" t="s">
        <v>3680</v>
      </c>
      <c r="D128" s="53"/>
      <c r="E128" s="53"/>
      <c r="F128" s="1782"/>
      <c r="G128" s="1783"/>
      <c r="H128" s="1831" t="s">
        <v>3848</v>
      </c>
      <c r="I128" s="1832"/>
      <c r="J128" s="1831" t="s">
        <v>3849</v>
      </c>
      <c r="K128" s="1832"/>
      <c r="L128" s="1831" t="s">
        <v>3850</v>
      </c>
      <c r="M128" s="1832"/>
      <c r="N128" s="1831" t="s">
        <v>3851</v>
      </c>
      <c r="O128" s="1832"/>
      <c r="P128" s="1833" t="s">
        <v>3852</v>
      </c>
      <c r="Q128" s="1834"/>
      <c r="R128" s="1831" t="s">
        <v>3853</v>
      </c>
      <c r="S128" s="1832"/>
    </row>
    <row r="129" spans="1:19" s="247" customFormat="1" ht="12.6" customHeight="1">
      <c r="A129" s="53"/>
      <c r="B129" s="53"/>
      <c r="C129" s="53" t="s">
        <v>3688</v>
      </c>
      <c r="D129" s="53"/>
      <c r="E129" s="53"/>
      <c r="F129" s="1782"/>
      <c r="G129" s="1783"/>
      <c r="H129" s="1831" t="s">
        <v>3854</v>
      </c>
      <c r="I129" s="1832"/>
      <c r="J129" s="1831" t="s">
        <v>3855</v>
      </c>
      <c r="K129" s="1832"/>
      <c r="L129" s="1831" t="s">
        <v>3856</v>
      </c>
      <c r="M129" s="1832"/>
      <c r="N129" s="1831" t="s">
        <v>3857</v>
      </c>
      <c r="O129" s="1832"/>
      <c r="P129" s="1833" t="s">
        <v>3858</v>
      </c>
      <c r="Q129" s="1834"/>
      <c r="R129" s="1831" t="s">
        <v>3859</v>
      </c>
      <c r="S129" s="1832"/>
    </row>
    <row r="130" spans="1:19" s="247" customFormat="1" ht="12.6" customHeight="1">
      <c r="A130" s="53"/>
      <c r="B130" s="53" t="s">
        <v>3284</v>
      </c>
      <c r="C130" s="53"/>
      <c r="D130" s="53"/>
      <c r="E130" s="53"/>
      <c r="F130" s="1782"/>
      <c r="G130" s="1783"/>
      <c r="H130" s="1831" t="s">
        <v>3860</v>
      </c>
      <c r="I130" s="1832"/>
      <c r="J130" s="1831" t="s">
        <v>3861</v>
      </c>
      <c r="K130" s="1832"/>
      <c r="L130" s="1831" t="s">
        <v>3862</v>
      </c>
      <c r="M130" s="1832"/>
      <c r="N130" s="1831" t="s">
        <v>3863</v>
      </c>
      <c r="O130" s="1832"/>
      <c r="P130" s="1833" t="s">
        <v>3864</v>
      </c>
      <c r="Q130" s="1834"/>
      <c r="R130" s="1831" t="s">
        <v>3865</v>
      </c>
      <c r="S130" s="1832"/>
    </row>
    <row r="131" spans="1:19" s="247" customFormat="1" ht="12.6" customHeight="1">
      <c r="A131" s="53" t="s">
        <v>3718</v>
      </c>
      <c r="B131" s="53"/>
      <c r="C131" s="53"/>
      <c r="D131" s="53"/>
      <c r="E131" s="53"/>
      <c r="F131" s="362"/>
      <c r="G131" s="362"/>
      <c r="H131" s="363"/>
      <c r="I131" s="363"/>
      <c r="J131" s="363"/>
      <c r="K131" s="362"/>
      <c r="L131" s="363"/>
      <c r="M131" s="362"/>
      <c r="N131" s="362"/>
      <c r="O131" s="362"/>
      <c r="P131" s="364"/>
      <c r="Q131" s="364"/>
      <c r="R131" s="365"/>
      <c r="S131" s="365"/>
    </row>
    <row r="132" spans="1:19" s="247" customFormat="1" ht="12.6" customHeight="1">
      <c r="A132" s="53"/>
      <c r="B132" s="53" t="s">
        <v>3679</v>
      </c>
      <c r="C132" s="53"/>
      <c r="D132" s="53"/>
      <c r="E132" s="53"/>
      <c r="F132" s="1848"/>
      <c r="G132" s="1849"/>
      <c r="H132" s="1848"/>
      <c r="I132" s="1849"/>
      <c r="J132" s="1848"/>
      <c r="K132" s="1849"/>
      <c r="L132" s="1848"/>
      <c r="M132" s="1849"/>
      <c r="N132" s="1848"/>
      <c r="O132" s="1849"/>
      <c r="P132" s="358"/>
      <c r="Q132" s="358"/>
      <c r="R132" s="1848"/>
      <c r="S132" s="1849"/>
    </row>
    <row r="133" spans="1:19" s="247" customFormat="1" ht="12.6" customHeight="1">
      <c r="A133" s="53"/>
      <c r="B133" s="53"/>
      <c r="C133" s="53" t="s">
        <v>3680</v>
      </c>
      <c r="D133" s="53"/>
      <c r="E133" s="53"/>
      <c r="F133" s="1782"/>
      <c r="G133" s="1783"/>
      <c r="H133" s="1831" t="s">
        <v>3866</v>
      </c>
      <c r="I133" s="1832"/>
      <c r="J133" s="1831" t="s">
        <v>3867</v>
      </c>
      <c r="K133" s="1832"/>
      <c r="L133" s="1831" t="s">
        <v>3868</v>
      </c>
      <c r="M133" s="1832"/>
      <c r="N133" s="1831" t="s">
        <v>3869</v>
      </c>
      <c r="O133" s="1832"/>
      <c r="P133" s="1833" t="s">
        <v>3870</v>
      </c>
      <c r="Q133" s="1834"/>
      <c r="R133" s="1831" t="s">
        <v>3871</v>
      </c>
      <c r="S133" s="1832"/>
    </row>
    <row r="134" spans="1:19" s="247" customFormat="1" ht="12.6" customHeight="1">
      <c r="A134" s="53"/>
      <c r="B134" s="53"/>
      <c r="C134" s="53" t="s">
        <v>3688</v>
      </c>
      <c r="D134" s="53"/>
      <c r="E134" s="53"/>
      <c r="F134" s="1782"/>
      <c r="G134" s="1783"/>
      <c r="H134" s="1831" t="s">
        <v>3872</v>
      </c>
      <c r="I134" s="1832"/>
      <c r="J134" s="1831" t="s">
        <v>3873</v>
      </c>
      <c r="K134" s="1832"/>
      <c r="L134" s="1831" t="s">
        <v>3874</v>
      </c>
      <c r="M134" s="1832"/>
      <c r="N134" s="1831" t="s">
        <v>3875</v>
      </c>
      <c r="O134" s="1832"/>
      <c r="P134" s="1833" t="s">
        <v>3876</v>
      </c>
      <c r="Q134" s="1834"/>
      <c r="R134" s="1831" t="s">
        <v>3877</v>
      </c>
      <c r="S134" s="1832"/>
    </row>
    <row r="135" spans="1:19" s="247" customFormat="1" ht="12.6" customHeight="1">
      <c r="A135" s="53"/>
      <c r="B135" s="53" t="s">
        <v>3696</v>
      </c>
      <c r="C135" s="53"/>
      <c r="D135" s="53"/>
      <c r="E135" s="53"/>
      <c r="F135" s="1847"/>
      <c r="G135" s="1847"/>
      <c r="H135" s="1848"/>
      <c r="I135" s="1849"/>
      <c r="J135" s="1848"/>
      <c r="K135" s="1849"/>
      <c r="L135" s="1848"/>
      <c r="M135" s="1849"/>
      <c r="N135" s="1848"/>
      <c r="O135" s="1849"/>
      <c r="P135" s="358"/>
      <c r="Q135" s="358"/>
      <c r="R135" s="1848"/>
      <c r="S135" s="1849"/>
    </row>
    <row r="136" spans="1:19" s="247" customFormat="1" ht="12.6" customHeight="1">
      <c r="A136" s="53"/>
      <c r="B136" s="53"/>
      <c r="C136" s="53" t="s">
        <v>3680</v>
      </c>
      <c r="D136" s="53"/>
      <c r="E136" s="53"/>
      <c r="F136" s="1782"/>
      <c r="G136" s="1783"/>
      <c r="H136" s="1831" t="s">
        <v>3878</v>
      </c>
      <c r="I136" s="1832"/>
      <c r="J136" s="1831" t="s">
        <v>3879</v>
      </c>
      <c r="K136" s="1832"/>
      <c r="L136" s="1831" t="s">
        <v>3880</v>
      </c>
      <c r="M136" s="1832"/>
      <c r="N136" s="1831" t="s">
        <v>3881</v>
      </c>
      <c r="O136" s="1832"/>
      <c r="P136" s="1833" t="s">
        <v>3882</v>
      </c>
      <c r="Q136" s="1834"/>
      <c r="R136" s="1831" t="s">
        <v>3883</v>
      </c>
      <c r="S136" s="1832"/>
    </row>
    <row r="137" spans="1:19" s="247" customFormat="1" ht="12.6" customHeight="1">
      <c r="A137" s="53"/>
      <c r="B137" s="53"/>
      <c r="C137" s="53" t="s">
        <v>3688</v>
      </c>
      <c r="D137" s="53"/>
      <c r="E137" s="53"/>
      <c r="F137" s="1782"/>
      <c r="G137" s="1783"/>
      <c r="H137" s="1831" t="s">
        <v>3884</v>
      </c>
      <c r="I137" s="1832"/>
      <c r="J137" s="1831" t="s">
        <v>3885</v>
      </c>
      <c r="K137" s="1832"/>
      <c r="L137" s="1831" t="s">
        <v>3886</v>
      </c>
      <c r="M137" s="1832"/>
      <c r="N137" s="1831" t="s">
        <v>3887</v>
      </c>
      <c r="O137" s="1832"/>
      <c r="P137" s="1833" t="s">
        <v>3888</v>
      </c>
      <c r="Q137" s="1834"/>
      <c r="R137" s="1831" t="s">
        <v>3889</v>
      </c>
      <c r="S137" s="1832"/>
    </row>
    <row r="138" spans="1:19" s="247" customFormat="1" ht="12.6" customHeight="1">
      <c r="A138" s="53"/>
      <c r="B138" s="53" t="s">
        <v>3284</v>
      </c>
      <c r="C138" s="53"/>
      <c r="D138" s="53"/>
      <c r="E138" s="53"/>
      <c r="F138" s="1782"/>
      <c r="G138" s="1783"/>
      <c r="H138" s="1831" t="s">
        <v>3890</v>
      </c>
      <c r="I138" s="1832"/>
      <c r="J138" s="1831" t="s">
        <v>3891</v>
      </c>
      <c r="K138" s="1832"/>
      <c r="L138" s="1831" t="s">
        <v>3892</v>
      </c>
      <c r="M138" s="1832"/>
      <c r="N138" s="1831" t="s">
        <v>3893</v>
      </c>
      <c r="O138" s="1832"/>
      <c r="P138" s="1833" t="s">
        <v>3894</v>
      </c>
      <c r="Q138" s="1834"/>
      <c r="R138" s="1831" t="s">
        <v>3895</v>
      </c>
      <c r="S138" s="1832"/>
    </row>
    <row r="139" spans="1:19" s="247" customFormat="1" ht="12.6" customHeight="1">
      <c r="A139" s="53" t="s">
        <v>3754</v>
      </c>
      <c r="B139" s="53"/>
      <c r="C139" s="53"/>
      <c r="D139" s="53"/>
      <c r="E139" s="53"/>
      <c r="F139" s="53"/>
      <c r="G139" s="53"/>
      <c r="H139" s="53"/>
      <c r="I139" s="53"/>
      <c r="J139" s="53"/>
      <c r="K139" s="53"/>
      <c r="L139" s="53"/>
      <c r="M139" s="53"/>
      <c r="N139" s="53"/>
      <c r="O139" s="53"/>
      <c r="P139" s="56"/>
      <c r="Q139" s="56"/>
      <c r="R139" s="53"/>
      <c r="S139" s="53"/>
    </row>
    <row r="140" spans="1:19" s="247" customFormat="1" ht="12.6" customHeight="1">
      <c r="A140" s="53"/>
      <c r="B140" s="53" t="s">
        <v>3679</v>
      </c>
      <c r="C140" s="53"/>
      <c r="D140" s="53"/>
      <c r="E140" s="53"/>
      <c r="F140" s="1848"/>
      <c r="G140" s="1849"/>
      <c r="H140" s="1848"/>
      <c r="I140" s="1849"/>
      <c r="J140" s="1848"/>
      <c r="K140" s="1849"/>
      <c r="L140" s="1848"/>
      <c r="M140" s="1849"/>
      <c r="N140" s="1848"/>
      <c r="O140" s="1849"/>
      <c r="P140" s="358"/>
      <c r="Q140" s="358"/>
      <c r="R140" s="1848"/>
      <c r="S140" s="1849"/>
    </row>
    <row r="141" spans="1:19" s="247" customFormat="1" ht="12.6" customHeight="1">
      <c r="A141" s="53"/>
      <c r="B141" s="53"/>
      <c r="C141" s="53" t="s">
        <v>3680</v>
      </c>
      <c r="D141" s="53"/>
      <c r="E141" s="53"/>
      <c r="F141" s="1782"/>
      <c r="G141" s="1783"/>
      <c r="H141" s="1831" t="s">
        <v>3896</v>
      </c>
      <c r="I141" s="1832"/>
      <c r="J141" s="1831" t="s">
        <v>3897</v>
      </c>
      <c r="K141" s="1832"/>
      <c r="L141" s="1831" t="s">
        <v>3898</v>
      </c>
      <c r="M141" s="1832"/>
      <c r="N141" s="1831" t="s">
        <v>3899</v>
      </c>
      <c r="O141" s="1832"/>
      <c r="P141" s="1833" t="s">
        <v>3900</v>
      </c>
      <c r="Q141" s="1834"/>
      <c r="R141" s="1831" t="s">
        <v>3901</v>
      </c>
      <c r="S141" s="1832"/>
    </row>
    <row r="142" spans="1:19" s="247" customFormat="1" ht="12.6" customHeight="1">
      <c r="A142" s="53"/>
      <c r="B142" s="53"/>
      <c r="C142" s="53" t="s">
        <v>3688</v>
      </c>
      <c r="D142" s="53"/>
      <c r="E142" s="53"/>
      <c r="F142" s="1782"/>
      <c r="G142" s="1783"/>
      <c r="H142" s="1831" t="s">
        <v>3902</v>
      </c>
      <c r="I142" s="1832"/>
      <c r="J142" s="1831" t="s">
        <v>3903</v>
      </c>
      <c r="K142" s="1832"/>
      <c r="L142" s="1831" t="s">
        <v>3904</v>
      </c>
      <c r="M142" s="1832"/>
      <c r="N142" s="1831" t="s">
        <v>3905</v>
      </c>
      <c r="O142" s="1832"/>
      <c r="P142" s="1833" t="s">
        <v>3906</v>
      </c>
      <c r="Q142" s="1834"/>
      <c r="R142" s="1831" t="s">
        <v>3907</v>
      </c>
      <c r="S142" s="1832"/>
    </row>
    <row r="143" spans="1:19" s="247" customFormat="1" ht="12.6" customHeight="1">
      <c r="A143" s="53"/>
      <c r="B143" s="53" t="s">
        <v>3696</v>
      </c>
      <c r="C143" s="53"/>
      <c r="D143" s="53"/>
      <c r="E143" s="53"/>
      <c r="F143" s="1847"/>
      <c r="G143" s="1847"/>
      <c r="H143" s="1848"/>
      <c r="I143" s="1849"/>
      <c r="J143" s="1848"/>
      <c r="K143" s="1849"/>
      <c r="L143" s="1848"/>
      <c r="M143" s="1849"/>
      <c r="N143" s="1848"/>
      <c r="O143" s="1849"/>
      <c r="P143" s="358"/>
      <c r="Q143" s="358"/>
      <c r="R143" s="1848"/>
      <c r="S143" s="1849"/>
    </row>
    <row r="144" spans="1:19" s="247" customFormat="1" ht="12.6" customHeight="1">
      <c r="A144" s="53"/>
      <c r="B144" s="53"/>
      <c r="C144" s="53" t="s">
        <v>3680</v>
      </c>
      <c r="D144" s="53"/>
      <c r="E144" s="53"/>
      <c r="F144" s="1782"/>
      <c r="G144" s="1783"/>
      <c r="H144" s="1831" t="s">
        <v>3908</v>
      </c>
      <c r="I144" s="1832"/>
      <c r="J144" s="1831" t="s">
        <v>3909</v>
      </c>
      <c r="K144" s="1832"/>
      <c r="L144" s="1831" t="s">
        <v>3910</v>
      </c>
      <c r="M144" s="1832"/>
      <c r="N144" s="1831" t="s">
        <v>3911</v>
      </c>
      <c r="O144" s="1832"/>
      <c r="P144" s="1833" t="s">
        <v>3912</v>
      </c>
      <c r="Q144" s="1834"/>
      <c r="R144" s="1831" t="s">
        <v>3913</v>
      </c>
      <c r="S144" s="1832"/>
    </row>
    <row r="145" spans="1:19" s="247" customFormat="1" ht="12.6" customHeight="1">
      <c r="A145" s="53"/>
      <c r="B145" s="53"/>
      <c r="C145" s="53" t="s">
        <v>3688</v>
      </c>
      <c r="D145" s="53"/>
      <c r="E145" s="53"/>
      <c r="F145" s="1782"/>
      <c r="G145" s="1783"/>
      <c r="H145" s="1831" t="s">
        <v>3914</v>
      </c>
      <c r="I145" s="1832"/>
      <c r="J145" s="1831" t="s">
        <v>3915</v>
      </c>
      <c r="K145" s="1832"/>
      <c r="L145" s="1831" t="s">
        <v>3916</v>
      </c>
      <c r="M145" s="1832"/>
      <c r="N145" s="1831" t="s">
        <v>3917</v>
      </c>
      <c r="O145" s="1832"/>
      <c r="P145" s="1833" t="s">
        <v>3918</v>
      </c>
      <c r="Q145" s="1834"/>
      <c r="R145" s="1831" t="s">
        <v>3919</v>
      </c>
      <c r="S145" s="1832"/>
    </row>
    <row r="146" spans="1:19" s="247" customFormat="1" ht="12.6" customHeight="1">
      <c r="A146" s="53"/>
      <c r="B146" s="53" t="s">
        <v>3284</v>
      </c>
      <c r="C146" s="53"/>
      <c r="D146" s="53"/>
      <c r="E146" s="53"/>
      <c r="F146" s="1782"/>
      <c r="G146" s="1783"/>
      <c r="H146" s="1831" t="s">
        <v>3920</v>
      </c>
      <c r="I146" s="1832"/>
      <c r="J146" s="1831" t="s">
        <v>3921</v>
      </c>
      <c r="K146" s="1832"/>
      <c r="L146" s="1831" t="s">
        <v>3922</v>
      </c>
      <c r="M146" s="1832"/>
      <c r="N146" s="1831" t="s">
        <v>3923</v>
      </c>
      <c r="O146" s="1832"/>
      <c r="P146" s="1833" t="s">
        <v>3924</v>
      </c>
      <c r="Q146" s="1834"/>
      <c r="R146" s="1831" t="s">
        <v>3925</v>
      </c>
      <c r="S146" s="1832"/>
    </row>
    <row r="147" spans="1:19" s="247" customFormat="1" ht="12.6" customHeight="1">
      <c r="A147" s="53" t="s">
        <v>3790</v>
      </c>
      <c r="B147" s="53"/>
      <c r="C147" s="53"/>
      <c r="D147" s="53"/>
      <c r="E147" s="53"/>
      <c r="F147" s="230"/>
      <c r="G147" s="358"/>
      <c r="H147" s="230"/>
      <c r="I147" s="358"/>
      <c r="J147" s="230"/>
      <c r="K147" s="358"/>
      <c r="L147" s="230"/>
      <c r="M147" s="358"/>
      <c r="N147" s="230"/>
      <c r="O147" s="358"/>
      <c r="P147" s="358"/>
      <c r="Q147" s="358"/>
      <c r="R147" s="230"/>
      <c r="S147" s="358"/>
    </row>
    <row r="148" spans="1:19" s="247" customFormat="1" ht="12.6" customHeight="1">
      <c r="A148" s="53"/>
      <c r="B148" s="53" t="s">
        <v>3679</v>
      </c>
      <c r="C148" s="53"/>
      <c r="D148" s="53"/>
      <c r="E148" s="53"/>
      <c r="F148" s="1848"/>
      <c r="G148" s="1849"/>
      <c r="H148" s="1848"/>
      <c r="I148" s="1849"/>
      <c r="J148" s="1848"/>
      <c r="K148" s="1849"/>
      <c r="L148" s="1848"/>
      <c r="M148" s="1849"/>
      <c r="N148" s="1848"/>
      <c r="O148" s="1849"/>
      <c r="P148" s="358"/>
      <c r="Q148" s="358"/>
      <c r="R148" s="1848"/>
      <c r="S148" s="1849"/>
    </row>
    <row r="149" spans="1:19" s="247" customFormat="1" ht="12.6" customHeight="1">
      <c r="A149" s="53"/>
      <c r="B149" s="53"/>
      <c r="C149" s="53" t="s">
        <v>3680</v>
      </c>
      <c r="D149" s="53"/>
      <c r="E149" s="53"/>
      <c r="F149" s="1782"/>
      <c r="G149" s="1783"/>
      <c r="H149" s="1831" t="s">
        <v>3926</v>
      </c>
      <c r="I149" s="1832"/>
      <c r="J149" s="1831" t="s">
        <v>3927</v>
      </c>
      <c r="K149" s="1832"/>
      <c r="L149" s="1831" t="s">
        <v>3928</v>
      </c>
      <c r="M149" s="1832"/>
      <c r="N149" s="1831" t="s">
        <v>3929</v>
      </c>
      <c r="O149" s="1832"/>
      <c r="P149" s="1833" t="s">
        <v>3930</v>
      </c>
      <c r="Q149" s="1834"/>
      <c r="R149" s="1831" t="s">
        <v>3931</v>
      </c>
      <c r="S149" s="1832"/>
    </row>
    <row r="150" spans="1:19" s="247" customFormat="1" ht="12.6" customHeight="1">
      <c r="A150" s="53"/>
      <c r="B150" s="53"/>
      <c r="C150" s="53" t="s">
        <v>3688</v>
      </c>
      <c r="D150" s="53"/>
      <c r="E150" s="53"/>
      <c r="F150" s="1782"/>
      <c r="G150" s="1783"/>
      <c r="H150" s="1831" t="s">
        <v>3932</v>
      </c>
      <c r="I150" s="1832"/>
      <c r="J150" s="1831" t="s">
        <v>3933</v>
      </c>
      <c r="K150" s="1832"/>
      <c r="L150" s="1831" t="s">
        <v>3934</v>
      </c>
      <c r="M150" s="1832"/>
      <c r="N150" s="1831" t="s">
        <v>3935</v>
      </c>
      <c r="O150" s="1832"/>
      <c r="P150" s="1833" t="s">
        <v>3936</v>
      </c>
      <c r="Q150" s="1834"/>
      <c r="R150" s="1831" t="s">
        <v>3937</v>
      </c>
      <c r="S150" s="1832"/>
    </row>
    <row r="151" spans="1:19" s="247" customFormat="1" ht="12.6" customHeight="1">
      <c r="A151" s="53"/>
      <c r="B151" s="53" t="s">
        <v>3696</v>
      </c>
      <c r="C151" s="53"/>
      <c r="D151" s="53"/>
      <c r="E151" s="53"/>
      <c r="F151" s="1847"/>
      <c r="G151" s="1847"/>
      <c r="H151" s="1848"/>
      <c r="I151" s="1849"/>
      <c r="J151" s="1848"/>
      <c r="K151" s="1849"/>
      <c r="L151" s="1848"/>
      <c r="M151" s="1849"/>
      <c r="N151" s="1848"/>
      <c r="O151" s="1849"/>
      <c r="P151" s="358"/>
      <c r="Q151" s="358"/>
      <c r="R151" s="1848"/>
      <c r="S151" s="1849"/>
    </row>
    <row r="152" spans="1:19" s="247" customFormat="1" ht="12.6" customHeight="1">
      <c r="A152" s="53"/>
      <c r="B152" s="53"/>
      <c r="C152" s="53" t="s">
        <v>3680</v>
      </c>
      <c r="D152" s="53"/>
      <c r="E152" s="53"/>
      <c r="F152" s="1782"/>
      <c r="G152" s="1783"/>
      <c r="H152" s="1831" t="s">
        <v>3938</v>
      </c>
      <c r="I152" s="1832"/>
      <c r="J152" s="1831" t="s">
        <v>3939</v>
      </c>
      <c r="K152" s="1832"/>
      <c r="L152" s="1831" t="s">
        <v>3940</v>
      </c>
      <c r="M152" s="1832"/>
      <c r="N152" s="1831" t="s">
        <v>3941</v>
      </c>
      <c r="O152" s="1832"/>
      <c r="P152" s="1833" t="s">
        <v>3942</v>
      </c>
      <c r="Q152" s="1834"/>
      <c r="R152" s="1831" t="s">
        <v>3943</v>
      </c>
      <c r="S152" s="1832"/>
    </row>
    <row r="153" spans="1:19" s="247" customFormat="1" ht="12.6" customHeight="1">
      <c r="A153" s="53"/>
      <c r="B153" s="53"/>
      <c r="C153" s="53" t="s">
        <v>3688</v>
      </c>
      <c r="D153" s="53"/>
      <c r="E153" s="53"/>
      <c r="F153" s="1782"/>
      <c r="G153" s="1783"/>
      <c r="H153" s="1831" t="s">
        <v>3944</v>
      </c>
      <c r="I153" s="1832"/>
      <c r="J153" s="1831" t="s">
        <v>3945</v>
      </c>
      <c r="K153" s="1832"/>
      <c r="L153" s="1831" t="s">
        <v>3946</v>
      </c>
      <c r="M153" s="1832"/>
      <c r="N153" s="1831" t="s">
        <v>3947</v>
      </c>
      <c r="O153" s="1832"/>
      <c r="P153" s="1833" t="s">
        <v>3948</v>
      </c>
      <c r="Q153" s="1834"/>
      <c r="R153" s="1831" t="s">
        <v>3949</v>
      </c>
      <c r="S153" s="1832"/>
    </row>
    <row r="154" spans="1:19" s="247" customFormat="1" ht="12.6" customHeight="1">
      <c r="A154" s="53"/>
      <c r="B154" s="53" t="s">
        <v>3284</v>
      </c>
      <c r="C154" s="53"/>
      <c r="D154" s="53"/>
      <c r="E154" s="53"/>
      <c r="F154" s="1782"/>
      <c r="G154" s="1783"/>
      <c r="H154" s="1831" t="s">
        <v>3950</v>
      </c>
      <c r="I154" s="1832"/>
      <c r="J154" s="1831" t="s">
        <v>3951</v>
      </c>
      <c r="K154" s="1832"/>
      <c r="L154" s="1831" t="s">
        <v>3952</v>
      </c>
      <c r="M154" s="1832"/>
      <c r="N154" s="1831" t="s">
        <v>3953</v>
      </c>
      <c r="O154" s="1832"/>
      <c r="P154" s="1833" t="s">
        <v>3954</v>
      </c>
      <c r="Q154" s="1834"/>
      <c r="R154" s="1831" t="s">
        <v>3955</v>
      </c>
      <c r="S154" s="1832"/>
    </row>
    <row r="155" spans="1:19" s="247" customFormat="1" ht="6" customHeight="1"/>
    <row r="156" spans="1:19" s="247" customFormat="1" ht="33.75" customHeight="1">
      <c r="A156" s="366" t="s">
        <v>3675</v>
      </c>
      <c r="B156" s="1837" t="s">
        <v>3834</v>
      </c>
      <c r="C156" s="1837"/>
      <c r="D156" s="1837"/>
      <c r="E156" s="1838"/>
      <c r="F156" s="1829" t="s">
        <v>3278</v>
      </c>
      <c r="G156" s="1830"/>
      <c r="H156" s="1829" t="s">
        <v>3279</v>
      </c>
      <c r="I156" s="1830"/>
      <c r="J156" s="1829" t="s">
        <v>3677</v>
      </c>
      <c r="K156" s="1830"/>
      <c r="L156" s="1829" t="s">
        <v>3281</v>
      </c>
      <c r="M156" s="1830"/>
      <c r="N156" s="1829" t="s">
        <v>3282</v>
      </c>
      <c r="O156" s="1830"/>
      <c r="P156" s="1845" t="s">
        <v>3283</v>
      </c>
      <c r="Q156" s="1846"/>
      <c r="R156" s="1829" t="s">
        <v>3284</v>
      </c>
      <c r="S156" s="1830"/>
    </row>
    <row r="157" spans="1:19" s="247" customFormat="1" ht="6" customHeight="1"/>
    <row r="158" spans="1:19" s="247" customFormat="1" ht="12.6" customHeight="1">
      <c r="A158" s="346" t="s">
        <v>284</v>
      </c>
      <c r="B158" s="347" t="s">
        <v>3956</v>
      </c>
      <c r="C158" s="348"/>
      <c r="D158" s="348"/>
      <c r="E158" s="348"/>
      <c r="F158" s="359"/>
      <c r="G158" s="359"/>
      <c r="H158" s="359"/>
      <c r="I158" s="359"/>
      <c r="J158" s="359"/>
      <c r="K158" s="359"/>
      <c r="L158" s="359"/>
      <c r="M158" s="359"/>
      <c r="N158" s="359"/>
      <c r="O158" s="359"/>
      <c r="P158" s="359"/>
      <c r="Q158" s="359"/>
      <c r="R158" s="359"/>
      <c r="S158" s="359"/>
    </row>
    <row r="159" spans="1:19" s="247" customFormat="1" ht="12.6" customHeight="1">
      <c r="A159" s="53" t="s">
        <v>3678</v>
      </c>
      <c r="B159" s="360"/>
      <c r="C159" s="360"/>
      <c r="D159" s="360"/>
      <c r="E159" s="360"/>
      <c r="F159" s="361"/>
      <c r="G159" s="361"/>
      <c r="H159" s="361"/>
      <c r="I159" s="361"/>
      <c r="J159" s="361"/>
      <c r="K159" s="361"/>
      <c r="L159" s="361"/>
      <c r="M159" s="361"/>
      <c r="N159" s="361"/>
      <c r="O159" s="361"/>
      <c r="P159" s="361"/>
      <c r="Q159" s="361"/>
      <c r="R159" s="361"/>
      <c r="S159" s="361"/>
    </row>
    <row r="160" spans="1:19" s="247" customFormat="1" ht="12.6" customHeight="1">
      <c r="A160" s="53"/>
      <c r="B160" s="53" t="s">
        <v>3679</v>
      </c>
      <c r="C160" s="53"/>
      <c r="D160" s="53"/>
      <c r="E160" s="53"/>
      <c r="F160" s="1848"/>
      <c r="G160" s="1849"/>
      <c r="H160" s="1848"/>
      <c r="I160" s="1849"/>
      <c r="J160" s="1848"/>
      <c r="K160" s="1849"/>
      <c r="L160" s="1848"/>
      <c r="M160" s="1849"/>
      <c r="N160" s="1848"/>
      <c r="O160" s="1849"/>
      <c r="P160" s="358"/>
      <c r="Q160" s="358"/>
      <c r="R160" s="1848"/>
      <c r="S160" s="1849"/>
    </row>
    <row r="161" spans="1:19" s="247" customFormat="1" ht="12.6" customHeight="1">
      <c r="A161" s="53"/>
      <c r="B161" s="53"/>
      <c r="C161" s="53" t="s">
        <v>3680</v>
      </c>
      <c r="D161" s="53"/>
      <c r="E161" s="53"/>
      <c r="F161" s="1831" t="s">
        <v>3957</v>
      </c>
      <c r="G161" s="1832"/>
      <c r="H161" s="1831" t="s">
        <v>3958</v>
      </c>
      <c r="I161" s="1832"/>
      <c r="J161" s="1831" t="s">
        <v>3959</v>
      </c>
      <c r="K161" s="1832"/>
      <c r="L161" s="1831" t="s">
        <v>3960</v>
      </c>
      <c r="M161" s="1832"/>
      <c r="N161" s="1831" t="s">
        <v>3961</v>
      </c>
      <c r="O161" s="1832"/>
      <c r="P161" s="1833" t="s">
        <v>3962</v>
      </c>
      <c r="Q161" s="1834"/>
      <c r="R161" s="1831" t="s">
        <v>3963</v>
      </c>
      <c r="S161" s="1832"/>
    </row>
    <row r="162" spans="1:19" s="247" customFormat="1" ht="12.6" customHeight="1">
      <c r="A162" s="53"/>
      <c r="B162" s="53"/>
      <c r="C162" s="53" t="s">
        <v>3688</v>
      </c>
      <c r="D162" s="53"/>
      <c r="E162" s="53"/>
      <c r="F162" s="1831" t="s">
        <v>3964</v>
      </c>
      <c r="G162" s="1832"/>
      <c r="H162" s="1831" t="s">
        <v>3965</v>
      </c>
      <c r="I162" s="1832"/>
      <c r="J162" s="1831" t="s">
        <v>3966</v>
      </c>
      <c r="K162" s="1832"/>
      <c r="L162" s="1831" t="s">
        <v>3967</v>
      </c>
      <c r="M162" s="1832"/>
      <c r="N162" s="1831" t="s">
        <v>3968</v>
      </c>
      <c r="O162" s="1832"/>
      <c r="P162" s="1833" t="s">
        <v>3969</v>
      </c>
      <c r="Q162" s="1834"/>
      <c r="R162" s="1831" t="s">
        <v>3970</v>
      </c>
      <c r="S162" s="1832"/>
    </row>
    <row r="163" spans="1:19" s="247" customFormat="1" ht="12.6" customHeight="1">
      <c r="A163" s="53"/>
      <c r="B163" s="53" t="s">
        <v>3696</v>
      </c>
      <c r="C163" s="53"/>
      <c r="D163" s="53"/>
      <c r="E163" s="53"/>
      <c r="F163" s="1847"/>
      <c r="G163" s="1847"/>
      <c r="H163" s="1848"/>
      <c r="I163" s="1849"/>
      <c r="J163" s="1848"/>
      <c r="K163" s="1849"/>
      <c r="L163" s="1848"/>
      <c r="M163" s="1849"/>
      <c r="N163" s="1848"/>
      <c r="O163" s="1849"/>
      <c r="P163" s="358"/>
      <c r="Q163" s="358"/>
      <c r="R163" s="1848"/>
      <c r="S163" s="1849"/>
    </row>
    <row r="164" spans="1:19" s="247" customFormat="1" ht="12.6" customHeight="1">
      <c r="A164" s="53"/>
      <c r="B164" s="53"/>
      <c r="C164" s="53" t="s">
        <v>3680</v>
      </c>
      <c r="D164" s="53"/>
      <c r="E164" s="53"/>
      <c r="F164" s="1831" t="s">
        <v>3971</v>
      </c>
      <c r="G164" s="1832"/>
      <c r="H164" s="1831" t="s">
        <v>3972</v>
      </c>
      <c r="I164" s="1832"/>
      <c r="J164" s="1831" t="s">
        <v>3973</v>
      </c>
      <c r="K164" s="1832"/>
      <c r="L164" s="1831" t="s">
        <v>3974</v>
      </c>
      <c r="M164" s="1832"/>
      <c r="N164" s="1831" t="s">
        <v>3975</v>
      </c>
      <c r="O164" s="1832"/>
      <c r="P164" s="1833" t="s">
        <v>3976</v>
      </c>
      <c r="Q164" s="1834"/>
      <c r="R164" s="1831" t="s">
        <v>3977</v>
      </c>
      <c r="S164" s="1832"/>
    </row>
    <row r="165" spans="1:19" s="247" customFormat="1" ht="12.6" customHeight="1">
      <c r="A165" s="53"/>
      <c r="B165" s="53"/>
      <c r="C165" s="53" t="s">
        <v>3688</v>
      </c>
      <c r="D165" s="53"/>
      <c r="E165" s="53"/>
      <c r="F165" s="1831" t="s">
        <v>3978</v>
      </c>
      <c r="G165" s="1832"/>
      <c r="H165" s="1831" t="s">
        <v>3979</v>
      </c>
      <c r="I165" s="1832"/>
      <c r="J165" s="1831" t="s">
        <v>3980</v>
      </c>
      <c r="K165" s="1832"/>
      <c r="L165" s="1831" t="s">
        <v>3981</v>
      </c>
      <c r="M165" s="1832"/>
      <c r="N165" s="1831" t="s">
        <v>3982</v>
      </c>
      <c r="O165" s="1832"/>
      <c r="P165" s="1833" t="s">
        <v>3983</v>
      </c>
      <c r="Q165" s="1834"/>
      <c r="R165" s="1831" t="s">
        <v>3984</v>
      </c>
      <c r="S165" s="1832"/>
    </row>
    <row r="166" spans="1:19" s="247" customFormat="1" ht="12.6" customHeight="1">
      <c r="A166" s="53"/>
      <c r="B166" s="53" t="s">
        <v>3284</v>
      </c>
      <c r="C166" s="53"/>
      <c r="D166" s="53"/>
      <c r="E166" s="53"/>
      <c r="F166" s="1831" t="s">
        <v>3985</v>
      </c>
      <c r="G166" s="1832"/>
      <c r="H166" s="1831" t="s">
        <v>3986</v>
      </c>
      <c r="I166" s="1832"/>
      <c r="J166" s="1831" t="s">
        <v>3987</v>
      </c>
      <c r="K166" s="1832"/>
      <c r="L166" s="1831" t="s">
        <v>3988</v>
      </c>
      <c r="M166" s="1832"/>
      <c r="N166" s="1831" t="s">
        <v>3989</v>
      </c>
      <c r="O166" s="1832"/>
      <c r="P166" s="1833" t="s">
        <v>3990</v>
      </c>
      <c r="Q166" s="1834"/>
      <c r="R166" s="1831" t="s">
        <v>3991</v>
      </c>
      <c r="S166" s="1832"/>
    </row>
    <row r="167" spans="1:19" s="247" customFormat="1" ht="12.6" customHeight="1">
      <c r="A167" s="53" t="s">
        <v>3718</v>
      </c>
      <c r="B167" s="53"/>
      <c r="C167" s="53"/>
      <c r="D167" s="53"/>
      <c r="E167" s="53"/>
      <c r="F167" s="362"/>
      <c r="G167" s="362"/>
      <c r="H167" s="363"/>
      <c r="I167" s="363"/>
      <c r="J167" s="363"/>
      <c r="K167" s="362"/>
      <c r="L167" s="363"/>
      <c r="M167" s="362"/>
      <c r="N167" s="362"/>
      <c r="O167" s="362"/>
      <c r="P167" s="364"/>
      <c r="Q167" s="364"/>
      <c r="R167" s="365"/>
      <c r="S167" s="365"/>
    </row>
    <row r="168" spans="1:19" s="247" customFormat="1" ht="12.6" customHeight="1">
      <c r="A168" s="53"/>
      <c r="B168" s="53" t="s">
        <v>3679</v>
      </c>
      <c r="C168" s="53"/>
      <c r="D168" s="53"/>
      <c r="E168" s="53"/>
      <c r="F168" s="1848"/>
      <c r="G168" s="1849"/>
      <c r="H168" s="1848"/>
      <c r="I168" s="1849"/>
      <c r="J168" s="1848"/>
      <c r="K168" s="1849"/>
      <c r="L168" s="1848"/>
      <c r="M168" s="1849"/>
      <c r="N168" s="1848"/>
      <c r="O168" s="1849"/>
      <c r="P168" s="358"/>
      <c r="Q168" s="358"/>
      <c r="R168" s="1848"/>
      <c r="S168" s="1849"/>
    </row>
    <row r="169" spans="1:19" s="247" customFormat="1" ht="12.6" customHeight="1">
      <c r="A169" s="53"/>
      <c r="B169" s="53"/>
      <c r="C169" s="53" t="s">
        <v>3680</v>
      </c>
      <c r="D169" s="53"/>
      <c r="E169" s="53"/>
      <c r="F169" s="1831" t="s">
        <v>3992</v>
      </c>
      <c r="G169" s="1832"/>
      <c r="H169" s="1831" t="s">
        <v>3993</v>
      </c>
      <c r="I169" s="1832"/>
      <c r="J169" s="1831" t="s">
        <v>3994</v>
      </c>
      <c r="K169" s="1832"/>
      <c r="L169" s="1831" t="s">
        <v>3995</v>
      </c>
      <c r="M169" s="1832"/>
      <c r="N169" s="1831" t="s">
        <v>3996</v>
      </c>
      <c r="O169" s="1832"/>
      <c r="P169" s="1833" t="s">
        <v>3997</v>
      </c>
      <c r="Q169" s="1834"/>
      <c r="R169" s="1831" t="s">
        <v>3998</v>
      </c>
      <c r="S169" s="1832"/>
    </row>
    <row r="170" spans="1:19" s="247" customFormat="1" ht="12.6" customHeight="1">
      <c r="A170" s="53"/>
      <c r="B170" s="53"/>
      <c r="C170" s="53" t="s">
        <v>3688</v>
      </c>
      <c r="D170" s="53"/>
      <c r="E170" s="53"/>
      <c r="F170" s="1831" t="s">
        <v>3999</v>
      </c>
      <c r="G170" s="1832"/>
      <c r="H170" s="1831" t="s">
        <v>4000</v>
      </c>
      <c r="I170" s="1832"/>
      <c r="J170" s="1831" t="s">
        <v>4001</v>
      </c>
      <c r="K170" s="1832"/>
      <c r="L170" s="1831" t="s">
        <v>4002</v>
      </c>
      <c r="M170" s="1832"/>
      <c r="N170" s="1831" t="s">
        <v>4003</v>
      </c>
      <c r="O170" s="1832"/>
      <c r="P170" s="1833" t="s">
        <v>4004</v>
      </c>
      <c r="Q170" s="1834"/>
      <c r="R170" s="1831" t="s">
        <v>4005</v>
      </c>
      <c r="S170" s="1832"/>
    </row>
    <row r="171" spans="1:19" s="247" customFormat="1" ht="12.6" customHeight="1">
      <c r="A171" s="53"/>
      <c r="B171" s="53" t="s">
        <v>3696</v>
      </c>
      <c r="C171" s="53"/>
      <c r="D171" s="53"/>
      <c r="E171" s="53"/>
      <c r="F171" s="1847"/>
      <c r="G171" s="1847"/>
      <c r="H171" s="1848"/>
      <c r="I171" s="1849"/>
      <c r="J171" s="1848"/>
      <c r="K171" s="1849"/>
      <c r="L171" s="1848"/>
      <c r="M171" s="1849"/>
      <c r="N171" s="1848"/>
      <c r="O171" s="1849"/>
      <c r="P171" s="358"/>
      <c r="Q171" s="358"/>
      <c r="R171" s="1848"/>
      <c r="S171" s="1849"/>
    </row>
    <row r="172" spans="1:19" s="247" customFormat="1" ht="12.6" customHeight="1">
      <c r="A172" s="53"/>
      <c r="B172" s="53"/>
      <c r="C172" s="53" t="s">
        <v>3680</v>
      </c>
      <c r="D172" s="53"/>
      <c r="E172" s="53"/>
      <c r="F172" s="1831" t="s">
        <v>4006</v>
      </c>
      <c r="G172" s="1832"/>
      <c r="H172" s="1831" t="s">
        <v>4007</v>
      </c>
      <c r="I172" s="1832"/>
      <c r="J172" s="1831" t="s">
        <v>4008</v>
      </c>
      <c r="K172" s="1832"/>
      <c r="L172" s="1831" t="s">
        <v>4009</v>
      </c>
      <c r="M172" s="1832"/>
      <c r="N172" s="1831" t="s">
        <v>4010</v>
      </c>
      <c r="O172" s="1832"/>
      <c r="P172" s="1833" t="s">
        <v>4011</v>
      </c>
      <c r="Q172" s="1834"/>
      <c r="R172" s="1831" t="s">
        <v>4012</v>
      </c>
      <c r="S172" s="1832"/>
    </row>
    <row r="173" spans="1:19" s="247" customFormat="1" ht="12.6" customHeight="1">
      <c r="A173" s="53"/>
      <c r="B173" s="53"/>
      <c r="C173" s="53" t="s">
        <v>3688</v>
      </c>
      <c r="D173" s="53"/>
      <c r="E173" s="53"/>
      <c r="F173" s="1831" t="s">
        <v>4013</v>
      </c>
      <c r="G173" s="1832"/>
      <c r="H173" s="1831" t="s">
        <v>4014</v>
      </c>
      <c r="I173" s="1832"/>
      <c r="J173" s="1831" t="s">
        <v>4015</v>
      </c>
      <c r="K173" s="1832"/>
      <c r="L173" s="1831" t="s">
        <v>4016</v>
      </c>
      <c r="M173" s="1832"/>
      <c r="N173" s="1831" t="s">
        <v>4017</v>
      </c>
      <c r="O173" s="1832"/>
      <c r="P173" s="1833" t="s">
        <v>4018</v>
      </c>
      <c r="Q173" s="1834"/>
      <c r="R173" s="1831" t="s">
        <v>4019</v>
      </c>
      <c r="S173" s="1832"/>
    </row>
    <row r="174" spans="1:19" s="247" customFormat="1" ht="12.6" customHeight="1">
      <c r="A174" s="53"/>
      <c r="B174" s="53" t="s">
        <v>3284</v>
      </c>
      <c r="C174" s="53"/>
      <c r="D174" s="53"/>
      <c r="E174" s="53"/>
      <c r="F174" s="1831" t="s">
        <v>4020</v>
      </c>
      <c r="G174" s="1832"/>
      <c r="H174" s="1831" t="s">
        <v>4021</v>
      </c>
      <c r="I174" s="1832"/>
      <c r="J174" s="1831" t="s">
        <v>4022</v>
      </c>
      <c r="K174" s="1832"/>
      <c r="L174" s="1831" t="s">
        <v>4023</v>
      </c>
      <c r="M174" s="1832"/>
      <c r="N174" s="1831" t="s">
        <v>4024</v>
      </c>
      <c r="O174" s="1832"/>
      <c r="P174" s="1833" t="s">
        <v>4025</v>
      </c>
      <c r="Q174" s="1834"/>
      <c r="R174" s="1831" t="s">
        <v>4026</v>
      </c>
      <c r="S174" s="1832"/>
    </row>
    <row r="175" spans="1:19" s="247" customFormat="1" ht="12.6" customHeight="1">
      <c r="A175" s="53" t="s">
        <v>3754</v>
      </c>
      <c r="B175" s="53"/>
      <c r="C175" s="53"/>
      <c r="D175" s="53"/>
      <c r="E175" s="53"/>
      <c r="F175" s="53"/>
      <c r="G175" s="53"/>
      <c r="H175" s="53"/>
      <c r="I175" s="53"/>
      <c r="J175" s="53"/>
      <c r="K175" s="53"/>
      <c r="L175" s="53"/>
      <c r="M175" s="53"/>
      <c r="N175" s="53"/>
      <c r="O175" s="53"/>
      <c r="P175" s="56"/>
      <c r="Q175" s="56"/>
      <c r="R175" s="53"/>
      <c r="S175" s="53"/>
    </row>
    <row r="176" spans="1:19" s="247" customFormat="1" ht="12.6" customHeight="1">
      <c r="A176" s="53"/>
      <c r="B176" s="53" t="s">
        <v>3679</v>
      </c>
      <c r="C176" s="53"/>
      <c r="D176" s="53"/>
      <c r="E176" s="53"/>
      <c r="F176" s="1848"/>
      <c r="G176" s="1849"/>
      <c r="H176" s="1848"/>
      <c r="I176" s="1849"/>
      <c r="J176" s="1848"/>
      <c r="K176" s="1849"/>
      <c r="L176" s="1848"/>
      <c r="M176" s="1849"/>
      <c r="N176" s="1848"/>
      <c r="O176" s="1849"/>
      <c r="P176" s="358"/>
      <c r="Q176" s="358"/>
      <c r="R176" s="1848"/>
      <c r="S176" s="1849"/>
    </row>
    <row r="177" spans="1:21" s="247" customFormat="1" ht="12.6" customHeight="1">
      <c r="A177" s="53"/>
      <c r="B177" s="53"/>
      <c r="C177" s="53" t="s">
        <v>3680</v>
      </c>
      <c r="D177" s="53"/>
      <c r="E177" s="53"/>
      <c r="F177" s="1831" t="s">
        <v>4027</v>
      </c>
      <c r="G177" s="1832"/>
      <c r="H177" s="1831" t="s">
        <v>4028</v>
      </c>
      <c r="I177" s="1832"/>
      <c r="J177" s="1831" t="s">
        <v>4029</v>
      </c>
      <c r="K177" s="1832"/>
      <c r="L177" s="1831" t="s">
        <v>4030</v>
      </c>
      <c r="M177" s="1832"/>
      <c r="N177" s="1831" t="s">
        <v>4031</v>
      </c>
      <c r="O177" s="1832"/>
      <c r="P177" s="1833" t="s">
        <v>4032</v>
      </c>
      <c r="Q177" s="1834"/>
      <c r="R177" s="1831" t="s">
        <v>4033</v>
      </c>
      <c r="S177" s="1832"/>
    </row>
    <row r="178" spans="1:21" s="247" customFormat="1" ht="12.6" customHeight="1">
      <c r="A178" s="53"/>
      <c r="B178" s="53"/>
      <c r="C178" s="53" t="s">
        <v>3688</v>
      </c>
      <c r="D178" s="53"/>
      <c r="E178" s="53"/>
      <c r="F178" s="1831" t="s">
        <v>4034</v>
      </c>
      <c r="G178" s="1832"/>
      <c r="H178" s="1831" t="s">
        <v>4035</v>
      </c>
      <c r="I178" s="1832"/>
      <c r="J178" s="1831" t="s">
        <v>4036</v>
      </c>
      <c r="K178" s="1832"/>
      <c r="L178" s="1831" t="s">
        <v>4037</v>
      </c>
      <c r="M178" s="1832"/>
      <c r="N178" s="1831" t="s">
        <v>4038</v>
      </c>
      <c r="O178" s="1832"/>
      <c r="P178" s="1833" t="s">
        <v>4039</v>
      </c>
      <c r="Q178" s="1834"/>
      <c r="R178" s="1831" t="s">
        <v>4040</v>
      </c>
      <c r="S178" s="1832"/>
    </row>
    <row r="179" spans="1:21" s="247" customFormat="1" ht="12.6" customHeight="1">
      <c r="A179" s="53"/>
      <c r="B179" s="53" t="s">
        <v>3696</v>
      </c>
      <c r="C179" s="53"/>
      <c r="D179" s="53"/>
      <c r="E179" s="53"/>
      <c r="F179" s="1847"/>
      <c r="G179" s="1847"/>
      <c r="H179" s="1848"/>
      <c r="I179" s="1849"/>
      <c r="J179" s="1848"/>
      <c r="K179" s="1849"/>
      <c r="L179" s="1848"/>
      <c r="M179" s="1849"/>
      <c r="N179" s="1848"/>
      <c r="O179" s="1849"/>
      <c r="P179" s="358"/>
      <c r="Q179" s="358"/>
      <c r="R179" s="1848"/>
      <c r="S179" s="1849"/>
    </row>
    <row r="180" spans="1:21" s="247" customFormat="1" ht="12.6" customHeight="1">
      <c r="A180" s="53"/>
      <c r="B180" s="53"/>
      <c r="C180" s="53" t="s">
        <v>3680</v>
      </c>
      <c r="D180" s="53"/>
      <c r="E180" s="53"/>
      <c r="F180" s="1831" t="s">
        <v>4041</v>
      </c>
      <c r="G180" s="1832"/>
      <c r="H180" s="1831" t="s">
        <v>4042</v>
      </c>
      <c r="I180" s="1832"/>
      <c r="J180" s="1831" t="s">
        <v>4043</v>
      </c>
      <c r="K180" s="1832"/>
      <c r="L180" s="1831" t="s">
        <v>4044</v>
      </c>
      <c r="M180" s="1832"/>
      <c r="N180" s="1831" t="s">
        <v>4045</v>
      </c>
      <c r="O180" s="1832"/>
      <c r="P180" s="1833" t="s">
        <v>4046</v>
      </c>
      <c r="Q180" s="1834"/>
      <c r="R180" s="1831" t="s">
        <v>4047</v>
      </c>
      <c r="S180" s="1832"/>
    </row>
    <row r="181" spans="1:21" s="247" customFormat="1" ht="12.6" customHeight="1">
      <c r="A181" s="53"/>
      <c r="B181" s="53"/>
      <c r="C181" s="53" t="s">
        <v>3688</v>
      </c>
      <c r="D181" s="53"/>
      <c r="E181" s="53"/>
      <c r="F181" s="1831" t="s">
        <v>4048</v>
      </c>
      <c r="G181" s="1832"/>
      <c r="H181" s="1831" t="s">
        <v>4049</v>
      </c>
      <c r="I181" s="1832"/>
      <c r="J181" s="1831" t="s">
        <v>4050</v>
      </c>
      <c r="K181" s="1832"/>
      <c r="L181" s="1831" t="s">
        <v>4051</v>
      </c>
      <c r="M181" s="1832"/>
      <c r="N181" s="1831" t="s">
        <v>4052</v>
      </c>
      <c r="O181" s="1832"/>
      <c r="P181" s="1833" t="s">
        <v>4053</v>
      </c>
      <c r="Q181" s="1834"/>
      <c r="R181" s="1831" t="s">
        <v>4054</v>
      </c>
      <c r="S181" s="1832"/>
    </row>
    <row r="182" spans="1:21" s="247" customFormat="1" ht="12.6" customHeight="1">
      <c r="A182" s="53"/>
      <c r="B182" s="53" t="s">
        <v>3284</v>
      </c>
      <c r="C182" s="53"/>
      <c r="D182" s="53"/>
      <c r="E182" s="53"/>
      <c r="F182" s="1831" t="s">
        <v>4055</v>
      </c>
      <c r="G182" s="1832"/>
      <c r="H182" s="1831" t="s">
        <v>4056</v>
      </c>
      <c r="I182" s="1832"/>
      <c r="J182" s="1831" t="s">
        <v>4057</v>
      </c>
      <c r="K182" s="1832"/>
      <c r="L182" s="1831" t="s">
        <v>4058</v>
      </c>
      <c r="M182" s="1832"/>
      <c r="N182" s="1831" t="s">
        <v>4059</v>
      </c>
      <c r="O182" s="1832"/>
      <c r="P182" s="1833" t="s">
        <v>4060</v>
      </c>
      <c r="Q182" s="1834"/>
      <c r="R182" s="1831" t="s">
        <v>4061</v>
      </c>
      <c r="S182" s="1832"/>
    </row>
    <row r="183" spans="1:21" s="247" customFormat="1" ht="12.6" customHeight="1">
      <c r="A183" s="53" t="s">
        <v>3790</v>
      </c>
      <c r="B183" s="53"/>
      <c r="C183" s="53"/>
      <c r="D183" s="53"/>
      <c r="E183" s="53"/>
      <c r="F183" s="230"/>
      <c r="G183" s="358"/>
      <c r="H183" s="230"/>
      <c r="I183" s="358"/>
      <c r="J183" s="230"/>
      <c r="K183" s="358"/>
      <c r="L183" s="230"/>
      <c r="M183" s="358"/>
      <c r="N183" s="230"/>
      <c r="O183" s="358"/>
      <c r="P183" s="358"/>
      <c r="Q183" s="358"/>
      <c r="R183" s="230"/>
      <c r="S183" s="358"/>
    </row>
    <row r="184" spans="1:21" s="247" customFormat="1" ht="12.6" customHeight="1">
      <c r="A184" s="53"/>
      <c r="B184" s="53" t="s">
        <v>3679</v>
      </c>
      <c r="C184" s="53"/>
      <c r="D184" s="53"/>
      <c r="E184" s="53"/>
      <c r="F184" s="1848"/>
      <c r="G184" s="1849"/>
      <c r="H184" s="1848"/>
      <c r="I184" s="1849"/>
      <c r="J184" s="1848"/>
      <c r="K184" s="1849"/>
      <c r="L184" s="1848"/>
      <c r="M184" s="1849"/>
      <c r="N184" s="1848"/>
      <c r="O184" s="1849"/>
      <c r="P184" s="358"/>
      <c r="Q184" s="358"/>
      <c r="R184" s="1848"/>
      <c r="S184" s="1849"/>
    </row>
    <row r="185" spans="1:21" s="247" customFormat="1" ht="12.6" customHeight="1">
      <c r="A185" s="53"/>
      <c r="B185" s="53"/>
      <c r="C185" s="53" t="s">
        <v>3680</v>
      </c>
      <c r="D185" s="53"/>
      <c r="E185" s="53"/>
      <c r="F185" s="1831" t="s">
        <v>4062</v>
      </c>
      <c r="G185" s="1832"/>
      <c r="H185" s="1831" t="s">
        <v>4063</v>
      </c>
      <c r="I185" s="1832"/>
      <c r="J185" s="1831" t="s">
        <v>4064</v>
      </c>
      <c r="K185" s="1832"/>
      <c r="L185" s="1831" t="s">
        <v>4065</v>
      </c>
      <c r="M185" s="1832"/>
      <c r="N185" s="1831" t="s">
        <v>4066</v>
      </c>
      <c r="O185" s="1832"/>
      <c r="P185" s="1833" t="s">
        <v>4067</v>
      </c>
      <c r="Q185" s="1834"/>
      <c r="R185" s="1831" t="s">
        <v>4068</v>
      </c>
      <c r="S185" s="1832"/>
    </row>
    <row r="186" spans="1:21" s="247" customFormat="1" ht="12.6" customHeight="1">
      <c r="A186" s="53"/>
      <c r="B186" s="53"/>
      <c r="C186" s="53" t="s">
        <v>3688</v>
      </c>
      <c r="D186" s="53"/>
      <c r="E186" s="53"/>
      <c r="F186" s="1831" t="s">
        <v>4069</v>
      </c>
      <c r="G186" s="1832"/>
      <c r="H186" s="1831" t="s">
        <v>4070</v>
      </c>
      <c r="I186" s="1832"/>
      <c r="J186" s="1831" t="s">
        <v>4071</v>
      </c>
      <c r="K186" s="1832"/>
      <c r="L186" s="1831" t="s">
        <v>4072</v>
      </c>
      <c r="M186" s="1832"/>
      <c r="N186" s="1831" t="s">
        <v>4073</v>
      </c>
      <c r="O186" s="1832"/>
      <c r="P186" s="1833" t="s">
        <v>4074</v>
      </c>
      <c r="Q186" s="1834"/>
      <c r="R186" s="1831" t="s">
        <v>4075</v>
      </c>
      <c r="S186" s="1832"/>
    </row>
    <row r="187" spans="1:21" s="247" customFormat="1" ht="12.6" customHeight="1">
      <c r="A187" s="53"/>
      <c r="B187" s="53" t="s">
        <v>3696</v>
      </c>
      <c r="C187" s="53"/>
      <c r="D187" s="53"/>
      <c r="E187" s="53"/>
      <c r="F187" s="1847"/>
      <c r="G187" s="1847"/>
      <c r="H187" s="1848"/>
      <c r="I187" s="1849"/>
      <c r="J187" s="1848"/>
      <c r="K187" s="1849"/>
      <c r="L187" s="1848"/>
      <c r="M187" s="1849"/>
      <c r="N187" s="1848"/>
      <c r="O187" s="1849"/>
      <c r="P187" s="358"/>
      <c r="Q187" s="358"/>
      <c r="R187" s="1848"/>
      <c r="S187" s="1849"/>
    </row>
    <row r="188" spans="1:21" s="247" customFormat="1" ht="12.6" customHeight="1">
      <c r="A188" s="53"/>
      <c r="B188" s="53"/>
      <c r="C188" s="53" t="s">
        <v>3680</v>
      </c>
      <c r="D188" s="53"/>
      <c r="E188" s="53"/>
      <c r="F188" s="1831" t="s">
        <v>4076</v>
      </c>
      <c r="G188" s="1832"/>
      <c r="H188" s="1831" t="s">
        <v>4077</v>
      </c>
      <c r="I188" s="1832"/>
      <c r="J188" s="1831" t="s">
        <v>4078</v>
      </c>
      <c r="K188" s="1832"/>
      <c r="L188" s="1831" t="s">
        <v>4079</v>
      </c>
      <c r="M188" s="1832"/>
      <c r="N188" s="1831" t="s">
        <v>4080</v>
      </c>
      <c r="O188" s="1832"/>
      <c r="P188" s="1833" t="s">
        <v>4081</v>
      </c>
      <c r="Q188" s="1834"/>
      <c r="R188" s="1831" t="s">
        <v>4082</v>
      </c>
      <c r="S188" s="1832"/>
    </row>
    <row r="189" spans="1:21" s="247" customFormat="1" ht="12.6" customHeight="1">
      <c r="A189" s="53"/>
      <c r="B189" s="53"/>
      <c r="C189" s="53" t="s">
        <v>3688</v>
      </c>
      <c r="D189" s="53"/>
      <c r="E189" s="53"/>
      <c r="F189" s="1831" t="s">
        <v>4083</v>
      </c>
      <c r="G189" s="1832"/>
      <c r="H189" s="1831" t="s">
        <v>4084</v>
      </c>
      <c r="I189" s="1832"/>
      <c r="J189" s="1831" t="s">
        <v>4085</v>
      </c>
      <c r="K189" s="1832"/>
      <c r="L189" s="1831" t="s">
        <v>4086</v>
      </c>
      <c r="M189" s="1832"/>
      <c r="N189" s="1831" t="s">
        <v>4087</v>
      </c>
      <c r="O189" s="1832"/>
      <c r="P189" s="1833" t="s">
        <v>4088</v>
      </c>
      <c r="Q189" s="1834"/>
      <c r="R189" s="1831" t="s">
        <v>4089</v>
      </c>
      <c r="S189" s="1832"/>
    </row>
    <row r="190" spans="1:21" s="247" customFormat="1" ht="12.6" customHeight="1">
      <c r="A190" s="53"/>
      <c r="B190" s="53" t="s">
        <v>3284</v>
      </c>
      <c r="C190" s="53"/>
      <c r="D190" s="53"/>
      <c r="E190" s="53"/>
      <c r="F190" s="1831" t="s">
        <v>4090</v>
      </c>
      <c r="G190" s="1832"/>
      <c r="H190" s="1831" t="s">
        <v>4091</v>
      </c>
      <c r="I190" s="1832"/>
      <c r="J190" s="1831" t="s">
        <v>4092</v>
      </c>
      <c r="K190" s="1832"/>
      <c r="L190" s="1831" t="s">
        <v>4093</v>
      </c>
      <c r="M190" s="1832"/>
      <c r="N190" s="1831" t="s">
        <v>4094</v>
      </c>
      <c r="O190" s="1832"/>
      <c r="P190" s="1833" t="s">
        <v>4095</v>
      </c>
      <c r="Q190" s="1834"/>
      <c r="R190" s="1831" t="s">
        <v>4096</v>
      </c>
      <c r="S190" s="1832"/>
    </row>
    <row r="191" spans="1:21" s="247" customFormat="1" ht="12.6" customHeight="1"/>
    <row r="192" spans="1:21" s="247" customFormat="1" ht="33.75" customHeight="1">
      <c r="A192" s="345" t="s">
        <v>4097</v>
      </c>
      <c r="B192" s="1837" t="s">
        <v>4098</v>
      </c>
      <c r="C192" s="1837"/>
      <c r="D192" s="1837"/>
      <c r="E192" s="1838"/>
      <c r="F192" s="1829" t="s">
        <v>3278</v>
      </c>
      <c r="G192" s="1830"/>
      <c r="H192" s="1829" t="s">
        <v>3279</v>
      </c>
      <c r="I192" s="1830"/>
      <c r="J192" s="1829" t="s">
        <v>3677</v>
      </c>
      <c r="K192" s="1830"/>
      <c r="L192" s="1829" t="s">
        <v>3281</v>
      </c>
      <c r="M192" s="1830"/>
      <c r="N192" s="1829" t="s">
        <v>3282</v>
      </c>
      <c r="O192" s="1830"/>
      <c r="P192" s="1845" t="s">
        <v>3283</v>
      </c>
      <c r="Q192" s="1846"/>
      <c r="R192" s="1829" t="s">
        <v>4099</v>
      </c>
      <c r="S192" s="1830"/>
      <c r="T192" s="1829" t="s">
        <v>3284</v>
      </c>
      <c r="U192" s="1830"/>
    </row>
    <row r="193" spans="1:28" s="247" customFormat="1" ht="12.6" customHeight="1">
      <c r="A193" s="346" t="s">
        <v>282</v>
      </c>
      <c r="B193" s="347" t="s">
        <v>3289</v>
      </c>
      <c r="C193" s="348"/>
      <c r="D193" s="348"/>
      <c r="E193" s="348"/>
    </row>
    <row r="194" spans="1:28" s="247" customFormat="1" ht="12.6" customHeight="1">
      <c r="A194" s="343"/>
      <c r="B194" s="344"/>
      <c r="C194" s="344"/>
      <c r="D194" s="344"/>
      <c r="E194" s="344"/>
      <c r="F194" s="349"/>
      <c r="G194" s="349"/>
      <c r="H194" s="349"/>
      <c r="I194" s="349"/>
      <c r="J194" s="349"/>
      <c r="K194" s="349"/>
      <c r="L194" s="349"/>
      <c r="M194" s="349"/>
      <c r="N194" s="349"/>
      <c r="O194" s="349"/>
      <c r="P194" s="349"/>
      <c r="Q194" s="349"/>
      <c r="R194" s="350"/>
      <c r="S194" s="350"/>
      <c r="T194" s="350"/>
      <c r="U194" s="350"/>
    </row>
    <row r="195" spans="1:28" s="247" customFormat="1" ht="12.6" customHeight="1">
      <c r="B195" s="344" t="s">
        <v>4100</v>
      </c>
      <c r="C195" s="344"/>
      <c r="D195" s="344"/>
      <c r="E195" s="344"/>
      <c r="F195" s="344"/>
      <c r="G195" s="344"/>
      <c r="H195" s="344"/>
      <c r="I195" s="344"/>
      <c r="J195" s="344"/>
      <c r="K195" s="344"/>
      <c r="L195" s="344"/>
      <c r="M195" s="344"/>
      <c r="N195" s="344"/>
      <c r="O195" s="344"/>
      <c r="P195" s="344"/>
      <c r="Q195" s="344"/>
      <c r="R195" s="344"/>
      <c r="S195" s="344"/>
      <c r="T195" s="344"/>
      <c r="U195" s="344"/>
    </row>
    <row r="196" spans="1:28" s="247" customFormat="1" ht="12.6" customHeight="1">
      <c r="B196" s="344"/>
      <c r="C196" s="53" t="s">
        <v>3679</v>
      </c>
      <c r="D196" s="53"/>
      <c r="E196" s="53"/>
      <c r="F196" s="1831" t="s">
        <v>4101</v>
      </c>
      <c r="G196" s="1832"/>
      <c r="H196" s="1831" t="s">
        <v>4102</v>
      </c>
      <c r="I196" s="1832"/>
      <c r="J196" s="1831" t="s">
        <v>4103</v>
      </c>
      <c r="K196" s="1832"/>
      <c r="L196" s="1831" t="s">
        <v>4104</v>
      </c>
      <c r="M196" s="1832"/>
      <c r="N196" s="1831" t="s">
        <v>4105</v>
      </c>
      <c r="O196" s="1832"/>
      <c r="P196" s="1833" t="s">
        <v>4106</v>
      </c>
      <c r="Q196" s="1834"/>
      <c r="R196" s="1843" t="s">
        <v>4107</v>
      </c>
      <c r="S196" s="1844"/>
      <c r="T196" s="1831" t="s">
        <v>4108</v>
      </c>
      <c r="U196" s="1832"/>
    </row>
    <row r="197" spans="1:28" s="247" customFormat="1" ht="12.6" customHeight="1">
      <c r="B197" s="344"/>
      <c r="C197" s="53" t="s">
        <v>3696</v>
      </c>
      <c r="D197" s="53"/>
      <c r="E197" s="53"/>
      <c r="F197" s="1782"/>
      <c r="G197" s="1783"/>
      <c r="H197" s="1831" t="s">
        <v>4109</v>
      </c>
      <c r="I197" s="1832"/>
      <c r="J197" s="1831" t="s">
        <v>4110</v>
      </c>
      <c r="K197" s="1832"/>
      <c r="L197" s="1831" t="s">
        <v>4111</v>
      </c>
      <c r="M197" s="1832"/>
      <c r="N197" s="1831" t="s">
        <v>4112</v>
      </c>
      <c r="O197" s="1832"/>
      <c r="P197" s="1833" t="s">
        <v>4113</v>
      </c>
      <c r="Q197" s="1834"/>
      <c r="R197" s="1843" t="s">
        <v>4107</v>
      </c>
      <c r="S197" s="1844"/>
      <c r="T197" s="1831" t="s">
        <v>4114</v>
      </c>
      <c r="U197" s="1832"/>
    </row>
    <row r="198" spans="1:28" s="247" customFormat="1" ht="12.6" customHeight="1">
      <c r="B198" s="344" t="s">
        <v>4115</v>
      </c>
      <c r="D198" s="344"/>
      <c r="E198" s="344"/>
      <c r="F198" s="344"/>
      <c r="G198" s="344"/>
      <c r="H198" s="344"/>
      <c r="I198" s="344"/>
      <c r="J198" s="344"/>
      <c r="K198" s="344"/>
      <c r="L198" s="344"/>
      <c r="M198" s="344"/>
      <c r="N198" s="344"/>
      <c r="O198" s="344"/>
      <c r="P198" s="351"/>
      <c r="Q198" s="351"/>
      <c r="R198" s="344"/>
      <c r="S198" s="344"/>
      <c r="T198" s="344"/>
      <c r="U198" s="344"/>
    </row>
    <row r="199" spans="1:28" s="247" customFormat="1" ht="12.6" customHeight="1">
      <c r="B199" s="351" t="s">
        <v>282</v>
      </c>
      <c r="C199" s="344" t="s">
        <v>4116</v>
      </c>
      <c r="D199" s="344"/>
      <c r="E199" s="344"/>
      <c r="F199" s="344"/>
      <c r="G199" s="344"/>
      <c r="H199" s="344"/>
      <c r="I199" s="344"/>
      <c r="J199" s="344"/>
      <c r="K199" s="344"/>
      <c r="L199" s="344"/>
      <c r="M199" s="344"/>
      <c r="N199" s="344"/>
      <c r="O199" s="344"/>
      <c r="P199" s="351"/>
      <c r="Q199" s="351"/>
      <c r="R199" s="344"/>
      <c r="S199" s="344"/>
      <c r="T199" s="1810" t="s">
        <v>4117</v>
      </c>
      <c r="U199" s="1642"/>
      <c r="V199" s="344" t="s">
        <v>116</v>
      </c>
    </row>
    <row r="200" spans="1:28" s="247" customFormat="1" ht="12.6" customHeight="1">
      <c r="B200" s="351" t="s">
        <v>283</v>
      </c>
      <c r="C200" s="344" t="s">
        <v>4118</v>
      </c>
      <c r="D200" s="344"/>
      <c r="E200" s="344"/>
      <c r="F200" s="344"/>
      <c r="G200" s="344"/>
      <c r="H200" s="344"/>
      <c r="I200" s="344"/>
      <c r="J200" s="344"/>
      <c r="K200" s="344"/>
      <c r="L200" s="344"/>
      <c r="M200" s="344"/>
      <c r="N200" s="344"/>
      <c r="O200" s="344"/>
      <c r="P200" s="351"/>
      <c r="Q200" s="351"/>
      <c r="R200" s="344"/>
      <c r="S200" s="344"/>
      <c r="T200" s="1810" t="s">
        <v>4119</v>
      </c>
      <c r="U200" s="1642"/>
      <c r="V200" s="344" t="s">
        <v>118</v>
      </c>
    </row>
    <row r="201" spans="1:28" s="247" customFormat="1" ht="12.6" customHeight="1">
      <c r="B201" s="344" t="s">
        <v>4120</v>
      </c>
      <c r="C201" s="344"/>
      <c r="D201" s="344"/>
      <c r="E201" s="344"/>
      <c r="F201" s="248"/>
      <c r="G201" s="248"/>
      <c r="H201" s="248"/>
      <c r="I201" s="248"/>
      <c r="J201" s="248"/>
      <c r="K201" s="248"/>
      <c r="L201" s="248"/>
      <c r="M201" s="248"/>
      <c r="N201" s="248"/>
      <c r="O201" s="248"/>
      <c r="P201" s="352"/>
      <c r="Q201" s="352"/>
      <c r="R201" s="248"/>
      <c r="S201" s="353" t="str">
        <f>CONCATENATE($V$199," or ",$V$200," [2]")</f>
        <v>A or B [2]</v>
      </c>
      <c r="T201" s="1818" t="s">
        <v>4121</v>
      </c>
      <c r="U201" s="1639"/>
      <c r="V201" s="344" t="s">
        <v>154</v>
      </c>
    </row>
    <row r="202" spans="1:28" s="247" customFormat="1" ht="12.6" customHeight="1">
      <c r="B202" s="344" t="s">
        <v>4122</v>
      </c>
      <c r="C202" s="344"/>
      <c r="D202" s="344"/>
      <c r="E202" s="248"/>
      <c r="F202" s="344"/>
      <c r="G202" s="344"/>
      <c r="H202" s="344"/>
      <c r="I202" s="344"/>
      <c r="J202" s="344"/>
      <c r="K202" s="344"/>
      <c r="L202" s="344"/>
      <c r="M202" s="344"/>
      <c r="N202" s="344"/>
      <c r="O202" s="344"/>
      <c r="P202" s="351"/>
      <c r="Q202" s="351"/>
      <c r="R202" s="344"/>
      <c r="S202" s="248"/>
      <c r="T202" s="1819" t="s">
        <v>4123</v>
      </c>
      <c r="U202" s="1820"/>
      <c r="V202" s="354" t="s">
        <v>157</v>
      </c>
    </row>
    <row r="203" spans="1:28" s="247" customFormat="1" ht="12.6" customHeight="1">
      <c r="B203" s="344" t="s">
        <v>4124</v>
      </c>
      <c r="C203" s="344"/>
      <c r="D203" s="344"/>
      <c r="E203" s="248"/>
      <c r="F203" s="248"/>
      <c r="G203" s="248"/>
      <c r="H203" s="248"/>
      <c r="I203" s="248"/>
      <c r="J203" s="248"/>
      <c r="K203" s="248"/>
      <c r="L203" s="248"/>
      <c r="M203" s="248"/>
      <c r="N203" s="248"/>
      <c r="O203" s="248"/>
      <c r="P203" s="352"/>
      <c r="Q203" s="352"/>
      <c r="R203" s="248"/>
      <c r="S203" s="353" t="str">
        <f>CONCATENATE($V$201," x ",$V$202)</f>
        <v>C x D</v>
      </c>
      <c r="T203" s="1818" t="s">
        <v>4125</v>
      </c>
      <c r="U203" s="1639"/>
      <c r="V203" s="344" t="s">
        <v>159</v>
      </c>
      <c r="W203" s="248"/>
      <c r="X203" s="248"/>
      <c r="Y203" s="248"/>
      <c r="Z203" s="248"/>
      <c r="AA203" s="248"/>
      <c r="AB203" s="248"/>
    </row>
    <row r="204" spans="1:28" s="247" customFormat="1" ht="12.6" customHeight="1">
      <c r="B204" s="344" t="s">
        <v>3828</v>
      </c>
      <c r="C204" s="344"/>
      <c r="D204" s="344"/>
      <c r="E204" s="248"/>
      <c r="F204" s="248"/>
      <c r="G204" s="248"/>
      <c r="H204" s="248"/>
      <c r="I204" s="248"/>
      <c r="J204" s="248"/>
      <c r="K204" s="248"/>
      <c r="L204" s="248"/>
      <c r="M204" s="248"/>
      <c r="N204" s="248"/>
      <c r="O204" s="248"/>
      <c r="P204" s="352"/>
      <c r="Q204" s="352"/>
      <c r="R204" s="248"/>
      <c r="S204" s="248"/>
      <c r="T204" s="1810" t="s">
        <v>4126</v>
      </c>
      <c r="U204" s="1642"/>
      <c r="V204" s="344" t="s">
        <v>162</v>
      </c>
      <c r="W204" s="248"/>
      <c r="X204" s="248"/>
      <c r="Y204" s="248"/>
      <c r="Z204" s="248"/>
      <c r="AA204" s="248"/>
      <c r="AB204" s="248"/>
    </row>
    <row r="205" spans="1:28" s="247" customFormat="1" ht="12.6" customHeight="1">
      <c r="B205" s="344" t="s">
        <v>4127</v>
      </c>
      <c r="C205" s="344"/>
      <c r="D205" s="344"/>
      <c r="E205" s="344"/>
      <c r="F205" s="248"/>
      <c r="G205" s="248"/>
      <c r="H205" s="248"/>
      <c r="I205" s="248"/>
      <c r="J205" s="248"/>
      <c r="K205" s="248"/>
      <c r="L205" s="248"/>
      <c r="M205" s="248"/>
      <c r="N205" s="248"/>
      <c r="O205" s="248"/>
      <c r="P205" s="352"/>
      <c r="Q205" s="352"/>
      <c r="R205" s="248"/>
      <c r="S205" s="353" t="str">
        <f>CONCATENATE($V$203," + ",$V$204)</f>
        <v>E + F</v>
      </c>
      <c r="T205" s="1818" t="s">
        <v>4128</v>
      </c>
      <c r="U205" s="1639"/>
      <c r="V205" s="344"/>
    </row>
    <row r="206" spans="1:28" s="247" customFormat="1" ht="12.6" customHeight="1">
      <c r="P206" s="355"/>
      <c r="Q206" s="355"/>
    </row>
    <row r="207" spans="1:28" s="247" customFormat="1" ht="12.6" customHeight="1">
      <c r="A207" s="346" t="s">
        <v>283</v>
      </c>
      <c r="B207" s="347" t="s">
        <v>3835</v>
      </c>
      <c r="C207" s="348"/>
      <c r="D207" s="348"/>
      <c r="E207" s="348"/>
      <c r="P207" s="355"/>
      <c r="Q207" s="355"/>
    </row>
    <row r="208" spans="1:28" s="247" customFormat="1" ht="12.6" customHeight="1">
      <c r="A208" s="343"/>
      <c r="B208" s="344"/>
      <c r="C208" s="344"/>
      <c r="D208" s="344"/>
      <c r="E208" s="344"/>
      <c r="F208" s="349"/>
      <c r="G208" s="349"/>
      <c r="H208" s="349"/>
      <c r="I208" s="349"/>
      <c r="J208" s="349"/>
      <c r="K208" s="349"/>
      <c r="L208" s="349"/>
      <c r="M208" s="349"/>
      <c r="N208" s="349"/>
      <c r="O208" s="349"/>
      <c r="P208" s="356"/>
      <c r="Q208" s="356"/>
      <c r="R208" s="350"/>
      <c r="S208" s="350"/>
      <c r="T208" s="350"/>
      <c r="U208" s="350"/>
    </row>
    <row r="209" spans="1:28" s="247" customFormat="1" ht="12.6" customHeight="1">
      <c r="B209" s="344" t="s">
        <v>4100</v>
      </c>
      <c r="C209" s="344"/>
      <c r="D209" s="344"/>
      <c r="E209" s="344"/>
      <c r="F209" s="344"/>
      <c r="G209" s="344"/>
      <c r="H209" s="344"/>
      <c r="I209" s="344"/>
      <c r="J209" s="344"/>
      <c r="K209" s="344"/>
      <c r="L209" s="344"/>
      <c r="M209" s="344"/>
      <c r="N209" s="344"/>
      <c r="O209" s="344"/>
      <c r="P209" s="351"/>
      <c r="Q209" s="351"/>
      <c r="R209" s="344"/>
      <c r="S209" s="344"/>
      <c r="T209" s="344"/>
      <c r="U209" s="344"/>
    </row>
    <row r="210" spans="1:28" s="247" customFormat="1" ht="12.6" customHeight="1">
      <c r="B210" s="344"/>
      <c r="C210" s="53" t="s">
        <v>3679</v>
      </c>
      <c r="D210" s="53"/>
      <c r="E210" s="53"/>
      <c r="F210" s="1782"/>
      <c r="G210" s="1783"/>
      <c r="H210" s="1831" t="s">
        <v>4129</v>
      </c>
      <c r="I210" s="1832"/>
      <c r="J210" s="1831" t="s">
        <v>4130</v>
      </c>
      <c r="K210" s="1832"/>
      <c r="L210" s="1831" t="s">
        <v>4131</v>
      </c>
      <c r="M210" s="1832"/>
      <c r="N210" s="1831" t="s">
        <v>4132</v>
      </c>
      <c r="O210" s="1832"/>
      <c r="P210" s="1833" t="s">
        <v>4133</v>
      </c>
      <c r="Q210" s="1834"/>
      <c r="R210" s="1843" t="s">
        <v>4107</v>
      </c>
      <c r="S210" s="1844"/>
      <c r="T210" s="1831" t="s">
        <v>4134</v>
      </c>
      <c r="U210" s="1832"/>
    </row>
    <row r="211" spans="1:28" s="247" customFormat="1" ht="12.6" customHeight="1">
      <c r="B211" s="344"/>
      <c r="C211" s="53" t="s">
        <v>3696</v>
      </c>
      <c r="D211" s="53"/>
      <c r="E211" s="53"/>
      <c r="F211" s="1782"/>
      <c r="G211" s="1783"/>
      <c r="H211" s="1831" t="s">
        <v>4135</v>
      </c>
      <c r="I211" s="1832"/>
      <c r="J211" s="1831" t="s">
        <v>4136</v>
      </c>
      <c r="K211" s="1832"/>
      <c r="L211" s="1831" t="s">
        <v>4137</v>
      </c>
      <c r="M211" s="1832"/>
      <c r="N211" s="1831" t="s">
        <v>4138</v>
      </c>
      <c r="O211" s="1832"/>
      <c r="P211" s="1833" t="s">
        <v>4139</v>
      </c>
      <c r="Q211" s="1834"/>
      <c r="R211" s="1843" t="s">
        <v>4107</v>
      </c>
      <c r="S211" s="1844"/>
      <c r="T211" s="1831" t="s">
        <v>4140</v>
      </c>
      <c r="U211" s="1832"/>
    </row>
    <row r="212" spans="1:28" s="247" customFormat="1" ht="12.6" customHeight="1">
      <c r="B212" s="344" t="s">
        <v>4115</v>
      </c>
      <c r="D212" s="344"/>
      <c r="E212" s="344"/>
      <c r="F212" s="344"/>
      <c r="G212" s="344"/>
      <c r="H212" s="344"/>
      <c r="I212" s="344"/>
      <c r="J212" s="344"/>
      <c r="K212" s="344"/>
      <c r="L212" s="344"/>
      <c r="M212" s="344"/>
      <c r="N212" s="344"/>
      <c r="O212" s="344"/>
      <c r="P212" s="344"/>
      <c r="Q212" s="344"/>
      <c r="R212" s="344"/>
      <c r="S212" s="344"/>
      <c r="T212" s="344"/>
      <c r="U212" s="344"/>
    </row>
    <row r="213" spans="1:28" s="247" customFormat="1" ht="12.6" customHeight="1">
      <c r="B213" s="351" t="s">
        <v>282</v>
      </c>
      <c r="C213" s="344" t="s">
        <v>4116</v>
      </c>
      <c r="D213" s="344"/>
      <c r="E213" s="344"/>
      <c r="F213" s="344"/>
      <c r="G213" s="344"/>
      <c r="H213" s="344"/>
      <c r="I213" s="344"/>
      <c r="J213" s="344"/>
      <c r="K213" s="344"/>
      <c r="L213" s="344"/>
      <c r="M213" s="344"/>
      <c r="N213" s="344"/>
      <c r="O213" s="344"/>
      <c r="P213" s="344"/>
      <c r="Q213" s="344"/>
      <c r="R213" s="344"/>
      <c r="S213" s="344"/>
      <c r="T213" s="1810" t="s">
        <v>4141</v>
      </c>
      <c r="U213" s="1642"/>
      <c r="V213" s="344" t="s">
        <v>337</v>
      </c>
    </row>
    <row r="214" spans="1:28" s="247" customFormat="1" ht="12.6" customHeight="1">
      <c r="B214" s="351" t="s">
        <v>283</v>
      </c>
      <c r="C214" s="344" t="s">
        <v>4118</v>
      </c>
      <c r="D214" s="344"/>
      <c r="E214" s="344"/>
      <c r="F214" s="344"/>
      <c r="G214" s="344"/>
      <c r="H214" s="344"/>
      <c r="I214" s="344"/>
      <c r="J214" s="344"/>
      <c r="K214" s="344"/>
      <c r="L214" s="344"/>
      <c r="M214" s="344"/>
      <c r="N214" s="344"/>
      <c r="O214" s="344"/>
      <c r="P214" s="344"/>
      <c r="Q214" s="344"/>
      <c r="R214" s="344"/>
      <c r="S214" s="344"/>
      <c r="T214" s="1810" t="s">
        <v>4142</v>
      </c>
      <c r="U214" s="1642"/>
      <c r="V214" s="344" t="s">
        <v>494</v>
      </c>
    </row>
    <row r="215" spans="1:28" s="247" customFormat="1" ht="12.6" customHeight="1">
      <c r="B215" s="344" t="s">
        <v>4120</v>
      </c>
      <c r="C215" s="344"/>
      <c r="D215" s="344"/>
      <c r="E215" s="344"/>
      <c r="F215" s="344"/>
      <c r="G215" s="344"/>
      <c r="H215" s="248"/>
      <c r="I215" s="248"/>
      <c r="J215" s="248"/>
      <c r="K215" s="248"/>
      <c r="L215" s="248"/>
      <c r="M215" s="248"/>
      <c r="N215" s="248"/>
      <c r="O215" s="248"/>
      <c r="P215" s="248"/>
      <c r="Q215" s="248"/>
      <c r="R215" s="248"/>
      <c r="S215" s="353" t="str">
        <f>CONCATENATE($V$213," or ",$V$214," [2]")</f>
        <v>M or N [2]</v>
      </c>
      <c r="T215" s="1818" t="s">
        <v>4143</v>
      </c>
      <c r="U215" s="1639"/>
      <c r="V215" s="344" t="s">
        <v>503</v>
      </c>
    </row>
    <row r="216" spans="1:28" s="247" customFormat="1" ht="12.6" customHeight="1">
      <c r="B216" s="344" t="s">
        <v>4122</v>
      </c>
      <c r="C216" s="344"/>
      <c r="D216" s="344"/>
      <c r="E216" s="248"/>
      <c r="F216" s="248"/>
      <c r="G216" s="248"/>
      <c r="H216" s="344"/>
      <c r="I216" s="344"/>
      <c r="J216" s="344"/>
      <c r="K216" s="344"/>
      <c r="L216" s="344"/>
      <c r="M216" s="344"/>
      <c r="N216" s="344"/>
      <c r="O216" s="344"/>
      <c r="P216" s="344"/>
      <c r="Q216" s="344"/>
      <c r="R216" s="344"/>
      <c r="S216" s="248"/>
      <c r="T216" s="1819" t="s">
        <v>4144</v>
      </c>
      <c r="U216" s="1820"/>
      <c r="V216" s="354" t="s">
        <v>869</v>
      </c>
    </row>
    <row r="217" spans="1:28" s="247" customFormat="1" ht="12.6" customHeight="1">
      <c r="B217" s="344" t="s">
        <v>4124</v>
      </c>
      <c r="C217" s="344"/>
      <c r="D217" s="344"/>
      <c r="E217" s="248"/>
      <c r="F217" s="248"/>
      <c r="G217" s="248"/>
      <c r="H217" s="248"/>
      <c r="I217" s="248"/>
      <c r="J217" s="248"/>
      <c r="K217" s="248"/>
      <c r="L217" s="248"/>
      <c r="M217" s="248"/>
      <c r="N217" s="248"/>
      <c r="O217" s="248"/>
      <c r="P217" s="248"/>
      <c r="Q217" s="248"/>
      <c r="R217" s="248"/>
      <c r="S217" s="353" t="str">
        <f>CONCATENATE($V$215," x ",$V$216)</f>
        <v>O x P</v>
      </c>
      <c r="T217" s="1818" t="s">
        <v>4145</v>
      </c>
      <c r="U217" s="1639"/>
      <c r="V217" s="344"/>
      <c r="W217" s="248"/>
      <c r="X217" s="248"/>
      <c r="Y217" s="248"/>
      <c r="Z217" s="248"/>
      <c r="AA217" s="248"/>
      <c r="AB217" s="248"/>
    </row>
    <row r="218" spans="1:28" s="247" customFormat="1" ht="12.6" customHeight="1"/>
    <row r="219" spans="1:28" s="247" customFormat="1" ht="33.75" customHeight="1">
      <c r="A219" s="357" t="s">
        <v>4097</v>
      </c>
      <c r="B219" s="1837" t="s">
        <v>4146</v>
      </c>
      <c r="C219" s="1837"/>
      <c r="D219" s="1837"/>
      <c r="E219" s="1838"/>
      <c r="F219" s="1829" t="s">
        <v>3278</v>
      </c>
      <c r="G219" s="1830"/>
      <c r="H219" s="1829" t="s">
        <v>3279</v>
      </c>
      <c r="I219" s="1830"/>
      <c r="J219" s="1839" t="s">
        <v>3677</v>
      </c>
      <c r="K219" s="1840"/>
      <c r="L219" s="1829" t="s">
        <v>3281</v>
      </c>
      <c r="M219" s="1830"/>
      <c r="N219" s="1839" t="s">
        <v>3282</v>
      </c>
      <c r="O219" s="1840"/>
      <c r="P219" s="1841" t="s">
        <v>3283</v>
      </c>
      <c r="Q219" s="1842"/>
      <c r="R219" s="1829" t="s">
        <v>4099</v>
      </c>
      <c r="S219" s="1830"/>
      <c r="T219" s="1829" t="s">
        <v>3284</v>
      </c>
      <c r="U219" s="1830"/>
    </row>
    <row r="220" spans="1:28" s="247" customFormat="1" ht="12.6" customHeight="1">
      <c r="A220" s="346" t="s">
        <v>284</v>
      </c>
      <c r="B220" s="347" t="s">
        <v>3956</v>
      </c>
      <c r="C220" s="348"/>
      <c r="D220" s="348"/>
      <c r="E220" s="348"/>
    </row>
    <row r="221" spans="1:28" s="247" customFormat="1" ht="12.6" customHeight="1">
      <c r="A221" s="343"/>
      <c r="B221" s="344"/>
      <c r="C221" s="344"/>
      <c r="D221" s="344"/>
      <c r="E221" s="344"/>
      <c r="F221" s="349"/>
      <c r="G221" s="349"/>
      <c r="H221" s="349"/>
      <c r="I221" s="349"/>
      <c r="J221" s="349"/>
      <c r="K221" s="349"/>
      <c r="L221" s="349"/>
      <c r="M221" s="349"/>
      <c r="N221" s="349"/>
      <c r="O221" s="349"/>
      <c r="P221" s="349"/>
      <c r="Q221" s="349"/>
      <c r="R221" s="350"/>
      <c r="S221" s="350"/>
      <c r="T221" s="350"/>
      <c r="U221" s="350"/>
    </row>
    <row r="222" spans="1:28" s="247" customFormat="1" ht="12.6" customHeight="1">
      <c r="B222" s="344" t="s">
        <v>4100</v>
      </c>
      <c r="C222" s="344"/>
      <c r="D222" s="344"/>
      <c r="E222" s="344"/>
      <c r="F222" s="344"/>
      <c r="G222" s="344"/>
      <c r="H222" s="344"/>
      <c r="I222" s="344"/>
      <c r="J222" s="344"/>
      <c r="K222" s="344"/>
      <c r="L222" s="344"/>
      <c r="M222" s="344"/>
      <c r="N222" s="344"/>
      <c r="O222" s="344"/>
      <c r="P222" s="344"/>
      <c r="Q222" s="344"/>
      <c r="R222" s="344"/>
      <c r="S222" s="344"/>
      <c r="T222" s="344"/>
      <c r="U222" s="344"/>
    </row>
    <row r="223" spans="1:28" s="247" customFormat="1" ht="12.6" customHeight="1">
      <c r="B223" s="344"/>
      <c r="C223" s="53" t="s">
        <v>3679</v>
      </c>
      <c r="D223" s="53"/>
      <c r="E223" s="53"/>
      <c r="F223" s="1831" t="s">
        <v>4147</v>
      </c>
      <c r="G223" s="1832"/>
      <c r="H223" s="1831" t="s">
        <v>4148</v>
      </c>
      <c r="I223" s="1832"/>
      <c r="J223" s="1831" t="s">
        <v>4149</v>
      </c>
      <c r="K223" s="1832"/>
      <c r="L223" s="1831" t="s">
        <v>4150</v>
      </c>
      <c r="M223" s="1832"/>
      <c r="N223" s="1831" t="s">
        <v>4151</v>
      </c>
      <c r="O223" s="1832"/>
      <c r="P223" s="1833" t="s">
        <v>4152</v>
      </c>
      <c r="Q223" s="1834"/>
      <c r="R223" s="1843" t="s">
        <v>4107</v>
      </c>
      <c r="S223" s="1844"/>
      <c r="T223" s="1833" t="s">
        <v>4153</v>
      </c>
      <c r="U223" s="1834"/>
    </row>
    <row r="224" spans="1:28" s="247" customFormat="1" ht="12.6" customHeight="1">
      <c r="B224" s="344"/>
      <c r="C224" s="53" t="s">
        <v>3696</v>
      </c>
      <c r="D224" s="53"/>
      <c r="E224" s="53"/>
      <c r="F224" s="1782"/>
      <c r="G224" s="1783"/>
      <c r="H224" s="1831" t="s">
        <v>4154</v>
      </c>
      <c r="I224" s="1832"/>
      <c r="J224" s="1831" t="s">
        <v>4155</v>
      </c>
      <c r="K224" s="1832"/>
      <c r="L224" s="1831" t="s">
        <v>4156</v>
      </c>
      <c r="M224" s="1832"/>
      <c r="N224" s="1831" t="s">
        <v>4157</v>
      </c>
      <c r="O224" s="1832"/>
      <c r="P224" s="1833" t="s">
        <v>4158</v>
      </c>
      <c r="Q224" s="1834"/>
      <c r="R224" s="1843" t="s">
        <v>4107</v>
      </c>
      <c r="S224" s="1844"/>
      <c r="T224" s="1833" t="s">
        <v>4159</v>
      </c>
      <c r="U224" s="1834"/>
    </row>
    <row r="225" spans="1:28" s="247" customFormat="1" ht="12.6" customHeight="1">
      <c r="B225" s="344" t="s">
        <v>4115</v>
      </c>
      <c r="D225" s="344"/>
      <c r="E225" s="344"/>
      <c r="F225" s="344"/>
      <c r="G225" s="344"/>
      <c r="H225" s="344"/>
      <c r="I225" s="344"/>
      <c r="J225" s="344"/>
      <c r="K225" s="344"/>
      <c r="L225" s="344"/>
      <c r="M225" s="344"/>
      <c r="N225" s="344"/>
      <c r="O225" s="344"/>
      <c r="P225" s="344"/>
      <c r="Q225" s="344"/>
      <c r="R225" s="344"/>
      <c r="S225" s="344"/>
      <c r="T225" s="344"/>
      <c r="U225" s="344"/>
    </row>
    <row r="226" spans="1:28" s="247" customFormat="1" ht="12.6" customHeight="1">
      <c r="B226" s="351" t="s">
        <v>282</v>
      </c>
      <c r="C226" s="344" t="s">
        <v>4116</v>
      </c>
      <c r="D226" s="344"/>
      <c r="E226" s="344"/>
      <c r="F226" s="344"/>
      <c r="G226" s="344"/>
      <c r="H226" s="344"/>
      <c r="I226" s="344"/>
      <c r="J226" s="344"/>
      <c r="K226" s="344"/>
      <c r="L226" s="344"/>
      <c r="M226" s="344"/>
      <c r="N226" s="344"/>
      <c r="O226" s="344"/>
      <c r="P226" s="344"/>
      <c r="Q226" s="344"/>
      <c r="R226" s="344"/>
      <c r="S226" s="344"/>
      <c r="T226" s="1810" t="s">
        <v>4160</v>
      </c>
      <c r="U226" s="1642"/>
      <c r="V226" s="344" t="s">
        <v>903</v>
      </c>
    </row>
    <row r="227" spans="1:28" s="247" customFormat="1" ht="12.6" customHeight="1">
      <c r="B227" s="351" t="s">
        <v>283</v>
      </c>
      <c r="C227" s="344" t="s">
        <v>4118</v>
      </c>
      <c r="D227" s="344"/>
      <c r="E227" s="344"/>
      <c r="F227" s="344"/>
      <c r="G227" s="344"/>
      <c r="H227" s="344"/>
      <c r="I227" s="344"/>
      <c r="J227" s="344"/>
      <c r="K227" s="344"/>
      <c r="L227" s="344"/>
      <c r="M227" s="344"/>
      <c r="N227" s="344"/>
      <c r="O227" s="344"/>
      <c r="P227" s="344"/>
      <c r="Q227" s="344"/>
      <c r="R227" s="344"/>
      <c r="S227" s="344"/>
      <c r="T227" s="1810" t="s">
        <v>4161</v>
      </c>
      <c r="U227" s="1642"/>
      <c r="V227" s="344" t="s">
        <v>906</v>
      </c>
    </row>
    <row r="228" spans="1:28" s="247" customFormat="1" ht="12.6" customHeight="1">
      <c r="B228" s="344" t="s">
        <v>4120</v>
      </c>
      <c r="C228" s="344"/>
      <c r="D228" s="344"/>
      <c r="E228" s="344"/>
      <c r="F228" s="248"/>
      <c r="G228" s="248"/>
      <c r="H228" s="248"/>
      <c r="I228" s="248"/>
      <c r="J228" s="248"/>
      <c r="K228" s="248"/>
      <c r="L228" s="248"/>
      <c r="M228" s="248"/>
      <c r="N228" s="248"/>
      <c r="O228" s="248"/>
      <c r="P228" s="248"/>
      <c r="Q228" s="248"/>
      <c r="R228" s="248"/>
      <c r="S228" s="353" t="str">
        <f>CONCATENATE($V$226," or ",$V$227," [2]")</f>
        <v>U or V [2]</v>
      </c>
      <c r="T228" s="1818" t="s">
        <v>4162</v>
      </c>
      <c r="U228" s="1639"/>
      <c r="V228" s="344" t="s">
        <v>912</v>
      </c>
    </row>
    <row r="229" spans="1:28" s="247" customFormat="1" ht="12.6" customHeight="1">
      <c r="B229" s="344" t="s">
        <v>4122</v>
      </c>
      <c r="C229" s="344"/>
      <c r="D229" s="344"/>
      <c r="E229" s="248"/>
      <c r="F229" s="344"/>
      <c r="G229" s="344"/>
      <c r="H229" s="344"/>
      <c r="I229" s="344"/>
      <c r="J229" s="344"/>
      <c r="K229" s="344"/>
      <c r="L229" s="344"/>
      <c r="M229" s="344"/>
      <c r="N229" s="344"/>
      <c r="O229" s="344"/>
      <c r="P229" s="344"/>
      <c r="Q229" s="344"/>
      <c r="R229" s="344"/>
      <c r="S229" s="248"/>
      <c r="T229" s="1819" t="s">
        <v>4163</v>
      </c>
      <c r="U229" s="1820"/>
      <c r="V229" s="354" t="s">
        <v>915</v>
      </c>
    </row>
    <row r="230" spans="1:28" s="247" customFormat="1" ht="12.6" customHeight="1">
      <c r="B230" s="344" t="s">
        <v>4124</v>
      </c>
      <c r="C230" s="344"/>
      <c r="D230" s="344"/>
      <c r="E230" s="248"/>
      <c r="F230" s="248"/>
      <c r="G230" s="248"/>
      <c r="H230" s="248"/>
      <c r="I230" s="248"/>
      <c r="J230" s="248"/>
      <c r="K230" s="248"/>
      <c r="L230" s="248"/>
      <c r="M230" s="248"/>
      <c r="N230" s="248"/>
      <c r="O230" s="248"/>
      <c r="P230" s="248"/>
      <c r="Q230" s="248"/>
      <c r="R230" s="248"/>
      <c r="S230" s="353" t="str">
        <f>CONCATENATE($V$228," x ",$V$229)</f>
        <v>W x X</v>
      </c>
      <c r="T230" s="1818" t="s">
        <v>4164</v>
      </c>
      <c r="U230" s="1639"/>
      <c r="V230" s="344"/>
    </row>
    <row r="231" spans="1:28" s="247" customFormat="1" ht="12.6" customHeight="1"/>
    <row r="232" spans="1:28" s="247" customFormat="1" ht="12.6" customHeight="1"/>
    <row r="233" spans="1:28" s="247" customFormat="1" ht="12.6" customHeight="1">
      <c r="A233" s="346" t="s">
        <v>423</v>
      </c>
      <c r="B233" s="347" t="s">
        <v>280</v>
      </c>
      <c r="C233" s="348"/>
      <c r="D233" s="348"/>
      <c r="E233" s="348"/>
    </row>
    <row r="234" spans="1:28" s="247" customFormat="1" ht="12.6" customHeight="1">
      <c r="B234" s="344" t="s">
        <v>4115</v>
      </c>
      <c r="D234" s="344"/>
      <c r="E234" s="344"/>
      <c r="F234" s="344"/>
      <c r="G234" s="344"/>
      <c r="H234" s="344"/>
      <c r="I234" s="344"/>
      <c r="J234" s="344"/>
      <c r="K234" s="344"/>
      <c r="L234" s="344"/>
      <c r="M234" s="344"/>
      <c r="N234" s="344"/>
      <c r="O234" s="344"/>
      <c r="P234" s="344"/>
      <c r="Q234" s="344"/>
      <c r="R234" s="344"/>
      <c r="S234" s="344"/>
      <c r="T234" s="344"/>
      <c r="U234" s="344"/>
    </row>
    <row r="235" spans="1:28" s="247" customFormat="1" ht="12.6" customHeight="1">
      <c r="B235" s="351" t="s">
        <v>282</v>
      </c>
      <c r="C235" s="344" t="s">
        <v>4116</v>
      </c>
      <c r="D235" s="344"/>
      <c r="E235" s="344"/>
      <c r="F235" s="344"/>
      <c r="G235" s="344"/>
      <c r="H235" s="344"/>
      <c r="I235" s="344"/>
      <c r="J235" s="344"/>
      <c r="K235" s="344"/>
      <c r="L235" s="344"/>
      <c r="M235" s="344"/>
      <c r="N235" s="344"/>
      <c r="O235" s="344"/>
      <c r="P235" s="344"/>
      <c r="Q235" s="344"/>
      <c r="R235" s="344"/>
      <c r="S235" s="353" t="str">
        <f>CONCATENATE($V$199," + ",$V$213,," + ",$V$226)</f>
        <v>A + M + U</v>
      </c>
      <c r="T235" s="1810" t="s">
        <v>4165</v>
      </c>
      <c r="U235" s="1642"/>
      <c r="V235" s="344" t="s">
        <v>930</v>
      </c>
    </row>
    <row r="236" spans="1:28" s="247" customFormat="1" ht="12.6" customHeight="1">
      <c r="B236" s="351" t="s">
        <v>283</v>
      </c>
      <c r="C236" s="344" t="s">
        <v>4118</v>
      </c>
      <c r="D236" s="344"/>
      <c r="E236" s="344"/>
      <c r="F236" s="344"/>
      <c r="G236" s="344"/>
      <c r="H236" s="344"/>
      <c r="I236" s="344"/>
      <c r="J236" s="344"/>
      <c r="K236" s="344"/>
      <c r="L236" s="344"/>
      <c r="M236" s="344"/>
      <c r="N236" s="344"/>
      <c r="O236" s="344"/>
      <c r="P236" s="344"/>
      <c r="Q236" s="344"/>
      <c r="R236" s="344"/>
      <c r="S236" s="353" t="str">
        <f>CONCATENATE($V$200," + ",$V$214," + ",$V$227)</f>
        <v>B + N + V</v>
      </c>
      <c r="T236" s="1810" t="s">
        <v>4166</v>
      </c>
      <c r="U236" s="1642"/>
      <c r="V236" s="344" t="s">
        <v>951</v>
      </c>
    </row>
    <row r="237" spans="1:28" s="247" customFormat="1" ht="12.6" customHeight="1">
      <c r="B237" s="344" t="s">
        <v>4120</v>
      </c>
      <c r="C237" s="344"/>
      <c r="D237" s="344"/>
      <c r="E237" s="344"/>
      <c r="F237" s="248"/>
      <c r="G237" s="248"/>
      <c r="H237" s="248"/>
      <c r="I237" s="248"/>
      <c r="J237" s="248"/>
      <c r="K237" s="248"/>
      <c r="L237" s="248"/>
      <c r="M237" s="248"/>
      <c r="N237" s="248"/>
      <c r="O237" s="248"/>
      <c r="P237" s="248"/>
      <c r="Q237" s="248"/>
      <c r="R237" s="248"/>
      <c r="S237" s="353" t="str">
        <f>CONCATENATE("Greater of ",$V$235," and ",$V$236," [2]")</f>
        <v>Greater of AC and AD [2]</v>
      </c>
      <c r="T237" s="1810" t="s">
        <v>4167</v>
      </c>
      <c r="U237" s="1642"/>
      <c r="V237" s="344" t="s">
        <v>954</v>
      </c>
    </row>
    <row r="238" spans="1:28" s="247" customFormat="1" ht="12.6" customHeight="1">
      <c r="B238" s="344" t="s">
        <v>4122</v>
      </c>
      <c r="C238" s="344"/>
      <c r="D238" s="344"/>
      <c r="E238" s="248"/>
      <c r="F238" s="344"/>
      <c r="G238" s="344"/>
      <c r="H238" s="344"/>
      <c r="I238" s="344"/>
      <c r="J238" s="344"/>
      <c r="K238" s="344"/>
      <c r="L238" s="344"/>
      <c r="M238" s="344"/>
      <c r="N238" s="344"/>
      <c r="O238" s="344"/>
      <c r="P238" s="344"/>
      <c r="Q238" s="344"/>
      <c r="R238" s="344"/>
      <c r="S238" s="248"/>
      <c r="T238" s="1810" t="s">
        <v>4168</v>
      </c>
      <c r="U238" s="1642"/>
      <c r="V238" s="354" t="s">
        <v>957</v>
      </c>
    </row>
    <row r="239" spans="1:28" s="247" customFormat="1" ht="12.6" customHeight="1">
      <c r="B239" s="344" t="s">
        <v>4124</v>
      </c>
      <c r="C239" s="344"/>
      <c r="D239" s="344"/>
      <c r="E239" s="248"/>
      <c r="F239" s="248"/>
      <c r="G239" s="248"/>
      <c r="H239" s="248"/>
      <c r="I239" s="248"/>
      <c r="J239" s="248"/>
      <c r="K239" s="248"/>
      <c r="L239" s="248"/>
      <c r="M239" s="248"/>
      <c r="N239" s="248"/>
      <c r="O239" s="248"/>
      <c r="P239" s="248"/>
      <c r="Q239" s="248"/>
      <c r="R239" s="248"/>
      <c r="S239" s="353" t="str">
        <f>CONCATENATE($V$237," x ",$V$238)</f>
        <v>AE x AF</v>
      </c>
      <c r="T239" s="1810" t="s">
        <v>4169</v>
      </c>
      <c r="U239" s="1642"/>
      <c r="V239" s="344" t="s">
        <v>968</v>
      </c>
      <c r="W239" s="248"/>
      <c r="X239" s="248"/>
      <c r="Y239" s="248"/>
      <c r="Z239" s="248"/>
      <c r="AA239" s="248"/>
      <c r="AB239" s="248"/>
    </row>
    <row r="240" spans="1:28" s="247" customFormat="1" ht="12.6" customHeight="1">
      <c r="B240" s="344" t="s">
        <v>3828</v>
      </c>
      <c r="C240" s="344"/>
      <c r="D240" s="344"/>
      <c r="E240" s="248"/>
      <c r="F240" s="248"/>
      <c r="G240" s="248"/>
      <c r="H240" s="248"/>
      <c r="I240" s="248"/>
      <c r="J240" s="248"/>
      <c r="K240" s="248"/>
      <c r="L240" s="248"/>
      <c r="M240" s="248"/>
      <c r="N240" s="248"/>
      <c r="O240" s="248"/>
      <c r="P240" s="248"/>
      <c r="Q240" s="248"/>
      <c r="R240" s="248"/>
      <c r="S240" s="353" t="str">
        <f>CONCATENATE($V$204,)</f>
        <v>F</v>
      </c>
      <c r="T240" s="1810" t="s">
        <v>4170</v>
      </c>
      <c r="U240" s="1642"/>
      <c r="V240" s="344" t="s">
        <v>970</v>
      </c>
      <c r="W240" s="248"/>
      <c r="X240" s="248"/>
      <c r="Y240" s="248"/>
      <c r="Z240" s="248"/>
      <c r="AA240" s="248"/>
      <c r="AB240" s="248"/>
    </row>
    <row r="241" spans="1:25" s="247" customFormat="1" ht="12.6" customHeight="1">
      <c r="B241" s="344" t="s">
        <v>4127</v>
      </c>
      <c r="C241" s="344"/>
      <c r="D241" s="344"/>
      <c r="E241" s="344"/>
      <c r="F241" s="248"/>
      <c r="G241" s="248"/>
      <c r="H241" s="248"/>
      <c r="I241" s="248"/>
      <c r="J241" s="248"/>
      <c r="K241" s="248"/>
      <c r="L241" s="248"/>
      <c r="M241" s="248"/>
      <c r="N241" s="248"/>
      <c r="O241" s="248"/>
      <c r="P241" s="248"/>
      <c r="Q241" s="248"/>
      <c r="R241" s="248"/>
      <c r="S241" s="353" t="str">
        <f>CONCATENATE($V$239," + ",$V$240)</f>
        <v>AG + AH</v>
      </c>
      <c r="T241" s="1810" t="s">
        <v>4171</v>
      </c>
      <c r="U241" s="1642"/>
      <c r="V241" s="344" t="s">
        <v>973</v>
      </c>
    </row>
    <row r="242" spans="1:25" s="247" customFormat="1" ht="12.6" customHeight="1"/>
    <row r="243" spans="1:25" s="247" customFormat="1" ht="12.6" customHeight="1"/>
    <row r="244" spans="1:25" ht="12.6" customHeight="1"/>
    <row r="245" spans="1:25" ht="12.6" customHeight="1"/>
    <row r="246" spans="1:25" ht="22.35" customHeight="1">
      <c r="A246" s="168">
        <v>1</v>
      </c>
      <c r="B246" s="1751" t="s">
        <v>4172</v>
      </c>
      <c r="C246" s="1751"/>
      <c r="D246" s="1751"/>
      <c r="E246" s="1751"/>
      <c r="F246" s="1751"/>
      <c r="G246" s="1751"/>
      <c r="H246" s="1751"/>
      <c r="I246" s="1751"/>
      <c r="J246" s="1751"/>
      <c r="K246" s="1751"/>
      <c r="L246" s="1751"/>
      <c r="M246" s="1751"/>
      <c r="N246" s="1751"/>
      <c r="O246" s="1751"/>
      <c r="P246" s="1751"/>
      <c r="Q246" s="1751"/>
      <c r="R246" s="1751"/>
      <c r="S246" s="1751"/>
      <c r="T246" s="1751"/>
      <c r="U246" s="1751"/>
      <c r="V246" s="1751"/>
      <c r="W246" s="171"/>
      <c r="X246" s="171"/>
      <c r="Y246" s="171"/>
    </row>
    <row r="247" spans="1:25" ht="13.8">
      <c r="A247" s="168">
        <v>2</v>
      </c>
      <c r="B247" s="1539" t="s">
        <v>4173</v>
      </c>
      <c r="C247" s="1539"/>
      <c r="D247" s="1539"/>
      <c r="E247" s="1539"/>
      <c r="F247" s="1539"/>
      <c r="G247" s="1539"/>
      <c r="H247" s="1539"/>
      <c r="I247" s="1539"/>
      <c r="J247" s="1539"/>
      <c r="K247" s="1539"/>
      <c r="L247" s="1539"/>
      <c r="M247" s="1539"/>
      <c r="N247" s="1539"/>
      <c r="O247" s="1539"/>
      <c r="P247" s="1539"/>
      <c r="Q247" s="1539"/>
      <c r="R247" s="1539"/>
      <c r="S247" s="1539"/>
      <c r="T247" s="1539"/>
      <c r="U247" s="1539"/>
      <c r="V247" s="1539"/>
      <c r="W247" s="1539"/>
      <c r="X247" s="1539"/>
      <c r="Y247" s="1539"/>
    </row>
    <row r="248" spans="1:25" ht="12.6" customHeight="1">
      <c r="A248" s="373"/>
    </row>
    <row r="249" spans="1:25" ht="12.6" customHeight="1"/>
    <row r="250" spans="1:25" ht="12.6" customHeight="1"/>
    <row r="251" spans="1:25" ht="12.6" customHeight="1">
      <c r="T251" s="1"/>
      <c r="U251" s="1"/>
    </row>
    <row r="252" spans="1:25" ht="12.6" customHeight="1">
      <c r="T252" s="1"/>
      <c r="U252" s="1"/>
    </row>
    <row r="253" spans="1:25" ht="12.6" customHeight="1">
      <c r="T253" s="1"/>
      <c r="U253" s="1"/>
    </row>
  </sheetData>
  <sheetProtection formatColumns="0" formatRows="0"/>
  <customSheetViews>
    <customSheetView guid="{322AC775-AF01-45AA-8A10-37DBB67FD782}" scale="102" showPageBreaks="1" printArea="1" view="pageBreakPreview">
      <selection activeCell="B3" sqref="B3:E3"/>
      <rowBreaks count="3" manualBreakCount="3">
        <brk id="57" max="21" man="1"/>
        <brk id="120" max="21" man="1"/>
        <brk id="190" max="21" man="1"/>
      </rowBreaks>
      <colBreaks count="1" manualBreakCount="1">
        <brk id="25" max="246" man="1"/>
      </colBreaks>
      <pageMargins left="0" right="0" top="0" bottom="0" header="0" footer="0"/>
      <pageSetup scale="58" fitToHeight="0" orientation="landscape" verticalDpi="300" r:id="rId1"/>
      <headerFooter alignWithMargins="0">
        <oddHeader>&amp;C
&amp;R&amp;9 PROTECTED B WHEN COMPLETED</oddHeader>
        <oddFooter>&amp;L&amp;9&amp;F&amp;C&amp;9 Schedule &amp;A&amp;R&amp;9                               p. &amp;P / &amp;N</oddFooter>
      </headerFooter>
    </customSheetView>
  </customSheetViews>
  <mergeCells count="1121">
    <mergeCell ref="B156:E156"/>
    <mergeCell ref="F156:G156"/>
    <mergeCell ref="H156:I156"/>
    <mergeCell ref="J156:K156"/>
    <mergeCell ref="L156:M156"/>
    <mergeCell ref="N156:O156"/>
    <mergeCell ref="P156:Q156"/>
    <mergeCell ref="R156:S156"/>
    <mergeCell ref="P82:Q82"/>
    <mergeCell ref="R82:S82"/>
    <mergeCell ref="F85:G85"/>
    <mergeCell ref="H85:I85"/>
    <mergeCell ref="J85:K85"/>
    <mergeCell ref="L85:M85"/>
    <mergeCell ref="N85:O85"/>
    <mergeCell ref="R85:S85"/>
    <mergeCell ref="B82:E82"/>
    <mergeCell ref="F82:G82"/>
    <mergeCell ref="H82:I82"/>
    <mergeCell ref="J82:K82"/>
    <mergeCell ref="L82:M82"/>
    <mergeCell ref="N82:O82"/>
    <mergeCell ref="F88:G88"/>
    <mergeCell ref="H88:I88"/>
    <mergeCell ref="J88:K88"/>
    <mergeCell ref="L88:M88"/>
    <mergeCell ref="N88:O88"/>
    <mergeCell ref="R88:S88"/>
    <mergeCell ref="R86:S86"/>
    <mergeCell ref="F87:G87"/>
    <mergeCell ref="H87:I87"/>
    <mergeCell ref="J87:K87"/>
    <mergeCell ref="F86:G86"/>
    <mergeCell ref="H86:I86"/>
    <mergeCell ref="J86:K86"/>
    <mergeCell ref="L86:M86"/>
    <mergeCell ref="N86:O86"/>
    <mergeCell ref="P86:Q86"/>
    <mergeCell ref="R89:S89"/>
    <mergeCell ref="F90:G90"/>
    <mergeCell ref="H90:I90"/>
    <mergeCell ref="J90:K90"/>
    <mergeCell ref="L90:M90"/>
    <mergeCell ref="N90:O90"/>
    <mergeCell ref="P90:Q90"/>
    <mergeCell ref="R90:S90"/>
    <mergeCell ref="F89:G89"/>
    <mergeCell ref="H89:I89"/>
    <mergeCell ref="J89:K89"/>
    <mergeCell ref="L89:M89"/>
    <mergeCell ref="N89:O89"/>
    <mergeCell ref="P89:Q89"/>
    <mergeCell ref="F93:G93"/>
    <mergeCell ref="H93:I93"/>
    <mergeCell ref="J93:K93"/>
    <mergeCell ref="L93:M93"/>
    <mergeCell ref="N93:O93"/>
    <mergeCell ref="R93:S93"/>
    <mergeCell ref="F91:G91"/>
    <mergeCell ref="H91:I91"/>
    <mergeCell ref="J91:K91"/>
    <mergeCell ref="L91:M91"/>
    <mergeCell ref="N91:O91"/>
    <mergeCell ref="P91:Q91"/>
    <mergeCell ref="F96:G96"/>
    <mergeCell ref="H96:I96"/>
    <mergeCell ref="J96:K96"/>
    <mergeCell ref="L96:M96"/>
    <mergeCell ref="N96:O96"/>
    <mergeCell ref="R96:S96"/>
    <mergeCell ref="R94:S94"/>
    <mergeCell ref="F95:G95"/>
    <mergeCell ref="H95:I95"/>
    <mergeCell ref="J95:K95"/>
    <mergeCell ref="L95:M95"/>
    <mergeCell ref="N95:O95"/>
    <mergeCell ref="P95:Q95"/>
    <mergeCell ref="R95:S95"/>
    <mergeCell ref="F94:G94"/>
    <mergeCell ref="H94:I94"/>
    <mergeCell ref="J94:K94"/>
    <mergeCell ref="L94:M94"/>
    <mergeCell ref="N94:O94"/>
    <mergeCell ref="F98:G98"/>
    <mergeCell ref="H98:I98"/>
    <mergeCell ref="J98:K98"/>
    <mergeCell ref="L98:M98"/>
    <mergeCell ref="N98:O98"/>
    <mergeCell ref="P98:Q98"/>
    <mergeCell ref="R98:S98"/>
    <mergeCell ref="F97:G97"/>
    <mergeCell ref="H97:I97"/>
    <mergeCell ref="J97:K97"/>
    <mergeCell ref="L97:M97"/>
    <mergeCell ref="N97:O97"/>
    <mergeCell ref="P97:Q97"/>
    <mergeCell ref="R99:S99"/>
    <mergeCell ref="F101:G101"/>
    <mergeCell ref="H101:I101"/>
    <mergeCell ref="J101:K101"/>
    <mergeCell ref="L101:M101"/>
    <mergeCell ref="N101:O101"/>
    <mergeCell ref="R101:S101"/>
    <mergeCell ref="F99:G99"/>
    <mergeCell ref="H99:I99"/>
    <mergeCell ref="J99:K99"/>
    <mergeCell ref="L99:M99"/>
    <mergeCell ref="N99:O99"/>
    <mergeCell ref="P99:Q99"/>
    <mergeCell ref="F104:G104"/>
    <mergeCell ref="H104:I104"/>
    <mergeCell ref="J104:K104"/>
    <mergeCell ref="L104:M104"/>
    <mergeCell ref="N104:O104"/>
    <mergeCell ref="R104:S104"/>
    <mergeCell ref="R102:S102"/>
    <mergeCell ref="F103:G103"/>
    <mergeCell ref="H103:I103"/>
    <mergeCell ref="J103:K103"/>
    <mergeCell ref="L103:M103"/>
    <mergeCell ref="N103:O103"/>
    <mergeCell ref="P103:Q103"/>
    <mergeCell ref="R103:S103"/>
    <mergeCell ref="F102:G102"/>
    <mergeCell ref="H102:I102"/>
    <mergeCell ref="J102:K102"/>
    <mergeCell ref="L102:M102"/>
    <mergeCell ref="N102:O102"/>
    <mergeCell ref="P102:Q102"/>
    <mergeCell ref="F106:G106"/>
    <mergeCell ref="H106:I106"/>
    <mergeCell ref="J106:K106"/>
    <mergeCell ref="L106:M106"/>
    <mergeCell ref="N106:O106"/>
    <mergeCell ref="P106:Q106"/>
    <mergeCell ref="R106:S106"/>
    <mergeCell ref="F105:G105"/>
    <mergeCell ref="H105:I105"/>
    <mergeCell ref="J105:K105"/>
    <mergeCell ref="L105:M105"/>
    <mergeCell ref="N105:O105"/>
    <mergeCell ref="P105:Q105"/>
    <mergeCell ref="R107:S107"/>
    <mergeCell ref="F109:G109"/>
    <mergeCell ref="H109:I109"/>
    <mergeCell ref="J109:K109"/>
    <mergeCell ref="L109:M109"/>
    <mergeCell ref="N109:O109"/>
    <mergeCell ref="R109:S109"/>
    <mergeCell ref="F107:G107"/>
    <mergeCell ref="H107:I107"/>
    <mergeCell ref="J107:K107"/>
    <mergeCell ref="L107:M107"/>
    <mergeCell ref="N107:O107"/>
    <mergeCell ref="P107:Q107"/>
    <mergeCell ref="F112:G112"/>
    <mergeCell ref="H112:I112"/>
    <mergeCell ref="J112:K112"/>
    <mergeCell ref="L112:M112"/>
    <mergeCell ref="N112:O112"/>
    <mergeCell ref="R112:S112"/>
    <mergeCell ref="R110:S110"/>
    <mergeCell ref="F111:G111"/>
    <mergeCell ref="H111:I111"/>
    <mergeCell ref="J111:K111"/>
    <mergeCell ref="L111:M111"/>
    <mergeCell ref="N111:O111"/>
    <mergeCell ref="P111:Q111"/>
    <mergeCell ref="R111:S111"/>
    <mergeCell ref="F110:G110"/>
    <mergeCell ref="H110:I110"/>
    <mergeCell ref="J110:K110"/>
    <mergeCell ref="L110:M110"/>
    <mergeCell ref="N110:O110"/>
    <mergeCell ref="P110:Q110"/>
    <mergeCell ref="F115:G115"/>
    <mergeCell ref="H115:I115"/>
    <mergeCell ref="J115:K115"/>
    <mergeCell ref="L115:M115"/>
    <mergeCell ref="N115:O115"/>
    <mergeCell ref="P115:Q115"/>
    <mergeCell ref="P121:Q121"/>
    <mergeCell ref="R121:S121"/>
    <mergeCell ref="F124:G124"/>
    <mergeCell ref="H124:I124"/>
    <mergeCell ref="J124:K124"/>
    <mergeCell ref="L124:M124"/>
    <mergeCell ref="N124:O124"/>
    <mergeCell ref="R124:S124"/>
    <mergeCell ref="R113:S113"/>
    <mergeCell ref="F114:G114"/>
    <mergeCell ref="H114:I114"/>
    <mergeCell ref="J114:K114"/>
    <mergeCell ref="L114:M114"/>
    <mergeCell ref="N114:O114"/>
    <mergeCell ref="P114:Q114"/>
    <mergeCell ref="R114:S114"/>
    <mergeCell ref="F113:G113"/>
    <mergeCell ref="H113:I113"/>
    <mergeCell ref="J113:K113"/>
    <mergeCell ref="L113:M113"/>
    <mergeCell ref="N113:O113"/>
    <mergeCell ref="P113:Q113"/>
    <mergeCell ref="R115:S115"/>
    <mergeCell ref="R116:S116"/>
    <mergeCell ref="B121:E121"/>
    <mergeCell ref="F121:G121"/>
    <mergeCell ref="H121:I121"/>
    <mergeCell ref="J121:K121"/>
    <mergeCell ref="L121:M121"/>
    <mergeCell ref="N121:O121"/>
    <mergeCell ref="F127:G127"/>
    <mergeCell ref="H127:I127"/>
    <mergeCell ref="J127:K127"/>
    <mergeCell ref="L127:M127"/>
    <mergeCell ref="N127:O127"/>
    <mergeCell ref="R127:S127"/>
    <mergeCell ref="R125:S125"/>
    <mergeCell ref="F126:G126"/>
    <mergeCell ref="H126:I126"/>
    <mergeCell ref="J126:K126"/>
    <mergeCell ref="L126:M126"/>
    <mergeCell ref="N126:O126"/>
    <mergeCell ref="P126:Q126"/>
    <mergeCell ref="R126:S126"/>
    <mergeCell ref="F125:G125"/>
    <mergeCell ref="H125:I125"/>
    <mergeCell ref="J125:K125"/>
    <mergeCell ref="L125:M125"/>
    <mergeCell ref="N125:O125"/>
    <mergeCell ref="P125:Q125"/>
    <mergeCell ref="F129:G129"/>
    <mergeCell ref="H129:I129"/>
    <mergeCell ref="J129:K129"/>
    <mergeCell ref="L129:M129"/>
    <mergeCell ref="N129:O129"/>
    <mergeCell ref="P129:Q129"/>
    <mergeCell ref="R129:S129"/>
    <mergeCell ref="F128:G128"/>
    <mergeCell ref="H128:I128"/>
    <mergeCell ref="J128:K128"/>
    <mergeCell ref="L128:M128"/>
    <mergeCell ref="N128:O128"/>
    <mergeCell ref="P128:Q128"/>
    <mergeCell ref="R130:S130"/>
    <mergeCell ref="F132:G132"/>
    <mergeCell ref="H132:I132"/>
    <mergeCell ref="J132:K132"/>
    <mergeCell ref="L132:M132"/>
    <mergeCell ref="N132:O132"/>
    <mergeCell ref="R132:S132"/>
    <mergeCell ref="F130:G130"/>
    <mergeCell ref="H130:I130"/>
    <mergeCell ref="J130:K130"/>
    <mergeCell ref="L130:M130"/>
    <mergeCell ref="N130:O130"/>
    <mergeCell ref="P130:Q130"/>
    <mergeCell ref="F135:G135"/>
    <mergeCell ref="H135:I135"/>
    <mergeCell ref="J135:K135"/>
    <mergeCell ref="L135:M135"/>
    <mergeCell ref="N135:O135"/>
    <mergeCell ref="R135:S135"/>
    <mergeCell ref="R133:S133"/>
    <mergeCell ref="F134:G134"/>
    <mergeCell ref="H134:I134"/>
    <mergeCell ref="J134:K134"/>
    <mergeCell ref="L134:M134"/>
    <mergeCell ref="N134:O134"/>
    <mergeCell ref="P134:Q134"/>
    <mergeCell ref="R134:S134"/>
    <mergeCell ref="F133:G133"/>
    <mergeCell ref="H133:I133"/>
    <mergeCell ref="J133:K133"/>
    <mergeCell ref="L133:M133"/>
    <mergeCell ref="N133:O133"/>
    <mergeCell ref="P133:Q133"/>
    <mergeCell ref="F137:G137"/>
    <mergeCell ref="H137:I137"/>
    <mergeCell ref="J137:K137"/>
    <mergeCell ref="L137:M137"/>
    <mergeCell ref="N137:O137"/>
    <mergeCell ref="P137:Q137"/>
    <mergeCell ref="R137:S137"/>
    <mergeCell ref="F136:G136"/>
    <mergeCell ref="H136:I136"/>
    <mergeCell ref="J136:K136"/>
    <mergeCell ref="L136:M136"/>
    <mergeCell ref="N136:O136"/>
    <mergeCell ref="P136:Q136"/>
    <mergeCell ref="R138:S138"/>
    <mergeCell ref="F140:G140"/>
    <mergeCell ref="H140:I140"/>
    <mergeCell ref="J140:K140"/>
    <mergeCell ref="L140:M140"/>
    <mergeCell ref="N140:O140"/>
    <mergeCell ref="R140:S140"/>
    <mergeCell ref="F138:G138"/>
    <mergeCell ref="H138:I138"/>
    <mergeCell ref="J138:K138"/>
    <mergeCell ref="L138:M138"/>
    <mergeCell ref="N138:O138"/>
    <mergeCell ref="P138:Q138"/>
    <mergeCell ref="F143:G143"/>
    <mergeCell ref="H143:I143"/>
    <mergeCell ref="J143:K143"/>
    <mergeCell ref="L143:M143"/>
    <mergeCell ref="N143:O143"/>
    <mergeCell ref="R143:S143"/>
    <mergeCell ref="R141:S141"/>
    <mergeCell ref="F142:G142"/>
    <mergeCell ref="H142:I142"/>
    <mergeCell ref="J142:K142"/>
    <mergeCell ref="L142:M142"/>
    <mergeCell ref="N142:O142"/>
    <mergeCell ref="P142:Q142"/>
    <mergeCell ref="R142:S142"/>
    <mergeCell ref="F141:G141"/>
    <mergeCell ref="H141:I141"/>
    <mergeCell ref="J141:K141"/>
    <mergeCell ref="L141:M141"/>
    <mergeCell ref="N141:O141"/>
    <mergeCell ref="P141:Q141"/>
    <mergeCell ref="F145:G145"/>
    <mergeCell ref="H145:I145"/>
    <mergeCell ref="J145:K145"/>
    <mergeCell ref="L145:M145"/>
    <mergeCell ref="N145:O145"/>
    <mergeCell ref="P145:Q145"/>
    <mergeCell ref="R145:S145"/>
    <mergeCell ref="F144:G144"/>
    <mergeCell ref="H144:I144"/>
    <mergeCell ref="J144:K144"/>
    <mergeCell ref="L144:M144"/>
    <mergeCell ref="N144:O144"/>
    <mergeCell ref="P144:Q144"/>
    <mergeCell ref="R146:S146"/>
    <mergeCell ref="F148:G148"/>
    <mergeCell ref="H148:I148"/>
    <mergeCell ref="J148:K148"/>
    <mergeCell ref="L148:M148"/>
    <mergeCell ref="N148:O148"/>
    <mergeCell ref="R148:S148"/>
    <mergeCell ref="F146:G146"/>
    <mergeCell ref="H146:I146"/>
    <mergeCell ref="J146:K146"/>
    <mergeCell ref="L146:M146"/>
    <mergeCell ref="N146:O146"/>
    <mergeCell ref="P146:Q146"/>
    <mergeCell ref="F151:G151"/>
    <mergeCell ref="H151:I151"/>
    <mergeCell ref="J151:K151"/>
    <mergeCell ref="L151:M151"/>
    <mergeCell ref="N151:O151"/>
    <mergeCell ref="R151:S151"/>
    <mergeCell ref="R149:S149"/>
    <mergeCell ref="F150:G150"/>
    <mergeCell ref="H150:I150"/>
    <mergeCell ref="J150:K150"/>
    <mergeCell ref="L150:M150"/>
    <mergeCell ref="N150:O150"/>
    <mergeCell ref="P150:Q150"/>
    <mergeCell ref="R150:S150"/>
    <mergeCell ref="F149:G149"/>
    <mergeCell ref="H149:I149"/>
    <mergeCell ref="J149:K149"/>
    <mergeCell ref="L149:M149"/>
    <mergeCell ref="N149:O149"/>
    <mergeCell ref="P149:Q149"/>
    <mergeCell ref="F153:G153"/>
    <mergeCell ref="H153:I153"/>
    <mergeCell ref="J153:K153"/>
    <mergeCell ref="L153:M153"/>
    <mergeCell ref="N153:O153"/>
    <mergeCell ref="P153:Q153"/>
    <mergeCell ref="R153:S153"/>
    <mergeCell ref="F152:G152"/>
    <mergeCell ref="H152:I152"/>
    <mergeCell ref="J152:K152"/>
    <mergeCell ref="L152:M152"/>
    <mergeCell ref="N152:O152"/>
    <mergeCell ref="P152:Q152"/>
    <mergeCell ref="R154:S154"/>
    <mergeCell ref="F160:G160"/>
    <mergeCell ref="H160:I160"/>
    <mergeCell ref="J160:K160"/>
    <mergeCell ref="L160:M160"/>
    <mergeCell ref="N160:O160"/>
    <mergeCell ref="R160:S160"/>
    <mergeCell ref="F154:G154"/>
    <mergeCell ref="H154:I154"/>
    <mergeCell ref="J154:K154"/>
    <mergeCell ref="L154:M154"/>
    <mergeCell ref="N154:O154"/>
    <mergeCell ref="P154:Q154"/>
    <mergeCell ref="F163:G163"/>
    <mergeCell ref="H163:I163"/>
    <mergeCell ref="J163:K163"/>
    <mergeCell ref="L163:M163"/>
    <mergeCell ref="N163:O163"/>
    <mergeCell ref="R163:S163"/>
    <mergeCell ref="R161:S161"/>
    <mergeCell ref="F162:G162"/>
    <mergeCell ref="H162:I162"/>
    <mergeCell ref="J162:K162"/>
    <mergeCell ref="L162:M162"/>
    <mergeCell ref="N162:O162"/>
    <mergeCell ref="P162:Q162"/>
    <mergeCell ref="R162:S162"/>
    <mergeCell ref="F161:G161"/>
    <mergeCell ref="H161:I161"/>
    <mergeCell ref="J161:K161"/>
    <mergeCell ref="L161:M161"/>
    <mergeCell ref="N161:O161"/>
    <mergeCell ref="P161:Q161"/>
    <mergeCell ref="F165:G165"/>
    <mergeCell ref="H165:I165"/>
    <mergeCell ref="J165:K165"/>
    <mergeCell ref="L165:M165"/>
    <mergeCell ref="N165:O165"/>
    <mergeCell ref="P165:Q165"/>
    <mergeCell ref="R165:S165"/>
    <mergeCell ref="F164:G164"/>
    <mergeCell ref="H164:I164"/>
    <mergeCell ref="J164:K164"/>
    <mergeCell ref="L164:M164"/>
    <mergeCell ref="N164:O164"/>
    <mergeCell ref="P164:Q164"/>
    <mergeCell ref="R166:S166"/>
    <mergeCell ref="F168:G168"/>
    <mergeCell ref="H168:I168"/>
    <mergeCell ref="J168:K168"/>
    <mergeCell ref="L168:M168"/>
    <mergeCell ref="N168:O168"/>
    <mergeCell ref="R168:S168"/>
    <mergeCell ref="F166:G166"/>
    <mergeCell ref="H166:I166"/>
    <mergeCell ref="J166:K166"/>
    <mergeCell ref="L166:M166"/>
    <mergeCell ref="N166:O166"/>
    <mergeCell ref="P166:Q166"/>
    <mergeCell ref="F171:G171"/>
    <mergeCell ref="H171:I171"/>
    <mergeCell ref="J171:K171"/>
    <mergeCell ref="L171:M171"/>
    <mergeCell ref="N171:O171"/>
    <mergeCell ref="R171:S171"/>
    <mergeCell ref="R169:S169"/>
    <mergeCell ref="F170:G170"/>
    <mergeCell ref="H170:I170"/>
    <mergeCell ref="J170:K170"/>
    <mergeCell ref="L170:M170"/>
    <mergeCell ref="N170:O170"/>
    <mergeCell ref="P170:Q170"/>
    <mergeCell ref="R170:S170"/>
    <mergeCell ref="F169:G169"/>
    <mergeCell ref="H169:I169"/>
    <mergeCell ref="J169:K169"/>
    <mergeCell ref="L169:M169"/>
    <mergeCell ref="N169:O169"/>
    <mergeCell ref="P169:Q169"/>
    <mergeCell ref="F173:G173"/>
    <mergeCell ref="H173:I173"/>
    <mergeCell ref="J173:K173"/>
    <mergeCell ref="L173:M173"/>
    <mergeCell ref="N173:O173"/>
    <mergeCell ref="P173:Q173"/>
    <mergeCell ref="R173:S173"/>
    <mergeCell ref="F172:G172"/>
    <mergeCell ref="H172:I172"/>
    <mergeCell ref="J172:K172"/>
    <mergeCell ref="L172:M172"/>
    <mergeCell ref="N172:O172"/>
    <mergeCell ref="P172:Q172"/>
    <mergeCell ref="R174:S174"/>
    <mergeCell ref="F176:G176"/>
    <mergeCell ref="H176:I176"/>
    <mergeCell ref="J176:K176"/>
    <mergeCell ref="L176:M176"/>
    <mergeCell ref="N176:O176"/>
    <mergeCell ref="R176:S176"/>
    <mergeCell ref="F174:G174"/>
    <mergeCell ref="H174:I174"/>
    <mergeCell ref="J174:K174"/>
    <mergeCell ref="L174:M174"/>
    <mergeCell ref="N174:O174"/>
    <mergeCell ref="P174:Q174"/>
    <mergeCell ref="F179:G179"/>
    <mergeCell ref="H179:I179"/>
    <mergeCell ref="J179:K179"/>
    <mergeCell ref="L179:M179"/>
    <mergeCell ref="N179:O179"/>
    <mergeCell ref="R179:S179"/>
    <mergeCell ref="R177:S177"/>
    <mergeCell ref="F178:G178"/>
    <mergeCell ref="H178:I178"/>
    <mergeCell ref="J178:K178"/>
    <mergeCell ref="L178:M178"/>
    <mergeCell ref="N178:O178"/>
    <mergeCell ref="P178:Q178"/>
    <mergeCell ref="R178:S178"/>
    <mergeCell ref="F177:G177"/>
    <mergeCell ref="H177:I177"/>
    <mergeCell ref="J177:K177"/>
    <mergeCell ref="L177:M177"/>
    <mergeCell ref="N177:O177"/>
    <mergeCell ref="P177:Q177"/>
    <mergeCell ref="F181:G181"/>
    <mergeCell ref="H181:I181"/>
    <mergeCell ref="J181:K181"/>
    <mergeCell ref="L181:M181"/>
    <mergeCell ref="N181:O181"/>
    <mergeCell ref="P181:Q181"/>
    <mergeCell ref="R181:S181"/>
    <mergeCell ref="F180:G180"/>
    <mergeCell ref="H180:I180"/>
    <mergeCell ref="J180:K180"/>
    <mergeCell ref="L180:M180"/>
    <mergeCell ref="N180:O180"/>
    <mergeCell ref="P180:Q180"/>
    <mergeCell ref="R182:S182"/>
    <mergeCell ref="F184:G184"/>
    <mergeCell ref="H184:I184"/>
    <mergeCell ref="J184:K184"/>
    <mergeCell ref="L184:M184"/>
    <mergeCell ref="N184:O184"/>
    <mergeCell ref="R184:S184"/>
    <mergeCell ref="F182:G182"/>
    <mergeCell ref="H182:I182"/>
    <mergeCell ref="J182:K182"/>
    <mergeCell ref="L182:M182"/>
    <mergeCell ref="N182:O182"/>
    <mergeCell ref="P182:Q182"/>
    <mergeCell ref="F187:G187"/>
    <mergeCell ref="H187:I187"/>
    <mergeCell ref="J187:K187"/>
    <mergeCell ref="L187:M187"/>
    <mergeCell ref="N187:O187"/>
    <mergeCell ref="R187:S187"/>
    <mergeCell ref="R185:S185"/>
    <mergeCell ref="F186:G186"/>
    <mergeCell ref="H186:I186"/>
    <mergeCell ref="J186:K186"/>
    <mergeCell ref="L186:M186"/>
    <mergeCell ref="N186:O186"/>
    <mergeCell ref="P186:Q186"/>
    <mergeCell ref="R186:S186"/>
    <mergeCell ref="F185:G185"/>
    <mergeCell ref="H185:I185"/>
    <mergeCell ref="J185:K185"/>
    <mergeCell ref="L185:M185"/>
    <mergeCell ref="N185:O185"/>
    <mergeCell ref="P185:Q185"/>
    <mergeCell ref="F189:G189"/>
    <mergeCell ref="H189:I189"/>
    <mergeCell ref="J189:K189"/>
    <mergeCell ref="L189:M189"/>
    <mergeCell ref="N189:O189"/>
    <mergeCell ref="P189:Q189"/>
    <mergeCell ref="R189:S189"/>
    <mergeCell ref="F188:G188"/>
    <mergeCell ref="H188:I188"/>
    <mergeCell ref="J188:K188"/>
    <mergeCell ref="L188:M188"/>
    <mergeCell ref="N188:O188"/>
    <mergeCell ref="P188:Q188"/>
    <mergeCell ref="R190:S190"/>
    <mergeCell ref="B192:E192"/>
    <mergeCell ref="F192:G192"/>
    <mergeCell ref="H192:I192"/>
    <mergeCell ref="J192:K192"/>
    <mergeCell ref="L192:M192"/>
    <mergeCell ref="N192:O192"/>
    <mergeCell ref="P192:Q192"/>
    <mergeCell ref="R192:S192"/>
    <mergeCell ref="F190:G190"/>
    <mergeCell ref="H190:I190"/>
    <mergeCell ref="J190:K190"/>
    <mergeCell ref="L190:M190"/>
    <mergeCell ref="N190:O190"/>
    <mergeCell ref="P190:Q190"/>
    <mergeCell ref="F196:G196"/>
    <mergeCell ref="H196:I196"/>
    <mergeCell ref="J196:K196"/>
    <mergeCell ref="L196:M196"/>
    <mergeCell ref="N196:O196"/>
    <mergeCell ref="P196:Q196"/>
    <mergeCell ref="R196:S196"/>
    <mergeCell ref="T196:U196"/>
    <mergeCell ref="R197:S197"/>
    <mergeCell ref="T197:U197"/>
    <mergeCell ref="T199:U199"/>
    <mergeCell ref="T200:U200"/>
    <mergeCell ref="T201:U201"/>
    <mergeCell ref="T202:U202"/>
    <mergeCell ref="F197:G197"/>
    <mergeCell ref="H197:I197"/>
    <mergeCell ref="J197:K197"/>
    <mergeCell ref="L197:M197"/>
    <mergeCell ref="N197:O197"/>
    <mergeCell ref="P197:Q197"/>
    <mergeCell ref="F210:G210"/>
    <mergeCell ref="H210:I210"/>
    <mergeCell ref="J210:K210"/>
    <mergeCell ref="L210:M210"/>
    <mergeCell ref="N210:O210"/>
    <mergeCell ref="P210:Q210"/>
    <mergeCell ref="R210:S210"/>
    <mergeCell ref="T210:U210"/>
    <mergeCell ref="R211:S211"/>
    <mergeCell ref="T211:U211"/>
    <mergeCell ref="T213:U213"/>
    <mergeCell ref="T214:U214"/>
    <mergeCell ref="T215:U215"/>
    <mergeCell ref="T216:U216"/>
    <mergeCell ref="F211:G211"/>
    <mergeCell ref="H211:I211"/>
    <mergeCell ref="J211:K211"/>
    <mergeCell ref="L211:M211"/>
    <mergeCell ref="N211:O211"/>
    <mergeCell ref="P211:Q211"/>
    <mergeCell ref="T241:U241"/>
    <mergeCell ref="B219:E219"/>
    <mergeCell ref="F219:G219"/>
    <mergeCell ref="H219:I219"/>
    <mergeCell ref="J219:K219"/>
    <mergeCell ref="L219:M219"/>
    <mergeCell ref="N219:O219"/>
    <mergeCell ref="P219:Q219"/>
    <mergeCell ref="R219:S219"/>
    <mergeCell ref="T219:U219"/>
    <mergeCell ref="R223:S223"/>
    <mergeCell ref="T223:U223"/>
    <mergeCell ref="F224:G224"/>
    <mergeCell ref="H224:I224"/>
    <mergeCell ref="J224:K224"/>
    <mergeCell ref="L224:M224"/>
    <mergeCell ref="N224:O224"/>
    <mergeCell ref="P224:Q224"/>
    <mergeCell ref="R224:S224"/>
    <mergeCell ref="T224:U224"/>
    <mergeCell ref="F223:G223"/>
    <mergeCell ref="H223:I223"/>
    <mergeCell ref="T204:U204"/>
    <mergeCell ref="T205:U205"/>
    <mergeCell ref="T192:U192"/>
    <mergeCell ref="R188:S188"/>
    <mergeCell ref="R180:S180"/>
    <mergeCell ref="R172:S172"/>
    <mergeCell ref="R164:S164"/>
    <mergeCell ref="R152:S152"/>
    <mergeCell ref="R144:S144"/>
    <mergeCell ref="R136:S136"/>
    <mergeCell ref="R128:S128"/>
    <mergeCell ref="R117:S117"/>
    <mergeCell ref="R118:S118"/>
    <mergeCell ref="P53:Q53"/>
    <mergeCell ref="J223:K223"/>
    <mergeCell ref="L223:M223"/>
    <mergeCell ref="N223:O223"/>
    <mergeCell ref="P223:Q223"/>
    <mergeCell ref="T217:U217"/>
    <mergeCell ref="R119:S119"/>
    <mergeCell ref="R105:S105"/>
    <mergeCell ref="P94:Q94"/>
    <mergeCell ref="R97:S97"/>
    <mergeCell ref="R91:S91"/>
    <mergeCell ref="L87:M87"/>
    <mergeCell ref="N87:O87"/>
    <mergeCell ref="P87:Q87"/>
    <mergeCell ref="R87:S87"/>
    <mergeCell ref="J56:K56"/>
    <mergeCell ref="L56:M56"/>
    <mergeCell ref="R56:S56"/>
    <mergeCell ref="N61:O61"/>
    <mergeCell ref="N14:O14"/>
    <mergeCell ref="P31:Q31"/>
    <mergeCell ref="P32:Q32"/>
    <mergeCell ref="P33:Q33"/>
    <mergeCell ref="P34:Q34"/>
    <mergeCell ref="P35:Q35"/>
    <mergeCell ref="P36:Q36"/>
    <mergeCell ref="P37:Q37"/>
    <mergeCell ref="P38:Q38"/>
    <mergeCell ref="P39:Q39"/>
    <mergeCell ref="P17:Q17"/>
    <mergeCell ref="P18:Q18"/>
    <mergeCell ref="P19:Q19"/>
    <mergeCell ref="P20:Q20"/>
    <mergeCell ref="P21:Q21"/>
    <mergeCell ref="P22:Q22"/>
    <mergeCell ref="P23:Q23"/>
    <mergeCell ref="P25:Q25"/>
    <mergeCell ref="P26:Q26"/>
    <mergeCell ref="N15:O15"/>
    <mergeCell ref="N16:O16"/>
    <mergeCell ref="N17:O17"/>
    <mergeCell ref="N18:O18"/>
    <mergeCell ref="N19:O19"/>
    <mergeCell ref="N20:O20"/>
    <mergeCell ref="N21:O21"/>
    <mergeCell ref="N22:O22"/>
    <mergeCell ref="N23:O23"/>
    <mergeCell ref="N32:O32"/>
    <mergeCell ref="N33:O33"/>
    <mergeCell ref="N34:O34"/>
    <mergeCell ref="N35:O35"/>
    <mergeCell ref="N8:O8"/>
    <mergeCell ref="N9:O9"/>
    <mergeCell ref="N10:O10"/>
    <mergeCell ref="N11:O11"/>
    <mergeCell ref="P8:Q8"/>
    <mergeCell ref="P9:Q9"/>
    <mergeCell ref="P10:Q10"/>
    <mergeCell ref="P11:Q11"/>
    <mergeCell ref="P12:Q12"/>
    <mergeCell ref="P13:Q13"/>
    <mergeCell ref="P14:Q14"/>
    <mergeCell ref="P15:Q15"/>
    <mergeCell ref="P16:Q16"/>
    <mergeCell ref="N4:O4"/>
    <mergeCell ref="R4:S4"/>
    <mergeCell ref="H5:I5"/>
    <mergeCell ref="J5:K5"/>
    <mergeCell ref="L5:M5"/>
    <mergeCell ref="N5:O5"/>
    <mergeCell ref="R5:S5"/>
    <mergeCell ref="R10:S10"/>
    <mergeCell ref="H11:I11"/>
    <mergeCell ref="J11:K11"/>
    <mergeCell ref="L11:M11"/>
    <mergeCell ref="R11:S11"/>
    <mergeCell ref="R13:S13"/>
    <mergeCell ref="H14:I14"/>
    <mergeCell ref="J14:K14"/>
    <mergeCell ref="L14:M14"/>
    <mergeCell ref="R14:S14"/>
    <mergeCell ref="N12:O12"/>
    <mergeCell ref="N13:O13"/>
    <mergeCell ref="R16:S16"/>
    <mergeCell ref="B18:B22"/>
    <mergeCell ref="H18:I18"/>
    <mergeCell ref="J18:K18"/>
    <mergeCell ref="L18:M18"/>
    <mergeCell ref="H20:I20"/>
    <mergeCell ref="J20:K20"/>
    <mergeCell ref="L20:M20"/>
    <mergeCell ref="R20:S20"/>
    <mergeCell ref="H21:I21"/>
    <mergeCell ref="F4:G4"/>
    <mergeCell ref="H4:I4"/>
    <mergeCell ref="J4:K4"/>
    <mergeCell ref="L4:M4"/>
    <mergeCell ref="P4:Q4"/>
    <mergeCell ref="P5:Q5"/>
    <mergeCell ref="R8:S8"/>
    <mergeCell ref="H9:I9"/>
    <mergeCell ref="J9:K9"/>
    <mergeCell ref="L9:M9"/>
    <mergeCell ref="R9:S9"/>
    <mergeCell ref="B8:B12"/>
    <mergeCell ref="H8:I8"/>
    <mergeCell ref="J8:K8"/>
    <mergeCell ref="L8:M8"/>
    <mergeCell ref="H10:I10"/>
    <mergeCell ref="J10:K10"/>
    <mergeCell ref="L10:M10"/>
    <mergeCell ref="H12:I12"/>
    <mergeCell ref="J12:K12"/>
    <mergeCell ref="L12:M12"/>
    <mergeCell ref="R12:S12"/>
    <mergeCell ref="J21:K21"/>
    <mergeCell ref="L21:M21"/>
    <mergeCell ref="R21:S21"/>
    <mergeCell ref="R18:S18"/>
    <mergeCell ref="H19:I19"/>
    <mergeCell ref="J19:K19"/>
    <mergeCell ref="L19:M19"/>
    <mergeCell ref="R19:S19"/>
    <mergeCell ref="H23:I23"/>
    <mergeCell ref="J23:K23"/>
    <mergeCell ref="L23:M23"/>
    <mergeCell ref="R23:S23"/>
    <mergeCell ref="H22:I22"/>
    <mergeCell ref="J22:K22"/>
    <mergeCell ref="L22:M22"/>
    <mergeCell ref="R22:S22"/>
    <mergeCell ref="A13:A22"/>
    <mergeCell ref="B13:B17"/>
    <mergeCell ref="H13:I13"/>
    <mergeCell ref="J13:K13"/>
    <mergeCell ref="L13:M13"/>
    <mergeCell ref="H15:I15"/>
    <mergeCell ref="J15:K15"/>
    <mergeCell ref="L15:M15"/>
    <mergeCell ref="H17:I17"/>
    <mergeCell ref="J17:K17"/>
    <mergeCell ref="L17:M17"/>
    <mergeCell ref="R17:S17"/>
    <mergeCell ref="R15:S15"/>
    <mergeCell ref="H16:I16"/>
    <mergeCell ref="J16:K16"/>
    <mergeCell ref="L16:M16"/>
    <mergeCell ref="R25:S25"/>
    <mergeCell ref="H26:I26"/>
    <mergeCell ref="J26:K26"/>
    <mergeCell ref="L26:M26"/>
    <mergeCell ref="R26:S26"/>
    <mergeCell ref="B25:B29"/>
    <mergeCell ref="H25:I25"/>
    <mergeCell ref="J25:K25"/>
    <mergeCell ref="L25:M25"/>
    <mergeCell ref="H27:I27"/>
    <mergeCell ref="J27:K27"/>
    <mergeCell ref="L27:M27"/>
    <mergeCell ref="H29:I29"/>
    <mergeCell ref="J29:K29"/>
    <mergeCell ref="L29:M29"/>
    <mergeCell ref="R29:S29"/>
    <mergeCell ref="R27:S27"/>
    <mergeCell ref="H28:I28"/>
    <mergeCell ref="J28:K28"/>
    <mergeCell ref="L28:M28"/>
    <mergeCell ref="R28:S28"/>
    <mergeCell ref="N25:O25"/>
    <mergeCell ref="N26:O26"/>
    <mergeCell ref="R30:S30"/>
    <mergeCell ref="P27:Q27"/>
    <mergeCell ref="P28:Q28"/>
    <mergeCell ref="P29:Q29"/>
    <mergeCell ref="P30:Q30"/>
    <mergeCell ref="H31:I31"/>
    <mergeCell ref="J31:K31"/>
    <mergeCell ref="L31:M31"/>
    <mergeCell ref="R31:S31"/>
    <mergeCell ref="A30:A39"/>
    <mergeCell ref="B30:B34"/>
    <mergeCell ref="H30:I30"/>
    <mergeCell ref="J30:K30"/>
    <mergeCell ref="L30:M30"/>
    <mergeCell ref="H32:I32"/>
    <mergeCell ref="J32:K32"/>
    <mergeCell ref="L32:M32"/>
    <mergeCell ref="H34:I34"/>
    <mergeCell ref="J34:K34"/>
    <mergeCell ref="L34:M34"/>
    <mergeCell ref="R34:S34"/>
    <mergeCell ref="R32:S32"/>
    <mergeCell ref="H33:I33"/>
    <mergeCell ref="J33:K33"/>
    <mergeCell ref="L33:M33"/>
    <mergeCell ref="R33:S33"/>
    <mergeCell ref="B35:B39"/>
    <mergeCell ref="N27:O27"/>
    <mergeCell ref="N28:O28"/>
    <mergeCell ref="N29:O29"/>
    <mergeCell ref="N30:O30"/>
    <mergeCell ref="N31:O31"/>
    <mergeCell ref="H40:I40"/>
    <mergeCell ref="J40:K40"/>
    <mergeCell ref="L40:M40"/>
    <mergeCell ref="R40:S40"/>
    <mergeCell ref="R48:S48"/>
    <mergeCell ref="H39:I39"/>
    <mergeCell ref="J39:K39"/>
    <mergeCell ref="L39:M39"/>
    <mergeCell ref="R39:S39"/>
    <mergeCell ref="P40:Q40"/>
    <mergeCell ref="R42:S42"/>
    <mergeCell ref="H43:I43"/>
    <mergeCell ref="J43:K43"/>
    <mergeCell ref="L43:M43"/>
    <mergeCell ref="R43:S43"/>
    <mergeCell ref="H35:I35"/>
    <mergeCell ref="J35:K35"/>
    <mergeCell ref="L35:M35"/>
    <mergeCell ref="H37:I37"/>
    <mergeCell ref="J37:K37"/>
    <mergeCell ref="L37:M37"/>
    <mergeCell ref="R37:S37"/>
    <mergeCell ref="H38:I38"/>
    <mergeCell ref="J38:K38"/>
    <mergeCell ref="L38:M38"/>
    <mergeCell ref="R38:S38"/>
    <mergeCell ref="R35:S35"/>
    <mergeCell ref="H36:I36"/>
    <mergeCell ref="J36:K36"/>
    <mergeCell ref="L36:M36"/>
    <mergeCell ref="R36:S36"/>
    <mergeCell ref="P42:Q42"/>
    <mergeCell ref="B42:B46"/>
    <mergeCell ref="H42:I42"/>
    <mergeCell ref="J42:K42"/>
    <mergeCell ref="L42:M42"/>
    <mergeCell ref="H44:I44"/>
    <mergeCell ref="J44:K44"/>
    <mergeCell ref="L44:M44"/>
    <mergeCell ref="H46:I46"/>
    <mergeCell ref="J46:K46"/>
    <mergeCell ref="L46:M46"/>
    <mergeCell ref="N54:O54"/>
    <mergeCell ref="N55:O55"/>
    <mergeCell ref="R46:S46"/>
    <mergeCell ref="R44:S44"/>
    <mergeCell ref="R47:S47"/>
    <mergeCell ref="H48:I48"/>
    <mergeCell ref="J48:K48"/>
    <mergeCell ref="L48:M48"/>
    <mergeCell ref="H45:I45"/>
    <mergeCell ref="J45:K45"/>
    <mergeCell ref="L45:M45"/>
    <mergeCell ref="R45:S45"/>
    <mergeCell ref="P43:Q43"/>
    <mergeCell ref="P44:Q44"/>
    <mergeCell ref="P45:Q45"/>
    <mergeCell ref="P46:Q46"/>
    <mergeCell ref="P47:Q47"/>
    <mergeCell ref="P48:Q48"/>
    <mergeCell ref="P49:Q49"/>
    <mergeCell ref="P50:Q50"/>
    <mergeCell ref="H47:I47"/>
    <mergeCell ref="J47:K47"/>
    <mergeCell ref="R49:S49"/>
    <mergeCell ref="N51:O51"/>
    <mergeCell ref="N52:O52"/>
    <mergeCell ref="N53:O53"/>
    <mergeCell ref="H57:I57"/>
    <mergeCell ref="J57:K57"/>
    <mergeCell ref="L57:M57"/>
    <mergeCell ref="R57:S57"/>
    <mergeCell ref="H56:I56"/>
    <mergeCell ref="L47:M47"/>
    <mergeCell ref="H49:I49"/>
    <mergeCell ref="J49:K49"/>
    <mergeCell ref="L49:M49"/>
    <mergeCell ref="H51:I51"/>
    <mergeCell ref="J51:K51"/>
    <mergeCell ref="L51:M51"/>
    <mergeCell ref="N56:O56"/>
    <mergeCell ref="N57:O57"/>
    <mergeCell ref="H50:I50"/>
    <mergeCell ref="J50:K50"/>
    <mergeCell ref="L50:M50"/>
    <mergeCell ref="R50:S50"/>
    <mergeCell ref="P51:Q51"/>
    <mergeCell ref="P52:Q52"/>
    <mergeCell ref="P54:Q54"/>
    <mergeCell ref="P55:Q55"/>
    <mergeCell ref="P56:Q56"/>
    <mergeCell ref="P57:Q57"/>
    <mergeCell ref="N50:O50"/>
    <mergeCell ref="R59:S59"/>
    <mergeCell ref="B61:B65"/>
    <mergeCell ref="P59:Q59"/>
    <mergeCell ref="T226:U226"/>
    <mergeCell ref="T227:U227"/>
    <mergeCell ref="T228:U228"/>
    <mergeCell ref="T229:U229"/>
    <mergeCell ref="T230:U230"/>
    <mergeCell ref="T203:U203"/>
    <mergeCell ref="A66:A75"/>
    <mergeCell ref="B66:B70"/>
    <mergeCell ref="B71:B75"/>
    <mergeCell ref="B52:B56"/>
    <mergeCell ref="H52:I52"/>
    <mergeCell ref="J52:K52"/>
    <mergeCell ref="L52:M52"/>
    <mergeCell ref="H54:I54"/>
    <mergeCell ref="J54:K54"/>
    <mergeCell ref="L54:M54"/>
    <mergeCell ref="R54:S54"/>
    <mergeCell ref="H55:I55"/>
    <mergeCell ref="J55:K55"/>
    <mergeCell ref="L55:M55"/>
    <mergeCell ref="R55:S55"/>
    <mergeCell ref="R52:S52"/>
    <mergeCell ref="H53:I53"/>
    <mergeCell ref="J53:K53"/>
    <mergeCell ref="L53:M53"/>
    <mergeCell ref="R53:S53"/>
    <mergeCell ref="A47:A56"/>
    <mergeCell ref="B47:B51"/>
    <mergeCell ref="R51:S51"/>
    <mergeCell ref="N36:O36"/>
    <mergeCell ref="N37:O37"/>
    <mergeCell ref="N38:O38"/>
    <mergeCell ref="N39:O39"/>
    <mergeCell ref="N40:O40"/>
    <mergeCell ref="N42:O42"/>
    <mergeCell ref="N43:O43"/>
    <mergeCell ref="N44:O44"/>
    <mergeCell ref="N45:O45"/>
    <mergeCell ref="N46:O46"/>
    <mergeCell ref="N47:O47"/>
    <mergeCell ref="N48:O48"/>
    <mergeCell ref="N49:O49"/>
    <mergeCell ref="B247:Y247"/>
    <mergeCell ref="T235:U235"/>
    <mergeCell ref="T236:U236"/>
    <mergeCell ref="T237:U237"/>
    <mergeCell ref="T238:U238"/>
    <mergeCell ref="T239:U239"/>
    <mergeCell ref="T240:U240"/>
    <mergeCell ref="F59:G59"/>
    <mergeCell ref="H59:I59"/>
    <mergeCell ref="J59:K59"/>
    <mergeCell ref="L59:M59"/>
    <mergeCell ref="N59:O59"/>
    <mergeCell ref="H61:I61"/>
    <mergeCell ref="H62:I62"/>
    <mergeCell ref="H63:I63"/>
    <mergeCell ref="H64:I64"/>
    <mergeCell ref="H71:I71"/>
    <mergeCell ref="H72:I72"/>
    <mergeCell ref="H73:I73"/>
    <mergeCell ref="H74:I74"/>
    <mergeCell ref="H75:I75"/>
    <mergeCell ref="H76:I76"/>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H65:I65"/>
    <mergeCell ref="H66:I66"/>
    <mergeCell ref="H67:I67"/>
    <mergeCell ref="H68:I68"/>
    <mergeCell ref="H69:I69"/>
    <mergeCell ref="H70:I7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76:O76"/>
    <mergeCell ref="P75:Q75"/>
    <mergeCell ref="P76:Q76"/>
    <mergeCell ref="R61:S61"/>
    <mergeCell ref="R62:S62"/>
    <mergeCell ref="R63:S63"/>
    <mergeCell ref="R64:S64"/>
    <mergeCell ref="R65:S65"/>
    <mergeCell ref="R66:S66"/>
    <mergeCell ref="R67:S67"/>
    <mergeCell ref="R68:S68"/>
    <mergeCell ref="R69:S69"/>
    <mergeCell ref="R70:S70"/>
    <mergeCell ref="R71:S71"/>
    <mergeCell ref="R72:S72"/>
    <mergeCell ref="R73:S73"/>
    <mergeCell ref="R74:S74"/>
    <mergeCell ref="R75:S75"/>
    <mergeCell ref="R76:S76"/>
    <mergeCell ref="A3:E3"/>
    <mergeCell ref="B246:V246"/>
    <mergeCell ref="L61:M61"/>
    <mergeCell ref="L62:M62"/>
    <mergeCell ref="L63:M63"/>
    <mergeCell ref="L64:M64"/>
    <mergeCell ref="L65:M65"/>
    <mergeCell ref="L66:M66"/>
    <mergeCell ref="L67:M67"/>
    <mergeCell ref="L68:M68"/>
    <mergeCell ref="L69:M69"/>
    <mergeCell ref="L70:M70"/>
    <mergeCell ref="L71:M71"/>
    <mergeCell ref="L72:M72"/>
    <mergeCell ref="L73:M73"/>
    <mergeCell ref="L74:M74"/>
    <mergeCell ref="L75:M75"/>
    <mergeCell ref="L76:M76"/>
    <mergeCell ref="P61:Q61"/>
    <mergeCell ref="P62:Q62"/>
    <mergeCell ref="P63:Q63"/>
    <mergeCell ref="P64:Q64"/>
    <mergeCell ref="P65:Q65"/>
    <mergeCell ref="P66:Q66"/>
    <mergeCell ref="P67:Q67"/>
    <mergeCell ref="P68:Q68"/>
    <mergeCell ref="P69:Q69"/>
    <mergeCell ref="P70:Q70"/>
    <mergeCell ref="P71:Q71"/>
    <mergeCell ref="P72:Q72"/>
    <mergeCell ref="P73:Q73"/>
    <mergeCell ref="P74:Q74"/>
  </mergeCells>
  <hyperlinks>
    <hyperlink ref="A3" location="'Schedule Listing '!A1" display="Return to Schedule Listing" xr:uid="{00000000-0004-0000-4F00-000000000000}"/>
  </hyperlinks>
  <pageMargins left="0.47244094488188981" right="0.35433070866141736" top="0.74803149606299213" bottom="0.51181102362204722" header="0.31496062992125984" footer="0.31496062992125984"/>
  <pageSetup scale="58" fitToHeight="0" orientation="landscape"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3" manualBreakCount="3">
    <brk id="57" max="21" man="1"/>
    <brk id="120" max="21" man="1"/>
    <brk id="190" max="21" man="1"/>
  </rowBreaks>
  <colBreaks count="1" manualBreakCount="1">
    <brk id="25" max="246"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3"/>
  <dimension ref="A1:F70"/>
  <sheetViews>
    <sheetView showGridLines="0" zoomScaleNormal="100" zoomScaleSheetLayoutView="100" workbookViewId="0">
      <selection activeCell="A2" sqref="A2"/>
    </sheetView>
  </sheetViews>
  <sheetFormatPr defaultColWidth="9.1015625" defaultRowHeight="12.75" customHeight="1"/>
  <cols>
    <col min="1" max="1" width="34.5234375" style="7" customWidth="1"/>
    <col min="2" max="2" width="33.89453125" style="7" customWidth="1"/>
    <col min="3" max="3" width="11.41796875" style="7" customWidth="1"/>
    <col min="4" max="4" width="12.1015625" style="7" customWidth="1"/>
    <col min="5" max="5" width="13" style="7" customWidth="1"/>
    <col min="6" max="6" width="5.41796875" style="7" customWidth="1"/>
    <col min="7" max="254" width="9.1015625" style="7"/>
    <col min="255" max="255" width="34.5234375" style="7" customWidth="1"/>
    <col min="256" max="256" width="33.89453125" style="7" customWidth="1"/>
    <col min="257" max="257" width="21.41796875" style="7" customWidth="1"/>
    <col min="258" max="260" width="11.41796875" style="7" customWidth="1"/>
    <col min="261" max="261" width="13" style="7" customWidth="1"/>
    <col min="262" max="262" width="2.89453125" style="7" customWidth="1"/>
    <col min="263" max="510" width="9.1015625" style="7"/>
    <col min="511" max="511" width="34.5234375" style="7" customWidth="1"/>
    <col min="512" max="512" width="33.89453125" style="7" customWidth="1"/>
    <col min="513" max="513" width="21.41796875" style="7" customWidth="1"/>
    <col min="514" max="516" width="11.41796875" style="7" customWidth="1"/>
    <col min="517" max="517" width="13" style="7" customWidth="1"/>
    <col min="518" max="518" width="2.89453125" style="7" customWidth="1"/>
    <col min="519" max="766" width="9.1015625" style="7"/>
    <col min="767" max="767" width="34.5234375" style="7" customWidth="1"/>
    <col min="768" max="768" width="33.89453125" style="7" customWidth="1"/>
    <col min="769" max="769" width="21.41796875" style="7" customWidth="1"/>
    <col min="770" max="772" width="11.41796875" style="7" customWidth="1"/>
    <col min="773" max="773" width="13" style="7" customWidth="1"/>
    <col min="774" max="774" width="2.89453125" style="7" customWidth="1"/>
    <col min="775" max="1022" width="9.1015625" style="7"/>
    <col min="1023" max="1023" width="34.5234375" style="7" customWidth="1"/>
    <col min="1024" max="1024" width="33.89453125" style="7" customWidth="1"/>
    <col min="1025" max="1025" width="21.41796875" style="7" customWidth="1"/>
    <col min="1026" max="1028" width="11.41796875" style="7" customWidth="1"/>
    <col min="1029" max="1029" width="13" style="7" customWidth="1"/>
    <col min="1030" max="1030" width="2.89453125" style="7" customWidth="1"/>
    <col min="1031" max="1278" width="9.1015625" style="7"/>
    <col min="1279" max="1279" width="34.5234375" style="7" customWidth="1"/>
    <col min="1280" max="1280" width="33.89453125" style="7" customWidth="1"/>
    <col min="1281" max="1281" width="21.41796875" style="7" customWidth="1"/>
    <col min="1282" max="1284" width="11.41796875" style="7" customWidth="1"/>
    <col min="1285" max="1285" width="13" style="7" customWidth="1"/>
    <col min="1286" max="1286" width="2.89453125" style="7" customWidth="1"/>
    <col min="1287" max="1534" width="9.1015625" style="7"/>
    <col min="1535" max="1535" width="34.5234375" style="7" customWidth="1"/>
    <col min="1536" max="1536" width="33.89453125" style="7" customWidth="1"/>
    <col min="1537" max="1537" width="21.41796875" style="7" customWidth="1"/>
    <col min="1538" max="1540" width="11.41796875" style="7" customWidth="1"/>
    <col min="1541" max="1541" width="13" style="7" customWidth="1"/>
    <col min="1542" max="1542" width="2.89453125" style="7" customWidth="1"/>
    <col min="1543" max="1790" width="9.1015625" style="7"/>
    <col min="1791" max="1791" width="34.5234375" style="7" customWidth="1"/>
    <col min="1792" max="1792" width="33.89453125" style="7" customWidth="1"/>
    <col min="1793" max="1793" width="21.41796875" style="7" customWidth="1"/>
    <col min="1794" max="1796" width="11.41796875" style="7" customWidth="1"/>
    <col min="1797" max="1797" width="13" style="7" customWidth="1"/>
    <col min="1798" max="1798" width="2.89453125" style="7" customWidth="1"/>
    <col min="1799" max="2046" width="9.1015625" style="7"/>
    <col min="2047" max="2047" width="34.5234375" style="7" customWidth="1"/>
    <col min="2048" max="2048" width="33.89453125" style="7" customWidth="1"/>
    <col min="2049" max="2049" width="21.41796875" style="7" customWidth="1"/>
    <col min="2050" max="2052" width="11.41796875" style="7" customWidth="1"/>
    <col min="2053" max="2053" width="13" style="7" customWidth="1"/>
    <col min="2054" max="2054" width="2.89453125" style="7" customWidth="1"/>
    <col min="2055" max="2302" width="9.1015625" style="7"/>
    <col min="2303" max="2303" width="34.5234375" style="7" customWidth="1"/>
    <col min="2304" max="2304" width="33.89453125" style="7" customWidth="1"/>
    <col min="2305" max="2305" width="21.41796875" style="7" customWidth="1"/>
    <col min="2306" max="2308" width="11.41796875" style="7" customWidth="1"/>
    <col min="2309" max="2309" width="13" style="7" customWidth="1"/>
    <col min="2310" max="2310" width="2.89453125" style="7" customWidth="1"/>
    <col min="2311" max="2558" width="9.1015625" style="7"/>
    <col min="2559" max="2559" width="34.5234375" style="7" customWidth="1"/>
    <col min="2560" max="2560" width="33.89453125" style="7" customWidth="1"/>
    <col min="2561" max="2561" width="21.41796875" style="7" customWidth="1"/>
    <col min="2562" max="2564" width="11.41796875" style="7" customWidth="1"/>
    <col min="2565" max="2565" width="13" style="7" customWidth="1"/>
    <col min="2566" max="2566" width="2.89453125" style="7" customWidth="1"/>
    <col min="2567" max="2814" width="9.1015625" style="7"/>
    <col min="2815" max="2815" width="34.5234375" style="7" customWidth="1"/>
    <col min="2816" max="2816" width="33.89453125" style="7" customWidth="1"/>
    <col min="2817" max="2817" width="21.41796875" style="7" customWidth="1"/>
    <col min="2818" max="2820" width="11.41796875" style="7" customWidth="1"/>
    <col min="2821" max="2821" width="13" style="7" customWidth="1"/>
    <col min="2822" max="2822" width="2.89453125" style="7" customWidth="1"/>
    <col min="2823" max="3070" width="9.1015625" style="7"/>
    <col min="3071" max="3071" width="34.5234375" style="7" customWidth="1"/>
    <col min="3072" max="3072" width="33.89453125" style="7" customWidth="1"/>
    <col min="3073" max="3073" width="21.41796875" style="7" customWidth="1"/>
    <col min="3074" max="3076" width="11.41796875" style="7" customWidth="1"/>
    <col min="3077" max="3077" width="13" style="7" customWidth="1"/>
    <col min="3078" max="3078" width="2.89453125" style="7" customWidth="1"/>
    <col min="3079" max="3326" width="9.1015625" style="7"/>
    <col min="3327" max="3327" width="34.5234375" style="7" customWidth="1"/>
    <col min="3328" max="3328" width="33.89453125" style="7" customWidth="1"/>
    <col min="3329" max="3329" width="21.41796875" style="7" customWidth="1"/>
    <col min="3330" max="3332" width="11.41796875" style="7" customWidth="1"/>
    <col min="3333" max="3333" width="13" style="7" customWidth="1"/>
    <col min="3334" max="3334" width="2.89453125" style="7" customWidth="1"/>
    <col min="3335" max="3582" width="9.1015625" style="7"/>
    <col min="3583" max="3583" width="34.5234375" style="7" customWidth="1"/>
    <col min="3584" max="3584" width="33.89453125" style="7" customWidth="1"/>
    <col min="3585" max="3585" width="21.41796875" style="7" customWidth="1"/>
    <col min="3586" max="3588" width="11.41796875" style="7" customWidth="1"/>
    <col min="3589" max="3589" width="13" style="7" customWidth="1"/>
    <col min="3590" max="3590" width="2.89453125" style="7" customWidth="1"/>
    <col min="3591" max="3838" width="9.1015625" style="7"/>
    <col min="3839" max="3839" width="34.5234375" style="7" customWidth="1"/>
    <col min="3840" max="3840" width="33.89453125" style="7" customWidth="1"/>
    <col min="3841" max="3841" width="21.41796875" style="7" customWidth="1"/>
    <col min="3842" max="3844" width="11.41796875" style="7" customWidth="1"/>
    <col min="3845" max="3845" width="13" style="7" customWidth="1"/>
    <col min="3846" max="3846" width="2.89453125" style="7" customWidth="1"/>
    <col min="3847" max="4094" width="9.1015625" style="7"/>
    <col min="4095" max="4095" width="34.5234375" style="7" customWidth="1"/>
    <col min="4096" max="4096" width="33.89453125" style="7" customWidth="1"/>
    <col min="4097" max="4097" width="21.41796875" style="7" customWidth="1"/>
    <col min="4098" max="4100" width="11.41796875" style="7" customWidth="1"/>
    <col min="4101" max="4101" width="13" style="7" customWidth="1"/>
    <col min="4102" max="4102" width="2.89453125" style="7" customWidth="1"/>
    <col min="4103" max="4350" width="9.1015625" style="7"/>
    <col min="4351" max="4351" width="34.5234375" style="7" customWidth="1"/>
    <col min="4352" max="4352" width="33.89453125" style="7" customWidth="1"/>
    <col min="4353" max="4353" width="21.41796875" style="7" customWidth="1"/>
    <col min="4354" max="4356" width="11.41796875" style="7" customWidth="1"/>
    <col min="4357" max="4357" width="13" style="7" customWidth="1"/>
    <col min="4358" max="4358" width="2.89453125" style="7" customWidth="1"/>
    <col min="4359" max="4606" width="9.1015625" style="7"/>
    <col min="4607" max="4607" width="34.5234375" style="7" customWidth="1"/>
    <col min="4608" max="4608" width="33.89453125" style="7" customWidth="1"/>
    <col min="4609" max="4609" width="21.41796875" style="7" customWidth="1"/>
    <col min="4610" max="4612" width="11.41796875" style="7" customWidth="1"/>
    <col min="4613" max="4613" width="13" style="7" customWidth="1"/>
    <col min="4614" max="4614" width="2.89453125" style="7" customWidth="1"/>
    <col min="4615" max="4862" width="9.1015625" style="7"/>
    <col min="4863" max="4863" width="34.5234375" style="7" customWidth="1"/>
    <col min="4864" max="4864" width="33.89453125" style="7" customWidth="1"/>
    <col min="4865" max="4865" width="21.41796875" style="7" customWidth="1"/>
    <col min="4866" max="4868" width="11.41796875" style="7" customWidth="1"/>
    <col min="4869" max="4869" width="13" style="7" customWidth="1"/>
    <col min="4870" max="4870" width="2.89453125" style="7" customWidth="1"/>
    <col min="4871" max="5118" width="9.1015625" style="7"/>
    <col min="5119" max="5119" width="34.5234375" style="7" customWidth="1"/>
    <col min="5120" max="5120" width="33.89453125" style="7" customWidth="1"/>
    <col min="5121" max="5121" width="21.41796875" style="7" customWidth="1"/>
    <col min="5122" max="5124" width="11.41796875" style="7" customWidth="1"/>
    <col min="5125" max="5125" width="13" style="7" customWidth="1"/>
    <col min="5126" max="5126" width="2.89453125" style="7" customWidth="1"/>
    <col min="5127" max="5374" width="9.1015625" style="7"/>
    <col min="5375" max="5375" width="34.5234375" style="7" customWidth="1"/>
    <col min="5376" max="5376" width="33.89453125" style="7" customWidth="1"/>
    <col min="5377" max="5377" width="21.41796875" style="7" customWidth="1"/>
    <col min="5378" max="5380" width="11.41796875" style="7" customWidth="1"/>
    <col min="5381" max="5381" width="13" style="7" customWidth="1"/>
    <col min="5382" max="5382" width="2.89453125" style="7" customWidth="1"/>
    <col min="5383" max="5630" width="9.1015625" style="7"/>
    <col min="5631" max="5631" width="34.5234375" style="7" customWidth="1"/>
    <col min="5632" max="5632" width="33.89453125" style="7" customWidth="1"/>
    <col min="5633" max="5633" width="21.41796875" style="7" customWidth="1"/>
    <col min="5634" max="5636" width="11.41796875" style="7" customWidth="1"/>
    <col min="5637" max="5637" width="13" style="7" customWidth="1"/>
    <col min="5638" max="5638" width="2.89453125" style="7" customWidth="1"/>
    <col min="5639" max="5886" width="9.1015625" style="7"/>
    <col min="5887" max="5887" width="34.5234375" style="7" customWidth="1"/>
    <col min="5888" max="5888" width="33.89453125" style="7" customWidth="1"/>
    <col min="5889" max="5889" width="21.41796875" style="7" customWidth="1"/>
    <col min="5890" max="5892" width="11.41796875" style="7" customWidth="1"/>
    <col min="5893" max="5893" width="13" style="7" customWidth="1"/>
    <col min="5894" max="5894" width="2.89453125" style="7" customWidth="1"/>
    <col min="5895" max="6142" width="9.1015625" style="7"/>
    <col min="6143" max="6143" width="34.5234375" style="7" customWidth="1"/>
    <col min="6144" max="6144" width="33.89453125" style="7" customWidth="1"/>
    <col min="6145" max="6145" width="21.41796875" style="7" customWidth="1"/>
    <col min="6146" max="6148" width="11.41796875" style="7" customWidth="1"/>
    <col min="6149" max="6149" width="13" style="7" customWidth="1"/>
    <col min="6150" max="6150" width="2.89453125" style="7" customWidth="1"/>
    <col min="6151" max="6398" width="9.1015625" style="7"/>
    <col min="6399" max="6399" width="34.5234375" style="7" customWidth="1"/>
    <col min="6400" max="6400" width="33.89453125" style="7" customWidth="1"/>
    <col min="6401" max="6401" width="21.41796875" style="7" customWidth="1"/>
    <col min="6402" max="6404" width="11.41796875" style="7" customWidth="1"/>
    <col min="6405" max="6405" width="13" style="7" customWidth="1"/>
    <col min="6406" max="6406" width="2.89453125" style="7" customWidth="1"/>
    <col min="6407" max="6654" width="9.1015625" style="7"/>
    <col min="6655" max="6655" width="34.5234375" style="7" customWidth="1"/>
    <col min="6656" max="6656" width="33.89453125" style="7" customWidth="1"/>
    <col min="6657" max="6657" width="21.41796875" style="7" customWidth="1"/>
    <col min="6658" max="6660" width="11.41796875" style="7" customWidth="1"/>
    <col min="6661" max="6661" width="13" style="7" customWidth="1"/>
    <col min="6662" max="6662" width="2.89453125" style="7" customWidth="1"/>
    <col min="6663" max="6910" width="9.1015625" style="7"/>
    <col min="6911" max="6911" width="34.5234375" style="7" customWidth="1"/>
    <col min="6912" max="6912" width="33.89453125" style="7" customWidth="1"/>
    <col min="6913" max="6913" width="21.41796875" style="7" customWidth="1"/>
    <col min="6914" max="6916" width="11.41796875" style="7" customWidth="1"/>
    <col min="6917" max="6917" width="13" style="7" customWidth="1"/>
    <col min="6918" max="6918" width="2.89453125" style="7" customWidth="1"/>
    <col min="6919" max="7166" width="9.1015625" style="7"/>
    <col min="7167" max="7167" width="34.5234375" style="7" customWidth="1"/>
    <col min="7168" max="7168" width="33.89453125" style="7" customWidth="1"/>
    <col min="7169" max="7169" width="21.41796875" style="7" customWidth="1"/>
    <col min="7170" max="7172" width="11.41796875" style="7" customWidth="1"/>
    <col min="7173" max="7173" width="13" style="7" customWidth="1"/>
    <col min="7174" max="7174" width="2.89453125" style="7" customWidth="1"/>
    <col min="7175" max="7422" width="9.1015625" style="7"/>
    <col min="7423" max="7423" width="34.5234375" style="7" customWidth="1"/>
    <col min="7424" max="7424" width="33.89453125" style="7" customWidth="1"/>
    <col min="7425" max="7425" width="21.41796875" style="7" customWidth="1"/>
    <col min="7426" max="7428" width="11.41796875" style="7" customWidth="1"/>
    <col min="7429" max="7429" width="13" style="7" customWidth="1"/>
    <col min="7430" max="7430" width="2.89453125" style="7" customWidth="1"/>
    <col min="7431" max="7678" width="9.1015625" style="7"/>
    <col min="7679" max="7679" width="34.5234375" style="7" customWidth="1"/>
    <col min="7680" max="7680" width="33.89453125" style="7" customWidth="1"/>
    <col min="7681" max="7681" width="21.41796875" style="7" customWidth="1"/>
    <col min="7682" max="7684" width="11.41796875" style="7" customWidth="1"/>
    <col min="7685" max="7685" width="13" style="7" customWidth="1"/>
    <col min="7686" max="7686" width="2.89453125" style="7" customWidth="1"/>
    <col min="7687" max="7934" width="9.1015625" style="7"/>
    <col min="7935" max="7935" width="34.5234375" style="7" customWidth="1"/>
    <col min="7936" max="7936" width="33.89453125" style="7" customWidth="1"/>
    <col min="7937" max="7937" width="21.41796875" style="7" customWidth="1"/>
    <col min="7938" max="7940" width="11.41796875" style="7" customWidth="1"/>
    <col min="7941" max="7941" width="13" style="7" customWidth="1"/>
    <col min="7942" max="7942" width="2.89453125" style="7" customWidth="1"/>
    <col min="7943" max="8190" width="9.1015625" style="7"/>
    <col min="8191" max="8191" width="34.5234375" style="7" customWidth="1"/>
    <col min="8192" max="8192" width="33.89453125" style="7" customWidth="1"/>
    <col min="8193" max="8193" width="21.41796875" style="7" customWidth="1"/>
    <col min="8194" max="8196" width="11.41796875" style="7" customWidth="1"/>
    <col min="8197" max="8197" width="13" style="7" customWidth="1"/>
    <col min="8198" max="8198" width="2.89453125" style="7" customWidth="1"/>
    <col min="8199" max="8446" width="9.1015625" style="7"/>
    <col min="8447" max="8447" width="34.5234375" style="7" customWidth="1"/>
    <col min="8448" max="8448" width="33.89453125" style="7" customWidth="1"/>
    <col min="8449" max="8449" width="21.41796875" style="7" customWidth="1"/>
    <col min="8450" max="8452" width="11.41796875" style="7" customWidth="1"/>
    <col min="8453" max="8453" width="13" style="7" customWidth="1"/>
    <col min="8454" max="8454" width="2.89453125" style="7" customWidth="1"/>
    <col min="8455" max="8702" width="9.1015625" style="7"/>
    <col min="8703" max="8703" width="34.5234375" style="7" customWidth="1"/>
    <col min="8704" max="8704" width="33.89453125" style="7" customWidth="1"/>
    <col min="8705" max="8705" width="21.41796875" style="7" customWidth="1"/>
    <col min="8706" max="8708" width="11.41796875" style="7" customWidth="1"/>
    <col min="8709" max="8709" width="13" style="7" customWidth="1"/>
    <col min="8710" max="8710" width="2.89453125" style="7" customWidth="1"/>
    <col min="8711" max="8958" width="9.1015625" style="7"/>
    <col min="8959" max="8959" width="34.5234375" style="7" customWidth="1"/>
    <col min="8960" max="8960" width="33.89453125" style="7" customWidth="1"/>
    <col min="8961" max="8961" width="21.41796875" style="7" customWidth="1"/>
    <col min="8962" max="8964" width="11.41796875" style="7" customWidth="1"/>
    <col min="8965" max="8965" width="13" style="7" customWidth="1"/>
    <col min="8966" max="8966" width="2.89453125" style="7" customWidth="1"/>
    <col min="8967" max="9214" width="9.1015625" style="7"/>
    <col min="9215" max="9215" width="34.5234375" style="7" customWidth="1"/>
    <col min="9216" max="9216" width="33.89453125" style="7" customWidth="1"/>
    <col min="9217" max="9217" width="21.41796875" style="7" customWidth="1"/>
    <col min="9218" max="9220" width="11.41796875" style="7" customWidth="1"/>
    <col min="9221" max="9221" width="13" style="7" customWidth="1"/>
    <col min="9222" max="9222" width="2.89453125" style="7" customWidth="1"/>
    <col min="9223" max="9470" width="9.1015625" style="7"/>
    <col min="9471" max="9471" width="34.5234375" style="7" customWidth="1"/>
    <col min="9472" max="9472" width="33.89453125" style="7" customWidth="1"/>
    <col min="9473" max="9473" width="21.41796875" style="7" customWidth="1"/>
    <col min="9474" max="9476" width="11.41796875" style="7" customWidth="1"/>
    <col min="9477" max="9477" width="13" style="7" customWidth="1"/>
    <col min="9478" max="9478" width="2.89453125" style="7" customWidth="1"/>
    <col min="9479" max="9726" width="9.1015625" style="7"/>
    <col min="9727" max="9727" width="34.5234375" style="7" customWidth="1"/>
    <col min="9728" max="9728" width="33.89453125" style="7" customWidth="1"/>
    <col min="9729" max="9729" width="21.41796875" style="7" customWidth="1"/>
    <col min="9730" max="9732" width="11.41796875" style="7" customWidth="1"/>
    <col min="9733" max="9733" width="13" style="7" customWidth="1"/>
    <col min="9734" max="9734" width="2.89453125" style="7" customWidth="1"/>
    <col min="9735" max="9982" width="9.1015625" style="7"/>
    <col min="9983" max="9983" width="34.5234375" style="7" customWidth="1"/>
    <col min="9984" max="9984" width="33.89453125" style="7" customWidth="1"/>
    <col min="9985" max="9985" width="21.41796875" style="7" customWidth="1"/>
    <col min="9986" max="9988" width="11.41796875" style="7" customWidth="1"/>
    <col min="9989" max="9989" width="13" style="7" customWidth="1"/>
    <col min="9990" max="9990" width="2.89453125" style="7" customWidth="1"/>
    <col min="9991" max="10238" width="9.1015625" style="7"/>
    <col min="10239" max="10239" width="34.5234375" style="7" customWidth="1"/>
    <col min="10240" max="10240" width="33.89453125" style="7" customWidth="1"/>
    <col min="10241" max="10241" width="21.41796875" style="7" customWidth="1"/>
    <col min="10242" max="10244" width="11.41796875" style="7" customWidth="1"/>
    <col min="10245" max="10245" width="13" style="7" customWidth="1"/>
    <col min="10246" max="10246" width="2.89453125" style="7" customWidth="1"/>
    <col min="10247" max="10494" width="9.1015625" style="7"/>
    <col min="10495" max="10495" width="34.5234375" style="7" customWidth="1"/>
    <col min="10496" max="10496" width="33.89453125" style="7" customWidth="1"/>
    <col min="10497" max="10497" width="21.41796875" style="7" customWidth="1"/>
    <col min="10498" max="10500" width="11.41796875" style="7" customWidth="1"/>
    <col min="10501" max="10501" width="13" style="7" customWidth="1"/>
    <col min="10502" max="10502" width="2.89453125" style="7" customWidth="1"/>
    <col min="10503" max="10750" width="9.1015625" style="7"/>
    <col min="10751" max="10751" width="34.5234375" style="7" customWidth="1"/>
    <col min="10752" max="10752" width="33.89453125" style="7" customWidth="1"/>
    <col min="10753" max="10753" width="21.41796875" style="7" customWidth="1"/>
    <col min="10754" max="10756" width="11.41796875" style="7" customWidth="1"/>
    <col min="10757" max="10757" width="13" style="7" customWidth="1"/>
    <col min="10758" max="10758" width="2.89453125" style="7" customWidth="1"/>
    <col min="10759" max="11006" width="9.1015625" style="7"/>
    <col min="11007" max="11007" width="34.5234375" style="7" customWidth="1"/>
    <col min="11008" max="11008" width="33.89453125" style="7" customWidth="1"/>
    <col min="11009" max="11009" width="21.41796875" style="7" customWidth="1"/>
    <col min="11010" max="11012" width="11.41796875" style="7" customWidth="1"/>
    <col min="11013" max="11013" width="13" style="7" customWidth="1"/>
    <col min="11014" max="11014" width="2.89453125" style="7" customWidth="1"/>
    <col min="11015" max="11262" width="9.1015625" style="7"/>
    <col min="11263" max="11263" width="34.5234375" style="7" customWidth="1"/>
    <col min="11264" max="11264" width="33.89453125" style="7" customWidth="1"/>
    <col min="11265" max="11265" width="21.41796875" style="7" customWidth="1"/>
    <col min="11266" max="11268" width="11.41796875" style="7" customWidth="1"/>
    <col min="11269" max="11269" width="13" style="7" customWidth="1"/>
    <col min="11270" max="11270" width="2.89453125" style="7" customWidth="1"/>
    <col min="11271" max="11518" width="9.1015625" style="7"/>
    <col min="11519" max="11519" width="34.5234375" style="7" customWidth="1"/>
    <col min="11520" max="11520" width="33.89453125" style="7" customWidth="1"/>
    <col min="11521" max="11521" width="21.41796875" style="7" customWidth="1"/>
    <col min="11522" max="11524" width="11.41796875" style="7" customWidth="1"/>
    <col min="11525" max="11525" width="13" style="7" customWidth="1"/>
    <col min="11526" max="11526" width="2.89453125" style="7" customWidth="1"/>
    <col min="11527" max="11774" width="9.1015625" style="7"/>
    <col min="11775" max="11775" width="34.5234375" style="7" customWidth="1"/>
    <col min="11776" max="11776" width="33.89453125" style="7" customWidth="1"/>
    <col min="11777" max="11777" width="21.41796875" style="7" customWidth="1"/>
    <col min="11778" max="11780" width="11.41796875" style="7" customWidth="1"/>
    <col min="11781" max="11781" width="13" style="7" customWidth="1"/>
    <col min="11782" max="11782" width="2.89453125" style="7" customWidth="1"/>
    <col min="11783" max="12030" width="9.1015625" style="7"/>
    <col min="12031" max="12031" width="34.5234375" style="7" customWidth="1"/>
    <col min="12032" max="12032" width="33.89453125" style="7" customWidth="1"/>
    <col min="12033" max="12033" width="21.41796875" style="7" customWidth="1"/>
    <col min="12034" max="12036" width="11.41796875" style="7" customWidth="1"/>
    <col min="12037" max="12037" width="13" style="7" customWidth="1"/>
    <col min="12038" max="12038" width="2.89453125" style="7" customWidth="1"/>
    <col min="12039" max="12286" width="9.1015625" style="7"/>
    <col min="12287" max="12287" width="34.5234375" style="7" customWidth="1"/>
    <col min="12288" max="12288" width="33.89453125" style="7" customWidth="1"/>
    <col min="12289" max="12289" width="21.41796875" style="7" customWidth="1"/>
    <col min="12290" max="12292" width="11.41796875" style="7" customWidth="1"/>
    <col min="12293" max="12293" width="13" style="7" customWidth="1"/>
    <col min="12294" max="12294" width="2.89453125" style="7" customWidth="1"/>
    <col min="12295" max="12542" width="9.1015625" style="7"/>
    <col min="12543" max="12543" width="34.5234375" style="7" customWidth="1"/>
    <col min="12544" max="12544" width="33.89453125" style="7" customWidth="1"/>
    <col min="12545" max="12545" width="21.41796875" style="7" customWidth="1"/>
    <col min="12546" max="12548" width="11.41796875" style="7" customWidth="1"/>
    <col min="12549" max="12549" width="13" style="7" customWidth="1"/>
    <col min="12550" max="12550" width="2.89453125" style="7" customWidth="1"/>
    <col min="12551" max="12798" width="9.1015625" style="7"/>
    <col min="12799" max="12799" width="34.5234375" style="7" customWidth="1"/>
    <col min="12800" max="12800" width="33.89453125" style="7" customWidth="1"/>
    <col min="12801" max="12801" width="21.41796875" style="7" customWidth="1"/>
    <col min="12802" max="12804" width="11.41796875" style="7" customWidth="1"/>
    <col min="12805" max="12805" width="13" style="7" customWidth="1"/>
    <col min="12806" max="12806" width="2.89453125" style="7" customWidth="1"/>
    <col min="12807" max="13054" width="9.1015625" style="7"/>
    <col min="13055" max="13055" width="34.5234375" style="7" customWidth="1"/>
    <col min="13056" max="13056" width="33.89453125" style="7" customWidth="1"/>
    <col min="13057" max="13057" width="21.41796875" style="7" customWidth="1"/>
    <col min="13058" max="13060" width="11.41796875" style="7" customWidth="1"/>
    <col min="13061" max="13061" width="13" style="7" customWidth="1"/>
    <col min="13062" max="13062" width="2.89453125" style="7" customWidth="1"/>
    <col min="13063" max="13310" width="9.1015625" style="7"/>
    <col min="13311" max="13311" width="34.5234375" style="7" customWidth="1"/>
    <col min="13312" max="13312" width="33.89453125" style="7" customWidth="1"/>
    <col min="13313" max="13313" width="21.41796875" style="7" customWidth="1"/>
    <col min="13314" max="13316" width="11.41796875" style="7" customWidth="1"/>
    <col min="13317" max="13317" width="13" style="7" customWidth="1"/>
    <col min="13318" max="13318" width="2.89453125" style="7" customWidth="1"/>
    <col min="13319" max="13566" width="9.1015625" style="7"/>
    <col min="13567" max="13567" width="34.5234375" style="7" customWidth="1"/>
    <col min="13568" max="13568" width="33.89453125" style="7" customWidth="1"/>
    <col min="13569" max="13569" width="21.41796875" style="7" customWidth="1"/>
    <col min="13570" max="13572" width="11.41796875" style="7" customWidth="1"/>
    <col min="13573" max="13573" width="13" style="7" customWidth="1"/>
    <col min="13574" max="13574" width="2.89453125" style="7" customWidth="1"/>
    <col min="13575" max="13822" width="9.1015625" style="7"/>
    <col min="13823" max="13823" width="34.5234375" style="7" customWidth="1"/>
    <col min="13824" max="13824" width="33.89453125" style="7" customWidth="1"/>
    <col min="13825" max="13825" width="21.41796875" style="7" customWidth="1"/>
    <col min="13826" max="13828" width="11.41796875" style="7" customWidth="1"/>
    <col min="13829" max="13829" width="13" style="7" customWidth="1"/>
    <col min="13830" max="13830" width="2.89453125" style="7" customWidth="1"/>
    <col min="13831" max="14078" width="9.1015625" style="7"/>
    <col min="14079" max="14079" width="34.5234375" style="7" customWidth="1"/>
    <col min="14080" max="14080" width="33.89453125" style="7" customWidth="1"/>
    <col min="14081" max="14081" width="21.41796875" style="7" customWidth="1"/>
    <col min="14082" max="14084" width="11.41796875" style="7" customWidth="1"/>
    <col min="14085" max="14085" width="13" style="7" customWidth="1"/>
    <col min="14086" max="14086" width="2.89453125" style="7" customWidth="1"/>
    <col min="14087" max="14334" width="9.1015625" style="7"/>
    <col min="14335" max="14335" width="34.5234375" style="7" customWidth="1"/>
    <col min="14336" max="14336" width="33.89453125" style="7" customWidth="1"/>
    <col min="14337" max="14337" width="21.41796875" style="7" customWidth="1"/>
    <col min="14338" max="14340" width="11.41796875" style="7" customWidth="1"/>
    <col min="14341" max="14341" width="13" style="7" customWidth="1"/>
    <col min="14342" max="14342" width="2.89453125" style="7" customWidth="1"/>
    <col min="14343" max="14590" width="9.1015625" style="7"/>
    <col min="14591" max="14591" width="34.5234375" style="7" customWidth="1"/>
    <col min="14592" max="14592" width="33.89453125" style="7" customWidth="1"/>
    <col min="14593" max="14593" width="21.41796875" style="7" customWidth="1"/>
    <col min="14594" max="14596" width="11.41796875" style="7" customWidth="1"/>
    <col min="14597" max="14597" width="13" style="7" customWidth="1"/>
    <col min="14598" max="14598" width="2.89453125" style="7" customWidth="1"/>
    <col min="14599" max="14846" width="9.1015625" style="7"/>
    <col min="14847" max="14847" width="34.5234375" style="7" customWidth="1"/>
    <col min="14848" max="14848" width="33.89453125" style="7" customWidth="1"/>
    <col min="14849" max="14849" width="21.41796875" style="7" customWidth="1"/>
    <col min="14850" max="14852" width="11.41796875" style="7" customWidth="1"/>
    <col min="14853" max="14853" width="13" style="7" customWidth="1"/>
    <col min="14854" max="14854" width="2.89453125" style="7" customWidth="1"/>
    <col min="14855" max="15102" width="9.1015625" style="7"/>
    <col min="15103" max="15103" width="34.5234375" style="7" customWidth="1"/>
    <col min="15104" max="15104" width="33.89453125" style="7" customWidth="1"/>
    <col min="15105" max="15105" width="21.41796875" style="7" customWidth="1"/>
    <col min="15106" max="15108" width="11.41796875" style="7" customWidth="1"/>
    <col min="15109" max="15109" width="13" style="7" customWidth="1"/>
    <col min="15110" max="15110" width="2.89453125" style="7" customWidth="1"/>
    <col min="15111" max="15358" width="9.1015625" style="7"/>
    <col min="15359" max="15359" width="34.5234375" style="7" customWidth="1"/>
    <col min="15360" max="15360" width="33.89453125" style="7" customWidth="1"/>
    <col min="15361" max="15361" width="21.41796875" style="7" customWidth="1"/>
    <col min="15362" max="15364" width="11.41796875" style="7" customWidth="1"/>
    <col min="15365" max="15365" width="13" style="7" customWidth="1"/>
    <col min="15366" max="15366" width="2.89453125" style="7" customWidth="1"/>
    <col min="15367" max="15614" width="9.1015625" style="7"/>
    <col min="15615" max="15615" width="34.5234375" style="7" customWidth="1"/>
    <col min="15616" max="15616" width="33.89453125" style="7" customWidth="1"/>
    <col min="15617" max="15617" width="21.41796875" style="7" customWidth="1"/>
    <col min="15618" max="15620" width="11.41796875" style="7" customWidth="1"/>
    <col min="15621" max="15621" width="13" style="7" customWidth="1"/>
    <col min="15622" max="15622" width="2.89453125" style="7" customWidth="1"/>
    <col min="15623" max="15870" width="9.1015625" style="7"/>
    <col min="15871" max="15871" width="34.5234375" style="7" customWidth="1"/>
    <col min="15872" max="15872" width="33.89453125" style="7" customWidth="1"/>
    <col min="15873" max="15873" width="21.41796875" style="7" customWidth="1"/>
    <col min="15874" max="15876" width="11.41796875" style="7" customWidth="1"/>
    <col min="15877" max="15877" width="13" style="7" customWidth="1"/>
    <col min="15878" max="15878" width="2.89453125" style="7" customWidth="1"/>
    <col min="15879" max="16126" width="9.1015625" style="7"/>
    <col min="16127" max="16127" width="34.5234375" style="7" customWidth="1"/>
    <col min="16128" max="16128" width="33.89453125" style="7" customWidth="1"/>
    <col min="16129" max="16129" width="21.41796875" style="7" customWidth="1"/>
    <col min="16130" max="16132" width="11.41796875" style="7" customWidth="1"/>
    <col min="16133" max="16133" width="13" style="7" customWidth="1"/>
    <col min="16134" max="16134" width="2.89453125" style="7" customWidth="1"/>
    <col min="16135" max="16384" width="9.1015625" style="7"/>
  </cols>
  <sheetData>
    <row r="1" spans="1:5" s="453" customFormat="1" ht="15">
      <c r="A1" s="729" t="s">
        <v>4174</v>
      </c>
      <c r="B1" s="729"/>
      <c r="E1" s="454">
        <v>38</v>
      </c>
    </row>
    <row r="2" spans="1:5" ht="12.3">
      <c r="A2" s="737" t="s">
        <v>137</v>
      </c>
      <c r="B2" s="736"/>
      <c r="C2" s="736"/>
    </row>
    <row r="3" spans="1:5" ht="15" customHeight="1">
      <c r="A3" s="19" t="s">
        <v>138</v>
      </c>
      <c r="B3" s="19"/>
    </row>
    <row r="4" spans="1:5" ht="12.3">
      <c r="A4" s="813" t="s">
        <v>4175</v>
      </c>
      <c r="B4" s="17"/>
      <c r="C4" s="1336"/>
    </row>
    <row r="5" spans="1:5" ht="20.7">
      <c r="A5" s="329"/>
      <c r="C5" s="60" t="s">
        <v>4176</v>
      </c>
      <c r="D5" s="60" t="s">
        <v>2460</v>
      </c>
      <c r="E5" s="60" t="s">
        <v>2616</v>
      </c>
    </row>
    <row r="6" spans="1:5" ht="10.5">
      <c r="A6" s="198" t="s">
        <v>4177</v>
      </c>
      <c r="C6" s="330"/>
      <c r="D6" s="330"/>
      <c r="E6" s="330"/>
    </row>
    <row r="7" spans="1:5" ht="10.199999999999999">
      <c r="A7" s="12" t="s">
        <v>4178</v>
      </c>
      <c r="C7" s="324"/>
      <c r="D7" s="324"/>
      <c r="E7" s="324"/>
    </row>
    <row r="8" spans="1:5" ht="10.199999999999999">
      <c r="A8" s="16" t="s">
        <v>4179</v>
      </c>
      <c r="C8" s="11" t="s">
        <v>4180</v>
      </c>
      <c r="D8" s="106">
        <v>0.02</v>
      </c>
      <c r="E8" s="11" t="s">
        <v>4181</v>
      </c>
    </row>
    <row r="9" spans="1:5" ht="10.199999999999999">
      <c r="A9" s="16" t="s">
        <v>4182</v>
      </c>
      <c r="C9" s="11" t="s">
        <v>4183</v>
      </c>
      <c r="D9" s="106">
        <v>0.04</v>
      </c>
      <c r="E9" s="11" t="s">
        <v>4184</v>
      </c>
    </row>
    <row r="10" spans="1:5" ht="10.199999999999999">
      <c r="A10" s="12" t="s">
        <v>4185</v>
      </c>
      <c r="C10" s="331"/>
      <c r="D10" s="331"/>
      <c r="E10" s="331"/>
    </row>
    <row r="11" spans="1:5" ht="10.199999999999999">
      <c r="A11" s="16" t="s">
        <v>4179</v>
      </c>
      <c r="C11" s="11" t="s">
        <v>4186</v>
      </c>
      <c r="D11" s="106">
        <v>0.02</v>
      </c>
      <c r="E11" s="11" t="s">
        <v>4187</v>
      </c>
    </row>
    <row r="12" spans="1:5" ht="10.199999999999999">
      <c r="A12" s="16" t="s">
        <v>4182</v>
      </c>
      <c r="C12" s="11" t="s">
        <v>4188</v>
      </c>
      <c r="D12" s="106">
        <v>0.04</v>
      </c>
      <c r="E12" s="11" t="s">
        <v>4189</v>
      </c>
    </row>
    <row r="13" spans="1:5" ht="10.199999999999999">
      <c r="A13" s="12" t="s">
        <v>4190</v>
      </c>
      <c r="C13" s="331"/>
      <c r="D13" s="331"/>
      <c r="E13" s="331"/>
    </row>
    <row r="14" spans="1:5" ht="10.199999999999999">
      <c r="A14" s="16" t="s">
        <v>4179</v>
      </c>
      <c r="C14" s="11" t="s">
        <v>4191</v>
      </c>
      <c r="D14" s="106">
        <v>0.02</v>
      </c>
      <c r="E14" s="11" t="s">
        <v>4192</v>
      </c>
    </row>
    <row r="15" spans="1:5" ht="10.199999999999999">
      <c r="A15" s="16" t="s">
        <v>4182</v>
      </c>
      <c r="C15" s="11" t="s">
        <v>4193</v>
      </c>
      <c r="D15" s="106">
        <v>0.04</v>
      </c>
      <c r="E15" s="11" t="s">
        <v>4194</v>
      </c>
    </row>
    <row r="16" spans="1:5" ht="10.199999999999999">
      <c r="A16" s="12" t="s">
        <v>4195</v>
      </c>
      <c r="C16" s="11" t="s">
        <v>4196</v>
      </c>
      <c r="D16" s="106">
        <v>0</v>
      </c>
      <c r="E16" s="31"/>
    </row>
    <row r="17" spans="1:6" ht="10.199999999999999">
      <c r="A17" s="12" t="s">
        <v>4197</v>
      </c>
      <c r="C17" s="331"/>
    </row>
    <row r="18" spans="1:6" ht="10.199999999999999">
      <c r="A18" s="16" t="s">
        <v>4179</v>
      </c>
      <c r="C18" s="11" t="s">
        <v>4198</v>
      </c>
      <c r="D18" s="31"/>
      <c r="E18" s="31"/>
    </row>
    <row r="19" spans="1:6" ht="10.199999999999999">
      <c r="A19" s="16" t="s">
        <v>4182</v>
      </c>
      <c r="C19" s="11" t="s">
        <v>4199</v>
      </c>
      <c r="D19" s="31"/>
      <c r="E19" s="31"/>
    </row>
    <row r="20" spans="1:6" ht="10.199999999999999">
      <c r="A20" s="16"/>
      <c r="B20" s="16"/>
      <c r="C20" s="16"/>
      <c r="D20" s="16"/>
      <c r="E20" s="16"/>
      <c r="F20" s="16"/>
    </row>
    <row r="21" spans="1:6" ht="10.199999999999999">
      <c r="A21" s="12" t="s">
        <v>4200</v>
      </c>
      <c r="C21" s="11" t="s">
        <v>4201</v>
      </c>
      <c r="D21" s="453"/>
      <c r="E21" s="458" t="s">
        <v>4202</v>
      </c>
      <c r="F21" s="453" t="s">
        <v>116</v>
      </c>
    </row>
    <row r="22" spans="1:6" ht="10.199999999999999">
      <c r="D22" s="453"/>
      <c r="E22" s="453"/>
      <c r="F22" s="453"/>
    </row>
    <row r="23" spans="1:6" ht="20.7">
      <c r="A23" s="198" t="s">
        <v>4203</v>
      </c>
      <c r="C23" s="60" t="s">
        <v>2582</v>
      </c>
      <c r="D23" s="1099" t="s">
        <v>2460</v>
      </c>
      <c r="E23" s="1099" t="s">
        <v>2616</v>
      </c>
      <c r="F23" s="453"/>
    </row>
    <row r="24" spans="1:6" ht="12.75" customHeight="1">
      <c r="A24" s="12" t="s">
        <v>4204</v>
      </c>
      <c r="C24" s="11" t="s">
        <v>4205</v>
      </c>
      <c r="D24" s="1046">
        <v>0</v>
      </c>
      <c r="E24" s="963"/>
      <c r="F24" s="453"/>
    </row>
    <row r="25" spans="1:6" ht="12.75" customHeight="1">
      <c r="A25" s="12" t="s">
        <v>4206</v>
      </c>
      <c r="C25" s="11" t="s">
        <v>4207</v>
      </c>
      <c r="D25" s="963"/>
      <c r="E25" s="458" t="s">
        <v>4208</v>
      </c>
      <c r="F25" s="453"/>
    </row>
    <row r="26" spans="1:6" ht="12.75" customHeight="1">
      <c r="A26" s="12" t="s">
        <v>4209</v>
      </c>
      <c r="C26" s="11" t="s">
        <v>4210</v>
      </c>
      <c r="D26" s="453"/>
      <c r="E26" s="458" t="s">
        <v>4211</v>
      </c>
      <c r="F26" s="453" t="s">
        <v>118</v>
      </c>
    </row>
    <row r="27" spans="1:6" ht="12.75" customHeight="1">
      <c r="D27" s="453"/>
      <c r="E27" s="453"/>
      <c r="F27" s="453"/>
    </row>
    <row r="28" spans="1:6" ht="27" customHeight="1">
      <c r="A28" s="23" t="s">
        <v>4212</v>
      </c>
      <c r="C28" s="60" t="s">
        <v>2582</v>
      </c>
      <c r="D28" s="1099" t="s">
        <v>2460</v>
      </c>
      <c r="E28" s="1099" t="s">
        <v>2616</v>
      </c>
      <c r="F28" s="453"/>
    </row>
    <row r="29" spans="1:6" ht="12.75" customHeight="1">
      <c r="A29" s="7" t="s">
        <v>4213</v>
      </c>
      <c r="C29" s="11" t="s">
        <v>4214</v>
      </c>
      <c r="D29" s="458" t="s">
        <v>4215</v>
      </c>
      <c r="E29" s="458" t="s">
        <v>4216</v>
      </c>
      <c r="F29" s="453"/>
    </row>
    <row r="30" spans="1:6" ht="12.75" customHeight="1">
      <c r="A30" s="7" t="s">
        <v>4217</v>
      </c>
      <c r="C30" s="11" t="s">
        <v>4218</v>
      </c>
      <c r="D30" s="880">
        <v>0</v>
      </c>
      <c r="E30" s="1100"/>
      <c r="F30" s="453"/>
    </row>
    <row r="31" spans="1:6" ht="12.75" customHeight="1">
      <c r="A31" s="7" t="s">
        <v>280</v>
      </c>
      <c r="D31" s="1054"/>
      <c r="E31" s="458" t="s">
        <v>4219</v>
      </c>
      <c r="F31" s="1045" t="s">
        <v>154</v>
      </c>
    </row>
    <row r="32" spans="1:6" ht="12.75" customHeight="1">
      <c r="D32" s="453"/>
      <c r="E32" s="453"/>
      <c r="F32" s="453"/>
    </row>
    <row r="33" spans="1:6" ht="12.75" customHeight="1">
      <c r="A33" s="7" t="s">
        <v>4220</v>
      </c>
      <c r="D33" s="839" t="str">
        <f>CONCATENATE($F$21," + ",$F$26, " + ",$F$31)</f>
        <v>A + B + C</v>
      </c>
      <c r="E33" s="458" t="s">
        <v>4221</v>
      </c>
      <c r="F33" s="453" t="s">
        <v>157</v>
      </c>
    </row>
    <row r="35" spans="1:6" ht="12.75" customHeight="1">
      <c r="A35" s="12" t="s">
        <v>4222</v>
      </c>
    </row>
    <row r="36" spans="1:6" ht="12.75" customHeight="1">
      <c r="A36" s="12"/>
    </row>
    <row r="37" spans="1:6" ht="23.85" customHeight="1">
      <c r="A37" s="1101" t="s">
        <v>4223</v>
      </c>
      <c r="B37" s="453"/>
      <c r="C37" s="1099" t="s">
        <v>2582</v>
      </c>
      <c r="D37" s="1099" t="s">
        <v>2460</v>
      </c>
      <c r="E37" s="1099" t="s">
        <v>2616</v>
      </c>
      <c r="F37" s="453"/>
    </row>
    <row r="38" spans="1:6" ht="12.6" customHeight="1">
      <c r="A38" s="460" t="s">
        <v>4224</v>
      </c>
      <c r="B38" s="453"/>
      <c r="C38" s="458" t="s">
        <v>4225</v>
      </c>
      <c r="D38" s="880">
        <v>0</v>
      </c>
      <c r="E38" s="1100"/>
      <c r="F38" s="453"/>
    </row>
    <row r="39" spans="1:6" ht="12.6" customHeight="1">
      <c r="A39" s="460" t="s">
        <v>4226</v>
      </c>
      <c r="B39" s="453"/>
      <c r="C39" s="458" t="s">
        <v>4227</v>
      </c>
      <c r="D39" s="880">
        <v>0</v>
      </c>
      <c r="E39" s="1100"/>
      <c r="F39" s="453"/>
    </row>
    <row r="40" spans="1:6" ht="12.6" customHeight="1">
      <c r="A40" s="460" t="s">
        <v>4209</v>
      </c>
      <c r="B40" s="453"/>
      <c r="C40" s="458" t="s">
        <v>4228</v>
      </c>
      <c r="D40" s="453"/>
      <c r="E40" s="1100"/>
      <c r="F40" s="453" t="s">
        <v>159</v>
      </c>
    </row>
    <row r="41" spans="1:6" ht="12.75" customHeight="1">
      <c r="A41" s="453"/>
      <c r="B41" s="453"/>
      <c r="C41" s="453"/>
      <c r="D41" s="453"/>
      <c r="E41" s="453"/>
      <c r="F41" s="453"/>
    </row>
    <row r="42" spans="1:6" ht="15">
      <c r="A42" s="813" t="s">
        <v>4229</v>
      </c>
      <c r="B42" s="525"/>
      <c r="C42" s="453"/>
      <c r="D42" s="478" t="str">
        <f>CONCATENATE($F$33)</f>
        <v>D</v>
      </c>
      <c r="E42" s="458" t="s">
        <v>4230</v>
      </c>
      <c r="F42" s="453" t="s">
        <v>162</v>
      </c>
    </row>
    <row r="43" spans="1:6" ht="10.199999999999999">
      <c r="A43" s="453"/>
      <c r="B43" s="453"/>
      <c r="C43" s="453"/>
      <c r="D43" s="478"/>
      <c r="E43" s="1102"/>
      <c r="F43" s="453"/>
    </row>
    <row r="44" spans="1:6" ht="12.75" customHeight="1">
      <c r="A44" s="453" t="s">
        <v>4231</v>
      </c>
      <c r="B44" s="453"/>
      <c r="C44" s="1099" t="s">
        <v>2582</v>
      </c>
      <c r="D44" s="453"/>
      <c r="E44" s="453"/>
      <c r="F44" s="453"/>
    </row>
    <row r="45" spans="1:6" ht="12.75" customHeight="1">
      <c r="A45" s="453" t="s">
        <v>4232</v>
      </c>
      <c r="B45" s="453"/>
      <c r="C45" s="907">
        <v>14600</v>
      </c>
      <c r="D45" s="453"/>
      <c r="E45" s="453"/>
      <c r="F45" s="772" t="s">
        <v>207</v>
      </c>
    </row>
    <row r="46" spans="1:6" ht="12.75" customHeight="1">
      <c r="A46" s="373"/>
    </row>
    <row r="69" spans="1:1" ht="12.75" customHeight="1">
      <c r="A69" s="7" t="s">
        <v>1664</v>
      </c>
    </row>
    <row r="70" spans="1:1" ht="12.75" customHeight="1">
      <c r="A70" s="7" t="s">
        <v>1665</v>
      </c>
    </row>
  </sheetData>
  <sheetProtection formatColumns="0" formatRows="0"/>
  <customSheetViews>
    <customSheetView guid="{322AC775-AF01-45AA-8A10-37DBB67FD782}" showPageBreaks="1" printArea="1" view="pageBreakPreview">
      <selection activeCell="H38" sqref="H38"/>
      <pageMargins left="0" right="0" top="0" bottom="0" header="0" footer="0"/>
      <pageSetup scale="66" fitToHeight="0" orientation="portrait" r:id="rId1"/>
      <headerFooter alignWithMargins="0">
        <oddHeader>&amp;C
&amp;R&amp;9 PROTECTED B WHEN COMPLETED</oddHeader>
        <oddFooter>&amp;L&amp;9&amp;F&amp;C&amp;9 Schedule &amp;A&amp;R&amp;9                               p. &amp;P / &amp;N</oddFooter>
      </headerFooter>
    </customSheetView>
  </customSheetViews>
  <hyperlinks>
    <hyperlink ref="A2" location="Schedule_Listing" display="Return to Shedule Listing" xr:uid="{00000000-0004-0000-5000-000000000000}"/>
    <hyperlink ref="A2:C2" location="'Schedule Listing '!A1" display="Return to Schedule Listing" xr:uid="{00000000-0004-0000-5000-000001000000}"/>
  </hyperlinks>
  <pageMargins left="0.47244094488188981" right="0.35433070866141736" top="0.74803149606299213" bottom="0.51181102362204722" header="0.31496062992125984" footer="0.31496062992125984"/>
  <pageSetup scale="66"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WVN45"/>
  <sheetViews>
    <sheetView showGridLines="0" topLeftCell="A21" zoomScaleNormal="100" zoomScaleSheetLayoutView="100" workbookViewId="0">
      <selection activeCell="K30" sqref="K30"/>
    </sheetView>
  </sheetViews>
  <sheetFormatPr defaultColWidth="9.1015625" defaultRowHeight="12.75" customHeight="1"/>
  <cols>
    <col min="1" max="1" width="24.1015625" style="318" customWidth="1"/>
    <col min="2" max="2" width="17.89453125" style="318" customWidth="1"/>
    <col min="3" max="3" width="12.89453125" style="318" customWidth="1"/>
    <col min="4" max="4" width="22" style="318" customWidth="1"/>
    <col min="5" max="5" width="10.89453125" style="318" customWidth="1"/>
    <col min="6" max="6" width="10" style="318" customWidth="1"/>
    <col min="7" max="8" width="9.1015625" style="318" customWidth="1"/>
    <col min="9" max="253" width="9.1015625" style="318"/>
    <col min="254" max="254" width="34.5234375" style="318" customWidth="1"/>
    <col min="255" max="255" width="33.89453125" style="318" customWidth="1"/>
    <col min="256" max="256" width="21.41796875" style="318" customWidth="1"/>
    <col min="257" max="259" width="11.41796875" style="318" customWidth="1"/>
    <col min="260" max="260" width="13" style="318" customWidth="1"/>
    <col min="261" max="261" width="2.89453125" style="318" customWidth="1"/>
    <col min="262" max="509" width="9.1015625" style="318"/>
    <col min="510" max="510" width="34.5234375" style="318" customWidth="1"/>
    <col min="511" max="511" width="33.89453125" style="318" customWidth="1"/>
    <col min="512" max="512" width="21.41796875" style="318" customWidth="1"/>
    <col min="513" max="515" width="11.41796875" style="318" customWidth="1"/>
    <col min="516" max="516" width="13" style="318" customWidth="1"/>
    <col min="517" max="517" width="2.89453125" style="318" customWidth="1"/>
    <col min="518" max="765" width="9.1015625" style="318"/>
    <col min="766" max="766" width="34.5234375" style="318" customWidth="1"/>
    <col min="767" max="767" width="33.89453125" style="318" customWidth="1"/>
    <col min="768" max="768" width="21.41796875" style="318" customWidth="1"/>
    <col min="769" max="771" width="11.41796875" style="318" customWidth="1"/>
    <col min="772" max="772" width="13" style="318" customWidth="1"/>
    <col min="773" max="773" width="2.89453125" style="318" customWidth="1"/>
    <col min="774" max="1021" width="9.1015625" style="318"/>
    <col min="1022" max="1022" width="34.5234375" style="318" customWidth="1"/>
    <col min="1023" max="1023" width="33.89453125" style="318" customWidth="1"/>
    <col min="1024" max="1024" width="21.41796875" style="318" customWidth="1"/>
    <col min="1025" max="1027" width="11.41796875" style="318" customWidth="1"/>
    <col min="1028" max="1028" width="13" style="318" customWidth="1"/>
    <col min="1029" max="1029" width="2.89453125" style="318" customWidth="1"/>
    <col min="1030" max="1277" width="9.1015625" style="318"/>
    <col min="1278" max="1278" width="34.5234375" style="318" customWidth="1"/>
    <col min="1279" max="1279" width="33.89453125" style="318" customWidth="1"/>
    <col min="1280" max="1280" width="21.41796875" style="318" customWidth="1"/>
    <col min="1281" max="1283" width="11.41796875" style="318" customWidth="1"/>
    <col min="1284" max="1284" width="13" style="318" customWidth="1"/>
    <col min="1285" max="1285" width="2.89453125" style="318" customWidth="1"/>
    <col min="1286" max="1533" width="9.1015625" style="318"/>
    <col min="1534" max="1534" width="34.5234375" style="318" customWidth="1"/>
    <col min="1535" max="1535" width="33.89453125" style="318" customWidth="1"/>
    <col min="1536" max="1536" width="21.41796875" style="318" customWidth="1"/>
    <col min="1537" max="1539" width="11.41796875" style="318" customWidth="1"/>
    <col min="1540" max="1540" width="13" style="318" customWidth="1"/>
    <col min="1541" max="1541" width="2.89453125" style="318" customWidth="1"/>
    <col min="1542" max="1789" width="9.1015625" style="318"/>
    <col min="1790" max="1790" width="34.5234375" style="318" customWidth="1"/>
    <col min="1791" max="1791" width="33.89453125" style="318" customWidth="1"/>
    <col min="1792" max="1792" width="21.41796875" style="318" customWidth="1"/>
    <col min="1793" max="1795" width="11.41796875" style="318" customWidth="1"/>
    <col min="1796" max="1796" width="13" style="318" customWidth="1"/>
    <col min="1797" max="1797" width="2.89453125" style="318" customWidth="1"/>
    <col min="1798" max="2045" width="9.1015625" style="318"/>
    <col min="2046" max="2046" width="34.5234375" style="318" customWidth="1"/>
    <col min="2047" max="2047" width="33.89453125" style="318" customWidth="1"/>
    <col min="2048" max="2048" width="21.41796875" style="318" customWidth="1"/>
    <col min="2049" max="2051" width="11.41796875" style="318" customWidth="1"/>
    <col min="2052" max="2052" width="13" style="318" customWidth="1"/>
    <col min="2053" max="2053" width="2.89453125" style="318" customWidth="1"/>
    <col min="2054" max="2301" width="9.1015625" style="318"/>
    <col min="2302" max="2302" width="34.5234375" style="318" customWidth="1"/>
    <col min="2303" max="2303" width="33.89453125" style="318" customWidth="1"/>
    <col min="2304" max="2304" width="21.41796875" style="318" customWidth="1"/>
    <col min="2305" max="2307" width="11.41796875" style="318" customWidth="1"/>
    <col min="2308" max="2308" width="13" style="318" customWidth="1"/>
    <col min="2309" max="2309" width="2.89453125" style="318" customWidth="1"/>
    <col min="2310" max="2557" width="9.1015625" style="318"/>
    <col min="2558" max="2558" width="34.5234375" style="318" customWidth="1"/>
    <col min="2559" max="2559" width="33.89453125" style="318" customWidth="1"/>
    <col min="2560" max="2560" width="21.41796875" style="318" customWidth="1"/>
    <col min="2561" max="2563" width="11.41796875" style="318" customWidth="1"/>
    <col min="2564" max="2564" width="13" style="318" customWidth="1"/>
    <col min="2565" max="2565" width="2.89453125" style="318" customWidth="1"/>
    <col min="2566" max="2813" width="9.1015625" style="318"/>
    <col min="2814" max="2814" width="34.5234375" style="318" customWidth="1"/>
    <col min="2815" max="2815" width="33.89453125" style="318" customWidth="1"/>
    <col min="2816" max="2816" width="21.41796875" style="318" customWidth="1"/>
    <col min="2817" max="2819" width="11.41796875" style="318" customWidth="1"/>
    <col min="2820" max="2820" width="13" style="318" customWidth="1"/>
    <col min="2821" max="2821" width="2.89453125" style="318" customWidth="1"/>
    <col min="2822" max="3069" width="9.1015625" style="318"/>
    <col min="3070" max="3070" width="34.5234375" style="318" customWidth="1"/>
    <col min="3071" max="3071" width="33.89453125" style="318" customWidth="1"/>
    <col min="3072" max="3072" width="21.41796875" style="318" customWidth="1"/>
    <col min="3073" max="3075" width="11.41796875" style="318" customWidth="1"/>
    <col min="3076" max="3076" width="13" style="318" customWidth="1"/>
    <col min="3077" max="3077" width="2.89453125" style="318" customWidth="1"/>
    <col min="3078" max="3325" width="9.1015625" style="318"/>
    <col min="3326" max="3326" width="34.5234375" style="318" customWidth="1"/>
    <col min="3327" max="3327" width="33.89453125" style="318" customWidth="1"/>
    <col min="3328" max="3328" width="21.41796875" style="318" customWidth="1"/>
    <col min="3329" max="3331" width="11.41796875" style="318" customWidth="1"/>
    <col min="3332" max="3332" width="13" style="318" customWidth="1"/>
    <col min="3333" max="3333" width="2.89453125" style="318" customWidth="1"/>
    <col min="3334" max="3581" width="9.1015625" style="318"/>
    <col min="3582" max="3582" width="34.5234375" style="318" customWidth="1"/>
    <col min="3583" max="3583" width="33.89453125" style="318" customWidth="1"/>
    <col min="3584" max="3584" width="21.41796875" style="318" customWidth="1"/>
    <col min="3585" max="3587" width="11.41796875" style="318" customWidth="1"/>
    <col min="3588" max="3588" width="13" style="318" customWidth="1"/>
    <col min="3589" max="3589" width="2.89453125" style="318" customWidth="1"/>
    <col min="3590" max="3837" width="9.1015625" style="318"/>
    <col min="3838" max="3838" width="34.5234375" style="318" customWidth="1"/>
    <col min="3839" max="3839" width="33.89453125" style="318" customWidth="1"/>
    <col min="3840" max="3840" width="21.41796875" style="318" customWidth="1"/>
    <col min="3841" max="3843" width="11.41796875" style="318" customWidth="1"/>
    <col min="3844" max="3844" width="13" style="318" customWidth="1"/>
    <col min="3845" max="3845" width="2.89453125" style="318" customWidth="1"/>
    <col min="3846" max="4093" width="9.1015625" style="318"/>
    <col min="4094" max="4094" width="34.5234375" style="318" customWidth="1"/>
    <col min="4095" max="4095" width="33.89453125" style="318" customWidth="1"/>
    <col min="4096" max="4096" width="21.41796875" style="318" customWidth="1"/>
    <col min="4097" max="4099" width="11.41796875" style="318" customWidth="1"/>
    <col min="4100" max="4100" width="13" style="318" customWidth="1"/>
    <col min="4101" max="4101" width="2.89453125" style="318" customWidth="1"/>
    <col min="4102" max="4349" width="9.1015625" style="318"/>
    <col min="4350" max="4350" width="34.5234375" style="318" customWidth="1"/>
    <col min="4351" max="4351" width="33.89453125" style="318" customWidth="1"/>
    <col min="4352" max="4352" width="21.41796875" style="318" customWidth="1"/>
    <col min="4353" max="4355" width="11.41796875" style="318" customWidth="1"/>
    <col min="4356" max="4356" width="13" style="318" customWidth="1"/>
    <col min="4357" max="4357" width="2.89453125" style="318" customWidth="1"/>
    <col min="4358" max="4605" width="9.1015625" style="318"/>
    <col min="4606" max="4606" width="34.5234375" style="318" customWidth="1"/>
    <col min="4607" max="4607" width="33.89453125" style="318" customWidth="1"/>
    <col min="4608" max="4608" width="21.41796875" style="318" customWidth="1"/>
    <col min="4609" max="4611" width="11.41796875" style="318" customWidth="1"/>
    <col min="4612" max="4612" width="13" style="318" customWidth="1"/>
    <col min="4613" max="4613" width="2.89453125" style="318" customWidth="1"/>
    <col min="4614" max="4861" width="9.1015625" style="318"/>
    <col min="4862" max="4862" width="34.5234375" style="318" customWidth="1"/>
    <col min="4863" max="4863" width="33.89453125" style="318" customWidth="1"/>
    <col min="4864" max="4864" width="21.41796875" style="318" customWidth="1"/>
    <col min="4865" max="4867" width="11.41796875" style="318" customWidth="1"/>
    <col min="4868" max="4868" width="13" style="318" customWidth="1"/>
    <col min="4869" max="4869" width="2.89453125" style="318" customWidth="1"/>
    <col min="4870" max="5117" width="9.1015625" style="318"/>
    <col min="5118" max="5118" width="34.5234375" style="318" customWidth="1"/>
    <col min="5119" max="5119" width="33.89453125" style="318" customWidth="1"/>
    <col min="5120" max="5120" width="21.41796875" style="318" customWidth="1"/>
    <col min="5121" max="5123" width="11.41796875" style="318" customWidth="1"/>
    <col min="5124" max="5124" width="13" style="318" customWidth="1"/>
    <col min="5125" max="5125" width="2.89453125" style="318" customWidth="1"/>
    <col min="5126" max="5373" width="9.1015625" style="318"/>
    <col min="5374" max="5374" width="34.5234375" style="318" customWidth="1"/>
    <col min="5375" max="5375" width="33.89453125" style="318" customWidth="1"/>
    <col min="5376" max="5376" width="21.41796875" style="318" customWidth="1"/>
    <col min="5377" max="5379" width="11.41796875" style="318" customWidth="1"/>
    <col min="5380" max="5380" width="13" style="318" customWidth="1"/>
    <col min="5381" max="5381" width="2.89453125" style="318" customWidth="1"/>
    <col min="5382" max="5629" width="9.1015625" style="318"/>
    <col min="5630" max="5630" width="34.5234375" style="318" customWidth="1"/>
    <col min="5631" max="5631" width="33.89453125" style="318" customWidth="1"/>
    <col min="5632" max="5632" width="21.41796875" style="318" customWidth="1"/>
    <col min="5633" max="5635" width="11.41796875" style="318" customWidth="1"/>
    <col min="5636" max="5636" width="13" style="318" customWidth="1"/>
    <col min="5637" max="5637" width="2.89453125" style="318" customWidth="1"/>
    <col min="5638" max="5885" width="9.1015625" style="318"/>
    <col min="5886" max="5886" width="34.5234375" style="318" customWidth="1"/>
    <col min="5887" max="5887" width="33.89453125" style="318" customWidth="1"/>
    <col min="5888" max="5888" width="21.41796875" style="318" customWidth="1"/>
    <col min="5889" max="5891" width="11.41796875" style="318" customWidth="1"/>
    <col min="5892" max="5892" width="13" style="318" customWidth="1"/>
    <col min="5893" max="5893" width="2.89453125" style="318" customWidth="1"/>
    <col min="5894" max="6141" width="9.1015625" style="318"/>
    <col min="6142" max="6142" width="34.5234375" style="318" customWidth="1"/>
    <col min="6143" max="6143" width="33.89453125" style="318" customWidth="1"/>
    <col min="6144" max="6144" width="21.41796875" style="318" customWidth="1"/>
    <col min="6145" max="6147" width="11.41796875" style="318" customWidth="1"/>
    <col min="6148" max="6148" width="13" style="318" customWidth="1"/>
    <col min="6149" max="6149" width="2.89453125" style="318" customWidth="1"/>
    <col min="6150" max="6397" width="9.1015625" style="318"/>
    <col min="6398" max="6398" width="34.5234375" style="318" customWidth="1"/>
    <col min="6399" max="6399" width="33.89453125" style="318" customWidth="1"/>
    <col min="6400" max="6400" width="21.41796875" style="318" customWidth="1"/>
    <col min="6401" max="6403" width="11.41796875" style="318" customWidth="1"/>
    <col min="6404" max="6404" width="13" style="318" customWidth="1"/>
    <col min="6405" max="6405" width="2.89453125" style="318" customWidth="1"/>
    <col min="6406" max="6653" width="9.1015625" style="318"/>
    <col min="6654" max="6654" width="34.5234375" style="318" customWidth="1"/>
    <col min="6655" max="6655" width="33.89453125" style="318" customWidth="1"/>
    <col min="6656" max="6656" width="21.41796875" style="318" customWidth="1"/>
    <col min="6657" max="6659" width="11.41796875" style="318" customWidth="1"/>
    <col min="6660" max="6660" width="13" style="318" customWidth="1"/>
    <col min="6661" max="6661" width="2.89453125" style="318" customWidth="1"/>
    <col min="6662" max="6909" width="9.1015625" style="318"/>
    <col min="6910" max="6910" width="34.5234375" style="318" customWidth="1"/>
    <col min="6911" max="6911" width="33.89453125" style="318" customWidth="1"/>
    <col min="6912" max="6912" width="21.41796875" style="318" customWidth="1"/>
    <col min="6913" max="6915" width="11.41796875" style="318" customWidth="1"/>
    <col min="6916" max="6916" width="13" style="318" customWidth="1"/>
    <col min="6917" max="6917" width="2.89453125" style="318" customWidth="1"/>
    <col min="6918" max="7165" width="9.1015625" style="318"/>
    <col min="7166" max="7166" width="34.5234375" style="318" customWidth="1"/>
    <col min="7167" max="7167" width="33.89453125" style="318" customWidth="1"/>
    <col min="7168" max="7168" width="21.41796875" style="318" customWidth="1"/>
    <col min="7169" max="7171" width="11.41796875" style="318" customWidth="1"/>
    <col min="7172" max="7172" width="13" style="318" customWidth="1"/>
    <col min="7173" max="7173" width="2.89453125" style="318" customWidth="1"/>
    <col min="7174" max="7421" width="9.1015625" style="318"/>
    <col min="7422" max="7422" width="34.5234375" style="318" customWidth="1"/>
    <col min="7423" max="7423" width="33.89453125" style="318" customWidth="1"/>
    <col min="7424" max="7424" width="21.41796875" style="318" customWidth="1"/>
    <col min="7425" max="7427" width="11.41796875" style="318" customWidth="1"/>
    <col min="7428" max="7428" width="13" style="318" customWidth="1"/>
    <col min="7429" max="7429" width="2.89453125" style="318" customWidth="1"/>
    <col min="7430" max="7677" width="9.1015625" style="318"/>
    <col min="7678" max="7678" width="34.5234375" style="318" customWidth="1"/>
    <col min="7679" max="7679" width="33.89453125" style="318" customWidth="1"/>
    <col min="7680" max="7680" width="21.41796875" style="318" customWidth="1"/>
    <col min="7681" max="7683" width="11.41796875" style="318" customWidth="1"/>
    <col min="7684" max="7684" width="13" style="318" customWidth="1"/>
    <col min="7685" max="7685" width="2.89453125" style="318" customWidth="1"/>
    <col min="7686" max="7933" width="9.1015625" style="318"/>
    <col min="7934" max="7934" width="34.5234375" style="318" customWidth="1"/>
    <col min="7935" max="7935" width="33.89453125" style="318" customWidth="1"/>
    <col min="7936" max="7936" width="21.41796875" style="318" customWidth="1"/>
    <col min="7937" max="7939" width="11.41796875" style="318" customWidth="1"/>
    <col min="7940" max="7940" width="13" style="318" customWidth="1"/>
    <col min="7941" max="7941" width="2.89453125" style="318" customWidth="1"/>
    <col min="7942" max="8189" width="9.1015625" style="318"/>
    <col min="8190" max="8190" width="34.5234375" style="318" customWidth="1"/>
    <col min="8191" max="8191" width="33.89453125" style="318" customWidth="1"/>
    <col min="8192" max="8192" width="21.41796875" style="318" customWidth="1"/>
    <col min="8193" max="8195" width="11.41796875" style="318" customWidth="1"/>
    <col min="8196" max="8196" width="13" style="318" customWidth="1"/>
    <col min="8197" max="8197" width="2.89453125" style="318" customWidth="1"/>
    <col min="8198" max="8445" width="9.1015625" style="318"/>
    <col min="8446" max="8446" width="34.5234375" style="318" customWidth="1"/>
    <col min="8447" max="8447" width="33.89453125" style="318" customWidth="1"/>
    <col min="8448" max="8448" width="21.41796875" style="318" customWidth="1"/>
    <col min="8449" max="8451" width="11.41796875" style="318" customWidth="1"/>
    <col min="8452" max="8452" width="13" style="318" customWidth="1"/>
    <col min="8453" max="8453" width="2.89453125" style="318" customWidth="1"/>
    <col min="8454" max="8701" width="9.1015625" style="318"/>
    <col min="8702" max="8702" width="34.5234375" style="318" customWidth="1"/>
    <col min="8703" max="8703" width="33.89453125" style="318" customWidth="1"/>
    <col min="8704" max="8704" width="21.41796875" style="318" customWidth="1"/>
    <col min="8705" max="8707" width="11.41796875" style="318" customWidth="1"/>
    <col min="8708" max="8708" width="13" style="318" customWidth="1"/>
    <col min="8709" max="8709" width="2.89453125" style="318" customWidth="1"/>
    <col min="8710" max="8957" width="9.1015625" style="318"/>
    <col min="8958" max="8958" width="34.5234375" style="318" customWidth="1"/>
    <col min="8959" max="8959" width="33.89453125" style="318" customWidth="1"/>
    <col min="8960" max="8960" width="21.41796875" style="318" customWidth="1"/>
    <col min="8961" max="8963" width="11.41796875" style="318" customWidth="1"/>
    <col min="8964" max="8964" width="13" style="318" customWidth="1"/>
    <col min="8965" max="8965" width="2.89453125" style="318" customWidth="1"/>
    <col min="8966" max="9213" width="9.1015625" style="318"/>
    <col min="9214" max="9214" width="34.5234375" style="318" customWidth="1"/>
    <col min="9215" max="9215" width="33.89453125" style="318" customWidth="1"/>
    <col min="9216" max="9216" width="21.41796875" style="318" customWidth="1"/>
    <col min="9217" max="9219" width="11.41796875" style="318" customWidth="1"/>
    <col min="9220" max="9220" width="13" style="318" customWidth="1"/>
    <col min="9221" max="9221" width="2.89453125" style="318" customWidth="1"/>
    <col min="9222" max="9469" width="9.1015625" style="318"/>
    <col min="9470" max="9470" width="34.5234375" style="318" customWidth="1"/>
    <col min="9471" max="9471" width="33.89453125" style="318" customWidth="1"/>
    <col min="9472" max="9472" width="21.41796875" style="318" customWidth="1"/>
    <col min="9473" max="9475" width="11.41796875" style="318" customWidth="1"/>
    <col min="9476" max="9476" width="13" style="318" customWidth="1"/>
    <col min="9477" max="9477" width="2.89453125" style="318" customWidth="1"/>
    <col min="9478" max="9725" width="9.1015625" style="318"/>
    <col min="9726" max="9726" width="34.5234375" style="318" customWidth="1"/>
    <col min="9727" max="9727" width="33.89453125" style="318" customWidth="1"/>
    <col min="9728" max="9728" width="21.41796875" style="318" customWidth="1"/>
    <col min="9729" max="9731" width="11.41796875" style="318" customWidth="1"/>
    <col min="9732" max="9732" width="13" style="318" customWidth="1"/>
    <col min="9733" max="9733" width="2.89453125" style="318" customWidth="1"/>
    <col min="9734" max="9981" width="9.1015625" style="318"/>
    <col min="9982" max="9982" width="34.5234375" style="318" customWidth="1"/>
    <col min="9983" max="9983" width="33.89453125" style="318" customWidth="1"/>
    <col min="9984" max="9984" width="21.41796875" style="318" customWidth="1"/>
    <col min="9985" max="9987" width="11.41796875" style="318" customWidth="1"/>
    <col min="9988" max="9988" width="13" style="318" customWidth="1"/>
    <col min="9989" max="9989" width="2.89453125" style="318" customWidth="1"/>
    <col min="9990" max="10237" width="9.1015625" style="318"/>
    <col min="10238" max="10238" width="34.5234375" style="318" customWidth="1"/>
    <col min="10239" max="10239" width="33.89453125" style="318" customWidth="1"/>
    <col min="10240" max="10240" width="21.41796875" style="318" customWidth="1"/>
    <col min="10241" max="10243" width="11.41796875" style="318" customWidth="1"/>
    <col min="10244" max="10244" width="13" style="318" customWidth="1"/>
    <col min="10245" max="10245" width="2.89453125" style="318" customWidth="1"/>
    <col min="10246" max="10493" width="9.1015625" style="318"/>
    <col min="10494" max="10494" width="34.5234375" style="318" customWidth="1"/>
    <col min="10495" max="10495" width="33.89453125" style="318" customWidth="1"/>
    <col min="10496" max="10496" width="21.41796875" style="318" customWidth="1"/>
    <col min="10497" max="10499" width="11.41796875" style="318" customWidth="1"/>
    <col min="10500" max="10500" width="13" style="318" customWidth="1"/>
    <col min="10501" max="10501" width="2.89453125" style="318" customWidth="1"/>
    <col min="10502" max="10749" width="9.1015625" style="318"/>
    <col min="10750" max="10750" width="34.5234375" style="318" customWidth="1"/>
    <col min="10751" max="10751" width="33.89453125" style="318" customWidth="1"/>
    <col min="10752" max="10752" width="21.41796875" style="318" customWidth="1"/>
    <col min="10753" max="10755" width="11.41796875" style="318" customWidth="1"/>
    <col min="10756" max="10756" width="13" style="318" customWidth="1"/>
    <col min="10757" max="10757" width="2.89453125" style="318" customWidth="1"/>
    <col min="10758" max="11005" width="9.1015625" style="318"/>
    <col min="11006" max="11006" width="34.5234375" style="318" customWidth="1"/>
    <col min="11007" max="11007" width="33.89453125" style="318" customWidth="1"/>
    <col min="11008" max="11008" width="21.41796875" style="318" customWidth="1"/>
    <col min="11009" max="11011" width="11.41796875" style="318" customWidth="1"/>
    <col min="11012" max="11012" width="13" style="318" customWidth="1"/>
    <col min="11013" max="11013" width="2.89453125" style="318" customWidth="1"/>
    <col min="11014" max="11261" width="9.1015625" style="318"/>
    <col min="11262" max="11262" width="34.5234375" style="318" customWidth="1"/>
    <col min="11263" max="11263" width="33.89453125" style="318" customWidth="1"/>
    <col min="11264" max="11264" width="21.41796875" style="318" customWidth="1"/>
    <col min="11265" max="11267" width="11.41796875" style="318" customWidth="1"/>
    <col min="11268" max="11268" width="13" style="318" customWidth="1"/>
    <col min="11269" max="11269" width="2.89453125" style="318" customWidth="1"/>
    <col min="11270" max="11517" width="9.1015625" style="318"/>
    <col min="11518" max="11518" width="34.5234375" style="318" customWidth="1"/>
    <col min="11519" max="11519" width="33.89453125" style="318" customWidth="1"/>
    <col min="11520" max="11520" width="21.41796875" style="318" customWidth="1"/>
    <col min="11521" max="11523" width="11.41796875" style="318" customWidth="1"/>
    <col min="11524" max="11524" width="13" style="318" customWidth="1"/>
    <col min="11525" max="11525" width="2.89453125" style="318" customWidth="1"/>
    <col min="11526" max="11773" width="9.1015625" style="318"/>
    <col min="11774" max="11774" width="34.5234375" style="318" customWidth="1"/>
    <col min="11775" max="11775" width="33.89453125" style="318" customWidth="1"/>
    <col min="11776" max="11776" width="21.41796875" style="318" customWidth="1"/>
    <col min="11777" max="11779" width="11.41796875" style="318" customWidth="1"/>
    <col min="11780" max="11780" width="13" style="318" customWidth="1"/>
    <col min="11781" max="11781" width="2.89453125" style="318" customWidth="1"/>
    <col min="11782" max="12029" width="9.1015625" style="318"/>
    <col min="12030" max="12030" width="34.5234375" style="318" customWidth="1"/>
    <col min="12031" max="12031" width="33.89453125" style="318" customWidth="1"/>
    <col min="12032" max="12032" width="21.41796875" style="318" customWidth="1"/>
    <col min="12033" max="12035" width="11.41796875" style="318" customWidth="1"/>
    <col min="12036" max="12036" width="13" style="318" customWidth="1"/>
    <col min="12037" max="12037" width="2.89453125" style="318" customWidth="1"/>
    <col min="12038" max="12285" width="9.1015625" style="318"/>
    <col min="12286" max="12286" width="34.5234375" style="318" customWidth="1"/>
    <col min="12287" max="12287" width="33.89453125" style="318" customWidth="1"/>
    <col min="12288" max="12288" width="21.41796875" style="318" customWidth="1"/>
    <col min="12289" max="12291" width="11.41796875" style="318" customWidth="1"/>
    <col min="12292" max="12292" width="13" style="318" customWidth="1"/>
    <col min="12293" max="12293" width="2.89453125" style="318" customWidth="1"/>
    <col min="12294" max="12541" width="9.1015625" style="318"/>
    <col min="12542" max="12542" width="34.5234375" style="318" customWidth="1"/>
    <col min="12543" max="12543" width="33.89453125" style="318" customWidth="1"/>
    <col min="12544" max="12544" width="21.41796875" style="318" customWidth="1"/>
    <col min="12545" max="12547" width="11.41796875" style="318" customWidth="1"/>
    <col min="12548" max="12548" width="13" style="318" customWidth="1"/>
    <col min="12549" max="12549" width="2.89453125" style="318" customWidth="1"/>
    <col min="12550" max="12797" width="9.1015625" style="318"/>
    <col min="12798" max="12798" width="34.5234375" style="318" customWidth="1"/>
    <col min="12799" max="12799" width="33.89453125" style="318" customWidth="1"/>
    <col min="12800" max="12800" width="21.41796875" style="318" customWidth="1"/>
    <col min="12801" max="12803" width="11.41796875" style="318" customWidth="1"/>
    <col min="12804" max="12804" width="13" style="318" customWidth="1"/>
    <col min="12805" max="12805" width="2.89453125" style="318" customWidth="1"/>
    <col min="12806" max="13053" width="9.1015625" style="318"/>
    <col min="13054" max="13054" width="34.5234375" style="318" customWidth="1"/>
    <col min="13055" max="13055" width="33.89453125" style="318" customWidth="1"/>
    <col min="13056" max="13056" width="21.41796875" style="318" customWidth="1"/>
    <col min="13057" max="13059" width="11.41796875" style="318" customWidth="1"/>
    <col min="13060" max="13060" width="13" style="318" customWidth="1"/>
    <col min="13061" max="13061" width="2.89453125" style="318" customWidth="1"/>
    <col min="13062" max="13309" width="9.1015625" style="318"/>
    <col min="13310" max="13310" width="34.5234375" style="318" customWidth="1"/>
    <col min="13311" max="13311" width="33.89453125" style="318" customWidth="1"/>
    <col min="13312" max="13312" width="21.41796875" style="318" customWidth="1"/>
    <col min="13313" max="13315" width="11.41796875" style="318" customWidth="1"/>
    <col min="13316" max="13316" width="13" style="318" customWidth="1"/>
    <col min="13317" max="13317" width="2.89453125" style="318" customWidth="1"/>
    <col min="13318" max="13565" width="9.1015625" style="318"/>
    <col min="13566" max="13566" width="34.5234375" style="318" customWidth="1"/>
    <col min="13567" max="13567" width="33.89453125" style="318" customWidth="1"/>
    <col min="13568" max="13568" width="21.41796875" style="318" customWidth="1"/>
    <col min="13569" max="13571" width="11.41796875" style="318" customWidth="1"/>
    <col min="13572" max="13572" width="13" style="318" customWidth="1"/>
    <col min="13573" max="13573" width="2.89453125" style="318" customWidth="1"/>
    <col min="13574" max="13821" width="9.1015625" style="318"/>
    <col min="13822" max="13822" width="34.5234375" style="318" customWidth="1"/>
    <col min="13823" max="13823" width="33.89453125" style="318" customWidth="1"/>
    <col min="13824" max="13824" width="21.41796875" style="318" customWidth="1"/>
    <col min="13825" max="13827" width="11.41796875" style="318" customWidth="1"/>
    <col min="13828" max="13828" width="13" style="318" customWidth="1"/>
    <col min="13829" max="13829" width="2.89453125" style="318" customWidth="1"/>
    <col min="13830" max="14077" width="9.1015625" style="318"/>
    <col min="14078" max="14078" width="34.5234375" style="318" customWidth="1"/>
    <col min="14079" max="14079" width="33.89453125" style="318" customWidth="1"/>
    <col min="14080" max="14080" width="21.41796875" style="318" customWidth="1"/>
    <col min="14081" max="14083" width="11.41796875" style="318" customWidth="1"/>
    <col min="14084" max="14084" width="13" style="318" customWidth="1"/>
    <col min="14085" max="14085" width="2.89453125" style="318" customWidth="1"/>
    <col min="14086" max="14333" width="9.1015625" style="318"/>
    <col min="14334" max="14334" width="34.5234375" style="318" customWidth="1"/>
    <col min="14335" max="14335" width="33.89453125" style="318" customWidth="1"/>
    <col min="14336" max="14336" width="21.41796875" style="318" customWidth="1"/>
    <col min="14337" max="14339" width="11.41796875" style="318" customWidth="1"/>
    <col min="14340" max="14340" width="13" style="318" customWidth="1"/>
    <col min="14341" max="14341" width="2.89453125" style="318" customWidth="1"/>
    <col min="14342" max="14589" width="9.1015625" style="318"/>
    <col min="14590" max="14590" width="34.5234375" style="318" customWidth="1"/>
    <col min="14591" max="14591" width="33.89453125" style="318" customWidth="1"/>
    <col min="14592" max="14592" width="21.41796875" style="318" customWidth="1"/>
    <col min="14593" max="14595" width="11.41796875" style="318" customWidth="1"/>
    <col min="14596" max="14596" width="13" style="318" customWidth="1"/>
    <col min="14597" max="14597" width="2.89453125" style="318" customWidth="1"/>
    <col min="14598" max="14845" width="9.1015625" style="318"/>
    <col min="14846" max="14846" width="34.5234375" style="318" customWidth="1"/>
    <col min="14847" max="14847" width="33.89453125" style="318" customWidth="1"/>
    <col min="14848" max="14848" width="21.41796875" style="318" customWidth="1"/>
    <col min="14849" max="14851" width="11.41796875" style="318" customWidth="1"/>
    <col min="14852" max="14852" width="13" style="318" customWidth="1"/>
    <col min="14853" max="14853" width="2.89453125" style="318" customWidth="1"/>
    <col min="14854" max="15101" width="9.1015625" style="318"/>
    <col min="15102" max="15102" width="34.5234375" style="318" customWidth="1"/>
    <col min="15103" max="15103" width="33.89453125" style="318" customWidth="1"/>
    <col min="15104" max="15104" width="21.41796875" style="318" customWidth="1"/>
    <col min="15105" max="15107" width="11.41796875" style="318" customWidth="1"/>
    <col min="15108" max="15108" width="13" style="318" customWidth="1"/>
    <col min="15109" max="15109" width="2.89453125" style="318" customWidth="1"/>
    <col min="15110" max="15357" width="9.1015625" style="318"/>
    <col min="15358" max="15358" width="34.5234375" style="318" customWidth="1"/>
    <col min="15359" max="15359" width="33.89453125" style="318" customWidth="1"/>
    <col min="15360" max="15360" width="21.41796875" style="318" customWidth="1"/>
    <col min="15361" max="15363" width="11.41796875" style="318" customWidth="1"/>
    <col min="15364" max="15364" width="13" style="318" customWidth="1"/>
    <col min="15365" max="15365" width="2.89453125" style="318" customWidth="1"/>
    <col min="15366" max="15613" width="9.1015625" style="318"/>
    <col min="15614" max="15614" width="34.5234375" style="318" customWidth="1"/>
    <col min="15615" max="15615" width="33.89453125" style="318" customWidth="1"/>
    <col min="15616" max="15616" width="21.41796875" style="318" customWidth="1"/>
    <col min="15617" max="15619" width="11.41796875" style="318" customWidth="1"/>
    <col min="15620" max="15620" width="13" style="318" customWidth="1"/>
    <col min="15621" max="15621" width="2.89453125" style="318" customWidth="1"/>
    <col min="15622" max="15869" width="9.1015625" style="318"/>
    <col min="15870" max="15870" width="34.5234375" style="318" customWidth="1"/>
    <col min="15871" max="15871" width="33.89453125" style="318" customWidth="1"/>
    <col min="15872" max="15872" width="21.41796875" style="318" customWidth="1"/>
    <col min="15873" max="15875" width="11.41796875" style="318" customWidth="1"/>
    <col min="15876" max="15876" width="13" style="318" customWidth="1"/>
    <col min="15877" max="15877" width="2.89453125" style="318" customWidth="1"/>
    <col min="15878" max="16125" width="9.1015625" style="318"/>
    <col min="16126" max="16126" width="34.5234375" style="318" customWidth="1"/>
    <col min="16127" max="16127" width="33.89453125" style="318" customWidth="1"/>
    <col min="16128" max="16128" width="21.41796875" style="318" customWidth="1"/>
    <col min="16129" max="16131" width="11.41796875" style="318" customWidth="1"/>
    <col min="16132" max="16132" width="13" style="318" customWidth="1"/>
    <col min="16133" max="16133" width="2.89453125" style="318" customWidth="1"/>
    <col min="16134" max="16384" width="9.1015625" style="318"/>
  </cols>
  <sheetData>
    <row r="1" spans="1:16134" ht="15">
      <c r="A1" s="729" t="s">
        <v>4233</v>
      </c>
      <c r="B1" s="729"/>
      <c r="C1" s="729"/>
      <c r="D1" s="729"/>
    </row>
    <row r="2" spans="1:16134" ht="15">
      <c r="A2" s="737" t="s">
        <v>137</v>
      </c>
      <c r="B2" s="379"/>
    </row>
    <row r="3" spans="1:16134" ht="13.35" customHeight="1">
      <c r="A3" s="1267" t="s">
        <v>138</v>
      </c>
      <c r="B3" s="813"/>
      <c r="C3" s="453"/>
      <c r="D3" s="453"/>
      <c r="E3" s="453"/>
    </row>
    <row r="4" spans="1:16134" ht="15">
      <c r="A4" s="1268" t="s">
        <v>4234</v>
      </c>
      <c r="B4" s="813"/>
      <c r="C4" s="453"/>
      <c r="D4" s="453"/>
      <c r="E4" s="453"/>
    </row>
    <row r="6" spans="1:16134" ht="12.75" customHeight="1">
      <c r="A6" s="23" t="s">
        <v>4235</v>
      </c>
      <c r="B6" s="7"/>
      <c r="C6" s="7"/>
      <c r="D6" s="7"/>
      <c r="E6" s="7"/>
      <c r="F6" s="7"/>
      <c r="G6" s="7"/>
      <c r="H6" s="7"/>
      <c r="I6" s="7"/>
      <c r="K6" s="1269"/>
    </row>
    <row r="7" spans="1:16134" ht="12.75" customHeight="1">
      <c r="A7" s="7"/>
      <c r="B7" s="7" t="s">
        <v>4236</v>
      </c>
      <c r="C7" s="7"/>
      <c r="D7" s="7"/>
      <c r="E7" s="7"/>
      <c r="F7" s="7"/>
      <c r="G7" s="7"/>
      <c r="H7" s="527">
        <v>16100</v>
      </c>
      <c r="I7" s="7" t="s">
        <v>116</v>
      </c>
      <c r="K7" s="1269"/>
    </row>
    <row r="8" spans="1:16134" ht="12.75" customHeight="1">
      <c r="A8" s="7"/>
      <c r="B8" s="7"/>
      <c r="C8" s="7"/>
      <c r="D8" s="7"/>
      <c r="E8" s="7"/>
      <c r="F8" s="7"/>
      <c r="G8" s="7"/>
      <c r="H8" s="7"/>
      <c r="I8" s="7"/>
      <c r="K8" s="1269"/>
    </row>
    <row r="9" spans="1:16134" s="1271" customFormat="1" ht="12.75" customHeight="1">
      <c r="A9" s="23" t="s">
        <v>4237</v>
      </c>
      <c r="B9" s="7"/>
      <c r="C9" s="7"/>
      <c r="D9" s="7"/>
      <c r="E9" s="7"/>
      <c r="F9" s="7"/>
      <c r="G9" s="7"/>
      <c r="H9" s="7"/>
      <c r="I9" s="7"/>
      <c r="J9" s="318"/>
      <c r="K9" s="1269"/>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c r="BR9" s="318"/>
      <c r="BS9" s="318"/>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18"/>
      <c r="EC9" s="318"/>
      <c r="ED9" s="318"/>
      <c r="EE9" s="318"/>
      <c r="EF9" s="318"/>
      <c r="EG9" s="318"/>
      <c r="EH9" s="318"/>
      <c r="EI9" s="318"/>
      <c r="EJ9" s="318"/>
      <c r="EK9" s="318"/>
      <c r="EL9" s="318"/>
      <c r="EM9" s="318"/>
      <c r="EN9" s="318"/>
      <c r="EO9" s="318"/>
      <c r="EP9" s="318"/>
      <c r="EQ9" s="318"/>
      <c r="ER9" s="318"/>
      <c r="ES9" s="318"/>
      <c r="ET9" s="318"/>
      <c r="EU9" s="318"/>
      <c r="EV9" s="318"/>
      <c r="EW9" s="318"/>
      <c r="EX9" s="318"/>
      <c r="EY9" s="318"/>
      <c r="EZ9" s="318"/>
      <c r="FA9" s="318"/>
      <c r="FB9" s="318"/>
      <c r="FC9" s="318"/>
      <c r="FD9" s="318"/>
      <c r="FE9" s="318"/>
      <c r="FF9" s="318"/>
      <c r="FG9" s="318"/>
      <c r="FH9" s="318"/>
      <c r="FI9" s="318"/>
      <c r="FJ9" s="318"/>
      <c r="FK9" s="318"/>
      <c r="FL9" s="318"/>
      <c r="FM9" s="318"/>
      <c r="FN9" s="318"/>
      <c r="FO9" s="318"/>
      <c r="FP9" s="318"/>
      <c r="FQ9" s="318"/>
      <c r="FR9" s="318"/>
      <c r="FS9" s="318"/>
      <c r="FT9" s="318"/>
      <c r="FU9" s="318"/>
      <c r="FV9" s="318"/>
      <c r="FW9" s="318"/>
      <c r="FX9" s="318"/>
      <c r="FY9" s="318"/>
      <c r="FZ9" s="318"/>
      <c r="GA9" s="318"/>
      <c r="GB9" s="318"/>
      <c r="GC9" s="318"/>
      <c r="GD9" s="318"/>
      <c r="GE9" s="318"/>
      <c r="GF9" s="318"/>
      <c r="GG9" s="318"/>
      <c r="GH9" s="318"/>
      <c r="GI9" s="318"/>
      <c r="GJ9" s="318"/>
      <c r="GK9" s="318"/>
      <c r="GL9" s="318"/>
      <c r="GM9" s="318"/>
      <c r="GN9" s="318"/>
      <c r="GO9" s="318"/>
      <c r="GP9" s="318"/>
      <c r="GQ9" s="318"/>
      <c r="GR9" s="318"/>
      <c r="GS9" s="318"/>
      <c r="GT9" s="318"/>
      <c r="GU9" s="318"/>
      <c r="GV9" s="318"/>
      <c r="GW9" s="318"/>
      <c r="GX9" s="318"/>
      <c r="GY9" s="318"/>
      <c r="GZ9" s="318"/>
      <c r="HA9" s="318"/>
      <c r="HB9" s="318"/>
      <c r="HC9" s="318"/>
      <c r="HD9" s="318"/>
      <c r="HE9" s="318"/>
      <c r="HF9" s="318"/>
      <c r="HG9" s="318"/>
      <c r="HH9" s="318"/>
      <c r="HI9" s="318"/>
      <c r="HJ9" s="318"/>
      <c r="HK9" s="318"/>
      <c r="HL9" s="318"/>
      <c r="HM9" s="318"/>
      <c r="HN9" s="318"/>
      <c r="HO9" s="318"/>
      <c r="HP9" s="318"/>
      <c r="HQ9" s="318"/>
      <c r="HR9" s="318"/>
      <c r="HS9" s="318"/>
      <c r="HT9" s="318"/>
      <c r="HU9" s="318"/>
      <c r="HV9" s="318"/>
      <c r="HW9" s="318"/>
      <c r="HX9" s="318"/>
      <c r="HY9" s="318"/>
      <c r="HZ9" s="318"/>
      <c r="IA9" s="318"/>
      <c r="IB9" s="318"/>
      <c r="IC9" s="318"/>
      <c r="ID9" s="318"/>
      <c r="IE9" s="318"/>
      <c r="IF9" s="318"/>
      <c r="IG9" s="318"/>
      <c r="IH9" s="318"/>
      <c r="II9" s="318"/>
      <c r="IJ9" s="318"/>
      <c r="IK9" s="318"/>
      <c r="IL9" s="318"/>
      <c r="IM9" s="318"/>
      <c r="IN9" s="318"/>
      <c r="IO9" s="318"/>
      <c r="IP9" s="318"/>
      <c r="IQ9" s="318"/>
      <c r="IR9" s="318"/>
      <c r="IS9" s="318"/>
      <c r="IT9" s="318"/>
      <c r="IU9" s="318"/>
      <c r="IV9" s="318"/>
      <c r="IW9" s="318"/>
      <c r="IX9" s="318"/>
      <c r="IY9" s="318"/>
      <c r="IZ9" s="318"/>
      <c r="JA9" s="318"/>
      <c r="JB9" s="318"/>
      <c r="JC9" s="318"/>
      <c r="JD9" s="318"/>
      <c r="JE9" s="318"/>
      <c r="JF9" s="318"/>
      <c r="JG9" s="318"/>
      <c r="JH9" s="318"/>
      <c r="JI9" s="318"/>
      <c r="JJ9" s="318"/>
      <c r="JK9" s="318"/>
      <c r="JL9" s="318"/>
      <c r="JM9" s="318"/>
      <c r="JN9" s="318"/>
      <c r="JO9" s="318"/>
      <c r="JP9" s="318"/>
      <c r="JQ9" s="318"/>
      <c r="JR9" s="318"/>
      <c r="JS9" s="318"/>
      <c r="JT9" s="318"/>
      <c r="JU9" s="318"/>
      <c r="JV9" s="318"/>
      <c r="JW9" s="318"/>
      <c r="JX9" s="318"/>
      <c r="JY9" s="318"/>
      <c r="JZ9" s="318"/>
      <c r="KA9" s="318"/>
      <c r="KB9" s="318"/>
      <c r="KC9" s="318"/>
      <c r="KD9" s="318"/>
      <c r="KE9" s="318"/>
      <c r="KF9" s="318"/>
      <c r="KG9" s="318"/>
      <c r="KH9" s="318"/>
      <c r="KI9" s="318"/>
      <c r="KJ9" s="318"/>
      <c r="KK9" s="318"/>
      <c r="KL9" s="318"/>
      <c r="KM9" s="318"/>
      <c r="KN9" s="318"/>
      <c r="KO9" s="318"/>
      <c r="KP9" s="318"/>
      <c r="KQ9" s="318"/>
      <c r="KR9" s="318"/>
      <c r="KS9" s="318"/>
      <c r="KT9" s="318"/>
      <c r="KU9" s="318"/>
      <c r="KV9" s="318"/>
      <c r="KW9" s="318"/>
      <c r="KX9" s="318"/>
      <c r="KY9" s="318"/>
      <c r="KZ9" s="318"/>
      <c r="LA9" s="318"/>
      <c r="LB9" s="318"/>
      <c r="LC9" s="318"/>
      <c r="LD9" s="318"/>
      <c r="LE9" s="318"/>
      <c r="LF9" s="318"/>
      <c r="LG9" s="318"/>
      <c r="LH9" s="318"/>
      <c r="LI9" s="318"/>
      <c r="LJ9" s="318"/>
      <c r="LK9" s="318"/>
      <c r="LL9" s="318"/>
      <c r="LM9" s="318"/>
      <c r="LN9" s="318"/>
      <c r="LO9" s="318"/>
      <c r="LP9" s="318"/>
      <c r="LQ9" s="318"/>
      <c r="LR9" s="318"/>
      <c r="LS9" s="318"/>
      <c r="LT9" s="318"/>
      <c r="LU9" s="318"/>
      <c r="LV9" s="318"/>
      <c r="LW9" s="318"/>
      <c r="LX9" s="318"/>
      <c r="LY9" s="318"/>
      <c r="LZ9" s="318"/>
      <c r="MA9" s="318"/>
      <c r="MB9" s="318"/>
      <c r="MC9" s="318"/>
      <c r="MD9" s="318"/>
      <c r="ME9" s="318"/>
      <c r="MF9" s="318"/>
      <c r="MG9" s="318"/>
      <c r="MH9" s="318"/>
      <c r="MI9" s="318"/>
      <c r="MJ9" s="318"/>
      <c r="MK9" s="318"/>
      <c r="ML9" s="318"/>
      <c r="MM9" s="318"/>
      <c r="MN9" s="318"/>
      <c r="MO9" s="318"/>
      <c r="MP9" s="318"/>
      <c r="MQ9" s="318"/>
      <c r="MR9" s="318"/>
      <c r="MS9" s="318"/>
      <c r="MT9" s="318"/>
      <c r="MU9" s="318"/>
      <c r="MV9" s="318"/>
      <c r="MW9" s="318"/>
      <c r="MX9" s="318"/>
      <c r="MY9" s="318"/>
      <c r="MZ9" s="318"/>
      <c r="NA9" s="318"/>
      <c r="NB9" s="318"/>
      <c r="NC9" s="318"/>
      <c r="ND9" s="318"/>
      <c r="NE9" s="318"/>
      <c r="NF9" s="318"/>
      <c r="NG9" s="318"/>
      <c r="NH9" s="318"/>
      <c r="NI9" s="318"/>
      <c r="NJ9" s="318"/>
      <c r="NK9" s="318"/>
      <c r="NL9" s="318"/>
      <c r="NM9" s="318"/>
      <c r="NN9" s="318"/>
      <c r="NO9" s="318"/>
      <c r="NP9" s="318"/>
      <c r="NQ9" s="318"/>
      <c r="NR9" s="318"/>
      <c r="NS9" s="318"/>
      <c r="NT9" s="318"/>
      <c r="NU9" s="318"/>
      <c r="NV9" s="318"/>
      <c r="NW9" s="318"/>
      <c r="NX9" s="318"/>
      <c r="NY9" s="318"/>
      <c r="NZ9" s="318"/>
      <c r="OA9" s="318"/>
      <c r="OB9" s="318"/>
      <c r="OC9" s="318"/>
      <c r="OD9" s="318"/>
      <c r="OE9" s="318"/>
      <c r="OF9" s="318"/>
      <c r="OG9" s="318"/>
      <c r="OH9" s="318"/>
      <c r="OI9" s="318"/>
      <c r="OJ9" s="318"/>
      <c r="OK9" s="318"/>
      <c r="OL9" s="318"/>
      <c r="OM9" s="318"/>
      <c r="ON9" s="318"/>
      <c r="OO9" s="318"/>
      <c r="OP9" s="318"/>
      <c r="OQ9" s="318"/>
      <c r="OR9" s="318"/>
      <c r="OS9" s="318"/>
      <c r="OT9" s="318"/>
      <c r="OU9" s="318"/>
      <c r="OV9" s="318"/>
      <c r="OW9" s="318"/>
      <c r="OX9" s="318"/>
      <c r="OY9" s="318"/>
      <c r="OZ9" s="318"/>
      <c r="PA9" s="318"/>
      <c r="PB9" s="318"/>
      <c r="PC9" s="318"/>
      <c r="PD9" s="318"/>
      <c r="PE9" s="318"/>
      <c r="PF9" s="318"/>
      <c r="PG9" s="318"/>
      <c r="PH9" s="318"/>
      <c r="PI9" s="318"/>
      <c r="PJ9" s="318"/>
      <c r="PK9" s="318"/>
      <c r="PL9" s="318"/>
      <c r="PM9" s="318"/>
      <c r="PN9" s="318"/>
      <c r="PO9" s="318"/>
      <c r="PP9" s="318"/>
      <c r="PQ9" s="318"/>
      <c r="PR9" s="318"/>
      <c r="PS9" s="318"/>
      <c r="PT9" s="318"/>
      <c r="PU9" s="318"/>
      <c r="PV9" s="318"/>
      <c r="PW9" s="318"/>
      <c r="PX9" s="318"/>
      <c r="PY9" s="318"/>
      <c r="PZ9" s="318"/>
      <c r="QA9" s="318"/>
      <c r="QB9" s="318"/>
      <c r="QC9" s="318"/>
      <c r="QD9" s="318"/>
      <c r="QE9" s="318"/>
      <c r="QF9" s="318"/>
      <c r="QG9" s="318"/>
      <c r="QH9" s="318"/>
      <c r="QI9" s="318"/>
      <c r="QJ9" s="318"/>
      <c r="QK9" s="318"/>
      <c r="QL9" s="318"/>
      <c r="QM9" s="318"/>
      <c r="QN9" s="318"/>
      <c r="QO9" s="318"/>
      <c r="QP9" s="318"/>
      <c r="QQ9" s="318"/>
      <c r="QR9" s="318"/>
      <c r="QS9" s="318"/>
      <c r="QT9" s="318"/>
      <c r="QU9" s="318"/>
      <c r="QV9" s="318"/>
      <c r="QW9" s="318"/>
      <c r="QX9" s="318"/>
      <c r="QY9" s="318"/>
      <c r="QZ9" s="318"/>
      <c r="RA9" s="318"/>
      <c r="RB9" s="318"/>
      <c r="RC9" s="318"/>
      <c r="RD9" s="318"/>
      <c r="RE9" s="318"/>
      <c r="RF9" s="318"/>
      <c r="RG9" s="318"/>
      <c r="RH9" s="318"/>
      <c r="RI9" s="318"/>
      <c r="RJ9" s="318"/>
      <c r="RK9" s="318"/>
      <c r="RL9" s="318"/>
      <c r="RM9" s="318"/>
      <c r="RN9" s="318"/>
      <c r="RO9" s="318"/>
      <c r="RP9" s="318"/>
      <c r="RQ9" s="318"/>
      <c r="RR9" s="318"/>
      <c r="RS9" s="318"/>
      <c r="RT9" s="318"/>
      <c r="RU9" s="318"/>
      <c r="RV9" s="318"/>
      <c r="RW9" s="318"/>
      <c r="RX9" s="318"/>
      <c r="RY9" s="318"/>
      <c r="RZ9" s="318"/>
      <c r="SA9" s="318"/>
      <c r="SB9" s="318"/>
      <c r="SC9" s="318"/>
      <c r="SD9" s="318"/>
      <c r="SE9" s="318"/>
      <c r="SF9" s="318"/>
      <c r="SG9" s="318"/>
      <c r="SH9" s="318"/>
      <c r="SI9" s="318"/>
      <c r="SJ9" s="318"/>
      <c r="SK9" s="318"/>
      <c r="SL9" s="318"/>
      <c r="SM9" s="318"/>
      <c r="SN9" s="318"/>
      <c r="SO9" s="318"/>
      <c r="SP9" s="318"/>
      <c r="SQ9" s="318"/>
      <c r="SR9" s="318"/>
      <c r="SS9" s="318"/>
      <c r="ST9" s="318"/>
      <c r="SU9" s="318"/>
      <c r="SV9" s="318"/>
      <c r="SW9" s="318"/>
      <c r="SX9" s="318"/>
      <c r="SY9" s="318"/>
      <c r="SZ9" s="318"/>
      <c r="TA9" s="318"/>
      <c r="TB9" s="318"/>
      <c r="TC9" s="318"/>
      <c r="TD9" s="318"/>
      <c r="TE9" s="318"/>
      <c r="TF9" s="318"/>
      <c r="TG9" s="318"/>
      <c r="TH9" s="318"/>
      <c r="TI9" s="318"/>
      <c r="TJ9" s="318"/>
      <c r="TK9" s="318"/>
      <c r="TL9" s="318"/>
      <c r="TM9" s="318"/>
      <c r="TN9" s="318"/>
      <c r="TO9" s="318"/>
      <c r="TP9" s="318"/>
      <c r="TQ9" s="318"/>
      <c r="TR9" s="318"/>
      <c r="TS9" s="318"/>
      <c r="TT9" s="318"/>
      <c r="TU9" s="318"/>
      <c r="TV9" s="318"/>
      <c r="TW9" s="318"/>
      <c r="TX9" s="318"/>
      <c r="TY9" s="318"/>
      <c r="TZ9" s="318"/>
      <c r="UA9" s="318"/>
      <c r="UB9" s="318"/>
      <c r="UC9" s="318"/>
      <c r="UD9" s="318"/>
      <c r="UE9" s="318"/>
      <c r="UF9" s="318"/>
      <c r="UG9" s="318"/>
      <c r="UH9" s="318"/>
      <c r="UI9" s="318"/>
      <c r="UJ9" s="318"/>
      <c r="UK9" s="318"/>
      <c r="UL9" s="318"/>
      <c r="UM9" s="318"/>
      <c r="UN9" s="318"/>
      <c r="UO9" s="318"/>
      <c r="UP9" s="318"/>
      <c r="UQ9" s="318"/>
      <c r="UR9" s="318"/>
      <c r="US9" s="318"/>
      <c r="UT9" s="318"/>
      <c r="UU9" s="318"/>
      <c r="UV9" s="318"/>
      <c r="UW9" s="318"/>
      <c r="UX9" s="318"/>
      <c r="UY9" s="318"/>
      <c r="UZ9" s="318"/>
      <c r="VA9" s="318"/>
      <c r="VB9" s="318"/>
      <c r="VC9" s="318"/>
      <c r="VD9" s="318"/>
      <c r="VE9" s="318"/>
      <c r="VF9" s="318"/>
      <c r="VG9" s="318"/>
      <c r="VH9" s="318"/>
      <c r="VI9" s="318"/>
      <c r="VJ9" s="318"/>
      <c r="VK9" s="318"/>
      <c r="VL9" s="318"/>
      <c r="VM9" s="318"/>
      <c r="VN9" s="318"/>
      <c r="VO9" s="318"/>
      <c r="VP9" s="318"/>
      <c r="VQ9" s="318"/>
      <c r="VR9" s="318"/>
      <c r="VS9" s="318"/>
      <c r="VT9" s="318"/>
      <c r="VU9" s="318"/>
      <c r="VV9" s="318"/>
      <c r="VW9" s="318"/>
      <c r="VX9" s="318"/>
      <c r="VY9" s="318"/>
      <c r="VZ9" s="318"/>
      <c r="WA9" s="318"/>
      <c r="WB9" s="318"/>
      <c r="WC9" s="318"/>
      <c r="WD9" s="318"/>
      <c r="WE9" s="318"/>
      <c r="WF9" s="318"/>
      <c r="WG9" s="318"/>
      <c r="WH9" s="318"/>
      <c r="WI9" s="318"/>
      <c r="WJ9" s="318"/>
      <c r="WK9" s="318"/>
      <c r="WL9" s="318"/>
      <c r="WM9" s="318"/>
      <c r="WN9" s="318"/>
      <c r="WO9" s="318"/>
      <c r="WP9" s="318"/>
      <c r="WQ9" s="318"/>
      <c r="WR9" s="318"/>
      <c r="WS9" s="318"/>
      <c r="WT9" s="318"/>
      <c r="WU9" s="318"/>
      <c r="WV9" s="318"/>
      <c r="WW9" s="318"/>
      <c r="WX9" s="318"/>
      <c r="WY9" s="318"/>
      <c r="WZ9" s="318"/>
      <c r="XA9" s="318"/>
      <c r="XB9" s="318"/>
      <c r="XC9" s="318"/>
      <c r="XD9" s="318"/>
      <c r="XE9" s="318"/>
      <c r="XF9" s="318"/>
      <c r="XG9" s="318"/>
      <c r="XH9" s="318"/>
      <c r="XI9" s="318"/>
      <c r="XJ9" s="318"/>
      <c r="XK9" s="318"/>
      <c r="XL9" s="318"/>
      <c r="XM9" s="318"/>
      <c r="XN9" s="318"/>
      <c r="XO9" s="318"/>
      <c r="XP9" s="318"/>
      <c r="XQ9" s="318"/>
      <c r="XR9" s="318"/>
      <c r="XS9" s="318"/>
      <c r="XT9" s="318"/>
      <c r="XU9" s="318"/>
      <c r="XV9" s="318"/>
      <c r="XW9" s="318"/>
      <c r="XX9" s="318"/>
      <c r="XY9" s="318"/>
      <c r="XZ9" s="318"/>
      <c r="YA9" s="318"/>
      <c r="YB9" s="318"/>
      <c r="YC9" s="318"/>
      <c r="YD9" s="318"/>
      <c r="YE9" s="318"/>
      <c r="YF9" s="318"/>
      <c r="YG9" s="318"/>
      <c r="YH9" s="318"/>
      <c r="YI9" s="318"/>
      <c r="YJ9" s="318"/>
      <c r="YK9" s="318"/>
      <c r="YL9" s="318"/>
      <c r="YM9" s="318"/>
      <c r="YN9" s="318"/>
      <c r="YO9" s="318"/>
      <c r="YP9" s="318"/>
      <c r="YQ9" s="318"/>
      <c r="YR9" s="318"/>
      <c r="YS9" s="318"/>
      <c r="YT9" s="318"/>
      <c r="YU9" s="318"/>
      <c r="YV9" s="318"/>
      <c r="YW9" s="318"/>
      <c r="YX9" s="318"/>
      <c r="YY9" s="318"/>
      <c r="YZ9" s="318"/>
      <c r="ZA9" s="318"/>
      <c r="ZB9" s="318"/>
      <c r="ZC9" s="318"/>
      <c r="ZD9" s="318"/>
      <c r="ZE9" s="318"/>
      <c r="ZF9" s="318"/>
      <c r="ZG9" s="318"/>
      <c r="ZH9" s="318"/>
      <c r="ZI9" s="318"/>
      <c r="ZJ9" s="318"/>
      <c r="ZK9" s="318"/>
      <c r="ZL9" s="318"/>
      <c r="ZM9" s="318"/>
      <c r="ZN9" s="318"/>
      <c r="ZO9" s="318"/>
      <c r="ZP9" s="318"/>
      <c r="ZQ9" s="318"/>
      <c r="ZR9" s="318"/>
      <c r="ZS9" s="318"/>
      <c r="ZT9" s="318"/>
      <c r="ZU9" s="318"/>
      <c r="ZV9" s="318"/>
      <c r="ZW9" s="318"/>
      <c r="ZX9" s="318"/>
      <c r="ZY9" s="318"/>
      <c r="ZZ9" s="318"/>
      <c r="AAA9" s="318"/>
      <c r="AAB9" s="318"/>
      <c r="AAC9" s="318"/>
      <c r="AAD9" s="318"/>
      <c r="AAE9" s="318"/>
      <c r="AAF9" s="318"/>
      <c r="AAG9" s="318"/>
      <c r="AAH9" s="318"/>
      <c r="AAI9" s="318"/>
      <c r="AAJ9" s="318"/>
      <c r="AAK9" s="318"/>
      <c r="AAL9" s="318"/>
      <c r="AAM9" s="318"/>
      <c r="AAN9" s="318"/>
      <c r="AAO9" s="318"/>
      <c r="AAP9" s="318"/>
      <c r="AAQ9" s="318"/>
      <c r="AAR9" s="318"/>
      <c r="AAS9" s="318"/>
      <c r="AAT9" s="318"/>
      <c r="AAU9" s="318"/>
      <c r="AAV9" s="318"/>
      <c r="AAW9" s="318"/>
      <c r="AAX9" s="318"/>
      <c r="AAY9" s="318"/>
      <c r="AAZ9" s="318"/>
      <c r="ABA9" s="318"/>
      <c r="ABB9" s="318"/>
      <c r="ABC9" s="318"/>
      <c r="ABD9" s="318"/>
      <c r="ABE9" s="318"/>
      <c r="ABF9" s="318"/>
      <c r="ABG9" s="318"/>
      <c r="ABH9" s="318"/>
      <c r="ABI9" s="318"/>
      <c r="ABJ9" s="318"/>
      <c r="ABK9" s="318"/>
      <c r="ABL9" s="318"/>
      <c r="ABM9" s="318"/>
      <c r="ABN9" s="318"/>
      <c r="ABO9" s="318"/>
      <c r="ABP9" s="318"/>
      <c r="ABQ9" s="318"/>
      <c r="ABR9" s="318"/>
      <c r="ABS9" s="318"/>
      <c r="ABT9" s="318"/>
      <c r="ABU9" s="318"/>
      <c r="ABV9" s="318"/>
      <c r="ABW9" s="318"/>
      <c r="ABX9" s="318"/>
      <c r="ABY9" s="318"/>
      <c r="ABZ9" s="318"/>
      <c r="ACA9" s="318"/>
      <c r="ACB9" s="318"/>
      <c r="ACC9" s="318"/>
      <c r="ACD9" s="318"/>
      <c r="ACE9" s="318"/>
      <c r="ACF9" s="318"/>
      <c r="ACG9" s="318"/>
      <c r="ACH9" s="318"/>
      <c r="ACI9" s="318"/>
      <c r="ACJ9" s="318"/>
      <c r="ACK9" s="318"/>
      <c r="ACL9" s="318"/>
      <c r="ACM9" s="318"/>
      <c r="ACN9" s="318"/>
      <c r="ACO9" s="318"/>
      <c r="ACP9" s="318"/>
      <c r="ACQ9" s="318"/>
      <c r="ACR9" s="318"/>
      <c r="ACS9" s="318"/>
      <c r="ACT9" s="318"/>
      <c r="ACU9" s="318"/>
      <c r="ACV9" s="318"/>
      <c r="ACW9" s="318"/>
      <c r="ACX9" s="318"/>
      <c r="ACY9" s="318"/>
      <c r="ACZ9" s="318"/>
      <c r="ADA9" s="318"/>
      <c r="ADB9" s="318"/>
      <c r="ADC9" s="318"/>
      <c r="ADD9" s="318"/>
      <c r="ADE9" s="318"/>
      <c r="ADF9" s="318"/>
      <c r="ADG9" s="318"/>
      <c r="ADH9" s="318"/>
      <c r="ADI9" s="318"/>
      <c r="ADJ9" s="318"/>
      <c r="ADK9" s="318"/>
      <c r="ADL9" s="318"/>
      <c r="ADM9" s="318"/>
      <c r="ADN9" s="318"/>
      <c r="ADO9" s="318"/>
      <c r="ADP9" s="318"/>
      <c r="ADQ9" s="318"/>
      <c r="ADR9" s="318"/>
      <c r="ADS9" s="318"/>
      <c r="ADT9" s="318"/>
      <c r="ADU9" s="318"/>
      <c r="ADV9" s="318"/>
      <c r="ADW9" s="318"/>
      <c r="ADX9" s="318"/>
      <c r="ADY9" s="318"/>
      <c r="ADZ9" s="318"/>
      <c r="AEA9" s="318"/>
      <c r="AEB9" s="318"/>
      <c r="AEC9" s="318"/>
      <c r="AED9" s="318"/>
      <c r="AEE9" s="318"/>
      <c r="AEF9" s="318"/>
      <c r="AEG9" s="318"/>
      <c r="AEH9" s="318"/>
      <c r="AEI9" s="318"/>
      <c r="AEJ9" s="318"/>
      <c r="AEK9" s="318"/>
      <c r="AEL9" s="318"/>
      <c r="AEM9" s="318"/>
      <c r="AEN9" s="318"/>
      <c r="AEO9" s="318"/>
      <c r="AEP9" s="318"/>
      <c r="AEQ9" s="318"/>
      <c r="AER9" s="318"/>
      <c r="AES9" s="318"/>
      <c r="AET9" s="318"/>
      <c r="AEU9" s="318"/>
      <c r="AEV9" s="318"/>
      <c r="AEW9" s="318"/>
      <c r="AEX9" s="318"/>
      <c r="AEY9" s="318"/>
      <c r="AEZ9" s="318"/>
      <c r="AFA9" s="318"/>
      <c r="AFB9" s="318"/>
      <c r="AFC9" s="318"/>
      <c r="AFD9" s="318"/>
      <c r="AFE9" s="318"/>
      <c r="AFF9" s="318"/>
      <c r="AFG9" s="318"/>
      <c r="AFH9" s="318"/>
      <c r="AFI9" s="318"/>
      <c r="AFJ9" s="318"/>
      <c r="AFK9" s="318"/>
      <c r="AFL9" s="318"/>
      <c r="AFM9" s="318"/>
      <c r="AFN9" s="318"/>
      <c r="AFO9" s="318"/>
      <c r="AFP9" s="318"/>
      <c r="AFQ9" s="318"/>
      <c r="AFR9" s="318"/>
      <c r="AFS9" s="318"/>
      <c r="AFT9" s="318"/>
      <c r="AFU9" s="318"/>
      <c r="AFV9" s="318"/>
      <c r="AFW9" s="318"/>
      <c r="AFX9" s="318"/>
      <c r="AFY9" s="318"/>
      <c r="AFZ9" s="318"/>
      <c r="AGA9" s="318"/>
      <c r="AGB9" s="318"/>
      <c r="AGC9" s="318"/>
      <c r="AGD9" s="318"/>
      <c r="AGE9" s="318"/>
      <c r="AGF9" s="318"/>
      <c r="AGG9" s="318"/>
      <c r="AGH9" s="318"/>
      <c r="AGI9" s="318"/>
      <c r="AGJ9" s="318"/>
      <c r="AGK9" s="318"/>
      <c r="AGL9" s="318"/>
      <c r="AGM9" s="318"/>
      <c r="AGN9" s="318"/>
      <c r="AGO9" s="318"/>
      <c r="AGP9" s="318"/>
      <c r="AGQ9" s="318"/>
      <c r="AGR9" s="318"/>
      <c r="AGS9" s="318"/>
      <c r="AGT9" s="318"/>
      <c r="AGU9" s="318"/>
      <c r="AGV9" s="318"/>
      <c r="AGW9" s="318"/>
      <c r="AGX9" s="318"/>
      <c r="AGY9" s="318"/>
      <c r="AGZ9" s="318"/>
      <c r="AHA9" s="318"/>
      <c r="AHB9" s="318"/>
      <c r="AHC9" s="318"/>
      <c r="AHD9" s="318"/>
      <c r="AHE9" s="318"/>
      <c r="AHF9" s="318"/>
      <c r="AHG9" s="318"/>
      <c r="AHH9" s="318"/>
      <c r="AHI9" s="318"/>
      <c r="AHJ9" s="318"/>
      <c r="AHK9" s="318"/>
      <c r="AHL9" s="318"/>
      <c r="AHM9" s="318"/>
      <c r="AHN9" s="318"/>
      <c r="AHO9" s="318"/>
      <c r="AHP9" s="318"/>
      <c r="AHQ9" s="318"/>
      <c r="AHR9" s="318"/>
      <c r="AHS9" s="318"/>
      <c r="AHT9" s="318"/>
      <c r="AHU9" s="318"/>
      <c r="AHV9" s="318"/>
      <c r="AHW9" s="318"/>
      <c r="AHX9" s="318"/>
      <c r="AHY9" s="318"/>
      <c r="AHZ9" s="318"/>
      <c r="AIA9" s="318"/>
      <c r="AIB9" s="318"/>
      <c r="AIC9" s="318"/>
      <c r="AID9" s="318"/>
      <c r="AIE9" s="318"/>
      <c r="AIF9" s="318"/>
      <c r="AIG9" s="318"/>
      <c r="AIH9" s="318"/>
      <c r="AII9" s="318"/>
      <c r="AIJ9" s="318"/>
      <c r="AIK9" s="318"/>
      <c r="AIL9" s="318"/>
      <c r="AIM9" s="318"/>
      <c r="AIN9" s="318"/>
      <c r="AIO9" s="318"/>
      <c r="AIP9" s="318"/>
      <c r="AIQ9" s="318"/>
      <c r="AIR9" s="318"/>
      <c r="AIS9" s="318"/>
      <c r="AIT9" s="318"/>
      <c r="AIU9" s="318"/>
      <c r="AIV9" s="318"/>
      <c r="AIW9" s="318"/>
      <c r="AIX9" s="318"/>
      <c r="AIY9" s="318"/>
      <c r="AIZ9" s="318"/>
      <c r="AJA9" s="318"/>
      <c r="AJB9" s="318"/>
      <c r="AJC9" s="318"/>
      <c r="AJD9" s="318"/>
      <c r="AJE9" s="318"/>
      <c r="AJF9" s="318"/>
      <c r="AJG9" s="318"/>
      <c r="AJH9" s="318"/>
      <c r="AJI9" s="318"/>
      <c r="AJJ9" s="318"/>
      <c r="AJK9" s="318"/>
      <c r="AJL9" s="318"/>
      <c r="AJM9" s="318"/>
      <c r="AJN9" s="318"/>
      <c r="AJO9" s="318"/>
      <c r="AJP9" s="318"/>
      <c r="AJQ9" s="318"/>
      <c r="AJR9" s="318"/>
      <c r="AJS9" s="318"/>
      <c r="AJT9" s="318"/>
      <c r="AJU9" s="318"/>
      <c r="AJV9" s="318"/>
      <c r="AJW9" s="318"/>
      <c r="AJX9" s="318"/>
      <c r="AJY9" s="318"/>
      <c r="AJZ9" s="318"/>
      <c r="AKA9" s="318"/>
      <c r="AKB9" s="318"/>
      <c r="AKC9" s="318"/>
      <c r="AKD9" s="318"/>
      <c r="AKE9" s="318"/>
      <c r="AKF9" s="318"/>
      <c r="AKG9" s="318"/>
      <c r="AKH9" s="318"/>
      <c r="AKI9" s="318"/>
      <c r="AKJ9" s="318"/>
      <c r="AKK9" s="318"/>
      <c r="AKL9" s="318"/>
      <c r="AKM9" s="318"/>
      <c r="AKN9" s="318"/>
      <c r="AKO9" s="318"/>
      <c r="AKP9" s="318"/>
      <c r="AKQ9" s="318"/>
      <c r="AKR9" s="318"/>
      <c r="AKS9" s="318"/>
      <c r="AKT9" s="318"/>
      <c r="AKU9" s="318"/>
      <c r="AKV9" s="318"/>
      <c r="AKW9" s="318"/>
      <c r="AKX9" s="318"/>
      <c r="AKY9" s="318"/>
      <c r="AKZ9" s="318"/>
      <c r="ALA9" s="318"/>
      <c r="ALB9" s="318"/>
      <c r="ALC9" s="318"/>
      <c r="ALD9" s="318"/>
      <c r="ALE9" s="318"/>
      <c r="ALF9" s="318"/>
      <c r="ALG9" s="318"/>
      <c r="ALH9" s="318"/>
      <c r="ALI9" s="318"/>
      <c r="ALJ9" s="318"/>
      <c r="ALK9" s="318"/>
      <c r="ALL9" s="318"/>
      <c r="ALM9" s="318"/>
      <c r="ALN9" s="318"/>
      <c r="ALO9" s="318"/>
      <c r="ALP9" s="318"/>
      <c r="ALQ9" s="318"/>
      <c r="ALR9" s="318"/>
      <c r="ALS9" s="318"/>
      <c r="ALT9" s="318"/>
      <c r="ALU9" s="318"/>
      <c r="ALV9" s="318"/>
      <c r="ALW9" s="318"/>
      <c r="ALX9" s="318"/>
      <c r="ALY9" s="318"/>
      <c r="ALZ9" s="318"/>
      <c r="AMA9" s="318"/>
      <c r="AMB9" s="318"/>
      <c r="AMC9" s="318"/>
      <c r="AMD9" s="318"/>
      <c r="AME9" s="318"/>
      <c r="AMF9" s="318"/>
      <c r="AMG9" s="318"/>
      <c r="AMH9" s="318"/>
      <c r="AMI9" s="318"/>
      <c r="AMJ9" s="318"/>
      <c r="AMK9" s="318"/>
      <c r="AML9" s="318"/>
      <c r="AMM9" s="318"/>
      <c r="AMN9" s="318"/>
      <c r="AMO9" s="318"/>
      <c r="AMP9" s="318"/>
      <c r="AMQ9" s="318"/>
      <c r="AMR9" s="318"/>
      <c r="AMS9" s="318"/>
      <c r="AMT9" s="318"/>
      <c r="AMU9" s="318"/>
      <c r="AMV9" s="318"/>
      <c r="AMW9" s="318"/>
      <c r="AMX9" s="318"/>
      <c r="AMY9" s="318"/>
      <c r="AMZ9" s="318"/>
      <c r="ANA9" s="318"/>
      <c r="ANB9" s="318"/>
      <c r="ANC9" s="318"/>
      <c r="AND9" s="318"/>
      <c r="ANE9" s="318"/>
      <c r="ANF9" s="318"/>
      <c r="ANG9" s="318"/>
      <c r="ANH9" s="318"/>
      <c r="ANI9" s="318"/>
      <c r="ANJ9" s="318"/>
      <c r="ANK9" s="318"/>
      <c r="ANL9" s="318"/>
      <c r="ANM9" s="318"/>
      <c r="ANN9" s="318"/>
      <c r="ANO9" s="318"/>
      <c r="ANP9" s="318"/>
      <c r="ANQ9" s="318"/>
      <c r="ANR9" s="318"/>
      <c r="ANS9" s="318"/>
      <c r="ANT9" s="318"/>
      <c r="ANU9" s="318"/>
      <c r="ANV9" s="318"/>
      <c r="ANW9" s="318"/>
      <c r="ANX9" s="318"/>
      <c r="ANY9" s="318"/>
      <c r="ANZ9" s="318"/>
      <c r="AOA9" s="318"/>
      <c r="AOB9" s="318"/>
      <c r="AOC9" s="318"/>
      <c r="AOD9" s="318"/>
      <c r="AOE9" s="318"/>
      <c r="AOF9" s="318"/>
      <c r="AOG9" s="318"/>
      <c r="AOH9" s="318"/>
      <c r="AOI9" s="318"/>
      <c r="AOJ9" s="318"/>
      <c r="AOK9" s="318"/>
      <c r="AOL9" s="318"/>
      <c r="AOM9" s="318"/>
      <c r="AON9" s="318"/>
      <c r="AOO9" s="318"/>
      <c r="AOP9" s="318"/>
      <c r="AOQ9" s="318"/>
      <c r="AOR9" s="318"/>
      <c r="AOS9" s="318"/>
      <c r="AOT9" s="318"/>
      <c r="AOU9" s="318"/>
      <c r="AOV9" s="318"/>
      <c r="AOW9" s="318"/>
      <c r="AOX9" s="318"/>
      <c r="AOY9" s="318"/>
      <c r="AOZ9" s="318"/>
      <c r="APA9" s="318"/>
      <c r="APB9" s="318"/>
      <c r="APC9" s="318"/>
      <c r="APD9" s="318"/>
      <c r="APE9" s="318"/>
      <c r="APF9" s="318"/>
      <c r="APG9" s="318"/>
      <c r="APH9" s="318"/>
      <c r="API9" s="318"/>
      <c r="APJ9" s="318"/>
      <c r="APK9" s="318"/>
      <c r="APL9" s="318"/>
      <c r="APM9" s="318"/>
      <c r="APN9" s="318"/>
      <c r="APO9" s="318"/>
      <c r="APP9" s="318"/>
      <c r="APQ9" s="318"/>
      <c r="APR9" s="318"/>
      <c r="APS9" s="318"/>
      <c r="APT9" s="318"/>
      <c r="APU9" s="318"/>
      <c r="APV9" s="318"/>
      <c r="APW9" s="318"/>
      <c r="APX9" s="318"/>
      <c r="APY9" s="318"/>
      <c r="APZ9" s="318"/>
      <c r="AQA9" s="318"/>
      <c r="AQB9" s="318"/>
      <c r="AQC9" s="318"/>
      <c r="AQD9" s="318"/>
      <c r="AQE9" s="318"/>
      <c r="AQF9" s="318"/>
      <c r="AQG9" s="318"/>
      <c r="AQH9" s="318"/>
      <c r="AQI9" s="318"/>
      <c r="AQJ9" s="318"/>
      <c r="AQK9" s="318"/>
      <c r="AQL9" s="318"/>
      <c r="AQM9" s="318"/>
      <c r="AQN9" s="318"/>
      <c r="AQO9" s="318"/>
      <c r="AQP9" s="318"/>
      <c r="AQQ9" s="318"/>
      <c r="AQR9" s="318"/>
      <c r="AQS9" s="318"/>
      <c r="AQT9" s="318"/>
      <c r="AQU9" s="318"/>
      <c r="AQV9" s="318"/>
      <c r="AQW9" s="318"/>
      <c r="AQX9" s="318"/>
      <c r="AQY9" s="318"/>
      <c r="AQZ9" s="318"/>
      <c r="ARA9" s="318"/>
      <c r="ARB9" s="318"/>
      <c r="ARC9" s="318"/>
      <c r="ARD9" s="318"/>
      <c r="ARE9" s="318"/>
      <c r="ARF9" s="318"/>
      <c r="ARG9" s="318"/>
      <c r="ARH9" s="318"/>
      <c r="ARI9" s="318"/>
      <c r="ARJ9" s="318"/>
      <c r="ARK9" s="318"/>
      <c r="ARL9" s="318"/>
      <c r="ARM9" s="318"/>
      <c r="ARN9" s="318"/>
      <c r="ARO9" s="318"/>
      <c r="ARP9" s="318"/>
      <c r="ARQ9" s="318"/>
      <c r="ARR9" s="318"/>
      <c r="ARS9" s="318"/>
      <c r="ART9" s="318"/>
      <c r="ARU9" s="318"/>
      <c r="ARV9" s="318"/>
      <c r="ARW9" s="318"/>
      <c r="ARX9" s="318"/>
      <c r="ARY9" s="318"/>
      <c r="ARZ9" s="318"/>
      <c r="ASA9" s="318"/>
      <c r="ASB9" s="318"/>
      <c r="ASC9" s="318"/>
      <c r="ASD9" s="318"/>
      <c r="ASE9" s="318"/>
      <c r="ASF9" s="318"/>
      <c r="ASG9" s="318"/>
      <c r="ASH9" s="318"/>
      <c r="ASI9" s="318"/>
      <c r="ASJ9" s="318"/>
      <c r="ASK9" s="318"/>
      <c r="ASL9" s="318"/>
      <c r="ASM9" s="318"/>
      <c r="ASN9" s="318"/>
      <c r="ASO9" s="318"/>
      <c r="ASP9" s="318"/>
      <c r="ASQ9" s="318"/>
      <c r="ASR9" s="318"/>
      <c r="ASS9" s="318"/>
      <c r="AST9" s="318"/>
      <c r="ASU9" s="318"/>
      <c r="ASV9" s="318"/>
      <c r="ASW9" s="318"/>
      <c r="ASX9" s="318"/>
      <c r="ASY9" s="318"/>
      <c r="ASZ9" s="318"/>
      <c r="ATA9" s="318"/>
      <c r="ATB9" s="318"/>
      <c r="ATC9" s="318"/>
      <c r="ATD9" s="318"/>
      <c r="ATE9" s="318"/>
      <c r="ATF9" s="318"/>
      <c r="ATG9" s="318"/>
      <c r="ATH9" s="318"/>
      <c r="ATI9" s="318"/>
      <c r="ATJ9" s="318"/>
      <c r="ATK9" s="318"/>
      <c r="ATL9" s="318"/>
      <c r="ATM9" s="318"/>
      <c r="ATN9" s="318"/>
      <c r="ATO9" s="318"/>
      <c r="ATP9" s="318"/>
      <c r="ATQ9" s="318"/>
      <c r="ATR9" s="318"/>
      <c r="ATS9" s="318"/>
      <c r="ATT9" s="318"/>
      <c r="ATU9" s="318"/>
      <c r="ATV9" s="318"/>
      <c r="ATW9" s="318"/>
      <c r="ATX9" s="318"/>
      <c r="ATY9" s="318"/>
      <c r="ATZ9" s="318"/>
      <c r="AUA9" s="318"/>
      <c r="AUB9" s="318"/>
      <c r="AUC9" s="318"/>
      <c r="AUD9" s="318"/>
      <c r="AUE9" s="318"/>
      <c r="AUF9" s="318"/>
      <c r="AUG9" s="318"/>
      <c r="AUH9" s="318"/>
      <c r="AUI9" s="318"/>
      <c r="AUJ9" s="318"/>
      <c r="AUK9" s="318"/>
      <c r="AUL9" s="318"/>
      <c r="AUM9" s="318"/>
      <c r="AUN9" s="318"/>
      <c r="AUO9" s="318"/>
      <c r="AUP9" s="318"/>
      <c r="AUQ9" s="318"/>
      <c r="AUR9" s="318"/>
      <c r="AUS9" s="318"/>
      <c r="AUT9" s="318"/>
      <c r="AUU9" s="318"/>
      <c r="AUV9" s="318"/>
      <c r="AUW9" s="318"/>
      <c r="AUX9" s="318"/>
      <c r="AUY9" s="318"/>
      <c r="AUZ9" s="318"/>
      <c r="AVA9" s="318"/>
      <c r="AVB9" s="318"/>
      <c r="AVC9" s="318"/>
      <c r="AVD9" s="318"/>
      <c r="AVE9" s="318"/>
      <c r="AVF9" s="318"/>
      <c r="AVG9" s="318"/>
      <c r="AVH9" s="318"/>
      <c r="AVI9" s="318"/>
      <c r="AVJ9" s="318"/>
      <c r="AVK9" s="318"/>
      <c r="AVL9" s="318"/>
      <c r="AVM9" s="318"/>
      <c r="AVN9" s="318"/>
      <c r="AVO9" s="318"/>
      <c r="AVP9" s="318"/>
      <c r="AVQ9" s="318"/>
      <c r="AVR9" s="318"/>
      <c r="AVS9" s="318"/>
      <c r="AVT9" s="318"/>
      <c r="AVU9" s="318"/>
      <c r="AVV9" s="318"/>
      <c r="AVW9" s="318"/>
      <c r="AVX9" s="318"/>
      <c r="AVY9" s="318"/>
      <c r="AVZ9" s="318"/>
      <c r="AWA9" s="318"/>
      <c r="AWB9" s="318"/>
      <c r="AWC9" s="318"/>
      <c r="AWD9" s="318"/>
      <c r="AWE9" s="318"/>
      <c r="AWF9" s="318"/>
      <c r="AWG9" s="318"/>
      <c r="AWH9" s="318"/>
      <c r="AWI9" s="318"/>
      <c r="AWJ9" s="318"/>
      <c r="AWK9" s="318"/>
      <c r="AWL9" s="318"/>
      <c r="AWM9" s="318"/>
      <c r="AWN9" s="318"/>
      <c r="AWO9" s="318"/>
      <c r="AWP9" s="318"/>
      <c r="AWQ9" s="318"/>
      <c r="AWR9" s="318"/>
      <c r="AWS9" s="318"/>
      <c r="AWT9" s="318"/>
      <c r="AWU9" s="318"/>
      <c r="AWV9" s="318"/>
      <c r="AWW9" s="318"/>
      <c r="AWX9" s="318"/>
      <c r="AWY9" s="318"/>
      <c r="AWZ9" s="318"/>
      <c r="AXA9" s="318"/>
      <c r="AXB9" s="318"/>
      <c r="AXC9" s="318"/>
      <c r="AXD9" s="318"/>
      <c r="AXE9" s="318"/>
      <c r="AXF9" s="318"/>
      <c r="AXG9" s="318"/>
      <c r="AXH9" s="318"/>
      <c r="AXI9" s="318"/>
      <c r="AXJ9" s="318"/>
      <c r="AXK9" s="318"/>
      <c r="AXL9" s="318"/>
      <c r="AXM9" s="318"/>
      <c r="AXN9" s="318"/>
      <c r="AXO9" s="318"/>
      <c r="AXP9" s="318"/>
      <c r="AXQ9" s="318"/>
      <c r="AXR9" s="318"/>
      <c r="AXS9" s="318"/>
      <c r="AXT9" s="318"/>
      <c r="AXU9" s="318"/>
      <c r="AXV9" s="318"/>
      <c r="AXW9" s="318"/>
      <c r="AXX9" s="318"/>
      <c r="AXY9" s="318"/>
      <c r="AXZ9" s="318"/>
      <c r="AYA9" s="318"/>
      <c r="AYB9" s="318"/>
      <c r="AYC9" s="318"/>
      <c r="AYD9" s="318"/>
      <c r="AYE9" s="318"/>
      <c r="AYF9" s="318"/>
      <c r="AYG9" s="318"/>
      <c r="AYH9" s="318"/>
      <c r="AYI9" s="318"/>
      <c r="AYJ9" s="318"/>
      <c r="AYK9" s="318"/>
      <c r="AYL9" s="318"/>
      <c r="AYM9" s="318"/>
      <c r="AYN9" s="318"/>
      <c r="AYO9" s="318"/>
      <c r="AYP9" s="318"/>
      <c r="AYQ9" s="318"/>
      <c r="AYR9" s="318"/>
      <c r="AYS9" s="318"/>
      <c r="AYT9" s="318"/>
      <c r="AYU9" s="318"/>
      <c r="AYV9" s="318"/>
      <c r="AYW9" s="318"/>
      <c r="AYX9" s="318"/>
      <c r="AYY9" s="318"/>
      <c r="AYZ9" s="318"/>
      <c r="AZA9" s="318"/>
      <c r="AZB9" s="318"/>
      <c r="AZC9" s="318"/>
      <c r="AZD9" s="318"/>
      <c r="AZE9" s="318"/>
      <c r="AZF9" s="318"/>
      <c r="AZG9" s="318"/>
      <c r="AZH9" s="318"/>
      <c r="AZI9" s="318"/>
      <c r="AZJ9" s="318"/>
      <c r="AZK9" s="318"/>
      <c r="AZL9" s="318"/>
      <c r="AZM9" s="318"/>
      <c r="AZN9" s="318"/>
      <c r="AZO9" s="318"/>
      <c r="AZP9" s="318"/>
      <c r="AZQ9" s="318"/>
      <c r="AZR9" s="318"/>
      <c r="AZS9" s="318"/>
      <c r="AZT9" s="318"/>
      <c r="AZU9" s="318"/>
      <c r="AZV9" s="318"/>
      <c r="AZW9" s="318"/>
      <c r="AZX9" s="318"/>
      <c r="AZY9" s="318"/>
      <c r="AZZ9" s="318"/>
      <c r="BAA9" s="318"/>
      <c r="BAB9" s="318"/>
      <c r="BAC9" s="318"/>
      <c r="BAD9" s="318"/>
      <c r="BAE9" s="318"/>
      <c r="BAF9" s="318"/>
      <c r="BAG9" s="318"/>
      <c r="BAH9" s="318"/>
      <c r="BAI9" s="318"/>
      <c r="BAJ9" s="318"/>
      <c r="BAK9" s="318"/>
      <c r="BAL9" s="318"/>
      <c r="BAM9" s="318"/>
      <c r="BAN9" s="318"/>
      <c r="BAO9" s="318"/>
      <c r="BAP9" s="318"/>
      <c r="BAQ9" s="318"/>
      <c r="BAR9" s="318"/>
      <c r="BAS9" s="318"/>
      <c r="BAT9" s="318"/>
      <c r="BAU9" s="318"/>
      <c r="BAV9" s="318"/>
      <c r="BAW9" s="318"/>
      <c r="BAX9" s="318"/>
      <c r="BAY9" s="318"/>
      <c r="BAZ9" s="318"/>
      <c r="BBA9" s="318"/>
      <c r="BBB9" s="318"/>
      <c r="BBC9" s="318"/>
      <c r="BBD9" s="318"/>
      <c r="BBE9" s="318"/>
      <c r="BBF9" s="318"/>
      <c r="BBG9" s="318"/>
      <c r="BBH9" s="318"/>
      <c r="BBI9" s="318"/>
      <c r="BBJ9" s="318"/>
      <c r="BBK9" s="318"/>
      <c r="BBL9" s="318"/>
      <c r="BBM9" s="318"/>
      <c r="BBN9" s="318"/>
      <c r="BBO9" s="318"/>
      <c r="BBP9" s="318"/>
      <c r="BBQ9" s="318"/>
      <c r="BBR9" s="318"/>
      <c r="BBS9" s="318"/>
      <c r="BBT9" s="318"/>
      <c r="BBU9" s="318"/>
      <c r="BBV9" s="318"/>
      <c r="BBW9" s="318"/>
      <c r="BBX9" s="318"/>
      <c r="BBY9" s="318"/>
      <c r="BBZ9" s="318"/>
      <c r="BCA9" s="318"/>
      <c r="BCB9" s="318"/>
      <c r="BCC9" s="318"/>
      <c r="BCD9" s="318"/>
      <c r="BCE9" s="318"/>
      <c r="BCF9" s="318"/>
      <c r="BCG9" s="318"/>
      <c r="BCH9" s="318"/>
      <c r="BCI9" s="318"/>
      <c r="BCJ9" s="318"/>
      <c r="BCK9" s="318"/>
      <c r="BCL9" s="318"/>
      <c r="BCM9" s="318"/>
      <c r="BCN9" s="318"/>
      <c r="BCO9" s="318"/>
      <c r="BCP9" s="318"/>
      <c r="BCQ9" s="318"/>
      <c r="BCR9" s="318"/>
      <c r="BCS9" s="318"/>
      <c r="BCT9" s="318"/>
      <c r="BCU9" s="318"/>
      <c r="BCV9" s="318"/>
      <c r="BCW9" s="318"/>
      <c r="BCX9" s="318"/>
      <c r="BCY9" s="318"/>
      <c r="BCZ9" s="318"/>
      <c r="BDA9" s="318"/>
      <c r="BDB9" s="318"/>
      <c r="BDC9" s="318"/>
      <c r="BDD9" s="318"/>
      <c r="BDE9" s="318"/>
      <c r="BDF9" s="318"/>
      <c r="BDG9" s="318"/>
      <c r="BDH9" s="318"/>
      <c r="BDI9" s="318"/>
      <c r="BDJ9" s="318"/>
      <c r="BDK9" s="318"/>
      <c r="BDL9" s="318"/>
      <c r="BDM9" s="318"/>
      <c r="BDN9" s="318"/>
      <c r="BDO9" s="318"/>
      <c r="BDP9" s="318"/>
      <c r="BDQ9" s="318"/>
      <c r="BDR9" s="318"/>
      <c r="BDS9" s="318"/>
      <c r="BDT9" s="318"/>
      <c r="BDU9" s="318"/>
      <c r="BDV9" s="318"/>
      <c r="BDW9" s="318"/>
      <c r="BDX9" s="318"/>
      <c r="BDY9" s="318"/>
      <c r="BDZ9" s="318"/>
      <c r="BEA9" s="318"/>
      <c r="BEB9" s="318"/>
      <c r="BEC9" s="318"/>
      <c r="BED9" s="318"/>
      <c r="BEE9" s="318"/>
      <c r="BEF9" s="318"/>
      <c r="BEG9" s="318"/>
      <c r="BEH9" s="318"/>
      <c r="BEI9" s="318"/>
      <c r="BEJ9" s="318"/>
      <c r="BEK9" s="318"/>
      <c r="BEL9" s="318"/>
      <c r="BEM9" s="318"/>
      <c r="BEN9" s="318"/>
      <c r="BEO9" s="318"/>
      <c r="BEP9" s="318"/>
      <c r="BEQ9" s="318"/>
      <c r="BER9" s="318"/>
      <c r="BES9" s="318"/>
      <c r="BET9" s="318"/>
      <c r="BEU9" s="318"/>
      <c r="BEV9" s="318"/>
      <c r="BEW9" s="318"/>
      <c r="BEX9" s="318"/>
      <c r="BEY9" s="318"/>
      <c r="BEZ9" s="318"/>
      <c r="BFA9" s="318"/>
      <c r="BFB9" s="318"/>
      <c r="BFC9" s="318"/>
      <c r="BFD9" s="318"/>
      <c r="BFE9" s="318"/>
      <c r="BFF9" s="318"/>
      <c r="BFG9" s="318"/>
      <c r="BFH9" s="318"/>
      <c r="BFI9" s="318"/>
      <c r="BFJ9" s="318"/>
      <c r="BFK9" s="318"/>
      <c r="BFL9" s="318"/>
      <c r="BFM9" s="318"/>
      <c r="BFN9" s="318"/>
      <c r="BFO9" s="318"/>
      <c r="BFP9" s="318"/>
      <c r="BFQ9" s="318"/>
      <c r="BFR9" s="318"/>
      <c r="BFS9" s="318"/>
      <c r="BFT9" s="318"/>
      <c r="BFU9" s="318"/>
      <c r="BFV9" s="318"/>
      <c r="BFW9" s="318"/>
      <c r="BFX9" s="318"/>
      <c r="BFY9" s="318"/>
      <c r="BFZ9" s="318"/>
      <c r="BGA9" s="318"/>
      <c r="BGB9" s="318"/>
      <c r="BGC9" s="318"/>
      <c r="BGD9" s="318"/>
      <c r="BGE9" s="318"/>
      <c r="BGF9" s="318"/>
      <c r="BGG9" s="318"/>
      <c r="BGH9" s="318"/>
      <c r="BGI9" s="318"/>
      <c r="BGJ9" s="318"/>
      <c r="BGK9" s="318"/>
      <c r="BGL9" s="318"/>
      <c r="BGM9" s="318"/>
      <c r="BGN9" s="318"/>
      <c r="BGO9" s="318"/>
      <c r="BGP9" s="318"/>
      <c r="BGQ9" s="318"/>
      <c r="BGR9" s="318"/>
      <c r="BGS9" s="318"/>
      <c r="BGT9" s="318"/>
      <c r="BGU9" s="318"/>
      <c r="BGV9" s="318"/>
      <c r="BGW9" s="318"/>
      <c r="BGX9" s="318"/>
      <c r="BGY9" s="318"/>
      <c r="BGZ9" s="318"/>
      <c r="BHA9" s="318"/>
      <c r="BHB9" s="318"/>
      <c r="BHC9" s="318"/>
      <c r="BHD9" s="318"/>
      <c r="BHE9" s="318"/>
      <c r="BHF9" s="318"/>
      <c r="BHG9" s="318"/>
      <c r="BHH9" s="318"/>
      <c r="BHI9" s="318"/>
      <c r="BHJ9" s="318"/>
      <c r="BHK9" s="318"/>
      <c r="BHL9" s="318"/>
      <c r="BHM9" s="318"/>
      <c r="BHN9" s="318"/>
      <c r="BHO9" s="318"/>
      <c r="BHP9" s="318"/>
      <c r="BHQ9" s="318"/>
      <c r="BHR9" s="318"/>
      <c r="BHS9" s="318"/>
      <c r="BHT9" s="318"/>
      <c r="BHU9" s="318"/>
      <c r="BHV9" s="318"/>
      <c r="BHW9" s="318"/>
      <c r="BHX9" s="318"/>
      <c r="BHY9" s="318"/>
      <c r="BHZ9" s="318"/>
      <c r="BIA9" s="318"/>
      <c r="BIB9" s="318"/>
      <c r="BIC9" s="318"/>
      <c r="BID9" s="318"/>
      <c r="BIE9" s="318"/>
      <c r="BIF9" s="318"/>
      <c r="BIG9" s="318"/>
      <c r="BIH9" s="318"/>
      <c r="BII9" s="318"/>
      <c r="BIJ9" s="318"/>
      <c r="BIK9" s="318"/>
      <c r="BIL9" s="318"/>
      <c r="BIM9" s="318"/>
      <c r="BIN9" s="318"/>
      <c r="BIO9" s="318"/>
      <c r="BIP9" s="318"/>
      <c r="BIQ9" s="318"/>
      <c r="BIR9" s="318"/>
      <c r="BIS9" s="318"/>
      <c r="BIT9" s="318"/>
      <c r="BIU9" s="318"/>
      <c r="BIV9" s="318"/>
      <c r="BIW9" s="318"/>
      <c r="BIX9" s="318"/>
      <c r="BIY9" s="318"/>
      <c r="BIZ9" s="318"/>
      <c r="BJA9" s="318"/>
      <c r="BJB9" s="318"/>
      <c r="BJC9" s="318"/>
      <c r="BJD9" s="318"/>
      <c r="BJE9" s="318"/>
      <c r="BJF9" s="318"/>
      <c r="BJG9" s="318"/>
      <c r="BJH9" s="318"/>
      <c r="BJI9" s="318"/>
      <c r="BJJ9" s="318"/>
      <c r="BJK9" s="318"/>
      <c r="BJL9" s="318"/>
      <c r="BJM9" s="318"/>
      <c r="BJN9" s="318"/>
      <c r="BJO9" s="318"/>
      <c r="BJP9" s="318"/>
      <c r="BJQ9" s="318"/>
      <c r="BJR9" s="318"/>
      <c r="BJS9" s="318"/>
      <c r="BJT9" s="318"/>
      <c r="BJU9" s="318"/>
      <c r="BJV9" s="318"/>
      <c r="BJW9" s="318"/>
      <c r="BJX9" s="318"/>
      <c r="BJY9" s="318"/>
      <c r="BJZ9" s="318"/>
      <c r="BKA9" s="318"/>
      <c r="BKB9" s="318"/>
      <c r="BKC9" s="318"/>
      <c r="BKD9" s="318"/>
      <c r="BKE9" s="318"/>
      <c r="BKF9" s="318"/>
      <c r="BKG9" s="318"/>
      <c r="BKH9" s="318"/>
      <c r="BKI9" s="318"/>
      <c r="BKJ9" s="318"/>
      <c r="BKK9" s="318"/>
      <c r="BKL9" s="318"/>
      <c r="BKM9" s="318"/>
      <c r="BKN9" s="318"/>
      <c r="BKO9" s="318"/>
      <c r="BKP9" s="318"/>
      <c r="BKQ9" s="318"/>
      <c r="BKR9" s="318"/>
      <c r="BKS9" s="318"/>
      <c r="BKT9" s="318"/>
      <c r="BKU9" s="318"/>
      <c r="BKV9" s="318"/>
      <c r="BKW9" s="318"/>
      <c r="BKX9" s="318"/>
      <c r="BKY9" s="318"/>
      <c r="BKZ9" s="318"/>
      <c r="BLA9" s="318"/>
      <c r="BLB9" s="318"/>
      <c r="BLC9" s="318"/>
      <c r="BLD9" s="318"/>
      <c r="BLE9" s="318"/>
      <c r="BLF9" s="318"/>
      <c r="BLG9" s="318"/>
      <c r="BLH9" s="318"/>
      <c r="BLI9" s="318"/>
      <c r="BLJ9" s="318"/>
      <c r="BLK9" s="318"/>
      <c r="BLL9" s="318"/>
      <c r="BLM9" s="318"/>
      <c r="BLN9" s="318"/>
      <c r="BLO9" s="318"/>
      <c r="BLP9" s="318"/>
      <c r="BLQ9" s="318"/>
      <c r="BLR9" s="318"/>
      <c r="BLS9" s="318"/>
      <c r="BLT9" s="318"/>
      <c r="BLU9" s="318"/>
      <c r="BLV9" s="318"/>
      <c r="BLW9" s="318"/>
      <c r="BLX9" s="318"/>
      <c r="BLY9" s="318"/>
      <c r="BLZ9" s="318"/>
      <c r="BMA9" s="318"/>
      <c r="BMB9" s="318"/>
      <c r="BMC9" s="318"/>
      <c r="BMD9" s="318"/>
      <c r="BME9" s="318"/>
      <c r="BMF9" s="318"/>
      <c r="BMG9" s="318"/>
      <c r="BMH9" s="318"/>
      <c r="BMI9" s="318"/>
      <c r="BMJ9" s="318"/>
      <c r="BMK9" s="318"/>
      <c r="BML9" s="318"/>
      <c r="BMM9" s="318"/>
      <c r="BMN9" s="318"/>
      <c r="BMO9" s="318"/>
      <c r="BMP9" s="318"/>
      <c r="BMQ9" s="318"/>
      <c r="BMR9" s="318"/>
      <c r="BMS9" s="318"/>
      <c r="BMT9" s="318"/>
      <c r="BMU9" s="318"/>
      <c r="BMV9" s="318"/>
      <c r="BMW9" s="318"/>
      <c r="BMX9" s="318"/>
      <c r="BMY9" s="318"/>
      <c r="BMZ9" s="318"/>
      <c r="BNA9" s="318"/>
      <c r="BNB9" s="318"/>
      <c r="BNC9" s="318"/>
      <c r="BND9" s="318"/>
      <c r="BNE9" s="318"/>
      <c r="BNF9" s="318"/>
      <c r="BNG9" s="318"/>
      <c r="BNH9" s="318"/>
      <c r="BNI9" s="318"/>
      <c r="BNJ9" s="318"/>
      <c r="BNK9" s="318"/>
      <c r="BNL9" s="318"/>
      <c r="BNM9" s="318"/>
      <c r="BNN9" s="318"/>
      <c r="BNO9" s="318"/>
      <c r="BNP9" s="318"/>
      <c r="BNQ9" s="318"/>
      <c r="BNR9" s="318"/>
      <c r="BNS9" s="318"/>
      <c r="BNT9" s="318"/>
      <c r="BNU9" s="318"/>
      <c r="BNV9" s="318"/>
      <c r="BNW9" s="318"/>
      <c r="BNX9" s="318"/>
      <c r="BNY9" s="318"/>
      <c r="BNZ9" s="318"/>
      <c r="BOA9" s="318"/>
      <c r="BOB9" s="318"/>
      <c r="BOC9" s="318"/>
      <c r="BOD9" s="318"/>
      <c r="BOE9" s="318"/>
      <c r="BOF9" s="318"/>
      <c r="BOG9" s="318"/>
      <c r="BOH9" s="318"/>
      <c r="BOI9" s="318"/>
      <c r="BOJ9" s="318"/>
      <c r="BOK9" s="318"/>
      <c r="BOL9" s="318"/>
      <c r="BOM9" s="318"/>
      <c r="BON9" s="318"/>
      <c r="BOO9" s="318"/>
      <c r="BOP9" s="318"/>
      <c r="BOQ9" s="318"/>
      <c r="BOR9" s="318"/>
      <c r="BOS9" s="318"/>
      <c r="BOT9" s="318"/>
      <c r="BOU9" s="318"/>
      <c r="BOV9" s="318"/>
      <c r="BOW9" s="318"/>
      <c r="BOX9" s="318"/>
      <c r="BOY9" s="318"/>
      <c r="BOZ9" s="318"/>
      <c r="BPA9" s="318"/>
      <c r="BPB9" s="318"/>
      <c r="BPC9" s="318"/>
      <c r="BPD9" s="318"/>
      <c r="BPE9" s="318"/>
      <c r="BPF9" s="318"/>
      <c r="BPG9" s="318"/>
      <c r="BPH9" s="318"/>
      <c r="BPI9" s="318"/>
      <c r="BPJ9" s="318"/>
      <c r="BPK9" s="318"/>
      <c r="BPL9" s="318"/>
      <c r="BPM9" s="318"/>
      <c r="BPN9" s="318"/>
      <c r="BPO9" s="318"/>
      <c r="BPP9" s="318"/>
      <c r="BPQ9" s="318"/>
      <c r="BPR9" s="318"/>
      <c r="BPS9" s="318"/>
      <c r="BPT9" s="318"/>
      <c r="BPU9" s="318"/>
      <c r="BPV9" s="318"/>
      <c r="BPW9" s="318"/>
      <c r="BPX9" s="318"/>
      <c r="BPY9" s="318"/>
      <c r="BPZ9" s="318"/>
      <c r="BQA9" s="318"/>
      <c r="BQB9" s="318"/>
      <c r="BQC9" s="318"/>
      <c r="BQD9" s="318"/>
      <c r="BQE9" s="318"/>
      <c r="BQF9" s="318"/>
      <c r="BQG9" s="318"/>
      <c r="BQH9" s="318"/>
      <c r="BQI9" s="318"/>
      <c r="BQJ9" s="318"/>
      <c r="BQK9" s="318"/>
      <c r="BQL9" s="318"/>
      <c r="BQM9" s="318"/>
      <c r="BQN9" s="318"/>
      <c r="BQO9" s="318"/>
      <c r="BQP9" s="318"/>
      <c r="BQQ9" s="318"/>
      <c r="BQR9" s="318"/>
      <c r="BQS9" s="318"/>
      <c r="BQT9" s="318"/>
      <c r="BQU9" s="318"/>
      <c r="BQV9" s="318"/>
      <c r="BQW9" s="318"/>
      <c r="BQX9" s="318"/>
      <c r="BQY9" s="318"/>
      <c r="BQZ9" s="318"/>
      <c r="BRA9" s="318"/>
      <c r="BRB9" s="318"/>
      <c r="BRC9" s="318"/>
      <c r="BRD9" s="318"/>
      <c r="BRE9" s="318"/>
      <c r="BRF9" s="318"/>
      <c r="BRG9" s="318"/>
      <c r="BRH9" s="318"/>
      <c r="BRI9" s="318"/>
      <c r="BRJ9" s="318"/>
      <c r="BRK9" s="318"/>
      <c r="BRL9" s="318"/>
      <c r="BRM9" s="318"/>
      <c r="BRN9" s="318"/>
      <c r="BRO9" s="318"/>
      <c r="BRP9" s="318"/>
      <c r="BRQ9" s="318"/>
      <c r="BRR9" s="318"/>
      <c r="BRS9" s="318"/>
      <c r="BRT9" s="318"/>
      <c r="BRU9" s="318"/>
      <c r="BRV9" s="318"/>
      <c r="BRW9" s="318"/>
      <c r="BRX9" s="318"/>
      <c r="BRY9" s="318"/>
      <c r="BRZ9" s="318"/>
      <c r="BSA9" s="318"/>
      <c r="BSB9" s="318"/>
      <c r="BSC9" s="318"/>
      <c r="BSD9" s="318"/>
      <c r="BSE9" s="318"/>
      <c r="BSF9" s="318"/>
      <c r="BSG9" s="318"/>
      <c r="BSH9" s="318"/>
      <c r="BSI9" s="318"/>
      <c r="BSJ9" s="318"/>
      <c r="BSK9" s="318"/>
      <c r="BSL9" s="318"/>
      <c r="BSM9" s="318"/>
      <c r="BSN9" s="318"/>
      <c r="BSO9" s="318"/>
      <c r="BSP9" s="318"/>
      <c r="BSQ9" s="318"/>
      <c r="BSR9" s="318"/>
      <c r="BSS9" s="318"/>
      <c r="BST9" s="318"/>
      <c r="BSU9" s="318"/>
      <c r="BSV9" s="318"/>
      <c r="BSW9" s="318"/>
      <c r="BSX9" s="318"/>
      <c r="BSY9" s="318"/>
      <c r="BSZ9" s="318"/>
      <c r="BTA9" s="318"/>
      <c r="BTB9" s="318"/>
      <c r="BTC9" s="318"/>
      <c r="BTD9" s="318"/>
      <c r="BTE9" s="318"/>
      <c r="BTF9" s="318"/>
      <c r="BTG9" s="318"/>
      <c r="BTH9" s="318"/>
      <c r="BTI9" s="318"/>
      <c r="BTJ9" s="318"/>
      <c r="BTK9" s="318"/>
      <c r="BTL9" s="318"/>
      <c r="BTM9" s="318"/>
      <c r="BTN9" s="318"/>
      <c r="BTO9" s="318"/>
      <c r="BTP9" s="318"/>
      <c r="BTQ9" s="318"/>
      <c r="BTR9" s="318"/>
      <c r="BTS9" s="318"/>
      <c r="BTT9" s="318"/>
      <c r="BTU9" s="318"/>
      <c r="BTV9" s="318"/>
      <c r="BTW9" s="318"/>
      <c r="BTX9" s="318"/>
      <c r="BTY9" s="318"/>
      <c r="BTZ9" s="318"/>
      <c r="BUA9" s="318"/>
      <c r="BUB9" s="318"/>
      <c r="BUC9" s="318"/>
      <c r="BUD9" s="318"/>
      <c r="BUE9" s="318"/>
      <c r="BUF9" s="318"/>
      <c r="BUG9" s="318"/>
      <c r="BUH9" s="318"/>
      <c r="BUI9" s="318"/>
      <c r="BUJ9" s="318"/>
      <c r="BUK9" s="318"/>
      <c r="BUL9" s="318"/>
      <c r="BUM9" s="318"/>
      <c r="BUN9" s="318"/>
      <c r="BUO9" s="318"/>
      <c r="BUP9" s="318"/>
      <c r="BUQ9" s="318"/>
      <c r="BUR9" s="318"/>
      <c r="BUS9" s="318"/>
      <c r="BUT9" s="318"/>
      <c r="BUU9" s="318"/>
      <c r="BUV9" s="318"/>
      <c r="BUW9" s="318"/>
      <c r="BUX9" s="318"/>
      <c r="BUY9" s="318"/>
      <c r="BUZ9" s="318"/>
      <c r="BVA9" s="318"/>
      <c r="BVB9" s="318"/>
      <c r="BVC9" s="318"/>
      <c r="BVD9" s="318"/>
      <c r="BVE9" s="318"/>
      <c r="BVF9" s="318"/>
      <c r="BVG9" s="318"/>
      <c r="BVH9" s="318"/>
      <c r="BVI9" s="318"/>
      <c r="BVJ9" s="318"/>
      <c r="BVK9" s="318"/>
      <c r="BVL9" s="318"/>
      <c r="BVM9" s="318"/>
      <c r="BVN9" s="318"/>
      <c r="BVO9" s="318"/>
      <c r="BVP9" s="318"/>
      <c r="BVQ9" s="318"/>
      <c r="BVR9" s="318"/>
      <c r="BVS9" s="318"/>
      <c r="BVT9" s="318"/>
      <c r="BVU9" s="318"/>
      <c r="BVV9" s="318"/>
      <c r="BVW9" s="318"/>
      <c r="BVX9" s="318"/>
      <c r="BVY9" s="318"/>
      <c r="BVZ9" s="318"/>
      <c r="BWA9" s="318"/>
      <c r="BWB9" s="318"/>
      <c r="BWC9" s="318"/>
      <c r="BWD9" s="318"/>
      <c r="BWE9" s="318"/>
      <c r="BWF9" s="318"/>
      <c r="BWG9" s="318"/>
      <c r="BWH9" s="318"/>
      <c r="BWI9" s="318"/>
      <c r="BWJ9" s="318"/>
      <c r="BWK9" s="318"/>
      <c r="BWL9" s="318"/>
      <c r="BWM9" s="318"/>
      <c r="BWN9" s="318"/>
      <c r="BWO9" s="318"/>
      <c r="BWP9" s="318"/>
      <c r="BWQ9" s="318"/>
      <c r="BWR9" s="318"/>
      <c r="BWS9" s="318"/>
      <c r="BWT9" s="318"/>
      <c r="BWU9" s="318"/>
      <c r="BWV9" s="318"/>
      <c r="BWW9" s="318"/>
      <c r="BWX9" s="318"/>
      <c r="BWY9" s="318"/>
      <c r="BWZ9" s="318"/>
      <c r="BXA9" s="318"/>
      <c r="BXB9" s="318"/>
      <c r="BXC9" s="318"/>
      <c r="BXD9" s="318"/>
      <c r="BXE9" s="318"/>
      <c r="BXF9" s="318"/>
      <c r="BXG9" s="318"/>
      <c r="BXH9" s="318"/>
      <c r="BXI9" s="318"/>
      <c r="BXJ9" s="318"/>
      <c r="BXK9" s="318"/>
      <c r="BXL9" s="318"/>
      <c r="BXM9" s="318"/>
      <c r="BXN9" s="318"/>
      <c r="BXO9" s="318"/>
      <c r="BXP9" s="318"/>
      <c r="BXQ9" s="318"/>
      <c r="BXR9" s="318"/>
      <c r="BXS9" s="318"/>
      <c r="BXT9" s="318"/>
      <c r="BXU9" s="318"/>
      <c r="BXV9" s="318"/>
      <c r="BXW9" s="318"/>
      <c r="BXX9" s="318"/>
      <c r="BXY9" s="318"/>
      <c r="BXZ9" s="318"/>
      <c r="BYA9" s="318"/>
      <c r="BYB9" s="318"/>
      <c r="BYC9" s="318"/>
      <c r="BYD9" s="318"/>
      <c r="BYE9" s="318"/>
      <c r="BYF9" s="318"/>
      <c r="BYG9" s="318"/>
      <c r="BYH9" s="318"/>
      <c r="BYI9" s="318"/>
      <c r="BYJ9" s="318"/>
      <c r="BYK9" s="318"/>
      <c r="BYL9" s="318"/>
      <c r="BYM9" s="318"/>
      <c r="BYN9" s="318"/>
      <c r="BYO9" s="318"/>
      <c r="BYP9" s="318"/>
      <c r="BYQ9" s="318"/>
      <c r="BYR9" s="318"/>
      <c r="BYS9" s="318"/>
      <c r="BYT9" s="318"/>
      <c r="BYU9" s="318"/>
      <c r="BYV9" s="318"/>
      <c r="BYW9" s="318"/>
      <c r="BYX9" s="318"/>
      <c r="BYY9" s="318"/>
      <c r="BYZ9" s="318"/>
      <c r="BZA9" s="318"/>
      <c r="BZB9" s="318"/>
      <c r="BZC9" s="318"/>
      <c r="BZD9" s="318"/>
      <c r="BZE9" s="318"/>
      <c r="BZF9" s="318"/>
      <c r="BZG9" s="318"/>
      <c r="BZH9" s="318"/>
      <c r="BZI9" s="318"/>
      <c r="BZJ9" s="318"/>
      <c r="BZK9" s="318"/>
      <c r="BZL9" s="318"/>
      <c r="BZM9" s="318"/>
      <c r="BZN9" s="318"/>
      <c r="BZO9" s="318"/>
      <c r="BZP9" s="318"/>
      <c r="BZQ9" s="318"/>
      <c r="BZR9" s="318"/>
      <c r="BZS9" s="318"/>
      <c r="BZT9" s="318"/>
      <c r="BZU9" s="318"/>
      <c r="BZV9" s="318"/>
      <c r="BZW9" s="318"/>
      <c r="BZX9" s="318"/>
      <c r="BZY9" s="318"/>
      <c r="BZZ9" s="318"/>
      <c r="CAA9" s="318"/>
      <c r="CAB9" s="318"/>
      <c r="CAC9" s="318"/>
      <c r="CAD9" s="318"/>
      <c r="CAE9" s="318"/>
      <c r="CAF9" s="318"/>
      <c r="CAG9" s="318"/>
      <c r="CAH9" s="318"/>
      <c r="CAI9" s="318"/>
      <c r="CAJ9" s="318"/>
      <c r="CAK9" s="318"/>
      <c r="CAL9" s="318"/>
      <c r="CAM9" s="318"/>
      <c r="CAN9" s="318"/>
      <c r="CAO9" s="318"/>
      <c r="CAP9" s="318"/>
      <c r="CAQ9" s="318"/>
      <c r="CAR9" s="318"/>
      <c r="CAS9" s="318"/>
      <c r="CAT9" s="318"/>
      <c r="CAU9" s="318"/>
      <c r="CAV9" s="318"/>
      <c r="CAW9" s="318"/>
      <c r="CAX9" s="318"/>
      <c r="CAY9" s="318"/>
      <c r="CAZ9" s="318"/>
      <c r="CBA9" s="318"/>
      <c r="CBB9" s="318"/>
      <c r="CBC9" s="318"/>
      <c r="CBD9" s="318"/>
      <c r="CBE9" s="318"/>
      <c r="CBF9" s="318"/>
      <c r="CBG9" s="318"/>
      <c r="CBH9" s="318"/>
      <c r="CBI9" s="318"/>
      <c r="CBJ9" s="318"/>
      <c r="CBK9" s="318"/>
      <c r="CBL9" s="318"/>
      <c r="CBM9" s="318"/>
      <c r="CBN9" s="318"/>
      <c r="CBO9" s="318"/>
      <c r="CBP9" s="318"/>
      <c r="CBQ9" s="318"/>
      <c r="CBR9" s="318"/>
      <c r="CBS9" s="318"/>
      <c r="CBT9" s="318"/>
      <c r="CBU9" s="318"/>
      <c r="CBV9" s="318"/>
      <c r="CBW9" s="318"/>
      <c r="CBX9" s="318"/>
      <c r="CBY9" s="318"/>
      <c r="CBZ9" s="318"/>
      <c r="CCA9" s="318"/>
      <c r="CCB9" s="318"/>
      <c r="CCC9" s="318"/>
      <c r="CCD9" s="318"/>
      <c r="CCE9" s="318"/>
      <c r="CCF9" s="318"/>
      <c r="CCG9" s="318"/>
      <c r="CCH9" s="318"/>
      <c r="CCI9" s="318"/>
      <c r="CCJ9" s="318"/>
      <c r="CCK9" s="318"/>
      <c r="CCL9" s="318"/>
      <c r="CCM9" s="318"/>
      <c r="CCN9" s="318"/>
      <c r="CCO9" s="318"/>
      <c r="CCP9" s="318"/>
      <c r="CCQ9" s="318"/>
      <c r="CCR9" s="318"/>
      <c r="CCS9" s="318"/>
      <c r="CCT9" s="318"/>
      <c r="CCU9" s="318"/>
      <c r="CCV9" s="318"/>
      <c r="CCW9" s="318"/>
      <c r="CCX9" s="318"/>
      <c r="CCY9" s="318"/>
      <c r="CCZ9" s="318"/>
      <c r="CDA9" s="318"/>
      <c r="CDB9" s="318"/>
      <c r="CDC9" s="318"/>
      <c r="CDD9" s="318"/>
      <c r="CDE9" s="318"/>
      <c r="CDF9" s="318"/>
      <c r="CDG9" s="318"/>
      <c r="CDH9" s="318"/>
      <c r="CDI9" s="318"/>
      <c r="CDJ9" s="318"/>
      <c r="CDK9" s="318"/>
      <c r="CDL9" s="318"/>
      <c r="CDM9" s="318"/>
      <c r="CDN9" s="318"/>
      <c r="CDO9" s="318"/>
      <c r="CDP9" s="318"/>
      <c r="CDQ9" s="318"/>
      <c r="CDR9" s="318"/>
      <c r="CDS9" s="318"/>
      <c r="CDT9" s="318"/>
      <c r="CDU9" s="318"/>
      <c r="CDV9" s="318"/>
      <c r="CDW9" s="318"/>
      <c r="CDX9" s="318"/>
      <c r="CDY9" s="318"/>
      <c r="CDZ9" s="318"/>
      <c r="CEA9" s="318"/>
      <c r="CEB9" s="318"/>
      <c r="CEC9" s="318"/>
      <c r="CED9" s="318"/>
      <c r="CEE9" s="318"/>
      <c r="CEF9" s="318"/>
      <c r="CEG9" s="318"/>
      <c r="CEH9" s="318"/>
      <c r="CEI9" s="318"/>
      <c r="CEJ9" s="318"/>
      <c r="CEK9" s="318"/>
      <c r="CEL9" s="318"/>
      <c r="CEM9" s="318"/>
      <c r="CEN9" s="318"/>
      <c r="CEO9" s="318"/>
      <c r="CEP9" s="318"/>
      <c r="CEQ9" s="318"/>
      <c r="CER9" s="318"/>
      <c r="CES9" s="318"/>
      <c r="CET9" s="318"/>
      <c r="CEU9" s="318"/>
      <c r="CEV9" s="318"/>
      <c r="CEW9" s="318"/>
      <c r="CEX9" s="318"/>
      <c r="CEY9" s="318"/>
      <c r="CEZ9" s="318"/>
      <c r="CFA9" s="318"/>
      <c r="CFB9" s="318"/>
      <c r="CFC9" s="318"/>
      <c r="CFD9" s="318"/>
      <c r="CFE9" s="318"/>
      <c r="CFF9" s="318"/>
      <c r="CFG9" s="318"/>
      <c r="CFH9" s="318"/>
      <c r="CFI9" s="318"/>
      <c r="CFJ9" s="318"/>
      <c r="CFK9" s="318"/>
      <c r="CFL9" s="318"/>
      <c r="CFM9" s="318"/>
      <c r="CFN9" s="318"/>
      <c r="CFO9" s="318"/>
      <c r="CFP9" s="318"/>
      <c r="CFQ9" s="318"/>
      <c r="CFR9" s="318"/>
      <c r="CFS9" s="318"/>
      <c r="CFT9" s="318"/>
      <c r="CFU9" s="318"/>
      <c r="CFV9" s="318"/>
      <c r="CFW9" s="318"/>
      <c r="CFX9" s="318"/>
      <c r="CFY9" s="318"/>
      <c r="CFZ9" s="318"/>
      <c r="CGA9" s="318"/>
      <c r="CGB9" s="318"/>
      <c r="CGC9" s="318"/>
      <c r="CGD9" s="318"/>
      <c r="CGE9" s="318"/>
      <c r="CGF9" s="318"/>
      <c r="CGG9" s="318"/>
      <c r="CGH9" s="318"/>
      <c r="CGI9" s="318"/>
      <c r="CGJ9" s="318"/>
      <c r="CGK9" s="318"/>
      <c r="CGL9" s="318"/>
      <c r="CGM9" s="318"/>
      <c r="CGN9" s="318"/>
      <c r="CGO9" s="318"/>
      <c r="CGP9" s="318"/>
      <c r="CGQ9" s="318"/>
      <c r="CGR9" s="318"/>
      <c r="CGS9" s="318"/>
      <c r="CGT9" s="318"/>
      <c r="CGU9" s="318"/>
      <c r="CGV9" s="318"/>
      <c r="CGW9" s="318"/>
      <c r="CGX9" s="318"/>
      <c r="CGY9" s="318"/>
      <c r="CGZ9" s="318"/>
      <c r="CHA9" s="318"/>
      <c r="CHB9" s="318"/>
      <c r="CHC9" s="318"/>
      <c r="CHD9" s="318"/>
      <c r="CHE9" s="318"/>
      <c r="CHF9" s="318"/>
      <c r="CHG9" s="318"/>
      <c r="CHH9" s="318"/>
      <c r="CHI9" s="318"/>
      <c r="CHJ9" s="318"/>
      <c r="CHK9" s="318"/>
      <c r="CHL9" s="318"/>
      <c r="CHM9" s="318"/>
      <c r="CHN9" s="318"/>
      <c r="CHO9" s="318"/>
      <c r="CHP9" s="318"/>
      <c r="CHQ9" s="318"/>
      <c r="CHR9" s="318"/>
      <c r="CHS9" s="318"/>
      <c r="CHT9" s="318"/>
      <c r="CHU9" s="318"/>
      <c r="CHV9" s="318"/>
      <c r="CHW9" s="318"/>
      <c r="CHX9" s="318"/>
      <c r="CHY9" s="318"/>
      <c r="CHZ9" s="318"/>
      <c r="CIA9" s="318"/>
      <c r="CIB9" s="318"/>
      <c r="CIC9" s="318"/>
      <c r="CID9" s="318"/>
      <c r="CIE9" s="318"/>
      <c r="CIF9" s="318"/>
      <c r="CIG9" s="318"/>
      <c r="CIH9" s="318"/>
      <c r="CII9" s="318"/>
      <c r="CIJ9" s="318"/>
      <c r="CIK9" s="318"/>
      <c r="CIL9" s="318"/>
      <c r="CIM9" s="318"/>
      <c r="CIN9" s="318"/>
      <c r="CIO9" s="318"/>
      <c r="CIP9" s="318"/>
      <c r="CIQ9" s="318"/>
      <c r="CIR9" s="318"/>
      <c r="CIS9" s="318"/>
      <c r="CIT9" s="318"/>
      <c r="CIU9" s="318"/>
      <c r="CIV9" s="318"/>
      <c r="CIW9" s="318"/>
      <c r="CIX9" s="318"/>
      <c r="CIY9" s="318"/>
      <c r="CIZ9" s="318"/>
      <c r="CJA9" s="318"/>
      <c r="CJB9" s="318"/>
      <c r="CJC9" s="318"/>
      <c r="CJD9" s="318"/>
      <c r="CJE9" s="318"/>
      <c r="CJF9" s="318"/>
      <c r="CJG9" s="318"/>
      <c r="CJH9" s="318"/>
      <c r="CJI9" s="318"/>
      <c r="CJJ9" s="318"/>
      <c r="CJK9" s="318"/>
      <c r="CJL9" s="318"/>
      <c r="CJM9" s="318"/>
      <c r="CJN9" s="318"/>
      <c r="CJO9" s="318"/>
      <c r="CJP9" s="318"/>
      <c r="CJQ9" s="318"/>
      <c r="CJR9" s="318"/>
      <c r="CJS9" s="318"/>
      <c r="CJT9" s="318"/>
      <c r="CJU9" s="318"/>
      <c r="CJV9" s="318"/>
      <c r="CJW9" s="318"/>
      <c r="CJX9" s="318"/>
      <c r="CJY9" s="318"/>
      <c r="CJZ9" s="318"/>
      <c r="CKA9" s="318"/>
      <c r="CKB9" s="318"/>
      <c r="CKC9" s="318"/>
      <c r="CKD9" s="318"/>
      <c r="CKE9" s="318"/>
      <c r="CKF9" s="318"/>
      <c r="CKG9" s="318"/>
      <c r="CKH9" s="318"/>
      <c r="CKI9" s="318"/>
      <c r="CKJ9" s="318"/>
      <c r="CKK9" s="318"/>
      <c r="CKL9" s="318"/>
      <c r="CKM9" s="318"/>
      <c r="CKN9" s="318"/>
      <c r="CKO9" s="318"/>
      <c r="CKP9" s="318"/>
      <c r="CKQ9" s="318"/>
      <c r="CKR9" s="318"/>
      <c r="CKS9" s="318"/>
      <c r="CKT9" s="318"/>
      <c r="CKU9" s="318"/>
      <c r="CKV9" s="318"/>
      <c r="CKW9" s="318"/>
      <c r="CKX9" s="318"/>
      <c r="CKY9" s="318"/>
      <c r="CKZ9" s="318"/>
      <c r="CLA9" s="318"/>
      <c r="CLB9" s="318"/>
      <c r="CLC9" s="318"/>
      <c r="CLD9" s="318"/>
      <c r="CLE9" s="318"/>
      <c r="CLF9" s="318"/>
      <c r="CLG9" s="318"/>
      <c r="CLH9" s="318"/>
      <c r="CLI9" s="318"/>
      <c r="CLJ9" s="318"/>
      <c r="CLK9" s="318"/>
      <c r="CLL9" s="318"/>
      <c r="CLM9" s="318"/>
      <c r="CLN9" s="318"/>
      <c r="CLO9" s="318"/>
      <c r="CLP9" s="318"/>
      <c r="CLQ9" s="318"/>
      <c r="CLR9" s="318"/>
      <c r="CLS9" s="318"/>
      <c r="CLT9" s="318"/>
      <c r="CLU9" s="318"/>
      <c r="CLV9" s="318"/>
      <c r="CLW9" s="318"/>
      <c r="CLX9" s="318"/>
      <c r="CLY9" s="318"/>
      <c r="CLZ9" s="318"/>
      <c r="CMA9" s="318"/>
      <c r="CMB9" s="318"/>
      <c r="CMC9" s="318"/>
      <c r="CMD9" s="318"/>
      <c r="CME9" s="318"/>
      <c r="CMF9" s="318"/>
      <c r="CMG9" s="318"/>
      <c r="CMH9" s="318"/>
      <c r="CMI9" s="318"/>
      <c r="CMJ9" s="318"/>
      <c r="CMK9" s="318"/>
      <c r="CML9" s="318"/>
      <c r="CMM9" s="318"/>
      <c r="CMN9" s="318"/>
      <c r="CMO9" s="318"/>
      <c r="CMP9" s="318"/>
      <c r="CMQ9" s="318"/>
      <c r="CMR9" s="318"/>
      <c r="CMS9" s="318"/>
      <c r="CMT9" s="318"/>
      <c r="CMU9" s="318"/>
      <c r="CMV9" s="318"/>
      <c r="CMW9" s="318"/>
      <c r="CMX9" s="318"/>
      <c r="CMY9" s="318"/>
      <c r="CMZ9" s="318"/>
      <c r="CNA9" s="318"/>
      <c r="CNB9" s="318"/>
      <c r="CNC9" s="318"/>
      <c r="CND9" s="318"/>
      <c r="CNE9" s="318"/>
      <c r="CNF9" s="318"/>
      <c r="CNG9" s="318"/>
      <c r="CNH9" s="318"/>
      <c r="CNI9" s="318"/>
      <c r="CNJ9" s="318"/>
      <c r="CNK9" s="318"/>
      <c r="CNL9" s="318"/>
      <c r="CNM9" s="318"/>
      <c r="CNN9" s="318"/>
      <c r="CNO9" s="318"/>
      <c r="CNP9" s="318"/>
      <c r="CNQ9" s="318"/>
      <c r="CNR9" s="318"/>
      <c r="CNS9" s="318"/>
      <c r="CNT9" s="318"/>
      <c r="CNU9" s="318"/>
      <c r="CNV9" s="318"/>
      <c r="CNW9" s="318"/>
      <c r="CNX9" s="318"/>
      <c r="CNY9" s="318"/>
      <c r="CNZ9" s="318"/>
      <c r="COA9" s="318"/>
      <c r="COB9" s="318"/>
      <c r="COC9" s="318"/>
      <c r="COD9" s="318"/>
      <c r="COE9" s="318"/>
      <c r="COF9" s="318"/>
      <c r="COG9" s="318"/>
      <c r="COH9" s="318"/>
      <c r="COI9" s="318"/>
      <c r="COJ9" s="318"/>
      <c r="COK9" s="318"/>
      <c r="COL9" s="318"/>
      <c r="COM9" s="318"/>
      <c r="CON9" s="318"/>
      <c r="COO9" s="318"/>
      <c r="COP9" s="318"/>
      <c r="COQ9" s="318"/>
      <c r="COR9" s="318"/>
      <c r="COS9" s="318"/>
      <c r="COT9" s="318"/>
      <c r="COU9" s="318"/>
      <c r="COV9" s="318"/>
      <c r="COW9" s="318"/>
      <c r="COX9" s="318"/>
      <c r="COY9" s="318"/>
      <c r="COZ9" s="318"/>
      <c r="CPA9" s="318"/>
      <c r="CPB9" s="318"/>
      <c r="CPC9" s="318"/>
      <c r="CPD9" s="318"/>
      <c r="CPE9" s="318"/>
      <c r="CPF9" s="318"/>
      <c r="CPG9" s="318"/>
      <c r="CPH9" s="318"/>
      <c r="CPI9" s="318"/>
      <c r="CPJ9" s="318"/>
      <c r="CPK9" s="318"/>
      <c r="CPL9" s="318"/>
      <c r="CPM9" s="318"/>
      <c r="CPN9" s="318"/>
      <c r="CPO9" s="318"/>
      <c r="CPP9" s="318"/>
      <c r="CPQ9" s="318"/>
      <c r="CPR9" s="318"/>
      <c r="CPS9" s="318"/>
      <c r="CPT9" s="318"/>
      <c r="CPU9" s="318"/>
      <c r="CPV9" s="318"/>
      <c r="CPW9" s="318"/>
      <c r="CPX9" s="318"/>
      <c r="CPY9" s="318"/>
      <c r="CPZ9" s="318"/>
      <c r="CQA9" s="318"/>
      <c r="CQB9" s="318"/>
      <c r="CQC9" s="318"/>
      <c r="CQD9" s="318"/>
      <c r="CQE9" s="318"/>
      <c r="CQF9" s="318"/>
      <c r="CQG9" s="318"/>
      <c r="CQH9" s="318"/>
      <c r="CQI9" s="318"/>
      <c r="CQJ9" s="318"/>
      <c r="CQK9" s="318"/>
      <c r="CQL9" s="318"/>
      <c r="CQM9" s="318"/>
      <c r="CQN9" s="318"/>
      <c r="CQO9" s="318"/>
      <c r="CQP9" s="318"/>
      <c r="CQQ9" s="318"/>
      <c r="CQR9" s="318"/>
      <c r="CQS9" s="318"/>
      <c r="CQT9" s="318"/>
      <c r="CQU9" s="318"/>
      <c r="CQV9" s="318"/>
      <c r="CQW9" s="318"/>
      <c r="CQX9" s="318"/>
      <c r="CQY9" s="318"/>
      <c r="CQZ9" s="318"/>
      <c r="CRA9" s="318"/>
      <c r="CRB9" s="318"/>
      <c r="CRC9" s="318"/>
      <c r="CRD9" s="318"/>
      <c r="CRE9" s="318"/>
      <c r="CRF9" s="318"/>
      <c r="CRG9" s="318"/>
      <c r="CRH9" s="318"/>
      <c r="CRI9" s="318"/>
      <c r="CRJ9" s="318"/>
      <c r="CRK9" s="318"/>
      <c r="CRL9" s="318"/>
      <c r="CRM9" s="318"/>
      <c r="CRN9" s="318"/>
      <c r="CRO9" s="318"/>
      <c r="CRP9" s="318"/>
      <c r="CRQ9" s="318"/>
      <c r="CRR9" s="318"/>
      <c r="CRS9" s="318"/>
      <c r="CRT9" s="318"/>
      <c r="CRU9" s="318"/>
      <c r="CRV9" s="318"/>
      <c r="CRW9" s="318"/>
      <c r="CRX9" s="318"/>
      <c r="CRY9" s="318"/>
      <c r="CRZ9" s="318"/>
      <c r="CSA9" s="318"/>
      <c r="CSB9" s="318"/>
      <c r="CSC9" s="318"/>
      <c r="CSD9" s="318"/>
      <c r="CSE9" s="318"/>
      <c r="CSF9" s="318"/>
      <c r="CSG9" s="318"/>
      <c r="CSH9" s="318"/>
      <c r="CSI9" s="318"/>
      <c r="CSJ9" s="318"/>
      <c r="CSK9" s="318"/>
      <c r="CSL9" s="318"/>
      <c r="CSM9" s="318"/>
      <c r="CSN9" s="318"/>
      <c r="CSO9" s="318"/>
      <c r="CSP9" s="318"/>
      <c r="CSQ9" s="318"/>
      <c r="CSR9" s="318"/>
      <c r="CSS9" s="318"/>
      <c r="CST9" s="318"/>
      <c r="CSU9" s="318"/>
      <c r="CSV9" s="318"/>
      <c r="CSW9" s="318"/>
      <c r="CSX9" s="318"/>
      <c r="CSY9" s="318"/>
      <c r="CSZ9" s="318"/>
      <c r="CTA9" s="318"/>
      <c r="CTB9" s="318"/>
      <c r="CTC9" s="318"/>
      <c r="CTD9" s="318"/>
      <c r="CTE9" s="318"/>
      <c r="CTF9" s="318"/>
      <c r="CTG9" s="318"/>
      <c r="CTH9" s="318"/>
      <c r="CTI9" s="318"/>
      <c r="CTJ9" s="318"/>
      <c r="CTK9" s="318"/>
      <c r="CTL9" s="318"/>
      <c r="CTM9" s="318"/>
      <c r="CTN9" s="318"/>
      <c r="CTO9" s="318"/>
      <c r="CTP9" s="318"/>
      <c r="CTQ9" s="318"/>
      <c r="CTR9" s="318"/>
      <c r="CTS9" s="318"/>
      <c r="CTT9" s="318"/>
      <c r="CTU9" s="318"/>
      <c r="CTV9" s="318"/>
      <c r="CTW9" s="318"/>
      <c r="CTX9" s="318"/>
      <c r="CTY9" s="318"/>
      <c r="CTZ9" s="318"/>
      <c r="CUA9" s="318"/>
      <c r="CUB9" s="318"/>
      <c r="CUC9" s="318"/>
      <c r="CUD9" s="318"/>
      <c r="CUE9" s="318"/>
      <c r="CUF9" s="318"/>
      <c r="CUG9" s="318"/>
      <c r="CUH9" s="318"/>
      <c r="CUI9" s="318"/>
      <c r="CUJ9" s="318"/>
      <c r="CUK9" s="318"/>
      <c r="CUL9" s="318"/>
      <c r="CUM9" s="318"/>
      <c r="CUN9" s="318"/>
      <c r="CUO9" s="318"/>
      <c r="CUP9" s="318"/>
      <c r="CUQ9" s="318"/>
      <c r="CUR9" s="318"/>
      <c r="CUS9" s="318"/>
      <c r="CUT9" s="318"/>
      <c r="CUU9" s="318"/>
      <c r="CUV9" s="318"/>
      <c r="CUW9" s="318"/>
      <c r="CUX9" s="318"/>
      <c r="CUY9" s="318"/>
      <c r="CUZ9" s="318"/>
      <c r="CVA9" s="318"/>
      <c r="CVB9" s="318"/>
      <c r="CVC9" s="318"/>
      <c r="CVD9" s="318"/>
      <c r="CVE9" s="318"/>
      <c r="CVF9" s="318"/>
      <c r="CVG9" s="318"/>
      <c r="CVH9" s="318"/>
      <c r="CVI9" s="318"/>
      <c r="CVJ9" s="318"/>
      <c r="CVK9" s="318"/>
      <c r="CVL9" s="318"/>
      <c r="CVM9" s="318"/>
      <c r="CVN9" s="318"/>
      <c r="CVO9" s="318"/>
      <c r="CVP9" s="318"/>
      <c r="CVQ9" s="318"/>
      <c r="CVR9" s="318"/>
      <c r="CVS9" s="318"/>
      <c r="CVT9" s="318"/>
      <c r="CVU9" s="318"/>
      <c r="CVV9" s="318"/>
      <c r="CVW9" s="318"/>
      <c r="CVX9" s="318"/>
      <c r="CVY9" s="318"/>
      <c r="CVZ9" s="318"/>
      <c r="CWA9" s="318"/>
      <c r="CWB9" s="318"/>
      <c r="CWC9" s="318"/>
      <c r="CWD9" s="318"/>
      <c r="CWE9" s="318"/>
      <c r="CWF9" s="318"/>
      <c r="CWG9" s="318"/>
      <c r="CWH9" s="318"/>
      <c r="CWI9" s="318"/>
      <c r="CWJ9" s="318"/>
      <c r="CWK9" s="318"/>
      <c r="CWL9" s="318"/>
      <c r="CWM9" s="318"/>
      <c r="CWN9" s="318"/>
      <c r="CWO9" s="318"/>
      <c r="CWP9" s="318"/>
      <c r="CWQ9" s="318"/>
      <c r="CWR9" s="318"/>
      <c r="CWS9" s="318"/>
      <c r="CWT9" s="318"/>
      <c r="CWU9" s="318"/>
      <c r="CWV9" s="318"/>
      <c r="CWW9" s="318"/>
      <c r="CWX9" s="318"/>
      <c r="CWY9" s="318"/>
      <c r="CWZ9" s="318"/>
      <c r="CXA9" s="318"/>
      <c r="CXB9" s="318"/>
      <c r="CXC9" s="318"/>
      <c r="CXD9" s="318"/>
      <c r="CXE9" s="318"/>
      <c r="CXF9" s="318"/>
      <c r="CXG9" s="318"/>
      <c r="CXH9" s="318"/>
      <c r="CXI9" s="318"/>
      <c r="CXJ9" s="318"/>
      <c r="CXK9" s="318"/>
      <c r="CXL9" s="318"/>
      <c r="CXM9" s="318"/>
      <c r="CXN9" s="318"/>
      <c r="CXO9" s="318"/>
      <c r="CXP9" s="318"/>
      <c r="CXQ9" s="318"/>
      <c r="CXR9" s="318"/>
      <c r="CXS9" s="318"/>
      <c r="CXT9" s="318"/>
      <c r="CXU9" s="318"/>
      <c r="CXV9" s="318"/>
      <c r="CXW9" s="318"/>
      <c r="CXX9" s="318"/>
      <c r="CXY9" s="318"/>
      <c r="CXZ9" s="318"/>
      <c r="CYA9" s="318"/>
      <c r="CYB9" s="318"/>
      <c r="CYC9" s="318"/>
      <c r="CYD9" s="318"/>
      <c r="CYE9" s="318"/>
      <c r="CYF9" s="318"/>
      <c r="CYG9" s="318"/>
      <c r="CYH9" s="318"/>
      <c r="CYI9" s="318"/>
      <c r="CYJ9" s="318"/>
      <c r="CYK9" s="318"/>
      <c r="CYL9" s="318"/>
      <c r="CYM9" s="318"/>
      <c r="CYN9" s="318"/>
      <c r="CYO9" s="318"/>
      <c r="CYP9" s="318"/>
      <c r="CYQ9" s="318"/>
      <c r="CYR9" s="318"/>
      <c r="CYS9" s="318"/>
      <c r="CYT9" s="318"/>
      <c r="CYU9" s="318"/>
      <c r="CYV9" s="318"/>
      <c r="CYW9" s="318"/>
      <c r="CYX9" s="318"/>
      <c r="CYY9" s="318"/>
      <c r="CYZ9" s="318"/>
      <c r="CZA9" s="318"/>
      <c r="CZB9" s="318"/>
      <c r="CZC9" s="318"/>
      <c r="CZD9" s="318"/>
      <c r="CZE9" s="318"/>
      <c r="CZF9" s="318"/>
      <c r="CZG9" s="318"/>
      <c r="CZH9" s="318"/>
      <c r="CZI9" s="318"/>
      <c r="CZJ9" s="318"/>
      <c r="CZK9" s="318"/>
      <c r="CZL9" s="318"/>
      <c r="CZM9" s="318"/>
      <c r="CZN9" s="318"/>
      <c r="CZO9" s="318"/>
      <c r="CZP9" s="318"/>
      <c r="CZQ9" s="318"/>
      <c r="CZR9" s="318"/>
      <c r="CZS9" s="318"/>
      <c r="CZT9" s="318"/>
      <c r="CZU9" s="318"/>
      <c r="CZV9" s="318"/>
      <c r="CZW9" s="318"/>
      <c r="CZX9" s="318"/>
      <c r="CZY9" s="318"/>
      <c r="CZZ9" s="318"/>
      <c r="DAA9" s="318"/>
      <c r="DAB9" s="318"/>
      <c r="DAC9" s="318"/>
      <c r="DAD9" s="318"/>
      <c r="DAE9" s="318"/>
      <c r="DAF9" s="318"/>
      <c r="DAG9" s="318"/>
      <c r="DAH9" s="318"/>
      <c r="DAI9" s="318"/>
      <c r="DAJ9" s="318"/>
      <c r="DAK9" s="318"/>
      <c r="DAL9" s="318"/>
      <c r="DAM9" s="318"/>
      <c r="DAN9" s="318"/>
      <c r="DAO9" s="318"/>
      <c r="DAP9" s="318"/>
      <c r="DAQ9" s="318"/>
      <c r="DAR9" s="318"/>
      <c r="DAS9" s="318"/>
      <c r="DAT9" s="318"/>
      <c r="DAU9" s="318"/>
      <c r="DAV9" s="318"/>
      <c r="DAW9" s="318"/>
      <c r="DAX9" s="318"/>
      <c r="DAY9" s="318"/>
      <c r="DAZ9" s="318"/>
      <c r="DBA9" s="318"/>
      <c r="DBB9" s="318"/>
      <c r="DBC9" s="318"/>
      <c r="DBD9" s="318"/>
      <c r="DBE9" s="318"/>
      <c r="DBF9" s="318"/>
      <c r="DBG9" s="318"/>
      <c r="DBH9" s="318"/>
      <c r="DBI9" s="318"/>
      <c r="DBJ9" s="318"/>
      <c r="DBK9" s="318"/>
      <c r="DBL9" s="318"/>
      <c r="DBM9" s="318"/>
      <c r="DBN9" s="318"/>
      <c r="DBO9" s="318"/>
      <c r="DBP9" s="318"/>
      <c r="DBQ9" s="318"/>
      <c r="DBR9" s="318"/>
      <c r="DBS9" s="318"/>
      <c r="DBT9" s="318"/>
      <c r="DBU9" s="318"/>
      <c r="DBV9" s="318"/>
      <c r="DBW9" s="318"/>
      <c r="DBX9" s="318"/>
      <c r="DBY9" s="318"/>
      <c r="DBZ9" s="318"/>
      <c r="DCA9" s="318"/>
      <c r="DCB9" s="318"/>
      <c r="DCC9" s="318"/>
      <c r="DCD9" s="318"/>
      <c r="DCE9" s="318"/>
      <c r="DCF9" s="318"/>
      <c r="DCG9" s="318"/>
      <c r="DCH9" s="318"/>
      <c r="DCI9" s="318"/>
      <c r="DCJ9" s="318"/>
      <c r="DCK9" s="318"/>
      <c r="DCL9" s="318"/>
      <c r="DCM9" s="318"/>
      <c r="DCN9" s="318"/>
      <c r="DCO9" s="318"/>
      <c r="DCP9" s="318"/>
      <c r="DCQ9" s="318"/>
      <c r="DCR9" s="318"/>
      <c r="DCS9" s="318"/>
      <c r="DCT9" s="318"/>
      <c r="DCU9" s="318"/>
      <c r="DCV9" s="318"/>
      <c r="DCW9" s="318"/>
      <c r="DCX9" s="318"/>
      <c r="DCY9" s="318"/>
      <c r="DCZ9" s="318"/>
      <c r="DDA9" s="318"/>
      <c r="DDB9" s="318"/>
      <c r="DDC9" s="318"/>
      <c r="DDD9" s="318"/>
      <c r="DDE9" s="318"/>
      <c r="DDF9" s="318"/>
      <c r="DDG9" s="318"/>
      <c r="DDH9" s="318"/>
      <c r="DDI9" s="318"/>
      <c r="DDJ9" s="318"/>
      <c r="DDK9" s="318"/>
      <c r="DDL9" s="318"/>
      <c r="DDM9" s="318"/>
      <c r="DDN9" s="318"/>
      <c r="DDO9" s="318"/>
      <c r="DDP9" s="318"/>
      <c r="DDQ9" s="318"/>
      <c r="DDR9" s="318"/>
      <c r="DDS9" s="318"/>
      <c r="DDT9" s="318"/>
      <c r="DDU9" s="318"/>
      <c r="DDV9" s="318"/>
      <c r="DDW9" s="318"/>
      <c r="DDX9" s="318"/>
      <c r="DDY9" s="318"/>
      <c r="DDZ9" s="318"/>
      <c r="DEA9" s="318"/>
      <c r="DEB9" s="318"/>
      <c r="DEC9" s="318"/>
      <c r="DED9" s="318"/>
      <c r="DEE9" s="318"/>
      <c r="DEF9" s="318"/>
      <c r="DEG9" s="318"/>
      <c r="DEH9" s="318"/>
      <c r="DEI9" s="318"/>
      <c r="DEJ9" s="318"/>
      <c r="DEK9" s="318"/>
      <c r="DEL9" s="318"/>
      <c r="DEM9" s="318"/>
      <c r="DEN9" s="318"/>
      <c r="DEO9" s="318"/>
      <c r="DEP9" s="318"/>
      <c r="DEQ9" s="318"/>
      <c r="DER9" s="318"/>
      <c r="DES9" s="318"/>
      <c r="DET9" s="318"/>
      <c r="DEU9" s="318"/>
      <c r="DEV9" s="318"/>
      <c r="DEW9" s="318"/>
      <c r="DEX9" s="318"/>
      <c r="DEY9" s="318"/>
      <c r="DEZ9" s="318"/>
      <c r="DFA9" s="318"/>
      <c r="DFB9" s="318"/>
      <c r="DFC9" s="318"/>
      <c r="DFD9" s="318"/>
      <c r="DFE9" s="318"/>
      <c r="DFF9" s="318"/>
      <c r="DFG9" s="318"/>
      <c r="DFH9" s="318"/>
      <c r="DFI9" s="318"/>
      <c r="DFJ9" s="318"/>
      <c r="DFK9" s="318"/>
      <c r="DFL9" s="318"/>
      <c r="DFM9" s="318"/>
      <c r="DFN9" s="318"/>
      <c r="DFO9" s="318"/>
      <c r="DFP9" s="318"/>
      <c r="DFQ9" s="318"/>
      <c r="DFR9" s="318"/>
      <c r="DFS9" s="318"/>
      <c r="DFT9" s="318"/>
      <c r="DFU9" s="318"/>
      <c r="DFV9" s="318"/>
      <c r="DFW9" s="318"/>
      <c r="DFX9" s="318"/>
      <c r="DFY9" s="318"/>
      <c r="DFZ9" s="318"/>
      <c r="DGA9" s="318"/>
      <c r="DGB9" s="318"/>
      <c r="DGC9" s="318"/>
      <c r="DGD9" s="318"/>
      <c r="DGE9" s="318"/>
      <c r="DGF9" s="318"/>
      <c r="DGG9" s="318"/>
      <c r="DGH9" s="318"/>
      <c r="DGI9" s="318"/>
      <c r="DGJ9" s="318"/>
      <c r="DGK9" s="318"/>
      <c r="DGL9" s="318"/>
      <c r="DGM9" s="318"/>
      <c r="DGN9" s="318"/>
      <c r="DGO9" s="318"/>
      <c r="DGP9" s="318"/>
      <c r="DGQ9" s="318"/>
      <c r="DGR9" s="318"/>
      <c r="DGS9" s="318"/>
      <c r="DGT9" s="318"/>
      <c r="DGU9" s="318"/>
      <c r="DGV9" s="318"/>
      <c r="DGW9" s="318"/>
      <c r="DGX9" s="318"/>
      <c r="DGY9" s="318"/>
      <c r="DGZ9" s="318"/>
      <c r="DHA9" s="318"/>
      <c r="DHB9" s="318"/>
      <c r="DHC9" s="318"/>
      <c r="DHD9" s="318"/>
      <c r="DHE9" s="318"/>
      <c r="DHF9" s="318"/>
      <c r="DHG9" s="318"/>
      <c r="DHH9" s="318"/>
      <c r="DHI9" s="318"/>
      <c r="DHJ9" s="318"/>
      <c r="DHK9" s="318"/>
      <c r="DHL9" s="318"/>
      <c r="DHM9" s="318"/>
      <c r="DHN9" s="318"/>
      <c r="DHO9" s="318"/>
      <c r="DHP9" s="318"/>
      <c r="DHQ9" s="318"/>
      <c r="DHR9" s="318"/>
      <c r="DHS9" s="318"/>
      <c r="DHT9" s="318"/>
      <c r="DHU9" s="318"/>
      <c r="DHV9" s="318"/>
      <c r="DHW9" s="318"/>
      <c r="DHX9" s="318"/>
      <c r="DHY9" s="318"/>
      <c r="DHZ9" s="318"/>
      <c r="DIA9" s="318"/>
      <c r="DIB9" s="318"/>
      <c r="DIC9" s="318"/>
      <c r="DID9" s="318"/>
      <c r="DIE9" s="318"/>
      <c r="DIF9" s="318"/>
      <c r="DIG9" s="318"/>
      <c r="DIH9" s="318"/>
      <c r="DII9" s="318"/>
      <c r="DIJ9" s="318"/>
      <c r="DIK9" s="318"/>
      <c r="DIL9" s="318"/>
      <c r="DIM9" s="318"/>
      <c r="DIN9" s="318"/>
      <c r="DIO9" s="318"/>
      <c r="DIP9" s="318"/>
      <c r="DIQ9" s="318"/>
      <c r="DIR9" s="318"/>
      <c r="DIS9" s="318"/>
      <c r="DIT9" s="318"/>
      <c r="DIU9" s="318"/>
      <c r="DIV9" s="318"/>
      <c r="DIW9" s="318"/>
      <c r="DIX9" s="318"/>
      <c r="DIY9" s="318"/>
      <c r="DIZ9" s="318"/>
      <c r="DJA9" s="318"/>
      <c r="DJB9" s="318"/>
      <c r="DJC9" s="318"/>
      <c r="DJD9" s="318"/>
      <c r="DJE9" s="318"/>
      <c r="DJF9" s="318"/>
      <c r="DJG9" s="318"/>
      <c r="DJH9" s="318"/>
      <c r="DJI9" s="318"/>
      <c r="DJJ9" s="318"/>
      <c r="DJK9" s="318"/>
      <c r="DJL9" s="318"/>
      <c r="DJM9" s="318"/>
      <c r="DJN9" s="318"/>
      <c r="DJO9" s="318"/>
      <c r="DJP9" s="318"/>
      <c r="DJQ9" s="318"/>
      <c r="DJR9" s="318"/>
      <c r="DJS9" s="318"/>
      <c r="DJT9" s="318"/>
      <c r="DJU9" s="318"/>
      <c r="DJV9" s="318"/>
      <c r="DJW9" s="318"/>
      <c r="DJX9" s="318"/>
      <c r="DJY9" s="318"/>
      <c r="DJZ9" s="318"/>
      <c r="DKA9" s="318"/>
      <c r="DKB9" s="318"/>
      <c r="DKC9" s="318"/>
      <c r="DKD9" s="318"/>
      <c r="DKE9" s="318"/>
      <c r="DKF9" s="318"/>
      <c r="DKG9" s="318"/>
      <c r="DKH9" s="318"/>
      <c r="DKI9" s="318"/>
      <c r="DKJ9" s="318"/>
      <c r="DKK9" s="318"/>
      <c r="DKL9" s="318"/>
      <c r="DKM9" s="318"/>
      <c r="DKN9" s="318"/>
      <c r="DKO9" s="318"/>
      <c r="DKP9" s="318"/>
      <c r="DKQ9" s="318"/>
      <c r="DKR9" s="318"/>
      <c r="DKS9" s="318"/>
      <c r="DKT9" s="318"/>
      <c r="DKU9" s="318"/>
      <c r="DKV9" s="318"/>
      <c r="DKW9" s="318"/>
      <c r="DKX9" s="318"/>
      <c r="DKY9" s="318"/>
      <c r="DKZ9" s="318"/>
      <c r="DLA9" s="318"/>
      <c r="DLB9" s="318"/>
      <c r="DLC9" s="318"/>
      <c r="DLD9" s="318"/>
      <c r="DLE9" s="318"/>
      <c r="DLF9" s="318"/>
      <c r="DLG9" s="318"/>
      <c r="DLH9" s="318"/>
      <c r="DLI9" s="318"/>
      <c r="DLJ9" s="318"/>
      <c r="DLK9" s="318"/>
      <c r="DLL9" s="318"/>
      <c r="DLM9" s="318"/>
      <c r="DLN9" s="318"/>
      <c r="DLO9" s="318"/>
      <c r="DLP9" s="318"/>
      <c r="DLQ9" s="318"/>
      <c r="DLR9" s="318"/>
      <c r="DLS9" s="318"/>
      <c r="DLT9" s="318"/>
      <c r="DLU9" s="318"/>
      <c r="DLV9" s="318"/>
      <c r="DLW9" s="318"/>
      <c r="DLX9" s="318"/>
      <c r="DLY9" s="318"/>
      <c r="DLZ9" s="318"/>
      <c r="DMA9" s="318"/>
      <c r="DMB9" s="318"/>
      <c r="DMC9" s="318"/>
      <c r="DMD9" s="318"/>
      <c r="DME9" s="318"/>
      <c r="DMF9" s="318"/>
      <c r="DMG9" s="318"/>
      <c r="DMH9" s="318"/>
      <c r="DMI9" s="318"/>
      <c r="DMJ9" s="318"/>
      <c r="DMK9" s="318"/>
      <c r="DML9" s="318"/>
      <c r="DMM9" s="318"/>
      <c r="DMN9" s="318"/>
      <c r="DMO9" s="318"/>
      <c r="DMP9" s="318"/>
      <c r="DMQ9" s="318"/>
      <c r="DMR9" s="318"/>
      <c r="DMS9" s="318"/>
      <c r="DMT9" s="318"/>
      <c r="DMU9" s="318"/>
      <c r="DMV9" s="318"/>
      <c r="DMW9" s="318"/>
      <c r="DMX9" s="318"/>
      <c r="DMY9" s="318"/>
      <c r="DMZ9" s="318"/>
      <c r="DNA9" s="318"/>
      <c r="DNB9" s="318"/>
      <c r="DNC9" s="318"/>
      <c r="DND9" s="318"/>
      <c r="DNE9" s="318"/>
      <c r="DNF9" s="318"/>
      <c r="DNG9" s="318"/>
      <c r="DNH9" s="318"/>
      <c r="DNI9" s="318"/>
      <c r="DNJ9" s="318"/>
      <c r="DNK9" s="318"/>
      <c r="DNL9" s="318"/>
      <c r="DNM9" s="318"/>
      <c r="DNN9" s="318"/>
      <c r="DNO9" s="318"/>
      <c r="DNP9" s="318"/>
      <c r="DNQ9" s="318"/>
      <c r="DNR9" s="318"/>
      <c r="DNS9" s="318"/>
      <c r="DNT9" s="318"/>
      <c r="DNU9" s="318"/>
      <c r="DNV9" s="318"/>
      <c r="DNW9" s="318"/>
      <c r="DNX9" s="318"/>
      <c r="DNY9" s="318"/>
      <c r="DNZ9" s="318"/>
      <c r="DOA9" s="318"/>
      <c r="DOB9" s="318"/>
      <c r="DOC9" s="318"/>
      <c r="DOD9" s="318"/>
      <c r="DOE9" s="318"/>
      <c r="DOF9" s="318"/>
      <c r="DOG9" s="318"/>
      <c r="DOH9" s="318"/>
      <c r="DOI9" s="318"/>
      <c r="DOJ9" s="318"/>
      <c r="DOK9" s="318"/>
      <c r="DOL9" s="318"/>
      <c r="DOM9" s="318"/>
      <c r="DON9" s="318"/>
      <c r="DOO9" s="318"/>
      <c r="DOP9" s="318"/>
      <c r="DOQ9" s="318"/>
      <c r="DOR9" s="318"/>
      <c r="DOS9" s="318"/>
      <c r="DOT9" s="318"/>
      <c r="DOU9" s="318"/>
      <c r="DOV9" s="318"/>
      <c r="DOW9" s="318"/>
      <c r="DOX9" s="318"/>
      <c r="DOY9" s="318"/>
      <c r="DOZ9" s="318"/>
      <c r="DPA9" s="318"/>
      <c r="DPB9" s="318"/>
      <c r="DPC9" s="318"/>
      <c r="DPD9" s="318"/>
      <c r="DPE9" s="318"/>
      <c r="DPF9" s="318"/>
      <c r="DPG9" s="318"/>
      <c r="DPH9" s="318"/>
      <c r="DPI9" s="318"/>
      <c r="DPJ9" s="318"/>
      <c r="DPK9" s="318"/>
      <c r="DPL9" s="318"/>
      <c r="DPM9" s="318"/>
      <c r="DPN9" s="318"/>
      <c r="DPO9" s="318"/>
      <c r="DPP9" s="318"/>
      <c r="DPQ9" s="318"/>
      <c r="DPR9" s="318"/>
      <c r="DPS9" s="318"/>
      <c r="DPT9" s="318"/>
      <c r="DPU9" s="318"/>
      <c r="DPV9" s="318"/>
      <c r="DPW9" s="318"/>
      <c r="DPX9" s="318"/>
      <c r="DPY9" s="318"/>
      <c r="DPZ9" s="318"/>
      <c r="DQA9" s="318"/>
      <c r="DQB9" s="318"/>
      <c r="DQC9" s="318"/>
      <c r="DQD9" s="318"/>
      <c r="DQE9" s="318"/>
      <c r="DQF9" s="318"/>
      <c r="DQG9" s="318"/>
      <c r="DQH9" s="318"/>
      <c r="DQI9" s="318"/>
      <c r="DQJ9" s="318"/>
      <c r="DQK9" s="318"/>
      <c r="DQL9" s="318"/>
      <c r="DQM9" s="318"/>
      <c r="DQN9" s="318"/>
      <c r="DQO9" s="318"/>
      <c r="DQP9" s="318"/>
      <c r="DQQ9" s="318"/>
      <c r="DQR9" s="318"/>
      <c r="DQS9" s="318"/>
      <c r="DQT9" s="318"/>
      <c r="DQU9" s="318"/>
      <c r="DQV9" s="318"/>
      <c r="DQW9" s="318"/>
      <c r="DQX9" s="318"/>
      <c r="DQY9" s="318"/>
      <c r="DQZ9" s="318"/>
      <c r="DRA9" s="318"/>
      <c r="DRB9" s="318"/>
      <c r="DRC9" s="318"/>
      <c r="DRD9" s="318"/>
      <c r="DRE9" s="318"/>
      <c r="DRF9" s="318"/>
      <c r="DRG9" s="318"/>
      <c r="DRH9" s="318"/>
      <c r="DRI9" s="318"/>
      <c r="DRJ9" s="318"/>
      <c r="DRK9" s="318"/>
      <c r="DRL9" s="318"/>
      <c r="DRM9" s="318"/>
      <c r="DRN9" s="318"/>
      <c r="DRO9" s="318"/>
      <c r="DRP9" s="318"/>
      <c r="DRQ9" s="318"/>
      <c r="DRR9" s="318"/>
      <c r="DRS9" s="318"/>
      <c r="DRT9" s="318"/>
      <c r="DRU9" s="318"/>
      <c r="DRV9" s="318"/>
      <c r="DRW9" s="318"/>
      <c r="DRX9" s="318"/>
      <c r="DRY9" s="318"/>
      <c r="DRZ9" s="318"/>
      <c r="DSA9" s="318"/>
      <c r="DSB9" s="318"/>
      <c r="DSC9" s="318"/>
      <c r="DSD9" s="318"/>
      <c r="DSE9" s="318"/>
      <c r="DSF9" s="318"/>
      <c r="DSG9" s="318"/>
      <c r="DSH9" s="318"/>
      <c r="DSI9" s="318"/>
      <c r="DSJ9" s="318"/>
      <c r="DSK9" s="318"/>
      <c r="DSL9" s="318"/>
      <c r="DSM9" s="318"/>
      <c r="DSN9" s="318"/>
      <c r="DSO9" s="318"/>
      <c r="DSP9" s="318"/>
      <c r="DSQ9" s="318"/>
      <c r="DSR9" s="318"/>
      <c r="DSS9" s="318"/>
      <c r="DST9" s="318"/>
      <c r="DSU9" s="318"/>
      <c r="DSV9" s="318"/>
      <c r="DSW9" s="318"/>
      <c r="DSX9" s="318"/>
      <c r="DSY9" s="318"/>
      <c r="DSZ9" s="318"/>
      <c r="DTA9" s="318"/>
      <c r="DTB9" s="318"/>
      <c r="DTC9" s="318"/>
      <c r="DTD9" s="318"/>
      <c r="DTE9" s="318"/>
      <c r="DTF9" s="318"/>
      <c r="DTG9" s="318"/>
      <c r="DTH9" s="318"/>
      <c r="DTI9" s="318"/>
      <c r="DTJ9" s="318"/>
      <c r="DTK9" s="318"/>
      <c r="DTL9" s="318"/>
      <c r="DTM9" s="318"/>
      <c r="DTN9" s="318"/>
      <c r="DTO9" s="318"/>
      <c r="DTP9" s="318"/>
      <c r="DTQ9" s="318"/>
      <c r="DTR9" s="318"/>
      <c r="DTS9" s="318"/>
      <c r="DTT9" s="318"/>
      <c r="DTU9" s="318"/>
      <c r="DTV9" s="318"/>
      <c r="DTW9" s="318"/>
      <c r="DTX9" s="318"/>
      <c r="DTY9" s="318"/>
      <c r="DTZ9" s="318"/>
      <c r="DUA9" s="318"/>
      <c r="DUB9" s="318"/>
      <c r="DUC9" s="318"/>
      <c r="DUD9" s="318"/>
      <c r="DUE9" s="318"/>
      <c r="DUF9" s="318"/>
      <c r="DUG9" s="318"/>
      <c r="DUH9" s="318"/>
      <c r="DUI9" s="318"/>
      <c r="DUJ9" s="318"/>
      <c r="DUK9" s="318"/>
      <c r="DUL9" s="318"/>
      <c r="DUM9" s="318"/>
      <c r="DUN9" s="318"/>
      <c r="DUO9" s="318"/>
      <c r="DUP9" s="318"/>
      <c r="DUQ9" s="318"/>
      <c r="DUR9" s="318"/>
      <c r="DUS9" s="318"/>
      <c r="DUT9" s="318"/>
      <c r="DUU9" s="318"/>
      <c r="DUV9" s="318"/>
      <c r="DUW9" s="318"/>
      <c r="DUX9" s="318"/>
      <c r="DUY9" s="318"/>
      <c r="DUZ9" s="318"/>
      <c r="DVA9" s="318"/>
      <c r="DVB9" s="318"/>
      <c r="DVC9" s="318"/>
      <c r="DVD9" s="318"/>
      <c r="DVE9" s="318"/>
      <c r="DVF9" s="318"/>
      <c r="DVG9" s="318"/>
      <c r="DVH9" s="318"/>
      <c r="DVI9" s="318"/>
      <c r="DVJ9" s="318"/>
      <c r="DVK9" s="318"/>
      <c r="DVL9" s="318"/>
      <c r="DVM9" s="318"/>
      <c r="DVN9" s="318"/>
      <c r="DVO9" s="318"/>
      <c r="DVP9" s="318"/>
      <c r="DVQ9" s="318"/>
      <c r="DVR9" s="318"/>
      <c r="DVS9" s="318"/>
      <c r="DVT9" s="318"/>
      <c r="DVU9" s="318"/>
      <c r="DVV9" s="318"/>
      <c r="DVW9" s="318"/>
      <c r="DVX9" s="318"/>
      <c r="DVY9" s="318"/>
      <c r="DVZ9" s="318"/>
      <c r="DWA9" s="318"/>
      <c r="DWB9" s="318"/>
      <c r="DWC9" s="318"/>
      <c r="DWD9" s="318"/>
      <c r="DWE9" s="318"/>
      <c r="DWF9" s="318"/>
      <c r="DWG9" s="318"/>
      <c r="DWH9" s="318"/>
      <c r="DWI9" s="318"/>
      <c r="DWJ9" s="318"/>
      <c r="DWK9" s="318"/>
      <c r="DWL9" s="318"/>
      <c r="DWM9" s="318"/>
      <c r="DWN9" s="318"/>
      <c r="DWO9" s="318"/>
      <c r="DWP9" s="318"/>
      <c r="DWQ9" s="318"/>
      <c r="DWR9" s="318"/>
      <c r="DWS9" s="318"/>
      <c r="DWT9" s="318"/>
      <c r="DWU9" s="318"/>
      <c r="DWV9" s="318"/>
      <c r="DWW9" s="318"/>
      <c r="DWX9" s="318"/>
      <c r="DWY9" s="318"/>
      <c r="DWZ9" s="318"/>
      <c r="DXA9" s="318"/>
      <c r="DXB9" s="318"/>
      <c r="DXC9" s="318"/>
      <c r="DXD9" s="318"/>
      <c r="DXE9" s="318"/>
      <c r="DXF9" s="318"/>
      <c r="DXG9" s="318"/>
      <c r="DXH9" s="318"/>
      <c r="DXI9" s="318"/>
      <c r="DXJ9" s="318"/>
      <c r="DXK9" s="318"/>
      <c r="DXL9" s="318"/>
      <c r="DXM9" s="318"/>
      <c r="DXN9" s="318"/>
      <c r="DXO9" s="318"/>
      <c r="DXP9" s="318"/>
      <c r="DXQ9" s="318"/>
      <c r="DXR9" s="318"/>
      <c r="DXS9" s="318"/>
      <c r="DXT9" s="318"/>
      <c r="DXU9" s="318"/>
      <c r="DXV9" s="318"/>
      <c r="DXW9" s="318"/>
      <c r="DXX9" s="318"/>
      <c r="DXY9" s="318"/>
      <c r="DXZ9" s="318"/>
      <c r="DYA9" s="318"/>
      <c r="DYB9" s="318"/>
      <c r="DYC9" s="318"/>
      <c r="DYD9" s="318"/>
      <c r="DYE9" s="318"/>
      <c r="DYF9" s="318"/>
      <c r="DYG9" s="318"/>
      <c r="DYH9" s="318"/>
      <c r="DYI9" s="318"/>
      <c r="DYJ9" s="318"/>
      <c r="DYK9" s="318"/>
      <c r="DYL9" s="318"/>
      <c r="DYM9" s="318"/>
      <c r="DYN9" s="318"/>
      <c r="DYO9" s="318"/>
      <c r="DYP9" s="318"/>
      <c r="DYQ9" s="318"/>
      <c r="DYR9" s="318"/>
      <c r="DYS9" s="318"/>
      <c r="DYT9" s="318"/>
      <c r="DYU9" s="318"/>
      <c r="DYV9" s="318"/>
      <c r="DYW9" s="318"/>
      <c r="DYX9" s="318"/>
      <c r="DYY9" s="318"/>
      <c r="DYZ9" s="318"/>
      <c r="DZA9" s="318"/>
      <c r="DZB9" s="318"/>
      <c r="DZC9" s="318"/>
      <c r="DZD9" s="318"/>
      <c r="DZE9" s="318"/>
      <c r="DZF9" s="318"/>
      <c r="DZG9" s="318"/>
      <c r="DZH9" s="318"/>
      <c r="DZI9" s="318"/>
      <c r="DZJ9" s="318"/>
      <c r="DZK9" s="318"/>
      <c r="DZL9" s="318"/>
      <c r="DZM9" s="318"/>
      <c r="DZN9" s="318"/>
      <c r="DZO9" s="318"/>
      <c r="DZP9" s="318"/>
      <c r="DZQ9" s="318"/>
      <c r="DZR9" s="318"/>
      <c r="DZS9" s="318"/>
      <c r="DZT9" s="318"/>
      <c r="DZU9" s="318"/>
      <c r="DZV9" s="318"/>
      <c r="DZW9" s="318"/>
      <c r="DZX9" s="318"/>
      <c r="DZY9" s="318"/>
      <c r="DZZ9" s="318"/>
      <c r="EAA9" s="318"/>
      <c r="EAB9" s="318"/>
      <c r="EAC9" s="318"/>
      <c r="EAD9" s="318"/>
      <c r="EAE9" s="318"/>
      <c r="EAF9" s="318"/>
      <c r="EAG9" s="318"/>
      <c r="EAH9" s="318"/>
      <c r="EAI9" s="318"/>
      <c r="EAJ9" s="318"/>
      <c r="EAK9" s="318"/>
      <c r="EAL9" s="318"/>
      <c r="EAM9" s="318"/>
      <c r="EAN9" s="318"/>
      <c r="EAO9" s="318"/>
      <c r="EAP9" s="318"/>
      <c r="EAQ9" s="318"/>
      <c r="EAR9" s="318"/>
      <c r="EAS9" s="318"/>
      <c r="EAT9" s="318"/>
      <c r="EAU9" s="318"/>
      <c r="EAV9" s="318"/>
      <c r="EAW9" s="318"/>
      <c r="EAX9" s="318"/>
      <c r="EAY9" s="318"/>
      <c r="EAZ9" s="318"/>
      <c r="EBA9" s="318"/>
      <c r="EBB9" s="318"/>
      <c r="EBC9" s="318"/>
      <c r="EBD9" s="318"/>
      <c r="EBE9" s="318"/>
      <c r="EBF9" s="318"/>
      <c r="EBG9" s="318"/>
      <c r="EBH9" s="318"/>
      <c r="EBI9" s="318"/>
      <c r="EBJ9" s="318"/>
      <c r="EBK9" s="318"/>
      <c r="EBL9" s="318"/>
      <c r="EBM9" s="318"/>
      <c r="EBN9" s="318"/>
      <c r="EBO9" s="318"/>
      <c r="EBP9" s="318"/>
      <c r="EBQ9" s="318"/>
      <c r="EBR9" s="318"/>
      <c r="EBS9" s="318"/>
      <c r="EBT9" s="318"/>
      <c r="EBU9" s="318"/>
      <c r="EBV9" s="318"/>
      <c r="EBW9" s="318"/>
      <c r="EBX9" s="318"/>
      <c r="EBY9" s="318"/>
      <c r="EBZ9" s="318"/>
      <c r="ECA9" s="318"/>
      <c r="ECB9" s="318"/>
      <c r="ECC9" s="318"/>
      <c r="ECD9" s="318"/>
      <c r="ECE9" s="318"/>
      <c r="ECF9" s="318"/>
      <c r="ECG9" s="318"/>
      <c r="ECH9" s="318"/>
      <c r="ECI9" s="318"/>
      <c r="ECJ9" s="318"/>
      <c r="ECK9" s="318"/>
      <c r="ECL9" s="318"/>
      <c r="ECM9" s="318"/>
      <c r="ECN9" s="318"/>
      <c r="ECO9" s="318"/>
      <c r="ECP9" s="318"/>
      <c r="ECQ9" s="318"/>
      <c r="ECR9" s="318"/>
      <c r="ECS9" s="318"/>
      <c r="ECT9" s="318"/>
      <c r="ECU9" s="318"/>
      <c r="ECV9" s="318"/>
      <c r="ECW9" s="318"/>
      <c r="ECX9" s="318"/>
      <c r="ECY9" s="318"/>
      <c r="ECZ9" s="318"/>
      <c r="EDA9" s="318"/>
      <c r="EDB9" s="318"/>
      <c r="EDC9" s="318"/>
      <c r="EDD9" s="318"/>
      <c r="EDE9" s="318"/>
      <c r="EDF9" s="318"/>
      <c r="EDG9" s="318"/>
      <c r="EDH9" s="318"/>
      <c r="EDI9" s="318"/>
      <c r="EDJ9" s="318"/>
      <c r="EDK9" s="318"/>
      <c r="EDL9" s="318"/>
      <c r="EDM9" s="318"/>
      <c r="EDN9" s="318"/>
      <c r="EDO9" s="318"/>
      <c r="EDP9" s="318"/>
      <c r="EDQ9" s="318"/>
      <c r="EDR9" s="318"/>
      <c r="EDS9" s="318"/>
      <c r="EDT9" s="318"/>
      <c r="EDU9" s="318"/>
      <c r="EDV9" s="318"/>
      <c r="EDW9" s="318"/>
      <c r="EDX9" s="318"/>
      <c r="EDY9" s="318"/>
      <c r="EDZ9" s="318"/>
      <c r="EEA9" s="318"/>
      <c r="EEB9" s="318"/>
      <c r="EEC9" s="318"/>
      <c r="EED9" s="318"/>
      <c r="EEE9" s="318"/>
      <c r="EEF9" s="318"/>
      <c r="EEG9" s="318"/>
      <c r="EEH9" s="318"/>
      <c r="EEI9" s="318"/>
      <c r="EEJ9" s="318"/>
      <c r="EEK9" s="318"/>
      <c r="EEL9" s="318"/>
      <c r="EEM9" s="318"/>
      <c r="EEN9" s="318"/>
      <c r="EEO9" s="318"/>
      <c r="EEP9" s="318"/>
      <c r="EEQ9" s="318"/>
      <c r="EER9" s="318"/>
      <c r="EES9" s="318"/>
      <c r="EET9" s="318"/>
      <c r="EEU9" s="318"/>
      <c r="EEV9" s="318"/>
      <c r="EEW9" s="318"/>
      <c r="EEX9" s="318"/>
      <c r="EEY9" s="318"/>
      <c r="EEZ9" s="318"/>
      <c r="EFA9" s="318"/>
      <c r="EFB9" s="318"/>
      <c r="EFC9" s="318"/>
      <c r="EFD9" s="318"/>
      <c r="EFE9" s="318"/>
      <c r="EFF9" s="318"/>
      <c r="EFG9" s="318"/>
      <c r="EFH9" s="318"/>
      <c r="EFI9" s="318"/>
      <c r="EFJ9" s="318"/>
      <c r="EFK9" s="318"/>
      <c r="EFL9" s="318"/>
      <c r="EFM9" s="318"/>
      <c r="EFN9" s="318"/>
      <c r="EFO9" s="318"/>
      <c r="EFP9" s="318"/>
      <c r="EFQ9" s="318"/>
      <c r="EFR9" s="318"/>
      <c r="EFS9" s="318"/>
      <c r="EFT9" s="318"/>
      <c r="EFU9" s="318"/>
      <c r="EFV9" s="318"/>
      <c r="EFW9" s="318"/>
      <c r="EFX9" s="318"/>
      <c r="EFY9" s="318"/>
      <c r="EFZ9" s="318"/>
      <c r="EGA9" s="318"/>
      <c r="EGB9" s="318"/>
      <c r="EGC9" s="318"/>
      <c r="EGD9" s="318"/>
      <c r="EGE9" s="318"/>
      <c r="EGF9" s="318"/>
      <c r="EGG9" s="318"/>
      <c r="EGH9" s="318"/>
      <c r="EGI9" s="318"/>
      <c r="EGJ9" s="318"/>
      <c r="EGK9" s="318"/>
      <c r="EGL9" s="318"/>
      <c r="EGM9" s="318"/>
      <c r="EGN9" s="318"/>
      <c r="EGO9" s="318"/>
      <c r="EGP9" s="318"/>
      <c r="EGQ9" s="318"/>
      <c r="EGR9" s="318"/>
      <c r="EGS9" s="318"/>
      <c r="EGT9" s="318"/>
      <c r="EGU9" s="318"/>
      <c r="EGV9" s="318"/>
      <c r="EGW9" s="318"/>
      <c r="EGX9" s="318"/>
      <c r="EGY9" s="318"/>
      <c r="EGZ9" s="318"/>
      <c r="EHA9" s="318"/>
      <c r="EHB9" s="318"/>
      <c r="EHC9" s="318"/>
      <c r="EHD9" s="318"/>
      <c r="EHE9" s="318"/>
      <c r="EHF9" s="318"/>
      <c r="EHG9" s="318"/>
      <c r="EHH9" s="318"/>
      <c r="EHI9" s="318"/>
      <c r="EHJ9" s="318"/>
      <c r="EHK9" s="318"/>
      <c r="EHL9" s="318"/>
      <c r="EHM9" s="318"/>
      <c r="EHN9" s="318"/>
      <c r="EHO9" s="318"/>
      <c r="EHP9" s="318"/>
      <c r="EHQ9" s="318"/>
      <c r="EHR9" s="318"/>
      <c r="EHS9" s="318"/>
      <c r="EHT9" s="318"/>
      <c r="EHU9" s="318"/>
      <c r="EHV9" s="318"/>
      <c r="EHW9" s="318"/>
      <c r="EHX9" s="318"/>
      <c r="EHY9" s="318"/>
      <c r="EHZ9" s="318"/>
      <c r="EIA9" s="318"/>
      <c r="EIB9" s="318"/>
      <c r="EIC9" s="318"/>
      <c r="EID9" s="318"/>
      <c r="EIE9" s="318"/>
      <c r="EIF9" s="318"/>
      <c r="EIG9" s="318"/>
      <c r="EIH9" s="318"/>
      <c r="EII9" s="318"/>
      <c r="EIJ9" s="318"/>
      <c r="EIK9" s="318"/>
      <c r="EIL9" s="318"/>
      <c r="EIM9" s="318"/>
      <c r="EIN9" s="318"/>
      <c r="EIO9" s="318"/>
      <c r="EIP9" s="318"/>
      <c r="EIQ9" s="318"/>
      <c r="EIR9" s="318"/>
      <c r="EIS9" s="318"/>
      <c r="EIT9" s="318"/>
      <c r="EIU9" s="318"/>
      <c r="EIV9" s="318"/>
      <c r="EIW9" s="318"/>
      <c r="EIX9" s="318"/>
      <c r="EIY9" s="318"/>
      <c r="EIZ9" s="318"/>
      <c r="EJA9" s="318"/>
      <c r="EJB9" s="318"/>
      <c r="EJC9" s="318"/>
      <c r="EJD9" s="318"/>
      <c r="EJE9" s="318"/>
      <c r="EJF9" s="318"/>
      <c r="EJG9" s="318"/>
      <c r="EJH9" s="318"/>
      <c r="EJI9" s="318"/>
      <c r="EJJ9" s="318"/>
      <c r="EJK9" s="318"/>
      <c r="EJL9" s="318"/>
      <c r="EJM9" s="318"/>
      <c r="EJN9" s="318"/>
      <c r="EJO9" s="318"/>
      <c r="EJP9" s="318"/>
      <c r="EJQ9" s="318"/>
      <c r="EJR9" s="318"/>
      <c r="EJS9" s="318"/>
      <c r="EJT9" s="318"/>
      <c r="EJU9" s="318"/>
      <c r="EJV9" s="318"/>
      <c r="EJW9" s="318"/>
      <c r="EJX9" s="318"/>
      <c r="EJY9" s="318"/>
      <c r="EJZ9" s="318"/>
      <c r="EKA9" s="318"/>
      <c r="EKB9" s="318"/>
      <c r="EKC9" s="318"/>
      <c r="EKD9" s="318"/>
      <c r="EKE9" s="318"/>
      <c r="EKF9" s="318"/>
      <c r="EKG9" s="318"/>
      <c r="EKH9" s="318"/>
      <c r="EKI9" s="318"/>
      <c r="EKJ9" s="318"/>
      <c r="EKK9" s="318"/>
      <c r="EKL9" s="318"/>
      <c r="EKM9" s="318"/>
      <c r="EKN9" s="318"/>
      <c r="EKO9" s="318"/>
      <c r="EKP9" s="318"/>
      <c r="EKQ9" s="318"/>
      <c r="EKR9" s="318"/>
      <c r="EKS9" s="318"/>
      <c r="EKT9" s="318"/>
      <c r="EKU9" s="318"/>
      <c r="EKV9" s="318"/>
      <c r="EKW9" s="318"/>
      <c r="EKX9" s="318"/>
      <c r="EKY9" s="318"/>
      <c r="EKZ9" s="318"/>
      <c r="ELA9" s="318"/>
      <c r="ELB9" s="318"/>
      <c r="ELC9" s="318"/>
      <c r="ELD9" s="318"/>
      <c r="ELE9" s="318"/>
      <c r="ELF9" s="318"/>
      <c r="ELG9" s="318"/>
      <c r="ELH9" s="318"/>
      <c r="ELI9" s="318"/>
      <c r="ELJ9" s="318"/>
      <c r="ELK9" s="318"/>
      <c r="ELL9" s="318"/>
      <c r="ELM9" s="318"/>
      <c r="ELN9" s="318"/>
      <c r="ELO9" s="318"/>
      <c r="ELP9" s="318"/>
      <c r="ELQ9" s="318"/>
      <c r="ELR9" s="318"/>
      <c r="ELS9" s="318"/>
      <c r="ELT9" s="318"/>
      <c r="ELU9" s="318"/>
      <c r="ELV9" s="318"/>
      <c r="ELW9" s="318"/>
      <c r="ELX9" s="318"/>
      <c r="ELY9" s="318"/>
      <c r="ELZ9" s="318"/>
      <c r="EMA9" s="318"/>
      <c r="EMB9" s="318"/>
      <c r="EMC9" s="318"/>
      <c r="EMD9" s="318"/>
      <c r="EME9" s="318"/>
      <c r="EMF9" s="318"/>
      <c r="EMG9" s="318"/>
      <c r="EMH9" s="318"/>
      <c r="EMI9" s="318"/>
      <c r="EMJ9" s="318"/>
      <c r="EMK9" s="318"/>
      <c r="EML9" s="318"/>
      <c r="EMM9" s="318"/>
      <c r="EMN9" s="318"/>
      <c r="EMO9" s="318"/>
      <c r="EMP9" s="318"/>
      <c r="EMQ9" s="318"/>
      <c r="EMR9" s="318"/>
      <c r="EMS9" s="318"/>
      <c r="EMT9" s="318"/>
      <c r="EMU9" s="318"/>
      <c r="EMV9" s="318"/>
      <c r="EMW9" s="318"/>
      <c r="EMX9" s="318"/>
      <c r="EMY9" s="318"/>
      <c r="EMZ9" s="318"/>
      <c r="ENA9" s="318"/>
      <c r="ENB9" s="318"/>
      <c r="ENC9" s="318"/>
      <c r="END9" s="318"/>
      <c r="ENE9" s="318"/>
      <c r="ENF9" s="318"/>
      <c r="ENG9" s="318"/>
      <c r="ENH9" s="318"/>
      <c r="ENI9" s="318"/>
      <c r="ENJ9" s="318"/>
      <c r="ENK9" s="318"/>
      <c r="ENL9" s="318"/>
      <c r="ENM9" s="318"/>
      <c r="ENN9" s="318"/>
      <c r="ENO9" s="318"/>
      <c r="ENP9" s="318"/>
      <c r="ENQ9" s="318"/>
      <c r="ENR9" s="318"/>
      <c r="ENS9" s="318"/>
      <c r="ENT9" s="318"/>
      <c r="ENU9" s="318"/>
      <c r="ENV9" s="318"/>
      <c r="ENW9" s="318"/>
      <c r="ENX9" s="318"/>
      <c r="ENY9" s="318"/>
      <c r="ENZ9" s="318"/>
      <c r="EOA9" s="318"/>
      <c r="EOB9" s="318"/>
      <c r="EOC9" s="318"/>
      <c r="EOD9" s="318"/>
      <c r="EOE9" s="318"/>
      <c r="EOF9" s="318"/>
      <c r="EOG9" s="318"/>
      <c r="EOH9" s="318"/>
      <c r="EOI9" s="318"/>
      <c r="EOJ9" s="318"/>
      <c r="EOK9" s="318"/>
      <c r="EOL9" s="318"/>
      <c r="EOM9" s="318"/>
      <c r="EON9" s="318"/>
      <c r="EOO9" s="318"/>
      <c r="EOP9" s="318"/>
      <c r="EOQ9" s="318"/>
      <c r="EOR9" s="318"/>
      <c r="EOS9" s="318"/>
      <c r="EOT9" s="318"/>
      <c r="EOU9" s="318"/>
      <c r="EOV9" s="318"/>
      <c r="EOW9" s="318"/>
      <c r="EOX9" s="318"/>
      <c r="EOY9" s="318"/>
      <c r="EOZ9" s="318"/>
      <c r="EPA9" s="318"/>
      <c r="EPB9" s="318"/>
      <c r="EPC9" s="318"/>
      <c r="EPD9" s="318"/>
      <c r="EPE9" s="318"/>
      <c r="EPF9" s="318"/>
      <c r="EPG9" s="318"/>
      <c r="EPH9" s="318"/>
      <c r="EPI9" s="318"/>
      <c r="EPJ9" s="318"/>
      <c r="EPK9" s="318"/>
      <c r="EPL9" s="318"/>
      <c r="EPM9" s="318"/>
      <c r="EPN9" s="318"/>
      <c r="EPO9" s="318"/>
      <c r="EPP9" s="318"/>
      <c r="EPQ9" s="318"/>
      <c r="EPR9" s="318"/>
      <c r="EPS9" s="318"/>
      <c r="EPT9" s="318"/>
      <c r="EPU9" s="318"/>
      <c r="EPV9" s="318"/>
      <c r="EPW9" s="318"/>
      <c r="EPX9" s="318"/>
      <c r="EPY9" s="318"/>
      <c r="EPZ9" s="318"/>
      <c r="EQA9" s="318"/>
      <c r="EQB9" s="318"/>
      <c r="EQC9" s="318"/>
      <c r="EQD9" s="318"/>
      <c r="EQE9" s="318"/>
      <c r="EQF9" s="318"/>
      <c r="EQG9" s="318"/>
      <c r="EQH9" s="318"/>
      <c r="EQI9" s="318"/>
      <c r="EQJ9" s="318"/>
      <c r="EQK9" s="318"/>
      <c r="EQL9" s="318"/>
      <c r="EQM9" s="318"/>
      <c r="EQN9" s="318"/>
      <c r="EQO9" s="318"/>
      <c r="EQP9" s="318"/>
      <c r="EQQ9" s="318"/>
      <c r="EQR9" s="318"/>
      <c r="EQS9" s="318"/>
      <c r="EQT9" s="318"/>
      <c r="EQU9" s="318"/>
      <c r="EQV9" s="318"/>
      <c r="EQW9" s="318"/>
      <c r="EQX9" s="318"/>
      <c r="EQY9" s="318"/>
      <c r="EQZ9" s="318"/>
      <c r="ERA9" s="318"/>
      <c r="ERB9" s="318"/>
      <c r="ERC9" s="318"/>
      <c r="ERD9" s="318"/>
      <c r="ERE9" s="318"/>
      <c r="ERF9" s="318"/>
      <c r="ERG9" s="318"/>
      <c r="ERH9" s="318"/>
      <c r="ERI9" s="318"/>
      <c r="ERJ9" s="318"/>
      <c r="ERK9" s="318"/>
      <c r="ERL9" s="318"/>
      <c r="ERM9" s="318"/>
      <c r="ERN9" s="318"/>
      <c r="ERO9" s="318"/>
      <c r="ERP9" s="318"/>
      <c r="ERQ9" s="318"/>
      <c r="ERR9" s="318"/>
      <c r="ERS9" s="318"/>
      <c r="ERT9" s="318"/>
      <c r="ERU9" s="318"/>
      <c r="ERV9" s="318"/>
      <c r="ERW9" s="318"/>
      <c r="ERX9" s="318"/>
      <c r="ERY9" s="318"/>
      <c r="ERZ9" s="318"/>
      <c r="ESA9" s="318"/>
      <c r="ESB9" s="318"/>
      <c r="ESC9" s="318"/>
      <c r="ESD9" s="318"/>
      <c r="ESE9" s="318"/>
      <c r="ESF9" s="318"/>
      <c r="ESG9" s="318"/>
      <c r="ESH9" s="318"/>
      <c r="ESI9" s="318"/>
      <c r="ESJ9" s="318"/>
      <c r="ESK9" s="318"/>
      <c r="ESL9" s="318"/>
      <c r="ESM9" s="318"/>
      <c r="ESN9" s="318"/>
      <c r="ESO9" s="318"/>
      <c r="ESP9" s="318"/>
      <c r="ESQ9" s="318"/>
      <c r="ESR9" s="318"/>
      <c r="ESS9" s="318"/>
      <c r="EST9" s="318"/>
      <c r="ESU9" s="318"/>
      <c r="ESV9" s="318"/>
      <c r="ESW9" s="318"/>
      <c r="ESX9" s="318"/>
      <c r="ESY9" s="318"/>
      <c r="ESZ9" s="318"/>
      <c r="ETA9" s="318"/>
      <c r="ETB9" s="318"/>
      <c r="ETC9" s="318"/>
      <c r="ETD9" s="318"/>
      <c r="ETE9" s="318"/>
      <c r="ETF9" s="318"/>
      <c r="ETG9" s="318"/>
      <c r="ETH9" s="318"/>
      <c r="ETI9" s="318"/>
      <c r="ETJ9" s="318"/>
      <c r="ETK9" s="318"/>
      <c r="ETL9" s="318"/>
      <c r="ETM9" s="318"/>
      <c r="ETN9" s="318"/>
      <c r="ETO9" s="318"/>
      <c r="ETP9" s="318"/>
      <c r="ETQ9" s="318"/>
      <c r="ETR9" s="318"/>
      <c r="ETS9" s="318"/>
      <c r="ETT9" s="318"/>
      <c r="ETU9" s="318"/>
      <c r="ETV9" s="318"/>
      <c r="ETW9" s="318"/>
      <c r="ETX9" s="318"/>
      <c r="ETY9" s="318"/>
      <c r="ETZ9" s="318"/>
      <c r="EUA9" s="318"/>
      <c r="EUB9" s="318"/>
      <c r="EUC9" s="318"/>
      <c r="EUD9" s="318"/>
      <c r="EUE9" s="318"/>
      <c r="EUF9" s="318"/>
      <c r="EUG9" s="318"/>
      <c r="EUH9" s="318"/>
      <c r="EUI9" s="318"/>
      <c r="EUJ9" s="318"/>
      <c r="EUK9" s="318"/>
      <c r="EUL9" s="318"/>
      <c r="EUM9" s="318"/>
      <c r="EUN9" s="318"/>
      <c r="EUO9" s="318"/>
      <c r="EUP9" s="318"/>
      <c r="EUQ9" s="318"/>
      <c r="EUR9" s="318"/>
      <c r="EUS9" s="318"/>
      <c r="EUT9" s="318"/>
      <c r="EUU9" s="318"/>
      <c r="EUV9" s="318"/>
      <c r="EUW9" s="318"/>
      <c r="EUX9" s="318"/>
      <c r="EUY9" s="318"/>
      <c r="EUZ9" s="318"/>
      <c r="EVA9" s="318"/>
      <c r="EVB9" s="318"/>
      <c r="EVC9" s="318"/>
      <c r="EVD9" s="318"/>
      <c r="EVE9" s="318"/>
      <c r="EVF9" s="318"/>
      <c r="EVG9" s="318"/>
      <c r="EVH9" s="318"/>
      <c r="EVI9" s="318"/>
      <c r="EVJ9" s="318"/>
      <c r="EVK9" s="318"/>
      <c r="EVL9" s="318"/>
      <c r="EVM9" s="318"/>
      <c r="EVN9" s="318"/>
      <c r="EVO9" s="318"/>
      <c r="EVP9" s="318"/>
      <c r="EVQ9" s="318"/>
      <c r="EVR9" s="318"/>
      <c r="EVS9" s="318"/>
      <c r="EVT9" s="318"/>
      <c r="EVU9" s="318"/>
      <c r="EVV9" s="318"/>
      <c r="EVW9" s="318"/>
      <c r="EVX9" s="318"/>
      <c r="EVY9" s="318"/>
      <c r="EVZ9" s="318"/>
      <c r="EWA9" s="318"/>
      <c r="EWB9" s="318"/>
      <c r="EWC9" s="318"/>
      <c r="EWD9" s="318"/>
      <c r="EWE9" s="318"/>
      <c r="EWF9" s="318"/>
      <c r="EWG9" s="318"/>
      <c r="EWH9" s="318"/>
      <c r="EWI9" s="318"/>
      <c r="EWJ9" s="318"/>
      <c r="EWK9" s="318"/>
      <c r="EWL9" s="318"/>
      <c r="EWM9" s="318"/>
      <c r="EWN9" s="318"/>
      <c r="EWO9" s="318"/>
      <c r="EWP9" s="318"/>
      <c r="EWQ9" s="318"/>
      <c r="EWR9" s="318"/>
      <c r="EWS9" s="318"/>
      <c r="EWT9" s="318"/>
      <c r="EWU9" s="318"/>
      <c r="EWV9" s="318"/>
      <c r="EWW9" s="318"/>
      <c r="EWX9" s="318"/>
      <c r="EWY9" s="318"/>
      <c r="EWZ9" s="318"/>
      <c r="EXA9" s="318"/>
      <c r="EXB9" s="318"/>
      <c r="EXC9" s="318"/>
      <c r="EXD9" s="318"/>
      <c r="EXE9" s="318"/>
      <c r="EXF9" s="318"/>
      <c r="EXG9" s="318"/>
      <c r="EXH9" s="318"/>
      <c r="EXI9" s="318"/>
      <c r="EXJ9" s="318"/>
      <c r="EXK9" s="318"/>
      <c r="EXL9" s="318"/>
      <c r="EXM9" s="318"/>
      <c r="EXN9" s="318"/>
      <c r="EXO9" s="318"/>
      <c r="EXP9" s="318"/>
      <c r="EXQ9" s="318"/>
      <c r="EXR9" s="318"/>
      <c r="EXS9" s="318"/>
      <c r="EXT9" s="318"/>
      <c r="EXU9" s="318"/>
      <c r="EXV9" s="318"/>
      <c r="EXW9" s="318"/>
      <c r="EXX9" s="318"/>
      <c r="EXY9" s="318"/>
      <c r="EXZ9" s="318"/>
      <c r="EYA9" s="318"/>
      <c r="EYB9" s="318"/>
      <c r="EYC9" s="318"/>
      <c r="EYD9" s="318"/>
      <c r="EYE9" s="318"/>
      <c r="EYF9" s="318"/>
      <c r="EYG9" s="318"/>
      <c r="EYH9" s="318"/>
      <c r="EYI9" s="318"/>
      <c r="EYJ9" s="318"/>
      <c r="EYK9" s="318"/>
      <c r="EYL9" s="318"/>
      <c r="EYM9" s="318"/>
      <c r="EYN9" s="318"/>
      <c r="EYO9" s="318"/>
      <c r="EYP9" s="318"/>
      <c r="EYQ9" s="318"/>
      <c r="EYR9" s="318"/>
      <c r="EYS9" s="318"/>
      <c r="EYT9" s="318"/>
      <c r="EYU9" s="318"/>
      <c r="EYV9" s="318"/>
      <c r="EYW9" s="318"/>
      <c r="EYX9" s="318"/>
      <c r="EYY9" s="318"/>
      <c r="EYZ9" s="318"/>
      <c r="EZA9" s="318"/>
      <c r="EZB9" s="318"/>
      <c r="EZC9" s="318"/>
      <c r="EZD9" s="318"/>
      <c r="EZE9" s="318"/>
      <c r="EZF9" s="318"/>
      <c r="EZG9" s="318"/>
      <c r="EZH9" s="318"/>
      <c r="EZI9" s="318"/>
      <c r="EZJ9" s="318"/>
      <c r="EZK9" s="318"/>
      <c r="EZL9" s="318"/>
      <c r="EZM9" s="318"/>
      <c r="EZN9" s="318"/>
      <c r="EZO9" s="318"/>
      <c r="EZP9" s="318"/>
      <c r="EZQ9" s="318"/>
      <c r="EZR9" s="318"/>
      <c r="EZS9" s="318"/>
      <c r="EZT9" s="318"/>
      <c r="EZU9" s="318"/>
      <c r="EZV9" s="318"/>
      <c r="EZW9" s="318"/>
      <c r="EZX9" s="318"/>
      <c r="EZY9" s="318"/>
      <c r="EZZ9" s="318"/>
      <c r="FAA9" s="318"/>
      <c r="FAB9" s="318"/>
      <c r="FAC9" s="318"/>
      <c r="FAD9" s="318"/>
      <c r="FAE9" s="318"/>
      <c r="FAF9" s="318"/>
      <c r="FAG9" s="318"/>
      <c r="FAH9" s="318"/>
      <c r="FAI9" s="318"/>
      <c r="FAJ9" s="318"/>
      <c r="FAK9" s="318"/>
      <c r="FAL9" s="318"/>
      <c r="FAM9" s="318"/>
      <c r="FAN9" s="318"/>
      <c r="FAO9" s="318"/>
      <c r="FAP9" s="318"/>
      <c r="FAQ9" s="318"/>
      <c r="FAR9" s="318"/>
      <c r="FAS9" s="318"/>
      <c r="FAT9" s="318"/>
      <c r="FAU9" s="318"/>
      <c r="FAV9" s="318"/>
      <c r="FAW9" s="318"/>
      <c r="FAX9" s="318"/>
      <c r="FAY9" s="318"/>
      <c r="FAZ9" s="318"/>
      <c r="FBA9" s="318"/>
      <c r="FBB9" s="318"/>
      <c r="FBC9" s="318"/>
      <c r="FBD9" s="318"/>
      <c r="FBE9" s="318"/>
      <c r="FBF9" s="318"/>
      <c r="FBG9" s="318"/>
      <c r="FBH9" s="318"/>
      <c r="FBI9" s="318"/>
      <c r="FBJ9" s="318"/>
      <c r="FBK9" s="318"/>
      <c r="FBL9" s="318"/>
      <c r="FBM9" s="318"/>
      <c r="FBN9" s="318"/>
      <c r="FBO9" s="318"/>
      <c r="FBP9" s="318"/>
      <c r="FBQ9" s="318"/>
      <c r="FBR9" s="318"/>
      <c r="FBS9" s="318"/>
      <c r="FBT9" s="318"/>
      <c r="FBU9" s="318"/>
      <c r="FBV9" s="318"/>
      <c r="FBW9" s="318"/>
      <c r="FBX9" s="318"/>
      <c r="FBY9" s="318"/>
      <c r="FBZ9" s="318"/>
      <c r="FCA9" s="318"/>
      <c r="FCB9" s="318"/>
      <c r="FCC9" s="318"/>
      <c r="FCD9" s="318"/>
      <c r="FCE9" s="318"/>
      <c r="FCF9" s="318"/>
      <c r="FCG9" s="318"/>
      <c r="FCH9" s="318"/>
      <c r="FCI9" s="318"/>
      <c r="FCJ9" s="318"/>
      <c r="FCK9" s="318"/>
      <c r="FCL9" s="318"/>
      <c r="FCM9" s="318"/>
      <c r="FCN9" s="318"/>
      <c r="FCO9" s="318"/>
      <c r="FCP9" s="318"/>
      <c r="FCQ9" s="318"/>
      <c r="FCR9" s="318"/>
      <c r="FCS9" s="318"/>
      <c r="FCT9" s="318"/>
      <c r="FCU9" s="318"/>
      <c r="FCV9" s="318"/>
      <c r="FCW9" s="318"/>
      <c r="FCX9" s="318"/>
      <c r="FCY9" s="318"/>
      <c r="FCZ9" s="318"/>
      <c r="FDA9" s="318"/>
      <c r="FDB9" s="318"/>
      <c r="FDC9" s="318"/>
      <c r="FDD9" s="318"/>
      <c r="FDE9" s="318"/>
      <c r="FDF9" s="318"/>
      <c r="FDG9" s="318"/>
      <c r="FDH9" s="318"/>
      <c r="FDI9" s="318"/>
      <c r="FDJ9" s="318"/>
      <c r="FDK9" s="318"/>
      <c r="FDL9" s="318"/>
      <c r="FDM9" s="318"/>
      <c r="FDN9" s="318"/>
      <c r="FDO9" s="318"/>
      <c r="FDP9" s="318"/>
      <c r="FDQ9" s="318"/>
      <c r="FDR9" s="318"/>
      <c r="FDS9" s="318"/>
      <c r="FDT9" s="318"/>
      <c r="FDU9" s="318"/>
      <c r="FDV9" s="318"/>
      <c r="FDW9" s="318"/>
      <c r="FDX9" s="318"/>
      <c r="FDY9" s="318"/>
      <c r="FDZ9" s="318"/>
      <c r="FEA9" s="318"/>
      <c r="FEB9" s="318"/>
      <c r="FEC9" s="318"/>
      <c r="FED9" s="318"/>
      <c r="FEE9" s="318"/>
      <c r="FEF9" s="318"/>
      <c r="FEG9" s="318"/>
      <c r="FEH9" s="318"/>
      <c r="FEI9" s="318"/>
      <c r="FEJ9" s="318"/>
      <c r="FEK9" s="318"/>
      <c r="FEL9" s="318"/>
      <c r="FEM9" s="318"/>
      <c r="FEN9" s="318"/>
      <c r="FEO9" s="318"/>
      <c r="FEP9" s="318"/>
      <c r="FEQ9" s="318"/>
      <c r="FER9" s="318"/>
      <c r="FES9" s="318"/>
      <c r="FET9" s="318"/>
      <c r="FEU9" s="318"/>
      <c r="FEV9" s="318"/>
      <c r="FEW9" s="318"/>
      <c r="FEX9" s="318"/>
      <c r="FEY9" s="318"/>
      <c r="FEZ9" s="318"/>
      <c r="FFA9" s="318"/>
      <c r="FFB9" s="318"/>
      <c r="FFC9" s="318"/>
      <c r="FFD9" s="318"/>
      <c r="FFE9" s="318"/>
      <c r="FFF9" s="318"/>
      <c r="FFG9" s="318"/>
      <c r="FFH9" s="318"/>
      <c r="FFI9" s="318"/>
      <c r="FFJ9" s="318"/>
      <c r="FFK9" s="318"/>
      <c r="FFL9" s="318"/>
      <c r="FFM9" s="318"/>
      <c r="FFN9" s="318"/>
      <c r="FFO9" s="318"/>
      <c r="FFP9" s="318"/>
      <c r="FFQ9" s="318"/>
      <c r="FFR9" s="318"/>
      <c r="FFS9" s="318"/>
      <c r="FFT9" s="318"/>
      <c r="FFU9" s="318"/>
      <c r="FFV9" s="318"/>
      <c r="FFW9" s="318"/>
      <c r="FFX9" s="318"/>
      <c r="FFY9" s="318"/>
      <c r="FFZ9" s="318"/>
      <c r="FGA9" s="318"/>
      <c r="FGB9" s="318"/>
      <c r="FGC9" s="318"/>
      <c r="FGD9" s="318"/>
      <c r="FGE9" s="318"/>
      <c r="FGF9" s="318"/>
      <c r="FGG9" s="318"/>
      <c r="FGH9" s="318"/>
      <c r="FGI9" s="318"/>
      <c r="FGJ9" s="318"/>
      <c r="FGK9" s="318"/>
      <c r="FGL9" s="318"/>
      <c r="FGM9" s="318"/>
      <c r="FGN9" s="318"/>
      <c r="FGO9" s="318"/>
      <c r="FGP9" s="318"/>
      <c r="FGQ9" s="318"/>
      <c r="FGR9" s="318"/>
      <c r="FGS9" s="318"/>
      <c r="FGT9" s="318"/>
      <c r="FGU9" s="318"/>
      <c r="FGV9" s="318"/>
      <c r="FGW9" s="318"/>
      <c r="FGX9" s="318"/>
      <c r="FGY9" s="318"/>
      <c r="FGZ9" s="318"/>
      <c r="FHA9" s="318"/>
      <c r="FHB9" s="318"/>
      <c r="FHC9" s="318"/>
      <c r="FHD9" s="318"/>
      <c r="FHE9" s="318"/>
      <c r="FHF9" s="318"/>
      <c r="FHG9" s="318"/>
      <c r="FHH9" s="318"/>
      <c r="FHI9" s="318"/>
      <c r="FHJ9" s="318"/>
      <c r="FHK9" s="318"/>
      <c r="FHL9" s="318"/>
      <c r="FHM9" s="318"/>
      <c r="FHN9" s="318"/>
      <c r="FHO9" s="318"/>
      <c r="FHP9" s="318"/>
      <c r="FHQ9" s="318"/>
      <c r="FHR9" s="318"/>
      <c r="FHS9" s="318"/>
      <c r="FHT9" s="318"/>
      <c r="FHU9" s="318"/>
      <c r="FHV9" s="318"/>
      <c r="FHW9" s="318"/>
      <c r="FHX9" s="318"/>
      <c r="FHY9" s="318"/>
      <c r="FHZ9" s="318"/>
      <c r="FIA9" s="318"/>
      <c r="FIB9" s="318"/>
      <c r="FIC9" s="318"/>
      <c r="FID9" s="318"/>
      <c r="FIE9" s="318"/>
      <c r="FIF9" s="318"/>
      <c r="FIG9" s="318"/>
      <c r="FIH9" s="318"/>
      <c r="FII9" s="318"/>
      <c r="FIJ9" s="318"/>
      <c r="FIK9" s="318"/>
      <c r="FIL9" s="318"/>
      <c r="FIM9" s="318"/>
      <c r="FIN9" s="318"/>
      <c r="FIO9" s="318"/>
      <c r="FIP9" s="318"/>
      <c r="FIQ9" s="318"/>
      <c r="FIR9" s="318"/>
      <c r="FIS9" s="318"/>
      <c r="FIT9" s="318"/>
      <c r="FIU9" s="318"/>
      <c r="FIV9" s="318"/>
      <c r="FIW9" s="318"/>
      <c r="FIX9" s="318"/>
      <c r="FIY9" s="318"/>
      <c r="FIZ9" s="318"/>
      <c r="FJA9" s="318"/>
      <c r="FJB9" s="318"/>
      <c r="FJC9" s="318"/>
      <c r="FJD9" s="318"/>
      <c r="FJE9" s="318"/>
      <c r="FJF9" s="318"/>
      <c r="FJG9" s="318"/>
      <c r="FJH9" s="318"/>
      <c r="FJI9" s="318"/>
      <c r="FJJ9" s="318"/>
      <c r="FJK9" s="318"/>
      <c r="FJL9" s="318"/>
      <c r="FJM9" s="318"/>
      <c r="FJN9" s="318"/>
      <c r="FJO9" s="318"/>
      <c r="FJP9" s="318"/>
      <c r="FJQ9" s="318"/>
      <c r="FJR9" s="318"/>
      <c r="FJS9" s="318"/>
      <c r="FJT9" s="318"/>
      <c r="FJU9" s="318"/>
      <c r="FJV9" s="318"/>
      <c r="FJW9" s="318"/>
      <c r="FJX9" s="318"/>
      <c r="FJY9" s="318"/>
      <c r="FJZ9" s="318"/>
      <c r="FKA9" s="318"/>
      <c r="FKB9" s="318"/>
      <c r="FKC9" s="318"/>
      <c r="FKD9" s="318"/>
      <c r="FKE9" s="318"/>
      <c r="FKF9" s="318"/>
      <c r="FKG9" s="318"/>
      <c r="FKH9" s="318"/>
      <c r="FKI9" s="318"/>
      <c r="FKJ9" s="318"/>
      <c r="FKK9" s="318"/>
      <c r="FKL9" s="318"/>
      <c r="FKM9" s="318"/>
      <c r="FKN9" s="318"/>
      <c r="FKO9" s="318"/>
      <c r="FKP9" s="318"/>
      <c r="FKQ9" s="318"/>
      <c r="FKR9" s="318"/>
      <c r="FKS9" s="318"/>
      <c r="FKT9" s="318"/>
      <c r="FKU9" s="318"/>
      <c r="FKV9" s="318"/>
      <c r="FKW9" s="318"/>
      <c r="FKX9" s="318"/>
      <c r="FKY9" s="318"/>
      <c r="FKZ9" s="318"/>
      <c r="FLA9" s="318"/>
      <c r="FLB9" s="318"/>
      <c r="FLC9" s="318"/>
      <c r="FLD9" s="318"/>
      <c r="FLE9" s="318"/>
      <c r="FLF9" s="318"/>
      <c r="FLG9" s="318"/>
      <c r="FLH9" s="318"/>
      <c r="FLI9" s="318"/>
      <c r="FLJ9" s="318"/>
      <c r="FLK9" s="318"/>
      <c r="FLL9" s="318"/>
      <c r="FLM9" s="318"/>
      <c r="FLN9" s="318"/>
      <c r="FLO9" s="318"/>
      <c r="FLP9" s="318"/>
      <c r="FLQ9" s="318"/>
      <c r="FLR9" s="318"/>
      <c r="FLS9" s="318"/>
      <c r="FLT9" s="318"/>
      <c r="FLU9" s="318"/>
      <c r="FLV9" s="318"/>
      <c r="FLW9" s="318"/>
      <c r="FLX9" s="318"/>
      <c r="FLY9" s="318"/>
      <c r="FLZ9" s="318"/>
      <c r="FMA9" s="318"/>
      <c r="FMB9" s="318"/>
      <c r="FMC9" s="318"/>
      <c r="FMD9" s="318"/>
      <c r="FME9" s="318"/>
      <c r="FMF9" s="318"/>
      <c r="FMG9" s="318"/>
      <c r="FMH9" s="318"/>
      <c r="FMI9" s="318"/>
      <c r="FMJ9" s="318"/>
      <c r="FMK9" s="318"/>
      <c r="FML9" s="318"/>
      <c r="FMM9" s="318"/>
      <c r="FMN9" s="318"/>
      <c r="FMO9" s="318"/>
      <c r="FMP9" s="318"/>
      <c r="FMQ9" s="318"/>
      <c r="FMR9" s="318"/>
      <c r="FMS9" s="318"/>
      <c r="FMT9" s="318"/>
      <c r="FMU9" s="318"/>
      <c r="FMV9" s="318"/>
      <c r="FMW9" s="318"/>
      <c r="FMX9" s="318"/>
      <c r="FMY9" s="318"/>
      <c r="FMZ9" s="318"/>
      <c r="FNA9" s="318"/>
      <c r="FNB9" s="318"/>
      <c r="FNC9" s="318"/>
      <c r="FND9" s="318"/>
      <c r="FNE9" s="318"/>
      <c r="FNF9" s="318"/>
      <c r="FNG9" s="318"/>
      <c r="FNH9" s="318"/>
      <c r="FNI9" s="318"/>
      <c r="FNJ9" s="318"/>
      <c r="FNK9" s="318"/>
      <c r="FNL9" s="318"/>
      <c r="FNM9" s="318"/>
      <c r="FNN9" s="318"/>
      <c r="FNO9" s="318"/>
      <c r="FNP9" s="318"/>
      <c r="FNQ9" s="318"/>
      <c r="FNR9" s="318"/>
      <c r="FNS9" s="318"/>
      <c r="FNT9" s="318"/>
      <c r="FNU9" s="318"/>
      <c r="FNV9" s="318"/>
      <c r="FNW9" s="318"/>
      <c r="FNX9" s="318"/>
      <c r="FNY9" s="318"/>
      <c r="FNZ9" s="318"/>
      <c r="FOA9" s="318"/>
      <c r="FOB9" s="318"/>
      <c r="FOC9" s="318"/>
      <c r="FOD9" s="318"/>
      <c r="FOE9" s="318"/>
      <c r="FOF9" s="318"/>
      <c r="FOG9" s="318"/>
      <c r="FOH9" s="318"/>
      <c r="FOI9" s="318"/>
      <c r="FOJ9" s="318"/>
      <c r="FOK9" s="318"/>
      <c r="FOL9" s="318"/>
      <c r="FOM9" s="318"/>
      <c r="FON9" s="318"/>
      <c r="FOO9" s="318"/>
      <c r="FOP9" s="318"/>
      <c r="FOQ9" s="318"/>
      <c r="FOR9" s="318"/>
      <c r="FOS9" s="318"/>
      <c r="FOT9" s="318"/>
      <c r="FOU9" s="318"/>
      <c r="FOV9" s="318"/>
      <c r="FOW9" s="318"/>
      <c r="FOX9" s="318"/>
      <c r="FOY9" s="318"/>
      <c r="FOZ9" s="318"/>
      <c r="FPA9" s="318"/>
      <c r="FPB9" s="318"/>
      <c r="FPC9" s="318"/>
      <c r="FPD9" s="318"/>
      <c r="FPE9" s="318"/>
      <c r="FPF9" s="318"/>
      <c r="FPG9" s="318"/>
      <c r="FPH9" s="318"/>
      <c r="FPI9" s="318"/>
      <c r="FPJ9" s="318"/>
      <c r="FPK9" s="318"/>
      <c r="FPL9" s="318"/>
      <c r="FPM9" s="318"/>
      <c r="FPN9" s="318"/>
      <c r="FPO9" s="318"/>
      <c r="FPP9" s="318"/>
      <c r="FPQ9" s="318"/>
      <c r="FPR9" s="318"/>
      <c r="FPS9" s="318"/>
      <c r="FPT9" s="318"/>
      <c r="FPU9" s="318"/>
      <c r="FPV9" s="318"/>
      <c r="FPW9" s="318"/>
      <c r="FPX9" s="318"/>
      <c r="FPY9" s="318"/>
      <c r="FPZ9" s="318"/>
      <c r="FQA9" s="318"/>
      <c r="FQB9" s="318"/>
      <c r="FQC9" s="318"/>
      <c r="FQD9" s="318"/>
      <c r="FQE9" s="318"/>
      <c r="FQF9" s="318"/>
      <c r="FQG9" s="318"/>
      <c r="FQH9" s="318"/>
      <c r="FQI9" s="318"/>
      <c r="FQJ9" s="318"/>
      <c r="FQK9" s="318"/>
      <c r="FQL9" s="318"/>
      <c r="FQM9" s="318"/>
      <c r="FQN9" s="318"/>
      <c r="FQO9" s="318"/>
      <c r="FQP9" s="318"/>
      <c r="FQQ9" s="318"/>
      <c r="FQR9" s="318"/>
      <c r="FQS9" s="318"/>
      <c r="FQT9" s="318"/>
      <c r="FQU9" s="318"/>
      <c r="FQV9" s="318"/>
      <c r="FQW9" s="318"/>
      <c r="FQX9" s="318"/>
      <c r="FQY9" s="318"/>
      <c r="FQZ9" s="318"/>
      <c r="FRA9" s="318"/>
      <c r="FRB9" s="318"/>
      <c r="FRC9" s="318"/>
      <c r="FRD9" s="318"/>
      <c r="FRE9" s="318"/>
      <c r="FRF9" s="318"/>
      <c r="FRG9" s="318"/>
      <c r="FRH9" s="318"/>
      <c r="FRI9" s="318"/>
      <c r="FRJ9" s="318"/>
      <c r="FRK9" s="318"/>
      <c r="FRL9" s="318"/>
      <c r="FRM9" s="318"/>
      <c r="FRN9" s="318"/>
      <c r="FRO9" s="318"/>
      <c r="FRP9" s="318"/>
      <c r="FRQ9" s="318"/>
      <c r="FRR9" s="318"/>
      <c r="FRS9" s="318"/>
      <c r="FRT9" s="318"/>
      <c r="FRU9" s="318"/>
      <c r="FRV9" s="318"/>
      <c r="FRW9" s="318"/>
      <c r="FRX9" s="318"/>
      <c r="FRY9" s="318"/>
      <c r="FRZ9" s="318"/>
      <c r="FSA9" s="318"/>
      <c r="FSB9" s="318"/>
      <c r="FSC9" s="318"/>
      <c r="FSD9" s="318"/>
      <c r="FSE9" s="318"/>
      <c r="FSF9" s="318"/>
      <c r="FSG9" s="318"/>
      <c r="FSH9" s="318"/>
      <c r="FSI9" s="318"/>
      <c r="FSJ9" s="318"/>
      <c r="FSK9" s="318"/>
      <c r="FSL9" s="318"/>
      <c r="FSM9" s="318"/>
      <c r="FSN9" s="318"/>
      <c r="FSO9" s="318"/>
      <c r="FSP9" s="318"/>
      <c r="FSQ9" s="318"/>
      <c r="FSR9" s="318"/>
      <c r="FSS9" s="318"/>
      <c r="FST9" s="318"/>
      <c r="FSU9" s="318"/>
      <c r="FSV9" s="318"/>
      <c r="FSW9" s="318"/>
      <c r="FSX9" s="318"/>
      <c r="FSY9" s="318"/>
      <c r="FSZ9" s="318"/>
      <c r="FTA9" s="318"/>
      <c r="FTB9" s="318"/>
      <c r="FTC9" s="318"/>
      <c r="FTD9" s="318"/>
      <c r="FTE9" s="318"/>
      <c r="FTF9" s="318"/>
      <c r="FTG9" s="318"/>
      <c r="FTH9" s="318"/>
      <c r="FTI9" s="318"/>
      <c r="FTJ9" s="318"/>
      <c r="FTK9" s="318"/>
      <c r="FTL9" s="318"/>
      <c r="FTM9" s="318"/>
      <c r="FTN9" s="318"/>
      <c r="FTO9" s="318"/>
      <c r="FTP9" s="318"/>
      <c r="FTQ9" s="318"/>
      <c r="FTR9" s="318"/>
      <c r="FTS9" s="318"/>
      <c r="FTT9" s="318"/>
      <c r="FTU9" s="318"/>
      <c r="FTV9" s="318"/>
      <c r="FTW9" s="318"/>
      <c r="FTX9" s="318"/>
      <c r="FTY9" s="318"/>
      <c r="FTZ9" s="318"/>
      <c r="FUA9" s="318"/>
      <c r="FUB9" s="318"/>
      <c r="FUC9" s="318"/>
      <c r="FUD9" s="318"/>
      <c r="FUE9" s="318"/>
      <c r="FUF9" s="318"/>
      <c r="FUG9" s="318"/>
      <c r="FUH9" s="318"/>
      <c r="FUI9" s="318"/>
      <c r="FUJ9" s="318"/>
      <c r="FUK9" s="318"/>
      <c r="FUL9" s="318"/>
      <c r="FUM9" s="318"/>
      <c r="FUN9" s="318"/>
      <c r="FUO9" s="318"/>
      <c r="FUP9" s="318"/>
      <c r="FUQ9" s="318"/>
      <c r="FUR9" s="318"/>
      <c r="FUS9" s="318"/>
      <c r="FUT9" s="318"/>
      <c r="FUU9" s="318"/>
      <c r="FUV9" s="318"/>
      <c r="FUW9" s="318"/>
      <c r="FUX9" s="318"/>
      <c r="FUY9" s="318"/>
      <c r="FUZ9" s="318"/>
      <c r="FVA9" s="318"/>
      <c r="FVB9" s="318"/>
      <c r="FVC9" s="318"/>
      <c r="FVD9" s="318"/>
      <c r="FVE9" s="318"/>
      <c r="FVF9" s="318"/>
      <c r="FVG9" s="318"/>
      <c r="FVH9" s="318"/>
      <c r="FVI9" s="318"/>
      <c r="FVJ9" s="318"/>
      <c r="FVK9" s="318"/>
      <c r="FVL9" s="318"/>
      <c r="FVM9" s="318"/>
      <c r="FVN9" s="318"/>
      <c r="FVO9" s="318"/>
      <c r="FVP9" s="318"/>
      <c r="FVQ9" s="318"/>
      <c r="FVR9" s="318"/>
      <c r="FVS9" s="318"/>
      <c r="FVT9" s="318"/>
      <c r="FVU9" s="318"/>
      <c r="FVV9" s="318"/>
      <c r="FVW9" s="318"/>
      <c r="FVX9" s="318"/>
      <c r="FVY9" s="318"/>
      <c r="FVZ9" s="318"/>
      <c r="FWA9" s="318"/>
      <c r="FWB9" s="318"/>
      <c r="FWC9" s="318"/>
      <c r="FWD9" s="318"/>
      <c r="FWE9" s="318"/>
      <c r="FWF9" s="318"/>
      <c r="FWG9" s="318"/>
      <c r="FWH9" s="318"/>
      <c r="FWI9" s="318"/>
      <c r="FWJ9" s="318"/>
      <c r="FWK9" s="318"/>
      <c r="FWL9" s="318"/>
      <c r="FWM9" s="318"/>
      <c r="FWN9" s="318"/>
      <c r="FWO9" s="318"/>
      <c r="FWP9" s="318"/>
      <c r="FWQ9" s="318"/>
      <c r="FWR9" s="318"/>
      <c r="FWS9" s="318"/>
      <c r="FWT9" s="318"/>
      <c r="FWU9" s="318"/>
      <c r="FWV9" s="318"/>
      <c r="FWW9" s="318"/>
      <c r="FWX9" s="318"/>
      <c r="FWY9" s="318"/>
      <c r="FWZ9" s="318"/>
      <c r="FXA9" s="318"/>
      <c r="FXB9" s="318"/>
      <c r="FXC9" s="318"/>
      <c r="FXD9" s="318"/>
      <c r="FXE9" s="318"/>
      <c r="FXF9" s="318"/>
      <c r="FXG9" s="318"/>
      <c r="FXH9" s="318"/>
      <c r="FXI9" s="318"/>
      <c r="FXJ9" s="318"/>
      <c r="FXK9" s="318"/>
      <c r="FXL9" s="318"/>
      <c r="FXM9" s="318"/>
      <c r="FXN9" s="318"/>
      <c r="FXO9" s="318"/>
      <c r="FXP9" s="318"/>
      <c r="FXQ9" s="318"/>
      <c r="FXR9" s="318"/>
      <c r="FXS9" s="318"/>
      <c r="FXT9" s="318"/>
      <c r="FXU9" s="318"/>
      <c r="FXV9" s="318"/>
      <c r="FXW9" s="318"/>
      <c r="FXX9" s="318"/>
      <c r="FXY9" s="318"/>
      <c r="FXZ9" s="318"/>
      <c r="FYA9" s="318"/>
      <c r="FYB9" s="318"/>
      <c r="FYC9" s="318"/>
      <c r="FYD9" s="318"/>
      <c r="FYE9" s="318"/>
      <c r="FYF9" s="318"/>
      <c r="FYG9" s="318"/>
      <c r="FYH9" s="318"/>
      <c r="FYI9" s="318"/>
      <c r="FYJ9" s="318"/>
      <c r="FYK9" s="318"/>
      <c r="FYL9" s="318"/>
      <c r="FYM9" s="318"/>
      <c r="FYN9" s="318"/>
      <c r="FYO9" s="318"/>
      <c r="FYP9" s="318"/>
      <c r="FYQ9" s="318"/>
      <c r="FYR9" s="318"/>
      <c r="FYS9" s="318"/>
      <c r="FYT9" s="318"/>
      <c r="FYU9" s="318"/>
      <c r="FYV9" s="318"/>
      <c r="FYW9" s="318"/>
      <c r="FYX9" s="318"/>
      <c r="FYY9" s="318"/>
      <c r="FYZ9" s="318"/>
      <c r="FZA9" s="318"/>
      <c r="FZB9" s="318"/>
      <c r="FZC9" s="318"/>
      <c r="FZD9" s="318"/>
      <c r="FZE9" s="318"/>
      <c r="FZF9" s="318"/>
      <c r="FZG9" s="318"/>
      <c r="FZH9" s="318"/>
      <c r="FZI9" s="318"/>
      <c r="FZJ9" s="318"/>
      <c r="FZK9" s="318"/>
      <c r="FZL9" s="318"/>
      <c r="FZM9" s="318"/>
      <c r="FZN9" s="318"/>
      <c r="FZO9" s="318"/>
      <c r="FZP9" s="318"/>
      <c r="FZQ9" s="318"/>
      <c r="FZR9" s="318"/>
      <c r="FZS9" s="318"/>
      <c r="FZT9" s="318"/>
      <c r="FZU9" s="318"/>
      <c r="FZV9" s="318"/>
      <c r="FZW9" s="318"/>
      <c r="FZX9" s="318"/>
      <c r="FZY9" s="318"/>
      <c r="FZZ9" s="318"/>
      <c r="GAA9" s="318"/>
      <c r="GAB9" s="318"/>
      <c r="GAC9" s="318"/>
      <c r="GAD9" s="318"/>
      <c r="GAE9" s="318"/>
      <c r="GAF9" s="318"/>
      <c r="GAG9" s="318"/>
      <c r="GAH9" s="318"/>
      <c r="GAI9" s="318"/>
      <c r="GAJ9" s="318"/>
      <c r="GAK9" s="318"/>
      <c r="GAL9" s="318"/>
      <c r="GAM9" s="318"/>
      <c r="GAN9" s="318"/>
      <c r="GAO9" s="318"/>
      <c r="GAP9" s="318"/>
      <c r="GAQ9" s="318"/>
      <c r="GAR9" s="318"/>
      <c r="GAS9" s="318"/>
      <c r="GAT9" s="318"/>
      <c r="GAU9" s="318"/>
      <c r="GAV9" s="318"/>
      <c r="GAW9" s="318"/>
      <c r="GAX9" s="318"/>
      <c r="GAY9" s="318"/>
      <c r="GAZ9" s="318"/>
      <c r="GBA9" s="318"/>
      <c r="GBB9" s="318"/>
      <c r="GBC9" s="318"/>
      <c r="GBD9" s="318"/>
      <c r="GBE9" s="318"/>
      <c r="GBF9" s="318"/>
      <c r="GBG9" s="318"/>
      <c r="GBH9" s="318"/>
      <c r="GBI9" s="318"/>
      <c r="GBJ9" s="318"/>
      <c r="GBK9" s="318"/>
      <c r="GBL9" s="318"/>
      <c r="GBM9" s="318"/>
      <c r="GBN9" s="318"/>
      <c r="GBO9" s="318"/>
      <c r="GBP9" s="318"/>
      <c r="GBQ9" s="318"/>
      <c r="GBR9" s="318"/>
      <c r="GBS9" s="318"/>
      <c r="GBT9" s="318"/>
      <c r="GBU9" s="318"/>
      <c r="GBV9" s="318"/>
      <c r="GBW9" s="318"/>
      <c r="GBX9" s="318"/>
      <c r="GBY9" s="318"/>
      <c r="GBZ9" s="318"/>
      <c r="GCA9" s="318"/>
      <c r="GCB9" s="318"/>
      <c r="GCC9" s="318"/>
      <c r="GCD9" s="318"/>
      <c r="GCE9" s="318"/>
      <c r="GCF9" s="318"/>
      <c r="GCG9" s="318"/>
      <c r="GCH9" s="318"/>
      <c r="GCI9" s="318"/>
      <c r="GCJ9" s="318"/>
      <c r="GCK9" s="318"/>
      <c r="GCL9" s="318"/>
      <c r="GCM9" s="318"/>
      <c r="GCN9" s="318"/>
      <c r="GCO9" s="318"/>
      <c r="GCP9" s="318"/>
      <c r="GCQ9" s="318"/>
      <c r="GCR9" s="318"/>
      <c r="GCS9" s="318"/>
      <c r="GCT9" s="318"/>
      <c r="GCU9" s="318"/>
      <c r="GCV9" s="318"/>
      <c r="GCW9" s="318"/>
      <c r="GCX9" s="318"/>
      <c r="GCY9" s="318"/>
      <c r="GCZ9" s="318"/>
      <c r="GDA9" s="318"/>
      <c r="GDB9" s="318"/>
      <c r="GDC9" s="318"/>
      <c r="GDD9" s="318"/>
      <c r="GDE9" s="318"/>
      <c r="GDF9" s="318"/>
      <c r="GDG9" s="318"/>
      <c r="GDH9" s="318"/>
      <c r="GDI9" s="318"/>
      <c r="GDJ9" s="318"/>
      <c r="GDK9" s="318"/>
      <c r="GDL9" s="318"/>
      <c r="GDM9" s="318"/>
      <c r="GDN9" s="318"/>
      <c r="GDO9" s="318"/>
      <c r="GDP9" s="318"/>
      <c r="GDQ9" s="318"/>
      <c r="GDR9" s="318"/>
      <c r="GDS9" s="318"/>
      <c r="GDT9" s="318"/>
      <c r="GDU9" s="318"/>
      <c r="GDV9" s="318"/>
      <c r="GDW9" s="318"/>
      <c r="GDX9" s="318"/>
      <c r="GDY9" s="318"/>
      <c r="GDZ9" s="318"/>
      <c r="GEA9" s="318"/>
      <c r="GEB9" s="318"/>
      <c r="GEC9" s="318"/>
      <c r="GED9" s="318"/>
      <c r="GEE9" s="318"/>
      <c r="GEF9" s="318"/>
      <c r="GEG9" s="318"/>
      <c r="GEH9" s="318"/>
      <c r="GEI9" s="318"/>
      <c r="GEJ9" s="318"/>
      <c r="GEK9" s="318"/>
      <c r="GEL9" s="318"/>
      <c r="GEM9" s="318"/>
      <c r="GEN9" s="318"/>
      <c r="GEO9" s="318"/>
      <c r="GEP9" s="318"/>
      <c r="GEQ9" s="318"/>
      <c r="GER9" s="318"/>
      <c r="GES9" s="318"/>
      <c r="GET9" s="318"/>
      <c r="GEU9" s="318"/>
      <c r="GEV9" s="318"/>
      <c r="GEW9" s="318"/>
      <c r="GEX9" s="318"/>
      <c r="GEY9" s="318"/>
      <c r="GEZ9" s="318"/>
      <c r="GFA9" s="318"/>
      <c r="GFB9" s="318"/>
      <c r="GFC9" s="318"/>
      <c r="GFD9" s="318"/>
      <c r="GFE9" s="318"/>
      <c r="GFF9" s="318"/>
      <c r="GFG9" s="318"/>
      <c r="GFH9" s="318"/>
      <c r="GFI9" s="318"/>
      <c r="GFJ9" s="318"/>
      <c r="GFK9" s="318"/>
      <c r="GFL9" s="318"/>
      <c r="GFM9" s="318"/>
      <c r="GFN9" s="318"/>
      <c r="GFO9" s="318"/>
      <c r="GFP9" s="318"/>
      <c r="GFQ9" s="318"/>
      <c r="GFR9" s="318"/>
      <c r="GFS9" s="318"/>
      <c r="GFT9" s="318"/>
      <c r="GFU9" s="318"/>
      <c r="GFV9" s="318"/>
      <c r="GFW9" s="318"/>
      <c r="GFX9" s="318"/>
      <c r="GFY9" s="318"/>
      <c r="GFZ9" s="318"/>
      <c r="GGA9" s="318"/>
      <c r="GGB9" s="318"/>
      <c r="GGC9" s="318"/>
      <c r="GGD9" s="318"/>
      <c r="GGE9" s="318"/>
      <c r="GGF9" s="318"/>
      <c r="GGG9" s="318"/>
      <c r="GGH9" s="318"/>
      <c r="GGI9" s="318"/>
      <c r="GGJ9" s="318"/>
      <c r="GGK9" s="318"/>
      <c r="GGL9" s="318"/>
      <c r="GGM9" s="318"/>
      <c r="GGN9" s="318"/>
      <c r="GGO9" s="318"/>
      <c r="GGP9" s="318"/>
      <c r="GGQ9" s="318"/>
      <c r="GGR9" s="318"/>
      <c r="GGS9" s="318"/>
      <c r="GGT9" s="318"/>
      <c r="GGU9" s="318"/>
      <c r="GGV9" s="318"/>
      <c r="GGW9" s="318"/>
      <c r="GGX9" s="318"/>
      <c r="GGY9" s="318"/>
      <c r="GGZ9" s="318"/>
      <c r="GHA9" s="318"/>
      <c r="GHB9" s="318"/>
      <c r="GHC9" s="318"/>
      <c r="GHD9" s="318"/>
      <c r="GHE9" s="318"/>
      <c r="GHF9" s="318"/>
      <c r="GHG9" s="318"/>
      <c r="GHH9" s="318"/>
      <c r="GHI9" s="318"/>
      <c r="GHJ9" s="318"/>
      <c r="GHK9" s="318"/>
      <c r="GHL9" s="318"/>
      <c r="GHM9" s="318"/>
      <c r="GHN9" s="318"/>
      <c r="GHO9" s="318"/>
      <c r="GHP9" s="318"/>
      <c r="GHQ9" s="318"/>
      <c r="GHR9" s="318"/>
      <c r="GHS9" s="318"/>
      <c r="GHT9" s="318"/>
      <c r="GHU9" s="318"/>
      <c r="GHV9" s="318"/>
      <c r="GHW9" s="318"/>
      <c r="GHX9" s="318"/>
      <c r="GHY9" s="318"/>
      <c r="GHZ9" s="318"/>
      <c r="GIA9" s="318"/>
      <c r="GIB9" s="318"/>
      <c r="GIC9" s="318"/>
      <c r="GID9" s="318"/>
      <c r="GIE9" s="318"/>
      <c r="GIF9" s="318"/>
      <c r="GIG9" s="318"/>
      <c r="GIH9" s="318"/>
      <c r="GII9" s="318"/>
      <c r="GIJ9" s="318"/>
      <c r="GIK9" s="318"/>
      <c r="GIL9" s="318"/>
      <c r="GIM9" s="318"/>
      <c r="GIN9" s="318"/>
      <c r="GIO9" s="318"/>
      <c r="GIP9" s="318"/>
      <c r="GIQ9" s="318"/>
      <c r="GIR9" s="318"/>
      <c r="GIS9" s="318"/>
      <c r="GIT9" s="318"/>
      <c r="GIU9" s="318"/>
      <c r="GIV9" s="318"/>
      <c r="GIW9" s="318"/>
      <c r="GIX9" s="318"/>
      <c r="GIY9" s="318"/>
      <c r="GIZ9" s="318"/>
      <c r="GJA9" s="318"/>
      <c r="GJB9" s="318"/>
      <c r="GJC9" s="318"/>
      <c r="GJD9" s="318"/>
      <c r="GJE9" s="318"/>
      <c r="GJF9" s="318"/>
      <c r="GJG9" s="318"/>
      <c r="GJH9" s="318"/>
      <c r="GJI9" s="318"/>
      <c r="GJJ9" s="318"/>
      <c r="GJK9" s="318"/>
      <c r="GJL9" s="318"/>
      <c r="GJM9" s="318"/>
      <c r="GJN9" s="318"/>
      <c r="GJO9" s="318"/>
      <c r="GJP9" s="318"/>
      <c r="GJQ9" s="318"/>
      <c r="GJR9" s="318"/>
      <c r="GJS9" s="318"/>
      <c r="GJT9" s="318"/>
      <c r="GJU9" s="318"/>
      <c r="GJV9" s="318"/>
      <c r="GJW9" s="318"/>
      <c r="GJX9" s="318"/>
      <c r="GJY9" s="318"/>
      <c r="GJZ9" s="318"/>
      <c r="GKA9" s="318"/>
      <c r="GKB9" s="318"/>
      <c r="GKC9" s="318"/>
      <c r="GKD9" s="318"/>
      <c r="GKE9" s="318"/>
      <c r="GKF9" s="318"/>
      <c r="GKG9" s="318"/>
      <c r="GKH9" s="318"/>
      <c r="GKI9" s="318"/>
      <c r="GKJ9" s="318"/>
      <c r="GKK9" s="318"/>
      <c r="GKL9" s="318"/>
      <c r="GKM9" s="318"/>
      <c r="GKN9" s="318"/>
      <c r="GKO9" s="318"/>
      <c r="GKP9" s="318"/>
      <c r="GKQ9" s="318"/>
      <c r="GKR9" s="318"/>
      <c r="GKS9" s="318"/>
      <c r="GKT9" s="318"/>
      <c r="GKU9" s="318"/>
      <c r="GKV9" s="318"/>
      <c r="GKW9" s="318"/>
      <c r="GKX9" s="318"/>
      <c r="GKY9" s="318"/>
      <c r="GKZ9" s="318"/>
      <c r="GLA9" s="318"/>
      <c r="GLB9" s="318"/>
      <c r="GLC9" s="318"/>
      <c r="GLD9" s="318"/>
      <c r="GLE9" s="318"/>
      <c r="GLF9" s="318"/>
      <c r="GLG9" s="318"/>
      <c r="GLH9" s="318"/>
      <c r="GLI9" s="318"/>
      <c r="GLJ9" s="318"/>
      <c r="GLK9" s="318"/>
      <c r="GLL9" s="318"/>
      <c r="GLM9" s="318"/>
      <c r="GLN9" s="318"/>
      <c r="GLO9" s="318"/>
      <c r="GLP9" s="318"/>
      <c r="GLQ9" s="318"/>
      <c r="GLR9" s="318"/>
      <c r="GLS9" s="318"/>
      <c r="GLT9" s="318"/>
      <c r="GLU9" s="318"/>
      <c r="GLV9" s="318"/>
      <c r="GLW9" s="318"/>
      <c r="GLX9" s="318"/>
      <c r="GLY9" s="318"/>
      <c r="GLZ9" s="318"/>
      <c r="GMA9" s="318"/>
      <c r="GMB9" s="318"/>
      <c r="GMC9" s="318"/>
      <c r="GMD9" s="318"/>
      <c r="GME9" s="318"/>
      <c r="GMF9" s="318"/>
      <c r="GMG9" s="318"/>
      <c r="GMH9" s="318"/>
      <c r="GMI9" s="318"/>
      <c r="GMJ9" s="318"/>
      <c r="GMK9" s="318"/>
      <c r="GML9" s="318"/>
      <c r="GMM9" s="318"/>
      <c r="GMN9" s="318"/>
      <c r="GMO9" s="318"/>
      <c r="GMP9" s="318"/>
      <c r="GMQ9" s="318"/>
      <c r="GMR9" s="318"/>
      <c r="GMS9" s="318"/>
      <c r="GMT9" s="318"/>
      <c r="GMU9" s="318"/>
      <c r="GMV9" s="318"/>
      <c r="GMW9" s="318"/>
      <c r="GMX9" s="318"/>
      <c r="GMY9" s="318"/>
      <c r="GMZ9" s="318"/>
      <c r="GNA9" s="318"/>
      <c r="GNB9" s="318"/>
      <c r="GNC9" s="318"/>
      <c r="GND9" s="318"/>
      <c r="GNE9" s="318"/>
      <c r="GNF9" s="318"/>
      <c r="GNG9" s="318"/>
      <c r="GNH9" s="318"/>
      <c r="GNI9" s="318"/>
      <c r="GNJ9" s="318"/>
      <c r="GNK9" s="318"/>
      <c r="GNL9" s="318"/>
      <c r="GNM9" s="318"/>
      <c r="GNN9" s="318"/>
      <c r="GNO9" s="318"/>
      <c r="GNP9" s="318"/>
      <c r="GNQ9" s="318"/>
      <c r="GNR9" s="318"/>
      <c r="GNS9" s="318"/>
      <c r="GNT9" s="318"/>
      <c r="GNU9" s="318"/>
      <c r="GNV9" s="318"/>
      <c r="GNW9" s="318"/>
      <c r="GNX9" s="318"/>
      <c r="GNY9" s="318"/>
      <c r="GNZ9" s="318"/>
      <c r="GOA9" s="318"/>
      <c r="GOB9" s="318"/>
      <c r="GOC9" s="318"/>
      <c r="GOD9" s="318"/>
      <c r="GOE9" s="318"/>
      <c r="GOF9" s="318"/>
      <c r="GOG9" s="318"/>
      <c r="GOH9" s="318"/>
      <c r="GOI9" s="318"/>
      <c r="GOJ9" s="318"/>
      <c r="GOK9" s="318"/>
      <c r="GOL9" s="318"/>
      <c r="GOM9" s="318"/>
      <c r="GON9" s="318"/>
      <c r="GOO9" s="318"/>
      <c r="GOP9" s="318"/>
      <c r="GOQ9" s="318"/>
      <c r="GOR9" s="318"/>
      <c r="GOS9" s="318"/>
      <c r="GOT9" s="318"/>
      <c r="GOU9" s="318"/>
      <c r="GOV9" s="318"/>
      <c r="GOW9" s="318"/>
      <c r="GOX9" s="318"/>
      <c r="GOY9" s="318"/>
      <c r="GOZ9" s="318"/>
      <c r="GPA9" s="318"/>
      <c r="GPB9" s="318"/>
      <c r="GPC9" s="318"/>
      <c r="GPD9" s="318"/>
      <c r="GPE9" s="318"/>
      <c r="GPF9" s="318"/>
      <c r="GPG9" s="318"/>
      <c r="GPH9" s="318"/>
      <c r="GPI9" s="318"/>
      <c r="GPJ9" s="318"/>
      <c r="GPK9" s="318"/>
      <c r="GPL9" s="318"/>
      <c r="GPM9" s="318"/>
      <c r="GPN9" s="318"/>
      <c r="GPO9" s="318"/>
      <c r="GPP9" s="318"/>
      <c r="GPQ9" s="318"/>
      <c r="GPR9" s="318"/>
      <c r="GPS9" s="318"/>
      <c r="GPT9" s="318"/>
      <c r="GPU9" s="318"/>
      <c r="GPV9" s="318"/>
      <c r="GPW9" s="318"/>
      <c r="GPX9" s="318"/>
      <c r="GPY9" s="318"/>
      <c r="GPZ9" s="318"/>
      <c r="GQA9" s="318"/>
      <c r="GQB9" s="318"/>
      <c r="GQC9" s="318"/>
      <c r="GQD9" s="318"/>
      <c r="GQE9" s="318"/>
      <c r="GQF9" s="318"/>
      <c r="GQG9" s="318"/>
      <c r="GQH9" s="318"/>
      <c r="GQI9" s="318"/>
      <c r="GQJ9" s="318"/>
      <c r="GQK9" s="318"/>
      <c r="GQL9" s="318"/>
      <c r="GQM9" s="318"/>
      <c r="GQN9" s="318"/>
      <c r="GQO9" s="318"/>
      <c r="GQP9" s="318"/>
      <c r="GQQ9" s="318"/>
      <c r="GQR9" s="318"/>
      <c r="GQS9" s="318"/>
      <c r="GQT9" s="318"/>
      <c r="GQU9" s="318"/>
      <c r="GQV9" s="318"/>
      <c r="GQW9" s="318"/>
      <c r="GQX9" s="318"/>
      <c r="GQY9" s="318"/>
      <c r="GQZ9" s="318"/>
      <c r="GRA9" s="318"/>
      <c r="GRB9" s="318"/>
      <c r="GRC9" s="318"/>
      <c r="GRD9" s="318"/>
      <c r="GRE9" s="318"/>
      <c r="GRF9" s="318"/>
      <c r="GRG9" s="318"/>
      <c r="GRH9" s="318"/>
      <c r="GRI9" s="318"/>
      <c r="GRJ9" s="318"/>
      <c r="GRK9" s="318"/>
      <c r="GRL9" s="318"/>
      <c r="GRM9" s="318"/>
      <c r="GRN9" s="318"/>
      <c r="GRO9" s="318"/>
      <c r="GRP9" s="318"/>
      <c r="GRQ9" s="318"/>
      <c r="GRR9" s="318"/>
      <c r="GRS9" s="318"/>
      <c r="GRT9" s="318"/>
      <c r="GRU9" s="318"/>
      <c r="GRV9" s="318"/>
      <c r="GRW9" s="318"/>
      <c r="GRX9" s="318"/>
      <c r="GRY9" s="318"/>
      <c r="GRZ9" s="318"/>
      <c r="GSA9" s="318"/>
      <c r="GSB9" s="318"/>
      <c r="GSC9" s="318"/>
      <c r="GSD9" s="318"/>
      <c r="GSE9" s="318"/>
      <c r="GSF9" s="318"/>
      <c r="GSG9" s="318"/>
      <c r="GSH9" s="318"/>
      <c r="GSI9" s="318"/>
      <c r="GSJ9" s="318"/>
      <c r="GSK9" s="318"/>
      <c r="GSL9" s="318"/>
      <c r="GSM9" s="318"/>
      <c r="GSN9" s="318"/>
      <c r="GSO9" s="318"/>
      <c r="GSP9" s="318"/>
      <c r="GSQ9" s="318"/>
      <c r="GSR9" s="318"/>
      <c r="GSS9" s="318"/>
      <c r="GST9" s="318"/>
      <c r="GSU9" s="318"/>
      <c r="GSV9" s="318"/>
      <c r="GSW9" s="318"/>
      <c r="GSX9" s="318"/>
      <c r="GSY9" s="318"/>
      <c r="GSZ9" s="318"/>
      <c r="GTA9" s="318"/>
      <c r="GTB9" s="318"/>
      <c r="GTC9" s="318"/>
      <c r="GTD9" s="318"/>
      <c r="GTE9" s="318"/>
      <c r="GTF9" s="318"/>
      <c r="GTG9" s="318"/>
      <c r="GTH9" s="318"/>
      <c r="GTI9" s="318"/>
      <c r="GTJ9" s="318"/>
      <c r="GTK9" s="318"/>
      <c r="GTL9" s="318"/>
      <c r="GTM9" s="318"/>
      <c r="GTN9" s="318"/>
      <c r="GTO9" s="318"/>
      <c r="GTP9" s="318"/>
      <c r="GTQ9" s="318"/>
      <c r="GTR9" s="318"/>
      <c r="GTS9" s="318"/>
      <c r="GTT9" s="318"/>
      <c r="GTU9" s="318"/>
      <c r="GTV9" s="318"/>
      <c r="GTW9" s="318"/>
      <c r="GTX9" s="318"/>
      <c r="GTY9" s="318"/>
      <c r="GTZ9" s="318"/>
      <c r="GUA9" s="318"/>
      <c r="GUB9" s="318"/>
      <c r="GUC9" s="318"/>
      <c r="GUD9" s="318"/>
      <c r="GUE9" s="318"/>
      <c r="GUF9" s="318"/>
      <c r="GUG9" s="318"/>
      <c r="GUH9" s="318"/>
      <c r="GUI9" s="318"/>
      <c r="GUJ9" s="318"/>
      <c r="GUK9" s="318"/>
      <c r="GUL9" s="318"/>
      <c r="GUM9" s="318"/>
      <c r="GUN9" s="318"/>
      <c r="GUO9" s="318"/>
      <c r="GUP9" s="318"/>
      <c r="GUQ9" s="318"/>
      <c r="GUR9" s="318"/>
      <c r="GUS9" s="318"/>
      <c r="GUT9" s="318"/>
      <c r="GUU9" s="318"/>
      <c r="GUV9" s="318"/>
      <c r="GUW9" s="318"/>
      <c r="GUX9" s="318"/>
      <c r="GUY9" s="318"/>
      <c r="GUZ9" s="318"/>
      <c r="GVA9" s="318"/>
      <c r="GVB9" s="318"/>
      <c r="GVC9" s="318"/>
      <c r="GVD9" s="318"/>
      <c r="GVE9" s="318"/>
      <c r="GVF9" s="318"/>
      <c r="GVG9" s="318"/>
      <c r="GVH9" s="318"/>
      <c r="GVI9" s="318"/>
      <c r="GVJ9" s="318"/>
      <c r="GVK9" s="318"/>
      <c r="GVL9" s="318"/>
      <c r="GVM9" s="318"/>
      <c r="GVN9" s="318"/>
      <c r="GVO9" s="318"/>
      <c r="GVP9" s="318"/>
      <c r="GVQ9" s="318"/>
      <c r="GVR9" s="318"/>
      <c r="GVS9" s="318"/>
      <c r="GVT9" s="318"/>
      <c r="GVU9" s="318"/>
      <c r="GVV9" s="318"/>
      <c r="GVW9" s="318"/>
      <c r="GVX9" s="318"/>
      <c r="GVY9" s="318"/>
      <c r="GVZ9" s="318"/>
      <c r="GWA9" s="318"/>
      <c r="GWB9" s="318"/>
      <c r="GWC9" s="318"/>
      <c r="GWD9" s="318"/>
      <c r="GWE9" s="318"/>
      <c r="GWF9" s="318"/>
      <c r="GWG9" s="318"/>
      <c r="GWH9" s="318"/>
      <c r="GWI9" s="318"/>
      <c r="GWJ9" s="318"/>
      <c r="GWK9" s="318"/>
      <c r="GWL9" s="318"/>
      <c r="GWM9" s="318"/>
      <c r="GWN9" s="318"/>
      <c r="GWO9" s="318"/>
      <c r="GWP9" s="318"/>
      <c r="GWQ9" s="318"/>
      <c r="GWR9" s="318"/>
      <c r="GWS9" s="318"/>
      <c r="GWT9" s="318"/>
      <c r="GWU9" s="318"/>
      <c r="GWV9" s="318"/>
      <c r="GWW9" s="318"/>
      <c r="GWX9" s="318"/>
      <c r="GWY9" s="318"/>
      <c r="GWZ9" s="318"/>
      <c r="GXA9" s="318"/>
      <c r="GXB9" s="318"/>
      <c r="GXC9" s="318"/>
      <c r="GXD9" s="318"/>
      <c r="GXE9" s="318"/>
      <c r="GXF9" s="318"/>
      <c r="GXG9" s="318"/>
      <c r="GXH9" s="318"/>
      <c r="GXI9" s="318"/>
      <c r="GXJ9" s="318"/>
      <c r="GXK9" s="318"/>
      <c r="GXL9" s="318"/>
      <c r="GXM9" s="318"/>
      <c r="GXN9" s="318"/>
      <c r="GXO9" s="318"/>
      <c r="GXP9" s="318"/>
      <c r="GXQ9" s="318"/>
      <c r="GXR9" s="318"/>
      <c r="GXS9" s="318"/>
      <c r="GXT9" s="318"/>
      <c r="GXU9" s="318"/>
      <c r="GXV9" s="318"/>
      <c r="GXW9" s="318"/>
      <c r="GXX9" s="318"/>
      <c r="GXY9" s="318"/>
      <c r="GXZ9" s="318"/>
      <c r="GYA9" s="318"/>
      <c r="GYB9" s="318"/>
      <c r="GYC9" s="318"/>
      <c r="GYD9" s="318"/>
      <c r="GYE9" s="318"/>
      <c r="GYF9" s="318"/>
      <c r="GYG9" s="318"/>
      <c r="GYH9" s="318"/>
      <c r="GYI9" s="318"/>
      <c r="GYJ9" s="318"/>
      <c r="GYK9" s="318"/>
      <c r="GYL9" s="318"/>
      <c r="GYM9" s="318"/>
      <c r="GYN9" s="318"/>
      <c r="GYO9" s="318"/>
      <c r="GYP9" s="318"/>
      <c r="GYQ9" s="318"/>
      <c r="GYR9" s="318"/>
      <c r="GYS9" s="318"/>
      <c r="GYT9" s="318"/>
      <c r="GYU9" s="318"/>
      <c r="GYV9" s="318"/>
      <c r="GYW9" s="318"/>
      <c r="GYX9" s="318"/>
      <c r="GYY9" s="318"/>
      <c r="GYZ9" s="318"/>
      <c r="GZA9" s="318"/>
      <c r="GZB9" s="318"/>
      <c r="GZC9" s="318"/>
      <c r="GZD9" s="318"/>
      <c r="GZE9" s="318"/>
      <c r="GZF9" s="318"/>
      <c r="GZG9" s="318"/>
      <c r="GZH9" s="318"/>
      <c r="GZI9" s="318"/>
      <c r="GZJ9" s="318"/>
      <c r="GZK9" s="318"/>
      <c r="GZL9" s="318"/>
      <c r="GZM9" s="318"/>
      <c r="GZN9" s="318"/>
      <c r="GZO9" s="318"/>
      <c r="GZP9" s="318"/>
      <c r="GZQ9" s="318"/>
      <c r="GZR9" s="318"/>
      <c r="GZS9" s="318"/>
      <c r="GZT9" s="318"/>
      <c r="GZU9" s="318"/>
      <c r="GZV9" s="318"/>
      <c r="GZW9" s="318"/>
      <c r="GZX9" s="318"/>
      <c r="GZY9" s="318"/>
      <c r="GZZ9" s="318"/>
      <c r="HAA9" s="318"/>
      <c r="HAB9" s="318"/>
      <c r="HAC9" s="318"/>
      <c r="HAD9" s="318"/>
      <c r="HAE9" s="318"/>
      <c r="HAF9" s="318"/>
      <c r="HAG9" s="318"/>
      <c r="HAH9" s="318"/>
      <c r="HAI9" s="318"/>
      <c r="HAJ9" s="318"/>
      <c r="HAK9" s="318"/>
      <c r="HAL9" s="318"/>
      <c r="HAM9" s="318"/>
      <c r="HAN9" s="318"/>
      <c r="HAO9" s="318"/>
      <c r="HAP9" s="318"/>
      <c r="HAQ9" s="318"/>
      <c r="HAR9" s="318"/>
      <c r="HAS9" s="318"/>
      <c r="HAT9" s="318"/>
      <c r="HAU9" s="318"/>
      <c r="HAV9" s="318"/>
      <c r="HAW9" s="318"/>
      <c r="HAX9" s="318"/>
      <c r="HAY9" s="318"/>
      <c r="HAZ9" s="318"/>
      <c r="HBA9" s="318"/>
      <c r="HBB9" s="318"/>
      <c r="HBC9" s="318"/>
      <c r="HBD9" s="318"/>
      <c r="HBE9" s="318"/>
      <c r="HBF9" s="318"/>
      <c r="HBG9" s="318"/>
      <c r="HBH9" s="318"/>
      <c r="HBI9" s="318"/>
      <c r="HBJ9" s="318"/>
      <c r="HBK9" s="318"/>
      <c r="HBL9" s="318"/>
      <c r="HBM9" s="318"/>
      <c r="HBN9" s="318"/>
      <c r="HBO9" s="318"/>
      <c r="HBP9" s="318"/>
      <c r="HBQ9" s="318"/>
      <c r="HBR9" s="318"/>
      <c r="HBS9" s="318"/>
      <c r="HBT9" s="318"/>
      <c r="HBU9" s="318"/>
      <c r="HBV9" s="318"/>
      <c r="HBW9" s="318"/>
      <c r="HBX9" s="318"/>
      <c r="HBY9" s="318"/>
      <c r="HBZ9" s="318"/>
      <c r="HCA9" s="318"/>
      <c r="HCB9" s="318"/>
      <c r="HCC9" s="318"/>
      <c r="HCD9" s="318"/>
      <c r="HCE9" s="318"/>
      <c r="HCF9" s="318"/>
      <c r="HCG9" s="318"/>
      <c r="HCH9" s="318"/>
      <c r="HCI9" s="318"/>
      <c r="HCJ9" s="318"/>
      <c r="HCK9" s="318"/>
      <c r="HCL9" s="318"/>
      <c r="HCM9" s="318"/>
      <c r="HCN9" s="318"/>
      <c r="HCO9" s="318"/>
      <c r="HCP9" s="318"/>
      <c r="HCQ9" s="318"/>
      <c r="HCR9" s="318"/>
      <c r="HCS9" s="318"/>
      <c r="HCT9" s="318"/>
      <c r="HCU9" s="318"/>
      <c r="HCV9" s="318"/>
      <c r="HCW9" s="318"/>
      <c r="HCX9" s="318"/>
      <c r="HCY9" s="318"/>
      <c r="HCZ9" s="318"/>
      <c r="HDA9" s="318"/>
      <c r="HDB9" s="318"/>
      <c r="HDC9" s="318"/>
      <c r="HDD9" s="318"/>
      <c r="HDE9" s="318"/>
      <c r="HDF9" s="318"/>
      <c r="HDG9" s="318"/>
      <c r="HDH9" s="318"/>
      <c r="HDI9" s="318"/>
      <c r="HDJ9" s="318"/>
      <c r="HDK9" s="318"/>
      <c r="HDL9" s="318"/>
      <c r="HDM9" s="318"/>
      <c r="HDN9" s="318"/>
      <c r="HDO9" s="318"/>
      <c r="HDP9" s="318"/>
      <c r="HDQ9" s="318"/>
      <c r="HDR9" s="318"/>
      <c r="HDS9" s="318"/>
      <c r="HDT9" s="318"/>
      <c r="HDU9" s="318"/>
      <c r="HDV9" s="318"/>
      <c r="HDW9" s="318"/>
      <c r="HDX9" s="318"/>
      <c r="HDY9" s="318"/>
      <c r="HDZ9" s="318"/>
      <c r="HEA9" s="318"/>
      <c r="HEB9" s="318"/>
      <c r="HEC9" s="318"/>
      <c r="HED9" s="318"/>
      <c r="HEE9" s="318"/>
      <c r="HEF9" s="318"/>
      <c r="HEG9" s="318"/>
      <c r="HEH9" s="318"/>
      <c r="HEI9" s="318"/>
      <c r="HEJ9" s="318"/>
      <c r="HEK9" s="318"/>
      <c r="HEL9" s="318"/>
      <c r="HEM9" s="318"/>
      <c r="HEN9" s="318"/>
      <c r="HEO9" s="318"/>
      <c r="HEP9" s="318"/>
      <c r="HEQ9" s="318"/>
      <c r="HER9" s="318"/>
      <c r="HES9" s="318"/>
      <c r="HET9" s="318"/>
      <c r="HEU9" s="318"/>
      <c r="HEV9" s="318"/>
      <c r="HEW9" s="318"/>
      <c r="HEX9" s="318"/>
      <c r="HEY9" s="318"/>
      <c r="HEZ9" s="318"/>
      <c r="HFA9" s="318"/>
      <c r="HFB9" s="318"/>
      <c r="HFC9" s="318"/>
      <c r="HFD9" s="318"/>
      <c r="HFE9" s="318"/>
      <c r="HFF9" s="318"/>
      <c r="HFG9" s="318"/>
      <c r="HFH9" s="318"/>
      <c r="HFI9" s="318"/>
      <c r="HFJ9" s="318"/>
      <c r="HFK9" s="318"/>
      <c r="HFL9" s="318"/>
      <c r="HFM9" s="318"/>
      <c r="HFN9" s="318"/>
      <c r="HFO9" s="318"/>
      <c r="HFP9" s="318"/>
      <c r="HFQ9" s="318"/>
      <c r="HFR9" s="318"/>
      <c r="HFS9" s="318"/>
      <c r="HFT9" s="318"/>
      <c r="HFU9" s="318"/>
      <c r="HFV9" s="318"/>
      <c r="HFW9" s="318"/>
      <c r="HFX9" s="318"/>
      <c r="HFY9" s="318"/>
      <c r="HFZ9" s="318"/>
      <c r="HGA9" s="318"/>
      <c r="HGB9" s="318"/>
      <c r="HGC9" s="318"/>
      <c r="HGD9" s="318"/>
      <c r="HGE9" s="318"/>
      <c r="HGF9" s="318"/>
      <c r="HGG9" s="318"/>
      <c r="HGH9" s="318"/>
      <c r="HGI9" s="318"/>
      <c r="HGJ9" s="318"/>
      <c r="HGK9" s="318"/>
      <c r="HGL9" s="318"/>
      <c r="HGM9" s="318"/>
      <c r="HGN9" s="318"/>
      <c r="HGO9" s="318"/>
      <c r="HGP9" s="318"/>
      <c r="HGQ9" s="318"/>
      <c r="HGR9" s="318"/>
      <c r="HGS9" s="318"/>
      <c r="HGT9" s="318"/>
      <c r="HGU9" s="318"/>
      <c r="HGV9" s="318"/>
      <c r="HGW9" s="318"/>
      <c r="HGX9" s="318"/>
      <c r="HGY9" s="318"/>
      <c r="HGZ9" s="318"/>
      <c r="HHA9" s="318"/>
      <c r="HHB9" s="318"/>
      <c r="HHC9" s="318"/>
      <c r="HHD9" s="318"/>
      <c r="HHE9" s="318"/>
      <c r="HHF9" s="318"/>
      <c r="HHG9" s="318"/>
      <c r="HHH9" s="318"/>
      <c r="HHI9" s="318"/>
      <c r="HHJ9" s="318"/>
      <c r="HHK9" s="318"/>
      <c r="HHL9" s="318"/>
      <c r="HHM9" s="318"/>
      <c r="HHN9" s="318"/>
      <c r="HHO9" s="318"/>
      <c r="HHP9" s="318"/>
      <c r="HHQ9" s="318"/>
      <c r="HHR9" s="318"/>
      <c r="HHS9" s="318"/>
      <c r="HHT9" s="318"/>
      <c r="HHU9" s="318"/>
      <c r="HHV9" s="318"/>
      <c r="HHW9" s="318"/>
      <c r="HHX9" s="318"/>
      <c r="HHY9" s="318"/>
      <c r="HHZ9" s="318"/>
      <c r="HIA9" s="318"/>
      <c r="HIB9" s="318"/>
      <c r="HIC9" s="318"/>
      <c r="HID9" s="318"/>
      <c r="HIE9" s="318"/>
      <c r="HIF9" s="318"/>
      <c r="HIG9" s="318"/>
      <c r="HIH9" s="318"/>
      <c r="HII9" s="318"/>
      <c r="HIJ9" s="318"/>
      <c r="HIK9" s="318"/>
      <c r="HIL9" s="318"/>
      <c r="HIM9" s="318"/>
      <c r="HIN9" s="318"/>
      <c r="HIO9" s="318"/>
      <c r="HIP9" s="318"/>
      <c r="HIQ9" s="318"/>
      <c r="HIR9" s="318"/>
      <c r="HIS9" s="318"/>
      <c r="HIT9" s="318"/>
      <c r="HIU9" s="318"/>
      <c r="HIV9" s="318"/>
      <c r="HIW9" s="318"/>
      <c r="HIX9" s="318"/>
      <c r="HIY9" s="318"/>
      <c r="HIZ9" s="318"/>
      <c r="HJA9" s="318"/>
      <c r="HJB9" s="318"/>
      <c r="HJC9" s="318"/>
      <c r="HJD9" s="318"/>
      <c r="HJE9" s="318"/>
      <c r="HJF9" s="318"/>
      <c r="HJG9" s="318"/>
      <c r="HJH9" s="318"/>
      <c r="HJI9" s="318"/>
      <c r="HJJ9" s="318"/>
      <c r="HJK9" s="318"/>
      <c r="HJL9" s="318"/>
      <c r="HJM9" s="318"/>
      <c r="HJN9" s="318"/>
      <c r="HJO9" s="318"/>
      <c r="HJP9" s="318"/>
      <c r="HJQ9" s="318"/>
      <c r="HJR9" s="318"/>
      <c r="HJS9" s="318"/>
      <c r="HJT9" s="318"/>
      <c r="HJU9" s="318"/>
      <c r="HJV9" s="318"/>
      <c r="HJW9" s="318"/>
      <c r="HJX9" s="318"/>
      <c r="HJY9" s="318"/>
      <c r="HJZ9" s="318"/>
      <c r="HKA9" s="318"/>
      <c r="HKB9" s="318"/>
      <c r="HKC9" s="318"/>
      <c r="HKD9" s="318"/>
      <c r="HKE9" s="318"/>
      <c r="HKF9" s="318"/>
      <c r="HKG9" s="318"/>
      <c r="HKH9" s="318"/>
      <c r="HKI9" s="318"/>
      <c r="HKJ9" s="318"/>
      <c r="HKK9" s="318"/>
      <c r="HKL9" s="318"/>
      <c r="HKM9" s="318"/>
      <c r="HKN9" s="318"/>
      <c r="HKO9" s="318"/>
      <c r="HKP9" s="318"/>
      <c r="HKQ9" s="318"/>
      <c r="HKR9" s="318"/>
      <c r="HKS9" s="318"/>
      <c r="HKT9" s="318"/>
      <c r="HKU9" s="318"/>
      <c r="HKV9" s="318"/>
      <c r="HKW9" s="318"/>
      <c r="HKX9" s="318"/>
      <c r="HKY9" s="318"/>
      <c r="HKZ9" s="318"/>
      <c r="HLA9" s="318"/>
      <c r="HLB9" s="318"/>
      <c r="HLC9" s="318"/>
      <c r="HLD9" s="318"/>
      <c r="HLE9" s="318"/>
      <c r="HLF9" s="318"/>
      <c r="HLG9" s="318"/>
      <c r="HLH9" s="318"/>
      <c r="HLI9" s="318"/>
      <c r="HLJ9" s="318"/>
      <c r="HLK9" s="318"/>
      <c r="HLL9" s="318"/>
      <c r="HLM9" s="318"/>
      <c r="HLN9" s="318"/>
      <c r="HLO9" s="318"/>
      <c r="HLP9" s="318"/>
      <c r="HLQ9" s="318"/>
      <c r="HLR9" s="318"/>
      <c r="HLS9" s="318"/>
      <c r="HLT9" s="318"/>
      <c r="HLU9" s="318"/>
      <c r="HLV9" s="318"/>
      <c r="HLW9" s="318"/>
      <c r="HLX9" s="318"/>
      <c r="HLY9" s="318"/>
      <c r="HLZ9" s="318"/>
      <c r="HMA9" s="318"/>
      <c r="HMB9" s="318"/>
      <c r="HMC9" s="318"/>
      <c r="HMD9" s="318"/>
      <c r="HME9" s="318"/>
      <c r="HMF9" s="318"/>
      <c r="HMG9" s="318"/>
      <c r="HMH9" s="318"/>
      <c r="HMI9" s="318"/>
      <c r="HMJ9" s="318"/>
      <c r="HMK9" s="318"/>
      <c r="HML9" s="318"/>
      <c r="HMM9" s="318"/>
      <c r="HMN9" s="318"/>
      <c r="HMO9" s="318"/>
      <c r="HMP9" s="318"/>
      <c r="HMQ9" s="318"/>
      <c r="HMR9" s="318"/>
      <c r="HMS9" s="318"/>
      <c r="HMT9" s="318"/>
      <c r="HMU9" s="318"/>
      <c r="HMV9" s="318"/>
      <c r="HMW9" s="318"/>
      <c r="HMX9" s="318"/>
      <c r="HMY9" s="318"/>
      <c r="HMZ9" s="318"/>
      <c r="HNA9" s="318"/>
      <c r="HNB9" s="318"/>
      <c r="HNC9" s="318"/>
      <c r="HND9" s="318"/>
      <c r="HNE9" s="318"/>
      <c r="HNF9" s="318"/>
      <c r="HNG9" s="318"/>
      <c r="HNH9" s="318"/>
      <c r="HNI9" s="318"/>
      <c r="HNJ9" s="318"/>
      <c r="HNK9" s="318"/>
      <c r="HNL9" s="318"/>
      <c r="HNM9" s="318"/>
      <c r="HNN9" s="318"/>
      <c r="HNO9" s="318"/>
      <c r="HNP9" s="318"/>
      <c r="HNQ9" s="318"/>
      <c r="HNR9" s="318"/>
      <c r="HNS9" s="318"/>
      <c r="HNT9" s="318"/>
      <c r="HNU9" s="318"/>
      <c r="HNV9" s="318"/>
      <c r="HNW9" s="318"/>
      <c r="HNX9" s="318"/>
      <c r="HNY9" s="318"/>
      <c r="HNZ9" s="318"/>
      <c r="HOA9" s="318"/>
      <c r="HOB9" s="318"/>
      <c r="HOC9" s="318"/>
      <c r="HOD9" s="318"/>
      <c r="HOE9" s="318"/>
      <c r="HOF9" s="318"/>
      <c r="HOG9" s="318"/>
      <c r="HOH9" s="318"/>
      <c r="HOI9" s="318"/>
      <c r="HOJ9" s="318"/>
      <c r="HOK9" s="318"/>
      <c r="HOL9" s="318"/>
      <c r="HOM9" s="318"/>
      <c r="HON9" s="318"/>
      <c r="HOO9" s="318"/>
      <c r="HOP9" s="318"/>
      <c r="HOQ9" s="318"/>
      <c r="HOR9" s="318"/>
      <c r="HOS9" s="318"/>
      <c r="HOT9" s="318"/>
      <c r="HOU9" s="318"/>
      <c r="HOV9" s="318"/>
      <c r="HOW9" s="318"/>
      <c r="HOX9" s="318"/>
      <c r="HOY9" s="318"/>
      <c r="HOZ9" s="318"/>
      <c r="HPA9" s="318"/>
      <c r="HPB9" s="318"/>
      <c r="HPC9" s="318"/>
      <c r="HPD9" s="318"/>
      <c r="HPE9" s="318"/>
      <c r="HPF9" s="318"/>
      <c r="HPG9" s="318"/>
      <c r="HPH9" s="318"/>
      <c r="HPI9" s="318"/>
      <c r="HPJ9" s="318"/>
      <c r="HPK9" s="318"/>
      <c r="HPL9" s="318"/>
      <c r="HPM9" s="318"/>
      <c r="HPN9" s="318"/>
      <c r="HPO9" s="318"/>
      <c r="HPP9" s="318"/>
      <c r="HPQ9" s="318"/>
      <c r="HPR9" s="318"/>
      <c r="HPS9" s="318"/>
      <c r="HPT9" s="318"/>
      <c r="HPU9" s="318"/>
      <c r="HPV9" s="318"/>
      <c r="HPW9" s="318"/>
      <c r="HPX9" s="318"/>
      <c r="HPY9" s="318"/>
      <c r="HPZ9" s="318"/>
      <c r="HQA9" s="318"/>
      <c r="HQB9" s="318"/>
      <c r="HQC9" s="318"/>
      <c r="HQD9" s="318"/>
      <c r="HQE9" s="318"/>
      <c r="HQF9" s="318"/>
      <c r="HQG9" s="318"/>
      <c r="HQH9" s="318"/>
      <c r="HQI9" s="318"/>
      <c r="HQJ9" s="318"/>
      <c r="HQK9" s="318"/>
      <c r="HQL9" s="318"/>
      <c r="HQM9" s="318"/>
      <c r="HQN9" s="318"/>
      <c r="HQO9" s="318"/>
      <c r="HQP9" s="318"/>
      <c r="HQQ9" s="318"/>
      <c r="HQR9" s="318"/>
      <c r="HQS9" s="318"/>
      <c r="HQT9" s="318"/>
      <c r="HQU9" s="318"/>
      <c r="HQV9" s="318"/>
      <c r="HQW9" s="318"/>
      <c r="HQX9" s="318"/>
      <c r="HQY9" s="318"/>
      <c r="HQZ9" s="318"/>
      <c r="HRA9" s="318"/>
      <c r="HRB9" s="318"/>
      <c r="HRC9" s="318"/>
      <c r="HRD9" s="318"/>
      <c r="HRE9" s="318"/>
      <c r="HRF9" s="318"/>
      <c r="HRG9" s="318"/>
      <c r="HRH9" s="318"/>
      <c r="HRI9" s="318"/>
      <c r="HRJ9" s="318"/>
      <c r="HRK9" s="318"/>
      <c r="HRL9" s="318"/>
      <c r="HRM9" s="318"/>
      <c r="HRN9" s="318"/>
      <c r="HRO9" s="318"/>
      <c r="HRP9" s="318"/>
      <c r="HRQ9" s="318"/>
      <c r="HRR9" s="318"/>
      <c r="HRS9" s="318"/>
      <c r="HRT9" s="318"/>
      <c r="HRU9" s="318"/>
      <c r="HRV9" s="318"/>
      <c r="HRW9" s="318"/>
      <c r="HRX9" s="318"/>
      <c r="HRY9" s="318"/>
      <c r="HRZ9" s="318"/>
      <c r="HSA9" s="318"/>
      <c r="HSB9" s="318"/>
      <c r="HSC9" s="318"/>
      <c r="HSD9" s="318"/>
      <c r="HSE9" s="318"/>
      <c r="HSF9" s="318"/>
      <c r="HSG9" s="318"/>
      <c r="HSH9" s="318"/>
      <c r="HSI9" s="318"/>
      <c r="HSJ9" s="318"/>
      <c r="HSK9" s="318"/>
      <c r="HSL9" s="318"/>
      <c r="HSM9" s="318"/>
      <c r="HSN9" s="318"/>
      <c r="HSO9" s="318"/>
      <c r="HSP9" s="318"/>
      <c r="HSQ9" s="318"/>
      <c r="HSR9" s="318"/>
      <c r="HSS9" s="318"/>
      <c r="HST9" s="318"/>
      <c r="HSU9" s="318"/>
      <c r="HSV9" s="318"/>
      <c r="HSW9" s="318"/>
      <c r="HSX9" s="318"/>
      <c r="HSY9" s="318"/>
      <c r="HSZ9" s="318"/>
      <c r="HTA9" s="318"/>
      <c r="HTB9" s="318"/>
      <c r="HTC9" s="318"/>
      <c r="HTD9" s="318"/>
      <c r="HTE9" s="318"/>
      <c r="HTF9" s="318"/>
      <c r="HTG9" s="318"/>
      <c r="HTH9" s="318"/>
      <c r="HTI9" s="318"/>
      <c r="HTJ9" s="318"/>
      <c r="HTK9" s="318"/>
      <c r="HTL9" s="318"/>
      <c r="HTM9" s="318"/>
      <c r="HTN9" s="318"/>
      <c r="HTO9" s="318"/>
      <c r="HTP9" s="318"/>
      <c r="HTQ9" s="318"/>
      <c r="HTR9" s="318"/>
      <c r="HTS9" s="318"/>
      <c r="HTT9" s="318"/>
      <c r="HTU9" s="318"/>
      <c r="HTV9" s="318"/>
      <c r="HTW9" s="318"/>
      <c r="HTX9" s="318"/>
      <c r="HTY9" s="318"/>
      <c r="HTZ9" s="318"/>
      <c r="HUA9" s="318"/>
      <c r="HUB9" s="318"/>
      <c r="HUC9" s="318"/>
      <c r="HUD9" s="318"/>
      <c r="HUE9" s="318"/>
      <c r="HUF9" s="318"/>
      <c r="HUG9" s="318"/>
      <c r="HUH9" s="318"/>
      <c r="HUI9" s="318"/>
      <c r="HUJ9" s="318"/>
      <c r="HUK9" s="318"/>
      <c r="HUL9" s="318"/>
      <c r="HUM9" s="318"/>
      <c r="HUN9" s="318"/>
      <c r="HUO9" s="318"/>
      <c r="HUP9" s="318"/>
      <c r="HUQ9" s="318"/>
      <c r="HUR9" s="318"/>
      <c r="HUS9" s="318"/>
      <c r="HUT9" s="318"/>
      <c r="HUU9" s="318"/>
      <c r="HUV9" s="318"/>
      <c r="HUW9" s="318"/>
      <c r="HUX9" s="318"/>
      <c r="HUY9" s="318"/>
      <c r="HUZ9" s="318"/>
      <c r="HVA9" s="318"/>
      <c r="HVB9" s="318"/>
      <c r="HVC9" s="318"/>
      <c r="HVD9" s="318"/>
      <c r="HVE9" s="318"/>
      <c r="HVF9" s="318"/>
      <c r="HVG9" s="318"/>
      <c r="HVH9" s="318"/>
      <c r="HVI9" s="318"/>
      <c r="HVJ9" s="318"/>
      <c r="HVK9" s="318"/>
      <c r="HVL9" s="318"/>
      <c r="HVM9" s="318"/>
      <c r="HVN9" s="318"/>
      <c r="HVO9" s="318"/>
      <c r="HVP9" s="318"/>
      <c r="HVQ9" s="318"/>
      <c r="HVR9" s="318"/>
      <c r="HVS9" s="318"/>
      <c r="HVT9" s="318"/>
      <c r="HVU9" s="318"/>
      <c r="HVV9" s="318"/>
      <c r="HVW9" s="318"/>
      <c r="HVX9" s="318"/>
      <c r="HVY9" s="318"/>
      <c r="HVZ9" s="318"/>
      <c r="HWA9" s="318"/>
      <c r="HWB9" s="318"/>
      <c r="HWC9" s="318"/>
      <c r="HWD9" s="318"/>
      <c r="HWE9" s="318"/>
      <c r="HWF9" s="318"/>
      <c r="HWG9" s="318"/>
      <c r="HWH9" s="318"/>
      <c r="HWI9" s="318"/>
      <c r="HWJ9" s="318"/>
      <c r="HWK9" s="318"/>
      <c r="HWL9" s="318"/>
      <c r="HWM9" s="318"/>
      <c r="HWN9" s="318"/>
      <c r="HWO9" s="318"/>
      <c r="HWP9" s="318"/>
      <c r="HWQ9" s="318"/>
      <c r="HWR9" s="318"/>
      <c r="HWS9" s="318"/>
      <c r="HWT9" s="318"/>
      <c r="HWU9" s="318"/>
      <c r="HWV9" s="318"/>
      <c r="HWW9" s="318"/>
      <c r="HWX9" s="318"/>
      <c r="HWY9" s="318"/>
      <c r="HWZ9" s="318"/>
      <c r="HXA9" s="318"/>
      <c r="HXB9" s="318"/>
      <c r="HXC9" s="318"/>
      <c r="HXD9" s="318"/>
      <c r="HXE9" s="318"/>
      <c r="HXF9" s="318"/>
      <c r="HXG9" s="318"/>
      <c r="HXH9" s="318"/>
      <c r="HXI9" s="318"/>
      <c r="HXJ9" s="318"/>
      <c r="HXK9" s="318"/>
      <c r="HXL9" s="318"/>
      <c r="HXM9" s="318"/>
      <c r="HXN9" s="318"/>
      <c r="HXO9" s="318"/>
      <c r="HXP9" s="318"/>
      <c r="HXQ9" s="318"/>
      <c r="HXR9" s="318"/>
      <c r="HXS9" s="318"/>
      <c r="HXT9" s="318"/>
      <c r="HXU9" s="318"/>
      <c r="HXV9" s="318"/>
      <c r="HXW9" s="318"/>
      <c r="HXX9" s="318"/>
      <c r="HXY9" s="318"/>
      <c r="HXZ9" s="318"/>
      <c r="HYA9" s="318"/>
      <c r="HYB9" s="318"/>
      <c r="HYC9" s="318"/>
      <c r="HYD9" s="318"/>
      <c r="HYE9" s="318"/>
      <c r="HYF9" s="318"/>
      <c r="HYG9" s="318"/>
      <c r="HYH9" s="318"/>
      <c r="HYI9" s="318"/>
      <c r="HYJ9" s="318"/>
      <c r="HYK9" s="318"/>
      <c r="HYL9" s="318"/>
      <c r="HYM9" s="318"/>
      <c r="HYN9" s="318"/>
      <c r="HYO9" s="318"/>
      <c r="HYP9" s="318"/>
      <c r="HYQ9" s="318"/>
      <c r="HYR9" s="318"/>
      <c r="HYS9" s="318"/>
      <c r="HYT9" s="318"/>
      <c r="HYU9" s="318"/>
      <c r="HYV9" s="318"/>
      <c r="HYW9" s="318"/>
      <c r="HYX9" s="318"/>
      <c r="HYY9" s="318"/>
      <c r="HYZ9" s="318"/>
      <c r="HZA9" s="318"/>
      <c r="HZB9" s="318"/>
      <c r="HZC9" s="318"/>
      <c r="HZD9" s="318"/>
      <c r="HZE9" s="318"/>
      <c r="HZF9" s="318"/>
      <c r="HZG9" s="318"/>
      <c r="HZH9" s="318"/>
      <c r="HZI9" s="318"/>
      <c r="HZJ9" s="318"/>
      <c r="HZK9" s="318"/>
      <c r="HZL9" s="318"/>
      <c r="HZM9" s="318"/>
      <c r="HZN9" s="318"/>
      <c r="HZO9" s="318"/>
      <c r="HZP9" s="318"/>
      <c r="HZQ9" s="318"/>
      <c r="HZR9" s="318"/>
      <c r="HZS9" s="318"/>
      <c r="HZT9" s="318"/>
      <c r="HZU9" s="318"/>
      <c r="HZV9" s="318"/>
      <c r="HZW9" s="318"/>
      <c r="HZX9" s="318"/>
      <c r="HZY9" s="318"/>
      <c r="HZZ9" s="318"/>
      <c r="IAA9" s="318"/>
      <c r="IAB9" s="318"/>
      <c r="IAC9" s="318"/>
      <c r="IAD9" s="318"/>
      <c r="IAE9" s="318"/>
      <c r="IAF9" s="318"/>
      <c r="IAG9" s="318"/>
      <c r="IAH9" s="318"/>
      <c r="IAI9" s="318"/>
      <c r="IAJ9" s="318"/>
      <c r="IAK9" s="318"/>
      <c r="IAL9" s="318"/>
      <c r="IAM9" s="318"/>
      <c r="IAN9" s="318"/>
      <c r="IAO9" s="318"/>
      <c r="IAP9" s="318"/>
      <c r="IAQ9" s="318"/>
      <c r="IAR9" s="318"/>
      <c r="IAS9" s="318"/>
      <c r="IAT9" s="318"/>
      <c r="IAU9" s="318"/>
      <c r="IAV9" s="318"/>
      <c r="IAW9" s="318"/>
      <c r="IAX9" s="318"/>
      <c r="IAY9" s="318"/>
      <c r="IAZ9" s="318"/>
      <c r="IBA9" s="318"/>
      <c r="IBB9" s="318"/>
      <c r="IBC9" s="318"/>
      <c r="IBD9" s="318"/>
      <c r="IBE9" s="318"/>
      <c r="IBF9" s="318"/>
      <c r="IBG9" s="318"/>
      <c r="IBH9" s="318"/>
      <c r="IBI9" s="318"/>
      <c r="IBJ9" s="318"/>
      <c r="IBK9" s="318"/>
      <c r="IBL9" s="318"/>
      <c r="IBM9" s="318"/>
      <c r="IBN9" s="318"/>
      <c r="IBO9" s="318"/>
      <c r="IBP9" s="318"/>
      <c r="IBQ9" s="318"/>
      <c r="IBR9" s="318"/>
      <c r="IBS9" s="318"/>
      <c r="IBT9" s="318"/>
      <c r="IBU9" s="318"/>
      <c r="IBV9" s="318"/>
      <c r="IBW9" s="318"/>
      <c r="IBX9" s="318"/>
      <c r="IBY9" s="318"/>
      <c r="IBZ9" s="318"/>
      <c r="ICA9" s="318"/>
      <c r="ICB9" s="318"/>
      <c r="ICC9" s="318"/>
      <c r="ICD9" s="318"/>
      <c r="ICE9" s="318"/>
      <c r="ICF9" s="318"/>
      <c r="ICG9" s="318"/>
      <c r="ICH9" s="318"/>
      <c r="ICI9" s="318"/>
      <c r="ICJ9" s="318"/>
      <c r="ICK9" s="318"/>
      <c r="ICL9" s="318"/>
      <c r="ICM9" s="318"/>
      <c r="ICN9" s="318"/>
      <c r="ICO9" s="318"/>
      <c r="ICP9" s="318"/>
      <c r="ICQ9" s="318"/>
      <c r="ICR9" s="318"/>
      <c r="ICS9" s="318"/>
      <c r="ICT9" s="318"/>
      <c r="ICU9" s="318"/>
      <c r="ICV9" s="318"/>
      <c r="ICW9" s="318"/>
      <c r="ICX9" s="318"/>
      <c r="ICY9" s="318"/>
      <c r="ICZ9" s="318"/>
      <c r="IDA9" s="318"/>
      <c r="IDB9" s="318"/>
      <c r="IDC9" s="318"/>
      <c r="IDD9" s="318"/>
      <c r="IDE9" s="318"/>
      <c r="IDF9" s="318"/>
      <c r="IDG9" s="318"/>
      <c r="IDH9" s="318"/>
      <c r="IDI9" s="318"/>
      <c r="IDJ9" s="318"/>
      <c r="IDK9" s="318"/>
      <c r="IDL9" s="318"/>
      <c r="IDM9" s="318"/>
      <c r="IDN9" s="318"/>
      <c r="IDO9" s="318"/>
      <c r="IDP9" s="318"/>
      <c r="IDQ9" s="318"/>
      <c r="IDR9" s="318"/>
      <c r="IDS9" s="318"/>
      <c r="IDT9" s="318"/>
      <c r="IDU9" s="318"/>
      <c r="IDV9" s="318"/>
      <c r="IDW9" s="318"/>
      <c r="IDX9" s="318"/>
      <c r="IDY9" s="318"/>
      <c r="IDZ9" s="318"/>
      <c r="IEA9" s="318"/>
      <c r="IEB9" s="318"/>
      <c r="IEC9" s="318"/>
      <c r="IED9" s="318"/>
      <c r="IEE9" s="318"/>
      <c r="IEF9" s="318"/>
      <c r="IEG9" s="318"/>
      <c r="IEH9" s="318"/>
      <c r="IEI9" s="318"/>
      <c r="IEJ9" s="318"/>
      <c r="IEK9" s="318"/>
      <c r="IEL9" s="318"/>
      <c r="IEM9" s="318"/>
      <c r="IEN9" s="318"/>
      <c r="IEO9" s="318"/>
      <c r="IEP9" s="318"/>
      <c r="IEQ9" s="318"/>
      <c r="IER9" s="318"/>
      <c r="IES9" s="318"/>
      <c r="IET9" s="318"/>
      <c r="IEU9" s="318"/>
      <c r="IEV9" s="318"/>
      <c r="IEW9" s="318"/>
      <c r="IEX9" s="318"/>
      <c r="IEY9" s="318"/>
      <c r="IEZ9" s="318"/>
      <c r="IFA9" s="318"/>
      <c r="IFB9" s="318"/>
      <c r="IFC9" s="318"/>
      <c r="IFD9" s="318"/>
      <c r="IFE9" s="318"/>
      <c r="IFF9" s="318"/>
      <c r="IFG9" s="318"/>
      <c r="IFH9" s="318"/>
      <c r="IFI9" s="318"/>
      <c r="IFJ9" s="318"/>
      <c r="IFK9" s="318"/>
      <c r="IFL9" s="318"/>
      <c r="IFM9" s="318"/>
      <c r="IFN9" s="318"/>
      <c r="IFO9" s="318"/>
      <c r="IFP9" s="318"/>
      <c r="IFQ9" s="318"/>
      <c r="IFR9" s="318"/>
      <c r="IFS9" s="318"/>
      <c r="IFT9" s="318"/>
      <c r="IFU9" s="318"/>
      <c r="IFV9" s="318"/>
      <c r="IFW9" s="318"/>
      <c r="IFX9" s="318"/>
      <c r="IFY9" s="318"/>
      <c r="IFZ9" s="318"/>
      <c r="IGA9" s="318"/>
      <c r="IGB9" s="318"/>
      <c r="IGC9" s="318"/>
      <c r="IGD9" s="318"/>
      <c r="IGE9" s="318"/>
      <c r="IGF9" s="318"/>
      <c r="IGG9" s="318"/>
      <c r="IGH9" s="318"/>
      <c r="IGI9" s="318"/>
      <c r="IGJ9" s="318"/>
      <c r="IGK9" s="318"/>
      <c r="IGL9" s="318"/>
      <c r="IGM9" s="318"/>
      <c r="IGN9" s="318"/>
      <c r="IGO9" s="318"/>
      <c r="IGP9" s="318"/>
      <c r="IGQ9" s="318"/>
      <c r="IGR9" s="318"/>
      <c r="IGS9" s="318"/>
      <c r="IGT9" s="318"/>
      <c r="IGU9" s="318"/>
      <c r="IGV9" s="318"/>
      <c r="IGW9" s="318"/>
      <c r="IGX9" s="318"/>
      <c r="IGY9" s="318"/>
      <c r="IGZ9" s="318"/>
      <c r="IHA9" s="318"/>
      <c r="IHB9" s="318"/>
      <c r="IHC9" s="318"/>
      <c r="IHD9" s="318"/>
      <c r="IHE9" s="318"/>
      <c r="IHF9" s="318"/>
      <c r="IHG9" s="318"/>
      <c r="IHH9" s="318"/>
      <c r="IHI9" s="318"/>
      <c r="IHJ9" s="318"/>
      <c r="IHK9" s="318"/>
      <c r="IHL9" s="318"/>
      <c r="IHM9" s="318"/>
      <c r="IHN9" s="318"/>
      <c r="IHO9" s="318"/>
      <c r="IHP9" s="318"/>
      <c r="IHQ9" s="318"/>
      <c r="IHR9" s="318"/>
      <c r="IHS9" s="318"/>
      <c r="IHT9" s="318"/>
      <c r="IHU9" s="318"/>
      <c r="IHV9" s="318"/>
      <c r="IHW9" s="318"/>
      <c r="IHX9" s="318"/>
      <c r="IHY9" s="318"/>
      <c r="IHZ9" s="318"/>
      <c r="IIA9" s="318"/>
      <c r="IIB9" s="318"/>
      <c r="IIC9" s="318"/>
      <c r="IID9" s="318"/>
      <c r="IIE9" s="318"/>
      <c r="IIF9" s="318"/>
      <c r="IIG9" s="318"/>
      <c r="IIH9" s="318"/>
      <c r="III9" s="318"/>
      <c r="IIJ9" s="318"/>
      <c r="IIK9" s="318"/>
      <c r="IIL9" s="318"/>
      <c r="IIM9" s="318"/>
      <c r="IIN9" s="318"/>
      <c r="IIO9" s="318"/>
      <c r="IIP9" s="318"/>
      <c r="IIQ9" s="318"/>
      <c r="IIR9" s="318"/>
      <c r="IIS9" s="318"/>
      <c r="IIT9" s="318"/>
      <c r="IIU9" s="318"/>
      <c r="IIV9" s="318"/>
      <c r="IIW9" s="318"/>
      <c r="IIX9" s="318"/>
      <c r="IIY9" s="318"/>
      <c r="IIZ9" s="318"/>
      <c r="IJA9" s="318"/>
      <c r="IJB9" s="318"/>
      <c r="IJC9" s="318"/>
      <c r="IJD9" s="318"/>
      <c r="IJE9" s="318"/>
      <c r="IJF9" s="318"/>
      <c r="IJG9" s="318"/>
      <c r="IJH9" s="318"/>
      <c r="IJI9" s="318"/>
      <c r="IJJ9" s="318"/>
      <c r="IJK9" s="318"/>
      <c r="IJL9" s="318"/>
      <c r="IJM9" s="318"/>
      <c r="IJN9" s="318"/>
      <c r="IJO9" s="318"/>
      <c r="IJP9" s="318"/>
      <c r="IJQ9" s="318"/>
      <c r="IJR9" s="318"/>
      <c r="IJS9" s="318"/>
      <c r="IJT9" s="318"/>
      <c r="IJU9" s="318"/>
      <c r="IJV9" s="318"/>
      <c r="IJW9" s="318"/>
      <c r="IJX9" s="318"/>
      <c r="IJY9" s="318"/>
      <c r="IJZ9" s="318"/>
      <c r="IKA9" s="318"/>
      <c r="IKB9" s="318"/>
      <c r="IKC9" s="318"/>
      <c r="IKD9" s="318"/>
      <c r="IKE9" s="318"/>
      <c r="IKF9" s="318"/>
      <c r="IKG9" s="318"/>
      <c r="IKH9" s="318"/>
      <c r="IKI9" s="318"/>
      <c r="IKJ9" s="318"/>
      <c r="IKK9" s="318"/>
      <c r="IKL9" s="318"/>
      <c r="IKM9" s="318"/>
      <c r="IKN9" s="318"/>
      <c r="IKO9" s="318"/>
      <c r="IKP9" s="318"/>
      <c r="IKQ9" s="318"/>
      <c r="IKR9" s="318"/>
      <c r="IKS9" s="318"/>
      <c r="IKT9" s="318"/>
      <c r="IKU9" s="318"/>
      <c r="IKV9" s="318"/>
      <c r="IKW9" s="318"/>
      <c r="IKX9" s="318"/>
      <c r="IKY9" s="318"/>
      <c r="IKZ9" s="318"/>
      <c r="ILA9" s="318"/>
      <c r="ILB9" s="318"/>
      <c r="ILC9" s="318"/>
      <c r="ILD9" s="318"/>
      <c r="ILE9" s="318"/>
      <c r="ILF9" s="318"/>
      <c r="ILG9" s="318"/>
      <c r="ILH9" s="318"/>
      <c r="ILI9" s="318"/>
      <c r="ILJ9" s="318"/>
      <c r="ILK9" s="318"/>
      <c r="ILL9" s="318"/>
      <c r="ILM9" s="318"/>
      <c r="ILN9" s="318"/>
      <c r="ILO9" s="318"/>
      <c r="ILP9" s="318"/>
      <c r="ILQ9" s="318"/>
      <c r="ILR9" s="318"/>
      <c r="ILS9" s="318"/>
      <c r="ILT9" s="318"/>
      <c r="ILU9" s="318"/>
      <c r="ILV9" s="318"/>
      <c r="ILW9" s="318"/>
      <c r="ILX9" s="318"/>
      <c r="ILY9" s="318"/>
      <c r="ILZ9" s="318"/>
      <c r="IMA9" s="318"/>
      <c r="IMB9" s="318"/>
      <c r="IMC9" s="318"/>
      <c r="IMD9" s="318"/>
      <c r="IME9" s="318"/>
      <c r="IMF9" s="318"/>
      <c r="IMG9" s="318"/>
      <c r="IMH9" s="318"/>
      <c r="IMI9" s="318"/>
      <c r="IMJ9" s="318"/>
      <c r="IMK9" s="318"/>
      <c r="IML9" s="318"/>
      <c r="IMM9" s="318"/>
      <c r="IMN9" s="318"/>
      <c r="IMO9" s="318"/>
      <c r="IMP9" s="318"/>
      <c r="IMQ9" s="318"/>
      <c r="IMR9" s="318"/>
      <c r="IMS9" s="318"/>
      <c r="IMT9" s="318"/>
      <c r="IMU9" s="318"/>
      <c r="IMV9" s="318"/>
      <c r="IMW9" s="318"/>
      <c r="IMX9" s="318"/>
      <c r="IMY9" s="318"/>
      <c r="IMZ9" s="318"/>
      <c r="INA9" s="318"/>
      <c r="INB9" s="318"/>
      <c r="INC9" s="318"/>
      <c r="IND9" s="318"/>
      <c r="INE9" s="318"/>
      <c r="INF9" s="318"/>
      <c r="ING9" s="318"/>
      <c r="INH9" s="318"/>
      <c r="INI9" s="318"/>
      <c r="INJ9" s="318"/>
      <c r="INK9" s="318"/>
      <c r="INL9" s="318"/>
      <c r="INM9" s="318"/>
      <c r="INN9" s="318"/>
      <c r="INO9" s="318"/>
      <c r="INP9" s="318"/>
      <c r="INQ9" s="318"/>
      <c r="INR9" s="318"/>
      <c r="INS9" s="318"/>
      <c r="INT9" s="318"/>
      <c r="INU9" s="318"/>
      <c r="INV9" s="318"/>
      <c r="INW9" s="318"/>
      <c r="INX9" s="318"/>
      <c r="INY9" s="318"/>
      <c r="INZ9" s="318"/>
      <c r="IOA9" s="318"/>
      <c r="IOB9" s="318"/>
      <c r="IOC9" s="318"/>
      <c r="IOD9" s="318"/>
      <c r="IOE9" s="318"/>
      <c r="IOF9" s="318"/>
      <c r="IOG9" s="318"/>
      <c r="IOH9" s="318"/>
      <c r="IOI9" s="318"/>
      <c r="IOJ9" s="318"/>
      <c r="IOK9" s="318"/>
      <c r="IOL9" s="318"/>
      <c r="IOM9" s="318"/>
      <c r="ION9" s="318"/>
      <c r="IOO9" s="318"/>
      <c r="IOP9" s="318"/>
      <c r="IOQ9" s="318"/>
      <c r="IOR9" s="318"/>
      <c r="IOS9" s="318"/>
      <c r="IOT9" s="318"/>
      <c r="IOU9" s="318"/>
      <c r="IOV9" s="318"/>
      <c r="IOW9" s="318"/>
      <c r="IOX9" s="318"/>
      <c r="IOY9" s="318"/>
      <c r="IOZ9" s="318"/>
      <c r="IPA9" s="318"/>
      <c r="IPB9" s="318"/>
      <c r="IPC9" s="318"/>
      <c r="IPD9" s="318"/>
      <c r="IPE9" s="318"/>
      <c r="IPF9" s="318"/>
      <c r="IPG9" s="318"/>
      <c r="IPH9" s="318"/>
      <c r="IPI9" s="318"/>
      <c r="IPJ9" s="318"/>
      <c r="IPK9" s="318"/>
      <c r="IPL9" s="318"/>
      <c r="IPM9" s="318"/>
      <c r="IPN9" s="318"/>
      <c r="IPO9" s="318"/>
      <c r="IPP9" s="318"/>
      <c r="IPQ9" s="318"/>
      <c r="IPR9" s="318"/>
      <c r="IPS9" s="318"/>
      <c r="IPT9" s="318"/>
      <c r="IPU9" s="318"/>
      <c r="IPV9" s="318"/>
      <c r="IPW9" s="318"/>
      <c r="IPX9" s="318"/>
      <c r="IPY9" s="318"/>
      <c r="IPZ9" s="318"/>
      <c r="IQA9" s="318"/>
      <c r="IQB9" s="318"/>
      <c r="IQC9" s="318"/>
      <c r="IQD9" s="318"/>
      <c r="IQE9" s="318"/>
      <c r="IQF9" s="318"/>
      <c r="IQG9" s="318"/>
      <c r="IQH9" s="318"/>
      <c r="IQI9" s="318"/>
      <c r="IQJ9" s="318"/>
      <c r="IQK9" s="318"/>
      <c r="IQL9" s="318"/>
      <c r="IQM9" s="318"/>
      <c r="IQN9" s="318"/>
      <c r="IQO9" s="318"/>
      <c r="IQP9" s="318"/>
      <c r="IQQ9" s="318"/>
      <c r="IQR9" s="318"/>
      <c r="IQS9" s="318"/>
      <c r="IQT9" s="318"/>
      <c r="IQU9" s="318"/>
      <c r="IQV9" s="318"/>
      <c r="IQW9" s="318"/>
      <c r="IQX9" s="318"/>
      <c r="IQY9" s="318"/>
      <c r="IQZ9" s="318"/>
      <c r="IRA9" s="318"/>
      <c r="IRB9" s="318"/>
      <c r="IRC9" s="318"/>
      <c r="IRD9" s="318"/>
      <c r="IRE9" s="318"/>
      <c r="IRF9" s="318"/>
      <c r="IRG9" s="318"/>
      <c r="IRH9" s="318"/>
      <c r="IRI9" s="318"/>
      <c r="IRJ9" s="318"/>
      <c r="IRK9" s="318"/>
      <c r="IRL9" s="318"/>
      <c r="IRM9" s="318"/>
      <c r="IRN9" s="318"/>
      <c r="IRO9" s="318"/>
      <c r="IRP9" s="318"/>
      <c r="IRQ9" s="318"/>
      <c r="IRR9" s="318"/>
      <c r="IRS9" s="318"/>
      <c r="IRT9" s="318"/>
      <c r="IRU9" s="318"/>
      <c r="IRV9" s="318"/>
      <c r="IRW9" s="318"/>
      <c r="IRX9" s="318"/>
      <c r="IRY9" s="318"/>
      <c r="IRZ9" s="318"/>
      <c r="ISA9" s="318"/>
      <c r="ISB9" s="318"/>
      <c r="ISC9" s="318"/>
      <c r="ISD9" s="318"/>
      <c r="ISE9" s="318"/>
      <c r="ISF9" s="318"/>
      <c r="ISG9" s="318"/>
      <c r="ISH9" s="318"/>
      <c r="ISI9" s="318"/>
      <c r="ISJ9" s="318"/>
      <c r="ISK9" s="318"/>
      <c r="ISL9" s="318"/>
      <c r="ISM9" s="318"/>
      <c r="ISN9" s="318"/>
      <c r="ISO9" s="318"/>
      <c r="ISP9" s="318"/>
      <c r="ISQ9" s="318"/>
      <c r="ISR9" s="318"/>
      <c r="ISS9" s="318"/>
      <c r="IST9" s="318"/>
      <c r="ISU9" s="318"/>
      <c r="ISV9" s="318"/>
      <c r="ISW9" s="318"/>
      <c r="ISX9" s="318"/>
      <c r="ISY9" s="318"/>
      <c r="ISZ9" s="318"/>
      <c r="ITA9" s="318"/>
      <c r="ITB9" s="318"/>
      <c r="ITC9" s="318"/>
      <c r="ITD9" s="318"/>
      <c r="ITE9" s="318"/>
      <c r="ITF9" s="318"/>
      <c r="ITG9" s="318"/>
      <c r="ITH9" s="318"/>
      <c r="ITI9" s="318"/>
      <c r="ITJ9" s="318"/>
      <c r="ITK9" s="318"/>
      <c r="ITL9" s="318"/>
      <c r="ITM9" s="318"/>
      <c r="ITN9" s="318"/>
      <c r="ITO9" s="318"/>
      <c r="ITP9" s="318"/>
      <c r="ITQ9" s="318"/>
      <c r="ITR9" s="318"/>
      <c r="ITS9" s="318"/>
      <c r="ITT9" s="318"/>
      <c r="ITU9" s="318"/>
      <c r="ITV9" s="318"/>
      <c r="ITW9" s="318"/>
      <c r="ITX9" s="318"/>
      <c r="ITY9" s="318"/>
      <c r="ITZ9" s="318"/>
      <c r="IUA9" s="318"/>
      <c r="IUB9" s="318"/>
      <c r="IUC9" s="318"/>
      <c r="IUD9" s="318"/>
      <c r="IUE9" s="318"/>
      <c r="IUF9" s="318"/>
      <c r="IUG9" s="318"/>
      <c r="IUH9" s="318"/>
      <c r="IUI9" s="318"/>
      <c r="IUJ9" s="318"/>
      <c r="IUK9" s="318"/>
      <c r="IUL9" s="318"/>
      <c r="IUM9" s="318"/>
      <c r="IUN9" s="318"/>
      <c r="IUO9" s="318"/>
      <c r="IUP9" s="318"/>
      <c r="IUQ9" s="318"/>
      <c r="IUR9" s="318"/>
      <c r="IUS9" s="318"/>
      <c r="IUT9" s="318"/>
      <c r="IUU9" s="318"/>
      <c r="IUV9" s="318"/>
      <c r="IUW9" s="318"/>
      <c r="IUX9" s="318"/>
      <c r="IUY9" s="318"/>
      <c r="IUZ9" s="318"/>
      <c r="IVA9" s="318"/>
      <c r="IVB9" s="318"/>
      <c r="IVC9" s="318"/>
      <c r="IVD9" s="318"/>
      <c r="IVE9" s="318"/>
      <c r="IVF9" s="318"/>
      <c r="IVG9" s="318"/>
      <c r="IVH9" s="318"/>
      <c r="IVI9" s="318"/>
      <c r="IVJ9" s="318"/>
      <c r="IVK9" s="318"/>
      <c r="IVL9" s="318"/>
      <c r="IVM9" s="318"/>
      <c r="IVN9" s="318"/>
      <c r="IVO9" s="318"/>
      <c r="IVP9" s="318"/>
      <c r="IVQ9" s="318"/>
      <c r="IVR9" s="318"/>
      <c r="IVS9" s="318"/>
      <c r="IVT9" s="318"/>
      <c r="IVU9" s="318"/>
      <c r="IVV9" s="318"/>
      <c r="IVW9" s="318"/>
      <c r="IVX9" s="318"/>
      <c r="IVY9" s="318"/>
      <c r="IVZ9" s="318"/>
      <c r="IWA9" s="318"/>
      <c r="IWB9" s="318"/>
      <c r="IWC9" s="318"/>
      <c r="IWD9" s="318"/>
      <c r="IWE9" s="318"/>
      <c r="IWF9" s="318"/>
      <c r="IWG9" s="318"/>
      <c r="IWH9" s="318"/>
      <c r="IWI9" s="318"/>
      <c r="IWJ9" s="318"/>
      <c r="IWK9" s="318"/>
      <c r="IWL9" s="318"/>
      <c r="IWM9" s="318"/>
      <c r="IWN9" s="318"/>
      <c r="IWO9" s="318"/>
      <c r="IWP9" s="318"/>
      <c r="IWQ9" s="318"/>
      <c r="IWR9" s="318"/>
      <c r="IWS9" s="318"/>
      <c r="IWT9" s="318"/>
      <c r="IWU9" s="318"/>
      <c r="IWV9" s="318"/>
      <c r="IWW9" s="318"/>
      <c r="IWX9" s="318"/>
      <c r="IWY9" s="318"/>
      <c r="IWZ9" s="318"/>
      <c r="IXA9" s="318"/>
      <c r="IXB9" s="318"/>
      <c r="IXC9" s="318"/>
      <c r="IXD9" s="318"/>
      <c r="IXE9" s="318"/>
      <c r="IXF9" s="318"/>
      <c r="IXG9" s="318"/>
      <c r="IXH9" s="318"/>
      <c r="IXI9" s="318"/>
      <c r="IXJ9" s="318"/>
      <c r="IXK9" s="318"/>
      <c r="IXL9" s="318"/>
      <c r="IXM9" s="318"/>
      <c r="IXN9" s="318"/>
      <c r="IXO9" s="318"/>
      <c r="IXP9" s="318"/>
      <c r="IXQ9" s="318"/>
      <c r="IXR9" s="318"/>
      <c r="IXS9" s="318"/>
      <c r="IXT9" s="318"/>
      <c r="IXU9" s="318"/>
      <c r="IXV9" s="318"/>
      <c r="IXW9" s="318"/>
      <c r="IXX9" s="318"/>
      <c r="IXY9" s="318"/>
      <c r="IXZ9" s="318"/>
      <c r="IYA9" s="318"/>
      <c r="IYB9" s="318"/>
      <c r="IYC9" s="318"/>
      <c r="IYD9" s="318"/>
      <c r="IYE9" s="318"/>
      <c r="IYF9" s="318"/>
      <c r="IYG9" s="318"/>
      <c r="IYH9" s="318"/>
      <c r="IYI9" s="318"/>
      <c r="IYJ9" s="318"/>
      <c r="IYK9" s="318"/>
      <c r="IYL9" s="318"/>
      <c r="IYM9" s="318"/>
      <c r="IYN9" s="318"/>
      <c r="IYO9" s="318"/>
      <c r="IYP9" s="318"/>
      <c r="IYQ9" s="318"/>
      <c r="IYR9" s="318"/>
      <c r="IYS9" s="318"/>
      <c r="IYT9" s="318"/>
      <c r="IYU9" s="318"/>
      <c r="IYV9" s="318"/>
      <c r="IYW9" s="318"/>
      <c r="IYX9" s="318"/>
      <c r="IYY9" s="318"/>
      <c r="IYZ9" s="318"/>
      <c r="IZA9" s="318"/>
      <c r="IZB9" s="318"/>
      <c r="IZC9" s="318"/>
      <c r="IZD9" s="318"/>
      <c r="IZE9" s="318"/>
      <c r="IZF9" s="318"/>
      <c r="IZG9" s="318"/>
      <c r="IZH9" s="318"/>
      <c r="IZI9" s="318"/>
      <c r="IZJ9" s="318"/>
      <c r="IZK9" s="318"/>
      <c r="IZL9" s="318"/>
      <c r="IZM9" s="318"/>
      <c r="IZN9" s="318"/>
      <c r="IZO9" s="318"/>
      <c r="IZP9" s="318"/>
      <c r="IZQ9" s="318"/>
      <c r="IZR9" s="318"/>
      <c r="IZS9" s="318"/>
      <c r="IZT9" s="318"/>
      <c r="IZU9" s="318"/>
      <c r="IZV9" s="318"/>
      <c r="IZW9" s="318"/>
      <c r="IZX9" s="318"/>
      <c r="IZY9" s="318"/>
      <c r="IZZ9" s="318"/>
      <c r="JAA9" s="318"/>
      <c r="JAB9" s="318"/>
      <c r="JAC9" s="318"/>
      <c r="JAD9" s="318"/>
      <c r="JAE9" s="318"/>
      <c r="JAF9" s="318"/>
      <c r="JAG9" s="318"/>
      <c r="JAH9" s="318"/>
      <c r="JAI9" s="318"/>
      <c r="JAJ9" s="318"/>
      <c r="JAK9" s="318"/>
      <c r="JAL9" s="318"/>
      <c r="JAM9" s="318"/>
      <c r="JAN9" s="318"/>
      <c r="JAO9" s="318"/>
      <c r="JAP9" s="318"/>
      <c r="JAQ9" s="318"/>
      <c r="JAR9" s="318"/>
      <c r="JAS9" s="318"/>
      <c r="JAT9" s="318"/>
      <c r="JAU9" s="318"/>
      <c r="JAV9" s="318"/>
      <c r="JAW9" s="318"/>
      <c r="JAX9" s="318"/>
      <c r="JAY9" s="318"/>
      <c r="JAZ9" s="318"/>
      <c r="JBA9" s="318"/>
      <c r="JBB9" s="318"/>
      <c r="JBC9" s="318"/>
      <c r="JBD9" s="318"/>
      <c r="JBE9" s="318"/>
      <c r="JBF9" s="318"/>
      <c r="JBG9" s="318"/>
      <c r="JBH9" s="318"/>
      <c r="JBI9" s="318"/>
      <c r="JBJ9" s="318"/>
      <c r="JBK9" s="318"/>
      <c r="JBL9" s="318"/>
      <c r="JBM9" s="318"/>
      <c r="JBN9" s="318"/>
      <c r="JBO9" s="318"/>
      <c r="JBP9" s="318"/>
      <c r="JBQ9" s="318"/>
      <c r="JBR9" s="318"/>
      <c r="JBS9" s="318"/>
      <c r="JBT9" s="318"/>
      <c r="JBU9" s="318"/>
      <c r="JBV9" s="318"/>
      <c r="JBW9" s="318"/>
      <c r="JBX9" s="318"/>
      <c r="JBY9" s="318"/>
      <c r="JBZ9" s="318"/>
      <c r="JCA9" s="318"/>
      <c r="JCB9" s="318"/>
      <c r="JCC9" s="318"/>
      <c r="JCD9" s="318"/>
      <c r="JCE9" s="318"/>
      <c r="JCF9" s="318"/>
      <c r="JCG9" s="318"/>
      <c r="JCH9" s="318"/>
      <c r="JCI9" s="318"/>
      <c r="JCJ9" s="318"/>
      <c r="JCK9" s="318"/>
      <c r="JCL9" s="318"/>
      <c r="JCM9" s="318"/>
      <c r="JCN9" s="318"/>
      <c r="JCO9" s="318"/>
      <c r="JCP9" s="318"/>
      <c r="JCQ9" s="318"/>
      <c r="JCR9" s="318"/>
      <c r="JCS9" s="318"/>
      <c r="JCT9" s="318"/>
      <c r="JCU9" s="318"/>
      <c r="JCV9" s="318"/>
      <c r="JCW9" s="318"/>
      <c r="JCX9" s="318"/>
      <c r="JCY9" s="318"/>
      <c r="JCZ9" s="318"/>
      <c r="JDA9" s="318"/>
      <c r="JDB9" s="318"/>
      <c r="JDC9" s="318"/>
      <c r="JDD9" s="318"/>
      <c r="JDE9" s="318"/>
      <c r="JDF9" s="318"/>
      <c r="JDG9" s="318"/>
      <c r="JDH9" s="318"/>
      <c r="JDI9" s="318"/>
      <c r="JDJ9" s="318"/>
      <c r="JDK9" s="318"/>
      <c r="JDL9" s="318"/>
      <c r="JDM9" s="318"/>
      <c r="JDN9" s="318"/>
      <c r="JDO9" s="318"/>
      <c r="JDP9" s="318"/>
      <c r="JDQ9" s="318"/>
      <c r="JDR9" s="318"/>
      <c r="JDS9" s="318"/>
      <c r="JDT9" s="318"/>
      <c r="JDU9" s="318"/>
      <c r="JDV9" s="318"/>
      <c r="JDW9" s="318"/>
      <c r="JDX9" s="318"/>
      <c r="JDY9" s="318"/>
      <c r="JDZ9" s="318"/>
      <c r="JEA9" s="318"/>
      <c r="JEB9" s="318"/>
      <c r="JEC9" s="318"/>
      <c r="JED9" s="318"/>
      <c r="JEE9" s="318"/>
      <c r="JEF9" s="318"/>
      <c r="JEG9" s="318"/>
      <c r="JEH9" s="318"/>
      <c r="JEI9" s="318"/>
      <c r="JEJ9" s="318"/>
      <c r="JEK9" s="318"/>
      <c r="JEL9" s="318"/>
      <c r="JEM9" s="318"/>
      <c r="JEN9" s="318"/>
      <c r="JEO9" s="318"/>
      <c r="JEP9" s="318"/>
      <c r="JEQ9" s="318"/>
      <c r="JER9" s="318"/>
      <c r="JES9" s="318"/>
      <c r="JET9" s="318"/>
      <c r="JEU9" s="318"/>
      <c r="JEV9" s="318"/>
      <c r="JEW9" s="318"/>
      <c r="JEX9" s="318"/>
      <c r="JEY9" s="318"/>
      <c r="JEZ9" s="318"/>
      <c r="JFA9" s="318"/>
      <c r="JFB9" s="318"/>
      <c r="JFC9" s="318"/>
      <c r="JFD9" s="318"/>
      <c r="JFE9" s="318"/>
      <c r="JFF9" s="318"/>
      <c r="JFG9" s="318"/>
      <c r="JFH9" s="318"/>
      <c r="JFI9" s="318"/>
      <c r="JFJ9" s="318"/>
      <c r="JFK9" s="318"/>
      <c r="JFL9" s="318"/>
      <c r="JFM9" s="318"/>
      <c r="JFN9" s="318"/>
      <c r="JFO9" s="318"/>
      <c r="JFP9" s="318"/>
      <c r="JFQ9" s="318"/>
      <c r="JFR9" s="318"/>
      <c r="JFS9" s="318"/>
      <c r="JFT9" s="318"/>
      <c r="JFU9" s="318"/>
      <c r="JFV9" s="318"/>
      <c r="JFW9" s="318"/>
      <c r="JFX9" s="318"/>
      <c r="JFY9" s="318"/>
      <c r="JFZ9" s="318"/>
      <c r="JGA9" s="318"/>
      <c r="JGB9" s="318"/>
      <c r="JGC9" s="318"/>
      <c r="JGD9" s="318"/>
      <c r="JGE9" s="318"/>
      <c r="JGF9" s="318"/>
      <c r="JGG9" s="318"/>
      <c r="JGH9" s="318"/>
      <c r="JGI9" s="318"/>
      <c r="JGJ9" s="318"/>
      <c r="JGK9" s="318"/>
      <c r="JGL9" s="318"/>
      <c r="JGM9" s="318"/>
      <c r="JGN9" s="318"/>
      <c r="JGO9" s="318"/>
      <c r="JGP9" s="318"/>
      <c r="JGQ9" s="318"/>
      <c r="JGR9" s="318"/>
      <c r="JGS9" s="318"/>
      <c r="JGT9" s="318"/>
      <c r="JGU9" s="318"/>
      <c r="JGV9" s="318"/>
      <c r="JGW9" s="318"/>
      <c r="JGX9" s="318"/>
      <c r="JGY9" s="318"/>
      <c r="JGZ9" s="318"/>
      <c r="JHA9" s="318"/>
      <c r="JHB9" s="318"/>
      <c r="JHC9" s="318"/>
      <c r="JHD9" s="318"/>
      <c r="JHE9" s="318"/>
      <c r="JHF9" s="318"/>
      <c r="JHG9" s="318"/>
      <c r="JHH9" s="318"/>
      <c r="JHI9" s="318"/>
      <c r="JHJ9" s="318"/>
      <c r="JHK9" s="318"/>
      <c r="JHL9" s="318"/>
      <c r="JHM9" s="318"/>
      <c r="JHN9" s="318"/>
      <c r="JHO9" s="318"/>
      <c r="JHP9" s="318"/>
      <c r="JHQ9" s="318"/>
      <c r="JHR9" s="318"/>
      <c r="JHS9" s="318"/>
      <c r="JHT9" s="318"/>
      <c r="JHU9" s="318"/>
      <c r="JHV9" s="318"/>
      <c r="JHW9" s="318"/>
      <c r="JHX9" s="318"/>
      <c r="JHY9" s="318"/>
      <c r="JHZ9" s="318"/>
      <c r="JIA9" s="318"/>
      <c r="JIB9" s="318"/>
      <c r="JIC9" s="318"/>
      <c r="JID9" s="318"/>
      <c r="JIE9" s="318"/>
      <c r="JIF9" s="318"/>
      <c r="JIG9" s="318"/>
      <c r="JIH9" s="318"/>
      <c r="JII9" s="318"/>
      <c r="JIJ9" s="318"/>
      <c r="JIK9" s="318"/>
      <c r="JIL9" s="318"/>
      <c r="JIM9" s="318"/>
      <c r="JIN9" s="318"/>
      <c r="JIO9" s="318"/>
      <c r="JIP9" s="318"/>
      <c r="JIQ9" s="318"/>
      <c r="JIR9" s="318"/>
      <c r="JIS9" s="318"/>
      <c r="JIT9" s="318"/>
      <c r="JIU9" s="318"/>
      <c r="JIV9" s="318"/>
      <c r="JIW9" s="318"/>
      <c r="JIX9" s="318"/>
      <c r="JIY9" s="318"/>
      <c r="JIZ9" s="318"/>
      <c r="JJA9" s="318"/>
      <c r="JJB9" s="318"/>
      <c r="JJC9" s="318"/>
      <c r="JJD9" s="318"/>
      <c r="JJE9" s="318"/>
      <c r="JJF9" s="318"/>
      <c r="JJG9" s="318"/>
      <c r="JJH9" s="318"/>
      <c r="JJI9" s="318"/>
      <c r="JJJ9" s="318"/>
      <c r="JJK9" s="318"/>
      <c r="JJL9" s="318"/>
      <c r="JJM9" s="318"/>
      <c r="JJN9" s="318"/>
      <c r="JJO9" s="318"/>
      <c r="JJP9" s="318"/>
      <c r="JJQ9" s="318"/>
      <c r="JJR9" s="318"/>
      <c r="JJS9" s="318"/>
      <c r="JJT9" s="318"/>
      <c r="JJU9" s="318"/>
      <c r="JJV9" s="318"/>
      <c r="JJW9" s="318"/>
      <c r="JJX9" s="318"/>
      <c r="JJY9" s="318"/>
      <c r="JJZ9" s="318"/>
      <c r="JKA9" s="318"/>
      <c r="JKB9" s="318"/>
      <c r="JKC9" s="318"/>
      <c r="JKD9" s="318"/>
      <c r="JKE9" s="318"/>
      <c r="JKF9" s="318"/>
      <c r="JKG9" s="318"/>
      <c r="JKH9" s="318"/>
      <c r="JKI9" s="318"/>
      <c r="JKJ9" s="318"/>
      <c r="JKK9" s="318"/>
      <c r="JKL9" s="318"/>
      <c r="JKM9" s="318"/>
      <c r="JKN9" s="318"/>
      <c r="JKO9" s="318"/>
      <c r="JKP9" s="318"/>
      <c r="JKQ9" s="318"/>
      <c r="JKR9" s="318"/>
      <c r="JKS9" s="318"/>
      <c r="JKT9" s="318"/>
      <c r="JKU9" s="318"/>
      <c r="JKV9" s="318"/>
      <c r="JKW9" s="318"/>
      <c r="JKX9" s="318"/>
      <c r="JKY9" s="318"/>
      <c r="JKZ9" s="318"/>
      <c r="JLA9" s="318"/>
      <c r="JLB9" s="318"/>
      <c r="JLC9" s="318"/>
      <c r="JLD9" s="318"/>
      <c r="JLE9" s="318"/>
      <c r="JLF9" s="318"/>
      <c r="JLG9" s="318"/>
      <c r="JLH9" s="318"/>
      <c r="JLI9" s="318"/>
      <c r="JLJ9" s="318"/>
      <c r="JLK9" s="318"/>
      <c r="JLL9" s="318"/>
      <c r="JLM9" s="318"/>
      <c r="JLN9" s="318"/>
      <c r="JLO9" s="318"/>
      <c r="JLP9" s="318"/>
      <c r="JLQ9" s="318"/>
      <c r="JLR9" s="318"/>
      <c r="JLS9" s="318"/>
      <c r="JLT9" s="318"/>
      <c r="JLU9" s="318"/>
      <c r="JLV9" s="318"/>
      <c r="JLW9" s="318"/>
      <c r="JLX9" s="318"/>
      <c r="JLY9" s="318"/>
      <c r="JLZ9" s="318"/>
      <c r="JMA9" s="318"/>
      <c r="JMB9" s="318"/>
      <c r="JMC9" s="318"/>
      <c r="JMD9" s="318"/>
      <c r="JME9" s="318"/>
      <c r="JMF9" s="318"/>
      <c r="JMG9" s="318"/>
      <c r="JMH9" s="318"/>
      <c r="JMI9" s="318"/>
      <c r="JMJ9" s="318"/>
      <c r="JMK9" s="318"/>
      <c r="JML9" s="318"/>
      <c r="JMM9" s="318"/>
      <c r="JMN9" s="318"/>
      <c r="JMO9" s="318"/>
      <c r="JMP9" s="318"/>
      <c r="JMQ9" s="318"/>
      <c r="JMR9" s="318"/>
      <c r="JMS9" s="318"/>
      <c r="JMT9" s="318"/>
      <c r="JMU9" s="318"/>
      <c r="JMV9" s="318"/>
      <c r="JMW9" s="318"/>
      <c r="JMX9" s="318"/>
      <c r="JMY9" s="318"/>
      <c r="JMZ9" s="318"/>
      <c r="JNA9" s="318"/>
      <c r="JNB9" s="318"/>
      <c r="JNC9" s="318"/>
      <c r="JND9" s="318"/>
      <c r="JNE9" s="318"/>
      <c r="JNF9" s="318"/>
      <c r="JNG9" s="318"/>
      <c r="JNH9" s="318"/>
      <c r="JNI9" s="318"/>
      <c r="JNJ9" s="318"/>
      <c r="JNK9" s="318"/>
      <c r="JNL9" s="318"/>
      <c r="JNM9" s="318"/>
      <c r="JNN9" s="318"/>
      <c r="JNO9" s="318"/>
      <c r="JNP9" s="318"/>
      <c r="JNQ9" s="318"/>
      <c r="JNR9" s="318"/>
      <c r="JNS9" s="318"/>
      <c r="JNT9" s="318"/>
      <c r="JNU9" s="318"/>
      <c r="JNV9" s="318"/>
      <c r="JNW9" s="318"/>
      <c r="JNX9" s="318"/>
      <c r="JNY9" s="318"/>
      <c r="JNZ9" s="318"/>
      <c r="JOA9" s="318"/>
      <c r="JOB9" s="318"/>
      <c r="JOC9" s="318"/>
      <c r="JOD9" s="318"/>
      <c r="JOE9" s="318"/>
      <c r="JOF9" s="318"/>
      <c r="JOG9" s="318"/>
      <c r="JOH9" s="318"/>
      <c r="JOI9" s="318"/>
      <c r="JOJ9" s="318"/>
      <c r="JOK9" s="318"/>
      <c r="JOL9" s="318"/>
      <c r="JOM9" s="318"/>
      <c r="JON9" s="318"/>
      <c r="JOO9" s="318"/>
      <c r="JOP9" s="318"/>
      <c r="JOQ9" s="318"/>
      <c r="JOR9" s="318"/>
      <c r="JOS9" s="318"/>
      <c r="JOT9" s="318"/>
      <c r="JOU9" s="318"/>
      <c r="JOV9" s="318"/>
      <c r="JOW9" s="318"/>
      <c r="JOX9" s="318"/>
      <c r="JOY9" s="318"/>
      <c r="JOZ9" s="318"/>
      <c r="JPA9" s="318"/>
      <c r="JPB9" s="318"/>
      <c r="JPC9" s="318"/>
      <c r="JPD9" s="318"/>
      <c r="JPE9" s="318"/>
      <c r="JPF9" s="318"/>
      <c r="JPG9" s="318"/>
      <c r="JPH9" s="318"/>
      <c r="JPI9" s="318"/>
      <c r="JPJ9" s="318"/>
      <c r="JPK9" s="318"/>
      <c r="JPL9" s="318"/>
      <c r="JPM9" s="318"/>
      <c r="JPN9" s="318"/>
      <c r="JPO9" s="318"/>
      <c r="JPP9" s="318"/>
      <c r="JPQ9" s="318"/>
      <c r="JPR9" s="318"/>
      <c r="JPS9" s="318"/>
      <c r="JPT9" s="318"/>
      <c r="JPU9" s="318"/>
      <c r="JPV9" s="318"/>
      <c r="JPW9" s="318"/>
      <c r="JPX9" s="318"/>
      <c r="JPY9" s="318"/>
      <c r="JPZ9" s="318"/>
      <c r="JQA9" s="318"/>
      <c r="JQB9" s="318"/>
      <c r="JQC9" s="318"/>
      <c r="JQD9" s="318"/>
      <c r="JQE9" s="318"/>
      <c r="JQF9" s="318"/>
      <c r="JQG9" s="318"/>
      <c r="JQH9" s="318"/>
      <c r="JQI9" s="318"/>
      <c r="JQJ9" s="318"/>
      <c r="JQK9" s="318"/>
      <c r="JQL9" s="318"/>
      <c r="JQM9" s="318"/>
      <c r="JQN9" s="318"/>
      <c r="JQO9" s="318"/>
      <c r="JQP9" s="318"/>
      <c r="JQQ9" s="318"/>
      <c r="JQR9" s="318"/>
      <c r="JQS9" s="318"/>
      <c r="JQT9" s="318"/>
      <c r="JQU9" s="318"/>
      <c r="JQV9" s="318"/>
      <c r="JQW9" s="318"/>
      <c r="JQX9" s="318"/>
      <c r="JQY9" s="318"/>
      <c r="JQZ9" s="318"/>
      <c r="JRA9" s="318"/>
      <c r="JRB9" s="318"/>
      <c r="JRC9" s="318"/>
      <c r="JRD9" s="318"/>
      <c r="JRE9" s="318"/>
      <c r="JRF9" s="318"/>
      <c r="JRG9" s="318"/>
      <c r="JRH9" s="318"/>
      <c r="JRI9" s="318"/>
      <c r="JRJ9" s="318"/>
      <c r="JRK9" s="318"/>
      <c r="JRL9" s="318"/>
      <c r="JRM9" s="318"/>
      <c r="JRN9" s="318"/>
      <c r="JRO9" s="318"/>
      <c r="JRP9" s="318"/>
      <c r="JRQ9" s="318"/>
      <c r="JRR9" s="318"/>
      <c r="JRS9" s="318"/>
      <c r="JRT9" s="318"/>
      <c r="JRU9" s="318"/>
      <c r="JRV9" s="318"/>
      <c r="JRW9" s="318"/>
      <c r="JRX9" s="318"/>
      <c r="JRY9" s="318"/>
      <c r="JRZ9" s="318"/>
      <c r="JSA9" s="318"/>
      <c r="JSB9" s="318"/>
      <c r="JSC9" s="318"/>
      <c r="JSD9" s="318"/>
      <c r="JSE9" s="318"/>
      <c r="JSF9" s="318"/>
      <c r="JSG9" s="318"/>
      <c r="JSH9" s="318"/>
      <c r="JSI9" s="318"/>
      <c r="JSJ9" s="318"/>
      <c r="JSK9" s="318"/>
      <c r="JSL9" s="318"/>
      <c r="JSM9" s="318"/>
      <c r="JSN9" s="318"/>
      <c r="JSO9" s="318"/>
      <c r="JSP9" s="318"/>
      <c r="JSQ9" s="318"/>
      <c r="JSR9" s="318"/>
      <c r="JSS9" s="318"/>
      <c r="JST9" s="318"/>
      <c r="JSU9" s="318"/>
      <c r="JSV9" s="318"/>
      <c r="JSW9" s="318"/>
      <c r="JSX9" s="318"/>
      <c r="JSY9" s="318"/>
      <c r="JSZ9" s="318"/>
      <c r="JTA9" s="318"/>
      <c r="JTB9" s="318"/>
      <c r="JTC9" s="318"/>
      <c r="JTD9" s="318"/>
      <c r="JTE9" s="318"/>
      <c r="JTF9" s="318"/>
      <c r="JTG9" s="318"/>
      <c r="JTH9" s="318"/>
      <c r="JTI9" s="318"/>
      <c r="JTJ9" s="318"/>
      <c r="JTK9" s="318"/>
      <c r="JTL9" s="318"/>
      <c r="JTM9" s="318"/>
      <c r="JTN9" s="318"/>
      <c r="JTO9" s="318"/>
      <c r="JTP9" s="318"/>
      <c r="JTQ9" s="318"/>
      <c r="JTR9" s="318"/>
      <c r="JTS9" s="318"/>
      <c r="JTT9" s="318"/>
      <c r="JTU9" s="318"/>
      <c r="JTV9" s="318"/>
      <c r="JTW9" s="318"/>
      <c r="JTX9" s="318"/>
      <c r="JTY9" s="318"/>
      <c r="JTZ9" s="318"/>
      <c r="JUA9" s="318"/>
      <c r="JUB9" s="318"/>
      <c r="JUC9" s="318"/>
      <c r="JUD9" s="318"/>
      <c r="JUE9" s="318"/>
      <c r="JUF9" s="318"/>
      <c r="JUG9" s="318"/>
      <c r="JUH9" s="318"/>
      <c r="JUI9" s="318"/>
      <c r="JUJ9" s="318"/>
      <c r="JUK9" s="318"/>
      <c r="JUL9" s="318"/>
      <c r="JUM9" s="318"/>
      <c r="JUN9" s="318"/>
      <c r="JUO9" s="318"/>
      <c r="JUP9" s="318"/>
      <c r="JUQ9" s="318"/>
      <c r="JUR9" s="318"/>
      <c r="JUS9" s="318"/>
      <c r="JUT9" s="318"/>
      <c r="JUU9" s="318"/>
      <c r="JUV9" s="318"/>
      <c r="JUW9" s="318"/>
      <c r="JUX9" s="318"/>
      <c r="JUY9" s="318"/>
      <c r="JUZ9" s="318"/>
      <c r="JVA9" s="318"/>
      <c r="JVB9" s="318"/>
      <c r="JVC9" s="318"/>
      <c r="JVD9" s="318"/>
      <c r="JVE9" s="318"/>
      <c r="JVF9" s="318"/>
      <c r="JVG9" s="318"/>
      <c r="JVH9" s="318"/>
      <c r="JVI9" s="318"/>
      <c r="JVJ9" s="318"/>
      <c r="JVK9" s="318"/>
      <c r="JVL9" s="318"/>
      <c r="JVM9" s="318"/>
      <c r="JVN9" s="318"/>
      <c r="JVO9" s="318"/>
      <c r="JVP9" s="318"/>
      <c r="JVQ9" s="318"/>
      <c r="JVR9" s="318"/>
      <c r="JVS9" s="318"/>
      <c r="JVT9" s="318"/>
      <c r="JVU9" s="318"/>
      <c r="JVV9" s="318"/>
      <c r="JVW9" s="318"/>
      <c r="JVX9" s="318"/>
      <c r="JVY9" s="318"/>
      <c r="JVZ9" s="318"/>
      <c r="JWA9" s="318"/>
      <c r="JWB9" s="318"/>
      <c r="JWC9" s="318"/>
      <c r="JWD9" s="318"/>
      <c r="JWE9" s="318"/>
      <c r="JWF9" s="318"/>
      <c r="JWG9" s="318"/>
      <c r="JWH9" s="318"/>
      <c r="JWI9" s="318"/>
      <c r="JWJ9" s="318"/>
      <c r="JWK9" s="318"/>
      <c r="JWL9" s="318"/>
      <c r="JWM9" s="318"/>
      <c r="JWN9" s="318"/>
      <c r="JWO9" s="318"/>
      <c r="JWP9" s="318"/>
      <c r="JWQ9" s="318"/>
      <c r="JWR9" s="318"/>
      <c r="JWS9" s="318"/>
      <c r="JWT9" s="318"/>
      <c r="JWU9" s="318"/>
      <c r="JWV9" s="318"/>
      <c r="JWW9" s="318"/>
      <c r="JWX9" s="318"/>
      <c r="JWY9" s="318"/>
      <c r="JWZ9" s="318"/>
      <c r="JXA9" s="318"/>
      <c r="JXB9" s="318"/>
      <c r="JXC9" s="318"/>
      <c r="JXD9" s="318"/>
      <c r="JXE9" s="318"/>
      <c r="JXF9" s="318"/>
      <c r="JXG9" s="318"/>
      <c r="JXH9" s="318"/>
      <c r="JXI9" s="318"/>
      <c r="JXJ9" s="318"/>
      <c r="JXK9" s="318"/>
      <c r="JXL9" s="318"/>
      <c r="JXM9" s="318"/>
      <c r="JXN9" s="318"/>
      <c r="JXO9" s="318"/>
      <c r="JXP9" s="318"/>
      <c r="JXQ9" s="318"/>
      <c r="JXR9" s="318"/>
      <c r="JXS9" s="318"/>
      <c r="JXT9" s="318"/>
      <c r="JXU9" s="318"/>
      <c r="JXV9" s="318"/>
      <c r="JXW9" s="318"/>
      <c r="JXX9" s="318"/>
      <c r="JXY9" s="318"/>
      <c r="JXZ9" s="318"/>
      <c r="JYA9" s="318"/>
      <c r="JYB9" s="318"/>
      <c r="JYC9" s="318"/>
      <c r="JYD9" s="318"/>
      <c r="JYE9" s="318"/>
      <c r="JYF9" s="318"/>
      <c r="JYG9" s="318"/>
      <c r="JYH9" s="318"/>
      <c r="JYI9" s="318"/>
      <c r="JYJ9" s="318"/>
      <c r="JYK9" s="318"/>
      <c r="JYL9" s="318"/>
      <c r="JYM9" s="318"/>
      <c r="JYN9" s="318"/>
      <c r="JYO9" s="318"/>
      <c r="JYP9" s="318"/>
      <c r="JYQ9" s="318"/>
      <c r="JYR9" s="318"/>
      <c r="JYS9" s="318"/>
      <c r="JYT9" s="318"/>
      <c r="JYU9" s="318"/>
      <c r="JYV9" s="318"/>
      <c r="JYW9" s="318"/>
      <c r="JYX9" s="318"/>
      <c r="JYY9" s="318"/>
      <c r="JYZ9" s="318"/>
      <c r="JZA9" s="318"/>
      <c r="JZB9" s="318"/>
      <c r="JZC9" s="318"/>
      <c r="JZD9" s="318"/>
      <c r="JZE9" s="318"/>
      <c r="JZF9" s="318"/>
      <c r="JZG9" s="318"/>
      <c r="JZH9" s="318"/>
      <c r="JZI9" s="318"/>
      <c r="JZJ9" s="318"/>
      <c r="JZK9" s="318"/>
      <c r="JZL9" s="318"/>
      <c r="JZM9" s="318"/>
      <c r="JZN9" s="318"/>
      <c r="JZO9" s="318"/>
      <c r="JZP9" s="318"/>
      <c r="JZQ9" s="318"/>
      <c r="JZR9" s="318"/>
      <c r="JZS9" s="318"/>
      <c r="JZT9" s="318"/>
      <c r="JZU9" s="318"/>
      <c r="JZV9" s="318"/>
      <c r="JZW9" s="318"/>
      <c r="JZX9" s="318"/>
      <c r="JZY9" s="318"/>
      <c r="JZZ9" s="318"/>
      <c r="KAA9" s="318"/>
      <c r="KAB9" s="318"/>
      <c r="KAC9" s="318"/>
      <c r="KAD9" s="318"/>
      <c r="KAE9" s="318"/>
      <c r="KAF9" s="318"/>
      <c r="KAG9" s="318"/>
      <c r="KAH9" s="318"/>
      <c r="KAI9" s="318"/>
      <c r="KAJ9" s="318"/>
      <c r="KAK9" s="318"/>
      <c r="KAL9" s="318"/>
      <c r="KAM9" s="318"/>
      <c r="KAN9" s="318"/>
      <c r="KAO9" s="318"/>
      <c r="KAP9" s="318"/>
      <c r="KAQ9" s="318"/>
      <c r="KAR9" s="318"/>
      <c r="KAS9" s="318"/>
      <c r="KAT9" s="318"/>
      <c r="KAU9" s="318"/>
      <c r="KAV9" s="318"/>
      <c r="KAW9" s="318"/>
      <c r="KAX9" s="318"/>
      <c r="KAY9" s="318"/>
      <c r="KAZ9" s="318"/>
      <c r="KBA9" s="318"/>
      <c r="KBB9" s="318"/>
      <c r="KBC9" s="318"/>
      <c r="KBD9" s="318"/>
      <c r="KBE9" s="318"/>
      <c r="KBF9" s="318"/>
      <c r="KBG9" s="318"/>
      <c r="KBH9" s="318"/>
      <c r="KBI9" s="318"/>
      <c r="KBJ9" s="318"/>
      <c r="KBK9" s="318"/>
      <c r="KBL9" s="318"/>
      <c r="KBM9" s="318"/>
      <c r="KBN9" s="318"/>
      <c r="KBO9" s="318"/>
      <c r="KBP9" s="318"/>
      <c r="KBQ9" s="318"/>
      <c r="KBR9" s="318"/>
      <c r="KBS9" s="318"/>
      <c r="KBT9" s="318"/>
      <c r="KBU9" s="318"/>
      <c r="KBV9" s="318"/>
      <c r="KBW9" s="318"/>
      <c r="KBX9" s="318"/>
      <c r="KBY9" s="318"/>
      <c r="KBZ9" s="318"/>
      <c r="KCA9" s="318"/>
      <c r="KCB9" s="318"/>
      <c r="KCC9" s="318"/>
      <c r="KCD9" s="318"/>
      <c r="KCE9" s="318"/>
      <c r="KCF9" s="318"/>
      <c r="KCG9" s="318"/>
      <c r="KCH9" s="318"/>
      <c r="KCI9" s="318"/>
      <c r="KCJ9" s="318"/>
      <c r="KCK9" s="318"/>
      <c r="KCL9" s="318"/>
      <c r="KCM9" s="318"/>
      <c r="KCN9" s="318"/>
      <c r="KCO9" s="318"/>
      <c r="KCP9" s="318"/>
      <c r="KCQ9" s="318"/>
      <c r="KCR9" s="318"/>
      <c r="KCS9" s="318"/>
      <c r="KCT9" s="318"/>
      <c r="KCU9" s="318"/>
      <c r="KCV9" s="318"/>
      <c r="KCW9" s="318"/>
      <c r="KCX9" s="318"/>
      <c r="KCY9" s="318"/>
      <c r="KCZ9" s="318"/>
      <c r="KDA9" s="318"/>
      <c r="KDB9" s="318"/>
      <c r="KDC9" s="318"/>
      <c r="KDD9" s="318"/>
      <c r="KDE9" s="318"/>
      <c r="KDF9" s="318"/>
      <c r="KDG9" s="318"/>
      <c r="KDH9" s="318"/>
      <c r="KDI9" s="318"/>
      <c r="KDJ9" s="318"/>
      <c r="KDK9" s="318"/>
      <c r="KDL9" s="318"/>
      <c r="KDM9" s="318"/>
      <c r="KDN9" s="318"/>
      <c r="KDO9" s="318"/>
      <c r="KDP9" s="318"/>
      <c r="KDQ9" s="318"/>
      <c r="KDR9" s="318"/>
      <c r="KDS9" s="318"/>
      <c r="KDT9" s="318"/>
      <c r="KDU9" s="318"/>
      <c r="KDV9" s="318"/>
      <c r="KDW9" s="318"/>
      <c r="KDX9" s="318"/>
      <c r="KDY9" s="318"/>
      <c r="KDZ9" s="318"/>
      <c r="KEA9" s="318"/>
      <c r="KEB9" s="318"/>
      <c r="KEC9" s="318"/>
      <c r="KED9" s="318"/>
      <c r="KEE9" s="318"/>
      <c r="KEF9" s="318"/>
      <c r="KEG9" s="318"/>
      <c r="KEH9" s="318"/>
      <c r="KEI9" s="318"/>
      <c r="KEJ9" s="318"/>
      <c r="KEK9" s="318"/>
      <c r="KEL9" s="318"/>
      <c r="KEM9" s="318"/>
      <c r="KEN9" s="318"/>
      <c r="KEO9" s="318"/>
      <c r="KEP9" s="318"/>
      <c r="KEQ9" s="318"/>
      <c r="KER9" s="318"/>
      <c r="KES9" s="318"/>
      <c r="KET9" s="318"/>
      <c r="KEU9" s="318"/>
      <c r="KEV9" s="318"/>
      <c r="KEW9" s="318"/>
      <c r="KEX9" s="318"/>
      <c r="KEY9" s="318"/>
      <c r="KEZ9" s="318"/>
      <c r="KFA9" s="318"/>
      <c r="KFB9" s="318"/>
      <c r="KFC9" s="318"/>
      <c r="KFD9" s="318"/>
      <c r="KFE9" s="318"/>
      <c r="KFF9" s="318"/>
      <c r="KFG9" s="318"/>
      <c r="KFH9" s="318"/>
      <c r="KFI9" s="318"/>
      <c r="KFJ9" s="318"/>
      <c r="KFK9" s="318"/>
      <c r="KFL9" s="318"/>
      <c r="KFM9" s="318"/>
      <c r="KFN9" s="318"/>
      <c r="KFO9" s="318"/>
      <c r="KFP9" s="318"/>
      <c r="KFQ9" s="318"/>
      <c r="KFR9" s="318"/>
      <c r="KFS9" s="318"/>
      <c r="KFT9" s="318"/>
      <c r="KFU9" s="318"/>
      <c r="KFV9" s="318"/>
      <c r="KFW9" s="318"/>
      <c r="KFX9" s="318"/>
      <c r="KFY9" s="318"/>
      <c r="KFZ9" s="318"/>
      <c r="KGA9" s="318"/>
      <c r="KGB9" s="318"/>
      <c r="KGC9" s="318"/>
      <c r="KGD9" s="318"/>
      <c r="KGE9" s="318"/>
      <c r="KGF9" s="318"/>
      <c r="KGG9" s="318"/>
      <c r="KGH9" s="318"/>
      <c r="KGI9" s="318"/>
      <c r="KGJ9" s="318"/>
      <c r="KGK9" s="318"/>
      <c r="KGL9" s="318"/>
      <c r="KGM9" s="318"/>
      <c r="KGN9" s="318"/>
      <c r="KGO9" s="318"/>
      <c r="KGP9" s="318"/>
      <c r="KGQ9" s="318"/>
      <c r="KGR9" s="318"/>
      <c r="KGS9" s="318"/>
      <c r="KGT9" s="318"/>
      <c r="KGU9" s="318"/>
      <c r="KGV9" s="318"/>
      <c r="KGW9" s="318"/>
      <c r="KGX9" s="318"/>
      <c r="KGY9" s="318"/>
      <c r="KGZ9" s="318"/>
      <c r="KHA9" s="318"/>
      <c r="KHB9" s="318"/>
      <c r="KHC9" s="318"/>
      <c r="KHD9" s="318"/>
      <c r="KHE9" s="318"/>
      <c r="KHF9" s="318"/>
      <c r="KHG9" s="318"/>
      <c r="KHH9" s="318"/>
      <c r="KHI9" s="318"/>
      <c r="KHJ9" s="318"/>
      <c r="KHK9" s="318"/>
      <c r="KHL9" s="318"/>
      <c r="KHM9" s="318"/>
      <c r="KHN9" s="318"/>
      <c r="KHO9" s="318"/>
      <c r="KHP9" s="318"/>
      <c r="KHQ9" s="318"/>
      <c r="KHR9" s="318"/>
      <c r="KHS9" s="318"/>
      <c r="KHT9" s="318"/>
      <c r="KHU9" s="318"/>
      <c r="KHV9" s="318"/>
      <c r="KHW9" s="318"/>
      <c r="KHX9" s="318"/>
      <c r="KHY9" s="318"/>
      <c r="KHZ9" s="318"/>
      <c r="KIA9" s="318"/>
      <c r="KIB9" s="318"/>
      <c r="KIC9" s="318"/>
      <c r="KID9" s="318"/>
      <c r="KIE9" s="318"/>
      <c r="KIF9" s="318"/>
      <c r="KIG9" s="318"/>
      <c r="KIH9" s="318"/>
      <c r="KII9" s="318"/>
      <c r="KIJ9" s="318"/>
      <c r="KIK9" s="318"/>
      <c r="KIL9" s="318"/>
      <c r="KIM9" s="318"/>
      <c r="KIN9" s="318"/>
      <c r="KIO9" s="318"/>
      <c r="KIP9" s="318"/>
      <c r="KIQ9" s="318"/>
      <c r="KIR9" s="318"/>
      <c r="KIS9" s="318"/>
      <c r="KIT9" s="318"/>
      <c r="KIU9" s="318"/>
      <c r="KIV9" s="318"/>
      <c r="KIW9" s="318"/>
      <c r="KIX9" s="318"/>
      <c r="KIY9" s="318"/>
      <c r="KIZ9" s="318"/>
      <c r="KJA9" s="318"/>
      <c r="KJB9" s="318"/>
      <c r="KJC9" s="318"/>
      <c r="KJD9" s="318"/>
      <c r="KJE9" s="318"/>
      <c r="KJF9" s="318"/>
      <c r="KJG9" s="318"/>
      <c r="KJH9" s="318"/>
      <c r="KJI9" s="318"/>
      <c r="KJJ9" s="318"/>
      <c r="KJK9" s="318"/>
      <c r="KJL9" s="318"/>
      <c r="KJM9" s="318"/>
      <c r="KJN9" s="318"/>
      <c r="KJO9" s="318"/>
      <c r="KJP9" s="318"/>
      <c r="KJQ9" s="318"/>
      <c r="KJR9" s="318"/>
      <c r="KJS9" s="318"/>
      <c r="KJT9" s="318"/>
      <c r="KJU9" s="318"/>
      <c r="KJV9" s="318"/>
      <c r="KJW9" s="318"/>
      <c r="KJX9" s="318"/>
      <c r="KJY9" s="318"/>
      <c r="KJZ9" s="318"/>
      <c r="KKA9" s="318"/>
      <c r="KKB9" s="318"/>
      <c r="KKC9" s="318"/>
      <c r="KKD9" s="318"/>
      <c r="KKE9" s="318"/>
      <c r="KKF9" s="318"/>
      <c r="KKG9" s="318"/>
      <c r="KKH9" s="318"/>
      <c r="KKI9" s="318"/>
      <c r="KKJ9" s="318"/>
      <c r="KKK9" s="318"/>
      <c r="KKL9" s="318"/>
      <c r="KKM9" s="318"/>
      <c r="KKN9" s="318"/>
      <c r="KKO9" s="318"/>
      <c r="KKP9" s="318"/>
      <c r="KKQ9" s="318"/>
      <c r="KKR9" s="318"/>
      <c r="KKS9" s="318"/>
      <c r="KKT9" s="318"/>
      <c r="KKU9" s="318"/>
      <c r="KKV9" s="318"/>
      <c r="KKW9" s="318"/>
      <c r="KKX9" s="318"/>
      <c r="KKY9" s="318"/>
      <c r="KKZ9" s="318"/>
      <c r="KLA9" s="318"/>
      <c r="KLB9" s="318"/>
      <c r="KLC9" s="318"/>
      <c r="KLD9" s="318"/>
      <c r="KLE9" s="318"/>
      <c r="KLF9" s="318"/>
      <c r="KLG9" s="318"/>
      <c r="KLH9" s="318"/>
      <c r="KLI9" s="318"/>
      <c r="KLJ9" s="318"/>
      <c r="KLK9" s="318"/>
      <c r="KLL9" s="318"/>
      <c r="KLM9" s="318"/>
      <c r="KLN9" s="318"/>
      <c r="KLO9" s="318"/>
      <c r="KLP9" s="318"/>
      <c r="KLQ9" s="318"/>
      <c r="KLR9" s="318"/>
      <c r="KLS9" s="318"/>
      <c r="KLT9" s="318"/>
      <c r="KLU9" s="318"/>
      <c r="KLV9" s="318"/>
      <c r="KLW9" s="318"/>
      <c r="KLX9" s="318"/>
      <c r="KLY9" s="318"/>
      <c r="KLZ9" s="318"/>
      <c r="KMA9" s="318"/>
      <c r="KMB9" s="318"/>
      <c r="KMC9" s="318"/>
      <c r="KMD9" s="318"/>
      <c r="KME9" s="318"/>
      <c r="KMF9" s="318"/>
      <c r="KMG9" s="318"/>
      <c r="KMH9" s="318"/>
      <c r="KMI9" s="318"/>
      <c r="KMJ9" s="318"/>
      <c r="KMK9" s="318"/>
      <c r="KML9" s="318"/>
      <c r="KMM9" s="318"/>
      <c r="KMN9" s="318"/>
      <c r="KMO9" s="318"/>
      <c r="KMP9" s="318"/>
      <c r="KMQ9" s="318"/>
      <c r="KMR9" s="318"/>
      <c r="KMS9" s="318"/>
      <c r="KMT9" s="318"/>
      <c r="KMU9" s="318"/>
      <c r="KMV9" s="318"/>
      <c r="KMW9" s="318"/>
      <c r="KMX9" s="318"/>
      <c r="KMY9" s="318"/>
      <c r="KMZ9" s="318"/>
      <c r="KNA9" s="318"/>
      <c r="KNB9" s="318"/>
      <c r="KNC9" s="318"/>
      <c r="KND9" s="318"/>
      <c r="KNE9" s="318"/>
      <c r="KNF9" s="318"/>
      <c r="KNG9" s="318"/>
      <c r="KNH9" s="318"/>
      <c r="KNI9" s="318"/>
      <c r="KNJ9" s="318"/>
      <c r="KNK9" s="318"/>
      <c r="KNL9" s="318"/>
      <c r="KNM9" s="318"/>
      <c r="KNN9" s="318"/>
      <c r="KNO9" s="318"/>
      <c r="KNP9" s="318"/>
      <c r="KNQ9" s="318"/>
      <c r="KNR9" s="318"/>
      <c r="KNS9" s="318"/>
      <c r="KNT9" s="318"/>
      <c r="KNU9" s="318"/>
      <c r="KNV9" s="318"/>
      <c r="KNW9" s="318"/>
      <c r="KNX9" s="318"/>
      <c r="KNY9" s="318"/>
      <c r="KNZ9" s="318"/>
      <c r="KOA9" s="318"/>
      <c r="KOB9" s="318"/>
      <c r="KOC9" s="318"/>
      <c r="KOD9" s="318"/>
      <c r="KOE9" s="318"/>
      <c r="KOF9" s="318"/>
      <c r="KOG9" s="318"/>
      <c r="KOH9" s="318"/>
      <c r="KOI9" s="318"/>
      <c r="KOJ9" s="318"/>
      <c r="KOK9" s="318"/>
      <c r="KOL9" s="318"/>
      <c r="KOM9" s="318"/>
      <c r="KON9" s="318"/>
      <c r="KOO9" s="318"/>
      <c r="KOP9" s="318"/>
      <c r="KOQ9" s="318"/>
      <c r="KOR9" s="318"/>
      <c r="KOS9" s="318"/>
      <c r="KOT9" s="318"/>
      <c r="KOU9" s="318"/>
      <c r="KOV9" s="318"/>
      <c r="KOW9" s="318"/>
      <c r="KOX9" s="318"/>
      <c r="KOY9" s="318"/>
      <c r="KOZ9" s="318"/>
      <c r="KPA9" s="318"/>
      <c r="KPB9" s="318"/>
      <c r="KPC9" s="318"/>
      <c r="KPD9" s="318"/>
      <c r="KPE9" s="318"/>
      <c r="KPF9" s="318"/>
      <c r="KPG9" s="318"/>
      <c r="KPH9" s="318"/>
      <c r="KPI9" s="318"/>
      <c r="KPJ9" s="318"/>
      <c r="KPK9" s="318"/>
      <c r="KPL9" s="318"/>
      <c r="KPM9" s="318"/>
      <c r="KPN9" s="318"/>
      <c r="KPO9" s="318"/>
      <c r="KPP9" s="318"/>
      <c r="KPQ9" s="318"/>
      <c r="KPR9" s="318"/>
      <c r="KPS9" s="318"/>
      <c r="KPT9" s="318"/>
      <c r="KPU9" s="318"/>
      <c r="KPV9" s="318"/>
      <c r="KPW9" s="318"/>
      <c r="KPX9" s="318"/>
      <c r="KPY9" s="318"/>
      <c r="KPZ9" s="318"/>
      <c r="KQA9" s="318"/>
      <c r="KQB9" s="318"/>
      <c r="KQC9" s="318"/>
      <c r="KQD9" s="318"/>
      <c r="KQE9" s="318"/>
      <c r="KQF9" s="318"/>
      <c r="KQG9" s="318"/>
      <c r="KQH9" s="318"/>
      <c r="KQI9" s="318"/>
      <c r="KQJ9" s="318"/>
      <c r="KQK9" s="318"/>
      <c r="KQL9" s="318"/>
      <c r="KQM9" s="318"/>
      <c r="KQN9" s="318"/>
      <c r="KQO9" s="318"/>
      <c r="KQP9" s="318"/>
      <c r="KQQ9" s="318"/>
      <c r="KQR9" s="318"/>
      <c r="KQS9" s="318"/>
      <c r="KQT9" s="318"/>
      <c r="KQU9" s="318"/>
      <c r="KQV9" s="318"/>
      <c r="KQW9" s="318"/>
      <c r="KQX9" s="318"/>
      <c r="KQY9" s="318"/>
      <c r="KQZ9" s="318"/>
      <c r="KRA9" s="318"/>
      <c r="KRB9" s="318"/>
      <c r="KRC9" s="318"/>
      <c r="KRD9" s="318"/>
      <c r="KRE9" s="318"/>
      <c r="KRF9" s="318"/>
      <c r="KRG9" s="318"/>
      <c r="KRH9" s="318"/>
      <c r="KRI9" s="318"/>
      <c r="KRJ9" s="318"/>
      <c r="KRK9" s="318"/>
      <c r="KRL9" s="318"/>
      <c r="KRM9" s="318"/>
      <c r="KRN9" s="318"/>
      <c r="KRO9" s="318"/>
      <c r="KRP9" s="318"/>
      <c r="KRQ9" s="318"/>
      <c r="KRR9" s="318"/>
      <c r="KRS9" s="318"/>
      <c r="KRT9" s="318"/>
      <c r="KRU9" s="318"/>
      <c r="KRV9" s="318"/>
      <c r="KRW9" s="318"/>
      <c r="KRX9" s="318"/>
      <c r="KRY9" s="318"/>
      <c r="KRZ9" s="318"/>
      <c r="KSA9" s="318"/>
      <c r="KSB9" s="318"/>
      <c r="KSC9" s="318"/>
      <c r="KSD9" s="318"/>
      <c r="KSE9" s="318"/>
      <c r="KSF9" s="318"/>
      <c r="KSG9" s="318"/>
      <c r="KSH9" s="318"/>
      <c r="KSI9" s="318"/>
      <c r="KSJ9" s="318"/>
      <c r="KSK9" s="318"/>
      <c r="KSL9" s="318"/>
      <c r="KSM9" s="318"/>
      <c r="KSN9" s="318"/>
      <c r="KSO9" s="318"/>
      <c r="KSP9" s="318"/>
      <c r="KSQ9" s="318"/>
      <c r="KSR9" s="318"/>
      <c r="KSS9" s="318"/>
      <c r="KST9" s="318"/>
      <c r="KSU9" s="318"/>
      <c r="KSV9" s="318"/>
      <c r="KSW9" s="318"/>
      <c r="KSX9" s="318"/>
      <c r="KSY9" s="318"/>
      <c r="KSZ9" s="318"/>
      <c r="KTA9" s="318"/>
      <c r="KTB9" s="318"/>
      <c r="KTC9" s="318"/>
      <c r="KTD9" s="318"/>
      <c r="KTE9" s="318"/>
      <c r="KTF9" s="318"/>
      <c r="KTG9" s="318"/>
      <c r="KTH9" s="318"/>
      <c r="KTI9" s="318"/>
      <c r="KTJ9" s="318"/>
      <c r="KTK9" s="318"/>
      <c r="KTL9" s="318"/>
      <c r="KTM9" s="318"/>
      <c r="KTN9" s="318"/>
      <c r="KTO9" s="318"/>
      <c r="KTP9" s="318"/>
      <c r="KTQ9" s="318"/>
      <c r="KTR9" s="318"/>
      <c r="KTS9" s="318"/>
      <c r="KTT9" s="318"/>
      <c r="KTU9" s="318"/>
      <c r="KTV9" s="318"/>
      <c r="KTW9" s="318"/>
      <c r="KTX9" s="318"/>
      <c r="KTY9" s="318"/>
      <c r="KTZ9" s="318"/>
      <c r="KUA9" s="318"/>
      <c r="KUB9" s="318"/>
      <c r="KUC9" s="318"/>
      <c r="KUD9" s="318"/>
      <c r="KUE9" s="318"/>
      <c r="KUF9" s="318"/>
      <c r="KUG9" s="318"/>
      <c r="KUH9" s="318"/>
      <c r="KUI9" s="318"/>
      <c r="KUJ9" s="318"/>
      <c r="KUK9" s="318"/>
      <c r="KUL9" s="318"/>
      <c r="KUM9" s="318"/>
      <c r="KUN9" s="318"/>
      <c r="KUO9" s="318"/>
      <c r="KUP9" s="318"/>
      <c r="KUQ9" s="318"/>
      <c r="KUR9" s="318"/>
      <c r="KUS9" s="318"/>
      <c r="KUT9" s="318"/>
      <c r="KUU9" s="318"/>
      <c r="KUV9" s="318"/>
      <c r="KUW9" s="318"/>
      <c r="KUX9" s="318"/>
      <c r="KUY9" s="318"/>
      <c r="KUZ9" s="318"/>
      <c r="KVA9" s="318"/>
      <c r="KVB9" s="318"/>
      <c r="KVC9" s="318"/>
      <c r="KVD9" s="318"/>
      <c r="KVE9" s="318"/>
      <c r="KVF9" s="318"/>
      <c r="KVG9" s="318"/>
      <c r="KVH9" s="318"/>
      <c r="KVI9" s="318"/>
      <c r="KVJ9" s="318"/>
      <c r="KVK9" s="318"/>
      <c r="KVL9" s="318"/>
      <c r="KVM9" s="318"/>
      <c r="KVN9" s="318"/>
      <c r="KVO9" s="318"/>
      <c r="KVP9" s="318"/>
      <c r="KVQ9" s="318"/>
      <c r="KVR9" s="318"/>
      <c r="KVS9" s="318"/>
      <c r="KVT9" s="318"/>
      <c r="KVU9" s="318"/>
      <c r="KVV9" s="318"/>
      <c r="KVW9" s="318"/>
      <c r="KVX9" s="318"/>
      <c r="KVY9" s="318"/>
      <c r="KVZ9" s="318"/>
      <c r="KWA9" s="318"/>
      <c r="KWB9" s="318"/>
      <c r="KWC9" s="318"/>
      <c r="KWD9" s="318"/>
      <c r="KWE9" s="318"/>
      <c r="KWF9" s="318"/>
      <c r="KWG9" s="318"/>
      <c r="KWH9" s="318"/>
      <c r="KWI9" s="318"/>
      <c r="KWJ9" s="318"/>
      <c r="KWK9" s="318"/>
      <c r="KWL9" s="318"/>
      <c r="KWM9" s="318"/>
      <c r="KWN9" s="318"/>
      <c r="KWO9" s="318"/>
      <c r="KWP9" s="318"/>
      <c r="KWQ9" s="318"/>
      <c r="KWR9" s="318"/>
      <c r="KWS9" s="318"/>
      <c r="KWT9" s="318"/>
      <c r="KWU9" s="318"/>
      <c r="KWV9" s="318"/>
      <c r="KWW9" s="318"/>
      <c r="KWX9" s="318"/>
      <c r="KWY9" s="318"/>
      <c r="KWZ9" s="318"/>
      <c r="KXA9" s="318"/>
      <c r="KXB9" s="318"/>
      <c r="KXC9" s="318"/>
      <c r="KXD9" s="318"/>
      <c r="KXE9" s="318"/>
      <c r="KXF9" s="318"/>
      <c r="KXG9" s="318"/>
      <c r="KXH9" s="318"/>
      <c r="KXI9" s="318"/>
      <c r="KXJ9" s="318"/>
      <c r="KXK9" s="318"/>
      <c r="KXL9" s="318"/>
      <c r="KXM9" s="318"/>
      <c r="KXN9" s="318"/>
      <c r="KXO9" s="318"/>
      <c r="KXP9" s="318"/>
      <c r="KXQ9" s="318"/>
      <c r="KXR9" s="318"/>
      <c r="KXS9" s="318"/>
      <c r="KXT9" s="318"/>
      <c r="KXU9" s="318"/>
      <c r="KXV9" s="318"/>
      <c r="KXW9" s="318"/>
      <c r="KXX9" s="318"/>
      <c r="KXY9" s="318"/>
      <c r="KXZ9" s="318"/>
      <c r="KYA9" s="318"/>
      <c r="KYB9" s="318"/>
      <c r="KYC9" s="318"/>
      <c r="KYD9" s="318"/>
      <c r="KYE9" s="318"/>
      <c r="KYF9" s="318"/>
      <c r="KYG9" s="318"/>
      <c r="KYH9" s="318"/>
      <c r="KYI9" s="318"/>
      <c r="KYJ9" s="318"/>
      <c r="KYK9" s="318"/>
      <c r="KYL9" s="318"/>
      <c r="KYM9" s="318"/>
      <c r="KYN9" s="318"/>
      <c r="KYO9" s="318"/>
      <c r="KYP9" s="318"/>
      <c r="KYQ9" s="318"/>
      <c r="KYR9" s="318"/>
      <c r="KYS9" s="318"/>
      <c r="KYT9" s="318"/>
      <c r="KYU9" s="318"/>
      <c r="KYV9" s="318"/>
      <c r="KYW9" s="318"/>
      <c r="KYX9" s="318"/>
      <c r="KYY9" s="318"/>
      <c r="KYZ9" s="318"/>
      <c r="KZA9" s="318"/>
      <c r="KZB9" s="318"/>
      <c r="KZC9" s="318"/>
      <c r="KZD9" s="318"/>
      <c r="KZE9" s="318"/>
      <c r="KZF9" s="318"/>
      <c r="KZG9" s="318"/>
      <c r="KZH9" s="318"/>
      <c r="KZI9" s="318"/>
      <c r="KZJ9" s="318"/>
      <c r="KZK9" s="318"/>
      <c r="KZL9" s="318"/>
      <c r="KZM9" s="318"/>
      <c r="KZN9" s="318"/>
      <c r="KZO9" s="318"/>
      <c r="KZP9" s="318"/>
      <c r="KZQ9" s="318"/>
      <c r="KZR9" s="318"/>
      <c r="KZS9" s="318"/>
      <c r="KZT9" s="318"/>
      <c r="KZU9" s="318"/>
      <c r="KZV9" s="318"/>
      <c r="KZW9" s="318"/>
      <c r="KZX9" s="318"/>
      <c r="KZY9" s="318"/>
      <c r="KZZ9" s="318"/>
      <c r="LAA9" s="318"/>
      <c r="LAB9" s="318"/>
      <c r="LAC9" s="318"/>
      <c r="LAD9" s="318"/>
      <c r="LAE9" s="318"/>
      <c r="LAF9" s="318"/>
      <c r="LAG9" s="318"/>
      <c r="LAH9" s="318"/>
      <c r="LAI9" s="318"/>
      <c r="LAJ9" s="318"/>
      <c r="LAK9" s="318"/>
      <c r="LAL9" s="318"/>
      <c r="LAM9" s="318"/>
      <c r="LAN9" s="318"/>
      <c r="LAO9" s="318"/>
      <c r="LAP9" s="318"/>
      <c r="LAQ9" s="318"/>
      <c r="LAR9" s="318"/>
      <c r="LAS9" s="318"/>
      <c r="LAT9" s="318"/>
      <c r="LAU9" s="318"/>
      <c r="LAV9" s="318"/>
      <c r="LAW9" s="318"/>
      <c r="LAX9" s="318"/>
      <c r="LAY9" s="318"/>
      <c r="LAZ9" s="318"/>
      <c r="LBA9" s="318"/>
      <c r="LBB9" s="318"/>
      <c r="LBC9" s="318"/>
      <c r="LBD9" s="318"/>
      <c r="LBE9" s="318"/>
      <c r="LBF9" s="318"/>
      <c r="LBG9" s="318"/>
      <c r="LBH9" s="318"/>
      <c r="LBI9" s="318"/>
      <c r="LBJ9" s="318"/>
      <c r="LBK9" s="318"/>
      <c r="LBL9" s="318"/>
      <c r="LBM9" s="318"/>
      <c r="LBN9" s="318"/>
      <c r="LBO9" s="318"/>
      <c r="LBP9" s="318"/>
      <c r="LBQ9" s="318"/>
      <c r="LBR9" s="318"/>
      <c r="LBS9" s="318"/>
      <c r="LBT9" s="318"/>
      <c r="LBU9" s="318"/>
      <c r="LBV9" s="318"/>
      <c r="LBW9" s="318"/>
      <c r="LBX9" s="318"/>
      <c r="LBY9" s="318"/>
      <c r="LBZ9" s="318"/>
      <c r="LCA9" s="318"/>
      <c r="LCB9" s="318"/>
      <c r="LCC9" s="318"/>
      <c r="LCD9" s="318"/>
      <c r="LCE9" s="318"/>
      <c r="LCF9" s="318"/>
      <c r="LCG9" s="318"/>
      <c r="LCH9" s="318"/>
      <c r="LCI9" s="318"/>
      <c r="LCJ9" s="318"/>
      <c r="LCK9" s="318"/>
      <c r="LCL9" s="318"/>
      <c r="LCM9" s="318"/>
      <c r="LCN9" s="318"/>
      <c r="LCO9" s="318"/>
      <c r="LCP9" s="318"/>
      <c r="LCQ9" s="318"/>
      <c r="LCR9" s="318"/>
      <c r="LCS9" s="318"/>
      <c r="LCT9" s="318"/>
      <c r="LCU9" s="318"/>
      <c r="LCV9" s="318"/>
      <c r="LCW9" s="318"/>
      <c r="LCX9" s="318"/>
      <c r="LCY9" s="318"/>
      <c r="LCZ9" s="318"/>
      <c r="LDA9" s="318"/>
      <c r="LDB9" s="318"/>
      <c r="LDC9" s="318"/>
      <c r="LDD9" s="318"/>
      <c r="LDE9" s="318"/>
      <c r="LDF9" s="318"/>
      <c r="LDG9" s="318"/>
      <c r="LDH9" s="318"/>
      <c r="LDI9" s="318"/>
      <c r="LDJ9" s="318"/>
      <c r="LDK9" s="318"/>
      <c r="LDL9" s="318"/>
      <c r="LDM9" s="318"/>
      <c r="LDN9" s="318"/>
      <c r="LDO9" s="318"/>
      <c r="LDP9" s="318"/>
      <c r="LDQ9" s="318"/>
      <c r="LDR9" s="318"/>
      <c r="LDS9" s="318"/>
      <c r="LDT9" s="318"/>
      <c r="LDU9" s="318"/>
      <c r="LDV9" s="318"/>
      <c r="LDW9" s="318"/>
      <c r="LDX9" s="318"/>
      <c r="LDY9" s="318"/>
      <c r="LDZ9" s="318"/>
      <c r="LEA9" s="318"/>
      <c r="LEB9" s="318"/>
      <c r="LEC9" s="318"/>
      <c r="LED9" s="318"/>
      <c r="LEE9" s="318"/>
      <c r="LEF9" s="318"/>
      <c r="LEG9" s="318"/>
      <c r="LEH9" s="318"/>
      <c r="LEI9" s="318"/>
      <c r="LEJ9" s="318"/>
      <c r="LEK9" s="318"/>
      <c r="LEL9" s="318"/>
      <c r="LEM9" s="318"/>
      <c r="LEN9" s="318"/>
      <c r="LEO9" s="318"/>
      <c r="LEP9" s="318"/>
      <c r="LEQ9" s="318"/>
      <c r="LER9" s="318"/>
      <c r="LES9" s="318"/>
      <c r="LET9" s="318"/>
      <c r="LEU9" s="318"/>
      <c r="LEV9" s="318"/>
      <c r="LEW9" s="318"/>
      <c r="LEX9" s="318"/>
      <c r="LEY9" s="318"/>
      <c r="LEZ9" s="318"/>
      <c r="LFA9" s="318"/>
      <c r="LFB9" s="318"/>
      <c r="LFC9" s="318"/>
      <c r="LFD9" s="318"/>
      <c r="LFE9" s="318"/>
      <c r="LFF9" s="318"/>
      <c r="LFG9" s="318"/>
      <c r="LFH9" s="318"/>
      <c r="LFI9" s="318"/>
      <c r="LFJ9" s="318"/>
      <c r="LFK9" s="318"/>
      <c r="LFL9" s="318"/>
      <c r="LFM9" s="318"/>
      <c r="LFN9" s="318"/>
      <c r="LFO9" s="318"/>
      <c r="LFP9" s="318"/>
      <c r="LFQ9" s="318"/>
      <c r="LFR9" s="318"/>
      <c r="LFS9" s="318"/>
      <c r="LFT9" s="318"/>
      <c r="LFU9" s="318"/>
      <c r="LFV9" s="318"/>
      <c r="LFW9" s="318"/>
      <c r="LFX9" s="318"/>
      <c r="LFY9" s="318"/>
      <c r="LFZ9" s="318"/>
      <c r="LGA9" s="318"/>
      <c r="LGB9" s="318"/>
      <c r="LGC9" s="318"/>
      <c r="LGD9" s="318"/>
      <c r="LGE9" s="318"/>
      <c r="LGF9" s="318"/>
      <c r="LGG9" s="318"/>
      <c r="LGH9" s="318"/>
      <c r="LGI9" s="318"/>
      <c r="LGJ9" s="318"/>
      <c r="LGK9" s="318"/>
      <c r="LGL9" s="318"/>
      <c r="LGM9" s="318"/>
      <c r="LGN9" s="318"/>
      <c r="LGO9" s="318"/>
      <c r="LGP9" s="318"/>
      <c r="LGQ9" s="318"/>
      <c r="LGR9" s="318"/>
      <c r="LGS9" s="318"/>
      <c r="LGT9" s="318"/>
      <c r="LGU9" s="318"/>
      <c r="LGV9" s="318"/>
      <c r="LGW9" s="318"/>
      <c r="LGX9" s="318"/>
      <c r="LGY9" s="318"/>
      <c r="LGZ9" s="318"/>
      <c r="LHA9" s="318"/>
      <c r="LHB9" s="318"/>
      <c r="LHC9" s="318"/>
      <c r="LHD9" s="318"/>
      <c r="LHE9" s="318"/>
      <c r="LHF9" s="318"/>
      <c r="LHG9" s="318"/>
      <c r="LHH9" s="318"/>
      <c r="LHI9" s="318"/>
      <c r="LHJ9" s="318"/>
      <c r="LHK9" s="318"/>
      <c r="LHL9" s="318"/>
      <c r="LHM9" s="318"/>
      <c r="LHN9" s="318"/>
      <c r="LHO9" s="318"/>
      <c r="LHP9" s="318"/>
      <c r="LHQ9" s="318"/>
      <c r="LHR9" s="318"/>
      <c r="LHS9" s="318"/>
      <c r="LHT9" s="318"/>
      <c r="LHU9" s="318"/>
      <c r="LHV9" s="318"/>
      <c r="LHW9" s="318"/>
      <c r="LHX9" s="318"/>
      <c r="LHY9" s="318"/>
      <c r="LHZ9" s="318"/>
      <c r="LIA9" s="318"/>
      <c r="LIB9" s="318"/>
      <c r="LIC9" s="318"/>
      <c r="LID9" s="318"/>
      <c r="LIE9" s="318"/>
      <c r="LIF9" s="318"/>
      <c r="LIG9" s="318"/>
      <c r="LIH9" s="318"/>
      <c r="LII9" s="318"/>
      <c r="LIJ9" s="318"/>
      <c r="LIK9" s="318"/>
      <c r="LIL9" s="318"/>
      <c r="LIM9" s="318"/>
      <c r="LIN9" s="318"/>
      <c r="LIO9" s="318"/>
      <c r="LIP9" s="318"/>
      <c r="LIQ9" s="318"/>
      <c r="LIR9" s="318"/>
      <c r="LIS9" s="318"/>
      <c r="LIT9" s="318"/>
      <c r="LIU9" s="318"/>
      <c r="LIV9" s="318"/>
      <c r="LIW9" s="318"/>
      <c r="LIX9" s="318"/>
      <c r="LIY9" s="318"/>
      <c r="LIZ9" s="318"/>
      <c r="LJA9" s="318"/>
      <c r="LJB9" s="318"/>
      <c r="LJC9" s="318"/>
      <c r="LJD9" s="318"/>
      <c r="LJE9" s="318"/>
      <c r="LJF9" s="318"/>
      <c r="LJG9" s="318"/>
      <c r="LJH9" s="318"/>
      <c r="LJI9" s="318"/>
      <c r="LJJ9" s="318"/>
      <c r="LJK9" s="318"/>
      <c r="LJL9" s="318"/>
      <c r="LJM9" s="318"/>
      <c r="LJN9" s="318"/>
      <c r="LJO9" s="318"/>
      <c r="LJP9" s="318"/>
      <c r="LJQ9" s="318"/>
      <c r="LJR9" s="318"/>
      <c r="LJS9" s="318"/>
      <c r="LJT9" s="318"/>
      <c r="LJU9" s="318"/>
      <c r="LJV9" s="318"/>
      <c r="LJW9" s="318"/>
      <c r="LJX9" s="318"/>
      <c r="LJY9" s="318"/>
      <c r="LJZ9" s="318"/>
      <c r="LKA9" s="318"/>
      <c r="LKB9" s="318"/>
      <c r="LKC9" s="318"/>
      <c r="LKD9" s="318"/>
      <c r="LKE9" s="318"/>
      <c r="LKF9" s="318"/>
      <c r="LKG9" s="318"/>
      <c r="LKH9" s="318"/>
      <c r="LKI9" s="318"/>
      <c r="LKJ9" s="318"/>
      <c r="LKK9" s="318"/>
      <c r="LKL9" s="318"/>
      <c r="LKM9" s="318"/>
      <c r="LKN9" s="318"/>
      <c r="LKO9" s="318"/>
      <c r="LKP9" s="318"/>
      <c r="LKQ9" s="318"/>
      <c r="LKR9" s="318"/>
      <c r="LKS9" s="318"/>
      <c r="LKT9" s="318"/>
      <c r="LKU9" s="318"/>
      <c r="LKV9" s="318"/>
      <c r="LKW9" s="318"/>
      <c r="LKX9" s="318"/>
      <c r="LKY9" s="318"/>
      <c r="LKZ9" s="318"/>
      <c r="LLA9" s="318"/>
      <c r="LLB9" s="318"/>
      <c r="LLC9" s="318"/>
      <c r="LLD9" s="318"/>
      <c r="LLE9" s="318"/>
      <c r="LLF9" s="318"/>
      <c r="LLG9" s="318"/>
      <c r="LLH9" s="318"/>
      <c r="LLI9" s="318"/>
      <c r="LLJ9" s="318"/>
      <c r="LLK9" s="318"/>
      <c r="LLL9" s="318"/>
      <c r="LLM9" s="318"/>
      <c r="LLN9" s="318"/>
      <c r="LLO9" s="318"/>
      <c r="LLP9" s="318"/>
      <c r="LLQ9" s="318"/>
      <c r="LLR9" s="318"/>
      <c r="LLS9" s="318"/>
      <c r="LLT9" s="318"/>
      <c r="LLU9" s="318"/>
      <c r="LLV9" s="318"/>
      <c r="LLW9" s="318"/>
      <c r="LLX9" s="318"/>
      <c r="LLY9" s="318"/>
      <c r="LLZ9" s="318"/>
      <c r="LMA9" s="318"/>
      <c r="LMB9" s="318"/>
      <c r="LMC9" s="318"/>
      <c r="LMD9" s="318"/>
      <c r="LME9" s="318"/>
      <c r="LMF9" s="318"/>
      <c r="LMG9" s="318"/>
      <c r="LMH9" s="318"/>
      <c r="LMI9" s="318"/>
      <c r="LMJ9" s="318"/>
      <c r="LMK9" s="318"/>
      <c r="LML9" s="318"/>
      <c r="LMM9" s="318"/>
      <c r="LMN9" s="318"/>
      <c r="LMO9" s="318"/>
      <c r="LMP9" s="318"/>
      <c r="LMQ9" s="318"/>
      <c r="LMR9" s="318"/>
      <c r="LMS9" s="318"/>
      <c r="LMT9" s="318"/>
      <c r="LMU9" s="318"/>
      <c r="LMV9" s="318"/>
      <c r="LMW9" s="318"/>
      <c r="LMX9" s="318"/>
      <c r="LMY9" s="318"/>
      <c r="LMZ9" s="318"/>
      <c r="LNA9" s="318"/>
      <c r="LNB9" s="318"/>
      <c r="LNC9" s="318"/>
      <c r="LND9" s="318"/>
      <c r="LNE9" s="318"/>
      <c r="LNF9" s="318"/>
      <c r="LNG9" s="318"/>
      <c r="LNH9" s="318"/>
      <c r="LNI9" s="318"/>
      <c r="LNJ9" s="318"/>
      <c r="LNK9" s="318"/>
      <c r="LNL9" s="318"/>
      <c r="LNM9" s="318"/>
      <c r="LNN9" s="318"/>
      <c r="LNO9" s="318"/>
      <c r="LNP9" s="318"/>
      <c r="LNQ9" s="318"/>
      <c r="LNR9" s="318"/>
      <c r="LNS9" s="318"/>
      <c r="LNT9" s="318"/>
      <c r="LNU9" s="318"/>
      <c r="LNV9" s="318"/>
      <c r="LNW9" s="318"/>
      <c r="LNX9" s="318"/>
      <c r="LNY9" s="318"/>
      <c r="LNZ9" s="318"/>
      <c r="LOA9" s="318"/>
      <c r="LOB9" s="318"/>
      <c r="LOC9" s="318"/>
      <c r="LOD9" s="318"/>
      <c r="LOE9" s="318"/>
      <c r="LOF9" s="318"/>
      <c r="LOG9" s="318"/>
      <c r="LOH9" s="318"/>
      <c r="LOI9" s="318"/>
      <c r="LOJ9" s="318"/>
      <c r="LOK9" s="318"/>
      <c r="LOL9" s="318"/>
      <c r="LOM9" s="318"/>
      <c r="LON9" s="318"/>
      <c r="LOO9" s="318"/>
      <c r="LOP9" s="318"/>
      <c r="LOQ9" s="318"/>
      <c r="LOR9" s="318"/>
      <c r="LOS9" s="318"/>
      <c r="LOT9" s="318"/>
      <c r="LOU9" s="318"/>
      <c r="LOV9" s="318"/>
      <c r="LOW9" s="318"/>
      <c r="LOX9" s="318"/>
      <c r="LOY9" s="318"/>
      <c r="LOZ9" s="318"/>
      <c r="LPA9" s="318"/>
      <c r="LPB9" s="318"/>
      <c r="LPC9" s="318"/>
      <c r="LPD9" s="318"/>
      <c r="LPE9" s="318"/>
      <c r="LPF9" s="318"/>
      <c r="LPG9" s="318"/>
      <c r="LPH9" s="318"/>
      <c r="LPI9" s="318"/>
      <c r="LPJ9" s="318"/>
      <c r="LPK9" s="318"/>
      <c r="LPL9" s="318"/>
      <c r="LPM9" s="318"/>
      <c r="LPN9" s="318"/>
      <c r="LPO9" s="318"/>
      <c r="LPP9" s="318"/>
      <c r="LPQ9" s="318"/>
      <c r="LPR9" s="318"/>
      <c r="LPS9" s="318"/>
      <c r="LPT9" s="318"/>
      <c r="LPU9" s="318"/>
      <c r="LPV9" s="318"/>
      <c r="LPW9" s="318"/>
      <c r="LPX9" s="318"/>
      <c r="LPY9" s="318"/>
      <c r="LPZ9" s="318"/>
      <c r="LQA9" s="318"/>
      <c r="LQB9" s="318"/>
      <c r="LQC9" s="318"/>
      <c r="LQD9" s="318"/>
      <c r="LQE9" s="318"/>
      <c r="LQF9" s="318"/>
      <c r="LQG9" s="318"/>
      <c r="LQH9" s="318"/>
      <c r="LQI9" s="318"/>
      <c r="LQJ9" s="318"/>
      <c r="LQK9" s="318"/>
      <c r="LQL9" s="318"/>
      <c r="LQM9" s="318"/>
      <c r="LQN9" s="318"/>
      <c r="LQO9" s="318"/>
      <c r="LQP9" s="318"/>
      <c r="LQQ9" s="318"/>
      <c r="LQR9" s="318"/>
      <c r="LQS9" s="318"/>
      <c r="LQT9" s="318"/>
      <c r="LQU9" s="318"/>
      <c r="LQV9" s="318"/>
      <c r="LQW9" s="318"/>
      <c r="LQX9" s="318"/>
      <c r="LQY9" s="318"/>
      <c r="LQZ9" s="318"/>
      <c r="LRA9" s="318"/>
      <c r="LRB9" s="318"/>
      <c r="LRC9" s="318"/>
      <c r="LRD9" s="318"/>
      <c r="LRE9" s="318"/>
      <c r="LRF9" s="318"/>
      <c r="LRG9" s="318"/>
      <c r="LRH9" s="318"/>
      <c r="LRI9" s="318"/>
      <c r="LRJ9" s="318"/>
      <c r="LRK9" s="318"/>
      <c r="LRL9" s="318"/>
      <c r="LRM9" s="318"/>
      <c r="LRN9" s="318"/>
      <c r="LRO9" s="318"/>
      <c r="LRP9" s="318"/>
      <c r="LRQ9" s="318"/>
      <c r="LRR9" s="318"/>
      <c r="LRS9" s="318"/>
      <c r="LRT9" s="318"/>
      <c r="LRU9" s="318"/>
      <c r="LRV9" s="318"/>
      <c r="LRW9" s="318"/>
      <c r="LRX9" s="318"/>
      <c r="LRY9" s="318"/>
      <c r="LRZ9" s="318"/>
      <c r="LSA9" s="318"/>
      <c r="LSB9" s="318"/>
      <c r="LSC9" s="318"/>
      <c r="LSD9" s="318"/>
      <c r="LSE9" s="318"/>
      <c r="LSF9" s="318"/>
      <c r="LSG9" s="318"/>
      <c r="LSH9" s="318"/>
      <c r="LSI9" s="318"/>
      <c r="LSJ9" s="318"/>
      <c r="LSK9" s="318"/>
      <c r="LSL9" s="318"/>
      <c r="LSM9" s="318"/>
      <c r="LSN9" s="318"/>
      <c r="LSO9" s="318"/>
      <c r="LSP9" s="318"/>
      <c r="LSQ9" s="318"/>
      <c r="LSR9" s="318"/>
      <c r="LSS9" s="318"/>
      <c r="LST9" s="318"/>
      <c r="LSU9" s="318"/>
      <c r="LSV9" s="318"/>
      <c r="LSW9" s="318"/>
      <c r="LSX9" s="318"/>
      <c r="LSY9" s="318"/>
      <c r="LSZ9" s="318"/>
      <c r="LTA9" s="318"/>
      <c r="LTB9" s="318"/>
      <c r="LTC9" s="318"/>
      <c r="LTD9" s="318"/>
      <c r="LTE9" s="318"/>
      <c r="LTF9" s="318"/>
      <c r="LTG9" s="318"/>
      <c r="LTH9" s="318"/>
      <c r="LTI9" s="318"/>
      <c r="LTJ9" s="318"/>
      <c r="LTK9" s="318"/>
      <c r="LTL9" s="318"/>
      <c r="LTM9" s="318"/>
      <c r="LTN9" s="318"/>
      <c r="LTO9" s="318"/>
      <c r="LTP9" s="318"/>
      <c r="LTQ9" s="318"/>
      <c r="LTR9" s="318"/>
      <c r="LTS9" s="318"/>
      <c r="LTT9" s="318"/>
      <c r="LTU9" s="318"/>
      <c r="LTV9" s="318"/>
      <c r="LTW9" s="318"/>
      <c r="LTX9" s="318"/>
      <c r="LTY9" s="318"/>
      <c r="LTZ9" s="318"/>
      <c r="LUA9" s="318"/>
      <c r="LUB9" s="318"/>
      <c r="LUC9" s="318"/>
      <c r="LUD9" s="318"/>
      <c r="LUE9" s="318"/>
      <c r="LUF9" s="318"/>
      <c r="LUG9" s="318"/>
      <c r="LUH9" s="318"/>
      <c r="LUI9" s="318"/>
      <c r="LUJ9" s="318"/>
      <c r="LUK9" s="318"/>
      <c r="LUL9" s="318"/>
      <c r="LUM9" s="318"/>
      <c r="LUN9" s="318"/>
      <c r="LUO9" s="318"/>
      <c r="LUP9" s="318"/>
      <c r="LUQ9" s="318"/>
      <c r="LUR9" s="318"/>
      <c r="LUS9" s="318"/>
      <c r="LUT9" s="318"/>
      <c r="LUU9" s="318"/>
      <c r="LUV9" s="318"/>
      <c r="LUW9" s="318"/>
      <c r="LUX9" s="318"/>
      <c r="LUY9" s="318"/>
      <c r="LUZ9" s="318"/>
      <c r="LVA9" s="318"/>
      <c r="LVB9" s="318"/>
      <c r="LVC9" s="318"/>
      <c r="LVD9" s="318"/>
      <c r="LVE9" s="318"/>
      <c r="LVF9" s="318"/>
      <c r="LVG9" s="318"/>
      <c r="LVH9" s="318"/>
      <c r="LVI9" s="318"/>
      <c r="LVJ9" s="318"/>
      <c r="LVK9" s="318"/>
      <c r="LVL9" s="318"/>
      <c r="LVM9" s="318"/>
      <c r="LVN9" s="318"/>
      <c r="LVO9" s="318"/>
      <c r="LVP9" s="318"/>
      <c r="LVQ9" s="318"/>
      <c r="LVR9" s="318"/>
      <c r="LVS9" s="318"/>
      <c r="LVT9" s="318"/>
      <c r="LVU9" s="318"/>
      <c r="LVV9" s="318"/>
      <c r="LVW9" s="318"/>
      <c r="LVX9" s="318"/>
      <c r="LVY9" s="318"/>
      <c r="LVZ9" s="318"/>
      <c r="LWA9" s="318"/>
      <c r="LWB9" s="318"/>
      <c r="LWC9" s="318"/>
      <c r="LWD9" s="318"/>
      <c r="LWE9" s="318"/>
      <c r="LWF9" s="318"/>
      <c r="LWG9" s="318"/>
      <c r="LWH9" s="318"/>
      <c r="LWI9" s="318"/>
      <c r="LWJ9" s="318"/>
      <c r="LWK9" s="318"/>
      <c r="LWL9" s="318"/>
      <c r="LWM9" s="318"/>
      <c r="LWN9" s="318"/>
      <c r="LWO9" s="318"/>
      <c r="LWP9" s="318"/>
      <c r="LWQ9" s="318"/>
      <c r="LWR9" s="318"/>
      <c r="LWS9" s="318"/>
      <c r="LWT9" s="318"/>
      <c r="LWU9" s="318"/>
      <c r="LWV9" s="318"/>
      <c r="LWW9" s="318"/>
      <c r="LWX9" s="318"/>
      <c r="LWY9" s="318"/>
      <c r="LWZ9" s="318"/>
      <c r="LXA9" s="318"/>
      <c r="LXB9" s="318"/>
      <c r="LXC9" s="318"/>
      <c r="LXD9" s="318"/>
      <c r="LXE9" s="318"/>
      <c r="LXF9" s="318"/>
      <c r="LXG9" s="318"/>
      <c r="LXH9" s="318"/>
      <c r="LXI9" s="318"/>
      <c r="LXJ9" s="318"/>
      <c r="LXK9" s="318"/>
      <c r="LXL9" s="318"/>
      <c r="LXM9" s="318"/>
      <c r="LXN9" s="318"/>
      <c r="LXO9" s="318"/>
      <c r="LXP9" s="318"/>
      <c r="LXQ9" s="318"/>
      <c r="LXR9" s="318"/>
      <c r="LXS9" s="318"/>
      <c r="LXT9" s="318"/>
      <c r="LXU9" s="318"/>
      <c r="LXV9" s="318"/>
      <c r="LXW9" s="318"/>
      <c r="LXX9" s="318"/>
      <c r="LXY9" s="318"/>
      <c r="LXZ9" s="318"/>
      <c r="LYA9" s="318"/>
      <c r="LYB9" s="318"/>
      <c r="LYC9" s="318"/>
      <c r="LYD9" s="318"/>
      <c r="LYE9" s="318"/>
      <c r="LYF9" s="318"/>
      <c r="LYG9" s="318"/>
      <c r="LYH9" s="318"/>
      <c r="LYI9" s="318"/>
      <c r="LYJ9" s="318"/>
      <c r="LYK9" s="318"/>
      <c r="LYL9" s="318"/>
      <c r="LYM9" s="318"/>
      <c r="LYN9" s="318"/>
      <c r="LYO9" s="318"/>
      <c r="LYP9" s="318"/>
      <c r="LYQ9" s="318"/>
      <c r="LYR9" s="318"/>
      <c r="LYS9" s="318"/>
      <c r="LYT9" s="318"/>
      <c r="LYU9" s="318"/>
      <c r="LYV9" s="318"/>
      <c r="LYW9" s="318"/>
      <c r="LYX9" s="318"/>
      <c r="LYY9" s="318"/>
      <c r="LYZ9" s="318"/>
      <c r="LZA9" s="318"/>
      <c r="LZB9" s="318"/>
      <c r="LZC9" s="318"/>
      <c r="LZD9" s="318"/>
      <c r="LZE9" s="318"/>
      <c r="LZF9" s="318"/>
      <c r="LZG9" s="318"/>
      <c r="LZH9" s="318"/>
      <c r="LZI9" s="318"/>
      <c r="LZJ9" s="318"/>
      <c r="LZK9" s="318"/>
      <c r="LZL9" s="318"/>
      <c r="LZM9" s="318"/>
      <c r="LZN9" s="318"/>
      <c r="LZO9" s="318"/>
      <c r="LZP9" s="318"/>
      <c r="LZQ9" s="318"/>
      <c r="LZR9" s="318"/>
      <c r="LZS9" s="318"/>
      <c r="LZT9" s="318"/>
      <c r="LZU9" s="318"/>
      <c r="LZV9" s="318"/>
      <c r="LZW9" s="318"/>
      <c r="LZX9" s="318"/>
      <c r="LZY9" s="318"/>
      <c r="LZZ9" s="318"/>
      <c r="MAA9" s="318"/>
      <c r="MAB9" s="318"/>
      <c r="MAC9" s="318"/>
      <c r="MAD9" s="318"/>
      <c r="MAE9" s="318"/>
      <c r="MAF9" s="318"/>
      <c r="MAG9" s="318"/>
      <c r="MAH9" s="318"/>
      <c r="MAI9" s="318"/>
      <c r="MAJ9" s="318"/>
      <c r="MAK9" s="318"/>
      <c r="MAL9" s="318"/>
      <c r="MAM9" s="318"/>
      <c r="MAN9" s="318"/>
      <c r="MAO9" s="318"/>
      <c r="MAP9" s="318"/>
      <c r="MAQ9" s="318"/>
      <c r="MAR9" s="318"/>
      <c r="MAS9" s="318"/>
      <c r="MAT9" s="318"/>
      <c r="MAU9" s="318"/>
      <c r="MAV9" s="318"/>
      <c r="MAW9" s="318"/>
      <c r="MAX9" s="318"/>
      <c r="MAY9" s="318"/>
      <c r="MAZ9" s="318"/>
      <c r="MBA9" s="318"/>
      <c r="MBB9" s="318"/>
      <c r="MBC9" s="318"/>
      <c r="MBD9" s="318"/>
      <c r="MBE9" s="318"/>
      <c r="MBF9" s="318"/>
      <c r="MBG9" s="318"/>
      <c r="MBH9" s="318"/>
      <c r="MBI9" s="318"/>
      <c r="MBJ9" s="318"/>
      <c r="MBK9" s="318"/>
      <c r="MBL9" s="318"/>
      <c r="MBM9" s="318"/>
      <c r="MBN9" s="318"/>
      <c r="MBO9" s="318"/>
      <c r="MBP9" s="318"/>
      <c r="MBQ9" s="318"/>
      <c r="MBR9" s="318"/>
      <c r="MBS9" s="318"/>
      <c r="MBT9" s="318"/>
      <c r="MBU9" s="318"/>
      <c r="MBV9" s="318"/>
      <c r="MBW9" s="318"/>
      <c r="MBX9" s="318"/>
      <c r="MBY9" s="318"/>
      <c r="MBZ9" s="318"/>
      <c r="MCA9" s="318"/>
      <c r="MCB9" s="318"/>
      <c r="MCC9" s="318"/>
      <c r="MCD9" s="318"/>
      <c r="MCE9" s="318"/>
      <c r="MCF9" s="318"/>
      <c r="MCG9" s="318"/>
      <c r="MCH9" s="318"/>
      <c r="MCI9" s="318"/>
      <c r="MCJ9" s="318"/>
      <c r="MCK9" s="318"/>
      <c r="MCL9" s="318"/>
      <c r="MCM9" s="318"/>
      <c r="MCN9" s="318"/>
      <c r="MCO9" s="318"/>
      <c r="MCP9" s="318"/>
      <c r="MCQ9" s="318"/>
      <c r="MCR9" s="318"/>
      <c r="MCS9" s="318"/>
      <c r="MCT9" s="318"/>
      <c r="MCU9" s="318"/>
      <c r="MCV9" s="318"/>
      <c r="MCW9" s="318"/>
      <c r="MCX9" s="318"/>
      <c r="MCY9" s="318"/>
      <c r="MCZ9" s="318"/>
      <c r="MDA9" s="318"/>
      <c r="MDB9" s="318"/>
      <c r="MDC9" s="318"/>
      <c r="MDD9" s="318"/>
      <c r="MDE9" s="318"/>
      <c r="MDF9" s="318"/>
      <c r="MDG9" s="318"/>
      <c r="MDH9" s="318"/>
      <c r="MDI9" s="318"/>
      <c r="MDJ9" s="318"/>
      <c r="MDK9" s="318"/>
      <c r="MDL9" s="318"/>
      <c r="MDM9" s="318"/>
      <c r="MDN9" s="318"/>
      <c r="MDO9" s="318"/>
      <c r="MDP9" s="318"/>
      <c r="MDQ9" s="318"/>
      <c r="MDR9" s="318"/>
      <c r="MDS9" s="318"/>
      <c r="MDT9" s="318"/>
      <c r="MDU9" s="318"/>
      <c r="MDV9" s="318"/>
      <c r="MDW9" s="318"/>
      <c r="MDX9" s="318"/>
      <c r="MDY9" s="318"/>
      <c r="MDZ9" s="318"/>
      <c r="MEA9" s="318"/>
      <c r="MEB9" s="318"/>
      <c r="MEC9" s="318"/>
      <c r="MED9" s="318"/>
      <c r="MEE9" s="318"/>
      <c r="MEF9" s="318"/>
      <c r="MEG9" s="318"/>
      <c r="MEH9" s="318"/>
      <c r="MEI9" s="318"/>
      <c r="MEJ9" s="318"/>
      <c r="MEK9" s="318"/>
      <c r="MEL9" s="318"/>
      <c r="MEM9" s="318"/>
      <c r="MEN9" s="318"/>
      <c r="MEO9" s="318"/>
      <c r="MEP9" s="318"/>
      <c r="MEQ9" s="318"/>
      <c r="MER9" s="318"/>
      <c r="MES9" s="318"/>
      <c r="MET9" s="318"/>
      <c r="MEU9" s="318"/>
      <c r="MEV9" s="318"/>
      <c r="MEW9" s="318"/>
      <c r="MEX9" s="318"/>
      <c r="MEY9" s="318"/>
      <c r="MEZ9" s="318"/>
      <c r="MFA9" s="318"/>
      <c r="MFB9" s="318"/>
      <c r="MFC9" s="318"/>
      <c r="MFD9" s="318"/>
      <c r="MFE9" s="318"/>
      <c r="MFF9" s="318"/>
      <c r="MFG9" s="318"/>
      <c r="MFH9" s="318"/>
      <c r="MFI9" s="318"/>
      <c r="MFJ9" s="318"/>
      <c r="MFK9" s="318"/>
      <c r="MFL9" s="318"/>
      <c r="MFM9" s="318"/>
      <c r="MFN9" s="318"/>
      <c r="MFO9" s="318"/>
      <c r="MFP9" s="318"/>
      <c r="MFQ9" s="318"/>
      <c r="MFR9" s="318"/>
      <c r="MFS9" s="318"/>
      <c r="MFT9" s="318"/>
      <c r="MFU9" s="318"/>
      <c r="MFV9" s="318"/>
      <c r="MFW9" s="318"/>
      <c r="MFX9" s="318"/>
      <c r="MFY9" s="318"/>
      <c r="MFZ9" s="318"/>
      <c r="MGA9" s="318"/>
      <c r="MGB9" s="318"/>
      <c r="MGC9" s="318"/>
      <c r="MGD9" s="318"/>
      <c r="MGE9" s="318"/>
      <c r="MGF9" s="318"/>
      <c r="MGG9" s="318"/>
      <c r="MGH9" s="318"/>
      <c r="MGI9" s="318"/>
      <c r="MGJ9" s="318"/>
      <c r="MGK9" s="318"/>
      <c r="MGL9" s="318"/>
      <c r="MGM9" s="318"/>
      <c r="MGN9" s="318"/>
      <c r="MGO9" s="318"/>
      <c r="MGP9" s="318"/>
      <c r="MGQ9" s="318"/>
      <c r="MGR9" s="318"/>
      <c r="MGS9" s="318"/>
      <c r="MGT9" s="318"/>
      <c r="MGU9" s="318"/>
      <c r="MGV9" s="318"/>
      <c r="MGW9" s="318"/>
      <c r="MGX9" s="318"/>
      <c r="MGY9" s="318"/>
      <c r="MGZ9" s="318"/>
      <c r="MHA9" s="318"/>
      <c r="MHB9" s="318"/>
      <c r="MHC9" s="318"/>
      <c r="MHD9" s="318"/>
      <c r="MHE9" s="318"/>
      <c r="MHF9" s="318"/>
      <c r="MHG9" s="318"/>
      <c r="MHH9" s="318"/>
      <c r="MHI9" s="318"/>
      <c r="MHJ9" s="318"/>
      <c r="MHK9" s="318"/>
      <c r="MHL9" s="318"/>
      <c r="MHM9" s="318"/>
      <c r="MHN9" s="318"/>
      <c r="MHO9" s="318"/>
      <c r="MHP9" s="318"/>
      <c r="MHQ9" s="318"/>
      <c r="MHR9" s="318"/>
      <c r="MHS9" s="318"/>
      <c r="MHT9" s="318"/>
      <c r="MHU9" s="318"/>
      <c r="MHV9" s="318"/>
      <c r="MHW9" s="318"/>
      <c r="MHX9" s="318"/>
      <c r="MHY9" s="318"/>
      <c r="MHZ9" s="318"/>
      <c r="MIA9" s="318"/>
      <c r="MIB9" s="318"/>
      <c r="MIC9" s="318"/>
      <c r="MID9" s="318"/>
      <c r="MIE9" s="318"/>
      <c r="MIF9" s="318"/>
      <c r="MIG9" s="318"/>
      <c r="MIH9" s="318"/>
      <c r="MII9" s="318"/>
      <c r="MIJ9" s="318"/>
      <c r="MIK9" s="318"/>
      <c r="MIL9" s="318"/>
      <c r="MIM9" s="318"/>
      <c r="MIN9" s="318"/>
      <c r="MIO9" s="318"/>
      <c r="MIP9" s="318"/>
      <c r="MIQ9" s="318"/>
      <c r="MIR9" s="318"/>
      <c r="MIS9" s="318"/>
      <c r="MIT9" s="318"/>
      <c r="MIU9" s="318"/>
      <c r="MIV9" s="318"/>
      <c r="MIW9" s="318"/>
      <c r="MIX9" s="318"/>
      <c r="MIY9" s="318"/>
      <c r="MIZ9" s="318"/>
      <c r="MJA9" s="318"/>
      <c r="MJB9" s="318"/>
      <c r="MJC9" s="318"/>
      <c r="MJD9" s="318"/>
      <c r="MJE9" s="318"/>
      <c r="MJF9" s="318"/>
      <c r="MJG9" s="318"/>
      <c r="MJH9" s="318"/>
      <c r="MJI9" s="318"/>
      <c r="MJJ9" s="318"/>
      <c r="MJK9" s="318"/>
      <c r="MJL9" s="318"/>
      <c r="MJM9" s="318"/>
      <c r="MJN9" s="318"/>
      <c r="MJO9" s="318"/>
      <c r="MJP9" s="318"/>
      <c r="MJQ9" s="318"/>
      <c r="MJR9" s="318"/>
      <c r="MJS9" s="318"/>
      <c r="MJT9" s="318"/>
      <c r="MJU9" s="318"/>
      <c r="MJV9" s="318"/>
      <c r="MJW9" s="318"/>
      <c r="MJX9" s="318"/>
      <c r="MJY9" s="318"/>
      <c r="MJZ9" s="318"/>
      <c r="MKA9" s="318"/>
      <c r="MKB9" s="318"/>
      <c r="MKC9" s="318"/>
      <c r="MKD9" s="318"/>
      <c r="MKE9" s="318"/>
      <c r="MKF9" s="318"/>
      <c r="MKG9" s="318"/>
      <c r="MKH9" s="318"/>
      <c r="MKI9" s="318"/>
      <c r="MKJ9" s="318"/>
      <c r="MKK9" s="318"/>
      <c r="MKL9" s="318"/>
      <c r="MKM9" s="318"/>
      <c r="MKN9" s="318"/>
      <c r="MKO9" s="318"/>
      <c r="MKP9" s="318"/>
      <c r="MKQ9" s="318"/>
      <c r="MKR9" s="318"/>
      <c r="MKS9" s="318"/>
      <c r="MKT9" s="318"/>
      <c r="MKU9" s="318"/>
      <c r="MKV9" s="318"/>
      <c r="MKW9" s="318"/>
      <c r="MKX9" s="318"/>
      <c r="MKY9" s="318"/>
      <c r="MKZ9" s="318"/>
      <c r="MLA9" s="318"/>
      <c r="MLB9" s="318"/>
      <c r="MLC9" s="318"/>
      <c r="MLD9" s="318"/>
      <c r="MLE9" s="318"/>
      <c r="MLF9" s="318"/>
      <c r="MLG9" s="318"/>
      <c r="MLH9" s="318"/>
      <c r="MLI9" s="318"/>
      <c r="MLJ9" s="318"/>
      <c r="MLK9" s="318"/>
      <c r="MLL9" s="318"/>
      <c r="MLM9" s="318"/>
      <c r="MLN9" s="318"/>
      <c r="MLO9" s="318"/>
      <c r="MLP9" s="318"/>
      <c r="MLQ9" s="318"/>
      <c r="MLR9" s="318"/>
      <c r="MLS9" s="318"/>
      <c r="MLT9" s="318"/>
      <c r="MLU9" s="318"/>
      <c r="MLV9" s="318"/>
      <c r="MLW9" s="318"/>
      <c r="MLX9" s="318"/>
      <c r="MLY9" s="318"/>
      <c r="MLZ9" s="318"/>
      <c r="MMA9" s="318"/>
      <c r="MMB9" s="318"/>
      <c r="MMC9" s="318"/>
      <c r="MMD9" s="318"/>
      <c r="MME9" s="318"/>
      <c r="MMF9" s="318"/>
      <c r="MMG9" s="318"/>
      <c r="MMH9" s="318"/>
      <c r="MMI9" s="318"/>
      <c r="MMJ9" s="318"/>
      <c r="MMK9" s="318"/>
      <c r="MML9" s="318"/>
      <c r="MMM9" s="318"/>
      <c r="MMN9" s="318"/>
      <c r="MMO9" s="318"/>
      <c r="MMP9" s="318"/>
      <c r="MMQ9" s="318"/>
      <c r="MMR9" s="318"/>
      <c r="MMS9" s="318"/>
      <c r="MMT9" s="318"/>
      <c r="MMU9" s="318"/>
      <c r="MMV9" s="318"/>
      <c r="MMW9" s="318"/>
      <c r="MMX9" s="318"/>
      <c r="MMY9" s="318"/>
      <c r="MMZ9" s="318"/>
      <c r="MNA9" s="318"/>
      <c r="MNB9" s="318"/>
      <c r="MNC9" s="318"/>
      <c r="MND9" s="318"/>
      <c r="MNE9" s="318"/>
      <c r="MNF9" s="318"/>
      <c r="MNG9" s="318"/>
      <c r="MNH9" s="318"/>
      <c r="MNI9" s="318"/>
      <c r="MNJ9" s="318"/>
      <c r="MNK9" s="318"/>
      <c r="MNL9" s="318"/>
      <c r="MNM9" s="318"/>
      <c r="MNN9" s="318"/>
      <c r="MNO9" s="318"/>
      <c r="MNP9" s="318"/>
      <c r="MNQ9" s="318"/>
      <c r="MNR9" s="318"/>
      <c r="MNS9" s="318"/>
      <c r="MNT9" s="318"/>
      <c r="MNU9" s="318"/>
      <c r="MNV9" s="318"/>
      <c r="MNW9" s="318"/>
      <c r="MNX9" s="318"/>
      <c r="MNY9" s="318"/>
      <c r="MNZ9" s="318"/>
      <c r="MOA9" s="318"/>
      <c r="MOB9" s="318"/>
      <c r="MOC9" s="318"/>
      <c r="MOD9" s="318"/>
      <c r="MOE9" s="318"/>
      <c r="MOF9" s="318"/>
      <c r="MOG9" s="318"/>
      <c r="MOH9" s="318"/>
      <c r="MOI9" s="318"/>
      <c r="MOJ9" s="318"/>
      <c r="MOK9" s="318"/>
      <c r="MOL9" s="318"/>
      <c r="MOM9" s="318"/>
      <c r="MON9" s="318"/>
      <c r="MOO9" s="318"/>
      <c r="MOP9" s="318"/>
      <c r="MOQ9" s="318"/>
      <c r="MOR9" s="318"/>
      <c r="MOS9" s="318"/>
      <c r="MOT9" s="318"/>
      <c r="MOU9" s="318"/>
      <c r="MOV9" s="318"/>
      <c r="MOW9" s="318"/>
      <c r="MOX9" s="318"/>
      <c r="MOY9" s="318"/>
      <c r="MOZ9" s="318"/>
      <c r="MPA9" s="318"/>
      <c r="MPB9" s="318"/>
      <c r="MPC9" s="318"/>
      <c r="MPD9" s="318"/>
      <c r="MPE9" s="318"/>
      <c r="MPF9" s="318"/>
      <c r="MPG9" s="318"/>
      <c r="MPH9" s="318"/>
      <c r="MPI9" s="318"/>
      <c r="MPJ9" s="318"/>
      <c r="MPK9" s="318"/>
      <c r="MPL9" s="318"/>
      <c r="MPM9" s="318"/>
      <c r="MPN9" s="318"/>
      <c r="MPO9" s="318"/>
      <c r="MPP9" s="318"/>
      <c r="MPQ9" s="318"/>
      <c r="MPR9" s="318"/>
      <c r="MPS9" s="318"/>
      <c r="MPT9" s="318"/>
      <c r="MPU9" s="318"/>
      <c r="MPV9" s="318"/>
      <c r="MPW9" s="318"/>
      <c r="MPX9" s="318"/>
      <c r="MPY9" s="318"/>
      <c r="MPZ9" s="318"/>
      <c r="MQA9" s="318"/>
      <c r="MQB9" s="318"/>
      <c r="MQC9" s="318"/>
      <c r="MQD9" s="318"/>
      <c r="MQE9" s="318"/>
      <c r="MQF9" s="318"/>
      <c r="MQG9" s="318"/>
      <c r="MQH9" s="318"/>
      <c r="MQI9" s="318"/>
      <c r="MQJ9" s="318"/>
      <c r="MQK9" s="318"/>
      <c r="MQL9" s="318"/>
      <c r="MQM9" s="318"/>
      <c r="MQN9" s="318"/>
      <c r="MQO9" s="318"/>
      <c r="MQP9" s="318"/>
      <c r="MQQ9" s="318"/>
      <c r="MQR9" s="318"/>
      <c r="MQS9" s="318"/>
      <c r="MQT9" s="318"/>
      <c r="MQU9" s="318"/>
      <c r="MQV9" s="318"/>
      <c r="MQW9" s="318"/>
      <c r="MQX9" s="318"/>
      <c r="MQY9" s="318"/>
      <c r="MQZ9" s="318"/>
      <c r="MRA9" s="318"/>
      <c r="MRB9" s="318"/>
      <c r="MRC9" s="318"/>
      <c r="MRD9" s="318"/>
      <c r="MRE9" s="318"/>
      <c r="MRF9" s="318"/>
      <c r="MRG9" s="318"/>
      <c r="MRH9" s="318"/>
      <c r="MRI9" s="318"/>
      <c r="MRJ9" s="318"/>
      <c r="MRK9" s="318"/>
      <c r="MRL9" s="318"/>
      <c r="MRM9" s="318"/>
      <c r="MRN9" s="318"/>
      <c r="MRO9" s="318"/>
      <c r="MRP9" s="318"/>
      <c r="MRQ9" s="318"/>
      <c r="MRR9" s="318"/>
      <c r="MRS9" s="318"/>
      <c r="MRT9" s="318"/>
      <c r="MRU9" s="318"/>
      <c r="MRV9" s="318"/>
      <c r="MRW9" s="318"/>
      <c r="MRX9" s="318"/>
      <c r="MRY9" s="318"/>
      <c r="MRZ9" s="318"/>
      <c r="MSA9" s="318"/>
      <c r="MSB9" s="318"/>
      <c r="MSC9" s="318"/>
      <c r="MSD9" s="318"/>
      <c r="MSE9" s="318"/>
      <c r="MSF9" s="318"/>
      <c r="MSG9" s="318"/>
      <c r="MSH9" s="318"/>
      <c r="MSI9" s="318"/>
      <c r="MSJ9" s="318"/>
      <c r="MSK9" s="318"/>
      <c r="MSL9" s="318"/>
      <c r="MSM9" s="318"/>
      <c r="MSN9" s="318"/>
      <c r="MSO9" s="318"/>
      <c r="MSP9" s="318"/>
      <c r="MSQ9" s="318"/>
      <c r="MSR9" s="318"/>
      <c r="MSS9" s="318"/>
      <c r="MST9" s="318"/>
      <c r="MSU9" s="318"/>
      <c r="MSV9" s="318"/>
      <c r="MSW9" s="318"/>
      <c r="MSX9" s="318"/>
      <c r="MSY9" s="318"/>
      <c r="MSZ9" s="318"/>
      <c r="MTA9" s="318"/>
      <c r="MTB9" s="318"/>
      <c r="MTC9" s="318"/>
      <c r="MTD9" s="318"/>
      <c r="MTE9" s="318"/>
      <c r="MTF9" s="318"/>
      <c r="MTG9" s="318"/>
      <c r="MTH9" s="318"/>
      <c r="MTI9" s="318"/>
      <c r="MTJ9" s="318"/>
      <c r="MTK9" s="318"/>
      <c r="MTL9" s="318"/>
      <c r="MTM9" s="318"/>
      <c r="MTN9" s="318"/>
      <c r="MTO9" s="318"/>
      <c r="MTP9" s="318"/>
      <c r="MTQ9" s="318"/>
      <c r="MTR9" s="318"/>
      <c r="MTS9" s="318"/>
      <c r="MTT9" s="318"/>
      <c r="MTU9" s="318"/>
      <c r="MTV9" s="318"/>
      <c r="MTW9" s="318"/>
      <c r="MTX9" s="318"/>
      <c r="MTY9" s="318"/>
      <c r="MTZ9" s="318"/>
      <c r="MUA9" s="318"/>
      <c r="MUB9" s="318"/>
      <c r="MUC9" s="318"/>
      <c r="MUD9" s="318"/>
      <c r="MUE9" s="318"/>
      <c r="MUF9" s="318"/>
      <c r="MUG9" s="318"/>
      <c r="MUH9" s="318"/>
      <c r="MUI9" s="318"/>
      <c r="MUJ9" s="318"/>
      <c r="MUK9" s="318"/>
      <c r="MUL9" s="318"/>
      <c r="MUM9" s="318"/>
      <c r="MUN9" s="318"/>
      <c r="MUO9" s="318"/>
      <c r="MUP9" s="318"/>
      <c r="MUQ9" s="318"/>
      <c r="MUR9" s="318"/>
      <c r="MUS9" s="318"/>
      <c r="MUT9" s="318"/>
      <c r="MUU9" s="318"/>
      <c r="MUV9" s="318"/>
      <c r="MUW9" s="318"/>
      <c r="MUX9" s="318"/>
      <c r="MUY9" s="318"/>
      <c r="MUZ9" s="318"/>
      <c r="MVA9" s="318"/>
      <c r="MVB9" s="318"/>
      <c r="MVC9" s="318"/>
      <c r="MVD9" s="318"/>
      <c r="MVE9" s="318"/>
      <c r="MVF9" s="318"/>
      <c r="MVG9" s="318"/>
      <c r="MVH9" s="318"/>
      <c r="MVI9" s="318"/>
      <c r="MVJ9" s="318"/>
      <c r="MVK9" s="318"/>
      <c r="MVL9" s="318"/>
      <c r="MVM9" s="318"/>
      <c r="MVN9" s="318"/>
      <c r="MVO9" s="318"/>
      <c r="MVP9" s="318"/>
      <c r="MVQ9" s="318"/>
      <c r="MVR9" s="318"/>
      <c r="MVS9" s="318"/>
      <c r="MVT9" s="318"/>
      <c r="MVU9" s="318"/>
      <c r="MVV9" s="318"/>
      <c r="MVW9" s="318"/>
      <c r="MVX9" s="318"/>
      <c r="MVY9" s="318"/>
      <c r="MVZ9" s="318"/>
      <c r="MWA9" s="318"/>
      <c r="MWB9" s="318"/>
      <c r="MWC9" s="318"/>
      <c r="MWD9" s="318"/>
      <c r="MWE9" s="318"/>
      <c r="MWF9" s="318"/>
      <c r="MWG9" s="318"/>
      <c r="MWH9" s="318"/>
      <c r="MWI9" s="318"/>
      <c r="MWJ9" s="318"/>
      <c r="MWK9" s="318"/>
      <c r="MWL9" s="318"/>
      <c r="MWM9" s="318"/>
      <c r="MWN9" s="318"/>
      <c r="MWO9" s="318"/>
      <c r="MWP9" s="318"/>
      <c r="MWQ9" s="318"/>
      <c r="MWR9" s="318"/>
      <c r="MWS9" s="318"/>
      <c r="MWT9" s="318"/>
      <c r="MWU9" s="318"/>
      <c r="MWV9" s="318"/>
      <c r="MWW9" s="318"/>
      <c r="MWX9" s="318"/>
      <c r="MWY9" s="318"/>
      <c r="MWZ9" s="318"/>
      <c r="MXA9" s="318"/>
      <c r="MXB9" s="318"/>
      <c r="MXC9" s="318"/>
      <c r="MXD9" s="318"/>
      <c r="MXE9" s="318"/>
      <c r="MXF9" s="318"/>
      <c r="MXG9" s="318"/>
      <c r="MXH9" s="318"/>
      <c r="MXI9" s="318"/>
      <c r="MXJ9" s="318"/>
      <c r="MXK9" s="318"/>
      <c r="MXL9" s="318"/>
      <c r="MXM9" s="318"/>
      <c r="MXN9" s="318"/>
      <c r="MXO9" s="318"/>
      <c r="MXP9" s="318"/>
      <c r="MXQ9" s="318"/>
      <c r="MXR9" s="318"/>
      <c r="MXS9" s="318"/>
      <c r="MXT9" s="318"/>
      <c r="MXU9" s="318"/>
      <c r="MXV9" s="318"/>
      <c r="MXW9" s="318"/>
      <c r="MXX9" s="318"/>
      <c r="MXY9" s="318"/>
      <c r="MXZ9" s="318"/>
      <c r="MYA9" s="318"/>
      <c r="MYB9" s="318"/>
      <c r="MYC9" s="318"/>
      <c r="MYD9" s="318"/>
      <c r="MYE9" s="318"/>
      <c r="MYF9" s="318"/>
      <c r="MYG9" s="318"/>
      <c r="MYH9" s="318"/>
      <c r="MYI9" s="318"/>
      <c r="MYJ9" s="318"/>
      <c r="MYK9" s="318"/>
      <c r="MYL9" s="318"/>
      <c r="MYM9" s="318"/>
      <c r="MYN9" s="318"/>
      <c r="MYO9" s="318"/>
      <c r="MYP9" s="318"/>
      <c r="MYQ9" s="318"/>
      <c r="MYR9" s="318"/>
      <c r="MYS9" s="318"/>
      <c r="MYT9" s="318"/>
      <c r="MYU9" s="318"/>
      <c r="MYV9" s="318"/>
      <c r="MYW9" s="318"/>
      <c r="MYX9" s="318"/>
      <c r="MYY9" s="318"/>
      <c r="MYZ9" s="318"/>
      <c r="MZA9" s="318"/>
      <c r="MZB9" s="318"/>
      <c r="MZC9" s="318"/>
      <c r="MZD9" s="318"/>
      <c r="MZE9" s="318"/>
      <c r="MZF9" s="318"/>
      <c r="MZG9" s="318"/>
      <c r="MZH9" s="318"/>
      <c r="MZI9" s="318"/>
      <c r="MZJ9" s="318"/>
      <c r="MZK9" s="318"/>
      <c r="MZL9" s="318"/>
      <c r="MZM9" s="318"/>
      <c r="MZN9" s="318"/>
      <c r="MZO9" s="318"/>
      <c r="MZP9" s="318"/>
      <c r="MZQ9" s="318"/>
      <c r="MZR9" s="318"/>
      <c r="MZS9" s="318"/>
      <c r="MZT9" s="318"/>
      <c r="MZU9" s="318"/>
      <c r="MZV9" s="318"/>
      <c r="MZW9" s="318"/>
      <c r="MZX9" s="318"/>
      <c r="MZY9" s="318"/>
      <c r="MZZ9" s="318"/>
      <c r="NAA9" s="318"/>
      <c r="NAB9" s="318"/>
      <c r="NAC9" s="318"/>
      <c r="NAD9" s="318"/>
      <c r="NAE9" s="318"/>
      <c r="NAF9" s="318"/>
      <c r="NAG9" s="318"/>
      <c r="NAH9" s="318"/>
      <c r="NAI9" s="318"/>
      <c r="NAJ9" s="318"/>
      <c r="NAK9" s="318"/>
      <c r="NAL9" s="318"/>
      <c r="NAM9" s="318"/>
      <c r="NAN9" s="318"/>
      <c r="NAO9" s="318"/>
      <c r="NAP9" s="318"/>
      <c r="NAQ9" s="318"/>
      <c r="NAR9" s="318"/>
      <c r="NAS9" s="318"/>
      <c r="NAT9" s="318"/>
      <c r="NAU9" s="318"/>
      <c r="NAV9" s="318"/>
      <c r="NAW9" s="318"/>
      <c r="NAX9" s="318"/>
      <c r="NAY9" s="318"/>
      <c r="NAZ9" s="318"/>
      <c r="NBA9" s="318"/>
      <c r="NBB9" s="318"/>
      <c r="NBC9" s="318"/>
      <c r="NBD9" s="318"/>
      <c r="NBE9" s="318"/>
      <c r="NBF9" s="318"/>
      <c r="NBG9" s="318"/>
      <c r="NBH9" s="318"/>
      <c r="NBI9" s="318"/>
      <c r="NBJ9" s="318"/>
      <c r="NBK9" s="318"/>
      <c r="NBL9" s="318"/>
      <c r="NBM9" s="318"/>
      <c r="NBN9" s="318"/>
      <c r="NBO9" s="318"/>
      <c r="NBP9" s="318"/>
      <c r="NBQ9" s="318"/>
      <c r="NBR9" s="318"/>
      <c r="NBS9" s="318"/>
      <c r="NBT9" s="318"/>
      <c r="NBU9" s="318"/>
      <c r="NBV9" s="318"/>
      <c r="NBW9" s="318"/>
      <c r="NBX9" s="318"/>
      <c r="NBY9" s="318"/>
      <c r="NBZ9" s="318"/>
      <c r="NCA9" s="318"/>
      <c r="NCB9" s="318"/>
      <c r="NCC9" s="318"/>
      <c r="NCD9" s="318"/>
      <c r="NCE9" s="318"/>
      <c r="NCF9" s="318"/>
      <c r="NCG9" s="318"/>
      <c r="NCH9" s="318"/>
      <c r="NCI9" s="318"/>
      <c r="NCJ9" s="318"/>
      <c r="NCK9" s="318"/>
      <c r="NCL9" s="318"/>
      <c r="NCM9" s="318"/>
      <c r="NCN9" s="318"/>
      <c r="NCO9" s="318"/>
      <c r="NCP9" s="318"/>
      <c r="NCQ9" s="318"/>
      <c r="NCR9" s="318"/>
      <c r="NCS9" s="318"/>
      <c r="NCT9" s="318"/>
      <c r="NCU9" s="318"/>
      <c r="NCV9" s="318"/>
      <c r="NCW9" s="318"/>
      <c r="NCX9" s="318"/>
      <c r="NCY9" s="318"/>
      <c r="NCZ9" s="318"/>
      <c r="NDA9" s="318"/>
      <c r="NDB9" s="318"/>
      <c r="NDC9" s="318"/>
      <c r="NDD9" s="318"/>
      <c r="NDE9" s="318"/>
      <c r="NDF9" s="318"/>
      <c r="NDG9" s="318"/>
      <c r="NDH9" s="318"/>
      <c r="NDI9" s="318"/>
      <c r="NDJ9" s="318"/>
      <c r="NDK9" s="318"/>
      <c r="NDL9" s="318"/>
      <c r="NDM9" s="318"/>
      <c r="NDN9" s="318"/>
      <c r="NDO9" s="318"/>
      <c r="NDP9" s="318"/>
      <c r="NDQ9" s="318"/>
      <c r="NDR9" s="318"/>
      <c r="NDS9" s="318"/>
      <c r="NDT9" s="318"/>
      <c r="NDU9" s="318"/>
      <c r="NDV9" s="318"/>
      <c r="NDW9" s="318"/>
      <c r="NDX9" s="318"/>
      <c r="NDY9" s="318"/>
      <c r="NDZ9" s="318"/>
      <c r="NEA9" s="318"/>
      <c r="NEB9" s="318"/>
      <c r="NEC9" s="318"/>
      <c r="NED9" s="318"/>
      <c r="NEE9" s="318"/>
      <c r="NEF9" s="318"/>
      <c r="NEG9" s="318"/>
      <c r="NEH9" s="318"/>
      <c r="NEI9" s="318"/>
      <c r="NEJ9" s="318"/>
      <c r="NEK9" s="318"/>
      <c r="NEL9" s="318"/>
      <c r="NEM9" s="318"/>
      <c r="NEN9" s="318"/>
      <c r="NEO9" s="318"/>
      <c r="NEP9" s="318"/>
      <c r="NEQ9" s="318"/>
      <c r="NER9" s="318"/>
      <c r="NES9" s="318"/>
      <c r="NET9" s="318"/>
      <c r="NEU9" s="318"/>
      <c r="NEV9" s="318"/>
      <c r="NEW9" s="318"/>
      <c r="NEX9" s="318"/>
      <c r="NEY9" s="318"/>
      <c r="NEZ9" s="318"/>
      <c r="NFA9" s="318"/>
      <c r="NFB9" s="318"/>
      <c r="NFC9" s="318"/>
      <c r="NFD9" s="318"/>
      <c r="NFE9" s="318"/>
      <c r="NFF9" s="318"/>
      <c r="NFG9" s="318"/>
      <c r="NFH9" s="318"/>
      <c r="NFI9" s="318"/>
      <c r="NFJ9" s="318"/>
      <c r="NFK9" s="318"/>
      <c r="NFL9" s="318"/>
      <c r="NFM9" s="318"/>
      <c r="NFN9" s="318"/>
      <c r="NFO9" s="318"/>
      <c r="NFP9" s="318"/>
      <c r="NFQ9" s="318"/>
      <c r="NFR9" s="318"/>
      <c r="NFS9" s="318"/>
      <c r="NFT9" s="318"/>
      <c r="NFU9" s="318"/>
      <c r="NFV9" s="318"/>
      <c r="NFW9" s="318"/>
      <c r="NFX9" s="318"/>
      <c r="NFY9" s="318"/>
      <c r="NFZ9" s="318"/>
      <c r="NGA9" s="318"/>
      <c r="NGB9" s="318"/>
      <c r="NGC9" s="318"/>
      <c r="NGD9" s="318"/>
      <c r="NGE9" s="318"/>
      <c r="NGF9" s="318"/>
      <c r="NGG9" s="318"/>
      <c r="NGH9" s="318"/>
      <c r="NGI9" s="318"/>
      <c r="NGJ9" s="318"/>
      <c r="NGK9" s="318"/>
      <c r="NGL9" s="318"/>
      <c r="NGM9" s="318"/>
      <c r="NGN9" s="318"/>
      <c r="NGO9" s="318"/>
      <c r="NGP9" s="318"/>
      <c r="NGQ9" s="318"/>
      <c r="NGR9" s="318"/>
      <c r="NGS9" s="318"/>
      <c r="NGT9" s="318"/>
      <c r="NGU9" s="318"/>
      <c r="NGV9" s="318"/>
      <c r="NGW9" s="318"/>
      <c r="NGX9" s="318"/>
      <c r="NGY9" s="318"/>
      <c r="NGZ9" s="318"/>
      <c r="NHA9" s="318"/>
      <c r="NHB9" s="318"/>
      <c r="NHC9" s="318"/>
      <c r="NHD9" s="318"/>
      <c r="NHE9" s="318"/>
      <c r="NHF9" s="318"/>
      <c r="NHG9" s="318"/>
      <c r="NHH9" s="318"/>
      <c r="NHI9" s="318"/>
      <c r="NHJ9" s="318"/>
      <c r="NHK9" s="318"/>
      <c r="NHL9" s="318"/>
      <c r="NHM9" s="318"/>
      <c r="NHN9" s="318"/>
      <c r="NHO9" s="318"/>
      <c r="NHP9" s="318"/>
      <c r="NHQ9" s="318"/>
      <c r="NHR9" s="318"/>
      <c r="NHS9" s="318"/>
      <c r="NHT9" s="318"/>
      <c r="NHU9" s="318"/>
      <c r="NHV9" s="318"/>
      <c r="NHW9" s="318"/>
      <c r="NHX9" s="318"/>
      <c r="NHY9" s="318"/>
      <c r="NHZ9" s="318"/>
      <c r="NIA9" s="318"/>
      <c r="NIB9" s="318"/>
      <c r="NIC9" s="318"/>
      <c r="NID9" s="318"/>
      <c r="NIE9" s="318"/>
      <c r="NIF9" s="318"/>
      <c r="NIG9" s="318"/>
      <c r="NIH9" s="318"/>
      <c r="NII9" s="318"/>
      <c r="NIJ9" s="318"/>
      <c r="NIK9" s="318"/>
      <c r="NIL9" s="318"/>
      <c r="NIM9" s="318"/>
      <c r="NIN9" s="318"/>
      <c r="NIO9" s="318"/>
      <c r="NIP9" s="318"/>
      <c r="NIQ9" s="318"/>
      <c r="NIR9" s="318"/>
      <c r="NIS9" s="318"/>
      <c r="NIT9" s="318"/>
      <c r="NIU9" s="318"/>
      <c r="NIV9" s="318"/>
      <c r="NIW9" s="318"/>
      <c r="NIX9" s="318"/>
      <c r="NIY9" s="318"/>
      <c r="NIZ9" s="318"/>
      <c r="NJA9" s="318"/>
      <c r="NJB9" s="318"/>
      <c r="NJC9" s="318"/>
      <c r="NJD9" s="318"/>
      <c r="NJE9" s="318"/>
      <c r="NJF9" s="318"/>
      <c r="NJG9" s="318"/>
      <c r="NJH9" s="318"/>
      <c r="NJI9" s="318"/>
      <c r="NJJ9" s="318"/>
      <c r="NJK9" s="318"/>
      <c r="NJL9" s="318"/>
      <c r="NJM9" s="318"/>
      <c r="NJN9" s="318"/>
      <c r="NJO9" s="318"/>
      <c r="NJP9" s="318"/>
      <c r="NJQ9" s="318"/>
      <c r="NJR9" s="318"/>
      <c r="NJS9" s="318"/>
      <c r="NJT9" s="318"/>
      <c r="NJU9" s="318"/>
      <c r="NJV9" s="318"/>
      <c r="NJW9" s="318"/>
      <c r="NJX9" s="318"/>
      <c r="NJY9" s="318"/>
      <c r="NJZ9" s="318"/>
      <c r="NKA9" s="318"/>
      <c r="NKB9" s="318"/>
      <c r="NKC9" s="318"/>
      <c r="NKD9" s="318"/>
      <c r="NKE9" s="318"/>
      <c r="NKF9" s="318"/>
      <c r="NKG9" s="318"/>
      <c r="NKH9" s="318"/>
      <c r="NKI9" s="318"/>
      <c r="NKJ9" s="318"/>
      <c r="NKK9" s="318"/>
      <c r="NKL9" s="318"/>
      <c r="NKM9" s="318"/>
      <c r="NKN9" s="318"/>
      <c r="NKO9" s="318"/>
      <c r="NKP9" s="318"/>
      <c r="NKQ9" s="318"/>
      <c r="NKR9" s="318"/>
      <c r="NKS9" s="318"/>
      <c r="NKT9" s="318"/>
      <c r="NKU9" s="318"/>
      <c r="NKV9" s="318"/>
      <c r="NKW9" s="318"/>
      <c r="NKX9" s="318"/>
      <c r="NKY9" s="318"/>
      <c r="NKZ9" s="318"/>
      <c r="NLA9" s="318"/>
      <c r="NLB9" s="318"/>
      <c r="NLC9" s="318"/>
      <c r="NLD9" s="318"/>
      <c r="NLE9" s="318"/>
      <c r="NLF9" s="318"/>
      <c r="NLG9" s="318"/>
      <c r="NLH9" s="318"/>
      <c r="NLI9" s="318"/>
      <c r="NLJ9" s="318"/>
      <c r="NLK9" s="318"/>
      <c r="NLL9" s="318"/>
      <c r="NLM9" s="318"/>
      <c r="NLN9" s="318"/>
      <c r="NLO9" s="318"/>
      <c r="NLP9" s="318"/>
      <c r="NLQ9" s="318"/>
      <c r="NLR9" s="318"/>
      <c r="NLS9" s="318"/>
      <c r="NLT9" s="318"/>
      <c r="NLU9" s="318"/>
      <c r="NLV9" s="318"/>
      <c r="NLW9" s="318"/>
      <c r="NLX9" s="318"/>
      <c r="NLY9" s="318"/>
      <c r="NLZ9" s="318"/>
      <c r="NMA9" s="318"/>
      <c r="NMB9" s="318"/>
      <c r="NMC9" s="318"/>
      <c r="NMD9" s="318"/>
      <c r="NME9" s="318"/>
      <c r="NMF9" s="318"/>
      <c r="NMG9" s="318"/>
      <c r="NMH9" s="318"/>
      <c r="NMI9" s="318"/>
      <c r="NMJ9" s="318"/>
      <c r="NMK9" s="318"/>
      <c r="NML9" s="318"/>
      <c r="NMM9" s="318"/>
      <c r="NMN9" s="318"/>
      <c r="NMO9" s="318"/>
      <c r="NMP9" s="318"/>
      <c r="NMQ9" s="318"/>
      <c r="NMR9" s="318"/>
      <c r="NMS9" s="318"/>
      <c r="NMT9" s="318"/>
      <c r="NMU9" s="318"/>
      <c r="NMV9" s="318"/>
      <c r="NMW9" s="318"/>
      <c r="NMX9" s="318"/>
      <c r="NMY9" s="318"/>
      <c r="NMZ9" s="318"/>
      <c r="NNA9" s="318"/>
      <c r="NNB9" s="318"/>
      <c r="NNC9" s="318"/>
      <c r="NND9" s="318"/>
      <c r="NNE9" s="318"/>
      <c r="NNF9" s="318"/>
      <c r="NNG9" s="318"/>
      <c r="NNH9" s="318"/>
      <c r="NNI9" s="318"/>
      <c r="NNJ9" s="318"/>
      <c r="NNK9" s="318"/>
      <c r="NNL9" s="318"/>
      <c r="NNM9" s="318"/>
      <c r="NNN9" s="318"/>
      <c r="NNO9" s="318"/>
      <c r="NNP9" s="318"/>
      <c r="NNQ9" s="318"/>
      <c r="NNR9" s="318"/>
      <c r="NNS9" s="318"/>
      <c r="NNT9" s="318"/>
      <c r="NNU9" s="318"/>
      <c r="NNV9" s="318"/>
      <c r="NNW9" s="318"/>
      <c r="NNX9" s="318"/>
      <c r="NNY9" s="318"/>
      <c r="NNZ9" s="318"/>
      <c r="NOA9" s="318"/>
      <c r="NOB9" s="318"/>
      <c r="NOC9" s="318"/>
      <c r="NOD9" s="318"/>
      <c r="NOE9" s="318"/>
      <c r="NOF9" s="318"/>
      <c r="NOG9" s="318"/>
      <c r="NOH9" s="318"/>
      <c r="NOI9" s="318"/>
      <c r="NOJ9" s="318"/>
      <c r="NOK9" s="318"/>
      <c r="NOL9" s="318"/>
      <c r="NOM9" s="318"/>
      <c r="NON9" s="318"/>
      <c r="NOO9" s="318"/>
      <c r="NOP9" s="318"/>
      <c r="NOQ9" s="318"/>
      <c r="NOR9" s="318"/>
      <c r="NOS9" s="318"/>
      <c r="NOT9" s="318"/>
      <c r="NOU9" s="318"/>
      <c r="NOV9" s="318"/>
      <c r="NOW9" s="318"/>
      <c r="NOX9" s="318"/>
      <c r="NOY9" s="318"/>
      <c r="NOZ9" s="318"/>
      <c r="NPA9" s="318"/>
      <c r="NPB9" s="318"/>
      <c r="NPC9" s="318"/>
      <c r="NPD9" s="318"/>
      <c r="NPE9" s="318"/>
      <c r="NPF9" s="318"/>
      <c r="NPG9" s="318"/>
      <c r="NPH9" s="318"/>
      <c r="NPI9" s="318"/>
      <c r="NPJ9" s="318"/>
      <c r="NPK9" s="318"/>
      <c r="NPL9" s="318"/>
      <c r="NPM9" s="318"/>
      <c r="NPN9" s="318"/>
      <c r="NPO9" s="318"/>
      <c r="NPP9" s="318"/>
      <c r="NPQ9" s="318"/>
      <c r="NPR9" s="318"/>
      <c r="NPS9" s="318"/>
      <c r="NPT9" s="318"/>
      <c r="NPU9" s="318"/>
      <c r="NPV9" s="318"/>
      <c r="NPW9" s="318"/>
      <c r="NPX9" s="318"/>
      <c r="NPY9" s="318"/>
      <c r="NPZ9" s="318"/>
      <c r="NQA9" s="318"/>
      <c r="NQB9" s="318"/>
      <c r="NQC9" s="318"/>
      <c r="NQD9" s="318"/>
      <c r="NQE9" s="318"/>
      <c r="NQF9" s="318"/>
      <c r="NQG9" s="318"/>
      <c r="NQH9" s="318"/>
      <c r="NQI9" s="318"/>
      <c r="NQJ9" s="318"/>
      <c r="NQK9" s="318"/>
      <c r="NQL9" s="318"/>
      <c r="NQM9" s="318"/>
      <c r="NQN9" s="318"/>
      <c r="NQO9" s="318"/>
      <c r="NQP9" s="318"/>
      <c r="NQQ9" s="318"/>
      <c r="NQR9" s="318"/>
      <c r="NQS9" s="318"/>
      <c r="NQT9" s="318"/>
      <c r="NQU9" s="318"/>
      <c r="NQV9" s="318"/>
      <c r="NQW9" s="318"/>
      <c r="NQX9" s="318"/>
      <c r="NQY9" s="318"/>
      <c r="NQZ9" s="318"/>
      <c r="NRA9" s="318"/>
      <c r="NRB9" s="318"/>
      <c r="NRC9" s="318"/>
      <c r="NRD9" s="318"/>
      <c r="NRE9" s="318"/>
      <c r="NRF9" s="318"/>
      <c r="NRG9" s="318"/>
      <c r="NRH9" s="318"/>
      <c r="NRI9" s="318"/>
      <c r="NRJ9" s="318"/>
      <c r="NRK9" s="318"/>
      <c r="NRL9" s="318"/>
      <c r="NRM9" s="318"/>
      <c r="NRN9" s="318"/>
      <c r="NRO9" s="318"/>
      <c r="NRP9" s="318"/>
      <c r="NRQ9" s="318"/>
      <c r="NRR9" s="318"/>
      <c r="NRS9" s="318"/>
      <c r="NRT9" s="318"/>
      <c r="NRU9" s="318"/>
      <c r="NRV9" s="318"/>
      <c r="NRW9" s="318"/>
      <c r="NRX9" s="318"/>
      <c r="NRY9" s="318"/>
      <c r="NRZ9" s="318"/>
      <c r="NSA9" s="318"/>
      <c r="NSB9" s="318"/>
      <c r="NSC9" s="318"/>
      <c r="NSD9" s="318"/>
      <c r="NSE9" s="318"/>
      <c r="NSF9" s="318"/>
      <c r="NSG9" s="318"/>
      <c r="NSH9" s="318"/>
      <c r="NSI9" s="318"/>
      <c r="NSJ9" s="318"/>
      <c r="NSK9" s="318"/>
      <c r="NSL9" s="318"/>
      <c r="NSM9" s="318"/>
      <c r="NSN9" s="318"/>
      <c r="NSO9" s="318"/>
      <c r="NSP9" s="318"/>
      <c r="NSQ9" s="318"/>
      <c r="NSR9" s="318"/>
      <c r="NSS9" s="318"/>
      <c r="NST9" s="318"/>
      <c r="NSU9" s="318"/>
      <c r="NSV9" s="318"/>
      <c r="NSW9" s="318"/>
      <c r="NSX9" s="318"/>
      <c r="NSY9" s="318"/>
      <c r="NSZ9" s="318"/>
      <c r="NTA9" s="318"/>
      <c r="NTB9" s="318"/>
      <c r="NTC9" s="318"/>
      <c r="NTD9" s="318"/>
      <c r="NTE9" s="318"/>
      <c r="NTF9" s="318"/>
      <c r="NTG9" s="318"/>
      <c r="NTH9" s="318"/>
      <c r="NTI9" s="318"/>
      <c r="NTJ9" s="318"/>
      <c r="NTK9" s="318"/>
      <c r="NTL9" s="318"/>
      <c r="NTM9" s="318"/>
      <c r="NTN9" s="318"/>
      <c r="NTO9" s="318"/>
      <c r="NTP9" s="318"/>
      <c r="NTQ9" s="318"/>
      <c r="NTR9" s="318"/>
      <c r="NTS9" s="318"/>
      <c r="NTT9" s="318"/>
      <c r="NTU9" s="318"/>
      <c r="NTV9" s="318"/>
      <c r="NTW9" s="318"/>
      <c r="NTX9" s="318"/>
      <c r="NTY9" s="318"/>
      <c r="NTZ9" s="318"/>
      <c r="NUA9" s="318"/>
      <c r="NUB9" s="318"/>
      <c r="NUC9" s="318"/>
      <c r="NUD9" s="318"/>
      <c r="NUE9" s="318"/>
      <c r="NUF9" s="318"/>
      <c r="NUG9" s="318"/>
      <c r="NUH9" s="318"/>
      <c r="NUI9" s="318"/>
      <c r="NUJ9" s="318"/>
      <c r="NUK9" s="318"/>
      <c r="NUL9" s="318"/>
      <c r="NUM9" s="318"/>
      <c r="NUN9" s="318"/>
      <c r="NUO9" s="318"/>
      <c r="NUP9" s="318"/>
      <c r="NUQ9" s="318"/>
      <c r="NUR9" s="318"/>
      <c r="NUS9" s="318"/>
      <c r="NUT9" s="318"/>
      <c r="NUU9" s="318"/>
      <c r="NUV9" s="318"/>
      <c r="NUW9" s="318"/>
      <c r="NUX9" s="318"/>
      <c r="NUY9" s="318"/>
      <c r="NUZ9" s="318"/>
      <c r="NVA9" s="318"/>
      <c r="NVB9" s="318"/>
      <c r="NVC9" s="318"/>
      <c r="NVD9" s="318"/>
      <c r="NVE9" s="318"/>
      <c r="NVF9" s="318"/>
      <c r="NVG9" s="318"/>
      <c r="NVH9" s="318"/>
      <c r="NVI9" s="318"/>
      <c r="NVJ9" s="318"/>
      <c r="NVK9" s="318"/>
      <c r="NVL9" s="318"/>
      <c r="NVM9" s="318"/>
      <c r="NVN9" s="318"/>
      <c r="NVO9" s="318"/>
      <c r="NVP9" s="318"/>
      <c r="NVQ9" s="318"/>
      <c r="NVR9" s="318"/>
      <c r="NVS9" s="318"/>
      <c r="NVT9" s="318"/>
      <c r="NVU9" s="318"/>
      <c r="NVV9" s="318"/>
      <c r="NVW9" s="318"/>
      <c r="NVX9" s="318"/>
      <c r="NVY9" s="318"/>
      <c r="NVZ9" s="318"/>
      <c r="NWA9" s="318"/>
      <c r="NWB9" s="318"/>
      <c r="NWC9" s="318"/>
      <c r="NWD9" s="318"/>
      <c r="NWE9" s="318"/>
      <c r="NWF9" s="318"/>
      <c r="NWG9" s="318"/>
      <c r="NWH9" s="318"/>
      <c r="NWI9" s="318"/>
      <c r="NWJ9" s="318"/>
      <c r="NWK9" s="318"/>
      <c r="NWL9" s="318"/>
      <c r="NWM9" s="318"/>
      <c r="NWN9" s="318"/>
      <c r="NWO9" s="318"/>
      <c r="NWP9" s="318"/>
      <c r="NWQ9" s="318"/>
      <c r="NWR9" s="318"/>
      <c r="NWS9" s="318"/>
      <c r="NWT9" s="318"/>
      <c r="NWU9" s="318"/>
      <c r="NWV9" s="318"/>
      <c r="NWW9" s="318"/>
      <c r="NWX9" s="318"/>
      <c r="NWY9" s="318"/>
      <c r="NWZ9" s="318"/>
      <c r="NXA9" s="318"/>
      <c r="NXB9" s="318"/>
      <c r="NXC9" s="318"/>
      <c r="NXD9" s="318"/>
      <c r="NXE9" s="318"/>
      <c r="NXF9" s="318"/>
      <c r="NXG9" s="318"/>
      <c r="NXH9" s="318"/>
      <c r="NXI9" s="318"/>
      <c r="NXJ9" s="318"/>
      <c r="NXK9" s="318"/>
      <c r="NXL9" s="318"/>
      <c r="NXM9" s="318"/>
      <c r="NXN9" s="318"/>
      <c r="NXO9" s="318"/>
      <c r="NXP9" s="318"/>
      <c r="NXQ9" s="318"/>
      <c r="NXR9" s="318"/>
      <c r="NXS9" s="318"/>
      <c r="NXT9" s="318"/>
      <c r="NXU9" s="318"/>
      <c r="NXV9" s="318"/>
      <c r="NXW9" s="318"/>
      <c r="NXX9" s="318"/>
      <c r="NXY9" s="318"/>
      <c r="NXZ9" s="318"/>
      <c r="NYA9" s="318"/>
      <c r="NYB9" s="318"/>
      <c r="NYC9" s="318"/>
      <c r="NYD9" s="318"/>
      <c r="NYE9" s="318"/>
      <c r="NYF9" s="318"/>
      <c r="NYG9" s="318"/>
      <c r="NYH9" s="318"/>
      <c r="NYI9" s="318"/>
      <c r="NYJ9" s="318"/>
      <c r="NYK9" s="318"/>
      <c r="NYL9" s="318"/>
      <c r="NYM9" s="318"/>
      <c r="NYN9" s="318"/>
      <c r="NYO9" s="318"/>
      <c r="NYP9" s="318"/>
      <c r="NYQ9" s="318"/>
      <c r="NYR9" s="318"/>
      <c r="NYS9" s="318"/>
      <c r="NYT9" s="318"/>
      <c r="NYU9" s="318"/>
      <c r="NYV9" s="318"/>
      <c r="NYW9" s="318"/>
      <c r="NYX9" s="318"/>
      <c r="NYY9" s="318"/>
      <c r="NYZ9" s="318"/>
      <c r="NZA9" s="318"/>
      <c r="NZB9" s="318"/>
      <c r="NZC9" s="318"/>
      <c r="NZD9" s="318"/>
      <c r="NZE9" s="318"/>
      <c r="NZF9" s="318"/>
      <c r="NZG9" s="318"/>
      <c r="NZH9" s="318"/>
      <c r="NZI9" s="318"/>
      <c r="NZJ9" s="318"/>
      <c r="NZK9" s="318"/>
      <c r="NZL9" s="318"/>
      <c r="NZM9" s="318"/>
      <c r="NZN9" s="318"/>
      <c r="NZO9" s="318"/>
      <c r="NZP9" s="318"/>
      <c r="NZQ9" s="318"/>
      <c r="NZR9" s="318"/>
      <c r="NZS9" s="318"/>
      <c r="NZT9" s="318"/>
      <c r="NZU9" s="318"/>
      <c r="NZV9" s="318"/>
      <c r="NZW9" s="318"/>
      <c r="NZX9" s="318"/>
      <c r="NZY9" s="318"/>
      <c r="NZZ9" s="318"/>
      <c r="OAA9" s="318"/>
      <c r="OAB9" s="318"/>
      <c r="OAC9" s="318"/>
      <c r="OAD9" s="318"/>
      <c r="OAE9" s="318"/>
      <c r="OAF9" s="318"/>
      <c r="OAG9" s="318"/>
      <c r="OAH9" s="318"/>
      <c r="OAI9" s="318"/>
      <c r="OAJ9" s="318"/>
      <c r="OAK9" s="318"/>
      <c r="OAL9" s="318"/>
      <c r="OAM9" s="318"/>
      <c r="OAN9" s="318"/>
      <c r="OAO9" s="318"/>
      <c r="OAP9" s="318"/>
      <c r="OAQ9" s="318"/>
      <c r="OAR9" s="318"/>
      <c r="OAS9" s="318"/>
      <c r="OAT9" s="318"/>
      <c r="OAU9" s="318"/>
      <c r="OAV9" s="318"/>
      <c r="OAW9" s="318"/>
      <c r="OAX9" s="318"/>
      <c r="OAY9" s="318"/>
      <c r="OAZ9" s="318"/>
      <c r="OBA9" s="318"/>
      <c r="OBB9" s="318"/>
      <c r="OBC9" s="318"/>
      <c r="OBD9" s="318"/>
      <c r="OBE9" s="318"/>
      <c r="OBF9" s="318"/>
      <c r="OBG9" s="318"/>
      <c r="OBH9" s="318"/>
      <c r="OBI9" s="318"/>
      <c r="OBJ9" s="318"/>
      <c r="OBK9" s="318"/>
      <c r="OBL9" s="318"/>
      <c r="OBM9" s="318"/>
      <c r="OBN9" s="318"/>
      <c r="OBO9" s="318"/>
      <c r="OBP9" s="318"/>
      <c r="OBQ9" s="318"/>
      <c r="OBR9" s="318"/>
      <c r="OBS9" s="318"/>
      <c r="OBT9" s="318"/>
      <c r="OBU9" s="318"/>
      <c r="OBV9" s="318"/>
      <c r="OBW9" s="318"/>
      <c r="OBX9" s="318"/>
      <c r="OBY9" s="318"/>
      <c r="OBZ9" s="318"/>
      <c r="OCA9" s="318"/>
      <c r="OCB9" s="318"/>
      <c r="OCC9" s="318"/>
      <c r="OCD9" s="318"/>
      <c r="OCE9" s="318"/>
      <c r="OCF9" s="318"/>
      <c r="OCG9" s="318"/>
      <c r="OCH9" s="318"/>
      <c r="OCI9" s="318"/>
      <c r="OCJ9" s="318"/>
      <c r="OCK9" s="318"/>
      <c r="OCL9" s="318"/>
      <c r="OCM9" s="318"/>
      <c r="OCN9" s="318"/>
      <c r="OCO9" s="318"/>
      <c r="OCP9" s="318"/>
      <c r="OCQ9" s="318"/>
      <c r="OCR9" s="318"/>
      <c r="OCS9" s="318"/>
      <c r="OCT9" s="318"/>
      <c r="OCU9" s="318"/>
      <c r="OCV9" s="318"/>
      <c r="OCW9" s="318"/>
      <c r="OCX9" s="318"/>
      <c r="OCY9" s="318"/>
      <c r="OCZ9" s="318"/>
      <c r="ODA9" s="318"/>
      <c r="ODB9" s="318"/>
      <c r="ODC9" s="318"/>
      <c r="ODD9" s="318"/>
      <c r="ODE9" s="318"/>
      <c r="ODF9" s="318"/>
      <c r="ODG9" s="318"/>
      <c r="ODH9" s="318"/>
      <c r="ODI9" s="318"/>
      <c r="ODJ9" s="318"/>
      <c r="ODK9" s="318"/>
      <c r="ODL9" s="318"/>
      <c r="ODM9" s="318"/>
      <c r="ODN9" s="318"/>
      <c r="ODO9" s="318"/>
      <c r="ODP9" s="318"/>
      <c r="ODQ9" s="318"/>
      <c r="ODR9" s="318"/>
      <c r="ODS9" s="318"/>
      <c r="ODT9" s="318"/>
      <c r="ODU9" s="318"/>
      <c r="ODV9" s="318"/>
      <c r="ODW9" s="318"/>
      <c r="ODX9" s="318"/>
      <c r="ODY9" s="318"/>
      <c r="ODZ9" s="318"/>
      <c r="OEA9" s="318"/>
      <c r="OEB9" s="318"/>
      <c r="OEC9" s="318"/>
      <c r="OED9" s="318"/>
      <c r="OEE9" s="318"/>
      <c r="OEF9" s="318"/>
      <c r="OEG9" s="318"/>
      <c r="OEH9" s="318"/>
      <c r="OEI9" s="318"/>
      <c r="OEJ9" s="318"/>
      <c r="OEK9" s="318"/>
      <c r="OEL9" s="318"/>
      <c r="OEM9" s="318"/>
      <c r="OEN9" s="318"/>
      <c r="OEO9" s="318"/>
      <c r="OEP9" s="318"/>
      <c r="OEQ9" s="318"/>
      <c r="OER9" s="318"/>
      <c r="OES9" s="318"/>
      <c r="OET9" s="318"/>
      <c r="OEU9" s="318"/>
      <c r="OEV9" s="318"/>
      <c r="OEW9" s="318"/>
      <c r="OEX9" s="318"/>
      <c r="OEY9" s="318"/>
      <c r="OEZ9" s="318"/>
      <c r="OFA9" s="318"/>
      <c r="OFB9" s="318"/>
      <c r="OFC9" s="318"/>
      <c r="OFD9" s="318"/>
      <c r="OFE9" s="318"/>
      <c r="OFF9" s="318"/>
      <c r="OFG9" s="318"/>
      <c r="OFH9" s="318"/>
      <c r="OFI9" s="318"/>
      <c r="OFJ9" s="318"/>
      <c r="OFK9" s="318"/>
      <c r="OFL9" s="318"/>
      <c r="OFM9" s="318"/>
      <c r="OFN9" s="318"/>
      <c r="OFO9" s="318"/>
      <c r="OFP9" s="318"/>
      <c r="OFQ9" s="318"/>
      <c r="OFR9" s="318"/>
      <c r="OFS9" s="318"/>
      <c r="OFT9" s="318"/>
      <c r="OFU9" s="318"/>
      <c r="OFV9" s="318"/>
      <c r="OFW9" s="318"/>
      <c r="OFX9" s="318"/>
      <c r="OFY9" s="318"/>
      <c r="OFZ9" s="318"/>
      <c r="OGA9" s="318"/>
      <c r="OGB9" s="318"/>
      <c r="OGC9" s="318"/>
      <c r="OGD9" s="318"/>
      <c r="OGE9" s="318"/>
      <c r="OGF9" s="318"/>
      <c r="OGG9" s="318"/>
      <c r="OGH9" s="318"/>
      <c r="OGI9" s="318"/>
      <c r="OGJ9" s="318"/>
      <c r="OGK9" s="318"/>
      <c r="OGL9" s="318"/>
      <c r="OGM9" s="318"/>
      <c r="OGN9" s="318"/>
      <c r="OGO9" s="318"/>
      <c r="OGP9" s="318"/>
      <c r="OGQ9" s="318"/>
      <c r="OGR9" s="318"/>
      <c r="OGS9" s="318"/>
      <c r="OGT9" s="318"/>
      <c r="OGU9" s="318"/>
      <c r="OGV9" s="318"/>
      <c r="OGW9" s="318"/>
      <c r="OGX9" s="318"/>
      <c r="OGY9" s="318"/>
      <c r="OGZ9" s="318"/>
      <c r="OHA9" s="318"/>
      <c r="OHB9" s="318"/>
      <c r="OHC9" s="318"/>
      <c r="OHD9" s="318"/>
      <c r="OHE9" s="318"/>
      <c r="OHF9" s="318"/>
      <c r="OHG9" s="318"/>
      <c r="OHH9" s="318"/>
      <c r="OHI9" s="318"/>
      <c r="OHJ9" s="318"/>
      <c r="OHK9" s="318"/>
      <c r="OHL9" s="318"/>
      <c r="OHM9" s="318"/>
      <c r="OHN9" s="318"/>
      <c r="OHO9" s="318"/>
      <c r="OHP9" s="318"/>
      <c r="OHQ9" s="318"/>
      <c r="OHR9" s="318"/>
      <c r="OHS9" s="318"/>
      <c r="OHT9" s="318"/>
      <c r="OHU9" s="318"/>
      <c r="OHV9" s="318"/>
      <c r="OHW9" s="318"/>
      <c r="OHX9" s="318"/>
      <c r="OHY9" s="318"/>
      <c r="OHZ9" s="318"/>
      <c r="OIA9" s="318"/>
      <c r="OIB9" s="318"/>
      <c r="OIC9" s="318"/>
      <c r="OID9" s="318"/>
      <c r="OIE9" s="318"/>
      <c r="OIF9" s="318"/>
      <c r="OIG9" s="318"/>
      <c r="OIH9" s="318"/>
      <c r="OII9" s="318"/>
      <c r="OIJ9" s="318"/>
      <c r="OIK9" s="318"/>
      <c r="OIL9" s="318"/>
      <c r="OIM9" s="318"/>
      <c r="OIN9" s="318"/>
      <c r="OIO9" s="318"/>
      <c r="OIP9" s="318"/>
      <c r="OIQ9" s="318"/>
      <c r="OIR9" s="318"/>
      <c r="OIS9" s="318"/>
      <c r="OIT9" s="318"/>
      <c r="OIU9" s="318"/>
      <c r="OIV9" s="318"/>
      <c r="OIW9" s="318"/>
      <c r="OIX9" s="318"/>
      <c r="OIY9" s="318"/>
      <c r="OIZ9" s="318"/>
      <c r="OJA9" s="318"/>
      <c r="OJB9" s="318"/>
      <c r="OJC9" s="318"/>
      <c r="OJD9" s="318"/>
      <c r="OJE9" s="318"/>
      <c r="OJF9" s="318"/>
      <c r="OJG9" s="318"/>
      <c r="OJH9" s="318"/>
      <c r="OJI9" s="318"/>
      <c r="OJJ9" s="318"/>
      <c r="OJK9" s="318"/>
      <c r="OJL9" s="318"/>
      <c r="OJM9" s="318"/>
      <c r="OJN9" s="318"/>
      <c r="OJO9" s="318"/>
      <c r="OJP9" s="318"/>
      <c r="OJQ9" s="318"/>
      <c r="OJR9" s="318"/>
      <c r="OJS9" s="318"/>
      <c r="OJT9" s="318"/>
      <c r="OJU9" s="318"/>
      <c r="OJV9" s="318"/>
      <c r="OJW9" s="318"/>
      <c r="OJX9" s="318"/>
      <c r="OJY9" s="318"/>
      <c r="OJZ9" s="318"/>
      <c r="OKA9" s="318"/>
      <c r="OKB9" s="318"/>
      <c r="OKC9" s="318"/>
      <c r="OKD9" s="318"/>
      <c r="OKE9" s="318"/>
      <c r="OKF9" s="318"/>
      <c r="OKG9" s="318"/>
      <c r="OKH9" s="318"/>
      <c r="OKI9" s="318"/>
      <c r="OKJ9" s="318"/>
      <c r="OKK9" s="318"/>
      <c r="OKL9" s="318"/>
      <c r="OKM9" s="318"/>
      <c r="OKN9" s="318"/>
      <c r="OKO9" s="318"/>
      <c r="OKP9" s="318"/>
      <c r="OKQ9" s="318"/>
      <c r="OKR9" s="318"/>
      <c r="OKS9" s="318"/>
      <c r="OKT9" s="318"/>
      <c r="OKU9" s="318"/>
      <c r="OKV9" s="318"/>
      <c r="OKW9" s="318"/>
      <c r="OKX9" s="318"/>
      <c r="OKY9" s="318"/>
      <c r="OKZ9" s="318"/>
      <c r="OLA9" s="318"/>
      <c r="OLB9" s="318"/>
      <c r="OLC9" s="318"/>
      <c r="OLD9" s="318"/>
      <c r="OLE9" s="318"/>
      <c r="OLF9" s="318"/>
      <c r="OLG9" s="318"/>
      <c r="OLH9" s="318"/>
      <c r="OLI9" s="318"/>
      <c r="OLJ9" s="318"/>
      <c r="OLK9" s="318"/>
      <c r="OLL9" s="318"/>
      <c r="OLM9" s="318"/>
      <c r="OLN9" s="318"/>
      <c r="OLO9" s="318"/>
      <c r="OLP9" s="318"/>
      <c r="OLQ9" s="318"/>
      <c r="OLR9" s="318"/>
      <c r="OLS9" s="318"/>
      <c r="OLT9" s="318"/>
      <c r="OLU9" s="318"/>
      <c r="OLV9" s="318"/>
      <c r="OLW9" s="318"/>
      <c r="OLX9" s="318"/>
      <c r="OLY9" s="318"/>
      <c r="OLZ9" s="318"/>
      <c r="OMA9" s="318"/>
      <c r="OMB9" s="318"/>
      <c r="OMC9" s="318"/>
      <c r="OMD9" s="318"/>
      <c r="OME9" s="318"/>
      <c r="OMF9" s="318"/>
      <c r="OMG9" s="318"/>
      <c r="OMH9" s="318"/>
      <c r="OMI9" s="318"/>
      <c r="OMJ9" s="318"/>
      <c r="OMK9" s="318"/>
      <c r="OML9" s="318"/>
      <c r="OMM9" s="318"/>
      <c r="OMN9" s="318"/>
      <c r="OMO9" s="318"/>
      <c r="OMP9" s="318"/>
      <c r="OMQ9" s="318"/>
      <c r="OMR9" s="318"/>
      <c r="OMS9" s="318"/>
      <c r="OMT9" s="318"/>
      <c r="OMU9" s="318"/>
      <c r="OMV9" s="318"/>
      <c r="OMW9" s="318"/>
      <c r="OMX9" s="318"/>
      <c r="OMY9" s="318"/>
      <c r="OMZ9" s="318"/>
      <c r="ONA9" s="318"/>
      <c r="ONB9" s="318"/>
      <c r="ONC9" s="318"/>
      <c r="OND9" s="318"/>
      <c r="ONE9" s="318"/>
      <c r="ONF9" s="318"/>
      <c r="ONG9" s="318"/>
      <c r="ONH9" s="318"/>
      <c r="ONI9" s="318"/>
      <c r="ONJ9" s="318"/>
      <c r="ONK9" s="318"/>
      <c r="ONL9" s="318"/>
      <c r="ONM9" s="318"/>
      <c r="ONN9" s="318"/>
      <c r="ONO9" s="318"/>
      <c r="ONP9" s="318"/>
      <c r="ONQ9" s="318"/>
      <c r="ONR9" s="318"/>
      <c r="ONS9" s="318"/>
      <c r="ONT9" s="318"/>
      <c r="ONU9" s="318"/>
      <c r="ONV9" s="318"/>
      <c r="ONW9" s="318"/>
      <c r="ONX9" s="318"/>
      <c r="ONY9" s="318"/>
      <c r="ONZ9" s="318"/>
      <c r="OOA9" s="318"/>
      <c r="OOB9" s="318"/>
      <c r="OOC9" s="318"/>
      <c r="OOD9" s="318"/>
      <c r="OOE9" s="318"/>
      <c r="OOF9" s="318"/>
      <c r="OOG9" s="318"/>
      <c r="OOH9" s="318"/>
      <c r="OOI9" s="318"/>
      <c r="OOJ9" s="318"/>
      <c r="OOK9" s="318"/>
      <c r="OOL9" s="318"/>
      <c r="OOM9" s="318"/>
      <c r="OON9" s="318"/>
      <c r="OOO9" s="318"/>
      <c r="OOP9" s="318"/>
      <c r="OOQ9" s="318"/>
      <c r="OOR9" s="318"/>
      <c r="OOS9" s="318"/>
      <c r="OOT9" s="318"/>
      <c r="OOU9" s="318"/>
      <c r="OOV9" s="318"/>
      <c r="OOW9" s="318"/>
      <c r="OOX9" s="318"/>
      <c r="OOY9" s="318"/>
      <c r="OOZ9" s="318"/>
      <c r="OPA9" s="318"/>
      <c r="OPB9" s="318"/>
      <c r="OPC9" s="318"/>
      <c r="OPD9" s="318"/>
      <c r="OPE9" s="318"/>
      <c r="OPF9" s="318"/>
      <c r="OPG9" s="318"/>
      <c r="OPH9" s="318"/>
      <c r="OPI9" s="318"/>
      <c r="OPJ9" s="318"/>
      <c r="OPK9" s="318"/>
      <c r="OPL9" s="318"/>
      <c r="OPM9" s="318"/>
      <c r="OPN9" s="318"/>
      <c r="OPO9" s="318"/>
      <c r="OPP9" s="318"/>
      <c r="OPQ9" s="318"/>
      <c r="OPR9" s="318"/>
      <c r="OPS9" s="318"/>
      <c r="OPT9" s="318"/>
      <c r="OPU9" s="318"/>
      <c r="OPV9" s="318"/>
      <c r="OPW9" s="318"/>
      <c r="OPX9" s="318"/>
      <c r="OPY9" s="318"/>
      <c r="OPZ9" s="318"/>
      <c r="OQA9" s="318"/>
      <c r="OQB9" s="318"/>
      <c r="OQC9" s="318"/>
      <c r="OQD9" s="318"/>
      <c r="OQE9" s="318"/>
      <c r="OQF9" s="318"/>
      <c r="OQG9" s="318"/>
      <c r="OQH9" s="318"/>
      <c r="OQI9" s="318"/>
      <c r="OQJ9" s="318"/>
      <c r="OQK9" s="318"/>
      <c r="OQL9" s="318"/>
      <c r="OQM9" s="318"/>
      <c r="OQN9" s="318"/>
      <c r="OQO9" s="318"/>
      <c r="OQP9" s="318"/>
      <c r="OQQ9" s="318"/>
      <c r="OQR9" s="318"/>
      <c r="OQS9" s="318"/>
      <c r="OQT9" s="318"/>
      <c r="OQU9" s="318"/>
      <c r="OQV9" s="318"/>
      <c r="OQW9" s="318"/>
      <c r="OQX9" s="318"/>
      <c r="OQY9" s="318"/>
      <c r="OQZ9" s="318"/>
      <c r="ORA9" s="318"/>
      <c r="ORB9" s="318"/>
      <c r="ORC9" s="318"/>
      <c r="ORD9" s="318"/>
      <c r="ORE9" s="318"/>
      <c r="ORF9" s="318"/>
      <c r="ORG9" s="318"/>
      <c r="ORH9" s="318"/>
      <c r="ORI9" s="318"/>
      <c r="ORJ9" s="318"/>
      <c r="ORK9" s="318"/>
      <c r="ORL9" s="318"/>
      <c r="ORM9" s="318"/>
      <c r="ORN9" s="318"/>
      <c r="ORO9" s="318"/>
      <c r="ORP9" s="318"/>
      <c r="ORQ9" s="318"/>
      <c r="ORR9" s="318"/>
      <c r="ORS9" s="318"/>
      <c r="ORT9" s="318"/>
      <c r="ORU9" s="318"/>
      <c r="ORV9" s="318"/>
      <c r="ORW9" s="318"/>
      <c r="ORX9" s="318"/>
      <c r="ORY9" s="318"/>
      <c r="ORZ9" s="318"/>
      <c r="OSA9" s="318"/>
      <c r="OSB9" s="318"/>
      <c r="OSC9" s="318"/>
      <c r="OSD9" s="318"/>
      <c r="OSE9" s="318"/>
      <c r="OSF9" s="318"/>
      <c r="OSG9" s="318"/>
      <c r="OSH9" s="318"/>
      <c r="OSI9" s="318"/>
      <c r="OSJ9" s="318"/>
      <c r="OSK9" s="318"/>
      <c r="OSL9" s="318"/>
      <c r="OSM9" s="318"/>
      <c r="OSN9" s="318"/>
      <c r="OSO9" s="318"/>
      <c r="OSP9" s="318"/>
      <c r="OSQ9" s="318"/>
      <c r="OSR9" s="318"/>
      <c r="OSS9" s="318"/>
      <c r="OST9" s="318"/>
      <c r="OSU9" s="318"/>
      <c r="OSV9" s="318"/>
      <c r="OSW9" s="318"/>
      <c r="OSX9" s="318"/>
      <c r="OSY9" s="318"/>
      <c r="OSZ9" s="318"/>
      <c r="OTA9" s="318"/>
      <c r="OTB9" s="318"/>
      <c r="OTC9" s="318"/>
      <c r="OTD9" s="318"/>
      <c r="OTE9" s="318"/>
      <c r="OTF9" s="318"/>
      <c r="OTG9" s="318"/>
      <c r="OTH9" s="318"/>
      <c r="OTI9" s="318"/>
      <c r="OTJ9" s="318"/>
      <c r="OTK9" s="318"/>
      <c r="OTL9" s="318"/>
      <c r="OTM9" s="318"/>
      <c r="OTN9" s="318"/>
      <c r="OTO9" s="318"/>
      <c r="OTP9" s="318"/>
      <c r="OTQ9" s="318"/>
      <c r="OTR9" s="318"/>
      <c r="OTS9" s="318"/>
      <c r="OTT9" s="318"/>
      <c r="OTU9" s="318"/>
      <c r="OTV9" s="318"/>
      <c r="OTW9" s="318"/>
      <c r="OTX9" s="318"/>
      <c r="OTY9" s="318"/>
      <c r="OTZ9" s="318"/>
      <c r="OUA9" s="318"/>
      <c r="OUB9" s="318"/>
      <c r="OUC9" s="318"/>
      <c r="OUD9" s="318"/>
      <c r="OUE9" s="318"/>
      <c r="OUF9" s="318"/>
      <c r="OUG9" s="318"/>
      <c r="OUH9" s="318"/>
      <c r="OUI9" s="318"/>
      <c r="OUJ9" s="318"/>
      <c r="OUK9" s="318"/>
      <c r="OUL9" s="318"/>
      <c r="OUM9" s="318"/>
      <c r="OUN9" s="318"/>
      <c r="OUO9" s="318"/>
      <c r="OUP9" s="318"/>
      <c r="OUQ9" s="318"/>
      <c r="OUR9" s="318"/>
      <c r="OUS9" s="318"/>
      <c r="OUT9" s="318"/>
      <c r="OUU9" s="318"/>
      <c r="OUV9" s="318"/>
      <c r="OUW9" s="318"/>
      <c r="OUX9" s="318"/>
      <c r="OUY9" s="318"/>
      <c r="OUZ9" s="318"/>
      <c r="OVA9" s="318"/>
      <c r="OVB9" s="318"/>
      <c r="OVC9" s="318"/>
      <c r="OVD9" s="318"/>
      <c r="OVE9" s="318"/>
      <c r="OVF9" s="318"/>
      <c r="OVG9" s="318"/>
      <c r="OVH9" s="318"/>
      <c r="OVI9" s="318"/>
      <c r="OVJ9" s="318"/>
      <c r="OVK9" s="318"/>
      <c r="OVL9" s="318"/>
      <c r="OVM9" s="318"/>
      <c r="OVN9" s="318"/>
      <c r="OVO9" s="318"/>
      <c r="OVP9" s="318"/>
      <c r="OVQ9" s="318"/>
      <c r="OVR9" s="318"/>
      <c r="OVS9" s="318"/>
      <c r="OVT9" s="318"/>
      <c r="OVU9" s="318"/>
      <c r="OVV9" s="318"/>
      <c r="OVW9" s="318"/>
      <c r="OVX9" s="318"/>
      <c r="OVY9" s="318"/>
      <c r="OVZ9" s="318"/>
      <c r="OWA9" s="318"/>
      <c r="OWB9" s="318"/>
      <c r="OWC9" s="318"/>
      <c r="OWD9" s="318"/>
      <c r="OWE9" s="318"/>
      <c r="OWF9" s="318"/>
      <c r="OWG9" s="318"/>
      <c r="OWH9" s="318"/>
      <c r="OWI9" s="318"/>
      <c r="OWJ9" s="318"/>
      <c r="OWK9" s="318"/>
      <c r="OWL9" s="318"/>
      <c r="OWM9" s="318"/>
      <c r="OWN9" s="318"/>
      <c r="OWO9" s="318"/>
      <c r="OWP9" s="318"/>
      <c r="OWQ9" s="318"/>
      <c r="OWR9" s="318"/>
      <c r="OWS9" s="318"/>
      <c r="OWT9" s="318"/>
      <c r="OWU9" s="318"/>
      <c r="OWV9" s="318"/>
      <c r="OWW9" s="318"/>
      <c r="OWX9" s="318"/>
      <c r="OWY9" s="318"/>
      <c r="OWZ9" s="318"/>
      <c r="OXA9" s="318"/>
      <c r="OXB9" s="318"/>
      <c r="OXC9" s="318"/>
      <c r="OXD9" s="318"/>
      <c r="OXE9" s="318"/>
      <c r="OXF9" s="318"/>
      <c r="OXG9" s="318"/>
      <c r="OXH9" s="318"/>
      <c r="OXI9" s="318"/>
      <c r="OXJ9" s="318"/>
      <c r="OXK9" s="318"/>
      <c r="OXL9" s="318"/>
      <c r="OXM9" s="318"/>
      <c r="OXN9" s="318"/>
      <c r="OXO9" s="318"/>
      <c r="OXP9" s="318"/>
      <c r="OXQ9" s="318"/>
      <c r="OXR9" s="318"/>
      <c r="OXS9" s="318"/>
      <c r="OXT9" s="318"/>
      <c r="OXU9" s="318"/>
      <c r="OXV9" s="318"/>
      <c r="OXW9" s="318"/>
      <c r="OXX9" s="318"/>
      <c r="OXY9" s="318"/>
      <c r="OXZ9" s="318"/>
      <c r="OYA9" s="318"/>
      <c r="OYB9" s="318"/>
      <c r="OYC9" s="318"/>
      <c r="OYD9" s="318"/>
      <c r="OYE9" s="318"/>
      <c r="OYF9" s="318"/>
      <c r="OYG9" s="318"/>
      <c r="OYH9" s="318"/>
      <c r="OYI9" s="318"/>
      <c r="OYJ9" s="318"/>
      <c r="OYK9" s="318"/>
      <c r="OYL9" s="318"/>
      <c r="OYM9" s="318"/>
      <c r="OYN9" s="318"/>
      <c r="OYO9" s="318"/>
      <c r="OYP9" s="318"/>
      <c r="OYQ9" s="318"/>
      <c r="OYR9" s="318"/>
      <c r="OYS9" s="318"/>
      <c r="OYT9" s="318"/>
      <c r="OYU9" s="318"/>
      <c r="OYV9" s="318"/>
      <c r="OYW9" s="318"/>
      <c r="OYX9" s="318"/>
      <c r="OYY9" s="318"/>
      <c r="OYZ9" s="318"/>
      <c r="OZA9" s="318"/>
      <c r="OZB9" s="318"/>
      <c r="OZC9" s="318"/>
      <c r="OZD9" s="318"/>
      <c r="OZE9" s="318"/>
      <c r="OZF9" s="318"/>
      <c r="OZG9" s="318"/>
      <c r="OZH9" s="318"/>
      <c r="OZI9" s="318"/>
      <c r="OZJ9" s="318"/>
      <c r="OZK9" s="318"/>
      <c r="OZL9" s="318"/>
      <c r="OZM9" s="318"/>
      <c r="OZN9" s="318"/>
      <c r="OZO9" s="318"/>
      <c r="OZP9" s="318"/>
      <c r="OZQ9" s="318"/>
      <c r="OZR9" s="318"/>
      <c r="OZS9" s="318"/>
      <c r="OZT9" s="318"/>
      <c r="OZU9" s="318"/>
      <c r="OZV9" s="318"/>
      <c r="OZW9" s="318"/>
      <c r="OZX9" s="318"/>
      <c r="OZY9" s="318"/>
      <c r="OZZ9" s="318"/>
      <c r="PAA9" s="318"/>
      <c r="PAB9" s="318"/>
      <c r="PAC9" s="318"/>
      <c r="PAD9" s="318"/>
      <c r="PAE9" s="318"/>
      <c r="PAF9" s="318"/>
      <c r="PAG9" s="318"/>
      <c r="PAH9" s="318"/>
      <c r="PAI9" s="318"/>
      <c r="PAJ9" s="318"/>
      <c r="PAK9" s="318"/>
      <c r="PAL9" s="318"/>
      <c r="PAM9" s="318"/>
      <c r="PAN9" s="318"/>
      <c r="PAO9" s="318"/>
      <c r="PAP9" s="318"/>
      <c r="PAQ9" s="318"/>
      <c r="PAR9" s="318"/>
      <c r="PAS9" s="318"/>
      <c r="PAT9" s="318"/>
      <c r="PAU9" s="318"/>
      <c r="PAV9" s="318"/>
      <c r="PAW9" s="318"/>
      <c r="PAX9" s="318"/>
      <c r="PAY9" s="318"/>
      <c r="PAZ9" s="318"/>
      <c r="PBA9" s="318"/>
      <c r="PBB9" s="318"/>
      <c r="PBC9" s="318"/>
      <c r="PBD9" s="318"/>
      <c r="PBE9" s="318"/>
      <c r="PBF9" s="318"/>
      <c r="PBG9" s="318"/>
      <c r="PBH9" s="318"/>
      <c r="PBI9" s="318"/>
      <c r="PBJ9" s="318"/>
      <c r="PBK9" s="318"/>
      <c r="PBL9" s="318"/>
      <c r="PBM9" s="318"/>
      <c r="PBN9" s="318"/>
      <c r="PBO9" s="318"/>
      <c r="PBP9" s="318"/>
      <c r="PBQ9" s="318"/>
      <c r="PBR9" s="318"/>
      <c r="PBS9" s="318"/>
      <c r="PBT9" s="318"/>
      <c r="PBU9" s="318"/>
      <c r="PBV9" s="318"/>
      <c r="PBW9" s="318"/>
      <c r="PBX9" s="318"/>
      <c r="PBY9" s="318"/>
      <c r="PBZ9" s="318"/>
      <c r="PCA9" s="318"/>
      <c r="PCB9" s="318"/>
      <c r="PCC9" s="318"/>
      <c r="PCD9" s="318"/>
      <c r="PCE9" s="318"/>
      <c r="PCF9" s="318"/>
      <c r="PCG9" s="318"/>
      <c r="PCH9" s="318"/>
      <c r="PCI9" s="318"/>
      <c r="PCJ9" s="318"/>
      <c r="PCK9" s="318"/>
      <c r="PCL9" s="318"/>
      <c r="PCM9" s="318"/>
      <c r="PCN9" s="318"/>
      <c r="PCO9" s="318"/>
      <c r="PCP9" s="318"/>
      <c r="PCQ9" s="318"/>
      <c r="PCR9" s="318"/>
      <c r="PCS9" s="318"/>
      <c r="PCT9" s="318"/>
      <c r="PCU9" s="318"/>
      <c r="PCV9" s="318"/>
      <c r="PCW9" s="318"/>
      <c r="PCX9" s="318"/>
      <c r="PCY9" s="318"/>
      <c r="PCZ9" s="318"/>
      <c r="PDA9" s="318"/>
      <c r="PDB9" s="318"/>
      <c r="PDC9" s="318"/>
      <c r="PDD9" s="318"/>
      <c r="PDE9" s="318"/>
      <c r="PDF9" s="318"/>
      <c r="PDG9" s="318"/>
      <c r="PDH9" s="318"/>
      <c r="PDI9" s="318"/>
      <c r="PDJ9" s="318"/>
      <c r="PDK9" s="318"/>
      <c r="PDL9" s="318"/>
      <c r="PDM9" s="318"/>
      <c r="PDN9" s="318"/>
      <c r="PDO9" s="318"/>
      <c r="PDP9" s="318"/>
      <c r="PDQ9" s="318"/>
      <c r="PDR9" s="318"/>
      <c r="PDS9" s="318"/>
      <c r="PDT9" s="318"/>
      <c r="PDU9" s="318"/>
      <c r="PDV9" s="318"/>
      <c r="PDW9" s="318"/>
      <c r="PDX9" s="318"/>
      <c r="PDY9" s="318"/>
      <c r="PDZ9" s="318"/>
      <c r="PEA9" s="318"/>
      <c r="PEB9" s="318"/>
      <c r="PEC9" s="318"/>
      <c r="PED9" s="318"/>
      <c r="PEE9" s="318"/>
      <c r="PEF9" s="318"/>
      <c r="PEG9" s="318"/>
      <c r="PEH9" s="318"/>
      <c r="PEI9" s="318"/>
      <c r="PEJ9" s="318"/>
      <c r="PEK9" s="318"/>
      <c r="PEL9" s="318"/>
      <c r="PEM9" s="318"/>
      <c r="PEN9" s="318"/>
      <c r="PEO9" s="318"/>
      <c r="PEP9" s="318"/>
      <c r="PEQ9" s="318"/>
      <c r="PER9" s="318"/>
      <c r="PES9" s="318"/>
      <c r="PET9" s="318"/>
      <c r="PEU9" s="318"/>
      <c r="PEV9" s="318"/>
      <c r="PEW9" s="318"/>
      <c r="PEX9" s="318"/>
      <c r="PEY9" s="318"/>
      <c r="PEZ9" s="318"/>
      <c r="PFA9" s="318"/>
      <c r="PFB9" s="318"/>
      <c r="PFC9" s="318"/>
      <c r="PFD9" s="318"/>
      <c r="PFE9" s="318"/>
      <c r="PFF9" s="318"/>
      <c r="PFG9" s="318"/>
      <c r="PFH9" s="318"/>
      <c r="PFI9" s="318"/>
      <c r="PFJ9" s="318"/>
      <c r="PFK9" s="318"/>
      <c r="PFL9" s="318"/>
      <c r="PFM9" s="318"/>
      <c r="PFN9" s="318"/>
      <c r="PFO9" s="318"/>
      <c r="PFP9" s="318"/>
      <c r="PFQ9" s="318"/>
      <c r="PFR9" s="318"/>
      <c r="PFS9" s="318"/>
      <c r="PFT9" s="318"/>
      <c r="PFU9" s="318"/>
      <c r="PFV9" s="318"/>
      <c r="PFW9" s="318"/>
      <c r="PFX9" s="318"/>
      <c r="PFY9" s="318"/>
      <c r="PFZ9" s="318"/>
      <c r="PGA9" s="318"/>
      <c r="PGB9" s="318"/>
      <c r="PGC9" s="318"/>
      <c r="PGD9" s="318"/>
      <c r="PGE9" s="318"/>
      <c r="PGF9" s="318"/>
      <c r="PGG9" s="318"/>
      <c r="PGH9" s="318"/>
      <c r="PGI9" s="318"/>
      <c r="PGJ9" s="318"/>
      <c r="PGK9" s="318"/>
      <c r="PGL9" s="318"/>
      <c r="PGM9" s="318"/>
      <c r="PGN9" s="318"/>
      <c r="PGO9" s="318"/>
      <c r="PGP9" s="318"/>
      <c r="PGQ9" s="318"/>
      <c r="PGR9" s="318"/>
      <c r="PGS9" s="318"/>
      <c r="PGT9" s="318"/>
      <c r="PGU9" s="318"/>
      <c r="PGV9" s="318"/>
      <c r="PGW9" s="318"/>
      <c r="PGX9" s="318"/>
      <c r="PGY9" s="318"/>
      <c r="PGZ9" s="318"/>
      <c r="PHA9" s="318"/>
      <c r="PHB9" s="318"/>
      <c r="PHC9" s="318"/>
      <c r="PHD9" s="318"/>
      <c r="PHE9" s="318"/>
      <c r="PHF9" s="318"/>
      <c r="PHG9" s="318"/>
      <c r="PHH9" s="318"/>
      <c r="PHI9" s="318"/>
      <c r="PHJ9" s="318"/>
      <c r="PHK9" s="318"/>
      <c r="PHL9" s="318"/>
      <c r="PHM9" s="318"/>
      <c r="PHN9" s="318"/>
      <c r="PHO9" s="318"/>
      <c r="PHP9" s="318"/>
      <c r="PHQ9" s="318"/>
      <c r="PHR9" s="318"/>
      <c r="PHS9" s="318"/>
      <c r="PHT9" s="318"/>
      <c r="PHU9" s="318"/>
      <c r="PHV9" s="318"/>
      <c r="PHW9" s="318"/>
      <c r="PHX9" s="318"/>
      <c r="PHY9" s="318"/>
      <c r="PHZ9" s="318"/>
      <c r="PIA9" s="318"/>
      <c r="PIB9" s="318"/>
      <c r="PIC9" s="318"/>
      <c r="PID9" s="318"/>
      <c r="PIE9" s="318"/>
      <c r="PIF9" s="318"/>
      <c r="PIG9" s="318"/>
      <c r="PIH9" s="318"/>
      <c r="PII9" s="318"/>
      <c r="PIJ9" s="318"/>
      <c r="PIK9" s="318"/>
      <c r="PIL9" s="318"/>
      <c r="PIM9" s="318"/>
      <c r="PIN9" s="318"/>
      <c r="PIO9" s="318"/>
      <c r="PIP9" s="318"/>
      <c r="PIQ9" s="318"/>
      <c r="PIR9" s="318"/>
      <c r="PIS9" s="318"/>
      <c r="PIT9" s="318"/>
      <c r="PIU9" s="318"/>
      <c r="PIV9" s="318"/>
      <c r="PIW9" s="318"/>
      <c r="PIX9" s="318"/>
      <c r="PIY9" s="318"/>
      <c r="PIZ9" s="318"/>
      <c r="PJA9" s="318"/>
      <c r="PJB9" s="318"/>
      <c r="PJC9" s="318"/>
      <c r="PJD9" s="318"/>
      <c r="PJE9" s="318"/>
      <c r="PJF9" s="318"/>
      <c r="PJG9" s="318"/>
      <c r="PJH9" s="318"/>
      <c r="PJI9" s="318"/>
      <c r="PJJ9" s="318"/>
      <c r="PJK9" s="318"/>
      <c r="PJL9" s="318"/>
      <c r="PJM9" s="318"/>
      <c r="PJN9" s="318"/>
      <c r="PJO9" s="318"/>
      <c r="PJP9" s="318"/>
      <c r="PJQ9" s="318"/>
      <c r="PJR9" s="318"/>
      <c r="PJS9" s="318"/>
      <c r="PJT9" s="318"/>
      <c r="PJU9" s="318"/>
      <c r="PJV9" s="318"/>
      <c r="PJW9" s="318"/>
      <c r="PJX9" s="318"/>
      <c r="PJY9" s="318"/>
      <c r="PJZ9" s="318"/>
      <c r="PKA9" s="318"/>
      <c r="PKB9" s="318"/>
      <c r="PKC9" s="318"/>
      <c r="PKD9" s="318"/>
      <c r="PKE9" s="318"/>
      <c r="PKF9" s="318"/>
      <c r="PKG9" s="318"/>
      <c r="PKH9" s="318"/>
      <c r="PKI9" s="318"/>
      <c r="PKJ9" s="318"/>
      <c r="PKK9" s="318"/>
      <c r="PKL9" s="318"/>
      <c r="PKM9" s="318"/>
      <c r="PKN9" s="318"/>
      <c r="PKO9" s="318"/>
      <c r="PKP9" s="318"/>
      <c r="PKQ9" s="318"/>
      <c r="PKR9" s="318"/>
      <c r="PKS9" s="318"/>
      <c r="PKT9" s="318"/>
      <c r="PKU9" s="318"/>
      <c r="PKV9" s="318"/>
      <c r="PKW9" s="318"/>
      <c r="PKX9" s="318"/>
      <c r="PKY9" s="318"/>
      <c r="PKZ9" s="318"/>
      <c r="PLA9" s="318"/>
      <c r="PLB9" s="318"/>
      <c r="PLC9" s="318"/>
      <c r="PLD9" s="318"/>
      <c r="PLE9" s="318"/>
      <c r="PLF9" s="318"/>
      <c r="PLG9" s="318"/>
      <c r="PLH9" s="318"/>
      <c r="PLI9" s="318"/>
      <c r="PLJ9" s="318"/>
      <c r="PLK9" s="318"/>
      <c r="PLL9" s="318"/>
      <c r="PLM9" s="318"/>
      <c r="PLN9" s="318"/>
      <c r="PLO9" s="318"/>
      <c r="PLP9" s="318"/>
      <c r="PLQ9" s="318"/>
      <c r="PLR9" s="318"/>
      <c r="PLS9" s="318"/>
      <c r="PLT9" s="318"/>
      <c r="PLU9" s="318"/>
      <c r="PLV9" s="318"/>
      <c r="PLW9" s="318"/>
      <c r="PLX9" s="318"/>
      <c r="PLY9" s="318"/>
      <c r="PLZ9" s="318"/>
      <c r="PMA9" s="318"/>
      <c r="PMB9" s="318"/>
      <c r="PMC9" s="318"/>
      <c r="PMD9" s="318"/>
      <c r="PME9" s="318"/>
      <c r="PMF9" s="318"/>
      <c r="PMG9" s="318"/>
      <c r="PMH9" s="318"/>
      <c r="PMI9" s="318"/>
      <c r="PMJ9" s="318"/>
      <c r="PMK9" s="318"/>
      <c r="PML9" s="318"/>
      <c r="PMM9" s="318"/>
      <c r="PMN9" s="318"/>
      <c r="PMO9" s="318"/>
      <c r="PMP9" s="318"/>
      <c r="PMQ9" s="318"/>
      <c r="PMR9" s="318"/>
      <c r="PMS9" s="318"/>
      <c r="PMT9" s="318"/>
      <c r="PMU9" s="318"/>
      <c r="PMV9" s="318"/>
      <c r="PMW9" s="318"/>
      <c r="PMX9" s="318"/>
      <c r="PMY9" s="318"/>
      <c r="PMZ9" s="318"/>
      <c r="PNA9" s="318"/>
      <c r="PNB9" s="318"/>
      <c r="PNC9" s="318"/>
      <c r="PND9" s="318"/>
      <c r="PNE9" s="318"/>
      <c r="PNF9" s="318"/>
      <c r="PNG9" s="318"/>
      <c r="PNH9" s="318"/>
      <c r="PNI9" s="318"/>
      <c r="PNJ9" s="318"/>
      <c r="PNK9" s="318"/>
      <c r="PNL9" s="318"/>
      <c r="PNM9" s="318"/>
      <c r="PNN9" s="318"/>
      <c r="PNO9" s="318"/>
      <c r="PNP9" s="318"/>
      <c r="PNQ9" s="318"/>
      <c r="PNR9" s="318"/>
      <c r="PNS9" s="318"/>
      <c r="PNT9" s="318"/>
      <c r="PNU9" s="318"/>
      <c r="PNV9" s="318"/>
      <c r="PNW9" s="318"/>
      <c r="PNX9" s="318"/>
      <c r="PNY9" s="318"/>
      <c r="PNZ9" s="318"/>
      <c r="POA9" s="318"/>
      <c r="POB9" s="318"/>
      <c r="POC9" s="318"/>
      <c r="POD9" s="318"/>
      <c r="POE9" s="318"/>
      <c r="POF9" s="318"/>
      <c r="POG9" s="318"/>
      <c r="POH9" s="318"/>
      <c r="POI9" s="318"/>
      <c r="POJ9" s="318"/>
      <c r="POK9" s="318"/>
      <c r="POL9" s="318"/>
      <c r="POM9" s="318"/>
      <c r="PON9" s="318"/>
      <c r="POO9" s="318"/>
      <c r="POP9" s="318"/>
      <c r="POQ9" s="318"/>
      <c r="POR9" s="318"/>
      <c r="POS9" s="318"/>
      <c r="POT9" s="318"/>
      <c r="POU9" s="318"/>
      <c r="POV9" s="318"/>
      <c r="POW9" s="318"/>
      <c r="POX9" s="318"/>
      <c r="POY9" s="318"/>
      <c r="POZ9" s="318"/>
      <c r="PPA9" s="318"/>
      <c r="PPB9" s="318"/>
      <c r="PPC9" s="318"/>
      <c r="PPD9" s="318"/>
      <c r="PPE9" s="318"/>
      <c r="PPF9" s="318"/>
      <c r="PPG9" s="318"/>
      <c r="PPH9" s="318"/>
      <c r="PPI9" s="318"/>
      <c r="PPJ9" s="318"/>
      <c r="PPK9" s="318"/>
      <c r="PPL9" s="318"/>
      <c r="PPM9" s="318"/>
      <c r="PPN9" s="318"/>
      <c r="PPO9" s="318"/>
      <c r="PPP9" s="318"/>
      <c r="PPQ9" s="318"/>
      <c r="PPR9" s="318"/>
      <c r="PPS9" s="318"/>
      <c r="PPT9" s="318"/>
      <c r="PPU9" s="318"/>
      <c r="PPV9" s="318"/>
      <c r="PPW9" s="318"/>
      <c r="PPX9" s="318"/>
      <c r="PPY9" s="318"/>
      <c r="PPZ9" s="318"/>
      <c r="PQA9" s="318"/>
      <c r="PQB9" s="318"/>
      <c r="PQC9" s="318"/>
      <c r="PQD9" s="318"/>
      <c r="PQE9" s="318"/>
      <c r="PQF9" s="318"/>
      <c r="PQG9" s="318"/>
      <c r="PQH9" s="318"/>
      <c r="PQI9" s="318"/>
      <c r="PQJ9" s="318"/>
      <c r="PQK9" s="318"/>
      <c r="PQL9" s="318"/>
      <c r="PQM9" s="318"/>
      <c r="PQN9" s="318"/>
      <c r="PQO9" s="318"/>
      <c r="PQP9" s="318"/>
      <c r="PQQ9" s="318"/>
      <c r="PQR9" s="318"/>
      <c r="PQS9" s="318"/>
      <c r="PQT9" s="318"/>
      <c r="PQU9" s="318"/>
      <c r="PQV9" s="318"/>
      <c r="PQW9" s="318"/>
      <c r="PQX9" s="318"/>
      <c r="PQY9" s="318"/>
      <c r="PQZ9" s="318"/>
      <c r="PRA9" s="318"/>
      <c r="PRB9" s="318"/>
      <c r="PRC9" s="318"/>
      <c r="PRD9" s="318"/>
      <c r="PRE9" s="318"/>
      <c r="PRF9" s="318"/>
      <c r="PRG9" s="318"/>
      <c r="PRH9" s="318"/>
      <c r="PRI9" s="318"/>
      <c r="PRJ9" s="318"/>
      <c r="PRK9" s="318"/>
      <c r="PRL9" s="318"/>
      <c r="PRM9" s="318"/>
      <c r="PRN9" s="318"/>
      <c r="PRO9" s="318"/>
      <c r="PRP9" s="318"/>
      <c r="PRQ9" s="318"/>
      <c r="PRR9" s="318"/>
      <c r="PRS9" s="318"/>
      <c r="PRT9" s="318"/>
      <c r="PRU9" s="318"/>
      <c r="PRV9" s="318"/>
      <c r="PRW9" s="318"/>
      <c r="PRX9" s="318"/>
      <c r="PRY9" s="318"/>
      <c r="PRZ9" s="318"/>
      <c r="PSA9" s="318"/>
      <c r="PSB9" s="318"/>
      <c r="PSC9" s="318"/>
      <c r="PSD9" s="318"/>
      <c r="PSE9" s="318"/>
      <c r="PSF9" s="318"/>
      <c r="PSG9" s="318"/>
      <c r="PSH9" s="318"/>
      <c r="PSI9" s="318"/>
      <c r="PSJ9" s="318"/>
      <c r="PSK9" s="318"/>
      <c r="PSL9" s="318"/>
      <c r="PSM9" s="318"/>
      <c r="PSN9" s="318"/>
      <c r="PSO9" s="318"/>
      <c r="PSP9" s="318"/>
      <c r="PSQ9" s="318"/>
      <c r="PSR9" s="318"/>
      <c r="PSS9" s="318"/>
      <c r="PST9" s="318"/>
      <c r="PSU9" s="318"/>
      <c r="PSV9" s="318"/>
      <c r="PSW9" s="318"/>
      <c r="PSX9" s="318"/>
      <c r="PSY9" s="318"/>
      <c r="PSZ9" s="318"/>
      <c r="PTA9" s="318"/>
      <c r="PTB9" s="318"/>
      <c r="PTC9" s="318"/>
      <c r="PTD9" s="318"/>
      <c r="PTE9" s="318"/>
      <c r="PTF9" s="318"/>
      <c r="PTG9" s="318"/>
      <c r="PTH9" s="318"/>
      <c r="PTI9" s="318"/>
      <c r="PTJ9" s="318"/>
      <c r="PTK9" s="318"/>
      <c r="PTL9" s="318"/>
      <c r="PTM9" s="318"/>
      <c r="PTN9" s="318"/>
      <c r="PTO9" s="318"/>
      <c r="PTP9" s="318"/>
      <c r="PTQ9" s="318"/>
      <c r="PTR9" s="318"/>
      <c r="PTS9" s="318"/>
      <c r="PTT9" s="318"/>
      <c r="PTU9" s="318"/>
      <c r="PTV9" s="318"/>
      <c r="PTW9" s="318"/>
      <c r="PTX9" s="318"/>
      <c r="PTY9" s="318"/>
      <c r="PTZ9" s="318"/>
      <c r="PUA9" s="318"/>
      <c r="PUB9" s="318"/>
      <c r="PUC9" s="318"/>
      <c r="PUD9" s="318"/>
      <c r="PUE9" s="318"/>
      <c r="PUF9" s="318"/>
      <c r="PUG9" s="318"/>
      <c r="PUH9" s="318"/>
      <c r="PUI9" s="318"/>
      <c r="PUJ9" s="318"/>
      <c r="PUK9" s="318"/>
      <c r="PUL9" s="318"/>
      <c r="PUM9" s="318"/>
      <c r="PUN9" s="318"/>
      <c r="PUO9" s="318"/>
      <c r="PUP9" s="318"/>
      <c r="PUQ9" s="318"/>
      <c r="PUR9" s="318"/>
      <c r="PUS9" s="318"/>
      <c r="PUT9" s="318"/>
      <c r="PUU9" s="318"/>
      <c r="PUV9" s="318"/>
      <c r="PUW9" s="318"/>
      <c r="PUX9" s="318"/>
      <c r="PUY9" s="318"/>
      <c r="PUZ9" s="318"/>
      <c r="PVA9" s="318"/>
      <c r="PVB9" s="318"/>
      <c r="PVC9" s="318"/>
      <c r="PVD9" s="318"/>
      <c r="PVE9" s="318"/>
      <c r="PVF9" s="318"/>
      <c r="PVG9" s="318"/>
      <c r="PVH9" s="318"/>
      <c r="PVI9" s="318"/>
      <c r="PVJ9" s="318"/>
      <c r="PVK9" s="318"/>
      <c r="PVL9" s="318"/>
      <c r="PVM9" s="318"/>
      <c r="PVN9" s="318"/>
      <c r="PVO9" s="318"/>
      <c r="PVP9" s="318"/>
      <c r="PVQ9" s="318"/>
      <c r="PVR9" s="318"/>
      <c r="PVS9" s="318"/>
      <c r="PVT9" s="318"/>
      <c r="PVU9" s="318"/>
      <c r="PVV9" s="318"/>
      <c r="PVW9" s="318"/>
      <c r="PVX9" s="318"/>
      <c r="PVY9" s="318"/>
      <c r="PVZ9" s="318"/>
      <c r="PWA9" s="318"/>
      <c r="PWB9" s="318"/>
      <c r="PWC9" s="318"/>
      <c r="PWD9" s="318"/>
      <c r="PWE9" s="318"/>
      <c r="PWF9" s="318"/>
      <c r="PWG9" s="318"/>
      <c r="PWH9" s="318"/>
      <c r="PWI9" s="318"/>
      <c r="PWJ9" s="318"/>
      <c r="PWK9" s="318"/>
      <c r="PWL9" s="318"/>
      <c r="PWM9" s="318"/>
      <c r="PWN9" s="318"/>
      <c r="PWO9" s="318"/>
      <c r="PWP9" s="318"/>
      <c r="PWQ9" s="318"/>
      <c r="PWR9" s="318"/>
      <c r="PWS9" s="318"/>
      <c r="PWT9" s="318"/>
      <c r="PWU9" s="318"/>
      <c r="PWV9" s="318"/>
      <c r="PWW9" s="318"/>
      <c r="PWX9" s="318"/>
      <c r="PWY9" s="318"/>
      <c r="PWZ9" s="318"/>
      <c r="PXA9" s="318"/>
      <c r="PXB9" s="318"/>
      <c r="PXC9" s="318"/>
      <c r="PXD9" s="318"/>
      <c r="PXE9" s="318"/>
      <c r="PXF9" s="318"/>
      <c r="PXG9" s="318"/>
      <c r="PXH9" s="318"/>
      <c r="PXI9" s="318"/>
      <c r="PXJ9" s="318"/>
      <c r="PXK9" s="318"/>
      <c r="PXL9" s="318"/>
      <c r="PXM9" s="318"/>
      <c r="PXN9" s="318"/>
      <c r="PXO9" s="318"/>
      <c r="PXP9" s="318"/>
      <c r="PXQ9" s="318"/>
      <c r="PXR9" s="318"/>
      <c r="PXS9" s="318"/>
      <c r="PXT9" s="318"/>
      <c r="PXU9" s="318"/>
      <c r="PXV9" s="318"/>
      <c r="PXW9" s="318"/>
      <c r="PXX9" s="318"/>
      <c r="PXY9" s="318"/>
      <c r="PXZ9" s="318"/>
      <c r="PYA9" s="318"/>
      <c r="PYB9" s="318"/>
      <c r="PYC9" s="318"/>
      <c r="PYD9" s="318"/>
      <c r="PYE9" s="318"/>
      <c r="PYF9" s="318"/>
      <c r="PYG9" s="318"/>
      <c r="PYH9" s="318"/>
      <c r="PYI9" s="318"/>
      <c r="PYJ9" s="318"/>
      <c r="PYK9" s="318"/>
      <c r="PYL9" s="318"/>
      <c r="PYM9" s="318"/>
      <c r="PYN9" s="318"/>
      <c r="PYO9" s="318"/>
      <c r="PYP9" s="318"/>
      <c r="PYQ9" s="318"/>
      <c r="PYR9" s="318"/>
      <c r="PYS9" s="318"/>
      <c r="PYT9" s="318"/>
      <c r="PYU9" s="318"/>
      <c r="PYV9" s="318"/>
      <c r="PYW9" s="318"/>
      <c r="PYX9" s="318"/>
      <c r="PYY9" s="318"/>
      <c r="PYZ9" s="318"/>
      <c r="PZA9" s="318"/>
      <c r="PZB9" s="318"/>
      <c r="PZC9" s="318"/>
      <c r="PZD9" s="318"/>
      <c r="PZE9" s="318"/>
      <c r="PZF9" s="318"/>
      <c r="PZG9" s="318"/>
      <c r="PZH9" s="318"/>
      <c r="PZI9" s="318"/>
      <c r="PZJ9" s="318"/>
      <c r="PZK9" s="318"/>
      <c r="PZL9" s="318"/>
      <c r="PZM9" s="318"/>
      <c r="PZN9" s="318"/>
      <c r="PZO9" s="318"/>
      <c r="PZP9" s="318"/>
      <c r="PZQ9" s="318"/>
      <c r="PZR9" s="318"/>
      <c r="PZS9" s="318"/>
      <c r="PZT9" s="318"/>
      <c r="PZU9" s="318"/>
      <c r="PZV9" s="318"/>
      <c r="PZW9" s="318"/>
      <c r="PZX9" s="318"/>
      <c r="PZY9" s="318"/>
      <c r="PZZ9" s="318"/>
      <c r="QAA9" s="318"/>
      <c r="QAB9" s="318"/>
      <c r="QAC9" s="318"/>
      <c r="QAD9" s="318"/>
      <c r="QAE9" s="318"/>
      <c r="QAF9" s="318"/>
      <c r="QAG9" s="318"/>
      <c r="QAH9" s="318"/>
      <c r="QAI9" s="318"/>
      <c r="QAJ9" s="318"/>
      <c r="QAK9" s="318"/>
      <c r="QAL9" s="318"/>
      <c r="QAM9" s="318"/>
      <c r="QAN9" s="318"/>
      <c r="QAO9" s="318"/>
      <c r="QAP9" s="318"/>
      <c r="QAQ9" s="318"/>
      <c r="QAR9" s="318"/>
      <c r="QAS9" s="318"/>
      <c r="QAT9" s="318"/>
      <c r="QAU9" s="318"/>
      <c r="QAV9" s="318"/>
      <c r="QAW9" s="318"/>
      <c r="QAX9" s="318"/>
      <c r="QAY9" s="318"/>
      <c r="QAZ9" s="318"/>
      <c r="QBA9" s="318"/>
      <c r="QBB9" s="318"/>
      <c r="QBC9" s="318"/>
      <c r="QBD9" s="318"/>
      <c r="QBE9" s="318"/>
      <c r="QBF9" s="318"/>
      <c r="QBG9" s="318"/>
      <c r="QBH9" s="318"/>
      <c r="QBI9" s="318"/>
      <c r="QBJ9" s="318"/>
      <c r="QBK9" s="318"/>
      <c r="QBL9" s="318"/>
      <c r="QBM9" s="318"/>
      <c r="QBN9" s="318"/>
      <c r="QBO9" s="318"/>
      <c r="QBP9" s="318"/>
      <c r="QBQ9" s="318"/>
      <c r="QBR9" s="318"/>
      <c r="QBS9" s="318"/>
      <c r="QBT9" s="318"/>
      <c r="QBU9" s="318"/>
      <c r="QBV9" s="318"/>
      <c r="QBW9" s="318"/>
      <c r="QBX9" s="318"/>
      <c r="QBY9" s="318"/>
      <c r="QBZ9" s="318"/>
      <c r="QCA9" s="318"/>
      <c r="QCB9" s="318"/>
      <c r="QCC9" s="318"/>
      <c r="QCD9" s="318"/>
      <c r="QCE9" s="318"/>
      <c r="QCF9" s="318"/>
      <c r="QCG9" s="318"/>
      <c r="QCH9" s="318"/>
      <c r="QCI9" s="318"/>
      <c r="QCJ9" s="318"/>
      <c r="QCK9" s="318"/>
      <c r="QCL9" s="318"/>
      <c r="QCM9" s="318"/>
      <c r="QCN9" s="318"/>
      <c r="QCO9" s="318"/>
      <c r="QCP9" s="318"/>
      <c r="QCQ9" s="318"/>
      <c r="QCR9" s="318"/>
      <c r="QCS9" s="318"/>
      <c r="QCT9" s="318"/>
      <c r="QCU9" s="318"/>
      <c r="QCV9" s="318"/>
      <c r="QCW9" s="318"/>
      <c r="QCX9" s="318"/>
      <c r="QCY9" s="318"/>
      <c r="QCZ9" s="318"/>
      <c r="QDA9" s="318"/>
      <c r="QDB9" s="318"/>
      <c r="QDC9" s="318"/>
      <c r="QDD9" s="318"/>
      <c r="QDE9" s="318"/>
      <c r="QDF9" s="318"/>
      <c r="QDG9" s="318"/>
      <c r="QDH9" s="318"/>
      <c r="QDI9" s="318"/>
      <c r="QDJ9" s="318"/>
      <c r="QDK9" s="318"/>
      <c r="QDL9" s="318"/>
      <c r="QDM9" s="318"/>
      <c r="QDN9" s="318"/>
      <c r="QDO9" s="318"/>
      <c r="QDP9" s="318"/>
      <c r="QDQ9" s="318"/>
      <c r="QDR9" s="318"/>
      <c r="QDS9" s="318"/>
      <c r="QDT9" s="318"/>
      <c r="QDU9" s="318"/>
      <c r="QDV9" s="318"/>
      <c r="QDW9" s="318"/>
      <c r="QDX9" s="318"/>
      <c r="QDY9" s="318"/>
      <c r="QDZ9" s="318"/>
      <c r="QEA9" s="318"/>
      <c r="QEB9" s="318"/>
      <c r="QEC9" s="318"/>
      <c r="QED9" s="318"/>
      <c r="QEE9" s="318"/>
      <c r="QEF9" s="318"/>
      <c r="QEG9" s="318"/>
      <c r="QEH9" s="318"/>
      <c r="QEI9" s="318"/>
      <c r="QEJ9" s="318"/>
      <c r="QEK9" s="318"/>
      <c r="QEL9" s="318"/>
      <c r="QEM9" s="318"/>
      <c r="QEN9" s="318"/>
      <c r="QEO9" s="318"/>
      <c r="QEP9" s="318"/>
      <c r="QEQ9" s="318"/>
      <c r="QER9" s="318"/>
      <c r="QES9" s="318"/>
      <c r="QET9" s="318"/>
      <c r="QEU9" s="318"/>
      <c r="QEV9" s="318"/>
      <c r="QEW9" s="318"/>
      <c r="QEX9" s="318"/>
      <c r="QEY9" s="318"/>
      <c r="QEZ9" s="318"/>
      <c r="QFA9" s="318"/>
      <c r="QFB9" s="318"/>
      <c r="QFC9" s="318"/>
      <c r="QFD9" s="318"/>
      <c r="QFE9" s="318"/>
      <c r="QFF9" s="318"/>
      <c r="QFG9" s="318"/>
      <c r="QFH9" s="318"/>
      <c r="QFI9" s="318"/>
      <c r="QFJ9" s="318"/>
      <c r="QFK9" s="318"/>
      <c r="QFL9" s="318"/>
      <c r="QFM9" s="318"/>
      <c r="QFN9" s="318"/>
      <c r="QFO9" s="318"/>
      <c r="QFP9" s="318"/>
      <c r="QFQ9" s="318"/>
      <c r="QFR9" s="318"/>
      <c r="QFS9" s="318"/>
      <c r="QFT9" s="318"/>
      <c r="QFU9" s="318"/>
      <c r="QFV9" s="318"/>
      <c r="QFW9" s="318"/>
      <c r="QFX9" s="318"/>
      <c r="QFY9" s="318"/>
      <c r="QFZ9" s="318"/>
      <c r="QGA9" s="318"/>
      <c r="QGB9" s="318"/>
      <c r="QGC9" s="318"/>
      <c r="QGD9" s="318"/>
      <c r="QGE9" s="318"/>
      <c r="QGF9" s="318"/>
      <c r="QGG9" s="318"/>
      <c r="QGH9" s="318"/>
      <c r="QGI9" s="318"/>
      <c r="QGJ9" s="318"/>
      <c r="QGK9" s="318"/>
      <c r="QGL9" s="318"/>
      <c r="QGM9" s="318"/>
      <c r="QGN9" s="318"/>
      <c r="QGO9" s="318"/>
      <c r="QGP9" s="318"/>
      <c r="QGQ9" s="318"/>
      <c r="QGR9" s="318"/>
      <c r="QGS9" s="318"/>
      <c r="QGT9" s="318"/>
      <c r="QGU9" s="318"/>
      <c r="QGV9" s="318"/>
      <c r="QGW9" s="318"/>
      <c r="QGX9" s="318"/>
      <c r="QGY9" s="318"/>
      <c r="QGZ9" s="318"/>
      <c r="QHA9" s="318"/>
      <c r="QHB9" s="318"/>
      <c r="QHC9" s="318"/>
      <c r="QHD9" s="318"/>
      <c r="QHE9" s="318"/>
      <c r="QHF9" s="318"/>
      <c r="QHG9" s="318"/>
      <c r="QHH9" s="318"/>
      <c r="QHI9" s="318"/>
      <c r="QHJ9" s="318"/>
      <c r="QHK9" s="318"/>
      <c r="QHL9" s="318"/>
      <c r="QHM9" s="318"/>
      <c r="QHN9" s="318"/>
      <c r="QHO9" s="318"/>
      <c r="QHP9" s="318"/>
      <c r="QHQ9" s="318"/>
      <c r="QHR9" s="318"/>
      <c r="QHS9" s="318"/>
      <c r="QHT9" s="318"/>
      <c r="QHU9" s="318"/>
      <c r="QHV9" s="318"/>
      <c r="QHW9" s="318"/>
      <c r="QHX9" s="318"/>
      <c r="QHY9" s="318"/>
      <c r="QHZ9" s="318"/>
      <c r="QIA9" s="318"/>
      <c r="QIB9" s="318"/>
      <c r="QIC9" s="318"/>
      <c r="QID9" s="318"/>
      <c r="QIE9" s="318"/>
      <c r="QIF9" s="318"/>
      <c r="QIG9" s="318"/>
      <c r="QIH9" s="318"/>
      <c r="QII9" s="318"/>
      <c r="QIJ9" s="318"/>
      <c r="QIK9" s="318"/>
      <c r="QIL9" s="318"/>
      <c r="QIM9" s="318"/>
      <c r="QIN9" s="318"/>
      <c r="QIO9" s="318"/>
      <c r="QIP9" s="318"/>
      <c r="QIQ9" s="318"/>
      <c r="QIR9" s="318"/>
      <c r="QIS9" s="318"/>
      <c r="QIT9" s="318"/>
      <c r="QIU9" s="318"/>
      <c r="QIV9" s="318"/>
      <c r="QIW9" s="318"/>
      <c r="QIX9" s="318"/>
      <c r="QIY9" s="318"/>
      <c r="QIZ9" s="318"/>
      <c r="QJA9" s="318"/>
      <c r="QJB9" s="318"/>
      <c r="QJC9" s="318"/>
      <c r="QJD9" s="318"/>
      <c r="QJE9" s="318"/>
      <c r="QJF9" s="318"/>
      <c r="QJG9" s="318"/>
      <c r="QJH9" s="318"/>
      <c r="QJI9" s="318"/>
      <c r="QJJ9" s="318"/>
      <c r="QJK9" s="318"/>
      <c r="QJL9" s="318"/>
      <c r="QJM9" s="318"/>
      <c r="QJN9" s="318"/>
      <c r="QJO9" s="318"/>
      <c r="QJP9" s="318"/>
      <c r="QJQ9" s="318"/>
      <c r="QJR9" s="318"/>
      <c r="QJS9" s="318"/>
      <c r="QJT9" s="318"/>
      <c r="QJU9" s="318"/>
      <c r="QJV9" s="318"/>
      <c r="QJW9" s="318"/>
      <c r="QJX9" s="318"/>
      <c r="QJY9" s="318"/>
      <c r="QJZ9" s="318"/>
      <c r="QKA9" s="318"/>
      <c r="QKB9" s="318"/>
      <c r="QKC9" s="318"/>
      <c r="QKD9" s="318"/>
      <c r="QKE9" s="318"/>
      <c r="QKF9" s="318"/>
      <c r="QKG9" s="318"/>
      <c r="QKH9" s="318"/>
      <c r="QKI9" s="318"/>
      <c r="QKJ9" s="318"/>
      <c r="QKK9" s="318"/>
      <c r="QKL9" s="318"/>
      <c r="QKM9" s="318"/>
      <c r="QKN9" s="318"/>
      <c r="QKO9" s="318"/>
      <c r="QKP9" s="318"/>
      <c r="QKQ9" s="318"/>
      <c r="QKR9" s="318"/>
      <c r="QKS9" s="318"/>
      <c r="QKT9" s="318"/>
      <c r="QKU9" s="318"/>
      <c r="QKV9" s="318"/>
      <c r="QKW9" s="318"/>
      <c r="QKX9" s="318"/>
      <c r="QKY9" s="318"/>
      <c r="QKZ9" s="318"/>
      <c r="QLA9" s="318"/>
      <c r="QLB9" s="318"/>
      <c r="QLC9" s="318"/>
      <c r="QLD9" s="318"/>
      <c r="QLE9" s="318"/>
      <c r="QLF9" s="318"/>
      <c r="QLG9" s="318"/>
      <c r="QLH9" s="318"/>
      <c r="QLI9" s="318"/>
      <c r="QLJ9" s="318"/>
      <c r="QLK9" s="318"/>
      <c r="QLL9" s="318"/>
      <c r="QLM9" s="318"/>
      <c r="QLN9" s="318"/>
      <c r="QLO9" s="318"/>
      <c r="QLP9" s="318"/>
      <c r="QLQ9" s="318"/>
      <c r="QLR9" s="318"/>
      <c r="QLS9" s="318"/>
      <c r="QLT9" s="318"/>
      <c r="QLU9" s="318"/>
      <c r="QLV9" s="318"/>
      <c r="QLW9" s="318"/>
      <c r="QLX9" s="318"/>
      <c r="QLY9" s="318"/>
      <c r="QLZ9" s="318"/>
      <c r="QMA9" s="318"/>
      <c r="QMB9" s="318"/>
      <c r="QMC9" s="318"/>
      <c r="QMD9" s="318"/>
      <c r="QME9" s="318"/>
      <c r="QMF9" s="318"/>
      <c r="QMG9" s="318"/>
      <c r="QMH9" s="318"/>
      <c r="QMI9" s="318"/>
      <c r="QMJ9" s="318"/>
      <c r="QMK9" s="318"/>
      <c r="QML9" s="318"/>
      <c r="QMM9" s="318"/>
      <c r="QMN9" s="318"/>
      <c r="QMO9" s="318"/>
      <c r="QMP9" s="318"/>
      <c r="QMQ9" s="318"/>
      <c r="QMR9" s="318"/>
      <c r="QMS9" s="318"/>
      <c r="QMT9" s="318"/>
      <c r="QMU9" s="318"/>
      <c r="QMV9" s="318"/>
      <c r="QMW9" s="318"/>
      <c r="QMX9" s="318"/>
      <c r="QMY9" s="318"/>
      <c r="QMZ9" s="318"/>
      <c r="QNA9" s="318"/>
      <c r="QNB9" s="318"/>
      <c r="QNC9" s="318"/>
      <c r="QND9" s="318"/>
      <c r="QNE9" s="318"/>
      <c r="QNF9" s="318"/>
      <c r="QNG9" s="318"/>
      <c r="QNH9" s="318"/>
      <c r="QNI9" s="318"/>
      <c r="QNJ9" s="318"/>
      <c r="QNK9" s="318"/>
      <c r="QNL9" s="318"/>
      <c r="QNM9" s="318"/>
      <c r="QNN9" s="318"/>
      <c r="QNO9" s="318"/>
      <c r="QNP9" s="318"/>
      <c r="QNQ9" s="318"/>
      <c r="QNR9" s="318"/>
      <c r="QNS9" s="318"/>
      <c r="QNT9" s="318"/>
      <c r="QNU9" s="318"/>
      <c r="QNV9" s="318"/>
      <c r="QNW9" s="318"/>
      <c r="QNX9" s="318"/>
      <c r="QNY9" s="318"/>
      <c r="QNZ9" s="318"/>
      <c r="QOA9" s="318"/>
      <c r="QOB9" s="318"/>
      <c r="QOC9" s="318"/>
      <c r="QOD9" s="318"/>
      <c r="QOE9" s="318"/>
      <c r="QOF9" s="318"/>
      <c r="QOG9" s="318"/>
      <c r="QOH9" s="318"/>
      <c r="QOI9" s="318"/>
      <c r="QOJ9" s="318"/>
      <c r="QOK9" s="318"/>
      <c r="QOL9" s="318"/>
      <c r="QOM9" s="318"/>
      <c r="QON9" s="318"/>
      <c r="QOO9" s="318"/>
      <c r="QOP9" s="318"/>
      <c r="QOQ9" s="318"/>
      <c r="QOR9" s="318"/>
      <c r="QOS9" s="318"/>
      <c r="QOT9" s="318"/>
      <c r="QOU9" s="318"/>
      <c r="QOV9" s="318"/>
      <c r="QOW9" s="318"/>
      <c r="QOX9" s="318"/>
      <c r="QOY9" s="318"/>
      <c r="QOZ9" s="318"/>
      <c r="QPA9" s="318"/>
      <c r="QPB9" s="318"/>
      <c r="QPC9" s="318"/>
      <c r="QPD9" s="318"/>
      <c r="QPE9" s="318"/>
      <c r="QPF9" s="318"/>
      <c r="QPG9" s="318"/>
      <c r="QPH9" s="318"/>
      <c r="QPI9" s="318"/>
      <c r="QPJ9" s="318"/>
      <c r="QPK9" s="318"/>
      <c r="QPL9" s="318"/>
      <c r="QPM9" s="318"/>
      <c r="QPN9" s="318"/>
      <c r="QPO9" s="318"/>
      <c r="QPP9" s="318"/>
      <c r="QPQ9" s="318"/>
      <c r="QPR9" s="318"/>
      <c r="QPS9" s="318"/>
      <c r="QPT9" s="318"/>
      <c r="QPU9" s="318"/>
      <c r="QPV9" s="318"/>
      <c r="QPW9" s="318"/>
      <c r="QPX9" s="318"/>
      <c r="QPY9" s="318"/>
      <c r="QPZ9" s="318"/>
      <c r="QQA9" s="318"/>
      <c r="QQB9" s="318"/>
      <c r="QQC9" s="318"/>
      <c r="QQD9" s="318"/>
      <c r="QQE9" s="318"/>
      <c r="QQF9" s="318"/>
      <c r="QQG9" s="318"/>
      <c r="QQH9" s="318"/>
      <c r="QQI9" s="318"/>
      <c r="QQJ9" s="318"/>
      <c r="QQK9" s="318"/>
      <c r="QQL9" s="318"/>
      <c r="QQM9" s="318"/>
      <c r="QQN9" s="318"/>
      <c r="QQO9" s="318"/>
      <c r="QQP9" s="318"/>
      <c r="QQQ9" s="318"/>
      <c r="QQR9" s="318"/>
      <c r="QQS9" s="318"/>
      <c r="QQT9" s="318"/>
      <c r="QQU9" s="318"/>
      <c r="QQV9" s="318"/>
      <c r="QQW9" s="318"/>
      <c r="QQX9" s="318"/>
      <c r="QQY9" s="318"/>
      <c r="QQZ9" s="318"/>
      <c r="QRA9" s="318"/>
      <c r="QRB9" s="318"/>
      <c r="QRC9" s="318"/>
      <c r="QRD9" s="318"/>
      <c r="QRE9" s="318"/>
      <c r="QRF9" s="318"/>
      <c r="QRG9" s="318"/>
      <c r="QRH9" s="318"/>
      <c r="QRI9" s="318"/>
      <c r="QRJ9" s="318"/>
      <c r="QRK9" s="318"/>
      <c r="QRL9" s="318"/>
      <c r="QRM9" s="318"/>
      <c r="QRN9" s="318"/>
      <c r="QRO9" s="318"/>
      <c r="QRP9" s="318"/>
      <c r="QRQ9" s="318"/>
      <c r="QRR9" s="318"/>
      <c r="QRS9" s="318"/>
      <c r="QRT9" s="318"/>
      <c r="QRU9" s="318"/>
      <c r="QRV9" s="318"/>
      <c r="QRW9" s="318"/>
      <c r="QRX9" s="318"/>
      <c r="QRY9" s="318"/>
      <c r="QRZ9" s="318"/>
      <c r="QSA9" s="318"/>
      <c r="QSB9" s="318"/>
      <c r="QSC9" s="318"/>
      <c r="QSD9" s="318"/>
      <c r="QSE9" s="318"/>
      <c r="QSF9" s="318"/>
      <c r="QSG9" s="318"/>
      <c r="QSH9" s="318"/>
      <c r="QSI9" s="318"/>
      <c r="QSJ9" s="318"/>
      <c r="QSK9" s="318"/>
      <c r="QSL9" s="318"/>
      <c r="QSM9" s="318"/>
      <c r="QSN9" s="318"/>
      <c r="QSO9" s="318"/>
      <c r="QSP9" s="318"/>
      <c r="QSQ9" s="318"/>
      <c r="QSR9" s="318"/>
      <c r="QSS9" s="318"/>
      <c r="QST9" s="318"/>
      <c r="QSU9" s="318"/>
      <c r="QSV9" s="318"/>
      <c r="QSW9" s="318"/>
      <c r="QSX9" s="318"/>
      <c r="QSY9" s="318"/>
      <c r="QSZ9" s="318"/>
      <c r="QTA9" s="318"/>
      <c r="QTB9" s="318"/>
      <c r="QTC9" s="318"/>
      <c r="QTD9" s="318"/>
      <c r="QTE9" s="318"/>
      <c r="QTF9" s="318"/>
      <c r="QTG9" s="318"/>
      <c r="QTH9" s="318"/>
      <c r="QTI9" s="318"/>
      <c r="QTJ9" s="318"/>
      <c r="QTK9" s="318"/>
      <c r="QTL9" s="318"/>
      <c r="QTM9" s="318"/>
      <c r="QTN9" s="318"/>
      <c r="QTO9" s="318"/>
      <c r="QTP9" s="318"/>
      <c r="QTQ9" s="318"/>
      <c r="QTR9" s="318"/>
      <c r="QTS9" s="318"/>
      <c r="QTT9" s="318"/>
      <c r="QTU9" s="318"/>
      <c r="QTV9" s="318"/>
      <c r="QTW9" s="318"/>
      <c r="QTX9" s="318"/>
      <c r="QTY9" s="318"/>
      <c r="QTZ9" s="318"/>
      <c r="QUA9" s="318"/>
      <c r="QUB9" s="318"/>
      <c r="QUC9" s="318"/>
      <c r="QUD9" s="318"/>
      <c r="QUE9" s="318"/>
      <c r="QUF9" s="318"/>
      <c r="QUG9" s="318"/>
      <c r="QUH9" s="318"/>
      <c r="QUI9" s="318"/>
      <c r="QUJ9" s="318"/>
      <c r="QUK9" s="318"/>
      <c r="QUL9" s="318"/>
      <c r="QUM9" s="318"/>
      <c r="QUN9" s="318"/>
      <c r="QUO9" s="318"/>
      <c r="QUP9" s="318"/>
      <c r="QUQ9" s="318"/>
      <c r="QUR9" s="318"/>
      <c r="QUS9" s="318"/>
      <c r="QUT9" s="318"/>
      <c r="QUU9" s="318"/>
      <c r="QUV9" s="318"/>
      <c r="QUW9" s="318"/>
      <c r="QUX9" s="318"/>
      <c r="QUY9" s="318"/>
      <c r="QUZ9" s="318"/>
      <c r="QVA9" s="318"/>
      <c r="QVB9" s="318"/>
      <c r="QVC9" s="318"/>
      <c r="QVD9" s="318"/>
      <c r="QVE9" s="318"/>
      <c r="QVF9" s="318"/>
      <c r="QVG9" s="318"/>
      <c r="QVH9" s="318"/>
      <c r="QVI9" s="318"/>
      <c r="QVJ9" s="318"/>
      <c r="QVK9" s="318"/>
      <c r="QVL9" s="318"/>
      <c r="QVM9" s="318"/>
      <c r="QVN9" s="318"/>
      <c r="QVO9" s="318"/>
      <c r="QVP9" s="318"/>
      <c r="QVQ9" s="318"/>
      <c r="QVR9" s="318"/>
      <c r="QVS9" s="318"/>
      <c r="QVT9" s="318"/>
      <c r="QVU9" s="318"/>
      <c r="QVV9" s="318"/>
      <c r="QVW9" s="318"/>
      <c r="QVX9" s="318"/>
      <c r="QVY9" s="318"/>
      <c r="QVZ9" s="318"/>
      <c r="QWA9" s="318"/>
      <c r="QWB9" s="318"/>
      <c r="QWC9" s="318"/>
      <c r="QWD9" s="318"/>
      <c r="QWE9" s="318"/>
      <c r="QWF9" s="318"/>
      <c r="QWG9" s="318"/>
      <c r="QWH9" s="318"/>
      <c r="QWI9" s="318"/>
      <c r="QWJ9" s="318"/>
      <c r="QWK9" s="318"/>
      <c r="QWL9" s="318"/>
      <c r="QWM9" s="318"/>
      <c r="QWN9" s="318"/>
      <c r="QWO9" s="318"/>
      <c r="QWP9" s="318"/>
      <c r="QWQ9" s="318"/>
      <c r="QWR9" s="318"/>
      <c r="QWS9" s="318"/>
      <c r="QWT9" s="318"/>
      <c r="QWU9" s="318"/>
      <c r="QWV9" s="318"/>
      <c r="QWW9" s="318"/>
      <c r="QWX9" s="318"/>
      <c r="QWY9" s="318"/>
      <c r="QWZ9" s="318"/>
      <c r="QXA9" s="318"/>
      <c r="QXB9" s="318"/>
      <c r="QXC9" s="318"/>
      <c r="QXD9" s="318"/>
      <c r="QXE9" s="318"/>
      <c r="QXF9" s="318"/>
      <c r="QXG9" s="318"/>
      <c r="QXH9" s="318"/>
      <c r="QXI9" s="318"/>
      <c r="QXJ9" s="318"/>
      <c r="QXK9" s="318"/>
      <c r="QXL9" s="318"/>
      <c r="QXM9" s="318"/>
      <c r="QXN9" s="318"/>
      <c r="QXO9" s="318"/>
      <c r="QXP9" s="318"/>
      <c r="QXQ9" s="318"/>
      <c r="QXR9" s="318"/>
      <c r="QXS9" s="318"/>
      <c r="QXT9" s="318"/>
      <c r="QXU9" s="318"/>
      <c r="QXV9" s="318"/>
      <c r="QXW9" s="318"/>
      <c r="QXX9" s="318"/>
      <c r="QXY9" s="318"/>
      <c r="QXZ9" s="318"/>
      <c r="QYA9" s="318"/>
      <c r="QYB9" s="318"/>
      <c r="QYC9" s="318"/>
      <c r="QYD9" s="318"/>
      <c r="QYE9" s="318"/>
      <c r="QYF9" s="318"/>
      <c r="QYG9" s="318"/>
      <c r="QYH9" s="318"/>
      <c r="QYI9" s="318"/>
      <c r="QYJ9" s="318"/>
      <c r="QYK9" s="318"/>
      <c r="QYL9" s="318"/>
      <c r="QYM9" s="318"/>
      <c r="QYN9" s="318"/>
      <c r="QYO9" s="318"/>
      <c r="QYP9" s="318"/>
      <c r="QYQ9" s="318"/>
      <c r="QYR9" s="318"/>
      <c r="QYS9" s="318"/>
      <c r="QYT9" s="318"/>
      <c r="QYU9" s="318"/>
      <c r="QYV9" s="318"/>
      <c r="QYW9" s="318"/>
      <c r="QYX9" s="318"/>
      <c r="QYY9" s="318"/>
      <c r="QYZ9" s="318"/>
      <c r="QZA9" s="318"/>
      <c r="QZB9" s="318"/>
      <c r="QZC9" s="318"/>
      <c r="QZD9" s="318"/>
      <c r="QZE9" s="318"/>
      <c r="QZF9" s="318"/>
      <c r="QZG9" s="318"/>
      <c r="QZH9" s="318"/>
      <c r="QZI9" s="318"/>
      <c r="QZJ9" s="318"/>
      <c r="QZK9" s="318"/>
      <c r="QZL9" s="318"/>
      <c r="QZM9" s="318"/>
      <c r="QZN9" s="318"/>
      <c r="QZO9" s="318"/>
      <c r="QZP9" s="318"/>
      <c r="QZQ9" s="318"/>
      <c r="QZR9" s="318"/>
      <c r="QZS9" s="318"/>
      <c r="QZT9" s="318"/>
      <c r="QZU9" s="318"/>
      <c r="QZV9" s="318"/>
      <c r="QZW9" s="318"/>
      <c r="QZX9" s="318"/>
      <c r="QZY9" s="318"/>
      <c r="QZZ9" s="318"/>
      <c r="RAA9" s="318"/>
      <c r="RAB9" s="318"/>
      <c r="RAC9" s="318"/>
      <c r="RAD9" s="318"/>
      <c r="RAE9" s="318"/>
      <c r="RAF9" s="318"/>
      <c r="RAG9" s="318"/>
      <c r="RAH9" s="318"/>
      <c r="RAI9" s="318"/>
      <c r="RAJ9" s="318"/>
      <c r="RAK9" s="318"/>
      <c r="RAL9" s="318"/>
      <c r="RAM9" s="318"/>
      <c r="RAN9" s="318"/>
      <c r="RAO9" s="318"/>
      <c r="RAP9" s="318"/>
      <c r="RAQ9" s="318"/>
      <c r="RAR9" s="318"/>
      <c r="RAS9" s="318"/>
      <c r="RAT9" s="318"/>
      <c r="RAU9" s="318"/>
      <c r="RAV9" s="318"/>
      <c r="RAW9" s="318"/>
      <c r="RAX9" s="318"/>
      <c r="RAY9" s="318"/>
      <c r="RAZ9" s="318"/>
      <c r="RBA9" s="318"/>
      <c r="RBB9" s="318"/>
      <c r="RBC9" s="318"/>
      <c r="RBD9" s="318"/>
      <c r="RBE9" s="318"/>
      <c r="RBF9" s="318"/>
      <c r="RBG9" s="318"/>
      <c r="RBH9" s="318"/>
      <c r="RBI9" s="318"/>
      <c r="RBJ9" s="318"/>
      <c r="RBK9" s="318"/>
      <c r="RBL9" s="318"/>
      <c r="RBM9" s="318"/>
      <c r="RBN9" s="318"/>
      <c r="RBO9" s="318"/>
      <c r="RBP9" s="318"/>
      <c r="RBQ9" s="318"/>
      <c r="RBR9" s="318"/>
      <c r="RBS9" s="318"/>
      <c r="RBT9" s="318"/>
      <c r="RBU9" s="318"/>
      <c r="RBV9" s="318"/>
      <c r="RBW9" s="318"/>
      <c r="RBX9" s="318"/>
      <c r="RBY9" s="318"/>
      <c r="RBZ9" s="318"/>
      <c r="RCA9" s="318"/>
      <c r="RCB9" s="318"/>
      <c r="RCC9" s="318"/>
      <c r="RCD9" s="318"/>
      <c r="RCE9" s="318"/>
      <c r="RCF9" s="318"/>
      <c r="RCG9" s="318"/>
      <c r="RCH9" s="318"/>
      <c r="RCI9" s="318"/>
      <c r="RCJ9" s="318"/>
      <c r="RCK9" s="318"/>
      <c r="RCL9" s="318"/>
      <c r="RCM9" s="318"/>
      <c r="RCN9" s="318"/>
      <c r="RCO9" s="318"/>
      <c r="RCP9" s="318"/>
      <c r="RCQ9" s="318"/>
      <c r="RCR9" s="318"/>
      <c r="RCS9" s="318"/>
      <c r="RCT9" s="318"/>
      <c r="RCU9" s="318"/>
      <c r="RCV9" s="318"/>
      <c r="RCW9" s="318"/>
      <c r="RCX9" s="318"/>
      <c r="RCY9" s="318"/>
      <c r="RCZ9" s="318"/>
      <c r="RDA9" s="318"/>
      <c r="RDB9" s="318"/>
      <c r="RDC9" s="318"/>
      <c r="RDD9" s="318"/>
      <c r="RDE9" s="318"/>
      <c r="RDF9" s="318"/>
      <c r="RDG9" s="318"/>
      <c r="RDH9" s="318"/>
      <c r="RDI9" s="318"/>
      <c r="RDJ9" s="318"/>
      <c r="RDK9" s="318"/>
      <c r="RDL9" s="318"/>
      <c r="RDM9" s="318"/>
      <c r="RDN9" s="318"/>
      <c r="RDO9" s="318"/>
      <c r="RDP9" s="318"/>
      <c r="RDQ9" s="318"/>
      <c r="RDR9" s="318"/>
      <c r="RDS9" s="318"/>
      <c r="RDT9" s="318"/>
      <c r="RDU9" s="318"/>
      <c r="RDV9" s="318"/>
      <c r="RDW9" s="318"/>
      <c r="RDX9" s="318"/>
      <c r="RDY9" s="318"/>
      <c r="RDZ9" s="318"/>
      <c r="REA9" s="318"/>
      <c r="REB9" s="318"/>
      <c r="REC9" s="318"/>
      <c r="RED9" s="318"/>
      <c r="REE9" s="318"/>
      <c r="REF9" s="318"/>
      <c r="REG9" s="318"/>
      <c r="REH9" s="318"/>
      <c r="REI9" s="318"/>
      <c r="REJ9" s="318"/>
      <c r="REK9" s="318"/>
      <c r="REL9" s="318"/>
      <c r="REM9" s="318"/>
      <c r="REN9" s="318"/>
      <c r="REO9" s="318"/>
      <c r="REP9" s="318"/>
      <c r="REQ9" s="318"/>
      <c r="RER9" s="318"/>
      <c r="RES9" s="318"/>
      <c r="RET9" s="318"/>
      <c r="REU9" s="318"/>
      <c r="REV9" s="318"/>
      <c r="REW9" s="318"/>
      <c r="REX9" s="318"/>
      <c r="REY9" s="318"/>
      <c r="REZ9" s="318"/>
      <c r="RFA9" s="318"/>
      <c r="RFB9" s="318"/>
      <c r="RFC9" s="318"/>
      <c r="RFD9" s="318"/>
      <c r="RFE9" s="318"/>
      <c r="RFF9" s="318"/>
      <c r="RFG9" s="318"/>
      <c r="RFH9" s="318"/>
      <c r="RFI9" s="318"/>
      <c r="RFJ9" s="318"/>
      <c r="RFK9" s="318"/>
      <c r="RFL9" s="318"/>
      <c r="RFM9" s="318"/>
      <c r="RFN9" s="318"/>
      <c r="RFO9" s="318"/>
      <c r="RFP9" s="318"/>
      <c r="RFQ9" s="318"/>
      <c r="RFR9" s="318"/>
      <c r="RFS9" s="318"/>
      <c r="RFT9" s="318"/>
      <c r="RFU9" s="318"/>
      <c r="RFV9" s="318"/>
      <c r="RFW9" s="318"/>
      <c r="RFX9" s="318"/>
      <c r="RFY9" s="318"/>
      <c r="RFZ9" s="318"/>
      <c r="RGA9" s="318"/>
      <c r="RGB9" s="318"/>
      <c r="RGC9" s="318"/>
      <c r="RGD9" s="318"/>
      <c r="RGE9" s="318"/>
      <c r="RGF9" s="318"/>
      <c r="RGG9" s="318"/>
      <c r="RGH9" s="318"/>
      <c r="RGI9" s="318"/>
      <c r="RGJ9" s="318"/>
      <c r="RGK9" s="318"/>
      <c r="RGL9" s="318"/>
      <c r="RGM9" s="318"/>
      <c r="RGN9" s="318"/>
      <c r="RGO9" s="318"/>
      <c r="RGP9" s="318"/>
      <c r="RGQ9" s="318"/>
      <c r="RGR9" s="318"/>
      <c r="RGS9" s="318"/>
      <c r="RGT9" s="318"/>
      <c r="RGU9" s="318"/>
      <c r="RGV9" s="318"/>
      <c r="RGW9" s="318"/>
      <c r="RGX9" s="318"/>
      <c r="RGY9" s="318"/>
      <c r="RGZ9" s="318"/>
      <c r="RHA9" s="318"/>
      <c r="RHB9" s="318"/>
      <c r="RHC9" s="318"/>
      <c r="RHD9" s="318"/>
      <c r="RHE9" s="318"/>
      <c r="RHF9" s="318"/>
      <c r="RHG9" s="318"/>
      <c r="RHH9" s="318"/>
      <c r="RHI9" s="318"/>
      <c r="RHJ9" s="318"/>
      <c r="RHK9" s="318"/>
      <c r="RHL9" s="318"/>
      <c r="RHM9" s="318"/>
      <c r="RHN9" s="318"/>
      <c r="RHO9" s="318"/>
      <c r="RHP9" s="318"/>
      <c r="RHQ9" s="318"/>
      <c r="RHR9" s="318"/>
      <c r="RHS9" s="318"/>
      <c r="RHT9" s="318"/>
      <c r="RHU9" s="318"/>
      <c r="RHV9" s="318"/>
      <c r="RHW9" s="318"/>
      <c r="RHX9" s="318"/>
      <c r="RHY9" s="318"/>
      <c r="RHZ9" s="318"/>
      <c r="RIA9" s="318"/>
      <c r="RIB9" s="318"/>
      <c r="RIC9" s="318"/>
      <c r="RID9" s="318"/>
      <c r="RIE9" s="318"/>
      <c r="RIF9" s="318"/>
      <c r="RIG9" s="318"/>
      <c r="RIH9" s="318"/>
      <c r="RII9" s="318"/>
      <c r="RIJ9" s="318"/>
      <c r="RIK9" s="318"/>
      <c r="RIL9" s="318"/>
      <c r="RIM9" s="318"/>
      <c r="RIN9" s="318"/>
      <c r="RIO9" s="318"/>
      <c r="RIP9" s="318"/>
      <c r="RIQ9" s="318"/>
      <c r="RIR9" s="318"/>
      <c r="RIS9" s="318"/>
      <c r="RIT9" s="318"/>
      <c r="RIU9" s="318"/>
      <c r="RIV9" s="318"/>
      <c r="RIW9" s="318"/>
      <c r="RIX9" s="318"/>
      <c r="RIY9" s="318"/>
      <c r="RIZ9" s="318"/>
      <c r="RJA9" s="318"/>
      <c r="RJB9" s="318"/>
      <c r="RJC9" s="318"/>
      <c r="RJD9" s="318"/>
      <c r="RJE9" s="318"/>
      <c r="RJF9" s="318"/>
      <c r="RJG9" s="318"/>
      <c r="RJH9" s="318"/>
      <c r="RJI9" s="318"/>
      <c r="RJJ9" s="318"/>
      <c r="RJK9" s="318"/>
      <c r="RJL9" s="318"/>
      <c r="RJM9" s="318"/>
      <c r="RJN9" s="318"/>
      <c r="RJO9" s="318"/>
      <c r="RJP9" s="318"/>
      <c r="RJQ9" s="318"/>
      <c r="RJR9" s="318"/>
      <c r="RJS9" s="318"/>
      <c r="RJT9" s="318"/>
      <c r="RJU9" s="318"/>
      <c r="RJV9" s="318"/>
      <c r="RJW9" s="318"/>
      <c r="RJX9" s="318"/>
      <c r="RJY9" s="318"/>
      <c r="RJZ9" s="318"/>
      <c r="RKA9" s="318"/>
      <c r="RKB9" s="318"/>
      <c r="RKC9" s="318"/>
      <c r="RKD9" s="318"/>
      <c r="RKE9" s="318"/>
      <c r="RKF9" s="318"/>
      <c r="RKG9" s="318"/>
      <c r="RKH9" s="318"/>
      <c r="RKI9" s="318"/>
      <c r="RKJ9" s="318"/>
      <c r="RKK9" s="318"/>
      <c r="RKL9" s="318"/>
      <c r="RKM9" s="318"/>
      <c r="RKN9" s="318"/>
      <c r="RKO9" s="318"/>
      <c r="RKP9" s="318"/>
      <c r="RKQ9" s="318"/>
      <c r="RKR9" s="318"/>
      <c r="RKS9" s="318"/>
      <c r="RKT9" s="318"/>
      <c r="RKU9" s="318"/>
      <c r="RKV9" s="318"/>
      <c r="RKW9" s="318"/>
      <c r="RKX9" s="318"/>
      <c r="RKY9" s="318"/>
      <c r="RKZ9" s="318"/>
      <c r="RLA9" s="318"/>
      <c r="RLB9" s="318"/>
      <c r="RLC9" s="318"/>
      <c r="RLD9" s="318"/>
      <c r="RLE9" s="318"/>
      <c r="RLF9" s="318"/>
      <c r="RLG9" s="318"/>
      <c r="RLH9" s="318"/>
      <c r="RLI9" s="318"/>
      <c r="RLJ9" s="318"/>
      <c r="RLK9" s="318"/>
      <c r="RLL9" s="318"/>
      <c r="RLM9" s="318"/>
      <c r="RLN9" s="318"/>
      <c r="RLO9" s="318"/>
      <c r="RLP9" s="318"/>
      <c r="RLQ9" s="318"/>
      <c r="RLR9" s="318"/>
      <c r="RLS9" s="318"/>
      <c r="RLT9" s="318"/>
      <c r="RLU9" s="318"/>
      <c r="RLV9" s="318"/>
      <c r="RLW9" s="318"/>
      <c r="RLX9" s="318"/>
      <c r="RLY9" s="318"/>
      <c r="RLZ9" s="318"/>
      <c r="RMA9" s="318"/>
      <c r="RMB9" s="318"/>
      <c r="RMC9" s="318"/>
      <c r="RMD9" s="318"/>
      <c r="RME9" s="318"/>
      <c r="RMF9" s="318"/>
      <c r="RMG9" s="318"/>
      <c r="RMH9" s="318"/>
      <c r="RMI9" s="318"/>
      <c r="RMJ9" s="318"/>
      <c r="RMK9" s="318"/>
      <c r="RML9" s="318"/>
      <c r="RMM9" s="318"/>
      <c r="RMN9" s="318"/>
      <c r="RMO9" s="318"/>
      <c r="RMP9" s="318"/>
      <c r="RMQ9" s="318"/>
      <c r="RMR9" s="318"/>
      <c r="RMS9" s="318"/>
      <c r="RMT9" s="318"/>
      <c r="RMU9" s="318"/>
      <c r="RMV9" s="318"/>
      <c r="RMW9" s="318"/>
      <c r="RMX9" s="318"/>
      <c r="RMY9" s="318"/>
      <c r="RMZ9" s="318"/>
      <c r="RNA9" s="318"/>
      <c r="RNB9" s="318"/>
      <c r="RNC9" s="318"/>
      <c r="RND9" s="318"/>
      <c r="RNE9" s="318"/>
      <c r="RNF9" s="318"/>
      <c r="RNG9" s="318"/>
      <c r="RNH9" s="318"/>
      <c r="RNI9" s="318"/>
      <c r="RNJ9" s="318"/>
      <c r="RNK9" s="318"/>
      <c r="RNL9" s="318"/>
      <c r="RNM9" s="318"/>
      <c r="RNN9" s="318"/>
      <c r="RNO9" s="318"/>
      <c r="RNP9" s="318"/>
      <c r="RNQ9" s="318"/>
      <c r="RNR9" s="318"/>
      <c r="RNS9" s="318"/>
      <c r="RNT9" s="318"/>
      <c r="RNU9" s="318"/>
      <c r="RNV9" s="318"/>
      <c r="RNW9" s="318"/>
      <c r="RNX9" s="318"/>
      <c r="RNY9" s="318"/>
      <c r="RNZ9" s="318"/>
      <c r="ROA9" s="318"/>
      <c r="ROB9" s="318"/>
      <c r="ROC9" s="318"/>
      <c r="ROD9" s="318"/>
      <c r="ROE9" s="318"/>
      <c r="ROF9" s="318"/>
      <c r="ROG9" s="318"/>
      <c r="ROH9" s="318"/>
      <c r="ROI9" s="318"/>
      <c r="ROJ9" s="318"/>
      <c r="ROK9" s="318"/>
      <c r="ROL9" s="318"/>
      <c r="ROM9" s="318"/>
      <c r="RON9" s="318"/>
      <c r="ROO9" s="318"/>
      <c r="ROP9" s="318"/>
      <c r="ROQ9" s="318"/>
      <c r="ROR9" s="318"/>
      <c r="ROS9" s="318"/>
      <c r="ROT9" s="318"/>
      <c r="ROU9" s="318"/>
      <c r="ROV9" s="318"/>
      <c r="ROW9" s="318"/>
      <c r="ROX9" s="318"/>
      <c r="ROY9" s="318"/>
      <c r="ROZ9" s="318"/>
      <c r="RPA9" s="318"/>
      <c r="RPB9" s="318"/>
      <c r="RPC9" s="318"/>
      <c r="RPD9" s="318"/>
      <c r="RPE9" s="318"/>
      <c r="RPF9" s="318"/>
      <c r="RPG9" s="318"/>
      <c r="RPH9" s="318"/>
      <c r="RPI9" s="318"/>
      <c r="RPJ9" s="318"/>
      <c r="RPK9" s="318"/>
      <c r="RPL9" s="318"/>
      <c r="RPM9" s="318"/>
      <c r="RPN9" s="318"/>
      <c r="RPO9" s="318"/>
      <c r="RPP9" s="318"/>
      <c r="RPQ9" s="318"/>
      <c r="RPR9" s="318"/>
      <c r="RPS9" s="318"/>
      <c r="RPT9" s="318"/>
      <c r="RPU9" s="318"/>
      <c r="RPV9" s="318"/>
      <c r="RPW9" s="318"/>
      <c r="RPX9" s="318"/>
      <c r="RPY9" s="318"/>
      <c r="RPZ9" s="318"/>
      <c r="RQA9" s="318"/>
      <c r="RQB9" s="318"/>
      <c r="RQC9" s="318"/>
      <c r="RQD9" s="318"/>
      <c r="RQE9" s="318"/>
      <c r="RQF9" s="318"/>
      <c r="RQG9" s="318"/>
      <c r="RQH9" s="318"/>
      <c r="RQI9" s="318"/>
      <c r="RQJ9" s="318"/>
      <c r="RQK9" s="318"/>
      <c r="RQL9" s="318"/>
      <c r="RQM9" s="318"/>
      <c r="RQN9" s="318"/>
      <c r="RQO9" s="318"/>
      <c r="RQP9" s="318"/>
      <c r="RQQ9" s="318"/>
      <c r="RQR9" s="318"/>
      <c r="RQS9" s="318"/>
      <c r="RQT9" s="318"/>
      <c r="RQU9" s="318"/>
      <c r="RQV9" s="318"/>
      <c r="RQW9" s="318"/>
      <c r="RQX9" s="318"/>
      <c r="RQY9" s="318"/>
      <c r="RQZ9" s="318"/>
      <c r="RRA9" s="318"/>
      <c r="RRB9" s="318"/>
      <c r="RRC9" s="318"/>
      <c r="RRD9" s="318"/>
      <c r="RRE9" s="318"/>
      <c r="RRF9" s="318"/>
      <c r="RRG9" s="318"/>
      <c r="RRH9" s="318"/>
      <c r="RRI9" s="318"/>
      <c r="RRJ9" s="318"/>
      <c r="RRK9" s="318"/>
      <c r="RRL9" s="318"/>
      <c r="RRM9" s="318"/>
      <c r="RRN9" s="318"/>
      <c r="RRO9" s="318"/>
      <c r="RRP9" s="318"/>
      <c r="RRQ9" s="318"/>
      <c r="RRR9" s="318"/>
      <c r="RRS9" s="318"/>
      <c r="RRT9" s="318"/>
      <c r="RRU9" s="318"/>
      <c r="RRV9" s="318"/>
      <c r="RRW9" s="318"/>
      <c r="RRX9" s="318"/>
      <c r="RRY9" s="318"/>
      <c r="RRZ9" s="318"/>
      <c r="RSA9" s="318"/>
      <c r="RSB9" s="318"/>
      <c r="RSC9" s="318"/>
      <c r="RSD9" s="318"/>
      <c r="RSE9" s="318"/>
      <c r="RSF9" s="318"/>
      <c r="RSG9" s="318"/>
      <c r="RSH9" s="318"/>
      <c r="RSI9" s="318"/>
      <c r="RSJ9" s="318"/>
      <c r="RSK9" s="318"/>
      <c r="RSL9" s="318"/>
      <c r="RSM9" s="318"/>
      <c r="RSN9" s="318"/>
      <c r="RSO9" s="318"/>
      <c r="RSP9" s="318"/>
      <c r="RSQ9" s="318"/>
      <c r="RSR9" s="318"/>
      <c r="RSS9" s="318"/>
      <c r="RST9" s="318"/>
      <c r="RSU9" s="318"/>
      <c r="RSV9" s="318"/>
      <c r="RSW9" s="318"/>
      <c r="RSX9" s="318"/>
      <c r="RSY9" s="318"/>
      <c r="RSZ9" s="318"/>
      <c r="RTA9" s="318"/>
      <c r="RTB9" s="318"/>
      <c r="RTC9" s="318"/>
      <c r="RTD9" s="318"/>
      <c r="RTE9" s="318"/>
      <c r="RTF9" s="318"/>
      <c r="RTG9" s="318"/>
      <c r="RTH9" s="318"/>
      <c r="RTI9" s="318"/>
      <c r="RTJ9" s="318"/>
      <c r="RTK9" s="318"/>
      <c r="RTL9" s="318"/>
      <c r="RTM9" s="318"/>
      <c r="RTN9" s="318"/>
      <c r="RTO9" s="318"/>
      <c r="RTP9" s="318"/>
      <c r="RTQ9" s="318"/>
      <c r="RTR9" s="318"/>
      <c r="RTS9" s="318"/>
      <c r="RTT9" s="318"/>
      <c r="RTU9" s="318"/>
      <c r="RTV9" s="318"/>
      <c r="RTW9" s="318"/>
      <c r="RTX9" s="318"/>
      <c r="RTY9" s="318"/>
      <c r="RTZ9" s="318"/>
      <c r="RUA9" s="318"/>
      <c r="RUB9" s="318"/>
      <c r="RUC9" s="318"/>
      <c r="RUD9" s="318"/>
      <c r="RUE9" s="318"/>
      <c r="RUF9" s="318"/>
      <c r="RUG9" s="318"/>
      <c r="RUH9" s="318"/>
      <c r="RUI9" s="318"/>
      <c r="RUJ9" s="318"/>
      <c r="RUK9" s="318"/>
      <c r="RUL9" s="318"/>
      <c r="RUM9" s="318"/>
      <c r="RUN9" s="318"/>
      <c r="RUO9" s="318"/>
      <c r="RUP9" s="318"/>
      <c r="RUQ9" s="318"/>
      <c r="RUR9" s="318"/>
      <c r="RUS9" s="318"/>
      <c r="RUT9" s="318"/>
      <c r="RUU9" s="318"/>
      <c r="RUV9" s="318"/>
      <c r="RUW9" s="318"/>
      <c r="RUX9" s="318"/>
      <c r="RUY9" s="318"/>
      <c r="RUZ9" s="318"/>
      <c r="RVA9" s="318"/>
      <c r="RVB9" s="318"/>
      <c r="RVC9" s="318"/>
      <c r="RVD9" s="318"/>
      <c r="RVE9" s="318"/>
      <c r="RVF9" s="318"/>
      <c r="RVG9" s="318"/>
      <c r="RVH9" s="318"/>
      <c r="RVI9" s="318"/>
      <c r="RVJ9" s="318"/>
      <c r="RVK9" s="318"/>
      <c r="RVL9" s="318"/>
      <c r="RVM9" s="318"/>
      <c r="RVN9" s="318"/>
      <c r="RVO9" s="318"/>
      <c r="RVP9" s="318"/>
      <c r="RVQ9" s="318"/>
      <c r="RVR9" s="318"/>
      <c r="RVS9" s="318"/>
      <c r="RVT9" s="318"/>
      <c r="RVU9" s="318"/>
      <c r="RVV9" s="318"/>
      <c r="RVW9" s="318"/>
      <c r="RVX9" s="318"/>
      <c r="RVY9" s="318"/>
      <c r="RVZ9" s="318"/>
      <c r="RWA9" s="318"/>
      <c r="RWB9" s="318"/>
      <c r="RWC9" s="318"/>
      <c r="RWD9" s="318"/>
      <c r="RWE9" s="318"/>
      <c r="RWF9" s="318"/>
      <c r="RWG9" s="318"/>
      <c r="RWH9" s="318"/>
      <c r="RWI9" s="318"/>
      <c r="RWJ9" s="318"/>
      <c r="RWK9" s="318"/>
      <c r="RWL9" s="318"/>
      <c r="RWM9" s="318"/>
      <c r="RWN9" s="318"/>
      <c r="RWO9" s="318"/>
      <c r="RWP9" s="318"/>
      <c r="RWQ9" s="318"/>
      <c r="RWR9" s="318"/>
      <c r="RWS9" s="318"/>
      <c r="RWT9" s="318"/>
      <c r="RWU9" s="318"/>
      <c r="RWV9" s="318"/>
      <c r="RWW9" s="318"/>
      <c r="RWX9" s="318"/>
      <c r="RWY9" s="318"/>
      <c r="RWZ9" s="318"/>
      <c r="RXA9" s="318"/>
      <c r="RXB9" s="318"/>
      <c r="RXC9" s="318"/>
      <c r="RXD9" s="318"/>
      <c r="RXE9" s="318"/>
      <c r="RXF9" s="318"/>
      <c r="RXG9" s="318"/>
      <c r="RXH9" s="318"/>
      <c r="RXI9" s="318"/>
      <c r="RXJ9" s="318"/>
      <c r="RXK9" s="318"/>
      <c r="RXL9" s="318"/>
      <c r="RXM9" s="318"/>
      <c r="RXN9" s="318"/>
      <c r="RXO9" s="318"/>
      <c r="RXP9" s="318"/>
      <c r="RXQ9" s="318"/>
      <c r="RXR9" s="318"/>
      <c r="RXS9" s="318"/>
      <c r="RXT9" s="318"/>
      <c r="RXU9" s="318"/>
      <c r="RXV9" s="318"/>
      <c r="RXW9" s="318"/>
      <c r="RXX9" s="318"/>
      <c r="RXY9" s="318"/>
      <c r="RXZ9" s="318"/>
      <c r="RYA9" s="318"/>
      <c r="RYB9" s="318"/>
      <c r="RYC9" s="318"/>
      <c r="RYD9" s="318"/>
      <c r="RYE9" s="318"/>
      <c r="RYF9" s="318"/>
      <c r="RYG9" s="318"/>
      <c r="RYH9" s="318"/>
      <c r="RYI9" s="318"/>
      <c r="RYJ9" s="318"/>
      <c r="RYK9" s="318"/>
      <c r="RYL9" s="318"/>
      <c r="RYM9" s="318"/>
      <c r="RYN9" s="318"/>
      <c r="RYO9" s="318"/>
      <c r="RYP9" s="318"/>
      <c r="RYQ9" s="318"/>
      <c r="RYR9" s="318"/>
      <c r="RYS9" s="318"/>
      <c r="RYT9" s="318"/>
      <c r="RYU9" s="318"/>
      <c r="RYV9" s="318"/>
      <c r="RYW9" s="318"/>
      <c r="RYX9" s="318"/>
      <c r="RYY9" s="318"/>
      <c r="RYZ9" s="318"/>
      <c r="RZA9" s="318"/>
      <c r="RZB9" s="318"/>
      <c r="RZC9" s="318"/>
      <c r="RZD9" s="318"/>
      <c r="RZE9" s="318"/>
      <c r="RZF9" s="318"/>
      <c r="RZG9" s="318"/>
      <c r="RZH9" s="318"/>
      <c r="RZI9" s="318"/>
      <c r="RZJ9" s="318"/>
      <c r="RZK9" s="318"/>
      <c r="RZL9" s="318"/>
      <c r="RZM9" s="318"/>
      <c r="RZN9" s="318"/>
      <c r="RZO9" s="318"/>
      <c r="RZP9" s="318"/>
      <c r="RZQ9" s="318"/>
      <c r="RZR9" s="318"/>
      <c r="RZS9" s="318"/>
      <c r="RZT9" s="318"/>
      <c r="RZU9" s="318"/>
      <c r="RZV9" s="318"/>
      <c r="RZW9" s="318"/>
      <c r="RZX9" s="318"/>
      <c r="RZY9" s="318"/>
      <c r="RZZ9" s="318"/>
      <c r="SAA9" s="318"/>
      <c r="SAB9" s="318"/>
      <c r="SAC9" s="318"/>
      <c r="SAD9" s="318"/>
      <c r="SAE9" s="318"/>
      <c r="SAF9" s="318"/>
      <c r="SAG9" s="318"/>
      <c r="SAH9" s="318"/>
      <c r="SAI9" s="318"/>
      <c r="SAJ9" s="318"/>
      <c r="SAK9" s="318"/>
      <c r="SAL9" s="318"/>
      <c r="SAM9" s="318"/>
      <c r="SAN9" s="318"/>
      <c r="SAO9" s="318"/>
      <c r="SAP9" s="318"/>
      <c r="SAQ9" s="318"/>
      <c r="SAR9" s="318"/>
      <c r="SAS9" s="318"/>
      <c r="SAT9" s="318"/>
      <c r="SAU9" s="318"/>
      <c r="SAV9" s="318"/>
      <c r="SAW9" s="318"/>
      <c r="SAX9" s="318"/>
      <c r="SAY9" s="318"/>
      <c r="SAZ9" s="318"/>
      <c r="SBA9" s="318"/>
      <c r="SBB9" s="318"/>
      <c r="SBC9" s="318"/>
      <c r="SBD9" s="318"/>
      <c r="SBE9" s="318"/>
      <c r="SBF9" s="318"/>
      <c r="SBG9" s="318"/>
      <c r="SBH9" s="318"/>
      <c r="SBI9" s="318"/>
      <c r="SBJ9" s="318"/>
      <c r="SBK9" s="318"/>
      <c r="SBL9" s="318"/>
      <c r="SBM9" s="318"/>
      <c r="SBN9" s="318"/>
      <c r="SBO9" s="318"/>
      <c r="SBP9" s="318"/>
      <c r="SBQ9" s="318"/>
      <c r="SBR9" s="318"/>
      <c r="SBS9" s="318"/>
      <c r="SBT9" s="318"/>
      <c r="SBU9" s="318"/>
      <c r="SBV9" s="318"/>
      <c r="SBW9" s="318"/>
      <c r="SBX9" s="318"/>
      <c r="SBY9" s="318"/>
      <c r="SBZ9" s="318"/>
      <c r="SCA9" s="318"/>
      <c r="SCB9" s="318"/>
      <c r="SCC9" s="318"/>
      <c r="SCD9" s="318"/>
      <c r="SCE9" s="318"/>
      <c r="SCF9" s="318"/>
      <c r="SCG9" s="318"/>
      <c r="SCH9" s="318"/>
      <c r="SCI9" s="318"/>
      <c r="SCJ9" s="318"/>
      <c r="SCK9" s="318"/>
      <c r="SCL9" s="318"/>
      <c r="SCM9" s="318"/>
      <c r="SCN9" s="318"/>
      <c r="SCO9" s="318"/>
      <c r="SCP9" s="318"/>
      <c r="SCQ9" s="318"/>
      <c r="SCR9" s="318"/>
      <c r="SCS9" s="318"/>
      <c r="SCT9" s="318"/>
      <c r="SCU9" s="318"/>
      <c r="SCV9" s="318"/>
      <c r="SCW9" s="318"/>
      <c r="SCX9" s="318"/>
      <c r="SCY9" s="318"/>
      <c r="SCZ9" s="318"/>
      <c r="SDA9" s="318"/>
      <c r="SDB9" s="318"/>
      <c r="SDC9" s="318"/>
      <c r="SDD9" s="318"/>
      <c r="SDE9" s="318"/>
      <c r="SDF9" s="318"/>
      <c r="SDG9" s="318"/>
      <c r="SDH9" s="318"/>
      <c r="SDI9" s="318"/>
      <c r="SDJ9" s="318"/>
      <c r="SDK9" s="318"/>
      <c r="SDL9" s="318"/>
      <c r="SDM9" s="318"/>
      <c r="SDN9" s="318"/>
      <c r="SDO9" s="318"/>
      <c r="SDP9" s="318"/>
      <c r="SDQ9" s="318"/>
      <c r="SDR9" s="318"/>
      <c r="SDS9" s="318"/>
      <c r="SDT9" s="318"/>
      <c r="SDU9" s="318"/>
      <c r="SDV9" s="318"/>
      <c r="SDW9" s="318"/>
      <c r="SDX9" s="318"/>
      <c r="SDY9" s="318"/>
      <c r="SDZ9" s="318"/>
      <c r="SEA9" s="318"/>
      <c r="SEB9" s="318"/>
      <c r="SEC9" s="318"/>
      <c r="SED9" s="318"/>
      <c r="SEE9" s="318"/>
      <c r="SEF9" s="318"/>
      <c r="SEG9" s="318"/>
      <c r="SEH9" s="318"/>
      <c r="SEI9" s="318"/>
      <c r="SEJ9" s="318"/>
      <c r="SEK9" s="318"/>
      <c r="SEL9" s="318"/>
      <c r="SEM9" s="318"/>
      <c r="SEN9" s="318"/>
      <c r="SEO9" s="318"/>
      <c r="SEP9" s="318"/>
      <c r="SEQ9" s="318"/>
      <c r="SER9" s="318"/>
      <c r="SES9" s="318"/>
      <c r="SET9" s="318"/>
      <c r="SEU9" s="318"/>
      <c r="SEV9" s="318"/>
      <c r="SEW9" s="318"/>
      <c r="SEX9" s="318"/>
      <c r="SEY9" s="318"/>
      <c r="SEZ9" s="318"/>
      <c r="SFA9" s="318"/>
      <c r="SFB9" s="318"/>
      <c r="SFC9" s="318"/>
      <c r="SFD9" s="318"/>
      <c r="SFE9" s="318"/>
      <c r="SFF9" s="318"/>
      <c r="SFG9" s="318"/>
      <c r="SFH9" s="318"/>
      <c r="SFI9" s="318"/>
      <c r="SFJ9" s="318"/>
      <c r="SFK9" s="318"/>
      <c r="SFL9" s="318"/>
      <c r="SFM9" s="318"/>
      <c r="SFN9" s="318"/>
      <c r="SFO9" s="318"/>
      <c r="SFP9" s="318"/>
      <c r="SFQ9" s="318"/>
      <c r="SFR9" s="318"/>
      <c r="SFS9" s="318"/>
      <c r="SFT9" s="318"/>
      <c r="SFU9" s="318"/>
      <c r="SFV9" s="318"/>
      <c r="SFW9" s="318"/>
      <c r="SFX9" s="318"/>
      <c r="SFY9" s="318"/>
      <c r="SFZ9" s="318"/>
      <c r="SGA9" s="318"/>
      <c r="SGB9" s="318"/>
      <c r="SGC9" s="318"/>
      <c r="SGD9" s="318"/>
      <c r="SGE9" s="318"/>
      <c r="SGF9" s="318"/>
      <c r="SGG9" s="318"/>
      <c r="SGH9" s="318"/>
      <c r="SGI9" s="318"/>
      <c r="SGJ9" s="318"/>
      <c r="SGK9" s="318"/>
      <c r="SGL9" s="318"/>
      <c r="SGM9" s="318"/>
      <c r="SGN9" s="318"/>
      <c r="SGO9" s="318"/>
      <c r="SGP9" s="318"/>
      <c r="SGQ9" s="318"/>
      <c r="SGR9" s="318"/>
      <c r="SGS9" s="318"/>
      <c r="SGT9" s="318"/>
      <c r="SGU9" s="318"/>
      <c r="SGV9" s="318"/>
      <c r="SGW9" s="318"/>
      <c r="SGX9" s="318"/>
      <c r="SGY9" s="318"/>
      <c r="SGZ9" s="318"/>
      <c r="SHA9" s="318"/>
      <c r="SHB9" s="318"/>
      <c r="SHC9" s="318"/>
      <c r="SHD9" s="318"/>
      <c r="SHE9" s="318"/>
      <c r="SHF9" s="318"/>
      <c r="SHG9" s="318"/>
      <c r="SHH9" s="318"/>
      <c r="SHI9" s="318"/>
      <c r="SHJ9" s="318"/>
      <c r="SHK9" s="318"/>
      <c r="SHL9" s="318"/>
      <c r="SHM9" s="318"/>
      <c r="SHN9" s="318"/>
      <c r="SHO9" s="318"/>
      <c r="SHP9" s="318"/>
      <c r="SHQ9" s="318"/>
      <c r="SHR9" s="318"/>
      <c r="SHS9" s="318"/>
      <c r="SHT9" s="318"/>
      <c r="SHU9" s="318"/>
      <c r="SHV9" s="318"/>
      <c r="SHW9" s="318"/>
      <c r="SHX9" s="318"/>
      <c r="SHY9" s="318"/>
      <c r="SHZ9" s="318"/>
      <c r="SIA9" s="318"/>
      <c r="SIB9" s="318"/>
      <c r="SIC9" s="318"/>
      <c r="SID9" s="318"/>
      <c r="SIE9" s="318"/>
      <c r="SIF9" s="318"/>
      <c r="SIG9" s="318"/>
      <c r="SIH9" s="318"/>
      <c r="SII9" s="318"/>
      <c r="SIJ9" s="318"/>
      <c r="SIK9" s="318"/>
      <c r="SIL9" s="318"/>
      <c r="SIM9" s="318"/>
      <c r="SIN9" s="318"/>
      <c r="SIO9" s="318"/>
      <c r="SIP9" s="318"/>
      <c r="SIQ9" s="318"/>
      <c r="SIR9" s="318"/>
      <c r="SIS9" s="318"/>
      <c r="SIT9" s="318"/>
      <c r="SIU9" s="318"/>
      <c r="SIV9" s="318"/>
      <c r="SIW9" s="318"/>
      <c r="SIX9" s="318"/>
      <c r="SIY9" s="318"/>
      <c r="SIZ9" s="318"/>
      <c r="SJA9" s="318"/>
      <c r="SJB9" s="318"/>
      <c r="SJC9" s="318"/>
      <c r="SJD9" s="318"/>
      <c r="SJE9" s="318"/>
      <c r="SJF9" s="318"/>
      <c r="SJG9" s="318"/>
      <c r="SJH9" s="318"/>
      <c r="SJI9" s="318"/>
      <c r="SJJ9" s="318"/>
      <c r="SJK9" s="318"/>
      <c r="SJL9" s="318"/>
      <c r="SJM9" s="318"/>
      <c r="SJN9" s="318"/>
      <c r="SJO9" s="318"/>
      <c r="SJP9" s="318"/>
      <c r="SJQ9" s="318"/>
      <c r="SJR9" s="318"/>
      <c r="SJS9" s="318"/>
      <c r="SJT9" s="318"/>
      <c r="SJU9" s="318"/>
      <c r="SJV9" s="318"/>
      <c r="SJW9" s="318"/>
      <c r="SJX9" s="318"/>
      <c r="SJY9" s="318"/>
      <c r="SJZ9" s="318"/>
      <c r="SKA9" s="318"/>
      <c r="SKB9" s="318"/>
      <c r="SKC9" s="318"/>
      <c r="SKD9" s="318"/>
      <c r="SKE9" s="318"/>
      <c r="SKF9" s="318"/>
      <c r="SKG9" s="318"/>
      <c r="SKH9" s="318"/>
      <c r="SKI9" s="318"/>
      <c r="SKJ9" s="318"/>
      <c r="SKK9" s="318"/>
      <c r="SKL9" s="318"/>
      <c r="SKM9" s="318"/>
      <c r="SKN9" s="318"/>
      <c r="SKO9" s="318"/>
      <c r="SKP9" s="318"/>
      <c r="SKQ9" s="318"/>
      <c r="SKR9" s="318"/>
      <c r="SKS9" s="318"/>
      <c r="SKT9" s="318"/>
      <c r="SKU9" s="318"/>
      <c r="SKV9" s="318"/>
      <c r="SKW9" s="318"/>
      <c r="SKX9" s="318"/>
      <c r="SKY9" s="318"/>
      <c r="SKZ9" s="318"/>
      <c r="SLA9" s="318"/>
      <c r="SLB9" s="318"/>
      <c r="SLC9" s="318"/>
      <c r="SLD9" s="318"/>
      <c r="SLE9" s="318"/>
      <c r="SLF9" s="318"/>
      <c r="SLG9" s="318"/>
      <c r="SLH9" s="318"/>
      <c r="SLI9" s="318"/>
      <c r="SLJ9" s="318"/>
      <c r="SLK9" s="318"/>
      <c r="SLL9" s="318"/>
      <c r="SLM9" s="318"/>
      <c r="SLN9" s="318"/>
      <c r="SLO9" s="318"/>
      <c r="SLP9" s="318"/>
      <c r="SLQ9" s="318"/>
      <c r="SLR9" s="318"/>
      <c r="SLS9" s="318"/>
      <c r="SLT9" s="318"/>
      <c r="SLU9" s="318"/>
      <c r="SLV9" s="318"/>
      <c r="SLW9" s="318"/>
      <c r="SLX9" s="318"/>
      <c r="SLY9" s="318"/>
      <c r="SLZ9" s="318"/>
      <c r="SMA9" s="318"/>
      <c r="SMB9" s="318"/>
      <c r="SMC9" s="318"/>
      <c r="SMD9" s="318"/>
      <c r="SME9" s="318"/>
      <c r="SMF9" s="318"/>
      <c r="SMG9" s="318"/>
      <c r="SMH9" s="318"/>
      <c r="SMI9" s="318"/>
      <c r="SMJ9" s="318"/>
      <c r="SMK9" s="318"/>
      <c r="SML9" s="318"/>
      <c r="SMM9" s="318"/>
      <c r="SMN9" s="318"/>
      <c r="SMO9" s="318"/>
      <c r="SMP9" s="318"/>
      <c r="SMQ9" s="318"/>
      <c r="SMR9" s="318"/>
      <c r="SMS9" s="318"/>
      <c r="SMT9" s="318"/>
      <c r="SMU9" s="318"/>
      <c r="SMV9" s="318"/>
      <c r="SMW9" s="318"/>
      <c r="SMX9" s="318"/>
      <c r="SMY9" s="318"/>
      <c r="SMZ9" s="318"/>
      <c r="SNA9" s="318"/>
      <c r="SNB9" s="318"/>
      <c r="SNC9" s="318"/>
      <c r="SND9" s="318"/>
      <c r="SNE9" s="318"/>
      <c r="SNF9" s="318"/>
      <c r="SNG9" s="318"/>
      <c r="SNH9" s="318"/>
      <c r="SNI9" s="318"/>
      <c r="SNJ9" s="318"/>
      <c r="SNK9" s="318"/>
      <c r="SNL9" s="318"/>
      <c r="SNM9" s="318"/>
      <c r="SNN9" s="318"/>
      <c r="SNO9" s="318"/>
      <c r="SNP9" s="318"/>
      <c r="SNQ9" s="318"/>
      <c r="SNR9" s="318"/>
      <c r="SNS9" s="318"/>
      <c r="SNT9" s="318"/>
      <c r="SNU9" s="318"/>
      <c r="SNV9" s="318"/>
      <c r="SNW9" s="318"/>
      <c r="SNX9" s="318"/>
      <c r="SNY9" s="318"/>
      <c r="SNZ9" s="318"/>
      <c r="SOA9" s="318"/>
      <c r="SOB9" s="318"/>
      <c r="SOC9" s="318"/>
      <c r="SOD9" s="318"/>
      <c r="SOE9" s="318"/>
      <c r="SOF9" s="318"/>
      <c r="SOG9" s="318"/>
      <c r="SOH9" s="318"/>
      <c r="SOI9" s="318"/>
      <c r="SOJ9" s="318"/>
      <c r="SOK9" s="318"/>
      <c r="SOL9" s="318"/>
      <c r="SOM9" s="318"/>
      <c r="SON9" s="318"/>
      <c r="SOO9" s="318"/>
      <c r="SOP9" s="318"/>
      <c r="SOQ9" s="318"/>
      <c r="SOR9" s="318"/>
      <c r="SOS9" s="318"/>
      <c r="SOT9" s="318"/>
      <c r="SOU9" s="318"/>
      <c r="SOV9" s="318"/>
      <c r="SOW9" s="318"/>
      <c r="SOX9" s="318"/>
      <c r="SOY9" s="318"/>
      <c r="SOZ9" s="318"/>
      <c r="SPA9" s="318"/>
      <c r="SPB9" s="318"/>
      <c r="SPC9" s="318"/>
      <c r="SPD9" s="318"/>
      <c r="SPE9" s="318"/>
      <c r="SPF9" s="318"/>
      <c r="SPG9" s="318"/>
      <c r="SPH9" s="318"/>
      <c r="SPI9" s="318"/>
      <c r="SPJ9" s="318"/>
      <c r="SPK9" s="318"/>
      <c r="SPL9" s="318"/>
      <c r="SPM9" s="318"/>
      <c r="SPN9" s="318"/>
      <c r="SPO9" s="318"/>
      <c r="SPP9" s="318"/>
      <c r="SPQ9" s="318"/>
      <c r="SPR9" s="318"/>
      <c r="SPS9" s="318"/>
      <c r="SPT9" s="318"/>
      <c r="SPU9" s="318"/>
      <c r="SPV9" s="318"/>
      <c r="SPW9" s="318"/>
      <c r="SPX9" s="318"/>
      <c r="SPY9" s="318"/>
      <c r="SPZ9" s="318"/>
      <c r="SQA9" s="318"/>
      <c r="SQB9" s="318"/>
      <c r="SQC9" s="318"/>
      <c r="SQD9" s="318"/>
      <c r="SQE9" s="318"/>
      <c r="SQF9" s="318"/>
      <c r="SQG9" s="318"/>
      <c r="SQH9" s="318"/>
      <c r="SQI9" s="318"/>
      <c r="SQJ9" s="318"/>
      <c r="SQK9" s="318"/>
      <c r="SQL9" s="318"/>
      <c r="SQM9" s="318"/>
      <c r="SQN9" s="318"/>
      <c r="SQO9" s="318"/>
      <c r="SQP9" s="318"/>
      <c r="SQQ9" s="318"/>
      <c r="SQR9" s="318"/>
      <c r="SQS9" s="318"/>
      <c r="SQT9" s="318"/>
      <c r="SQU9" s="318"/>
      <c r="SQV9" s="318"/>
      <c r="SQW9" s="318"/>
      <c r="SQX9" s="318"/>
      <c r="SQY9" s="318"/>
      <c r="SQZ9" s="318"/>
      <c r="SRA9" s="318"/>
      <c r="SRB9" s="318"/>
      <c r="SRC9" s="318"/>
      <c r="SRD9" s="318"/>
      <c r="SRE9" s="318"/>
      <c r="SRF9" s="318"/>
      <c r="SRG9" s="318"/>
      <c r="SRH9" s="318"/>
      <c r="SRI9" s="318"/>
      <c r="SRJ9" s="318"/>
      <c r="SRK9" s="318"/>
      <c r="SRL9" s="318"/>
      <c r="SRM9" s="318"/>
      <c r="SRN9" s="318"/>
      <c r="SRO9" s="318"/>
      <c r="SRP9" s="318"/>
      <c r="SRQ9" s="318"/>
      <c r="SRR9" s="318"/>
      <c r="SRS9" s="318"/>
      <c r="SRT9" s="318"/>
      <c r="SRU9" s="318"/>
      <c r="SRV9" s="318"/>
      <c r="SRW9" s="318"/>
      <c r="SRX9" s="318"/>
      <c r="SRY9" s="318"/>
      <c r="SRZ9" s="318"/>
      <c r="SSA9" s="318"/>
      <c r="SSB9" s="318"/>
      <c r="SSC9" s="318"/>
      <c r="SSD9" s="318"/>
      <c r="SSE9" s="318"/>
      <c r="SSF9" s="318"/>
      <c r="SSG9" s="318"/>
      <c r="SSH9" s="318"/>
      <c r="SSI9" s="318"/>
      <c r="SSJ9" s="318"/>
      <c r="SSK9" s="318"/>
      <c r="SSL9" s="318"/>
      <c r="SSM9" s="318"/>
      <c r="SSN9" s="318"/>
      <c r="SSO9" s="318"/>
      <c r="SSP9" s="318"/>
      <c r="SSQ9" s="318"/>
      <c r="SSR9" s="318"/>
      <c r="SSS9" s="318"/>
      <c r="SST9" s="318"/>
      <c r="SSU9" s="318"/>
      <c r="SSV9" s="318"/>
      <c r="SSW9" s="318"/>
      <c r="SSX9" s="318"/>
      <c r="SSY9" s="318"/>
      <c r="SSZ9" s="318"/>
      <c r="STA9" s="318"/>
      <c r="STB9" s="318"/>
      <c r="STC9" s="318"/>
      <c r="STD9" s="318"/>
      <c r="STE9" s="318"/>
      <c r="STF9" s="318"/>
      <c r="STG9" s="318"/>
      <c r="STH9" s="318"/>
      <c r="STI9" s="318"/>
      <c r="STJ9" s="318"/>
      <c r="STK9" s="318"/>
      <c r="STL9" s="318"/>
      <c r="STM9" s="318"/>
      <c r="STN9" s="318"/>
      <c r="STO9" s="318"/>
      <c r="STP9" s="318"/>
      <c r="STQ9" s="318"/>
      <c r="STR9" s="318"/>
      <c r="STS9" s="318"/>
      <c r="STT9" s="318"/>
      <c r="STU9" s="318"/>
      <c r="STV9" s="318"/>
      <c r="STW9" s="318"/>
      <c r="STX9" s="318"/>
      <c r="STY9" s="318"/>
      <c r="STZ9" s="318"/>
      <c r="SUA9" s="318"/>
      <c r="SUB9" s="318"/>
      <c r="SUC9" s="318"/>
      <c r="SUD9" s="318"/>
      <c r="SUE9" s="318"/>
      <c r="SUF9" s="318"/>
      <c r="SUG9" s="318"/>
      <c r="SUH9" s="318"/>
      <c r="SUI9" s="318"/>
      <c r="SUJ9" s="318"/>
      <c r="SUK9" s="318"/>
      <c r="SUL9" s="318"/>
      <c r="SUM9" s="318"/>
      <c r="SUN9" s="318"/>
      <c r="SUO9" s="318"/>
      <c r="SUP9" s="318"/>
      <c r="SUQ9" s="318"/>
      <c r="SUR9" s="318"/>
      <c r="SUS9" s="318"/>
      <c r="SUT9" s="318"/>
      <c r="SUU9" s="318"/>
      <c r="SUV9" s="318"/>
      <c r="SUW9" s="318"/>
      <c r="SUX9" s="318"/>
      <c r="SUY9" s="318"/>
      <c r="SUZ9" s="318"/>
      <c r="SVA9" s="318"/>
      <c r="SVB9" s="318"/>
      <c r="SVC9" s="318"/>
      <c r="SVD9" s="318"/>
      <c r="SVE9" s="318"/>
      <c r="SVF9" s="318"/>
      <c r="SVG9" s="318"/>
      <c r="SVH9" s="318"/>
      <c r="SVI9" s="318"/>
      <c r="SVJ9" s="318"/>
      <c r="SVK9" s="318"/>
      <c r="SVL9" s="318"/>
      <c r="SVM9" s="318"/>
      <c r="SVN9" s="318"/>
      <c r="SVO9" s="318"/>
      <c r="SVP9" s="318"/>
      <c r="SVQ9" s="318"/>
      <c r="SVR9" s="318"/>
      <c r="SVS9" s="318"/>
      <c r="SVT9" s="318"/>
      <c r="SVU9" s="318"/>
      <c r="SVV9" s="318"/>
      <c r="SVW9" s="318"/>
      <c r="SVX9" s="318"/>
      <c r="SVY9" s="318"/>
      <c r="SVZ9" s="318"/>
      <c r="SWA9" s="318"/>
      <c r="SWB9" s="318"/>
      <c r="SWC9" s="318"/>
      <c r="SWD9" s="318"/>
      <c r="SWE9" s="318"/>
      <c r="SWF9" s="318"/>
      <c r="SWG9" s="318"/>
      <c r="SWH9" s="318"/>
      <c r="SWI9" s="318"/>
      <c r="SWJ9" s="318"/>
      <c r="SWK9" s="318"/>
      <c r="SWL9" s="318"/>
      <c r="SWM9" s="318"/>
      <c r="SWN9" s="318"/>
      <c r="SWO9" s="318"/>
      <c r="SWP9" s="318"/>
      <c r="SWQ9" s="318"/>
      <c r="SWR9" s="318"/>
      <c r="SWS9" s="318"/>
      <c r="SWT9" s="318"/>
      <c r="SWU9" s="318"/>
      <c r="SWV9" s="318"/>
      <c r="SWW9" s="318"/>
      <c r="SWX9" s="318"/>
      <c r="SWY9" s="318"/>
      <c r="SWZ9" s="318"/>
      <c r="SXA9" s="318"/>
      <c r="SXB9" s="318"/>
      <c r="SXC9" s="318"/>
      <c r="SXD9" s="318"/>
      <c r="SXE9" s="318"/>
      <c r="SXF9" s="318"/>
      <c r="SXG9" s="318"/>
      <c r="SXH9" s="318"/>
      <c r="SXI9" s="318"/>
      <c r="SXJ9" s="318"/>
      <c r="SXK9" s="318"/>
      <c r="SXL9" s="318"/>
      <c r="SXM9" s="318"/>
      <c r="SXN9" s="318"/>
      <c r="SXO9" s="318"/>
      <c r="SXP9" s="318"/>
      <c r="SXQ9" s="318"/>
      <c r="SXR9" s="318"/>
      <c r="SXS9" s="318"/>
      <c r="SXT9" s="318"/>
      <c r="SXU9" s="318"/>
      <c r="SXV9" s="318"/>
      <c r="SXW9" s="318"/>
      <c r="SXX9" s="318"/>
      <c r="SXY9" s="318"/>
      <c r="SXZ9" s="318"/>
      <c r="SYA9" s="318"/>
      <c r="SYB9" s="318"/>
      <c r="SYC9" s="318"/>
      <c r="SYD9" s="318"/>
      <c r="SYE9" s="318"/>
      <c r="SYF9" s="318"/>
      <c r="SYG9" s="318"/>
      <c r="SYH9" s="318"/>
      <c r="SYI9" s="318"/>
      <c r="SYJ9" s="318"/>
      <c r="SYK9" s="318"/>
      <c r="SYL9" s="318"/>
      <c r="SYM9" s="318"/>
      <c r="SYN9" s="318"/>
      <c r="SYO9" s="318"/>
      <c r="SYP9" s="318"/>
      <c r="SYQ9" s="318"/>
      <c r="SYR9" s="318"/>
      <c r="SYS9" s="318"/>
      <c r="SYT9" s="318"/>
      <c r="SYU9" s="318"/>
      <c r="SYV9" s="318"/>
      <c r="SYW9" s="318"/>
      <c r="SYX9" s="318"/>
      <c r="SYY9" s="318"/>
      <c r="SYZ9" s="318"/>
      <c r="SZA9" s="318"/>
      <c r="SZB9" s="318"/>
      <c r="SZC9" s="318"/>
      <c r="SZD9" s="318"/>
      <c r="SZE9" s="318"/>
      <c r="SZF9" s="318"/>
      <c r="SZG9" s="318"/>
      <c r="SZH9" s="318"/>
      <c r="SZI9" s="318"/>
      <c r="SZJ9" s="318"/>
      <c r="SZK9" s="318"/>
      <c r="SZL9" s="318"/>
      <c r="SZM9" s="318"/>
      <c r="SZN9" s="318"/>
      <c r="SZO9" s="318"/>
      <c r="SZP9" s="318"/>
      <c r="SZQ9" s="318"/>
      <c r="SZR9" s="318"/>
      <c r="SZS9" s="318"/>
      <c r="SZT9" s="318"/>
      <c r="SZU9" s="318"/>
      <c r="SZV9" s="318"/>
      <c r="SZW9" s="318"/>
      <c r="SZX9" s="318"/>
      <c r="SZY9" s="318"/>
      <c r="SZZ9" s="318"/>
      <c r="TAA9" s="318"/>
      <c r="TAB9" s="318"/>
      <c r="TAC9" s="318"/>
      <c r="TAD9" s="318"/>
      <c r="TAE9" s="318"/>
      <c r="TAF9" s="318"/>
      <c r="TAG9" s="318"/>
      <c r="TAH9" s="318"/>
      <c r="TAI9" s="318"/>
      <c r="TAJ9" s="318"/>
      <c r="TAK9" s="318"/>
      <c r="TAL9" s="318"/>
      <c r="TAM9" s="318"/>
      <c r="TAN9" s="318"/>
      <c r="TAO9" s="318"/>
      <c r="TAP9" s="318"/>
      <c r="TAQ9" s="318"/>
      <c r="TAR9" s="318"/>
      <c r="TAS9" s="318"/>
      <c r="TAT9" s="318"/>
      <c r="TAU9" s="318"/>
      <c r="TAV9" s="318"/>
      <c r="TAW9" s="318"/>
      <c r="TAX9" s="318"/>
      <c r="TAY9" s="318"/>
      <c r="TAZ9" s="318"/>
      <c r="TBA9" s="318"/>
      <c r="TBB9" s="318"/>
      <c r="TBC9" s="318"/>
      <c r="TBD9" s="318"/>
      <c r="TBE9" s="318"/>
      <c r="TBF9" s="318"/>
      <c r="TBG9" s="318"/>
      <c r="TBH9" s="318"/>
      <c r="TBI9" s="318"/>
      <c r="TBJ9" s="318"/>
      <c r="TBK9" s="318"/>
      <c r="TBL9" s="318"/>
      <c r="TBM9" s="318"/>
      <c r="TBN9" s="318"/>
      <c r="TBO9" s="318"/>
      <c r="TBP9" s="318"/>
      <c r="TBQ9" s="318"/>
      <c r="TBR9" s="318"/>
      <c r="TBS9" s="318"/>
      <c r="TBT9" s="318"/>
      <c r="TBU9" s="318"/>
      <c r="TBV9" s="318"/>
      <c r="TBW9" s="318"/>
      <c r="TBX9" s="318"/>
      <c r="TBY9" s="318"/>
      <c r="TBZ9" s="318"/>
      <c r="TCA9" s="318"/>
      <c r="TCB9" s="318"/>
      <c r="TCC9" s="318"/>
      <c r="TCD9" s="318"/>
      <c r="TCE9" s="318"/>
      <c r="TCF9" s="318"/>
      <c r="TCG9" s="318"/>
      <c r="TCH9" s="318"/>
      <c r="TCI9" s="318"/>
      <c r="TCJ9" s="318"/>
      <c r="TCK9" s="318"/>
      <c r="TCL9" s="318"/>
      <c r="TCM9" s="318"/>
      <c r="TCN9" s="318"/>
      <c r="TCO9" s="318"/>
      <c r="TCP9" s="318"/>
      <c r="TCQ9" s="318"/>
      <c r="TCR9" s="318"/>
      <c r="TCS9" s="318"/>
      <c r="TCT9" s="318"/>
      <c r="TCU9" s="318"/>
      <c r="TCV9" s="318"/>
      <c r="TCW9" s="318"/>
      <c r="TCX9" s="318"/>
      <c r="TCY9" s="318"/>
      <c r="TCZ9" s="318"/>
      <c r="TDA9" s="318"/>
      <c r="TDB9" s="318"/>
      <c r="TDC9" s="318"/>
      <c r="TDD9" s="318"/>
      <c r="TDE9" s="318"/>
      <c r="TDF9" s="318"/>
      <c r="TDG9" s="318"/>
      <c r="TDH9" s="318"/>
      <c r="TDI9" s="318"/>
      <c r="TDJ9" s="318"/>
      <c r="TDK9" s="318"/>
      <c r="TDL9" s="318"/>
      <c r="TDM9" s="318"/>
      <c r="TDN9" s="318"/>
      <c r="TDO9" s="318"/>
      <c r="TDP9" s="318"/>
      <c r="TDQ9" s="318"/>
      <c r="TDR9" s="318"/>
      <c r="TDS9" s="318"/>
      <c r="TDT9" s="318"/>
      <c r="TDU9" s="318"/>
      <c r="TDV9" s="318"/>
      <c r="TDW9" s="318"/>
      <c r="TDX9" s="318"/>
      <c r="TDY9" s="318"/>
      <c r="TDZ9" s="318"/>
      <c r="TEA9" s="318"/>
      <c r="TEB9" s="318"/>
      <c r="TEC9" s="318"/>
      <c r="TED9" s="318"/>
      <c r="TEE9" s="318"/>
      <c r="TEF9" s="318"/>
      <c r="TEG9" s="318"/>
      <c r="TEH9" s="318"/>
      <c r="TEI9" s="318"/>
      <c r="TEJ9" s="318"/>
      <c r="TEK9" s="318"/>
      <c r="TEL9" s="318"/>
      <c r="TEM9" s="318"/>
      <c r="TEN9" s="318"/>
      <c r="TEO9" s="318"/>
      <c r="TEP9" s="318"/>
      <c r="TEQ9" s="318"/>
      <c r="TER9" s="318"/>
      <c r="TES9" s="318"/>
      <c r="TET9" s="318"/>
      <c r="TEU9" s="318"/>
      <c r="TEV9" s="318"/>
      <c r="TEW9" s="318"/>
      <c r="TEX9" s="318"/>
      <c r="TEY9" s="318"/>
      <c r="TEZ9" s="318"/>
      <c r="TFA9" s="318"/>
      <c r="TFB9" s="318"/>
      <c r="TFC9" s="318"/>
      <c r="TFD9" s="318"/>
      <c r="TFE9" s="318"/>
      <c r="TFF9" s="318"/>
      <c r="TFG9" s="318"/>
      <c r="TFH9" s="318"/>
      <c r="TFI9" s="318"/>
      <c r="TFJ9" s="318"/>
      <c r="TFK9" s="318"/>
      <c r="TFL9" s="318"/>
      <c r="TFM9" s="318"/>
      <c r="TFN9" s="318"/>
      <c r="TFO9" s="318"/>
      <c r="TFP9" s="318"/>
      <c r="TFQ9" s="318"/>
      <c r="TFR9" s="318"/>
      <c r="TFS9" s="318"/>
      <c r="TFT9" s="318"/>
      <c r="TFU9" s="318"/>
      <c r="TFV9" s="318"/>
      <c r="TFW9" s="318"/>
      <c r="TFX9" s="318"/>
      <c r="TFY9" s="318"/>
      <c r="TFZ9" s="318"/>
      <c r="TGA9" s="318"/>
      <c r="TGB9" s="318"/>
      <c r="TGC9" s="318"/>
      <c r="TGD9" s="318"/>
      <c r="TGE9" s="318"/>
      <c r="TGF9" s="318"/>
      <c r="TGG9" s="318"/>
      <c r="TGH9" s="318"/>
      <c r="TGI9" s="318"/>
      <c r="TGJ9" s="318"/>
      <c r="TGK9" s="318"/>
      <c r="TGL9" s="318"/>
      <c r="TGM9" s="318"/>
      <c r="TGN9" s="318"/>
      <c r="TGO9" s="318"/>
      <c r="TGP9" s="318"/>
      <c r="TGQ9" s="318"/>
      <c r="TGR9" s="318"/>
      <c r="TGS9" s="318"/>
      <c r="TGT9" s="318"/>
      <c r="TGU9" s="318"/>
      <c r="TGV9" s="318"/>
      <c r="TGW9" s="318"/>
      <c r="TGX9" s="318"/>
      <c r="TGY9" s="318"/>
      <c r="TGZ9" s="318"/>
      <c r="THA9" s="318"/>
      <c r="THB9" s="318"/>
      <c r="THC9" s="318"/>
      <c r="THD9" s="318"/>
      <c r="THE9" s="318"/>
      <c r="THF9" s="318"/>
      <c r="THG9" s="318"/>
      <c r="THH9" s="318"/>
      <c r="THI9" s="318"/>
      <c r="THJ9" s="318"/>
      <c r="THK9" s="318"/>
      <c r="THL9" s="318"/>
      <c r="THM9" s="318"/>
      <c r="THN9" s="318"/>
      <c r="THO9" s="318"/>
      <c r="THP9" s="318"/>
      <c r="THQ9" s="318"/>
      <c r="THR9" s="318"/>
      <c r="THS9" s="318"/>
      <c r="THT9" s="318"/>
      <c r="THU9" s="318"/>
      <c r="THV9" s="318"/>
      <c r="THW9" s="318"/>
      <c r="THX9" s="318"/>
      <c r="THY9" s="318"/>
      <c r="THZ9" s="318"/>
      <c r="TIA9" s="318"/>
      <c r="TIB9" s="318"/>
      <c r="TIC9" s="318"/>
      <c r="TID9" s="318"/>
      <c r="TIE9" s="318"/>
      <c r="TIF9" s="318"/>
      <c r="TIG9" s="318"/>
      <c r="TIH9" s="318"/>
      <c r="TII9" s="318"/>
      <c r="TIJ9" s="318"/>
      <c r="TIK9" s="318"/>
      <c r="TIL9" s="318"/>
      <c r="TIM9" s="318"/>
      <c r="TIN9" s="318"/>
      <c r="TIO9" s="318"/>
      <c r="TIP9" s="318"/>
      <c r="TIQ9" s="318"/>
      <c r="TIR9" s="318"/>
      <c r="TIS9" s="318"/>
      <c r="TIT9" s="318"/>
      <c r="TIU9" s="318"/>
      <c r="TIV9" s="318"/>
      <c r="TIW9" s="318"/>
      <c r="TIX9" s="318"/>
      <c r="TIY9" s="318"/>
      <c r="TIZ9" s="318"/>
      <c r="TJA9" s="318"/>
      <c r="TJB9" s="318"/>
      <c r="TJC9" s="318"/>
      <c r="TJD9" s="318"/>
      <c r="TJE9" s="318"/>
      <c r="TJF9" s="318"/>
      <c r="TJG9" s="318"/>
      <c r="TJH9" s="318"/>
      <c r="TJI9" s="318"/>
      <c r="TJJ9" s="318"/>
      <c r="TJK9" s="318"/>
      <c r="TJL9" s="318"/>
      <c r="TJM9" s="318"/>
      <c r="TJN9" s="318"/>
      <c r="TJO9" s="318"/>
      <c r="TJP9" s="318"/>
      <c r="TJQ9" s="318"/>
      <c r="TJR9" s="318"/>
      <c r="TJS9" s="318"/>
      <c r="TJT9" s="318"/>
      <c r="TJU9" s="318"/>
      <c r="TJV9" s="318"/>
      <c r="TJW9" s="318"/>
      <c r="TJX9" s="318"/>
      <c r="TJY9" s="318"/>
      <c r="TJZ9" s="318"/>
      <c r="TKA9" s="318"/>
      <c r="TKB9" s="318"/>
      <c r="TKC9" s="318"/>
      <c r="TKD9" s="318"/>
      <c r="TKE9" s="318"/>
      <c r="TKF9" s="318"/>
      <c r="TKG9" s="318"/>
      <c r="TKH9" s="318"/>
      <c r="TKI9" s="318"/>
      <c r="TKJ9" s="318"/>
      <c r="TKK9" s="318"/>
      <c r="TKL9" s="318"/>
      <c r="TKM9" s="318"/>
      <c r="TKN9" s="318"/>
      <c r="TKO9" s="318"/>
      <c r="TKP9" s="318"/>
      <c r="TKQ9" s="318"/>
      <c r="TKR9" s="318"/>
      <c r="TKS9" s="318"/>
      <c r="TKT9" s="318"/>
      <c r="TKU9" s="318"/>
      <c r="TKV9" s="318"/>
      <c r="TKW9" s="318"/>
      <c r="TKX9" s="318"/>
      <c r="TKY9" s="318"/>
      <c r="TKZ9" s="318"/>
      <c r="TLA9" s="318"/>
      <c r="TLB9" s="318"/>
      <c r="TLC9" s="318"/>
      <c r="TLD9" s="318"/>
      <c r="TLE9" s="318"/>
      <c r="TLF9" s="318"/>
      <c r="TLG9" s="318"/>
      <c r="TLH9" s="318"/>
      <c r="TLI9" s="318"/>
      <c r="TLJ9" s="318"/>
      <c r="TLK9" s="318"/>
      <c r="TLL9" s="318"/>
      <c r="TLM9" s="318"/>
      <c r="TLN9" s="318"/>
      <c r="TLO9" s="318"/>
      <c r="TLP9" s="318"/>
      <c r="TLQ9" s="318"/>
      <c r="TLR9" s="318"/>
      <c r="TLS9" s="318"/>
      <c r="TLT9" s="318"/>
      <c r="TLU9" s="318"/>
      <c r="TLV9" s="318"/>
      <c r="TLW9" s="318"/>
      <c r="TLX9" s="318"/>
      <c r="TLY9" s="318"/>
      <c r="TLZ9" s="318"/>
      <c r="TMA9" s="318"/>
      <c r="TMB9" s="318"/>
      <c r="TMC9" s="318"/>
      <c r="TMD9" s="318"/>
      <c r="TME9" s="318"/>
      <c r="TMF9" s="318"/>
      <c r="TMG9" s="318"/>
      <c r="TMH9" s="318"/>
      <c r="TMI9" s="318"/>
      <c r="TMJ9" s="318"/>
      <c r="TMK9" s="318"/>
      <c r="TML9" s="318"/>
      <c r="TMM9" s="318"/>
      <c r="TMN9" s="318"/>
      <c r="TMO9" s="318"/>
      <c r="TMP9" s="318"/>
      <c r="TMQ9" s="318"/>
      <c r="TMR9" s="318"/>
      <c r="TMS9" s="318"/>
      <c r="TMT9" s="318"/>
      <c r="TMU9" s="318"/>
      <c r="TMV9" s="318"/>
      <c r="TMW9" s="318"/>
      <c r="TMX9" s="318"/>
      <c r="TMY9" s="318"/>
      <c r="TMZ9" s="318"/>
      <c r="TNA9" s="318"/>
      <c r="TNB9" s="318"/>
      <c r="TNC9" s="318"/>
      <c r="TND9" s="318"/>
      <c r="TNE9" s="318"/>
      <c r="TNF9" s="318"/>
      <c r="TNG9" s="318"/>
      <c r="TNH9" s="318"/>
      <c r="TNI9" s="318"/>
      <c r="TNJ9" s="318"/>
      <c r="TNK9" s="318"/>
      <c r="TNL9" s="318"/>
      <c r="TNM9" s="318"/>
      <c r="TNN9" s="318"/>
      <c r="TNO9" s="318"/>
      <c r="TNP9" s="318"/>
      <c r="TNQ9" s="318"/>
      <c r="TNR9" s="318"/>
      <c r="TNS9" s="318"/>
      <c r="TNT9" s="318"/>
      <c r="TNU9" s="318"/>
      <c r="TNV9" s="318"/>
      <c r="TNW9" s="318"/>
      <c r="TNX9" s="318"/>
      <c r="TNY9" s="318"/>
      <c r="TNZ9" s="318"/>
      <c r="TOA9" s="318"/>
      <c r="TOB9" s="318"/>
      <c r="TOC9" s="318"/>
      <c r="TOD9" s="318"/>
      <c r="TOE9" s="318"/>
      <c r="TOF9" s="318"/>
      <c r="TOG9" s="318"/>
      <c r="TOH9" s="318"/>
      <c r="TOI9" s="318"/>
      <c r="TOJ9" s="318"/>
      <c r="TOK9" s="318"/>
      <c r="TOL9" s="318"/>
      <c r="TOM9" s="318"/>
      <c r="TON9" s="318"/>
      <c r="TOO9" s="318"/>
      <c r="TOP9" s="318"/>
      <c r="TOQ9" s="318"/>
      <c r="TOR9" s="318"/>
      <c r="TOS9" s="318"/>
      <c r="TOT9" s="318"/>
      <c r="TOU9" s="318"/>
      <c r="TOV9" s="318"/>
      <c r="TOW9" s="318"/>
      <c r="TOX9" s="318"/>
      <c r="TOY9" s="318"/>
      <c r="TOZ9" s="318"/>
      <c r="TPA9" s="318"/>
      <c r="TPB9" s="318"/>
      <c r="TPC9" s="318"/>
      <c r="TPD9" s="318"/>
      <c r="TPE9" s="318"/>
      <c r="TPF9" s="318"/>
      <c r="TPG9" s="318"/>
      <c r="TPH9" s="318"/>
      <c r="TPI9" s="318"/>
      <c r="TPJ9" s="318"/>
      <c r="TPK9" s="318"/>
      <c r="TPL9" s="318"/>
      <c r="TPM9" s="318"/>
      <c r="TPN9" s="318"/>
      <c r="TPO9" s="318"/>
      <c r="TPP9" s="318"/>
      <c r="TPQ9" s="318"/>
      <c r="TPR9" s="318"/>
      <c r="TPS9" s="318"/>
      <c r="TPT9" s="318"/>
      <c r="TPU9" s="318"/>
      <c r="TPV9" s="318"/>
      <c r="TPW9" s="318"/>
      <c r="TPX9" s="318"/>
      <c r="TPY9" s="318"/>
      <c r="TPZ9" s="318"/>
      <c r="TQA9" s="318"/>
      <c r="TQB9" s="318"/>
      <c r="TQC9" s="318"/>
      <c r="TQD9" s="318"/>
      <c r="TQE9" s="318"/>
      <c r="TQF9" s="318"/>
      <c r="TQG9" s="318"/>
      <c r="TQH9" s="318"/>
      <c r="TQI9" s="318"/>
      <c r="TQJ9" s="318"/>
      <c r="TQK9" s="318"/>
      <c r="TQL9" s="318"/>
      <c r="TQM9" s="318"/>
      <c r="TQN9" s="318"/>
      <c r="TQO9" s="318"/>
      <c r="TQP9" s="318"/>
      <c r="TQQ9" s="318"/>
      <c r="TQR9" s="318"/>
      <c r="TQS9" s="318"/>
      <c r="TQT9" s="318"/>
      <c r="TQU9" s="318"/>
      <c r="TQV9" s="318"/>
      <c r="TQW9" s="318"/>
      <c r="TQX9" s="318"/>
      <c r="TQY9" s="318"/>
      <c r="TQZ9" s="318"/>
      <c r="TRA9" s="318"/>
      <c r="TRB9" s="318"/>
      <c r="TRC9" s="318"/>
      <c r="TRD9" s="318"/>
      <c r="TRE9" s="318"/>
      <c r="TRF9" s="318"/>
      <c r="TRG9" s="318"/>
      <c r="TRH9" s="318"/>
      <c r="TRI9" s="318"/>
      <c r="TRJ9" s="318"/>
      <c r="TRK9" s="318"/>
      <c r="TRL9" s="318"/>
      <c r="TRM9" s="318"/>
      <c r="TRN9" s="318"/>
      <c r="TRO9" s="318"/>
      <c r="TRP9" s="318"/>
      <c r="TRQ9" s="318"/>
      <c r="TRR9" s="318"/>
      <c r="TRS9" s="318"/>
      <c r="TRT9" s="318"/>
      <c r="TRU9" s="318"/>
      <c r="TRV9" s="318"/>
      <c r="TRW9" s="318"/>
      <c r="TRX9" s="318"/>
      <c r="TRY9" s="318"/>
      <c r="TRZ9" s="318"/>
      <c r="TSA9" s="318"/>
      <c r="TSB9" s="318"/>
      <c r="TSC9" s="318"/>
      <c r="TSD9" s="318"/>
      <c r="TSE9" s="318"/>
      <c r="TSF9" s="318"/>
      <c r="TSG9" s="318"/>
      <c r="TSH9" s="318"/>
      <c r="TSI9" s="318"/>
      <c r="TSJ9" s="318"/>
      <c r="TSK9" s="318"/>
      <c r="TSL9" s="318"/>
      <c r="TSM9" s="318"/>
      <c r="TSN9" s="318"/>
      <c r="TSO9" s="318"/>
      <c r="TSP9" s="318"/>
      <c r="TSQ9" s="318"/>
      <c r="TSR9" s="318"/>
      <c r="TSS9" s="318"/>
      <c r="TST9" s="318"/>
      <c r="TSU9" s="318"/>
      <c r="TSV9" s="318"/>
      <c r="TSW9" s="318"/>
      <c r="TSX9" s="318"/>
      <c r="TSY9" s="318"/>
      <c r="TSZ9" s="318"/>
      <c r="TTA9" s="318"/>
      <c r="TTB9" s="318"/>
      <c r="TTC9" s="318"/>
      <c r="TTD9" s="318"/>
      <c r="TTE9" s="318"/>
      <c r="TTF9" s="318"/>
      <c r="TTG9" s="318"/>
      <c r="TTH9" s="318"/>
      <c r="TTI9" s="318"/>
      <c r="TTJ9" s="318"/>
      <c r="TTK9" s="318"/>
      <c r="TTL9" s="318"/>
      <c r="TTM9" s="318"/>
      <c r="TTN9" s="318"/>
      <c r="TTO9" s="318"/>
      <c r="TTP9" s="318"/>
      <c r="TTQ9" s="318"/>
      <c r="TTR9" s="318"/>
      <c r="TTS9" s="318"/>
      <c r="TTT9" s="318"/>
      <c r="TTU9" s="318"/>
      <c r="TTV9" s="318"/>
      <c r="TTW9" s="318"/>
      <c r="TTX9" s="318"/>
      <c r="TTY9" s="318"/>
      <c r="TTZ9" s="318"/>
      <c r="TUA9" s="318"/>
      <c r="TUB9" s="318"/>
      <c r="TUC9" s="318"/>
      <c r="TUD9" s="318"/>
      <c r="TUE9" s="318"/>
      <c r="TUF9" s="318"/>
      <c r="TUG9" s="318"/>
      <c r="TUH9" s="318"/>
      <c r="TUI9" s="318"/>
      <c r="TUJ9" s="318"/>
      <c r="TUK9" s="318"/>
      <c r="TUL9" s="318"/>
      <c r="TUM9" s="318"/>
      <c r="TUN9" s="318"/>
      <c r="TUO9" s="318"/>
      <c r="TUP9" s="318"/>
      <c r="TUQ9" s="318"/>
      <c r="TUR9" s="318"/>
      <c r="TUS9" s="318"/>
      <c r="TUT9" s="318"/>
      <c r="TUU9" s="318"/>
      <c r="TUV9" s="318"/>
      <c r="TUW9" s="318"/>
      <c r="TUX9" s="318"/>
      <c r="TUY9" s="318"/>
      <c r="TUZ9" s="318"/>
      <c r="TVA9" s="318"/>
      <c r="TVB9" s="318"/>
      <c r="TVC9" s="318"/>
      <c r="TVD9" s="318"/>
      <c r="TVE9" s="318"/>
      <c r="TVF9" s="318"/>
      <c r="TVG9" s="318"/>
      <c r="TVH9" s="318"/>
      <c r="TVI9" s="318"/>
      <c r="TVJ9" s="318"/>
      <c r="TVK9" s="318"/>
      <c r="TVL9" s="318"/>
      <c r="TVM9" s="318"/>
      <c r="TVN9" s="318"/>
      <c r="TVO9" s="318"/>
      <c r="TVP9" s="318"/>
      <c r="TVQ9" s="318"/>
      <c r="TVR9" s="318"/>
      <c r="TVS9" s="318"/>
      <c r="TVT9" s="318"/>
      <c r="TVU9" s="318"/>
      <c r="TVV9" s="318"/>
      <c r="TVW9" s="318"/>
      <c r="TVX9" s="318"/>
      <c r="TVY9" s="318"/>
      <c r="TVZ9" s="318"/>
      <c r="TWA9" s="318"/>
      <c r="TWB9" s="318"/>
      <c r="TWC9" s="318"/>
      <c r="TWD9" s="318"/>
      <c r="TWE9" s="318"/>
      <c r="TWF9" s="318"/>
      <c r="TWG9" s="318"/>
      <c r="TWH9" s="318"/>
      <c r="TWI9" s="318"/>
      <c r="TWJ9" s="318"/>
      <c r="TWK9" s="318"/>
      <c r="TWL9" s="318"/>
      <c r="TWM9" s="318"/>
      <c r="TWN9" s="318"/>
      <c r="TWO9" s="318"/>
      <c r="TWP9" s="318"/>
      <c r="TWQ9" s="318"/>
      <c r="TWR9" s="318"/>
      <c r="TWS9" s="318"/>
      <c r="TWT9" s="318"/>
      <c r="TWU9" s="318"/>
      <c r="TWV9" s="318"/>
      <c r="TWW9" s="318"/>
      <c r="TWX9" s="318"/>
      <c r="TWY9" s="318"/>
      <c r="TWZ9" s="318"/>
      <c r="TXA9" s="318"/>
      <c r="TXB9" s="318"/>
      <c r="TXC9" s="318"/>
      <c r="TXD9" s="318"/>
      <c r="TXE9" s="318"/>
      <c r="TXF9" s="318"/>
      <c r="TXG9" s="318"/>
      <c r="TXH9" s="318"/>
      <c r="TXI9" s="318"/>
      <c r="TXJ9" s="318"/>
      <c r="TXK9" s="318"/>
      <c r="TXL9" s="318"/>
      <c r="TXM9" s="318"/>
      <c r="TXN9" s="318"/>
      <c r="TXO9" s="318"/>
      <c r="TXP9" s="318"/>
      <c r="TXQ9" s="318"/>
      <c r="TXR9" s="318"/>
      <c r="TXS9" s="318"/>
      <c r="TXT9" s="318"/>
      <c r="TXU9" s="318"/>
      <c r="TXV9" s="318"/>
      <c r="TXW9" s="318"/>
      <c r="TXX9" s="318"/>
      <c r="TXY9" s="318"/>
      <c r="TXZ9" s="318"/>
      <c r="TYA9" s="318"/>
      <c r="TYB9" s="318"/>
      <c r="TYC9" s="318"/>
      <c r="TYD9" s="318"/>
      <c r="TYE9" s="318"/>
      <c r="TYF9" s="318"/>
      <c r="TYG9" s="318"/>
      <c r="TYH9" s="318"/>
      <c r="TYI9" s="318"/>
      <c r="TYJ9" s="318"/>
      <c r="TYK9" s="318"/>
      <c r="TYL9" s="318"/>
      <c r="TYM9" s="318"/>
      <c r="TYN9" s="318"/>
      <c r="TYO9" s="318"/>
      <c r="TYP9" s="318"/>
      <c r="TYQ9" s="318"/>
      <c r="TYR9" s="318"/>
      <c r="TYS9" s="318"/>
      <c r="TYT9" s="318"/>
      <c r="TYU9" s="318"/>
      <c r="TYV9" s="318"/>
      <c r="TYW9" s="318"/>
      <c r="TYX9" s="318"/>
      <c r="TYY9" s="318"/>
      <c r="TYZ9" s="318"/>
      <c r="TZA9" s="318"/>
      <c r="TZB9" s="318"/>
      <c r="TZC9" s="318"/>
      <c r="TZD9" s="318"/>
      <c r="TZE9" s="318"/>
      <c r="TZF9" s="318"/>
      <c r="TZG9" s="318"/>
      <c r="TZH9" s="318"/>
      <c r="TZI9" s="318"/>
      <c r="TZJ9" s="318"/>
      <c r="TZK9" s="318"/>
      <c r="TZL9" s="318"/>
      <c r="TZM9" s="318"/>
      <c r="TZN9" s="318"/>
      <c r="TZO9" s="318"/>
      <c r="TZP9" s="318"/>
      <c r="TZQ9" s="318"/>
      <c r="TZR9" s="318"/>
      <c r="TZS9" s="318"/>
      <c r="TZT9" s="318"/>
      <c r="TZU9" s="318"/>
      <c r="TZV9" s="318"/>
      <c r="TZW9" s="318"/>
      <c r="TZX9" s="318"/>
      <c r="TZY9" s="318"/>
      <c r="TZZ9" s="318"/>
      <c r="UAA9" s="318"/>
      <c r="UAB9" s="318"/>
      <c r="UAC9" s="318"/>
      <c r="UAD9" s="318"/>
      <c r="UAE9" s="318"/>
      <c r="UAF9" s="318"/>
      <c r="UAG9" s="318"/>
      <c r="UAH9" s="318"/>
      <c r="UAI9" s="318"/>
      <c r="UAJ9" s="318"/>
      <c r="UAK9" s="318"/>
      <c r="UAL9" s="318"/>
      <c r="UAM9" s="318"/>
      <c r="UAN9" s="318"/>
      <c r="UAO9" s="318"/>
      <c r="UAP9" s="318"/>
      <c r="UAQ9" s="318"/>
      <c r="UAR9" s="318"/>
      <c r="UAS9" s="318"/>
      <c r="UAT9" s="318"/>
      <c r="UAU9" s="318"/>
      <c r="UAV9" s="318"/>
      <c r="UAW9" s="318"/>
      <c r="UAX9" s="318"/>
      <c r="UAY9" s="318"/>
      <c r="UAZ9" s="318"/>
      <c r="UBA9" s="318"/>
      <c r="UBB9" s="318"/>
      <c r="UBC9" s="318"/>
      <c r="UBD9" s="318"/>
      <c r="UBE9" s="318"/>
      <c r="UBF9" s="318"/>
      <c r="UBG9" s="318"/>
      <c r="UBH9" s="318"/>
      <c r="UBI9" s="318"/>
      <c r="UBJ9" s="318"/>
      <c r="UBK9" s="318"/>
      <c r="UBL9" s="318"/>
      <c r="UBM9" s="318"/>
      <c r="UBN9" s="318"/>
      <c r="UBO9" s="318"/>
      <c r="UBP9" s="318"/>
      <c r="UBQ9" s="318"/>
      <c r="UBR9" s="318"/>
      <c r="UBS9" s="318"/>
      <c r="UBT9" s="318"/>
      <c r="UBU9" s="318"/>
      <c r="UBV9" s="318"/>
      <c r="UBW9" s="318"/>
      <c r="UBX9" s="318"/>
      <c r="UBY9" s="318"/>
      <c r="UBZ9" s="318"/>
      <c r="UCA9" s="318"/>
      <c r="UCB9" s="318"/>
      <c r="UCC9" s="318"/>
      <c r="UCD9" s="318"/>
      <c r="UCE9" s="318"/>
      <c r="UCF9" s="318"/>
      <c r="UCG9" s="318"/>
      <c r="UCH9" s="318"/>
      <c r="UCI9" s="318"/>
      <c r="UCJ9" s="318"/>
      <c r="UCK9" s="318"/>
      <c r="UCL9" s="318"/>
      <c r="UCM9" s="318"/>
      <c r="UCN9" s="318"/>
      <c r="UCO9" s="318"/>
      <c r="UCP9" s="318"/>
      <c r="UCQ9" s="318"/>
      <c r="UCR9" s="318"/>
      <c r="UCS9" s="318"/>
      <c r="UCT9" s="318"/>
      <c r="UCU9" s="318"/>
      <c r="UCV9" s="318"/>
      <c r="UCW9" s="318"/>
      <c r="UCX9" s="318"/>
      <c r="UCY9" s="318"/>
      <c r="UCZ9" s="318"/>
      <c r="UDA9" s="318"/>
      <c r="UDB9" s="318"/>
      <c r="UDC9" s="318"/>
      <c r="UDD9" s="318"/>
      <c r="UDE9" s="318"/>
      <c r="UDF9" s="318"/>
      <c r="UDG9" s="318"/>
      <c r="UDH9" s="318"/>
      <c r="UDI9" s="318"/>
      <c r="UDJ9" s="318"/>
      <c r="UDK9" s="318"/>
      <c r="UDL9" s="318"/>
      <c r="UDM9" s="318"/>
      <c r="UDN9" s="318"/>
      <c r="UDO9" s="318"/>
      <c r="UDP9" s="318"/>
      <c r="UDQ9" s="318"/>
      <c r="UDR9" s="318"/>
      <c r="UDS9" s="318"/>
      <c r="UDT9" s="318"/>
      <c r="UDU9" s="318"/>
      <c r="UDV9" s="318"/>
      <c r="UDW9" s="318"/>
      <c r="UDX9" s="318"/>
      <c r="UDY9" s="318"/>
      <c r="UDZ9" s="318"/>
      <c r="UEA9" s="318"/>
      <c r="UEB9" s="318"/>
      <c r="UEC9" s="318"/>
      <c r="UED9" s="318"/>
      <c r="UEE9" s="318"/>
      <c r="UEF9" s="318"/>
      <c r="UEG9" s="318"/>
      <c r="UEH9" s="318"/>
      <c r="UEI9" s="318"/>
      <c r="UEJ9" s="318"/>
      <c r="UEK9" s="318"/>
      <c r="UEL9" s="318"/>
      <c r="UEM9" s="318"/>
      <c r="UEN9" s="318"/>
      <c r="UEO9" s="318"/>
      <c r="UEP9" s="318"/>
      <c r="UEQ9" s="318"/>
      <c r="UER9" s="318"/>
      <c r="UES9" s="318"/>
      <c r="UET9" s="318"/>
      <c r="UEU9" s="318"/>
      <c r="UEV9" s="318"/>
      <c r="UEW9" s="318"/>
      <c r="UEX9" s="318"/>
      <c r="UEY9" s="318"/>
      <c r="UEZ9" s="318"/>
      <c r="UFA9" s="318"/>
      <c r="UFB9" s="318"/>
      <c r="UFC9" s="318"/>
      <c r="UFD9" s="318"/>
      <c r="UFE9" s="318"/>
      <c r="UFF9" s="318"/>
      <c r="UFG9" s="318"/>
      <c r="UFH9" s="318"/>
      <c r="UFI9" s="318"/>
      <c r="UFJ9" s="318"/>
      <c r="UFK9" s="318"/>
      <c r="UFL9" s="318"/>
      <c r="UFM9" s="318"/>
      <c r="UFN9" s="318"/>
      <c r="UFO9" s="318"/>
      <c r="UFP9" s="318"/>
      <c r="UFQ9" s="318"/>
      <c r="UFR9" s="318"/>
      <c r="UFS9" s="318"/>
      <c r="UFT9" s="318"/>
      <c r="UFU9" s="318"/>
      <c r="UFV9" s="318"/>
      <c r="UFW9" s="318"/>
      <c r="UFX9" s="318"/>
      <c r="UFY9" s="318"/>
      <c r="UFZ9" s="318"/>
      <c r="UGA9" s="318"/>
      <c r="UGB9" s="318"/>
      <c r="UGC9" s="318"/>
      <c r="UGD9" s="318"/>
      <c r="UGE9" s="318"/>
      <c r="UGF9" s="318"/>
      <c r="UGG9" s="318"/>
      <c r="UGH9" s="318"/>
      <c r="UGI9" s="318"/>
      <c r="UGJ9" s="318"/>
      <c r="UGK9" s="318"/>
      <c r="UGL9" s="318"/>
      <c r="UGM9" s="318"/>
      <c r="UGN9" s="318"/>
      <c r="UGO9" s="318"/>
      <c r="UGP9" s="318"/>
      <c r="UGQ9" s="318"/>
      <c r="UGR9" s="318"/>
      <c r="UGS9" s="318"/>
      <c r="UGT9" s="318"/>
      <c r="UGU9" s="318"/>
      <c r="UGV9" s="318"/>
      <c r="UGW9" s="318"/>
      <c r="UGX9" s="318"/>
      <c r="UGY9" s="318"/>
      <c r="UGZ9" s="318"/>
      <c r="UHA9" s="318"/>
      <c r="UHB9" s="318"/>
      <c r="UHC9" s="318"/>
      <c r="UHD9" s="318"/>
      <c r="UHE9" s="318"/>
      <c r="UHF9" s="318"/>
      <c r="UHG9" s="318"/>
      <c r="UHH9" s="318"/>
      <c r="UHI9" s="318"/>
      <c r="UHJ9" s="318"/>
      <c r="UHK9" s="318"/>
      <c r="UHL9" s="318"/>
      <c r="UHM9" s="318"/>
      <c r="UHN9" s="318"/>
      <c r="UHO9" s="318"/>
      <c r="UHP9" s="318"/>
      <c r="UHQ9" s="318"/>
      <c r="UHR9" s="318"/>
      <c r="UHS9" s="318"/>
      <c r="UHT9" s="318"/>
      <c r="UHU9" s="318"/>
      <c r="UHV9" s="318"/>
      <c r="UHW9" s="318"/>
      <c r="UHX9" s="318"/>
      <c r="UHY9" s="318"/>
      <c r="UHZ9" s="318"/>
      <c r="UIA9" s="318"/>
      <c r="UIB9" s="318"/>
      <c r="UIC9" s="318"/>
      <c r="UID9" s="318"/>
      <c r="UIE9" s="318"/>
      <c r="UIF9" s="318"/>
      <c r="UIG9" s="318"/>
      <c r="UIH9" s="318"/>
      <c r="UII9" s="318"/>
      <c r="UIJ9" s="318"/>
      <c r="UIK9" s="318"/>
      <c r="UIL9" s="318"/>
      <c r="UIM9" s="318"/>
      <c r="UIN9" s="318"/>
      <c r="UIO9" s="318"/>
      <c r="UIP9" s="318"/>
      <c r="UIQ9" s="318"/>
      <c r="UIR9" s="318"/>
      <c r="UIS9" s="318"/>
      <c r="UIT9" s="318"/>
      <c r="UIU9" s="318"/>
      <c r="UIV9" s="318"/>
      <c r="UIW9" s="318"/>
      <c r="UIX9" s="318"/>
      <c r="UIY9" s="318"/>
      <c r="UIZ9" s="318"/>
      <c r="UJA9" s="318"/>
      <c r="UJB9" s="318"/>
      <c r="UJC9" s="318"/>
      <c r="UJD9" s="318"/>
      <c r="UJE9" s="318"/>
      <c r="UJF9" s="318"/>
      <c r="UJG9" s="318"/>
      <c r="UJH9" s="318"/>
      <c r="UJI9" s="318"/>
      <c r="UJJ9" s="318"/>
      <c r="UJK9" s="318"/>
      <c r="UJL9" s="318"/>
      <c r="UJM9" s="318"/>
      <c r="UJN9" s="318"/>
      <c r="UJO9" s="318"/>
      <c r="UJP9" s="318"/>
      <c r="UJQ9" s="318"/>
      <c r="UJR9" s="318"/>
      <c r="UJS9" s="318"/>
      <c r="UJT9" s="318"/>
      <c r="UJU9" s="318"/>
      <c r="UJV9" s="318"/>
      <c r="UJW9" s="318"/>
      <c r="UJX9" s="318"/>
      <c r="UJY9" s="318"/>
      <c r="UJZ9" s="318"/>
      <c r="UKA9" s="318"/>
      <c r="UKB9" s="318"/>
      <c r="UKC9" s="318"/>
      <c r="UKD9" s="318"/>
      <c r="UKE9" s="318"/>
      <c r="UKF9" s="318"/>
      <c r="UKG9" s="318"/>
      <c r="UKH9" s="318"/>
      <c r="UKI9" s="318"/>
      <c r="UKJ9" s="318"/>
      <c r="UKK9" s="318"/>
      <c r="UKL9" s="318"/>
      <c r="UKM9" s="318"/>
      <c r="UKN9" s="318"/>
      <c r="UKO9" s="318"/>
      <c r="UKP9" s="318"/>
      <c r="UKQ9" s="318"/>
      <c r="UKR9" s="318"/>
      <c r="UKS9" s="318"/>
      <c r="UKT9" s="318"/>
      <c r="UKU9" s="318"/>
      <c r="UKV9" s="318"/>
      <c r="UKW9" s="318"/>
      <c r="UKX9" s="318"/>
      <c r="UKY9" s="318"/>
      <c r="UKZ9" s="318"/>
      <c r="ULA9" s="318"/>
      <c r="ULB9" s="318"/>
      <c r="ULC9" s="318"/>
      <c r="ULD9" s="318"/>
      <c r="ULE9" s="318"/>
      <c r="ULF9" s="318"/>
      <c r="ULG9" s="318"/>
      <c r="ULH9" s="318"/>
      <c r="ULI9" s="318"/>
      <c r="ULJ9" s="318"/>
      <c r="ULK9" s="318"/>
      <c r="ULL9" s="318"/>
      <c r="ULM9" s="318"/>
      <c r="ULN9" s="318"/>
      <c r="ULO9" s="318"/>
      <c r="ULP9" s="318"/>
      <c r="ULQ9" s="318"/>
      <c r="ULR9" s="318"/>
      <c r="ULS9" s="318"/>
      <c r="ULT9" s="318"/>
      <c r="ULU9" s="318"/>
      <c r="ULV9" s="318"/>
      <c r="ULW9" s="318"/>
      <c r="ULX9" s="318"/>
      <c r="ULY9" s="318"/>
      <c r="ULZ9" s="318"/>
      <c r="UMA9" s="318"/>
      <c r="UMB9" s="318"/>
      <c r="UMC9" s="318"/>
      <c r="UMD9" s="318"/>
      <c r="UME9" s="318"/>
      <c r="UMF9" s="318"/>
      <c r="UMG9" s="318"/>
      <c r="UMH9" s="318"/>
      <c r="UMI9" s="318"/>
      <c r="UMJ9" s="318"/>
      <c r="UMK9" s="318"/>
      <c r="UML9" s="318"/>
      <c r="UMM9" s="318"/>
      <c r="UMN9" s="318"/>
      <c r="UMO9" s="318"/>
      <c r="UMP9" s="318"/>
      <c r="UMQ9" s="318"/>
      <c r="UMR9" s="318"/>
      <c r="UMS9" s="318"/>
      <c r="UMT9" s="318"/>
      <c r="UMU9" s="318"/>
      <c r="UMV9" s="318"/>
      <c r="UMW9" s="318"/>
      <c r="UMX9" s="318"/>
      <c r="UMY9" s="318"/>
      <c r="UMZ9" s="318"/>
      <c r="UNA9" s="318"/>
      <c r="UNB9" s="318"/>
      <c r="UNC9" s="318"/>
      <c r="UND9" s="318"/>
      <c r="UNE9" s="318"/>
      <c r="UNF9" s="318"/>
      <c r="UNG9" s="318"/>
      <c r="UNH9" s="318"/>
      <c r="UNI9" s="318"/>
      <c r="UNJ9" s="318"/>
      <c r="UNK9" s="318"/>
      <c r="UNL9" s="318"/>
      <c r="UNM9" s="318"/>
      <c r="UNN9" s="318"/>
      <c r="UNO9" s="318"/>
      <c r="UNP9" s="318"/>
      <c r="UNQ9" s="318"/>
      <c r="UNR9" s="318"/>
      <c r="UNS9" s="318"/>
      <c r="UNT9" s="318"/>
      <c r="UNU9" s="318"/>
      <c r="UNV9" s="318"/>
      <c r="UNW9" s="318"/>
      <c r="UNX9" s="318"/>
      <c r="UNY9" s="318"/>
      <c r="UNZ9" s="318"/>
      <c r="UOA9" s="318"/>
      <c r="UOB9" s="318"/>
      <c r="UOC9" s="318"/>
      <c r="UOD9" s="318"/>
      <c r="UOE9" s="318"/>
      <c r="UOF9" s="318"/>
      <c r="UOG9" s="318"/>
      <c r="UOH9" s="318"/>
      <c r="UOI9" s="318"/>
      <c r="UOJ9" s="318"/>
      <c r="UOK9" s="318"/>
      <c r="UOL9" s="318"/>
      <c r="UOM9" s="318"/>
      <c r="UON9" s="318"/>
      <c r="UOO9" s="318"/>
      <c r="UOP9" s="318"/>
      <c r="UOQ9" s="318"/>
      <c r="UOR9" s="318"/>
      <c r="UOS9" s="318"/>
      <c r="UOT9" s="318"/>
      <c r="UOU9" s="318"/>
      <c r="UOV9" s="318"/>
      <c r="UOW9" s="318"/>
      <c r="UOX9" s="318"/>
      <c r="UOY9" s="318"/>
      <c r="UOZ9" s="318"/>
      <c r="UPA9" s="318"/>
      <c r="UPB9" s="318"/>
      <c r="UPC9" s="318"/>
      <c r="UPD9" s="318"/>
      <c r="UPE9" s="318"/>
      <c r="UPF9" s="318"/>
      <c r="UPG9" s="318"/>
      <c r="UPH9" s="318"/>
      <c r="UPI9" s="318"/>
      <c r="UPJ9" s="318"/>
      <c r="UPK9" s="318"/>
      <c r="UPL9" s="318"/>
      <c r="UPM9" s="318"/>
      <c r="UPN9" s="318"/>
      <c r="UPO9" s="318"/>
      <c r="UPP9" s="318"/>
      <c r="UPQ9" s="318"/>
      <c r="UPR9" s="318"/>
      <c r="UPS9" s="318"/>
      <c r="UPT9" s="318"/>
      <c r="UPU9" s="318"/>
      <c r="UPV9" s="318"/>
      <c r="UPW9" s="318"/>
      <c r="UPX9" s="318"/>
      <c r="UPY9" s="318"/>
      <c r="UPZ9" s="318"/>
      <c r="UQA9" s="318"/>
      <c r="UQB9" s="318"/>
      <c r="UQC9" s="318"/>
      <c r="UQD9" s="318"/>
      <c r="UQE9" s="318"/>
      <c r="UQF9" s="318"/>
      <c r="UQG9" s="318"/>
      <c r="UQH9" s="318"/>
      <c r="UQI9" s="318"/>
      <c r="UQJ9" s="318"/>
      <c r="UQK9" s="318"/>
      <c r="UQL9" s="318"/>
      <c r="UQM9" s="318"/>
      <c r="UQN9" s="318"/>
      <c r="UQO9" s="318"/>
      <c r="UQP9" s="318"/>
      <c r="UQQ9" s="318"/>
      <c r="UQR9" s="318"/>
      <c r="UQS9" s="318"/>
      <c r="UQT9" s="318"/>
      <c r="UQU9" s="318"/>
      <c r="UQV9" s="318"/>
      <c r="UQW9" s="318"/>
      <c r="UQX9" s="318"/>
      <c r="UQY9" s="318"/>
      <c r="UQZ9" s="318"/>
      <c r="URA9" s="318"/>
      <c r="URB9" s="318"/>
      <c r="URC9" s="318"/>
      <c r="URD9" s="318"/>
      <c r="URE9" s="318"/>
      <c r="URF9" s="318"/>
      <c r="URG9" s="318"/>
      <c r="URH9" s="318"/>
      <c r="URI9" s="318"/>
      <c r="URJ9" s="318"/>
      <c r="URK9" s="318"/>
      <c r="URL9" s="318"/>
      <c r="URM9" s="318"/>
      <c r="URN9" s="318"/>
      <c r="URO9" s="318"/>
      <c r="URP9" s="318"/>
      <c r="URQ9" s="318"/>
      <c r="URR9" s="318"/>
      <c r="URS9" s="318"/>
      <c r="URT9" s="318"/>
      <c r="URU9" s="318"/>
      <c r="URV9" s="318"/>
      <c r="URW9" s="318"/>
      <c r="URX9" s="318"/>
      <c r="URY9" s="318"/>
      <c r="URZ9" s="318"/>
      <c r="USA9" s="318"/>
      <c r="USB9" s="318"/>
      <c r="USC9" s="318"/>
      <c r="USD9" s="318"/>
      <c r="USE9" s="318"/>
      <c r="USF9" s="318"/>
      <c r="USG9" s="318"/>
      <c r="USH9" s="318"/>
      <c r="USI9" s="318"/>
      <c r="USJ9" s="318"/>
      <c r="USK9" s="318"/>
      <c r="USL9" s="318"/>
      <c r="USM9" s="318"/>
      <c r="USN9" s="318"/>
      <c r="USO9" s="318"/>
      <c r="USP9" s="318"/>
      <c r="USQ9" s="318"/>
      <c r="USR9" s="318"/>
      <c r="USS9" s="318"/>
      <c r="UST9" s="318"/>
      <c r="USU9" s="318"/>
      <c r="USV9" s="318"/>
      <c r="USW9" s="318"/>
      <c r="USX9" s="318"/>
      <c r="USY9" s="318"/>
      <c r="USZ9" s="318"/>
      <c r="UTA9" s="318"/>
      <c r="UTB9" s="318"/>
      <c r="UTC9" s="318"/>
      <c r="UTD9" s="318"/>
      <c r="UTE9" s="318"/>
      <c r="UTF9" s="318"/>
      <c r="UTG9" s="318"/>
      <c r="UTH9" s="318"/>
      <c r="UTI9" s="318"/>
      <c r="UTJ9" s="318"/>
      <c r="UTK9" s="318"/>
      <c r="UTL9" s="318"/>
      <c r="UTM9" s="318"/>
      <c r="UTN9" s="318"/>
      <c r="UTO9" s="318"/>
      <c r="UTP9" s="318"/>
      <c r="UTQ9" s="318"/>
      <c r="UTR9" s="318"/>
      <c r="UTS9" s="318"/>
      <c r="UTT9" s="318"/>
      <c r="UTU9" s="318"/>
      <c r="UTV9" s="318"/>
      <c r="UTW9" s="318"/>
      <c r="UTX9" s="318"/>
      <c r="UTY9" s="318"/>
      <c r="UTZ9" s="318"/>
      <c r="UUA9" s="318"/>
      <c r="UUB9" s="318"/>
      <c r="UUC9" s="318"/>
      <c r="UUD9" s="318"/>
      <c r="UUE9" s="318"/>
      <c r="UUF9" s="318"/>
      <c r="UUG9" s="318"/>
      <c r="UUH9" s="318"/>
      <c r="UUI9" s="318"/>
      <c r="UUJ9" s="318"/>
      <c r="UUK9" s="318"/>
      <c r="UUL9" s="318"/>
      <c r="UUM9" s="318"/>
      <c r="UUN9" s="318"/>
      <c r="UUO9" s="318"/>
      <c r="UUP9" s="318"/>
      <c r="UUQ9" s="318"/>
      <c r="UUR9" s="318"/>
      <c r="UUS9" s="318"/>
      <c r="UUT9" s="318"/>
      <c r="UUU9" s="318"/>
      <c r="UUV9" s="318"/>
      <c r="UUW9" s="318"/>
      <c r="UUX9" s="318"/>
      <c r="UUY9" s="318"/>
      <c r="UUZ9" s="318"/>
      <c r="UVA9" s="318"/>
      <c r="UVB9" s="318"/>
      <c r="UVC9" s="318"/>
      <c r="UVD9" s="318"/>
      <c r="UVE9" s="318"/>
      <c r="UVF9" s="318"/>
      <c r="UVG9" s="318"/>
      <c r="UVH9" s="318"/>
      <c r="UVI9" s="318"/>
      <c r="UVJ9" s="318"/>
      <c r="UVK9" s="318"/>
      <c r="UVL9" s="318"/>
      <c r="UVM9" s="318"/>
      <c r="UVN9" s="318"/>
      <c r="UVO9" s="318"/>
      <c r="UVP9" s="318"/>
      <c r="UVQ9" s="318"/>
      <c r="UVR9" s="318"/>
      <c r="UVS9" s="318"/>
      <c r="UVT9" s="318"/>
      <c r="UVU9" s="318"/>
      <c r="UVV9" s="318"/>
      <c r="UVW9" s="318"/>
      <c r="UVX9" s="318"/>
      <c r="UVY9" s="318"/>
      <c r="UVZ9" s="318"/>
      <c r="UWA9" s="318"/>
      <c r="UWB9" s="318"/>
      <c r="UWC9" s="318"/>
      <c r="UWD9" s="318"/>
      <c r="UWE9" s="318"/>
      <c r="UWF9" s="318"/>
      <c r="UWG9" s="318"/>
      <c r="UWH9" s="318"/>
      <c r="UWI9" s="318"/>
      <c r="UWJ9" s="318"/>
      <c r="UWK9" s="318"/>
      <c r="UWL9" s="318"/>
      <c r="UWM9" s="318"/>
      <c r="UWN9" s="318"/>
      <c r="UWO9" s="318"/>
      <c r="UWP9" s="318"/>
      <c r="UWQ9" s="318"/>
      <c r="UWR9" s="318"/>
      <c r="UWS9" s="318"/>
      <c r="UWT9" s="318"/>
      <c r="UWU9" s="318"/>
      <c r="UWV9" s="318"/>
      <c r="UWW9" s="318"/>
      <c r="UWX9" s="318"/>
      <c r="UWY9" s="318"/>
      <c r="UWZ9" s="318"/>
      <c r="UXA9" s="318"/>
      <c r="UXB9" s="318"/>
      <c r="UXC9" s="318"/>
      <c r="UXD9" s="318"/>
      <c r="UXE9" s="318"/>
      <c r="UXF9" s="318"/>
      <c r="UXG9" s="318"/>
      <c r="UXH9" s="318"/>
      <c r="UXI9" s="318"/>
      <c r="UXJ9" s="318"/>
      <c r="UXK9" s="318"/>
      <c r="UXL9" s="318"/>
      <c r="UXM9" s="318"/>
      <c r="UXN9" s="318"/>
      <c r="UXO9" s="318"/>
      <c r="UXP9" s="318"/>
      <c r="UXQ9" s="318"/>
      <c r="UXR9" s="318"/>
      <c r="UXS9" s="318"/>
      <c r="UXT9" s="318"/>
      <c r="UXU9" s="318"/>
      <c r="UXV9" s="318"/>
      <c r="UXW9" s="318"/>
      <c r="UXX9" s="318"/>
      <c r="UXY9" s="318"/>
      <c r="UXZ9" s="318"/>
      <c r="UYA9" s="318"/>
      <c r="UYB9" s="318"/>
      <c r="UYC9" s="318"/>
      <c r="UYD9" s="318"/>
      <c r="UYE9" s="318"/>
      <c r="UYF9" s="318"/>
      <c r="UYG9" s="318"/>
      <c r="UYH9" s="318"/>
      <c r="UYI9" s="318"/>
      <c r="UYJ9" s="318"/>
      <c r="UYK9" s="318"/>
      <c r="UYL9" s="318"/>
      <c r="UYM9" s="318"/>
      <c r="UYN9" s="318"/>
      <c r="UYO9" s="318"/>
      <c r="UYP9" s="318"/>
      <c r="UYQ9" s="318"/>
      <c r="UYR9" s="318"/>
      <c r="UYS9" s="318"/>
      <c r="UYT9" s="318"/>
      <c r="UYU9" s="318"/>
      <c r="UYV9" s="318"/>
      <c r="UYW9" s="318"/>
      <c r="UYX9" s="318"/>
      <c r="UYY9" s="318"/>
      <c r="UYZ9" s="318"/>
      <c r="UZA9" s="318"/>
      <c r="UZB9" s="318"/>
      <c r="UZC9" s="318"/>
      <c r="UZD9" s="318"/>
      <c r="UZE9" s="318"/>
      <c r="UZF9" s="318"/>
      <c r="UZG9" s="318"/>
      <c r="UZH9" s="318"/>
      <c r="UZI9" s="318"/>
      <c r="UZJ9" s="318"/>
      <c r="UZK9" s="318"/>
      <c r="UZL9" s="318"/>
      <c r="UZM9" s="318"/>
      <c r="UZN9" s="318"/>
      <c r="UZO9" s="318"/>
      <c r="UZP9" s="318"/>
      <c r="UZQ9" s="318"/>
      <c r="UZR9" s="318"/>
      <c r="UZS9" s="318"/>
      <c r="UZT9" s="318"/>
      <c r="UZU9" s="318"/>
      <c r="UZV9" s="318"/>
      <c r="UZW9" s="318"/>
      <c r="UZX9" s="318"/>
      <c r="UZY9" s="318"/>
      <c r="UZZ9" s="318"/>
      <c r="VAA9" s="318"/>
      <c r="VAB9" s="318"/>
      <c r="VAC9" s="318"/>
      <c r="VAD9" s="318"/>
      <c r="VAE9" s="318"/>
      <c r="VAF9" s="318"/>
      <c r="VAG9" s="318"/>
      <c r="VAH9" s="318"/>
      <c r="VAI9" s="318"/>
      <c r="VAJ9" s="318"/>
      <c r="VAK9" s="318"/>
      <c r="VAL9" s="318"/>
      <c r="VAM9" s="318"/>
      <c r="VAN9" s="318"/>
      <c r="VAO9" s="318"/>
      <c r="VAP9" s="318"/>
      <c r="VAQ9" s="318"/>
      <c r="VAR9" s="318"/>
      <c r="VAS9" s="318"/>
      <c r="VAT9" s="318"/>
      <c r="VAU9" s="318"/>
      <c r="VAV9" s="318"/>
      <c r="VAW9" s="318"/>
      <c r="VAX9" s="318"/>
      <c r="VAY9" s="318"/>
      <c r="VAZ9" s="318"/>
      <c r="VBA9" s="318"/>
      <c r="VBB9" s="318"/>
      <c r="VBC9" s="318"/>
      <c r="VBD9" s="318"/>
      <c r="VBE9" s="318"/>
      <c r="VBF9" s="318"/>
      <c r="VBG9" s="318"/>
      <c r="VBH9" s="318"/>
      <c r="VBI9" s="318"/>
      <c r="VBJ9" s="318"/>
      <c r="VBK9" s="318"/>
      <c r="VBL9" s="318"/>
      <c r="VBM9" s="318"/>
      <c r="VBN9" s="318"/>
      <c r="VBO9" s="318"/>
      <c r="VBP9" s="318"/>
      <c r="VBQ9" s="318"/>
      <c r="VBR9" s="318"/>
      <c r="VBS9" s="318"/>
      <c r="VBT9" s="318"/>
      <c r="VBU9" s="318"/>
      <c r="VBV9" s="318"/>
      <c r="VBW9" s="318"/>
      <c r="VBX9" s="318"/>
      <c r="VBY9" s="318"/>
      <c r="VBZ9" s="318"/>
      <c r="VCA9" s="318"/>
      <c r="VCB9" s="318"/>
      <c r="VCC9" s="318"/>
      <c r="VCD9" s="318"/>
      <c r="VCE9" s="318"/>
      <c r="VCF9" s="318"/>
      <c r="VCG9" s="318"/>
      <c r="VCH9" s="318"/>
      <c r="VCI9" s="318"/>
      <c r="VCJ9" s="318"/>
      <c r="VCK9" s="318"/>
      <c r="VCL9" s="318"/>
      <c r="VCM9" s="318"/>
      <c r="VCN9" s="318"/>
      <c r="VCO9" s="318"/>
      <c r="VCP9" s="318"/>
      <c r="VCQ9" s="318"/>
      <c r="VCR9" s="318"/>
      <c r="VCS9" s="318"/>
      <c r="VCT9" s="318"/>
      <c r="VCU9" s="318"/>
      <c r="VCV9" s="318"/>
      <c r="VCW9" s="318"/>
      <c r="VCX9" s="318"/>
      <c r="VCY9" s="318"/>
      <c r="VCZ9" s="318"/>
      <c r="VDA9" s="318"/>
      <c r="VDB9" s="318"/>
      <c r="VDC9" s="318"/>
      <c r="VDD9" s="318"/>
      <c r="VDE9" s="318"/>
      <c r="VDF9" s="318"/>
      <c r="VDG9" s="318"/>
      <c r="VDH9" s="318"/>
      <c r="VDI9" s="318"/>
      <c r="VDJ9" s="318"/>
      <c r="VDK9" s="318"/>
      <c r="VDL9" s="318"/>
      <c r="VDM9" s="318"/>
      <c r="VDN9" s="318"/>
      <c r="VDO9" s="318"/>
      <c r="VDP9" s="318"/>
      <c r="VDQ9" s="318"/>
      <c r="VDR9" s="318"/>
      <c r="VDS9" s="318"/>
      <c r="VDT9" s="318"/>
      <c r="VDU9" s="318"/>
      <c r="VDV9" s="318"/>
      <c r="VDW9" s="318"/>
      <c r="VDX9" s="318"/>
      <c r="VDY9" s="318"/>
      <c r="VDZ9" s="318"/>
      <c r="VEA9" s="318"/>
      <c r="VEB9" s="318"/>
      <c r="VEC9" s="318"/>
      <c r="VED9" s="318"/>
      <c r="VEE9" s="318"/>
      <c r="VEF9" s="318"/>
      <c r="VEG9" s="318"/>
      <c r="VEH9" s="318"/>
      <c r="VEI9" s="318"/>
      <c r="VEJ9" s="318"/>
      <c r="VEK9" s="318"/>
      <c r="VEL9" s="318"/>
      <c r="VEM9" s="318"/>
      <c r="VEN9" s="318"/>
      <c r="VEO9" s="318"/>
      <c r="VEP9" s="318"/>
      <c r="VEQ9" s="318"/>
      <c r="VER9" s="318"/>
      <c r="VES9" s="318"/>
      <c r="VET9" s="318"/>
      <c r="VEU9" s="318"/>
      <c r="VEV9" s="318"/>
      <c r="VEW9" s="318"/>
      <c r="VEX9" s="318"/>
      <c r="VEY9" s="318"/>
      <c r="VEZ9" s="318"/>
      <c r="VFA9" s="318"/>
      <c r="VFB9" s="318"/>
      <c r="VFC9" s="318"/>
      <c r="VFD9" s="318"/>
      <c r="VFE9" s="318"/>
      <c r="VFF9" s="318"/>
      <c r="VFG9" s="318"/>
      <c r="VFH9" s="318"/>
      <c r="VFI9" s="318"/>
      <c r="VFJ9" s="318"/>
      <c r="VFK9" s="318"/>
      <c r="VFL9" s="318"/>
      <c r="VFM9" s="318"/>
      <c r="VFN9" s="318"/>
      <c r="VFO9" s="318"/>
      <c r="VFP9" s="318"/>
      <c r="VFQ9" s="318"/>
      <c r="VFR9" s="318"/>
      <c r="VFS9" s="318"/>
      <c r="VFT9" s="318"/>
      <c r="VFU9" s="318"/>
      <c r="VFV9" s="318"/>
      <c r="VFW9" s="318"/>
      <c r="VFX9" s="318"/>
      <c r="VFY9" s="318"/>
      <c r="VFZ9" s="318"/>
      <c r="VGA9" s="318"/>
      <c r="VGB9" s="318"/>
      <c r="VGC9" s="318"/>
      <c r="VGD9" s="318"/>
      <c r="VGE9" s="318"/>
      <c r="VGF9" s="318"/>
      <c r="VGG9" s="318"/>
      <c r="VGH9" s="318"/>
      <c r="VGI9" s="318"/>
      <c r="VGJ9" s="318"/>
      <c r="VGK9" s="318"/>
      <c r="VGL9" s="318"/>
      <c r="VGM9" s="318"/>
      <c r="VGN9" s="318"/>
      <c r="VGO9" s="318"/>
      <c r="VGP9" s="318"/>
      <c r="VGQ9" s="318"/>
      <c r="VGR9" s="318"/>
      <c r="VGS9" s="318"/>
      <c r="VGT9" s="318"/>
      <c r="VGU9" s="318"/>
      <c r="VGV9" s="318"/>
      <c r="VGW9" s="318"/>
      <c r="VGX9" s="318"/>
      <c r="VGY9" s="318"/>
      <c r="VGZ9" s="318"/>
      <c r="VHA9" s="318"/>
      <c r="VHB9" s="318"/>
      <c r="VHC9" s="318"/>
      <c r="VHD9" s="318"/>
      <c r="VHE9" s="318"/>
      <c r="VHF9" s="318"/>
      <c r="VHG9" s="318"/>
      <c r="VHH9" s="318"/>
      <c r="VHI9" s="318"/>
      <c r="VHJ9" s="318"/>
      <c r="VHK9" s="318"/>
      <c r="VHL9" s="318"/>
      <c r="VHM9" s="318"/>
      <c r="VHN9" s="318"/>
      <c r="VHO9" s="318"/>
      <c r="VHP9" s="318"/>
      <c r="VHQ9" s="318"/>
      <c r="VHR9" s="318"/>
      <c r="VHS9" s="318"/>
      <c r="VHT9" s="318"/>
      <c r="VHU9" s="318"/>
      <c r="VHV9" s="318"/>
      <c r="VHW9" s="318"/>
      <c r="VHX9" s="318"/>
      <c r="VHY9" s="318"/>
      <c r="VHZ9" s="318"/>
      <c r="VIA9" s="318"/>
      <c r="VIB9" s="318"/>
      <c r="VIC9" s="318"/>
      <c r="VID9" s="318"/>
      <c r="VIE9" s="318"/>
      <c r="VIF9" s="318"/>
      <c r="VIG9" s="318"/>
      <c r="VIH9" s="318"/>
      <c r="VII9" s="318"/>
      <c r="VIJ9" s="318"/>
      <c r="VIK9" s="318"/>
      <c r="VIL9" s="318"/>
      <c r="VIM9" s="318"/>
      <c r="VIN9" s="318"/>
      <c r="VIO9" s="318"/>
      <c r="VIP9" s="318"/>
      <c r="VIQ9" s="318"/>
      <c r="VIR9" s="318"/>
      <c r="VIS9" s="318"/>
      <c r="VIT9" s="318"/>
      <c r="VIU9" s="318"/>
      <c r="VIV9" s="318"/>
      <c r="VIW9" s="318"/>
      <c r="VIX9" s="318"/>
      <c r="VIY9" s="318"/>
      <c r="VIZ9" s="318"/>
      <c r="VJA9" s="318"/>
      <c r="VJB9" s="318"/>
      <c r="VJC9" s="318"/>
      <c r="VJD9" s="318"/>
      <c r="VJE9" s="318"/>
      <c r="VJF9" s="318"/>
      <c r="VJG9" s="318"/>
      <c r="VJH9" s="318"/>
      <c r="VJI9" s="318"/>
      <c r="VJJ9" s="318"/>
      <c r="VJK9" s="318"/>
      <c r="VJL9" s="318"/>
      <c r="VJM9" s="318"/>
      <c r="VJN9" s="318"/>
      <c r="VJO9" s="318"/>
      <c r="VJP9" s="318"/>
      <c r="VJQ9" s="318"/>
      <c r="VJR9" s="318"/>
      <c r="VJS9" s="318"/>
      <c r="VJT9" s="318"/>
      <c r="VJU9" s="318"/>
      <c r="VJV9" s="318"/>
      <c r="VJW9" s="318"/>
      <c r="VJX9" s="318"/>
      <c r="VJY9" s="318"/>
      <c r="VJZ9" s="318"/>
      <c r="VKA9" s="318"/>
      <c r="VKB9" s="318"/>
      <c r="VKC9" s="318"/>
      <c r="VKD9" s="318"/>
      <c r="VKE9" s="318"/>
      <c r="VKF9" s="318"/>
      <c r="VKG9" s="318"/>
      <c r="VKH9" s="318"/>
      <c r="VKI9" s="318"/>
      <c r="VKJ9" s="318"/>
      <c r="VKK9" s="318"/>
      <c r="VKL9" s="318"/>
      <c r="VKM9" s="318"/>
      <c r="VKN9" s="318"/>
      <c r="VKO9" s="318"/>
      <c r="VKP9" s="318"/>
      <c r="VKQ9" s="318"/>
      <c r="VKR9" s="318"/>
      <c r="VKS9" s="318"/>
      <c r="VKT9" s="318"/>
      <c r="VKU9" s="318"/>
      <c r="VKV9" s="318"/>
      <c r="VKW9" s="318"/>
      <c r="VKX9" s="318"/>
      <c r="VKY9" s="318"/>
      <c r="VKZ9" s="318"/>
      <c r="VLA9" s="318"/>
      <c r="VLB9" s="318"/>
      <c r="VLC9" s="318"/>
      <c r="VLD9" s="318"/>
      <c r="VLE9" s="318"/>
      <c r="VLF9" s="318"/>
      <c r="VLG9" s="318"/>
      <c r="VLH9" s="318"/>
      <c r="VLI9" s="318"/>
      <c r="VLJ9" s="318"/>
      <c r="VLK9" s="318"/>
      <c r="VLL9" s="318"/>
      <c r="VLM9" s="318"/>
      <c r="VLN9" s="318"/>
      <c r="VLO9" s="318"/>
      <c r="VLP9" s="318"/>
      <c r="VLQ9" s="318"/>
      <c r="VLR9" s="318"/>
      <c r="VLS9" s="318"/>
      <c r="VLT9" s="318"/>
      <c r="VLU9" s="318"/>
      <c r="VLV9" s="318"/>
      <c r="VLW9" s="318"/>
      <c r="VLX9" s="318"/>
      <c r="VLY9" s="318"/>
      <c r="VLZ9" s="318"/>
      <c r="VMA9" s="318"/>
      <c r="VMB9" s="318"/>
      <c r="VMC9" s="318"/>
      <c r="VMD9" s="318"/>
      <c r="VME9" s="318"/>
      <c r="VMF9" s="318"/>
      <c r="VMG9" s="318"/>
      <c r="VMH9" s="318"/>
      <c r="VMI9" s="318"/>
      <c r="VMJ9" s="318"/>
      <c r="VMK9" s="318"/>
      <c r="VML9" s="318"/>
      <c r="VMM9" s="318"/>
      <c r="VMN9" s="318"/>
      <c r="VMO9" s="318"/>
      <c r="VMP9" s="318"/>
      <c r="VMQ9" s="318"/>
      <c r="VMR9" s="318"/>
      <c r="VMS9" s="318"/>
      <c r="VMT9" s="318"/>
      <c r="VMU9" s="318"/>
      <c r="VMV9" s="318"/>
      <c r="VMW9" s="318"/>
      <c r="VMX9" s="318"/>
      <c r="VMY9" s="318"/>
      <c r="VMZ9" s="318"/>
      <c r="VNA9" s="318"/>
      <c r="VNB9" s="318"/>
      <c r="VNC9" s="318"/>
      <c r="VND9" s="318"/>
      <c r="VNE9" s="318"/>
      <c r="VNF9" s="318"/>
      <c r="VNG9" s="318"/>
      <c r="VNH9" s="318"/>
      <c r="VNI9" s="318"/>
      <c r="VNJ9" s="318"/>
      <c r="VNK9" s="318"/>
      <c r="VNL9" s="318"/>
      <c r="VNM9" s="318"/>
      <c r="VNN9" s="318"/>
      <c r="VNO9" s="318"/>
      <c r="VNP9" s="318"/>
      <c r="VNQ9" s="318"/>
      <c r="VNR9" s="318"/>
      <c r="VNS9" s="318"/>
      <c r="VNT9" s="318"/>
      <c r="VNU9" s="318"/>
      <c r="VNV9" s="318"/>
      <c r="VNW9" s="318"/>
      <c r="VNX9" s="318"/>
      <c r="VNY9" s="318"/>
      <c r="VNZ9" s="318"/>
      <c r="VOA9" s="318"/>
      <c r="VOB9" s="318"/>
      <c r="VOC9" s="318"/>
      <c r="VOD9" s="318"/>
      <c r="VOE9" s="318"/>
      <c r="VOF9" s="318"/>
      <c r="VOG9" s="318"/>
      <c r="VOH9" s="318"/>
      <c r="VOI9" s="318"/>
      <c r="VOJ9" s="318"/>
      <c r="VOK9" s="318"/>
      <c r="VOL9" s="318"/>
      <c r="VOM9" s="318"/>
      <c r="VON9" s="318"/>
      <c r="VOO9" s="318"/>
      <c r="VOP9" s="318"/>
      <c r="VOQ9" s="318"/>
      <c r="VOR9" s="318"/>
      <c r="VOS9" s="318"/>
      <c r="VOT9" s="318"/>
      <c r="VOU9" s="318"/>
      <c r="VOV9" s="318"/>
      <c r="VOW9" s="318"/>
      <c r="VOX9" s="318"/>
      <c r="VOY9" s="318"/>
      <c r="VOZ9" s="318"/>
      <c r="VPA9" s="318"/>
      <c r="VPB9" s="318"/>
      <c r="VPC9" s="318"/>
      <c r="VPD9" s="318"/>
      <c r="VPE9" s="318"/>
      <c r="VPF9" s="318"/>
      <c r="VPG9" s="318"/>
      <c r="VPH9" s="318"/>
      <c r="VPI9" s="318"/>
      <c r="VPJ9" s="318"/>
      <c r="VPK9" s="318"/>
      <c r="VPL9" s="318"/>
      <c r="VPM9" s="318"/>
      <c r="VPN9" s="318"/>
      <c r="VPO9" s="318"/>
      <c r="VPP9" s="318"/>
      <c r="VPQ9" s="318"/>
      <c r="VPR9" s="318"/>
      <c r="VPS9" s="318"/>
      <c r="VPT9" s="318"/>
      <c r="VPU9" s="318"/>
      <c r="VPV9" s="318"/>
      <c r="VPW9" s="318"/>
      <c r="VPX9" s="318"/>
      <c r="VPY9" s="318"/>
      <c r="VPZ9" s="318"/>
      <c r="VQA9" s="318"/>
      <c r="VQB9" s="318"/>
      <c r="VQC9" s="318"/>
      <c r="VQD9" s="318"/>
      <c r="VQE9" s="318"/>
      <c r="VQF9" s="318"/>
      <c r="VQG9" s="318"/>
      <c r="VQH9" s="318"/>
      <c r="VQI9" s="318"/>
      <c r="VQJ9" s="318"/>
      <c r="VQK9" s="318"/>
      <c r="VQL9" s="318"/>
      <c r="VQM9" s="318"/>
      <c r="VQN9" s="318"/>
      <c r="VQO9" s="318"/>
      <c r="VQP9" s="318"/>
      <c r="VQQ9" s="318"/>
      <c r="VQR9" s="318"/>
      <c r="VQS9" s="318"/>
      <c r="VQT9" s="318"/>
      <c r="VQU9" s="318"/>
      <c r="VQV9" s="318"/>
      <c r="VQW9" s="318"/>
      <c r="VQX9" s="318"/>
      <c r="VQY9" s="318"/>
      <c r="VQZ9" s="318"/>
      <c r="VRA9" s="318"/>
      <c r="VRB9" s="318"/>
      <c r="VRC9" s="318"/>
      <c r="VRD9" s="318"/>
      <c r="VRE9" s="318"/>
      <c r="VRF9" s="318"/>
      <c r="VRG9" s="318"/>
      <c r="VRH9" s="318"/>
      <c r="VRI9" s="318"/>
      <c r="VRJ9" s="318"/>
      <c r="VRK9" s="318"/>
      <c r="VRL9" s="318"/>
      <c r="VRM9" s="318"/>
      <c r="VRN9" s="318"/>
      <c r="VRO9" s="318"/>
      <c r="VRP9" s="318"/>
      <c r="VRQ9" s="318"/>
      <c r="VRR9" s="318"/>
      <c r="VRS9" s="318"/>
      <c r="VRT9" s="318"/>
      <c r="VRU9" s="318"/>
      <c r="VRV9" s="318"/>
      <c r="VRW9" s="318"/>
      <c r="VRX9" s="318"/>
      <c r="VRY9" s="318"/>
      <c r="VRZ9" s="318"/>
      <c r="VSA9" s="318"/>
      <c r="VSB9" s="318"/>
      <c r="VSC9" s="318"/>
      <c r="VSD9" s="318"/>
      <c r="VSE9" s="318"/>
      <c r="VSF9" s="318"/>
      <c r="VSG9" s="318"/>
      <c r="VSH9" s="318"/>
      <c r="VSI9" s="318"/>
      <c r="VSJ9" s="318"/>
      <c r="VSK9" s="318"/>
      <c r="VSL9" s="318"/>
      <c r="VSM9" s="318"/>
      <c r="VSN9" s="318"/>
      <c r="VSO9" s="318"/>
      <c r="VSP9" s="318"/>
      <c r="VSQ9" s="318"/>
      <c r="VSR9" s="318"/>
      <c r="VSS9" s="318"/>
      <c r="VST9" s="318"/>
      <c r="VSU9" s="318"/>
      <c r="VSV9" s="318"/>
      <c r="VSW9" s="318"/>
      <c r="VSX9" s="318"/>
      <c r="VSY9" s="318"/>
      <c r="VSZ9" s="318"/>
      <c r="VTA9" s="318"/>
      <c r="VTB9" s="318"/>
      <c r="VTC9" s="318"/>
      <c r="VTD9" s="318"/>
      <c r="VTE9" s="318"/>
      <c r="VTF9" s="318"/>
      <c r="VTG9" s="318"/>
      <c r="VTH9" s="318"/>
      <c r="VTI9" s="318"/>
      <c r="VTJ9" s="318"/>
      <c r="VTK9" s="318"/>
      <c r="VTL9" s="318"/>
      <c r="VTM9" s="318"/>
      <c r="VTN9" s="318"/>
      <c r="VTO9" s="318"/>
      <c r="VTP9" s="318"/>
      <c r="VTQ9" s="318"/>
      <c r="VTR9" s="318"/>
      <c r="VTS9" s="318"/>
      <c r="VTT9" s="318"/>
      <c r="VTU9" s="318"/>
      <c r="VTV9" s="318"/>
      <c r="VTW9" s="318"/>
      <c r="VTX9" s="318"/>
      <c r="VTY9" s="318"/>
      <c r="VTZ9" s="318"/>
      <c r="VUA9" s="318"/>
      <c r="VUB9" s="318"/>
      <c r="VUC9" s="318"/>
      <c r="VUD9" s="318"/>
      <c r="VUE9" s="318"/>
      <c r="VUF9" s="318"/>
      <c r="VUG9" s="318"/>
      <c r="VUH9" s="318"/>
      <c r="VUI9" s="318"/>
      <c r="VUJ9" s="318"/>
      <c r="VUK9" s="318"/>
      <c r="VUL9" s="318"/>
      <c r="VUM9" s="318"/>
      <c r="VUN9" s="318"/>
      <c r="VUO9" s="318"/>
      <c r="VUP9" s="318"/>
      <c r="VUQ9" s="318"/>
      <c r="VUR9" s="318"/>
      <c r="VUS9" s="318"/>
      <c r="VUT9" s="318"/>
      <c r="VUU9" s="318"/>
      <c r="VUV9" s="318"/>
      <c r="VUW9" s="318"/>
      <c r="VUX9" s="318"/>
      <c r="VUY9" s="318"/>
      <c r="VUZ9" s="318"/>
      <c r="VVA9" s="318"/>
      <c r="VVB9" s="318"/>
      <c r="VVC9" s="318"/>
      <c r="VVD9" s="318"/>
      <c r="VVE9" s="318"/>
      <c r="VVF9" s="318"/>
      <c r="VVG9" s="318"/>
      <c r="VVH9" s="318"/>
      <c r="VVI9" s="318"/>
      <c r="VVJ9" s="318"/>
      <c r="VVK9" s="318"/>
      <c r="VVL9" s="318"/>
      <c r="VVM9" s="318"/>
      <c r="VVN9" s="318"/>
      <c r="VVO9" s="318"/>
      <c r="VVP9" s="318"/>
      <c r="VVQ9" s="318"/>
      <c r="VVR9" s="318"/>
      <c r="VVS9" s="318"/>
      <c r="VVT9" s="318"/>
      <c r="VVU9" s="318"/>
      <c r="VVV9" s="318"/>
      <c r="VVW9" s="318"/>
      <c r="VVX9" s="318"/>
      <c r="VVY9" s="318"/>
      <c r="VVZ9" s="318"/>
      <c r="VWA9" s="318"/>
      <c r="VWB9" s="318"/>
      <c r="VWC9" s="318"/>
      <c r="VWD9" s="318"/>
      <c r="VWE9" s="318"/>
      <c r="VWF9" s="318"/>
      <c r="VWG9" s="318"/>
      <c r="VWH9" s="318"/>
      <c r="VWI9" s="318"/>
      <c r="VWJ9" s="318"/>
      <c r="VWK9" s="318"/>
      <c r="VWL9" s="318"/>
      <c r="VWM9" s="318"/>
      <c r="VWN9" s="318"/>
      <c r="VWO9" s="318"/>
      <c r="VWP9" s="318"/>
      <c r="VWQ9" s="318"/>
      <c r="VWR9" s="318"/>
      <c r="VWS9" s="318"/>
      <c r="VWT9" s="318"/>
      <c r="VWU9" s="318"/>
      <c r="VWV9" s="318"/>
      <c r="VWW9" s="318"/>
      <c r="VWX9" s="318"/>
      <c r="VWY9" s="318"/>
      <c r="VWZ9" s="318"/>
      <c r="VXA9" s="318"/>
      <c r="VXB9" s="318"/>
      <c r="VXC9" s="318"/>
      <c r="VXD9" s="318"/>
      <c r="VXE9" s="318"/>
      <c r="VXF9" s="318"/>
      <c r="VXG9" s="318"/>
      <c r="VXH9" s="318"/>
      <c r="VXI9" s="318"/>
      <c r="VXJ9" s="318"/>
      <c r="VXK9" s="318"/>
      <c r="VXL9" s="318"/>
      <c r="VXM9" s="318"/>
      <c r="VXN9" s="318"/>
      <c r="VXO9" s="318"/>
      <c r="VXP9" s="318"/>
      <c r="VXQ9" s="318"/>
      <c r="VXR9" s="318"/>
      <c r="VXS9" s="318"/>
      <c r="VXT9" s="318"/>
      <c r="VXU9" s="318"/>
      <c r="VXV9" s="318"/>
      <c r="VXW9" s="318"/>
      <c r="VXX9" s="318"/>
      <c r="VXY9" s="318"/>
      <c r="VXZ9" s="318"/>
      <c r="VYA9" s="318"/>
      <c r="VYB9" s="318"/>
      <c r="VYC9" s="318"/>
      <c r="VYD9" s="318"/>
      <c r="VYE9" s="318"/>
      <c r="VYF9" s="318"/>
      <c r="VYG9" s="318"/>
      <c r="VYH9" s="318"/>
      <c r="VYI9" s="318"/>
      <c r="VYJ9" s="318"/>
      <c r="VYK9" s="318"/>
      <c r="VYL9" s="318"/>
      <c r="VYM9" s="318"/>
      <c r="VYN9" s="318"/>
      <c r="VYO9" s="318"/>
      <c r="VYP9" s="318"/>
      <c r="VYQ9" s="318"/>
      <c r="VYR9" s="318"/>
      <c r="VYS9" s="318"/>
      <c r="VYT9" s="318"/>
      <c r="VYU9" s="318"/>
      <c r="VYV9" s="318"/>
      <c r="VYW9" s="318"/>
      <c r="VYX9" s="318"/>
      <c r="VYY9" s="318"/>
      <c r="VYZ9" s="318"/>
      <c r="VZA9" s="318"/>
      <c r="VZB9" s="318"/>
      <c r="VZC9" s="318"/>
      <c r="VZD9" s="318"/>
      <c r="VZE9" s="318"/>
      <c r="VZF9" s="318"/>
      <c r="VZG9" s="318"/>
      <c r="VZH9" s="318"/>
      <c r="VZI9" s="318"/>
      <c r="VZJ9" s="318"/>
      <c r="VZK9" s="318"/>
      <c r="VZL9" s="318"/>
      <c r="VZM9" s="318"/>
      <c r="VZN9" s="318"/>
      <c r="VZO9" s="318"/>
      <c r="VZP9" s="318"/>
      <c r="VZQ9" s="318"/>
      <c r="VZR9" s="318"/>
      <c r="VZS9" s="318"/>
      <c r="VZT9" s="318"/>
      <c r="VZU9" s="318"/>
      <c r="VZV9" s="318"/>
      <c r="VZW9" s="318"/>
      <c r="VZX9" s="318"/>
      <c r="VZY9" s="318"/>
      <c r="VZZ9" s="318"/>
      <c r="WAA9" s="318"/>
      <c r="WAB9" s="318"/>
      <c r="WAC9" s="318"/>
      <c r="WAD9" s="318"/>
      <c r="WAE9" s="318"/>
      <c r="WAF9" s="318"/>
      <c r="WAG9" s="318"/>
      <c r="WAH9" s="318"/>
      <c r="WAI9" s="318"/>
      <c r="WAJ9" s="318"/>
      <c r="WAK9" s="318"/>
      <c r="WAL9" s="318"/>
      <c r="WAM9" s="318"/>
      <c r="WAN9" s="318"/>
      <c r="WAO9" s="318"/>
      <c r="WAP9" s="318"/>
      <c r="WAQ9" s="318"/>
      <c r="WAR9" s="318"/>
      <c r="WAS9" s="318"/>
      <c r="WAT9" s="318"/>
      <c r="WAU9" s="318"/>
      <c r="WAV9" s="318"/>
      <c r="WAW9" s="318"/>
      <c r="WAX9" s="318"/>
      <c r="WAY9" s="318"/>
      <c r="WAZ9" s="318"/>
      <c r="WBA9" s="318"/>
      <c r="WBB9" s="318"/>
      <c r="WBC9" s="318"/>
      <c r="WBD9" s="318"/>
      <c r="WBE9" s="318"/>
      <c r="WBF9" s="318"/>
      <c r="WBG9" s="318"/>
      <c r="WBH9" s="318"/>
      <c r="WBI9" s="318"/>
      <c r="WBJ9" s="318"/>
      <c r="WBK9" s="318"/>
      <c r="WBL9" s="318"/>
      <c r="WBM9" s="318"/>
      <c r="WBN9" s="318"/>
      <c r="WBO9" s="318"/>
      <c r="WBP9" s="318"/>
      <c r="WBQ9" s="318"/>
      <c r="WBR9" s="318"/>
      <c r="WBS9" s="318"/>
      <c r="WBT9" s="318"/>
      <c r="WBU9" s="318"/>
      <c r="WBV9" s="318"/>
      <c r="WBW9" s="318"/>
      <c r="WBX9" s="318"/>
      <c r="WBY9" s="318"/>
      <c r="WBZ9" s="318"/>
      <c r="WCA9" s="318"/>
      <c r="WCB9" s="318"/>
      <c r="WCC9" s="318"/>
      <c r="WCD9" s="318"/>
      <c r="WCE9" s="318"/>
      <c r="WCF9" s="318"/>
      <c r="WCG9" s="318"/>
      <c r="WCH9" s="318"/>
      <c r="WCI9" s="318"/>
      <c r="WCJ9" s="318"/>
      <c r="WCK9" s="318"/>
      <c r="WCL9" s="318"/>
      <c r="WCM9" s="318"/>
      <c r="WCN9" s="318"/>
      <c r="WCO9" s="318"/>
      <c r="WCP9" s="318"/>
      <c r="WCQ9" s="318"/>
      <c r="WCR9" s="318"/>
      <c r="WCS9" s="318"/>
      <c r="WCT9" s="318"/>
      <c r="WCU9" s="318"/>
      <c r="WCV9" s="318"/>
      <c r="WCW9" s="318"/>
      <c r="WCX9" s="318"/>
      <c r="WCY9" s="318"/>
      <c r="WCZ9" s="318"/>
      <c r="WDA9" s="318"/>
      <c r="WDB9" s="318"/>
      <c r="WDC9" s="318"/>
      <c r="WDD9" s="318"/>
      <c r="WDE9" s="318"/>
      <c r="WDF9" s="318"/>
      <c r="WDG9" s="318"/>
      <c r="WDH9" s="318"/>
      <c r="WDI9" s="318"/>
      <c r="WDJ9" s="318"/>
      <c r="WDK9" s="318"/>
      <c r="WDL9" s="318"/>
      <c r="WDM9" s="318"/>
      <c r="WDN9" s="318"/>
      <c r="WDO9" s="318"/>
      <c r="WDP9" s="318"/>
      <c r="WDQ9" s="318"/>
      <c r="WDR9" s="318"/>
      <c r="WDS9" s="318"/>
      <c r="WDT9" s="318"/>
      <c r="WDU9" s="318"/>
      <c r="WDV9" s="318"/>
      <c r="WDW9" s="318"/>
      <c r="WDX9" s="318"/>
      <c r="WDY9" s="318"/>
      <c r="WDZ9" s="318"/>
      <c r="WEA9" s="318"/>
      <c r="WEB9" s="318"/>
      <c r="WEC9" s="318"/>
      <c r="WED9" s="318"/>
      <c r="WEE9" s="318"/>
      <c r="WEF9" s="318"/>
      <c r="WEG9" s="318"/>
      <c r="WEH9" s="318"/>
      <c r="WEI9" s="318"/>
      <c r="WEJ9" s="318"/>
      <c r="WEK9" s="318"/>
      <c r="WEL9" s="318"/>
      <c r="WEM9" s="318"/>
      <c r="WEN9" s="318"/>
      <c r="WEO9" s="318"/>
      <c r="WEP9" s="318"/>
      <c r="WEQ9" s="318"/>
      <c r="WER9" s="318"/>
      <c r="WES9" s="318"/>
      <c r="WET9" s="318"/>
      <c r="WEU9" s="318"/>
      <c r="WEV9" s="318"/>
      <c r="WEW9" s="318"/>
      <c r="WEX9" s="318"/>
      <c r="WEY9" s="318"/>
      <c r="WEZ9" s="318"/>
      <c r="WFA9" s="318"/>
      <c r="WFB9" s="318"/>
      <c r="WFC9" s="318"/>
      <c r="WFD9" s="318"/>
      <c r="WFE9" s="318"/>
      <c r="WFF9" s="318"/>
      <c r="WFG9" s="318"/>
      <c r="WFH9" s="318"/>
      <c r="WFI9" s="318"/>
      <c r="WFJ9" s="318"/>
      <c r="WFK9" s="318"/>
      <c r="WFL9" s="318"/>
      <c r="WFM9" s="318"/>
      <c r="WFN9" s="318"/>
      <c r="WFO9" s="318"/>
      <c r="WFP9" s="318"/>
      <c r="WFQ9" s="318"/>
      <c r="WFR9" s="318"/>
      <c r="WFS9" s="318"/>
      <c r="WFT9" s="318"/>
      <c r="WFU9" s="318"/>
      <c r="WFV9" s="318"/>
      <c r="WFW9" s="318"/>
      <c r="WFX9" s="318"/>
      <c r="WFY9" s="318"/>
      <c r="WFZ9" s="318"/>
      <c r="WGA9" s="318"/>
      <c r="WGB9" s="318"/>
      <c r="WGC9" s="318"/>
      <c r="WGD9" s="318"/>
      <c r="WGE9" s="318"/>
      <c r="WGF9" s="318"/>
      <c r="WGG9" s="318"/>
      <c r="WGH9" s="318"/>
      <c r="WGI9" s="318"/>
      <c r="WGJ9" s="318"/>
      <c r="WGK9" s="318"/>
      <c r="WGL9" s="318"/>
      <c r="WGM9" s="318"/>
      <c r="WGN9" s="318"/>
      <c r="WGO9" s="318"/>
      <c r="WGP9" s="318"/>
      <c r="WGQ9" s="318"/>
      <c r="WGR9" s="318"/>
      <c r="WGS9" s="318"/>
      <c r="WGT9" s="318"/>
      <c r="WGU9" s="318"/>
      <c r="WGV9" s="318"/>
      <c r="WGW9" s="318"/>
      <c r="WGX9" s="318"/>
      <c r="WGY9" s="318"/>
      <c r="WGZ9" s="318"/>
      <c r="WHA9" s="318"/>
      <c r="WHB9" s="318"/>
      <c r="WHC9" s="318"/>
      <c r="WHD9" s="318"/>
      <c r="WHE9" s="318"/>
      <c r="WHF9" s="318"/>
      <c r="WHG9" s="318"/>
      <c r="WHH9" s="318"/>
      <c r="WHI9" s="318"/>
      <c r="WHJ9" s="318"/>
      <c r="WHK9" s="318"/>
      <c r="WHL9" s="318"/>
      <c r="WHM9" s="318"/>
      <c r="WHN9" s="318"/>
      <c r="WHO9" s="318"/>
      <c r="WHP9" s="318"/>
      <c r="WHQ9" s="318"/>
      <c r="WHR9" s="318"/>
      <c r="WHS9" s="318"/>
      <c r="WHT9" s="318"/>
      <c r="WHU9" s="318"/>
      <c r="WHV9" s="318"/>
      <c r="WHW9" s="318"/>
      <c r="WHX9" s="318"/>
      <c r="WHY9" s="318"/>
      <c r="WHZ9" s="318"/>
      <c r="WIA9" s="318"/>
      <c r="WIB9" s="318"/>
      <c r="WIC9" s="318"/>
      <c r="WID9" s="318"/>
      <c r="WIE9" s="318"/>
      <c r="WIF9" s="318"/>
      <c r="WIG9" s="318"/>
      <c r="WIH9" s="318"/>
      <c r="WII9" s="318"/>
      <c r="WIJ9" s="318"/>
      <c r="WIK9" s="318"/>
      <c r="WIL9" s="318"/>
      <c r="WIM9" s="318"/>
      <c r="WIN9" s="318"/>
      <c r="WIO9" s="318"/>
      <c r="WIP9" s="318"/>
      <c r="WIQ9" s="318"/>
      <c r="WIR9" s="318"/>
      <c r="WIS9" s="318"/>
      <c r="WIT9" s="318"/>
      <c r="WIU9" s="318"/>
      <c r="WIV9" s="318"/>
      <c r="WIW9" s="318"/>
      <c r="WIX9" s="318"/>
      <c r="WIY9" s="318"/>
      <c r="WIZ9" s="318"/>
      <c r="WJA9" s="318"/>
      <c r="WJB9" s="318"/>
      <c r="WJC9" s="318"/>
      <c r="WJD9" s="318"/>
      <c r="WJE9" s="318"/>
      <c r="WJF9" s="318"/>
      <c r="WJG9" s="318"/>
      <c r="WJH9" s="318"/>
      <c r="WJI9" s="318"/>
      <c r="WJJ9" s="318"/>
      <c r="WJK9" s="318"/>
      <c r="WJL9" s="318"/>
      <c r="WJM9" s="318"/>
      <c r="WJN9" s="318"/>
      <c r="WJO9" s="318"/>
      <c r="WJP9" s="318"/>
      <c r="WJQ9" s="318"/>
      <c r="WJR9" s="318"/>
      <c r="WJS9" s="318"/>
      <c r="WJT9" s="318"/>
      <c r="WJU9" s="318"/>
      <c r="WJV9" s="318"/>
      <c r="WJW9" s="318"/>
      <c r="WJX9" s="318"/>
      <c r="WJY9" s="318"/>
      <c r="WJZ9" s="318"/>
      <c r="WKA9" s="318"/>
      <c r="WKB9" s="318"/>
      <c r="WKC9" s="318"/>
      <c r="WKD9" s="318"/>
      <c r="WKE9" s="318"/>
      <c r="WKF9" s="318"/>
      <c r="WKG9" s="318"/>
      <c r="WKH9" s="318"/>
      <c r="WKI9" s="318"/>
      <c r="WKJ9" s="318"/>
      <c r="WKK9" s="318"/>
      <c r="WKL9" s="318"/>
      <c r="WKM9" s="318"/>
      <c r="WKN9" s="318"/>
      <c r="WKO9" s="318"/>
      <c r="WKP9" s="318"/>
      <c r="WKQ9" s="318"/>
      <c r="WKR9" s="318"/>
      <c r="WKS9" s="318"/>
      <c r="WKT9" s="318"/>
      <c r="WKU9" s="318"/>
      <c r="WKV9" s="318"/>
      <c r="WKW9" s="318"/>
      <c r="WKX9" s="318"/>
      <c r="WKY9" s="318"/>
      <c r="WKZ9" s="318"/>
      <c r="WLA9" s="318"/>
      <c r="WLB9" s="318"/>
      <c r="WLC9" s="318"/>
      <c r="WLD9" s="318"/>
      <c r="WLE9" s="318"/>
      <c r="WLF9" s="318"/>
      <c r="WLG9" s="318"/>
      <c r="WLH9" s="318"/>
      <c r="WLI9" s="318"/>
      <c r="WLJ9" s="318"/>
      <c r="WLK9" s="318"/>
      <c r="WLL9" s="318"/>
      <c r="WLM9" s="318"/>
      <c r="WLN9" s="318"/>
      <c r="WLO9" s="318"/>
      <c r="WLP9" s="318"/>
      <c r="WLQ9" s="318"/>
      <c r="WLR9" s="318"/>
      <c r="WLS9" s="318"/>
      <c r="WLT9" s="318"/>
      <c r="WLU9" s="318"/>
      <c r="WLV9" s="318"/>
      <c r="WLW9" s="318"/>
      <c r="WLX9" s="318"/>
      <c r="WLY9" s="318"/>
      <c r="WLZ9" s="318"/>
      <c r="WMA9" s="318"/>
      <c r="WMB9" s="318"/>
      <c r="WMC9" s="318"/>
      <c r="WMD9" s="318"/>
      <c r="WME9" s="318"/>
      <c r="WMF9" s="318"/>
      <c r="WMG9" s="318"/>
      <c r="WMH9" s="318"/>
      <c r="WMI9" s="318"/>
      <c r="WMJ9" s="318"/>
      <c r="WMK9" s="318"/>
      <c r="WML9" s="318"/>
      <c r="WMM9" s="318"/>
      <c r="WMN9" s="318"/>
      <c r="WMO9" s="318"/>
      <c r="WMP9" s="318"/>
      <c r="WMQ9" s="318"/>
      <c r="WMR9" s="318"/>
      <c r="WMS9" s="318"/>
      <c r="WMT9" s="318"/>
      <c r="WMU9" s="318"/>
      <c r="WMV9" s="318"/>
      <c r="WMW9" s="318"/>
      <c r="WMX9" s="318"/>
      <c r="WMY9" s="318"/>
      <c r="WMZ9" s="318"/>
      <c r="WNA9" s="318"/>
      <c r="WNB9" s="318"/>
      <c r="WNC9" s="318"/>
      <c r="WND9" s="318"/>
      <c r="WNE9" s="318"/>
      <c r="WNF9" s="318"/>
      <c r="WNG9" s="318"/>
      <c r="WNH9" s="318"/>
      <c r="WNI9" s="318"/>
      <c r="WNJ9" s="318"/>
      <c r="WNK9" s="318"/>
      <c r="WNL9" s="318"/>
      <c r="WNM9" s="318"/>
      <c r="WNN9" s="318"/>
      <c r="WNO9" s="318"/>
      <c r="WNP9" s="318"/>
      <c r="WNQ9" s="318"/>
      <c r="WNR9" s="318"/>
      <c r="WNS9" s="318"/>
      <c r="WNT9" s="318"/>
      <c r="WNU9" s="318"/>
      <c r="WNV9" s="318"/>
      <c r="WNW9" s="318"/>
      <c r="WNX9" s="318"/>
      <c r="WNY9" s="318"/>
      <c r="WNZ9" s="318"/>
      <c r="WOA9" s="318"/>
      <c r="WOB9" s="318"/>
      <c r="WOC9" s="318"/>
      <c r="WOD9" s="318"/>
      <c r="WOE9" s="318"/>
      <c r="WOF9" s="318"/>
      <c r="WOG9" s="318"/>
      <c r="WOH9" s="318"/>
      <c r="WOI9" s="318"/>
      <c r="WOJ9" s="318"/>
      <c r="WOK9" s="318"/>
      <c r="WOL9" s="318"/>
      <c r="WOM9" s="318"/>
      <c r="WON9" s="318"/>
      <c r="WOO9" s="318"/>
      <c r="WOP9" s="318"/>
      <c r="WOQ9" s="318"/>
      <c r="WOR9" s="318"/>
      <c r="WOS9" s="318"/>
      <c r="WOT9" s="318"/>
      <c r="WOU9" s="318"/>
      <c r="WOV9" s="318"/>
      <c r="WOW9" s="318"/>
      <c r="WOX9" s="318"/>
      <c r="WOY9" s="318"/>
      <c r="WOZ9" s="318"/>
      <c r="WPA9" s="318"/>
      <c r="WPB9" s="318"/>
      <c r="WPC9" s="318"/>
      <c r="WPD9" s="318"/>
      <c r="WPE9" s="318"/>
      <c r="WPF9" s="318"/>
      <c r="WPG9" s="318"/>
      <c r="WPH9" s="318"/>
      <c r="WPI9" s="318"/>
      <c r="WPJ9" s="318"/>
      <c r="WPK9" s="318"/>
      <c r="WPL9" s="318"/>
      <c r="WPM9" s="318"/>
      <c r="WPN9" s="318"/>
      <c r="WPO9" s="318"/>
      <c r="WPP9" s="318"/>
      <c r="WPQ9" s="318"/>
      <c r="WPR9" s="318"/>
      <c r="WPS9" s="318"/>
      <c r="WPT9" s="318"/>
      <c r="WPU9" s="318"/>
      <c r="WPV9" s="318"/>
      <c r="WPW9" s="318"/>
      <c r="WPX9" s="318"/>
      <c r="WPY9" s="318"/>
      <c r="WPZ9" s="318"/>
      <c r="WQA9" s="318"/>
      <c r="WQB9" s="318"/>
      <c r="WQC9" s="318"/>
      <c r="WQD9" s="318"/>
      <c r="WQE9" s="318"/>
      <c r="WQF9" s="318"/>
      <c r="WQG9" s="318"/>
      <c r="WQH9" s="318"/>
      <c r="WQI9" s="318"/>
      <c r="WQJ9" s="318"/>
      <c r="WQK9" s="318"/>
      <c r="WQL9" s="318"/>
      <c r="WQM9" s="318"/>
      <c r="WQN9" s="318"/>
      <c r="WQO9" s="318"/>
      <c r="WQP9" s="318"/>
      <c r="WQQ9" s="318"/>
      <c r="WQR9" s="318"/>
      <c r="WQS9" s="318"/>
      <c r="WQT9" s="318"/>
      <c r="WQU9" s="318"/>
      <c r="WQV9" s="318"/>
      <c r="WQW9" s="318"/>
      <c r="WQX9" s="318"/>
      <c r="WQY9" s="318"/>
      <c r="WQZ9" s="318"/>
      <c r="WRA9" s="318"/>
      <c r="WRB9" s="318"/>
      <c r="WRC9" s="318"/>
      <c r="WRD9" s="318"/>
      <c r="WRE9" s="318"/>
      <c r="WRF9" s="318"/>
      <c r="WRG9" s="318"/>
      <c r="WRH9" s="318"/>
      <c r="WRI9" s="318"/>
      <c r="WRJ9" s="318"/>
      <c r="WRK9" s="318"/>
      <c r="WRL9" s="318"/>
      <c r="WRM9" s="318"/>
      <c r="WRN9" s="318"/>
      <c r="WRO9" s="318"/>
      <c r="WRP9" s="318"/>
      <c r="WRQ9" s="318"/>
      <c r="WRR9" s="318"/>
      <c r="WRS9" s="318"/>
      <c r="WRT9" s="318"/>
      <c r="WRU9" s="318"/>
      <c r="WRV9" s="318"/>
      <c r="WRW9" s="318"/>
      <c r="WRX9" s="318"/>
      <c r="WRY9" s="318"/>
      <c r="WRZ9" s="318"/>
      <c r="WSA9" s="318"/>
      <c r="WSB9" s="318"/>
      <c r="WSC9" s="318"/>
      <c r="WSD9" s="318"/>
      <c r="WSE9" s="318"/>
      <c r="WSF9" s="318"/>
      <c r="WSG9" s="318"/>
      <c r="WSH9" s="318"/>
      <c r="WSI9" s="318"/>
      <c r="WSJ9" s="318"/>
      <c r="WSK9" s="318"/>
      <c r="WSL9" s="318"/>
      <c r="WSM9" s="318"/>
      <c r="WSN9" s="318"/>
      <c r="WSO9" s="318"/>
      <c r="WSP9" s="318"/>
      <c r="WSQ9" s="318"/>
      <c r="WSR9" s="318"/>
      <c r="WSS9" s="318"/>
      <c r="WST9" s="318"/>
      <c r="WSU9" s="318"/>
      <c r="WSV9" s="318"/>
      <c r="WSW9" s="318"/>
      <c r="WSX9" s="318"/>
      <c r="WSY9" s="318"/>
      <c r="WSZ9" s="318"/>
      <c r="WTA9" s="318"/>
      <c r="WTB9" s="318"/>
      <c r="WTC9" s="318"/>
      <c r="WTD9" s="318"/>
      <c r="WTE9" s="318"/>
      <c r="WTF9" s="318"/>
      <c r="WTG9" s="318"/>
      <c r="WTH9" s="318"/>
      <c r="WTI9" s="318"/>
      <c r="WTJ9" s="318"/>
      <c r="WTK9" s="318"/>
      <c r="WTL9" s="318"/>
      <c r="WTM9" s="318"/>
      <c r="WTN9" s="318"/>
      <c r="WTO9" s="318"/>
      <c r="WTP9" s="318"/>
      <c r="WTQ9" s="318"/>
      <c r="WTR9" s="318"/>
      <c r="WTS9" s="318"/>
      <c r="WTT9" s="318"/>
      <c r="WTU9" s="318"/>
      <c r="WTV9" s="318"/>
      <c r="WTW9" s="318"/>
      <c r="WTX9" s="318"/>
      <c r="WTY9" s="318"/>
      <c r="WTZ9" s="318"/>
      <c r="WUA9" s="318"/>
      <c r="WUB9" s="318"/>
      <c r="WUC9" s="318"/>
      <c r="WUD9" s="318"/>
      <c r="WUE9" s="318"/>
      <c r="WUF9" s="318"/>
      <c r="WUG9" s="318"/>
      <c r="WUH9" s="318"/>
      <c r="WUI9" s="318"/>
      <c r="WUJ9" s="318"/>
      <c r="WUK9" s="318"/>
      <c r="WUL9" s="318"/>
      <c r="WUM9" s="318"/>
      <c r="WUN9" s="318"/>
      <c r="WUO9" s="318"/>
      <c r="WUP9" s="318"/>
      <c r="WUQ9" s="318"/>
      <c r="WUR9" s="318"/>
      <c r="WUS9" s="318"/>
      <c r="WUT9" s="318"/>
      <c r="WUU9" s="318"/>
      <c r="WUV9" s="318"/>
      <c r="WUW9" s="318"/>
      <c r="WUX9" s="318"/>
      <c r="WUY9" s="318"/>
      <c r="WUZ9" s="318"/>
      <c r="WVA9" s="318"/>
      <c r="WVB9" s="318"/>
      <c r="WVC9" s="318"/>
      <c r="WVD9" s="318"/>
      <c r="WVE9" s="318"/>
      <c r="WVF9" s="318"/>
      <c r="WVG9" s="318"/>
      <c r="WVH9" s="318"/>
      <c r="WVI9" s="318"/>
      <c r="WVJ9" s="318"/>
      <c r="WVK9" s="318"/>
      <c r="WVL9" s="318"/>
      <c r="WVM9" s="318"/>
      <c r="WVN9" s="318"/>
    </row>
    <row r="10" spans="1:16134" s="1271" customFormat="1" ht="12.75" customHeight="1">
      <c r="A10" s="7"/>
      <c r="B10" s="7" t="s">
        <v>4236</v>
      </c>
      <c r="C10" s="7"/>
      <c r="D10" s="7"/>
      <c r="E10" s="7"/>
      <c r="F10" s="7"/>
      <c r="G10" s="527">
        <v>16101</v>
      </c>
      <c r="H10" s="7" t="s">
        <v>118</v>
      </c>
      <c r="I10" s="7"/>
      <c r="J10" s="318"/>
      <c r="K10" s="1269"/>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18"/>
      <c r="BE10" s="318"/>
      <c r="BF10" s="318"/>
      <c r="BG10" s="318"/>
      <c r="BH10" s="318"/>
      <c r="BI10" s="318"/>
      <c r="BJ10" s="318"/>
      <c r="BK10" s="318"/>
      <c r="BL10" s="318"/>
      <c r="BM10" s="318"/>
      <c r="BN10" s="318"/>
      <c r="BO10" s="318"/>
      <c r="BP10" s="318"/>
      <c r="BQ10" s="318"/>
      <c r="BR10" s="318"/>
      <c r="BS10" s="318"/>
      <c r="BT10" s="318"/>
      <c r="BU10" s="318"/>
      <c r="BV10" s="318"/>
      <c r="BW10" s="318"/>
      <c r="BX10" s="318"/>
      <c r="BY10" s="318"/>
      <c r="BZ10" s="318"/>
      <c r="CA10" s="318"/>
      <c r="CB10" s="318"/>
      <c r="CC10" s="318"/>
      <c r="CD10" s="318"/>
      <c r="CE10" s="318"/>
      <c r="CF10" s="318"/>
      <c r="CG10" s="318"/>
      <c r="CH10" s="318"/>
      <c r="CI10" s="318"/>
      <c r="CJ10" s="318"/>
      <c r="CK10" s="318"/>
      <c r="CL10" s="318"/>
      <c r="CM10" s="318"/>
      <c r="CN10" s="318"/>
      <c r="CO10" s="318"/>
      <c r="CP10" s="318"/>
      <c r="CQ10" s="318"/>
      <c r="CR10" s="318"/>
      <c r="CS10" s="318"/>
      <c r="CT10" s="318"/>
      <c r="CU10" s="318"/>
      <c r="CV10" s="318"/>
      <c r="CW10" s="318"/>
      <c r="CX10" s="318"/>
      <c r="CY10" s="318"/>
      <c r="CZ10" s="318"/>
      <c r="DA10" s="318"/>
      <c r="DB10" s="318"/>
      <c r="DC10" s="318"/>
      <c r="DD10" s="318"/>
      <c r="DE10" s="318"/>
      <c r="DF10" s="318"/>
      <c r="DG10" s="318"/>
      <c r="DH10" s="318"/>
      <c r="DI10" s="318"/>
      <c r="DJ10" s="318"/>
      <c r="DK10" s="318"/>
      <c r="DL10" s="318"/>
      <c r="DM10" s="318"/>
      <c r="DN10" s="318"/>
      <c r="DO10" s="318"/>
      <c r="DP10" s="318"/>
      <c r="DQ10" s="318"/>
      <c r="DR10" s="318"/>
      <c r="DS10" s="318"/>
      <c r="DT10" s="318"/>
      <c r="DU10" s="318"/>
      <c r="DV10" s="318"/>
      <c r="DW10" s="318"/>
      <c r="DX10" s="318"/>
      <c r="DY10" s="318"/>
      <c r="DZ10" s="318"/>
      <c r="EA10" s="318"/>
      <c r="EB10" s="318"/>
      <c r="EC10" s="318"/>
      <c r="ED10" s="318"/>
      <c r="EE10" s="318"/>
      <c r="EF10" s="318"/>
      <c r="EG10" s="318"/>
      <c r="EH10" s="318"/>
      <c r="EI10" s="318"/>
      <c r="EJ10" s="318"/>
      <c r="EK10" s="318"/>
      <c r="EL10" s="318"/>
      <c r="EM10" s="318"/>
      <c r="EN10" s="318"/>
      <c r="EO10" s="318"/>
      <c r="EP10" s="318"/>
      <c r="EQ10" s="318"/>
      <c r="ER10" s="318"/>
      <c r="ES10" s="318"/>
      <c r="ET10" s="318"/>
      <c r="EU10" s="318"/>
      <c r="EV10" s="318"/>
      <c r="EW10" s="318"/>
      <c r="EX10" s="318"/>
      <c r="EY10" s="318"/>
      <c r="EZ10" s="318"/>
      <c r="FA10" s="318"/>
      <c r="FB10" s="318"/>
      <c r="FC10" s="318"/>
      <c r="FD10" s="318"/>
      <c r="FE10" s="318"/>
      <c r="FF10" s="318"/>
      <c r="FG10" s="318"/>
      <c r="FH10" s="318"/>
      <c r="FI10" s="318"/>
      <c r="FJ10" s="318"/>
      <c r="FK10" s="318"/>
      <c r="FL10" s="318"/>
      <c r="FM10" s="318"/>
      <c r="FN10" s="318"/>
      <c r="FO10" s="318"/>
      <c r="FP10" s="318"/>
      <c r="FQ10" s="318"/>
      <c r="FR10" s="318"/>
      <c r="FS10" s="318"/>
      <c r="FT10" s="318"/>
      <c r="FU10" s="318"/>
      <c r="FV10" s="318"/>
      <c r="FW10" s="318"/>
      <c r="FX10" s="318"/>
      <c r="FY10" s="318"/>
      <c r="FZ10" s="318"/>
      <c r="GA10" s="318"/>
      <c r="GB10" s="318"/>
      <c r="GC10" s="318"/>
      <c r="GD10" s="318"/>
      <c r="GE10" s="318"/>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c r="LJ10" s="318"/>
      <c r="LK10" s="318"/>
      <c r="LL10" s="318"/>
      <c r="LM10" s="318"/>
      <c r="LN10" s="318"/>
      <c r="LO10" s="318"/>
      <c r="LP10" s="318"/>
      <c r="LQ10" s="318"/>
      <c r="LR10" s="318"/>
      <c r="LS10" s="318"/>
      <c r="LT10" s="318"/>
      <c r="LU10" s="318"/>
      <c r="LV10" s="318"/>
      <c r="LW10" s="318"/>
      <c r="LX10" s="318"/>
      <c r="LY10" s="318"/>
      <c r="LZ10" s="318"/>
      <c r="MA10" s="318"/>
      <c r="MB10" s="318"/>
      <c r="MC10" s="318"/>
      <c r="MD10" s="318"/>
      <c r="ME10" s="318"/>
      <c r="MF10" s="318"/>
      <c r="MG10" s="318"/>
      <c r="MH10" s="318"/>
      <c r="MI10" s="318"/>
      <c r="MJ10" s="318"/>
      <c r="MK10" s="318"/>
      <c r="ML10" s="318"/>
      <c r="MM10" s="318"/>
      <c r="MN10" s="318"/>
      <c r="MO10" s="318"/>
      <c r="MP10" s="318"/>
      <c r="MQ10" s="318"/>
      <c r="MR10" s="318"/>
      <c r="MS10" s="318"/>
      <c r="MT10" s="318"/>
      <c r="MU10" s="318"/>
      <c r="MV10" s="318"/>
      <c r="MW10" s="318"/>
      <c r="MX10" s="318"/>
      <c r="MY10" s="318"/>
      <c r="MZ10" s="318"/>
      <c r="NA10" s="318"/>
      <c r="NB10" s="318"/>
      <c r="NC10" s="318"/>
      <c r="ND10" s="318"/>
      <c r="NE10" s="318"/>
      <c r="NF10" s="318"/>
      <c r="NG10" s="318"/>
      <c r="NH10" s="318"/>
      <c r="NI10" s="318"/>
      <c r="NJ10" s="318"/>
      <c r="NK10" s="318"/>
      <c r="NL10" s="318"/>
      <c r="NM10" s="318"/>
      <c r="NN10" s="318"/>
      <c r="NO10" s="318"/>
      <c r="NP10" s="318"/>
      <c r="NQ10" s="318"/>
      <c r="NR10" s="318"/>
      <c r="NS10" s="318"/>
      <c r="NT10" s="318"/>
      <c r="NU10" s="318"/>
      <c r="NV10" s="318"/>
      <c r="NW10" s="318"/>
      <c r="NX10" s="318"/>
      <c r="NY10" s="318"/>
      <c r="NZ10" s="318"/>
      <c r="OA10" s="318"/>
      <c r="OB10" s="318"/>
      <c r="OC10" s="318"/>
      <c r="OD10" s="318"/>
      <c r="OE10" s="318"/>
      <c r="OF10" s="318"/>
      <c r="OG10" s="318"/>
      <c r="OH10" s="318"/>
      <c r="OI10" s="318"/>
      <c r="OJ10" s="318"/>
      <c r="OK10" s="318"/>
      <c r="OL10" s="318"/>
      <c r="OM10" s="318"/>
      <c r="ON10" s="318"/>
      <c r="OO10" s="318"/>
      <c r="OP10" s="318"/>
      <c r="OQ10" s="318"/>
      <c r="OR10" s="318"/>
      <c r="OS10" s="318"/>
      <c r="OT10" s="318"/>
      <c r="OU10" s="318"/>
      <c r="OV10" s="318"/>
      <c r="OW10" s="318"/>
      <c r="OX10" s="318"/>
      <c r="OY10" s="318"/>
      <c r="OZ10" s="318"/>
      <c r="PA10" s="318"/>
      <c r="PB10" s="318"/>
      <c r="PC10" s="318"/>
      <c r="PD10" s="318"/>
      <c r="PE10" s="318"/>
      <c r="PF10" s="318"/>
      <c r="PG10" s="318"/>
      <c r="PH10" s="318"/>
      <c r="PI10" s="318"/>
      <c r="PJ10" s="318"/>
      <c r="PK10" s="318"/>
      <c r="PL10" s="318"/>
      <c r="PM10" s="318"/>
      <c r="PN10" s="318"/>
      <c r="PO10" s="318"/>
      <c r="PP10" s="318"/>
      <c r="PQ10" s="318"/>
      <c r="PR10" s="318"/>
      <c r="PS10" s="318"/>
      <c r="PT10" s="318"/>
      <c r="PU10" s="318"/>
      <c r="PV10" s="318"/>
      <c r="PW10" s="318"/>
      <c r="PX10" s="318"/>
      <c r="PY10" s="318"/>
      <c r="PZ10" s="318"/>
      <c r="QA10" s="318"/>
      <c r="QB10" s="318"/>
      <c r="QC10" s="318"/>
      <c r="QD10" s="318"/>
      <c r="QE10" s="318"/>
      <c r="QF10" s="318"/>
      <c r="QG10" s="318"/>
      <c r="QH10" s="318"/>
      <c r="QI10" s="318"/>
      <c r="QJ10" s="318"/>
      <c r="QK10" s="318"/>
      <c r="QL10" s="318"/>
      <c r="QM10" s="318"/>
      <c r="QN10" s="318"/>
      <c r="QO10" s="318"/>
      <c r="QP10" s="318"/>
      <c r="QQ10" s="318"/>
      <c r="QR10" s="318"/>
      <c r="QS10" s="318"/>
      <c r="QT10" s="318"/>
      <c r="QU10" s="318"/>
      <c r="QV10" s="318"/>
      <c r="QW10" s="318"/>
      <c r="QX10" s="318"/>
      <c r="QY10" s="318"/>
      <c r="QZ10" s="318"/>
      <c r="RA10" s="318"/>
      <c r="RB10" s="318"/>
      <c r="RC10" s="318"/>
      <c r="RD10" s="318"/>
      <c r="RE10" s="318"/>
      <c r="RF10" s="318"/>
      <c r="RG10" s="318"/>
      <c r="RH10" s="318"/>
      <c r="RI10" s="318"/>
      <c r="RJ10" s="318"/>
      <c r="RK10" s="318"/>
      <c r="RL10" s="318"/>
      <c r="RM10" s="318"/>
      <c r="RN10" s="318"/>
      <c r="RO10" s="318"/>
      <c r="RP10" s="318"/>
      <c r="RQ10" s="318"/>
      <c r="RR10" s="318"/>
      <c r="RS10" s="318"/>
      <c r="RT10" s="318"/>
      <c r="RU10" s="318"/>
      <c r="RV10" s="318"/>
      <c r="RW10" s="318"/>
      <c r="RX10" s="318"/>
      <c r="RY10" s="318"/>
      <c r="RZ10" s="318"/>
      <c r="SA10" s="318"/>
      <c r="SB10" s="318"/>
      <c r="SC10" s="318"/>
      <c r="SD10" s="318"/>
      <c r="SE10" s="318"/>
      <c r="SF10" s="318"/>
      <c r="SG10" s="318"/>
      <c r="SH10" s="318"/>
      <c r="SI10" s="318"/>
      <c r="SJ10" s="318"/>
      <c r="SK10" s="318"/>
      <c r="SL10" s="318"/>
      <c r="SM10" s="318"/>
      <c r="SN10" s="318"/>
      <c r="SO10" s="318"/>
      <c r="SP10" s="318"/>
      <c r="SQ10" s="318"/>
      <c r="SR10" s="318"/>
      <c r="SS10" s="318"/>
      <c r="ST10" s="318"/>
      <c r="SU10" s="318"/>
      <c r="SV10" s="318"/>
      <c r="SW10" s="318"/>
      <c r="SX10" s="318"/>
      <c r="SY10" s="318"/>
      <c r="SZ10" s="318"/>
      <c r="TA10" s="318"/>
      <c r="TB10" s="318"/>
      <c r="TC10" s="318"/>
      <c r="TD10" s="318"/>
      <c r="TE10" s="318"/>
      <c r="TF10" s="318"/>
      <c r="TG10" s="318"/>
      <c r="TH10" s="318"/>
      <c r="TI10" s="318"/>
      <c r="TJ10" s="318"/>
      <c r="TK10" s="318"/>
      <c r="TL10" s="318"/>
      <c r="TM10" s="318"/>
      <c r="TN10" s="318"/>
      <c r="TO10" s="318"/>
      <c r="TP10" s="318"/>
      <c r="TQ10" s="318"/>
      <c r="TR10" s="318"/>
      <c r="TS10" s="318"/>
      <c r="TT10" s="318"/>
      <c r="TU10" s="318"/>
      <c r="TV10" s="318"/>
      <c r="TW10" s="318"/>
      <c r="TX10" s="318"/>
      <c r="TY10" s="318"/>
      <c r="TZ10" s="318"/>
      <c r="UA10" s="318"/>
      <c r="UB10" s="318"/>
      <c r="UC10" s="318"/>
      <c r="UD10" s="318"/>
      <c r="UE10" s="318"/>
      <c r="UF10" s="318"/>
      <c r="UG10" s="318"/>
      <c r="UH10" s="318"/>
      <c r="UI10" s="318"/>
      <c r="UJ10" s="318"/>
      <c r="UK10" s="318"/>
      <c r="UL10" s="318"/>
      <c r="UM10" s="318"/>
      <c r="UN10" s="318"/>
      <c r="UO10" s="318"/>
      <c r="UP10" s="318"/>
      <c r="UQ10" s="318"/>
      <c r="UR10" s="318"/>
      <c r="US10" s="318"/>
      <c r="UT10" s="318"/>
      <c r="UU10" s="318"/>
      <c r="UV10" s="318"/>
      <c r="UW10" s="318"/>
      <c r="UX10" s="318"/>
      <c r="UY10" s="318"/>
      <c r="UZ10" s="318"/>
      <c r="VA10" s="318"/>
      <c r="VB10" s="318"/>
      <c r="VC10" s="318"/>
      <c r="VD10" s="318"/>
      <c r="VE10" s="318"/>
      <c r="VF10" s="318"/>
      <c r="VG10" s="318"/>
      <c r="VH10" s="318"/>
      <c r="VI10" s="318"/>
      <c r="VJ10" s="318"/>
      <c r="VK10" s="318"/>
      <c r="VL10" s="318"/>
      <c r="VM10" s="318"/>
      <c r="VN10" s="318"/>
      <c r="VO10" s="318"/>
      <c r="VP10" s="318"/>
      <c r="VQ10" s="318"/>
      <c r="VR10" s="318"/>
      <c r="VS10" s="318"/>
      <c r="VT10" s="318"/>
      <c r="VU10" s="318"/>
      <c r="VV10" s="318"/>
      <c r="VW10" s="318"/>
      <c r="VX10" s="318"/>
      <c r="VY10" s="318"/>
      <c r="VZ10" s="318"/>
      <c r="WA10" s="318"/>
      <c r="WB10" s="318"/>
      <c r="WC10" s="318"/>
      <c r="WD10" s="318"/>
      <c r="WE10" s="318"/>
      <c r="WF10" s="318"/>
      <c r="WG10" s="318"/>
      <c r="WH10" s="318"/>
      <c r="WI10" s="318"/>
      <c r="WJ10" s="318"/>
      <c r="WK10" s="318"/>
      <c r="WL10" s="318"/>
      <c r="WM10" s="318"/>
      <c r="WN10" s="318"/>
      <c r="WO10" s="318"/>
      <c r="WP10" s="318"/>
      <c r="WQ10" s="318"/>
      <c r="WR10" s="318"/>
      <c r="WS10" s="318"/>
      <c r="WT10" s="318"/>
      <c r="WU10" s="318"/>
      <c r="WV10" s="318"/>
      <c r="WW10" s="318"/>
      <c r="WX10" s="318"/>
      <c r="WY10" s="318"/>
      <c r="WZ10" s="318"/>
      <c r="XA10" s="318"/>
      <c r="XB10" s="318"/>
      <c r="XC10" s="318"/>
      <c r="XD10" s="318"/>
      <c r="XE10" s="318"/>
      <c r="XF10" s="318"/>
      <c r="XG10" s="318"/>
      <c r="XH10" s="318"/>
      <c r="XI10" s="318"/>
      <c r="XJ10" s="318"/>
      <c r="XK10" s="318"/>
      <c r="XL10" s="318"/>
      <c r="XM10" s="318"/>
      <c r="XN10" s="318"/>
      <c r="XO10" s="318"/>
      <c r="XP10" s="318"/>
      <c r="XQ10" s="318"/>
      <c r="XR10" s="318"/>
      <c r="XS10" s="318"/>
      <c r="XT10" s="318"/>
      <c r="XU10" s="318"/>
      <c r="XV10" s="318"/>
      <c r="XW10" s="318"/>
      <c r="XX10" s="318"/>
      <c r="XY10" s="318"/>
      <c r="XZ10" s="318"/>
      <c r="YA10" s="318"/>
      <c r="YB10" s="318"/>
      <c r="YC10" s="318"/>
      <c r="YD10" s="318"/>
      <c r="YE10" s="318"/>
      <c r="YF10" s="318"/>
      <c r="YG10" s="318"/>
      <c r="YH10" s="318"/>
      <c r="YI10" s="318"/>
      <c r="YJ10" s="318"/>
      <c r="YK10" s="318"/>
      <c r="YL10" s="318"/>
      <c r="YM10" s="318"/>
      <c r="YN10" s="318"/>
      <c r="YO10" s="318"/>
      <c r="YP10" s="318"/>
      <c r="YQ10" s="318"/>
      <c r="YR10" s="318"/>
      <c r="YS10" s="318"/>
      <c r="YT10" s="318"/>
      <c r="YU10" s="318"/>
      <c r="YV10" s="318"/>
      <c r="YW10" s="318"/>
      <c r="YX10" s="318"/>
      <c r="YY10" s="318"/>
      <c r="YZ10" s="318"/>
      <c r="ZA10" s="318"/>
      <c r="ZB10" s="318"/>
      <c r="ZC10" s="318"/>
      <c r="ZD10" s="318"/>
      <c r="ZE10" s="318"/>
      <c r="ZF10" s="318"/>
      <c r="ZG10" s="318"/>
      <c r="ZH10" s="318"/>
      <c r="ZI10" s="318"/>
      <c r="ZJ10" s="318"/>
      <c r="ZK10" s="318"/>
      <c r="ZL10" s="318"/>
      <c r="ZM10" s="318"/>
      <c r="ZN10" s="318"/>
      <c r="ZO10" s="318"/>
      <c r="ZP10" s="318"/>
      <c r="ZQ10" s="318"/>
      <c r="ZR10" s="318"/>
      <c r="ZS10" s="318"/>
      <c r="ZT10" s="318"/>
      <c r="ZU10" s="318"/>
      <c r="ZV10" s="318"/>
      <c r="ZW10" s="318"/>
      <c r="ZX10" s="318"/>
      <c r="ZY10" s="318"/>
      <c r="ZZ10" s="318"/>
      <c r="AAA10" s="318"/>
      <c r="AAB10" s="318"/>
      <c r="AAC10" s="318"/>
      <c r="AAD10" s="318"/>
      <c r="AAE10" s="318"/>
      <c r="AAF10" s="318"/>
      <c r="AAG10" s="318"/>
      <c r="AAH10" s="318"/>
      <c r="AAI10" s="318"/>
      <c r="AAJ10" s="318"/>
      <c r="AAK10" s="318"/>
      <c r="AAL10" s="318"/>
      <c r="AAM10" s="318"/>
      <c r="AAN10" s="318"/>
      <c r="AAO10" s="318"/>
      <c r="AAP10" s="318"/>
      <c r="AAQ10" s="318"/>
      <c r="AAR10" s="318"/>
      <c r="AAS10" s="318"/>
      <c r="AAT10" s="318"/>
      <c r="AAU10" s="318"/>
      <c r="AAV10" s="318"/>
      <c r="AAW10" s="318"/>
      <c r="AAX10" s="318"/>
      <c r="AAY10" s="318"/>
      <c r="AAZ10" s="318"/>
      <c r="ABA10" s="318"/>
      <c r="ABB10" s="318"/>
      <c r="ABC10" s="318"/>
      <c r="ABD10" s="318"/>
      <c r="ABE10" s="318"/>
      <c r="ABF10" s="318"/>
      <c r="ABG10" s="318"/>
      <c r="ABH10" s="318"/>
      <c r="ABI10" s="318"/>
      <c r="ABJ10" s="318"/>
      <c r="ABK10" s="318"/>
      <c r="ABL10" s="318"/>
      <c r="ABM10" s="318"/>
      <c r="ABN10" s="318"/>
      <c r="ABO10" s="318"/>
      <c r="ABP10" s="318"/>
      <c r="ABQ10" s="318"/>
      <c r="ABR10" s="318"/>
      <c r="ABS10" s="318"/>
      <c r="ABT10" s="318"/>
      <c r="ABU10" s="318"/>
      <c r="ABV10" s="318"/>
      <c r="ABW10" s="318"/>
      <c r="ABX10" s="318"/>
      <c r="ABY10" s="318"/>
      <c r="ABZ10" s="318"/>
      <c r="ACA10" s="318"/>
      <c r="ACB10" s="318"/>
      <c r="ACC10" s="318"/>
      <c r="ACD10" s="318"/>
      <c r="ACE10" s="318"/>
      <c r="ACF10" s="318"/>
      <c r="ACG10" s="318"/>
      <c r="ACH10" s="318"/>
      <c r="ACI10" s="318"/>
      <c r="ACJ10" s="318"/>
      <c r="ACK10" s="318"/>
      <c r="ACL10" s="318"/>
      <c r="ACM10" s="318"/>
      <c r="ACN10" s="318"/>
      <c r="ACO10" s="318"/>
      <c r="ACP10" s="318"/>
      <c r="ACQ10" s="318"/>
      <c r="ACR10" s="318"/>
      <c r="ACS10" s="318"/>
      <c r="ACT10" s="318"/>
      <c r="ACU10" s="318"/>
      <c r="ACV10" s="318"/>
      <c r="ACW10" s="318"/>
      <c r="ACX10" s="318"/>
      <c r="ACY10" s="318"/>
      <c r="ACZ10" s="318"/>
      <c r="ADA10" s="318"/>
      <c r="ADB10" s="318"/>
      <c r="ADC10" s="318"/>
      <c r="ADD10" s="318"/>
      <c r="ADE10" s="318"/>
      <c r="ADF10" s="318"/>
      <c r="ADG10" s="318"/>
      <c r="ADH10" s="318"/>
      <c r="ADI10" s="318"/>
      <c r="ADJ10" s="318"/>
      <c r="ADK10" s="318"/>
      <c r="ADL10" s="318"/>
      <c r="ADM10" s="318"/>
      <c r="ADN10" s="318"/>
      <c r="ADO10" s="318"/>
      <c r="ADP10" s="318"/>
      <c r="ADQ10" s="318"/>
      <c r="ADR10" s="318"/>
      <c r="ADS10" s="318"/>
      <c r="ADT10" s="318"/>
      <c r="ADU10" s="318"/>
      <c r="ADV10" s="318"/>
      <c r="ADW10" s="318"/>
      <c r="ADX10" s="318"/>
      <c r="ADY10" s="318"/>
      <c r="ADZ10" s="318"/>
      <c r="AEA10" s="318"/>
      <c r="AEB10" s="318"/>
      <c r="AEC10" s="318"/>
      <c r="AED10" s="318"/>
      <c r="AEE10" s="318"/>
      <c r="AEF10" s="318"/>
      <c r="AEG10" s="318"/>
      <c r="AEH10" s="318"/>
      <c r="AEI10" s="318"/>
      <c r="AEJ10" s="318"/>
      <c r="AEK10" s="318"/>
      <c r="AEL10" s="318"/>
      <c r="AEM10" s="318"/>
      <c r="AEN10" s="318"/>
      <c r="AEO10" s="318"/>
      <c r="AEP10" s="318"/>
      <c r="AEQ10" s="318"/>
      <c r="AER10" s="318"/>
      <c r="AES10" s="318"/>
      <c r="AET10" s="318"/>
      <c r="AEU10" s="318"/>
      <c r="AEV10" s="318"/>
      <c r="AEW10" s="318"/>
      <c r="AEX10" s="318"/>
      <c r="AEY10" s="318"/>
      <c r="AEZ10" s="318"/>
      <c r="AFA10" s="318"/>
      <c r="AFB10" s="318"/>
      <c r="AFC10" s="318"/>
      <c r="AFD10" s="318"/>
      <c r="AFE10" s="318"/>
      <c r="AFF10" s="318"/>
      <c r="AFG10" s="318"/>
      <c r="AFH10" s="318"/>
      <c r="AFI10" s="318"/>
      <c r="AFJ10" s="318"/>
      <c r="AFK10" s="318"/>
      <c r="AFL10" s="318"/>
      <c r="AFM10" s="318"/>
      <c r="AFN10" s="318"/>
      <c r="AFO10" s="318"/>
      <c r="AFP10" s="318"/>
      <c r="AFQ10" s="318"/>
      <c r="AFR10" s="318"/>
      <c r="AFS10" s="318"/>
      <c r="AFT10" s="318"/>
      <c r="AFU10" s="318"/>
      <c r="AFV10" s="318"/>
      <c r="AFW10" s="318"/>
      <c r="AFX10" s="318"/>
      <c r="AFY10" s="318"/>
      <c r="AFZ10" s="318"/>
      <c r="AGA10" s="318"/>
      <c r="AGB10" s="318"/>
      <c r="AGC10" s="318"/>
      <c r="AGD10" s="318"/>
      <c r="AGE10" s="318"/>
      <c r="AGF10" s="318"/>
      <c r="AGG10" s="318"/>
      <c r="AGH10" s="318"/>
      <c r="AGI10" s="318"/>
      <c r="AGJ10" s="318"/>
      <c r="AGK10" s="318"/>
      <c r="AGL10" s="318"/>
      <c r="AGM10" s="318"/>
      <c r="AGN10" s="318"/>
      <c r="AGO10" s="318"/>
      <c r="AGP10" s="318"/>
      <c r="AGQ10" s="318"/>
      <c r="AGR10" s="318"/>
      <c r="AGS10" s="318"/>
      <c r="AGT10" s="318"/>
      <c r="AGU10" s="318"/>
      <c r="AGV10" s="318"/>
      <c r="AGW10" s="318"/>
      <c r="AGX10" s="318"/>
      <c r="AGY10" s="318"/>
      <c r="AGZ10" s="318"/>
      <c r="AHA10" s="318"/>
      <c r="AHB10" s="318"/>
      <c r="AHC10" s="318"/>
      <c r="AHD10" s="318"/>
      <c r="AHE10" s="318"/>
      <c r="AHF10" s="318"/>
      <c r="AHG10" s="318"/>
      <c r="AHH10" s="318"/>
      <c r="AHI10" s="318"/>
      <c r="AHJ10" s="318"/>
      <c r="AHK10" s="318"/>
      <c r="AHL10" s="318"/>
      <c r="AHM10" s="318"/>
      <c r="AHN10" s="318"/>
      <c r="AHO10" s="318"/>
      <c r="AHP10" s="318"/>
      <c r="AHQ10" s="318"/>
      <c r="AHR10" s="318"/>
      <c r="AHS10" s="318"/>
      <c r="AHT10" s="318"/>
      <c r="AHU10" s="318"/>
      <c r="AHV10" s="318"/>
      <c r="AHW10" s="318"/>
      <c r="AHX10" s="318"/>
      <c r="AHY10" s="318"/>
      <c r="AHZ10" s="318"/>
      <c r="AIA10" s="318"/>
      <c r="AIB10" s="318"/>
      <c r="AIC10" s="318"/>
      <c r="AID10" s="318"/>
      <c r="AIE10" s="318"/>
      <c r="AIF10" s="318"/>
      <c r="AIG10" s="318"/>
      <c r="AIH10" s="318"/>
      <c r="AII10" s="318"/>
      <c r="AIJ10" s="318"/>
      <c r="AIK10" s="318"/>
      <c r="AIL10" s="318"/>
      <c r="AIM10" s="318"/>
      <c r="AIN10" s="318"/>
      <c r="AIO10" s="318"/>
      <c r="AIP10" s="318"/>
      <c r="AIQ10" s="318"/>
      <c r="AIR10" s="318"/>
      <c r="AIS10" s="318"/>
      <c r="AIT10" s="318"/>
      <c r="AIU10" s="318"/>
      <c r="AIV10" s="318"/>
      <c r="AIW10" s="318"/>
      <c r="AIX10" s="318"/>
      <c r="AIY10" s="318"/>
      <c r="AIZ10" s="318"/>
      <c r="AJA10" s="318"/>
      <c r="AJB10" s="318"/>
      <c r="AJC10" s="318"/>
      <c r="AJD10" s="318"/>
      <c r="AJE10" s="318"/>
      <c r="AJF10" s="318"/>
      <c r="AJG10" s="318"/>
      <c r="AJH10" s="318"/>
      <c r="AJI10" s="318"/>
      <c r="AJJ10" s="318"/>
      <c r="AJK10" s="318"/>
      <c r="AJL10" s="318"/>
      <c r="AJM10" s="318"/>
      <c r="AJN10" s="318"/>
      <c r="AJO10" s="318"/>
      <c r="AJP10" s="318"/>
      <c r="AJQ10" s="318"/>
      <c r="AJR10" s="318"/>
      <c r="AJS10" s="318"/>
      <c r="AJT10" s="318"/>
      <c r="AJU10" s="318"/>
      <c r="AJV10" s="318"/>
      <c r="AJW10" s="318"/>
      <c r="AJX10" s="318"/>
      <c r="AJY10" s="318"/>
      <c r="AJZ10" s="318"/>
      <c r="AKA10" s="318"/>
      <c r="AKB10" s="318"/>
      <c r="AKC10" s="318"/>
      <c r="AKD10" s="318"/>
      <c r="AKE10" s="318"/>
      <c r="AKF10" s="318"/>
      <c r="AKG10" s="318"/>
      <c r="AKH10" s="318"/>
      <c r="AKI10" s="318"/>
      <c r="AKJ10" s="318"/>
      <c r="AKK10" s="318"/>
      <c r="AKL10" s="318"/>
      <c r="AKM10" s="318"/>
      <c r="AKN10" s="318"/>
      <c r="AKO10" s="318"/>
      <c r="AKP10" s="318"/>
      <c r="AKQ10" s="318"/>
      <c r="AKR10" s="318"/>
      <c r="AKS10" s="318"/>
      <c r="AKT10" s="318"/>
      <c r="AKU10" s="318"/>
      <c r="AKV10" s="318"/>
      <c r="AKW10" s="318"/>
      <c r="AKX10" s="318"/>
      <c r="AKY10" s="318"/>
      <c r="AKZ10" s="318"/>
      <c r="ALA10" s="318"/>
      <c r="ALB10" s="318"/>
      <c r="ALC10" s="318"/>
      <c r="ALD10" s="318"/>
      <c r="ALE10" s="318"/>
      <c r="ALF10" s="318"/>
      <c r="ALG10" s="318"/>
      <c r="ALH10" s="318"/>
      <c r="ALI10" s="318"/>
      <c r="ALJ10" s="318"/>
      <c r="ALK10" s="318"/>
      <c r="ALL10" s="318"/>
      <c r="ALM10" s="318"/>
      <c r="ALN10" s="318"/>
      <c r="ALO10" s="318"/>
      <c r="ALP10" s="318"/>
      <c r="ALQ10" s="318"/>
      <c r="ALR10" s="318"/>
      <c r="ALS10" s="318"/>
      <c r="ALT10" s="318"/>
      <c r="ALU10" s="318"/>
      <c r="ALV10" s="318"/>
      <c r="ALW10" s="318"/>
      <c r="ALX10" s="318"/>
      <c r="ALY10" s="318"/>
      <c r="ALZ10" s="318"/>
      <c r="AMA10" s="318"/>
      <c r="AMB10" s="318"/>
      <c r="AMC10" s="318"/>
      <c r="AMD10" s="318"/>
      <c r="AME10" s="318"/>
      <c r="AMF10" s="318"/>
      <c r="AMG10" s="318"/>
      <c r="AMH10" s="318"/>
      <c r="AMI10" s="318"/>
      <c r="AMJ10" s="318"/>
      <c r="AMK10" s="318"/>
      <c r="AML10" s="318"/>
      <c r="AMM10" s="318"/>
      <c r="AMN10" s="318"/>
      <c r="AMO10" s="318"/>
      <c r="AMP10" s="318"/>
      <c r="AMQ10" s="318"/>
      <c r="AMR10" s="318"/>
      <c r="AMS10" s="318"/>
      <c r="AMT10" s="318"/>
      <c r="AMU10" s="318"/>
      <c r="AMV10" s="318"/>
      <c r="AMW10" s="318"/>
      <c r="AMX10" s="318"/>
      <c r="AMY10" s="318"/>
      <c r="AMZ10" s="318"/>
      <c r="ANA10" s="318"/>
      <c r="ANB10" s="318"/>
      <c r="ANC10" s="318"/>
      <c r="AND10" s="318"/>
      <c r="ANE10" s="318"/>
      <c r="ANF10" s="318"/>
      <c r="ANG10" s="318"/>
      <c r="ANH10" s="318"/>
      <c r="ANI10" s="318"/>
      <c r="ANJ10" s="318"/>
      <c r="ANK10" s="318"/>
      <c r="ANL10" s="318"/>
      <c r="ANM10" s="318"/>
      <c r="ANN10" s="318"/>
      <c r="ANO10" s="318"/>
      <c r="ANP10" s="318"/>
      <c r="ANQ10" s="318"/>
      <c r="ANR10" s="318"/>
      <c r="ANS10" s="318"/>
      <c r="ANT10" s="318"/>
      <c r="ANU10" s="318"/>
      <c r="ANV10" s="318"/>
      <c r="ANW10" s="318"/>
      <c r="ANX10" s="318"/>
      <c r="ANY10" s="318"/>
      <c r="ANZ10" s="318"/>
      <c r="AOA10" s="318"/>
      <c r="AOB10" s="318"/>
      <c r="AOC10" s="318"/>
      <c r="AOD10" s="318"/>
      <c r="AOE10" s="318"/>
      <c r="AOF10" s="318"/>
      <c r="AOG10" s="318"/>
      <c r="AOH10" s="318"/>
      <c r="AOI10" s="318"/>
      <c r="AOJ10" s="318"/>
      <c r="AOK10" s="318"/>
      <c r="AOL10" s="318"/>
      <c r="AOM10" s="318"/>
      <c r="AON10" s="318"/>
      <c r="AOO10" s="318"/>
      <c r="AOP10" s="318"/>
      <c r="AOQ10" s="318"/>
      <c r="AOR10" s="318"/>
      <c r="AOS10" s="318"/>
      <c r="AOT10" s="318"/>
      <c r="AOU10" s="318"/>
      <c r="AOV10" s="318"/>
      <c r="AOW10" s="318"/>
      <c r="AOX10" s="318"/>
      <c r="AOY10" s="318"/>
      <c r="AOZ10" s="318"/>
      <c r="APA10" s="318"/>
      <c r="APB10" s="318"/>
      <c r="APC10" s="318"/>
      <c r="APD10" s="318"/>
      <c r="APE10" s="318"/>
      <c r="APF10" s="318"/>
      <c r="APG10" s="318"/>
      <c r="APH10" s="318"/>
      <c r="API10" s="318"/>
      <c r="APJ10" s="318"/>
      <c r="APK10" s="318"/>
      <c r="APL10" s="318"/>
      <c r="APM10" s="318"/>
      <c r="APN10" s="318"/>
      <c r="APO10" s="318"/>
      <c r="APP10" s="318"/>
      <c r="APQ10" s="318"/>
      <c r="APR10" s="318"/>
      <c r="APS10" s="318"/>
      <c r="APT10" s="318"/>
      <c r="APU10" s="318"/>
      <c r="APV10" s="318"/>
      <c r="APW10" s="318"/>
      <c r="APX10" s="318"/>
      <c r="APY10" s="318"/>
      <c r="APZ10" s="318"/>
      <c r="AQA10" s="318"/>
      <c r="AQB10" s="318"/>
      <c r="AQC10" s="318"/>
      <c r="AQD10" s="318"/>
      <c r="AQE10" s="318"/>
      <c r="AQF10" s="318"/>
      <c r="AQG10" s="318"/>
      <c r="AQH10" s="318"/>
      <c r="AQI10" s="318"/>
      <c r="AQJ10" s="318"/>
      <c r="AQK10" s="318"/>
      <c r="AQL10" s="318"/>
      <c r="AQM10" s="318"/>
      <c r="AQN10" s="318"/>
      <c r="AQO10" s="318"/>
      <c r="AQP10" s="318"/>
      <c r="AQQ10" s="318"/>
      <c r="AQR10" s="318"/>
      <c r="AQS10" s="318"/>
      <c r="AQT10" s="318"/>
      <c r="AQU10" s="318"/>
      <c r="AQV10" s="318"/>
      <c r="AQW10" s="318"/>
      <c r="AQX10" s="318"/>
      <c r="AQY10" s="318"/>
      <c r="AQZ10" s="318"/>
      <c r="ARA10" s="318"/>
      <c r="ARB10" s="318"/>
      <c r="ARC10" s="318"/>
      <c r="ARD10" s="318"/>
      <c r="ARE10" s="318"/>
      <c r="ARF10" s="318"/>
      <c r="ARG10" s="318"/>
      <c r="ARH10" s="318"/>
      <c r="ARI10" s="318"/>
      <c r="ARJ10" s="318"/>
      <c r="ARK10" s="318"/>
      <c r="ARL10" s="318"/>
      <c r="ARM10" s="318"/>
      <c r="ARN10" s="318"/>
      <c r="ARO10" s="318"/>
      <c r="ARP10" s="318"/>
      <c r="ARQ10" s="318"/>
      <c r="ARR10" s="318"/>
      <c r="ARS10" s="318"/>
      <c r="ART10" s="318"/>
      <c r="ARU10" s="318"/>
      <c r="ARV10" s="318"/>
      <c r="ARW10" s="318"/>
      <c r="ARX10" s="318"/>
      <c r="ARY10" s="318"/>
      <c r="ARZ10" s="318"/>
      <c r="ASA10" s="318"/>
      <c r="ASB10" s="318"/>
      <c r="ASC10" s="318"/>
      <c r="ASD10" s="318"/>
      <c r="ASE10" s="318"/>
      <c r="ASF10" s="318"/>
      <c r="ASG10" s="318"/>
      <c r="ASH10" s="318"/>
      <c r="ASI10" s="318"/>
      <c r="ASJ10" s="318"/>
      <c r="ASK10" s="318"/>
      <c r="ASL10" s="318"/>
      <c r="ASM10" s="318"/>
      <c r="ASN10" s="318"/>
      <c r="ASO10" s="318"/>
      <c r="ASP10" s="318"/>
      <c r="ASQ10" s="318"/>
      <c r="ASR10" s="318"/>
      <c r="ASS10" s="318"/>
      <c r="AST10" s="318"/>
      <c r="ASU10" s="318"/>
      <c r="ASV10" s="318"/>
      <c r="ASW10" s="318"/>
      <c r="ASX10" s="318"/>
      <c r="ASY10" s="318"/>
      <c r="ASZ10" s="318"/>
      <c r="ATA10" s="318"/>
      <c r="ATB10" s="318"/>
      <c r="ATC10" s="318"/>
      <c r="ATD10" s="318"/>
      <c r="ATE10" s="318"/>
      <c r="ATF10" s="318"/>
      <c r="ATG10" s="318"/>
      <c r="ATH10" s="318"/>
      <c r="ATI10" s="318"/>
      <c r="ATJ10" s="318"/>
      <c r="ATK10" s="318"/>
      <c r="ATL10" s="318"/>
      <c r="ATM10" s="318"/>
      <c r="ATN10" s="318"/>
      <c r="ATO10" s="318"/>
      <c r="ATP10" s="318"/>
      <c r="ATQ10" s="318"/>
      <c r="ATR10" s="318"/>
      <c r="ATS10" s="318"/>
      <c r="ATT10" s="318"/>
      <c r="ATU10" s="318"/>
      <c r="ATV10" s="318"/>
      <c r="ATW10" s="318"/>
      <c r="ATX10" s="318"/>
      <c r="ATY10" s="318"/>
      <c r="ATZ10" s="318"/>
      <c r="AUA10" s="318"/>
      <c r="AUB10" s="318"/>
      <c r="AUC10" s="318"/>
      <c r="AUD10" s="318"/>
      <c r="AUE10" s="318"/>
      <c r="AUF10" s="318"/>
      <c r="AUG10" s="318"/>
      <c r="AUH10" s="318"/>
      <c r="AUI10" s="318"/>
      <c r="AUJ10" s="318"/>
      <c r="AUK10" s="318"/>
      <c r="AUL10" s="318"/>
      <c r="AUM10" s="318"/>
      <c r="AUN10" s="318"/>
      <c r="AUO10" s="318"/>
      <c r="AUP10" s="318"/>
      <c r="AUQ10" s="318"/>
      <c r="AUR10" s="318"/>
      <c r="AUS10" s="318"/>
      <c r="AUT10" s="318"/>
      <c r="AUU10" s="318"/>
      <c r="AUV10" s="318"/>
      <c r="AUW10" s="318"/>
      <c r="AUX10" s="318"/>
      <c r="AUY10" s="318"/>
      <c r="AUZ10" s="318"/>
      <c r="AVA10" s="318"/>
      <c r="AVB10" s="318"/>
      <c r="AVC10" s="318"/>
      <c r="AVD10" s="318"/>
      <c r="AVE10" s="318"/>
      <c r="AVF10" s="318"/>
      <c r="AVG10" s="318"/>
      <c r="AVH10" s="318"/>
      <c r="AVI10" s="318"/>
      <c r="AVJ10" s="318"/>
      <c r="AVK10" s="318"/>
      <c r="AVL10" s="318"/>
      <c r="AVM10" s="318"/>
      <c r="AVN10" s="318"/>
      <c r="AVO10" s="318"/>
      <c r="AVP10" s="318"/>
      <c r="AVQ10" s="318"/>
      <c r="AVR10" s="318"/>
      <c r="AVS10" s="318"/>
      <c r="AVT10" s="318"/>
      <c r="AVU10" s="318"/>
      <c r="AVV10" s="318"/>
      <c r="AVW10" s="318"/>
      <c r="AVX10" s="318"/>
      <c r="AVY10" s="318"/>
      <c r="AVZ10" s="318"/>
      <c r="AWA10" s="318"/>
      <c r="AWB10" s="318"/>
      <c r="AWC10" s="318"/>
      <c r="AWD10" s="318"/>
      <c r="AWE10" s="318"/>
      <c r="AWF10" s="318"/>
      <c r="AWG10" s="318"/>
      <c r="AWH10" s="318"/>
      <c r="AWI10" s="318"/>
      <c r="AWJ10" s="318"/>
      <c r="AWK10" s="318"/>
      <c r="AWL10" s="318"/>
      <c r="AWM10" s="318"/>
      <c r="AWN10" s="318"/>
      <c r="AWO10" s="318"/>
      <c r="AWP10" s="318"/>
      <c r="AWQ10" s="318"/>
      <c r="AWR10" s="318"/>
      <c r="AWS10" s="318"/>
      <c r="AWT10" s="318"/>
      <c r="AWU10" s="318"/>
      <c r="AWV10" s="318"/>
      <c r="AWW10" s="318"/>
      <c r="AWX10" s="318"/>
      <c r="AWY10" s="318"/>
      <c r="AWZ10" s="318"/>
      <c r="AXA10" s="318"/>
      <c r="AXB10" s="318"/>
      <c r="AXC10" s="318"/>
      <c r="AXD10" s="318"/>
      <c r="AXE10" s="318"/>
      <c r="AXF10" s="318"/>
      <c r="AXG10" s="318"/>
      <c r="AXH10" s="318"/>
      <c r="AXI10" s="318"/>
      <c r="AXJ10" s="318"/>
      <c r="AXK10" s="318"/>
      <c r="AXL10" s="318"/>
      <c r="AXM10" s="318"/>
      <c r="AXN10" s="318"/>
      <c r="AXO10" s="318"/>
      <c r="AXP10" s="318"/>
      <c r="AXQ10" s="318"/>
      <c r="AXR10" s="318"/>
      <c r="AXS10" s="318"/>
      <c r="AXT10" s="318"/>
      <c r="AXU10" s="318"/>
      <c r="AXV10" s="318"/>
      <c r="AXW10" s="318"/>
      <c r="AXX10" s="318"/>
      <c r="AXY10" s="318"/>
      <c r="AXZ10" s="318"/>
      <c r="AYA10" s="318"/>
      <c r="AYB10" s="318"/>
      <c r="AYC10" s="318"/>
      <c r="AYD10" s="318"/>
      <c r="AYE10" s="318"/>
      <c r="AYF10" s="318"/>
      <c r="AYG10" s="318"/>
      <c r="AYH10" s="318"/>
      <c r="AYI10" s="318"/>
      <c r="AYJ10" s="318"/>
      <c r="AYK10" s="318"/>
      <c r="AYL10" s="318"/>
      <c r="AYM10" s="318"/>
      <c r="AYN10" s="318"/>
      <c r="AYO10" s="318"/>
      <c r="AYP10" s="318"/>
      <c r="AYQ10" s="318"/>
      <c r="AYR10" s="318"/>
      <c r="AYS10" s="318"/>
      <c r="AYT10" s="318"/>
      <c r="AYU10" s="318"/>
      <c r="AYV10" s="318"/>
      <c r="AYW10" s="318"/>
      <c r="AYX10" s="318"/>
      <c r="AYY10" s="318"/>
      <c r="AYZ10" s="318"/>
      <c r="AZA10" s="318"/>
      <c r="AZB10" s="318"/>
      <c r="AZC10" s="318"/>
      <c r="AZD10" s="318"/>
      <c r="AZE10" s="318"/>
      <c r="AZF10" s="318"/>
      <c r="AZG10" s="318"/>
      <c r="AZH10" s="318"/>
      <c r="AZI10" s="318"/>
      <c r="AZJ10" s="318"/>
      <c r="AZK10" s="318"/>
      <c r="AZL10" s="318"/>
      <c r="AZM10" s="318"/>
      <c r="AZN10" s="318"/>
      <c r="AZO10" s="318"/>
      <c r="AZP10" s="318"/>
      <c r="AZQ10" s="318"/>
      <c r="AZR10" s="318"/>
      <c r="AZS10" s="318"/>
      <c r="AZT10" s="318"/>
      <c r="AZU10" s="318"/>
      <c r="AZV10" s="318"/>
      <c r="AZW10" s="318"/>
      <c r="AZX10" s="318"/>
      <c r="AZY10" s="318"/>
      <c r="AZZ10" s="318"/>
      <c r="BAA10" s="318"/>
      <c r="BAB10" s="318"/>
      <c r="BAC10" s="318"/>
      <c r="BAD10" s="318"/>
      <c r="BAE10" s="318"/>
      <c r="BAF10" s="318"/>
      <c r="BAG10" s="318"/>
      <c r="BAH10" s="318"/>
      <c r="BAI10" s="318"/>
      <c r="BAJ10" s="318"/>
      <c r="BAK10" s="318"/>
      <c r="BAL10" s="318"/>
      <c r="BAM10" s="318"/>
      <c r="BAN10" s="318"/>
      <c r="BAO10" s="318"/>
      <c r="BAP10" s="318"/>
      <c r="BAQ10" s="318"/>
      <c r="BAR10" s="318"/>
      <c r="BAS10" s="318"/>
      <c r="BAT10" s="318"/>
      <c r="BAU10" s="318"/>
      <c r="BAV10" s="318"/>
      <c r="BAW10" s="318"/>
      <c r="BAX10" s="318"/>
      <c r="BAY10" s="318"/>
      <c r="BAZ10" s="318"/>
      <c r="BBA10" s="318"/>
      <c r="BBB10" s="318"/>
      <c r="BBC10" s="318"/>
      <c r="BBD10" s="318"/>
      <c r="BBE10" s="318"/>
      <c r="BBF10" s="318"/>
      <c r="BBG10" s="318"/>
      <c r="BBH10" s="318"/>
      <c r="BBI10" s="318"/>
      <c r="BBJ10" s="318"/>
      <c r="BBK10" s="318"/>
      <c r="BBL10" s="318"/>
      <c r="BBM10" s="318"/>
      <c r="BBN10" s="318"/>
      <c r="BBO10" s="318"/>
      <c r="BBP10" s="318"/>
      <c r="BBQ10" s="318"/>
      <c r="BBR10" s="318"/>
      <c r="BBS10" s="318"/>
      <c r="BBT10" s="318"/>
      <c r="BBU10" s="318"/>
      <c r="BBV10" s="318"/>
      <c r="BBW10" s="318"/>
      <c r="BBX10" s="318"/>
      <c r="BBY10" s="318"/>
      <c r="BBZ10" s="318"/>
      <c r="BCA10" s="318"/>
      <c r="BCB10" s="318"/>
      <c r="BCC10" s="318"/>
      <c r="BCD10" s="318"/>
      <c r="BCE10" s="318"/>
      <c r="BCF10" s="318"/>
      <c r="BCG10" s="318"/>
      <c r="BCH10" s="318"/>
      <c r="BCI10" s="318"/>
      <c r="BCJ10" s="318"/>
      <c r="BCK10" s="318"/>
      <c r="BCL10" s="318"/>
      <c r="BCM10" s="318"/>
      <c r="BCN10" s="318"/>
      <c r="BCO10" s="318"/>
      <c r="BCP10" s="318"/>
      <c r="BCQ10" s="318"/>
      <c r="BCR10" s="318"/>
      <c r="BCS10" s="318"/>
      <c r="BCT10" s="318"/>
      <c r="BCU10" s="318"/>
      <c r="BCV10" s="318"/>
      <c r="BCW10" s="318"/>
      <c r="BCX10" s="318"/>
      <c r="BCY10" s="318"/>
      <c r="BCZ10" s="318"/>
      <c r="BDA10" s="318"/>
      <c r="BDB10" s="318"/>
      <c r="BDC10" s="318"/>
      <c r="BDD10" s="318"/>
      <c r="BDE10" s="318"/>
      <c r="BDF10" s="318"/>
      <c r="BDG10" s="318"/>
      <c r="BDH10" s="318"/>
      <c r="BDI10" s="318"/>
      <c r="BDJ10" s="318"/>
      <c r="BDK10" s="318"/>
      <c r="BDL10" s="318"/>
      <c r="BDM10" s="318"/>
      <c r="BDN10" s="318"/>
      <c r="BDO10" s="318"/>
      <c r="BDP10" s="318"/>
      <c r="BDQ10" s="318"/>
      <c r="BDR10" s="318"/>
      <c r="BDS10" s="318"/>
      <c r="BDT10" s="318"/>
      <c r="BDU10" s="318"/>
      <c r="BDV10" s="318"/>
      <c r="BDW10" s="318"/>
      <c r="BDX10" s="318"/>
      <c r="BDY10" s="318"/>
      <c r="BDZ10" s="318"/>
      <c r="BEA10" s="318"/>
      <c r="BEB10" s="318"/>
      <c r="BEC10" s="318"/>
      <c r="BED10" s="318"/>
      <c r="BEE10" s="318"/>
      <c r="BEF10" s="318"/>
      <c r="BEG10" s="318"/>
      <c r="BEH10" s="318"/>
      <c r="BEI10" s="318"/>
      <c r="BEJ10" s="318"/>
      <c r="BEK10" s="318"/>
      <c r="BEL10" s="318"/>
      <c r="BEM10" s="318"/>
      <c r="BEN10" s="318"/>
      <c r="BEO10" s="318"/>
      <c r="BEP10" s="318"/>
      <c r="BEQ10" s="318"/>
      <c r="BER10" s="318"/>
      <c r="BES10" s="318"/>
      <c r="BET10" s="318"/>
      <c r="BEU10" s="318"/>
      <c r="BEV10" s="318"/>
      <c r="BEW10" s="318"/>
      <c r="BEX10" s="318"/>
      <c r="BEY10" s="318"/>
      <c r="BEZ10" s="318"/>
      <c r="BFA10" s="318"/>
      <c r="BFB10" s="318"/>
      <c r="BFC10" s="318"/>
      <c r="BFD10" s="318"/>
      <c r="BFE10" s="318"/>
      <c r="BFF10" s="318"/>
      <c r="BFG10" s="318"/>
      <c r="BFH10" s="318"/>
      <c r="BFI10" s="318"/>
      <c r="BFJ10" s="318"/>
      <c r="BFK10" s="318"/>
      <c r="BFL10" s="318"/>
      <c r="BFM10" s="318"/>
      <c r="BFN10" s="318"/>
      <c r="BFO10" s="318"/>
      <c r="BFP10" s="318"/>
      <c r="BFQ10" s="318"/>
      <c r="BFR10" s="318"/>
      <c r="BFS10" s="318"/>
      <c r="BFT10" s="318"/>
      <c r="BFU10" s="318"/>
      <c r="BFV10" s="318"/>
      <c r="BFW10" s="318"/>
      <c r="BFX10" s="318"/>
      <c r="BFY10" s="318"/>
      <c r="BFZ10" s="318"/>
      <c r="BGA10" s="318"/>
      <c r="BGB10" s="318"/>
      <c r="BGC10" s="318"/>
      <c r="BGD10" s="318"/>
      <c r="BGE10" s="318"/>
      <c r="BGF10" s="318"/>
      <c r="BGG10" s="318"/>
      <c r="BGH10" s="318"/>
      <c r="BGI10" s="318"/>
      <c r="BGJ10" s="318"/>
      <c r="BGK10" s="318"/>
      <c r="BGL10" s="318"/>
      <c r="BGM10" s="318"/>
      <c r="BGN10" s="318"/>
      <c r="BGO10" s="318"/>
      <c r="BGP10" s="318"/>
      <c r="BGQ10" s="318"/>
      <c r="BGR10" s="318"/>
      <c r="BGS10" s="318"/>
      <c r="BGT10" s="318"/>
      <c r="BGU10" s="318"/>
      <c r="BGV10" s="318"/>
      <c r="BGW10" s="318"/>
      <c r="BGX10" s="318"/>
      <c r="BGY10" s="318"/>
      <c r="BGZ10" s="318"/>
      <c r="BHA10" s="318"/>
      <c r="BHB10" s="318"/>
      <c r="BHC10" s="318"/>
      <c r="BHD10" s="318"/>
      <c r="BHE10" s="318"/>
      <c r="BHF10" s="318"/>
      <c r="BHG10" s="318"/>
      <c r="BHH10" s="318"/>
      <c r="BHI10" s="318"/>
      <c r="BHJ10" s="318"/>
      <c r="BHK10" s="318"/>
      <c r="BHL10" s="318"/>
      <c r="BHM10" s="318"/>
      <c r="BHN10" s="318"/>
      <c r="BHO10" s="318"/>
      <c r="BHP10" s="318"/>
      <c r="BHQ10" s="318"/>
      <c r="BHR10" s="318"/>
      <c r="BHS10" s="318"/>
      <c r="BHT10" s="318"/>
      <c r="BHU10" s="318"/>
      <c r="BHV10" s="318"/>
      <c r="BHW10" s="318"/>
      <c r="BHX10" s="318"/>
      <c r="BHY10" s="318"/>
      <c r="BHZ10" s="318"/>
      <c r="BIA10" s="318"/>
      <c r="BIB10" s="318"/>
      <c r="BIC10" s="318"/>
      <c r="BID10" s="318"/>
      <c r="BIE10" s="318"/>
      <c r="BIF10" s="318"/>
      <c r="BIG10" s="318"/>
      <c r="BIH10" s="318"/>
      <c r="BII10" s="318"/>
      <c r="BIJ10" s="318"/>
      <c r="BIK10" s="318"/>
      <c r="BIL10" s="318"/>
      <c r="BIM10" s="318"/>
      <c r="BIN10" s="318"/>
      <c r="BIO10" s="318"/>
      <c r="BIP10" s="318"/>
      <c r="BIQ10" s="318"/>
      <c r="BIR10" s="318"/>
      <c r="BIS10" s="318"/>
      <c r="BIT10" s="318"/>
      <c r="BIU10" s="318"/>
      <c r="BIV10" s="318"/>
      <c r="BIW10" s="318"/>
      <c r="BIX10" s="318"/>
      <c r="BIY10" s="318"/>
      <c r="BIZ10" s="318"/>
      <c r="BJA10" s="318"/>
      <c r="BJB10" s="318"/>
      <c r="BJC10" s="318"/>
      <c r="BJD10" s="318"/>
      <c r="BJE10" s="318"/>
      <c r="BJF10" s="318"/>
      <c r="BJG10" s="318"/>
      <c r="BJH10" s="318"/>
      <c r="BJI10" s="318"/>
      <c r="BJJ10" s="318"/>
      <c r="BJK10" s="318"/>
      <c r="BJL10" s="318"/>
      <c r="BJM10" s="318"/>
      <c r="BJN10" s="318"/>
      <c r="BJO10" s="318"/>
      <c r="BJP10" s="318"/>
      <c r="BJQ10" s="318"/>
      <c r="BJR10" s="318"/>
      <c r="BJS10" s="318"/>
      <c r="BJT10" s="318"/>
      <c r="BJU10" s="318"/>
      <c r="BJV10" s="318"/>
      <c r="BJW10" s="318"/>
      <c r="BJX10" s="318"/>
      <c r="BJY10" s="318"/>
      <c r="BJZ10" s="318"/>
      <c r="BKA10" s="318"/>
      <c r="BKB10" s="318"/>
      <c r="BKC10" s="318"/>
      <c r="BKD10" s="318"/>
      <c r="BKE10" s="318"/>
      <c r="BKF10" s="318"/>
      <c r="BKG10" s="318"/>
      <c r="BKH10" s="318"/>
      <c r="BKI10" s="318"/>
      <c r="BKJ10" s="318"/>
      <c r="BKK10" s="318"/>
      <c r="BKL10" s="318"/>
      <c r="BKM10" s="318"/>
      <c r="BKN10" s="318"/>
      <c r="BKO10" s="318"/>
      <c r="BKP10" s="318"/>
      <c r="BKQ10" s="318"/>
      <c r="BKR10" s="318"/>
      <c r="BKS10" s="318"/>
      <c r="BKT10" s="318"/>
      <c r="BKU10" s="318"/>
      <c r="BKV10" s="318"/>
      <c r="BKW10" s="318"/>
      <c r="BKX10" s="318"/>
      <c r="BKY10" s="318"/>
      <c r="BKZ10" s="318"/>
      <c r="BLA10" s="318"/>
      <c r="BLB10" s="318"/>
      <c r="BLC10" s="318"/>
      <c r="BLD10" s="318"/>
      <c r="BLE10" s="318"/>
      <c r="BLF10" s="318"/>
      <c r="BLG10" s="318"/>
      <c r="BLH10" s="318"/>
      <c r="BLI10" s="318"/>
      <c r="BLJ10" s="318"/>
      <c r="BLK10" s="318"/>
      <c r="BLL10" s="318"/>
      <c r="BLM10" s="318"/>
      <c r="BLN10" s="318"/>
      <c r="BLO10" s="318"/>
      <c r="BLP10" s="318"/>
      <c r="BLQ10" s="318"/>
      <c r="BLR10" s="318"/>
      <c r="BLS10" s="318"/>
      <c r="BLT10" s="318"/>
      <c r="BLU10" s="318"/>
      <c r="BLV10" s="318"/>
      <c r="BLW10" s="318"/>
      <c r="BLX10" s="318"/>
      <c r="BLY10" s="318"/>
      <c r="BLZ10" s="318"/>
      <c r="BMA10" s="318"/>
      <c r="BMB10" s="318"/>
      <c r="BMC10" s="318"/>
      <c r="BMD10" s="318"/>
      <c r="BME10" s="318"/>
      <c r="BMF10" s="318"/>
      <c r="BMG10" s="318"/>
      <c r="BMH10" s="318"/>
      <c r="BMI10" s="318"/>
      <c r="BMJ10" s="318"/>
      <c r="BMK10" s="318"/>
      <c r="BML10" s="318"/>
      <c r="BMM10" s="318"/>
      <c r="BMN10" s="318"/>
      <c r="BMO10" s="318"/>
      <c r="BMP10" s="318"/>
      <c r="BMQ10" s="318"/>
      <c r="BMR10" s="318"/>
      <c r="BMS10" s="318"/>
      <c r="BMT10" s="318"/>
      <c r="BMU10" s="318"/>
      <c r="BMV10" s="318"/>
      <c r="BMW10" s="318"/>
      <c r="BMX10" s="318"/>
      <c r="BMY10" s="318"/>
      <c r="BMZ10" s="318"/>
      <c r="BNA10" s="318"/>
      <c r="BNB10" s="318"/>
      <c r="BNC10" s="318"/>
      <c r="BND10" s="318"/>
      <c r="BNE10" s="318"/>
      <c r="BNF10" s="318"/>
      <c r="BNG10" s="318"/>
      <c r="BNH10" s="318"/>
      <c r="BNI10" s="318"/>
      <c r="BNJ10" s="318"/>
      <c r="BNK10" s="318"/>
      <c r="BNL10" s="318"/>
      <c r="BNM10" s="318"/>
      <c r="BNN10" s="318"/>
      <c r="BNO10" s="318"/>
      <c r="BNP10" s="318"/>
      <c r="BNQ10" s="318"/>
      <c r="BNR10" s="318"/>
      <c r="BNS10" s="318"/>
      <c r="BNT10" s="318"/>
      <c r="BNU10" s="318"/>
      <c r="BNV10" s="318"/>
      <c r="BNW10" s="318"/>
      <c r="BNX10" s="318"/>
      <c r="BNY10" s="318"/>
      <c r="BNZ10" s="318"/>
      <c r="BOA10" s="318"/>
      <c r="BOB10" s="318"/>
      <c r="BOC10" s="318"/>
      <c r="BOD10" s="318"/>
      <c r="BOE10" s="318"/>
      <c r="BOF10" s="318"/>
      <c r="BOG10" s="318"/>
      <c r="BOH10" s="318"/>
      <c r="BOI10" s="318"/>
      <c r="BOJ10" s="318"/>
      <c r="BOK10" s="318"/>
      <c r="BOL10" s="318"/>
      <c r="BOM10" s="318"/>
      <c r="BON10" s="318"/>
      <c r="BOO10" s="318"/>
      <c r="BOP10" s="318"/>
      <c r="BOQ10" s="318"/>
      <c r="BOR10" s="318"/>
      <c r="BOS10" s="318"/>
      <c r="BOT10" s="318"/>
      <c r="BOU10" s="318"/>
      <c r="BOV10" s="318"/>
      <c r="BOW10" s="318"/>
      <c r="BOX10" s="318"/>
      <c r="BOY10" s="318"/>
      <c r="BOZ10" s="318"/>
      <c r="BPA10" s="318"/>
      <c r="BPB10" s="318"/>
      <c r="BPC10" s="318"/>
      <c r="BPD10" s="318"/>
      <c r="BPE10" s="318"/>
      <c r="BPF10" s="318"/>
      <c r="BPG10" s="318"/>
      <c r="BPH10" s="318"/>
      <c r="BPI10" s="318"/>
      <c r="BPJ10" s="318"/>
      <c r="BPK10" s="318"/>
      <c r="BPL10" s="318"/>
      <c r="BPM10" s="318"/>
      <c r="BPN10" s="318"/>
      <c r="BPO10" s="318"/>
      <c r="BPP10" s="318"/>
      <c r="BPQ10" s="318"/>
      <c r="BPR10" s="318"/>
      <c r="BPS10" s="318"/>
      <c r="BPT10" s="318"/>
      <c r="BPU10" s="318"/>
      <c r="BPV10" s="318"/>
      <c r="BPW10" s="318"/>
      <c r="BPX10" s="318"/>
      <c r="BPY10" s="318"/>
      <c r="BPZ10" s="318"/>
      <c r="BQA10" s="318"/>
      <c r="BQB10" s="318"/>
      <c r="BQC10" s="318"/>
      <c r="BQD10" s="318"/>
      <c r="BQE10" s="318"/>
      <c r="BQF10" s="318"/>
      <c r="BQG10" s="318"/>
      <c r="BQH10" s="318"/>
      <c r="BQI10" s="318"/>
      <c r="BQJ10" s="318"/>
      <c r="BQK10" s="318"/>
      <c r="BQL10" s="318"/>
      <c r="BQM10" s="318"/>
      <c r="BQN10" s="318"/>
      <c r="BQO10" s="318"/>
      <c r="BQP10" s="318"/>
      <c r="BQQ10" s="318"/>
      <c r="BQR10" s="318"/>
      <c r="BQS10" s="318"/>
      <c r="BQT10" s="318"/>
      <c r="BQU10" s="318"/>
      <c r="BQV10" s="318"/>
      <c r="BQW10" s="318"/>
      <c r="BQX10" s="318"/>
      <c r="BQY10" s="318"/>
      <c r="BQZ10" s="318"/>
      <c r="BRA10" s="318"/>
      <c r="BRB10" s="318"/>
      <c r="BRC10" s="318"/>
      <c r="BRD10" s="318"/>
      <c r="BRE10" s="318"/>
      <c r="BRF10" s="318"/>
      <c r="BRG10" s="318"/>
      <c r="BRH10" s="318"/>
      <c r="BRI10" s="318"/>
      <c r="BRJ10" s="318"/>
      <c r="BRK10" s="318"/>
      <c r="BRL10" s="318"/>
      <c r="BRM10" s="318"/>
      <c r="BRN10" s="318"/>
      <c r="BRO10" s="318"/>
      <c r="BRP10" s="318"/>
      <c r="BRQ10" s="318"/>
      <c r="BRR10" s="318"/>
      <c r="BRS10" s="318"/>
      <c r="BRT10" s="318"/>
      <c r="BRU10" s="318"/>
      <c r="BRV10" s="318"/>
      <c r="BRW10" s="318"/>
      <c r="BRX10" s="318"/>
      <c r="BRY10" s="318"/>
      <c r="BRZ10" s="318"/>
      <c r="BSA10" s="318"/>
      <c r="BSB10" s="318"/>
      <c r="BSC10" s="318"/>
      <c r="BSD10" s="318"/>
      <c r="BSE10" s="318"/>
      <c r="BSF10" s="318"/>
      <c r="BSG10" s="318"/>
      <c r="BSH10" s="318"/>
      <c r="BSI10" s="318"/>
      <c r="BSJ10" s="318"/>
      <c r="BSK10" s="318"/>
      <c r="BSL10" s="318"/>
      <c r="BSM10" s="318"/>
      <c r="BSN10" s="318"/>
      <c r="BSO10" s="318"/>
      <c r="BSP10" s="318"/>
      <c r="BSQ10" s="318"/>
      <c r="BSR10" s="318"/>
      <c r="BSS10" s="318"/>
      <c r="BST10" s="318"/>
      <c r="BSU10" s="318"/>
      <c r="BSV10" s="318"/>
      <c r="BSW10" s="318"/>
      <c r="BSX10" s="318"/>
      <c r="BSY10" s="318"/>
      <c r="BSZ10" s="318"/>
      <c r="BTA10" s="318"/>
      <c r="BTB10" s="318"/>
      <c r="BTC10" s="318"/>
      <c r="BTD10" s="318"/>
      <c r="BTE10" s="318"/>
      <c r="BTF10" s="318"/>
      <c r="BTG10" s="318"/>
      <c r="BTH10" s="318"/>
      <c r="BTI10" s="318"/>
      <c r="BTJ10" s="318"/>
      <c r="BTK10" s="318"/>
      <c r="BTL10" s="318"/>
      <c r="BTM10" s="318"/>
      <c r="BTN10" s="318"/>
      <c r="BTO10" s="318"/>
      <c r="BTP10" s="318"/>
      <c r="BTQ10" s="318"/>
      <c r="BTR10" s="318"/>
      <c r="BTS10" s="318"/>
      <c r="BTT10" s="318"/>
      <c r="BTU10" s="318"/>
      <c r="BTV10" s="318"/>
      <c r="BTW10" s="318"/>
      <c r="BTX10" s="318"/>
      <c r="BTY10" s="318"/>
      <c r="BTZ10" s="318"/>
      <c r="BUA10" s="318"/>
      <c r="BUB10" s="318"/>
      <c r="BUC10" s="318"/>
      <c r="BUD10" s="318"/>
      <c r="BUE10" s="318"/>
      <c r="BUF10" s="318"/>
      <c r="BUG10" s="318"/>
      <c r="BUH10" s="318"/>
      <c r="BUI10" s="318"/>
      <c r="BUJ10" s="318"/>
      <c r="BUK10" s="318"/>
      <c r="BUL10" s="318"/>
      <c r="BUM10" s="318"/>
      <c r="BUN10" s="318"/>
      <c r="BUO10" s="318"/>
      <c r="BUP10" s="318"/>
      <c r="BUQ10" s="318"/>
      <c r="BUR10" s="318"/>
      <c r="BUS10" s="318"/>
      <c r="BUT10" s="318"/>
      <c r="BUU10" s="318"/>
      <c r="BUV10" s="318"/>
      <c r="BUW10" s="318"/>
      <c r="BUX10" s="318"/>
      <c r="BUY10" s="318"/>
      <c r="BUZ10" s="318"/>
      <c r="BVA10" s="318"/>
      <c r="BVB10" s="318"/>
      <c r="BVC10" s="318"/>
      <c r="BVD10" s="318"/>
      <c r="BVE10" s="318"/>
      <c r="BVF10" s="318"/>
      <c r="BVG10" s="318"/>
      <c r="BVH10" s="318"/>
      <c r="BVI10" s="318"/>
      <c r="BVJ10" s="318"/>
      <c r="BVK10" s="318"/>
      <c r="BVL10" s="318"/>
      <c r="BVM10" s="318"/>
      <c r="BVN10" s="318"/>
      <c r="BVO10" s="318"/>
      <c r="BVP10" s="318"/>
      <c r="BVQ10" s="318"/>
      <c r="BVR10" s="318"/>
      <c r="BVS10" s="318"/>
      <c r="BVT10" s="318"/>
      <c r="BVU10" s="318"/>
      <c r="BVV10" s="318"/>
      <c r="BVW10" s="318"/>
      <c r="BVX10" s="318"/>
      <c r="BVY10" s="318"/>
      <c r="BVZ10" s="318"/>
      <c r="BWA10" s="318"/>
      <c r="BWB10" s="318"/>
      <c r="BWC10" s="318"/>
      <c r="BWD10" s="318"/>
      <c r="BWE10" s="318"/>
      <c r="BWF10" s="318"/>
      <c r="BWG10" s="318"/>
      <c r="BWH10" s="318"/>
      <c r="BWI10" s="318"/>
      <c r="BWJ10" s="318"/>
      <c r="BWK10" s="318"/>
      <c r="BWL10" s="318"/>
      <c r="BWM10" s="318"/>
      <c r="BWN10" s="318"/>
      <c r="BWO10" s="318"/>
      <c r="BWP10" s="318"/>
      <c r="BWQ10" s="318"/>
      <c r="BWR10" s="318"/>
      <c r="BWS10" s="318"/>
      <c r="BWT10" s="318"/>
      <c r="BWU10" s="318"/>
      <c r="BWV10" s="318"/>
      <c r="BWW10" s="318"/>
      <c r="BWX10" s="318"/>
      <c r="BWY10" s="318"/>
      <c r="BWZ10" s="318"/>
      <c r="BXA10" s="318"/>
      <c r="BXB10" s="318"/>
      <c r="BXC10" s="318"/>
      <c r="BXD10" s="318"/>
      <c r="BXE10" s="318"/>
      <c r="BXF10" s="318"/>
      <c r="BXG10" s="318"/>
      <c r="BXH10" s="318"/>
      <c r="BXI10" s="318"/>
      <c r="BXJ10" s="318"/>
      <c r="BXK10" s="318"/>
      <c r="BXL10" s="318"/>
      <c r="BXM10" s="318"/>
      <c r="BXN10" s="318"/>
      <c r="BXO10" s="318"/>
      <c r="BXP10" s="318"/>
      <c r="BXQ10" s="318"/>
      <c r="BXR10" s="318"/>
      <c r="BXS10" s="318"/>
      <c r="BXT10" s="318"/>
      <c r="BXU10" s="318"/>
      <c r="BXV10" s="318"/>
      <c r="BXW10" s="318"/>
      <c r="BXX10" s="318"/>
      <c r="BXY10" s="318"/>
      <c r="BXZ10" s="318"/>
      <c r="BYA10" s="318"/>
      <c r="BYB10" s="318"/>
      <c r="BYC10" s="318"/>
      <c r="BYD10" s="318"/>
      <c r="BYE10" s="318"/>
      <c r="BYF10" s="318"/>
      <c r="BYG10" s="318"/>
      <c r="BYH10" s="318"/>
      <c r="BYI10" s="318"/>
      <c r="BYJ10" s="318"/>
      <c r="BYK10" s="318"/>
      <c r="BYL10" s="318"/>
      <c r="BYM10" s="318"/>
      <c r="BYN10" s="318"/>
      <c r="BYO10" s="318"/>
      <c r="BYP10" s="318"/>
      <c r="BYQ10" s="318"/>
      <c r="BYR10" s="318"/>
      <c r="BYS10" s="318"/>
      <c r="BYT10" s="318"/>
      <c r="BYU10" s="318"/>
      <c r="BYV10" s="318"/>
      <c r="BYW10" s="318"/>
      <c r="BYX10" s="318"/>
      <c r="BYY10" s="318"/>
      <c r="BYZ10" s="318"/>
      <c r="BZA10" s="318"/>
      <c r="BZB10" s="318"/>
      <c r="BZC10" s="318"/>
      <c r="BZD10" s="318"/>
      <c r="BZE10" s="318"/>
      <c r="BZF10" s="318"/>
      <c r="BZG10" s="318"/>
      <c r="BZH10" s="318"/>
      <c r="BZI10" s="318"/>
      <c r="BZJ10" s="318"/>
      <c r="BZK10" s="318"/>
      <c r="BZL10" s="318"/>
      <c r="BZM10" s="318"/>
      <c r="BZN10" s="318"/>
      <c r="BZO10" s="318"/>
      <c r="BZP10" s="318"/>
      <c r="BZQ10" s="318"/>
      <c r="BZR10" s="318"/>
      <c r="BZS10" s="318"/>
      <c r="BZT10" s="318"/>
      <c r="BZU10" s="318"/>
      <c r="BZV10" s="318"/>
      <c r="BZW10" s="318"/>
      <c r="BZX10" s="318"/>
      <c r="BZY10" s="318"/>
      <c r="BZZ10" s="318"/>
      <c r="CAA10" s="318"/>
      <c r="CAB10" s="318"/>
      <c r="CAC10" s="318"/>
      <c r="CAD10" s="318"/>
      <c r="CAE10" s="318"/>
      <c r="CAF10" s="318"/>
      <c r="CAG10" s="318"/>
      <c r="CAH10" s="318"/>
      <c r="CAI10" s="318"/>
      <c r="CAJ10" s="318"/>
      <c r="CAK10" s="318"/>
      <c r="CAL10" s="318"/>
      <c r="CAM10" s="318"/>
      <c r="CAN10" s="318"/>
      <c r="CAO10" s="318"/>
      <c r="CAP10" s="318"/>
      <c r="CAQ10" s="318"/>
      <c r="CAR10" s="318"/>
      <c r="CAS10" s="318"/>
      <c r="CAT10" s="318"/>
      <c r="CAU10" s="318"/>
      <c r="CAV10" s="318"/>
      <c r="CAW10" s="318"/>
      <c r="CAX10" s="318"/>
      <c r="CAY10" s="318"/>
      <c r="CAZ10" s="318"/>
      <c r="CBA10" s="318"/>
      <c r="CBB10" s="318"/>
      <c r="CBC10" s="318"/>
      <c r="CBD10" s="318"/>
      <c r="CBE10" s="318"/>
      <c r="CBF10" s="318"/>
      <c r="CBG10" s="318"/>
      <c r="CBH10" s="318"/>
      <c r="CBI10" s="318"/>
      <c r="CBJ10" s="318"/>
      <c r="CBK10" s="318"/>
      <c r="CBL10" s="318"/>
      <c r="CBM10" s="318"/>
      <c r="CBN10" s="318"/>
      <c r="CBO10" s="318"/>
      <c r="CBP10" s="318"/>
      <c r="CBQ10" s="318"/>
      <c r="CBR10" s="318"/>
      <c r="CBS10" s="318"/>
      <c r="CBT10" s="318"/>
      <c r="CBU10" s="318"/>
      <c r="CBV10" s="318"/>
      <c r="CBW10" s="318"/>
      <c r="CBX10" s="318"/>
      <c r="CBY10" s="318"/>
      <c r="CBZ10" s="318"/>
      <c r="CCA10" s="318"/>
      <c r="CCB10" s="318"/>
      <c r="CCC10" s="318"/>
      <c r="CCD10" s="318"/>
      <c r="CCE10" s="318"/>
      <c r="CCF10" s="318"/>
      <c r="CCG10" s="318"/>
      <c r="CCH10" s="318"/>
      <c r="CCI10" s="318"/>
      <c r="CCJ10" s="318"/>
      <c r="CCK10" s="318"/>
      <c r="CCL10" s="318"/>
      <c r="CCM10" s="318"/>
      <c r="CCN10" s="318"/>
      <c r="CCO10" s="318"/>
      <c r="CCP10" s="318"/>
      <c r="CCQ10" s="318"/>
      <c r="CCR10" s="318"/>
      <c r="CCS10" s="318"/>
      <c r="CCT10" s="318"/>
      <c r="CCU10" s="318"/>
      <c r="CCV10" s="318"/>
      <c r="CCW10" s="318"/>
      <c r="CCX10" s="318"/>
      <c r="CCY10" s="318"/>
      <c r="CCZ10" s="318"/>
      <c r="CDA10" s="318"/>
      <c r="CDB10" s="318"/>
      <c r="CDC10" s="318"/>
      <c r="CDD10" s="318"/>
      <c r="CDE10" s="318"/>
      <c r="CDF10" s="318"/>
      <c r="CDG10" s="318"/>
      <c r="CDH10" s="318"/>
      <c r="CDI10" s="318"/>
      <c r="CDJ10" s="318"/>
      <c r="CDK10" s="318"/>
      <c r="CDL10" s="318"/>
      <c r="CDM10" s="318"/>
      <c r="CDN10" s="318"/>
      <c r="CDO10" s="318"/>
      <c r="CDP10" s="318"/>
      <c r="CDQ10" s="318"/>
      <c r="CDR10" s="318"/>
      <c r="CDS10" s="318"/>
      <c r="CDT10" s="318"/>
      <c r="CDU10" s="318"/>
      <c r="CDV10" s="318"/>
      <c r="CDW10" s="318"/>
      <c r="CDX10" s="318"/>
      <c r="CDY10" s="318"/>
      <c r="CDZ10" s="318"/>
      <c r="CEA10" s="318"/>
      <c r="CEB10" s="318"/>
      <c r="CEC10" s="318"/>
      <c r="CED10" s="318"/>
      <c r="CEE10" s="318"/>
      <c r="CEF10" s="318"/>
      <c r="CEG10" s="318"/>
      <c r="CEH10" s="318"/>
      <c r="CEI10" s="318"/>
      <c r="CEJ10" s="318"/>
      <c r="CEK10" s="318"/>
      <c r="CEL10" s="318"/>
      <c r="CEM10" s="318"/>
      <c r="CEN10" s="318"/>
      <c r="CEO10" s="318"/>
      <c r="CEP10" s="318"/>
      <c r="CEQ10" s="318"/>
      <c r="CER10" s="318"/>
      <c r="CES10" s="318"/>
      <c r="CET10" s="318"/>
      <c r="CEU10" s="318"/>
      <c r="CEV10" s="318"/>
      <c r="CEW10" s="318"/>
      <c r="CEX10" s="318"/>
      <c r="CEY10" s="318"/>
      <c r="CEZ10" s="318"/>
      <c r="CFA10" s="318"/>
      <c r="CFB10" s="318"/>
      <c r="CFC10" s="318"/>
      <c r="CFD10" s="318"/>
      <c r="CFE10" s="318"/>
      <c r="CFF10" s="318"/>
      <c r="CFG10" s="318"/>
      <c r="CFH10" s="318"/>
      <c r="CFI10" s="318"/>
      <c r="CFJ10" s="318"/>
      <c r="CFK10" s="318"/>
      <c r="CFL10" s="318"/>
      <c r="CFM10" s="318"/>
      <c r="CFN10" s="318"/>
      <c r="CFO10" s="318"/>
      <c r="CFP10" s="318"/>
      <c r="CFQ10" s="318"/>
      <c r="CFR10" s="318"/>
      <c r="CFS10" s="318"/>
      <c r="CFT10" s="318"/>
      <c r="CFU10" s="318"/>
      <c r="CFV10" s="318"/>
      <c r="CFW10" s="318"/>
      <c r="CFX10" s="318"/>
      <c r="CFY10" s="318"/>
      <c r="CFZ10" s="318"/>
      <c r="CGA10" s="318"/>
      <c r="CGB10" s="318"/>
      <c r="CGC10" s="318"/>
      <c r="CGD10" s="318"/>
      <c r="CGE10" s="318"/>
      <c r="CGF10" s="318"/>
      <c r="CGG10" s="318"/>
      <c r="CGH10" s="318"/>
      <c r="CGI10" s="318"/>
      <c r="CGJ10" s="318"/>
      <c r="CGK10" s="318"/>
      <c r="CGL10" s="318"/>
      <c r="CGM10" s="318"/>
      <c r="CGN10" s="318"/>
      <c r="CGO10" s="318"/>
      <c r="CGP10" s="318"/>
      <c r="CGQ10" s="318"/>
      <c r="CGR10" s="318"/>
      <c r="CGS10" s="318"/>
      <c r="CGT10" s="318"/>
      <c r="CGU10" s="318"/>
      <c r="CGV10" s="318"/>
      <c r="CGW10" s="318"/>
      <c r="CGX10" s="318"/>
      <c r="CGY10" s="318"/>
      <c r="CGZ10" s="318"/>
      <c r="CHA10" s="318"/>
      <c r="CHB10" s="318"/>
      <c r="CHC10" s="318"/>
      <c r="CHD10" s="318"/>
      <c r="CHE10" s="318"/>
      <c r="CHF10" s="318"/>
      <c r="CHG10" s="318"/>
      <c r="CHH10" s="318"/>
      <c r="CHI10" s="318"/>
      <c r="CHJ10" s="318"/>
      <c r="CHK10" s="318"/>
      <c r="CHL10" s="318"/>
      <c r="CHM10" s="318"/>
      <c r="CHN10" s="318"/>
      <c r="CHO10" s="318"/>
      <c r="CHP10" s="318"/>
      <c r="CHQ10" s="318"/>
      <c r="CHR10" s="318"/>
      <c r="CHS10" s="318"/>
      <c r="CHT10" s="318"/>
      <c r="CHU10" s="318"/>
      <c r="CHV10" s="318"/>
      <c r="CHW10" s="318"/>
      <c r="CHX10" s="318"/>
      <c r="CHY10" s="318"/>
      <c r="CHZ10" s="318"/>
      <c r="CIA10" s="318"/>
      <c r="CIB10" s="318"/>
      <c r="CIC10" s="318"/>
      <c r="CID10" s="318"/>
      <c r="CIE10" s="318"/>
      <c r="CIF10" s="318"/>
      <c r="CIG10" s="318"/>
      <c r="CIH10" s="318"/>
      <c r="CII10" s="318"/>
      <c r="CIJ10" s="318"/>
      <c r="CIK10" s="318"/>
      <c r="CIL10" s="318"/>
      <c r="CIM10" s="318"/>
      <c r="CIN10" s="318"/>
      <c r="CIO10" s="318"/>
      <c r="CIP10" s="318"/>
      <c r="CIQ10" s="318"/>
      <c r="CIR10" s="318"/>
      <c r="CIS10" s="318"/>
      <c r="CIT10" s="318"/>
      <c r="CIU10" s="318"/>
      <c r="CIV10" s="318"/>
      <c r="CIW10" s="318"/>
      <c r="CIX10" s="318"/>
      <c r="CIY10" s="318"/>
      <c r="CIZ10" s="318"/>
      <c r="CJA10" s="318"/>
      <c r="CJB10" s="318"/>
      <c r="CJC10" s="318"/>
      <c r="CJD10" s="318"/>
      <c r="CJE10" s="318"/>
      <c r="CJF10" s="318"/>
      <c r="CJG10" s="318"/>
      <c r="CJH10" s="318"/>
      <c r="CJI10" s="318"/>
      <c r="CJJ10" s="318"/>
      <c r="CJK10" s="318"/>
      <c r="CJL10" s="318"/>
      <c r="CJM10" s="318"/>
      <c r="CJN10" s="318"/>
      <c r="CJO10" s="318"/>
      <c r="CJP10" s="318"/>
      <c r="CJQ10" s="318"/>
      <c r="CJR10" s="318"/>
      <c r="CJS10" s="318"/>
      <c r="CJT10" s="318"/>
      <c r="CJU10" s="318"/>
      <c r="CJV10" s="318"/>
      <c r="CJW10" s="318"/>
      <c r="CJX10" s="318"/>
      <c r="CJY10" s="318"/>
      <c r="CJZ10" s="318"/>
      <c r="CKA10" s="318"/>
      <c r="CKB10" s="318"/>
      <c r="CKC10" s="318"/>
      <c r="CKD10" s="318"/>
      <c r="CKE10" s="318"/>
      <c r="CKF10" s="318"/>
      <c r="CKG10" s="318"/>
      <c r="CKH10" s="318"/>
      <c r="CKI10" s="318"/>
      <c r="CKJ10" s="318"/>
      <c r="CKK10" s="318"/>
      <c r="CKL10" s="318"/>
      <c r="CKM10" s="318"/>
      <c r="CKN10" s="318"/>
      <c r="CKO10" s="318"/>
      <c r="CKP10" s="318"/>
      <c r="CKQ10" s="318"/>
      <c r="CKR10" s="318"/>
      <c r="CKS10" s="318"/>
      <c r="CKT10" s="318"/>
      <c r="CKU10" s="318"/>
      <c r="CKV10" s="318"/>
      <c r="CKW10" s="318"/>
      <c r="CKX10" s="318"/>
      <c r="CKY10" s="318"/>
      <c r="CKZ10" s="318"/>
      <c r="CLA10" s="318"/>
      <c r="CLB10" s="318"/>
      <c r="CLC10" s="318"/>
      <c r="CLD10" s="318"/>
      <c r="CLE10" s="318"/>
      <c r="CLF10" s="318"/>
      <c r="CLG10" s="318"/>
      <c r="CLH10" s="318"/>
      <c r="CLI10" s="318"/>
      <c r="CLJ10" s="318"/>
      <c r="CLK10" s="318"/>
      <c r="CLL10" s="318"/>
      <c r="CLM10" s="318"/>
      <c r="CLN10" s="318"/>
      <c r="CLO10" s="318"/>
      <c r="CLP10" s="318"/>
      <c r="CLQ10" s="318"/>
      <c r="CLR10" s="318"/>
      <c r="CLS10" s="318"/>
      <c r="CLT10" s="318"/>
      <c r="CLU10" s="318"/>
      <c r="CLV10" s="318"/>
      <c r="CLW10" s="318"/>
      <c r="CLX10" s="318"/>
      <c r="CLY10" s="318"/>
      <c r="CLZ10" s="318"/>
      <c r="CMA10" s="318"/>
      <c r="CMB10" s="318"/>
      <c r="CMC10" s="318"/>
      <c r="CMD10" s="318"/>
      <c r="CME10" s="318"/>
      <c r="CMF10" s="318"/>
      <c r="CMG10" s="318"/>
      <c r="CMH10" s="318"/>
      <c r="CMI10" s="318"/>
      <c r="CMJ10" s="318"/>
      <c r="CMK10" s="318"/>
      <c r="CML10" s="318"/>
      <c r="CMM10" s="318"/>
      <c r="CMN10" s="318"/>
      <c r="CMO10" s="318"/>
      <c r="CMP10" s="318"/>
      <c r="CMQ10" s="318"/>
      <c r="CMR10" s="318"/>
      <c r="CMS10" s="318"/>
      <c r="CMT10" s="318"/>
      <c r="CMU10" s="318"/>
      <c r="CMV10" s="318"/>
      <c r="CMW10" s="318"/>
      <c r="CMX10" s="318"/>
      <c r="CMY10" s="318"/>
      <c r="CMZ10" s="318"/>
      <c r="CNA10" s="318"/>
      <c r="CNB10" s="318"/>
      <c r="CNC10" s="318"/>
      <c r="CND10" s="318"/>
      <c r="CNE10" s="318"/>
      <c r="CNF10" s="318"/>
      <c r="CNG10" s="318"/>
      <c r="CNH10" s="318"/>
      <c r="CNI10" s="318"/>
      <c r="CNJ10" s="318"/>
      <c r="CNK10" s="318"/>
      <c r="CNL10" s="318"/>
      <c r="CNM10" s="318"/>
      <c r="CNN10" s="318"/>
      <c r="CNO10" s="318"/>
      <c r="CNP10" s="318"/>
      <c r="CNQ10" s="318"/>
      <c r="CNR10" s="318"/>
      <c r="CNS10" s="318"/>
      <c r="CNT10" s="318"/>
      <c r="CNU10" s="318"/>
      <c r="CNV10" s="318"/>
      <c r="CNW10" s="318"/>
      <c r="CNX10" s="318"/>
      <c r="CNY10" s="318"/>
      <c r="CNZ10" s="318"/>
      <c r="COA10" s="318"/>
      <c r="COB10" s="318"/>
      <c r="COC10" s="318"/>
      <c r="COD10" s="318"/>
      <c r="COE10" s="318"/>
      <c r="COF10" s="318"/>
      <c r="COG10" s="318"/>
      <c r="COH10" s="318"/>
      <c r="COI10" s="318"/>
      <c r="COJ10" s="318"/>
      <c r="COK10" s="318"/>
      <c r="COL10" s="318"/>
      <c r="COM10" s="318"/>
      <c r="CON10" s="318"/>
      <c r="COO10" s="318"/>
      <c r="COP10" s="318"/>
      <c r="COQ10" s="318"/>
      <c r="COR10" s="318"/>
      <c r="COS10" s="318"/>
      <c r="COT10" s="318"/>
      <c r="COU10" s="318"/>
      <c r="COV10" s="318"/>
      <c r="COW10" s="318"/>
      <c r="COX10" s="318"/>
      <c r="COY10" s="318"/>
      <c r="COZ10" s="318"/>
      <c r="CPA10" s="318"/>
      <c r="CPB10" s="318"/>
      <c r="CPC10" s="318"/>
      <c r="CPD10" s="318"/>
      <c r="CPE10" s="318"/>
      <c r="CPF10" s="318"/>
      <c r="CPG10" s="318"/>
      <c r="CPH10" s="318"/>
      <c r="CPI10" s="318"/>
      <c r="CPJ10" s="318"/>
      <c r="CPK10" s="318"/>
      <c r="CPL10" s="318"/>
      <c r="CPM10" s="318"/>
      <c r="CPN10" s="318"/>
      <c r="CPO10" s="318"/>
      <c r="CPP10" s="318"/>
      <c r="CPQ10" s="318"/>
      <c r="CPR10" s="318"/>
      <c r="CPS10" s="318"/>
      <c r="CPT10" s="318"/>
      <c r="CPU10" s="318"/>
      <c r="CPV10" s="318"/>
      <c r="CPW10" s="318"/>
      <c r="CPX10" s="318"/>
      <c r="CPY10" s="318"/>
      <c r="CPZ10" s="318"/>
      <c r="CQA10" s="318"/>
      <c r="CQB10" s="318"/>
      <c r="CQC10" s="318"/>
      <c r="CQD10" s="318"/>
      <c r="CQE10" s="318"/>
      <c r="CQF10" s="318"/>
      <c r="CQG10" s="318"/>
      <c r="CQH10" s="318"/>
      <c r="CQI10" s="318"/>
      <c r="CQJ10" s="318"/>
      <c r="CQK10" s="318"/>
      <c r="CQL10" s="318"/>
      <c r="CQM10" s="318"/>
      <c r="CQN10" s="318"/>
      <c r="CQO10" s="318"/>
      <c r="CQP10" s="318"/>
      <c r="CQQ10" s="318"/>
      <c r="CQR10" s="318"/>
      <c r="CQS10" s="318"/>
      <c r="CQT10" s="318"/>
      <c r="CQU10" s="318"/>
      <c r="CQV10" s="318"/>
      <c r="CQW10" s="318"/>
      <c r="CQX10" s="318"/>
      <c r="CQY10" s="318"/>
      <c r="CQZ10" s="318"/>
      <c r="CRA10" s="318"/>
      <c r="CRB10" s="318"/>
      <c r="CRC10" s="318"/>
      <c r="CRD10" s="318"/>
      <c r="CRE10" s="318"/>
      <c r="CRF10" s="318"/>
      <c r="CRG10" s="318"/>
      <c r="CRH10" s="318"/>
      <c r="CRI10" s="318"/>
      <c r="CRJ10" s="318"/>
      <c r="CRK10" s="318"/>
      <c r="CRL10" s="318"/>
      <c r="CRM10" s="318"/>
      <c r="CRN10" s="318"/>
      <c r="CRO10" s="318"/>
      <c r="CRP10" s="318"/>
      <c r="CRQ10" s="318"/>
      <c r="CRR10" s="318"/>
      <c r="CRS10" s="318"/>
      <c r="CRT10" s="318"/>
      <c r="CRU10" s="318"/>
      <c r="CRV10" s="318"/>
      <c r="CRW10" s="318"/>
      <c r="CRX10" s="318"/>
      <c r="CRY10" s="318"/>
      <c r="CRZ10" s="318"/>
      <c r="CSA10" s="318"/>
      <c r="CSB10" s="318"/>
      <c r="CSC10" s="318"/>
      <c r="CSD10" s="318"/>
      <c r="CSE10" s="318"/>
      <c r="CSF10" s="318"/>
      <c r="CSG10" s="318"/>
      <c r="CSH10" s="318"/>
      <c r="CSI10" s="318"/>
      <c r="CSJ10" s="318"/>
      <c r="CSK10" s="318"/>
      <c r="CSL10" s="318"/>
      <c r="CSM10" s="318"/>
      <c r="CSN10" s="318"/>
      <c r="CSO10" s="318"/>
      <c r="CSP10" s="318"/>
      <c r="CSQ10" s="318"/>
      <c r="CSR10" s="318"/>
      <c r="CSS10" s="318"/>
      <c r="CST10" s="318"/>
      <c r="CSU10" s="318"/>
      <c r="CSV10" s="318"/>
      <c r="CSW10" s="318"/>
      <c r="CSX10" s="318"/>
      <c r="CSY10" s="318"/>
      <c r="CSZ10" s="318"/>
      <c r="CTA10" s="318"/>
      <c r="CTB10" s="318"/>
      <c r="CTC10" s="318"/>
      <c r="CTD10" s="318"/>
      <c r="CTE10" s="318"/>
      <c r="CTF10" s="318"/>
      <c r="CTG10" s="318"/>
      <c r="CTH10" s="318"/>
      <c r="CTI10" s="318"/>
      <c r="CTJ10" s="318"/>
      <c r="CTK10" s="318"/>
      <c r="CTL10" s="318"/>
      <c r="CTM10" s="318"/>
      <c r="CTN10" s="318"/>
      <c r="CTO10" s="318"/>
      <c r="CTP10" s="318"/>
      <c r="CTQ10" s="318"/>
      <c r="CTR10" s="318"/>
      <c r="CTS10" s="318"/>
      <c r="CTT10" s="318"/>
      <c r="CTU10" s="318"/>
      <c r="CTV10" s="318"/>
      <c r="CTW10" s="318"/>
      <c r="CTX10" s="318"/>
      <c r="CTY10" s="318"/>
      <c r="CTZ10" s="318"/>
      <c r="CUA10" s="318"/>
      <c r="CUB10" s="318"/>
      <c r="CUC10" s="318"/>
      <c r="CUD10" s="318"/>
      <c r="CUE10" s="318"/>
      <c r="CUF10" s="318"/>
      <c r="CUG10" s="318"/>
      <c r="CUH10" s="318"/>
      <c r="CUI10" s="318"/>
      <c r="CUJ10" s="318"/>
      <c r="CUK10" s="318"/>
      <c r="CUL10" s="318"/>
      <c r="CUM10" s="318"/>
      <c r="CUN10" s="318"/>
      <c r="CUO10" s="318"/>
      <c r="CUP10" s="318"/>
      <c r="CUQ10" s="318"/>
      <c r="CUR10" s="318"/>
      <c r="CUS10" s="318"/>
      <c r="CUT10" s="318"/>
      <c r="CUU10" s="318"/>
      <c r="CUV10" s="318"/>
      <c r="CUW10" s="318"/>
      <c r="CUX10" s="318"/>
      <c r="CUY10" s="318"/>
      <c r="CUZ10" s="318"/>
      <c r="CVA10" s="318"/>
      <c r="CVB10" s="318"/>
      <c r="CVC10" s="318"/>
      <c r="CVD10" s="318"/>
      <c r="CVE10" s="318"/>
      <c r="CVF10" s="318"/>
      <c r="CVG10" s="318"/>
      <c r="CVH10" s="318"/>
      <c r="CVI10" s="318"/>
      <c r="CVJ10" s="318"/>
      <c r="CVK10" s="318"/>
      <c r="CVL10" s="318"/>
      <c r="CVM10" s="318"/>
      <c r="CVN10" s="318"/>
      <c r="CVO10" s="318"/>
      <c r="CVP10" s="318"/>
      <c r="CVQ10" s="318"/>
      <c r="CVR10" s="318"/>
      <c r="CVS10" s="318"/>
      <c r="CVT10" s="318"/>
      <c r="CVU10" s="318"/>
      <c r="CVV10" s="318"/>
      <c r="CVW10" s="318"/>
      <c r="CVX10" s="318"/>
      <c r="CVY10" s="318"/>
      <c r="CVZ10" s="318"/>
      <c r="CWA10" s="318"/>
      <c r="CWB10" s="318"/>
      <c r="CWC10" s="318"/>
      <c r="CWD10" s="318"/>
      <c r="CWE10" s="318"/>
      <c r="CWF10" s="318"/>
      <c r="CWG10" s="318"/>
      <c r="CWH10" s="318"/>
      <c r="CWI10" s="318"/>
      <c r="CWJ10" s="318"/>
      <c r="CWK10" s="318"/>
      <c r="CWL10" s="318"/>
      <c r="CWM10" s="318"/>
      <c r="CWN10" s="318"/>
      <c r="CWO10" s="318"/>
      <c r="CWP10" s="318"/>
      <c r="CWQ10" s="318"/>
      <c r="CWR10" s="318"/>
      <c r="CWS10" s="318"/>
      <c r="CWT10" s="318"/>
      <c r="CWU10" s="318"/>
      <c r="CWV10" s="318"/>
      <c r="CWW10" s="318"/>
      <c r="CWX10" s="318"/>
      <c r="CWY10" s="318"/>
      <c r="CWZ10" s="318"/>
      <c r="CXA10" s="318"/>
      <c r="CXB10" s="318"/>
      <c r="CXC10" s="318"/>
      <c r="CXD10" s="318"/>
      <c r="CXE10" s="318"/>
      <c r="CXF10" s="318"/>
      <c r="CXG10" s="318"/>
      <c r="CXH10" s="318"/>
      <c r="CXI10" s="318"/>
      <c r="CXJ10" s="318"/>
      <c r="CXK10" s="318"/>
      <c r="CXL10" s="318"/>
      <c r="CXM10" s="318"/>
      <c r="CXN10" s="318"/>
      <c r="CXO10" s="318"/>
      <c r="CXP10" s="318"/>
      <c r="CXQ10" s="318"/>
      <c r="CXR10" s="318"/>
      <c r="CXS10" s="318"/>
      <c r="CXT10" s="318"/>
      <c r="CXU10" s="318"/>
      <c r="CXV10" s="318"/>
      <c r="CXW10" s="318"/>
      <c r="CXX10" s="318"/>
      <c r="CXY10" s="318"/>
      <c r="CXZ10" s="318"/>
      <c r="CYA10" s="318"/>
      <c r="CYB10" s="318"/>
      <c r="CYC10" s="318"/>
      <c r="CYD10" s="318"/>
      <c r="CYE10" s="318"/>
      <c r="CYF10" s="318"/>
      <c r="CYG10" s="318"/>
      <c r="CYH10" s="318"/>
      <c r="CYI10" s="318"/>
      <c r="CYJ10" s="318"/>
      <c r="CYK10" s="318"/>
      <c r="CYL10" s="318"/>
      <c r="CYM10" s="318"/>
      <c r="CYN10" s="318"/>
      <c r="CYO10" s="318"/>
      <c r="CYP10" s="318"/>
      <c r="CYQ10" s="318"/>
      <c r="CYR10" s="318"/>
      <c r="CYS10" s="318"/>
      <c r="CYT10" s="318"/>
      <c r="CYU10" s="318"/>
      <c r="CYV10" s="318"/>
      <c r="CYW10" s="318"/>
      <c r="CYX10" s="318"/>
      <c r="CYY10" s="318"/>
      <c r="CYZ10" s="318"/>
      <c r="CZA10" s="318"/>
      <c r="CZB10" s="318"/>
      <c r="CZC10" s="318"/>
      <c r="CZD10" s="318"/>
      <c r="CZE10" s="318"/>
      <c r="CZF10" s="318"/>
      <c r="CZG10" s="318"/>
      <c r="CZH10" s="318"/>
      <c r="CZI10" s="318"/>
      <c r="CZJ10" s="318"/>
      <c r="CZK10" s="318"/>
      <c r="CZL10" s="318"/>
      <c r="CZM10" s="318"/>
      <c r="CZN10" s="318"/>
      <c r="CZO10" s="318"/>
      <c r="CZP10" s="318"/>
      <c r="CZQ10" s="318"/>
      <c r="CZR10" s="318"/>
      <c r="CZS10" s="318"/>
      <c r="CZT10" s="318"/>
      <c r="CZU10" s="318"/>
      <c r="CZV10" s="318"/>
      <c r="CZW10" s="318"/>
      <c r="CZX10" s="318"/>
      <c r="CZY10" s="318"/>
      <c r="CZZ10" s="318"/>
      <c r="DAA10" s="318"/>
      <c r="DAB10" s="318"/>
      <c r="DAC10" s="318"/>
      <c r="DAD10" s="318"/>
      <c r="DAE10" s="318"/>
      <c r="DAF10" s="318"/>
      <c r="DAG10" s="318"/>
      <c r="DAH10" s="318"/>
      <c r="DAI10" s="318"/>
      <c r="DAJ10" s="318"/>
      <c r="DAK10" s="318"/>
      <c r="DAL10" s="318"/>
      <c r="DAM10" s="318"/>
      <c r="DAN10" s="318"/>
      <c r="DAO10" s="318"/>
      <c r="DAP10" s="318"/>
      <c r="DAQ10" s="318"/>
      <c r="DAR10" s="318"/>
      <c r="DAS10" s="318"/>
      <c r="DAT10" s="318"/>
      <c r="DAU10" s="318"/>
      <c r="DAV10" s="318"/>
      <c r="DAW10" s="318"/>
      <c r="DAX10" s="318"/>
      <c r="DAY10" s="318"/>
      <c r="DAZ10" s="318"/>
      <c r="DBA10" s="318"/>
      <c r="DBB10" s="318"/>
      <c r="DBC10" s="318"/>
      <c r="DBD10" s="318"/>
      <c r="DBE10" s="318"/>
      <c r="DBF10" s="318"/>
      <c r="DBG10" s="318"/>
      <c r="DBH10" s="318"/>
      <c r="DBI10" s="318"/>
      <c r="DBJ10" s="318"/>
      <c r="DBK10" s="318"/>
      <c r="DBL10" s="318"/>
      <c r="DBM10" s="318"/>
      <c r="DBN10" s="318"/>
      <c r="DBO10" s="318"/>
      <c r="DBP10" s="318"/>
      <c r="DBQ10" s="318"/>
      <c r="DBR10" s="318"/>
      <c r="DBS10" s="318"/>
      <c r="DBT10" s="318"/>
      <c r="DBU10" s="318"/>
      <c r="DBV10" s="318"/>
      <c r="DBW10" s="318"/>
      <c r="DBX10" s="318"/>
      <c r="DBY10" s="318"/>
      <c r="DBZ10" s="318"/>
      <c r="DCA10" s="318"/>
      <c r="DCB10" s="318"/>
      <c r="DCC10" s="318"/>
      <c r="DCD10" s="318"/>
      <c r="DCE10" s="318"/>
      <c r="DCF10" s="318"/>
      <c r="DCG10" s="318"/>
      <c r="DCH10" s="318"/>
      <c r="DCI10" s="318"/>
      <c r="DCJ10" s="318"/>
      <c r="DCK10" s="318"/>
      <c r="DCL10" s="318"/>
      <c r="DCM10" s="318"/>
      <c r="DCN10" s="318"/>
      <c r="DCO10" s="318"/>
      <c r="DCP10" s="318"/>
      <c r="DCQ10" s="318"/>
      <c r="DCR10" s="318"/>
      <c r="DCS10" s="318"/>
      <c r="DCT10" s="318"/>
      <c r="DCU10" s="318"/>
      <c r="DCV10" s="318"/>
      <c r="DCW10" s="318"/>
      <c r="DCX10" s="318"/>
      <c r="DCY10" s="318"/>
      <c r="DCZ10" s="318"/>
      <c r="DDA10" s="318"/>
      <c r="DDB10" s="318"/>
      <c r="DDC10" s="318"/>
      <c r="DDD10" s="318"/>
      <c r="DDE10" s="318"/>
      <c r="DDF10" s="318"/>
      <c r="DDG10" s="318"/>
      <c r="DDH10" s="318"/>
      <c r="DDI10" s="318"/>
      <c r="DDJ10" s="318"/>
      <c r="DDK10" s="318"/>
      <c r="DDL10" s="318"/>
      <c r="DDM10" s="318"/>
      <c r="DDN10" s="318"/>
      <c r="DDO10" s="318"/>
      <c r="DDP10" s="318"/>
      <c r="DDQ10" s="318"/>
      <c r="DDR10" s="318"/>
      <c r="DDS10" s="318"/>
      <c r="DDT10" s="318"/>
      <c r="DDU10" s="318"/>
      <c r="DDV10" s="318"/>
      <c r="DDW10" s="318"/>
      <c r="DDX10" s="318"/>
      <c r="DDY10" s="318"/>
      <c r="DDZ10" s="318"/>
      <c r="DEA10" s="318"/>
      <c r="DEB10" s="318"/>
      <c r="DEC10" s="318"/>
      <c r="DED10" s="318"/>
      <c r="DEE10" s="318"/>
      <c r="DEF10" s="318"/>
      <c r="DEG10" s="318"/>
      <c r="DEH10" s="318"/>
      <c r="DEI10" s="318"/>
      <c r="DEJ10" s="318"/>
      <c r="DEK10" s="318"/>
      <c r="DEL10" s="318"/>
      <c r="DEM10" s="318"/>
      <c r="DEN10" s="318"/>
      <c r="DEO10" s="318"/>
      <c r="DEP10" s="318"/>
      <c r="DEQ10" s="318"/>
      <c r="DER10" s="318"/>
      <c r="DES10" s="318"/>
      <c r="DET10" s="318"/>
      <c r="DEU10" s="318"/>
      <c r="DEV10" s="318"/>
      <c r="DEW10" s="318"/>
      <c r="DEX10" s="318"/>
      <c r="DEY10" s="318"/>
      <c r="DEZ10" s="318"/>
      <c r="DFA10" s="318"/>
      <c r="DFB10" s="318"/>
      <c r="DFC10" s="318"/>
      <c r="DFD10" s="318"/>
      <c r="DFE10" s="318"/>
      <c r="DFF10" s="318"/>
      <c r="DFG10" s="318"/>
      <c r="DFH10" s="318"/>
      <c r="DFI10" s="318"/>
      <c r="DFJ10" s="318"/>
      <c r="DFK10" s="318"/>
      <c r="DFL10" s="318"/>
      <c r="DFM10" s="318"/>
      <c r="DFN10" s="318"/>
      <c r="DFO10" s="318"/>
      <c r="DFP10" s="318"/>
      <c r="DFQ10" s="318"/>
      <c r="DFR10" s="318"/>
      <c r="DFS10" s="318"/>
      <c r="DFT10" s="318"/>
      <c r="DFU10" s="318"/>
      <c r="DFV10" s="318"/>
      <c r="DFW10" s="318"/>
      <c r="DFX10" s="318"/>
      <c r="DFY10" s="318"/>
      <c r="DFZ10" s="318"/>
      <c r="DGA10" s="318"/>
      <c r="DGB10" s="318"/>
      <c r="DGC10" s="318"/>
      <c r="DGD10" s="318"/>
      <c r="DGE10" s="318"/>
      <c r="DGF10" s="318"/>
      <c r="DGG10" s="318"/>
      <c r="DGH10" s="318"/>
      <c r="DGI10" s="318"/>
      <c r="DGJ10" s="318"/>
      <c r="DGK10" s="318"/>
      <c r="DGL10" s="318"/>
      <c r="DGM10" s="318"/>
      <c r="DGN10" s="318"/>
      <c r="DGO10" s="318"/>
      <c r="DGP10" s="318"/>
      <c r="DGQ10" s="318"/>
      <c r="DGR10" s="318"/>
      <c r="DGS10" s="318"/>
      <c r="DGT10" s="318"/>
      <c r="DGU10" s="318"/>
      <c r="DGV10" s="318"/>
      <c r="DGW10" s="318"/>
      <c r="DGX10" s="318"/>
      <c r="DGY10" s="318"/>
      <c r="DGZ10" s="318"/>
      <c r="DHA10" s="318"/>
      <c r="DHB10" s="318"/>
      <c r="DHC10" s="318"/>
      <c r="DHD10" s="318"/>
      <c r="DHE10" s="318"/>
      <c r="DHF10" s="318"/>
      <c r="DHG10" s="318"/>
      <c r="DHH10" s="318"/>
      <c r="DHI10" s="318"/>
      <c r="DHJ10" s="318"/>
      <c r="DHK10" s="318"/>
      <c r="DHL10" s="318"/>
      <c r="DHM10" s="318"/>
      <c r="DHN10" s="318"/>
      <c r="DHO10" s="318"/>
      <c r="DHP10" s="318"/>
      <c r="DHQ10" s="318"/>
      <c r="DHR10" s="318"/>
      <c r="DHS10" s="318"/>
      <c r="DHT10" s="318"/>
      <c r="DHU10" s="318"/>
      <c r="DHV10" s="318"/>
      <c r="DHW10" s="318"/>
      <c r="DHX10" s="318"/>
      <c r="DHY10" s="318"/>
      <c r="DHZ10" s="318"/>
      <c r="DIA10" s="318"/>
      <c r="DIB10" s="318"/>
      <c r="DIC10" s="318"/>
      <c r="DID10" s="318"/>
      <c r="DIE10" s="318"/>
      <c r="DIF10" s="318"/>
      <c r="DIG10" s="318"/>
      <c r="DIH10" s="318"/>
      <c r="DII10" s="318"/>
      <c r="DIJ10" s="318"/>
      <c r="DIK10" s="318"/>
      <c r="DIL10" s="318"/>
      <c r="DIM10" s="318"/>
      <c r="DIN10" s="318"/>
      <c r="DIO10" s="318"/>
      <c r="DIP10" s="318"/>
      <c r="DIQ10" s="318"/>
      <c r="DIR10" s="318"/>
      <c r="DIS10" s="318"/>
      <c r="DIT10" s="318"/>
      <c r="DIU10" s="318"/>
      <c r="DIV10" s="318"/>
      <c r="DIW10" s="318"/>
      <c r="DIX10" s="318"/>
      <c r="DIY10" s="318"/>
      <c r="DIZ10" s="318"/>
      <c r="DJA10" s="318"/>
      <c r="DJB10" s="318"/>
      <c r="DJC10" s="318"/>
      <c r="DJD10" s="318"/>
      <c r="DJE10" s="318"/>
      <c r="DJF10" s="318"/>
      <c r="DJG10" s="318"/>
      <c r="DJH10" s="318"/>
      <c r="DJI10" s="318"/>
      <c r="DJJ10" s="318"/>
      <c r="DJK10" s="318"/>
      <c r="DJL10" s="318"/>
      <c r="DJM10" s="318"/>
      <c r="DJN10" s="318"/>
      <c r="DJO10" s="318"/>
      <c r="DJP10" s="318"/>
      <c r="DJQ10" s="318"/>
      <c r="DJR10" s="318"/>
      <c r="DJS10" s="318"/>
      <c r="DJT10" s="318"/>
      <c r="DJU10" s="318"/>
      <c r="DJV10" s="318"/>
      <c r="DJW10" s="318"/>
      <c r="DJX10" s="318"/>
      <c r="DJY10" s="318"/>
      <c r="DJZ10" s="318"/>
      <c r="DKA10" s="318"/>
      <c r="DKB10" s="318"/>
      <c r="DKC10" s="318"/>
      <c r="DKD10" s="318"/>
      <c r="DKE10" s="318"/>
      <c r="DKF10" s="318"/>
      <c r="DKG10" s="318"/>
      <c r="DKH10" s="318"/>
      <c r="DKI10" s="318"/>
      <c r="DKJ10" s="318"/>
      <c r="DKK10" s="318"/>
      <c r="DKL10" s="318"/>
      <c r="DKM10" s="318"/>
      <c r="DKN10" s="318"/>
      <c r="DKO10" s="318"/>
      <c r="DKP10" s="318"/>
      <c r="DKQ10" s="318"/>
      <c r="DKR10" s="318"/>
      <c r="DKS10" s="318"/>
      <c r="DKT10" s="318"/>
      <c r="DKU10" s="318"/>
      <c r="DKV10" s="318"/>
      <c r="DKW10" s="318"/>
      <c r="DKX10" s="318"/>
      <c r="DKY10" s="318"/>
      <c r="DKZ10" s="318"/>
      <c r="DLA10" s="318"/>
      <c r="DLB10" s="318"/>
      <c r="DLC10" s="318"/>
      <c r="DLD10" s="318"/>
      <c r="DLE10" s="318"/>
      <c r="DLF10" s="318"/>
      <c r="DLG10" s="318"/>
      <c r="DLH10" s="318"/>
      <c r="DLI10" s="318"/>
      <c r="DLJ10" s="318"/>
      <c r="DLK10" s="318"/>
      <c r="DLL10" s="318"/>
      <c r="DLM10" s="318"/>
      <c r="DLN10" s="318"/>
      <c r="DLO10" s="318"/>
      <c r="DLP10" s="318"/>
      <c r="DLQ10" s="318"/>
      <c r="DLR10" s="318"/>
      <c r="DLS10" s="318"/>
      <c r="DLT10" s="318"/>
      <c r="DLU10" s="318"/>
      <c r="DLV10" s="318"/>
      <c r="DLW10" s="318"/>
      <c r="DLX10" s="318"/>
      <c r="DLY10" s="318"/>
      <c r="DLZ10" s="318"/>
      <c r="DMA10" s="318"/>
      <c r="DMB10" s="318"/>
      <c r="DMC10" s="318"/>
      <c r="DMD10" s="318"/>
      <c r="DME10" s="318"/>
      <c r="DMF10" s="318"/>
      <c r="DMG10" s="318"/>
      <c r="DMH10" s="318"/>
      <c r="DMI10" s="318"/>
      <c r="DMJ10" s="318"/>
      <c r="DMK10" s="318"/>
      <c r="DML10" s="318"/>
      <c r="DMM10" s="318"/>
      <c r="DMN10" s="318"/>
      <c r="DMO10" s="318"/>
      <c r="DMP10" s="318"/>
      <c r="DMQ10" s="318"/>
      <c r="DMR10" s="318"/>
      <c r="DMS10" s="318"/>
      <c r="DMT10" s="318"/>
      <c r="DMU10" s="318"/>
      <c r="DMV10" s="318"/>
      <c r="DMW10" s="318"/>
      <c r="DMX10" s="318"/>
      <c r="DMY10" s="318"/>
      <c r="DMZ10" s="318"/>
      <c r="DNA10" s="318"/>
      <c r="DNB10" s="318"/>
      <c r="DNC10" s="318"/>
      <c r="DND10" s="318"/>
      <c r="DNE10" s="318"/>
      <c r="DNF10" s="318"/>
      <c r="DNG10" s="318"/>
      <c r="DNH10" s="318"/>
      <c r="DNI10" s="318"/>
      <c r="DNJ10" s="318"/>
      <c r="DNK10" s="318"/>
      <c r="DNL10" s="318"/>
      <c r="DNM10" s="318"/>
      <c r="DNN10" s="318"/>
      <c r="DNO10" s="318"/>
      <c r="DNP10" s="318"/>
      <c r="DNQ10" s="318"/>
      <c r="DNR10" s="318"/>
      <c r="DNS10" s="318"/>
      <c r="DNT10" s="318"/>
      <c r="DNU10" s="318"/>
      <c r="DNV10" s="318"/>
      <c r="DNW10" s="318"/>
      <c r="DNX10" s="318"/>
      <c r="DNY10" s="318"/>
      <c r="DNZ10" s="318"/>
      <c r="DOA10" s="318"/>
      <c r="DOB10" s="318"/>
      <c r="DOC10" s="318"/>
      <c r="DOD10" s="318"/>
      <c r="DOE10" s="318"/>
      <c r="DOF10" s="318"/>
      <c r="DOG10" s="318"/>
      <c r="DOH10" s="318"/>
      <c r="DOI10" s="318"/>
      <c r="DOJ10" s="318"/>
      <c r="DOK10" s="318"/>
      <c r="DOL10" s="318"/>
      <c r="DOM10" s="318"/>
      <c r="DON10" s="318"/>
      <c r="DOO10" s="318"/>
      <c r="DOP10" s="318"/>
      <c r="DOQ10" s="318"/>
      <c r="DOR10" s="318"/>
      <c r="DOS10" s="318"/>
      <c r="DOT10" s="318"/>
      <c r="DOU10" s="318"/>
      <c r="DOV10" s="318"/>
      <c r="DOW10" s="318"/>
      <c r="DOX10" s="318"/>
      <c r="DOY10" s="318"/>
      <c r="DOZ10" s="318"/>
      <c r="DPA10" s="318"/>
      <c r="DPB10" s="318"/>
      <c r="DPC10" s="318"/>
      <c r="DPD10" s="318"/>
      <c r="DPE10" s="318"/>
      <c r="DPF10" s="318"/>
      <c r="DPG10" s="318"/>
      <c r="DPH10" s="318"/>
      <c r="DPI10" s="318"/>
      <c r="DPJ10" s="318"/>
      <c r="DPK10" s="318"/>
      <c r="DPL10" s="318"/>
      <c r="DPM10" s="318"/>
      <c r="DPN10" s="318"/>
      <c r="DPO10" s="318"/>
      <c r="DPP10" s="318"/>
      <c r="DPQ10" s="318"/>
      <c r="DPR10" s="318"/>
      <c r="DPS10" s="318"/>
      <c r="DPT10" s="318"/>
      <c r="DPU10" s="318"/>
      <c r="DPV10" s="318"/>
      <c r="DPW10" s="318"/>
      <c r="DPX10" s="318"/>
      <c r="DPY10" s="318"/>
      <c r="DPZ10" s="318"/>
      <c r="DQA10" s="318"/>
      <c r="DQB10" s="318"/>
      <c r="DQC10" s="318"/>
      <c r="DQD10" s="318"/>
      <c r="DQE10" s="318"/>
      <c r="DQF10" s="318"/>
      <c r="DQG10" s="318"/>
      <c r="DQH10" s="318"/>
      <c r="DQI10" s="318"/>
      <c r="DQJ10" s="318"/>
      <c r="DQK10" s="318"/>
      <c r="DQL10" s="318"/>
      <c r="DQM10" s="318"/>
      <c r="DQN10" s="318"/>
      <c r="DQO10" s="318"/>
      <c r="DQP10" s="318"/>
      <c r="DQQ10" s="318"/>
      <c r="DQR10" s="318"/>
      <c r="DQS10" s="318"/>
      <c r="DQT10" s="318"/>
      <c r="DQU10" s="318"/>
      <c r="DQV10" s="318"/>
      <c r="DQW10" s="318"/>
      <c r="DQX10" s="318"/>
      <c r="DQY10" s="318"/>
      <c r="DQZ10" s="318"/>
      <c r="DRA10" s="318"/>
      <c r="DRB10" s="318"/>
      <c r="DRC10" s="318"/>
      <c r="DRD10" s="318"/>
      <c r="DRE10" s="318"/>
      <c r="DRF10" s="318"/>
      <c r="DRG10" s="318"/>
      <c r="DRH10" s="318"/>
      <c r="DRI10" s="318"/>
      <c r="DRJ10" s="318"/>
      <c r="DRK10" s="318"/>
      <c r="DRL10" s="318"/>
      <c r="DRM10" s="318"/>
      <c r="DRN10" s="318"/>
      <c r="DRO10" s="318"/>
      <c r="DRP10" s="318"/>
      <c r="DRQ10" s="318"/>
      <c r="DRR10" s="318"/>
      <c r="DRS10" s="318"/>
      <c r="DRT10" s="318"/>
      <c r="DRU10" s="318"/>
      <c r="DRV10" s="318"/>
      <c r="DRW10" s="318"/>
      <c r="DRX10" s="318"/>
      <c r="DRY10" s="318"/>
      <c r="DRZ10" s="318"/>
      <c r="DSA10" s="318"/>
      <c r="DSB10" s="318"/>
      <c r="DSC10" s="318"/>
      <c r="DSD10" s="318"/>
      <c r="DSE10" s="318"/>
      <c r="DSF10" s="318"/>
      <c r="DSG10" s="318"/>
      <c r="DSH10" s="318"/>
      <c r="DSI10" s="318"/>
      <c r="DSJ10" s="318"/>
      <c r="DSK10" s="318"/>
      <c r="DSL10" s="318"/>
      <c r="DSM10" s="318"/>
      <c r="DSN10" s="318"/>
      <c r="DSO10" s="318"/>
      <c r="DSP10" s="318"/>
      <c r="DSQ10" s="318"/>
      <c r="DSR10" s="318"/>
      <c r="DSS10" s="318"/>
      <c r="DST10" s="318"/>
      <c r="DSU10" s="318"/>
      <c r="DSV10" s="318"/>
      <c r="DSW10" s="318"/>
      <c r="DSX10" s="318"/>
      <c r="DSY10" s="318"/>
      <c r="DSZ10" s="318"/>
      <c r="DTA10" s="318"/>
      <c r="DTB10" s="318"/>
      <c r="DTC10" s="318"/>
      <c r="DTD10" s="318"/>
      <c r="DTE10" s="318"/>
      <c r="DTF10" s="318"/>
      <c r="DTG10" s="318"/>
      <c r="DTH10" s="318"/>
      <c r="DTI10" s="318"/>
      <c r="DTJ10" s="318"/>
      <c r="DTK10" s="318"/>
      <c r="DTL10" s="318"/>
      <c r="DTM10" s="318"/>
      <c r="DTN10" s="318"/>
      <c r="DTO10" s="318"/>
      <c r="DTP10" s="318"/>
      <c r="DTQ10" s="318"/>
      <c r="DTR10" s="318"/>
      <c r="DTS10" s="318"/>
      <c r="DTT10" s="318"/>
      <c r="DTU10" s="318"/>
      <c r="DTV10" s="318"/>
      <c r="DTW10" s="318"/>
      <c r="DTX10" s="318"/>
      <c r="DTY10" s="318"/>
      <c r="DTZ10" s="318"/>
      <c r="DUA10" s="318"/>
      <c r="DUB10" s="318"/>
      <c r="DUC10" s="318"/>
      <c r="DUD10" s="318"/>
      <c r="DUE10" s="318"/>
      <c r="DUF10" s="318"/>
      <c r="DUG10" s="318"/>
      <c r="DUH10" s="318"/>
      <c r="DUI10" s="318"/>
      <c r="DUJ10" s="318"/>
      <c r="DUK10" s="318"/>
      <c r="DUL10" s="318"/>
      <c r="DUM10" s="318"/>
      <c r="DUN10" s="318"/>
      <c r="DUO10" s="318"/>
      <c r="DUP10" s="318"/>
      <c r="DUQ10" s="318"/>
      <c r="DUR10" s="318"/>
      <c r="DUS10" s="318"/>
      <c r="DUT10" s="318"/>
      <c r="DUU10" s="318"/>
      <c r="DUV10" s="318"/>
      <c r="DUW10" s="318"/>
      <c r="DUX10" s="318"/>
      <c r="DUY10" s="318"/>
      <c r="DUZ10" s="318"/>
      <c r="DVA10" s="318"/>
      <c r="DVB10" s="318"/>
      <c r="DVC10" s="318"/>
      <c r="DVD10" s="318"/>
      <c r="DVE10" s="318"/>
      <c r="DVF10" s="318"/>
      <c r="DVG10" s="318"/>
      <c r="DVH10" s="318"/>
      <c r="DVI10" s="318"/>
      <c r="DVJ10" s="318"/>
      <c r="DVK10" s="318"/>
      <c r="DVL10" s="318"/>
      <c r="DVM10" s="318"/>
      <c r="DVN10" s="318"/>
      <c r="DVO10" s="318"/>
      <c r="DVP10" s="318"/>
      <c r="DVQ10" s="318"/>
      <c r="DVR10" s="318"/>
      <c r="DVS10" s="318"/>
      <c r="DVT10" s="318"/>
      <c r="DVU10" s="318"/>
      <c r="DVV10" s="318"/>
      <c r="DVW10" s="318"/>
      <c r="DVX10" s="318"/>
      <c r="DVY10" s="318"/>
      <c r="DVZ10" s="318"/>
      <c r="DWA10" s="318"/>
      <c r="DWB10" s="318"/>
      <c r="DWC10" s="318"/>
      <c r="DWD10" s="318"/>
      <c r="DWE10" s="318"/>
      <c r="DWF10" s="318"/>
      <c r="DWG10" s="318"/>
      <c r="DWH10" s="318"/>
      <c r="DWI10" s="318"/>
      <c r="DWJ10" s="318"/>
      <c r="DWK10" s="318"/>
      <c r="DWL10" s="318"/>
      <c r="DWM10" s="318"/>
      <c r="DWN10" s="318"/>
      <c r="DWO10" s="318"/>
      <c r="DWP10" s="318"/>
      <c r="DWQ10" s="318"/>
      <c r="DWR10" s="318"/>
      <c r="DWS10" s="318"/>
      <c r="DWT10" s="318"/>
      <c r="DWU10" s="318"/>
      <c r="DWV10" s="318"/>
      <c r="DWW10" s="318"/>
      <c r="DWX10" s="318"/>
      <c r="DWY10" s="318"/>
      <c r="DWZ10" s="318"/>
      <c r="DXA10" s="318"/>
      <c r="DXB10" s="318"/>
      <c r="DXC10" s="318"/>
      <c r="DXD10" s="318"/>
      <c r="DXE10" s="318"/>
      <c r="DXF10" s="318"/>
      <c r="DXG10" s="318"/>
      <c r="DXH10" s="318"/>
      <c r="DXI10" s="318"/>
      <c r="DXJ10" s="318"/>
      <c r="DXK10" s="318"/>
      <c r="DXL10" s="318"/>
      <c r="DXM10" s="318"/>
      <c r="DXN10" s="318"/>
      <c r="DXO10" s="318"/>
      <c r="DXP10" s="318"/>
      <c r="DXQ10" s="318"/>
      <c r="DXR10" s="318"/>
      <c r="DXS10" s="318"/>
      <c r="DXT10" s="318"/>
      <c r="DXU10" s="318"/>
      <c r="DXV10" s="318"/>
      <c r="DXW10" s="318"/>
      <c r="DXX10" s="318"/>
      <c r="DXY10" s="318"/>
      <c r="DXZ10" s="318"/>
      <c r="DYA10" s="318"/>
      <c r="DYB10" s="318"/>
      <c r="DYC10" s="318"/>
      <c r="DYD10" s="318"/>
      <c r="DYE10" s="318"/>
      <c r="DYF10" s="318"/>
      <c r="DYG10" s="318"/>
      <c r="DYH10" s="318"/>
      <c r="DYI10" s="318"/>
      <c r="DYJ10" s="318"/>
      <c r="DYK10" s="318"/>
      <c r="DYL10" s="318"/>
      <c r="DYM10" s="318"/>
      <c r="DYN10" s="318"/>
      <c r="DYO10" s="318"/>
      <c r="DYP10" s="318"/>
      <c r="DYQ10" s="318"/>
      <c r="DYR10" s="318"/>
      <c r="DYS10" s="318"/>
      <c r="DYT10" s="318"/>
      <c r="DYU10" s="318"/>
      <c r="DYV10" s="318"/>
      <c r="DYW10" s="318"/>
      <c r="DYX10" s="318"/>
      <c r="DYY10" s="318"/>
      <c r="DYZ10" s="318"/>
      <c r="DZA10" s="318"/>
      <c r="DZB10" s="318"/>
      <c r="DZC10" s="318"/>
      <c r="DZD10" s="318"/>
      <c r="DZE10" s="318"/>
      <c r="DZF10" s="318"/>
      <c r="DZG10" s="318"/>
      <c r="DZH10" s="318"/>
      <c r="DZI10" s="318"/>
      <c r="DZJ10" s="318"/>
      <c r="DZK10" s="318"/>
      <c r="DZL10" s="318"/>
      <c r="DZM10" s="318"/>
      <c r="DZN10" s="318"/>
      <c r="DZO10" s="318"/>
      <c r="DZP10" s="318"/>
      <c r="DZQ10" s="318"/>
      <c r="DZR10" s="318"/>
      <c r="DZS10" s="318"/>
      <c r="DZT10" s="318"/>
      <c r="DZU10" s="318"/>
      <c r="DZV10" s="318"/>
      <c r="DZW10" s="318"/>
      <c r="DZX10" s="318"/>
      <c r="DZY10" s="318"/>
      <c r="DZZ10" s="318"/>
      <c r="EAA10" s="318"/>
      <c r="EAB10" s="318"/>
      <c r="EAC10" s="318"/>
      <c r="EAD10" s="318"/>
      <c r="EAE10" s="318"/>
      <c r="EAF10" s="318"/>
      <c r="EAG10" s="318"/>
      <c r="EAH10" s="318"/>
      <c r="EAI10" s="318"/>
      <c r="EAJ10" s="318"/>
      <c r="EAK10" s="318"/>
      <c r="EAL10" s="318"/>
      <c r="EAM10" s="318"/>
      <c r="EAN10" s="318"/>
      <c r="EAO10" s="318"/>
      <c r="EAP10" s="318"/>
      <c r="EAQ10" s="318"/>
      <c r="EAR10" s="318"/>
      <c r="EAS10" s="318"/>
      <c r="EAT10" s="318"/>
      <c r="EAU10" s="318"/>
      <c r="EAV10" s="318"/>
      <c r="EAW10" s="318"/>
      <c r="EAX10" s="318"/>
      <c r="EAY10" s="318"/>
      <c r="EAZ10" s="318"/>
      <c r="EBA10" s="318"/>
      <c r="EBB10" s="318"/>
      <c r="EBC10" s="318"/>
      <c r="EBD10" s="318"/>
      <c r="EBE10" s="318"/>
      <c r="EBF10" s="318"/>
      <c r="EBG10" s="318"/>
      <c r="EBH10" s="318"/>
      <c r="EBI10" s="318"/>
      <c r="EBJ10" s="318"/>
      <c r="EBK10" s="318"/>
      <c r="EBL10" s="318"/>
      <c r="EBM10" s="318"/>
      <c r="EBN10" s="318"/>
      <c r="EBO10" s="318"/>
      <c r="EBP10" s="318"/>
      <c r="EBQ10" s="318"/>
      <c r="EBR10" s="318"/>
      <c r="EBS10" s="318"/>
      <c r="EBT10" s="318"/>
      <c r="EBU10" s="318"/>
      <c r="EBV10" s="318"/>
      <c r="EBW10" s="318"/>
      <c r="EBX10" s="318"/>
      <c r="EBY10" s="318"/>
      <c r="EBZ10" s="318"/>
      <c r="ECA10" s="318"/>
      <c r="ECB10" s="318"/>
      <c r="ECC10" s="318"/>
      <c r="ECD10" s="318"/>
      <c r="ECE10" s="318"/>
      <c r="ECF10" s="318"/>
      <c r="ECG10" s="318"/>
      <c r="ECH10" s="318"/>
      <c r="ECI10" s="318"/>
      <c r="ECJ10" s="318"/>
      <c r="ECK10" s="318"/>
      <c r="ECL10" s="318"/>
      <c r="ECM10" s="318"/>
      <c r="ECN10" s="318"/>
      <c r="ECO10" s="318"/>
      <c r="ECP10" s="318"/>
      <c r="ECQ10" s="318"/>
      <c r="ECR10" s="318"/>
      <c r="ECS10" s="318"/>
      <c r="ECT10" s="318"/>
      <c r="ECU10" s="318"/>
      <c r="ECV10" s="318"/>
      <c r="ECW10" s="318"/>
      <c r="ECX10" s="318"/>
      <c r="ECY10" s="318"/>
      <c r="ECZ10" s="318"/>
      <c r="EDA10" s="318"/>
      <c r="EDB10" s="318"/>
      <c r="EDC10" s="318"/>
      <c r="EDD10" s="318"/>
      <c r="EDE10" s="318"/>
      <c r="EDF10" s="318"/>
      <c r="EDG10" s="318"/>
      <c r="EDH10" s="318"/>
      <c r="EDI10" s="318"/>
      <c r="EDJ10" s="318"/>
      <c r="EDK10" s="318"/>
      <c r="EDL10" s="318"/>
      <c r="EDM10" s="318"/>
      <c r="EDN10" s="318"/>
      <c r="EDO10" s="318"/>
      <c r="EDP10" s="318"/>
      <c r="EDQ10" s="318"/>
      <c r="EDR10" s="318"/>
      <c r="EDS10" s="318"/>
      <c r="EDT10" s="318"/>
      <c r="EDU10" s="318"/>
      <c r="EDV10" s="318"/>
      <c r="EDW10" s="318"/>
      <c r="EDX10" s="318"/>
      <c r="EDY10" s="318"/>
      <c r="EDZ10" s="318"/>
      <c r="EEA10" s="318"/>
      <c r="EEB10" s="318"/>
      <c r="EEC10" s="318"/>
      <c r="EED10" s="318"/>
      <c r="EEE10" s="318"/>
      <c r="EEF10" s="318"/>
      <c r="EEG10" s="318"/>
      <c r="EEH10" s="318"/>
      <c r="EEI10" s="318"/>
      <c r="EEJ10" s="318"/>
      <c r="EEK10" s="318"/>
      <c r="EEL10" s="318"/>
      <c r="EEM10" s="318"/>
      <c r="EEN10" s="318"/>
      <c r="EEO10" s="318"/>
      <c r="EEP10" s="318"/>
      <c r="EEQ10" s="318"/>
      <c r="EER10" s="318"/>
      <c r="EES10" s="318"/>
      <c r="EET10" s="318"/>
      <c r="EEU10" s="318"/>
      <c r="EEV10" s="318"/>
      <c r="EEW10" s="318"/>
      <c r="EEX10" s="318"/>
      <c r="EEY10" s="318"/>
      <c r="EEZ10" s="318"/>
      <c r="EFA10" s="318"/>
      <c r="EFB10" s="318"/>
      <c r="EFC10" s="318"/>
      <c r="EFD10" s="318"/>
      <c r="EFE10" s="318"/>
      <c r="EFF10" s="318"/>
      <c r="EFG10" s="318"/>
      <c r="EFH10" s="318"/>
      <c r="EFI10" s="318"/>
      <c r="EFJ10" s="318"/>
      <c r="EFK10" s="318"/>
      <c r="EFL10" s="318"/>
      <c r="EFM10" s="318"/>
      <c r="EFN10" s="318"/>
      <c r="EFO10" s="318"/>
      <c r="EFP10" s="318"/>
      <c r="EFQ10" s="318"/>
      <c r="EFR10" s="318"/>
      <c r="EFS10" s="318"/>
      <c r="EFT10" s="318"/>
      <c r="EFU10" s="318"/>
      <c r="EFV10" s="318"/>
      <c r="EFW10" s="318"/>
      <c r="EFX10" s="318"/>
      <c r="EFY10" s="318"/>
      <c r="EFZ10" s="318"/>
      <c r="EGA10" s="318"/>
      <c r="EGB10" s="318"/>
      <c r="EGC10" s="318"/>
      <c r="EGD10" s="318"/>
      <c r="EGE10" s="318"/>
      <c r="EGF10" s="318"/>
      <c r="EGG10" s="318"/>
      <c r="EGH10" s="318"/>
      <c r="EGI10" s="318"/>
      <c r="EGJ10" s="318"/>
      <c r="EGK10" s="318"/>
      <c r="EGL10" s="318"/>
      <c r="EGM10" s="318"/>
      <c r="EGN10" s="318"/>
      <c r="EGO10" s="318"/>
      <c r="EGP10" s="318"/>
      <c r="EGQ10" s="318"/>
      <c r="EGR10" s="318"/>
      <c r="EGS10" s="318"/>
      <c r="EGT10" s="318"/>
      <c r="EGU10" s="318"/>
      <c r="EGV10" s="318"/>
      <c r="EGW10" s="318"/>
      <c r="EGX10" s="318"/>
      <c r="EGY10" s="318"/>
      <c r="EGZ10" s="318"/>
      <c r="EHA10" s="318"/>
      <c r="EHB10" s="318"/>
      <c r="EHC10" s="318"/>
      <c r="EHD10" s="318"/>
      <c r="EHE10" s="318"/>
      <c r="EHF10" s="318"/>
      <c r="EHG10" s="318"/>
      <c r="EHH10" s="318"/>
      <c r="EHI10" s="318"/>
      <c r="EHJ10" s="318"/>
      <c r="EHK10" s="318"/>
      <c r="EHL10" s="318"/>
      <c r="EHM10" s="318"/>
      <c r="EHN10" s="318"/>
      <c r="EHO10" s="318"/>
      <c r="EHP10" s="318"/>
      <c r="EHQ10" s="318"/>
      <c r="EHR10" s="318"/>
      <c r="EHS10" s="318"/>
      <c r="EHT10" s="318"/>
      <c r="EHU10" s="318"/>
      <c r="EHV10" s="318"/>
      <c r="EHW10" s="318"/>
      <c r="EHX10" s="318"/>
      <c r="EHY10" s="318"/>
      <c r="EHZ10" s="318"/>
      <c r="EIA10" s="318"/>
      <c r="EIB10" s="318"/>
      <c r="EIC10" s="318"/>
      <c r="EID10" s="318"/>
      <c r="EIE10" s="318"/>
      <c r="EIF10" s="318"/>
      <c r="EIG10" s="318"/>
      <c r="EIH10" s="318"/>
      <c r="EII10" s="318"/>
      <c r="EIJ10" s="318"/>
      <c r="EIK10" s="318"/>
      <c r="EIL10" s="318"/>
      <c r="EIM10" s="318"/>
      <c r="EIN10" s="318"/>
      <c r="EIO10" s="318"/>
      <c r="EIP10" s="318"/>
      <c r="EIQ10" s="318"/>
      <c r="EIR10" s="318"/>
      <c r="EIS10" s="318"/>
      <c r="EIT10" s="318"/>
      <c r="EIU10" s="318"/>
      <c r="EIV10" s="318"/>
      <c r="EIW10" s="318"/>
      <c r="EIX10" s="318"/>
      <c r="EIY10" s="318"/>
      <c r="EIZ10" s="318"/>
      <c r="EJA10" s="318"/>
      <c r="EJB10" s="318"/>
      <c r="EJC10" s="318"/>
      <c r="EJD10" s="318"/>
      <c r="EJE10" s="318"/>
      <c r="EJF10" s="318"/>
      <c r="EJG10" s="318"/>
      <c r="EJH10" s="318"/>
      <c r="EJI10" s="318"/>
      <c r="EJJ10" s="318"/>
      <c r="EJK10" s="318"/>
      <c r="EJL10" s="318"/>
      <c r="EJM10" s="318"/>
      <c r="EJN10" s="318"/>
      <c r="EJO10" s="318"/>
      <c r="EJP10" s="318"/>
      <c r="EJQ10" s="318"/>
      <c r="EJR10" s="318"/>
      <c r="EJS10" s="318"/>
      <c r="EJT10" s="318"/>
      <c r="EJU10" s="318"/>
      <c r="EJV10" s="318"/>
      <c r="EJW10" s="318"/>
      <c r="EJX10" s="318"/>
      <c r="EJY10" s="318"/>
      <c r="EJZ10" s="318"/>
      <c r="EKA10" s="318"/>
      <c r="EKB10" s="318"/>
      <c r="EKC10" s="318"/>
      <c r="EKD10" s="318"/>
      <c r="EKE10" s="318"/>
      <c r="EKF10" s="318"/>
      <c r="EKG10" s="318"/>
      <c r="EKH10" s="318"/>
      <c r="EKI10" s="318"/>
      <c r="EKJ10" s="318"/>
      <c r="EKK10" s="318"/>
      <c r="EKL10" s="318"/>
      <c r="EKM10" s="318"/>
      <c r="EKN10" s="318"/>
      <c r="EKO10" s="318"/>
      <c r="EKP10" s="318"/>
      <c r="EKQ10" s="318"/>
      <c r="EKR10" s="318"/>
      <c r="EKS10" s="318"/>
      <c r="EKT10" s="318"/>
      <c r="EKU10" s="318"/>
      <c r="EKV10" s="318"/>
      <c r="EKW10" s="318"/>
      <c r="EKX10" s="318"/>
      <c r="EKY10" s="318"/>
      <c r="EKZ10" s="318"/>
      <c r="ELA10" s="318"/>
      <c r="ELB10" s="318"/>
      <c r="ELC10" s="318"/>
      <c r="ELD10" s="318"/>
      <c r="ELE10" s="318"/>
      <c r="ELF10" s="318"/>
      <c r="ELG10" s="318"/>
      <c r="ELH10" s="318"/>
      <c r="ELI10" s="318"/>
      <c r="ELJ10" s="318"/>
      <c r="ELK10" s="318"/>
      <c r="ELL10" s="318"/>
      <c r="ELM10" s="318"/>
      <c r="ELN10" s="318"/>
      <c r="ELO10" s="318"/>
      <c r="ELP10" s="318"/>
      <c r="ELQ10" s="318"/>
      <c r="ELR10" s="318"/>
      <c r="ELS10" s="318"/>
      <c r="ELT10" s="318"/>
      <c r="ELU10" s="318"/>
      <c r="ELV10" s="318"/>
      <c r="ELW10" s="318"/>
      <c r="ELX10" s="318"/>
      <c r="ELY10" s="318"/>
      <c r="ELZ10" s="318"/>
      <c r="EMA10" s="318"/>
      <c r="EMB10" s="318"/>
      <c r="EMC10" s="318"/>
      <c r="EMD10" s="318"/>
      <c r="EME10" s="318"/>
      <c r="EMF10" s="318"/>
      <c r="EMG10" s="318"/>
      <c r="EMH10" s="318"/>
      <c r="EMI10" s="318"/>
      <c r="EMJ10" s="318"/>
      <c r="EMK10" s="318"/>
      <c r="EML10" s="318"/>
      <c r="EMM10" s="318"/>
      <c r="EMN10" s="318"/>
      <c r="EMO10" s="318"/>
      <c r="EMP10" s="318"/>
      <c r="EMQ10" s="318"/>
      <c r="EMR10" s="318"/>
      <c r="EMS10" s="318"/>
      <c r="EMT10" s="318"/>
      <c r="EMU10" s="318"/>
      <c r="EMV10" s="318"/>
      <c r="EMW10" s="318"/>
      <c r="EMX10" s="318"/>
      <c r="EMY10" s="318"/>
      <c r="EMZ10" s="318"/>
      <c r="ENA10" s="318"/>
      <c r="ENB10" s="318"/>
      <c r="ENC10" s="318"/>
      <c r="END10" s="318"/>
      <c r="ENE10" s="318"/>
      <c r="ENF10" s="318"/>
      <c r="ENG10" s="318"/>
      <c r="ENH10" s="318"/>
      <c r="ENI10" s="318"/>
      <c r="ENJ10" s="318"/>
      <c r="ENK10" s="318"/>
      <c r="ENL10" s="318"/>
      <c r="ENM10" s="318"/>
      <c r="ENN10" s="318"/>
      <c r="ENO10" s="318"/>
      <c r="ENP10" s="318"/>
      <c r="ENQ10" s="318"/>
      <c r="ENR10" s="318"/>
      <c r="ENS10" s="318"/>
      <c r="ENT10" s="318"/>
      <c r="ENU10" s="318"/>
      <c r="ENV10" s="318"/>
      <c r="ENW10" s="318"/>
      <c r="ENX10" s="318"/>
      <c r="ENY10" s="318"/>
      <c r="ENZ10" s="318"/>
      <c r="EOA10" s="318"/>
      <c r="EOB10" s="318"/>
      <c r="EOC10" s="318"/>
      <c r="EOD10" s="318"/>
      <c r="EOE10" s="318"/>
      <c r="EOF10" s="318"/>
      <c r="EOG10" s="318"/>
      <c r="EOH10" s="318"/>
      <c r="EOI10" s="318"/>
      <c r="EOJ10" s="318"/>
      <c r="EOK10" s="318"/>
      <c r="EOL10" s="318"/>
      <c r="EOM10" s="318"/>
      <c r="EON10" s="318"/>
      <c r="EOO10" s="318"/>
      <c r="EOP10" s="318"/>
      <c r="EOQ10" s="318"/>
      <c r="EOR10" s="318"/>
      <c r="EOS10" s="318"/>
      <c r="EOT10" s="318"/>
      <c r="EOU10" s="318"/>
      <c r="EOV10" s="318"/>
      <c r="EOW10" s="318"/>
      <c r="EOX10" s="318"/>
      <c r="EOY10" s="318"/>
      <c r="EOZ10" s="318"/>
      <c r="EPA10" s="318"/>
      <c r="EPB10" s="318"/>
      <c r="EPC10" s="318"/>
      <c r="EPD10" s="318"/>
      <c r="EPE10" s="318"/>
      <c r="EPF10" s="318"/>
      <c r="EPG10" s="318"/>
      <c r="EPH10" s="318"/>
      <c r="EPI10" s="318"/>
      <c r="EPJ10" s="318"/>
      <c r="EPK10" s="318"/>
      <c r="EPL10" s="318"/>
      <c r="EPM10" s="318"/>
      <c r="EPN10" s="318"/>
      <c r="EPO10" s="318"/>
      <c r="EPP10" s="318"/>
      <c r="EPQ10" s="318"/>
      <c r="EPR10" s="318"/>
      <c r="EPS10" s="318"/>
      <c r="EPT10" s="318"/>
      <c r="EPU10" s="318"/>
      <c r="EPV10" s="318"/>
      <c r="EPW10" s="318"/>
      <c r="EPX10" s="318"/>
      <c r="EPY10" s="318"/>
      <c r="EPZ10" s="318"/>
      <c r="EQA10" s="318"/>
      <c r="EQB10" s="318"/>
      <c r="EQC10" s="318"/>
      <c r="EQD10" s="318"/>
      <c r="EQE10" s="318"/>
      <c r="EQF10" s="318"/>
      <c r="EQG10" s="318"/>
      <c r="EQH10" s="318"/>
      <c r="EQI10" s="318"/>
      <c r="EQJ10" s="318"/>
      <c r="EQK10" s="318"/>
      <c r="EQL10" s="318"/>
      <c r="EQM10" s="318"/>
      <c r="EQN10" s="318"/>
      <c r="EQO10" s="318"/>
      <c r="EQP10" s="318"/>
      <c r="EQQ10" s="318"/>
      <c r="EQR10" s="318"/>
      <c r="EQS10" s="318"/>
      <c r="EQT10" s="318"/>
      <c r="EQU10" s="318"/>
      <c r="EQV10" s="318"/>
      <c r="EQW10" s="318"/>
      <c r="EQX10" s="318"/>
      <c r="EQY10" s="318"/>
      <c r="EQZ10" s="318"/>
      <c r="ERA10" s="318"/>
      <c r="ERB10" s="318"/>
      <c r="ERC10" s="318"/>
      <c r="ERD10" s="318"/>
      <c r="ERE10" s="318"/>
      <c r="ERF10" s="318"/>
      <c r="ERG10" s="318"/>
      <c r="ERH10" s="318"/>
      <c r="ERI10" s="318"/>
      <c r="ERJ10" s="318"/>
      <c r="ERK10" s="318"/>
      <c r="ERL10" s="318"/>
      <c r="ERM10" s="318"/>
      <c r="ERN10" s="318"/>
      <c r="ERO10" s="318"/>
      <c r="ERP10" s="318"/>
      <c r="ERQ10" s="318"/>
      <c r="ERR10" s="318"/>
      <c r="ERS10" s="318"/>
      <c r="ERT10" s="318"/>
      <c r="ERU10" s="318"/>
      <c r="ERV10" s="318"/>
      <c r="ERW10" s="318"/>
      <c r="ERX10" s="318"/>
      <c r="ERY10" s="318"/>
      <c r="ERZ10" s="318"/>
      <c r="ESA10" s="318"/>
      <c r="ESB10" s="318"/>
      <c r="ESC10" s="318"/>
      <c r="ESD10" s="318"/>
      <c r="ESE10" s="318"/>
      <c r="ESF10" s="318"/>
      <c r="ESG10" s="318"/>
      <c r="ESH10" s="318"/>
      <c r="ESI10" s="318"/>
      <c r="ESJ10" s="318"/>
      <c r="ESK10" s="318"/>
      <c r="ESL10" s="318"/>
      <c r="ESM10" s="318"/>
      <c r="ESN10" s="318"/>
      <c r="ESO10" s="318"/>
      <c r="ESP10" s="318"/>
      <c r="ESQ10" s="318"/>
      <c r="ESR10" s="318"/>
      <c r="ESS10" s="318"/>
      <c r="EST10" s="318"/>
      <c r="ESU10" s="318"/>
      <c r="ESV10" s="318"/>
      <c r="ESW10" s="318"/>
      <c r="ESX10" s="318"/>
      <c r="ESY10" s="318"/>
      <c r="ESZ10" s="318"/>
      <c r="ETA10" s="318"/>
      <c r="ETB10" s="318"/>
      <c r="ETC10" s="318"/>
      <c r="ETD10" s="318"/>
      <c r="ETE10" s="318"/>
      <c r="ETF10" s="318"/>
      <c r="ETG10" s="318"/>
      <c r="ETH10" s="318"/>
      <c r="ETI10" s="318"/>
      <c r="ETJ10" s="318"/>
      <c r="ETK10" s="318"/>
      <c r="ETL10" s="318"/>
      <c r="ETM10" s="318"/>
      <c r="ETN10" s="318"/>
      <c r="ETO10" s="318"/>
      <c r="ETP10" s="318"/>
      <c r="ETQ10" s="318"/>
      <c r="ETR10" s="318"/>
      <c r="ETS10" s="318"/>
      <c r="ETT10" s="318"/>
      <c r="ETU10" s="318"/>
      <c r="ETV10" s="318"/>
      <c r="ETW10" s="318"/>
      <c r="ETX10" s="318"/>
      <c r="ETY10" s="318"/>
      <c r="ETZ10" s="318"/>
      <c r="EUA10" s="318"/>
      <c r="EUB10" s="318"/>
      <c r="EUC10" s="318"/>
      <c r="EUD10" s="318"/>
      <c r="EUE10" s="318"/>
      <c r="EUF10" s="318"/>
      <c r="EUG10" s="318"/>
      <c r="EUH10" s="318"/>
      <c r="EUI10" s="318"/>
      <c r="EUJ10" s="318"/>
      <c r="EUK10" s="318"/>
      <c r="EUL10" s="318"/>
      <c r="EUM10" s="318"/>
      <c r="EUN10" s="318"/>
      <c r="EUO10" s="318"/>
      <c r="EUP10" s="318"/>
      <c r="EUQ10" s="318"/>
      <c r="EUR10" s="318"/>
      <c r="EUS10" s="318"/>
      <c r="EUT10" s="318"/>
      <c r="EUU10" s="318"/>
      <c r="EUV10" s="318"/>
      <c r="EUW10" s="318"/>
      <c r="EUX10" s="318"/>
      <c r="EUY10" s="318"/>
      <c r="EUZ10" s="318"/>
      <c r="EVA10" s="318"/>
      <c r="EVB10" s="318"/>
      <c r="EVC10" s="318"/>
      <c r="EVD10" s="318"/>
      <c r="EVE10" s="318"/>
      <c r="EVF10" s="318"/>
      <c r="EVG10" s="318"/>
      <c r="EVH10" s="318"/>
      <c r="EVI10" s="318"/>
      <c r="EVJ10" s="318"/>
      <c r="EVK10" s="318"/>
      <c r="EVL10" s="318"/>
      <c r="EVM10" s="318"/>
      <c r="EVN10" s="318"/>
      <c r="EVO10" s="318"/>
      <c r="EVP10" s="318"/>
      <c r="EVQ10" s="318"/>
      <c r="EVR10" s="318"/>
      <c r="EVS10" s="318"/>
      <c r="EVT10" s="318"/>
      <c r="EVU10" s="318"/>
      <c r="EVV10" s="318"/>
      <c r="EVW10" s="318"/>
      <c r="EVX10" s="318"/>
      <c r="EVY10" s="318"/>
      <c r="EVZ10" s="318"/>
      <c r="EWA10" s="318"/>
      <c r="EWB10" s="318"/>
      <c r="EWC10" s="318"/>
      <c r="EWD10" s="318"/>
      <c r="EWE10" s="318"/>
      <c r="EWF10" s="318"/>
      <c r="EWG10" s="318"/>
      <c r="EWH10" s="318"/>
      <c r="EWI10" s="318"/>
      <c r="EWJ10" s="318"/>
      <c r="EWK10" s="318"/>
      <c r="EWL10" s="318"/>
      <c r="EWM10" s="318"/>
      <c r="EWN10" s="318"/>
      <c r="EWO10" s="318"/>
      <c r="EWP10" s="318"/>
      <c r="EWQ10" s="318"/>
      <c r="EWR10" s="318"/>
      <c r="EWS10" s="318"/>
      <c r="EWT10" s="318"/>
      <c r="EWU10" s="318"/>
      <c r="EWV10" s="318"/>
      <c r="EWW10" s="318"/>
      <c r="EWX10" s="318"/>
      <c r="EWY10" s="318"/>
      <c r="EWZ10" s="318"/>
      <c r="EXA10" s="318"/>
      <c r="EXB10" s="318"/>
      <c r="EXC10" s="318"/>
      <c r="EXD10" s="318"/>
      <c r="EXE10" s="318"/>
      <c r="EXF10" s="318"/>
      <c r="EXG10" s="318"/>
      <c r="EXH10" s="318"/>
      <c r="EXI10" s="318"/>
      <c r="EXJ10" s="318"/>
      <c r="EXK10" s="318"/>
      <c r="EXL10" s="318"/>
      <c r="EXM10" s="318"/>
      <c r="EXN10" s="318"/>
      <c r="EXO10" s="318"/>
      <c r="EXP10" s="318"/>
      <c r="EXQ10" s="318"/>
      <c r="EXR10" s="318"/>
      <c r="EXS10" s="318"/>
      <c r="EXT10" s="318"/>
      <c r="EXU10" s="318"/>
      <c r="EXV10" s="318"/>
      <c r="EXW10" s="318"/>
      <c r="EXX10" s="318"/>
      <c r="EXY10" s="318"/>
      <c r="EXZ10" s="318"/>
      <c r="EYA10" s="318"/>
      <c r="EYB10" s="318"/>
      <c r="EYC10" s="318"/>
      <c r="EYD10" s="318"/>
      <c r="EYE10" s="318"/>
      <c r="EYF10" s="318"/>
      <c r="EYG10" s="318"/>
      <c r="EYH10" s="318"/>
      <c r="EYI10" s="318"/>
      <c r="EYJ10" s="318"/>
      <c r="EYK10" s="318"/>
      <c r="EYL10" s="318"/>
      <c r="EYM10" s="318"/>
      <c r="EYN10" s="318"/>
      <c r="EYO10" s="318"/>
      <c r="EYP10" s="318"/>
      <c r="EYQ10" s="318"/>
      <c r="EYR10" s="318"/>
      <c r="EYS10" s="318"/>
      <c r="EYT10" s="318"/>
      <c r="EYU10" s="318"/>
      <c r="EYV10" s="318"/>
      <c r="EYW10" s="318"/>
      <c r="EYX10" s="318"/>
      <c r="EYY10" s="318"/>
      <c r="EYZ10" s="318"/>
      <c r="EZA10" s="318"/>
      <c r="EZB10" s="318"/>
      <c r="EZC10" s="318"/>
      <c r="EZD10" s="318"/>
      <c r="EZE10" s="318"/>
      <c r="EZF10" s="318"/>
      <c r="EZG10" s="318"/>
      <c r="EZH10" s="318"/>
      <c r="EZI10" s="318"/>
      <c r="EZJ10" s="318"/>
      <c r="EZK10" s="318"/>
      <c r="EZL10" s="318"/>
      <c r="EZM10" s="318"/>
      <c r="EZN10" s="318"/>
      <c r="EZO10" s="318"/>
      <c r="EZP10" s="318"/>
      <c r="EZQ10" s="318"/>
      <c r="EZR10" s="318"/>
      <c r="EZS10" s="318"/>
      <c r="EZT10" s="318"/>
      <c r="EZU10" s="318"/>
      <c r="EZV10" s="318"/>
      <c r="EZW10" s="318"/>
      <c r="EZX10" s="318"/>
      <c r="EZY10" s="318"/>
      <c r="EZZ10" s="318"/>
      <c r="FAA10" s="318"/>
      <c r="FAB10" s="318"/>
      <c r="FAC10" s="318"/>
      <c r="FAD10" s="318"/>
      <c r="FAE10" s="318"/>
      <c r="FAF10" s="318"/>
      <c r="FAG10" s="318"/>
      <c r="FAH10" s="318"/>
      <c r="FAI10" s="318"/>
      <c r="FAJ10" s="318"/>
      <c r="FAK10" s="318"/>
      <c r="FAL10" s="318"/>
      <c r="FAM10" s="318"/>
      <c r="FAN10" s="318"/>
      <c r="FAO10" s="318"/>
      <c r="FAP10" s="318"/>
      <c r="FAQ10" s="318"/>
      <c r="FAR10" s="318"/>
      <c r="FAS10" s="318"/>
      <c r="FAT10" s="318"/>
      <c r="FAU10" s="318"/>
      <c r="FAV10" s="318"/>
      <c r="FAW10" s="318"/>
      <c r="FAX10" s="318"/>
      <c r="FAY10" s="318"/>
      <c r="FAZ10" s="318"/>
      <c r="FBA10" s="318"/>
      <c r="FBB10" s="318"/>
      <c r="FBC10" s="318"/>
      <c r="FBD10" s="318"/>
      <c r="FBE10" s="318"/>
      <c r="FBF10" s="318"/>
      <c r="FBG10" s="318"/>
      <c r="FBH10" s="318"/>
      <c r="FBI10" s="318"/>
      <c r="FBJ10" s="318"/>
      <c r="FBK10" s="318"/>
      <c r="FBL10" s="318"/>
      <c r="FBM10" s="318"/>
      <c r="FBN10" s="318"/>
      <c r="FBO10" s="318"/>
      <c r="FBP10" s="318"/>
      <c r="FBQ10" s="318"/>
      <c r="FBR10" s="318"/>
      <c r="FBS10" s="318"/>
      <c r="FBT10" s="318"/>
      <c r="FBU10" s="318"/>
      <c r="FBV10" s="318"/>
      <c r="FBW10" s="318"/>
      <c r="FBX10" s="318"/>
      <c r="FBY10" s="318"/>
      <c r="FBZ10" s="318"/>
      <c r="FCA10" s="318"/>
      <c r="FCB10" s="318"/>
      <c r="FCC10" s="318"/>
      <c r="FCD10" s="318"/>
      <c r="FCE10" s="318"/>
      <c r="FCF10" s="318"/>
      <c r="FCG10" s="318"/>
      <c r="FCH10" s="318"/>
      <c r="FCI10" s="318"/>
      <c r="FCJ10" s="318"/>
      <c r="FCK10" s="318"/>
      <c r="FCL10" s="318"/>
      <c r="FCM10" s="318"/>
      <c r="FCN10" s="318"/>
      <c r="FCO10" s="318"/>
      <c r="FCP10" s="318"/>
      <c r="FCQ10" s="318"/>
      <c r="FCR10" s="318"/>
      <c r="FCS10" s="318"/>
      <c r="FCT10" s="318"/>
      <c r="FCU10" s="318"/>
      <c r="FCV10" s="318"/>
      <c r="FCW10" s="318"/>
      <c r="FCX10" s="318"/>
      <c r="FCY10" s="318"/>
      <c r="FCZ10" s="318"/>
      <c r="FDA10" s="318"/>
      <c r="FDB10" s="318"/>
      <c r="FDC10" s="318"/>
      <c r="FDD10" s="318"/>
      <c r="FDE10" s="318"/>
      <c r="FDF10" s="318"/>
      <c r="FDG10" s="318"/>
      <c r="FDH10" s="318"/>
      <c r="FDI10" s="318"/>
      <c r="FDJ10" s="318"/>
      <c r="FDK10" s="318"/>
      <c r="FDL10" s="318"/>
      <c r="FDM10" s="318"/>
      <c r="FDN10" s="318"/>
      <c r="FDO10" s="318"/>
      <c r="FDP10" s="318"/>
      <c r="FDQ10" s="318"/>
      <c r="FDR10" s="318"/>
      <c r="FDS10" s="318"/>
      <c r="FDT10" s="318"/>
      <c r="FDU10" s="318"/>
      <c r="FDV10" s="318"/>
      <c r="FDW10" s="318"/>
      <c r="FDX10" s="318"/>
      <c r="FDY10" s="318"/>
      <c r="FDZ10" s="318"/>
      <c r="FEA10" s="318"/>
      <c r="FEB10" s="318"/>
      <c r="FEC10" s="318"/>
      <c r="FED10" s="318"/>
      <c r="FEE10" s="318"/>
      <c r="FEF10" s="318"/>
      <c r="FEG10" s="318"/>
      <c r="FEH10" s="318"/>
      <c r="FEI10" s="318"/>
      <c r="FEJ10" s="318"/>
      <c r="FEK10" s="318"/>
      <c r="FEL10" s="318"/>
      <c r="FEM10" s="318"/>
      <c r="FEN10" s="318"/>
      <c r="FEO10" s="318"/>
      <c r="FEP10" s="318"/>
      <c r="FEQ10" s="318"/>
      <c r="FER10" s="318"/>
      <c r="FES10" s="318"/>
      <c r="FET10" s="318"/>
      <c r="FEU10" s="318"/>
      <c r="FEV10" s="318"/>
      <c r="FEW10" s="318"/>
      <c r="FEX10" s="318"/>
      <c r="FEY10" s="318"/>
      <c r="FEZ10" s="318"/>
      <c r="FFA10" s="318"/>
      <c r="FFB10" s="318"/>
      <c r="FFC10" s="318"/>
      <c r="FFD10" s="318"/>
      <c r="FFE10" s="318"/>
      <c r="FFF10" s="318"/>
      <c r="FFG10" s="318"/>
      <c r="FFH10" s="318"/>
      <c r="FFI10" s="318"/>
      <c r="FFJ10" s="318"/>
      <c r="FFK10" s="318"/>
      <c r="FFL10" s="318"/>
      <c r="FFM10" s="318"/>
      <c r="FFN10" s="318"/>
      <c r="FFO10" s="318"/>
      <c r="FFP10" s="318"/>
      <c r="FFQ10" s="318"/>
      <c r="FFR10" s="318"/>
      <c r="FFS10" s="318"/>
      <c r="FFT10" s="318"/>
      <c r="FFU10" s="318"/>
      <c r="FFV10" s="318"/>
      <c r="FFW10" s="318"/>
      <c r="FFX10" s="318"/>
      <c r="FFY10" s="318"/>
      <c r="FFZ10" s="318"/>
      <c r="FGA10" s="318"/>
      <c r="FGB10" s="318"/>
      <c r="FGC10" s="318"/>
      <c r="FGD10" s="318"/>
      <c r="FGE10" s="318"/>
      <c r="FGF10" s="318"/>
      <c r="FGG10" s="318"/>
      <c r="FGH10" s="318"/>
      <c r="FGI10" s="318"/>
      <c r="FGJ10" s="318"/>
      <c r="FGK10" s="318"/>
      <c r="FGL10" s="318"/>
      <c r="FGM10" s="318"/>
      <c r="FGN10" s="318"/>
      <c r="FGO10" s="318"/>
      <c r="FGP10" s="318"/>
      <c r="FGQ10" s="318"/>
      <c r="FGR10" s="318"/>
      <c r="FGS10" s="318"/>
      <c r="FGT10" s="318"/>
      <c r="FGU10" s="318"/>
      <c r="FGV10" s="318"/>
      <c r="FGW10" s="318"/>
      <c r="FGX10" s="318"/>
      <c r="FGY10" s="318"/>
      <c r="FGZ10" s="318"/>
      <c r="FHA10" s="318"/>
      <c r="FHB10" s="318"/>
      <c r="FHC10" s="318"/>
      <c r="FHD10" s="318"/>
      <c r="FHE10" s="318"/>
      <c r="FHF10" s="318"/>
      <c r="FHG10" s="318"/>
      <c r="FHH10" s="318"/>
      <c r="FHI10" s="318"/>
      <c r="FHJ10" s="318"/>
      <c r="FHK10" s="318"/>
      <c r="FHL10" s="318"/>
      <c r="FHM10" s="318"/>
      <c r="FHN10" s="318"/>
      <c r="FHO10" s="318"/>
      <c r="FHP10" s="318"/>
      <c r="FHQ10" s="318"/>
      <c r="FHR10" s="318"/>
      <c r="FHS10" s="318"/>
      <c r="FHT10" s="318"/>
      <c r="FHU10" s="318"/>
      <c r="FHV10" s="318"/>
      <c r="FHW10" s="318"/>
      <c r="FHX10" s="318"/>
      <c r="FHY10" s="318"/>
      <c r="FHZ10" s="318"/>
      <c r="FIA10" s="318"/>
      <c r="FIB10" s="318"/>
      <c r="FIC10" s="318"/>
      <c r="FID10" s="318"/>
      <c r="FIE10" s="318"/>
      <c r="FIF10" s="318"/>
      <c r="FIG10" s="318"/>
      <c r="FIH10" s="318"/>
      <c r="FII10" s="318"/>
      <c r="FIJ10" s="318"/>
      <c r="FIK10" s="318"/>
      <c r="FIL10" s="318"/>
      <c r="FIM10" s="318"/>
      <c r="FIN10" s="318"/>
      <c r="FIO10" s="318"/>
      <c r="FIP10" s="318"/>
      <c r="FIQ10" s="318"/>
      <c r="FIR10" s="318"/>
      <c r="FIS10" s="318"/>
      <c r="FIT10" s="318"/>
      <c r="FIU10" s="318"/>
      <c r="FIV10" s="318"/>
      <c r="FIW10" s="318"/>
      <c r="FIX10" s="318"/>
      <c r="FIY10" s="318"/>
      <c r="FIZ10" s="318"/>
      <c r="FJA10" s="318"/>
      <c r="FJB10" s="318"/>
      <c r="FJC10" s="318"/>
      <c r="FJD10" s="318"/>
      <c r="FJE10" s="318"/>
      <c r="FJF10" s="318"/>
      <c r="FJG10" s="318"/>
      <c r="FJH10" s="318"/>
      <c r="FJI10" s="318"/>
      <c r="FJJ10" s="318"/>
      <c r="FJK10" s="318"/>
      <c r="FJL10" s="318"/>
      <c r="FJM10" s="318"/>
      <c r="FJN10" s="318"/>
      <c r="FJO10" s="318"/>
      <c r="FJP10" s="318"/>
      <c r="FJQ10" s="318"/>
      <c r="FJR10" s="318"/>
      <c r="FJS10" s="318"/>
      <c r="FJT10" s="318"/>
      <c r="FJU10" s="318"/>
      <c r="FJV10" s="318"/>
      <c r="FJW10" s="318"/>
      <c r="FJX10" s="318"/>
      <c r="FJY10" s="318"/>
      <c r="FJZ10" s="318"/>
      <c r="FKA10" s="318"/>
      <c r="FKB10" s="318"/>
      <c r="FKC10" s="318"/>
      <c r="FKD10" s="318"/>
      <c r="FKE10" s="318"/>
      <c r="FKF10" s="318"/>
      <c r="FKG10" s="318"/>
      <c r="FKH10" s="318"/>
      <c r="FKI10" s="318"/>
      <c r="FKJ10" s="318"/>
      <c r="FKK10" s="318"/>
      <c r="FKL10" s="318"/>
      <c r="FKM10" s="318"/>
      <c r="FKN10" s="318"/>
      <c r="FKO10" s="318"/>
      <c r="FKP10" s="318"/>
      <c r="FKQ10" s="318"/>
      <c r="FKR10" s="318"/>
      <c r="FKS10" s="318"/>
      <c r="FKT10" s="318"/>
      <c r="FKU10" s="318"/>
      <c r="FKV10" s="318"/>
      <c r="FKW10" s="318"/>
      <c r="FKX10" s="318"/>
      <c r="FKY10" s="318"/>
      <c r="FKZ10" s="318"/>
      <c r="FLA10" s="318"/>
      <c r="FLB10" s="318"/>
      <c r="FLC10" s="318"/>
      <c r="FLD10" s="318"/>
      <c r="FLE10" s="318"/>
      <c r="FLF10" s="318"/>
      <c r="FLG10" s="318"/>
      <c r="FLH10" s="318"/>
      <c r="FLI10" s="318"/>
      <c r="FLJ10" s="318"/>
      <c r="FLK10" s="318"/>
      <c r="FLL10" s="318"/>
      <c r="FLM10" s="318"/>
      <c r="FLN10" s="318"/>
      <c r="FLO10" s="318"/>
      <c r="FLP10" s="318"/>
      <c r="FLQ10" s="318"/>
      <c r="FLR10" s="318"/>
      <c r="FLS10" s="318"/>
      <c r="FLT10" s="318"/>
      <c r="FLU10" s="318"/>
      <c r="FLV10" s="318"/>
      <c r="FLW10" s="318"/>
      <c r="FLX10" s="318"/>
      <c r="FLY10" s="318"/>
      <c r="FLZ10" s="318"/>
      <c r="FMA10" s="318"/>
      <c r="FMB10" s="318"/>
      <c r="FMC10" s="318"/>
      <c r="FMD10" s="318"/>
      <c r="FME10" s="318"/>
      <c r="FMF10" s="318"/>
      <c r="FMG10" s="318"/>
      <c r="FMH10" s="318"/>
      <c r="FMI10" s="318"/>
      <c r="FMJ10" s="318"/>
      <c r="FMK10" s="318"/>
      <c r="FML10" s="318"/>
      <c r="FMM10" s="318"/>
      <c r="FMN10" s="318"/>
      <c r="FMO10" s="318"/>
      <c r="FMP10" s="318"/>
      <c r="FMQ10" s="318"/>
      <c r="FMR10" s="318"/>
      <c r="FMS10" s="318"/>
      <c r="FMT10" s="318"/>
      <c r="FMU10" s="318"/>
      <c r="FMV10" s="318"/>
      <c r="FMW10" s="318"/>
      <c r="FMX10" s="318"/>
      <c r="FMY10" s="318"/>
      <c r="FMZ10" s="318"/>
      <c r="FNA10" s="318"/>
      <c r="FNB10" s="318"/>
      <c r="FNC10" s="318"/>
      <c r="FND10" s="318"/>
      <c r="FNE10" s="318"/>
      <c r="FNF10" s="318"/>
      <c r="FNG10" s="318"/>
      <c r="FNH10" s="318"/>
      <c r="FNI10" s="318"/>
      <c r="FNJ10" s="318"/>
      <c r="FNK10" s="318"/>
      <c r="FNL10" s="318"/>
      <c r="FNM10" s="318"/>
      <c r="FNN10" s="318"/>
      <c r="FNO10" s="318"/>
      <c r="FNP10" s="318"/>
      <c r="FNQ10" s="318"/>
      <c r="FNR10" s="318"/>
      <c r="FNS10" s="318"/>
      <c r="FNT10" s="318"/>
      <c r="FNU10" s="318"/>
      <c r="FNV10" s="318"/>
      <c r="FNW10" s="318"/>
      <c r="FNX10" s="318"/>
      <c r="FNY10" s="318"/>
      <c r="FNZ10" s="318"/>
      <c r="FOA10" s="318"/>
      <c r="FOB10" s="318"/>
      <c r="FOC10" s="318"/>
      <c r="FOD10" s="318"/>
      <c r="FOE10" s="318"/>
      <c r="FOF10" s="318"/>
      <c r="FOG10" s="318"/>
      <c r="FOH10" s="318"/>
      <c r="FOI10" s="318"/>
      <c r="FOJ10" s="318"/>
      <c r="FOK10" s="318"/>
      <c r="FOL10" s="318"/>
      <c r="FOM10" s="318"/>
      <c r="FON10" s="318"/>
      <c r="FOO10" s="318"/>
      <c r="FOP10" s="318"/>
      <c r="FOQ10" s="318"/>
      <c r="FOR10" s="318"/>
      <c r="FOS10" s="318"/>
      <c r="FOT10" s="318"/>
      <c r="FOU10" s="318"/>
      <c r="FOV10" s="318"/>
      <c r="FOW10" s="318"/>
      <c r="FOX10" s="318"/>
      <c r="FOY10" s="318"/>
      <c r="FOZ10" s="318"/>
      <c r="FPA10" s="318"/>
      <c r="FPB10" s="318"/>
      <c r="FPC10" s="318"/>
      <c r="FPD10" s="318"/>
      <c r="FPE10" s="318"/>
      <c r="FPF10" s="318"/>
      <c r="FPG10" s="318"/>
      <c r="FPH10" s="318"/>
      <c r="FPI10" s="318"/>
      <c r="FPJ10" s="318"/>
      <c r="FPK10" s="318"/>
      <c r="FPL10" s="318"/>
      <c r="FPM10" s="318"/>
      <c r="FPN10" s="318"/>
      <c r="FPO10" s="318"/>
      <c r="FPP10" s="318"/>
      <c r="FPQ10" s="318"/>
      <c r="FPR10" s="318"/>
      <c r="FPS10" s="318"/>
      <c r="FPT10" s="318"/>
      <c r="FPU10" s="318"/>
      <c r="FPV10" s="318"/>
      <c r="FPW10" s="318"/>
      <c r="FPX10" s="318"/>
      <c r="FPY10" s="318"/>
      <c r="FPZ10" s="318"/>
      <c r="FQA10" s="318"/>
      <c r="FQB10" s="318"/>
      <c r="FQC10" s="318"/>
      <c r="FQD10" s="318"/>
      <c r="FQE10" s="318"/>
      <c r="FQF10" s="318"/>
      <c r="FQG10" s="318"/>
      <c r="FQH10" s="318"/>
      <c r="FQI10" s="318"/>
      <c r="FQJ10" s="318"/>
      <c r="FQK10" s="318"/>
      <c r="FQL10" s="318"/>
      <c r="FQM10" s="318"/>
      <c r="FQN10" s="318"/>
      <c r="FQO10" s="318"/>
      <c r="FQP10" s="318"/>
      <c r="FQQ10" s="318"/>
      <c r="FQR10" s="318"/>
      <c r="FQS10" s="318"/>
      <c r="FQT10" s="318"/>
      <c r="FQU10" s="318"/>
      <c r="FQV10" s="318"/>
      <c r="FQW10" s="318"/>
      <c r="FQX10" s="318"/>
      <c r="FQY10" s="318"/>
      <c r="FQZ10" s="318"/>
      <c r="FRA10" s="318"/>
      <c r="FRB10" s="318"/>
      <c r="FRC10" s="318"/>
      <c r="FRD10" s="318"/>
      <c r="FRE10" s="318"/>
      <c r="FRF10" s="318"/>
      <c r="FRG10" s="318"/>
      <c r="FRH10" s="318"/>
      <c r="FRI10" s="318"/>
      <c r="FRJ10" s="318"/>
      <c r="FRK10" s="318"/>
      <c r="FRL10" s="318"/>
      <c r="FRM10" s="318"/>
      <c r="FRN10" s="318"/>
      <c r="FRO10" s="318"/>
      <c r="FRP10" s="318"/>
      <c r="FRQ10" s="318"/>
      <c r="FRR10" s="318"/>
      <c r="FRS10" s="318"/>
      <c r="FRT10" s="318"/>
      <c r="FRU10" s="318"/>
      <c r="FRV10" s="318"/>
      <c r="FRW10" s="318"/>
      <c r="FRX10" s="318"/>
      <c r="FRY10" s="318"/>
      <c r="FRZ10" s="318"/>
      <c r="FSA10" s="318"/>
      <c r="FSB10" s="318"/>
      <c r="FSC10" s="318"/>
      <c r="FSD10" s="318"/>
      <c r="FSE10" s="318"/>
      <c r="FSF10" s="318"/>
      <c r="FSG10" s="318"/>
      <c r="FSH10" s="318"/>
      <c r="FSI10" s="318"/>
      <c r="FSJ10" s="318"/>
      <c r="FSK10" s="318"/>
      <c r="FSL10" s="318"/>
      <c r="FSM10" s="318"/>
      <c r="FSN10" s="318"/>
      <c r="FSO10" s="318"/>
      <c r="FSP10" s="318"/>
      <c r="FSQ10" s="318"/>
      <c r="FSR10" s="318"/>
      <c r="FSS10" s="318"/>
      <c r="FST10" s="318"/>
      <c r="FSU10" s="318"/>
      <c r="FSV10" s="318"/>
      <c r="FSW10" s="318"/>
      <c r="FSX10" s="318"/>
      <c r="FSY10" s="318"/>
      <c r="FSZ10" s="318"/>
      <c r="FTA10" s="318"/>
      <c r="FTB10" s="318"/>
      <c r="FTC10" s="318"/>
      <c r="FTD10" s="318"/>
      <c r="FTE10" s="318"/>
      <c r="FTF10" s="318"/>
      <c r="FTG10" s="318"/>
      <c r="FTH10" s="318"/>
      <c r="FTI10" s="318"/>
      <c r="FTJ10" s="318"/>
      <c r="FTK10" s="318"/>
      <c r="FTL10" s="318"/>
      <c r="FTM10" s="318"/>
      <c r="FTN10" s="318"/>
      <c r="FTO10" s="318"/>
      <c r="FTP10" s="318"/>
      <c r="FTQ10" s="318"/>
      <c r="FTR10" s="318"/>
      <c r="FTS10" s="318"/>
      <c r="FTT10" s="318"/>
      <c r="FTU10" s="318"/>
      <c r="FTV10" s="318"/>
      <c r="FTW10" s="318"/>
      <c r="FTX10" s="318"/>
      <c r="FTY10" s="318"/>
      <c r="FTZ10" s="318"/>
      <c r="FUA10" s="318"/>
      <c r="FUB10" s="318"/>
      <c r="FUC10" s="318"/>
      <c r="FUD10" s="318"/>
      <c r="FUE10" s="318"/>
      <c r="FUF10" s="318"/>
      <c r="FUG10" s="318"/>
      <c r="FUH10" s="318"/>
      <c r="FUI10" s="318"/>
      <c r="FUJ10" s="318"/>
      <c r="FUK10" s="318"/>
      <c r="FUL10" s="318"/>
      <c r="FUM10" s="318"/>
      <c r="FUN10" s="318"/>
      <c r="FUO10" s="318"/>
      <c r="FUP10" s="318"/>
      <c r="FUQ10" s="318"/>
      <c r="FUR10" s="318"/>
      <c r="FUS10" s="318"/>
      <c r="FUT10" s="318"/>
      <c r="FUU10" s="318"/>
      <c r="FUV10" s="318"/>
      <c r="FUW10" s="318"/>
      <c r="FUX10" s="318"/>
      <c r="FUY10" s="318"/>
      <c r="FUZ10" s="318"/>
      <c r="FVA10" s="318"/>
      <c r="FVB10" s="318"/>
      <c r="FVC10" s="318"/>
      <c r="FVD10" s="318"/>
      <c r="FVE10" s="318"/>
      <c r="FVF10" s="318"/>
      <c r="FVG10" s="318"/>
      <c r="FVH10" s="318"/>
      <c r="FVI10" s="318"/>
      <c r="FVJ10" s="318"/>
      <c r="FVK10" s="318"/>
      <c r="FVL10" s="318"/>
      <c r="FVM10" s="318"/>
      <c r="FVN10" s="318"/>
      <c r="FVO10" s="318"/>
      <c r="FVP10" s="318"/>
      <c r="FVQ10" s="318"/>
      <c r="FVR10" s="318"/>
      <c r="FVS10" s="318"/>
      <c r="FVT10" s="318"/>
      <c r="FVU10" s="318"/>
      <c r="FVV10" s="318"/>
      <c r="FVW10" s="318"/>
      <c r="FVX10" s="318"/>
      <c r="FVY10" s="318"/>
      <c r="FVZ10" s="318"/>
      <c r="FWA10" s="318"/>
      <c r="FWB10" s="318"/>
      <c r="FWC10" s="318"/>
      <c r="FWD10" s="318"/>
      <c r="FWE10" s="318"/>
      <c r="FWF10" s="318"/>
      <c r="FWG10" s="318"/>
      <c r="FWH10" s="318"/>
      <c r="FWI10" s="318"/>
      <c r="FWJ10" s="318"/>
      <c r="FWK10" s="318"/>
      <c r="FWL10" s="318"/>
      <c r="FWM10" s="318"/>
      <c r="FWN10" s="318"/>
      <c r="FWO10" s="318"/>
      <c r="FWP10" s="318"/>
      <c r="FWQ10" s="318"/>
      <c r="FWR10" s="318"/>
      <c r="FWS10" s="318"/>
      <c r="FWT10" s="318"/>
      <c r="FWU10" s="318"/>
      <c r="FWV10" s="318"/>
      <c r="FWW10" s="318"/>
      <c r="FWX10" s="318"/>
      <c r="FWY10" s="318"/>
      <c r="FWZ10" s="318"/>
      <c r="FXA10" s="318"/>
      <c r="FXB10" s="318"/>
      <c r="FXC10" s="318"/>
      <c r="FXD10" s="318"/>
      <c r="FXE10" s="318"/>
      <c r="FXF10" s="318"/>
      <c r="FXG10" s="318"/>
      <c r="FXH10" s="318"/>
      <c r="FXI10" s="318"/>
      <c r="FXJ10" s="318"/>
      <c r="FXK10" s="318"/>
      <c r="FXL10" s="318"/>
      <c r="FXM10" s="318"/>
      <c r="FXN10" s="318"/>
      <c r="FXO10" s="318"/>
      <c r="FXP10" s="318"/>
      <c r="FXQ10" s="318"/>
      <c r="FXR10" s="318"/>
      <c r="FXS10" s="318"/>
      <c r="FXT10" s="318"/>
      <c r="FXU10" s="318"/>
      <c r="FXV10" s="318"/>
      <c r="FXW10" s="318"/>
      <c r="FXX10" s="318"/>
      <c r="FXY10" s="318"/>
      <c r="FXZ10" s="318"/>
      <c r="FYA10" s="318"/>
      <c r="FYB10" s="318"/>
      <c r="FYC10" s="318"/>
      <c r="FYD10" s="318"/>
      <c r="FYE10" s="318"/>
      <c r="FYF10" s="318"/>
      <c r="FYG10" s="318"/>
      <c r="FYH10" s="318"/>
      <c r="FYI10" s="318"/>
      <c r="FYJ10" s="318"/>
      <c r="FYK10" s="318"/>
      <c r="FYL10" s="318"/>
      <c r="FYM10" s="318"/>
      <c r="FYN10" s="318"/>
      <c r="FYO10" s="318"/>
      <c r="FYP10" s="318"/>
      <c r="FYQ10" s="318"/>
      <c r="FYR10" s="318"/>
      <c r="FYS10" s="318"/>
      <c r="FYT10" s="318"/>
      <c r="FYU10" s="318"/>
      <c r="FYV10" s="318"/>
      <c r="FYW10" s="318"/>
      <c r="FYX10" s="318"/>
      <c r="FYY10" s="318"/>
      <c r="FYZ10" s="318"/>
      <c r="FZA10" s="318"/>
      <c r="FZB10" s="318"/>
      <c r="FZC10" s="318"/>
      <c r="FZD10" s="318"/>
      <c r="FZE10" s="318"/>
      <c r="FZF10" s="318"/>
      <c r="FZG10" s="318"/>
      <c r="FZH10" s="318"/>
      <c r="FZI10" s="318"/>
      <c r="FZJ10" s="318"/>
      <c r="FZK10" s="318"/>
      <c r="FZL10" s="318"/>
      <c r="FZM10" s="318"/>
      <c r="FZN10" s="318"/>
      <c r="FZO10" s="318"/>
      <c r="FZP10" s="318"/>
      <c r="FZQ10" s="318"/>
      <c r="FZR10" s="318"/>
      <c r="FZS10" s="318"/>
      <c r="FZT10" s="318"/>
      <c r="FZU10" s="318"/>
      <c r="FZV10" s="318"/>
      <c r="FZW10" s="318"/>
      <c r="FZX10" s="318"/>
      <c r="FZY10" s="318"/>
      <c r="FZZ10" s="318"/>
      <c r="GAA10" s="318"/>
      <c r="GAB10" s="318"/>
      <c r="GAC10" s="318"/>
      <c r="GAD10" s="318"/>
      <c r="GAE10" s="318"/>
      <c r="GAF10" s="318"/>
      <c r="GAG10" s="318"/>
      <c r="GAH10" s="318"/>
      <c r="GAI10" s="318"/>
      <c r="GAJ10" s="318"/>
      <c r="GAK10" s="318"/>
      <c r="GAL10" s="318"/>
      <c r="GAM10" s="318"/>
      <c r="GAN10" s="318"/>
      <c r="GAO10" s="318"/>
      <c r="GAP10" s="318"/>
      <c r="GAQ10" s="318"/>
      <c r="GAR10" s="318"/>
      <c r="GAS10" s="318"/>
      <c r="GAT10" s="318"/>
      <c r="GAU10" s="318"/>
      <c r="GAV10" s="318"/>
      <c r="GAW10" s="318"/>
      <c r="GAX10" s="318"/>
      <c r="GAY10" s="318"/>
      <c r="GAZ10" s="318"/>
      <c r="GBA10" s="318"/>
      <c r="GBB10" s="318"/>
      <c r="GBC10" s="318"/>
      <c r="GBD10" s="318"/>
      <c r="GBE10" s="318"/>
      <c r="GBF10" s="318"/>
      <c r="GBG10" s="318"/>
      <c r="GBH10" s="318"/>
      <c r="GBI10" s="318"/>
      <c r="GBJ10" s="318"/>
      <c r="GBK10" s="318"/>
      <c r="GBL10" s="318"/>
      <c r="GBM10" s="318"/>
      <c r="GBN10" s="318"/>
      <c r="GBO10" s="318"/>
      <c r="GBP10" s="318"/>
      <c r="GBQ10" s="318"/>
      <c r="GBR10" s="318"/>
      <c r="GBS10" s="318"/>
      <c r="GBT10" s="318"/>
      <c r="GBU10" s="318"/>
      <c r="GBV10" s="318"/>
      <c r="GBW10" s="318"/>
      <c r="GBX10" s="318"/>
      <c r="GBY10" s="318"/>
      <c r="GBZ10" s="318"/>
      <c r="GCA10" s="318"/>
      <c r="GCB10" s="318"/>
      <c r="GCC10" s="318"/>
      <c r="GCD10" s="318"/>
      <c r="GCE10" s="318"/>
      <c r="GCF10" s="318"/>
      <c r="GCG10" s="318"/>
      <c r="GCH10" s="318"/>
      <c r="GCI10" s="318"/>
      <c r="GCJ10" s="318"/>
      <c r="GCK10" s="318"/>
      <c r="GCL10" s="318"/>
      <c r="GCM10" s="318"/>
      <c r="GCN10" s="318"/>
      <c r="GCO10" s="318"/>
      <c r="GCP10" s="318"/>
      <c r="GCQ10" s="318"/>
      <c r="GCR10" s="318"/>
      <c r="GCS10" s="318"/>
      <c r="GCT10" s="318"/>
      <c r="GCU10" s="318"/>
      <c r="GCV10" s="318"/>
      <c r="GCW10" s="318"/>
      <c r="GCX10" s="318"/>
      <c r="GCY10" s="318"/>
      <c r="GCZ10" s="318"/>
      <c r="GDA10" s="318"/>
      <c r="GDB10" s="318"/>
      <c r="GDC10" s="318"/>
      <c r="GDD10" s="318"/>
      <c r="GDE10" s="318"/>
      <c r="GDF10" s="318"/>
      <c r="GDG10" s="318"/>
      <c r="GDH10" s="318"/>
      <c r="GDI10" s="318"/>
      <c r="GDJ10" s="318"/>
      <c r="GDK10" s="318"/>
      <c r="GDL10" s="318"/>
      <c r="GDM10" s="318"/>
      <c r="GDN10" s="318"/>
      <c r="GDO10" s="318"/>
      <c r="GDP10" s="318"/>
      <c r="GDQ10" s="318"/>
      <c r="GDR10" s="318"/>
      <c r="GDS10" s="318"/>
      <c r="GDT10" s="318"/>
      <c r="GDU10" s="318"/>
      <c r="GDV10" s="318"/>
      <c r="GDW10" s="318"/>
      <c r="GDX10" s="318"/>
      <c r="GDY10" s="318"/>
      <c r="GDZ10" s="318"/>
      <c r="GEA10" s="318"/>
      <c r="GEB10" s="318"/>
      <c r="GEC10" s="318"/>
      <c r="GED10" s="318"/>
      <c r="GEE10" s="318"/>
      <c r="GEF10" s="318"/>
      <c r="GEG10" s="318"/>
      <c r="GEH10" s="318"/>
      <c r="GEI10" s="318"/>
      <c r="GEJ10" s="318"/>
      <c r="GEK10" s="318"/>
      <c r="GEL10" s="318"/>
      <c r="GEM10" s="318"/>
      <c r="GEN10" s="318"/>
      <c r="GEO10" s="318"/>
      <c r="GEP10" s="318"/>
      <c r="GEQ10" s="318"/>
      <c r="GER10" s="318"/>
      <c r="GES10" s="318"/>
      <c r="GET10" s="318"/>
      <c r="GEU10" s="318"/>
      <c r="GEV10" s="318"/>
      <c r="GEW10" s="318"/>
      <c r="GEX10" s="318"/>
      <c r="GEY10" s="318"/>
      <c r="GEZ10" s="318"/>
      <c r="GFA10" s="318"/>
      <c r="GFB10" s="318"/>
      <c r="GFC10" s="318"/>
      <c r="GFD10" s="318"/>
      <c r="GFE10" s="318"/>
      <c r="GFF10" s="318"/>
      <c r="GFG10" s="318"/>
      <c r="GFH10" s="318"/>
      <c r="GFI10" s="318"/>
      <c r="GFJ10" s="318"/>
      <c r="GFK10" s="318"/>
      <c r="GFL10" s="318"/>
      <c r="GFM10" s="318"/>
      <c r="GFN10" s="318"/>
      <c r="GFO10" s="318"/>
      <c r="GFP10" s="318"/>
      <c r="GFQ10" s="318"/>
      <c r="GFR10" s="318"/>
      <c r="GFS10" s="318"/>
      <c r="GFT10" s="318"/>
      <c r="GFU10" s="318"/>
      <c r="GFV10" s="318"/>
      <c r="GFW10" s="318"/>
      <c r="GFX10" s="318"/>
      <c r="GFY10" s="318"/>
      <c r="GFZ10" s="318"/>
      <c r="GGA10" s="318"/>
      <c r="GGB10" s="318"/>
      <c r="GGC10" s="318"/>
      <c r="GGD10" s="318"/>
      <c r="GGE10" s="318"/>
      <c r="GGF10" s="318"/>
      <c r="GGG10" s="318"/>
      <c r="GGH10" s="318"/>
      <c r="GGI10" s="318"/>
      <c r="GGJ10" s="318"/>
      <c r="GGK10" s="318"/>
      <c r="GGL10" s="318"/>
      <c r="GGM10" s="318"/>
      <c r="GGN10" s="318"/>
      <c r="GGO10" s="318"/>
      <c r="GGP10" s="318"/>
      <c r="GGQ10" s="318"/>
      <c r="GGR10" s="318"/>
      <c r="GGS10" s="318"/>
      <c r="GGT10" s="318"/>
      <c r="GGU10" s="318"/>
      <c r="GGV10" s="318"/>
      <c r="GGW10" s="318"/>
      <c r="GGX10" s="318"/>
      <c r="GGY10" s="318"/>
      <c r="GGZ10" s="318"/>
      <c r="GHA10" s="318"/>
      <c r="GHB10" s="318"/>
      <c r="GHC10" s="318"/>
      <c r="GHD10" s="318"/>
      <c r="GHE10" s="318"/>
      <c r="GHF10" s="318"/>
      <c r="GHG10" s="318"/>
      <c r="GHH10" s="318"/>
      <c r="GHI10" s="318"/>
      <c r="GHJ10" s="318"/>
      <c r="GHK10" s="318"/>
      <c r="GHL10" s="318"/>
      <c r="GHM10" s="318"/>
      <c r="GHN10" s="318"/>
      <c r="GHO10" s="318"/>
      <c r="GHP10" s="318"/>
      <c r="GHQ10" s="318"/>
      <c r="GHR10" s="318"/>
      <c r="GHS10" s="318"/>
      <c r="GHT10" s="318"/>
      <c r="GHU10" s="318"/>
      <c r="GHV10" s="318"/>
      <c r="GHW10" s="318"/>
      <c r="GHX10" s="318"/>
      <c r="GHY10" s="318"/>
      <c r="GHZ10" s="318"/>
      <c r="GIA10" s="318"/>
      <c r="GIB10" s="318"/>
      <c r="GIC10" s="318"/>
      <c r="GID10" s="318"/>
      <c r="GIE10" s="318"/>
      <c r="GIF10" s="318"/>
      <c r="GIG10" s="318"/>
      <c r="GIH10" s="318"/>
      <c r="GII10" s="318"/>
      <c r="GIJ10" s="318"/>
      <c r="GIK10" s="318"/>
      <c r="GIL10" s="318"/>
      <c r="GIM10" s="318"/>
      <c r="GIN10" s="318"/>
      <c r="GIO10" s="318"/>
      <c r="GIP10" s="318"/>
      <c r="GIQ10" s="318"/>
      <c r="GIR10" s="318"/>
      <c r="GIS10" s="318"/>
      <c r="GIT10" s="318"/>
      <c r="GIU10" s="318"/>
      <c r="GIV10" s="318"/>
      <c r="GIW10" s="318"/>
      <c r="GIX10" s="318"/>
      <c r="GIY10" s="318"/>
      <c r="GIZ10" s="318"/>
      <c r="GJA10" s="318"/>
      <c r="GJB10" s="318"/>
      <c r="GJC10" s="318"/>
      <c r="GJD10" s="318"/>
      <c r="GJE10" s="318"/>
      <c r="GJF10" s="318"/>
      <c r="GJG10" s="318"/>
      <c r="GJH10" s="318"/>
      <c r="GJI10" s="318"/>
      <c r="GJJ10" s="318"/>
      <c r="GJK10" s="318"/>
      <c r="GJL10" s="318"/>
      <c r="GJM10" s="318"/>
      <c r="GJN10" s="318"/>
      <c r="GJO10" s="318"/>
      <c r="GJP10" s="318"/>
      <c r="GJQ10" s="318"/>
      <c r="GJR10" s="318"/>
      <c r="GJS10" s="318"/>
      <c r="GJT10" s="318"/>
      <c r="GJU10" s="318"/>
      <c r="GJV10" s="318"/>
      <c r="GJW10" s="318"/>
      <c r="GJX10" s="318"/>
      <c r="GJY10" s="318"/>
      <c r="GJZ10" s="318"/>
      <c r="GKA10" s="318"/>
      <c r="GKB10" s="318"/>
      <c r="GKC10" s="318"/>
      <c r="GKD10" s="318"/>
      <c r="GKE10" s="318"/>
      <c r="GKF10" s="318"/>
      <c r="GKG10" s="318"/>
      <c r="GKH10" s="318"/>
      <c r="GKI10" s="318"/>
      <c r="GKJ10" s="318"/>
      <c r="GKK10" s="318"/>
      <c r="GKL10" s="318"/>
      <c r="GKM10" s="318"/>
      <c r="GKN10" s="318"/>
      <c r="GKO10" s="318"/>
      <c r="GKP10" s="318"/>
      <c r="GKQ10" s="318"/>
      <c r="GKR10" s="318"/>
      <c r="GKS10" s="318"/>
      <c r="GKT10" s="318"/>
      <c r="GKU10" s="318"/>
      <c r="GKV10" s="318"/>
      <c r="GKW10" s="318"/>
      <c r="GKX10" s="318"/>
      <c r="GKY10" s="318"/>
      <c r="GKZ10" s="318"/>
      <c r="GLA10" s="318"/>
      <c r="GLB10" s="318"/>
      <c r="GLC10" s="318"/>
      <c r="GLD10" s="318"/>
      <c r="GLE10" s="318"/>
      <c r="GLF10" s="318"/>
      <c r="GLG10" s="318"/>
      <c r="GLH10" s="318"/>
      <c r="GLI10" s="318"/>
      <c r="GLJ10" s="318"/>
      <c r="GLK10" s="318"/>
      <c r="GLL10" s="318"/>
      <c r="GLM10" s="318"/>
      <c r="GLN10" s="318"/>
      <c r="GLO10" s="318"/>
      <c r="GLP10" s="318"/>
      <c r="GLQ10" s="318"/>
      <c r="GLR10" s="318"/>
      <c r="GLS10" s="318"/>
      <c r="GLT10" s="318"/>
      <c r="GLU10" s="318"/>
      <c r="GLV10" s="318"/>
      <c r="GLW10" s="318"/>
      <c r="GLX10" s="318"/>
      <c r="GLY10" s="318"/>
      <c r="GLZ10" s="318"/>
      <c r="GMA10" s="318"/>
      <c r="GMB10" s="318"/>
      <c r="GMC10" s="318"/>
      <c r="GMD10" s="318"/>
      <c r="GME10" s="318"/>
      <c r="GMF10" s="318"/>
      <c r="GMG10" s="318"/>
      <c r="GMH10" s="318"/>
      <c r="GMI10" s="318"/>
      <c r="GMJ10" s="318"/>
      <c r="GMK10" s="318"/>
      <c r="GML10" s="318"/>
      <c r="GMM10" s="318"/>
      <c r="GMN10" s="318"/>
      <c r="GMO10" s="318"/>
      <c r="GMP10" s="318"/>
      <c r="GMQ10" s="318"/>
      <c r="GMR10" s="318"/>
      <c r="GMS10" s="318"/>
      <c r="GMT10" s="318"/>
      <c r="GMU10" s="318"/>
      <c r="GMV10" s="318"/>
      <c r="GMW10" s="318"/>
      <c r="GMX10" s="318"/>
      <c r="GMY10" s="318"/>
      <c r="GMZ10" s="318"/>
      <c r="GNA10" s="318"/>
      <c r="GNB10" s="318"/>
      <c r="GNC10" s="318"/>
      <c r="GND10" s="318"/>
      <c r="GNE10" s="318"/>
      <c r="GNF10" s="318"/>
      <c r="GNG10" s="318"/>
      <c r="GNH10" s="318"/>
      <c r="GNI10" s="318"/>
      <c r="GNJ10" s="318"/>
      <c r="GNK10" s="318"/>
      <c r="GNL10" s="318"/>
      <c r="GNM10" s="318"/>
      <c r="GNN10" s="318"/>
      <c r="GNO10" s="318"/>
      <c r="GNP10" s="318"/>
      <c r="GNQ10" s="318"/>
      <c r="GNR10" s="318"/>
      <c r="GNS10" s="318"/>
      <c r="GNT10" s="318"/>
      <c r="GNU10" s="318"/>
      <c r="GNV10" s="318"/>
      <c r="GNW10" s="318"/>
      <c r="GNX10" s="318"/>
      <c r="GNY10" s="318"/>
      <c r="GNZ10" s="318"/>
      <c r="GOA10" s="318"/>
      <c r="GOB10" s="318"/>
      <c r="GOC10" s="318"/>
      <c r="GOD10" s="318"/>
      <c r="GOE10" s="318"/>
      <c r="GOF10" s="318"/>
      <c r="GOG10" s="318"/>
      <c r="GOH10" s="318"/>
      <c r="GOI10" s="318"/>
      <c r="GOJ10" s="318"/>
      <c r="GOK10" s="318"/>
      <c r="GOL10" s="318"/>
      <c r="GOM10" s="318"/>
      <c r="GON10" s="318"/>
      <c r="GOO10" s="318"/>
      <c r="GOP10" s="318"/>
      <c r="GOQ10" s="318"/>
      <c r="GOR10" s="318"/>
      <c r="GOS10" s="318"/>
      <c r="GOT10" s="318"/>
      <c r="GOU10" s="318"/>
      <c r="GOV10" s="318"/>
      <c r="GOW10" s="318"/>
      <c r="GOX10" s="318"/>
      <c r="GOY10" s="318"/>
      <c r="GOZ10" s="318"/>
      <c r="GPA10" s="318"/>
      <c r="GPB10" s="318"/>
      <c r="GPC10" s="318"/>
      <c r="GPD10" s="318"/>
      <c r="GPE10" s="318"/>
      <c r="GPF10" s="318"/>
      <c r="GPG10" s="318"/>
      <c r="GPH10" s="318"/>
      <c r="GPI10" s="318"/>
      <c r="GPJ10" s="318"/>
      <c r="GPK10" s="318"/>
      <c r="GPL10" s="318"/>
      <c r="GPM10" s="318"/>
      <c r="GPN10" s="318"/>
      <c r="GPO10" s="318"/>
      <c r="GPP10" s="318"/>
      <c r="GPQ10" s="318"/>
      <c r="GPR10" s="318"/>
      <c r="GPS10" s="318"/>
      <c r="GPT10" s="318"/>
      <c r="GPU10" s="318"/>
      <c r="GPV10" s="318"/>
      <c r="GPW10" s="318"/>
      <c r="GPX10" s="318"/>
      <c r="GPY10" s="318"/>
      <c r="GPZ10" s="318"/>
      <c r="GQA10" s="318"/>
      <c r="GQB10" s="318"/>
      <c r="GQC10" s="318"/>
      <c r="GQD10" s="318"/>
      <c r="GQE10" s="318"/>
      <c r="GQF10" s="318"/>
      <c r="GQG10" s="318"/>
      <c r="GQH10" s="318"/>
      <c r="GQI10" s="318"/>
      <c r="GQJ10" s="318"/>
      <c r="GQK10" s="318"/>
      <c r="GQL10" s="318"/>
      <c r="GQM10" s="318"/>
      <c r="GQN10" s="318"/>
      <c r="GQO10" s="318"/>
      <c r="GQP10" s="318"/>
      <c r="GQQ10" s="318"/>
      <c r="GQR10" s="318"/>
      <c r="GQS10" s="318"/>
      <c r="GQT10" s="318"/>
      <c r="GQU10" s="318"/>
      <c r="GQV10" s="318"/>
      <c r="GQW10" s="318"/>
      <c r="GQX10" s="318"/>
      <c r="GQY10" s="318"/>
      <c r="GQZ10" s="318"/>
      <c r="GRA10" s="318"/>
      <c r="GRB10" s="318"/>
      <c r="GRC10" s="318"/>
      <c r="GRD10" s="318"/>
      <c r="GRE10" s="318"/>
      <c r="GRF10" s="318"/>
      <c r="GRG10" s="318"/>
      <c r="GRH10" s="318"/>
      <c r="GRI10" s="318"/>
      <c r="GRJ10" s="318"/>
      <c r="GRK10" s="318"/>
      <c r="GRL10" s="318"/>
      <c r="GRM10" s="318"/>
      <c r="GRN10" s="318"/>
      <c r="GRO10" s="318"/>
      <c r="GRP10" s="318"/>
      <c r="GRQ10" s="318"/>
      <c r="GRR10" s="318"/>
      <c r="GRS10" s="318"/>
      <c r="GRT10" s="318"/>
      <c r="GRU10" s="318"/>
      <c r="GRV10" s="318"/>
      <c r="GRW10" s="318"/>
      <c r="GRX10" s="318"/>
      <c r="GRY10" s="318"/>
      <c r="GRZ10" s="318"/>
      <c r="GSA10" s="318"/>
      <c r="GSB10" s="318"/>
      <c r="GSC10" s="318"/>
      <c r="GSD10" s="318"/>
      <c r="GSE10" s="318"/>
      <c r="GSF10" s="318"/>
      <c r="GSG10" s="318"/>
      <c r="GSH10" s="318"/>
      <c r="GSI10" s="318"/>
      <c r="GSJ10" s="318"/>
      <c r="GSK10" s="318"/>
      <c r="GSL10" s="318"/>
      <c r="GSM10" s="318"/>
      <c r="GSN10" s="318"/>
      <c r="GSO10" s="318"/>
      <c r="GSP10" s="318"/>
      <c r="GSQ10" s="318"/>
      <c r="GSR10" s="318"/>
      <c r="GSS10" s="318"/>
      <c r="GST10" s="318"/>
      <c r="GSU10" s="318"/>
      <c r="GSV10" s="318"/>
      <c r="GSW10" s="318"/>
      <c r="GSX10" s="318"/>
      <c r="GSY10" s="318"/>
      <c r="GSZ10" s="318"/>
      <c r="GTA10" s="318"/>
      <c r="GTB10" s="318"/>
      <c r="GTC10" s="318"/>
      <c r="GTD10" s="318"/>
      <c r="GTE10" s="318"/>
      <c r="GTF10" s="318"/>
      <c r="GTG10" s="318"/>
      <c r="GTH10" s="318"/>
      <c r="GTI10" s="318"/>
      <c r="GTJ10" s="318"/>
      <c r="GTK10" s="318"/>
      <c r="GTL10" s="318"/>
      <c r="GTM10" s="318"/>
      <c r="GTN10" s="318"/>
      <c r="GTO10" s="318"/>
      <c r="GTP10" s="318"/>
      <c r="GTQ10" s="318"/>
      <c r="GTR10" s="318"/>
      <c r="GTS10" s="318"/>
      <c r="GTT10" s="318"/>
      <c r="GTU10" s="318"/>
      <c r="GTV10" s="318"/>
      <c r="GTW10" s="318"/>
      <c r="GTX10" s="318"/>
      <c r="GTY10" s="318"/>
      <c r="GTZ10" s="318"/>
      <c r="GUA10" s="318"/>
      <c r="GUB10" s="318"/>
      <c r="GUC10" s="318"/>
      <c r="GUD10" s="318"/>
      <c r="GUE10" s="318"/>
      <c r="GUF10" s="318"/>
      <c r="GUG10" s="318"/>
      <c r="GUH10" s="318"/>
      <c r="GUI10" s="318"/>
      <c r="GUJ10" s="318"/>
      <c r="GUK10" s="318"/>
      <c r="GUL10" s="318"/>
      <c r="GUM10" s="318"/>
      <c r="GUN10" s="318"/>
      <c r="GUO10" s="318"/>
      <c r="GUP10" s="318"/>
      <c r="GUQ10" s="318"/>
      <c r="GUR10" s="318"/>
      <c r="GUS10" s="318"/>
      <c r="GUT10" s="318"/>
      <c r="GUU10" s="318"/>
      <c r="GUV10" s="318"/>
      <c r="GUW10" s="318"/>
      <c r="GUX10" s="318"/>
      <c r="GUY10" s="318"/>
      <c r="GUZ10" s="318"/>
      <c r="GVA10" s="318"/>
      <c r="GVB10" s="318"/>
      <c r="GVC10" s="318"/>
      <c r="GVD10" s="318"/>
      <c r="GVE10" s="318"/>
      <c r="GVF10" s="318"/>
      <c r="GVG10" s="318"/>
      <c r="GVH10" s="318"/>
      <c r="GVI10" s="318"/>
      <c r="GVJ10" s="318"/>
      <c r="GVK10" s="318"/>
      <c r="GVL10" s="318"/>
      <c r="GVM10" s="318"/>
      <c r="GVN10" s="318"/>
      <c r="GVO10" s="318"/>
      <c r="GVP10" s="318"/>
      <c r="GVQ10" s="318"/>
      <c r="GVR10" s="318"/>
      <c r="GVS10" s="318"/>
      <c r="GVT10" s="318"/>
      <c r="GVU10" s="318"/>
      <c r="GVV10" s="318"/>
      <c r="GVW10" s="318"/>
      <c r="GVX10" s="318"/>
      <c r="GVY10" s="318"/>
      <c r="GVZ10" s="318"/>
      <c r="GWA10" s="318"/>
      <c r="GWB10" s="318"/>
      <c r="GWC10" s="318"/>
      <c r="GWD10" s="318"/>
      <c r="GWE10" s="318"/>
      <c r="GWF10" s="318"/>
      <c r="GWG10" s="318"/>
      <c r="GWH10" s="318"/>
      <c r="GWI10" s="318"/>
      <c r="GWJ10" s="318"/>
      <c r="GWK10" s="318"/>
      <c r="GWL10" s="318"/>
      <c r="GWM10" s="318"/>
      <c r="GWN10" s="318"/>
      <c r="GWO10" s="318"/>
      <c r="GWP10" s="318"/>
      <c r="GWQ10" s="318"/>
      <c r="GWR10" s="318"/>
      <c r="GWS10" s="318"/>
      <c r="GWT10" s="318"/>
      <c r="GWU10" s="318"/>
      <c r="GWV10" s="318"/>
      <c r="GWW10" s="318"/>
      <c r="GWX10" s="318"/>
      <c r="GWY10" s="318"/>
      <c r="GWZ10" s="318"/>
      <c r="GXA10" s="318"/>
      <c r="GXB10" s="318"/>
      <c r="GXC10" s="318"/>
      <c r="GXD10" s="318"/>
      <c r="GXE10" s="318"/>
      <c r="GXF10" s="318"/>
      <c r="GXG10" s="318"/>
      <c r="GXH10" s="318"/>
      <c r="GXI10" s="318"/>
      <c r="GXJ10" s="318"/>
      <c r="GXK10" s="318"/>
      <c r="GXL10" s="318"/>
      <c r="GXM10" s="318"/>
      <c r="GXN10" s="318"/>
      <c r="GXO10" s="318"/>
      <c r="GXP10" s="318"/>
      <c r="GXQ10" s="318"/>
      <c r="GXR10" s="318"/>
      <c r="GXS10" s="318"/>
      <c r="GXT10" s="318"/>
      <c r="GXU10" s="318"/>
      <c r="GXV10" s="318"/>
      <c r="GXW10" s="318"/>
      <c r="GXX10" s="318"/>
      <c r="GXY10" s="318"/>
      <c r="GXZ10" s="318"/>
      <c r="GYA10" s="318"/>
      <c r="GYB10" s="318"/>
      <c r="GYC10" s="318"/>
      <c r="GYD10" s="318"/>
      <c r="GYE10" s="318"/>
      <c r="GYF10" s="318"/>
      <c r="GYG10" s="318"/>
      <c r="GYH10" s="318"/>
      <c r="GYI10" s="318"/>
      <c r="GYJ10" s="318"/>
      <c r="GYK10" s="318"/>
      <c r="GYL10" s="318"/>
      <c r="GYM10" s="318"/>
      <c r="GYN10" s="318"/>
      <c r="GYO10" s="318"/>
      <c r="GYP10" s="318"/>
      <c r="GYQ10" s="318"/>
      <c r="GYR10" s="318"/>
      <c r="GYS10" s="318"/>
      <c r="GYT10" s="318"/>
      <c r="GYU10" s="318"/>
      <c r="GYV10" s="318"/>
      <c r="GYW10" s="318"/>
      <c r="GYX10" s="318"/>
      <c r="GYY10" s="318"/>
      <c r="GYZ10" s="318"/>
      <c r="GZA10" s="318"/>
      <c r="GZB10" s="318"/>
      <c r="GZC10" s="318"/>
      <c r="GZD10" s="318"/>
      <c r="GZE10" s="318"/>
      <c r="GZF10" s="318"/>
      <c r="GZG10" s="318"/>
      <c r="GZH10" s="318"/>
      <c r="GZI10" s="318"/>
      <c r="GZJ10" s="318"/>
      <c r="GZK10" s="318"/>
      <c r="GZL10" s="318"/>
      <c r="GZM10" s="318"/>
      <c r="GZN10" s="318"/>
      <c r="GZO10" s="318"/>
      <c r="GZP10" s="318"/>
      <c r="GZQ10" s="318"/>
      <c r="GZR10" s="318"/>
      <c r="GZS10" s="318"/>
      <c r="GZT10" s="318"/>
      <c r="GZU10" s="318"/>
      <c r="GZV10" s="318"/>
      <c r="GZW10" s="318"/>
      <c r="GZX10" s="318"/>
      <c r="GZY10" s="318"/>
      <c r="GZZ10" s="318"/>
      <c r="HAA10" s="318"/>
      <c r="HAB10" s="318"/>
      <c r="HAC10" s="318"/>
      <c r="HAD10" s="318"/>
      <c r="HAE10" s="318"/>
      <c r="HAF10" s="318"/>
      <c r="HAG10" s="318"/>
      <c r="HAH10" s="318"/>
      <c r="HAI10" s="318"/>
      <c r="HAJ10" s="318"/>
      <c r="HAK10" s="318"/>
      <c r="HAL10" s="318"/>
      <c r="HAM10" s="318"/>
      <c r="HAN10" s="318"/>
      <c r="HAO10" s="318"/>
      <c r="HAP10" s="318"/>
      <c r="HAQ10" s="318"/>
      <c r="HAR10" s="318"/>
      <c r="HAS10" s="318"/>
      <c r="HAT10" s="318"/>
      <c r="HAU10" s="318"/>
      <c r="HAV10" s="318"/>
      <c r="HAW10" s="318"/>
      <c r="HAX10" s="318"/>
      <c r="HAY10" s="318"/>
      <c r="HAZ10" s="318"/>
      <c r="HBA10" s="318"/>
      <c r="HBB10" s="318"/>
      <c r="HBC10" s="318"/>
      <c r="HBD10" s="318"/>
      <c r="HBE10" s="318"/>
      <c r="HBF10" s="318"/>
      <c r="HBG10" s="318"/>
      <c r="HBH10" s="318"/>
      <c r="HBI10" s="318"/>
      <c r="HBJ10" s="318"/>
      <c r="HBK10" s="318"/>
      <c r="HBL10" s="318"/>
      <c r="HBM10" s="318"/>
      <c r="HBN10" s="318"/>
      <c r="HBO10" s="318"/>
      <c r="HBP10" s="318"/>
      <c r="HBQ10" s="318"/>
      <c r="HBR10" s="318"/>
      <c r="HBS10" s="318"/>
      <c r="HBT10" s="318"/>
      <c r="HBU10" s="318"/>
      <c r="HBV10" s="318"/>
      <c r="HBW10" s="318"/>
      <c r="HBX10" s="318"/>
      <c r="HBY10" s="318"/>
      <c r="HBZ10" s="318"/>
      <c r="HCA10" s="318"/>
      <c r="HCB10" s="318"/>
      <c r="HCC10" s="318"/>
      <c r="HCD10" s="318"/>
      <c r="HCE10" s="318"/>
      <c r="HCF10" s="318"/>
      <c r="HCG10" s="318"/>
      <c r="HCH10" s="318"/>
      <c r="HCI10" s="318"/>
      <c r="HCJ10" s="318"/>
      <c r="HCK10" s="318"/>
      <c r="HCL10" s="318"/>
      <c r="HCM10" s="318"/>
      <c r="HCN10" s="318"/>
      <c r="HCO10" s="318"/>
      <c r="HCP10" s="318"/>
      <c r="HCQ10" s="318"/>
      <c r="HCR10" s="318"/>
      <c r="HCS10" s="318"/>
      <c r="HCT10" s="318"/>
      <c r="HCU10" s="318"/>
      <c r="HCV10" s="318"/>
      <c r="HCW10" s="318"/>
      <c r="HCX10" s="318"/>
      <c r="HCY10" s="318"/>
      <c r="HCZ10" s="318"/>
      <c r="HDA10" s="318"/>
      <c r="HDB10" s="318"/>
      <c r="HDC10" s="318"/>
      <c r="HDD10" s="318"/>
      <c r="HDE10" s="318"/>
      <c r="HDF10" s="318"/>
      <c r="HDG10" s="318"/>
      <c r="HDH10" s="318"/>
      <c r="HDI10" s="318"/>
      <c r="HDJ10" s="318"/>
      <c r="HDK10" s="318"/>
      <c r="HDL10" s="318"/>
      <c r="HDM10" s="318"/>
      <c r="HDN10" s="318"/>
      <c r="HDO10" s="318"/>
      <c r="HDP10" s="318"/>
      <c r="HDQ10" s="318"/>
      <c r="HDR10" s="318"/>
      <c r="HDS10" s="318"/>
      <c r="HDT10" s="318"/>
      <c r="HDU10" s="318"/>
      <c r="HDV10" s="318"/>
      <c r="HDW10" s="318"/>
      <c r="HDX10" s="318"/>
      <c r="HDY10" s="318"/>
      <c r="HDZ10" s="318"/>
      <c r="HEA10" s="318"/>
      <c r="HEB10" s="318"/>
      <c r="HEC10" s="318"/>
      <c r="HED10" s="318"/>
      <c r="HEE10" s="318"/>
      <c r="HEF10" s="318"/>
      <c r="HEG10" s="318"/>
      <c r="HEH10" s="318"/>
      <c r="HEI10" s="318"/>
      <c r="HEJ10" s="318"/>
      <c r="HEK10" s="318"/>
      <c r="HEL10" s="318"/>
      <c r="HEM10" s="318"/>
      <c r="HEN10" s="318"/>
      <c r="HEO10" s="318"/>
      <c r="HEP10" s="318"/>
      <c r="HEQ10" s="318"/>
      <c r="HER10" s="318"/>
      <c r="HES10" s="318"/>
      <c r="HET10" s="318"/>
      <c r="HEU10" s="318"/>
      <c r="HEV10" s="318"/>
      <c r="HEW10" s="318"/>
      <c r="HEX10" s="318"/>
      <c r="HEY10" s="318"/>
      <c r="HEZ10" s="318"/>
      <c r="HFA10" s="318"/>
      <c r="HFB10" s="318"/>
      <c r="HFC10" s="318"/>
      <c r="HFD10" s="318"/>
      <c r="HFE10" s="318"/>
      <c r="HFF10" s="318"/>
      <c r="HFG10" s="318"/>
      <c r="HFH10" s="318"/>
      <c r="HFI10" s="318"/>
      <c r="HFJ10" s="318"/>
      <c r="HFK10" s="318"/>
      <c r="HFL10" s="318"/>
      <c r="HFM10" s="318"/>
      <c r="HFN10" s="318"/>
      <c r="HFO10" s="318"/>
      <c r="HFP10" s="318"/>
      <c r="HFQ10" s="318"/>
      <c r="HFR10" s="318"/>
      <c r="HFS10" s="318"/>
      <c r="HFT10" s="318"/>
      <c r="HFU10" s="318"/>
      <c r="HFV10" s="318"/>
      <c r="HFW10" s="318"/>
      <c r="HFX10" s="318"/>
      <c r="HFY10" s="318"/>
      <c r="HFZ10" s="318"/>
      <c r="HGA10" s="318"/>
      <c r="HGB10" s="318"/>
      <c r="HGC10" s="318"/>
      <c r="HGD10" s="318"/>
      <c r="HGE10" s="318"/>
      <c r="HGF10" s="318"/>
      <c r="HGG10" s="318"/>
      <c r="HGH10" s="318"/>
      <c r="HGI10" s="318"/>
      <c r="HGJ10" s="318"/>
      <c r="HGK10" s="318"/>
      <c r="HGL10" s="318"/>
      <c r="HGM10" s="318"/>
      <c r="HGN10" s="318"/>
      <c r="HGO10" s="318"/>
      <c r="HGP10" s="318"/>
      <c r="HGQ10" s="318"/>
      <c r="HGR10" s="318"/>
      <c r="HGS10" s="318"/>
      <c r="HGT10" s="318"/>
      <c r="HGU10" s="318"/>
      <c r="HGV10" s="318"/>
      <c r="HGW10" s="318"/>
      <c r="HGX10" s="318"/>
      <c r="HGY10" s="318"/>
      <c r="HGZ10" s="318"/>
      <c r="HHA10" s="318"/>
      <c r="HHB10" s="318"/>
      <c r="HHC10" s="318"/>
      <c r="HHD10" s="318"/>
      <c r="HHE10" s="318"/>
      <c r="HHF10" s="318"/>
      <c r="HHG10" s="318"/>
      <c r="HHH10" s="318"/>
      <c r="HHI10" s="318"/>
      <c r="HHJ10" s="318"/>
      <c r="HHK10" s="318"/>
      <c r="HHL10" s="318"/>
      <c r="HHM10" s="318"/>
      <c r="HHN10" s="318"/>
      <c r="HHO10" s="318"/>
      <c r="HHP10" s="318"/>
      <c r="HHQ10" s="318"/>
      <c r="HHR10" s="318"/>
      <c r="HHS10" s="318"/>
      <c r="HHT10" s="318"/>
      <c r="HHU10" s="318"/>
      <c r="HHV10" s="318"/>
      <c r="HHW10" s="318"/>
      <c r="HHX10" s="318"/>
      <c r="HHY10" s="318"/>
      <c r="HHZ10" s="318"/>
      <c r="HIA10" s="318"/>
      <c r="HIB10" s="318"/>
      <c r="HIC10" s="318"/>
      <c r="HID10" s="318"/>
      <c r="HIE10" s="318"/>
      <c r="HIF10" s="318"/>
      <c r="HIG10" s="318"/>
      <c r="HIH10" s="318"/>
      <c r="HII10" s="318"/>
      <c r="HIJ10" s="318"/>
      <c r="HIK10" s="318"/>
      <c r="HIL10" s="318"/>
      <c r="HIM10" s="318"/>
      <c r="HIN10" s="318"/>
      <c r="HIO10" s="318"/>
      <c r="HIP10" s="318"/>
      <c r="HIQ10" s="318"/>
      <c r="HIR10" s="318"/>
      <c r="HIS10" s="318"/>
      <c r="HIT10" s="318"/>
      <c r="HIU10" s="318"/>
      <c r="HIV10" s="318"/>
      <c r="HIW10" s="318"/>
      <c r="HIX10" s="318"/>
      <c r="HIY10" s="318"/>
      <c r="HIZ10" s="318"/>
      <c r="HJA10" s="318"/>
      <c r="HJB10" s="318"/>
      <c r="HJC10" s="318"/>
      <c r="HJD10" s="318"/>
      <c r="HJE10" s="318"/>
      <c r="HJF10" s="318"/>
      <c r="HJG10" s="318"/>
      <c r="HJH10" s="318"/>
      <c r="HJI10" s="318"/>
      <c r="HJJ10" s="318"/>
      <c r="HJK10" s="318"/>
      <c r="HJL10" s="318"/>
      <c r="HJM10" s="318"/>
      <c r="HJN10" s="318"/>
      <c r="HJO10" s="318"/>
      <c r="HJP10" s="318"/>
      <c r="HJQ10" s="318"/>
      <c r="HJR10" s="318"/>
      <c r="HJS10" s="318"/>
      <c r="HJT10" s="318"/>
      <c r="HJU10" s="318"/>
      <c r="HJV10" s="318"/>
      <c r="HJW10" s="318"/>
      <c r="HJX10" s="318"/>
      <c r="HJY10" s="318"/>
      <c r="HJZ10" s="318"/>
      <c r="HKA10" s="318"/>
      <c r="HKB10" s="318"/>
      <c r="HKC10" s="318"/>
      <c r="HKD10" s="318"/>
      <c r="HKE10" s="318"/>
      <c r="HKF10" s="318"/>
      <c r="HKG10" s="318"/>
      <c r="HKH10" s="318"/>
      <c r="HKI10" s="318"/>
      <c r="HKJ10" s="318"/>
      <c r="HKK10" s="318"/>
      <c r="HKL10" s="318"/>
      <c r="HKM10" s="318"/>
      <c r="HKN10" s="318"/>
      <c r="HKO10" s="318"/>
      <c r="HKP10" s="318"/>
      <c r="HKQ10" s="318"/>
      <c r="HKR10" s="318"/>
      <c r="HKS10" s="318"/>
      <c r="HKT10" s="318"/>
      <c r="HKU10" s="318"/>
      <c r="HKV10" s="318"/>
      <c r="HKW10" s="318"/>
      <c r="HKX10" s="318"/>
      <c r="HKY10" s="318"/>
      <c r="HKZ10" s="318"/>
      <c r="HLA10" s="318"/>
      <c r="HLB10" s="318"/>
      <c r="HLC10" s="318"/>
      <c r="HLD10" s="318"/>
      <c r="HLE10" s="318"/>
      <c r="HLF10" s="318"/>
      <c r="HLG10" s="318"/>
      <c r="HLH10" s="318"/>
      <c r="HLI10" s="318"/>
      <c r="HLJ10" s="318"/>
      <c r="HLK10" s="318"/>
      <c r="HLL10" s="318"/>
      <c r="HLM10" s="318"/>
      <c r="HLN10" s="318"/>
      <c r="HLO10" s="318"/>
      <c r="HLP10" s="318"/>
      <c r="HLQ10" s="318"/>
      <c r="HLR10" s="318"/>
      <c r="HLS10" s="318"/>
      <c r="HLT10" s="318"/>
      <c r="HLU10" s="318"/>
      <c r="HLV10" s="318"/>
      <c r="HLW10" s="318"/>
      <c r="HLX10" s="318"/>
      <c r="HLY10" s="318"/>
      <c r="HLZ10" s="318"/>
      <c r="HMA10" s="318"/>
      <c r="HMB10" s="318"/>
      <c r="HMC10" s="318"/>
      <c r="HMD10" s="318"/>
      <c r="HME10" s="318"/>
      <c r="HMF10" s="318"/>
      <c r="HMG10" s="318"/>
      <c r="HMH10" s="318"/>
      <c r="HMI10" s="318"/>
      <c r="HMJ10" s="318"/>
      <c r="HMK10" s="318"/>
      <c r="HML10" s="318"/>
      <c r="HMM10" s="318"/>
      <c r="HMN10" s="318"/>
      <c r="HMO10" s="318"/>
      <c r="HMP10" s="318"/>
      <c r="HMQ10" s="318"/>
      <c r="HMR10" s="318"/>
      <c r="HMS10" s="318"/>
      <c r="HMT10" s="318"/>
      <c r="HMU10" s="318"/>
      <c r="HMV10" s="318"/>
      <c r="HMW10" s="318"/>
      <c r="HMX10" s="318"/>
      <c r="HMY10" s="318"/>
      <c r="HMZ10" s="318"/>
      <c r="HNA10" s="318"/>
      <c r="HNB10" s="318"/>
      <c r="HNC10" s="318"/>
      <c r="HND10" s="318"/>
      <c r="HNE10" s="318"/>
      <c r="HNF10" s="318"/>
      <c r="HNG10" s="318"/>
      <c r="HNH10" s="318"/>
      <c r="HNI10" s="318"/>
      <c r="HNJ10" s="318"/>
      <c r="HNK10" s="318"/>
      <c r="HNL10" s="318"/>
      <c r="HNM10" s="318"/>
      <c r="HNN10" s="318"/>
      <c r="HNO10" s="318"/>
      <c r="HNP10" s="318"/>
      <c r="HNQ10" s="318"/>
      <c r="HNR10" s="318"/>
      <c r="HNS10" s="318"/>
      <c r="HNT10" s="318"/>
      <c r="HNU10" s="318"/>
      <c r="HNV10" s="318"/>
      <c r="HNW10" s="318"/>
      <c r="HNX10" s="318"/>
      <c r="HNY10" s="318"/>
      <c r="HNZ10" s="318"/>
      <c r="HOA10" s="318"/>
      <c r="HOB10" s="318"/>
      <c r="HOC10" s="318"/>
      <c r="HOD10" s="318"/>
      <c r="HOE10" s="318"/>
      <c r="HOF10" s="318"/>
      <c r="HOG10" s="318"/>
      <c r="HOH10" s="318"/>
      <c r="HOI10" s="318"/>
      <c r="HOJ10" s="318"/>
      <c r="HOK10" s="318"/>
      <c r="HOL10" s="318"/>
      <c r="HOM10" s="318"/>
      <c r="HON10" s="318"/>
      <c r="HOO10" s="318"/>
      <c r="HOP10" s="318"/>
      <c r="HOQ10" s="318"/>
      <c r="HOR10" s="318"/>
      <c r="HOS10" s="318"/>
      <c r="HOT10" s="318"/>
      <c r="HOU10" s="318"/>
      <c r="HOV10" s="318"/>
      <c r="HOW10" s="318"/>
      <c r="HOX10" s="318"/>
      <c r="HOY10" s="318"/>
      <c r="HOZ10" s="318"/>
      <c r="HPA10" s="318"/>
      <c r="HPB10" s="318"/>
      <c r="HPC10" s="318"/>
      <c r="HPD10" s="318"/>
      <c r="HPE10" s="318"/>
      <c r="HPF10" s="318"/>
      <c r="HPG10" s="318"/>
      <c r="HPH10" s="318"/>
      <c r="HPI10" s="318"/>
      <c r="HPJ10" s="318"/>
      <c r="HPK10" s="318"/>
      <c r="HPL10" s="318"/>
      <c r="HPM10" s="318"/>
      <c r="HPN10" s="318"/>
      <c r="HPO10" s="318"/>
      <c r="HPP10" s="318"/>
      <c r="HPQ10" s="318"/>
      <c r="HPR10" s="318"/>
      <c r="HPS10" s="318"/>
      <c r="HPT10" s="318"/>
      <c r="HPU10" s="318"/>
      <c r="HPV10" s="318"/>
      <c r="HPW10" s="318"/>
      <c r="HPX10" s="318"/>
      <c r="HPY10" s="318"/>
      <c r="HPZ10" s="318"/>
      <c r="HQA10" s="318"/>
      <c r="HQB10" s="318"/>
      <c r="HQC10" s="318"/>
      <c r="HQD10" s="318"/>
      <c r="HQE10" s="318"/>
      <c r="HQF10" s="318"/>
      <c r="HQG10" s="318"/>
      <c r="HQH10" s="318"/>
      <c r="HQI10" s="318"/>
      <c r="HQJ10" s="318"/>
      <c r="HQK10" s="318"/>
      <c r="HQL10" s="318"/>
      <c r="HQM10" s="318"/>
      <c r="HQN10" s="318"/>
      <c r="HQO10" s="318"/>
      <c r="HQP10" s="318"/>
      <c r="HQQ10" s="318"/>
      <c r="HQR10" s="318"/>
      <c r="HQS10" s="318"/>
      <c r="HQT10" s="318"/>
      <c r="HQU10" s="318"/>
      <c r="HQV10" s="318"/>
      <c r="HQW10" s="318"/>
      <c r="HQX10" s="318"/>
      <c r="HQY10" s="318"/>
      <c r="HQZ10" s="318"/>
      <c r="HRA10" s="318"/>
      <c r="HRB10" s="318"/>
      <c r="HRC10" s="318"/>
      <c r="HRD10" s="318"/>
      <c r="HRE10" s="318"/>
      <c r="HRF10" s="318"/>
      <c r="HRG10" s="318"/>
      <c r="HRH10" s="318"/>
      <c r="HRI10" s="318"/>
      <c r="HRJ10" s="318"/>
      <c r="HRK10" s="318"/>
      <c r="HRL10" s="318"/>
      <c r="HRM10" s="318"/>
      <c r="HRN10" s="318"/>
      <c r="HRO10" s="318"/>
      <c r="HRP10" s="318"/>
      <c r="HRQ10" s="318"/>
      <c r="HRR10" s="318"/>
      <c r="HRS10" s="318"/>
      <c r="HRT10" s="318"/>
      <c r="HRU10" s="318"/>
      <c r="HRV10" s="318"/>
      <c r="HRW10" s="318"/>
      <c r="HRX10" s="318"/>
      <c r="HRY10" s="318"/>
      <c r="HRZ10" s="318"/>
      <c r="HSA10" s="318"/>
      <c r="HSB10" s="318"/>
      <c r="HSC10" s="318"/>
      <c r="HSD10" s="318"/>
      <c r="HSE10" s="318"/>
      <c r="HSF10" s="318"/>
      <c r="HSG10" s="318"/>
      <c r="HSH10" s="318"/>
      <c r="HSI10" s="318"/>
      <c r="HSJ10" s="318"/>
      <c r="HSK10" s="318"/>
      <c r="HSL10" s="318"/>
      <c r="HSM10" s="318"/>
      <c r="HSN10" s="318"/>
      <c r="HSO10" s="318"/>
      <c r="HSP10" s="318"/>
      <c r="HSQ10" s="318"/>
      <c r="HSR10" s="318"/>
      <c r="HSS10" s="318"/>
      <c r="HST10" s="318"/>
      <c r="HSU10" s="318"/>
      <c r="HSV10" s="318"/>
      <c r="HSW10" s="318"/>
      <c r="HSX10" s="318"/>
      <c r="HSY10" s="318"/>
      <c r="HSZ10" s="318"/>
      <c r="HTA10" s="318"/>
      <c r="HTB10" s="318"/>
      <c r="HTC10" s="318"/>
      <c r="HTD10" s="318"/>
      <c r="HTE10" s="318"/>
      <c r="HTF10" s="318"/>
      <c r="HTG10" s="318"/>
      <c r="HTH10" s="318"/>
      <c r="HTI10" s="318"/>
      <c r="HTJ10" s="318"/>
      <c r="HTK10" s="318"/>
      <c r="HTL10" s="318"/>
      <c r="HTM10" s="318"/>
      <c r="HTN10" s="318"/>
      <c r="HTO10" s="318"/>
      <c r="HTP10" s="318"/>
      <c r="HTQ10" s="318"/>
      <c r="HTR10" s="318"/>
      <c r="HTS10" s="318"/>
      <c r="HTT10" s="318"/>
      <c r="HTU10" s="318"/>
      <c r="HTV10" s="318"/>
      <c r="HTW10" s="318"/>
      <c r="HTX10" s="318"/>
      <c r="HTY10" s="318"/>
      <c r="HTZ10" s="318"/>
      <c r="HUA10" s="318"/>
      <c r="HUB10" s="318"/>
      <c r="HUC10" s="318"/>
      <c r="HUD10" s="318"/>
      <c r="HUE10" s="318"/>
      <c r="HUF10" s="318"/>
      <c r="HUG10" s="318"/>
      <c r="HUH10" s="318"/>
      <c r="HUI10" s="318"/>
      <c r="HUJ10" s="318"/>
      <c r="HUK10" s="318"/>
      <c r="HUL10" s="318"/>
      <c r="HUM10" s="318"/>
      <c r="HUN10" s="318"/>
      <c r="HUO10" s="318"/>
      <c r="HUP10" s="318"/>
      <c r="HUQ10" s="318"/>
      <c r="HUR10" s="318"/>
      <c r="HUS10" s="318"/>
      <c r="HUT10" s="318"/>
      <c r="HUU10" s="318"/>
      <c r="HUV10" s="318"/>
      <c r="HUW10" s="318"/>
      <c r="HUX10" s="318"/>
      <c r="HUY10" s="318"/>
      <c r="HUZ10" s="318"/>
      <c r="HVA10" s="318"/>
      <c r="HVB10" s="318"/>
      <c r="HVC10" s="318"/>
      <c r="HVD10" s="318"/>
      <c r="HVE10" s="318"/>
      <c r="HVF10" s="318"/>
      <c r="HVG10" s="318"/>
      <c r="HVH10" s="318"/>
      <c r="HVI10" s="318"/>
      <c r="HVJ10" s="318"/>
      <c r="HVK10" s="318"/>
      <c r="HVL10" s="318"/>
      <c r="HVM10" s="318"/>
      <c r="HVN10" s="318"/>
      <c r="HVO10" s="318"/>
      <c r="HVP10" s="318"/>
      <c r="HVQ10" s="318"/>
      <c r="HVR10" s="318"/>
      <c r="HVS10" s="318"/>
      <c r="HVT10" s="318"/>
      <c r="HVU10" s="318"/>
      <c r="HVV10" s="318"/>
      <c r="HVW10" s="318"/>
      <c r="HVX10" s="318"/>
      <c r="HVY10" s="318"/>
      <c r="HVZ10" s="318"/>
      <c r="HWA10" s="318"/>
      <c r="HWB10" s="318"/>
      <c r="HWC10" s="318"/>
      <c r="HWD10" s="318"/>
      <c r="HWE10" s="318"/>
      <c r="HWF10" s="318"/>
      <c r="HWG10" s="318"/>
      <c r="HWH10" s="318"/>
      <c r="HWI10" s="318"/>
      <c r="HWJ10" s="318"/>
      <c r="HWK10" s="318"/>
      <c r="HWL10" s="318"/>
      <c r="HWM10" s="318"/>
      <c r="HWN10" s="318"/>
      <c r="HWO10" s="318"/>
      <c r="HWP10" s="318"/>
      <c r="HWQ10" s="318"/>
      <c r="HWR10" s="318"/>
      <c r="HWS10" s="318"/>
      <c r="HWT10" s="318"/>
      <c r="HWU10" s="318"/>
      <c r="HWV10" s="318"/>
      <c r="HWW10" s="318"/>
      <c r="HWX10" s="318"/>
      <c r="HWY10" s="318"/>
      <c r="HWZ10" s="318"/>
      <c r="HXA10" s="318"/>
      <c r="HXB10" s="318"/>
      <c r="HXC10" s="318"/>
      <c r="HXD10" s="318"/>
      <c r="HXE10" s="318"/>
      <c r="HXF10" s="318"/>
      <c r="HXG10" s="318"/>
      <c r="HXH10" s="318"/>
      <c r="HXI10" s="318"/>
      <c r="HXJ10" s="318"/>
      <c r="HXK10" s="318"/>
      <c r="HXL10" s="318"/>
      <c r="HXM10" s="318"/>
      <c r="HXN10" s="318"/>
      <c r="HXO10" s="318"/>
      <c r="HXP10" s="318"/>
      <c r="HXQ10" s="318"/>
      <c r="HXR10" s="318"/>
      <c r="HXS10" s="318"/>
      <c r="HXT10" s="318"/>
      <c r="HXU10" s="318"/>
      <c r="HXV10" s="318"/>
      <c r="HXW10" s="318"/>
      <c r="HXX10" s="318"/>
      <c r="HXY10" s="318"/>
      <c r="HXZ10" s="318"/>
      <c r="HYA10" s="318"/>
      <c r="HYB10" s="318"/>
      <c r="HYC10" s="318"/>
      <c r="HYD10" s="318"/>
      <c r="HYE10" s="318"/>
      <c r="HYF10" s="318"/>
      <c r="HYG10" s="318"/>
      <c r="HYH10" s="318"/>
      <c r="HYI10" s="318"/>
      <c r="HYJ10" s="318"/>
      <c r="HYK10" s="318"/>
      <c r="HYL10" s="318"/>
      <c r="HYM10" s="318"/>
      <c r="HYN10" s="318"/>
      <c r="HYO10" s="318"/>
      <c r="HYP10" s="318"/>
      <c r="HYQ10" s="318"/>
      <c r="HYR10" s="318"/>
      <c r="HYS10" s="318"/>
      <c r="HYT10" s="318"/>
      <c r="HYU10" s="318"/>
      <c r="HYV10" s="318"/>
      <c r="HYW10" s="318"/>
      <c r="HYX10" s="318"/>
      <c r="HYY10" s="318"/>
      <c r="HYZ10" s="318"/>
      <c r="HZA10" s="318"/>
      <c r="HZB10" s="318"/>
      <c r="HZC10" s="318"/>
      <c r="HZD10" s="318"/>
      <c r="HZE10" s="318"/>
      <c r="HZF10" s="318"/>
      <c r="HZG10" s="318"/>
      <c r="HZH10" s="318"/>
      <c r="HZI10" s="318"/>
      <c r="HZJ10" s="318"/>
      <c r="HZK10" s="318"/>
      <c r="HZL10" s="318"/>
      <c r="HZM10" s="318"/>
      <c r="HZN10" s="318"/>
      <c r="HZO10" s="318"/>
      <c r="HZP10" s="318"/>
      <c r="HZQ10" s="318"/>
      <c r="HZR10" s="318"/>
      <c r="HZS10" s="318"/>
      <c r="HZT10" s="318"/>
      <c r="HZU10" s="318"/>
      <c r="HZV10" s="318"/>
      <c r="HZW10" s="318"/>
      <c r="HZX10" s="318"/>
      <c r="HZY10" s="318"/>
      <c r="HZZ10" s="318"/>
      <c r="IAA10" s="318"/>
      <c r="IAB10" s="318"/>
      <c r="IAC10" s="318"/>
      <c r="IAD10" s="318"/>
      <c r="IAE10" s="318"/>
      <c r="IAF10" s="318"/>
      <c r="IAG10" s="318"/>
      <c r="IAH10" s="318"/>
      <c r="IAI10" s="318"/>
      <c r="IAJ10" s="318"/>
      <c r="IAK10" s="318"/>
      <c r="IAL10" s="318"/>
      <c r="IAM10" s="318"/>
      <c r="IAN10" s="318"/>
      <c r="IAO10" s="318"/>
      <c r="IAP10" s="318"/>
      <c r="IAQ10" s="318"/>
      <c r="IAR10" s="318"/>
      <c r="IAS10" s="318"/>
      <c r="IAT10" s="318"/>
      <c r="IAU10" s="318"/>
      <c r="IAV10" s="318"/>
      <c r="IAW10" s="318"/>
      <c r="IAX10" s="318"/>
      <c r="IAY10" s="318"/>
      <c r="IAZ10" s="318"/>
      <c r="IBA10" s="318"/>
      <c r="IBB10" s="318"/>
      <c r="IBC10" s="318"/>
      <c r="IBD10" s="318"/>
      <c r="IBE10" s="318"/>
      <c r="IBF10" s="318"/>
      <c r="IBG10" s="318"/>
      <c r="IBH10" s="318"/>
      <c r="IBI10" s="318"/>
      <c r="IBJ10" s="318"/>
      <c r="IBK10" s="318"/>
      <c r="IBL10" s="318"/>
      <c r="IBM10" s="318"/>
      <c r="IBN10" s="318"/>
      <c r="IBO10" s="318"/>
      <c r="IBP10" s="318"/>
      <c r="IBQ10" s="318"/>
      <c r="IBR10" s="318"/>
      <c r="IBS10" s="318"/>
      <c r="IBT10" s="318"/>
      <c r="IBU10" s="318"/>
      <c r="IBV10" s="318"/>
      <c r="IBW10" s="318"/>
      <c r="IBX10" s="318"/>
      <c r="IBY10" s="318"/>
      <c r="IBZ10" s="318"/>
      <c r="ICA10" s="318"/>
      <c r="ICB10" s="318"/>
      <c r="ICC10" s="318"/>
      <c r="ICD10" s="318"/>
      <c r="ICE10" s="318"/>
      <c r="ICF10" s="318"/>
      <c r="ICG10" s="318"/>
      <c r="ICH10" s="318"/>
      <c r="ICI10" s="318"/>
      <c r="ICJ10" s="318"/>
      <c r="ICK10" s="318"/>
      <c r="ICL10" s="318"/>
      <c r="ICM10" s="318"/>
      <c r="ICN10" s="318"/>
      <c r="ICO10" s="318"/>
      <c r="ICP10" s="318"/>
      <c r="ICQ10" s="318"/>
      <c r="ICR10" s="318"/>
      <c r="ICS10" s="318"/>
      <c r="ICT10" s="318"/>
      <c r="ICU10" s="318"/>
      <c r="ICV10" s="318"/>
      <c r="ICW10" s="318"/>
      <c r="ICX10" s="318"/>
      <c r="ICY10" s="318"/>
      <c r="ICZ10" s="318"/>
      <c r="IDA10" s="318"/>
      <c r="IDB10" s="318"/>
      <c r="IDC10" s="318"/>
      <c r="IDD10" s="318"/>
      <c r="IDE10" s="318"/>
      <c r="IDF10" s="318"/>
      <c r="IDG10" s="318"/>
      <c r="IDH10" s="318"/>
      <c r="IDI10" s="318"/>
      <c r="IDJ10" s="318"/>
      <c r="IDK10" s="318"/>
      <c r="IDL10" s="318"/>
      <c r="IDM10" s="318"/>
      <c r="IDN10" s="318"/>
      <c r="IDO10" s="318"/>
      <c r="IDP10" s="318"/>
      <c r="IDQ10" s="318"/>
      <c r="IDR10" s="318"/>
      <c r="IDS10" s="318"/>
      <c r="IDT10" s="318"/>
      <c r="IDU10" s="318"/>
      <c r="IDV10" s="318"/>
      <c r="IDW10" s="318"/>
      <c r="IDX10" s="318"/>
      <c r="IDY10" s="318"/>
      <c r="IDZ10" s="318"/>
      <c r="IEA10" s="318"/>
      <c r="IEB10" s="318"/>
      <c r="IEC10" s="318"/>
      <c r="IED10" s="318"/>
      <c r="IEE10" s="318"/>
      <c r="IEF10" s="318"/>
      <c r="IEG10" s="318"/>
      <c r="IEH10" s="318"/>
      <c r="IEI10" s="318"/>
      <c r="IEJ10" s="318"/>
      <c r="IEK10" s="318"/>
      <c r="IEL10" s="318"/>
      <c r="IEM10" s="318"/>
      <c r="IEN10" s="318"/>
      <c r="IEO10" s="318"/>
      <c r="IEP10" s="318"/>
      <c r="IEQ10" s="318"/>
      <c r="IER10" s="318"/>
      <c r="IES10" s="318"/>
      <c r="IET10" s="318"/>
      <c r="IEU10" s="318"/>
      <c r="IEV10" s="318"/>
      <c r="IEW10" s="318"/>
      <c r="IEX10" s="318"/>
      <c r="IEY10" s="318"/>
      <c r="IEZ10" s="318"/>
      <c r="IFA10" s="318"/>
      <c r="IFB10" s="318"/>
      <c r="IFC10" s="318"/>
      <c r="IFD10" s="318"/>
      <c r="IFE10" s="318"/>
      <c r="IFF10" s="318"/>
      <c r="IFG10" s="318"/>
      <c r="IFH10" s="318"/>
      <c r="IFI10" s="318"/>
      <c r="IFJ10" s="318"/>
      <c r="IFK10" s="318"/>
      <c r="IFL10" s="318"/>
      <c r="IFM10" s="318"/>
      <c r="IFN10" s="318"/>
      <c r="IFO10" s="318"/>
      <c r="IFP10" s="318"/>
      <c r="IFQ10" s="318"/>
      <c r="IFR10" s="318"/>
      <c r="IFS10" s="318"/>
      <c r="IFT10" s="318"/>
      <c r="IFU10" s="318"/>
      <c r="IFV10" s="318"/>
      <c r="IFW10" s="318"/>
      <c r="IFX10" s="318"/>
      <c r="IFY10" s="318"/>
      <c r="IFZ10" s="318"/>
      <c r="IGA10" s="318"/>
      <c r="IGB10" s="318"/>
      <c r="IGC10" s="318"/>
      <c r="IGD10" s="318"/>
      <c r="IGE10" s="318"/>
      <c r="IGF10" s="318"/>
      <c r="IGG10" s="318"/>
      <c r="IGH10" s="318"/>
      <c r="IGI10" s="318"/>
      <c r="IGJ10" s="318"/>
      <c r="IGK10" s="318"/>
      <c r="IGL10" s="318"/>
      <c r="IGM10" s="318"/>
      <c r="IGN10" s="318"/>
      <c r="IGO10" s="318"/>
      <c r="IGP10" s="318"/>
      <c r="IGQ10" s="318"/>
      <c r="IGR10" s="318"/>
      <c r="IGS10" s="318"/>
      <c r="IGT10" s="318"/>
      <c r="IGU10" s="318"/>
      <c r="IGV10" s="318"/>
      <c r="IGW10" s="318"/>
      <c r="IGX10" s="318"/>
      <c r="IGY10" s="318"/>
      <c r="IGZ10" s="318"/>
      <c r="IHA10" s="318"/>
      <c r="IHB10" s="318"/>
      <c r="IHC10" s="318"/>
      <c r="IHD10" s="318"/>
      <c r="IHE10" s="318"/>
      <c r="IHF10" s="318"/>
      <c r="IHG10" s="318"/>
      <c r="IHH10" s="318"/>
      <c r="IHI10" s="318"/>
      <c r="IHJ10" s="318"/>
      <c r="IHK10" s="318"/>
      <c r="IHL10" s="318"/>
      <c r="IHM10" s="318"/>
      <c r="IHN10" s="318"/>
      <c r="IHO10" s="318"/>
      <c r="IHP10" s="318"/>
      <c r="IHQ10" s="318"/>
      <c r="IHR10" s="318"/>
      <c r="IHS10" s="318"/>
      <c r="IHT10" s="318"/>
      <c r="IHU10" s="318"/>
      <c r="IHV10" s="318"/>
      <c r="IHW10" s="318"/>
      <c r="IHX10" s="318"/>
      <c r="IHY10" s="318"/>
      <c r="IHZ10" s="318"/>
      <c r="IIA10" s="318"/>
      <c r="IIB10" s="318"/>
      <c r="IIC10" s="318"/>
      <c r="IID10" s="318"/>
      <c r="IIE10" s="318"/>
      <c r="IIF10" s="318"/>
      <c r="IIG10" s="318"/>
      <c r="IIH10" s="318"/>
      <c r="III10" s="318"/>
      <c r="IIJ10" s="318"/>
      <c r="IIK10" s="318"/>
      <c r="IIL10" s="318"/>
      <c r="IIM10" s="318"/>
      <c r="IIN10" s="318"/>
      <c r="IIO10" s="318"/>
      <c r="IIP10" s="318"/>
      <c r="IIQ10" s="318"/>
      <c r="IIR10" s="318"/>
      <c r="IIS10" s="318"/>
      <c r="IIT10" s="318"/>
      <c r="IIU10" s="318"/>
      <c r="IIV10" s="318"/>
      <c r="IIW10" s="318"/>
      <c r="IIX10" s="318"/>
      <c r="IIY10" s="318"/>
      <c r="IIZ10" s="318"/>
      <c r="IJA10" s="318"/>
      <c r="IJB10" s="318"/>
      <c r="IJC10" s="318"/>
      <c r="IJD10" s="318"/>
      <c r="IJE10" s="318"/>
      <c r="IJF10" s="318"/>
      <c r="IJG10" s="318"/>
      <c r="IJH10" s="318"/>
      <c r="IJI10" s="318"/>
      <c r="IJJ10" s="318"/>
      <c r="IJK10" s="318"/>
      <c r="IJL10" s="318"/>
      <c r="IJM10" s="318"/>
      <c r="IJN10" s="318"/>
      <c r="IJO10" s="318"/>
      <c r="IJP10" s="318"/>
      <c r="IJQ10" s="318"/>
      <c r="IJR10" s="318"/>
      <c r="IJS10" s="318"/>
      <c r="IJT10" s="318"/>
      <c r="IJU10" s="318"/>
      <c r="IJV10" s="318"/>
      <c r="IJW10" s="318"/>
      <c r="IJX10" s="318"/>
      <c r="IJY10" s="318"/>
      <c r="IJZ10" s="318"/>
      <c r="IKA10" s="318"/>
      <c r="IKB10" s="318"/>
      <c r="IKC10" s="318"/>
      <c r="IKD10" s="318"/>
      <c r="IKE10" s="318"/>
      <c r="IKF10" s="318"/>
      <c r="IKG10" s="318"/>
      <c r="IKH10" s="318"/>
      <c r="IKI10" s="318"/>
      <c r="IKJ10" s="318"/>
      <c r="IKK10" s="318"/>
      <c r="IKL10" s="318"/>
      <c r="IKM10" s="318"/>
      <c r="IKN10" s="318"/>
      <c r="IKO10" s="318"/>
      <c r="IKP10" s="318"/>
      <c r="IKQ10" s="318"/>
      <c r="IKR10" s="318"/>
      <c r="IKS10" s="318"/>
      <c r="IKT10" s="318"/>
      <c r="IKU10" s="318"/>
      <c r="IKV10" s="318"/>
      <c r="IKW10" s="318"/>
      <c r="IKX10" s="318"/>
      <c r="IKY10" s="318"/>
      <c r="IKZ10" s="318"/>
      <c r="ILA10" s="318"/>
      <c r="ILB10" s="318"/>
      <c r="ILC10" s="318"/>
      <c r="ILD10" s="318"/>
      <c r="ILE10" s="318"/>
      <c r="ILF10" s="318"/>
      <c r="ILG10" s="318"/>
      <c r="ILH10" s="318"/>
      <c r="ILI10" s="318"/>
      <c r="ILJ10" s="318"/>
      <c r="ILK10" s="318"/>
      <c r="ILL10" s="318"/>
      <c r="ILM10" s="318"/>
      <c r="ILN10" s="318"/>
      <c r="ILO10" s="318"/>
      <c r="ILP10" s="318"/>
      <c r="ILQ10" s="318"/>
      <c r="ILR10" s="318"/>
      <c r="ILS10" s="318"/>
      <c r="ILT10" s="318"/>
      <c r="ILU10" s="318"/>
      <c r="ILV10" s="318"/>
      <c r="ILW10" s="318"/>
      <c r="ILX10" s="318"/>
      <c r="ILY10" s="318"/>
      <c r="ILZ10" s="318"/>
      <c r="IMA10" s="318"/>
      <c r="IMB10" s="318"/>
      <c r="IMC10" s="318"/>
      <c r="IMD10" s="318"/>
      <c r="IME10" s="318"/>
      <c r="IMF10" s="318"/>
      <c r="IMG10" s="318"/>
      <c r="IMH10" s="318"/>
      <c r="IMI10" s="318"/>
      <c r="IMJ10" s="318"/>
      <c r="IMK10" s="318"/>
      <c r="IML10" s="318"/>
      <c r="IMM10" s="318"/>
      <c r="IMN10" s="318"/>
      <c r="IMO10" s="318"/>
      <c r="IMP10" s="318"/>
      <c r="IMQ10" s="318"/>
      <c r="IMR10" s="318"/>
      <c r="IMS10" s="318"/>
      <c r="IMT10" s="318"/>
      <c r="IMU10" s="318"/>
      <c r="IMV10" s="318"/>
      <c r="IMW10" s="318"/>
      <c r="IMX10" s="318"/>
      <c r="IMY10" s="318"/>
      <c r="IMZ10" s="318"/>
      <c r="INA10" s="318"/>
      <c r="INB10" s="318"/>
      <c r="INC10" s="318"/>
      <c r="IND10" s="318"/>
      <c r="INE10" s="318"/>
      <c r="INF10" s="318"/>
      <c r="ING10" s="318"/>
      <c r="INH10" s="318"/>
      <c r="INI10" s="318"/>
      <c r="INJ10" s="318"/>
      <c r="INK10" s="318"/>
      <c r="INL10" s="318"/>
      <c r="INM10" s="318"/>
      <c r="INN10" s="318"/>
      <c r="INO10" s="318"/>
      <c r="INP10" s="318"/>
      <c r="INQ10" s="318"/>
      <c r="INR10" s="318"/>
      <c r="INS10" s="318"/>
      <c r="INT10" s="318"/>
      <c r="INU10" s="318"/>
      <c r="INV10" s="318"/>
      <c r="INW10" s="318"/>
      <c r="INX10" s="318"/>
      <c r="INY10" s="318"/>
      <c r="INZ10" s="318"/>
      <c r="IOA10" s="318"/>
      <c r="IOB10" s="318"/>
      <c r="IOC10" s="318"/>
      <c r="IOD10" s="318"/>
      <c r="IOE10" s="318"/>
      <c r="IOF10" s="318"/>
      <c r="IOG10" s="318"/>
      <c r="IOH10" s="318"/>
      <c r="IOI10" s="318"/>
      <c r="IOJ10" s="318"/>
      <c r="IOK10" s="318"/>
      <c r="IOL10" s="318"/>
      <c r="IOM10" s="318"/>
      <c r="ION10" s="318"/>
      <c r="IOO10" s="318"/>
      <c r="IOP10" s="318"/>
      <c r="IOQ10" s="318"/>
      <c r="IOR10" s="318"/>
      <c r="IOS10" s="318"/>
      <c r="IOT10" s="318"/>
      <c r="IOU10" s="318"/>
      <c r="IOV10" s="318"/>
      <c r="IOW10" s="318"/>
      <c r="IOX10" s="318"/>
      <c r="IOY10" s="318"/>
      <c r="IOZ10" s="318"/>
      <c r="IPA10" s="318"/>
      <c r="IPB10" s="318"/>
      <c r="IPC10" s="318"/>
      <c r="IPD10" s="318"/>
      <c r="IPE10" s="318"/>
      <c r="IPF10" s="318"/>
      <c r="IPG10" s="318"/>
      <c r="IPH10" s="318"/>
      <c r="IPI10" s="318"/>
      <c r="IPJ10" s="318"/>
      <c r="IPK10" s="318"/>
      <c r="IPL10" s="318"/>
      <c r="IPM10" s="318"/>
      <c r="IPN10" s="318"/>
      <c r="IPO10" s="318"/>
      <c r="IPP10" s="318"/>
      <c r="IPQ10" s="318"/>
      <c r="IPR10" s="318"/>
      <c r="IPS10" s="318"/>
      <c r="IPT10" s="318"/>
      <c r="IPU10" s="318"/>
      <c r="IPV10" s="318"/>
      <c r="IPW10" s="318"/>
      <c r="IPX10" s="318"/>
      <c r="IPY10" s="318"/>
      <c r="IPZ10" s="318"/>
      <c r="IQA10" s="318"/>
      <c r="IQB10" s="318"/>
      <c r="IQC10" s="318"/>
      <c r="IQD10" s="318"/>
      <c r="IQE10" s="318"/>
      <c r="IQF10" s="318"/>
      <c r="IQG10" s="318"/>
      <c r="IQH10" s="318"/>
      <c r="IQI10" s="318"/>
      <c r="IQJ10" s="318"/>
      <c r="IQK10" s="318"/>
      <c r="IQL10" s="318"/>
      <c r="IQM10" s="318"/>
      <c r="IQN10" s="318"/>
      <c r="IQO10" s="318"/>
      <c r="IQP10" s="318"/>
      <c r="IQQ10" s="318"/>
      <c r="IQR10" s="318"/>
      <c r="IQS10" s="318"/>
      <c r="IQT10" s="318"/>
      <c r="IQU10" s="318"/>
      <c r="IQV10" s="318"/>
      <c r="IQW10" s="318"/>
      <c r="IQX10" s="318"/>
      <c r="IQY10" s="318"/>
      <c r="IQZ10" s="318"/>
      <c r="IRA10" s="318"/>
      <c r="IRB10" s="318"/>
      <c r="IRC10" s="318"/>
      <c r="IRD10" s="318"/>
      <c r="IRE10" s="318"/>
      <c r="IRF10" s="318"/>
      <c r="IRG10" s="318"/>
      <c r="IRH10" s="318"/>
      <c r="IRI10" s="318"/>
      <c r="IRJ10" s="318"/>
      <c r="IRK10" s="318"/>
      <c r="IRL10" s="318"/>
      <c r="IRM10" s="318"/>
      <c r="IRN10" s="318"/>
      <c r="IRO10" s="318"/>
      <c r="IRP10" s="318"/>
      <c r="IRQ10" s="318"/>
      <c r="IRR10" s="318"/>
      <c r="IRS10" s="318"/>
      <c r="IRT10" s="318"/>
      <c r="IRU10" s="318"/>
      <c r="IRV10" s="318"/>
      <c r="IRW10" s="318"/>
      <c r="IRX10" s="318"/>
      <c r="IRY10" s="318"/>
      <c r="IRZ10" s="318"/>
      <c r="ISA10" s="318"/>
      <c r="ISB10" s="318"/>
      <c r="ISC10" s="318"/>
      <c r="ISD10" s="318"/>
      <c r="ISE10" s="318"/>
      <c r="ISF10" s="318"/>
      <c r="ISG10" s="318"/>
      <c r="ISH10" s="318"/>
      <c r="ISI10" s="318"/>
      <c r="ISJ10" s="318"/>
      <c r="ISK10" s="318"/>
      <c r="ISL10" s="318"/>
      <c r="ISM10" s="318"/>
      <c r="ISN10" s="318"/>
      <c r="ISO10" s="318"/>
      <c r="ISP10" s="318"/>
      <c r="ISQ10" s="318"/>
      <c r="ISR10" s="318"/>
      <c r="ISS10" s="318"/>
      <c r="IST10" s="318"/>
      <c r="ISU10" s="318"/>
      <c r="ISV10" s="318"/>
      <c r="ISW10" s="318"/>
      <c r="ISX10" s="318"/>
      <c r="ISY10" s="318"/>
      <c r="ISZ10" s="318"/>
      <c r="ITA10" s="318"/>
      <c r="ITB10" s="318"/>
      <c r="ITC10" s="318"/>
      <c r="ITD10" s="318"/>
      <c r="ITE10" s="318"/>
      <c r="ITF10" s="318"/>
      <c r="ITG10" s="318"/>
      <c r="ITH10" s="318"/>
      <c r="ITI10" s="318"/>
      <c r="ITJ10" s="318"/>
      <c r="ITK10" s="318"/>
      <c r="ITL10" s="318"/>
      <c r="ITM10" s="318"/>
      <c r="ITN10" s="318"/>
      <c r="ITO10" s="318"/>
      <c r="ITP10" s="318"/>
      <c r="ITQ10" s="318"/>
      <c r="ITR10" s="318"/>
      <c r="ITS10" s="318"/>
      <c r="ITT10" s="318"/>
      <c r="ITU10" s="318"/>
      <c r="ITV10" s="318"/>
      <c r="ITW10" s="318"/>
      <c r="ITX10" s="318"/>
      <c r="ITY10" s="318"/>
      <c r="ITZ10" s="318"/>
      <c r="IUA10" s="318"/>
      <c r="IUB10" s="318"/>
      <c r="IUC10" s="318"/>
      <c r="IUD10" s="318"/>
      <c r="IUE10" s="318"/>
      <c r="IUF10" s="318"/>
      <c r="IUG10" s="318"/>
      <c r="IUH10" s="318"/>
      <c r="IUI10" s="318"/>
      <c r="IUJ10" s="318"/>
      <c r="IUK10" s="318"/>
      <c r="IUL10" s="318"/>
      <c r="IUM10" s="318"/>
      <c r="IUN10" s="318"/>
      <c r="IUO10" s="318"/>
      <c r="IUP10" s="318"/>
      <c r="IUQ10" s="318"/>
      <c r="IUR10" s="318"/>
      <c r="IUS10" s="318"/>
      <c r="IUT10" s="318"/>
      <c r="IUU10" s="318"/>
      <c r="IUV10" s="318"/>
      <c r="IUW10" s="318"/>
      <c r="IUX10" s="318"/>
      <c r="IUY10" s="318"/>
      <c r="IUZ10" s="318"/>
      <c r="IVA10" s="318"/>
      <c r="IVB10" s="318"/>
      <c r="IVC10" s="318"/>
      <c r="IVD10" s="318"/>
      <c r="IVE10" s="318"/>
      <c r="IVF10" s="318"/>
      <c r="IVG10" s="318"/>
      <c r="IVH10" s="318"/>
      <c r="IVI10" s="318"/>
      <c r="IVJ10" s="318"/>
      <c r="IVK10" s="318"/>
      <c r="IVL10" s="318"/>
      <c r="IVM10" s="318"/>
      <c r="IVN10" s="318"/>
      <c r="IVO10" s="318"/>
      <c r="IVP10" s="318"/>
      <c r="IVQ10" s="318"/>
      <c r="IVR10" s="318"/>
      <c r="IVS10" s="318"/>
      <c r="IVT10" s="318"/>
      <c r="IVU10" s="318"/>
      <c r="IVV10" s="318"/>
      <c r="IVW10" s="318"/>
      <c r="IVX10" s="318"/>
      <c r="IVY10" s="318"/>
      <c r="IVZ10" s="318"/>
      <c r="IWA10" s="318"/>
      <c r="IWB10" s="318"/>
      <c r="IWC10" s="318"/>
      <c r="IWD10" s="318"/>
      <c r="IWE10" s="318"/>
      <c r="IWF10" s="318"/>
      <c r="IWG10" s="318"/>
      <c r="IWH10" s="318"/>
      <c r="IWI10" s="318"/>
      <c r="IWJ10" s="318"/>
      <c r="IWK10" s="318"/>
      <c r="IWL10" s="318"/>
      <c r="IWM10" s="318"/>
      <c r="IWN10" s="318"/>
      <c r="IWO10" s="318"/>
      <c r="IWP10" s="318"/>
      <c r="IWQ10" s="318"/>
      <c r="IWR10" s="318"/>
      <c r="IWS10" s="318"/>
      <c r="IWT10" s="318"/>
      <c r="IWU10" s="318"/>
      <c r="IWV10" s="318"/>
      <c r="IWW10" s="318"/>
      <c r="IWX10" s="318"/>
      <c r="IWY10" s="318"/>
      <c r="IWZ10" s="318"/>
      <c r="IXA10" s="318"/>
      <c r="IXB10" s="318"/>
      <c r="IXC10" s="318"/>
      <c r="IXD10" s="318"/>
      <c r="IXE10" s="318"/>
      <c r="IXF10" s="318"/>
      <c r="IXG10" s="318"/>
      <c r="IXH10" s="318"/>
      <c r="IXI10" s="318"/>
      <c r="IXJ10" s="318"/>
      <c r="IXK10" s="318"/>
      <c r="IXL10" s="318"/>
      <c r="IXM10" s="318"/>
      <c r="IXN10" s="318"/>
      <c r="IXO10" s="318"/>
      <c r="IXP10" s="318"/>
      <c r="IXQ10" s="318"/>
      <c r="IXR10" s="318"/>
      <c r="IXS10" s="318"/>
      <c r="IXT10" s="318"/>
      <c r="IXU10" s="318"/>
      <c r="IXV10" s="318"/>
      <c r="IXW10" s="318"/>
      <c r="IXX10" s="318"/>
      <c r="IXY10" s="318"/>
      <c r="IXZ10" s="318"/>
      <c r="IYA10" s="318"/>
      <c r="IYB10" s="318"/>
      <c r="IYC10" s="318"/>
      <c r="IYD10" s="318"/>
      <c r="IYE10" s="318"/>
      <c r="IYF10" s="318"/>
      <c r="IYG10" s="318"/>
      <c r="IYH10" s="318"/>
      <c r="IYI10" s="318"/>
      <c r="IYJ10" s="318"/>
      <c r="IYK10" s="318"/>
      <c r="IYL10" s="318"/>
      <c r="IYM10" s="318"/>
      <c r="IYN10" s="318"/>
      <c r="IYO10" s="318"/>
      <c r="IYP10" s="318"/>
      <c r="IYQ10" s="318"/>
      <c r="IYR10" s="318"/>
      <c r="IYS10" s="318"/>
      <c r="IYT10" s="318"/>
      <c r="IYU10" s="318"/>
      <c r="IYV10" s="318"/>
      <c r="IYW10" s="318"/>
      <c r="IYX10" s="318"/>
      <c r="IYY10" s="318"/>
      <c r="IYZ10" s="318"/>
      <c r="IZA10" s="318"/>
      <c r="IZB10" s="318"/>
      <c r="IZC10" s="318"/>
      <c r="IZD10" s="318"/>
      <c r="IZE10" s="318"/>
      <c r="IZF10" s="318"/>
      <c r="IZG10" s="318"/>
      <c r="IZH10" s="318"/>
      <c r="IZI10" s="318"/>
      <c r="IZJ10" s="318"/>
      <c r="IZK10" s="318"/>
      <c r="IZL10" s="318"/>
      <c r="IZM10" s="318"/>
      <c r="IZN10" s="318"/>
      <c r="IZO10" s="318"/>
      <c r="IZP10" s="318"/>
      <c r="IZQ10" s="318"/>
      <c r="IZR10" s="318"/>
      <c r="IZS10" s="318"/>
      <c r="IZT10" s="318"/>
      <c r="IZU10" s="318"/>
      <c r="IZV10" s="318"/>
      <c r="IZW10" s="318"/>
      <c r="IZX10" s="318"/>
      <c r="IZY10" s="318"/>
      <c r="IZZ10" s="318"/>
      <c r="JAA10" s="318"/>
      <c r="JAB10" s="318"/>
      <c r="JAC10" s="318"/>
      <c r="JAD10" s="318"/>
      <c r="JAE10" s="318"/>
      <c r="JAF10" s="318"/>
      <c r="JAG10" s="318"/>
      <c r="JAH10" s="318"/>
      <c r="JAI10" s="318"/>
      <c r="JAJ10" s="318"/>
      <c r="JAK10" s="318"/>
      <c r="JAL10" s="318"/>
      <c r="JAM10" s="318"/>
      <c r="JAN10" s="318"/>
      <c r="JAO10" s="318"/>
      <c r="JAP10" s="318"/>
      <c r="JAQ10" s="318"/>
      <c r="JAR10" s="318"/>
      <c r="JAS10" s="318"/>
      <c r="JAT10" s="318"/>
      <c r="JAU10" s="318"/>
      <c r="JAV10" s="318"/>
      <c r="JAW10" s="318"/>
      <c r="JAX10" s="318"/>
      <c r="JAY10" s="318"/>
      <c r="JAZ10" s="318"/>
      <c r="JBA10" s="318"/>
      <c r="JBB10" s="318"/>
      <c r="JBC10" s="318"/>
      <c r="JBD10" s="318"/>
      <c r="JBE10" s="318"/>
      <c r="JBF10" s="318"/>
      <c r="JBG10" s="318"/>
      <c r="JBH10" s="318"/>
      <c r="JBI10" s="318"/>
      <c r="JBJ10" s="318"/>
      <c r="JBK10" s="318"/>
      <c r="JBL10" s="318"/>
      <c r="JBM10" s="318"/>
      <c r="JBN10" s="318"/>
      <c r="JBO10" s="318"/>
      <c r="JBP10" s="318"/>
      <c r="JBQ10" s="318"/>
      <c r="JBR10" s="318"/>
      <c r="JBS10" s="318"/>
      <c r="JBT10" s="318"/>
      <c r="JBU10" s="318"/>
      <c r="JBV10" s="318"/>
      <c r="JBW10" s="318"/>
      <c r="JBX10" s="318"/>
      <c r="JBY10" s="318"/>
      <c r="JBZ10" s="318"/>
      <c r="JCA10" s="318"/>
      <c r="JCB10" s="318"/>
      <c r="JCC10" s="318"/>
      <c r="JCD10" s="318"/>
      <c r="JCE10" s="318"/>
      <c r="JCF10" s="318"/>
      <c r="JCG10" s="318"/>
      <c r="JCH10" s="318"/>
      <c r="JCI10" s="318"/>
      <c r="JCJ10" s="318"/>
      <c r="JCK10" s="318"/>
      <c r="JCL10" s="318"/>
      <c r="JCM10" s="318"/>
      <c r="JCN10" s="318"/>
      <c r="JCO10" s="318"/>
      <c r="JCP10" s="318"/>
      <c r="JCQ10" s="318"/>
      <c r="JCR10" s="318"/>
      <c r="JCS10" s="318"/>
      <c r="JCT10" s="318"/>
      <c r="JCU10" s="318"/>
      <c r="JCV10" s="318"/>
      <c r="JCW10" s="318"/>
      <c r="JCX10" s="318"/>
      <c r="JCY10" s="318"/>
      <c r="JCZ10" s="318"/>
      <c r="JDA10" s="318"/>
      <c r="JDB10" s="318"/>
      <c r="JDC10" s="318"/>
      <c r="JDD10" s="318"/>
      <c r="JDE10" s="318"/>
      <c r="JDF10" s="318"/>
      <c r="JDG10" s="318"/>
      <c r="JDH10" s="318"/>
      <c r="JDI10" s="318"/>
      <c r="JDJ10" s="318"/>
      <c r="JDK10" s="318"/>
      <c r="JDL10" s="318"/>
      <c r="JDM10" s="318"/>
      <c r="JDN10" s="318"/>
      <c r="JDO10" s="318"/>
      <c r="JDP10" s="318"/>
      <c r="JDQ10" s="318"/>
      <c r="JDR10" s="318"/>
      <c r="JDS10" s="318"/>
      <c r="JDT10" s="318"/>
      <c r="JDU10" s="318"/>
      <c r="JDV10" s="318"/>
      <c r="JDW10" s="318"/>
      <c r="JDX10" s="318"/>
      <c r="JDY10" s="318"/>
      <c r="JDZ10" s="318"/>
      <c r="JEA10" s="318"/>
      <c r="JEB10" s="318"/>
      <c r="JEC10" s="318"/>
      <c r="JED10" s="318"/>
      <c r="JEE10" s="318"/>
      <c r="JEF10" s="318"/>
      <c r="JEG10" s="318"/>
      <c r="JEH10" s="318"/>
      <c r="JEI10" s="318"/>
      <c r="JEJ10" s="318"/>
      <c r="JEK10" s="318"/>
      <c r="JEL10" s="318"/>
      <c r="JEM10" s="318"/>
      <c r="JEN10" s="318"/>
      <c r="JEO10" s="318"/>
      <c r="JEP10" s="318"/>
      <c r="JEQ10" s="318"/>
      <c r="JER10" s="318"/>
      <c r="JES10" s="318"/>
      <c r="JET10" s="318"/>
      <c r="JEU10" s="318"/>
      <c r="JEV10" s="318"/>
      <c r="JEW10" s="318"/>
      <c r="JEX10" s="318"/>
      <c r="JEY10" s="318"/>
      <c r="JEZ10" s="318"/>
      <c r="JFA10" s="318"/>
      <c r="JFB10" s="318"/>
      <c r="JFC10" s="318"/>
      <c r="JFD10" s="318"/>
      <c r="JFE10" s="318"/>
      <c r="JFF10" s="318"/>
      <c r="JFG10" s="318"/>
      <c r="JFH10" s="318"/>
      <c r="JFI10" s="318"/>
      <c r="JFJ10" s="318"/>
      <c r="JFK10" s="318"/>
      <c r="JFL10" s="318"/>
      <c r="JFM10" s="318"/>
      <c r="JFN10" s="318"/>
      <c r="JFO10" s="318"/>
      <c r="JFP10" s="318"/>
      <c r="JFQ10" s="318"/>
      <c r="JFR10" s="318"/>
      <c r="JFS10" s="318"/>
      <c r="JFT10" s="318"/>
      <c r="JFU10" s="318"/>
      <c r="JFV10" s="318"/>
      <c r="JFW10" s="318"/>
      <c r="JFX10" s="318"/>
      <c r="JFY10" s="318"/>
      <c r="JFZ10" s="318"/>
      <c r="JGA10" s="318"/>
      <c r="JGB10" s="318"/>
      <c r="JGC10" s="318"/>
      <c r="JGD10" s="318"/>
      <c r="JGE10" s="318"/>
      <c r="JGF10" s="318"/>
      <c r="JGG10" s="318"/>
      <c r="JGH10" s="318"/>
      <c r="JGI10" s="318"/>
      <c r="JGJ10" s="318"/>
      <c r="JGK10" s="318"/>
      <c r="JGL10" s="318"/>
      <c r="JGM10" s="318"/>
      <c r="JGN10" s="318"/>
      <c r="JGO10" s="318"/>
      <c r="JGP10" s="318"/>
      <c r="JGQ10" s="318"/>
      <c r="JGR10" s="318"/>
      <c r="JGS10" s="318"/>
      <c r="JGT10" s="318"/>
      <c r="JGU10" s="318"/>
      <c r="JGV10" s="318"/>
      <c r="JGW10" s="318"/>
      <c r="JGX10" s="318"/>
      <c r="JGY10" s="318"/>
      <c r="JGZ10" s="318"/>
      <c r="JHA10" s="318"/>
      <c r="JHB10" s="318"/>
      <c r="JHC10" s="318"/>
      <c r="JHD10" s="318"/>
      <c r="JHE10" s="318"/>
      <c r="JHF10" s="318"/>
      <c r="JHG10" s="318"/>
      <c r="JHH10" s="318"/>
      <c r="JHI10" s="318"/>
      <c r="JHJ10" s="318"/>
      <c r="JHK10" s="318"/>
      <c r="JHL10" s="318"/>
      <c r="JHM10" s="318"/>
      <c r="JHN10" s="318"/>
      <c r="JHO10" s="318"/>
      <c r="JHP10" s="318"/>
      <c r="JHQ10" s="318"/>
      <c r="JHR10" s="318"/>
      <c r="JHS10" s="318"/>
      <c r="JHT10" s="318"/>
      <c r="JHU10" s="318"/>
      <c r="JHV10" s="318"/>
      <c r="JHW10" s="318"/>
      <c r="JHX10" s="318"/>
      <c r="JHY10" s="318"/>
      <c r="JHZ10" s="318"/>
      <c r="JIA10" s="318"/>
      <c r="JIB10" s="318"/>
      <c r="JIC10" s="318"/>
      <c r="JID10" s="318"/>
      <c r="JIE10" s="318"/>
      <c r="JIF10" s="318"/>
      <c r="JIG10" s="318"/>
      <c r="JIH10" s="318"/>
      <c r="JII10" s="318"/>
      <c r="JIJ10" s="318"/>
      <c r="JIK10" s="318"/>
      <c r="JIL10" s="318"/>
      <c r="JIM10" s="318"/>
      <c r="JIN10" s="318"/>
      <c r="JIO10" s="318"/>
      <c r="JIP10" s="318"/>
      <c r="JIQ10" s="318"/>
      <c r="JIR10" s="318"/>
      <c r="JIS10" s="318"/>
      <c r="JIT10" s="318"/>
      <c r="JIU10" s="318"/>
      <c r="JIV10" s="318"/>
      <c r="JIW10" s="318"/>
      <c r="JIX10" s="318"/>
      <c r="JIY10" s="318"/>
      <c r="JIZ10" s="318"/>
      <c r="JJA10" s="318"/>
      <c r="JJB10" s="318"/>
      <c r="JJC10" s="318"/>
      <c r="JJD10" s="318"/>
      <c r="JJE10" s="318"/>
      <c r="JJF10" s="318"/>
      <c r="JJG10" s="318"/>
      <c r="JJH10" s="318"/>
      <c r="JJI10" s="318"/>
      <c r="JJJ10" s="318"/>
      <c r="JJK10" s="318"/>
      <c r="JJL10" s="318"/>
      <c r="JJM10" s="318"/>
      <c r="JJN10" s="318"/>
      <c r="JJO10" s="318"/>
      <c r="JJP10" s="318"/>
      <c r="JJQ10" s="318"/>
      <c r="JJR10" s="318"/>
      <c r="JJS10" s="318"/>
      <c r="JJT10" s="318"/>
      <c r="JJU10" s="318"/>
      <c r="JJV10" s="318"/>
      <c r="JJW10" s="318"/>
      <c r="JJX10" s="318"/>
      <c r="JJY10" s="318"/>
      <c r="JJZ10" s="318"/>
      <c r="JKA10" s="318"/>
      <c r="JKB10" s="318"/>
      <c r="JKC10" s="318"/>
      <c r="JKD10" s="318"/>
      <c r="JKE10" s="318"/>
      <c r="JKF10" s="318"/>
      <c r="JKG10" s="318"/>
      <c r="JKH10" s="318"/>
      <c r="JKI10" s="318"/>
      <c r="JKJ10" s="318"/>
      <c r="JKK10" s="318"/>
      <c r="JKL10" s="318"/>
      <c r="JKM10" s="318"/>
      <c r="JKN10" s="318"/>
      <c r="JKO10" s="318"/>
      <c r="JKP10" s="318"/>
      <c r="JKQ10" s="318"/>
      <c r="JKR10" s="318"/>
      <c r="JKS10" s="318"/>
      <c r="JKT10" s="318"/>
      <c r="JKU10" s="318"/>
      <c r="JKV10" s="318"/>
      <c r="JKW10" s="318"/>
      <c r="JKX10" s="318"/>
      <c r="JKY10" s="318"/>
      <c r="JKZ10" s="318"/>
      <c r="JLA10" s="318"/>
      <c r="JLB10" s="318"/>
      <c r="JLC10" s="318"/>
      <c r="JLD10" s="318"/>
      <c r="JLE10" s="318"/>
      <c r="JLF10" s="318"/>
      <c r="JLG10" s="318"/>
      <c r="JLH10" s="318"/>
      <c r="JLI10" s="318"/>
      <c r="JLJ10" s="318"/>
      <c r="JLK10" s="318"/>
      <c r="JLL10" s="318"/>
      <c r="JLM10" s="318"/>
      <c r="JLN10" s="318"/>
      <c r="JLO10" s="318"/>
      <c r="JLP10" s="318"/>
      <c r="JLQ10" s="318"/>
      <c r="JLR10" s="318"/>
      <c r="JLS10" s="318"/>
      <c r="JLT10" s="318"/>
      <c r="JLU10" s="318"/>
      <c r="JLV10" s="318"/>
      <c r="JLW10" s="318"/>
      <c r="JLX10" s="318"/>
      <c r="JLY10" s="318"/>
      <c r="JLZ10" s="318"/>
      <c r="JMA10" s="318"/>
      <c r="JMB10" s="318"/>
      <c r="JMC10" s="318"/>
      <c r="JMD10" s="318"/>
      <c r="JME10" s="318"/>
      <c r="JMF10" s="318"/>
      <c r="JMG10" s="318"/>
      <c r="JMH10" s="318"/>
      <c r="JMI10" s="318"/>
      <c r="JMJ10" s="318"/>
      <c r="JMK10" s="318"/>
      <c r="JML10" s="318"/>
      <c r="JMM10" s="318"/>
      <c r="JMN10" s="318"/>
      <c r="JMO10" s="318"/>
      <c r="JMP10" s="318"/>
      <c r="JMQ10" s="318"/>
      <c r="JMR10" s="318"/>
      <c r="JMS10" s="318"/>
      <c r="JMT10" s="318"/>
      <c r="JMU10" s="318"/>
      <c r="JMV10" s="318"/>
      <c r="JMW10" s="318"/>
      <c r="JMX10" s="318"/>
      <c r="JMY10" s="318"/>
      <c r="JMZ10" s="318"/>
      <c r="JNA10" s="318"/>
      <c r="JNB10" s="318"/>
      <c r="JNC10" s="318"/>
      <c r="JND10" s="318"/>
      <c r="JNE10" s="318"/>
      <c r="JNF10" s="318"/>
      <c r="JNG10" s="318"/>
      <c r="JNH10" s="318"/>
      <c r="JNI10" s="318"/>
      <c r="JNJ10" s="318"/>
      <c r="JNK10" s="318"/>
      <c r="JNL10" s="318"/>
      <c r="JNM10" s="318"/>
      <c r="JNN10" s="318"/>
      <c r="JNO10" s="318"/>
      <c r="JNP10" s="318"/>
      <c r="JNQ10" s="318"/>
      <c r="JNR10" s="318"/>
      <c r="JNS10" s="318"/>
      <c r="JNT10" s="318"/>
      <c r="JNU10" s="318"/>
      <c r="JNV10" s="318"/>
      <c r="JNW10" s="318"/>
      <c r="JNX10" s="318"/>
      <c r="JNY10" s="318"/>
      <c r="JNZ10" s="318"/>
      <c r="JOA10" s="318"/>
      <c r="JOB10" s="318"/>
      <c r="JOC10" s="318"/>
      <c r="JOD10" s="318"/>
      <c r="JOE10" s="318"/>
      <c r="JOF10" s="318"/>
      <c r="JOG10" s="318"/>
      <c r="JOH10" s="318"/>
      <c r="JOI10" s="318"/>
      <c r="JOJ10" s="318"/>
      <c r="JOK10" s="318"/>
      <c r="JOL10" s="318"/>
      <c r="JOM10" s="318"/>
      <c r="JON10" s="318"/>
      <c r="JOO10" s="318"/>
      <c r="JOP10" s="318"/>
      <c r="JOQ10" s="318"/>
      <c r="JOR10" s="318"/>
      <c r="JOS10" s="318"/>
      <c r="JOT10" s="318"/>
      <c r="JOU10" s="318"/>
      <c r="JOV10" s="318"/>
      <c r="JOW10" s="318"/>
      <c r="JOX10" s="318"/>
      <c r="JOY10" s="318"/>
      <c r="JOZ10" s="318"/>
      <c r="JPA10" s="318"/>
      <c r="JPB10" s="318"/>
      <c r="JPC10" s="318"/>
      <c r="JPD10" s="318"/>
      <c r="JPE10" s="318"/>
      <c r="JPF10" s="318"/>
      <c r="JPG10" s="318"/>
      <c r="JPH10" s="318"/>
      <c r="JPI10" s="318"/>
      <c r="JPJ10" s="318"/>
      <c r="JPK10" s="318"/>
      <c r="JPL10" s="318"/>
      <c r="JPM10" s="318"/>
      <c r="JPN10" s="318"/>
      <c r="JPO10" s="318"/>
      <c r="JPP10" s="318"/>
      <c r="JPQ10" s="318"/>
      <c r="JPR10" s="318"/>
      <c r="JPS10" s="318"/>
      <c r="JPT10" s="318"/>
      <c r="JPU10" s="318"/>
      <c r="JPV10" s="318"/>
      <c r="JPW10" s="318"/>
      <c r="JPX10" s="318"/>
      <c r="JPY10" s="318"/>
      <c r="JPZ10" s="318"/>
      <c r="JQA10" s="318"/>
      <c r="JQB10" s="318"/>
      <c r="JQC10" s="318"/>
      <c r="JQD10" s="318"/>
      <c r="JQE10" s="318"/>
      <c r="JQF10" s="318"/>
      <c r="JQG10" s="318"/>
      <c r="JQH10" s="318"/>
      <c r="JQI10" s="318"/>
      <c r="JQJ10" s="318"/>
      <c r="JQK10" s="318"/>
      <c r="JQL10" s="318"/>
      <c r="JQM10" s="318"/>
      <c r="JQN10" s="318"/>
      <c r="JQO10" s="318"/>
      <c r="JQP10" s="318"/>
      <c r="JQQ10" s="318"/>
      <c r="JQR10" s="318"/>
      <c r="JQS10" s="318"/>
      <c r="JQT10" s="318"/>
      <c r="JQU10" s="318"/>
      <c r="JQV10" s="318"/>
      <c r="JQW10" s="318"/>
      <c r="JQX10" s="318"/>
      <c r="JQY10" s="318"/>
      <c r="JQZ10" s="318"/>
      <c r="JRA10" s="318"/>
      <c r="JRB10" s="318"/>
      <c r="JRC10" s="318"/>
      <c r="JRD10" s="318"/>
      <c r="JRE10" s="318"/>
      <c r="JRF10" s="318"/>
      <c r="JRG10" s="318"/>
      <c r="JRH10" s="318"/>
      <c r="JRI10" s="318"/>
      <c r="JRJ10" s="318"/>
      <c r="JRK10" s="318"/>
      <c r="JRL10" s="318"/>
      <c r="JRM10" s="318"/>
      <c r="JRN10" s="318"/>
      <c r="JRO10" s="318"/>
      <c r="JRP10" s="318"/>
      <c r="JRQ10" s="318"/>
      <c r="JRR10" s="318"/>
      <c r="JRS10" s="318"/>
      <c r="JRT10" s="318"/>
      <c r="JRU10" s="318"/>
      <c r="JRV10" s="318"/>
      <c r="JRW10" s="318"/>
      <c r="JRX10" s="318"/>
      <c r="JRY10" s="318"/>
      <c r="JRZ10" s="318"/>
      <c r="JSA10" s="318"/>
      <c r="JSB10" s="318"/>
      <c r="JSC10" s="318"/>
      <c r="JSD10" s="318"/>
      <c r="JSE10" s="318"/>
      <c r="JSF10" s="318"/>
      <c r="JSG10" s="318"/>
      <c r="JSH10" s="318"/>
      <c r="JSI10" s="318"/>
      <c r="JSJ10" s="318"/>
      <c r="JSK10" s="318"/>
      <c r="JSL10" s="318"/>
      <c r="JSM10" s="318"/>
      <c r="JSN10" s="318"/>
      <c r="JSO10" s="318"/>
      <c r="JSP10" s="318"/>
      <c r="JSQ10" s="318"/>
      <c r="JSR10" s="318"/>
      <c r="JSS10" s="318"/>
      <c r="JST10" s="318"/>
      <c r="JSU10" s="318"/>
      <c r="JSV10" s="318"/>
      <c r="JSW10" s="318"/>
      <c r="JSX10" s="318"/>
      <c r="JSY10" s="318"/>
      <c r="JSZ10" s="318"/>
      <c r="JTA10" s="318"/>
      <c r="JTB10" s="318"/>
      <c r="JTC10" s="318"/>
      <c r="JTD10" s="318"/>
      <c r="JTE10" s="318"/>
      <c r="JTF10" s="318"/>
      <c r="JTG10" s="318"/>
      <c r="JTH10" s="318"/>
      <c r="JTI10" s="318"/>
      <c r="JTJ10" s="318"/>
      <c r="JTK10" s="318"/>
      <c r="JTL10" s="318"/>
      <c r="JTM10" s="318"/>
      <c r="JTN10" s="318"/>
      <c r="JTO10" s="318"/>
      <c r="JTP10" s="318"/>
      <c r="JTQ10" s="318"/>
      <c r="JTR10" s="318"/>
      <c r="JTS10" s="318"/>
      <c r="JTT10" s="318"/>
      <c r="JTU10" s="318"/>
      <c r="JTV10" s="318"/>
      <c r="JTW10" s="318"/>
      <c r="JTX10" s="318"/>
      <c r="JTY10" s="318"/>
      <c r="JTZ10" s="318"/>
      <c r="JUA10" s="318"/>
      <c r="JUB10" s="318"/>
      <c r="JUC10" s="318"/>
      <c r="JUD10" s="318"/>
      <c r="JUE10" s="318"/>
      <c r="JUF10" s="318"/>
      <c r="JUG10" s="318"/>
      <c r="JUH10" s="318"/>
      <c r="JUI10" s="318"/>
      <c r="JUJ10" s="318"/>
      <c r="JUK10" s="318"/>
      <c r="JUL10" s="318"/>
      <c r="JUM10" s="318"/>
      <c r="JUN10" s="318"/>
      <c r="JUO10" s="318"/>
      <c r="JUP10" s="318"/>
      <c r="JUQ10" s="318"/>
      <c r="JUR10" s="318"/>
      <c r="JUS10" s="318"/>
      <c r="JUT10" s="318"/>
      <c r="JUU10" s="318"/>
      <c r="JUV10" s="318"/>
      <c r="JUW10" s="318"/>
      <c r="JUX10" s="318"/>
      <c r="JUY10" s="318"/>
      <c r="JUZ10" s="318"/>
      <c r="JVA10" s="318"/>
      <c r="JVB10" s="318"/>
      <c r="JVC10" s="318"/>
      <c r="JVD10" s="318"/>
      <c r="JVE10" s="318"/>
      <c r="JVF10" s="318"/>
      <c r="JVG10" s="318"/>
      <c r="JVH10" s="318"/>
      <c r="JVI10" s="318"/>
      <c r="JVJ10" s="318"/>
      <c r="JVK10" s="318"/>
      <c r="JVL10" s="318"/>
      <c r="JVM10" s="318"/>
      <c r="JVN10" s="318"/>
      <c r="JVO10" s="318"/>
      <c r="JVP10" s="318"/>
      <c r="JVQ10" s="318"/>
      <c r="JVR10" s="318"/>
      <c r="JVS10" s="318"/>
      <c r="JVT10" s="318"/>
      <c r="JVU10" s="318"/>
      <c r="JVV10" s="318"/>
      <c r="JVW10" s="318"/>
      <c r="JVX10" s="318"/>
      <c r="JVY10" s="318"/>
      <c r="JVZ10" s="318"/>
      <c r="JWA10" s="318"/>
      <c r="JWB10" s="318"/>
      <c r="JWC10" s="318"/>
      <c r="JWD10" s="318"/>
      <c r="JWE10" s="318"/>
      <c r="JWF10" s="318"/>
      <c r="JWG10" s="318"/>
      <c r="JWH10" s="318"/>
      <c r="JWI10" s="318"/>
      <c r="JWJ10" s="318"/>
      <c r="JWK10" s="318"/>
      <c r="JWL10" s="318"/>
      <c r="JWM10" s="318"/>
      <c r="JWN10" s="318"/>
      <c r="JWO10" s="318"/>
      <c r="JWP10" s="318"/>
      <c r="JWQ10" s="318"/>
      <c r="JWR10" s="318"/>
      <c r="JWS10" s="318"/>
      <c r="JWT10" s="318"/>
      <c r="JWU10" s="318"/>
      <c r="JWV10" s="318"/>
      <c r="JWW10" s="318"/>
      <c r="JWX10" s="318"/>
      <c r="JWY10" s="318"/>
      <c r="JWZ10" s="318"/>
      <c r="JXA10" s="318"/>
      <c r="JXB10" s="318"/>
      <c r="JXC10" s="318"/>
      <c r="JXD10" s="318"/>
      <c r="JXE10" s="318"/>
      <c r="JXF10" s="318"/>
      <c r="JXG10" s="318"/>
      <c r="JXH10" s="318"/>
      <c r="JXI10" s="318"/>
      <c r="JXJ10" s="318"/>
      <c r="JXK10" s="318"/>
      <c r="JXL10" s="318"/>
      <c r="JXM10" s="318"/>
      <c r="JXN10" s="318"/>
      <c r="JXO10" s="318"/>
      <c r="JXP10" s="318"/>
      <c r="JXQ10" s="318"/>
      <c r="JXR10" s="318"/>
      <c r="JXS10" s="318"/>
      <c r="JXT10" s="318"/>
      <c r="JXU10" s="318"/>
      <c r="JXV10" s="318"/>
      <c r="JXW10" s="318"/>
      <c r="JXX10" s="318"/>
      <c r="JXY10" s="318"/>
      <c r="JXZ10" s="318"/>
      <c r="JYA10" s="318"/>
      <c r="JYB10" s="318"/>
      <c r="JYC10" s="318"/>
      <c r="JYD10" s="318"/>
      <c r="JYE10" s="318"/>
      <c r="JYF10" s="318"/>
      <c r="JYG10" s="318"/>
      <c r="JYH10" s="318"/>
      <c r="JYI10" s="318"/>
      <c r="JYJ10" s="318"/>
      <c r="JYK10" s="318"/>
      <c r="JYL10" s="318"/>
      <c r="JYM10" s="318"/>
      <c r="JYN10" s="318"/>
      <c r="JYO10" s="318"/>
      <c r="JYP10" s="318"/>
      <c r="JYQ10" s="318"/>
      <c r="JYR10" s="318"/>
      <c r="JYS10" s="318"/>
      <c r="JYT10" s="318"/>
      <c r="JYU10" s="318"/>
      <c r="JYV10" s="318"/>
      <c r="JYW10" s="318"/>
      <c r="JYX10" s="318"/>
      <c r="JYY10" s="318"/>
      <c r="JYZ10" s="318"/>
      <c r="JZA10" s="318"/>
      <c r="JZB10" s="318"/>
      <c r="JZC10" s="318"/>
      <c r="JZD10" s="318"/>
      <c r="JZE10" s="318"/>
      <c r="JZF10" s="318"/>
      <c r="JZG10" s="318"/>
      <c r="JZH10" s="318"/>
      <c r="JZI10" s="318"/>
      <c r="JZJ10" s="318"/>
      <c r="JZK10" s="318"/>
      <c r="JZL10" s="318"/>
      <c r="JZM10" s="318"/>
      <c r="JZN10" s="318"/>
      <c r="JZO10" s="318"/>
      <c r="JZP10" s="318"/>
      <c r="JZQ10" s="318"/>
      <c r="JZR10" s="318"/>
      <c r="JZS10" s="318"/>
      <c r="JZT10" s="318"/>
      <c r="JZU10" s="318"/>
      <c r="JZV10" s="318"/>
      <c r="JZW10" s="318"/>
      <c r="JZX10" s="318"/>
      <c r="JZY10" s="318"/>
      <c r="JZZ10" s="318"/>
      <c r="KAA10" s="318"/>
      <c r="KAB10" s="318"/>
      <c r="KAC10" s="318"/>
      <c r="KAD10" s="318"/>
      <c r="KAE10" s="318"/>
      <c r="KAF10" s="318"/>
      <c r="KAG10" s="318"/>
      <c r="KAH10" s="318"/>
      <c r="KAI10" s="318"/>
      <c r="KAJ10" s="318"/>
      <c r="KAK10" s="318"/>
      <c r="KAL10" s="318"/>
      <c r="KAM10" s="318"/>
      <c r="KAN10" s="318"/>
      <c r="KAO10" s="318"/>
      <c r="KAP10" s="318"/>
      <c r="KAQ10" s="318"/>
      <c r="KAR10" s="318"/>
      <c r="KAS10" s="318"/>
      <c r="KAT10" s="318"/>
      <c r="KAU10" s="318"/>
      <c r="KAV10" s="318"/>
      <c r="KAW10" s="318"/>
      <c r="KAX10" s="318"/>
      <c r="KAY10" s="318"/>
      <c r="KAZ10" s="318"/>
      <c r="KBA10" s="318"/>
      <c r="KBB10" s="318"/>
      <c r="KBC10" s="318"/>
      <c r="KBD10" s="318"/>
      <c r="KBE10" s="318"/>
      <c r="KBF10" s="318"/>
      <c r="KBG10" s="318"/>
      <c r="KBH10" s="318"/>
      <c r="KBI10" s="318"/>
      <c r="KBJ10" s="318"/>
      <c r="KBK10" s="318"/>
      <c r="KBL10" s="318"/>
      <c r="KBM10" s="318"/>
      <c r="KBN10" s="318"/>
      <c r="KBO10" s="318"/>
      <c r="KBP10" s="318"/>
      <c r="KBQ10" s="318"/>
      <c r="KBR10" s="318"/>
      <c r="KBS10" s="318"/>
      <c r="KBT10" s="318"/>
      <c r="KBU10" s="318"/>
      <c r="KBV10" s="318"/>
      <c r="KBW10" s="318"/>
      <c r="KBX10" s="318"/>
      <c r="KBY10" s="318"/>
      <c r="KBZ10" s="318"/>
      <c r="KCA10" s="318"/>
      <c r="KCB10" s="318"/>
      <c r="KCC10" s="318"/>
      <c r="KCD10" s="318"/>
      <c r="KCE10" s="318"/>
      <c r="KCF10" s="318"/>
      <c r="KCG10" s="318"/>
      <c r="KCH10" s="318"/>
      <c r="KCI10" s="318"/>
      <c r="KCJ10" s="318"/>
      <c r="KCK10" s="318"/>
      <c r="KCL10" s="318"/>
      <c r="KCM10" s="318"/>
      <c r="KCN10" s="318"/>
      <c r="KCO10" s="318"/>
      <c r="KCP10" s="318"/>
      <c r="KCQ10" s="318"/>
      <c r="KCR10" s="318"/>
      <c r="KCS10" s="318"/>
      <c r="KCT10" s="318"/>
      <c r="KCU10" s="318"/>
      <c r="KCV10" s="318"/>
      <c r="KCW10" s="318"/>
      <c r="KCX10" s="318"/>
      <c r="KCY10" s="318"/>
      <c r="KCZ10" s="318"/>
      <c r="KDA10" s="318"/>
      <c r="KDB10" s="318"/>
      <c r="KDC10" s="318"/>
      <c r="KDD10" s="318"/>
      <c r="KDE10" s="318"/>
      <c r="KDF10" s="318"/>
      <c r="KDG10" s="318"/>
      <c r="KDH10" s="318"/>
      <c r="KDI10" s="318"/>
      <c r="KDJ10" s="318"/>
      <c r="KDK10" s="318"/>
      <c r="KDL10" s="318"/>
      <c r="KDM10" s="318"/>
      <c r="KDN10" s="318"/>
      <c r="KDO10" s="318"/>
      <c r="KDP10" s="318"/>
      <c r="KDQ10" s="318"/>
      <c r="KDR10" s="318"/>
      <c r="KDS10" s="318"/>
      <c r="KDT10" s="318"/>
      <c r="KDU10" s="318"/>
      <c r="KDV10" s="318"/>
      <c r="KDW10" s="318"/>
      <c r="KDX10" s="318"/>
      <c r="KDY10" s="318"/>
      <c r="KDZ10" s="318"/>
      <c r="KEA10" s="318"/>
      <c r="KEB10" s="318"/>
      <c r="KEC10" s="318"/>
      <c r="KED10" s="318"/>
      <c r="KEE10" s="318"/>
      <c r="KEF10" s="318"/>
      <c r="KEG10" s="318"/>
      <c r="KEH10" s="318"/>
      <c r="KEI10" s="318"/>
      <c r="KEJ10" s="318"/>
      <c r="KEK10" s="318"/>
      <c r="KEL10" s="318"/>
      <c r="KEM10" s="318"/>
      <c r="KEN10" s="318"/>
      <c r="KEO10" s="318"/>
      <c r="KEP10" s="318"/>
      <c r="KEQ10" s="318"/>
      <c r="KER10" s="318"/>
      <c r="KES10" s="318"/>
      <c r="KET10" s="318"/>
      <c r="KEU10" s="318"/>
      <c r="KEV10" s="318"/>
      <c r="KEW10" s="318"/>
      <c r="KEX10" s="318"/>
      <c r="KEY10" s="318"/>
      <c r="KEZ10" s="318"/>
      <c r="KFA10" s="318"/>
      <c r="KFB10" s="318"/>
      <c r="KFC10" s="318"/>
      <c r="KFD10" s="318"/>
      <c r="KFE10" s="318"/>
      <c r="KFF10" s="318"/>
      <c r="KFG10" s="318"/>
      <c r="KFH10" s="318"/>
      <c r="KFI10" s="318"/>
      <c r="KFJ10" s="318"/>
      <c r="KFK10" s="318"/>
      <c r="KFL10" s="318"/>
      <c r="KFM10" s="318"/>
      <c r="KFN10" s="318"/>
      <c r="KFO10" s="318"/>
      <c r="KFP10" s="318"/>
      <c r="KFQ10" s="318"/>
      <c r="KFR10" s="318"/>
      <c r="KFS10" s="318"/>
      <c r="KFT10" s="318"/>
      <c r="KFU10" s="318"/>
      <c r="KFV10" s="318"/>
      <c r="KFW10" s="318"/>
      <c r="KFX10" s="318"/>
      <c r="KFY10" s="318"/>
      <c r="KFZ10" s="318"/>
      <c r="KGA10" s="318"/>
      <c r="KGB10" s="318"/>
      <c r="KGC10" s="318"/>
      <c r="KGD10" s="318"/>
      <c r="KGE10" s="318"/>
      <c r="KGF10" s="318"/>
      <c r="KGG10" s="318"/>
      <c r="KGH10" s="318"/>
      <c r="KGI10" s="318"/>
      <c r="KGJ10" s="318"/>
      <c r="KGK10" s="318"/>
      <c r="KGL10" s="318"/>
      <c r="KGM10" s="318"/>
      <c r="KGN10" s="318"/>
      <c r="KGO10" s="318"/>
      <c r="KGP10" s="318"/>
      <c r="KGQ10" s="318"/>
      <c r="KGR10" s="318"/>
      <c r="KGS10" s="318"/>
      <c r="KGT10" s="318"/>
      <c r="KGU10" s="318"/>
      <c r="KGV10" s="318"/>
      <c r="KGW10" s="318"/>
      <c r="KGX10" s="318"/>
      <c r="KGY10" s="318"/>
      <c r="KGZ10" s="318"/>
      <c r="KHA10" s="318"/>
      <c r="KHB10" s="318"/>
      <c r="KHC10" s="318"/>
      <c r="KHD10" s="318"/>
      <c r="KHE10" s="318"/>
      <c r="KHF10" s="318"/>
      <c r="KHG10" s="318"/>
      <c r="KHH10" s="318"/>
      <c r="KHI10" s="318"/>
      <c r="KHJ10" s="318"/>
      <c r="KHK10" s="318"/>
      <c r="KHL10" s="318"/>
      <c r="KHM10" s="318"/>
      <c r="KHN10" s="318"/>
      <c r="KHO10" s="318"/>
      <c r="KHP10" s="318"/>
      <c r="KHQ10" s="318"/>
      <c r="KHR10" s="318"/>
      <c r="KHS10" s="318"/>
      <c r="KHT10" s="318"/>
      <c r="KHU10" s="318"/>
      <c r="KHV10" s="318"/>
      <c r="KHW10" s="318"/>
      <c r="KHX10" s="318"/>
      <c r="KHY10" s="318"/>
      <c r="KHZ10" s="318"/>
      <c r="KIA10" s="318"/>
      <c r="KIB10" s="318"/>
      <c r="KIC10" s="318"/>
      <c r="KID10" s="318"/>
      <c r="KIE10" s="318"/>
      <c r="KIF10" s="318"/>
      <c r="KIG10" s="318"/>
      <c r="KIH10" s="318"/>
      <c r="KII10" s="318"/>
      <c r="KIJ10" s="318"/>
      <c r="KIK10" s="318"/>
      <c r="KIL10" s="318"/>
      <c r="KIM10" s="318"/>
      <c r="KIN10" s="318"/>
      <c r="KIO10" s="318"/>
      <c r="KIP10" s="318"/>
      <c r="KIQ10" s="318"/>
      <c r="KIR10" s="318"/>
      <c r="KIS10" s="318"/>
      <c r="KIT10" s="318"/>
      <c r="KIU10" s="318"/>
      <c r="KIV10" s="318"/>
      <c r="KIW10" s="318"/>
      <c r="KIX10" s="318"/>
      <c r="KIY10" s="318"/>
      <c r="KIZ10" s="318"/>
      <c r="KJA10" s="318"/>
      <c r="KJB10" s="318"/>
      <c r="KJC10" s="318"/>
      <c r="KJD10" s="318"/>
      <c r="KJE10" s="318"/>
      <c r="KJF10" s="318"/>
      <c r="KJG10" s="318"/>
      <c r="KJH10" s="318"/>
      <c r="KJI10" s="318"/>
      <c r="KJJ10" s="318"/>
      <c r="KJK10" s="318"/>
      <c r="KJL10" s="318"/>
      <c r="KJM10" s="318"/>
      <c r="KJN10" s="318"/>
      <c r="KJO10" s="318"/>
      <c r="KJP10" s="318"/>
      <c r="KJQ10" s="318"/>
      <c r="KJR10" s="318"/>
      <c r="KJS10" s="318"/>
      <c r="KJT10" s="318"/>
      <c r="KJU10" s="318"/>
      <c r="KJV10" s="318"/>
      <c r="KJW10" s="318"/>
      <c r="KJX10" s="318"/>
      <c r="KJY10" s="318"/>
      <c r="KJZ10" s="318"/>
      <c r="KKA10" s="318"/>
      <c r="KKB10" s="318"/>
      <c r="KKC10" s="318"/>
      <c r="KKD10" s="318"/>
      <c r="KKE10" s="318"/>
      <c r="KKF10" s="318"/>
      <c r="KKG10" s="318"/>
      <c r="KKH10" s="318"/>
      <c r="KKI10" s="318"/>
      <c r="KKJ10" s="318"/>
      <c r="KKK10" s="318"/>
      <c r="KKL10" s="318"/>
      <c r="KKM10" s="318"/>
      <c r="KKN10" s="318"/>
      <c r="KKO10" s="318"/>
      <c r="KKP10" s="318"/>
      <c r="KKQ10" s="318"/>
      <c r="KKR10" s="318"/>
      <c r="KKS10" s="318"/>
      <c r="KKT10" s="318"/>
      <c r="KKU10" s="318"/>
      <c r="KKV10" s="318"/>
      <c r="KKW10" s="318"/>
      <c r="KKX10" s="318"/>
      <c r="KKY10" s="318"/>
      <c r="KKZ10" s="318"/>
      <c r="KLA10" s="318"/>
      <c r="KLB10" s="318"/>
      <c r="KLC10" s="318"/>
      <c r="KLD10" s="318"/>
      <c r="KLE10" s="318"/>
      <c r="KLF10" s="318"/>
      <c r="KLG10" s="318"/>
      <c r="KLH10" s="318"/>
      <c r="KLI10" s="318"/>
      <c r="KLJ10" s="318"/>
      <c r="KLK10" s="318"/>
      <c r="KLL10" s="318"/>
      <c r="KLM10" s="318"/>
      <c r="KLN10" s="318"/>
      <c r="KLO10" s="318"/>
      <c r="KLP10" s="318"/>
      <c r="KLQ10" s="318"/>
      <c r="KLR10" s="318"/>
      <c r="KLS10" s="318"/>
      <c r="KLT10" s="318"/>
      <c r="KLU10" s="318"/>
      <c r="KLV10" s="318"/>
      <c r="KLW10" s="318"/>
      <c r="KLX10" s="318"/>
      <c r="KLY10" s="318"/>
      <c r="KLZ10" s="318"/>
      <c r="KMA10" s="318"/>
      <c r="KMB10" s="318"/>
      <c r="KMC10" s="318"/>
      <c r="KMD10" s="318"/>
      <c r="KME10" s="318"/>
      <c r="KMF10" s="318"/>
      <c r="KMG10" s="318"/>
      <c r="KMH10" s="318"/>
      <c r="KMI10" s="318"/>
      <c r="KMJ10" s="318"/>
      <c r="KMK10" s="318"/>
      <c r="KML10" s="318"/>
      <c r="KMM10" s="318"/>
      <c r="KMN10" s="318"/>
      <c r="KMO10" s="318"/>
      <c r="KMP10" s="318"/>
      <c r="KMQ10" s="318"/>
      <c r="KMR10" s="318"/>
      <c r="KMS10" s="318"/>
      <c r="KMT10" s="318"/>
      <c r="KMU10" s="318"/>
      <c r="KMV10" s="318"/>
      <c r="KMW10" s="318"/>
      <c r="KMX10" s="318"/>
      <c r="KMY10" s="318"/>
      <c r="KMZ10" s="318"/>
      <c r="KNA10" s="318"/>
      <c r="KNB10" s="318"/>
      <c r="KNC10" s="318"/>
      <c r="KND10" s="318"/>
      <c r="KNE10" s="318"/>
      <c r="KNF10" s="318"/>
      <c r="KNG10" s="318"/>
      <c r="KNH10" s="318"/>
      <c r="KNI10" s="318"/>
      <c r="KNJ10" s="318"/>
      <c r="KNK10" s="318"/>
      <c r="KNL10" s="318"/>
      <c r="KNM10" s="318"/>
      <c r="KNN10" s="318"/>
      <c r="KNO10" s="318"/>
      <c r="KNP10" s="318"/>
      <c r="KNQ10" s="318"/>
      <c r="KNR10" s="318"/>
      <c r="KNS10" s="318"/>
      <c r="KNT10" s="318"/>
      <c r="KNU10" s="318"/>
      <c r="KNV10" s="318"/>
      <c r="KNW10" s="318"/>
      <c r="KNX10" s="318"/>
      <c r="KNY10" s="318"/>
      <c r="KNZ10" s="318"/>
      <c r="KOA10" s="318"/>
      <c r="KOB10" s="318"/>
      <c r="KOC10" s="318"/>
      <c r="KOD10" s="318"/>
      <c r="KOE10" s="318"/>
      <c r="KOF10" s="318"/>
      <c r="KOG10" s="318"/>
      <c r="KOH10" s="318"/>
      <c r="KOI10" s="318"/>
      <c r="KOJ10" s="318"/>
      <c r="KOK10" s="318"/>
      <c r="KOL10" s="318"/>
      <c r="KOM10" s="318"/>
      <c r="KON10" s="318"/>
      <c r="KOO10" s="318"/>
      <c r="KOP10" s="318"/>
      <c r="KOQ10" s="318"/>
      <c r="KOR10" s="318"/>
      <c r="KOS10" s="318"/>
      <c r="KOT10" s="318"/>
      <c r="KOU10" s="318"/>
      <c r="KOV10" s="318"/>
      <c r="KOW10" s="318"/>
      <c r="KOX10" s="318"/>
      <c r="KOY10" s="318"/>
      <c r="KOZ10" s="318"/>
      <c r="KPA10" s="318"/>
      <c r="KPB10" s="318"/>
      <c r="KPC10" s="318"/>
      <c r="KPD10" s="318"/>
      <c r="KPE10" s="318"/>
      <c r="KPF10" s="318"/>
      <c r="KPG10" s="318"/>
      <c r="KPH10" s="318"/>
      <c r="KPI10" s="318"/>
      <c r="KPJ10" s="318"/>
      <c r="KPK10" s="318"/>
      <c r="KPL10" s="318"/>
      <c r="KPM10" s="318"/>
      <c r="KPN10" s="318"/>
      <c r="KPO10" s="318"/>
      <c r="KPP10" s="318"/>
      <c r="KPQ10" s="318"/>
      <c r="KPR10" s="318"/>
      <c r="KPS10" s="318"/>
      <c r="KPT10" s="318"/>
      <c r="KPU10" s="318"/>
      <c r="KPV10" s="318"/>
      <c r="KPW10" s="318"/>
      <c r="KPX10" s="318"/>
      <c r="KPY10" s="318"/>
      <c r="KPZ10" s="318"/>
      <c r="KQA10" s="318"/>
      <c r="KQB10" s="318"/>
      <c r="KQC10" s="318"/>
      <c r="KQD10" s="318"/>
      <c r="KQE10" s="318"/>
      <c r="KQF10" s="318"/>
      <c r="KQG10" s="318"/>
      <c r="KQH10" s="318"/>
      <c r="KQI10" s="318"/>
      <c r="KQJ10" s="318"/>
      <c r="KQK10" s="318"/>
      <c r="KQL10" s="318"/>
      <c r="KQM10" s="318"/>
      <c r="KQN10" s="318"/>
      <c r="KQO10" s="318"/>
      <c r="KQP10" s="318"/>
      <c r="KQQ10" s="318"/>
      <c r="KQR10" s="318"/>
      <c r="KQS10" s="318"/>
      <c r="KQT10" s="318"/>
      <c r="KQU10" s="318"/>
      <c r="KQV10" s="318"/>
      <c r="KQW10" s="318"/>
      <c r="KQX10" s="318"/>
      <c r="KQY10" s="318"/>
      <c r="KQZ10" s="318"/>
      <c r="KRA10" s="318"/>
      <c r="KRB10" s="318"/>
      <c r="KRC10" s="318"/>
      <c r="KRD10" s="318"/>
      <c r="KRE10" s="318"/>
      <c r="KRF10" s="318"/>
      <c r="KRG10" s="318"/>
      <c r="KRH10" s="318"/>
      <c r="KRI10" s="318"/>
      <c r="KRJ10" s="318"/>
      <c r="KRK10" s="318"/>
      <c r="KRL10" s="318"/>
      <c r="KRM10" s="318"/>
      <c r="KRN10" s="318"/>
      <c r="KRO10" s="318"/>
      <c r="KRP10" s="318"/>
      <c r="KRQ10" s="318"/>
      <c r="KRR10" s="318"/>
      <c r="KRS10" s="318"/>
      <c r="KRT10" s="318"/>
      <c r="KRU10" s="318"/>
      <c r="KRV10" s="318"/>
      <c r="KRW10" s="318"/>
      <c r="KRX10" s="318"/>
      <c r="KRY10" s="318"/>
      <c r="KRZ10" s="318"/>
      <c r="KSA10" s="318"/>
      <c r="KSB10" s="318"/>
      <c r="KSC10" s="318"/>
      <c r="KSD10" s="318"/>
      <c r="KSE10" s="318"/>
      <c r="KSF10" s="318"/>
      <c r="KSG10" s="318"/>
      <c r="KSH10" s="318"/>
      <c r="KSI10" s="318"/>
      <c r="KSJ10" s="318"/>
      <c r="KSK10" s="318"/>
      <c r="KSL10" s="318"/>
      <c r="KSM10" s="318"/>
      <c r="KSN10" s="318"/>
      <c r="KSO10" s="318"/>
      <c r="KSP10" s="318"/>
      <c r="KSQ10" s="318"/>
      <c r="KSR10" s="318"/>
      <c r="KSS10" s="318"/>
      <c r="KST10" s="318"/>
      <c r="KSU10" s="318"/>
      <c r="KSV10" s="318"/>
      <c r="KSW10" s="318"/>
      <c r="KSX10" s="318"/>
      <c r="KSY10" s="318"/>
      <c r="KSZ10" s="318"/>
      <c r="KTA10" s="318"/>
      <c r="KTB10" s="318"/>
      <c r="KTC10" s="318"/>
      <c r="KTD10" s="318"/>
      <c r="KTE10" s="318"/>
      <c r="KTF10" s="318"/>
      <c r="KTG10" s="318"/>
      <c r="KTH10" s="318"/>
      <c r="KTI10" s="318"/>
      <c r="KTJ10" s="318"/>
      <c r="KTK10" s="318"/>
      <c r="KTL10" s="318"/>
      <c r="KTM10" s="318"/>
      <c r="KTN10" s="318"/>
      <c r="KTO10" s="318"/>
      <c r="KTP10" s="318"/>
      <c r="KTQ10" s="318"/>
      <c r="KTR10" s="318"/>
      <c r="KTS10" s="318"/>
      <c r="KTT10" s="318"/>
      <c r="KTU10" s="318"/>
      <c r="KTV10" s="318"/>
      <c r="KTW10" s="318"/>
      <c r="KTX10" s="318"/>
      <c r="KTY10" s="318"/>
      <c r="KTZ10" s="318"/>
      <c r="KUA10" s="318"/>
      <c r="KUB10" s="318"/>
      <c r="KUC10" s="318"/>
      <c r="KUD10" s="318"/>
      <c r="KUE10" s="318"/>
      <c r="KUF10" s="318"/>
      <c r="KUG10" s="318"/>
      <c r="KUH10" s="318"/>
      <c r="KUI10" s="318"/>
      <c r="KUJ10" s="318"/>
      <c r="KUK10" s="318"/>
      <c r="KUL10" s="318"/>
      <c r="KUM10" s="318"/>
      <c r="KUN10" s="318"/>
      <c r="KUO10" s="318"/>
      <c r="KUP10" s="318"/>
      <c r="KUQ10" s="318"/>
      <c r="KUR10" s="318"/>
      <c r="KUS10" s="318"/>
      <c r="KUT10" s="318"/>
      <c r="KUU10" s="318"/>
      <c r="KUV10" s="318"/>
      <c r="KUW10" s="318"/>
      <c r="KUX10" s="318"/>
      <c r="KUY10" s="318"/>
      <c r="KUZ10" s="318"/>
      <c r="KVA10" s="318"/>
      <c r="KVB10" s="318"/>
      <c r="KVC10" s="318"/>
      <c r="KVD10" s="318"/>
      <c r="KVE10" s="318"/>
      <c r="KVF10" s="318"/>
      <c r="KVG10" s="318"/>
      <c r="KVH10" s="318"/>
      <c r="KVI10" s="318"/>
      <c r="KVJ10" s="318"/>
      <c r="KVK10" s="318"/>
      <c r="KVL10" s="318"/>
      <c r="KVM10" s="318"/>
      <c r="KVN10" s="318"/>
      <c r="KVO10" s="318"/>
      <c r="KVP10" s="318"/>
      <c r="KVQ10" s="318"/>
      <c r="KVR10" s="318"/>
      <c r="KVS10" s="318"/>
      <c r="KVT10" s="318"/>
      <c r="KVU10" s="318"/>
      <c r="KVV10" s="318"/>
      <c r="KVW10" s="318"/>
      <c r="KVX10" s="318"/>
      <c r="KVY10" s="318"/>
      <c r="KVZ10" s="318"/>
      <c r="KWA10" s="318"/>
      <c r="KWB10" s="318"/>
      <c r="KWC10" s="318"/>
      <c r="KWD10" s="318"/>
      <c r="KWE10" s="318"/>
      <c r="KWF10" s="318"/>
      <c r="KWG10" s="318"/>
      <c r="KWH10" s="318"/>
      <c r="KWI10" s="318"/>
      <c r="KWJ10" s="318"/>
      <c r="KWK10" s="318"/>
      <c r="KWL10" s="318"/>
      <c r="KWM10" s="318"/>
      <c r="KWN10" s="318"/>
      <c r="KWO10" s="318"/>
      <c r="KWP10" s="318"/>
      <c r="KWQ10" s="318"/>
      <c r="KWR10" s="318"/>
      <c r="KWS10" s="318"/>
      <c r="KWT10" s="318"/>
      <c r="KWU10" s="318"/>
      <c r="KWV10" s="318"/>
      <c r="KWW10" s="318"/>
      <c r="KWX10" s="318"/>
      <c r="KWY10" s="318"/>
      <c r="KWZ10" s="318"/>
      <c r="KXA10" s="318"/>
      <c r="KXB10" s="318"/>
      <c r="KXC10" s="318"/>
      <c r="KXD10" s="318"/>
      <c r="KXE10" s="318"/>
      <c r="KXF10" s="318"/>
      <c r="KXG10" s="318"/>
      <c r="KXH10" s="318"/>
      <c r="KXI10" s="318"/>
      <c r="KXJ10" s="318"/>
      <c r="KXK10" s="318"/>
      <c r="KXL10" s="318"/>
      <c r="KXM10" s="318"/>
      <c r="KXN10" s="318"/>
      <c r="KXO10" s="318"/>
      <c r="KXP10" s="318"/>
      <c r="KXQ10" s="318"/>
      <c r="KXR10" s="318"/>
      <c r="KXS10" s="318"/>
      <c r="KXT10" s="318"/>
      <c r="KXU10" s="318"/>
      <c r="KXV10" s="318"/>
      <c r="KXW10" s="318"/>
      <c r="KXX10" s="318"/>
      <c r="KXY10" s="318"/>
      <c r="KXZ10" s="318"/>
      <c r="KYA10" s="318"/>
      <c r="KYB10" s="318"/>
      <c r="KYC10" s="318"/>
      <c r="KYD10" s="318"/>
      <c r="KYE10" s="318"/>
      <c r="KYF10" s="318"/>
      <c r="KYG10" s="318"/>
      <c r="KYH10" s="318"/>
      <c r="KYI10" s="318"/>
      <c r="KYJ10" s="318"/>
      <c r="KYK10" s="318"/>
      <c r="KYL10" s="318"/>
      <c r="KYM10" s="318"/>
      <c r="KYN10" s="318"/>
      <c r="KYO10" s="318"/>
      <c r="KYP10" s="318"/>
      <c r="KYQ10" s="318"/>
      <c r="KYR10" s="318"/>
      <c r="KYS10" s="318"/>
      <c r="KYT10" s="318"/>
      <c r="KYU10" s="318"/>
      <c r="KYV10" s="318"/>
      <c r="KYW10" s="318"/>
      <c r="KYX10" s="318"/>
      <c r="KYY10" s="318"/>
      <c r="KYZ10" s="318"/>
      <c r="KZA10" s="318"/>
      <c r="KZB10" s="318"/>
      <c r="KZC10" s="318"/>
      <c r="KZD10" s="318"/>
      <c r="KZE10" s="318"/>
      <c r="KZF10" s="318"/>
      <c r="KZG10" s="318"/>
      <c r="KZH10" s="318"/>
      <c r="KZI10" s="318"/>
      <c r="KZJ10" s="318"/>
      <c r="KZK10" s="318"/>
      <c r="KZL10" s="318"/>
      <c r="KZM10" s="318"/>
      <c r="KZN10" s="318"/>
      <c r="KZO10" s="318"/>
      <c r="KZP10" s="318"/>
      <c r="KZQ10" s="318"/>
      <c r="KZR10" s="318"/>
      <c r="KZS10" s="318"/>
      <c r="KZT10" s="318"/>
      <c r="KZU10" s="318"/>
      <c r="KZV10" s="318"/>
      <c r="KZW10" s="318"/>
      <c r="KZX10" s="318"/>
      <c r="KZY10" s="318"/>
      <c r="KZZ10" s="318"/>
      <c r="LAA10" s="318"/>
      <c r="LAB10" s="318"/>
      <c r="LAC10" s="318"/>
      <c r="LAD10" s="318"/>
      <c r="LAE10" s="318"/>
      <c r="LAF10" s="318"/>
      <c r="LAG10" s="318"/>
      <c r="LAH10" s="318"/>
      <c r="LAI10" s="318"/>
      <c r="LAJ10" s="318"/>
      <c r="LAK10" s="318"/>
      <c r="LAL10" s="318"/>
      <c r="LAM10" s="318"/>
      <c r="LAN10" s="318"/>
      <c r="LAO10" s="318"/>
      <c r="LAP10" s="318"/>
      <c r="LAQ10" s="318"/>
      <c r="LAR10" s="318"/>
      <c r="LAS10" s="318"/>
      <c r="LAT10" s="318"/>
      <c r="LAU10" s="318"/>
      <c r="LAV10" s="318"/>
      <c r="LAW10" s="318"/>
      <c r="LAX10" s="318"/>
      <c r="LAY10" s="318"/>
      <c r="LAZ10" s="318"/>
      <c r="LBA10" s="318"/>
      <c r="LBB10" s="318"/>
      <c r="LBC10" s="318"/>
      <c r="LBD10" s="318"/>
      <c r="LBE10" s="318"/>
      <c r="LBF10" s="318"/>
      <c r="LBG10" s="318"/>
      <c r="LBH10" s="318"/>
      <c r="LBI10" s="318"/>
      <c r="LBJ10" s="318"/>
      <c r="LBK10" s="318"/>
      <c r="LBL10" s="318"/>
      <c r="LBM10" s="318"/>
      <c r="LBN10" s="318"/>
      <c r="LBO10" s="318"/>
      <c r="LBP10" s="318"/>
      <c r="LBQ10" s="318"/>
      <c r="LBR10" s="318"/>
      <c r="LBS10" s="318"/>
      <c r="LBT10" s="318"/>
      <c r="LBU10" s="318"/>
      <c r="LBV10" s="318"/>
      <c r="LBW10" s="318"/>
      <c r="LBX10" s="318"/>
      <c r="LBY10" s="318"/>
      <c r="LBZ10" s="318"/>
      <c r="LCA10" s="318"/>
      <c r="LCB10" s="318"/>
      <c r="LCC10" s="318"/>
      <c r="LCD10" s="318"/>
      <c r="LCE10" s="318"/>
      <c r="LCF10" s="318"/>
      <c r="LCG10" s="318"/>
      <c r="LCH10" s="318"/>
      <c r="LCI10" s="318"/>
      <c r="LCJ10" s="318"/>
      <c r="LCK10" s="318"/>
      <c r="LCL10" s="318"/>
      <c r="LCM10" s="318"/>
      <c r="LCN10" s="318"/>
      <c r="LCO10" s="318"/>
      <c r="LCP10" s="318"/>
      <c r="LCQ10" s="318"/>
      <c r="LCR10" s="318"/>
      <c r="LCS10" s="318"/>
      <c r="LCT10" s="318"/>
      <c r="LCU10" s="318"/>
      <c r="LCV10" s="318"/>
      <c r="LCW10" s="318"/>
      <c r="LCX10" s="318"/>
      <c r="LCY10" s="318"/>
      <c r="LCZ10" s="318"/>
      <c r="LDA10" s="318"/>
      <c r="LDB10" s="318"/>
      <c r="LDC10" s="318"/>
      <c r="LDD10" s="318"/>
      <c r="LDE10" s="318"/>
      <c r="LDF10" s="318"/>
      <c r="LDG10" s="318"/>
      <c r="LDH10" s="318"/>
      <c r="LDI10" s="318"/>
      <c r="LDJ10" s="318"/>
      <c r="LDK10" s="318"/>
      <c r="LDL10" s="318"/>
      <c r="LDM10" s="318"/>
      <c r="LDN10" s="318"/>
      <c r="LDO10" s="318"/>
      <c r="LDP10" s="318"/>
      <c r="LDQ10" s="318"/>
      <c r="LDR10" s="318"/>
      <c r="LDS10" s="318"/>
      <c r="LDT10" s="318"/>
      <c r="LDU10" s="318"/>
      <c r="LDV10" s="318"/>
      <c r="LDW10" s="318"/>
      <c r="LDX10" s="318"/>
      <c r="LDY10" s="318"/>
      <c r="LDZ10" s="318"/>
      <c r="LEA10" s="318"/>
      <c r="LEB10" s="318"/>
      <c r="LEC10" s="318"/>
      <c r="LED10" s="318"/>
      <c r="LEE10" s="318"/>
      <c r="LEF10" s="318"/>
      <c r="LEG10" s="318"/>
      <c r="LEH10" s="318"/>
      <c r="LEI10" s="318"/>
      <c r="LEJ10" s="318"/>
      <c r="LEK10" s="318"/>
      <c r="LEL10" s="318"/>
      <c r="LEM10" s="318"/>
      <c r="LEN10" s="318"/>
      <c r="LEO10" s="318"/>
      <c r="LEP10" s="318"/>
      <c r="LEQ10" s="318"/>
      <c r="LER10" s="318"/>
      <c r="LES10" s="318"/>
      <c r="LET10" s="318"/>
      <c r="LEU10" s="318"/>
      <c r="LEV10" s="318"/>
      <c r="LEW10" s="318"/>
      <c r="LEX10" s="318"/>
      <c r="LEY10" s="318"/>
      <c r="LEZ10" s="318"/>
      <c r="LFA10" s="318"/>
      <c r="LFB10" s="318"/>
      <c r="LFC10" s="318"/>
      <c r="LFD10" s="318"/>
      <c r="LFE10" s="318"/>
      <c r="LFF10" s="318"/>
      <c r="LFG10" s="318"/>
      <c r="LFH10" s="318"/>
      <c r="LFI10" s="318"/>
      <c r="LFJ10" s="318"/>
      <c r="LFK10" s="318"/>
      <c r="LFL10" s="318"/>
      <c r="LFM10" s="318"/>
      <c r="LFN10" s="318"/>
      <c r="LFO10" s="318"/>
      <c r="LFP10" s="318"/>
      <c r="LFQ10" s="318"/>
      <c r="LFR10" s="318"/>
      <c r="LFS10" s="318"/>
      <c r="LFT10" s="318"/>
      <c r="LFU10" s="318"/>
      <c r="LFV10" s="318"/>
      <c r="LFW10" s="318"/>
      <c r="LFX10" s="318"/>
      <c r="LFY10" s="318"/>
      <c r="LFZ10" s="318"/>
      <c r="LGA10" s="318"/>
      <c r="LGB10" s="318"/>
      <c r="LGC10" s="318"/>
      <c r="LGD10" s="318"/>
      <c r="LGE10" s="318"/>
      <c r="LGF10" s="318"/>
      <c r="LGG10" s="318"/>
      <c r="LGH10" s="318"/>
      <c r="LGI10" s="318"/>
      <c r="LGJ10" s="318"/>
      <c r="LGK10" s="318"/>
      <c r="LGL10" s="318"/>
      <c r="LGM10" s="318"/>
      <c r="LGN10" s="318"/>
      <c r="LGO10" s="318"/>
      <c r="LGP10" s="318"/>
      <c r="LGQ10" s="318"/>
      <c r="LGR10" s="318"/>
      <c r="LGS10" s="318"/>
      <c r="LGT10" s="318"/>
      <c r="LGU10" s="318"/>
      <c r="LGV10" s="318"/>
      <c r="LGW10" s="318"/>
      <c r="LGX10" s="318"/>
      <c r="LGY10" s="318"/>
      <c r="LGZ10" s="318"/>
      <c r="LHA10" s="318"/>
      <c r="LHB10" s="318"/>
      <c r="LHC10" s="318"/>
      <c r="LHD10" s="318"/>
      <c r="LHE10" s="318"/>
      <c r="LHF10" s="318"/>
      <c r="LHG10" s="318"/>
      <c r="LHH10" s="318"/>
      <c r="LHI10" s="318"/>
      <c r="LHJ10" s="318"/>
      <c r="LHK10" s="318"/>
      <c r="LHL10" s="318"/>
      <c r="LHM10" s="318"/>
      <c r="LHN10" s="318"/>
      <c r="LHO10" s="318"/>
      <c r="LHP10" s="318"/>
      <c r="LHQ10" s="318"/>
      <c r="LHR10" s="318"/>
      <c r="LHS10" s="318"/>
      <c r="LHT10" s="318"/>
      <c r="LHU10" s="318"/>
      <c r="LHV10" s="318"/>
      <c r="LHW10" s="318"/>
      <c r="LHX10" s="318"/>
      <c r="LHY10" s="318"/>
      <c r="LHZ10" s="318"/>
      <c r="LIA10" s="318"/>
      <c r="LIB10" s="318"/>
      <c r="LIC10" s="318"/>
      <c r="LID10" s="318"/>
      <c r="LIE10" s="318"/>
      <c r="LIF10" s="318"/>
      <c r="LIG10" s="318"/>
      <c r="LIH10" s="318"/>
      <c r="LII10" s="318"/>
      <c r="LIJ10" s="318"/>
      <c r="LIK10" s="318"/>
      <c r="LIL10" s="318"/>
      <c r="LIM10" s="318"/>
      <c r="LIN10" s="318"/>
      <c r="LIO10" s="318"/>
      <c r="LIP10" s="318"/>
      <c r="LIQ10" s="318"/>
      <c r="LIR10" s="318"/>
      <c r="LIS10" s="318"/>
      <c r="LIT10" s="318"/>
      <c r="LIU10" s="318"/>
      <c r="LIV10" s="318"/>
      <c r="LIW10" s="318"/>
      <c r="LIX10" s="318"/>
      <c r="LIY10" s="318"/>
      <c r="LIZ10" s="318"/>
      <c r="LJA10" s="318"/>
      <c r="LJB10" s="318"/>
      <c r="LJC10" s="318"/>
      <c r="LJD10" s="318"/>
      <c r="LJE10" s="318"/>
      <c r="LJF10" s="318"/>
      <c r="LJG10" s="318"/>
      <c r="LJH10" s="318"/>
      <c r="LJI10" s="318"/>
      <c r="LJJ10" s="318"/>
      <c r="LJK10" s="318"/>
      <c r="LJL10" s="318"/>
      <c r="LJM10" s="318"/>
      <c r="LJN10" s="318"/>
      <c r="LJO10" s="318"/>
      <c r="LJP10" s="318"/>
      <c r="LJQ10" s="318"/>
      <c r="LJR10" s="318"/>
      <c r="LJS10" s="318"/>
      <c r="LJT10" s="318"/>
      <c r="LJU10" s="318"/>
      <c r="LJV10" s="318"/>
      <c r="LJW10" s="318"/>
      <c r="LJX10" s="318"/>
      <c r="LJY10" s="318"/>
      <c r="LJZ10" s="318"/>
      <c r="LKA10" s="318"/>
      <c r="LKB10" s="318"/>
      <c r="LKC10" s="318"/>
      <c r="LKD10" s="318"/>
      <c r="LKE10" s="318"/>
      <c r="LKF10" s="318"/>
      <c r="LKG10" s="318"/>
      <c r="LKH10" s="318"/>
      <c r="LKI10" s="318"/>
      <c r="LKJ10" s="318"/>
      <c r="LKK10" s="318"/>
      <c r="LKL10" s="318"/>
      <c r="LKM10" s="318"/>
      <c r="LKN10" s="318"/>
      <c r="LKO10" s="318"/>
      <c r="LKP10" s="318"/>
      <c r="LKQ10" s="318"/>
      <c r="LKR10" s="318"/>
      <c r="LKS10" s="318"/>
      <c r="LKT10" s="318"/>
      <c r="LKU10" s="318"/>
      <c r="LKV10" s="318"/>
      <c r="LKW10" s="318"/>
      <c r="LKX10" s="318"/>
      <c r="LKY10" s="318"/>
      <c r="LKZ10" s="318"/>
      <c r="LLA10" s="318"/>
      <c r="LLB10" s="318"/>
      <c r="LLC10" s="318"/>
      <c r="LLD10" s="318"/>
      <c r="LLE10" s="318"/>
      <c r="LLF10" s="318"/>
      <c r="LLG10" s="318"/>
      <c r="LLH10" s="318"/>
      <c r="LLI10" s="318"/>
      <c r="LLJ10" s="318"/>
      <c r="LLK10" s="318"/>
      <c r="LLL10" s="318"/>
      <c r="LLM10" s="318"/>
      <c r="LLN10" s="318"/>
      <c r="LLO10" s="318"/>
      <c r="LLP10" s="318"/>
      <c r="LLQ10" s="318"/>
      <c r="LLR10" s="318"/>
      <c r="LLS10" s="318"/>
      <c r="LLT10" s="318"/>
      <c r="LLU10" s="318"/>
      <c r="LLV10" s="318"/>
      <c r="LLW10" s="318"/>
      <c r="LLX10" s="318"/>
      <c r="LLY10" s="318"/>
      <c r="LLZ10" s="318"/>
      <c r="LMA10" s="318"/>
      <c r="LMB10" s="318"/>
      <c r="LMC10" s="318"/>
      <c r="LMD10" s="318"/>
      <c r="LME10" s="318"/>
      <c r="LMF10" s="318"/>
      <c r="LMG10" s="318"/>
      <c r="LMH10" s="318"/>
      <c r="LMI10" s="318"/>
      <c r="LMJ10" s="318"/>
      <c r="LMK10" s="318"/>
      <c r="LML10" s="318"/>
      <c r="LMM10" s="318"/>
      <c r="LMN10" s="318"/>
      <c r="LMO10" s="318"/>
      <c r="LMP10" s="318"/>
      <c r="LMQ10" s="318"/>
      <c r="LMR10" s="318"/>
      <c r="LMS10" s="318"/>
      <c r="LMT10" s="318"/>
      <c r="LMU10" s="318"/>
      <c r="LMV10" s="318"/>
      <c r="LMW10" s="318"/>
      <c r="LMX10" s="318"/>
      <c r="LMY10" s="318"/>
      <c r="LMZ10" s="318"/>
      <c r="LNA10" s="318"/>
      <c r="LNB10" s="318"/>
      <c r="LNC10" s="318"/>
      <c r="LND10" s="318"/>
      <c r="LNE10" s="318"/>
      <c r="LNF10" s="318"/>
      <c r="LNG10" s="318"/>
      <c r="LNH10" s="318"/>
      <c r="LNI10" s="318"/>
      <c r="LNJ10" s="318"/>
      <c r="LNK10" s="318"/>
      <c r="LNL10" s="318"/>
      <c r="LNM10" s="318"/>
      <c r="LNN10" s="318"/>
      <c r="LNO10" s="318"/>
      <c r="LNP10" s="318"/>
      <c r="LNQ10" s="318"/>
      <c r="LNR10" s="318"/>
      <c r="LNS10" s="318"/>
      <c r="LNT10" s="318"/>
      <c r="LNU10" s="318"/>
      <c r="LNV10" s="318"/>
      <c r="LNW10" s="318"/>
      <c r="LNX10" s="318"/>
      <c r="LNY10" s="318"/>
      <c r="LNZ10" s="318"/>
      <c r="LOA10" s="318"/>
      <c r="LOB10" s="318"/>
      <c r="LOC10" s="318"/>
      <c r="LOD10" s="318"/>
      <c r="LOE10" s="318"/>
      <c r="LOF10" s="318"/>
      <c r="LOG10" s="318"/>
      <c r="LOH10" s="318"/>
      <c r="LOI10" s="318"/>
      <c r="LOJ10" s="318"/>
      <c r="LOK10" s="318"/>
      <c r="LOL10" s="318"/>
      <c r="LOM10" s="318"/>
      <c r="LON10" s="318"/>
      <c r="LOO10" s="318"/>
      <c r="LOP10" s="318"/>
      <c r="LOQ10" s="318"/>
      <c r="LOR10" s="318"/>
      <c r="LOS10" s="318"/>
      <c r="LOT10" s="318"/>
      <c r="LOU10" s="318"/>
      <c r="LOV10" s="318"/>
      <c r="LOW10" s="318"/>
      <c r="LOX10" s="318"/>
      <c r="LOY10" s="318"/>
      <c r="LOZ10" s="318"/>
      <c r="LPA10" s="318"/>
      <c r="LPB10" s="318"/>
      <c r="LPC10" s="318"/>
      <c r="LPD10" s="318"/>
      <c r="LPE10" s="318"/>
      <c r="LPF10" s="318"/>
      <c r="LPG10" s="318"/>
      <c r="LPH10" s="318"/>
      <c r="LPI10" s="318"/>
      <c r="LPJ10" s="318"/>
      <c r="LPK10" s="318"/>
      <c r="LPL10" s="318"/>
      <c r="LPM10" s="318"/>
      <c r="LPN10" s="318"/>
      <c r="LPO10" s="318"/>
      <c r="LPP10" s="318"/>
      <c r="LPQ10" s="318"/>
      <c r="LPR10" s="318"/>
      <c r="LPS10" s="318"/>
      <c r="LPT10" s="318"/>
      <c r="LPU10" s="318"/>
      <c r="LPV10" s="318"/>
      <c r="LPW10" s="318"/>
      <c r="LPX10" s="318"/>
      <c r="LPY10" s="318"/>
      <c r="LPZ10" s="318"/>
      <c r="LQA10" s="318"/>
      <c r="LQB10" s="318"/>
      <c r="LQC10" s="318"/>
      <c r="LQD10" s="318"/>
      <c r="LQE10" s="318"/>
      <c r="LQF10" s="318"/>
      <c r="LQG10" s="318"/>
      <c r="LQH10" s="318"/>
      <c r="LQI10" s="318"/>
      <c r="LQJ10" s="318"/>
      <c r="LQK10" s="318"/>
      <c r="LQL10" s="318"/>
      <c r="LQM10" s="318"/>
      <c r="LQN10" s="318"/>
      <c r="LQO10" s="318"/>
      <c r="LQP10" s="318"/>
      <c r="LQQ10" s="318"/>
      <c r="LQR10" s="318"/>
      <c r="LQS10" s="318"/>
      <c r="LQT10" s="318"/>
      <c r="LQU10" s="318"/>
      <c r="LQV10" s="318"/>
      <c r="LQW10" s="318"/>
      <c r="LQX10" s="318"/>
      <c r="LQY10" s="318"/>
      <c r="LQZ10" s="318"/>
      <c r="LRA10" s="318"/>
      <c r="LRB10" s="318"/>
      <c r="LRC10" s="318"/>
      <c r="LRD10" s="318"/>
      <c r="LRE10" s="318"/>
      <c r="LRF10" s="318"/>
      <c r="LRG10" s="318"/>
      <c r="LRH10" s="318"/>
      <c r="LRI10" s="318"/>
      <c r="LRJ10" s="318"/>
      <c r="LRK10" s="318"/>
      <c r="LRL10" s="318"/>
      <c r="LRM10" s="318"/>
      <c r="LRN10" s="318"/>
      <c r="LRO10" s="318"/>
      <c r="LRP10" s="318"/>
      <c r="LRQ10" s="318"/>
      <c r="LRR10" s="318"/>
      <c r="LRS10" s="318"/>
      <c r="LRT10" s="318"/>
      <c r="LRU10" s="318"/>
      <c r="LRV10" s="318"/>
      <c r="LRW10" s="318"/>
      <c r="LRX10" s="318"/>
      <c r="LRY10" s="318"/>
      <c r="LRZ10" s="318"/>
      <c r="LSA10" s="318"/>
      <c r="LSB10" s="318"/>
      <c r="LSC10" s="318"/>
      <c r="LSD10" s="318"/>
      <c r="LSE10" s="318"/>
      <c r="LSF10" s="318"/>
      <c r="LSG10" s="318"/>
      <c r="LSH10" s="318"/>
      <c r="LSI10" s="318"/>
      <c r="LSJ10" s="318"/>
      <c r="LSK10" s="318"/>
      <c r="LSL10" s="318"/>
      <c r="LSM10" s="318"/>
      <c r="LSN10" s="318"/>
      <c r="LSO10" s="318"/>
      <c r="LSP10" s="318"/>
      <c r="LSQ10" s="318"/>
      <c r="LSR10" s="318"/>
      <c r="LSS10" s="318"/>
      <c r="LST10" s="318"/>
      <c r="LSU10" s="318"/>
      <c r="LSV10" s="318"/>
      <c r="LSW10" s="318"/>
      <c r="LSX10" s="318"/>
      <c r="LSY10" s="318"/>
      <c r="LSZ10" s="318"/>
      <c r="LTA10" s="318"/>
      <c r="LTB10" s="318"/>
      <c r="LTC10" s="318"/>
      <c r="LTD10" s="318"/>
      <c r="LTE10" s="318"/>
      <c r="LTF10" s="318"/>
      <c r="LTG10" s="318"/>
      <c r="LTH10" s="318"/>
      <c r="LTI10" s="318"/>
      <c r="LTJ10" s="318"/>
      <c r="LTK10" s="318"/>
      <c r="LTL10" s="318"/>
      <c r="LTM10" s="318"/>
      <c r="LTN10" s="318"/>
      <c r="LTO10" s="318"/>
      <c r="LTP10" s="318"/>
      <c r="LTQ10" s="318"/>
      <c r="LTR10" s="318"/>
      <c r="LTS10" s="318"/>
      <c r="LTT10" s="318"/>
      <c r="LTU10" s="318"/>
      <c r="LTV10" s="318"/>
      <c r="LTW10" s="318"/>
      <c r="LTX10" s="318"/>
      <c r="LTY10" s="318"/>
      <c r="LTZ10" s="318"/>
      <c r="LUA10" s="318"/>
      <c r="LUB10" s="318"/>
      <c r="LUC10" s="318"/>
      <c r="LUD10" s="318"/>
      <c r="LUE10" s="318"/>
      <c r="LUF10" s="318"/>
      <c r="LUG10" s="318"/>
      <c r="LUH10" s="318"/>
      <c r="LUI10" s="318"/>
      <c r="LUJ10" s="318"/>
      <c r="LUK10" s="318"/>
      <c r="LUL10" s="318"/>
      <c r="LUM10" s="318"/>
      <c r="LUN10" s="318"/>
      <c r="LUO10" s="318"/>
      <c r="LUP10" s="318"/>
      <c r="LUQ10" s="318"/>
      <c r="LUR10" s="318"/>
      <c r="LUS10" s="318"/>
      <c r="LUT10" s="318"/>
      <c r="LUU10" s="318"/>
      <c r="LUV10" s="318"/>
      <c r="LUW10" s="318"/>
      <c r="LUX10" s="318"/>
      <c r="LUY10" s="318"/>
      <c r="LUZ10" s="318"/>
      <c r="LVA10" s="318"/>
      <c r="LVB10" s="318"/>
      <c r="LVC10" s="318"/>
      <c r="LVD10" s="318"/>
      <c r="LVE10" s="318"/>
      <c r="LVF10" s="318"/>
      <c r="LVG10" s="318"/>
      <c r="LVH10" s="318"/>
      <c r="LVI10" s="318"/>
      <c r="LVJ10" s="318"/>
      <c r="LVK10" s="318"/>
      <c r="LVL10" s="318"/>
      <c r="LVM10" s="318"/>
      <c r="LVN10" s="318"/>
      <c r="LVO10" s="318"/>
      <c r="LVP10" s="318"/>
      <c r="LVQ10" s="318"/>
      <c r="LVR10" s="318"/>
      <c r="LVS10" s="318"/>
      <c r="LVT10" s="318"/>
      <c r="LVU10" s="318"/>
      <c r="LVV10" s="318"/>
      <c r="LVW10" s="318"/>
      <c r="LVX10" s="318"/>
      <c r="LVY10" s="318"/>
      <c r="LVZ10" s="318"/>
      <c r="LWA10" s="318"/>
      <c r="LWB10" s="318"/>
      <c r="LWC10" s="318"/>
      <c r="LWD10" s="318"/>
      <c r="LWE10" s="318"/>
      <c r="LWF10" s="318"/>
      <c r="LWG10" s="318"/>
      <c r="LWH10" s="318"/>
      <c r="LWI10" s="318"/>
      <c r="LWJ10" s="318"/>
      <c r="LWK10" s="318"/>
      <c r="LWL10" s="318"/>
      <c r="LWM10" s="318"/>
      <c r="LWN10" s="318"/>
      <c r="LWO10" s="318"/>
      <c r="LWP10" s="318"/>
      <c r="LWQ10" s="318"/>
      <c r="LWR10" s="318"/>
      <c r="LWS10" s="318"/>
      <c r="LWT10" s="318"/>
      <c r="LWU10" s="318"/>
      <c r="LWV10" s="318"/>
      <c r="LWW10" s="318"/>
      <c r="LWX10" s="318"/>
      <c r="LWY10" s="318"/>
      <c r="LWZ10" s="318"/>
      <c r="LXA10" s="318"/>
      <c r="LXB10" s="318"/>
      <c r="LXC10" s="318"/>
      <c r="LXD10" s="318"/>
      <c r="LXE10" s="318"/>
      <c r="LXF10" s="318"/>
      <c r="LXG10" s="318"/>
      <c r="LXH10" s="318"/>
      <c r="LXI10" s="318"/>
      <c r="LXJ10" s="318"/>
      <c r="LXK10" s="318"/>
      <c r="LXL10" s="318"/>
      <c r="LXM10" s="318"/>
      <c r="LXN10" s="318"/>
      <c r="LXO10" s="318"/>
      <c r="LXP10" s="318"/>
      <c r="LXQ10" s="318"/>
      <c r="LXR10" s="318"/>
      <c r="LXS10" s="318"/>
      <c r="LXT10" s="318"/>
      <c r="LXU10" s="318"/>
      <c r="LXV10" s="318"/>
      <c r="LXW10" s="318"/>
      <c r="LXX10" s="318"/>
      <c r="LXY10" s="318"/>
      <c r="LXZ10" s="318"/>
      <c r="LYA10" s="318"/>
      <c r="LYB10" s="318"/>
      <c r="LYC10" s="318"/>
      <c r="LYD10" s="318"/>
      <c r="LYE10" s="318"/>
      <c r="LYF10" s="318"/>
      <c r="LYG10" s="318"/>
      <c r="LYH10" s="318"/>
      <c r="LYI10" s="318"/>
      <c r="LYJ10" s="318"/>
      <c r="LYK10" s="318"/>
      <c r="LYL10" s="318"/>
      <c r="LYM10" s="318"/>
      <c r="LYN10" s="318"/>
      <c r="LYO10" s="318"/>
      <c r="LYP10" s="318"/>
      <c r="LYQ10" s="318"/>
      <c r="LYR10" s="318"/>
      <c r="LYS10" s="318"/>
      <c r="LYT10" s="318"/>
      <c r="LYU10" s="318"/>
      <c r="LYV10" s="318"/>
      <c r="LYW10" s="318"/>
      <c r="LYX10" s="318"/>
      <c r="LYY10" s="318"/>
      <c r="LYZ10" s="318"/>
      <c r="LZA10" s="318"/>
      <c r="LZB10" s="318"/>
      <c r="LZC10" s="318"/>
      <c r="LZD10" s="318"/>
      <c r="LZE10" s="318"/>
      <c r="LZF10" s="318"/>
      <c r="LZG10" s="318"/>
      <c r="LZH10" s="318"/>
      <c r="LZI10" s="318"/>
      <c r="LZJ10" s="318"/>
      <c r="LZK10" s="318"/>
      <c r="LZL10" s="318"/>
      <c r="LZM10" s="318"/>
      <c r="LZN10" s="318"/>
      <c r="LZO10" s="318"/>
      <c r="LZP10" s="318"/>
      <c r="LZQ10" s="318"/>
      <c r="LZR10" s="318"/>
      <c r="LZS10" s="318"/>
      <c r="LZT10" s="318"/>
      <c r="LZU10" s="318"/>
      <c r="LZV10" s="318"/>
      <c r="LZW10" s="318"/>
      <c r="LZX10" s="318"/>
      <c r="LZY10" s="318"/>
      <c r="LZZ10" s="318"/>
      <c r="MAA10" s="318"/>
      <c r="MAB10" s="318"/>
      <c r="MAC10" s="318"/>
      <c r="MAD10" s="318"/>
      <c r="MAE10" s="318"/>
      <c r="MAF10" s="318"/>
      <c r="MAG10" s="318"/>
      <c r="MAH10" s="318"/>
      <c r="MAI10" s="318"/>
      <c r="MAJ10" s="318"/>
      <c r="MAK10" s="318"/>
      <c r="MAL10" s="318"/>
      <c r="MAM10" s="318"/>
      <c r="MAN10" s="318"/>
      <c r="MAO10" s="318"/>
      <c r="MAP10" s="318"/>
      <c r="MAQ10" s="318"/>
      <c r="MAR10" s="318"/>
      <c r="MAS10" s="318"/>
      <c r="MAT10" s="318"/>
      <c r="MAU10" s="318"/>
      <c r="MAV10" s="318"/>
      <c r="MAW10" s="318"/>
      <c r="MAX10" s="318"/>
      <c r="MAY10" s="318"/>
      <c r="MAZ10" s="318"/>
      <c r="MBA10" s="318"/>
      <c r="MBB10" s="318"/>
      <c r="MBC10" s="318"/>
      <c r="MBD10" s="318"/>
      <c r="MBE10" s="318"/>
      <c r="MBF10" s="318"/>
      <c r="MBG10" s="318"/>
      <c r="MBH10" s="318"/>
      <c r="MBI10" s="318"/>
      <c r="MBJ10" s="318"/>
      <c r="MBK10" s="318"/>
      <c r="MBL10" s="318"/>
      <c r="MBM10" s="318"/>
      <c r="MBN10" s="318"/>
      <c r="MBO10" s="318"/>
      <c r="MBP10" s="318"/>
      <c r="MBQ10" s="318"/>
      <c r="MBR10" s="318"/>
      <c r="MBS10" s="318"/>
      <c r="MBT10" s="318"/>
      <c r="MBU10" s="318"/>
      <c r="MBV10" s="318"/>
      <c r="MBW10" s="318"/>
      <c r="MBX10" s="318"/>
      <c r="MBY10" s="318"/>
      <c r="MBZ10" s="318"/>
      <c r="MCA10" s="318"/>
      <c r="MCB10" s="318"/>
      <c r="MCC10" s="318"/>
      <c r="MCD10" s="318"/>
      <c r="MCE10" s="318"/>
      <c r="MCF10" s="318"/>
      <c r="MCG10" s="318"/>
      <c r="MCH10" s="318"/>
      <c r="MCI10" s="318"/>
      <c r="MCJ10" s="318"/>
      <c r="MCK10" s="318"/>
      <c r="MCL10" s="318"/>
      <c r="MCM10" s="318"/>
      <c r="MCN10" s="318"/>
      <c r="MCO10" s="318"/>
      <c r="MCP10" s="318"/>
      <c r="MCQ10" s="318"/>
      <c r="MCR10" s="318"/>
      <c r="MCS10" s="318"/>
      <c r="MCT10" s="318"/>
      <c r="MCU10" s="318"/>
      <c r="MCV10" s="318"/>
      <c r="MCW10" s="318"/>
      <c r="MCX10" s="318"/>
      <c r="MCY10" s="318"/>
      <c r="MCZ10" s="318"/>
      <c r="MDA10" s="318"/>
      <c r="MDB10" s="318"/>
      <c r="MDC10" s="318"/>
      <c r="MDD10" s="318"/>
      <c r="MDE10" s="318"/>
      <c r="MDF10" s="318"/>
      <c r="MDG10" s="318"/>
      <c r="MDH10" s="318"/>
      <c r="MDI10" s="318"/>
      <c r="MDJ10" s="318"/>
      <c r="MDK10" s="318"/>
      <c r="MDL10" s="318"/>
      <c r="MDM10" s="318"/>
      <c r="MDN10" s="318"/>
      <c r="MDO10" s="318"/>
      <c r="MDP10" s="318"/>
      <c r="MDQ10" s="318"/>
      <c r="MDR10" s="318"/>
      <c r="MDS10" s="318"/>
      <c r="MDT10" s="318"/>
      <c r="MDU10" s="318"/>
      <c r="MDV10" s="318"/>
      <c r="MDW10" s="318"/>
      <c r="MDX10" s="318"/>
      <c r="MDY10" s="318"/>
      <c r="MDZ10" s="318"/>
      <c r="MEA10" s="318"/>
      <c r="MEB10" s="318"/>
      <c r="MEC10" s="318"/>
      <c r="MED10" s="318"/>
      <c r="MEE10" s="318"/>
      <c r="MEF10" s="318"/>
      <c r="MEG10" s="318"/>
      <c r="MEH10" s="318"/>
      <c r="MEI10" s="318"/>
      <c r="MEJ10" s="318"/>
      <c r="MEK10" s="318"/>
      <c r="MEL10" s="318"/>
      <c r="MEM10" s="318"/>
      <c r="MEN10" s="318"/>
      <c r="MEO10" s="318"/>
      <c r="MEP10" s="318"/>
      <c r="MEQ10" s="318"/>
      <c r="MER10" s="318"/>
      <c r="MES10" s="318"/>
      <c r="MET10" s="318"/>
      <c r="MEU10" s="318"/>
      <c r="MEV10" s="318"/>
      <c r="MEW10" s="318"/>
      <c r="MEX10" s="318"/>
      <c r="MEY10" s="318"/>
      <c r="MEZ10" s="318"/>
      <c r="MFA10" s="318"/>
      <c r="MFB10" s="318"/>
      <c r="MFC10" s="318"/>
      <c r="MFD10" s="318"/>
      <c r="MFE10" s="318"/>
      <c r="MFF10" s="318"/>
      <c r="MFG10" s="318"/>
      <c r="MFH10" s="318"/>
      <c r="MFI10" s="318"/>
      <c r="MFJ10" s="318"/>
      <c r="MFK10" s="318"/>
      <c r="MFL10" s="318"/>
      <c r="MFM10" s="318"/>
      <c r="MFN10" s="318"/>
      <c r="MFO10" s="318"/>
      <c r="MFP10" s="318"/>
      <c r="MFQ10" s="318"/>
      <c r="MFR10" s="318"/>
      <c r="MFS10" s="318"/>
      <c r="MFT10" s="318"/>
      <c r="MFU10" s="318"/>
      <c r="MFV10" s="318"/>
      <c r="MFW10" s="318"/>
      <c r="MFX10" s="318"/>
      <c r="MFY10" s="318"/>
      <c r="MFZ10" s="318"/>
      <c r="MGA10" s="318"/>
      <c r="MGB10" s="318"/>
      <c r="MGC10" s="318"/>
      <c r="MGD10" s="318"/>
      <c r="MGE10" s="318"/>
      <c r="MGF10" s="318"/>
      <c r="MGG10" s="318"/>
      <c r="MGH10" s="318"/>
      <c r="MGI10" s="318"/>
      <c r="MGJ10" s="318"/>
      <c r="MGK10" s="318"/>
      <c r="MGL10" s="318"/>
      <c r="MGM10" s="318"/>
      <c r="MGN10" s="318"/>
      <c r="MGO10" s="318"/>
      <c r="MGP10" s="318"/>
      <c r="MGQ10" s="318"/>
      <c r="MGR10" s="318"/>
      <c r="MGS10" s="318"/>
      <c r="MGT10" s="318"/>
      <c r="MGU10" s="318"/>
      <c r="MGV10" s="318"/>
      <c r="MGW10" s="318"/>
      <c r="MGX10" s="318"/>
      <c r="MGY10" s="318"/>
      <c r="MGZ10" s="318"/>
      <c r="MHA10" s="318"/>
      <c r="MHB10" s="318"/>
      <c r="MHC10" s="318"/>
      <c r="MHD10" s="318"/>
      <c r="MHE10" s="318"/>
      <c r="MHF10" s="318"/>
      <c r="MHG10" s="318"/>
      <c r="MHH10" s="318"/>
      <c r="MHI10" s="318"/>
      <c r="MHJ10" s="318"/>
      <c r="MHK10" s="318"/>
      <c r="MHL10" s="318"/>
      <c r="MHM10" s="318"/>
      <c r="MHN10" s="318"/>
      <c r="MHO10" s="318"/>
      <c r="MHP10" s="318"/>
      <c r="MHQ10" s="318"/>
      <c r="MHR10" s="318"/>
      <c r="MHS10" s="318"/>
      <c r="MHT10" s="318"/>
      <c r="MHU10" s="318"/>
      <c r="MHV10" s="318"/>
      <c r="MHW10" s="318"/>
      <c r="MHX10" s="318"/>
      <c r="MHY10" s="318"/>
      <c r="MHZ10" s="318"/>
      <c r="MIA10" s="318"/>
      <c r="MIB10" s="318"/>
      <c r="MIC10" s="318"/>
      <c r="MID10" s="318"/>
      <c r="MIE10" s="318"/>
      <c r="MIF10" s="318"/>
      <c r="MIG10" s="318"/>
      <c r="MIH10" s="318"/>
      <c r="MII10" s="318"/>
      <c r="MIJ10" s="318"/>
      <c r="MIK10" s="318"/>
      <c r="MIL10" s="318"/>
      <c r="MIM10" s="318"/>
      <c r="MIN10" s="318"/>
      <c r="MIO10" s="318"/>
      <c r="MIP10" s="318"/>
      <c r="MIQ10" s="318"/>
      <c r="MIR10" s="318"/>
      <c r="MIS10" s="318"/>
      <c r="MIT10" s="318"/>
      <c r="MIU10" s="318"/>
      <c r="MIV10" s="318"/>
      <c r="MIW10" s="318"/>
      <c r="MIX10" s="318"/>
      <c r="MIY10" s="318"/>
      <c r="MIZ10" s="318"/>
      <c r="MJA10" s="318"/>
      <c r="MJB10" s="318"/>
      <c r="MJC10" s="318"/>
      <c r="MJD10" s="318"/>
      <c r="MJE10" s="318"/>
      <c r="MJF10" s="318"/>
      <c r="MJG10" s="318"/>
      <c r="MJH10" s="318"/>
      <c r="MJI10" s="318"/>
      <c r="MJJ10" s="318"/>
      <c r="MJK10" s="318"/>
      <c r="MJL10" s="318"/>
      <c r="MJM10" s="318"/>
      <c r="MJN10" s="318"/>
      <c r="MJO10" s="318"/>
      <c r="MJP10" s="318"/>
      <c r="MJQ10" s="318"/>
      <c r="MJR10" s="318"/>
      <c r="MJS10" s="318"/>
      <c r="MJT10" s="318"/>
      <c r="MJU10" s="318"/>
      <c r="MJV10" s="318"/>
      <c r="MJW10" s="318"/>
      <c r="MJX10" s="318"/>
      <c r="MJY10" s="318"/>
      <c r="MJZ10" s="318"/>
      <c r="MKA10" s="318"/>
      <c r="MKB10" s="318"/>
      <c r="MKC10" s="318"/>
      <c r="MKD10" s="318"/>
      <c r="MKE10" s="318"/>
      <c r="MKF10" s="318"/>
      <c r="MKG10" s="318"/>
      <c r="MKH10" s="318"/>
      <c r="MKI10" s="318"/>
      <c r="MKJ10" s="318"/>
      <c r="MKK10" s="318"/>
      <c r="MKL10" s="318"/>
      <c r="MKM10" s="318"/>
      <c r="MKN10" s="318"/>
      <c r="MKO10" s="318"/>
      <c r="MKP10" s="318"/>
      <c r="MKQ10" s="318"/>
      <c r="MKR10" s="318"/>
      <c r="MKS10" s="318"/>
      <c r="MKT10" s="318"/>
      <c r="MKU10" s="318"/>
      <c r="MKV10" s="318"/>
      <c r="MKW10" s="318"/>
      <c r="MKX10" s="318"/>
      <c r="MKY10" s="318"/>
      <c r="MKZ10" s="318"/>
      <c r="MLA10" s="318"/>
      <c r="MLB10" s="318"/>
      <c r="MLC10" s="318"/>
      <c r="MLD10" s="318"/>
      <c r="MLE10" s="318"/>
      <c r="MLF10" s="318"/>
      <c r="MLG10" s="318"/>
      <c r="MLH10" s="318"/>
      <c r="MLI10" s="318"/>
      <c r="MLJ10" s="318"/>
      <c r="MLK10" s="318"/>
      <c r="MLL10" s="318"/>
      <c r="MLM10" s="318"/>
      <c r="MLN10" s="318"/>
      <c r="MLO10" s="318"/>
      <c r="MLP10" s="318"/>
      <c r="MLQ10" s="318"/>
      <c r="MLR10" s="318"/>
      <c r="MLS10" s="318"/>
      <c r="MLT10" s="318"/>
      <c r="MLU10" s="318"/>
      <c r="MLV10" s="318"/>
      <c r="MLW10" s="318"/>
      <c r="MLX10" s="318"/>
      <c r="MLY10" s="318"/>
      <c r="MLZ10" s="318"/>
      <c r="MMA10" s="318"/>
      <c r="MMB10" s="318"/>
      <c r="MMC10" s="318"/>
      <c r="MMD10" s="318"/>
      <c r="MME10" s="318"/>
      <c r="MMF10" s="318"/>
      <c r="MMG10" s="318"/>
      <c r="MMH10" s="318"/>
      <c r="MMI10" s="318"/>
      <c r="MMJ10" s="318"/>
      <c r="MMK10" s="318"/>
      <c r="MML10" s="318"/>
      <c r="MMM10" s="318"/>
      <c r="MMN10" s="318"/>
      <c r="MMO10" s="318"/>
      <c r="MMP10" s="318"/>
      <c r="MMQ10" s="318"/>
      <c r="MMR10" s="318"/>
      <c r="MMS10" s="318"/>
      <c r="MMT10" s="318"/>
      <c r="MMU10" s="318"/>
      <c r="MMV10" s="318"/>
      <c r="MMW10" s="318"/>
      <c r="MMX10" s="318"/>
      <c r="MMY10" s="318"/>
      <c r="MMZ10" s="318"/>
      <c r="MNA10" s="318"/>
      <c r="MNB10" s="318"/>
      <c r="MNC10" s="318"/>
      <c r="MND10" s="318"/>
      <c r="MNE10" s="318"/>
      <c r="MNF10" s="318"/>
      <c r="MNG10" s="318"/>
      <c r="MNH10" s="318"/>
      <c r="MNI10" s="318"/>
      <c r="MNJ10" s="318"/>
      <c r="MNK10" s="318"/>
      <c r="MNL10" s="318"/>
      <c r="MNM10" s="318"/>
      <c r="MNN10" s="318"/>
      <c r="MNO10" s="318"/>
      <c r="MNP10" s="318"/>
      <c r="MNQ10" s="318"/>
      <c r="MNR10" s="318"/>
      <c r="MNS10" s="318"/>
      <c r="MNT10" s="318"/>
      <c r="MNU10" s="318"/>
      <c r="MNV10" s="318"/>
      <c r="MNW10" s="318"/>
      <c r="MNX10" s="318"/>
      <c r="MNY10" s="318"/>
      <c r="MNZ10" s="318"/>
      <c r="MOA10" s="318"/>
      <c r="MOB10" s="318"/>
      <c r="MOC10" s="318"/>
      <c r="MOD10" s="318"/>
      <c r="MOE10" s="318"/>
      <c r="MOF10" s="318"/>
      <c r="MOG10" s="318"/>
      <c r="MOH10" s="318"/>
      <c r="MOI10" s="318"/>
      <c r="MOJ10" s="318"/>
      <c r="MOK10" s="318"/>
      <c r="MOL10" s="318"/>
      <c r="MOM10" s="318"/>
      <c r="MON10" s="318"/>
      <c r="MOO10" s="318"/>
      <c r="MOP10" s="318"/>
      <c r="MOQ10" s="318"/>
      <c r="MOR10" s="318"/>
      <c r="MOS10" s="318"/>
      <c r="MOT10" s="318"/>
      <c r="MOU10" s="318"/>
      <c r="MOV10" s="318"/>
      <c r="MOW10" s="318"/>
      <c r="MOX10" s="318"/>
      <c r="MOY10" s="318"/>
      <c r="MOZ10" s="318"/>
      <c r="MPA10" s="318"/>
      <c r="MPB10" s="318"/>
      <c r="MPC10" s="318"/>
      <c r="MPD10" s="318"/>
      <c r="MPE10" s="318"/>
      <c r="MPF10" s="318"/>
      <c r="MPG10" s="318"/>
      <c r="MPH10" s="318"/>
      <c r="MPI10" s="318"/>
      <c r="MPJ10" s="318"/>
      <c r="MPK10" s="318"/>
      <c r="MPL10" s="318"/>
      <c r="MPM10" s="318"/>
      <c r="MPN10" s="318"/>
      <c r="MPO10" s="318"/>
      <c r="MPP10" s="318"/>
      <c r="MPQ10" s="318"/>
      <c r="MPR10" s="318"/>
      <c r="MPS10" s="318"/>
      <c r="MPT10" s="318"/>
      <c r="MPU10" s="318"/>
      <c r="MPV10" s="318"/>
      <c r="MPW10" s="318"/>
      <c r="MPX10" s="318"/>
      <c r="MPY10" s="318"/>
      <c r="MPZ10" s="318"/>
      <c r="MQA10" s="318"/>
      <c r="MQB10" s="318"/>
      <c r="MQC10" s="318"/>
      <c r="MQD10" s="318"/>
      <c r="MQE10" s="318"/>
      <c r="MQF10" s="318"/>
      <c r="MQG10" s="318"/>
      <c r="MQH10" s="318"/>
      <c r="MQI10" s="318"/>
      <c r="MQJ10" s="318"/>
      <c r="MQK10" s="318"/>
      <c r="MQL10" s="318"/>
      <c r="MQM10" s="318"/>
      <c r="MQN10" s="318"/>
      <c r="MQO10" s="318"/>
      <c r="MQP10" s="318"/>
      <c r="MQQ10" s="318"/>
      <c r="MQR10" s="318"/>
      <c r="MQS10" s="318"/>
      <c r="MQT10" s="318"/>
      <c r="MQU10" s="318"/>
      <c r="MQV10" s="318"/>
      <c r="MQW10" s="318"/>
      <c r="MQX10" s="318"/>
      <c r="MQY10" s="318"/>
      <c r="MQZ10" s="318"/>
      <c r="MRA10" s="318"/>
      <c r="MRB10" s="318"/>
      <c r="MRC10" s="318"/>
      <c r="MRD10" s="318"/>
      <c r="MRE10" s="318"/>
      <c r="MRF10" s="318"/>
      <c r="MRG10" s="318"/>
      <c r="MRH10" s="318"/>
      <c r="MRI10" s="318"/>
      <c r="MRJ10" s="318"/>
      <c r="MRK10" s="318"/>
      <c r="MRL10" s="318"/>
      <c r="MRM10" s="318"/>
      <c r="MRN10" s="318"/>
      <c r="MRO10" s="318"/>
      <c r="MRP10" s="318"/>
      <c r="MRQ10" s="318"/>
      <c r="MRR10" s="318"/>
      <c r="MRS10" s="318"/>
      <c r="MRT10" s="318"/>
      <c r="MRU10" s="318"/>
      <c r="MRV10" s="318"/>
      <c r="MRW10" s="318"/>
      <c r="MRX10" s="318"/>
      <c r="MRY10" s="318"/>
      <c r="MRZ10" s="318"/>
      <c r="MSA10" s="318"/>
      <c r="MSB10" s="318"/>
      <c r="MSC10" s="318"/>
      <c r="MSD10" s="318"/>
      <c r="MSE10" s="318"/>
      <c r="MSF10" s="318"/>
      <c r="MSG10" s="318"/>
      <c r="MSH10" s="318"/>
      <c r="MSI10" s="318"/>
      <c r="MSJ10" s="318"/>
      <c r="MSK10" s="318"/>
      <c r="MSL10" s="318"/>
      <c r="MSM10" s="318"/>
      <c r="MSN10" s="318"/>
      <c r="MSO10" s="318"/>
      <c r="MSP10" s="318"/>
      <c r="MSQ10" s="318"/>
      <c r="MSR10" s="318"/>
      <c r="MSS10" s="318"/>
      <c r="MST10" s="318"/>
      <c r="MSU10" s="318"/>
      <c r="MSV10" s="318"/>
      <c r="MSW10" s="318"/>
      <c r="MSX10" s="318"/>
      <c r="MSY10" s="318"/>
      <c r="MSZ10" s="318"/>
      <c r="MTA10" s="318"/>
      <c r="MTB10" s="318"/>
      <c r="MTC10" s="318"/>
      <c r="MTD10" s="318"/>
      <c r="MTE10" s="318"/>
      <c r="MTF10" s="318"/>
      <c r="MTG10" s="318"/>
      <c r="MTH10" s="318"/>
      <c r="MTI10" s="318"/>
      <c r="MTJ10" s="318"/>
      <c r="MTK10" s="318"/>
      <c r="MTL10" s="318"/>
      <c r="MTM10" s="318"/>
      <c r="MTN10" s="318"/>
      <c r="MTO10" s="318"/>
      <c r="MTP10" s="318"/>
      <c r="MTQ10" s="318"/>
      <c r="MTR10" s="318"/>
      <c r="MTS10" s="318"/>
      <c r="MTT10" s="318"/>
      <c r="MTU10" s="318"/>
      <c r="MTV10" s="318"/>
      <c r="MTW10" s="318"/>
      <c r="MTX10" s="318"/>
      <c r="MTY10" s="318"/>
      <c r="MTZ10" s="318"/>
      <c r="MUA10" s="318"/>
      <c r="MUB10" s="318"/>
      <c r="MUC10" s="318"/>
      <c r="MUD10" s="318"/>
      <c r="MUE10" s="318"/>
      <c r="MUF10" s="318"/>
      <c r="MUG10" s="318"/>
      <c r="MUH10" s="318"/>
      <c r="MUI10" s="318"/>
      <c r="MUJ10" s="318"/>
      <c r="MUK10" s="318"/>
      <c r="MUL10" s="318"/>
      <c r="MUM10" s="318"/>
      <c r="MUN10" s="318"/>
      <c r="MUO10" s="318"/>
      <c r="MUP10" s="318"/>
      <c r="MUQ10" s="318"/>
      <c r="MUR10" s="318"/>
      <c r="MUS10" s="318"/>
      <c r="MUT10" s="318"/>
      <c r="MUU10" s="318"/>
      <c r="MUV10" s="318"/>
      <c r="MUW10" s="318"/>
      <c r="MUX10" s="318"/>
      <c r="MUY10" s="318"/>
      <c r="MUZ10" s="318"/>
      <c r="MVA10" s="318"/>
      <c r="MVB10" s="318"/>
      <c r="MVC10" s="318"/>
      <c r="MVD10" s="318"/>
      <c r="MVE10" s="318"/>
      <c r="MVF10" s="318"/>
      <c r="MVG10" s="318"/>
      <c r="MVH10" s="318"/>
      <c r="MVI10" s="318"/>
      <c r="MVJ10" s="318"/>
      <c r="MVK10" s="318"/>
      <c r="MVL10" s="318"/>
      <c r="MVM10" s="318"/>
      <c r="MVN10" s="318"/>
      <c r="MVO10" s="318"/>
      <c r="MVP10" s="318"/>
      <c r="MVQ10" s="318"/>
      <c r="MVR10" s="318"/>
      <c r="MVS10" s="318"/>
      <c r="MVT10" s="318"/>
      <c r="MVU10" s="318"/>
      <c r="MVV10" s="318"/>
      <c r="MVW10" s="318"/>
      <c r="MVX10" s="318"/>
      <c r="MVY10" s="318"/>
      <c r="MVZ10" s="318"/>
      <c r="MWA10" s="318"/>
      <c r="MWB10" s="318"/>
      <c r="MWC10" s="318"/>
      <c r="MWD10" s="318"/>
      <c r="MWE10" s="318"/>
      <c r="MWF10" s="318"/>
      <c r="MWG10" s="318"/>
      <c r="MWH10" s="318"/>
      <c r="MWI10" s="318"/>
      <c r="MWJ10" s="318"/>
      <c r="MWK10" s="318"/>
      <c r="MWL10" s="318"/>
      <c r="MWM10" s="318"/>
      <c r="MWN10" s="318"/>
      <c r="MWO10" s="318"/>
      <c r="MWP10" s="318"/>
      <c r="MWQ10" s="318"/>
      <c r="MWR10" s="318"/>
      <c r="MWS10" s="318"/>
      <c r="MWT10" s="318"/>
      <c r="MWU10" s="318"/>
      <c r="MWV10" s="318"/>
      <c r="MWW10" s="318"/>
      <c r="MWX10" s="318"/>
      <c r="MWY10" s="318"/>
      <c r="MWZ10" s="318"/>
      <c r="MXA10" s="318"/>
      <c r="MXB10" s="318"/>
      <c r="MXC10" s="318"/>
      <c r="MXD10" s="318"/>
      <c r="MXE10" s="318"/>
      <c r="MXF10" s="318"/>
      <c r="MXG10" s="318"/>
      <c r="MXH10" s="318"/>
      <c r="MXI10" s="318"/>
      <c r="MXJ10" s="318"/>
      <c r="MXK10" s="318"/>
      <c r="MXL10" s="318"/>
      <c r="MXM10" s="318"/>
      <c r="MXN10" s="318"/>
      <c r="MXO10" s="318"/>
      <c r="MXP10" s="318"/>
      <c r="MXQ10" s="318"/>
      <c r="MXR10" s="318"/>
      <c r="MXS10" s="318"/>
      <c r="MXT10" s="318"/>
      <c r="MXU10" s="318"/>
      <c r="MXV10" s="318"/>
      <c r="MXW10" s="318"/>
      <c r="MXX10" s="318"/>
      <c r="MXY10" s="318"/>
      <c r="MXZ10" s="318"/>
      <c r="MYA10" s="318"/>
      <c r="MYB10" s="318"/>
      <c r="MYC10" s="318"/>
      <c r="MYD10" s="318"/>
      <c r="MYE10" s="318"/>
      <c r="MYF10" s="318"/>
      <c r="MYG10" s="318"/>
      <c r="MYH10" s="318"/>
      <c r="MYI10" s="318"/>
      <c r="MYJ10" s="318"/>
      <c r="MYK10" s="318"/>
      <c r="MYL10" s="318"/>
      <c r="MYM10" s="318"/>
      <c r="MYN10" s="318"/>
      <c r="MYO10" s="318"/>
      <c r="MYP10" s="318"/>
      <c r="MYQ10" s="318"/>
      <c r="MYR10" s="318"/>
      <c r="MYS10" s="318"/>
      <c r="MYT10" s="318"/>
      <c r="MYU10" s="318"/>
      <c r="MYV10" s="318"/>
      <c r="MYW10" s="318"/>
      <c r="MYX10" s="318"/>
      <c r="MYY10" s="318"/>
      <c r="MYZ10" s="318"/>
      <c r="MZA10" s="318"/>
      <c r="MZB10" s="318"/>
      <c r="MZC10" s="318"/>
      <c r="MZD10" s="318"/>
      <c r="MZE10" s="318"/>
      <c r="MZF10" s="318"/>
      <c r="MZG10" s="318"/>
      <c r="MZH10" s="318"/>
      <c r="MZI10" s="318"/>
      <c r="MZJ10" s="318"/>
      <c r="MZK10" s="318"/>
      <c r="MZL10" s="318"/>
      <c r="MZM10" s="318"/>
      <c r="MZN10" s="318"/>
      <c r="MZO10" s="318"/>
      <c r="MZP10" s="318"/>
      <c r="MZQ10" s="318"/>
      <c r="MZR10" s="318"/>
      <c r="MZS10" s="318"/>
      <c r="MZT10" s="318"/>
      <c r="MZU10" s="318"/>
      <c r="MZV10" s="318"/>
      <c r="MZW10" s="318"/>
      <c r="MZX10" s="318"/>
      <c r="MZY10" s="318"/>
      <c r="MZZ10" s="318"/>
      <c r="NAA10" s="318"/>
      <c r="NAB10" s="318"/>
      <c r="NAC10" s="318"/>
      <c r="NAD10" s="318"/>
      <c r="NAE10" s="318"/>
      <c r="NAF10" s="318"/>
      <c r="NAG10" s="318"/>
      <c r="NAH10" s="318"/>
      <c r="NAI10" s="318"/>
      <c r="NAJ10" s="318"/>
      <c r="NAK10" s="318"/>
      <c r="NAL10" s="318"/>
      <c r="NAM10" s="318"/>
      <c r="NAN10" s="318"/>
      <c r="NAO10" s="318"/>
      <c r="NAP10" s="318"/>
      <c r="NAQ10" s="318"/>
      <c r="NAR10" s="318"/>
      <c r="NAS10" s="318"/>
      <c r="NAT10" s="318"/>
      <c r="NAU10" s="318"/>
      <c r="NAV10" s="318"/>
      <c r="NAW10" s="318"/>
      <c r="NAX10" s="318"/>
      <c r="NAY10" s="318"/>
      <c r="NAZ10" s="318"/>
      <c r="NBA10" s="318"/>
      <c r="NBB10" s="318"/>
      <c r="NBC10" s="318"/>
      <c r="NBD10" s="318"/>
      <c r="NBE10" s="318"/>
      <c r="NBF10" s="318"/>
      <c r="NBG10" s="318"/>
      <c r="NBH10" s="318"/>
      <c r="NBI10" s="318"/>
      <c r="NBJ10" s="318"/>
      <c r="NBK10" s="318"/>
      <c r="NBL10" s="318"/>
      <c r="NBM10" s="318"/>
      <c r="NBN10" s="318"/>
      <c r="NBO10" s="318"/>
      <c r="NBP10" s="318"/>
      <c r="NBQ10" s="318"/>
      <c r="NBR10" s="318"/>
      <c r="NBS10" s="318"/>
      <c r="NBT10" s="318"/>
      <c r="NBU10" s="318"/>
      <c r="NBV10" s="318"/>
      <c r="NBW10" s="318"/>
      <c r="NBX10" s="318"/>
      <c r="NBY10" s="318"/>
      <c r="NBZ10" s="318"/>
      <c r="NCA10" s="318"/>
      <c r="NCB10" s="318"/>
      <c r="NCC10" s="318"/>
      <c r="NCD10" s="318"/>
      <c r="NCE10" s="318"/>
      <c r="NCF10" s="318"/>
      <c r="NCG10" s="318"/>
      <c r="NCH10" s="318"/>
      <c r="NCI10" s="318"/>
      <c r="NCJ10" s="318"/>
      <c r="NCK10" s="318"/>
      <c r="NCL10" s="318"/>
      <c r="NCM10" s="318"/>
      <c r="NCN10" s="318"/>
      <c r="NCO10" s="318"/>
      <c r="NCP10" s="318"/>
      <c r="NCQ10" s="318"/>
      <c r="NCR10" s="318"/>
      <c r="NCS10" s="318"/>
      <c r="NCT10" s="318"/>
      <c r="NCU10" s="318"/>
      <c r="NCV10" s="318"/>
      <c r="NCW10" s="318"/>
      <c r="NCX10" s="318"/>
      <c r="NCY10" s="318"/>
      <c r="NCZ10" s="318"/>
      <c r="NDA10" s="318"/>
      <c r="NDB10" s="318"/>
      <c r="NDC10" s="318"/>
      <c r="NDD10" s="318"/>
      <c r="NDE10" s="318"/>
      <c r="NDF10" s="318"/>
      <c r="NDG10" s="318"/>
      <c r="NDH10" s="318"/>
      <c r="NDI10" s="318"/>
      <c r="NDJ10" s="318"/>
      <c r="NDK10" s="318"/>
      <c r="NDL10" s="318"/>
      <c r="NDM10" s="318"/>
      <c r="NDN10" s="318"/>
      <c r="NDO10" s="318"/>
      <c r="NDP10" s="318"/>
      <c r="NDQ10" s="318"/>
      <c r="NDR10" s="318"/>
      <c r="NDS10" s="318"/>
      <c r="NDT10" s="318"/>
      <c r="NDU10" s="318"/>
      <c r="NDV10" s="318"/>
      <c r="NDW10" s="318"/>
      <c r="NDX10" s="318"/>
      <c r="NDY10" s="318"/>
      <c r="NDZ10" s="318"/>
      <c r="NEA10" s="318"/>
      <c r="NEB10" s="318"/>
      <c r="NEC10" s="318"/>
      <c r="NED10" s="318"/>
      <c r="NEE10" s="318"/>
      <c r="NEF10" s="318"/>
      <c r="NEG10" s="318"/>
      <c r="NEH10" s="318"/>
      <c r="NEI10" s="318"/>
      <c r="NEJ10" s="318"/>
      <c r="NEK10" s="318"/>
      <c r="NEL10" s="318"/>
      <c r="NEM10" s="318"/>
      <c r="NEN10" s="318"/>
      <c r="NEO10" s="318"/>
      <c r="NEP10" s="318"/>
      <c r="NEQ10" s="318"/>
      <c r="NER10" s="318"/>
      <c r="NES10" s="318"/>
      <c r="NET10" s="318"/>
      <c r="NEU10" s="318"/>
      <c r="NEV10" s="318"/>
      <c r="NEW10" s="318"/>
      <c r="NEX10" s="318"/>
      <c r="NEY10" s="318"/>
      <c r="NEZ10" s="318"/>
      <c r="NFA10" s="318"/>
      <c r="NFB10" s="318"/>
      <c r="NFC10" s="318"/>
      <c r="NFD10" s="318"/>
      <c r="NFE10" s="318"/>
      <c r="NFF10" s="318"/>
      <c r="NFG10" s="318"/>
      <c r="NFH10" s="318"/>
      <c r="NFI10" s="318"/>
      <c r="NFJ10" s="318"/>
      <c r="NFK10" s="318"/>
      <c r="NFL10" s="318"/>
      <c r="NFM10" s="318"/>
      <c r="NFN10" s="318"/>
      <c r="NFO10" s="318"/>
      <c r="NFP10" s="318"/>
      <c r="NFQ10" s="318"/>
      <c r="NFR10" s="318"/>
      <c r="NFS10" s="318"/>
      <c r="NFT10" s="318"/>
      <c r="NFU10" s="318"/>
      <c r="NFV10" s="318"/>
      <c r="NFW10" s="318"/>
      <c r="NFX10" s="318"/>
      <c r="NFY10" s="318"/>
      <c r="NFZ10" s="318"/>
      <c r="NGA10" s="318"/>
      <c r="NGB10" s="318"/>
      <c r="NGC10" s="318"/>
      <c r="NGD10" s="318"/>
      <c r="NGE10" s="318"/>
      <c r="NGF10" s="318"/>
      <c r="NGG10" s="318"/>
      <c r="NGH10" s="318"/>
      <c r="NGI10" s="318"/>
      <c r="NGJ10" s="318"/>
      <c r="NGK10" s="318"/>
      <c r="NGL10" s="318"/>
      <c r="NGM10" s="318"/>
      <c r="NGN10" s="318"/>
      <c r="NGO10" s="318"/>
      <c r="NGP10" s="318"/>
      <c r="NGQ10" s="318"/>
      <c r="NGR10" s="318"/>
      <c r="NGS10" s="318"/>
      <c r="NGT10" s="318"/>
      <c r="NGU10" s="318"/>
      <c r="NGV10" s="318"/>
      <c r="NGW10" s="318"/>
      <c r="NGX10" s="318"/>
      <c r="NGY10" s="318"/>
      <c r="NGZ10" s="318"/>
      <c r="NHA10" s="318"/>
      <c r="NHB10" s="318"/>
      <c r="NHC10" s="318"/>
      <c r="NHD10" s="318"/>
      <c r="NHE10" s="318"/>
      <c r="NHF10" s="318"/>
      <c r="NHG10" s="318"/>
      <c r="NHH10" s="318"/>
      <c r="NHI10" s="318"/>
      <c r="NHJ10" s="318"/>
      <c r="NHK10" s="318"/>
      <c r="NHL10" s="318"/>
      <c r="NHM10" s="318"/>
      <c r="NHN10" s="318"/>
      <c r="NHO10" s="318"/>
      <c r="NHP10" s="318"/>
      <c r="NHQ10" s="318"/>
      <c r="NHR10" s="318"/>
      <c r="NHS10" s="318"/>
      <c r="NHT10" s="318"/>
      <c r="NHU10" s="318"/>
      <c r="NHV10" s="318"/>
      <c r="NHW10" s="318"/>
      <c r="NHX10" s="318"/>
      <c r="NHY10" s="318"/>
      <c r="NHZ10" s="318"/>
      <c r="NIA10" s="318"/>
      <c r="NIB10" s="318"/>
      <c r="NIC10" s="318"/>
      <c r="NID10" s="318"/>
      <c r="NIE10" s="318"/>
      <c r="NIF10" s="318"/>
      <c r="NIG10" s="318"/>
      <c r="NIH10" s="318"/>
      <c r="NII10" s="318"/>
      <c r="NIJ10" s="318"/>
      <c r="NIK10" s="318"/>
      <c r="NIL10" s="318"/>
      <c r="NIM10" s="318"/>
      <c r="NIN10" s="318"/>
      <c r="NIO10" s="318"/>
      <c r="NIP10" s="318"/>
      <c r="NIQ10" s="318"/>
      <c r="NIR10" s="318"/>
      <c r="NIS10" s="318"/>
      <c r="NIT10" s="318"/>
      <c r="NIU10" s="318"/>
      <c r="NIV10" s="318"/>
      <c r="NIW10" s="318"/>
      <c r="NIX10" s="318"/>
      <c r="NIY10" s="318"/>
      <c r="NIZ10" s="318"/>
      <c r="NJA10" s="318"/>
      <c r="NJB10" s="318"/>
      <c r="NJC10" s="318"/>
      <c r="NJD10" s="318"/>
      <c r="NJE10" s="318"/>
      <c r="NJF10" s="318"/>
      <c r="NJG10" s="318"/>
      <c r="NJH10" s="318"/>
      <c r="NJI10" s="318"/>
      <c r="NJJ10" s="318"/>
      <c r="NJK10" s="318"/>
      <c r="NJL10" s="318"/>
      <c r="NJM10" s="318"/>
      <c r="NJN10" s="318"/>
      <c r="NJO10" s="318"/>
      <c r="NJP10" s="318"/>
      <c r="NJQ10" s="318"/>
      <c r="NJR10" s="318"/>
      <c r="NJS10" s="318"/>
      <c r="NJT10" s="318"/>
      <c r="NJU10" s="318"/>
      <c r="NJV10" s="318"/>
      <c r="NJW10" s="318"/>
      <c r="NJX10" s="318"/>
      <c r="NJY10" s="318"/>
      <c r="NJZ10" s="318"/>
      <c r="NKA10" s="318"/>
      <c r="NKB10" s="318"/>
      <c r="NKC10" s="318"/>
      <c r="NKD10" s="318"/>
      <c r="NKE10" s="318"/>
      <c r="NKF10" s="318"/>
      <c r="NKG10" s="318"/>
      <c r="NKH10" s="318"/>
      <c r="NKI10" s="318"/>
      <c r="NKJ10" s="318"/>
      <c r="NKK10" s="318"/>
      <c r="NKL10" s="318"/>
      <c r="NKM10" s="318"/>
      <c r="NKN10" s="318"/>
      <c r="NKO10" s="318"/>
      <c r="NKP10" s="318"/>
      <c r="NKQ10" s="318"/>
      <c r="NKR10" s="318"/>
      <c r="NKS10" s="318"/>
      <c r="NKT10" s="318"/>
      <c r="NKU10" s="318"/>
      <c r="NKV10" s="318"/>
      <c r="NKW10" s="318"/>
      <c r="NKX10" s="318"/>
      <c r="NKY10" s="318"/>
      <c r="NKZ10" s="318"/>
      <c r="NLA10" s="318"/>
      <c r="NLB10" s="318"/>
      <c r="NLC10" s="318"/>
      <c r="NLD10" s="318"/>
      <c r="NLE10" s="318"/>
      <c r="NLF10" s="318"/>
      <c r="NLG10" s="318"/>
      <c r="NLH10" s="318"/>
      <c r="NLI10" s="318"/>
      <c r="NLJ10" s="318"/>
      <c r="NLK10" s="318"/>
      <c r="NLL10" s="318"/>
      <c r="NLM10" s="318"/>
      <c r="NLN10" s="318"/>
      <c r="NLO10" s="318"/>
      <c r="NLP10" s="318"/>
      <c r="NLQ10" s="318"/>
      <c r="NLR10" s="318"/>
      <c r="NLS10" s="318"/>
      <c r="NLT10" s="318"/>
      <c r="NLU10" s="318"/>
      <c r="NLV10" s="318"/>
      <c r="NLW10" s="318"/>
      <c r="NLX10" s="318"/>
      <c r="NLY10" s="318"/>
      <c r="NLZ10" s="318"/>
      <c r="NMA10" s="318"/>
      <c r="NMB10" s="318"/>
      <c r="NMC10" s="318"/>
      <c r="NMD10" s="318"/>
      <c r="NME10" s="318"/>
      <c r="NMF10" s="318"/>
      <c r="NMG10" s="318"/>
      <c r="NMH10" s="318"/>
      <c r="NMI10" s="318"/>
      <c r="NMJ10" s="318"/>
      <c r="NMK10" s="318"/>
      <c r="NML10" s="318"/>
      <c r="NMM10" s="318"/>
      <c r="NMN10" s="318"/>
      <c r="NMO10" s="318"/>
      <c r="NMP10" s="318"/>
      <c r="NMQ10" s="318"/>
      <c r="NMR10" s="318"/>
      <c r="NMS10" s="318"/>
      <c r="NMT10" s="318"/>
      <c r="NMU10" s="318"/>
      <c r="NMV10" s="318"/>
      <c r="NMW10" s="318"/>
      <c r="NMX10" s="318"/>
      <c r="NMY10" s="318"/>
      <c r="NMZ10" s="318"/>
      <c r="NNA10" s="318"/>
      <c r="NNB10" s="318"/>
      <c r="NNC10" s="318"/>
      <c r="NND10" s="318"/>
      <c r="NNE10" s="318"/>
      <c r="NNF10" s="318"/>
      <c r="NNG10" s="318"/>
      <c r="NNH10" s="318"/>
      <c r="NNI10" s="318"/>
      <c r="NNJ10" s="318"/>
      <c r="NNK10" s="318"/>
      <c r="NNL10" s="318"/>
      <c r="NNM10" s="318"/>
      <c r="NNN10" s="318"/>
      <c r="NNO10" s="318"/>
      <c r="NNP10" s="318"/>
      <c r="NNQ10" s="318"/>
      <c r="NNR10" s="318"/>
      <c r="NNS10" s="318"/>
      <c r="NNT10" s="318"/>
      <c r="NNU10" s="318"/>
      <c r="NNV10" s="318"/>
      <c r="NNW10" s="318"/>
      <c r="NNX10" s="318"/>
      <c r="NNY10" s="318"/>
      <c r="NNZ10" s="318"/>
      <c r="NOA10" s="318"/>
      <c r="NOB10" s="318"/>
      <c r="NOC10" s="318"/>
      <c r="NOD10" s="318"/>
      <c r="NOE10" s="318"/>
      <c r="NOF10" s="318"/>
      <c r="NOG10" s="318"/>
      <c r="NOH10" s="318"/>
      <c r="NOI10" s="318"/>
      <c r="NOJ10" s="318"/>
      <c r="NOK10" s="318"/>
      <c r="NOL10" s="318"/>
      <c r="NOM10" s="318"/>
      <c r="NON10" s="318"/>
      <c r="NOO10" s="318"/>
      <c r="NOP10" s="318"/>
      <c r="NOQ10" s="318"/>
      <c r="NOR10" s="318"/>
      <c r="NOS10" s="318"/>
      <c r="NOT10" s="318"/>
      <c r="NOU10" s="318"/>
      <c r="NOV10" s="318"/>
      <c r="NOW10" s="318"/>
      <c r="NOX10" s="318"/>
      <c r="NOY10" s="318"/>
      <c r="NOZ10" s="318"/>
      <c r="NPA10" s="318"/>
      <c r="NPB10" s="318"/>
      <c r="NPC10" s="318"/>
      <c r="NPD10" s="318"/>
      <c r="NPE10" s="318"/>
      <c r="NPF10" s="318"/>
      <c r="NPG10" s="318"/>
      <c r="NPH10" s="318"/>
      <c r="NPI10" s="318"/>
      <c r="NPJ10" s="318"/>
      <c r="NPK10" s="318"/>
      <c r="NPL10" s="318"/>
      <c r="NPM10" s="318"/>
      <c r="NPN10" s="318"/>
      <c r="NPO10" s="318"/>
      <c r="NPP10" s="318"/>
      <c r="NPQ10" s="318"/>
      <c r="NPR10" s="318"/>
      <c r="NPS10" s="318"/>
      <c r="NPT10" s="318"/>
      <c r="NPU10" s="318"/>
      <c r="NPV10" s="318"/>
      <c r="NPW10" s="318"/>
      <c r="NPX10" s="318"/>
      <c r="NPY10" s="318"/>
      <c r="NPZ10" s="318"/>
      <c r="NQA10" s="318"/>
      <c r="NQB10" s="318"/>
      <c r="NQC10" s="318"/>
      <c r="NQD10" s="318"/>
      <c r="NQE10" s="318"/>
      <c r="NQF10" s="318"/>
      <c r="NQG10" s="318"/>
      <c r="NQH10" s="318"/>
      <c r="NQI10" s="318"/>
      <c r="NQJ10" s="318"/>
      <c r="NQK10" s="318"/>
      <c r="NQL10" s="318"/>
      <c r="NQM10" s="318"/>
      <c r="NQN10" s="318"/>
      <c r="NQO10" s="318"/>
      <c r="NQP10" s="318"/>
      <c r="NQQ10" s="318"/>
      <c r="NQR10" s="318"/>
      <c r="NQS10" s="318"/>
      <c r="NQT10" s="318"/>
      <c r="NQU10" s="318"/>
      <c r="NQV10" s="318"/>
      <c r="NQW10" s="318"/>
      <c r="NQX10" s="318"/>
      <c r="NQY10" s="318"/>
      <c r="NQZ10" s="318"/>
      <c r="NRA10" s="318"/>
      <c r="NRB10" s="318"/>
      <c r="NRC10" s="318"/>
      <c r="NRD10" s="318"/>
      <c r="NRE10" s="318"/>
      <c r="NRF10" s="318"/>
      <c r="NRG10" s="318"/>
      <c r="NRH10" s="318"/>
      <c r="NRI10" s="318"/>
      <c r="NRJ10" s="318"/>
      <c r="NRK10" s="318"/>
      <c r="NRL10" s="318"/>
      <c r="NRM10" s="318"/>
      <c r="NRN10" s="318"/>
      <c r="NRO10" s="318"/>
      <c r="NRP10" s="318"/>
      <c r="NRQ10" s="318"/>
      <c r="NRR10" s="318"/>
      <c r="NRS10" s="318"/>
      <c r="NRT10" s="318"/>
      <c r="NRU10" s="318"/>
      <c r="NRV10" s="318"/>
      <c r="NRW10" s="318"/>
      <c r="NRX10" s="318"/>
      <c r="NRY10" s="318"/>
      <c r="NRZ10" s="318"/>
      <c r="NSA10" s="318"/>
      <c r="NSB10" s="318"/>
      <c r="NSC10" s="318"/>
      <c r="NSD10" s="318"/>
      <c r="NSE10" s="318"/>
      <c r="NSF10" s="318"/>
      <c r="NSG10" s="318"/>
      <c r="NSH10" s="318"/>
      <c r="NSI10" s="318"/>
      <c r="NSJ10" s="318"/>
      <c r="NSK10" s="318"/>
      <c r="NSL10" s="318"/>
      <c r="NSM10" s="318"/>
      <c r="NSN10" s="318"/>
      <c r="NSO10" s="318"/>
      <c r="NSP10" s="318"/>
      <c r="NSQ10" s="318"/>
      <c r="NSR10" s="318"/>
      <c r="NSS10" s="318"/>
      <c r="NST10" s="318"/>
      <c r="NSU10" s="318"/>
      <c r="NSV10" s="318"/>
      <c r="NSW10" s="318"/>
      <c r="NSX10" s="318"/>
      <c r="NSY10" s="318"/>
      <c r="NSZ10" s="318"/>
      <c r="NTA10" s="318"/>
      <c r="NTB10" s="318"/>
      <c r="NTC10" s="318"/>
      <c r="NTD10" s="318"/>
      <c r="NTE10" s="318"/>
      <c r="NTF10" s="318"/>
      <c r="NTG10" s="318"/>
      <c r="NTH10" s="318"/>
      <c r="NTI10" s="318"/>
      <c r="NTJ10" s="318"/>
      <c r="NTK10" s="318"/>
      <c r="NTL10" s="318"/>
      <c r="NTM10" s="318"/>
      <c r="NTN10" s="318"/>
      <c r="NTO10" s="318"/>
      <c r="NTP10" s="318"/>
      <c r="NTQ10" s="318"/>
      <c r="NTR10" s="318"/>
      <c r="NTS10" s="318"/>
      <c r="NTT10" s="318"/>
      <c r="NTU10" s="318"/>
      <c r="NTV10" s="318"/>
      <c r="NTW10" s="318"/>
      <c r="NTX10" s="318"/>
      <c r="NTY10" s="318"/>
      <c r="NTZ10" s="318"/>
      <c r="NUA10" s="318"/>
      <c r="NUB10" s="318"/>
      <c r="NUC10" s="318"/>
      <c r="NUD10" s="318"/>
      <c r="NUE10" s="318"/>
      <c r="NUF10" s="318"/>
      <c r="NUG10" s="318"/>
      <c r="NUH10" s="318"/>
      <c r="NUI10" s="318"/>
      <c r="NUJ10" s="318"/>
      <c r="NUK10" s="318"/>
      <c r="NUL10" s="318"/>
      <c r="NUM10" s="318"/>
      <c r="NUN10" s="318"/>
      <c r="NUO10" s="318"/>
      <c r="NUP10" s="318"/>
      <c r="NUQ10" s="318"/>
      <c r="NUR10" s="318"/>
      <c r="NUS10" s="318"/>
      <c r="NUT10" s="318"/>
      <c r="NUU10" s="318"/>
      <c r="NUV10" s="318"/>
      <c r="NUW10" s="318"/>
      <c r="NUX10" s="318"/>
      <c r="NUY10" s="318"/>
      <c r="NUZ10" s="318"/>
      <c r="NVA10" s="318"/>
      <c r="NVB10" s="318"/>
      <c r="NVC10" s="318"/>
      <c r="NVD10" s="318"/>
      <c r="NVE10" s="318"/>
      <c r="NVF10" s="318"/>
      <c r="NVG10" s="318"/>
      <c r="NVH10" s="318"/>
      <c r="NVI10" s="318"/>
      <c r="NVJ10" s="318"/>
      <c r="NVK10" s="318"/>
      <c r="NVL10" s="318"/>
      <c r="NVM10" s="318"/>
      <c r="NVN10" s="318"/>
      <c r="NVO10" s="318"/>
      <c r="NVP10" s="318"/>
      <c r="NVQ10" s="318"/>
      <c r="NVR10" s="318"/>
      <c r="NVS10" s="318"/>
      <c r="NVT10" s="318"/>
      <c r="NVU10" s="318"/>
      <c r="NVV10" s="318"/>
      <c r="NVW10" s="318"/>
      <c r="NVX10" s="318"/>
      <c r="NVY10" s="318"/>
      <c r="NVZ10" s="318"/>
      <c r="NWA10" s="318"/>
      <c r="NWB10" s="318"/>
      <c r="NWC10" s="318"/>
      <c r="NWD10" s="318"/>
      <c r="NWE10" s="318"/>
      <c r="NWF10" s="318"/>
      <c r="NWG10" s="318"/>
      <c r="NWH10" s="318"/>
      <c r="NWI10" s="318"/>
      <c r="NWJ10" s="318"/>
      <c r="NWK10" s="318"/>
      <c r="NWL10" s="318"/>
      <c r="NWM10" s="318"/>
      <c r="NWN10" s="318"/>
      <c r="NWO10" s="318"/>
      <c r="NWP10" s="318"/>
      <c r="NWQ10" s="318"/>
      <c r="NWR10" s="318"/>
      <c r="NWS10" s="318"/>
      <c r="NWT10" s="318"/>
      <c r="NWU10" s="318"/>
      <c r="NWV10" s="318"/>
      <c r="NWW10" s="318"/>
      <c r="NWX10" s="318"/>
      <c r="NWY10" s="318"/>
      <c r="NWZ10" s="318"/>
      <c r="NXA10" s="318"/>
      <c r="NXB10" s="318"/>
      <c r="NXC10" s="318"/>
      <c r="NXD10" s="318"/>
      <c r="NXE10" s="318"/>
      <c r="NXF10" s="318"/>
      <c r="NXG10" s="318"/>
      <c r="NXH10" s="318"/>
      <c r="NXI10" s="318"/>
      <c r="NXJ10" s="318"/>
      <c r="NXK10" s="318"/>
      <c r="NXL10" s="318"/>
      <c r="NXM10" s="318"/>
      <c r="NXN10" s="318"/>
      <c r="NXO10" s="318"/>
      <c r="NXP10" s="318"/>
      <c r="NXQ10" s="318"/>
      <c r="NXR10" s="318"/>
      <c r="NXS10" s="318"/>
      <c r="NXT10" s="318"/>
      <c r="NXU10" s="318"/>
      <c r="NXV10" s="318"/>
      <c r="NXW10" s="318"/>
      <c r="NXX10" s="318"/>
      <c r="NXY10" s="318"/>
      <c r="NXZ10" s="318"/>
      <c r="NYA10" s="318"/>
      <c r="NYB10" s="318"/>
      <c r="NYC10" s="318"/>
      <c r="NYD10" s="318"/>
      <c r="NYE10" s="318"/>
      <c r="NYF10" s="318"/>
      <c r="NYG10" s="318"/>
      <c r="NYH10" s="318"/>
      <c r="NYI10" s="318"/>
      <c r="NYJ10" s="318"/>
      <c r="NYK10" s="318"/>
      <c r="NYL10" s="318"/>
      <c r="NYM10" s="318"/>
      <c r="NYN10" s="318"/>
      <c r="NYO10" s="318"/>
      <c r="NYP10" s="318"/>
      <c r="NYQ10" s="318"/>
      <c r="NYR10" s="318"/>
      <c r="NYS10" s="318"/>
      <c r="NYT10" s="318"/>
      <c r="NYU10" s="318"/>
      <c r="NYV10" s="318"/>
      <c r="NYW10" s="318"/>
      <c r="NYX10" s="318"/>
      <c r="NYY10" s="318"/>
      <c r="NYZ10" s="318"/>
      <c r="NZA10" s="318"/>
      <c r="NZB10" s="318"/>
      <c r="NZC10" s="318"/>
      <c r="NZD10" s="318"/>
      <c r="NZE10" s="318"/>
      <c r="NZF10" s="318"/>
      <c r="NZG10" s="318"/>
      <c r="NZH10" s="318"/>
      <c r="NZI10" s="318"/>
      <c r="NZJ10" s="318"/>
      <c r="NZK10" s="318"/>
      <c r="NZL10" s="318"/>
      <c r="NZM10" s="318"/>
      <c r="NZN10" s="318"/>
      <c r="NZO10" s="318"/>
      <c r="NZP10" s="318"/>
      <c r="NZQ10" s="318"/>
      <c r="NZR10" s="318"/>
      <c r="NZS10" s="318"/>
      <c r="NZT10" s="318"/>
      <c r="NZU10" s="318"/>
      <c r="NZV10" s="318"/>
      <c r="NZW10" s="318"/>
      <c r="NZX10" s="318"/>
      <c r="NZY10" s="318"/>
      <c r="NZZ10" s="318"/>
      <c r="OAA10" s="318"/>
      <c r="OAB10" s="318"/>
      <c r="OAC10" s="318"/>
      <c r="OAD10" s="318"/>
      <c r="OAE10" s="318"/>
      <c r="OAF10" s="318"/>
      <c r="OAG10" s="318"/>
      <c r="OAH10" s="318"/>
      <c r="OAI10" s="318"/>
      <c r="OAJ10" s="318"/>
      <c r="OAK10" s="318"/>
      <c r="OAL10" s="318"/>
      <c r="OAM10" s="318"/>
      <c r="OAN10" s="318"/>
      <c r="OAO10" s="318"/>
      <c r="OAP10" s="318"/>
      <c r="OAQ10" s="318"/>
      <c r="OAR10" s="318"/>
      <c r="OAS10" s="318"/>
      <c r="OAT10" s="318"/>
      <c r="OAU10" s="318"/>
      <c r="OAV10" s="318"/>
      <c r="OAW10" s="318"/>
      <c r="OAX10" s="318"/>
      <c r="OAY10" s="318"/>
      <c r="OAZ10" s="318"/>
      <c r="OBA10" s="318"/>
      <c r="OBB10" s="318"/>
      <c r="OBC10" s="318"/>
      <c r="OBD10" s="318"/>
      <c r="OBE10" s="318"/>
      <c r="OBF10" s="318"/>
      <c r="OBG10" s="318"/>
      <c r="OBH10" s="318"/>
      <c r="OBI10" s="318"/>
      <c r="OBJ10" s="318"/>
      <c r="OBK10" s="318"/>
      <c r="OBL10" s="318"/>
      <c r="OBM10" s="318"/>
      <c r="OBN10" s="318"/>
      <c r="OBO10" s="318"/>
      <c r="OBP10" s="318"/>
      <c r="OBQ10" s="318"/>
      <c r="OBR10" s="318"/>
      <c r="OBS10" s="318"/>
      <c r="OBT10" s="318"/>
      <c r="OBU10" s="318"/>
      <c r="OBV10" s="318"/>
      <c r="OBW10" s="318"/>
      <c r="OBX10" s="318"/>
      <c r="OBY10" s="318"/>
      <c r="OBZ10" s="318"/>
      <c r="OCA10" s="318"/>
      <c r="OCB10" s="318"/>
      <c r="OCC10" s="318"/>
      <c r="OCD10" s="318"/>
      <c r="OCE10" s="318"/>
      <c r="OCF10" s="318"/>
      <c r="OCG10" s="318"/>
      <c r="OCH10" s="318"/>
      <c r="OCI10" s="318"/>
      <c r="OCJ10" s="318"/>
      <c r="OCK10" s="318"/>
      <c r="OCL10" s="318"/>
      <c r="OCM10" s="318"/>
      <c r="OCN10" s="318"/>
      <c r="OCO10" s="318"/>
      <c r="OCP10" s="318"/>
      <c r="OCQ10" s="318"/>
      <c r="OCR10" s="318"/>
      <c r="OCS10" s="318"/>
      <c r="OCT10" s="318"/>
      <c r="OCU10" s="318"/>
      <c r="OCV10" s="318"/>
      <c r="OCW10" s="318"/>
      <c r="OCX10" s="318"/>
      <c r="OCY10" s="318"/>
      <c r="OCZ10" s="318"/>
      <c r="ODA10" s="318"/>
      <c r="ODB10" s="318"/>
      <c r="ODC10" s="318"/>
      <c r="ODD10" s="318"/>
      <c r="ODE10" s="318"/>
      <c r="ODF10" s="318"/>
      <c r="ODG10" s="318"/>
      <c r="ODH10" s="318"/>
      <c r="ODI10" s="318"/>
      <c r="ODJ10" s="318"/>
      <c r="ODK10" s="318"/>
      <c r="ODL10" s="318"/>
      <c r="ODM10" s="318"/>
      <c r="ODN10" s="318"/>
      <c r="ODO10" s="318"/>
      <c r="ODP10" s="318"/>
      <c r="ODQ10" s="318"/>
      <c r="ODR10" s="318"/>
      <c r="ODS10" s="318"/>
      <c r="ODT10" s="318"/>
      <c r="ODU10" s="318"/>
      <c r="ODV10" s="318"/>
      <c r="ODW10" s="318"/>
      <c r="ODX10" s="318"/>
      <c r="ODY10" s="318"/>
      <c r="ODZ10" s="318"/>
      <c r="OEA10" s="318"/>
      <c r="OEB10" s="318"/>
      <c r="OEC10" s="318"/>
      <c r="OED10" s="318"/>
      <c r="OEE10" s="318"/>
      <c r="OEF10" s="318"/>
      <c r="OEG10" s="318"/>
      <c r="OEH10" s="318"/>
      <c r="OEI10" s="318"/>
      <c r="OEJ10" s="318"/>
      <c r="OEK10" s="318"/>
      <c r="OEL10" s="318"/>
      <c r="OEM10" s="318"/>
      <c r="OEN10" s="318"/>
      <c r="OEO10" s="318"/>
      <c r="OEP10" s="318"/>
      <c r="OEQ10" s="318"/>
      <c r="OER10" s="318"/>
      <c r="OES10" s="318"/>
      <c r="OET10" s="318"/>
      <c r="OEU10" s="318"/>
      <c r="OEV10" s="318"/>
      <c r="OEW10" s="318"/>
      <c r="OEX10" s="318"/>
      <c r="OEY10" s="318"/>
      <c r="OEZ10" s="318"/>
      <c r="OFA10" s="318"/>
      <c r="OFB10" s="318"/>
      <c r="OFC10" s="318"/>
      <c r="OFD10" s="318"/>
      <c r="OFE10" s="318"/>
      <c r="OFF10" s="318"/>
      <c r="OFG10" s="318"/>
      <c r="OFH10" s="318"/>
      <c r="OFI10" s="318"/>
      <c r="OFJ10" s="318"/>
      <c r="OFK10" s="318"/>
      <c r="OFL10" s="318"/>
      <c r="OFM10" s="318"/>
      <c r="OFN10" s="318"/>
      <c r="OFO10" s="318"/>
      <c r="OFP10" s="318"/>
      <c r="OFQ10" s="318"/>
      <c r="OFR10" s="318"/>
      <c r="OFS10" s="318"/>
      <c r="OFT10" s="318"/>
      <c r="OFU10" s="318"/>
      <c r="OFV10" s="318"/>
      <c r="OFW10" s="318"/>
      <c r="OFX10" s="318"/>
      <c r="OFY10" s="318"/>
      <c r="OFZ10" s="318"/>
      <c r="OGA10" s="318"/>
      <c r="OGB10" s="318"/>
      <c r="OGC10" s="318"/>
      <c r="OGD10" s="318"/>
      <c r="OGE10" s="318"/>
      <c r="OGF10" s="318"/>
      <c r="OGG10" s="318"/>
      <c r="OGH10" s="318"/>
      <c r="OGI10" s="318"/>
      <c r="OGJ10" s="318"/>
      <c r="OGK10" s="318"/>
      <c r="OGL10" s="318"/>
      <c r="OGM10" s="318"/>
      <c r="OGN10" s="318"/>
      <c r="OGO10" s="318"/>
      <c r="OGP10" s="318"/>
      <c r="OGQ10" s="318"/>
      <c r="OGR10" s="318"/>
      <c r="OGS10" s="318"/>
      <c r="OGT10" s="318"/>
      <c r="OGU10" s="318"/>
      <c r="OGV10" s="318"/>
      <c r="OGW10" s="318"/>
      <c r="OGX10" s="318"/>
      <c r="OGY10" s="318"/>
      <c r="OGZ10" s="318"/>
      <c r="OHA10" s="318"/>
      <c r="OHB10" s="318"/>
      <c r="OHC10" s="318"/>
      <c r="OHD10" s="318"/>
      <c r="OHE10" s="318"/>
      <c r="OHF10" s="318"/>
      <c r="OHG10" s="318"/>
      <c r="OHH10" s="318"/>
      <c r="OHI10" s="318"/>
      <c r="OHJ10" s="318"/>
      <c r="OHK10" s="318"/>
      <c r="OHL10" s="318"/>
      <c r="OHM10" s="318"/>
      <c r="OHN10" s="318"/>
      <c r="OHO10" s="318"/>
      <c r="OHP10" s="318"/>
      <c r="OHQ10" s="318"/>
      <c r="OHR10" s="318"/>
      <c r="OHS10" s="318"/>
      <c r="OHT10" s="318"/>
      <c r="OHU10" s="318"/>
      <c r="OHV10" s="318"/>
      <c r="OHW10" s="318"/>
      <c r="OHX10" s="318"/>
      <c r="OHY10" s="318"/>
      <c r="OHZ10" s="318"/>
      <c r="OIA10" s="318"/>
      <c r="OIB10" s="318"/>
      <c r="OIC10" s="318"/>
      <c r="OID10" s="318"/>
      <c r="OIE10" s="318"/>
      <c r="OIF10" s="318"/>
      <c r="OIG10" s="318"/>
      <c r="OIH10" s="318"/>
      <c r="OII10" s="318"/>
      <c r="OIJ10" s="318"/>
      <c r="OIK10" s="318"/>
      <c r="OIL10" s="318"/>
      <c r="OIM10" s="318"/>
      <c r="OIN10" s="318"/>
      <c r="OIO10" s="318"/>
      <c r="OIP10" s="318"/>
      <c r="OIQ10" s="318"/>
      <c r="OIR10" s="318"/>
      <c r="OIS10" s="318"/>
      <c r="OIT10" s="318"/>
      <c r="OIU10" s="318"/>
      <c r="OIV10" s="318"/>
      <c r="OIW10" s="318"/>
      <c r="OIX10" s="318"/>
      <c r="OIY10" s="318"/>
      <c r="OIZ10" s="318"/>
      <c r="OJA10" s="318"/>
      <c r="OJB10" s="318"/>
      <c r="OJC10" s="318"/>
      <c r="OJD10" s="318"/>
      <c r="OJE10" s="318"/>
      <c r="OJF10" s="318"/>
      <c r="OJG10" s="318"/>
      <c r="OJH10" s="318"/>
      <c r="OJI10" s="318"/>
      <c r="OJJ10" s="318"/>
      <c r="OJK10" s="318"/>
      <c r="OJL10" s="318"/>
      <c r="OJM10" s="318"/>
      <c r="OJN10" s="318"/>
      <c r="OJO10" s="318"/>
      <c r="OJP10" s="318"/>
      <c r="OJQ10" s="318"/>
      <c r="OJR10" s="318"/>
      <c r="OJS10" s="318"/>
      <c r="OJT10" s="318"/>
      <c r="OJU10" s="318"/>
      <c r="OJV10" s="318"/>
      <c r="OJW10" s="318"/>
      <c r="OJX10" s="318"/>
      <c r="OJY10" s="318"/>
      <c r="OJZ10" s="318"/>
      <c r="OKA10" s="318"/>
      <c r="OKB10" s="318"/>
      <c r="OKC10" s="318"/>
      <c r="OKD10" s="318"/>
      <c r="OKE10" s="318"/>
      <c r="OKF10" s="318"/>
      <c r="OKG10" s="318"/>
      <c r="OKH10" s="318"/>
      <c r="OKI10" s="318"/>
      <c r="OKJ10" s="318"/>
      <c r="OKK10" s="318"/>
      <c r="OKL10" s="318"/>
      <c r="OKM10" s="318"/>
      <c r="OKN10" s="318"/>
      <c r="OKO10" s="318"/>
      <c r="OKP10" s="318"/>
      <c r="OKQ10" s="318"/>
      <c r="OKR10" s="318"/>
      <c r="OKS10" s="318"/>
      <c r="OKT10" s="318"/>
      <c r="OKU10" s="318"/>
      <c r="OKV10" s="318"/>
      <c r="OKW10" s="318"/>
      <c r="OKX10" s="318"/>
      <c r="OKY10" s="318"/>
      <c r="OKZ10" s="318"/>
      <c r="OLA10" s="318"/>
      <c r="OLB10" s="318"/>
      <c r="OLC10" s="318"/>
      <c r="OLD10" s="318"/>
      <c r="OLE10" s="318"/>
      <c r="OLF10" s="318"/>
      <c r="OLG10" s="318"/>
      <c r="OLH10" s="318"/>
      <c r="OLI10" s="318"/>
      <c r="OLJ10" s="318"/>
      <c r="OLK10" s="318"/>
      <c r="OLL10" s="318"/>
      <c r="OLM10" s="318"/>
      <c r="OLN10" s="318"/>
      <c r="OLO10" s="318"/>
      <c r="OLP10" s="318"/>
      <c r="OLQ10" s="318"/>
      <c r="OLR10" s="318"/>
      <c r="OLS10" s="318"/>
      <c r="OLT10" s="318"/>
      <c r="OLU10" s="318"/>
      <c r="OLV10" s="318"/>
      <c r="OLW10" s="318"/>
      <c r="OLX10" s="318"/>
      <c r="OLY10" s="318"/>
      <c r="OLZ10" s="318"/>
      <c r="OMA10" s="318"/>
      <c r="OMB10" s="318"/>
      <c r="OMC10" s="318"/>
      <c r="OMD10" s="318"/>
      <c r="OME10" s="318"/>
      <c r="OMF10" s="318"/>
      <c r="OMG10" s="318"/>
      <c r="OMH10" s="318"/>
      <c r="OMI10" s="318"/>
      <c r="OMJ10" s="318"/>
      <c r="OMK10" s="318"/>
      <c r="OML10" s="318"/>
      <c r="OMM10" s="318"/>
      <c r="OMN10" s="318"/>
      <c r="OMO10" s="318"/>
      <c r="OMP10" s="318"/>
      <c r="OMQ10" s="318"/>
      <c r="OMR10" s="318"/>
      <c r="OMS10" s="318"/>
      <c r="OMT10" s="318"/>
      <c r="OMU10" s="318"/>
      <c r="OMV10" s="318"/>
      <c r="OMW10" s="318"/>
      <c r="OMX10" s="318"/>
      <c r="OMY10" s="318"/>
      <c r="OMZ10" s="318"/>
      <c r="ONA10" s="318"/>
      <c r="ONB10" s="318"/>
      <c r="ONC10" s="318"/>
      <c r="OND10" s="318"/>
      <c r="ONE10" s="318"/>
      <c r="ONF10" s="318"/>
      <c r="ONG10" s="318"/>
      <c r="ONH10" s="318"/>
      <c r="ONI10" s="318"/>
      <c r="ONJ10" s="318"/>
      <c r="ONK10" s="318"/>
      <c r="ONL10" s="318"/>
      <c r="ONM10" s="318"/>
      <c r="ONN10" s="318"/>
      <c r="ONO10" s="318"/>
      <c r="ONP10" s="318"/>
      <c r="ONQ10" s="318"/>
      <c r="ONR10" s="318"/>
      <c r="ONS10" s="318"/>
      <c r="ONT10" s="318"/>
      <c r="ONU10" s="318"/>
      <c r="ONV10" s="318"/>
      <c r="ONW10" s="318"/>
      <c r="ONX10" s="318"/>
      <c r="ONY10" s="318"/>
      <c r="ONZ10" s="318"/>
      <c r="OOA10" s="318"/>
      <c r="OOB10" s="318"/>
      <c r="OOC10" s="318"/>
      <c r="OOD10" s="318"/>
      <c r="OOE10" s="318"/>
      <c r="OOF10" s="318"/>
      <c r="OOG10" s="318"/>
      <c r="OOH10" s="318"/>
      <c r="OOI10" s="318"/>
      <c r="OOJ10" s="318"/>
      <c r="OOK10" s="318"/>
      <c r="OOL10" s="318"/>
      <c r="OOM10" s="318"/>
      <c r="OON10" s="318"/>
      <c r="OOO10" s="318"/>
      <c r="OOP10" s="318"/>
      <c r="OOQ10" s="318"/>
      <c r="OOR10" s="318"/>
      <c r="OOS10" s="318"/>
      <c r="OOT10" s="318"/>
      <c r="OOU10" s="318"/>
      <c r="OOV10" s="318"/>
      <c r="OOW10" s="318"/>
      <c r="OOX10" s="318"/>
      <c r="OOY10" s="318"/>
      <c r="OOZ10" s="318"/>
      <c r="OPA10" s="318"/>
      <c r="OPB10" s="318"/>
      <c r="OPC10" s="318"/>
      <c r="OPD10" s="318"/>
      <c r="OPE10" s="318"/>
      <c r="OPF10" s="318"/>
      <c r="OPG10" s="318"/>
      <c r="OPH10" s="318"/>
      <c r="OPI10" s="318"/>
      <c r="OPJ10" s="318"/>
      <c r="OPK10" s="318"/>
      <c r="OPL10" s="318"/>
      <c r="OPM10" s="318"/>
      <c r="OPN10" s="318"/>
      <c r="OPO10" s="318"/>
      <c r="OPP10" s="318"/>
      <c r="OPQ10" s="318"/>
      <c r="OPR10" s="318"/>
      <c r="OPS10" s="318"/>
      <c r="OPT10" s="318"/>
      <c r="OPU10" s="318"/>
      <c r="OPV10" s="318"/>
      <c r="OPW10" s="318"/>
      <c r="OPX10" s="318"/>
      <c r="OPY10" s="318"/>
      <c r="OPZ10" s="318"/>
      <c r="OQA10" s="318"/>
      <c r="OQB10" s="318"/>
      <c r="OQC10" s="318"/>
      <c r="OQD10" s="318"/>
      <c r="OQE10" s="318"/>
      <c r="OQF10" s="318"/>
      <c r="OQG10" s="318"/>
      <c r="OQH10" s="318"/>
      <c r="OQI10" s="318"/>
      <c r="OQJ10" s="318"/>
      <c r="OQK10" s="318"/>
      <c r="OQL10" s="318"/>
      <c r="OQM10" s="318"/>
      <c r="OQN10" s="318"/>
      <c r="OQO10" s="318"/>
      <c r="OQP10" s="318"/>
      <c r="OQQ10" s="318"/>
      <c r="OQR10" s="318"/>
      <c r="OQS10" s="318"/>
      <c r="OQT10" s="318"/>
      <c r="OQU10" s="318"/>
      <c r="OQV10" s="318"/>
      <c r="OQW10" s="318"/>
      <c r="OQX10" s="318"/>
      <c r="OQY10" s="318"/>
      <c r="OQZ10" s="318"/>
      <c r="ORA10" s="318"/>
      <c r="ORB10" s="318"/>
      <c r="ORC10" s="318"/>
      <c r="ORD10" s="318"/>
      <c r="ORE10" s="318"/>
      <c r="ORF10" s="318"/>
      <c r="ORG10" s="318"/>
      <c r="ORH10" s="318"/>
      <c r="ORI10" s="318"/>
      <c r="ORJ10" s="318"/>
      <c r="ORK10" s="318"/>
      <c r="ORL10" s="318"/>
      <c r="ORM10" s="318"/>
      <c r="ORN10" s="318"/>
      <c r="ORO10" s="318"/>
      <c r="ORP10" s="318"/>
      <c r="ORQ10" s="318"/>
      <c r="ORR10" s="318"/>
      <c r="ORS10" s="318"/>
      <c r="ORT10" s="318"/>
      <c r="ORU10" s="318"/>
      <c r="ORV10" s="318"/>
      <c r="ORW10" s="318"/>
      <c r="ORX10" s="318"/>
      <c r="ORY10" s="318"/>
      <c r="ORZ10" s="318"/>
      <c r="OSA10" s="318"/>
      <c r="OSB10" s="318"/>
      <c r="OSC10" s="318"/>
      <c r="OSD10" s="318"/>
      <c r="OSE10" s="318"/>
      <c r="OSF10" s="318"/>
      <c r="OSG10" s="318"/>
      <c r="OSH10" s="318"/>
      <c r="OSI10" s="318"/>
      <c r="OSJ10" s="318"/>
      <c r="OSK10" s="318"/>
      <c r="OSL10" s="318"/>
      <c r="OSM10" s="318"/>
      <c r="OSN10" s="318"/>
      <c r="OSO10" s="318"/>
      <c r="OSP10" s="318"/>
      <c r="OSQ10" s="318"/>
      <c r="OSR10" s="318"/>
      <c r="OSS10" s="318"/>
      <c r="OST10" s="318"/>
      <c r="OSU10" s="318"/>
      <c r="OSV10" s="318"/>
      <c r="OSW10" s="318"/>
      <c r="OSX10" s="318"/>
      <c r="OSY10" s="318"/>
      <c r="OSZ10" s="318"/>
      <c r="OTA10" s="318"/>
      <c r="OTB10" s="318"/>
      <c r="OTC10" s="318"/>
      <c r="OTD10" s="318"/>
      <c r="OTE10" s="318"/>
      <c r="OTF10" s="318"/>
      <c r="OTG10" s="318"/>
      <c r="OTH10" s="318"/>
      <c r="OTI10" s="318"/>
      <c r="OTJ10" s="318"/>
      <c r="OTK10" s="318"/>
      <c r="OTL10" s="318"/>
      <c r="OTM10" s="318"/>
      <c r="OTN10" s="318"/>
      <c r="OTO10" s="318"/>
      <c r="OTP10" s="318"/>
      <c r="OTQ10" s="318"/>
      <c r="OTR10" s="318"/>
      <c r="OTS10" s="318"/>
      <c r="OTT10" s="318"/>
      <c r="OTU10" s="318"/>
      <c r="OTV10" s="318"/>
      <c r="OTW10" s="318"/>
      <c r="OTX10" s="318"/>
      <c r="OTY10" s="318"/>
      <c r="OTZ10" s="318"/>
      <c r="OUA10" s="318"/>
      <c r="OUB10" s="318"/>
      <c r="OUC10" s="318"/>
      <c r="OUD10" s="318"/>
      <c r="OUE10" s="318"/>
      <c r="OUF10" s="318"/>
      <c r="OUG10" s="318"/>
      <c r="OUH10" s="318"/>
      <c r="OUI10" s="318"/>
      <c r="OUJ10" s="318"/>
      <c r="OUK10" s="318"/>
      <c r="OUL10" s="318"/>
      <c r="OUM10" s="318"/>
      <c r="OUN10" s="318"/>
      <c r="OUO10" s="318"/>
      <c r="OUP10" s="318"/>
      <c r="OUQ10" s="318"/>
      <c r="OUR10" s="318"/>
      <c r="OUS10" s="318"/>
      <c r="OUT10" s="318"/>
      <c r="OUU10" s="318"/>
      <c r="OUV10" s="318"/>
      <c r="OUW10" s="318"/>
      <c r="OUX10" s="318"/>
      <c r="OUY10" s="318"/>
      <c r="OUZ10" s="318"/>
      <c r="OVA10" s="318"/>
      <c r="OVB10" s="318"/>
      <c r="OVC10" s="318"/>
      <c r="OVD10" s="318"/>
      <c r="OVE10" s="318"/>
      <c r="OVF10" s="318"/>
      <c r="OVG10" s="318"/>
      <c r="OVH10" s="318"/>
      <c r="OVI10" s="318"/>
      <c r="OVJ10" s="318"/>
      <c r="OVK10" s="318"/>
      <c r="OVL10" s="318"/>
      <c r="OVM10" s="318"/>
      <c r="OVN10" s="318"/>
      <c r="OVO10" s="318"/>
      <c r="OVP10" s="318"/>
      <c r="OVQ10" s="318"/>
      <c r="OVR10" s="318"/>
      <c r="OVS10" s="318"/>
      <c r="OVT10" s="318"/>
      <c r="OVU10" s="318"/>
      <c r="OVV10" s="318"/>
      <c r="OVW10" s="318"/>
      <c r="OVX10" s="318"/>
      <c r="OVY10" s="318"/>
      <c r="OVZ10" s="318"/>
      <c r="OWA10" s="318"/>
      <c r="OWB10" s="318"/>
      <c r="OWC10" s="318"/>
      <c r="OWD10" s="318"/>
      <c r="OWE10" s="318"/>
      <c r="OWF10" s="318"/>
      <c r="OWG10" s="318"/>
      <c r="OWH10" s="318"/>
      <c r="OWI10" s="318"/>
      <c r="OWJ10" s="318"/>
      <c r="OWK10" s="318"/>
      <c r="OWL10" s="318"/>
      <c r="OWM10" s="318"/>
      <c r="OWN10" s="318"/>
      <c r="OWO10" s="318"/>
      <c r="OWP10" s="318"/>
      <c r="OWQ10" s="318"/>
      <c r="OWR10" s="318"/>
      <c r="OWS10" s="318"/>
      <c r="OWT10" s="318"/>
      <c r="OWU10" s="318"/>
      <c r="OWV10" s="318"/>
      <c r="OWW10" s="318"/>
      <c r="OWX10" s="318"/>
      <c r="OWY10" s="318"/>
      <c r="OWZ10" s="318"/>
      <c r="OXA10" s="318"/>
      <c r="OXB10" s="318"/>
      <c r="OXC10" s="318"/>
      <c r="OXD10" s="318"/>
      <c r="OXE10" s="318"/>
      <c r="OXF10" s="318"/>
      <c r="OXG10" s="318"/>
      <c r="OXH10" s="318"/>
      <c r="OXI10" s="318"/>
      <c r="OXJ10" s="318"/>
      <c r="OXK10" s="318"/>
      <c r="OXL10" s="318"/>
      <c r="OXM10" s="318"/>
      <c r="OXN10" s="318"/>
      <c r="OXO10" s="318"/>
      <c r="OXP10" s="318"/>
      <c r="OXQ10" s="318"/>
      <c r="OXR10" s="318"/>
      <c r="OXS10" s="318"/>
      <c r="OXT10" s="318"/>
      <c r="OXU10" s="318"/>
      <c r="OXV10" s="318"/>
      <c r="OXW10" s="318"/>
      <c r="OXX10" s="318"/>
      <c r="OXY10" s="318"/>
      <c r="OXZ10" s="318"/>
      <c r="OYA10" s="318"/>
      <c r="OYB10" s="318"/>
      <c r="OYC10" s="318"/>
      <c r="OYD10" s="318"/>
      <c r="OYE10" s="318"/>
      <c r="OYF10" s="318"/>
      <c r="OYG10" s="318"/>
      <c r="OYH10" s="318"/>
      <c r="OYI10" s="318"/>
      <c r="OYJ10" s="318"/>
      <c r="OYK10" s="318"/>
      <c r="OYL10" s="318"/>
      <c r="OYM10" s="318"/>
      <c r="OYN10" s="318"/>
      <c r="OYO10" s="318"/>
      <c r="OYP10" s="318"/>
      <c r="OYQ10" s="318"/>
      <c r="OYR10" s="318"/>
      <c r="OYS10" s="318"/>
      <c r="OYT10" s="318"/>
      <c r="OYU10" s="318"/>
      <c r="OYV10" s="318"/>
      <c r="OYW10" s="318"/>
      <c r="OYX10" s="318"/>
      <c r="OYY10" s="318"/>
      <c r="OYZ10" s="318"/>
      <c r="OZA10" s="318"/>
      <c r="OZB10" s="318"/>
      <c r="OZC10" s="318"/>
      <c r="OZD10" s="318"/>
      <c r="OZE10" s="318"/>
      <c r="OZF10" s="318"/>
      <c r="OZG10" s="318"/>
      <c r="OZH10" s="318"/>
      <c r="OZI10" s="318"/>
      <c r="OZJ10" s="318"/>
      <c r="OZK10" s="318"/>
      <c r="OZL10" s="318"/>
      <c r="OZM10" s="318"/>
      <c r="OZN10" s="318"/>
      <c r="OZO10" s="318"/>
      <c r="OZP10" s="318"/>
      <c r="OZQ10" s="318"/>
      <c r="OZR10" s="318"/>
      <c r="OZS10" s="318"/>
      <c r="OZT10" s="318"/>
      <c r="OZU10" s="318"/>
      <c r="OZV10" s="318"/>
      <c r="OZW10" s="318"/>
      <c r="OZX10" s="318"/>
      <c r="OZY10" s="318"/>
      <c r="OZZ10" s="318"/>
      <c r="PAA10" s="318"/>
      <c r="PAB10" s="318"/>
      <c r="PAC10" s="318"/>
      <c r="PAD10" s="318"/>
      <c r="PAE10" s="318"/>
      <c r="PAF10" s="318"/>
      <c r="PAG10" s="318"/>
      <c r="PAH10" s="318"/>
      <c r="PAI10" s="318"/>
      <c r="PAJ10" s="318"/>
      <c r="PAK10" s="318"/>
      <c r="PAL10" s="318"/>
      <c r="PAM10" s="318"/>
      <c r="PAN10" s="318"/>
      <c r="PAO10" s="318"/>
      <c r="PAP10" s="318"/>
      <c r="PAQ10" s="318"/>
      <c r="PAR10" s="318"/>
      <c r="PAS10" s="318"/>
      <c r="PAT10" s="318"/>
      <c r="PAU10" s="318"/>
      <c r="PAV10" s="318"/>
      <c r="PAW10" s="318"/>
      <c r="PAX10" s="318"/>
      <c r="PAY10" s="318"/>
      <c r="PAZ10" s="318"/>
      <c r="PBA10" s="318"/>
      <c r="PBB10" s="318"/>
      <c r="PBC10" s="318"/>
      <c r="PBD10" s="318"/>
      <c r="PBE10" s="318"/>
      <c r="PBF10" s="318"/>
      <c r="PBG10" s="318"/>
      <c r="PBH10" s="318"/>
      <c r="PBI10" s="318"/>
      <c r="PBJ10" s="318"/>
      <c r="PBK10" s="318"/>
      <c r="PBL10" s="318"/>
      <c r="PBM10" s="318"/>
      <c r="PBN10" s="318"/>
      <c r="PBO10" s="318"/>
      <c r="PBP10" s="318"/>
      <c r="PBQ10" s="318"/>
      <c r="PBR10" s="318"/>
      <c r="PBS10" s="318"/>
      <c r="PBT10" s="318"/>
      <c r="PBU10" s="318"/>
      <c r="PBV10" s="318"/>
      <c r="PBW10" s="318"/>
      <c r="PBX10" s="318"/>
      <c r="PBY10" s="318"/>
      <c r="PBZ10" s="318"/>
      <c r="PCA10" s="318"/>
      <c r="PCB10" s="318"/>
      <c r="PCC10" s="318"/>
      <c r="PCD10" s="318"/>
      <c r="PCE10" s="318"/>
      <c r="PCF10" s="318"/>
      <c r="PCG10" s="318"/>
      <c r="PCH10" s="318"/>
      <c r="PCI10" s="318"/>
      <c r="PCJ10" s="318"/>
      <c r="PCK10" s="318"/>
      <c r="PCL10" s="318"/>
      <c r="PCM10" s="318"/>
      <c r="PCN10" s="318"/>
      <c r="PCO10" s="318"/>
      <c r="PCP10" s="318"/>
      <c r="PCQ10" s="318"/>
      <c r="PCR10" s="318"/>
      <c r="PCS10" s="318"/>
      <c r="PCT10" s="318"/>
      <c r="PCU10" s="318"/>
      <c r="PCV10" s="318"/>
      <c r="PCW10" s="318"/>
      <c r="PCX10" s="318"/>
      <c r="PCY10" s="318"/>
      <c r="PCZ10" s="318"/>
      <c r="PDA10" s="318"/>
      <c r="PDB10" s="318"/>
      <c r="PDC10" s="318"/>
      <c r="PDD10" s="318"/>
      <c r="PDE10" s="318"/>
      <c r="PDF10" s="318"/>
      <c r="PDG10" s="318"/>
      <c r="PDH10" s="318"/>
      <c r="PDI10" s="318"/>
      <c r="PDJ10" s="318"/>
      <c r="PDK10" s="318"/>
      <c r="PDL10" s="318"/>
      <c r="PDM10" s="318"/>
      <c r="PDN10" s="318"/>
      <c r="PDO10" s="318"/>
      <c r="PDP10" s="318"/>
      <c r="PDQ10" s="318"/>
      <c r="PDR10" s="318"/>
      <c r="PDS10" s="318"/>
      <c r="PDT10" s="318"/>
      <c r="PDU10" s="318"/>
      <c r="PDV10" s="318"/>
      <c r="PDW10" s="318"/>
      <c r="PDX10" s="318"/>
      <c r="PDY10" s="318"/>
      <c r="PDZ10" s="318"/>
      <c r="PEA10" s="318"/>
      <c r="PEB10" s="318"/>
      <c r="PEC10" s="318"/>
      <c r="PED10" s="318"/>
      <c r="PEE10" s="318"/>
      <c r="PEF10" s="318"/>
      <c r="PEG10" s="318"/>
      <c r="PEH10" s="318"/>
      <c r="PEI10" s="318"/>
      <c r="PEJ10" s="318"/>
      <c r="PEK10" s="318"/>
      <c r="PEL10" s="318"/>
      <c r="PEM10" s="318"/>
      <c r="PEN10" s="318"/>
      <c r="PEO10" s="318"/>
      <c r="PEP10" s="318"/>
      <c r="PEQ10" s="318"/>
      <c r="PER10" s="318"/>
      <c r="PES10" s="318"/>
      <c r="PET10" s="318"/>
      <c r="PEU10" s="318"/>
      <c r="PEV10" s="318"/>
      <c r="PEW10" s="318"/>
      <c r="PEX10" s="318"/>
      <c r="PEY10" s="318"/>
      <c r="PEZ10" s="318"/>
      <c r="PFA10" s="318"/>
      <c r="PFB10" s="318"/>
      <c r="PFC10" s="318"/>
      <c r="PFD10" s="318"/>
      <c r="PFE10" s="318"/>
      <c r="PFF10" s="318"/>
      <c r="PFG10" s="318"/>
      <c r="PFH10" s="318"/>
      <c r="PFI10" s="318"/>
      <c r="PFJ10" s="318"/>
      <c r="PFK10" s="318"/>
      <c r="PFL10" s="318"/>
      <c r="PFM10" s="318"/>
      <c r="PFN10" s="318"/>
      <c r="PFO10" s="318"/>
      <c r="PFP10" s="318"/>
      <c r="PFQ10" s="318"/>
      <c r="PFR10" s="318"/>
      <c r="PFS10" s="318"/>
      <c r="PFT10" s="318"/>
      <c r="PFU10" s="318"/>
      <c r="PFV10" s="318"/>
      <c r="PFW10" s="318"/>
      <c r="PFX10" s="318"/>
      <c r="PFY10" s="318"/>
      <c r="PFZ10" s="318"/>
      <c r="PGA10" s="318"/>
      <c r="PGB10" s="318"/>
      <c r="PGC10" s="318"/>
      <c r="PGD10" s="318"/>
      <c r="PGE10" s="318"/>
      <c r="PGF10" s="318"/>
      <c r="PGG10" s="318"/>
      <c r="PGH10" s="318"/>
      <c r="PGI10" s="318"/>
      <c r="PGJ10" s="318"/>
      <c r="PGK10" s="318"/>
      <c r="PGL10" s="318"/>
      <c r="PGM10" s="318"/>
      <c r="PGN10" s="318"/>
      <c r="PGO10" s="318"/>
      <c r="PGP10" s="318"/>
      <c r="PGQ10" s="318"/>
      <c r="PGR10" s="318"/>
      <c r="PGS10" s="318"/>
      <c r="PGT10" s="318"/>
      <c r="PGU10" s="318"/>
      <c r="PGV10" s="318"/>
      <c r="PGW10" s="318"/>
      <c r="PGX10" s="318"/>
      <c r="PGY10" s="318"/>
      <c r="PGZ10" s="318"/>
      <c r="PHA10" s="318"/>
      <c r="PHB10" s="318"/>
      <c r="PHC10" s="318"/>
      <c r="PHD10" s="318"/>
      <c r="PHE10" s="318"/>
      <c r="PHF10" s="318"/>
      <c r="PHG10" s="318"/>
      <c r="PHH10" s="318"/>
      <c r="PHI10" s="318"/>
      <c r="PHJ10" s="318"/>
      <c r="PHK10" s="318"/>
      <c r="PHL10" s="318"/>
      <c r="PHM10" s="318"/>
      <c r="PHN10" s="318"/>
      <c r="PHO10" s="318"/>
      <c r="PHP10" s="318"/>
      <c r="PHQ10" s="318"/>
      <c r="PHR10" s="318"/>
      <c r="PHS10" s="318"/>
      <c r="PHT10" s="318"/>
      <c r="PHU10" s="318"/>
      <c r="PHV10" s="318"/>
      <c r="PHW10" s="318"/>
      <c r="PHX10" s="318"/>
      <c r="PHY10" s="318"/>
      <c r="PHZ10" s="318"/>
      <c r="PIA10" s="318"/>
      <c r="PIB10" s="318"/>
      <c r="PIC10" s="318"/>
      <c r="PID10" s="318"/>
      <c r="PIE10" s="318"/>
      <c r="PIF10" s="318"/>
      <c r="PIG10" s="318"/>
      <c r="PIH10" s="318"/>
      <c r="PII10" s="318"/>
      <c r="PIJ10" s="318"/>
      <c r="PIK10" s="318"/>
      <c r="PIL10" s="318"/>
      <c r="PIM10" s="318"/>
      <c r="PIN10" s="318"/>
      <c r="PIO10" s="318"/>
      <c r="PIP10" s="318"/>
      <c r="PIQ10" s="318"/>
      <c r="PIR10" s="318"/>
      <c r="PIS10" s="318"/>
      <c r="PIT10" s="318"/>
      <c r="PIU10" s="318"/>
      <c r="PIV10" s="318"/>
      <c r="PIW10" s="318"/>
      <c r="PIX10" s="318"/>
      <c r="PIY10" s="318"/>
      <c r="PIZ10" s="318"/>
      <c r="PJA10" s="318"/>
      <c r="PJB10" s="318"/>
      <c r="PJC10" s="318"/>
      <c r="PJD10" s="318"/>
      <c r="PJE10" s="318"/>
      <c r="PJF10" s="318"/>
      <c r="PJG10" s="318"/>
      <c r="PJH10" s="318"/>
      <c r="PJI10" s="318"/>
      <c r="PJJ10" s="318"/>
      <c r="PJK10" s="318"/>
      <c r="PJL10" s="318"/>
      <c r="PJM10" s="318"/>
      <c r="PJN10" s="318"/>
      <c r="PJO10" s="318"/>
      <c r="PJP10" s="318"/>
      <c r="PJQ10" s="318"/>
      <c r="PJR10" s="318"/>
      <c r="PJS10" s="318"/>
      <c r="PJT10" s="318"/>
      <c r="PJU10" s="318"/>
      <c r="PJV10" s="318"/>
      <c r="PJW10" s="318"/>
      <c r="PJX10" s="318"/>
      <c r="PJY10" s="318"/>
      <c r="PJZ10" s="318"/>
      <c r="PKA10" s="318"/>
      <c r="PKB10" s="318"/>
      <c r="PKC10" s="318"/>
      <c r="PKD10" s="318"/>
      <c r="PKE10" s="318"/>
      <c r="PKF10" s="318"/>
      <c r="PKG10" s="318"/>
      <c r="PKH10" s="318"/>
      <c r="PKI10" s="318"/>
      <c r="PKJ10" s="318"/>
      <c r="PKK10" s="318"/>
      <c r="PKL10" s="318"/>
      <c r="PKM10" s="318"/>
      <c r="PKN10" s="318"/>
      <c r="PKO10" s="318"/>
      <c r="PKP10" s="318"/>
      <c r="PKQ10" s="318"/>
      <c r="PKR10" s="318"/>
      <c r="PKS10" s="318"/>
      <c r="PKT10" s="318"/>
      <c r="PKU10" s="318"/>
      <c r="PKV10" s="318"/>
      <c r="PKW10" s="318"/>
      <c r="PKX10" s="318"/>
      <c r="PKY10" s="318"/>
      <c r="PKZ10" s="318"/>
      <c r="PLA10" s="318"/>
      <c r="PLB10" s="318"/>
      <c r="PLC10" s="318"/>
      <c r="PLD10" s="318"/>
      <c r="PLE10" s="318"/>
      <c r="PLF10" s="318"/>
      <c r="PLG10" s="318"/>
      <c r="PLH10" s="318"/>
      <c r="PLI10" s="318"/>
      <c r="PLJ10" s="318"/>
      <c r="PLK10" s="318"/>
      <c r="PLL10" s="318"/>
      <c r="PLM10" s="318"/>
      <c r="PLN10" s="318"/>
      <c r="PLO10" s="318"/>
      <c r="PLP10" s="318"/>
      <c r="PLQ10" s="318"/>
      <c r="PLR10" s="318"/>
      <c r="PLS10" s="318"/>
      <c r="PLT10" s="318"/>
      <c r="PLU10" s="318"/>
      <c r="PLV10" s="318"/>
      <c r="PLW10" s="318"/>
      <c r="PLX10" s="318"/>
      <c r="PLY10" s="318"/>
      <c r="PLZ10" s="318"/>
      <c r="PMA10" s="318"/>
      <c r="PMB10" s="318"/>
      <c r="PMC10" s="318"/>
      <c r="PMD10" s="318"/>
      <c r="PME10" s="318"/>
      <c r="PMF10" s="318"/>
      <c r="PMG10" s="318"/>
      <c r="PMH10" s="318"/>
      <c r="PMI10" s="318"/>
      <c r="PMJ10" s="318"/>
      <c r="PMK10" s="318"/>
      <c r="PML10" s="318"/>
      <c r="PMM10" s="318"/>
      <c r="PMN10" s="318"/>
      <c r="PMO10" s="318"/>
      <c r="PMP10" s="318"/>
      <c r="PMQ10" s="318"/>
      <c r="PMR10" s="318"/>
      <c r="PMS10" s="318"/>
      <c r="PMT10" s="318"/>
      <c r="PMU10" s="318"/>
      <c r="PMV10" s="318"/>
      <c r="PMW10" s="318"/>
      <c r="PMX10" s="318"/>
      <c r="PMY10" s="318"/>
      <c r="PMZ10" s="318"/>
      <c r="PNA10" s="318"/>
      <c r="PNB10" s="318"/>
      <c r="PNC10" s="318"/>
      <c r="PND10" s="318"/>
      <c r="PNE10" s="318"/>
      <c r="PNF10" s="318"/>
      <c r="PNG10" s="318"/>
      <c r="PNH10" s="318"/>
      <c r="PNI10" s="318"/>
      <c r="PNJ10" s="318"/>
      <c r="PNK10" s="318"/>
      <c r="PNL10" s="318"/>
      <c r="PNM10" s="318"/>
      <c r="PNN10" s="318"/>
      <c r="PNO10" s="318"/>
      <c r="PNP10" s="318"/>
      <c r="PNQ10" s="318"/>
      <c r="PNR10" s="318"/>
      <c r="PNS10" s="318"/>
      <c r="PNT10" s="318"/>
      <c r="PNU10" s="318"/>
      <c r="PNV10" s="318"/>
      <c r="PNW10" s="318"/>
      <c r="PNX10" s="318"/>
      <c r="PNY10" s="318"/>
      <c r="PNZ10" s="318"/>
      <c r="POA10" s="318"/>
      <c r="POB10" s="318"/>
      <c r="POC10" s="318"/>
      <c r="POD10" s="318"/>
      <c r="POE10" s="318"/>
      <c r="POF10" s="318"/>
      <c r="POG10" s="318"/>
      <c r="POH10" s="318"/>
      <c r="POI10" s="318"/>
      <c r="POJ10" s="318"/>
      <c r="POK10" s="318"/>
      <c r="POL10" s="318"/>
      <c r="POM10" s="318"/>
      <c r="PON10" s="318"/>
      <c r="POO10" s="318"/>
      <c r="POP10" s="318"/>
      <c r="POQ10" s="318"/>
      <c r="POR10" s="318"/>
      <c r="POS10" s="318"/>
      <c r="POT10" s="318"/>
      <c r="POU10" s="318"/>
      <c r="POV10" s="318"/>
      <c r="POW10" s="318"/>
      <c r="POX10" s="318"/>
      <c r="POY10" s="318"/>
      <c r="POZ10" s="318"/>
      <c r="PPA10" s="318"/>
      <c r="PPB10" s="318"/>
      <c r="PPC10" s="318"/>
      <c r="PPD10" s="318"/>
      <c r="PPE10" s="318"/>
      <c r="PPF10" s="318"/>
      <c r="PPG10" s="318"/>
      <c r="PPH10" s="318"/>
      <c r="PPI10" s="318"/>
      <c r="PPJ10" s="318"/>
      <c r="PPK10" s="318"/>
      <c r="PPL10" s="318"/>
      <c r="PPM10" s="318"/>
      <c r="PPN10" s="318"/>
      <c r="PPO10" s="318"/>
      <c r="PPP10" s="318"/>
      <c r="PPQ10" s="318"/>
      <c r="PPR10" s="318"/>
      <c r="PPS10" s="318"/>
      <c r="PPT10" s="318"/>
      <c r="PPU10" s="318"/>
      <c r="PPV10" s="318"/>
      <c r="PPW10" s="318"/>
      <c r="PPX10" s="318"/>
      <c r="PPY10" s="318"/>
      <c r="PPZ10" s="318"/>
      <c r="PQA10" s="318"/>
      <c r="PQB10" s="318"/>
      <c r="PQC10" s="318"/>
      <c r="PQD10" s="318"/>
      <c r="PQE10" s="318"/>
      <c r="PQF10" s="318"/>
      <c r="PQG10" s="318"/>
      <c r="PQH10" s="318"/>
      <c r="PQI10" s="318"/>
      <c r="PQJ10" s="318"/>
      <c r="PQK10" s="318"/>
      <c r="PQL10" s="318"/>
      <c r="PQM10" s="318"/>
      <c r="PQN10" s="318"/>
      <c r="PQO10" s="318"/>
      <c r="PQP10" s="318"/>
      <c r="PQQ10" s="318"/>
      <c r="PQR10" s="318"/>
      <c r="PQS10" s="318"/>
      <c r="PQT10" s="318"/>
      <c r="PQU10" s="318"/>
      <c r="PQV10" s="318"/>
      <c r="PQW10" s="318"/>
      <c r="PQX10" s="318"/>
      <c r="PQY10" s="318"/>
      <c r="PQZ10" s="318"/>
      <c r="PRA10" s="318"/>
      <c r="PRB10" s="318"/>
      <c r="PRC10" s="318"/>
      <c r="PRD10" s="318"/>
      <c r="PRE10" s="318"/>
      <c r="PRF10" s="318"/>
      <c r="PRG10" s="318"/>
      <c r="PRH10" s="318"/>
      <c r="PRI10" s="318"/>
      <c r="PRJ10" s="318"/>
      <c r="PRK10" s="318"/>
      <c r="PRL10" s="318"/>
      <c r="PRM10" s="318"/>
      <c r="PRN10" s="318"/>
      <c r="PRO10" s="318"/>
      <c r="PRP10" s="318"/>
      <c r="PRQ10" s="318"/>
      <c r="PRR10" s="318"/>
      <c r="PRS10" s="318"/>
      <c r="PRT10" s="318"/>
      <c r="PRU10" s="318"/>
      <c r="PRV10" s="318"/>
      <c r="PRW10" s="318"/>
      <c r="PRX10" s="318"/>
      <c r="PRY10" s="318"/>
      <c r="PRZ10" s="318"/>
      <c r="PSA10" s="318"/>
      <c r="PSB10" s="318"/>
      <c r="PSC10" s="318"/>
      <c r="PSD10" s="318"/>
      <c r="PSE10" s="318"/>
      <c r="PSF10" s="318"/>
      <c r="PSG10" s="318"/>
      <c r="PSH10" s="318"/>
      <c r="PSI10" s="318"/>
      <c r="PSJ10" s="318"/>
      <c r="PSK10" s="318"/>
      <c r="PSL10" s="318"/>
      <c r="PSM10" s="318"/>
      <c r="PSN10" s="318"/>
      <c r="PSO10" s="318"/>
      <c r="PSP10" s="318"/>
      <c r="PSQ10" s="318"/>
      <c r="PSR10" s="318"/>
      <c r="PSS10" s="318"/>
      <c r="PST10" s="318"/>
      <c r="PSU10" s="318"/>
      <c r="PSV10" s="318"/>
      <c r="PSW10" s="318"/>
      <c r="PSX10" s="318"/>
      <c r="PSY10" s="318"/>
      <c r="PSZ10" s="318"/>
      <c r="PTA10" s="318"/>
      <c r="PTB10" s="318"/>
      <c r="PTC10" s="318"/>
      <c r="PTD10" s="318"/>
      <c r="PTE10" s="318"/>
      <c r="PTF10" s="318"/>
      <c r="PTG10" s="318"/>
      <c r="PTH10" s="318"/>
      <c r="PTI10" s="318"/>
      <c r="PTJ10" s="318"/>
      <c r="PTK10" s="318"/>
      <c r="PTL10" s="318"/>
      <c r="PTM10" s="318"/>
      <c r="PTN10" s="318"/>
      <c r="PTO10" s="318"/>
      <c r="PTP10" s="318"/>
      <c r="PTQ10" s="318"/>
      <c r="PTR10" s="318"/>
      <c r="PTS10" s="318"/>
      <c r="PTT10" s="318"/>
      <c r="PTU10" s="318"/>
      <c r="PTV10" s="318"/>
      <c r="PTW10" s="318"/>
      <c r="PTX10" s="318"/>
      <c r="PTY10" s="318"/>
      <c r="PTZ10" s="318"/>
      <c r="PUA10" s="318"/>
      <c r="PUB10" s="318"/>
      <c r="PUC10" s="318"/>
      <c r="PUD10" s="318"/>
      <c r="PUE10" s="318"/>
      <c r="PUF10" s="318"/>
      <c r="PUG10" s="318"/>
      <c r="PUH10" s="318"/>
      <c r="PUI10" s="318"/>
      <c r="PUJ10" s="318"/>
      <c r="PUK10" s="318"/>
      <c r="PUL10" s="318"/>
      <c r="PUM10" s="318"/>
      <c r="PUN10" s="318"/>
      <c r="PUO10" s="318"/>
      <c r="PUP10" s="318"/>
      <c r="PUQ10" s="318"/>
      <c r="PUR10" s="318"/>
      <c r="PUS10" s="318"/>
      <c r="PUT10" s="318"/>
      <c r="PUU10" s="318"/>
      <c r="PUV10" s="318"/>
      <c r="PUW10" s="318"/>
      <c r="PUX10" s="318"/>
      <c r="PUY10" s="318"/>
      <c r="PUZ10" s="318"/>
      <c r="PVA10" s="318"/>
      <c r="PVB10" s="318"/>
      <c r="PVC10" s="318"/>
      <c r="PVD10" s="318"/>
      <c r="PVE10" s="318"/>
      <c r="PVF10" s="318"/>
      <c r="PVG10" s="318"/>
      <c r="PVH10" s="318"/>
      <c r="PVI10" s="318"/>
      <c r="PVJ10" s="318"/>
      <c r="PVK10" s="318"/>
      <c r="PVL10" s="318"/>
      <c r="PVM10" s="318"/>
      <c r="PVN10" s="318"/>
      <c r="PVO10" s="318"/>
      <c r="PVP10" s="318"/>
      <c r="PVQ10" s="318"/>
      <c r="PVR10" s="318"/>
      <c r="PVS10" s="318"/>
      <c r="PVT10" s="318"/>
      <c r="PVU10" s="318"/>
      <c r="PVV10" s="318"/>
      <c r="PVW10" s="318"/>
      <c r="PVX10" s="318"/>
      <c r="PVY10" s="318"/>
      <c r="PVZ10" s="318"/>
      <c r="PWA10" s="318"/>
      <c r="PWB10" s="318"/>
      <c r="PWC10" s="318"/>
      <c r="PWD10" s="318"/>
      <c r="PWE10" s="318"/>
      <c r="PWF10" s="318"/>
      <c r="PWG10" s="318"/>
      <c r="PWH10" s="318"/>
      <c r="PWI10" s="318"/>
      <c r="PWJ10" s="318"/>
      <c r="PWK10" s="318"/>
      <c r="PWL10" s="318"/>
      <c r="PWM10" s="318"/>
      <c r="PWN10" s="318"/>
      <c r="PWO10" s="318"/>
      <c r="PWP10" s="318"/>
      <c r="PWQ10" s="318"/>
      <c r="PWR10" s="318"/>
      <c r="PWS10" s="318"/>
      <c r="PWT10" s="318"/>
      <c r="PWU10" s="318"/>
      <c r="PWV10" s="318"/>
      <c r="PWW10" s="318"/>
      <c r="PWX10" s="318"/>
      <c r="PWY10" s="318"/>
      <c r="PWZ10" s="318"/>
      <c r="PXA10" s="318"/>
      <c r="PXB10" s="318"/>
      <c r="PXC10" s="318"/>
      <c r="PXD10" s="318"/>
      <c r="PXE10" s="318"/>
      <c r="PXF10" s="318"/>
      <c r="PXG10" s="318"/>
      <c r="PXH10" s="318"/>
      <c r="PXI10" s="318"/>
      <c r="PXJ10" s="318"/>
      <c r="PXK10" s="318"/>
      <c r="PXL10" s="318"/>
      <c r="PXM10" s="318"/>
      <c r="PXN10" s="318"/>
      <c r="PXO10" s="318"/>
      <c r="PXP10" s="318"/>
      <c r="PXQ10" s="318"/>
      <c r="PXR10" s="318"/>
      <c r="PXS10" s="318"/>
      <c r="PXT10" s="318"/>
      <c r="PXU10" s="318"/>
      <c r="PXV10" s="318"/>
      <c r="PXW10" s="318"/>
      <c r="PXX10" s="318"/>
      <c r="PXY10" s="318"/>
      <c r="PXZ10" s="318"/>
      <c r="PYA10" s="318"/>
      <c r="PYB10" s="318"/>
      <c r="PYC10" s="318"/>
      <c r="PYD10" s="318"/>
      <c r="PYE10" s="318"/>
      <c r="PYF10" s="318"/>
      <c r="PYG10" s="318"/>
      <c r="PYH10" s="318"/>
      <c r="PYI10" s="318"/>
      <c r="PYJ10" s="318"/>
      <c r="PYK10" s="318"/>
      <c r="PYL10" s="318"/>
      <c r="PYM10" s="318"/>
      <c r="PYN10" s="318"/>
      <c r="PYO10" s="318"/>
      <c r="PYP10" s="318"/>
      <c r="PYQ10" s="318"/>
      <c r="PYR10" s="318"/>
      <c r="PYS10" s="318"/>
      <c r="PYT10" s="318"/>
      <c r="PYU10" s="318"/>
      <c r="PYV10" s="318"/>
      <c r="PYW10" s="318"/>
      <c r="PYX10" s="318"/>
      <c r="PYY10" s="318"/>
      <c r="PYZ10" s="318"/>
      <c r="PZA10" s="318"/>
      <c r="PZB10" s="318"/>
      <c r="PZC10" s="318"/>
      <c r="PZD10" s="318"/>
      <c r="PZE10" s="318"/>
      <c r="PZF10" s="318"/>
      <c r="PZG10" s="318"/>
      <c r="PZH10" s="318"/>
      <c r="PZI10" s="318"/>
      <c r="PZJ10" s="318"/>
      <c r="PZK10" s="318"/>
      <c r="PZL10" s="318"/>
      <c r="PZM10" s="318"/>
      <c r="PZN10" s="318"/>
      <c r="PZO10" s="318"/>
      <c r="PZP10" s="318"/>
      <c r="PZQ10" s="318"/>
      <c r="PZR10" s="318"/>
      <c r="PZS10" s="318"/>
      <c r="PZT10" s="318"/>
      <c r="PZU10" s="318"/>
      <c r="PZV10" s="318"/>
      <c r="PZW10" s="318"/>
      <c r="PZX10" s="318"/>
      <c r="PZY10" s="318"/>
      <c r="PZZ10" s="318"/>
      <c r="QAA10" s="318"/>
      <c r="QAB10" s="318"/>
      <c r="QAC10" s="318"/>
      <c r="QAD10" s="318"/>
      <c r="QAE10" s="318"/>
      <c r="QAF10" s="318"/>
      <c r="QAG10" s="318"/>
      <c r="QAH10" s="318"/>
      <c r="QAI10" s="318"/>
      <c r="QAJ10" s="318"/>
      <c r="QAK10" s="318"/>
      <c r="QAL10" s="318"/>
      <c r="QAM10" s="318"/>
      <c r="QAN10" s="318"/>
      <c r="QAO10" s="318"/>
      <c r="QAP10" s="318"/>
      <c r="QAQ10" s="318"/>
      <c r="QAR10" s="318"/>
      <c r="QAS10" s="318"/>
      <c r="QAT10" s="318"/>
      <c r="QAU10" s="318"/>
      <c r="QAV10" s="318"/>
      <c r="QAW10" s="318"/>
      <c r="QAX10" s="318"/>
      <c r="QAY10" s="318"/>
      <c r="QAZ10" s="318"/>
      <c r="QBA10" s="318"/>
      <c r="QBB10" s="318"/>
      <c r="QBC10" s="318"/>
      <c r="QBD10" s="318"/>
      <c r="QBE10" s="318"/>
      <c r="QBF10" s="318"/>
      <c r="QBG10" s="318"/>
      <c r="QBH10" s="318"/>
      <c r="QBI10" s="318"/>
      <c r="QBJ10" s="318"/>
      <c r="QBK10" s="318"/>
      <c r="QBL10" s="318"/>
      <c r="QBM10" s="318"/>
      <c r="QBN10" s="318"/>
      <c r="QBO10" s="318"/>
      <c r="QBP10" s="318"/>
      <c r="QBQ10" s="318"/>
      <c r="QBR10" s="318"/>
      <c r="QBS10" s="318"/>
      <c r="QBT10" s="318"/>
      <c r="QBU10" s="318"/>
      <c r="QBV10" s="318"/>
      <c r="QBW10" s="318"/>
      <c r="QBX10" s="318"/>
      <c r="QBY10" s="318"/>
      <c r="QBZ10" s="318"/>
      <c r="QCA10" s="318"/>
      <c r="QCB10" s="318"/>
      <c r="QCC10" s="318"/>
      <c r="QCD10" s="318"/>
      <c r="QCE10" s="318"/>
      <c r="QCF10" s="318"/>
      <c r="QCG10" s="318"/>
      <c r="QCH10" s="318"/>
      <c r="QCI10" s="318"/>
      <c r="QCJ10" s="318"/>
      <c r="QCK10" s="318"/>
      <c r="QCL10" s="318"/>
      <c r="QCM10" s="318"/>
      <c r="QCN10" s="318"/>
      <c r="QCO10" s="318"/>
      <c r="QCP10" s="318"/>
      <c r="QCQ10" s="318"/>
      <c r="QCR10" s="318"/>
      <c r="QCS10" s="318"/>
      <c r="QCT10" s="318"/>
      <c r="QCU10" s="318"/>
      <c r="QCV10" s="318"/>
      <c r="QCW10" s="318"/>
      <c r="QCX10" s="318"/>
      <c r="QCY10" s="318"/>
      <c r="QCZ10" s="318"/>
      <c r="QDA10" s="318"/>
      <c r="QDB10" s="318"/>
      <c r="QDC10" s="318"/>
      <c r="QDD10" s="318"/>
      <c r="QDE10" s="318"/>
      <c r="QDF10" s="318"/>
      <c r="QDG10" s="318"/>
      <c r="QDH10" s="318"/>
      <c r="QDI10" s="318"/>
      <c r="QDJ10" s="318"/>
      <c r="QDK10" s="318"/>
      <c r="QDL10" s="318"/>
      <c r="QDM10" s="318"/>
      <c r="QDN10" s="318"/>
      <c r="QDO10" s="318"/>
      <c r="QDP10" s="318"/>
      <c r="QDQ10" s="318"/>
      <c r="QDR10" s="318"/>
      <c r="QDS10" s="318"/>
      <c r="QDT10" s="318"/>
      <c r="QDU10" s="318"/>
      <c r="QDV10" s="318"/>
      <c r="QDW10" s="318"/>
      <c r="QDX10" s="318"/>
      <c r="QDY10" s="318"/>
      <c r="QDZ10" s="318"/>
      <c r="QEA10" s="318"/>
      <c r="QEB10" s="318"/>
      <c r="QEC10" s="318"/>
      <c r="QED10" s="318"/>
      <c r="QEE10" s="318"/>
      <c r="QEF10" s="318"/>
      <c r="QEG10" s="318"/>
      <c r="QEH10" s="318"/>
      <c r="QEI10" s="318"/>
      <c r="QEJ10" s="318"/>
      <c r="QEK10" s="318"/>
      <c r="QEL10" s="318"/>
      <c r="QEM10" s="318"/>
      <c r="QEN10" s="318"/>
      <c r="QEO10" s="318"/>
      <c r="QEP10" s="318"/>
      <c r="QEQ10" s="318"/>
      <c r="QER10" s="318"/>
      <c r="QES10" s="318"/>
      <c r="QET10" s="318"/>
      <c r="QEU10" s="318"/>
      <c r="QEV10" s="318"/>
      <c r="QEW10" s="318"/>
      <c r="QEX10" s="318"/>
      <c r="QEY10" s="318"/>
      <c r="QEZ10" s="318"/>
      <c r="QFA10" s="318"/>
      <c r="QFB10" s="318"/>
      <c r="QFC10" s="318"/>
      <c r="QFD10" s="318"/>
      <c r="QFE10" s="318"/>
      <c r="QFF10" s="318"/>
      <c r="QFG10" s="318"/>
      <c r="QFH10" s="318"/>
      <c r="QFI10" s="318"/>
      <c r="QFJ10" s="318"/>
      <c r="QFK10" s="318"/>
      <c r="QFL10" s="318"/>
      <c r="QFM10" s="318"/>
      <c r="QFN10" s="318"/>
      <c r="QFO10" s="318"/>
      <c r="QFP10" s="318"/>
      <c r="QFQ10" s="318"/>
      <c r="QFR10" s="318"/>
      <c r="QFS10" s="318"/>
      <c r="QFT10" s="318"/>
      <c r="QFU10" s="318"/>
      <c r="QFV10" s="318"/>
      <c r="QFW10" s="318"/>
      <c r="QFX10" s="318"/>
      <c r="QFY10" s="318"/>
      <c r="QFZ10" s="318"/>
      <c r="QGA10" s="318"/>
      <c r="QGB10" s="318"/>
      <c r="QGC10" s="318"/>
      <c r="QGD10" s="318"/>
      <c r="QGE10" s="318"/>
      <c r="QGF10" s="318"/>
      <c r="QGG10" s="318"/>
      <c r="QGH10" s="318"/>
      <c r="QGI10" s="318"/>
      <c r="QGJ10" s="318"/>
      <c r="QGK10" s="318"/>
      <c r="QGL10" s="318"/>
      <c r="QGM10" s="318"/>
      <c r="QGN10" s="318"/>
      <c r="QGO10" s="318"/>
      <c r="QGP10" s="318"/>
      <c r="QGQ10" s="318"/>
      <c r="QGR10" s="318"/>
      <c r="QGS10" s="318"/>
      <c r="QGT10" s="318"/>
      <c r="QGU10" s="318"/>
      <c r="QGV10" s="318"/>
      <c r="QGW10" s="318"/>
      <c r="QGX10" s="318"/>
      <c r="QGY10" s="318"/>
      <c r="QGZ10" s="318"/>
      <c r="QHA10" s="318"/>
      <c r="QHB10" s="318"/>
      <c r="QHC10" s="318"/>
      <c r="QHD10" s="318"/>
      <c r="QHE10" s="318"/>
      <c r="QHF10" s="318"/>
      <c r="QHG10" s="318"/>
      <c r="QHH10" s="318"/>
      <c r="QHI10" s="318"/>
      <c r="QHJ10" s="318"/>
      <c r="QHK10" s="318"/>
      <c r="QHL10" s="318"/>
      <c r="QHM10" s="318"/>
      <c r="QHN10" s="318"/>
      <c r="QHO10" s="318"/>
      <c r="QHP10" s="318"/>
      <c r="QHQ10" s="318"/>
      <c r="QHR10" s="318"/>
      <c r="QHS10" s="318"/>
      <c r="QHT10" s="318"/>
      <c r="QHU10" s="318"/>
      <c r="QHV10" s="318"/>
      <c r="QHW10" s="318"/>
      <c r="QHX10" s="318"/>
      <c r="QHY10" s="318"/>
      <c r="QHZ10" s="318"/>
      <c r="QIA10" s="318"/>
      <c r="QIB10" s="318"/>
      <c r="QIC10" s="318"/>
      <c r="QID10" s="318"/>
      <c r="QIE10" s="318"/>
      <c r="QIF10" s="318"/>
      <c r="QIG10" s="318"/>
      <c r="QIH10" s="318"/>
      <c r="QII10" s="318"/>
      <c r="QIJ10" s="318"/>
      <c r="QIK10" s="318"/>
      <c r="QIL10" s="318"/>
      <c r="QIM10" s="318"/>
      <c r="QIN10" s="318"/>
      <c r="QIO10" s="318"/>
      <c r="QIP10" s="318"/>
      <c r="QIQ10" s="318"/>
      <c r="QIR10" s="318"/>
      <c r="QIS10" s="318"/>
      <c r="QIT10" s="318"/>
      <c r="QIU10" s="318"/>
      <c r="QIV10" s="318"/>
      <c r="QIW10" s="318"/>
      <c r="QIX10" s="318"/>
      <c r="QIY10" s="318"/>
      <c r="QIZ10" s="318"/>
      <c r="QJA10" s="318"/>
      <c r="QJB10" s="318"/>
      <c r="QJC10" s="318"/>
      <c r="QJD10" s="318"/>
      <c r="QJE10" s="318"/>
      <c r="QJF10" s="318"/>
      <c r="QJG10" s="318"/>
      <c r="QJH10" s="318"/>
      <c r="QJI10" s="318"/>
      <c r="QJJ10" s="318"/>
      <c r="QJK10" s="318"/>
      <c r="QJL10" s="318"/>
      <c r="QJM10" s="318"/>
      <c r="QJN10" s="318"/>
      <c r="QJO10" s="318"/>
      <c r="QJP10" s="318"/>
      <c r="QJQ10" s="318"/>
      <c r="QJR10" s="318"/>
      <c r="QJS10" s="318"/>
      <c r="QJT10" s="318"/>
      <c r="QJU10" s="318"/>
      <c r="QJV10" s="318"/>
      <c r="QJW10" s="318"/>
      <c r="QJX10" s="318"/>
      <c r="QJY10" s="318"/>
      <c r="QJZ10" s="318"/>
      <c r="QKA10" s="318"/>
      <c r="QKB10" s="318"/>
      <c r="QKC10" s="318"/>
      <c r="QKD10" s="318"/>
      <c r="QKE10" s="318"/>
      <c r="QKF10" s="318"/>
      <c r="QKG10" s="318"/>
      <c r="QKH10" s="318"/>
      <c r="QKI10" s="318"/>
      <c r="QKJ10" s="318"/>
      <c r="QKK10" s="318"/>
      <c r="QKL10" s="318"/>
      <c r="QKM10" s="318"/>
      <c r="QKN10" s="318"/>
      <c r="QKO10" s="318"/>
      <c r="QKP10" s="318"/>
      <c r="QKQ10" s="318"/>
      <c r="QKR10" s="318"/>
      <c r="QKS10" s="318"/>
      <c r="QKT10" s="318"/>
      <c r="QKU10" s="318"/>
      <c r="QKV10" s="318"/>
      <c r="QKW10" s="318"/>
      <c r="QKX10" s="318"/>
      <c r="QKY10" s="318"/>
      <c r="QKZ10" s="318"/>
      <c r="QLA10" s="318"/>
      <c r="QLB10" s="318"/>
      <c r="QLC10" s="318"/>
      <c r="QLD10" s="318"/>
      <c r="QLE10" s="318"/>
      <c r="QLF10" s="318"/>
      <c r="QLG10" s="318"/>
      <c r="QLH10" s="318"/>
      <c r="QLI10" s="318"/>
      <c r="QLJ10" s="318"/>
      <c r="QLK10" s="318"/>
      <c r="QLL10" s="318"/>
      <c r="QLM10" s="318"/>
      <c r="QLN10" s="318"/>
      <c r="QLO10" s="318"/>
      <c r="QLP10" s="318"/>
      <c r="QLQ10" s="318"/>
      <c r="QLR10" s="318"/>
      <c r="QLS10" s="318"/>
      <c r="QLT10" s="318"/>
      <c r="QLU10" s="318"/>
      <c r="QLV10" s="318"/>
      <c r="QLW10" s="318"/>
      <c r="QLX10" s="318"/>
      <c r="QLY10" s="318"/>
      <c r="QLZ10" s="318"/>
      <c r="QMA10" s="318"/>
      <c r="QMB10" s="318"/>
      <c r="QMC10" s="318"/>
      <c r="QMD10" s="318"/>
      <c r="QME10" s="318"/>
      <c r="QMF10" s="318"/>
      <c r="QMG10" s="318"/>
      <c r="QMH10" s="318"/>
      <c r="QMI10" s="318"/>
      <c r="QMJ10" s="318"/>
      <c r="QMK10" s="318"/>
      <c r="QML10" s="318"/>
      <c r="QMM10" s="318"/>
      <c r="QMN10" s="318"/>
      <c r="QMO10" s="318"/>
      <c r="QMP10" s="318"/>
      <c r="QMQ10" s="318"/>
      <c r="QMR10" s="318"/>
      <c r="QMS10" s="318"/>
      <c r="QMT10" s="318"/>
      <c r="QMU10" s="318"/>
      <c r="QMV10" s="318"/>
      <c r="QMW10" s="318"/>
      <c r="QMX10" s="318"/>
      <c r="QMY10" s="318"/>
      <c r="QMZ10" s="318"/>
      <c r="QNA10" s="318"/>
      <c r="QNB10" s="318"/>
      <c r="QNC10" s="318"/>
      <c r="QND10" s="318"/>
      <c r="QNE10" s="318"/>
      <c r="QNF10" s="318"/>
      <c r="QNG10" s="318"/>
      <c r="QNH10" s="318"/>
      <c r="QNI10" s="318"/>
      <c r="QNJ10" s="318"/>
      <c r="QNK10" s="318"/>
      <c r="QNL10" s="318"/>
      <c r="QNM10" s="318"/>
      <c r="QNN10" s="318"/>
      <c r="QNO10" s="318"/>
      <c r="QNP10" s="318"/>
      <c r="QNQ10" s="318"/>
      <c r="QNR10" s="318"/>
      <c r="QNS10" s="318"/>
      <c r="QNT10" s="318"/>
      <c r="QNU10" s="318"/>
      <c r="QNV10" s="318"/>
      <c r="QNW10" s="318"/>
      <c r="QNX10" s="318"/>
      <c r="QNY10" s="318"/>
      <c r="QNZ10" s="318"/>
      <c r="QOA10" s="318"/>
      <c r="QOB10" s="318"/>
      <c r="QOC10" s="318"/>
      <c r="QOD10" s="318"/>
      <c r="QOE10" s="318"/>
      <c r="QOF10" s="318"/>
      <c r="QOG10" s="318"/>
      <c r="QOH10" s="318"/>
      <c r="QOI10" s="318"/>
      <c r="QOJ10" s="318"/>
      <c r="QOK10" s="318"/>
      <c r="QOL10" s="318"/>
      <c r="QOM10" s="318"/>
      <c r="QON10" s="318"/>
      <c r="QOO10" s="318"/>
      <c r="QOP10" s="318"/>
      <c r="QOQ10" s="318"/>
      <c r="QOR10" s="318"/>
      <c r="QOS10" s="318"/>
      <c r="QOT10" s="318"/>
      <c r="QOU10" s="318"/>
      <c r="QOV10" s="318"/>
      <c r="QOW10" s="318"/>
      <c r="QOX10" s="318"/>
      <c r="QOY10" s="318"/>
      <c r="QOZ10" s="318"/>
      <c r="QPA10" s="318"/>
      <c r="QPB10" s="318"/>
      <c r="QPC10" s="318"/>
      <c r="QPD10" s="318"/>
      <c r="QPE10" s="318"/>
      <c r="QPF10" s="318"/>
      <c r="QPG10" s="318"/>
      <c r="QPH10" s="318"/>
      <c r="QPI10" s="318"/>
      <c r="QPJ10" s="318"/>
      <c r="QPK10" s="318"/>
      <c r="QPL10" s="318"/>
      <c r="QPM10" s="318"/>
      <c r="QPN10" s="318"/>
      <c r="QPO10" s="318"/>
      <c r="QPP10" s="318"/>
      <c r="QPQ10" s="318"/>
      <c r="QPR10" s="318"/>
      <c r="QPS10" s="318"/>
      <c r="QPT10" s="318"/>
      <c r="QPU10" s="318"/>
      <c r="QPV10" s="318"/>
      <c r="QPW10" s="318"/>
      <c r="QPX10" s="318"/>
      <c r="QPY10" s="318"/>
      <c r="QPZ10" s="318"/>
      <c r="QQA10" s="318"/>
      <c r="QQB10" s="318"/>
      <c r="QQC10" s="318"/>
      <c r="QQD10" s="318"/>
      <c r="QQE10" s="318"/>
      <c r="QQF10" s="318"/>
      <c r="QQG10" s="318"/>
      <c r="QQH10" s="318"/>
      <c r="QQI10" s="318"/>
      <c r="QQJ10" s="318"/>
      <c r="QQK10" s="318"/>
      <c r="QQL10" s="318"/>
      <c r="QQM10" s="318"/>
      <c r="QQN10" s="318"/>
      <c r="QQO10" s="318"/>
      <c r="QQP10" s="318"/>
      <c r="QQQ10" s="318"/>
      <c r="QQR10" s="318"/>
      <c r="QQS10" s="318"/>
      <c r="QQT10" s="318"/>
      <c r="QQU10" s="318"/>
      <c r="QQV10" s="318"/>
      <c r="QQW10" s="318"/>
      <c r="QQX10" s="318"/>
      <c r="QQY10" s="318"/>
      <c r="QQZ10" s="318"/>
      <c r="QRA10" s="318"/>
      <c r="QRB10" s="318"/>
      <c r="QRC10" s="318"/>
      <c r="QRD10" s="318"/>
      <c r="QRE10" s="318"/>
      <c r="QRF10" s="318"/>
      <c r="QRG10" s="318"/>
      <c r="QRH10" s="318"/>
      <c r="QRI10" s="318"/>
      <c r="QRJ10" s="318"/>
      <c r="QRK10" s="318"/>
      <c r="QRL10" s="318"/>
      <c r="QRM10" s="318"/>
      <c r="QRN10" s="318"/>
      <c r="QRO10" s="318"/>
      <c r="QRP10" s="318"/>
      <c r="QRQ10" s="318"/>
      <c r="QRR10" s="318"/>
      <c r="QRS10" s="318"/>
      <c r="QRT10" s="318"/>
      <c r="QRU10" s="318"/>
      <c r="QRV10" s="318"/>
      <c r="QRW10" s="318"/>
      <c r="QRX10" s="318"/>
      <c r="QRY10" s="318"/>
      <c r="QRZ10" s="318"/>
      <c r="QSA10" s="318"/>
      <c r="QSB10" s="318"/>
      <c r="QSC10" s="318"/>
      <c r="QSD10" s="318"/>
      <c r="QSE10" s="318"/>
      <c r="QSF10" s="318"/>
      <c r="QSG10" s="318"/>
      <c r="QSH10" s="318"/>
      <c r="QSI10" s="318"/>
      <c r="QSJ10" s="318"/>
      <c r="QSK10" s="318"/>
      <c r="QSL10" s="318"/>
      <c r="QSM10" s="318"/>
      <c r="QSN10" s="318"/>
      <c r="QSO10" s="318"/>
      <c r="QSP10" s="318"/>
      <c r="QSQ10" s="318"/>
      <c r="QSR10" s="318"/>
      <c r="QSS10" s="318"/>
      <c r="QST10" s="318"/>
      <c r="QSU10" s="318"/>
      <c r="QSV10" s="318"/>
      <c r="QSW10" s="318"/>
      <c r="QSX10" s="318"/>
      <c r="QSY10" s="318"/>
      <c r="QSZ10" s="318"/>
      <c r="QTA10" s="318"/>
      <c r="QTB10" s="318"/>
      <c r="QTC10" s="318"/>
      <c r="QTD10" s="318"/>
      <c r="QTE10" s="318"/>
      <c r="QTF10" s="318"/>
      <c r="QTG10" s="318"/>
      <c r="QTH10" s="318"/>
      <c r="QTI10" s="318"/>
      <c r="QTJ10" s="318"/>
      <c r="QTK10" s="318"/>
      <c r="QTL10" s="318"/>
      <c r="QTM10" s="318"/>
      <c r="QTN10" s="318"/>
      <c r="QTO10" s="318"/>
      <c r="QTP10" s="318"/>
      <c r="QTQ10" s="318"/>
      <c r="QTR10" s="318"/>
      <c r="QTS10" s="318"/>
      <c r="QTT10" s="318"/>
      <c r="QTU10" s="318"/>
      <c r="QTV10" s="318"/>
      <c r="QTW10" s="318"/>
      <c r="QTX10" s="318"/>
      <c r="QTY10" s="318"/>
      <c r="QTZ10" s="318"/>
      <c r="QUA10" s="318"/>
      <c r="QUB10" s="318"/>
      <c r="QUC10" s="318"/>
      <c r="QUD10" s="318"/>
      <c r="QUE10" s="318"/>
      <c r="QUF10" s="318"/>
      <c r="QUG10" s="318"/>
      <c r="QUH10" s="318"/>
      <c r="QUI10" s="318"/>
      <c r="QUJ10" s="318"/>
      <c r="QUK10" s="318"/>
      <c r="QUL10" s="318"/>
      <c r="QUM10" s="318"/>
      <c r="QUN10" s="318"/>
      <c r="QUO10" s="318"/>
      <c r="QUP10" s="318"/>
      <c r="QUQ10" s="318"/>
      <c r="QUR10" s="318"/>
      <c r="QUS10" s="318"/>
      <c r="QUT10" s="318"/>
      <c r="QUU10" s="318"/>
      <c r="QUV10" s="318"/>
      <c r="QUW10" s="318"/>
      <c r="QUX10" s="318"/>
      <c r="QUY10" s="318"/>
      <c r="QUZ10" s="318"/>
      <c r="QVA10" s="318"/>
      <c r="QVB10" s="318"/>
      <c r="QVC10" s="318"/>
      <c r="QVD10" s="318"/>
      <c r="QVE10" s="318"/>
      <c r="QVF10" s="318"/>
      <c r="QVG10" s="318"/>
      <c r="QVH10" s="318"/>
      <c r="QVI10" s="318"/>
      <c r="QVJ10" s="318"/>
      <c r="QVK10" s="318"/>
      <c r="QVL10" s="318"/>
      <c r="QVM10" s="318"/>
      <c r="QVN10" s="318"/>
      <c r="QVO10" s="318"/>
      <c r="QVP10" s="318"/>
      <c r="QVQ10" s="318"/>
      <c r="QVR10" s="318"/>
      <c r="QVS10" s="318"/>
      <c r="QVT10" s="318"/>
      <c r="QVU10" s="318"/>
      <c r="QVV10" s="318"/>
      <c r="QVW10" s="318"/>
      <c r="QVX10" s="318"/>
      <c r="QVY10" s="318"/>
      <c r="QVZ10" s="318"/>
      <c r="QWA10" s="318"/>
      <c r="QWB10" s="318"/>
      <c r="QWC10" s="318"/>
      <c r="QWD10" s="318"/>
      <c r="QWE10" s="318"/>
      <c r="QWF10" s="318"/>
      <c r="QWG10" s="318"/>
      <c r="QWH10" s="318"/>
      <c r="QWI10" s="318"/>
      <c r="QWJ10" s="318"/>
      <c r="QWK10" s="318"/>
      <c r="QWL10" s="318"/>
      <c r="QWM10" s="318"/>
      <c r="QWN10" s="318"/>
      <c r="QWO10" s="318"/>
      <c r="QWP10" s="318"/>
      <c r="QWQ10" s="318"/>
      <c r="QWR10" s="318"/>
      <c r="QWS10" s="318"/>
      <c r="QWT10" s="318"/>
      <c r="QWU10" s="318"/>
      <c r="QWV10" s="318"/>
      <c r="QWW10" s="318"/>
      <c r="QWX10" s="318"/>
      <c r="QWY10" s="318"/>
      <c r="QWZ10" s="318"/>
      <c r="QXA10" s="318"/>
      <c r="QXB10" s="318"/>
      <c r="QXC10" s="318"/>
      <c r="QXD10" s="318"/>
      <c r="QXE10" s="318"/>
      <c r="QXF10" s="318"/>
      <c r="QXG10" s="318"/>
      <c r="QXH10" s="318"/>
      <c r="QXI10" s="318"/>
      <c r="QXJ10" s="318"/>
      <c r="QXK10" s="318"/>
      <c r="QXL10" s="318"/>
      <c r="QXM10" s="318"/>
      <c r="QXN10" s="318"/>
      <c r="QXO10" s="318"/>
      <c r="QXP10" s="318"/>
      <c r="QXQ10" s="318"/>
      <c r="QXR10" s="318"/>
      <c r="QXS10" s="318"/>
      <c r="QXT10" s="318"/>
      <c r="QXU10" s="318"/>
      <c r="QXV10" s="318"/>
      <c r="QXW10" s="318"/>
      <c r="QXX10" s="318"/>
      <c r="QXY10" s="318"/>
      <c r="QXZ10" s="318"/>
      <c r="QYA10" s="318"/>
      <c r="QYB10" s="318"/>
      <c r="QYC10" s="318"/>
      <c r="QYD10" s="318"/>
      <c r="QYE10" s="318"/>
      <c r="QYF10" s="318"/>
      <c r="QYG10" s="318"/>
      <c r="QYH10" s="318"/>
      <c r="QYI10" s="318"/>
      <c r="QYJ10" s="318"/>
      <c r="QYK10" s="318"/>
      <c r="QYL10" s="318"/>
      <c r="QYM10" s="318"/>
      <c r="QYN10" s="318"/>
      <c r="QYO10" s="318"/>
      <c r="QYP10" s="318"/>
      <c r="QYQ10" s="318"/>
      <c r="QYR10" s="318"/>
      <c r="QYS10" s="318"/>
      <c r="QYT10" s="318"/>
      <c r="QYU10" s="318"/>
      <c r="QYV10" s="318"/>
      <c r="QYW10" s="318"/>
      <c r="QYX10" s="318"/>
      <c r="QYY10" s="318"/>
      <c r="QYZ10" s="318"/>
      <c r="QZA10" s="318"/>
      <c r="QZB10" s="318"/>
      <c r="QZC10" s="318"/>
      <c r="QZD10" s="318"/>
      <c r="QZE10" s="318"/>
      <c r="QZF10" s="318"/>
      <c r="QZG10" s="318"/>
      <c r="QZH10" s="318"/>
      <c r="QZI10" s="318"/>
      <c r="QZJ10" s="318"/>
      <c r="QZK10" s="318"/>
      <c r="QZL10" s="318"/>
      <c r="QZM10" s="318"/>
      <c r="QZN10" s="318"/>
      <c r="QZO10" s="318"/>
      <c r="QZP10" s="318"/>
      <c r="QZQ10" s="318"/>
      <c r="QZR10" s="318"/>
      <c r="QZS10" s="318"/>
      <c r="QZT10" s="318"/>
      <c r="QZU10" s="318"/>
      <c r="QZV10" s="318"/>
      <c r="QZW10" s="318"/>
      <c r="QZX10" s="318"/>
      <c r="QZY10" s="318"/>
      <c r="QZZ10" s="318"/>
      <c r="RAA10" s="318"/>
      <c r="RAB10" s="318"/>
      <c r="RAC10" s="318"/>
      <c r="RAD10" s="318"/>
      <c r="RAE10" s="318"/>
      <c r="RAF10" s="318"/>
      <c r="RAG10" s="318"/>
      <c r="RAH10" s="318"/>
      <c r="RAI10" s="318"/>
      <c r="RAJ10" s="318"/>
      <c r="RAK10" s="318"/>
      <c r="RAL10" s="318"/>
      <c r="RAM10" s="318"/>
      <c r="RAN10" s="318"/>
      <c r="RAO10" s="318"/>
      <c r="RAP10" s="318"/>
      <c r="RAQ10" s="318"/>
      <c r="RAR10" s="318"/>
      <c r="RAS10" s="318"/>
      <c r="RAT10" s="318"/>
      <c r="RAU10" s="318"/>
      <c r="RAV10" s="318"/>
      <c r="RAW10" s="318"/>
      <c r="RAX10" s="318"/>
      <c r="RAY10" s="318"/>
      <c r="RAZ10" s="318"/>
      <c r="RBA10" s="318"/>
      <c r="RBB10" s="318"/>
      <c r="RBC10" s="318"/>
      <c r="RBD10" s="318"/>
      <c r="RBE10" s="318"/>
      <c r="RBF10" s="318"/>
      <c r="RBG10" s="318"/>
      <c r="RBH10" s="318"/>
      <c r="RBI10" s="318"/>
      <c r="RBJ10" s="318"/>
      <c r="RBK10" s="318"/>
      <c r="RBL10" s="318"/>
      <c r="RBM10" s="318"/>
      <c r="RBN10" s="318"/>
      <c r="RBO10" s="318"/>
      <c r="RBP10" s="318"/>
      <c r="RBQ10" s="318"/>
      <c r="RBR10" s="318"/>
      <c r="RBS10" s="318"/>
      <c r="RBT10" s="318"/>
      <c r="RBU10" s="318"/>
      <c r="RBV10" s="318"/>
      <c r="RBW10" s="318"/>
      <c r="RBX10" s="318"/>
      <c r="RBY10" s="318"/>
      <c r="RBZ10" s="318"/>
      <c r="RCA10" s="318"/>
      <c r="RCB10" s="318"/>
      <c r="RCC10" s="318"/>
      <c r="RCD10" s="318"/>
      <c r="RCE10" s="318"/>
      <c r="RCF10" s="318"/>
      <c r="RCG10" s="318"/>
      <c r="RCH10" s="318"/>
      <c r="RCI10" s="318"/>
      <c r="RCJ10" s="318"/>
      <c r="RCK10" s="318"/>
      <c r="RCL10" s="318"/>
      <c r="RCM10" s="318"/>
      <c r="RCN10" s="318"/>
      <c r="RCO10" s="318"/>
      <c r="RCP10" s="318"/>
      <c r="RCQ10" s="318"/>
      <c r="RCR10" s="318"/>
      <c r="RCS10" s="318"/>
      <c r="RCT10" s="318"/>
      <c r="RCU10" s="318"/>
      <c r="RCV10" s="318"/>
      <c r="RCW10" s="318"/>
      <c r="RCX10" s="318"/>
      <c r="RCY10" s="318"/>
      <c r="RCZ10" s="318"/>
      <c r="RDA10" s="318"/>
      <c r="RDB10" s="318"/>
      <c r="RDC10" s="318"/>
      <c r="RDD10" s="318"/>
      <c r="RDE10" s="318"/>
      <c r="RDF10" s="318"/>
      <c r="RDG10" s="318"/>
      <c r="RDH10" s="318"/>
      <c r="RDI10" s="318"/>
      <c r="RDJ10" s="318"/>
      <c r="RDK10" s="318"/>
      <c r="RDL10" s="318"/>
      <c r="RDM10" s="318"/>
      <c r="RDN10" s="318"/>
      <c r="RDO10" s="318"/>
      <c r="RDP10" s="318"/>
      <c r="RDQ10" s="318"/>
      <c r="RDR10" s="318"/>
      <c r="RDS10" s="318"/>
      <c r="RDT10" s="318"/>
      <c r="RDU10" s="318"/>
      <c r="RDV10" s="318"/>
      <c r="RDW10" s="318"/>
      <c r="RDX10" s="318"/>
      <c r="RDY10" s="318"/>
      <c r="RDZ10" s="318"/>
      <c r="REA10" s="318"/>
      <c r="REB10" s="318"/>
      <c r="REC10" s="318"/>
      <c r="RED10" s="318"/>
      <c r="REE10" s="318"/>
      <c r="REF10" s="318"/>
      <c r="REG10" s="318"/>
      <c r="REH10" s="318"/>
      <c r="REI10" s="318"/>
      <c r="REJ10" s="318"/>
      <c r="REK10" s="318"/>
      <c r="REL10" s="318"/>
      <c r="REM10" s="318"/>
      <c r="REN10" s="318"/>
      <c r="REO10" s="318"/>
      <c r="REP10" s="318"/>
      <c r="REQ10" s="318"/>
      <c r="RER10" s="318"/>
      <c r="RES10" s="318"/>
      <c r="RET10" s="318"/>
      <c r="REU10" s="318"/>
      <c r="REV10" s="318"/>
      <c r="REW10" s="318"/>
      <c r="REX10" s="318"/>
      <c r="REY10" s="318"/>
      <c r="REZ10" s="318"/>
      <c r="RFA10" s="318"/>
      <c r="RFB10" s="318"/>
      <c r="RFC10" s="318"/>
      <c r="RFD10" s="318"/>
      <c r="RFE10" s="318"/>
      <c r="RFF10" s="318"/>
      <c r="RFG10" s="318"/>
      <c r="RFH10" s="318"/>
      <c r="RFI10" s="318"/>
      <c r="RFJ10" s="318"/>
      <c r="RFK10" s="318"/>
      <c r="RFL10" s="318"/>
      <c r="RFM10" s="318"/>
      <c r="RFN10" s="318"/>
      <c r="RFO10" s="318"/>
      <c r="RFP10" s="318"/>
      <c r="RFQ10" s="318"/>
      <c r="RFR10" s="318"/>
      <c r="RFS10" s="318"/>
      <c r="RFT10" s="318"/>
      <c r="RFU10" s="318"/>
      <c r="RFV10" s="318"/>
      <c r="RFW10" s="318"/>
      <c r="RFX10" s="318"/>
      <c r="RFY10" s="318"/>
      <c r="RFZ10" s="318"/>
      <c r="RGA10" s="318"/>
      <c r="RGB10" s="318"/>
      <c r="RGC10" s="318"/>
      <c r="RGD10" s="318"/>
      <c r="RGE10" s="318"/>
      <c r="RGF10" s="318"/>
      <c r="RGG10" s="318"/>
      <c r="RGH10" s="318"/>
      <c r="RGI10" s="318"/>
      <c r="RGJ10" s="318"/>
      <c r="RGK10" s="318"/>
      <c r="RGL10" s="318"/>
      <c r="RGM10" s="318"/>
      <c r="RGN10" s="318"/>
      <c r="RGO10" s="318"/>
      <c r="RGP10" s="318"/>
      <c r="RGQ10" s="318"/>
      <c r="RGR10" s="318"/>
      <c r="RGS10" s="318"/>
      <c r="RGT10" s="318"/>
      <c r="RGU10" s="318"/>
      <c r="RGV10" s="318"/>
      <c r="RGW10" s="318"/>
      <c r="RGX10" s="318"/>
      <c r="RGY10" s="318"/>
      <c r="RGZ10" s="318"/>
      <c r="RHA10" s="318"/>
      <c r="RHB10" s="318"/>
      <c r="RHC10" s="318"/>
      <c r="RHD10" s="318"/>
      <c r="RHE10" s="318"/>
      <c r="RHF10" s="318"/>
      <c r="RHG10" s="318"/>
      <c r="RHH10" s="318"/>
      <c r="RHI10" s="318"/>
      <c r="RHJ10" s="318"/>
      <c r="RHK10" s="318"/>
      <c r="RHL10" s="318"/>
      <c r="RHM10" s="318"/>
      <c r="RHN10" s="318"/>
      <c r="RHO10" s="318"/>
      <c r="RHP10" s="318"/>
      <c r="RHQ10" s="318"/>
      <c r="RHR10" s="318"/>
      <c r="RHS10" s="318"/>
      <c r="RHT10" s="318"/>
      <c r="RHU10" s="318"/>
      <c r="RHV10" s="318"/>
      <c r="RHW10" s="318"/>
      <c r="RHX10" s="318"/>
      <c r="RHY10" s="318"/>
      <c r="RHZ10" s="318"/>
      <c r="RIA10" s="318"/>
      <c r="RIB10" s="318"/>
      <c r="RIC10" s="318"/>
      <c r="RID10" s="318"/>
      <c r="RIE10" s="318"/>
      <c r="RIF10" s="318"/>
      <c r="RIG10" s="318"/>
      <c r="RIH10" s="318"/>
      <c r="RII10" s="318"/>
      <c r="RIJ10" s="318"/>
      <c r="RIK10" s="318"/>
      <c r="RIL10" s="318"/>
      <c r="RIM10" s="318"/>
      <c r="RIN10" s="318"/>
      <c r="RIO10" s="318"/>
      <c r="RIP10" s="318"/>
      <c r="RIQ10" s="318"/>
      <c r="RIR10" s="318"/>
      <c r="RIS10" s="318"/>
      <c r="RIT10" s="318"/>
      <c r="RIU10" s="318"/>
      <c r="RIV10" s="318"/>
      <c r="RIW10" s="318"/>
      <c r="RIX10" s="318"/>
      <c r="RIY10" s="318"/>
      <c r="RIZ10" s="318"/>
      <c r="RJA10" s="318"/>
      <c r="RJB10" s="318"/>
      <c r="RJC10" s="318"/>
      <c r="RJD10" s="318"/>
      <c r="RJE10" s="318"/>
      <c r="RJF10" s="318"/>
      <c r="RJG10" s="318"/>
      <c r="RJH10" s="318"/>
      <c r="RJI10" s="318"/>
      <c r="RJJ10" s="318"/>
      <c r="RJK10" s="318"/>
      <c r="RJL10" s="318"/>
      <c r="RJM10" s="318"/>
      <c r="RJN10" s="318"/>
      <c r="RJO10" s="318"/>
      <c r="RJP10" s="318"/>
      <c r="RJQ10" s="318"/>
      <c r="RJR10" s="318"/>
      <c r="RJS10" s="318"/>
      <c r="RJT10" s="318"/>
      <c r="RJU10" s="318"/>
      <c r="RJV10" s="318"/>
      <c r="RJW10" s="318"/>
      <c r="RJX10" s="318"/>
      <c r="RJY10" s="318"/>
      <c r="RJZ10" s="318"/>
      <c r="RKA10" s="318"/>
      <c r="RKB10" s="318"/>
      <c r="RKC10" s="318"/>
      <c r="RKD10" s="318"/>
      <c r="RKE10" s="318"/>
      <c r="RKF10" s="318"/>
      <c r="RKG10" s="318"/>
      <c r="RKH10" s="318"/>
      <c r="RKI10" s="318"/>
      <c r="RKJ10" s="318"/>
      <c r="RKK10" s="318"/>
      <c r="RKL10" s="318"/>
      <c r="RKM10" s="318"/>
      <c r="RKN10" s="318"/>
      <c r="RKO10" s="318"/>
      <c r="RKP10" s="318"/>
      <c r="RKQ10" s="318"/>
      <c r="RKR10" s="318"/>
      <c r="RKS10" s="318"/>
      <c r="RKT10" s="318"/>
      <c r="RKU10" s="318"/>
      <c r="RKV10" s="318"/>
      <c r="RKW10" s="318"/>
      <c r="RKX10" s="318"/>
      <c r="RKY10" s="318"/>
      <c r="RKZ10" s="318"/>
      <c r="RLA10" s="318"/>
      <c r="RLB10" s="318"/>
      <c r="RLC10" s="318"/>
      <c r="RLD10" s="318"/>
      <c r="RLE10" s="318"/>
      <c r="RLF10" s="318"/>
      <c r="RLG10" s="318"/>
      <c r="RLH10" s="318"/>
      <c r="RLI10" s="318"/>
      <c r="RLJ10" s="318"/>
      <c r="RLK10" s="318"/>
      <c r="RLL10" s="318"/>
      <c r="RLM10" s="318"/>
      <c r="RLN10" s="318"/>
      <c r="RLO10" s="318"/>
      <c r="RLP10" s="318"/>
      <c r="RLQ10" s="318"/>
      <c r="RLR10" s="318"/>
      <c r="RLS10" s="318"/>
      <c r="RLT10" s="318"/>
      <c r="RLU10" s="318"/>
      <c r="RLV10" s="318"/>
      <c r="RLW10" s="318"/>
      <c r="RLX10" s="318"/>
      <c r="RLY10" s="318"/>
      <c r="RLZ10" s="318"/>
      <c r="RMA10" s="318"/>
      <c r="RMB10" s="318"/>
      <c r="RMC10" s="318"/>
      <c r="RMD10" s="318"/>
      <c r="RME10" s="318"/>
      <c r="RMF10" s="318"/>
      <c r="RMG10" s="318"/>
      <c r="RMH10" s="318"/>
      <c r="RMI10" s="318"/>
      <c r="RMJ10" s="318"/>
      <c r="RMK10" s="318"/>
      <c r="RML10" s="318"/>
      <c r="RMM10" s="318"/>
      <c r="RMN10" s="318"/>
      <c r="RMO10" s="318"/>
      <c r="RMP10" s="318"/>
      <c r="RMQ10" s="318"/>
      <c r="RMR10" s="318"/>
      <c r="RMS10" s="318"/>
      <c r="RMT10" s="318"/>
      <c r="RMU10" s="318"/>
      <c r="RMV10" s="318"/>
      <c r="RMW10" s="318"/>
      <c r="RMX10" s="318"/>
      <c r="RMY10" s="318"/>
      <c r="RMZ10" s="318"/>
      <c r="RNA10" s="318"/>
      <c r="RNB10" s="318"/>
      <c r="RNC10" s="318"/>
      <c r="RND10" s="318"/>
      <c r="RNE10" s="318"/>
      <c r="RNF10" s="318"/>
      <c r="RNG10" s="318"/>
      <c r="RNH10" s="318"/>
      <c r="RNI10" s="318"/>
      <c r="RNJ10" s="318"/>
      <c r="RNK10" s="318"/>
      <c r="RNL10" s="318"/>
      <c r="RNM10" s="318"/>
      <c r="RNN10" s="318"/>
      <c r="RNO10" s="318"/>
      <c r="RNP10" s="318"/>
      <c r="RNQ10" s="318"/>
      <c r="RNR10" s="318"/>
      <c r="RNS10" s="318"/>
      <c r="RNT10" s="318"/>
      <c r="RNU10" s="318"/>
      <c r="RNV10" s="318"/>
      <c r="RNW10" s="318"/>
      <c r="RNX10" s="318"/>
      <c r="RNY10" s="318"/>
      <c r="RNZ10" s="318"/>
      <c r="ROA10" s="318"/>
      <c r="ROB10" s="318"/>
      <c r="ROC10" s="318"/>
      <c r="ROD10" s="318"/>
      <c r="ROE10" s="318"/>
      <c r="ROF10" s="318"/>
      <c r="ROG10" s="318"/>
      <c r="ROH10" s="318"/>
      <c r="ROI10" s="318"/>
      <c r="ROJ10" s="318"/>
      <c r="ROK10" s="318"/>
      <c r="ROL10" s="318"/>
      <c r="ROM10" s="318"/>
      <c r="RON10" s="318"/>
      <c r="ROO10" s="318"/>
      <c r="ROP10" s="318"/>
      <c r="ROQ10" s="318"/>
      <c r="ROR10" s="318"/>
      <c r="ROS10" s="318"/>
      <c r="ROT10" s="318"/>
      <c r="ROU10" s="318"/>
      <c r="ROV10" s="318"/>
      <c r="ROW10" s="318"/>
      <c r="ROX10" s="318"/>
      <c r="ROY10" s="318"/>
      <c r="ROZ10" s="318"/>
      <c r="RPA10" s="318"/>
      <c r="RPB10" s="318"/>
      <c r="RPC10" s="318"/>
      <c r="RPD10" s="318"/>
      <c r="RPE10" s="318"/>
      <c r="RPF10" s="318"/>
      <c r="RPG10" s="318"/>
      <c r="RPH10" s="318"/>
      <c r="RPI10" s="318"/>
      <c r="RPJ10" s="318"/>
      <c r="RPK10" s="318"/>
      <c r="RPL10" s="318"/>
      <c r="RPM10" s="318"/>
      <c r="RPN10" s="318"/>
      <c r="RPO10" s="318"/>
      <c r="RPP10" s="318"/>
      <c r="RPQ10" s="318"/>
      <c r="RPR10" s="318"/>
      <c r="RPS10" s="318"/>
      <c r="RPT10" s="318"/>
      <c r="RPU10" s="318"/>
      <c r="RPV10" s="318"/>
      <c r="RPW10" s="318"/>
      <c r="RPX10" s="318"/>
      <c r="RPY10" s="318"/>
      <c r="RPZ10" s="318"/>
      <c r="RQA10" s="318"/>
      <c r="RQB10" s="318"/>
      <c r="RQC10" s="318"/>
      <c r="RQD10" s="318"/>
      <c r="RQE10" s="318"/>
      <c r="RQF10" s="318"/>
      <c r="RQG10" s="318"/>
      <c r="RQH10" s="318"/>
      <c r="RQI10" s="318"/>
      <c r="RQJ10" s="318"/>
      <c r="RQK10" s="318"/>
      <c r="RQL10" s="318"/>
      <c r="RQM10" s="318"/>
      <c r="RQN10" s="318"/>
      <c r="RQO10" s="318"/>
      <c r="RQP10" s="318"/>
      <c r="RQQ10" s="318"/>
      <c r="RQR10" s="318"/>
      <c r="RQS10" s="318"/>
      <c r="RQT10" s="318"/>
      <c r="RQU10" s="318"/>
      <c r="RQV10" s="318"/>
      <c r="RQW10" s="318"/>
      <c r="RQX10" s="318"/>
      <c r="RQY10" s="318"/>
      <c r="RQZ10" s="318"/>
      <c r="RRA10" s="318"/>
      <c r="RRB10" s="318"/>
      <c r="RRC10" s="318"/>
      <c r="RRD10" s="318"/>
      <c r="RRE10" s="318"/>
      <c r="RRF10" s="318"/>
      <c r="RRG10" s="318"/>
      <c r="RRH10" s="318"/>
      <c r="RRI10" s="318"/>
      <c r="RRJ10" s="318"/>
      <c r="RRK10" s="318"/>
      <c r="RRL10" s="318"/>
      <c r="RRM10" s="318"/>
      <c r="RRN10" s="318"/>
      <c r="RRO10" s="318"/>
      <c r="RRP10" s="318"/>
      <c r="RRQ10" s="318"/>
      <c r="RRR10" s="318"/>
      <c r="RRS10" s="318"/>
      <c r="RRT10" s="318"/>
      <c r="RRU10" s="318"/>
      <c r="RRV10" s="318"/>
      <c r="RRW10" s="318"/>
      <c r="RRX10" s="318"/>
      <c r="RRY10" s="318"/>
      <c r="RRZ10" s="318"/>
      <c r="RSA10" s="318"/>
      <c r="RSB10" s="318"/>
      <c r="RSC10" s="318"/>
      <c r="RSD10" s="318"/>
      <c r="RSE10" s="318"/>
      <c r="RSF10" s="318"/>
      <c r="RSG10" s="318"/>
      <c r="RSH10" s="318"/>
      <c r="RSI10" s="318"/>
      <c r="RSJ10" s="318"/>
      <c r="RSK10" s="318"/>
      <c r="RSL10" s="318"/>
      <c r="RSM10" s="318"/>
      <c r="RSN10" s="318"/>
      <c r="RSO10" s="318"/>
      <c r="RSP10" s="318"/>
      <c r="RSQ10" s="318"/>
      <c r="RSR10" s="318"/>
      <c r="RSS10" s="318"/>
      <c r="RST10" s="318"/>
      <c r="RSU10" s="318"/>
      <c r="RSV10" s="318"/>
      <c r="RSW10" s="318"/>
      <c r="RSX10" s="318"/>
      <c r="RSY10" s="318"/>
      <c r="RSZ10" s="318"/>
      <c r="RTA10" s="318"/>
      <c r="RTB10" s="318"/>
      <c r="RTC10" s="318"/>
      <c r="RTD10" s="318"/>
      <c r="RTE10" s="318"/>
      <c r="RTF10" s="318"/>
      <c r="RTG10" s="318"/>
      <c r="RTH10" s="318"/>
      <c r="RTI10" s="318"/>
      <c r="RTJ10" s="318"/>
      <c r="RTK10" s="318"/>
      <c r="RTL10" s="318"/>
      <c r="RTM10" s="318"/>
      <c r="RTN10" s="318"/>
      <c r="RTO10" s="318"/>
      <c r="RTP10" s="318"/>
      <c r="RTQ10" s="318"/>
      <c r="RTR10" s="318"/>
      <c r="RTS10" s="318"/>
      <c r="RTT10" s="318"/>
      <c r="RTU10" s="318"/>
      <c r="RTV10" s="318"/>
      <c r="RTW10" s="318"/>
      <c r="RTX10" s="318"/>
      <c r="RTY10" s="318"/>
      <c r="RTZ10" s="318"/>
      <c r="RUA10" s="318"/>
      <c r="RUB10" s="318"/>
      <c r="RUC10" s="318"/>
      <c r="RUD10" s="318"/>
      <c r="RUE10" s="318"/>
      <c r="RUF10" s="318"/>
      <c r="RUG10" s="318"/>
      <c r="RUH10" s="318"/>
      <c r="RUI10" s="318"/>
      <c r="RUJ10" s="318"/>
      <c r="RUK10" s="318"/>
      <c r="RUL10" s="318"/>
      <c r="RUM10" s="318"/>
      <c r="RUN10" s="318"/>
      <c r="RUO10" s="318"/>
      <c r="RUP10" s="318"/>
      <c r="RUQ10" s="318"/>
      <c r="RUR10" s="318"/>
      <c r="RUS10" s="318"/>
      <c r="RUT10" s="318"/>
      <c r="RUU10" s="318"/>
      <c r="RUV10" s="318"/>
      <c r="RUW10" s="318"/>
      <c r="RUX10" s="318"/>
      <c r="RUY10" s="318"/>
      <c r="RUZ10" s="318"/>
      <c r="RVA10" s="318"/>
      <c r="RVB10" s="318"/>
      <c r="RVC10" s="318"/>
      <c r="RVD10" s="318"/>
      <c r="RVE10" s="318"/>
      <c r="RVF10" s="318"/>
      <c r="RVG10" s="318"/>
      <c r="RVH10" s="318"/>
      <c r="RVI10" s="318"/>
      <c r="RVJ10" s="318"/>
      <c r="RVK10" s="318"/>
      <c r="RVL10" s="318"/>
      <c r="RVM10" s="318"/>
      <c r="RVN10" s="318"/>
      <c r="RVO10" s="318"/>
      <c r="RVP10" s="318"/>
      <c r="RVQ10" s="318"/>
      <c r="RVR10" s="318"/>
      <c r="RVS10" s="318"/>
      <c r="RVT10" s="318"/>
      <c r="RVU10" s="318"/>
      <c r="RVV10" s="318"/>
      <c r="RVW10" s="318"/>
      <c r="RVX10" s="318"/>
      <c r="RVY10" s="318"/>
      <c r="RVZ10" s="318"/>
      <c r="RWA10" s="318"/>
      <c r="RWB10" s="318"/>
      <c r="RWC10" s="318"/>
      <c r="RWD10" s="318"/>
      <c r="RWE10" s="318"/>
      <c r="RWF10" s="318"/>
      <c r="RWG10" s="318"/>
      <c r="RWH10" s="318"/>
      <c r="RWI10" s="318"/>
      <c r="RWJ10" s="318"/>
      <c r="RWK10" s="318"/>
      <c r="RWL10" s="318"/>
      <c r="RWM10" s="318"/>
      <c r="RWN10" s="318"/>
      <c r="RWO10" s="318"/>
      <c r="RWP10" s="318"/>
      <c r="RWQ10" s="318"/>
      <c r="RWR10" s="318"/>
      <c r="RWS10" s="318"/>
      <c r="RWT10" s="318"/>
      <c r="RWU10" s="318"/>
      <c r="RWV10" s="318"/>
      <c r="RWW10" s="318"/>
      <c r="RWX10" s="318"/>
      <c r="RWY10" s="318"/>
      <c r="RWZ10" s="318"/>
      <c r="RXA10" s="318"/>
      <c r="RXB10" s="318"/>
      <c r="RXC10" s="318"/>
      <c r="RXD10" s="318"/>
      <c r="RXE10" s="318"/>
      <c r="RXF10" s="318"/>
      <c r="RXG10" s="318"/>
      <c r="RXH10" s="318"/>
      <c r="RXI10" s="318"/>
      <c r="RXJ10" s="318"/>
      <c r="RXK10" s="318"/>
      <c r="RXL10" s="318"/>
      <c r="RXM10" s="318"/>
      <c r="RXN10" s="318"/>
      <c r="RXO10" s="318"/>
      <c r="RXP10" s="318"/>
      <c r="RXQ10" s="318"/>
      <c r="RXR10" s="318"/>
      <c r="RXS10" s="318"/>
      <c r="RXT10" s="318"/>
      <c r="RXU10" s="318"/>
      <c r="RXV10" s="318"/>
      <c r="RXW10" s="318"/>
      <c r="RXX10" s="318"/>
      <c r="RXY10" s="318"/>
      <c r="RXZ10" s="318"/>
      <c r="RYA10" s="318"/>
      <c r="RYB10" s="318"/>
      <c r="RYC10" s="318"/>
      <c r="RYD10" s="318"/>
      <c r="RYE10" s="318"/>
      <c r="RYF10" s="318"/>
      <c r="RYG10" s="318"/>
      <c r="RYH10" s="318"/>
      <c r="RYI10" s="318"/>
      <c r="RYJ10" s="318"/>
      <c r="RYK10" s="318"/>
      <c r="RYL10" s="318"/>
      <c r="RYM10" s="318"/>
      <c r="RYN10" s="318"/>
      <c r="RYO10" s="318"/>
      <c r="RYP10" s="318"/>
      <c r="RYQ10" s="318"/>
      <c r="RYR10" s="318"/>
      <c r="RYS10" s="318"/>
      <c r="RYT10" s="318"/>
      <c r="RYU10" s="318"/>
      <c r="RYV10" s="318"/>
      <c r="RYW10" s="318"/>
      <c r="RYX10" s="318"/>
      <c r="RYY10" s="318"/>
      <c r="RYZ10" s="318"/>
      <c r="RZA10" s="318"/>
      <c r="RZB10" s="318"/>
      <c r="RZC10" s="318"/>
      <c r="RZD10" s="318"/>
      <c r="RZE10" s="318"/>
      <c r="RZF10" s="318"/>
      <c r="RZG10" s="318"/>
      <c r="RZH10" s="318"/>
      <c r="RZI10" s="318"/>
      <c r="RZJ10" s="318"/>
      <c r="RZK10" s="318"/>
      <c r="RZL10" s="318"/>
      <c r="RZM10" s="318"/>
      <c r="RZN10" s="318"/>
      <c r="RZO10" s="318"/>
      <c r="RZP10" s="318"/>
      <c r="RZQ10" s="318"/>
      <c r="RZR10" s="318"/>
      <c r="RZS10" s="318"/>
      <c r="RZT10" s="318"/>
      <c r="RZU10" s="318"/>
      <c r="RZV10" s="318"/>
      <c r="RZW10" s="318"/>
      <c r="RZX10" s="318"/>
      <c r="RZY10" s="318"/>
      <c r="RZZ10" s="318"/>
      <c r="SAA10" s="318"/>
      <c r="SAB10" s="318"/>
      <c r="SAC10" s="318"/>
      <c r="SAD10" s="318"/>
      <c r="SAE10" s="318"/>
      <c r="SAF10" s="318"/>
      <c r="SAG10" s="318"/>
      <c r="SAH10" s="318"/>
      <c r="SAI10" s="318"/>
      <c r="SAJ10" s="318"/>
      <c r="SAK10" s="318"/>
      <c r="SAL10" s="318"/>
      <c r="SAM10" s="318"/>
      <c r="SAN10" s="318"/>
      <c r="SAO10" s="318"/>
      <c r="SAP10" s="318"/>
      <c r="SAQ10" s="318"/>
      <c r="SAR10" s="318"/>
      <c r="SAS10" s="318"/>
      <c r="SAT10" s="318"/>
      <c r="SAU10" s="318"/>
      <c r="SAV10" s="318"/>
      <c r="SAW10" s="318"/>
      <c r="SAX10" s="318"/>
      <c r="SAY10" s="318"/>
      <c r="SAZ10" s="318"/>
      <c r="SBA10" s="318"/>
      <c r="SBB10" s="318"/>
      <c r="SBC10" s="318"/>
      <c r="SBD10" s="318"/>
      <c r="SBE10" s="318"/>
      <c r="SBF10" s="318"/>
      <c r="SBG10" s="318"/>
      <c r="SBH10" s="318"/>
      <c r="SBI10" s="318"/>
      <c r="SBJ10" s="318"/>
      <c r="SBK10" s="318"/>
      <c r="SBL10" s="318"/>
      <c r="SBM10" s="318"/>
      <c r="SBN10" s="318"/>
      <c r="SBO10" s="318"/>
      <c r="SBP10" s="318"/>
      <c r="SBQ10" s="318"/>
      <c r="SBR10" s="318"/>
      <c r="SBS10" s="318"/>
      <c r="SBT10" s="318"/>
      <c r="SBU10" s="318"/>
      <c r="SBV10" s="318"/>
      <c r="SBW10" s="318"/>
      <c r="SBX10" s="318"/>
      <c r="SBY10" s="318"/>
      <c r="SBZ10" s="318"/>
      <c r="SCA10" s="318"/>
      <c r="SCB10" s="318"/>
      <c r="SCC10" s="318"/>
      <c r="SCD10" s="318"/>
      <c r="SCE10" s="318"/>
      <c r="SCF10" s="318"/>
      <c r="SCG10" s="318"/>
      <c r="SCH10" s="318"/>
      <c r="SCI10" s="318"/>
      <c r="SCJ10" s="318"/>
      <c r="SCK10" s="318"/>
      <c r="SCL10" s="318"/>
      <c r="SCM10" s="318"/>
      <c r="SCN10" s="318"/>
      <c r="SCO10" s="318"/>
      <c r="SCP10" s="318"/>
      <c r="SCQ10" s="318"/>
      <c r="SCR10" s="318"/>
      <c r="SCS10" s="318"/>
      <c r="SCT10" s="318"/>
      <c r="SCU10" s="318"/>
      <c r="SCV10" s="318"/>
      <c r="SCW10" s="318"/>
      <c r="SCX10" s="318"/>
      <c r="SCY10" s="318"/>
      <c r="SCZ10" s="318"/>
      <c r="SDA10" s="318"/>
      <c r="SDB10" s="318"/>
      <c r="SDC10" s="318"/>
      <c r="SDD10" s="318"/>
      <c r="SDE10" s="318"/>
      <c r="SDF10" s="318"/>
      <c r="SDG10" s="318"/>
      <c r="SDH10" s="318"/>
      <c r="SDI10" s="318"/>
      <c r="SDJ10" s="318"/>
      <c r="SDK10" s="318"/>
      <c r="SDL10" s="318"/>
      <c r="SDM10" s="318"/>
      <c r="SDN10" s="318"/>
      <c r="SDO10" s="318"/>
      <c r="SDP10" s="318"/>
      <c r="SDQ10" s="318"/>
      <c r="SDR10" s="318"/>
      <c r="SDS10" s="318"/>
      <c r="SDT10" s="318"/>
      <c r="SDU10" s="318"/>
      <c r="SDV10" s="318"/>
      <c r="SDW10" s="318"/>
      <c r="SDX10" s="318"/>
      <c r="SDY10" s="318"/>
      <c r="SDZ10" s="318"/>
      <c r="SEA10" s="318"/>
      <c r="SEB10" s="318"/>
      <c r="SEC10" s="318"/>
      <c r="SED10" s="318"/>
      <c r="SEE10" s="318"/>
      <c r="SEF10" s="318"/>
      <c r="SEG10" s="318"/>
      <c r="SEH10" s="318"/>
      <c r="SEI10" s="318"/>
      <c r="SEJ10" s="318"/>
      <c r="SEK10" s="318"/>
      <c r="SEL10" s="318"/>
      <c r="SEM10" s="318"/>
      <c r="SEN10" s="318"/>
      <c r="SEO10" s="318"/>
      <c r="SEP10" s="318"/>
      <c r="SEQ10" s="318"/>
      <c r="SER10" s="318"/>
      <c r="SES10" s="318"/>
      <c r="SET10" s="318"/>
      <c r="SEU10" s="318"/>
      <c r="SEV10" s="318"/>
      <c r="SEW10" s="318"/>
      <c r="SEX10" s="318"/>
      <c r="SEY10" s="318"/>
      <c r="SEZ10" s="318"/>
      <c r="SFA10" s="318"/>
      <c r="SFB10" s="318"/>
      <c r="SFC10" s="318"/>
      <c r="SFD10" s="318"/>
      <c r="SFE10" s="318"/>
      <c r="SFF10" s="318"/>
      <c r="SFG10" s="318"/>
      <c r="SFH10" s="318"/>
      <c r="SFI10" s="318"/>
      <c r="SFJ10" s="318"/>
      <c r="SFK10" s="318"/>
      <c r="SFL10" s="318"/>
      <c r="SFM10" s="318"/>
      <c r="SFN10" s="318"/>
      <c r="SFO10" s="318"/>
      <c r="SFP10" s="318"/>
      <c r="SFQ10" s="318"/>
      <c r="SFR10" s="318"/>
      <c r="SFS10" s="318"/>
      <c r="SFT10" s="318"/>
      <c r="SFU10" s="318"/>
      <c r="SFV10" s="318"/>
      <c r="SFW10" s="318"/>
      <c r="SFX10" s="318"/>
      <c r="SFY10" s="318"/>
      <c r="SFZ10" s="318"/>
      <c r="SGA10" s="318"/>
      <c r="SGB10" s="318"/>
      <c r="SGC10" s="318"/>
      <c r="SGD10" s="318"/>
      <c r="SGE10" s="318"/>
      <c r="SGF10" s="318"/>
      <c r="SGG10" s="318"/>
      <c r="SGH10" s="318"/>
      <c r="SGI10" s="318"/>
      <c r="SGJ10" s="318"/>
      <c r="SGK10" s="318"/>
      <c r="SGL10" s="318"/>
      <c r="SGM10" s="318"/>
      <c r="SGN10" s="318"/>
      <c r="SGO10" s="318"/>
      <c r="SGP10" s="318"/>
      <c r="SGQ10" s="318"/>
      <c r="SGR10" s="318"/>
      <c r="SGS10" s="318"/>
      <c r="SGT10" s="318"/>
      <c r="SGU10" s="318"/>
      <c r="SGV10" s="318"/>
      <c r="SGW10" s="318"/>
      <c r="SGX10" s="318"/>
      <c r="SGY10" s="318"/>
      <c r="SGZ10" s="318"/>
      <c r="SHA10" s="318"/>
      <c r="SHB10" s="318"/>
      <c r="SHC10" s="318"/>
      <c r="SHD10" s="318"/>
      <c r="SHE10" s="318"/>
      <c r="SHF10" s="318"/>
      <c r="SHG10" s="318"/>
      <c r="SHH10" s="318"/>
      <c r="SHI10" s="318"/>
      <c r="SHJ10" s="318"/>
      <c r="SHK10" s="318"/>
      <c r="SHL10" s="318"/>
      <c r="SHM10" s="318"/>
      <c r="SHN10" s="318"/>
      <c r="SHO10" s="318"/>
      <c r="SHP10" s="318"/>
      <c r="SHQ10" s="318"/>
      <c r="SHR10" s="318"/>
      <c r="SHS10" s="318"/>
      <c r="SHT10" s="318"/>
      <c r="SHU10" s="318"/>
      <c r="SHV10" s="318"/>
      <c r="SHW10" s="318"/>
      <c r="SHX10" s="318"/>
      <c r="SHY10" s="318"/>
      <c r="SHZ10" s="318"/>
      <c r="SIA10" s="318"/>
      <c r="SIB10" s="318"/>
      <c r="SIC10" s="318"/>
      <c r="SID10" s="318"/>
      <c r="SIE10" s="318"/>
      <c r="SIF10" s="318"/>
      <c r="SIG10" s="318"/>
      <c r="SIH10" s="318"/>
      <c r="SII10" s="318"/>
      <c r="SIJ10" s="318"/>
      <c r="SIK10" s="318"/>
      <c r="SIL10" s="318"/>
      <c r="SIM10" s="318"/>
      <c r="SIN10" s="318"/>
      <c r="SIO10" s="318"/>
      <c r="SIP10" s="318"/>
      <c r="SIQ10" s="318"/>
      <c r="SIR10" s="318"/>
      <c r="SIS10" s="318"/>
      <c r="SIT10" s="318"/>
      <c r="SIU10" s="318"/>
      <c r="SIV10" s="318"/>
      <c r="SIW10" s="318"/>
      <c r="SIX10" s="318"/>
      <c r="SIY10" s="318"/>
      <c r="SIZ10" s="318"/>
      <c r="SJA10" s="318"/>
      <c r="SJB10" s="318"/>
      <c r="SJC10" s="318"/>
      <c r="SJD10" s="318"/>
      <c r="SJE10" s="318"/>
      <c r="SJF10" s="318"/>
      <c r="SJG10" s="318"/>
      <c r="SJH10" s="318"/>
      <c r="SJI10" s="318"/>
      <c r="SJJ10" s="318"/>
      <c r="SJK10" s="318"/>
      <c r="SJL10" s="318"/>
      <c r="SJM10" s="318"/>
      <c r="SJN10" s="318"/>
      <c r="SJO10" s="318"/>
      <c r="SJP10" s="318"/>
      <c r="SJQ10" s="318"/>
      <c r="SJR10" s="318"/>
      <c r="SJS10" s="318"/>
      <c r="SJT10" s="318"/>
      <c r="SJU10" s="318"/>
      <c r="SJV10" s="318"/>
      <c r="SJW10" s="318"/>
      <c r="SJX10" s="318"/>
      <c r="SJY10" s="318"/>
      <c r="SJZ10" s="318"/>
      <c r="SKA10" s="318"/>
      <c r="SKB10" s="318"/>
      <c r="SKC10" s="318"/>
      <c r="SKD10" s="318"/>
      <c r="SKE10" s="318"/>
      <c r="SKF10" s="318"/>
      <c r="SKG10" s="318"/>
      <c r="SKH10" s="318"/>
      <c r="SKI10" s="318"/>
      <c r="SKJ10" s="318"/>
      <c r="SKK10" s="318"/>
      <c r="SKL10" s="318"/>
      <c r="SKM10" s="318"/>
      <c r="SKN10" s="318"/>
      <c r="SKO10" s="318"/>
      <c r="SKP10" s="318"/>
      <c r="SKQ10" s="318"/>
      <c r="SKR10" s="318"/>
      <c r="SKS10" s="318"/>
      <c r="SKT10" s="318"/>
      <c r="SKU10" s="318"/>
      <c r="SKV10" s="318"/>
      <c r="SKW10" s="318"/>
      <c r="SKX10" s="318"/>
      <c r="SKY10" s="318"/>
      <c r="SKZ10" s="318"/>
      <c r="SLA10" s="318"/>
      <c r="SLB10" s="318"/>
      <c r="SLC10" s="318"/>
      <c r="SLD10" s="318"/>
      <c r="SLE10" s="318"/>
      <c r="SLF10" s="318"/>
      <c r="SLG10" s="318"/>
      <c r="SLH10" s="318"/>
      <c r="SLI10" s="318"/>
      <c r="SLJ10" s="318"/>
      <c r="SLK10" s="318"/>
      <c r="SLL10" s="318"/>
      <c r="SLM10" s="318"/>
      <c r="SLN10" s="318"/>
      <c r="SLO10" s="318"/>
      <c r="SLP10" s="318"/>
      <c r="SLQ10" s="318"/>
      <c r="SLR10" s="318"/>
      <c r="SLS10" s="318"/>
      <c r="SLT10" s="318"/>
      <c r="SLU10" s="318"/>
      <c r="SLV10" s="318"/>
      <c r="SLW10" s="318"/>
      <c r="SLX10" s="318"/>
      <c r="SLY10" s="318"/>
      <c r="SLZ10" s="318"/>
      <c r="SMA10" s="318"/>
      <c r="SMB10" s="318"/>
      <c r="SMC10" s="318"/>
      <c r="SMD10" s="318"/>
      <c r="SME10" s="318"/>
      <c r="SMF10" s="318"/>
      <c r="SMG10" s="318"/>
      <c r="SMH10" s="318"/>
      <c r="SMI10" s="318"/>
      <c r="SMJ10" s="318"/>
      <c r="SMK10" s="318"/>
      <c r="SML10" s="318"/>
      <c r="SMM10" s="318"/>
      <c r="SMN10" s="318"/>
      <c r="SMO10" s="318"/>
      <c r="SMP10" s="318"/>
      <c r="SMQ10" s="318"/>
      <c r="SMR10" s="318"/>
      <c r="SMS10" s="318"/>
      <c r="SMT10" s="318"/>
      <c r="SMU10" s="318"/>
      <c r="SMV10" s="318"/>
      <c r="SMW10" s="318"/>
      <c r="SMX10" s="318"/>
      <c r="SMY10" s="318"/>
      <c r="SMZ10" s="318"/>
      <c r="SNA10" s="318"/>
      <c r="SNB10" s="318"/>
      <c r="SNC10" s="318"/>
      <c r="SND10" s="318"/>
      <c r="SNE10" s="318"/>
      <c r="SNF10" s="318"/>
      <c r="SNG10" s="318"/>
      <c r="SNH10" s="318"/>
      <c r="SNI10" s="318"/>
      <c r="SNJ10" s="318"/>
      <c r="SNK10" s="318"/>
      <c r="SNL10" s="318"/>
      <c r="SNM10" s="318"/>
      <c r="SNN10" s="318"/>
      <c r="SNO10" s="318"/>
      <c r="SNP10" s="318"/>
      <c r="SNQ10" s="318"/>
      <c r="SNR10" s="318"/>
      <c r="SNS10" s="318"/>
      <c r="SNT10" s="318"/>
      <c r="SNU10" s="318"/>
      <c r="SNV10" s="318"/>
      <c r="SNW10" s="318"/>
      <c r="SNX10" s="318"/>
      <c r="SNY10" s="318"/>
      <c r="SNZ10" s="318"/>
      <c r="SOA10" s="318"/>
      <c r="SOB10" s="318"/>
      <c r="SOC10" s="318"/>
      <c r="SOD10" s="318"/>
      <c r="SOE10" s="318"/>
      <c r="SOF10" s="318"/>
      <c r="SOG10" s="318"/>
      <c r="SOH10" s="318"/>
      <c r="SOI10" s="318"/>
      <c r="SOJ10" s="318"/>
      <c r="SOK10" s="318"/>
      <c r="SOL10" s="318"/>
      <c r="SOM10" s="318"/>
      <c r="SON10" s="318"/>
      <c r="SOO10" s="318"/>
      <c r="SOP10" s="318"/>
      <c r="SOQ10" s="318"/>
      <c r="SOR10" s="318"/>
      <c r="SOS10" s="318"/>
      <c r="SOT10" s="318"/>
      <c r="SOU10" s="318"/>
      <c r="SOV10" s="318"/>
      <c r="SOW10" s="318"/>
      <c r="SOX10" s="318"/>
      <c r="SOY10" s="318"/>
      <c r="SOZ10" s="318"/>
      <c r="SPA10" s="318"/>
      <c r="SPB10" s="318"/>
      <c r="SPC10" s="318"/>
      <c r="SPD10" s="318"/>
      <c r="SPE10" s="318"/>
      <c r="SPF10" s="318"/>
      <c r="SPG10" s="318"/>
      <c r="SPH10" s="318"/>
      <c r="SPI10" s="318"/>
      <c r="SPJ10" s="318"/>
      <c r="SPK10" s="318"/>
      <c r="SPL10" s="318"/>
      <c r="SPM10" s="318"/>
      <c r="SPN10" s="318"/>
      <c r="SPO10" s="318"/>
      <c r="SPP10" s="318"/>
      <c r="SPQ10" s="318"/>
      <c r="SPR10" s="318"/>
      <c r="SPS10" s="318"/>
      <c r="SPT10" s="318"/>
      <c r="SPU10" s="318"/>
      <c r="SPV10" s="318"/>
      <c r="SPW10" s="318"/>
      <c r="SPX10" s="318"/>
      <c r="SPY10" s="318"/>
      <c r="SPZ10" s="318"/>
      <c r="SQA10" s="318"/>
      <c r="SQB10" s="318"/>
      <c r="SQC10" s="318"/>
      <c r="SQD10" s="318"/>
      <c r="SQE10" s="318"/>
      <c r="SQF10" s="318"/>
      <c r="SQG10" s="318"/>
      <c r="SQH10" s="318"/>
      <c r="SQI10" s="318"/>
      <c r="SQJ10" s="318"/>
      <c r="SQK10" s="318"/>
      <c r="SQL10" s="318"/>
      <c r="SQM10" s="318"/>
      <c r="SQN10" s="318"/>
      <c r="SQO10" s="318"/>
      <c r="SQP10" s="318"/>
      <c r="SQQ10" s="318"/>
      <c r="SQR10" s="318"/>
      <c r="SQS10" s="318"/>
      <c r="SQT10" s="318"/>
      <c r="SQU10" s="318"/>
      <c r="SQV10" s="318"/>
      <c r="SQW10" s="318"/>
      <c r="SQX10" s="318"/>
      <c r="SQY10" s="318"/>
      <c r="SQZ10" s="318"/>
      <c r="SRA10" s="318"/>
      <c r="SRB10" s="318"/>
      <c r="SRC10" s="318"/>
      <c r="SRD10" s="318"/>
      <c r="SRE10" s="318"/>
      <c r="SRF10" s="318"/>
      <c r="SRG10" s="318"/>
      <c r="SRH10" s="318"/>
      <c r="SRI10" s="318"/>
      <c r="SRJ10" s="318"/>
      <c r="SRK10" s="318"/>
      <c r="SRL10" s="318"/>
      <c r="SRM10" s="318"/>
      <c r="SRN10" s="318"/>
      <c r="SRO10" s="318"/>
      <c r="SRP10" s="318"/>
      <c r="SRQ10" s="318"/>
      <c r="SRR10" s="318"/>
      <c r="SRS10" s="318"/>
      <c r="SRT10" s="318"/>
      <c r="SRU10" s="318"/>
      <c r="SRV10" s="318"/>
      <c r="SRW10" s="318"/>
      <c r="SRX10" s="318"/>
      <c r="SRY10" s="318"/>
      <c r="SRZ10" s="318"/>
      <c r="SSA10" s="318"/>
      <c r="SSB10" s="318"/>
      <c r="SSC10" s="318"/>
      <c r="SSD10" s="318"/>
      <c r="SSE10" s="318"/>
      <c r="SSF10" s="318"/>
      <c r="SSG10" s="318"/>
      <c r="SSH10" s="318"/>
      <c r="SSI10" s="318"/>
      <c r="SSJ10" s="318"/>
      <c r="SSK10" s="318"/>
      <c r="SSL10" s="318"/>
      <c r="SSM10" s="318"/>
      <c r="SSN10" s="318"/>
      <c r="SSO10" s="318"/>
      <c r="SSP10" s="318"/>
      <c r="SSQ10" s="318"/>
      <c r="SSR10" s="318"/>
      <c r="SSS10" s="318"/>
      <c r="SST10" s="318"/>
      <c r="SSU10" s="318"/>
      <c r="SSV10" s="318"/>
      <c r="SSW10" s="318"/>
      <c r="SSX10" s="318"/>
      <c r="SSY10" s="318"/>
      <c r="SSZ10" s="318"/>
      <c r="STA10" s="318"/>
      <c r="STB10" s="318"/>
      <c r="STC10" s="318"/>
      <c r="STD10" s="318"/>
      <c r="STE10" s="318"/>
      <c r="STF10" s="318"/>
      <c r="STG10" s="318"/>
      <c r="STH10" s="318"/>
      <c r="STI10" s="318"/>
      <c r="STJ10" s="318"/>
      <c r="STK10" s="318"/>
      <c r="STL10" s="318"/>
      <c r="STM10" s="318"/>
      <c r="STN10" s="318"/>
      <c r="STO10" s="318"/>
      <c r="STP10" s="318"/>
      <c r="STQ10" s="318"/>
      <c r="STR10" s="318"/>
      <c r="STS10" s="318"/>
      <c r="STT10" s="318"/>
      <c r="STU10" s="318"/>
      <c r="STV10" s="318"/>
      <c r="STW10" s="318"/>
      <c r="STX10" s="318"/>
      <c r="STY10" s="318"/>
      <c r="STZ10" s="318"/>
      <c r="SUA10" s="318"/>
      <c r="SUB10" s="318"/>
      <c r="SUC10" s="318"/>
      <c r="SUD10" s="318"/>
      <c r="SUE10" s="318"/>
      <c r="SUF10" s="318"/>
      <c r="SUG10" s="318"/>
      <c r="SUH10" s="318"/>
      <c r="SUI10" s="318"/>
      <c r="SUJ10" s="318"/>
      <c r="SUK10" s="318"/>
      <c r="SUL10" s="318"/>
      <c r="SUM10" s="318"/>
      <c r="SUN10" s="318"/>
      <c r="SUO10" s="318"/>
      <c r="SUP10" s="318"/>
      <c r="SUQ10" s="318"/>
      <c r="SUR10" s="318"/>
      <c r="SUS10" s="318"/>
      <c r="SUT10" s="318"/>
      <c r="SUU10" s="318"/>
      <c r="SUV10" s="318"/>
      <c r="SUW10" s="318"/>
      <c r="SUX10" s="318"/>
      <c r="SUY10" s="318"/>
      <c r="SUZ10" s="318"/>
      <c r="SVA10" s="318"/>
      <c r="SVB10" s="318"/>
      <c r="SVC10" s="318"/>
      <c r="SVD10" s="318"/>
      <c r="SVE10" s="318"/>
      <c r="SVF10" s="318"/>
      <c r="SVG10" s="318"/>
      <c r="SVH10" s="318"/>
      <c r="SVI10" s="318"/>
      <c r="SVJ10" s="318"/>
      <c r="SVK10" s="318"/>
      <c r="SVL10" s="318"/>
      <c r="SVM10" s="318"/>
      <c r="SVN10" s="318"/>
      <c r="SVO10" s="318"/>
      <c r="SVP10" s="318"/>
      <c r="SVQ10" s="318"/>
      <c r="SVR10" s="318"/>
      <c r="SVS10" s="318"/>
      <c r="SVT10" s="318"/>
      <c r="SVU10" s="318"/>
      <c r="SVV10" s="318"/>
      <c r="SVW10" s="318"/>
      <c r="SVX10" s="318"/>
      <c r="SVY10" s="318"/>
      <c r="SVZ10" s="318"/>
      <c r="SWA10" s="318"/>
      <c r="SWB10" s="318"/>
      <c r="SWC10" s="318"/>
      <c r="SWD10" s="318"/>
      <c r="SWE10" s="318"/>
      <c r="SWF10" s="318"/>
      <c r="SWG10" s="318"/>
      <c r="SWH10" s="318"/>
      <c r="SWI10" s="318"/>
      <c r="SWJ10" s="318"/>
      <c r="SWK10" s="318"/>
      <c r="SWL10" s="318"/>
      <c r="SWM10" s="318"/>
      <c r="SWN10" s="318"/>
      <c r="SWO10" s="318"/>
      <c r="SWP10" s="318"/>
      <c r="SWQ10" s="318"/>
      <c r="SWR10" s="318"/>
      <c r="SWS10" s="318"/>
      <c r="SWT10" s="318"/>
      <c r="SWU10" s="318"/>
      <c r="SWV10" s="318"/>
      <c r="SWW10" s="318"/>
      <c r="SWX10" s="318"/>
      <c r="SWY10" s="318"/>
      <c r="SWZ10" s="318"/>
      <c r="SXA10" s="318"/>
      <c r="SXB10" s="318"/>
      <c r="SXC10" s="318"/>
      <c r="SXD10" s="318"/>
      <c r="SXE10" s="318"/>
      <c r="SXF10" s="318"/>
      <c r="SXG10" s="318"/>
      <c r="SXH10" s="318"/>
      <c r="SXI10" s="318"/>
      <c r="SXJ10" s="318"/>
      <c r="SXK10" s="318"/>
      <c r="SXL10" s="318"/>
      <c r="SXM10" s="318"/>
      <c r="SXN10" s="318"/>
      <c r="SXO10" s="318"/>
      <c r="SXP10" s="318"/>
      <c r="SXQ10" s="318"/>
      <c r="SXR10" s="318"/>
      <c r="SXS10" s="318"/>
      <c r="SXT10" s="318"/>
      <c r="SXU10" s="318"/>
      <c r="SXV10" s="318"/>
      <c r="SXW10" s="318"/>
      <c r="SXX10" s="318"/>
      <c r="SXY10" s="318"/>
      <c r="SXZ10" s="318"/>
      <c r="SYA10" s="318"/>
      <c r="SYB10" s="318"/>
      <c r="SYC10" s="318"/>
      <c r="SYD10" s="318"/>
      <c r="SYE10" s="318"/>
      <c r="SYF10" s="318"/>
      <c r="SYG10" s="318"/>
      <c r="SYH10" s="318"/>
      <c r="SYI10" s="318"/>
      <c r="SYJ10" s="318"/>
      <c r="SYK10" s="318"/>
      <c r="SYL10" s="318"/>
      <c r="SYM10" s="318"/>
      <c r="SYN10" s="318"/>
      <c r="SYO10" s="318"/>
      <c r="SYP10" s="318"/>
      <c r="SYQ10" s="318"/>
      <c r="SYR10" s="318"/>
      <c r="SYS10" s="318"/>
      <c r="SYT10" s="318"/>
      <c r="SYU10" s="318"/>
      <c r="SYV10" s="318"/>
      <c r="SYW10" s="318"/>
      <c r="SYX10" s="318"/>
      <c r="SYY10" s="318"/>
      <c r="SYZ10" s="318"/>
      <c r="SZA10" s="318"/>
      <c r="SZB10" s="318"/>
      <c r="SZC10" s="318"/>
      <c r="SZD10" s="318"/>
      <c r="SZE10" s="318"/>
      <c r="SZF10" s="318"/>
      <c r="SZG10" s="318"/>
      <c r="SZH10" s="318"/>
      <c r="SZI10" s="318"/>
      <c r="SZJ10" s="318"/>
      <c r="SZK10" s="318"/>
      <c r="SZL10" s="318"/>
      <c r="SZM10" s="318"/>
      <c r="SZN10" s="318"/>
      <c r="SZO10" s="318"/>
      <c r="SZP10" s="318"/>
      <c r="SZQ10" s="318"/>
      <c r="SZR10" s="318"/>
      <c r="SZS10" s="318"/>
      <c r="SZT10" s="318"/>
      <c r="SZU10" s="318"/>
      <c r="SZV10" s="318"/>
      <c r="SZW10" s="318"/>
      <c r="SZX10" s="318"/>
      <c r="SZY10" s="318"/>
      <c r="SZZ10" s="318"/>
      <c r="TAA10" s="318"/>
      <c r="TAB10" s="318"/>
      <c r="TAC10" s="318"/>
      <c r="TAD10" s="318"/>
      <c r="TAE10" s="318"/>
      <c r="TAF10" s="318"/>
      <c r="TAG10" s="318"/>
      <c r="TAH10" s="318"/>
      <c r="TAI10" s="318"/>
      <c r="TAJ10" s="318"/>
      <c r="TAK10" s="318"/>
      <c r="TAL10" s="318"/>
      <c r="TAM10" s="318"/>
      <c r="TAN10" s="318"/>
      <c r="TAO10" s="318"/>
      <c r="TAP10" s="318"/>
      <c r="TAQ10" s="318"/>
      <c r="TAR10" s="318"/>
      <c r="TAS10" s="318"/>
      <c r="TAT10" s="318"/>
      <c r="TAU10" s="318"/>
      <c r="TAV10" s="318"/>
      <c r="TAW10" s="318"/>
      <c r="TAX10" s="318"/>
      <c r="TAY10" s="318"/>
      <c r="TAZ10" s="318"/>
      <c r="TBA10" s="318"/>
      <c r="TBB10" s="318"/>
      <c r="TBC10" s="318"/>
      <c r="TBD10" s="318"/>
      <c r="TBE10" s="318"/>
      <c r="TBF10" s="318"/>
      <c r="TBG10" s="318"/>
      <c r="TBH10" s="318"/>
      <c r="TBI10" s="318"/>
      <c r="TBJ10" s="318"/>
      <c r="TBK10" s="318"/>
      <c r="TBL10" s="318"/>
      <c r="TBM10" s="318"/>
      <c r="TBN10" s="318"/>
      <c r="TBO10" s="318"/>
      <c r="TBP10" s="318"/>
      <c r="TBQ10" s="318"/>
      <c r="TBR10" s="318"/>
      <c r="TBS10" s="318"/>
      <c r="TBT10" s="318"/>
      <c r="TBU10" s="318"/>
      <c r="TBV10" s="318"/>
      <c r="TBW10" s="318"/>
      <c r="TBX10" s="318"/>
      <c r="TBY10" s="318"/>
      <c r="TBZ10" s="318"/>
      <c r="TCA10" s="318"/>
      <c r="TCB10" s="318"/>
      <c r="TCC10" s="318"/>
      <c r="TCD10" s="318"/>
      <c r="TCE10" s="318"/>
      <c r="TCF10" s="318"/>
      <c r="TCG10" s="318"/>
      <c r="TCH10" s="318"/>
      <c r="TCI10" s="318"/>
      <c r="TCJ10" s="318"/>
      <c r="TCK10" s="318"/>
      <c r="TCL10" s="318"/>
      <c r="TCM10" s="318"/>
      <c r="TCN10" s="318"/>
      <c r="TCO10" s="318"/>
      <c r="TCP10" s="318"/>
      <c r="TCQ10" s="318"/>
      <c r="TCR10" s="318"/>
      <c r="TCS10" s="318"/>
      <c r="TCT10" s="318"/>
      <c r="TCU10" s="318"/>
      <c r="TCV10" s="318"/>
      <c r="TCW10" s="318"/>
      <c r="TCX10" s="318"/>
      <c r="TCY10" s="318"/>
      <c r="TCZ10" s="318"/>
      <c r="TDA10" s="318"/>
      <c r="TDB10" s="318"/>
      <c r="TDC10" s="318"/>
      <c r="TDD10" s="318"/>
      <c r="TDE10" s="318"/>
      <c r="TDF10" s="318"/>
      <c r="TDG10" s="318"/>
      <c r="TDH10" s="318"/>
      <c r="TDI10" s="318"/>
      <c r="TDJ10" s="318"/>
      <c r="TDK10" s="318"/>
      <c r="TDL10" s="318"/>
      <c r="TDM10" s="318"/>
      <c r="TDN10" s="318"/>
      <c r="TDO10" s="318"/>
      <c r="TDP10" s="318"/>
      <c r="TDQ10" s="318"/>
      <c r="TDR10" s="318"/>
      <c r="TDS10" s="318"/>
      <c r="TDT10" s="318"/>
      <c r="TDU10" s="318"/>
      <c r="TDV10" s="318"/>
      <c r="TDW10" s="318"/>
      <c r="TDX10" s="318"/>
      <c r="TDY10" s="318"/>
      <c r="TDZ10" s="318"/>
      <c r="TEA10" s="318"/>
      <c r="TEB10" s="318"/>
      <c r="TEC10" s="318"/>
      <c r="TED10" s="318"/>
      <c r="TEE10" s="318"/>
      <c r="TEF10" s="318"/>
      <c r="TEG10" s="318"/>
      <c r="TEH10" s="318"/>
      <c r="TEI10" s="318"/>
      <c r="TEJ10" s="318"/>
      <c r="TEK10" s="318"/>
      <c r="TEL10" s="318"/>
      <c r="TEM10" s="318"/>
      <c r="TEN10" s="318"/>
      <c r="TEO10" s="318"/>
      <c r="TEP10" s="318"/>
      <c r="TEQ10" s="318"/>
      <c r="TER10" s="318"/>
      <c r="TES10" s="318"/>
      <c r="TET10" s="318"/>
      <c r="TEU10" s="318"/>
      <c r="TEV10" s="318"/>
      <c r="TEW10" s="318"/>
      <c r="TEX10" s="318"/>
      <c r="TEY10" s="318"/>
      <c r="TEZ10" s="318"/>
      <c r="TFA10" s="318"/>
      <c r="TFB10" s="318"/>
      <c r="TFC10" s="318"/>
      <c r="TFD10" s="318"/>
      <c r="TFE10" s="318"/>
      <c r="TFF10" s="318"/>
      <c r="TFG10" s="318"/>
      <c r="TFH10" s="318"/>
      <c r="TFI10" s="318"/>
      <c r="TFJ10" s="318"/>
      <c r="TFK10" s="318"/>
      <c r="TFL10" s="318"/>
      <c r="TFM10" s="318"/>
      <c r="TFN10" s="318"/>
      <c r="TFO10" s="318"/>
      <c r="TFP10" s="318"/>
      <c r="TFQ10" s="318"/>
      <c r="TFR10" s="318"/>
      <c r="TFS10" s="318"/>
      <c r="TFT10" s="318"/>
      <c r="TFU10" s="318"/>
      <c r="TFV10" s="318"/>
      <c r="TFW10" s="318"/>
      <c r="TFX10" s="318"/>
      <c r="TFY10" s="318"/>
      <c r="TFZ10" s="318"/>
      <c r="TGA10" s="318"/>
      <c r="TGB10" s="318"/>
      <c r="TGC10" s="318"/>
      <c r="TGD10" s="318"/>
      <c r="TGE10" s="318"/>
      <c r="TGF10" s="318"/>
      <c r="TGG10" s="318"/>
      <c r="TGH10" s="318"/>
      <c r="TGI10" s="318"/>
      <c r="TGJ10" s="318"/>
      <c r="TGK10" s="318"/>
      <c r="TGL10" s="318"/>
      <c r="TGM10" s="318"/>
      <c r="TGN10" s="318"/>
      <c r="TGO10" s="318"/>
      <c r="TGP10" s="318"/>
      <c r="TGQ10" s="318"/>
      <c r="TGR10" s="318"/>
      <c r="TGS10" s="318"/>
      <c r="TGT10" s="318"/>
      <c r="TGU10" s="318"/>
      <c r="TGV10" s="318"/>
      <c r="TGW10" s="318"/>
      <c r="TGX10" s="318"/>
      <c r="TGY10" s="318"/>
      <c r="TGZ10" s="318"/>
      <c r="THA10" s="318"/>
      <c r="THB10" s="318"/>
      <c r="THC10" s="318"/>
      <c r="THD10" s="318"/>
      <c r="THE10" s="318"/>
      <c r="THF10" s="318"/>
      <c r="THG10" s="318"/>
      <c r="THH10" s="318"/>
      <c r="THI10" s="318"/>
      <c r="THJ10" s="318"/>
      <c r="THK10" s="318"/>
      <c r="THL10" s="318"/>
      <c r="THM10" s="318"/>
      <c r="THN10" s="318"/>
      <c r="THO10" s="318"/>
      <c r="THP10" s="318"/>
      <c r="THQ10" s="318"/>
      <c r="THR10" s="318"/>
      <c r="THS10" s="318"/>
      <c r="THT10" s="318"/>
      <c r="THU10" s="318"/>
      <c r="THV10" s="318"/>
      <c r="THW10" s="318"/>
      <c r="THX10" s="318"/>
      <c r="THY10" s="318"/>
      <c r="THZ10" s="318"/>
      <c r="TIA10" s="318"/>
      <c r="TIB10" s="318"/>
      <c r="TIC10" s="318"/>
      <c r="TID10" s="318"/>
      <c r="TIE10" s="318"/>
      <c r="TIF10" s="318"/>
      <c r="TIG10" s="318"/>
      <c r="TIH10" s="318"/>
      <c r="TII10" s="318"/>
      <c r="TIJ10" s="318"/>
      <c r="TIK10" s="318"/>
      <c r="TIL10" s="318"/>
      <c r="TIM10" s="318"/>
      <c r="TIN10" s="318"/>
      <c r="TIO10" s="318"/>
      <c r="TIP10" s="318"/>
      <c r="TIQ10" s="318"/>
      <c r="TIR10" s="318"/>
      <c r="TIS10" s="318"/>
      <c r="TIT10" s="318"/>
      <c r="TIU10" s="318"/>
      <c r="TIV10" s="318"/>
      <c r="TIW10" s="318"/>
      <c r="TIX10" s="318"/>
      <c r="TIY10" s="318"/>
      <c r="TIZ10" s="318"/>
      <c r="TJA10" s="318"/>
      <c r="TJB10" s="318"/>
      <c r="TJC10" s="318"/>
      <c r="TJD10" s="318"/>
      <c r="TJE10" s="318"/>
      <c r="TJF10" s="318"/>
      <c r="TJG10" s="318"/>
      <c r="TJH10" s="318"/>
      <c r="TJI10" s="318"/>
      <c r="TJJ10" s="318"/>
      <c r="TJK10" s="318"/>
      <c r="TJL10" s="318"/>
      <c r="TJM10" s="318"/>
      <c r="TJN10" s="318"/>
      <c r="TJO10" s="318"/>
      <c r="TJP10" s="318"/>
      <c r="TJQ10" s="318"/>
      <c r="TJR10" s="318"/>
      <c r="TJS10" s="318"/>
      <c r="TJT10" s="318"/>
      <c r="TJU10" s="318"/>
      <c r="TJV10" s="318"/>
      <c r="TJW10" s="318"/>
      <c r="TJX10" s="318"/>
      <c r="TJY10" s="318"/>
      <c r="TJZ10" s="318"/>
      <c r="TKA10" s="318"/>
      <c r="TKB10" s="318"/>
      <c r="TKC10" s="318"/>
      <c r="TKD10" s="318"/>
      <c r="TKE10" s="318"/>
      <c r="TKF10" s="318"/>
      <c r="TKG10" s="318"/>
      <c r="TKH10" s="318"/>
      <c r="TKI10" s="318"/>
      <c r="TKJ10" s="318"/>
      <c r="TKK10" s="318"/>
      <c r="TKL10" s="318"/>
      <c r="TKM10" s="318"/>
      <c r="TKN10" s="318"/>
      <c r="TKO10" s="318"/>
      <c r="TKP10" s="318"/>
      <c r="TKQ10" s="318"/>
      <c r="TKR10" s="318"/>
      <c r="TKS10" s="318"/>
      <c r="TKT10" s="318"/>
      <c r="TKU10" s="318"/>
      <c r="TKV10" s="318"/>
      <c r="TKW10" s="318"/>
      <c r="TKX10" s="318"/>
      <c r="TKY10" s="318"/>
      <c r="TKZ10" s="318"/>
      <c r="TLA10" s="318"/>
      <c r="TLB10" s="318"/>
      <c r="TLC10" s="318"/>
      <c r="TLD10" s="318"/>
      <c r="TLE10" s="318"/>
      <c r="TLF10" s="318"/>
      <c r="TLG10" s="318"/>
      <c r="TLH10" s="318"/>
      <c r="TLI10" s="318"/>
      <c r="TLJ10" s="318"/>
      <c r="TLK10" s="318"/>
      <c r="TLL10" s="318"/>
      <c r="TLM10" s="318"/>
      <c r="TLN10" s="318"/>
      <c r="TLO10" s="318"/>
      <c r="TLP10" s="318"/>
      <c r="TLQ10" s="318"/>
      <c r="TLR10" s="318"/>
      <c r="TLS10" s="318"/>
      <c r="TLT10" s="318"/>
      <c r="TLU10" s="318"/>
      <c r="TLV10" s="318"/>
      <c r="TLW10" s="318"/>
      <c r="TLX10" s="318"/>
      <c r="TLY10" s="318"/>
      <c r="TLZ10" s="318"/>
      <c r="TMA10" s="318"/>
      <c r="TMB10" s="318"/>
      <c r="TMC10" s="318"/>
      <c r="TMD10" s="318"/>
      <c r="TME10" s="318"/>
      <c r="TMF10" s="318"/>
      <c r="TMG10" s="318"/>
      <c r="TMH10" s="318"/>
      <c r="TMI10" s="318"/>
      <c r="TMJ10" s="318"/>
      <c r="TMK10" s="318"/>
      <c r="TML10" s="318"/>
      <c r="TMM10" s="318"/>
      <c r="TMN10" s="318"/>
      <c r="TMO10" s="318"/>
      <c r="TMP10" s="318"/>
      <c r="TMQ10" s="318"/>
      <c r="TMR10" s="318"/>
      <c r="TMS10" s="318"/>
      <c r="TMT10" s="318"/>
      <c r="TMU10" s="318"/>
      <c r="TMV10" s="318"/>
      <c r="TMW10" s="318"/>
      <c r="TMX10" s="318"/>
      <c r="TMY10" s="318"/>
      <c r="TMZ10" s="318"/>
      <c r="TNA10" s="318"/>
      <c r="TNB10" s="318"/>
      <c r="TNC10" s="318"/>
      <c r="TND10" s="318"/>
      <c r="TNE10" s="318"/>
      <c r="TNF10" s="318"/>
      <c r="TNG10" s="318"/>
      <c r="TNH10" s="318"/>
      <c r="TNI10" s="318"/>
      <c r="TNJ10" s="318"/>
      <c r="TNK10" s="318"/>
      <c r="TNL10" s="318"/>
      <c r="TNM10" s="318"/>
      <c r="TNN10" s="318"/>
      <c r="TNO10" s="318"/>
      <c r="TNP10" s="318"/>
      <c r="TNQ10" s="318"/>
      <c r="TNR10" s="318"/>
      <c r="TNS10" s="318"/>
      <c r="TNT10" s="318"/>
      <c r="TNU10" s="318"/>
      <c r="TNV10" s="318"/>
      <c r="TNW10" s="318"/>
      <c r="TNX10" s="318"/>
      <c r="TNY10" s="318"/>
      <c r="TNZ10" s="318"/>
      <c r="TOA10" s="318"/>
      <c r="TOB10" s="318"/>
      <c r="TOC10" s="318"/>
      <c r="TOD10" s="318"/>
      <c r="TOE10" s="318"/>
      <c r="TOF10" s="318"/>
      <c r="TOG10" s="318"/>
      <c r="TOH10" s="318"/>
      <c r="TOI10" s="318"/>
      <c r="TOJ10" s="318"/>
      <c r="TOK10" s="318"/>
      <c r="TOL10" s="318"/>
      <c r="TOM10" s="318"/>
      <c r="TON10" s="318"/>
      <c r="TOO10" s="318"/>
      <c r="TOP10" s="318"/>
      <c r="TOQ10" s="318"/>
      <c r="TOR10" s="318"/>
      <c r="TOS10" s="318"/>
      <c r="TOT10" s="318"/>
      <c r="TOU10" s="318"/>
      <c r="TOV10" s="318"/>
      <c r="TOW10" s="318"/>
      <c r="TOX10" s="318"/>
      <c r="TOY10" s="318"/>
      <c r="TOZ10" s="318"/>
      <c r="TPA10" s="318"/>
      <c r="TPB10" s="318"/>
      <c r="TPC10" s="318"/>
      <c r="TPD10" s="318"/>
      <c r="TPE10" s="318"/>
      <c r="TPF10" s="318"/>
      <c r="TPG10" s="318"/>
      <c r="TPH10" s="318"/>
      <c r="TPI10" s="318"/>
      <c r="TPJ10" s="318"/>
      <c r="TPK10" s="318"/>
      <c r="TPL10" s="318"/>
      <c r="TPM10" s="318"/>
      <c r="TPN10" s="318"/>
      <c r="TPO10" s="318"/>
      <c r="TPP10" s="318"/>
      <c r="TPQ10" s="318"/>
      <c r="TPR10" s="318"/>
      <c r="TPS10" s="318"/>
      <c r="TPT10" s="318"/>
      <c r="TPU10" s="318"/>
      <c r="TPV10" s="318"/>
      <c r="TPW10" s="318"/>
      <c r="TPX10" s="318"/>
      <c r="TPY10" s="318"/>
      <c r="TPZ10" s="318"/>
      <c r="TQA10" s="318"/>
      <c r="TQB10" s="318"/>
      <c r="TQC10" s="318"/>
      <c r="TQD10" s="318"/>
      <c r="TQE10" s="318"/>
      <c r="TQF10" s="318"/>
      <c r="TQG10" s="318"/>
      <c r="TQH10" s="318"/>
      <c r="TQI10" s="318"/>
      <c r="TQJ10" s="318"/>
      <c r="TQK10" s="318"/>
      <c r="TQL10" s="318"/>
      <c r="TQM10" s="318"/>
      <c r="TQN10" s="318"/>
      <c r="TQO10" s="318"/>
      <c r="TQP10" s="318"/>
      <c r="TQQ10" s="318"/>
      <c r="TQR10" s="318"/>
      <c r="TQS10" s="318"/>
      <c r="TQT10" s="318"/>
      <c r="TQU10" s="318"/>
      <c r="TQV10" s="318"/>
      <c r="TQW10" s="318"/>
      <c r="TQX10" s="318"/>
      <c r="TQY10" s="318"/>
      <c r="TQZ10" s="318"/>
      <c r="TRA10" s="318"/>
      <c r="TRB10" s="318"/>
      <c r="TRC10" s="318"/>
      <c r="TRD10" s="318"/>
      <c r="TRE10" s="318"/>
      <c r="TRF10" s="318"/>
      <c r="TRG10" s="318"/>
      <c r="TRH10" s="318"/>
      <c r="TRI10" s="318"/>
      <c r="TRJ10" s="318"/>
      <c r="TRK10" s="318"/>
      <c r="TRL10" s="318"/>
      <c r="TRM10" s="318"/>
      <c r="TRN10" s="318"/>
      <c r="TRO10" s="318"/>
      <c r="TRP10" s="318"/>
      <c r="TRQ10" s="318"/>
      <c r="TRR10" s="318"/>
      <c r="TRS10" s="318"/>
      <c r="TRT10" s="318"/>
      <c r="TRU10" s="318"/>
      <c r="TRV10" s="318"/>
      <c r="TRW10" s="318"/>
      <c r="TRX10" s="318"/>
      <c r="TRY10" s="318"/>
      <c r="TRZ10" s="318"/>
      <c r="TSA10" s="318"/>
      <c r="TSB10" s="318"/>
      <c r="TSC10" s="318"/>
      <c r="TSD10" s="318"/>
      <c r="TSE10" s="318"/>
      <c r="TSF10" s="318"/>
      <c r="TSG10" s="318"/>
      <c r="TSH10" s="318"/>
      <c r="TSI10" s="318"/>
      <c r="TSJ10" s="318"/>
      <c r="TSK10" s="318"/>
      <c r="TSL10" s="318"/>
      <c r="TSM10" s="318"/>
      <c r="TSN10" s="318"/>
      <c r="TSO10" s="318"/>
      <c r="TSP10" s="318"/>
      <c r="TSQ10" s="318"/>
      <c r="TSR10" s="318"/>
      <c r="TSS10" s="318"/>
      <c r="TST10" s="318"/>
      <c r="TSU10" s="318"/>
      <c r="TSV10" s="318"/>
      <c r="TSW10" s="318"/>
      <c r="TSX10" s="318"/>
      <c r="TSY10" s="318"/>
      <c r="TSZ10" s="318"/>
      <c r="TTA10" s="318"/>
      <c r="TTB10" s="318"/>
      <c r="TTC10" s="318"/>
      <c r="TTD10" s="318"/>
      <c r="TTE10" s="318"/>
      <c r="TTF10" s="318"/>
      <c r="TTG10" s="318"/>
      <c r="TTH10" s="318"/>
      <c r="TTI10" s="318"/>
      <c r="TTJ10" s="318"/>
      <c r="TTK10" s="318"/>
      <c r="TTL10" s="318"/>
      <c r="TTM10" s="318"/>
      <c r="TTN10" s="318"/>
      <c r="TTO10" s="318"/>
      <c r="TTP10" s="318"/>
      <c r="TTQ10" s="318"/>
      <c r="TTR10" s="318"/>
      <c r="TTS10" s="318"/>
      <c r="TTT10" s="318"/>
      <c r="TTU10" s="318"/>
      <c r="TTV10" s="318"/>
      <c r="TTW10" s="318"/>
      <c r="TTX10" s="318"/>
      <c r="TTY10" s="318"/>
      <c r="TTZ10" s="318"/>
      <c r="TUA10" s="318"/>
      <c r="TUB10" s="318"/>
      <c r="TUC10" s="318"/>
      <c r="TUD10" s="318"/>
      <c r="TUE10" s="318"/>
      <c r="TUF10" s="318"/>
      <c r="TUG10" s="318"/>
      <c r="TUH10" s="318"/>
      <c r="TUI10" s="318"/>
      <c r="TUJ10" s="318"/>
      <c r="TUK10" s="318"/>
      <c r="TUL10" s="318"/>
      <c r="TUM10" s="318"/>
      <c r="TUN10" s="318"/>
      <c r="TUO10" s="318"/>
      <c r="TUP10" s="318"/>
      <c r="TUQ10" s="318"/>
      <c r="TUR10" s="318"/>
      <c r="TUS10" s="318"/>
      <c r="TUT10" s="318"/>
      <c r="TUU10" s="318"/>
      <c r="TUV10" s="318"/>
      <c r="TUW10" s="318"/>
      <c r="TUX10" s="318"/>
      <c r="TUY10" s="318"/>
      <c r="TUZ10" s="318"/>
      <c r="TVA10" s="318"/>
      <c r="TVB10" s="318"/>
      <c r="TVC10" s="318"/>
      <c r="TVD10" s="318"/>
      <c r="TVE10" s="318"/>
      <c r="TVF10" s="318"/>
      <c r="TVG10" s="318"/>
      <c r="TVH10" s="318"/>
      <c r="TVI10" s="318"/>
      <c r="TVJ10" s="318"/>
      <c r="TVK10" s="318"/>
      <c r="TVL10" s="318"/>
      <c r="TVM10" s="318"/>
      <c r="TVN10" s="318"/>
      <c r="TVO10" s="318"/>
      <c r="TVP10" s="318"/>
      <c r="TVQ10" s="318"/>
      <c r="TVR10" s="318"/>
      <c r="TVS10" s="318"/>
      <c r="TVT10" s="318"/>
      <c r="TVU10" s="318"/>
      <c r="TVV10" s="318"/>
      <c r="TVW10" s="318"/>
      <c r="TVX10" s="318"/>
      <c r="TVY10" s="318"/>
      <c r="TVZ10" s="318"/>
      <c r="TWA10" s="318"/>
      <c r="TWB10" s="318"/>
      <c r="TWC10" s="318"/>
      <c r="TWD10" s="318"/>
      <c r="TWE10" s="318"/>
      <c r="TWF10" s="318"/>
      <c r="TWG10" s="318"/>
      <c r="TWH10" s="318"/>
      <c r="TWI10" s="318"/>
      <c r="TWJ10" s="318"/>
      <c r="TWK10" s="318"/>
      <c r="TWL10" s="318"/>
      <c r="TWM10" s="318"/>
      <c r="TWN10" s="318"/>
      <c r="TWO10" s="318"/>
      <c r="TWP10" s="318"/>
      <c r="TWQ10" s="318"/>
      <c r="TWR10" s="318"/>
      <c r="TWS10" s="318"/>
      <c r="TWT10" s="318"/>
      <c r="TWU10" s="318"/>
      <c r="TWV10" s="318"/>
      <c r="TWW10" s="318"/>
      <c r="TWX10" s="318"/>
      <c r="TWY10" s="318"/>
      <c r="TWZ10" s="318"/>
      <c r="TXA10" s="318"/>
      <c r="TXB10" s="318"/>
      <c r="TXC10" s="318"/>
      <c r="TXD10" s="318"/>
      <c r="TXE10" s="318"/>
      <c r="TXF10" s="318"/>
      <c r="TXG10" s="318"/>
      <c r="TXH10" s="318"/>
      <c r="TXI10" s="318"/>
      <c r="TXJ10" s="318"/>
      <c r="TXK10" s="318"/>
      <c r="TXL10" s="318"/>
      <c r="TXM10" s="318"/>
      <c r="TXN10" s="318"/>
      <c r="TXO10" s="318"/>
      <c r="TXP10" s="318"/>
      <c r="TXQ10" s="318"/>
      <c r="TXR10" s="318"/>
      <c r="TXS10" s="318"/>
      <c r="TXT10" s="318"/>
      <c r="TXU10" s="318"/>
      <c r="TXV10" s="318"/>
      <c r="TXW10" s="318"/>
      <c r="TXX10" s="318"/>
      <c r="TXY10" s="318"/>
      <c r="TXZ10" s="318"/>
      <c r="TYA10" s="318"/>
      <c r="TYB10" s="318"/>
      <c r="TYC10" s="318"/>
      <c r="TYD10" s="318"/>
      <c r="TYE10" s="318"/>
      <c r="TYF10" s="318"/>
      <c r="TYG10" s="318"/>
      <c r="TYH10" s="318"/>
      <c r="TYI10" s="318"/>
      <c r="TYJ10" s="318"/>
      <c r="TYK10" s="318"/>
      <c r="TYL10" s="318"/>
      <c r="TYM10" s="318"/>
      <c r="TYN10" s="318"/>
      <c r="TYO10" s="318"/>
      <c r="TYP10" s="318"/>
      <c r="TYQ10" s="318"/>
      <c r="TYR10" s="318"/>
      <c r="TYS10" s="318"/>
      <c r="TYT10" s="318"/>
      <c r="TYU10" s="318"/>
      <c r="TYV10" s="318"/>
      <c r="TYW10" s="318"/>
      <c r="TYX10" s="318"/>
      <c r="TYY10" s="318"/>
      <c r="TYZ10" s="318"/>
      <c r="TZA10" s="318"/>
      <c r="TZB10" s="318"/>
      <c r="TZC10" s="318"/>
      <c r="TZD10" s="318"/>
      <c r="TZE10" s="318"/>
      <c r="TZF10" s="318"/>
      <c r="TZG10" s="318"/>
      <c r="TZH10" s="318"/>
      <c r="TZI10" s="318"/>
      <c r="TZJ10" s="318"/>
      <c r="TZK10" s="318"/>
      <c r="TZL10" s="318"/>
      <c r="TZM10" s="318"/>
      <c r="TZN10" s="318"/>
      <c r="TZO10" s="318"/>
      <c r="TZP10" s="318"/>
      <c r="TZQ10" s="318"/>
      <c r="TZR10" s="318"/>
      <c r="TZS10" s="318"/>
      <c r="TZT10" s="318"/>
      <c r="TZU10" s="318"/>
      <c r="TZV10" s="318"/>
      <c r="TZW10" s="318"/>
      <c r="TZX10" s="318"/>
      <c r="TZY10" s="318"/>
      <c r="TZZ10" s="318"/>
      <c r="UAA10" s="318"/>
      <c r="UAB10" s="318"/>
      <c r="UAC10" s="318"/>
      <c r="UAD10" s="318"/>
      <c r="UAE10" s="318"/>
      <c r="UAF10" s="318"/>
      <c r="UAG10" s="318"/>
      <c r="UAH10" s="318"/>
      <c r="UAI10" s="318"/>
      <c r="UAJ10" s="318"/>
      <c r="UAK10" s="318"/>
      <c r="UAL10" s="318"/>
      <c r="UAM10" s="318"/>
      <c r="UAN10" s="318"/>
      <c r="UAO10" s="318"/>
      <c r="UAP10" s="318"/>
      <c r="UAQ10" s="318"/>
      <c r="UAR10" s="318"/>
      <c r="UAS10" s="318"/>
      <c r="UAT10" s="318"/>
      <c r="UAU10" s="318"/>
      <c r="UAV10" s="318"/>
      <c r="UAW10" s="318"/>
      <c r="UAX10" s="318"/>
      <c r="UAY10" s="318"/>
      <c r="UAZ10" s="318"/>
      <c r="UBA10" s="318"/>
      <c r="UBB10" s="318"/>
      <c r="UBC10" s="318"/>
      <c r="UBD10" s="318"/>
      <c r="UBE10" s="318"/>
      <c r="UBF10" s="318"/>
      <c r="UBG10" s="318"/>
      <c r="UBH10" s="318"/>
      <c r="UBI10" s="318"/>
      <c r="UBJ10" s="318"/>
      <c r="UBK10" s="318"/>
      <c r="UBL10" s="318"/>
      <c r="UBM10" s="318"/>
      <c r="UBN10" s="318"/>
      <c r="UBO10" s="318"/>
      <c r="UBP10" s="318"/>
      <c r="UBQ10" s="318"/>
      <c r="UBR10" s="318"/>
      <c r="UBS10" s="318"/>
      <c r="UBT10" s="318"/>
      <c r="UBU10" s="318"/>
      <c r="UBV10" s="318"/>
      <c r="UBW10" s="318"/>
      <c r="UBX10" s="318"/>
      <c r="UBY10" s="318"/>
      <c r="UBZ10" s="318"/>
      <c r="UCA10" s="318"/>
      <c r="UCB10" s="318"/>
      <c r="UCC10" s="318"/>
      <c r="UCD10" s="318"/>
      <c r="UCE10" s="318"/>
      <c r="UCF10" s="318"/>
      <c r="UCG10" s="318"/>
      <c r="UCH10" s="318"/>
      <c r="UCI10" s="318"/>
      <c r="UCJ10" s="318"/>
      <c r="UCK10" s="318"/>
      <c r="UCL10" s="318"/>
      <c r="UCM10" s="318"/>
      <c r="UCN10" s="318"/>
      <c r="UCO10" s="318"/>
      <c r="UCP10" s="318"/>
      <c r="UCQ10" s="318"/>
      <c r="UCR10" s="318"/>
      <c r="UCS10" s="318"/>
      <c r="UCT10" s="318"/>
      <c r="UCU10" s="318"/>
      <c r="UCV10" s="318"/>
      <c r="UCW10" s="318"/>
      <c r="UCX10" s="318"/>
      <c r="UCY10" s="318"/>
      <c r="UCZ10" s="318"/>
      <c r="UDA10" s="318"/>
      <c r="UDB10" s="318"/>
      <c r="UDC10" s="318"/>
      <c r="UDD10" s="318"/>
      <c r="UDE10" s="318"/>
      <c r="UDF10" s="318"/>
      <c r="UDG10" s="318"/>
      <c r="UDH10" s="318"/>
      <c r="UDI10" s="318"/>
      <c r="UDJ10" s="318"/>
      <c r="UDK10" s="318"/>
      <c r="UDL10" s="318"/>
      <c r="UDM10" s="318"/>
      <c r="UDN10" s="318"/>
      <c r="UDO10" s="318"/>
      <c r="UDP10" s="318"/>
      <c r="UDQ10" s="318"/>
      <c r="UDR10" s="318"/>
      <c r="UDS10" s="318"/>
      <c r="UDT10" s="318"/>
      <c r="UDU10" s="318"/>
      <c r="UDV10" s="318"/>
      <c r="UDW10" s="318"/>
      <c r="UDX10" s="318"/>
      <c r="UDY10" s="318"/>
      <c r="UDZ10" s="318"/>
      <c r="UEA10" s="318"/>
      <c r="UEB10" s="318"/>
      <c r="UEC10" s="318"/>
      <c r="UED10" s="318"/>
      <c r="UEE10" s="318"/>
      <c r="UEF10" s="318"/>
      <c r="UEG10" s="318"/>
      <c r="UEH10" s="318"/>
      <c r="UEI10" s="318"/>
      <c r="UEJ10" s="318"/>
      <c r="UEK10" s="318"/>
      <c r="UEL10" s="318"/>
      <c r="UEM10" s="318"/>
      <c r="UEN10" s="318"/>
      <c r="UEO10" s="318"/>
      <c r="UEP10" s="318"/>
      <c r="UEQ10" s="318"/>
      <c r="UER10" s="318"/>
      <c r="UES10" s="318"/>
      <c r="UET10" s="318"/>
      <c r="UEU10" s="318"/>
      <c r="UEV10" s="318"/>
      <c r="UEW10" s="318"/>
      <c r="UEX10" s="318"/>
      <c r="UEY10" s="318"/>
      <c r="UEZ10" s="318"/>
      <c r="UFA10" s="318"/>
      <c r="UFB10" s="318"/>
      <c r="UFC10" s="318"/>
      <c r="UFD10" s="318"/>
      <c r="UFE10" s="318"/>
      <c r="UFF10" s="318"/>
      <c r="UFG10" s="318"/>
      <c r="UFH10" s="318"/>
      <c r="UFI10" s="318"/>
      <c r="UFJ10" s="318"/>
      <c r="UFK10" s="318"/>
      <c r="UFL10" s="318"/>
      <c r="UFM10" s="318"/>
      <c r="UFN10" s="318"/>
      <c r="UFO10" s="318"/>
      <c r="UFP10" s="318"/>
      <c r="UFQ10" s="318"/>
      <c r="UFR10" s="318"/>
      <c r="UFS10" s="318"/>
      <c r="UFT10" s="318"/>
      <c r="UFU10" s="318"/>
      <c r="UFV10" s="318"/>
      <c r="UFW10" s="318"/>
      <c r="UFX10" s="318"/>
      <c r="UFY10" s="318"/>
      <c r="UFZ10" s="318"/>
      <c r="UGA10" s="318"/>
      <c r="UGB10" s="318"/>
      <c r="UGC10" s="318"/>
      <c r="UGD10" s="318"/>
      <c r="UGE10" s="318"/>
      <c r="UGF10" s="318"/>
      <c r="UGG10" s="318"/>
      <c r="UGH10" s="318"/>
      <c r="UGI10" s="318"/>
      <c r="UGJ10" s="318"/>
      <c r="UGK10" s="318"/>
      <c r="UGL10" s="318"/>
      <c r="UGM10" s="318"/>
      <c r="UGN10" s="318"/>
      <c r="UGO10" s="318"/>
      <c r="UGP10" s="318"/>
      <c r="UGQ10" s="318"/>
      <c r="UGR10" s="318"/>
      <c r="UGS10" s="318"/>
      <c r="UGT10" s="318"/>
      <c r="UGU10" s="318"/>
      <c r="UGV10" s="318"/>
      <c r="UGW10" s="318"/>
      <c r="UGX10" s="318"/>
      <c r="UGY10" s="318"/>
      <c r="UGZ10" s="318"/>
      <c r="UHA10" s="318"/>
      <c r="UHB10" s="318"/>
      <c r="UHC10" s="318"/>
      <c r="UHD10" s="318"/>
      <c r="UHE10" s="318"/>
      <c r="UHF10" s="318"/>
      <c r="UHG10" s="318"/>
      <c r="UHH10" s="318"/>
      <c r="UHI10" s="318"/>
      <c r="UHJ10" s="318"/>
      <c r="UHK10" s="318"/>
      <c r="UHL10" s="318"/>
      <c r="UHM10" s="318"/>
      <c r="UHN10" s="318"/>
      <c r="UHO10" s="318"/>
      <c r="UHP10" s="318"/>
      <c r="UHQ10" s="318"/>
      <c r="UHR10" s="318"/>
      <c r="UHS10" s="318"/>
      <c r="UHT10" s="318"/>
      <c r="UHU10" s="318"/>
      <c r="UHV10" s="318"/>
      <c r="UHW10" s="318"/>
      <c r="UHX10" s="318"/>
      <c r="UHY10" s="318"/>
      <c r="UHZ10" s="318"/>
      <c r="UIA10" s="318"/>
      <c r="UIB10" s="318"/>
      <c r="UIC10" s="318"/>
      <c r="UID10" s="318"/>
      <c r="UIE10" s="318"/>
      <c r="UIF10" s="318"/>
      <c r="UIG10" s="318"/>
      <c r="UIH10" s="318"/>
      <c r="UII10" s="318"/>
      <c r="UIJ10" s="318"/>
      <c r="UIK10" s="318"/>
      <c r="UIL10" s="318"/>
      <c r="UIM10" s="318"/>
      <c r="UIN10" s="318"/>
      <c r="UIO10" s="318"/>
      <c r="UIP10" s="318"/>
      <c r="UIQ10" s="318"/>
      <c r="UIR10" s="318"/>
      <c r="UIS10" s="318"/>
      <c r="UIT10" s="318"/>
      <c r="UIU10" s="318"/>
      <c r="UIV10" s="318"/>
      <c r="UIW10" s="318"/>
      <c r="UIX10" s="318"/>
      <c r="UIY10" s="318"/>
      <c r="UIZ10" s="318"/>
      <c r="UJA10" s="318"/>
      <c r="UJB10" s="318"/>
      <c r="UJC10" s="318"/>
      <c r="UJD10" s="318"/>
      <c r="UJE10" s="318"/>
      <c r="UJF10" s="318"/>
      <c r="UJG10" s="318"/>
      <c r="UJH10" s="318"/>
      <c r="UJI10" s="318"/>
      <c r="UJJ10" s="318"/>
      <c r="UJK10" s="318"/>
      <c r="UJL10" s="318"/>
      <c r="UJM10" s="318"/>
      <c r="UJN10" s="318"/>
      <c r="UJO10" s="318"/>
      <c r="UJP10" s="318"/>
      <c r="UJQ10" s="318"/>
      <c r="UJR10" s="318"/>
      <c r="UJS10" s="318"/>
      <c r="UJT10" s="318"/>
      <c r="UJU10" s="318"/>
      <c r="UJV10" s="318"/>
      <c r="UJW10" s="318"/>
      <c r="UJX10" s="318"/>
      <c r="UJY10" s="318"/>
      <c r="UJZ10" s="318"/>
      <c r="UKA10" s="318"/>
      <c r="UKB10" s="318"/>
      <c r="UKC10" s="318"/>
      <c r="UKD10" s="318"/>
      <c r="UKE10" s="318"/>
      <c r="UKF10" s="318"/>
      <c r="UKG10" s="318"/>
      <c r="UKH10" s="318"/>
      <c r="UKI10" s="318"/>
      <c r="UKJ10" s="318"/>
      <c r="UKK10" s="318"/>
      <c r="UKL10" s="318"/>
      <c r="UKM10" s="318"/>
      <c r="UKN10" s="318"/>
      <c r="UKO10" s="318"/>
      <c r="UKP10" s="318"/>
      <c r="UKQ10" s="318"/>
      <c r="UKR10" s="318"/>
      <c r="UKS10" s="318"/>
      <c r="UKT10" s="318"/>
      <c r="UKU10" s="318"/>
      <c r="UKV10" s="318"/>
      <c r="UKW10" s="318"/>
      <c r="UKX10" s="318"/>
      <c r="UKY10" s="318"/>
      <c r="UKZ10" s="318"/>
      <c r="ULA10" s="318"/>
      <c r="ULB10" s="318"/>
      <c r="ULC10" s="318"/>
      <c r="ULD10" s="318"/>
      <c r="ULE10" s="318"/>
      <c r="ULF10" s="318"/>
      <c r="ULG10" s="318"/>
      <c r="ULH10" s="318"/>
      <c r="ULI10" s="318"/>
      <c r="ULJ10" s="318"/>
      <c r="ULK10" s="318"/>
      <c r="ULL10" s="318"/>
      <c r="ULM10" s="318"/>
      <c r="ULN10" s="318"/>
      <c r="ULO10" s="318"/>
      <c r="ULP10" s="318"/>
      <c r="ULQ10" s="318"/>
      <c r="ULR10" s="318"/>
      <c r="ULS10" s="318"/>
      <c r="ULT10" s="318"/>
      <c r="ULU10" s="318"/>
      <c r="ULV10" s="318"/>
      <c r="ULW10" s="318"/>
      <c r="ULX10" s="318"/>
      <c r="ULY10" s="318"/>
      <c r="ULZ10" s="318"/>
      <c r="UMA10" s="318"/>
      <c r="UMB10" s="318"/>
      <c r="UMC10" s="318"/>
      <c r="UMD10" s="318"/>
      <c r="UME10" s="318"/>
      <c r="UMF10" s="318"/>
      <c r="UMG10" s="318"/>
      <c r="UMH10" s="318"/>
      <c r="UMI10" s="318"/>
      <c r="UMJ10" s="318"/>
      <c r="UMK10" s="318"/>
      <c r="UML10" s="318"/>
      <c r="UMM10" s="318"/>
      <c r="UMN10" s="318"/>
      <c r="UMO10" s="318"/>
      <c r="UMP10" s="318"/>
      <c r="UMQ10" s="318"/>
      <c r="UMR10" s="318"/>
      <c r="UMS10" s="318"/>
      <c r="UMT10" s="318"/>
      <c r="UMU10" s="318"/>
      <c r="UMV10" s="318"/>
      <c r="UMW10" s="318"/>
      <c r="UMX10" s="318"/>
      <c r="UMY10" s="318"/>
      <c r="UMZ10" s="318"/>
      <c r="UNA10" s="318"/>
      <c r="UNB10" s="318"/>
      <c r="UNC10" s="318"/>
      <c r="UND10" s="318"/>
      <c r="UNE10" s="318"/>
      <c r="UNF10" s="318"/>
      <c r="UNG10" s="318"/>
      <c r="UNH10" s="318"/>
      <c r="UNI10" s="318"/>
      <c r="UNJ10" s="318"/>
      <c r="UNK10" s="318"/>
      <c r="UNL10" s="318"/>
      <c r="UNM10" s="318"/>
      <c r="UNN10" s="318"/>
      <c r="UNO10" s="318"/>
      <c r="UNP10" s="318"/>
      <c r="UNQ10" s="318"/>
      <c r="UNR10" s="318"/>
      <c r="UNS10" s="318"/>
      <c r="UNT10" s="318"/>
      <c r="UNU10" s="318"/>
      <c r="UNV10" s="318"/>
      <c r="UNW10" s="318"/>
      <c r="UNX10" s="318"/>
      <c r="UNY10" s="318"/>
      <c r="UNZ10" s="318"/>
      <c r="UOA10" s="318"/>
      <c r="UOB10" s="318"/>
      <c r="UOC10" s="318"/>
      <c r="UOD10" s="318"/>
      <c r="UOE10" s="318"/>
      <c r="UOF10" s="318"/>
      <c r="UOG10" s="318"/>
      <c r="UOH10" s="318"/>
      <c r="UOI10" s="318"/>
      <c r="UOJ10" s="318"/>
      <c r="UOK10" s="318"/>
      <c r="UOL10" s="318"/>
      <c r="UOM10" s="318"/>
      <c r="UON10" s="318"/>
      <c r="UOO10" s="318"/>
      <c r="UOP10" s="318"/>
      <c r="UOQ10" s="318"/>
      <c r="UOR10" s="318"/>
      <c r="UOS10" s="318"/>
      <c r="UOT10" s="318"/>
      <c r="UOU10" s="318"/>
      <c r="UOV10" s="318"/>
      <c r="UOW10" s="318"/>
      <c r="UOX10" s="318"/>
      <c r="UOY10" s="318"/>
      <c r="UOZ10" s="318"/>
      <c r="UPA10" s="318"/>
      <c r="UPB10" s="318"/>
      <c r="UPC10" s="318"/>
      <c r="UPD10" s="318"/>
      <c r="UPE10" s="318"/>
      <c r="UPF10" s="318"/>
      <c r="UPG10" s="318"/>
      <c r="UPH10" s="318"/>
      <c r="UPI10" s="318"/>
      <c r="UPJ10" s="318"/>
      <c r="UPK10" s="318"/>
      <c r="UPL10" s="318"/>
      <c r="UPM10" s="318"/>
      <c r="UPN10" s="318"/>
      <c r="UPO10" s="318"/>
      <c r="UPP10" s="318"/>
      <c r="UPQ10" s="318"/>
      <c r="UPR10" s="318"/>
      <c r="UPS10" s="318"/>
      <c r="UPT10" s="318"/>
      <c r="UPU10" s="318"/>
      <c r="UPV10" s="318"/>
      <c r="UPW10" s="318"/>
      <c r="UPX10" s="318"/>
      <c r="UPY10" s="318"/>
      <c r="UPZ10" s="318"/>
      <c r="UQA10" s="318"/>
      <c r="UQB10" s="318"/>
      <c r="UQC10" s="318"/>
      <c r="UQD10" s="318"/>
      <c r="UQE10" s="318"/>
      <c r="UQF10" s="318"/>
      <c r="UQG10" s="318"/>
      <c r="UQH10" s="318"/>
      <c r="UQI10" s="318"/>
      <c r="UQJ10" s="318"/>
      <c r="UQK10" s="318"/>
      <c r="UQL10" s="318"/>
      <c r="UQM10" s="318"/>
      <c r="UQN10" s="318"/>
      <c r="UQO10" s="318"/>
      <c r="UQP10" s="318"/>
      <c r="UQQ10" s="318"/>
      <c r="UQR10" s="318"/>
      <c r="UQS10" s="318"/>
      <c r="UQT10" s="318"/>
      <c r="UQU10" s="318"/>
      <c r="UQV10" s="318"/>
      <c r="UQW10" s="318"/>
      <c r="UQX10" s="318"/>
      <c r="UQY10" s="318"/>
      <c r="UQZ10" s="318"/>
      <c r="URA10" s="318"/>
      <c r="URB10" s="318"/>
      <c r="URC10" s="318"/>
      <c r="URD10" s="318"/>
      <c r="URE10" s="318"/>
      <c r="URF10" s="318"/>
      <c r="URG10" s="318"/>
      <c r="URH10" s="318"/>
      <c r="URI10" s="318"/>
      <c r="URJ10" s="318"/>
      <c r="URK10" s="318"/>
      <c r="URL10" s="318"/>
      <c r="URM10" s="318"/>
      <c r="URN10" s="318"/>
      <c r="URO10" s="318"/>
      <c r="URP10" s="318"/>
      <c r="URQ10" s="318"/>
      <c r="URR10" s="318"/>
      <c r="URS10" s="318"/>
      <c r="URT10" s="318"/>
      <c r="URU10" s="318"/>
      <c r="URV10" s="318"/>
      <c r="URW10" s="318"/>
      <c r="URX10" s="318"/>
      <c r="URY10" s="318"/>
      <c r="URZ10" s="318"/>
      <c r="USA10" s="318"/>
      <c r="USB10" s="318"/>
      <c r="USC10" s="318"/>
      <c r="USD10" s="318"/>
      <c r="USE10" s="318"/>
      <c r="USF10" s="318"/>
      <c r="USG10" s="318"/>
      <c r="USH10" s="318"/>
      <c r="USI10" s="318"/>
      <c r="USJ10" s="318"/>
      <c r="USK10" s="318"/>
      <c r="USL10" s="318"/>
      <c r="USM10" s="318"/>
      <c r="USN10" s="318"/>
      <c r="USO10" s="318"/>
      <c r="USP10" s="318"/>
      <c r="USQ10" s="318"/>
      <c r="USR10" s="318"/>
      <c r="USS10" s="318"/>
      <c r="UST10" s="318"/>
      <c r="USU10" s="318"/>
      <c r="USV10" s="318"/>
      <c r="USW10" s="318"/>
      <c r="USX10" s="318"/>
      <c r="USY10" s="318"/>
      <c r="USZ10" s="318"/>
      <c r="UTA10" s="318"/>
      <c r="UTB10" s="318"/>
      <c r="UTC10" s="318"/>
      <c r="UTD10" s="318"/>
      <c r="UTE10" s="318"/>
      <c r="UTF10" s="318"/>
      <c r="UTG10" s="318"/>
      <c r="UTH10" s="318"/>
      <c r="UTI10" s="318"/>
      <c r="UTJ10" s="318"/>
      <c r="UTK10" s="318"/>
      <c r="UTL10" s="318"/>
      <c r="UTM10" s="318"/>
      <c r="UTN10" s="318"/>
      <c r="UTO10" s="318"/>
      <c r="UTP10" s="318"/>
      <c r="UTQ10" s="318"/>
      <c r="UTR10" s="318"/>
      <c r="UTS10" s="318"/>
      <c r="UTT10" s="318"/>
      <c r="UTU10" s="318"/>
      <c r="UTV10" s="318"/>
      <c r="UTW10" s="318"/>
      <c r="UTX10" s="318"/>
      <c r="UTY10" s="318"/>
      <c r="UTZ10" s="318"/>
      <c r="UUA10" s="318"/>
      <c r="UUB10" s="318"/>
      <c r="UUC10" s="318"/>
      <c r="UUD10" s="318"/>
      <c r="UUE10" s="318"/>
      <c r="UUF10" s="318"/>
      <c r="UUG10" s="318"/>
      <c r="UUH10" s="318"/>
      <c r="UUI10" s="318"/>
      <c r="UUJ10" s="318"/>
      <c r="UUK10" s="318"/>
      <c r="UUL10" s="318"/>
      <c r="UUM10" s="318"/>
      <c r="UUN10" s="318"/>
      <c r="UUO10" s="318"/>
      <c r="UUP10" s="318"/>
      <c r="UUQ10" s="318"/>
      <c r="UUR10" s="318"/>
      <c r="UUS10" s="318"/>
      <c r="UUT10" s="318"/>
      <c r="UUU10" s="318"/>
      <c r="UUV10" s="318"/>
      <c r="UUW10" s="318"/>
      <c r="UUX10" s="318"/>
      <c r="UUY10" s="318"/>
      <c r="UUZ10" s="318"/>
      <c r="UVA10" s="318"/>
      <c r="UVB10" s="318"/>
      <c r="UVC10" s="318"/>
      <c r="UVD10" s="318"/>
      <c r="UVE10" s="318"/>
      <c r="UVF10" s="318"/>
      <c r="UVG10" s="318"/>
      <c r="UVH10" s="318"/>
      <c r="UVI10" s="318"/>
      <c r="UVJ10" s="318"/>
      <c r="UVK10" s="318"/>
      <c r="UVL10" s="318"/>
      <c r="UVM10" s="318"/>
      <c r="UVN10" s="318"/>
      <c r="UVO10" s="318"/>
      <c r="UVP10" s="318"/>
      <c r="UVQ10" s="318"/>
      <c r="UVR10" s="318"/>
      <c r="UVS10" s="318"/>
      <c r="UVT10" s="318"/>
      <c r="UVU10" s="318"/>
      <c r="UVV10" s="318"/>
      <c r="UVW10" s="318"/>
      <c r="UVX10" s="318"/>
      <c r="UVY10" s="318"/>
      <c r="UVZ10" s="318"/>
      <c r="UWA10" s="318"/>
      <c r="UWB10" s="318"/>
      <c r="UWC10" s="318"/>
      <c r="UWD10" s="318"/>
      <c r="UWE10" s="318"/>
      <c r="UWF10" s="318"/>
      <c r="UWG10" s="318"/>
      <c r="UWH10" s="318"/>
      <c r="UWI10" s="318"/>
      <c r="UWJ10" s="318"/>
      <c r="UWK10" s="318"/>
      <c r="UWL10" s="318"/>
      <c r="UWM10" s="318"/>
      <c r="UWN10" s="318"/>
      <c r="UWO10" s="318"/>
      <c r="UWP10" s="318"/>
      <c r="UWQ10" s="318"/>
      <c r="UWR10" s="318"/>
      <c r="UWS10" s="318"/>
      <c r="UWT10" s="318"/>
      <c r="UWU10" s="318"/>
      <c r="UWV10" s="318"/>
      <c r="UWW10" s="318"/>
      <c r="UWX10" s="318"/>
      <c r="UWY10" s="318"/>
      <c r="UWZ10" s="318"/>
      <c r="UXA10" s="318"/>
      <c r="UXB10" s="318"/>
      <c r="UXC10" s="318"/>
      <c r="UXD10" s="318"/>
      <c r="UXE10" s="318"/>
      <c r="UXF10" s="318"/>
      <c r="UXG10" s="318"/>
      <c r="UXH10" s="318"/>
      <c r="UXI10" s="318"/>
      <c r="UXJ10" s="318"/>
      <c r="UXK10" s="318"/>
      <c r="UXL10" s="318"/>
      <c r="UXM10" s="318"/>
      <c r="UXN10" s="318"/>
      <c r="UXO10" s="318"/>
      <c r="UXP10" s="318"/>
      <c r="UXQ10" s="318"/>
      <c r="UXR10" s="318"/>
      <c r="UXS10" s="318"/>
      <c r="UXT10" s="318"/>
      <c r="UXU10" s="318"/>
      <c r="UXV10" s="318"/>
      <c r="UXW10" s="318"/>
      <c r="UXX10" s="318"/>
      <c r="UXY10" s="318"/>
      <c r="UXZ10" s="318"/>
      <c r="UYA10" s="318"/>
      <c r="UYB10" s="318"/>
      <c r="UYC10" s="318"/>
      <c r="UYD10" s="318"/>
      <c r="UYE10" s="318"/>
      <c r="UYF10" s="318"/>
      <c r="UYG10" s="318"/>
      <c r="UYH10" s="318"/>
      <c r="UYI10" s="318"/>
      <c r="UYJ10" s="318"/>
      <c r="UYK10" s="318"/>
      <c r="UYL10" s="318"/>
      <c r="UYM10" s="318"/>
      <c r="UYN10" s="318"/>
      <c r="UYO10" s="318"/>
      <c r="UYP10" s="318"/>
      <c r="UYQ10" s="318"/>
      <c r="UYR10" s="318"/>
      <c r="UYS10" s="318"/>
      <c r="UYT10" s="318"/>
      <c r="UYU10" s="318"/>
      <c r="UYV10" s="318"/>
      <c r="UYW10" s="318"/>
      <c r="UYX10" s="318"/>
      <c r="UYY10" s="318"/>
      <c r="UYZ10" s="318"/>
      <c r="UZA10" s="318"/>
      <c r="UZB10" s="318"/>
      <c r="UZC10" s="318"/>
      <c r="UZD10" s="318"/>
      <c r="UZE10" s="318"/>
      <c r="UZF10" s="318"/>
      <c r="UZG10" s="318"/>
      <c r="UZH10" s="318"/>
      <c r="UZI10" s="318"/>
      <c r="UZJ10" s="318"/>
      <c r="UZK10" s="318"/>
      <c r="UZL10" s="318"/>
      <c r="UZM10" s="318"/>
      <c r="UZN10" s="318"/>
      <c r="UZO10" s="318"/>
      <c r="UZP10" s="318"/>
      <c r="UZQ10" s="318"/>
      <c r="UZR10" s="318"/>
      <c r="UZS10" s="318"/>
      <c r="UZT10" s="318"/>
      <c r="UZU10" s="318"/>
      <c r="UZV10" s="318"/>
      <c r="UZW10" s="318"/>
      <c r="UZX10" s="318"/>
      <c r="UZY10" s="318"/>
      <c r="UZZ10" s="318"/>
      <c r="VAA10" s="318"/>
      <c r="VAB10" s="318"/>
      <c r="VAC10" s="318"/>
      <c r="VAD10" s="318"/>
      <c r="VAE10" s="318"/>
      <c r="VAF10" s="318"/>
      <c r="VAG10" s="318"/>
      <c r="VAH10" s="318"/>
      <c r="VAI10" s="318"/>
      <c r="VAJ10" s="318"/>
      <c r="VAK10" s="318"/>
      <c r="VAL10" s="318"/>
      <c r="VAM10" s="318"/>
      <c r="VAN10" s="318"/>
      <c r="VAO10" s="318"/>
      <c r="VAP10" s="318"/>
      <c r="VAQ10" s="318"/>
      <c r="VAR10" s="318"/>
      <c r="VAS10" s="318"/>
      <c r="VAT10" s="318"/>
      <c r="VAU10" s="318"/>
      <c r="VAV10" s="318"/>
      <c r="VAW10" s="318"/>
      <c r="VAX10" s="318"/>
      <c r="VAY10" s="318"/>
      <c r="VAZ10" s="318"/>
      <c r="VBA10" s="318"/>
      <c r="VBB10" s="318"/>
      <c r="VBC10" s="318"/>
      <c r="VBD10" s="318"/>
      <c r="VBE10" s="318"/>
      <c r="VBF10" s="318"/>
      <c r="VBG10" s="318"/>
      <c r="VBH10" s="318"/>
      <c r="VBI10" s="318"/>
      <c r="VBJ10" s="318"/>
      <c r="VBK10" s="318"/>
      <c r="VBL10" s="318"/>
      <c r="VBM10" s="318"/>
      <c r="VBN10" s="318"/>
      <c r="VBO10" s="318"/>
      <c r="VBP10" s="318"/>
      <c r="VBQ10" s="318"/>
      <c r="VBR10" s="318"/>
      <c r="VBS10" s="318"/>
      <c r="VBT10" s="318"/>
      <c r="VBU10" s="318"/>
      <c r="VBV10" s="318"/>
      <c r="VBW10" s="318"/>
      <c r="VBX10" s="318"/>
      <c r="VBY10" s="318"/>
      <c r="VBZ10" s="318"/>
      <c r="VCA10" s="318"/>
      <c r="VCB10" s="318"/>
      <c r="VCC10" s="318"/>
      <c r="VCD10" s="318"/>
      <c r="VCE10" s="318"/>
      <c r="VCF10" s="318"/>
      <c r="VCG10" s="318"/>
      <c r="VCH10" s="318"/>
      <c r="VCI10" s="318"/>
      <c r="VCJ10" s="318"/>
      <c r="VCK10" s="318"/>
      <c r="VCL10" s="318"/>
      <c r="VCM10" s="318"/>
      <c r="VCN10" s="318"/>
      <c r="VCO10" s="318"/>
      <c r="VCP10" s="318"/>
      <c r="VCQ10" s="318"/>
      <c r="VCR10" s="318"/>
      <c r="VCS10" s="318"/>
      <c r="VCT10" s="318"/>
      <c r="VCU10" s="318"/>
      <c r="VCV10" s="318"/>
      <c r="VCW10" s="318"/>
      <c r="VCX10" s="318"/>
      <c r="VCY10" s="318"/>
      <c r="VCZ10" s="318"/>
      <c r="VDA10" s="318"/>
      <c r="VDB10" s="318"/>
      <c r="VDC10" s="318"/>
      <c r="VDD10" s="318"/>
      <c r="VDE10" s="318"/>
      <c r="VDF10" s="318"/>
      <c r="VDG10" s="318"/>
      <c r="VDH10" s="318"/>
      <c r="VDI10" s="318"/>
      <c r="VDJ10" s="318"/>
      <c r="VDK10" s="318"/>
      <c r="VDL10" s="318"/>
      <c r="VDM10" s="318"/>
      <c r="VDN10" s="318"/>
      <c r="VDO10" s="318"/>
      <c r="VDP10" s="318"/>
      <c r="VDQ10" s="318"/>
      <c r="VDR10" s="318"/>
      <c r="VDS10" s="318"/>
      <c r="VDT10" s="318"/>
      <c r="VDU10" s="318"/>
      <c r="VDV10" s="318"/>
      <c r="VDW10" s="318"/>
      <c r="VDX10" s="318"/>
      <c r="VDY10" s="318"/>
      <c r="VDZ10" s="318"/>
      <c r="VEA10" s="318"/>
      <c r="VEB10" s="318"/>
      <c r="VEC10" s="318"/>
      <c r="VED10" s="318"/>
      <c r="VEE10" s="318"/>
      <c r="VEF10" s="318"/>
      <c r="VEG10" s="318"/>
      <c r="VEH10" s="318"/>
      <c r="VEI10" s="318"/>
      <c r="VEJ10" s="318"/>
      <c r="VEK10" s="318"/>
      <c r="VEL10" s="318"/>
      <c r="VEM10" s="318"/>
      <c r="VEN10" s="318"/>
      <c r="VEO10" s="318"/>
      <c r="VEP10" s="318"/>
      <c r="VEQ10" s="318"/>
      <c r="VER10" s="318"/>
      <c r="VES10" s="318"/>
      <c r="VET10" s="318"/>
      <c r="VEU10" s="318"/>
      <c r="VEV10" s="318"/>
      <c r="VEW10" s="318"/>
      <c r="VEX10" s="318"/>
      <c r="VEY10" s="318"/>
      <c r="VEZ10" s="318"/>
      <c r="VFA10" s="318"/>
      <c r="VFB10" s="318"/>
      <c r="VFC10" s="318"/>
      <c r="VFD10" s="318"/>
      <c r="VFE10" s="318"/>
      <c r="VFF10" s="318"/>
      <c r="VFG10" s="318"/>
      <c r="VFH10" s="318"/>
      <c r="VFI10" s="318"/>
      <c r="VFJ10" s="318"/>
      <c r="VFK10" s="318"/>
      <c r="VFL10" s="318"/>
      <c r="VFM10" s="318"/>
      <c r="VFN10" s="318"/>
      <c r="VFO10" s="318"/>
      <c r="VFP10" s="318"/>
      <c r="VFQ10" s="318"/>
      <c r="VFR10" s="318"/>
      <c r="VFS10" s="318"/>
      <c r="VFT10" s="318"/>
      <c r="VFU10" s="318"/>
      <c r="VFV10" s="318"/>
      <c r="VFW10" s="318"/>
      <c r="VFX10" s="318"/>
      <c r="VFY10" s="318"/>
      <c r="VFZ10" s="318"/>
      <c r="VGA10" s="318"/>
      <c r="VGB10" s="318"/>
      <c r="VGC10" s="318"/>
      <c r="VGD10" s="318"/>
      <c r="VGE10" s="318"/>
      <c r="VGF10" s="318"/>
      <c r="VGG10" s="318"/>
      <c r="VGH10" s="318"/>
      <c r="VGI10" s="318"/>
      <c r="VGJ10" s="318"/>
      <c r="VGK10" s="318"/>
      <c r="VGL10" s="318"/>
      <c r="VGM10" s="318"/>
      <c r="VGN10" s="318"/>
      <c r="VGO10" s="318"/>
      <c r="VGP10" s="318"/>
      <c r="VGQ10" s="318"/>
      <c r="VGR10" s="318"/>
      <c r="VGS10" s="318"/>
      <c r="VGT10" s="318"/>
      <c r="VGU10" s="318"/>
      <c r="VGV10" s="318"/>
      <c r="VGW10" s="318"/>
      <c r="VGX10" s="318"/>
      <c r="VGY10" s="318"/>
      <c r="VGZ10" s="318"/>
      <c r="VHA10" s="318"/>
      <c r="VHB10" s="318"/>
      <c r="VHC10" s="318"/>
      <c r="VHD10" s="318"/>
      <c r="VHE10" s="318"/>
      <c r="VHF10" s="318"/>
      <c r="VHG10" s="318"/>
      <c r="VHH10" s="318"/>
      <c r="VHI10" s="318"/>
      <c r="VHJ10" s="318"/>
      <c r="VHK10" s="318"/>
      <c r="VHL10" s="318"/>
      <c r="VHM10" s="318"/>
      <c r="VHN10" s="318"/>
      <c r="VHO10" s="318"/>
      <c r="VHP10" s="318"/>
      <c r="VHQ10" s="318"/>
      <c r="VHR10" s="318"/>
      <c r="VHS10" s="318"/>
      <c r="VHT10" s="318"/>
      <c r="VHU10" s="318"/>
      <c r="VHV10" s="318"/>
      <c r="VHW10" s="318"/>
      <c r="VHX10" s="318"/>
      <c r="VHY10" s="318"/>
      <c r="VHZ10" s="318"/>
      <c r="VIA10" s="318"/>
      <c r="VIB10" s="318"/>
      <c r="VIC10" s="318"/>
      <c r="VID10" s="318"/>
      <c r="VIE10" s="318"/>
      <c r="VIF10" s="318"/>
      <c r="VIG10" s="318"/>
      <c r="VIH10" s="318"/>
      <c r="VII10" s="318"/>
      <c r="VIJ10" s="318"/>
      <c r="VIK10" s="318"/>
      <c r="VIL10" s="318"/>
      <c r="VIM10" s="318"/>
      <c r="VIN10" s="318"/>
      <c r="VIO10" s="318"/>
      <c r="VIP10" s="318"/>
      <c r="VIQ10" s="318"/>
      <c r="VIR10" s="318"/>
      <c r="VIS10" s="318"/>
      <c r="VIT10" s="318"/>
      <c r="VIU10" s="318"/>
      <c r="VIV10" s="318"/>
      <c r="VIW10" s="318"/>
      <c r="VIX10" s="318"/>
      <c r="VIY10" s="318"/>
      <c r="VIZ10" s="318"/>
      <c r="VJA10" s="318"/>
      <c r="VJB10" s="318"/>
      <c r="VJC10" s="318"/>
      <c r="VJD10" s="318"/>
      <c r="VJE10" s="318"/>
      <c r="VJF10" s="318"/>
      <c r="VJG10" s="318"/>
      <c r="VJH10" s="318"/>
      <c r="VJI10" s="318"/>
      <c r="VJJ10" s="318"/>
      <c r="VJK10" s="318"/>
      <c r="VJL10" s="318"/>
      <c r="VJM10" s="318"/>
      <c r="VJN10" s="318"/>
      <c r="VJO10" s="318"/>
      <c r="VJP10" s="318"/>
      <c r="VJQ10" s="318"/>
      <c r="VJR10" s="318"/>
      <c r="VJS10" s="318"/>
      <c r="VJT10" s="318"/>
      <c r="VJU10" s="318"/>
      <c r="VJV10" s="318"/>
      <c r="VJW10" s="318"/>
      <c r="VJX10" s="318"/>
      <c r="VJY10" s="318"/>
      <c r="VJZ10" s="318"/>
      <c r="VKA10" s="318"/>
      <c r="VKB10" s="318"/>
      <c r="VKC10" s="318"/>
      <c r="VKD10" s="318"/>
      <c r="VKE10" s="318"/>
      <c r="VKF10" s="318"/>
      <c r="VKG10" s="318"/>
      <c r="VKH10" s="318"/>
      <c r="VKI10" s="318"/>
      <c r="VKJ10" s="318"/>
      <c r="VKK10" s="318"/>
      <c r="VKL10" s="318"/>
      <c r="VKM10" s="318"/>
      <c r="VKN10" s="318"/>
      <c r="VKO10" s="318"/>
      <c r="VKP10" s="318"/>
      <c r="VKQ10" s="318"/>
      <c r="VKR10" s="318"/>
      <c r="VKS10" s="318"/>
      <c r="VKT10" s="318"/>
      <c r="VKU10" s="318"/>
      <c r="VKV10" s="318"/>
      <c r="VKW10" s="318"/>
      <c r="VKX10" s="318"/>
      <c r="VKY10" s="318"/>
      <c r="VKZ10" s="318"/>
      <c r="VLA10" s="318"/>
      <c r="VLB10" s="318"/>
      <c r="VLC10" s="318"/>
      <c r="VLD10" s="318"/>
      <c r="VLE10" s="318"/>
      <c r="VLF10" s="318"/>
      <c r="VLG10" s="318"/>
      <c r="VLH10" s="318"/>
      <c r="VLI10" s="318"/>
      <c r="VLJ10" s="318"/>
      <c r="VLK10" s="318"/>
      <c r="VLL10" s="318"/>
      <c r="VLM10" s="318"/>
      <c r="VLN10" s="318"/>
      <c r="VLO10" s="318"/>
      <c r="VLP10" s="318"/>
      <c r="VLQ10" s="318"/>
      <c r="VLR10" s="318"/>
      <c r="VLS10" s="318"/>
      <c r="VLT10" s="318"/>
      <c r="VLU10" s="318"/>
      <c r="VLV10" s="318"/>
      <c r="VLW10" s="318"/>
      <c r="VLX10" s="318"/>
      <c r="VLY10" s="318"/>
      <c r="VLZ10" s="318"/>
      <c r="VMA10" s="318"/>
      <c r="VMB10" s="318"/>
      <c r="VMC10" s="318"/>
      <c r="VMD10" s="318"/>
      <c r="VME10" s="318"/>
      <c r="VMF10" s="318"/>
      <c r="VMG10" s="318"/>
      <c r="VMH10" s="318"/>
      <c r="VMI10" s="318"/>
      <c r="VMJ10" s="318"/>
      <c r="VMK10" s="318"/>
      <c r="VML10" s="318"/>
      <c r="VMM10" s="318"/>
      <c r="VMN10" s="318"/>
      <c r="VMO10" s="318"/>
      <c r="VMP10" s="318"/>
      <c r="VMQ10" s="318"/>
      <c r="VMR10" s="318"/>
      <c r="VMS10" s="318"/>
      <c r="VMT10" s="318"/>
      <c r="VMU10" s="318"/>
      <c r="VMV10" s="318"/>
      <c r="VMW10" s="318"/>
      <c r="VMX10" s="318"/>
      <c r="VMY10" s="318"/>
      <c r="VMZ10" s="318"/>
      <c r="VNA10" s="318"/>
      <c r="VNB10" s="318"/>
      <c r="VNC10" s="318"/>
      <c r="VND10" s="318"/>
      <c r="VNE10" s="318"/>
      <c r="VNF10" s="318"/>
      <c r="VNG10" s="318"/>
      <c r="VNH10" s="318"/>
      <c r="VNI10" s="318"/>
      <c r="VNJ10" s="318"/>
      <c r="VNK10" s="318"/>
      <c r="VNL10" s="318"/>
      <c r="VNM10" s="318"/>
      <c r="VNN10" s="318"/>
      <c r="VNO10" s="318"/>
      <c r="VNP10" s="318"/>
      <c r="VNQ10" s="318"/>
      <c r="VNR10" s="318"/>
      <c r="VNS10" s="318"/>
      <c r="VNT10" s="318"/>
      <c r="VNU10" s="318"/>
      <c r="VNV10" s="318"/>
      <c r="VNW10" s="318"/>
      <c r="VNX10" s="318"/>
      <c r="VNY10" s="318"/>
      <c r="VNZ10" s="318"/>
      <c r="VOA10" s="318"/>
      <c r="VOB10" s="318"/>
      <c r="VOC10" s="318"/>
      <c r="VOD10" s="318"/>
      <c r="VOE10" s="318"/>
      <c r="VOF10" s="318"/>
      <c r="VOG10" s="318"/>
      <c r="VOH10" s="318"/>
      <c r="VOI10" s="318"/>
      <c r="VOJ10" s="318"/>
      <c r="VOK10" s="318"/>
      <c r="VOL10" s="318"/>
      <c r="VOM10" s="318"/>
      <c r="VON10" s="318"/>
      <c r="VOO10" s="318"/>
      <c r="VOP10" s="318"/>
      <c r="VOQ10" s="318"/>
      <c r="VOR10" s="318"/>
      <c r="VOS10" s="318"/>
      <c r="VOT10" s="318"/>
      <c r="VOU10" s="318"/>
      <c r="VOV10" s="318"/>
      <c r="VOW10" s="318"/>
      <c r="VOX10" s="318"/>
      <c r="VOY10" s="318"/>
      <c r="VOZ10" s="318"/>
      <c r="VPA10" s="318"/>
      <c r="VPB10" s="318"/>
      <c r="VPC10" s="318"/>
      <c r="VPD10" s="318"/>
      <c r="VPE10" s="318"/>
      <c r="VPF10" s="318"/>
      <c r="VPG10" s="318"/>
      <c r="VPH10" s="318"/>
      <c r="VPI10" s="318"/>
      <c r="VPJ10" s="318"/>
      <c r="VPK10" s="318"/>
      <c r="VPL10" s="318"/>
      <c r="VPM10" s="318"/>
      <c r="VPN10" s="318"/>
      <c r="VPO10" s="318"/>
      <c r="VPP10" s="318"/>
      <c r="VPQ10" s="318"/>
      <c r="VPR10" s="318"/>
      <c r="VPS10" s="318"/>
      <c r="VPT10" s="318"/>
      <c r="VPU10" s="318"/>
      <c r="VPV10" s="318"/>
      <c r="VPW10" s="318"/>
      <c r="VPX10" s="318"/>
      <c r="VPY10" s="318"/>
      <c r="VPZ10" s="318"/>
      <c r="VQA10" s="318"/>
      <c r="VQB10" s="318"/>
      <c r="VQC10" s="318"/>
      <c r="VQD10" s="318"/>
      <c r="VQE10" s="318"/>
      <c r="VQF10" s="318"/>
      <c r="VQG10" s="318"/>
      <c r="VQH10" s="318"/>
      <c r="VQI10" s="318"/>
      <c r="VQJ10" s="318"/>
      <c r="VQK10" s="318"/>
      <c r="VQL10" s="318"/>
      <c r="VQM10" s="318"/>
      <c r="VQN10" s="318"/>
      <c r="VQO10" s="318"/>
      <c r="VQP10" s="318"/>
      <c r="VQQ10" s="318"/>
      <c r="VQR10" s="318"/>
      <c r="VQS10" s="318"/>
      <c r="VQT10" s="318"/>
      <c r="VQU10" s="318"/>
      <c r="VQV10" s="318"/>
      <c r="VQW10" s="318"/>
      <c r="VQX10" s="318"/>
      <c r="VQY10" s="318"/>
      <c r="VQZ10" s="318"/>
      <c r="VRA10" s="318"/>
      <c r="VRB10" s="318"/>
      <c r="VRC10" s="318"/>
      <c r="VRD10" s="318"/>
      <c r="VRE10" s="318"/>
      <c r="VRF10" s="318"/>
      <c r="VRG10" s="318"/>
      <c r="VRH10" s="318"/>
      <c r="VRI10" s="318"/>
      <c r="VRJ10" s="318"/>
      <c r="VRK10" s="318"/>
      <c r="VRL10" s="318"/>
      <c r="VRM10" s="318"/>
      <c r="VRN10" s="318"/>
      <c r="VRO10" s="318"/>
      <c r="VRP10" s="318"/>
      <c r="VRQ10" s="318"/>
      <c r="VRR10" s="318"/>
      <c r="VRS10" s="318"/>
      <c r="VRT10" s="318"/>
      <c r="VRU10" s="318"/>
      <c r="VRV10" s="318"/>
      <c r="VRW10" s="318"/>
      <c r="VRX10" s="318"/>
      <c r="VRY10" s="318"/>
      <c r="VRZ10" s="318"/>
      <c r="VSA10" s="318"/>
      <c r="VSB10" s="318"/>
      <c r="VSC10" s="318"/>
      <c r="VSD10" s="318"/>
      <c r="VSE10" s="318"/>
      <c r="VSF10" s="318"/>
      <c r="VSG10" s="318"/>
      <c r="VSH10" s="318"/>
      <c r="VSI10" s="318"/>
      <c r="VSJ10" s="318"/>
      <c r="VSK10" s="318"/>
      <c r="VSL10" s="318"/>
      <c r="VSM10" s="318"/>
      <c r="VSN10" s="318"/>
      <c r="VSO10" s="318"/>
      <c r="VSP10" s="318"/>
      <c r="VSQ10" s="318"/>
      <c r="VSR10" s="318"/>
      <c r="VSS10" s="318"/>
      <c r="VST10" s="318"/>
      <c r="VSU10" s="318"/>
      <c r="VSV10" s="318"/>
      <c r="VSW10" s="318"/>
      <c r="VSX10" s="318"/>
      <c r="VSY10" s="318"/>
      <c r="VSZ10" s="318"/>
      <c r="VTA10" s="318"/>
      <c r="VTB10" s="318"/>
      <c r="VTC10" s="318"/>
      <c r="VTD10" s="318"/>
      <c r="VTE10" s="318"/>
      <c r="VTF10" s="318"/>
      <c r="VTG10" s="318"/>
      <c r="VTH10" s="318"/>
      <c r="VTI10" s="318"/>
      <c r="VTJ10" s="318"/>
      <c r="VTK10" s="318"/>
      <c r="VTL10" s="318"/>
      <c r="VTM10" s="318"/>
      <c r="VTN10" s="318"/>
      <c r="VTO10" s="318"/>
      <c r="VTP10" s="318"/>
      <c r="VTQ10" s="318"/>
      <c r="VTR10" s="318"/>
      <c r="VTS10" s="318"/>
      <c r="VTT10" s="318"/>
      <c r="VTU10" s="318"/>
      <c r="VTV10" s="318"/>
      <c r="VTW10" s="318"/>
      <c r="VTX10" s="318"/>
      <c r="VTY10" s="318"/>
      <c r="VTZ10" s="318"/>
      <c r="VUA10" s="318"/>
      <c r="VUB10" s="318"/>
      <c r="VUC10" s="318"/>
      <c r="VUD10" s="318"/>
      <c r="VUE10" s="318"/>
      <c r="VUF10" s="318"/>
      <c r="VUG10" s="318"/>
      <c r="VUH10" s="318"/>
      <c r="VUI10" s="318"/>
      <c r="VUJ10" s="318"/>
      <c r="VUK10" s="318"/>
      <c r="VUL10" s="318"/>
      <c r="VUM10" s="318"/>
      <c r="VUN10" s="318"/>
      <c r="VUO10" s="318"/>
      <c r="VUP10" s="318"/>
      <c r="VUQ10" s="318"/>
      <c r="VUR10" s="318"/>
      <c r="VUS10" s="318"/>
      <c r="VUT10" s="318"/>
      <c r="VUU10" s="318"/>
      <c r="VUV10" s="318"/>
      <c r="VUW10" s="318"/>
      <c r="VUX10" s="318"/>
      <c r="VUY10" s="318"/>
      <c r="VUZ10" s="318"/>
      <c r="VVA10" s="318"/>
      <c r="VVB10" s="318"/>
      <c r="VVC10" s="318"/>
      <c r="VVD10" s="318"/>
      <c r="VVE10" s="318"/>
      <c r="VVF10" s="318"/>
      <c r="VVG10" s="318"/>
      <c r="VVH10" s="318"/>
      <c r="VVI10" s="318"/>
      <c r="VVJ10" s="318"/>
      <c r="VVK10" s="318"/>
      <c r="VVL10" s="318"/>
      <c r="VVM10" s="318"/>
      <c r="VVN10" s="318"/>
      <c r="VVO10" s="318"/>
      <c r="VVP10" s="318"/>
      <c r="VVQ10" s="318"/>
      <c r="VVR10" s="318"/>
      <c r="VVS10" s="318"/>
      <c r="VVT10" s="318"/>
      <c r="VVU10" s="318"/>
      <c r="VVV10" s="318"/>
      <c r="VVW10" s="318"/>
      <c r="VVX10" s="318"/>
      <c r="VVY10" s="318"/>
      <c r="VVZ10" s="318"/>
      <c r="VWA10" s="318"/>
      <c r="VWB10" s="318"/>
      <c r="VWC10" s="318"/>
      <c r="VWD10" s="318"/>
      <c r="VWE10" s="318"/>
      <c r="VWF10" s="318"/>
      <c r="VWG10" s="318"/>
      <c r="VWH10" s="318"/>
      <c r="VWI10" s="318"/>
      <c r="VWJ10" s="318"/>
      <c r="VWK10" s="318"/>
      <c r="VWL10" s="318"/>
      <c r="VWM10" s="318"/>
      <c r="VWN10" s="318"/>
      <c r="VWO10" s="318"/>
      <c r="VWP10" s="318"/>
      <c r="VWQ10" s="318"/>
      <c r="VWR10" s="318"/>
      <c r="VWS10" s="318"/>
      <c r="VWT10" s="318"/>
      <c r="VWU10" s="318"/>
      <c r="VWV10" s="318"/>
      <c r="VWW10" s="318"/>
      <c r="VWX10" s="318"/>
      <c r="VWY10" s="318"/>
      <c r="VWZ10" s="318"/>
      <c r="VXA10" s="318"/>
      <c r="VXB10" s="318"/>
      <c r="VXC10" s="318"/>
      <c r="VXD10" s="318"/>
      <c r="VXE10" s="318"/>
      <c r="VXF10" s="318"/>
      <c r="VXG10" s="318"/>
      <c r="VXH10" s="318"/>
      <c r="VXI10" s="318"/>
      <c r="VXJ10" s="318"/>
      <c r="VXK10" s="318"/>
      <c r="VXL10" s="318"/>
      <c r="VXM10" s="318"/>
      <c r="VXN10" s="318"/>
      <c r="VXO10" s="318"/>
      <c r="VXP10" s="318"/>
      <c r="VXQ10" s="318"/>
      <c r="VXR10" s="318"/>
      <c r="VXS10" s="318"/>
      <c r="VXT10" s="318"/>
      <c r="VXU10" s="318"/>
      <c r="VXV10" s="318"/>
      <c r="VXW10" s="318"/>
      <c r="VXX10" s="318"/>
      <c r="VXY10" s="318"/>
      <c r="VXZ10" s="318"/>
      <c r="VYA10" s="318"/>
      <c r="VYB10" s="318"/>
      <c r="VYC10" s="318"/>
      <c r="VYD10" s="318"/>
      <c r="VYE10" s="318"/>
      <c r="VYF10" s="318"/>
      <c r="VYG10" s="318"/>
      <c r="VYH10" s="318"/>
      <c r="VYI10" s="318"/>
      <c r="VYJ10" s="318"/>
      <c r="VYK10" s="318"/>
      <c r="VYL10" s="318"/>
      <c r="VYM10" s="318"/>
      <c r="VYN10" s="318"/>
      <c r="VYO10" s="318"/>
      <c r="VYP10" s="318"/>
      <c r="VYQ10" s="318"/>
      <c r="VYR10" s="318"/>
      <c r="VYS10" s="318"/>
      <c r="VYT10" s="318"/>
      <c r="VYU10" s="318"/>
      <c r="VYV10" s="318"/>
      <c r="VYW10" s="318"/>
      <c r="VYX10" s="318"/>
      <c r="VYY10" s="318"/>
      <c r="VYZ10" s="318"/>
      <c r="VZA10" s="318"/>
      <c r="VZB10" s="318"/>
      <c r="VZC10" s="318"/>
      <c r="VZD10" s="318"/>
      <c r="VZE10" s="318"/>
      <c r="VZF10" s="318"/>
      <c r="VZG10" s="318"/>
      <c r="VZH10" s="318"/>
      <c r="VZI10" s="318"/>
      <c r="VZJ10" s="318"/>
      <c r="VZK10" s="318"/>
      <c r="VZL10" s="318"/>
      <c r="VZM10" s="318"/>
      <c r="VZN10" s="318"/>
      <c r="VZO10" s="318"/>
      <c r="VZP10" s="318"/>
      <c r="VZQ10" s="318"/>
      <c r="VZR10" s="318"/>
      <c r="VZS10" s="318"/>
      <c r="VZT10" s="318"/>
      <c r="VZU10" s="318"/>
      <c r="VZV10" s="318"/>
      <c r="VZW10" s="318"/>
      <c r="VZX10" s="318"/>
      <c r="VZY10" s="318"/>
      <c r="VZZ10" s="318"/>
      <c r="WAA10" s="318"/>
      <c r="WAB10" s="318"/>
      <c r="WAC10" s="318"/>
      <c r="WAD10" s="318"/>
      <c r="WAE10" s="318"/>
      <c r="WAF10" s="318"/>
      <c r="WAG10" s="318"/>
      <c r="WAH10" s="318"/>
      <c r="WAI10" s="318"/>
      <c r="WAJ10" s="318"/>
      <c r="WAK10" s="318"/>
      <c r="WAL10" s="318"/>
      <c r="WAM10" s="318"/>
      <c r="WAN10" s="318"/>
      <c r="WAO10" s="318"/>
      <c r="WAP10" s="318"/>
      <c r="WAQ10" s="318"/>
      <c r="WAR10" s="318"/>
      <c r="WAS10" s="318"/>
      <c r="WAT10" s="318"/>
      <c r="WAU10" s="318"/>
      <c r="WAV10" s="318"/>
      <c r="WAW10" s="318"/>
      <c r="WAX10" s="318"/>
      <c r="WAY10" s="318"/>
      <c r="WAZ10" s="318"/>
      <c r="WBA10" s="318"/>
      <c r="WBB10" s="318"/>
      <c r="WBC10" s="318"/>
      <c r="WBD10" s="318"/>
      <c r="WBE10" s="318"/>
      <c r="WBF10" s="318"/>
      <c r="WBG10" s="318"/>
      <c r="WBH10" s="318"/>
      <c r="WBI10" s="318"/>
      <c r="WBJ10" s="318"/>
      <c r="WBK10" s="318"/>
      <c r="WBL10" s="318"/>
      <c r="WBM10" s="318"/>
      <c r="WBN10" s="318"/>
      <c r="WBO10" s="318"/>
      <c r="WBP10" s="318"/>
      <c r="WBQ10" s="318"/>
      <c r="WBR10" s="318"/>
      <c r="WBS10" s="318"/>
      <c r="WBT10" s="318"/>
      <c r="WBU10" s="318"/>
      <c r="WBV10" s="318"/>
      <c r="WBW10" s="318"/>
      <c r="WBX10" s="318"/>
      <c r="WBY10" s="318"/>
      <c r="WBZ10" s="318"/>
      <c r="WCA10" s="318"/>
      <c r="WCB10" s="318"/>
      <c r="WCC10" s="318"/>
      <c r="WCD10" s="318"/>
      <c r="WCE10" s="318"/>
      <c r="WCF10" s="318"/>
      <c r="WCG10" s="318"/>
      <c r="WCH10" s="318"/>
      <c r="WCI10" s="318"/>
      <c r="WCJ10" s="318"/>
      <c r="WCK10" s="318"/>
      <c r="WCL10" s="318"/>
      <c r="WCM10" s="318"/>
      <c r="WCN10" s="318"/>
      <c r="WCO10" s="318"/>
      <c r="WCP10" s="318"/>
      <c r="WCQ10" s="318"/>
      <c r="WCR10" s="318"/>
      <c r="WCS10" s="318"/>
      <c r="WCT10" s="318"/>
      <c r="WCU10" s="318"/>
      <c r="WCV10" s="318"/>
      <c r="WCW10" s="318"/>
      <c r="WCX10" s="318"/>
      <c r="WCY10" s="318"/>
      <c r="WCZ10" s="318"/>
      <c r="WDA10" s="318"/>
      <c r="WDB10" s="318"/>
      <c r="WDC10" s="318"/>
      <c r="WDD10" s="318"/>
      <c r="WDE10" s="318"/>
      <c r="WDF10" s="318"/>
      <c r="WDG10" s="318"/>
      <c r="WDH10" s="318"/>
      <c r="WDI10" s="318"/>
      <c r="WDJ10" s="318"/>
      <c r="WDK10" s="318"/>
      <c r="WDL10" s="318"/>
      <c r="WDM10" s="318"/>
      <c r="WDN10" s="318"/>
      <c r="WDO10" s="318"/>
      <c r="WDP10" s="318"/>
      <c r="WDQ10" s="318"/>
      <c r="WDR10" s="318"/>
      <c r="WDS10" s="318"/>
      <c r="WDT10" s="318"/>
      <c r="WDU10" s="318"/>
      <c r="WDV10" s="318"/>
      <c r="WDW10" s="318"/>
      <c r="WDX10" s="318"/>
      <c r="WDY10" s="318"/>
      <c r="WDZ10" s="318"/>
      <c r="WEA10" s="318"/>
      <c r="WEB10" s="318"/>
      <c r="WEC10" s="318"/>
      <c r="WED10" s="318"/>
      <c r="WEE10" s="318"/>
      <c r="WEF10" s="318"/>
      <c r="WEG10" s="318"/>
      <c r="WEH10" s="318"/>
      <c r="WEI10" s="318"/>
      <c r="WEJ10" s="318"/>
      <c r="WEK10" s="318"/>
      <c r="WEL10" s="318"/>
      <c r="WEM10" s="318"/>
      <c r="WEN10" s="318"/>
      <c r="WEO10" s="318"/>
      <c r="WEP10" s="318"/>
      <c r="WEQ10" s="318"/>
      <c r="WER10" s="318"/>
      <c r="WES10" s="318"/>
      <c r="WET10" s="318"/>
      <c r="WEU10" s="318"/>
      <c r="WEV10" s="318"/>
      <c r="WEW10" s="318"/>
      <c r="WEX10" s="318"/>
      <c r="WEY10" s="318"/>
      <c r="WEZ10" s="318"/>
      <c r="WFA10" s="318"/>
      <c r="WFB10" s="318"/>
      <c r="WFC10" s="318"/>
      <c r="WFD10" s="318"/>
      <c r="WFE10" s="318"/>
      <c r="WFF10" s="318"/>
      <c r="WFG10" s="318"/>
      <c r="WFH10" s="318"/>
      <c r="WFI10" s="318"/>
      <c r="WFJ10" s="318"/>
      <c r="WFK10" s="318"/>
      <c r="WFL10" s="318"/>
      <c r="WFM10" s="318"/>
      <c r="WFN10" s="318"/>
      <c r="WFO10" s="318"/>
      <c r="WFP10" s="318"/>
      <c r="WFQ10" s="318"/>
      <c r="WFR10" s="318"/>
      <c r="WFS10" s="318"/>
      <c r="WFT10" s="318"/>
      <c r="WFU10" s="318"/>
      <c r="WFV10" s="318"/>
      <c r="WFW10" s="318"/>
      <c r="WFX10" s="318"/>
      <c r="WFY10" s="318"/>
      <c r="WFZ10" s="318"/>
      <c r="WGA10" s="318"/>
      <c r="WGB10" s="318"/>
      <c r="WGC10" s="318"/>
      <c r="WGD10" s="318"/>
      <c r="WGE10" s="318"/>
      <c r="WGF10" s="318"/>
      <c r="WGG10" s="318"/>
      <c r="WGH10" s="318"/>
      <c r="WGI10" s="318"/>
      <c r="WGJ10" s="318"/>
      <c r="WGK10" s="318"/>
      <c r="WGL10" s="318"/>
      <c r="WGM10" s="318"/>
      <c r="WGN10" s="318"/>
      <c r="WGO10" s="318"/>
      <c r="WGP10" s="318"/>
      <c r="WGQ10" s="318"/>
      <c r="WGR10" s="318"/>
      <c r="WGS10" s="318"/>
      <c r="WGT10" s="318"/>
      <c r="WGU10" s="318"/>
      <c r="WGV10" s="318"/>
      <c r="WGW10" s="318"/>
      <c r="WGX10" s="318"/>
      <c r="WGY10" s="318"/>
      <c r="WGZ10" s="318"/>
      <c r="WHA10" s="318"/>
      <c r="WHB10" s="318"/>
      <c r="WHC10" s="318"/>
      <c r="WHD10" s="318"/>
      <c r="WHE10" s="318"/>
      <c r="WHF10" s="318"/>
      <c r="WHG10" s="318"/>
      <c r="WHH10" s="318"/>
      <c r="WHI10" s="318"/>
      <c r="WHJ10" s="318"/>
      <c r="WHK10" s="318"/>
      <c r="WHL10" s="318"/>
      <c r="WHM10" s="318"/>
      <c r="WHN10" s="318"/>
      <c r="WHO10" s="318"/>
      <c r="WHP10" s="318"/>
      <c r="WHQ10" s="318"/>
      <c r="WHR10" s="318"/>
      <c r="WHS10" s="318"/>
      <c r="WHT10" s="318"/>
      <c r="WHU10" s="318"/>
      <c r="WHV10" s="318"/>
      <c r="WHW10" s="318"/>
      <c r="WHX10" s="318"/>
      <c r="WHY10" s="318"/>
      <c r="WHZ10" s="318"/>
      <c r="WIA10" s="318"/>
      <c r="WIB10" s="318"/>
      <c r="WIC10" s="318"/>
      <c r="WID10" s="318"/>
      <c r="WIE10" s="318"/>
      <c r="WIF10" s="318"/>
      <c r="WIG10" s="318"/>
      <c r="WIH10" s="318"/>
      <c r="WII10" s="318"/>
      <c r="WIJ10" s="318"/>
      <c r="WIK10" s="318"/>
      <c r="WIL10" s="318"/>
      <c r="WIM10" s="318"/>
      <c r="WIN10" s="318"/>
      <c r="WIO10" s="318"/>
      <c r="WIP10" s="318"/>
      <c r="WIQ10" s="318"/>
      <c r="WIR10" s="318"/>
      <c r="WIS10" s="318"/>
      <c r="WIT10" s="318"/>
      <c r="WIU10" s="318"/>
      <c r="WIV10" s="318"/>
      <c r="WIW10" s="318"/>
      <c r="WIX10" s="318"/>
      <c r="WIY10" s="318"/>
      <c r="WIZ10" s="318"/>
      <c r="WJA10" s="318"/>
      <c r="WJB10" s="318"/>
      <c r="WJC10" s="318"/>
      <c r="WJD10" s="318"/>
      <c r="WJE10" s="318"/>
      <c r="WJF10" s="318"/>
      <c r="WJG10" s="318"/>
      <c r="WJH10" s="318"/>
      <c r="WJI10" s="318"/>
      <c r="WJJ10" s="318"/>
      <c r="WJK10" s="318"/>
      <c r="WJL10" s="318"/>
      <c r="WJM10" s="318"/>
      <c r="WJN10" s="318"/>
      <c r="WJO10" s="318"/>
      <c r="WJP10" s="318"/>
      <c r="WJQ10" s="318"/>
      <c r="WJR10" s="318"/>
      <c r="WJS10" s="318"/>
      <c r="WJT10" s="318"/>
      <c r="WJU10" s="318"/>
      <c r="WJV10" s="318"/>
      <c r="WJW10" s="318"/>
      <c r="WJX10" s="318"/>
      <c r="WJY10" s="318"/>
      <c r="WJZ10" s="318"/>
      <c r="WKA10" s="318"/>
      <c r="WKB10" s="318"/>
      <c r="WKC10" s="318"/>
      <c r="WKD10" s="318"/>
      <c r="WKE10" s="318"/>
      <c r="WKF10" s="318"/>
      <c r="WKG10" s="318"/>
      <c r="WKH10" s="318"/>
      <c r="WKI10" s="318"/>
      <c r="WKJ10" s="318"/>
      <c r="WKK10" s="318"/>
      <c r="WKL10" s="318"/>
      <c r="WKM10" s="318"/>
      <c r="WKN10" s="318"/>
      <c r="WKO10" s="318"/>
      <c r="WKP10" s="318"/>
      <c r="WKQ10" s="318"/>
      <c r="WKR10" s="318"/>
      <c r="WKS10" s="318"/>
      <c r="WKT10" s="318"/>
      <c r="WKU10" s="318"/>
      <c r="WKV10" s="318"/>
      <c r="WKW10" s="318"/>
      <c r="WKX10" s="318"/>
      <c r="WKY10" s="318"/>
      <c r="WKZ10" s="318"/>
      <c r="WLA10" s="318"/>
      <c r="WLB10" s="318"/>
      <c r="WLC10" s="318"/>
      <c r="WLD10" s="318"/>
      <c r="WLE10" s="318"/>
      <c r="WLF10" s="318"/>
      <c r="WLG10" s="318"/>
      <c r="WLH10" s="318"/>
      <c r="WLI10" s="318"/>
      <c r="WLJ10" s="318"/>
      <c r="WLK10" s="318"/>
      <c r="WLL10" s="318"/>
      <c r="WLM10" s="318"/>
      <c r="WLN10" s="318"/>
      <c r="WLO10" s="318"/>
      <c r="WLP10" s="318"/>
      <c r="WLQ10" s="318"/>
      <c r="WLR10" s="318"/>
      <c r="WLS10" s="318"/>
      <c r="WLT10" s="318"/>
      <c r="WLU10" s="318"/>
      <c r="WLV10" s="318"/>
      <c r="WLW10" s="318"/>
      <c r="WLX10" s="318"/>
      <c r="WLY10" s="318"/>
      <c r="WLZ10" s="318"/>
      <c r="WMA10" s="318"/>
      <c r="WMB10" s="318"/>
      <c r="WMC10" s="318"/>
      <c r="WMD10" s="318"/>
      <c r="WME10" s="318"/>
      <c r="WMF10" s="318"/>
      <c r="WMG10" s="318"/>
      <c r="WMH10" s="318"/>
      <c r="WMI10" s="318"/>
      <c r="WMJ10" s="318"/>
      <c r="WMK10" s="318"/>
      <c r="WML10" s="318"/>
      <c r="WMM10" s="318"/>
      <c r="WMN10" s="318"/>
      <c r="WMO10" s="318"/>
      <c r="WMP10" s="318"/>
      <c r="WMQ10" s="318"/>
      <c r="WMR10" s="318"/>
      <c r="WMS10" s="318"/>
      <c r="WMT10" s="318"/>
      <c r="WMU10" s="318"/>
      <c r="WMV10" s="318"/>
      <c r="WMW10" s="318"/>
      <c r="WMX10" s="318"/>
      <c r="WMY10" s="318"/>
      <c r="WMZ10" s="318"/>
      <c r="WNA10" s="318"/>
      <c r="WNB10" s="318"/>
      <c r="WNC10" s="318"/>
      <c r="WND10" s="318"/>
      <c r="WNE10" s="318"/>
      <c r="WNF10" s="318"/>
      <c r="WNG10" s="318"/>
      <c r="WNH10" s="318"/>
      <c r="WNI10" s="318"/>
      <c r="WNJ10" s="318"/>
      <c r="WNK10" s="318"/>
      <c r="WNL10" s="318"/>
      <c r="WNM10" s="318"/>
      <c r="WNN10" s="318"/>
      <c r="WNO10" s="318"/>
      <c r="WNP10" s="318"/>
      <c r="WNQ10" s="318"/>
      <c r="WNR10" s="318"/>
      <c r="WNS10" s="318"/>
      <c r="WNT10" s="318"/>
      <c r="WNU10" s="318"/>
      <c r="WNV10" s="318"/>
      <c r="WNW10" s="318"/>
      <c r="WNX10" s="318"/>
      <c r="WNY10" s="318"/>
      <c r="WNZ10" s="318"/>
      <c r="WOA10" s="318"/>
      <c r="WOB10" s="318"/>
      <c r="WOC10" s="318"/>
      <c r="WOD10" s="318"/>
      <c r="WOE10" s="318"/>
      <c r="WOF10" s="318"/>
      <c r="WOG10" s="318"/>
      <c r="WOH10" s="318"/>
      <c r="WOI10" s="318"/>
      <c r="WOJ10" s="318"/>
      <c r="WOK10" s="318"/>
      <c r="WOL10" s="318"/>
      <c r="WOM10" s="318"/>
      <c r="WON10" s="318"/>
      <c r="WOO10" s="318"/>
      <c r="WOP10" s="318"/>
      <c r="WOQ10" s="318"/>
      <c r="WOR10" s="318"/>
      <c r="WOS10" s="318"/>
      <c r="WOT10" s="318"/>
      <c r="WOU10" s="318"/>
      <c r="WOV10" s="318"/>
      <c r="WOW10" s="318"/>
      <c r="WOX10" s="318"/>
      <c r="WOY10" s="318"/>
      <c r="WOZ10" s="318"/>
      <c r="WPA10" s="318"/>
      <c r="WPB10" s="318"/>
      <c r="WPC10" s="318"/>
      <c r="WPD10" s="318"/>
      <c r="WPE10" s="318"/>
      <c r="WPF10" s="318"/>
      <c r="WPG10" s="318"/>
      <c r="WPH10" s="318"/>
      <c r="WPI10" s="318"/>
      <c r="WPJ10" s="318"/>
      <c r="WPK10" s="318"/>
      <c r="WPL10" s="318"/>
      <c r="WPM10" s="318"/>
      <c r="WPN10" s="318"/>
      <c r="WPO10" s="318"/>
      <c r="WPP10" s="318"/>
      <c r="WPQ10" s="318"/>
      <c r="WPR10" s="318"/>
      <c r="WPS10" s="318"/>
      <c r="WPT10" s="318"/>
      <c r="WPU10" s="318"/>
      <c r="WPV10" s="318"/>
      <c r="WPW10" s="318"/>
      <c r="WPX10" s="318"/>
      <c r="WPY10" s="318"/>
      <c r="WPZ10" s="318"/>
      <c r="WQA10" s="318"/>
      <c r="WQB10" s="318"/>
      <c r="WQC10" s="318"/>
      <c r="WQD10" s="318"/>
      <c r="WQE10" s="318"/>
      <c r="WQF10" s="318"/>
      <c r="WQG10" s="318"/>
      <c r="WQH10" s="318"/>
      <c r="WQI10" s="318"/>
      <c r="WQJ10" s="318"/>
      <c r="WQK10" s="318"/>
      <c r="WQL10" s="318"/>
      <c r="WQM10" s="318"/>
      <c r="WQN10" s="318"/>
      <c r="WQO10" s="318"/>
      <c r="WQP10" s="318"/>
      <c r="WQQ10" s="318"/>
      <c r="WQR10" s="318"/>
      <c r="WQS10" s="318"/>
      <c r="WQT10" s="318"/>
      <c r="WQU10" s="318"/>
      <c r="WQV10" s="318"/>
      <c r="WQW10" s="318"/>
      <c r="WQX10" s="318"/>
      <c r="WQY10" s="318"/>
      <c r="WQZ10" s="318"/>
      <c r="WRA10" s="318"/>
      <c r="WRB10" s="318"/>
      <c r="WRC10" s="318"/>
      <c r="WRD10" s="318"/>
      <c r="WRE10" s="318"/>
      <c r="WRF10" s="318"/>
      <c r="WRG10" s="318"/>
      <c r="WRH10" s="318"/>
      <c r="WRI10" s="318"/>
      <c r="WRJ10" s="318"/>
      <c r="WRK10" s="318"/>
      <c r="WRL10" s="318"/>
      <c r="WRM10" s="318"/>
      <c r="WRN10" s="318"/>
      <c r="WRO10" s="318"/>
      <c r="WRP10" s="318"/>
      <c r="WRQ10" s="318"/>
      <c r="WRR10" s="318"/>
      <c r="WRS10" s="318"/>
      <c r="WRT10" s="318"/>
      <c r="WRU10" s="318"/>
      <c r="WRV10" s="318"/>
      <c r="WRW10" s="318"/>
      <c r="WRX10" s="318"/>
      <c r="WRY10" s="318"/>
      <c r="WRZ10" s="318"/>
      <c r="WSA10" s="318"/>
      <c r="WSB10" s="318"/>
      <c r="WSC10" s="318"/>
      <c r="WSD10" s="318"/>
      <c r="WSE10" s="318"/>
      <c r="WSF10" s="318"/>
      <c r="WSG10" s="318"/>
      <c r="WSH10" s="318"/>
      <c r="WSI10" s="318"/>
      <c r="WSJ10" s="318"/>
      <c r="WSK10" s="318"/>
      <c r="WSL10" s="318"/>
      <c r="WSM10" s="318"/>
      <c r="WSN10" s="318"/>
      <c r="WSO10" s="318"/>
      <c r="WSP10" s="318"/>
      <c r="WSQ10" s="318"/>
      <c r="WSR10" s="318"/>
      <c r="WSS10" s="318"/>
      <c r="WST10" s="318"/>
      <c r="WSU10" s="318"/>
      <c r="WSV10" s="318"/>
      <c r="WSW10" s="318"/>
      <c r="WSX10" s="318"/>
      <c r="WSY10" s="318"/>
      <c r="WSZ10" s="318"/>
      <c r="WTA10" s="318"/>
      <c r="WTB10" s="318"/>
      <c r="WTC10" s="318"/>
      <c r="WTD10" s="318"/>
      <c r="WTE10" s="318"/>
      <c r="WTF10" s="318"/>
      <c r="WTG10" s="318"/>
      <c r="WTH10" s="318"/>
      <c r="WTI10" s="318"/>
      <c r="WTJ10" s="318"/>
      <c r="WTK10" s="318"/>
      <c r="WTL10" s="318"/>
      <c r="WTM10" s="318"/>
      <c r="WTN10" s="318"/>
      <c r="WTO10" s="318"/>
      <c r="WTP10" s="318"/>
      <c r="WTQ10" s="318"/>
      <c r="WTR10" s="318"/>
      <c r="WTS10" s="318"/>
      <c r="WTT10" s="318"/>
      <c r="WTU10" s="318"/>
      <c r="WTV10" s="318"/>
      <c r="WTW10" s="318"/>
      <c r="WTX10" s="318"/>
      <c r="WTY10" s="318"/>
      <c r="WTZ10" s="318"/>
      <c r="WUA10" s="318"/>
      <c r="WUB10" s="318"/>
      <c r="WUC10" s="318"/>
      <c r="WUD10" s="318"/>
      <c r="WUE10" s="318"/>
      <c r="WUF10" s="318"/>
      <c r="WUG10" s="318"/>
      <c r="WUH10" s="318"/>
      <c r="WUI10" s="318"/>
      <c r="WUJ10" s="318"/>
      <c r="WUK10" s="318"/>
      <c r="WUL10" s="318"/>
      <c r="WUM10" s="318"/>
      <c r="WUN10" s="318"/>
      <c r="WUO10" s="318"/>
      <c r="WUP10" s="318"/>
      <c r="WUQ10" s="318"/>
      <c r="WUR10" s="318"/>
      <c r="WUS10" s="318"/>
      <c r="WUT10" s="318"/>
      <c r="WUU10" s="318"/>
      <c r="WUV10" s="318"/>
      <c r="WUW10" s="318"/>
      <c r="WUX10" s="318"/>
      <c r="WUY10" s="318"/>
      <c r="WUZ10" s="318"/>
      <c r="WVA10" s="318"/>
      <c r="WVB10" s="318"/>
      <c r="WVC10" s="318"/>
      <c r="WVD10" s="318"/>
      <c r="WVE10" s="318"/>
      <c r="WVF10" s="318"/>
      <c r="WVG10" s="318"/>
      <c r="WVH10" s="318"/>
      <c r="WVI10" s="318"/>
      <c r="WVJ10" s="318"/>
      <c r="WVK10" s="318"/>
      <c r="WVL10" s="318"/>
      <c r="WVM10" s="318"/>
      <c r="WVN10" s="318"/>
    </row>
    <row r="11" spans="1:16134" s="1271" customFormat="1" ht="12.75" customHeight="1">
      <c r="A11" s="7"/>
      <c r="B11" s="7" t="s">
        <v>4238</v>
      </c>
      <c r="C11" s="7"/>
      <c r="D11" s="7"/>
      <c r="E11" s="7"/>
      <c r="F11" s="7"/>
      <c r="G11" s="527">
        <v>16102</v>
      </c>
      <c r="H11" s="7" t="s">
        <v>154</v>
      </c>
      <c r="I11" s="7"/>
      <c r="J11" s="318"/>
      <c r="K11" s="1269"/>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c r="CY11" s="318"/>
      <c r="CZ11" s="318"/>
      <c r="DA11" s="318"/>
      <c r="DB11" s="318"/>
      <c r="DC11" s="318"/>
      <c r="DD11" s="318"/>
      <c r="DE11" s="318"/>
      <c r="DF11" s="318"/>
      <c r="DG11" s="318"/>
      <c r="DH11" s="318"/>
      <c r="DI11" s="318"/>
      <c r="DJ11" s="318"/>
      <c r="DK11" s="318"/>
      <c r="DL11" s="318"/>
      <c r="DM11" s="318"/>
      <c r="DN11" s="318"/>
      <c r="DO11" s="318"/>
      <c r="DP11" s="318"/>
      <c r="DQ11" s="318"/>
      <c r="DR11" s="318"/>
      <c r="DS11" s="318"/>
      <c r="DT11" s="318"/>
      <c r="DU11" s="318"/>
      <c r="DV11" s="318"/>
      <c r="DW11" s="318"/>
      <c r="DX11" s="318"/>
      <c r="DY11" s="318"/>
      <c r="DZ11" s="318"/>
      <c r="EA11" s="318"/>
      <c r="EB11" s="318"/>
      <c r="EC11" s="318"/>
      <c r="ED11" s="318"/>
      <c r="EE11" s="318"/>
      <c r="EF11" s="318"/>
      <c r="EG11" s="318"/>
      <c r="EH11" s="318"/>
      <c r="EI11" s="318"/>
      <c r="EJ11" s="318"/>
      <c r="EK11" s="318"/>
      <c r="EL11" s="318"/>
      <c r="EM11" s="318"/>
      <c r="EN11" s="318"/>
      <c r="EO11" s="318"/>
      <c r="EP11" s="318"/>
      <c r="EQ11" s="318"/>
      <c r="ER11" s="318"/>
      <c r="ES11" s="318"/>
      <c r="ET11" s="318"/>
      <c r="EU11" s="318"/>
      <c r="EV11" s="318"/>
      <c r="EW11" s="318"/>
      <c r="EX11" s="318"/>
      <c r="EY11" s="318"/>
      <c r="EZ11" s="318"/>
      <c r="FA11" s="318"/>
      <c r="FB11" s="318"/>
      <c r="FC11" s="318"/>
      <c r="FD11" s="318"/>
      <c r="FE11" s="318"/>
      <c r="FF11" s="318"/>
      <c r="FG11" s="318"/>
      <c r="FH11" s="318"/>
      <c r="FI11" s="318"/>
      <c r="FJ11" s="318"/>
      <c r="FK11" s="318"/>
      <c r="FL11" s="318"/>
      <c r="FM11" s="318"/>
      <c r="FN11" s="318"/>
      <c r="FO11" s="318"/>
      <c r="FP11" s="318"/>
      <c r="FQ11" s="318"/>
      <c r="FR11" s="318"/>
      <c r="FS11" s="318"/>
      <c r="FT11" s="318"/>
      <c r="FU11" s="318"/>
      <c r="FV11" s="318"/>
      <c r="FW11" s="318"/>
      <c r="FX11" s="318"/>
      <c r="FY11" s="318"/>
      <c r="FZ11" s="318"/>
      <c r="GA11" s="318"/>
      <c r="GB11" s="318"/>
      <c r="GC11" s="318"/>
      <c r="GD11" s="318"/>
      <c r="GE11" s="318"/>
      <c r="GF11" s="318"/>
      <c r="GG11" s="318"/>
      <c r="GH11" s="318"/>
      <c r="GI11" s="318"/>
      <c r="GJ11" s="318"/>
      <c r="GK11" s="318"/>
      <c r="GL11" s="318"/>
      <c r="GM11" s="318"/>
      <c r="GN11" s="318"/>
      <c r="GO11" s="318"/>
      <c r="GP11" s="318"/>
      <c r="GQ11" s="318"/>
      <c r="GR11" s="318"/>
      <c r="GS11" s="318"/>
      <c r="GT11" s="318"/>
      <c r="GU11" s="318"/>
      <c r="GV11" s="318"/>
      <c r="GW11" s="318"/>
      <c r="GX11" s="318"/>
      <c r="GY11" s="318"/>
      <c r="GZ11" s="318"/>
      <c r="HA11" s="318"/>
      <c r="HB11" s="318"/>
      <c r="HC11" s="318"/>
      <c r="HD11" s="318"/>
      <c r="HE11" s="318"/>
      <c r="HF11" s="318"/>
      <c r="HG11" s="318"/>
      <c r="HH11" s="318"/>
      <c r="HI11" s="318"/>
      <c r="HJ11" s="318"/>
      <c r="HK11" s="318"/>
      <c r="HL11" s="318"/>
      <c r="HM11" s="318"/>
      <c r="HN11" s="318"/>
      <c r="HO11" s="318"/>
      <c r="HP11" s="318"/>
      <c r="HQ11" s="318"/>
      <c r="HR11" s="318"/>
      <c r="HS11" s="318"/>
      <c r="HT11" s="318"/>
      <c r="HU11" s="318"/>
      <c r="HV11" s="318"/>
      <c r="HW11" s="318"/>
      <c r="HX11" s="318"/>
      <c r="HY11" s="318"/>
      <c r="HZ11" s="318"/>
      <c r="IA11" s="318"/>
      <c r="IB11" s="318"/>
      <c r="IC11" s="318"/>
      <c r="ID11" s="318"/>
      <c r="IE11" s="318"/>
      <c r="IF11" s="318"/>
      <c r="IG11" s="318"/>
      <c r="IH11" s="318"/>
      <c r="II11" s="318"/>
      <c r="IJ11" s="318"/>
      <c r="IK11" s="318"/>
      <c r="IL11" s="318"/>
      <c r="IM11" s="318"/>
      <c r="IN11" s="318"/>
      <c r="IO11" s="318"/>
      <c r="IP11" s="318"/>
      <c r="IQ11" s="318"/>
      <c r="IR11" s="318"/>
      <c r="IS11" s="318"/>
      <c r="IT11" s="318"/>
      <c r="IU11" s="318"/>
      <c r="IV11" s="318"/>
      <c r="IW11" s="318"/>
      <c r="IX11" s="318"/>
      <c r="IY11" s="318"/>
      <c r="IZ11" s="318"/>
      <c r="JA11" s="318"/>
      <c r="JB11" s="318"/>
      <c r="JC11" s="318"/>
      <c r="JD11" s="318"/>
      <c r="JE11" s="318"/>
      <c r="JF11" s="318"/>
      <c r="JG11" s="318"/>
      <c r="JH11" s="318"/>
      <c r="JI11" s="318"/>
      <c r="JJ11" s="318"/>
      <c r="JK11" s="318"/>
      <c r="JL11" s="318"/>
      <c r="JM11" s="318"/>
      <c r="JN11" s="318"/>
      <c r="JO11" s="318"/>
      <c r="JP11" s="318"/>
      <c r="JQ11" s="318"/>
      <c r="JR11" s="318"/>
      <c r="JS11" s="318"/>
      <c r="JT11" s="318"/>
      <c r="JU11" s="318"/>
      <c r="JV11" s="318"/>
      <c r="JW11" s="318"/>
      <c r="JX11" s="318"/>
      <c r="JY11" s="318"/>
      <c r="JZ11" s="318"/>
      <c r="KA11" s="318"/>
      <c r="KB11" s="318"/>
      <c r="KC11" s="318"/>
      <c r="KD11" s="318"/>
      <c r="KE11" s="318"/>
      <c r="KF11" s="318"/>
      <c r="KG11" s="318"/>
      <c r="KH11" s="318"/>
      <c r="KI11" s="318"/>
      <c r="KJ11" s="318"/>
      <c r="KK11" s="318"/>
      <c r="KL11" s="318"/>
      <c r="KM11" s="318"/>
      <c r="KN11" s="318"/>
      <c r="KO11" s="318"/>
      <c r="KP11" s="318"/>
      <c r="KQ11" s="318"/>
      <c r="KR11" s="318"/>
      <c r="KS11" s="318"/>
      <c r="KT11" s="318"/>
      <c r="KU11" s="318"/>
      <c r="KV11" s="318"/>
      <c r="KW11" s="318"/>
      <c r="KX11" s="318"/>
      <c r="KY11" s="318"/>
      <c r="KZ11" s="318"/>
      <c r="LA11" s="318"/>
      <c r="LB11" s="318"/>
      <c r="LC11" s="318"/>
      <c r="LD11" s="318"/>
      <c r="LE11" s="318"/>
      <c r="LF11" s="318"/>
      <c r="LG11" s="318"/>
      <c r="LH11" s="318"/>
      <c r="LI11" s="318"/>
      <c r="LJ11" s="318"/>
      <c r="LK11" s="318"/>
      <c r="LL11" s="318"/>
      <c r="LM11" s="318"/>
      <c r="LN11" s="318"/>
      <c r="LO11" s="318"/>
      <c r="LP11" s="318"/>
      <c r="LQ11" s="318"/>
      <c r="LR11" s="318"/>
      <c r="LS11" s="318"/>
      <c r="LT11" s="318"/>
      <c r="LU11" s="318"/>
      <c r="LV11" s="318"/>
      <c r="LW11" s="318"/>
      <c r="LX11" s="318"/>
      <c r="LY11" s="318"/>
      <c r="LZ11" s="318"/>
      <c r="MA11" s="318"/>
      <c r="MB11" s="318"/>
      <c r="MC11" s="318"/>
      <c r="MD11" s="318"/>
      <c r="ME11" s="318"/>
      <c r="MF11" s="318"/>
      <c r="MG11" s="318"/>
      <c r="MH11" s="318"/>
      <c r="MI11" s="318"/>
      <c r="MJ11" s="318"/>
      <c r="MK11" s="318"/>
      <c r="ML11" s="318"/>
      <c r="MM11" s="318"/>
      <c r="MN11" s="318"/>
      <c r="MO11" s="318"/>
      <c r="MP11" s="318"/>
      <c r="MQ11" s="318"/>
      <c r="MR11" s="318"/>
      <c r="MS11" s="318"/>
      <c r="MT11" s="318"/>
      <c r="MU11" s="318"/>
      <c r="MV11" s="318"/>
      <c r="MW11" s="318"/>
      <c r="MX11" s="318"/>
      <c r="MY11" s="318"/>
      <c r="MZ11" s="318"/>
      <c r="NA11" s="318"/>
      <c r="NB11" s="318"/>
      <c r="NC11" s="318"/>
      <c r="ND11" s="318"/>
      <c r="NE11" s="318"/>
      <c r="NF11" s="318"/>
      <c r="NG11" s="318"/>
      <c r="NH11" s="318"/>
      <c r="NI11" s="318"/>
      <c r="NJ11" s="318"/>
      <c r="NK11" s="318"/>
      <c r="NL11" s="318"/>
      <c r="NM11" s="318"/>
      <c r="NN11" s="318"/>
      <c r="NO11" s="318"/>
      <c r="NP11" s="318"/>
      <c r="NQ11" s="318"/>
      <c r="NR11" s="318"/>
      <c r="NS11" s="318"/>
      <c r="NT11" s="318"/>
      <c r="NU11" s="318"/>
      <c r="NV11" s="318"/>
      <c r="NW11" s="318"/>
      <c r="NX11" s="318"/>
      <c r="NY11" s="318"/>
      <c r="NZ11" s="318"/>
      <c r="OA11" s="318"/>
      <c r="OB11" s="318"/>
      <c r="OC11" s="318"/>
      <c r="OD11" s="318"/>
      <c r="OE11" s="318"/>
      <c r="OF11" s="318"/>
      <c r="OG11" s="318"/>
      <c r="OH11" s="318"/>
      <c r="OI11" s="318"/>
      <c r="OJ11" s="318"/>
      <c r="OK11" s="318"/>
      <c r="OL11" s="318"/>
      <c r="OM11" s="318"/>
      <c r="ON11" s="318"/>
      <c r="OO11" s="318"/>
      <c r="OP11" s="318"/>
      <c r="OQ11" s="318"/>
      <c r="OR11" s="318"/>
      <c r="OS11" s="318"/>
      <c r="OT11" s="318"/>
      <c r="OU11" s="318"/>
      <c r="OV11" s="318"/>
      <c r="OW11" s="318"/>
      <c r="OX11" s="318"/>
      <c r="OY11" s="318"/>
      <c r="OZ11" s="318"/>
      <c r="PA11" s="318"/>
      <c r="PB11" s="318"/>
      <c r="PC11" s="318"/>
      <c r="PD11" s="318"/>
      <c r="PE11" s="318"/>
      <c r="PF11" s="318"/>
      <c r="PG11" s="318"/>
      <c r="PH11" s="318"/>
      <c r="PI11" s="318"/>
      <c r="PJ11" s="318"/>
      <c r="PK11" s="318"/>
      <c r="PL11" s="318"/>
      <c r="PM11" s="318"/>
      <c r="PN11" s="318"/>
      <c r="PO11" s="318"/>
      <c r="PP11" s="318"/>
      <c r="PQ11" s="318"/>
      <c r="PR11" s="318"/>
      <c r="PS11" s="318"/>
      <c r="PT11" s="318"/>
      <c r="PU11" s="318"/>
      <c r="PV11" s="318"/>
      <c r="PW11" s="318"/>
      <c r="PX11" s="318"/>
      <c r="PY11" s="318"/>
      <c r="PZ11" s="318"/>
      <c r="QA11" s="318"/>
      <c r="QB11" s="318"/>
      <c r="QC11" s="318"/>
      <c r="QD11" s="318"/>
      <c r="QE11" s="318"/>
      <c r="QF11" s="318"/>
      <c r="QG11" s="318"/>
      <c r="QH11" s="318"/>
      <c r="QI11" s="318"/>
      <c r="QJ11" s="318"/>
      <c r="QK11" s="318"/>
      <c r="QL11" s="318"/>
      <c r="QM11" s="318"/>
      <c r="QN11" s="318"/>
      <c r="QO11" s="318"/>
      <c r="QP11" s="318"/>
      <c r="QQ11" s="318"/>
      <c r="QR11" s="318"/>
      <c r="QS11" s="318"/>
      <c r="QT11" s="318"/>
      <c r="QU11" s="318"/>
      <c r="QV11" s="318"/>
      <c r="QW11" s="318"/>
      <c r="QX11" s="318"/>
      <c r="QY11" s="318"/>
      <c r="QZ11" s="318"/>
      <c r="RA11" s="318"/>
      <c r="RB11" s="318"/>
      <c r="RC11" s="318"/>
      <c r="RD11" s="318"/>
      <c r="RE11" s="318"/>
      <c r="RF11" s="318"/>
      <c r="RG11" s="318"/>
      <c r="RH11" s="318"/>
      <c r="RI11" s="318"/>
      <c r="RJ11" s="318"/>
      <c r="RK11" s="318"/>
      <c r="RL11" s="318"/>
      <c r="RM11" s="318"/>
      <c r="RN11" s="318"/>
      <c r="RO11" s="318"/>
      <c r="RP11" s="318"/>
      <c r="RQ11" s="318"/>
      <c r="RR11" s="318"/>
      <c r="RS11" s="318"/>
      <c r="RT11" s="318"/>
      <c r="RU11" s="318"/>
      <c r="RV11" s="318"/>
      <c r="RW11" s="318"/>
      <c r="RX11" s="318"/>
      <c r="RY11" s="318"/>
      <c r="RZ11" s="318"/>
      <c r="SA11" s="318"/>
      <c r="SB11" s="318"/>
      <c r="SC11" s="318"/>
      <c r="SD11" s="318"/>
      <c r="SE11" s="318"/>
      <c r="SF11" s="318"/>
      <c r="SG11" s="318"/>
      <c r="SH11" s="318"/>
      <c r="SI11" s="318"/>
      <c r="SJ11" s="318"/>
      <c r="SK11" s="318"/>
      <c r="SL11" s="318"/>
      <c r="SM11" s="318"/>
      <c r="SN11" s="318"/>
      <c r="SO11" s="318"/>
      <c r="SP11" s="318"/>
      <c r="SQ11" s="318"/>
      <c r="SR11" s="318"/>
      <c r="SS11" s="318"/>
      <c r="ST11" s="318"/>
      <c r="SU11" s="318"/>
      <c r="SV11" s="318"/>
      <c r="SW11" s="318"/>
      <c r="SX11" s="318"/>
      <c r="SY11" s="318"/>
      <c r="SZ11" s="318"/>
      <c r="TA11" s="318"/>
      <c r="TB11" s="318"/>
      <c r="TC11" s="318"/>
      <c r="TD11" s="318"/>
      <c r="TE11" s="318"/>
      <c r="TF11" s="318"/>
      <c r="TG11" s="318"/>
      <c r="TH11" s="318"/>
      <c r="TI11" s="318"/>
      <c r="TJ11" s="318"/>
      <c r="TK11" s="318"/>
      <c r="TL11" s="318"/>
      <c r="TM11" s="318"/>
      <c r="TN11" s="318"/>
      <c r="TO11" s="318"/>
      <c r="TP11" s="318"/>
      <c r="TQ11" s="318"/>
      <c r="TR11" s="318"/>
      <c r="TS11" s="318"/>
      <c r="TT11" s="318"/>
      <c r="TU11" s="318"/>
      <c r="TV11" s="318"/>
      <c r="TW11" s="318"/>
      <c r="TX11" s="318"/>
      <c r="TY11" s="318"/>
      <c r="TZ11" s="318"/>
      <c r="UA11" s="318"/>
      <c r="UB11" s="318"/>
      <c r="UC11" s="318"/>
      <c r="UD11" s="318"/>
      <c r="UE11" s="318"/>
      <c r="UF11" s="318"/>
      <c r="UG11" s="318"/>
      <c r="UH11" s="318"/>
      <c r="UI11" s="318"/>
      <c r="UJ11" s="318"/>
      <c r="UK11" s="318"/>
      <c r="UL11" s="318"/>
      <c r="UM11" s="318"/>
      <c r="UN11" s="318"/>
      <c r="UO11" s="318"/>
      <c r="UP11" s="318"/>
      <c r="UQ11" s="318"/>
      <c r="UR11" s="318"/>
      <c r="US11" s="318"/>
      <c r="UT11" s="318"/>
      <c r="UU11" s="318"/>
      <c r="UV11" s="318"/>
      <c r="UW11" s="318"/>
      <c r="UX11" s="318"/>
      <c r="UY11" s="318"/>
      <c r="UZ11" s="318"/>
      <c r="VA11" s="318"/>
      <c r="VB11" s="318"/>
      <c r="VC11" s="318"/>
      <c r="VD11" s="318"/>
      <c r="VE11" s="318"/>
      <c r="VF11" s="318"/>
      <c r="VG11" s="318"/>
      <c r="VH11" s="318"/>
      <c r="VI11" s="318"/>
      <c r="VJ11" s="318"/>
      <c r="VK11" s="318"/>
      <c r="VL11" s="318"/>
      <c r="VM11" s="318"/>
      <c r="VN11" s="318"/>
      <c r="VO11" s="318"/>
      <c r="VP11" s="318"/>
      <c r="VQ11" s="318"/>
      <c r="VR11" s="318"/>
      <c r="VS11" s="318"/>
      <c r="VT11" s="318"/>
      <c r="VU11" s="318"/>
      <c r="VV11" s="318"/>
      <c r="VW11" s="318"/>
      <c r="VX11" s="318"/>
      <c r="VY11" s="318"/>
      <c r="VZ11" s="318"/>
      <c r="WA11" s="318"/>
      <c r="WB11" s="318"/>
      <c r="WC11" s="318"/>
      <c r="WD11" s="318"/>
      <c r="WE11" s="318"/>
      <c r="WF11" s="318"/>
      <c r="WG11" s="318"/>
      <c r="WH11" s="318"/>
      <c r="WI11" s="318"/>
      <c r="WJ11" s="318"/>
      <c r="WK11" s="318"/>
      <c r="WL11" s="318"/>
      <c r="WM11" s="318"/>
      <c r="WN11" s="318"/>
      <c r="WO11" s="318"/>
      <c r="WP11" s="318"/>
      <c r="WQ11" s="318"/>
      <c r="WR11" s="318"/>
      <c r="WS11" s="318"/>
      <c r="WT11" s="318"/>
      <c r="WU11" s="318"/>
      <c r="WV11" s="318"/>
      <c r="WW11" s="318"/>
      <c r="WX11" s="318"/>
      <c r="WY11" s="318"/>
      <c r="WZ11" s="318"/>
      <c r="XA11" s="318"/>
      <c r="XB11" s="318"/>
      <c r="XC11" s="318"/>
      <c r="XD11" s="318"/>
      <c r="XE11" s="318"/>
      <c r="XF11" s="318"/>
      <c r="XG11" s="318"/>
      <c r="XH11" s="318"/>
      <c r="XI11" s="318"/>
      <c r="XJ11" s="318"/>
      <c r="XK11" s="318"/>
      <c r="XL11" s="318"/>
      <c r="XM11" s="318"/>
      <c r="XN11" s="318"/>
      <c r="XO11" s="318"/>
      <c r="XP11" s="318"/>
      <c r="XQ11" s="318"/>
      <c r="XR11" s="318"/>
      <c r="XS11" s="318"/>
      <c r="XT11" s="318"/>
      <c r="XU11" s="318"/>
      <c r="XV11" s="318"/>
      <c r="XW11" s="318"/>
      <c r="XX11" s="318"/>
      <c r="XY11" s="318"/>
      <c r="XZ11" s="318"/>
      <c r="YA11" s="318"/>
      <c r="YB11" s="318"/>
      <c r="YC11" s="318"/>
      <c r="YD11" s="318"/>
      <c r="YE11" s="318"/>
      <c r="YF11" s="318"/>
      <c r="YG11" s="318"/>
      <c r="YH11" s="318"/>
      <c r="YI11" s="318"/>
      <c r="YJ11" s="318"/>
      <c r="YK11" s="318"/>
      <c r="YL11" s="318"/>
      <c r="YM11" s="318"/>
      <c r="YN11" s="318"/>
      <c r="YO11" s="318"/>
      <c r="YP11" s="318"/>
      <c r="YQ11" s="318"/>
      <c r="YR11" s="318"/>
      <c r="YS11" s="318"/>
      <c r="YT11" s="318"/>
      <c r="YU11" s="318"/>
      <c r="YV11" s="318"/>
      <c r="YW11" s="318"/>
      <c r="YX11" s="318"/>
      <c r="YY11" s="318"/>
      <c r="YZ11" s="318"/>
      <c r="ZA11" s="318"/>
      <c r="ZB11" s="318"/>
      <c r="ZC11" s="318"/>
      <c r="ZD11" s="318"/>
      <c r="ZE11" s="318"/>
      <c r="ZF11" s="318"/>
      <c r="ZG11" s="318"/>
      <c r="ZH11" s="318"/>
      <c r="ZI11" s="318"/>
      <c r="ZJ11" s="318"/>
      <c r="ZK11" s="318"/>
      <c r="ZL11" s="318"/>
      <c r="ZM11" s="318"/>
      <c r="ZN11" s="318"/>
      <c r="ZO11" s="318"/>
      <c r="ZP11" s="318"/>
      <c r="ZQ11" s="318"/>
      <c r="ZR11" s="318"/>
      <c r="ZS11" s="318"/>
      <c r="ZT11" s="318"/>
      <c r="ZU11" s="318"/>
      <c r="ZV11" s="318"/>
      <c r="ZW11" s="318"/>
      <c r="ZX11" s="318"/>
      <c r="ZY11" s="318"/>
      <c r="ZZ11" s="318"/>
      <c r="AAA11" s="318"/>
      <c r="AAB11" s="318"/>
      <c r="AAC11" s="318"/>
      <c r="AAD11" s="318"/>
      <c r="AAE11" s="318"/>
      <c r="AAF11" s="318"/>
      <c r="AAG11" s="318"/>
      <c r="AAH11" s="318"/>
      <c r="AAI11" s="318"/>
      <c r="AAJ11" s="318"/>
      <c r="AAK11" s="318"/>
      <c r="AAL11" s="318"/>
      <c r="AAM11" s="318"/>
      <c r="AAN11" s="318"/>
      <c r="AAO11" s="318"/>
      <c r="AAP11" s="318"/>
      <c r="AAQ11" s="318"/>
      <c r="AAR11" s="318"/>
      <c r="AAS11" s="318"/>
      <c r="AAT11" s="318"/>
      <c r="AAU11" s="318"/>
      <c r="AAV11" s="318"/>
      <c r="AAW11" s="318"/>
      <c r="AAX11" s="318"/>
      <c r="AAY11" s="318"/>
      <c r="AAZ11" s="318"/>
      <c r="ABA11" s="318"/>
      <c r="ABB11" s="318"/>
      <c r="ABC11" s="318"/>
      <c r="ABD11" s="318"/>
      <c r="ABE11" s="318"/>
      <c r="ABF11" s="318"/>
      <c r="ABG11" s="318"/>
      <c r="ABH11" s="318"/>
      <c r="ABI11" s="318"/>
      <c r="ABJ11" s="318"/>
      <c r="ABK11" s="318"/>
      <c r="ABL11" s="318"/>
      <c r="ABM11" s="318"/>
      <c r="ABN11" s="318"/>
      <c r="ABO11" s="318"/>
      <c r="ABP11" s="318"/>
      <c r="ABQ11" s="318"/>
      <c r="ABR11" s="318"/>
      <c r="ABS11" s="318"/>
      <c r="ABT11" s="318"/>
      <c r="ABU11" s="318"/>
      <c r="ABV11" s="318"/>
      <c r="ABW11" s="318"/>
      <c r="ABX11" s="318"/>
      <c r="ABY11" s="318"/>
      <c r="ABZ11" s="318"/>
      <c r="ACA11" s="318"/>
      <c r="ACB11" s="318"/>
      <c r="ACC11" s="318"/>
      <c r="ACD11" s="318"/>
      <c r="ACE11" s="318"/>
      <c r="ACF11" s="318"/>
      <c r="ACG11" s="318"/>
      <c r="ACH11" s="318"/>
      <c r="ACI11" s="318"/>
      <c r="ACJ11" s="318"/>
      <c r="ACK11" s="318"/>
      <c r="ACL11" s="318"/>
      <c r="ACM11" s="318"/>
      <c r="ACN11" s="318"/>
      <c r="ACO11" s="318"/>
      <c r="ACP11" s="318"/>
      <c r="ACQ11" s="318"/>
      <c r="ACR11" s="318"/>
      <c r="ACS11" s="318"/>
      <c r="ACT11" s="318"/>
      <c r="ACU11" s="318"/>
      <c r="ACV11" s="318"/>
      <c r="ACW11" s="318"/>
      <c r="ACX11" s="318"/>
      <c r="ACY11" s="318"/>
      <c r="ACZ11" s="318"/>
      <c r="ADA11" s="318"/>
      <c r="ADB11" s="318"/>
      <c r="ADC11" s="318"/>
      <c r="ADD11" s="318"/>
      <c r="ADE11" s="318"/>
      <c r="ADF11" s="318"/>
      <c r="ADG11" s="318"/>
      <c r="ADH11" s="318"/>
      <c r="ADI11" s="318"/>
      <c r="ADJ11" s="318"/>
      <c r="ADK11" s="318"/>
      <c r="ADL11" s="318"/>
      <c r="ADM11" s="318"/>
      <c r="ADN11" s="318"/>
      <c r="ADO11" s="318"/>
      <c r="ADP11" s="318"/>
      <c r="ADQ11" s="318"/>
      <c r="ADR11" s="318"/>
      <c r="ADS11" s="318"/>
      <c r="ADT11" s="318"/>
      <c r="ADU11" s="318"/>
      <c r="ADV11" s="318"/>
      <c r="ADW11" s="318"/>
      <c r="ADX11" s="318"/>
      <c r="ADY11" s="318"/>
      <c r="ADZ11" s="318"/>
      <c r="AEA11" s="318"/>
      <c r="AEB11" s="318"/>
      <c r="AEC11" s="318"/>
      <c r="AED11" s="318"/>
      <c r="AEE11" s="318"/>
      <c r="AEF11" s="318"/>
      <c r="AEG11" s="318"/>
      <c r="AEH11" s="318"/>
      <c r="AEI11" s="318"/>
      <c r="AEJ11" s="318"/>
      <c r="AEK11" s="318"/>
      <c r="AEL11" s="318"/>
      <c r="AEM11" s="318"/>
      <c r="AEN11" s="318"/>
      <c r="AEO11" s="318"/>
      <c r="AEP11" s="318"/>
      <c r="AEQ11" s="318"/>
      <c r="AER11" s="318"/>
      <c r="AES11" s="318"/>
      <c r="AET11" s="318"/>
      <c r="AEU11" s="318"/>
      <c r="AEV11" s="318"/>
      <c r="AEW11" s="318"/>
      <c r="AEX11" s="318"/>
      <c r="AEY11" s="318"/>
      <c r="AEZ11" s="318"/>
      <c r="AFA11" s="318"/>
      <c r="AFB11" s="318"/>
      <c r="AFC11" s="318"/>
      <c r="AFD11" s="318"/>
      <c r="AFE11" s="318"/>
      <c r="AFF11" s="318"/>
      <c r="AFG11" s="318"/>
      <c r="AFH11" s="318"/>
      <c r="AFI11" s="318"/>
      <c r="AFJ11" s="318"/>
      <c r="AFK11" s="318"/>
      <c r="AFL11" s="318"/>
      <c r="AFM11" s="318"/>
      <c r="AFN11" s="318"/>
      <c r="AFO11" s="318"/>
      <c r="AFP11" s="318"/>
      <c r="AFQ11" s="318"/>
      <c r="AFR11" s="318"/>
      <c r="AFS11" s="318"/>
      <c r="AFT11" s="318"/>
      <c r="AFU11" s="318"/>
      <c r="AFV11" s="318"/>
      <c r="AFW11" s="318"/>
      <c r="AFX11" s="318"/>
      <c r="AFY11" s="318"/>
      <c r="AFZ11" s="318"/>
      <c r="AGA11" s="318"/>
      <c r="AGB11" s="318"/>
      <c r="AGC11" s="318"/>
      <c r="AGD11" s="318"/>
      <c r="AGE11" s="318"/>
      <c r="AGF11" s="318"/>
      <c r="AGG11" s="318"/>
      <c r="AGH11" s="318"/>
      <c r="AGI11" s="318"/>
      <c r="AGJ11" s="318"/>
      <c r="AGK11" s="318"/>
      <c r="AGL11" s="318"/>
      <c r="AGM11" s="318"/>
      <c r="AGN11" s="318"/>
      <c r="AGO11" s="318"/>
      <c r="AGP11" s="318"/>
      <c r="AGQ11" s="318"/>
      <c r="AGR11" s="318"/>
      <c r="AGS11" s="318"/>
      <c r="AGT11" s="318"/>
      <c r="AGU11" s="318"/>
      <c r="AGV11" s="318"/>
      <c r="AGW11" s="318"/>
      <c r="AGX11" s="318"/>
      <c r="AGY11" s="318"/>
      <c r="AGZ11" s="318"/>
      <c r="AHA11" s="318"/>
      <c r="AHB11" s="318"/>
      <c r="AHC11" s="318"/>
      <c r="AHD11" s="318"/>
      <c r="AHE11" s="318"/>
      <c r="AHF11" s="318"/>
      <c r="AHG11" s="318"/>
      <c r="AHH11" s="318"/>
      <c r="AHI11" s="318"/>
      <c r="AHJ11" s="318"/>
      <c r="AHK11" s="318"/>
      <c r="AHL11" s="318"/>
      <c r="AHM11" s="318"/>
      <c r="AHN11" s="318"/>
      <c r="AHO11" s="318"/>
      <c r="AHP11" s="318"/>
      <c r="AHQ11" s="318"/>
      <c r="AHR11" s="318"/>
      <c r="AHS11" s="318"/>
      <c r="AHT11" s="318"/>
      <c r="AHU11" s="318"/>
      <c r="AHV11" s="318"/>
      <c r="AHW11" s="318"/>
      <c r="AHX11" s="318"/>
      <c r="AHY11" s="318"/>
      <c r="AHZ11" s="318"/>
      <c r="AIA11" s="318"/>
      <c r="AIB11" s="318"/>
      <c r="AIC11" s="318"/>
      <c r="AID11" s="318"/>
      <c r="AIE11" s="318"/>
      <c r="AIF11" s="318"/>
      <c r="AIG11" s="318"/>
      <c r="AIH11" s="318"/>
      <c r="AII11" s="318"/>
      <c r="AIJ11" s="318"/>
      <c r="AIK11" s="318"/>
      <c r="AIL11" s="318"/>
      <c r="AIM11" s="318"/>
      <c r="AIN11" s="318"/>
      <c r="AIO11" s="318"/>
      <c r="AIP11" s="318"/>
      <c r="AIQ11" s="318"/>
      <c r="AIR11" s="318"/>
      <c r="AIS11" s="318"/>
      <c r="AIT11" s="318"/>
      <c r="AIU11" s="318"/>
      <c r="AIV11" s="318"/>
      <c r="AIW11" s="318"/>
      <c r="AIX11" s="318"/>
      <c r="AIY11" s="318"/>
      <c r="AIZ11" s="318"/>
      <c r="AJA11" s="318"/>
      <c r="AJB11" s="318"/>
      <c r="AJC11" s="318"/>
      <c r="AJD11" s="318"/>
      <c r="AJE11" s="318"/>
      <c r="AJF11" s="318"/>
      <c r="AJG11" s="318"/>
      <c r="AJH11" s="318"/>
      <c r="AJI11" s="318"/>
      <c r="AJJ11" s="318"/>
      <c r="AJK11" s="318"/>
      <c r="AJL11" s="318"/>
      <c r="AJM11" s="318"/>
      <c r="AJN11" s="318"/>
      <c r="AJO11" s="318"/>
      <c r="AJP11" s="318"/>
      <c r="AJQ11" s="318"/>
      <c r="AJR11" s="318"/>
      <c r="AJS11" s="318"/>
      <c r="AJT11" s="318"/>
      <c r="AJU11" s="318"/>
      <c r="AJV11" s="318"/>
      <c r="AJW11" s="318"/>
      <c r="AJX11" s="318"/>
      <c r="AJY11" s="318"/>
      <c r="AJZ11" s="318"/>
      <c r="AKA11" s="318"/>
      <c r="AKB11" s="318"/>
      <c r="AKC11" s="318"/>
      <c r="AKD11" s="318"/>
      <c r="AKE11" s="318"/>
      <c r="AKF11" s="318"/>
      <c r="AKG11" s="318"/>
      <c r="AKH11" s="318"/>
      <c r="AKI11" s="318"/>
      <c r="AKJ11" s="318"/>
      <c r="AKK11" s="318"/>
      <c r="AKL11" s="318"/>
      <c r="AKM11" s="318"/>
      <c r="AKN11" s="318"/>
      <c r="AKO11" s="318"/>
      <c r="AKP11" s="318"/>
      <c r="AKQ11" s="318"/>
      <c r="AKR11" s="318"/>
      <c r="AKS11" s="318"/>
      <c r="AKT11" s="318"/>
      <c r="AKU11" s="318"/>
      <c r="AKV11" s="318"/>
      <c r="AKW11" s="318"/>
      <c r="AKX11" s="318"/>
      <c r="AKY11" s="318"/>
      <c r="AKZ11" s="318"/>
      <c r="ALA11" s="318"/>
      <c r="ALB11" s="318"/>
      <c r="ALC11" s="318"/>
      <c r="ALD11" s="318"/>
      <c r="ALE11" s="318"/>
      <c r="ALF11" s="318"/>
      <c r="ALG11" s="318"/>
      <c r="ALH11" s="318"/>
      <c r="ALI11" s="318"/>
      <c r="ALJ11" s="318"/>
      <c r="ALK11" s="318"/>
      <c r="ALL11" s="318"/>
      <c r="ALM11" s="318"/>
      <c r="ALN11" s="318"/>
      <c r="ALO11" s="318"/>
      <c r="ALP11" s="318"/>
      <c r="ALQ11" s="318"/>
      <c r="ALR11" s="318"/>
      <c r="ALS11" s="318"/>
      <c r="ALT11" s="318"/>
      <c r="ALU11" s="318"/>
      <c r="ALV11" s="318"/>
      <c r="ALW11" s="318"/>
      <c r="ALX11" s="318"/>
      <c r="ALY11" s="318"/>
      <c r="ALZ11" s="318"/>
      <c r="AMA11" s="318"/>
      <c r="AMB11" s="318"/>
      <c r="AMC11" s="318"/>
      <c r="AMD11" s="318"/>
      <c r="AME11" s="318"/>
      <c r="AMF11" s="318"/>
      <c r="AMG11" s="318"/>
      <c r="AMH11" s="318"/>
      <c r="AMI11" s="318"/>
      <c r="AMJ11" s="318"/>
      <c r="AMK11" s="318"/>
      <c r="AML11" s="318"/>
      <c r="AMM11" s="318"/>
      <c r="AMN11" s="318"/>
      <c r="AMO11" s="318"/>
      <c r="AMP11" s="318"/>
      <c r="AMQ11" s="318"/>
      <c r="AMR11" s="318"/>
      <c r="AMS11" s="318"/>
      <c r="AMT11" s="318"/>
      <c r="AMU11" s="318"/>
      <c r="AMV11" s="318"/>
      <c r="AMW11" s="318"/>
      <c r="AMX11" s="318"/>
      <c r="AMY11" s="318"/>
      <c r="AMZ11" s="318"/>
      <c r="ANA11" s="318"/>
      <c r="ANB11" s="318"/>
      <c r="ANC11" s="318"/>
      <c r="AND11" s="318"/>
      <c r="ANE11" s="318"/>
      <c r="ANF11" s="318"/>
      <c r="ANG11" s="318"/>
      <c r="ANH11" s="318"/>
      <c r="ANI11" s="318"/>
      <c r="ANJ11" s="318"/>
      <c r="ANK11" s="318"/>
      <c r="ANL11" s="318"/>
      <c r="ANM11" s="318"/>
      <c r="ANN11" s="318"/>
      <c r="ANO11" s="318"/>
      <c r="ANP11" s="318"/>
      <c r="ANQ11" s="318"/>
      <c r="ANR11" s="318"/>
      <c r="ANS11" s="318"/>
      <c r="ANT11" s="318"/>
      <c r="ANU11" s="318"/>
      <c r="ANV11" s="318"/>
      <c r="ANW11" s="318"/>
      <c r="ANX11" s="318"/>
      <c r="ANY11" s="318"/>
      <c r="ANZ11" s="318"/>
      <c r="AOA11" s="318"/>
      <c r="AOB11" s="318"/>
      <c r="AOC11" s="318"/>
      <c r="AOD11" s="318"/>
      <c r="AOE11" s="318"/>
      <c r="AOF11" s="318"/>
      <c r="AOG11" s="318"/>
      <c r="AOH11" s="318"/>
      <c r="AOI11" s="318"/>
      <c r="AOJ11" s="318"/>
      <c r="AOK11" s="318"/>
      <c r="AOL11" s="318"/>
      <c r="AOM11" s="318"/>
      <c r="AON11" s="318"/>
      <c r="AOO11" s="318"/>
      <c r="AOP11" s="318"/>
      <c r="AOQ11" s="318"/>
      <c r="AOR11" s="318"/>
      <c r="AOS11" s="318"/>
      <c r="AOT11" s="318"/>
      <c r="AOU11" s="318"/>
      <c r="AOV11" s="318"/>
      <c r="AOW11" s="318"/>
      <c r="AOX11" s="318"/>
      <c r="AOY11" s="318"/>
      <c r="AOZ11" s="318"/>
      <c r="APA11" s="318"/>
      <c r="APB11" s="318"/>
      <c r="APC11" s="318"/>
      <c r="APD11" s="318"/>
      <c r="APE11" s="318"/>
      <c r="APF11" s="318"/>
      <c r="APG11" s="318"/>
      <c r="APH11" s="318"/>
      <c r="API11" s="318"/>
      <c r="APJ11" s="318"/>
      <c r="APK11" s="318"/>
      <c r="APL11" s="318"/>
      <c r="APM11" s="318"/>
      <c r="APN11" s="318"/>
      <c r="APO11" s="318"/>
      <c r="APP11" s="318"/>
      <c r="APQ11" s="318"/>
      <c r="APR11" s="318"/>
      <c r="APS11" s="318"/>
      <c r="APT11" s="318"/>
      <c r="APU11" s="318"/>
      <c r="APV11" s="318"/>
      <c r="APW11" s="318"/>
      <c r="APX11" s="318"/>
      <c r="APY11" s="318"/>
      <c r="APZ11" s="318"/>
      <c r="AQA11" s="318"/>
      <c r="AQB11" s="318"/>
      <c r="AQC11" s="318"/>
      <c r="AQD11" s="318"/>
      <c r="AQE11" s="318"/>
      <c r="AQF11" s="318"/>
      <c r="AQG11" s="318"/>
      <c r="AQH11" s="318"/>
      <c r="AQI11" s="318"/>
      <c r="AQJ11" s="318"/>
      <c r="AQK11" s="318"/>
      <c r="AQL11" s="318"/>
      <c r="AQM11" s="318"/>
      <c r="AQN11" s="318"/>
      <c r="AQO11" s="318"/>
      <c r="AQP11" s="318"/>
      <c r="AQQ11" s="318"/>
      <c r="AQR11" s="318"/>
      <c r="AQS11" s="318"/>
      <c r="AQT11" s="318"/>
      <c r="AQU11" s="318"/>
      <c r="AQV11" s="318"/>
      <c r="AQW11" s="318"/>
      <c r="AQX11" s="318"/>
      <c r="AQY11" s="318"/>
      <c r="AQZ11" s="318"/>
      <c r="ARA11" s="318"/>
      <c r="ARB11" s="318"/>
      <c r="ARC11" s="318"/>
      <c r="ARD11" s="318"/>
      <c r="ARE11" s="318"/>
      <c r="ARF11" s="318"/>
      <c r="ARG11" s="318"/>
      <c r="ARH11" s="318"/>
      <c r="ARI11" s="318"/>
      <c r="ARJ11" s="318"/>
      <c r="ARK11" s="318"/>
      <c r="ARL11" s="318"/>
      <c r="ARM11" s="318"/>
      <c r="ARN11" s="318"/>
      <c r="ARO11" s="318"/>
      <c r="ARP11" s="318"/>
      <c r="ARQ11" s="318"/>
      <c r="ARR11" s="318"/>
      <c r="ARS11" s="318"/>
      <c r="ART11" s="318"/>
      <c r="ARU11" s="318"/>
      <c r="ARV11" s="318"/>
      <c r="ARW11" s="318"/>
      <c r="ARX11" s="318"/>
      <c r="ARY11" s="318"/>
      <c r="ARZ11" s="318"/>
      <c r="ASA11" s="318"/>
      <c r="ASB11" s="318"/>
      <c r="ASC11" s="318"/>
      <c r="ASD11" s="318"/>
      <c r="ASE11" s="318"/>
      <c r="ASF11" s="318"/>
      <c r="ASG11" s="318"/>
      <c r="ASH11" s="318"/>
      <c r="ASI11" s="318"/>
      <c r="ASJ11" s="318"/>
      <c r="ASK11" s="318"/>
      <c r="ASL11" s="318"/>
      <c r="ASM11" s="318"/>
      <c r="ASN11" s="318"/>
      <c r="ASO11" s="318"/>
      <c r="ASP11" s="318"/>
      <c r="ASQ11" s="318"/>
      <c r="ASR11" s="318"/>
      <c r="ASS11" s="318"/>
      <c r="AST11" s="318"/>
      <c r="ASU11" s="318"/>
      <c r="ASV11" s="318"/>
      <c r="ASW11" s="318"/>
      <c r="ASX11" s="318"/>
      <c r="ASY11" s="318"/>
      <c r="ASZ11" s="318"/>
      <c r="ATA11" s="318"/>
      <c r="ATB11" s="318"/>
      <c r="ATC11" s="318"/>
      <c r="ATD11" s="318"/>
      <c r="ATE11" s="318"/>
      <c r="ATF11" s="318"/>
      <c r="ATG11" s="318"/>
      <c r="ATH11" s="318"/>
      <c r="ATI11" s="318"/>
      <c r="ATJ11" s="318"/>
      <c r="ATK11" s="318"/>
      <c r="ATL11" s="318"/>
      <c r="ATM11" s="318"/>
      <c r="ATN11" s="318"/>
      <c r="ATO11" s="318"/>
      <c r="ATP11" s="318"/>
      <c r="ATQ11" s="318"/>
      <c r="ATR11" s="318"/>
      <c r="ATS11" s="318"/>
      <c r="ATT11" s="318"/>
      <c r="ATU11" s="318"/>
      <c r="ATV11" s="318"/>
      <c r="ATW11" s="318"/>
      <c r="ATX11" s="318"/>
      <c r="ATY11" s="318"/>
      <c r="ATZ11" s="318"/>
      <c r="AUA11" s="318"/>
      <c r="AUB11" s="318"/>
      <c r="AUC11" s="318"/>
      <c r="AUD11" s="318"/>
      <c r="AUE11" s="318"/>
      <c r="AUF11" s="318"/>
      <c r="AUG11" s="318"/>
      <c r="AUH11" s="318"/>
      <c r="AUI11" s="318"/>
      <c r="AUJ11" s="318"/>
      <c r="AUK11" s="318"/>
      <c r="AUL11" s="318"/>
      <c r="AUM11" s="318"/>
      <c r="AUN11" s="318"/>
      <c r="AUO11" s="318"/>
      <c r="AUP11" s="318"/>
      <c r="AUQ11" s="318"/>
      <c r="AUR11" s="318"/>
      <c r="AUS11" s="318"/>
      <c r="AUT11" s="318"/>
      <c r="AUU11" s="318"/>
      <c r="AUV11" s="318"/>
      <c r="AUW11" s="318"/>
      <c r="AUX11" s="318"/>
      <c r="AUY11" s="318"/>
      <c r="AUZ11" s="318"/>
      <c r="AVA11" s="318"/>
      <c r="AVB11" s="318"/>
      <c r="AVC11" s="318"/>
      <c r="AVD11" s="318"/>
      <c r="AVE11" s="318"/>
      <c r="AVF11" s="318"/>
      <c r="AVG11" s="318"/>
      <c r="AVH11" s="318"/>
      <c r="AVI11" s="318"/>
      <c r="AVJ11" s="318"/>
      <c r="AVK11" s="318"/>
      <c r="AVL11" s="318"/>
      <c r="AVM11" s="318"/>
      <c r="AVN11" s="318"/>
      <c r="AVO11" s="318"/>
      <c r="AVP11" s="318"/>
      <c r="AVQ11" s="318"/>
      <c r="AVR11" s="318"/>
      <c r="AVS11" s="318"/>
      <c r="AVT11" s="318"/>
      <c r="AVU11" s="318"/>
      <c r="AVV11" s="318"/>
      <c r="AVW11" s="318"/>
      <c r="AVX11" s="318"/>
      <c r="AVY11" s="318"/>
      <c r="AVZ11" s="318"/>
      <c r="AWA11" s="318"/>
      <c r="AWB11" s="318"/>
      <c r="AWC11" s="318"/>
      <c r="AWD11" s="318"/>
      <c r="AWE11" s="318"/>
      <c r="AWF11" s="318"/>
      <c r="AWG11" s="318"/>
      <c r="AWH11" s="318"/>
      <c r="AWI11" s="318"/>
      <c r="AWJ11" s="318"/>
      <c r="AWK11" s="318"/>
      <c r="AWL11" s="318"/>
      <c r="AWM11" s="318"/>
      <c r="AWN11" s="318"/>
      <c r="AWO11" s="318"/>
      <c r="AWP11" s="318"/>
      <c r="AWQ11" s="318"/>
      <c r="AWR11" s="318"/>
      <c r="AWS11" s="318"/>
      <c r="AWT11" s="318"/>
      <c r="AWU11" s="318"/>
      <c r="AWV11" s="318"/>
      <c r="AWW11" s="318"/>
      <c r="AWX11" s="318"/>
      <c r="AWY11" s="318"/>
      <c r="AWZ11" s="318"/>
      <c r="AXA11" s="318"/>
      <c r="AXB11" s="318"/>
      <c r="AXC11" s="318"/>
      <c r="AXD11" s="318"/>
      <c r="AXE11" s="318"/>
      <c r="AXF11" s="318"/>
      <c r="AXG11" s="318"/>
      <c r="AXH11" s="318"/>
      <c r="AXI11" s="318"/>
      <c r="AXJ11" s="318"/>
      <c r="AXK11" s="318"/>
      <c r="AXL11" s="318"/>
      <c r="AXM11" s="318"/>
      <c r="AXN11" s="318"/>
      <c r="AXO11" s="318"/>
      <c r="AXP11" s="318"/>
      <c r="AXQ11" s="318"/>
      <c r="AXR11" s="318"/>
      <c r="AXS11" s="318"/>
      <c r="AXT11" s="318"/>
      <c r="AXU11" s="318"/>
      <c r="AXV11" s="318"/>
      <c r="AXW11" s="318"/>
      <c r="AXX11" s="318"/>
      <c r="AXY11" s="318"/>
      <c r="AXZ11" s="318"/>
      <c r="AYA11" s="318"/>
      <c r="AYB11" s="318"/>
      <c r="AYC11" s="318"/>
      <c r="AYD11" s="318"/>
      <c r="AYE11" s="318"/>
      <c r="AYF11" s="318"/>
      <c r="AYG11" s="318"/>
      <c r="AYH11" s="318"/>
      <c r="AYI11" s="318"/>
      <c r="AYJ11" s="318"/>
      <c r="AYK11" s="318"/>
      <c r="AYL11" s="318"/>
      <c r="AYM11" s="318"/>
      <c r="AYN11" s="318"/>
      <c r="AYO11" s="318"/>
      <c r="AYP11" s="318"/>
      <c r="AYQ11" s="318"/>
      <c r="AYR11" s="318"/>
      <c r="AYS11" s="318"/>
      <c r="AYT11" s="318"/>
      <c r="AYU11" s="318"/>
      <c r="AYV11" s="318"/>
      <c r="AYW11" s="318"/>
      <c r="AYX11" s="318"/>
      <c r="AYY11" s="318"/>
      <c r="AYZ11" s="318"/>
      <c r="AZA11" s="318"/>
      <c r="AZB11" s="318"/>
      <c r="AZC11" s="318"/>
      <c r="AZD11" s="318"/>
      <c r="AZE11" s="318"/>
      <c r="AZF11" s="318"/>
      <c r="AZG11" s="318"/>
      <c r="AZH11" s="318"/>
      <c r="AZI11" s="318"/>
      <c r="AZJ11" s="318"/>
      <c r="AZK11" s="318"/>
      <c r="AZL11" s="318"/>
      <c r="AZM11" s="318"/>
      <c r="AZN11" s="318"/>
      <c r="AZO11" s="318"/>
      <c r="AZP11" s="318"/>
      <c r="AZQ11" s="318"/>
      <c r="AZR11" s="318"/>
      <c r="AZS11" s="318"/>
      <c r="AZT11" s="318"/>
      <c r="AZU11" s="318"/>
      <c r="AZV11" s="318"/>
      <c r="AZW11" s="318"/>
      <c r="AZX11" s="318"/>
      <c r="AZY11" s="318"/>
      <c r="AZZ11" s="318"/>
      <c r="BAA11" s="318"/>
      <c r="BAB11" s="318"/>
      <c r="BAC11" s="318"/>
      <c r="BAD11" s="318"/>
      <c r="BAE11" s="318"/>
      <c r="BAF11" s="318"/>
      <c r="BAG11" s="318"/>
      <c r="BAH11" s="318"/>
      <c r="BAI11" s="318"/>
      <c r="BAJ11" s="318"/>
      <c r="BAK11" s="318"/>
      <c r="BAL11" s="318"/>
      <c r="BAM11" s="318"/>
      <c r="BAN11" s="318"/>
      <c r="BAO11" s="318"/>
      <c r="BAP11" s="318"/>
      <c r="BAQ11" s="318"/>
      <c r="BAR11" s="318"/>
      <c r="BAS11" s="318"/>
      <c r="BAT11" s="318"/>
      <c r="BAU11" s="318"/>
      <c r="BAV11" s="318"/>
      <c r="BAW11" s="318"/>
      <c r="BAX11" s="318"/>
      <c r="BAY11" s="318"/>
      <c r="BAZ11" s="318"/>
      <c r="BBA11" s="318"/>
      <c r="BBB11" s="318"/>
      <c r="BBC11" s="318"/>
      <c r="BBD11" s="318"/>
      <c r="BBE11" s="318"/>
      <c r="BBF11" s="318"/>
      <c r="BBG11" s="318"/>
      <c r="BBH11" s="318"/>
      <c r="BBI11" s="318"/>
      <c r="BBJ11" s="318"/>
      <c r="BBK11" s="318"/>
      <c r="BBL11" s="318"/>
      <c r="BBM11" s="318"/>
      <c r="BBN11" s="318"/>
      <c r="BBO11" s="318"/>
      <c r="BBP11" s="318"/>
      <c r="BBQ11" s="318"/>
      <c r="BBR11" s="318"/>
      <c r="BBS11" s="318"/>
      <c r="BBT11" s="318"/>
      <c r="BBU11" s="318"/>
      <c r="BBV11" s="318"/>
      <c r="BBW11" s="318"/>
      <c r="BBX11" s="318"/>
      <c r="BBY11" s="318"/>
      <c r="BBZ11" s="318"/>
      <c r="BCA11" s="318"/>
      <c r="BCB11" s="318"/>
      <c r="BCC11" s="318"/>
      <c r="BCD11" s="318"/>
      <c r="BCE11" s="318"/>
      <c r="BCF11" s="318"/>
      <c r="BCG11" s="318"/>
      <c r="BCH11" s="318"/>
      <c r="BCI11" s="318"/>
      <c r="BCJ11" s="318"/>
      <c r="BCK11" s="318"/>
      <c r="BCL11" s="318"/>
      <c r="BCM11" s="318"/>
      <c r="BCN11" s="318"/>
      <c r="BCO11" s="318"/>
      <c r="BCP11" s="318"/>
      <c r="BCQ11" s="318"/>
      <c r="BCR11" s="318"/>
      <c r="BCS11" s="318"/>
      <c r="BCT11" s="318"/>
      <c r="BCU11" s="318"/>
      <c r="BCV11" s="318"/>
      <c r="BCW11" s="318"/>
      <c r="BCX11" s="318"/>
      <c r="BCY11" s="318"/>
      <c r="BCZ11" s="318"/>
      <c r="BDA11" s="318"/>
      <c r="BDB11" s="318"/>
      <c r="BDC11" s="318"/>
      <c r="BDD11" s="318"/>
      <c r="BDE11" s="318"/>
      <c r="BDF11" s="318"/>
      <c r="BDG11" s="318"/>
      <c r="BDH11" s="318"/>
      <c r="BDI11" s="318"/>
      <c r="BDJ11" s="318"/>
      <c r="BDK11" s="318"/>
      <c r="BDL11" s="318"/>
      <c r="BDM11" s="318"/>
      <c r="BDN11" s="318"/>
      <c r="BDO11" s="318"/>
      <c r="BDP11" s="318"/>
      <c r="BDQ11" s="318"/>
      <c r="BDR11" s="318"/>
      <c r="BDS11" s="318"/>
      <c r="BDT11" s="318"/>
      <c r="BDU11" s="318"/>
      <c r="BDV11" s="318"/>
      <c r="BDW11" s="318"/>
      <c r="BDX11" s="318"/>
      <c r="BDY11" s="318"/>
      <c r="BDZ11" s="318"/>
      <c r="BEA11" s="318"/>
      <c r="BEB11" s="318"/>
      <c r="BEC11" s="318"/>
      <c r="BED11" s="318"/>
      <c r="BEE11" s="318"/>
      <c r="BEF11" s="318"/>
      <c r="BEG11" s="318"/>
      <c r="BEH11" s="318"/>
      <c r="BEI11" s="318"/>
      <c r="BEJ11" s="318"/>
      <c r="BEK11" s="318"/>
      <c r="BEL11" s="318"/>
      <c r="BEM11" s="318"/>
      <c r="BEN11" s="318"/>
      <c r="BEO11" s="318"/>
      <c r="BEP11" s="318"/>
      <c r="BEQ11" s="318"/>
      <c r="BER11" s="318"/>
      <c r="BES11" s="318"/>
      <c r="BET11" s="318"/>
      <c r="BEU11" s="318"/>
      <c r="BEV11" s="318"/>
      <c r="BEW11" s="318"/>
      <c r="BEX11" s="318"/>
      <c r="BEY11" s="318"/>
      <c r="BEZ11" s="318"/>
      <c r="BFA11" s="318"/>
      <c r="BFB11" s="318"/>
      <c r="BFC11" s="318"/>
      <c r="BFD11" s="318"/>
      <c r="BFE11" s="318"/>
      <c r="BFF11" s="318"/>
      <c r="BFG11" s="318"/>
      <c r="BFH11" s="318"/>
      <c r="BFI11" s="318"/>
      <c r="BFJ11" s="318"/>
      <c r="BFK11" s="318"/>
      <c r="BFL11" s="318"/>
      <c r="BFM11" s="318"/>
      <c r="BFN11" s="318"/>
      <c r="BFO11" s="318"/>
      <c r="BFP11" s="318"/>
      <c r="BFQ11" s="318"/>
      <c r="BFR11" s="318"/>
      <c r="BFS11" s="318"/>
      <c r="BFT11" s="318"/>
      <c r="BFU11" s="318"/>
      <c r="BFV11" s="318"/>
      <c r="BFW11" s="318"/>
      <c r="BFX11" s="318"/>
      <c r="BFY11" s="318"/>
      <c r="BFZ11" s="318"/>
      <c r="BGA11" s="318"/>
      <c r="BGB11" s="318"/>
      <c r="BGC11" s="318"/>
      <c r="BGD11" s="318"/>
      <c r="BGE11" s="318"/>
      <c r="BGF11" s="318"/>
      <c r="BGG11" s="318"/>
      <c r="BGH11" s="318"/>
      <c r="BGI11" s="318"/>
      <c r="BGJ11" s="318"/>
      <c r="BGK11" s="318"/>
      <c r="BGL11" s="318"/>
      <c r="BGM11" s="318"/>
      <c r="BGN11" s="318"/>
      <c r="BGO11" s="318"/>
      <c r="BGP11" s="318"/>
      <c r="BGQ11" s="318"/>
      <c r="BGR11" s="318"/>
      <c r="BGS11" s="318"/>
      <c r="BGT11" s="318"/>
      <c r="BGU11" s="318"/>
      <c r="BGV11" s="318"/>
      <c r="BGW11" s="318"/>
      <c r="BGX11" s="318"/>
      <c r="BGY11" s="318"/>
      <c r="BGZ11" s="318"/>
      <c r="BHA11" s="318"/>
      <c r="BHB11" s="318"/>
      <c r="BHC11" s="318"/>
      <c r="BHD11" s="318"/>
      <c r="BHE11" s="318"/>
      <c r="BHF11" s="318"/>
      <c r="BHG11" s="318"/>
      <c r="BHH11" s="318"/>
      <c r="BHI11" s="318"/>
      <c r="BHJ11" s="318"/>
      <c r="BHK11" s="318"/>
      <c r="BHL11" s="318"/>
      <c r="BHM11" s="318"/>
      <c r="BHN11" s="318"/>
      <c r="BHO11" s="318"/>
      <c r="BHP11" s="318"/>
      <c r="BHQ11" s="318"/>
      <c r="BHR11" s="318"/>
      <c r="BHS11" s="318"/>
      <c r="BHT11" s="318"/>
      <c r="BHU11" s="318"/>
      <c r="BHV11" s="318"/>
      <c r="BHW11" s="318"/>
      <c r="BHX11" s="318"/>
      <c r="BHY11" s="318"/>
      <c r="BHZ11" s="318"/>
      <c r="BIA11" s="318"/>
      <c r="BIB11" s="318"/>
      <c r="BIC11" s="318"/>
      <c r="BID11" s="318"/>
      <c r="BIE11" s="318"/>
      <c r="BIF11" s="318"/>
      <c r="BIG11" s="318"/>
      <c r="BIH11" s="318"/>
      <c r="BII11" s="318"/>
      <c r="BIJ11" s="318"/>
      <c r="BIK11" s="318"/>
      <c r="BIL11" s="318"/>
      <c r="BIM11" s="318"/>
      <c r="BIN11" s="318"/>
      <c r="BIO11" s="318"/>
      <c r="BIP11" s="318"/>
      <c r="BIQ11" s="318"/>
      <c r="BIR11" s="318"/>
      <c r="BIS11" s="318"/>
      <c r="BIT11" s="318"/>
      <c r="BIU11" s="318"/>
      <c r="BIV11" s="318"/>
      <c r="BIW11" s="318"/>
      <c r="BIX11" s="318"/>
      <c r="BIY11" s="318"/>
      <c r="BIZ11" s="318"/>
      <c r="BJA11" s="318"/>
      <c r="BJB11" s="318"/>
      <c r="BJC11" s="318"/>
      <c r="BJD11" s="318"/>
      <c r="BJE11" s="318"/>
      <c r="BJF11" s="318"/>
      <c r="BJG11" s="318"/>
      <c r="BJH11" s="318"/>
      <c r="BJI11" s="318"/>
      <c r="BJJ11" s="318"/>
      <c r="BJK11" s="318"/>
      <c r="BJL11" s="318"/>
      <c r="BJM11" s="318"/>
      <c r="BJN11" s="318"/>
      <c r="BJO11" s="318"/>
      <c r="BJP11" s="318"/>
      <c r="BJQ11" s="318"/>
      <c r="BJR11" s="318"/>
      <c r="BJS11" s="318"/>
      <c r="BJT11" s="318"/>
      <c r="BJU11" s="318"/>
      <c r="BJV11" s="318"/>
      <c r="BJW11" s="318"/>
      <c r="BJX11" s="318"/>
      <c r="BJY11" s="318"/>
      <c r="BJZ11" s="318"/>
      <c r="BKA11" s="318"/>
      <c r="BKB11" s="318"/>
      <c r="BKC11" s="318"/>
      <c r="BKD11" s="318"/>
      <c r="BKE11" s="318"/>
      <c r="BKF11" s="318"/>
      <c r="BKG11" s="318"/>
      <c r="BKH11" s="318"/>
      <c r="BKI11" s="318"/>
      <c r="BKJ11" s="318"/>
      <c r="BKK11" s="318"/>
      <c r="BKL11" s="318"/>
      <c r="BKM11" s="318"/>
      <c r="BKN11" s="318"/>
      <c r="BKO11" s="318"/>
      <c r="BKP11" s="318"/>
      <c r="BKQ11" s="318"/>
      <c r="BKR11" s="318"/>
      <c r="BKS11" s="318"/>
      <c r="BKT11" s="318"/>
      <c r="BKU11" s="318"/>
      <c r="BKV11" s="318"/>
      <c r="BKW11" s="318"/>
      <c r="BKX11" s="318"/>
      <c r="BKY11" s="318"/>
      <c r="BKZ11" s="318"/>
      <c r="BLA11" s="318"/>
      <c r="BLB11" s="318"/>
      <c r="BLC11" s="318"/>
      <c r="BLD11" s="318"/>
      <c r="BLE11" s="318"/>
      <c r="BLF11" s="318"/>
      <c r="BLG11" s="318"/>
      <c r="BLH11" s="318"/>
      <c r="BLI11" s="318"/>
      <c r="BLJ11" s="318"/>
      <c r="BLK11" s="318"/>
      <c r="BLL11" s="318"/>
      <c r="BLM11" s="318"/>
      <c r="BLN11" s="318"/>
      <c r="BLO11" s="318"/>
      <c r="BLP11" s="318"/>
      <c r="BLQ11" s="318"/>
      <c r="BLR11" s="318"/>
      <c r="BLS11" s="318"/>
      <c r="BLT11" s="318"/>
      <c r="BLU11" s="318"/>
      <c r="BLV11" s="318"/>
      <c r="BLW11" s="318"/>
      <c r="BLX11" s="318"/>
      <c r="BLY11" s="318"/>
      <c r="BLZ11" s="318"/>
      <c r="BMA11" s="318"/>
      <c r="BMB11" s="318"/>
      <c r="BMC11" s="318"/>
      <c r="BMD11" s="318"/>
      <c r="BME11" s="318"/>
      <c r="BMF11" s="318"/>
      <c r="BMG11" s="318"/>
      <c r="BMH11" s="318"/>
      <c r="BMI11" s="318"/>
      <c r="BMJ11" s="318"/>
      <c r="BMK11" s="318"/>
      <c r="BML11" s="318"/>
      <c r="BMM11" s="318"/>
      <c r="BMN11" s="318"/>
      <c r="BMO11" s="318"/>
      <c r="BMP11" s="318"/>
      <c r="BMQ11" s="318"/>
      <c r="BMR11" s="318"/>
      <c r="BMS11" s="318"/>
      <c r="BMT11" s="318"/>
      <c r="BMU11" s="318"/>
      <c r="BMV11" s="318"/>
      <c r="BMW11" s="318"/>
      <c r="BMX11" s="318"/>
      <c r="BMY11" s="318"/>
      <c r="BMZ11" s="318"/>
      <c r="BNA11" s="318"/>
      <c r="BNB11" s="318"/>
      <c r="BNC11" s="318"/>
      <c r="BND11" s="318"/>
      <c r="BNE11" s="318"/>
      <c r="BNF11" s="318"/>
      <c r="BNG11" s="318"/>
      <c r="BNH11" s="318"/>
      <c r="BNI11" s="318"/>
      <c r="BNJ11" s="318"/>
      <c r="BNK11" s="318"/>
      <c r="BNL11" s="318"/>
      <c r="BNM11" s="318"/>
      <c r="BNN11" s="318"/>
      <c r="BNO11" s="318"/>
      <c r="BNP11" s="318"/>
      <c r="BNQ11" s="318"/>
      <c r="BNR11" s="318"/>
      <c r="BNS11" s="318"/>
      <c r="BNT11" s="318"/>
      <c r="BNU11" s="318"/>
      <c r="BNV11" s="318"/>
      <c r="BNW11" s="318"/>
      <c r="BNX11" s="318"/>
      <c r="BNY11" s="318"/>
      <c r="BNZ11" s="318"/>
      <c r="BOA11" s="318"/>
      <c r="BOB11" s="318"/>
      <c r="BOC11" s="318"/>
      <c r="BOD11" s="318"/>
      <c r="BOE11" s="318"/>
      <c r="BOF11" s="318"/>
      <c r="BOG11" s="318"/>
      <c r="BOH11" s="318"/>
      <c r="BOI11" s="318"/>
      <c r="BOJ11" s="318"/>
      <c r="BOK11" s="318"/>
      <c r="BOL11" s="318"/>
      <c r="BOM11" s="318"/>
      <c r="BON11" s="318"/>
      <c r="BOO11" s="318"/>
      <c r="BOP11" s="318"/>
      <c r="BOQ11" s="318"/>
      <c r="BOR11" s="318"/>
      <c r="BOS11" s="318"/>
      <c r="BOT11" s="318"/>
      <c r="BOU11" s="318"/>
      <c r="BOV11" s="318"/>
      <c r="BOW11" s="318"/>
      <c r="BOX11" s="318"/>
      <c r="BOY11" s="318"/>
      <c r="BOZ11" s="318"/>
      <c r="BPA11" s="318"/>
      <c r="BPB11" s="318"/>
      <c r="BPC11" s="318"/>
      <c r="BPD11" s="318"/>
      <c r="BPE11" s="318"/>
      <c r="BPF11" s="318"/>
      <c r="BPG11" s="318"/>
      <c r="BPH11" s="318"/>
      <c r="BPI11" s="318"/>
      <c r="BPJ11" s="318"/>
      <c r="BPK11" s="318"/>
      <c r="BPL11" s="318"/>
      <c r="BPM11" s="318"/>
      <c r="BPN11" s="318"/>
      <c r="BPO11" s="318"/>
      <c r="BPP11" s="318"/>
      <c r="BPQ11" s="318"/>
      <c r="BPR11" s="318"/>
      <c r="BPS11" s="318"/>
      <c r="BPT11" s="318"/>
      <c r="BPU11" s="318"/>
      <c r="BPV11" s="318"/>
      <c r="BPW11" s="318"/>
      <c r="BPX11" s="318"/>
      <c r="BPY11" s="318"/>
      <c r="BPZ11" s="318"/>
      <c r="BQA11" s="318"/>
      <c r="BQB11" s="318"/>
      <c r="BQC11" s="318"/>
      <c r="BQD11" s="318"/>
      <c r="BQE11" s="318"/>
      <c r="BQF11" s="318"/>
      <c r="BQG11" s="318"/>
      <c r="BQH11" s="318"/>
      <c r="BQI11" s="318"/>
      <c r="BQJ11" s="318"/>
      <c r="BQK11" s="318"/>
      <c r="BQL11" s="318"/>
      <c r="BQM11" s="318"/>
      <c r="BQN11" s="318"/>
      <c r="BQO11" s="318"/>
      <c r="BQP11" s="318"/>
      <c r="BQQ11" s="318"/>
      <c r="BQR11" s="318"/>
      <c r="BQS11" s="318"/>
      <c r="BQT11" s="318"/>
      <c r="BQU11" s="318"/>
      <c r="BQV11" s="318"/>
      <c r="BQW11" s="318"/>
      <c r="BQX11" s="318"/>
      <c r="BQY11" s="318"/>
      <c r="BQZ11" s="318"/>
      <c r="BRA11" s="318"/>
      <c r="BRB11" s="318"/>
      <c r="BRC11" s="318"/>
      <c r="BRD11" s="318"/>
      <c r="BRE11" s="318"/>
      <c r="BRF11" s="318"/>
      <c r="BRG11" s="318"/>
      <c r="BRH11" s="318"/>
      <c r="BRI11" s="318"/>
      <c r="BRJ11" s="318"/>
      <c r="BRK11" s="318"/>
      <c r="BRL11" s="318"/>
      <c r="BRM11" s="318"/>
      <c r="BRN11" s="318"/>
      <c r="BRO11" s="318"/>
      <c r="BRP11" s="318"/>
      <c r="BRQ11" s="318"/>
      <c r="BRR11" s="318"/>
      <c r="BRS11" s="318"/>
      <c r="BRT11" s="318"/>
      <c r="BRU11" s="318"/>
      <c r="BRV11" s="318"/>
      <c r="BRW11" s="318"/>
      <c r="BRX11" s="318"/>
      <c r="BRY11" s="318"/>
      <c r="BRZ11" s="318"/>
      <c r="BSA11" s="318"/>
      <c r="BSB11" s="318"/>
      <c r="BSC11" s="318"/>
      <c r="BSD11" s="318"/>
      <c r="BSE11" s="318"/>
      <c r="BSF11" s="318"/>
      <c r="BSG11" s="318"/>
      <c r="BSH11" s="318"/>
      <c r="BSI11" s="318"/>
      <c r="BSJ11" s="318"/>
      <c r="BSK11" s="318"/>
      <c r="BSL11" s="318"/>
      <c r="BSM11" s="318"/>
      <c r="BSN11" s="318"/>
      <c r="BSO11" s="318"/>
      <c r="BSP11" s="318"/>
      <c r="BSQ11" s="318"/>
      <c r="BSR11" s="318"/>
      <c r="BSS11" s="318"/>
      <c r="BST11" s="318"/>
      <c r="BSU11" s="318"/>
      <c r="BSV11" s="318"/>
      <c r="BSW11" s="318"/>
      <c r="BSX11" s="318"/>
      <c r="BSY11" s="318"/>
      <c r="BSZ11" s="318"/>
      <c r="BTA11" s="318"/>
      <c r="BTB11" s="318"/>
      <c r="BTC11" s="318"/>
      <c r="BTD11" s="318"/>
      <c r="BTE11" s="318"/>
      <c r="BTF11" s="318"/>
      <c r="BTG11" s="318"/>
      <c r="BTH11" s="318"/>
      <c r="BTI11" s="318"/>
      <c r="BTJ11" s="318"/>
      <c r="BTK11" s="318"/>
      <c r="BTL11" s="318"/>
      <c r="BTM11" s="318"/>
      <c r="BTN11" s="318"/>
      <c r="BTO11" s="318"/>
      <c r="BTP11" s="318"/>
      <c r="BTQ11" s="318"/>
      <c r="BTR11" s="318"/>
      <c r="BTS11" s="318"/>
      <c r="BTT11" s="318"/>
      <c r="BTU11" s="318"/>
      <c r="BTV11" s="318"/>
      <c r="BTW11" s="318"/>
      <c r="BTX11" s="318"/>
      <c r="BTY11" s="318"/>
      <c r="BTZ11" s="318"/>
      <c r="BUA11" s="318"/>
      <c r="BUB11" s="318"/>
      <c r="BUC11" s="318"/>
      <c r="BUD11" s="318"/>
      <c r="BUE11" s="318"/>
      <c r="BUF11" s="318"/>
      <c r="BUG11" s="318"/>
      <c r="BUH11" s="318"/>
      <c r="BUI11" s="318"/>
      <c r="BUJ11" s="318"/>
      <c r="BUK11" s="318"/>
      <c r="BUL11" s="318"/>
      <c r="BUM11" s="318"/>
      <c r="BUN11" s="318"/>
      <c r="BUO11" s="318"/>
      <c r="BUP11" s="318"/>
      <c r="BUQ11" s="318"/>
      <c r="BUR11" s="318"/>
      <c r="BUS11" s="318"/>
      <c r="BUT11" s="318"/>
      <c r="BUU11" s="318"/>
      <c r="BUV11" s="318"/>
      <c r="BUW11" s="318"/>
      <c r="BUX11" s="318"/>
      <c r="BUY11" s="318"/>
      <c r="BUZ11" s="318"/>
      <c r="BVA11" s="318"/>
      <c r="BVB11" s="318"/>
      <c r="BVC11" s="318"/>
      <c r="BVD11" s="318"/>
      <c r="BVE11" s="318"/>
      <c r="BVF11" s="318"/>
      <c r="BVG11" s="318"/>
      <c r="BVH11" s="318"/>
      <c r="BVI11" s="318"/>
      <c r="BVJ11" s="318"/>
      <c r="BVK11" s="318"/>
      <c r="BVL11" s="318"/>
      <c r="BVM11" s="318"/>
      <c r="BVN11" s="318"/>
      <c r="BVO11" s="318"/>
      <c r="BVP11" s="318"/>
      <c r="BVQ11" s="318"/>
      <c r="BVR11" s="318"/>
      <c r="BVS11" s="318"/>
      <c r="BVT11" s="318"/>
      <c r="BVU11" s="318"/>
      <c r="BVV11" s="318"/>
      <c r="BVW11" s="318"/>
      <c r="BVX11" s="318"/>
      <c r="BVY11" s="318"/>
      <c r="BVZ11" s="318"/>
      <c r="BWA11" s="318"/>
      <c r="BWB11" s="318"/>
      <c r="BWC11" s="318"/>
      <c r="BWD11" s="318"/>
      <c r="BWE11" s="318"/>
      <c r="BWF11" s="318"/>
      <c r="BWG11" s="318"/>
      <c r="BWH11" s="318"/>
      <c r="BWI11" s="318"/>
      <c r="BWJ11" s="318"/>
      <c r="BWK11" s="318"/>
      <c r="BWL11" s="318"/>
      <c r="BWM11" s="318"/>
      <c r="BWN11" s="318"/>
      <c r="BWO11" s="318"/>
      <c r="BWP11" s="318"/>
      <c r="BWQ11" s="318"/>
      <c r="BWR11" s="318"/>
      <c r="BWS11" s="318"/>
      <c r="BWT11" s="318"/>
      <c r="BWU11" s="318"/>
      <c r="BWV11" s="318"/>
      <c r="BWW11" s="318"/>
      <c r="BWX11" s="318"/>
      <c r="BWY11" s="318"/>
      <c r="BWZ11" s="318"/>
      <c r="BXA11" s="318"/>
      <c r="BXB11" s="318"/>
      <c r="BXC11" s="318"/>
      <c r="BXD11" s="318"/>
      <c r="BXE11" s="318"/>
      <c r="BXF11" s="318"/>
      <c r="BXG11" s="318"/>
      <c r="BXH11" s="318"/>
      <c r="BXI11" s="318"/>
      <c r="BXJ11" s="318"/>
      <c r="BXK11" s="318"/>
      <c r="BXL11" s="318"/>
      <c r="BXM11" s="318"/>
      <c r="BXN11" s="318"/>
      <c r="BXO11" s="318"/>
      <c r="BXP11" s="318"/>
      <c r="BXQ11" s="318"/>
      <c r="BXR11" s="318"/>
      <c r="BXS11" s="318"/>
      <c r="BXT11" s="318"/>
      <c r="BXU11" s="318"/>
      <c r="BXV11" s="318"/>
      <c r="BXW11" s="318"/>
      <c r="BXX11" s="318"/>
      <c r="BXY11" s="318"/>
      <c r="BXZ11" s="318"/>
      <c r="BYA11" s="318"/>
      <c r="BYB11" s="318"/>
      <c r="BYC11" s="318"/>
      <c r="BYD11" s="318"/>
      <c r="BYE11" s="318"/>
      <c r="BYF11" s="318"/>
      <c r="BYG11" s="318"/>
      <c r="BYH11" s="318"/>
      <c r="BYI11" s="318"/>
      <c r="BYJ11" s="318"/>
      <c r="BYK11" s="318"/>
      <c r="BYL11" s="318"/>
      <c r="BYM11" s="318"/>
      <c r="BYN11" s="318"/>
      <c r="BYO11" s="318"/>
      <c r="BYP11" s="318"/>
      <c r="BYQ11" s="318"/>
      <c r="BYR11" s="318"/>
      <c r="BYS11" s="318"/>
      <c r="BYT11" s="318"/>
      <c r="BYU11" s="318"/>
      <c r="BYV11" s="318"/>
      <c r="BYW11" s="318"/>
      <c r="BYX11" s="318"/>
      <c r="BYY11" s="318"/>
      <c r="BYZ11" s="318"/>
      <c r="BZA11" s="318"/>
      <c r="BZB11" s="318"/>
      <c r="BZC11" s="318"/>
      <c r="BZD11" s="318"/>
      <c r="BZE11" s="318"/>
      <c r="BZF11" s="318"/>
      <c r="BZG11" s="318"/>
      <c r="BZH11" s="318"/>
      <c r="BZI11" s="318"/>
      <c r="BZJ11" s="318"/>
      <c r="BZK11" s="318"/>
      <c r="BZL11" s="318"/>
      <c r="BZM11" s="318"/>
      <c r="BZN11" s="318"/>
      <c r="BZO11" s="318"/>
      <c r="BZP11" s="318"/>
      <c r="BZQ11" s="318"/>
      <c r="BZR11" s="318"/>
      <c r="BZS11" s="318"/>
      <c r="BZT11" s="318"/>
      <c r="BZU11" s="318"/>
      <c r="BZV11" s="318"/>
      <c r="BZW11" s="318"/>
      <c r="BZX11" s="318"/>
      <c r="BZY11" s="318"/>
      <c r="BZZ11" s="318"/>
      <c r="CAA11" s="318"/>
      <c r="CAB11" s="318"/>
      <c r="CAC11" s="318"/>
      <c r="CAD11" s="318"/>
      <c r="CAE11" s="318"/>
      <c r="CAF11" s="318"/>
      <c r="CAG11" s="318"/>
      <c r="CAH11" s="318"/>
      <c r="CAI11" s="318"/>
      <c r="CAJ11" s="318"/>
      <c r="CAK11" s="318"/>
      <c r="CAL11" s="318"/>
      <c r="CAM11" s="318"/>
      <c r="CAN11" s="318"/>
      <c r="CAO11" s="318"/>
      <c r="CAP11" s="318"/>
      <c r="CAQ11" s="318"/>
      <c r="CAR11" s="318"/>
      <c r="CAS11" s="318"/>
      <c r="CAT11" s="318"/>
      <c r="CAU11" s="318"/>
      <c r="CAV11" s="318"/>
      <c r="CAW11" s="318"/>
      <c r="CAX11" s="318"/>
      <c r="CAY11" s="318"/>
      <c r="CAZ11" s="318"/>
      <c r="CBA11" s="318"/>
      <c r="CBB11" s="318"/>
      <c r="CBC11" s="318"/>
      <c r="CBD11" s="318"/>
      <c r="CBE11" s="318"/>
      <c r="CBF11" s="318"/>
      <c r="CBG11" s="318"/>
      <c r="CBH11" s="318"/>
      <c r="CBI11" s="318"/>
      <c r="CBJ11" s="318"/>
      <c r="CBK11" s="318"/>
      <c r="CBL11" s="318"/>
      <c r="CBM11" s="318"/>
      <c r="CBN11" s="318"/>
      <c r="CBO11" s="318"/>
      <c r="CBP11" s="318"/>
      <c r="CBQ11" s="318"/>
      <c r="CBR11" s="318"/>
      <c r="CBS11" s="318"/>
      <c r="CBT11" s="318"/>
      <c r="CBU11" s="318"/>
      <c r="CBV11" s="318"/>
      <c r="CBW11" s="318"/>
      <c r="CBX11" s="318"/>
      <c r="CBY11" s="318"/>
      <c r="CBZ11" s="318"/>
      <c r="CCA11" s="318"/>
      <c r="CCB11" s="318"/>
      <c r="CCC11" s="318"/>
      <c r="CCD11" s="318"/>
      <c r="CCE11" s="318"/>
      <c r="CCF11" s="318"/>
      <c r="CCG11" s="318"/>
      <c r="CCH11" s="318"/>
      <c r="CCI11" s="318"/>
      <c r="CCJ11" s="318"/>
      <c r="CCK11" s="318"/>
      <c r="CCL11" s="318"/>
      <c r="CCM11" s="318"/>
      <c r="CCN11" s="318"/>
      <c r="CCO11" s="318"/>
      <c r="CCP11" s="318"/>
      <c r="CCQ11" s="318"/>
      <c r="CCR11" s="318"/>
      <c r="CCS11" s="318"/>
      <c r="CCT11" s="318"/>
      <c r="CCU11" s="318"/>
      <c r="CCV11" s="318"/>
      <c r="CCW11" s="318"/>
      <c r="CCX11" s="318"/>
      <c r="CCY11" s="318"/>
      <c r="CCZ11" s="318"/>
      <c r="CDA11" s="318"/>
      <c r="CDB11" s="318"/>
      <c r="CDC11" s="318"/>
      <c r="CDD11" s="318"/>
      <c r="CDE11" s="318"/>
      <c r="CDF11" s="318"/>
      <c r="CDG11" s="318"/>
      <c r="CDH11" s="318"/>
      <c r="CDI11" s="318"/>
      <c r="CDJ11" s="318"/>
      <c r="CDK11" s="318"/>
      <c r="CDL11" s="318"/>
      <c r="CDM11" s="318"/>
      <c r="CDN11" s="318"/>
      <c r="CDO11" s="318"/>
      <c r="CDP11" s="318"/>
      <c r="CDQ11" s="318"/>
      <c r="CDR11" s="318"/>
      <c r="CDS11" s="318"/>
      <c r="CDT11" s="318"/>
      <c r="CDU11" s="318"/>
      <c r="CDV11" s="318"/>
      <c r="CDW11" s="318"/>
      <c r="CDX11" s="318"/>
      <c r="CDY11" s="318"/>
      <c r="CDZ11" s="318"/>
      <c r="CEA11" s="318"/>
      <c r="CEB11" s="318"/>
      <c r="CEC11" s="318"/>
      <c r="CED11" s="318"/>
      <c r="CEE11" s="318"/>
      <c r="CEF11" s="318"/>
      <c r="CEG11" s="318"/>
      <c r="CEH11" s="318"/>
      <c r="CEI11" s="318"/>
      <c r="CEJ11" s="318"/>
      <c r="CEK11" s="318"/>
      <c r="CEL11" s="318"/>
      <c r="CEM11" s="318"/>
      <c r="CEN11" s="318"/>
      <c r="CEO11" s="318"/>
      <c r="CEP11" s="318"/>
      <c r="CEQ11" s="318"/>
      <c r="CER11" s="318"/>
      <c r="CES11" s="318"/>
      <c r="CET11" s="318"/>
      <c r="CEU11" s="318"/>
      <c r="CEV11" s="318"/>
      <c r="CEW11" s="318"/>
      <c r="CEX11" s="318"/>
      <c r="CEY11" s="318"/>
      <c r="CEZ11" s="318"/>
      <c r="CFA11" s="318"/>
      <c r="CFB11" s="318"/>
      <c r="CFC11" s="318"/>
      <c r="CFD11" s="318"/>
      <c r="CFE11" s="318"/>
      <c r="CFF11" s="318"/>
      <c r="CFG11" s="318"/>
      <c r="CFH11" s="318"/>
      <c r="CFI11" s="318"/>
      <c r="CFJ11" s="318"/>
      <c r="CFK11" s="318"/>
      <c r="CFL11" s="318"/>
      <c r="CFM11" s="318"/>
      <c r="CFN11" s="318"/>
      <c r="CFO11" s="318"/>
      <c r="CFP11" s="318"/>
      <c r="CFQ11" s="318"/>
      <c r="CFR11" s="318"/>
      <c r="CFS11" s="318"/>
      <c r="CFT11" s="318"/>
      <c r="CFU11" s="318"/>
      <c r="CFV11" s="318"/>
      <c r="CFW11" s="318"/>
      <c r="CFX11" s="318"/>
      <c r="CFY11" s="318"/>
      <c r="CFZ11" s="318"/>
      <c r="CGA11" s="318"/>
      <c r="CGB11" s="318"/>
      <c r="CGC11" s="318"/>
      <c r="CGD11" s="318"/>
      <c r="CGE11" s="318"/>
      <c r="CGF11" s="318"/>
      <c r="CGG11" s="318"/>
      <c r="CGH11" s="318"/>
      <c r="CGI11" s="318"/>
      <c r="CGJ11" s="318"/>
      <c r="CGK11" s="318"/>
      <c r="CGL11" s="318"/>
      <c r="CGM11" s="318"/>
      <c r="CGN11" s="318"/>
      <c r="CGO11" s="318"/>
      <c r="CGP11" s="318"/>
      <c r="CGQ11" s="318"/>
      <c r="CGR11" s="318"/>
      <c r="CGS11" s="318"/>
      <c r="CGT11" s="318"/>
      <c r="CGU11" s="318"/>
      <c r="CGV11" s="318"/>
      <c r="CGW11" s="318"/>
      <c r="CGX11" s="318"/>
      <c r="CGY11" s="318"/>
      <c r="CGZ11" s="318"/>
      <c r="CHA11" s="318"/>
      <c r="CHB11" s="318"/>
      <c r="CHC11" s="318"/>
      <c r="CHD11" s="318"/>
      <c r="CHE11" s="318"/>
      <c r="CHF11" s="318"/>
      <c r="CHG11" s="318"/>
      <c r="CHH11" s="318"/>
      <c r="CHI11" s="318"/>
      <c r="CHJ11" s="318"/>
      <c r="CHK11" s="318"/>
      <c r="CHL11" s="318"/>
      <c r="CHM11" s="318"/>
      <c r="CHN11" s="318"/>
      <c r="CHO11" s="318"/>
      <c r="CHP11" s="318"/>
      <c r="CHQ11" s="318"/>
      <c r="CHR11" s="318"/>
      <c r="CHS11" s="318"/>
      <c r="CHT11" s="318"/>
      <c r="CHU11" s="318"/>
      <c r="CHV11" s="318"/>
      <c r="CHW11" s="318"/>
      <c r="CHX11" s="318"/>
      <c r="CHY11" s="318"/>
      <c r="CHZ11" s="318"/>
      <c r="CIA11" s="318"/>
      <c r="CIB11" s="318"/>
      <c r="CIC11" s="318"/>
      <c r="CID11" s="318"/>
      <c r="CIE11" s="318"/>
      <c r="CIF11" s="318"/>
      <c r="CIG11" s="318"/>
      <c r="CIH11" s="318"/>
      <c r="CII11" s="318"/>
      <c r="CIJ11" s="318"/>
      <c r="CIK11" s="318"/>
      <c r="CIL11" s="318"/>
      <c r="CIM11" s="318"/>
      <c r="CIN11" s="318"/>
      <c r="CIO11" s="318"/>
      <c r="CIP11" s="318"/>
      <c r="CIQ11" s="318"/>
      <c r="CIR11" s="318"/>
      <c r="CIS11" s="318"/>
      <c r="CIT11" s="318"/>
      <c r="CIU11" s="318"/>
      <c r="CIV11" s="318"/>
      <c r="CIW11" s="318"/>
      <c r="CIX11" s="318"/>
      <c r="CIY11" s="318"/>
      <c r="CIZ11" s="318"/>
      <c r="CJA11" s="318"/>
      <c r="CJB11" s="318"/>
      <c r="CJC11" s="318"/>
      <c r="CJD11" s="318"/>
      <c r="CJE11" s="318"/>
      <c r="CJF11" s="318"/>
      <c r="CJG11" s="318"/>
      <c r="CJH11" s="318"/>
      <c r="CJI11" s="318"/>
      <c r="CJJ11" s="318"/>
      <c r="CJK11" s="318"/>
      <c r="CJL11" s="318"/>
      <c r="CJM11" s="318"/>
      <c r="CJN11" s="318"/>
      <c r="CJO11" s="318"/>
      <c r="CJP11" s="318"/>
      <c r="CJQ11" s="318"/>
      <c r="CJR11" s="318"/>
      <c r="CJS11" s="318"/>
      <c r="CJT11" s="318"/>
      <c r="CJU11" s="318"/>
      <c r="CJV11" s="318"/>
      <c r="CJW11" s="318"/>
      <c r="CJX11" s="318"/>
      <c r="CJY11" s="318"/>
      <c r="CJZ11" s="318"/>
      <c r="CKA11" s="318"/>
      <c r="CKB11" s="318"/>
      <c r="CKC11" s="318"/>
      <c r="CKD11" s="318"/>
      <c r="CKE11" s="318"/>
      <c r="CKF11" s="318"/>
      <c r="CKG11" s="318"/>
      <c r="CKH11" s="318"/>
      <c r="CKI11" s="318"/>
      <c r="CKJ11" s="318"/>
      <c r="CKK11" s="318"/>
      <c r="CKL11" s="318"/>
      <c r="CKM11" s="318"/>
      <c r="CKN11" s="318"/>
      <c r="CKO11" s="318"/>
      <c r="CKP11" s="318"/>
      <c r="CKQ11" s="318"/>
      <c r="CKR11" s="318"/>
      <c r="CKS11" s="318"/>
      <c r="CKT11" s="318"/>
      <c r="CKU11" s="318"/>
      <c r="CKV11" s="318"/>
      <c r="CKW11" s="318"/>
      <c r="CKX11" s="318"/>
      <c r="CKY11" s="318"/>
      <c r="CKZ11" s="318"/>
      <c r="CLA11" s="318"/>
      <c r="CLB11" s="318"/>
      <c r="CLC11" s="318"/>
      <c r="CLD11" s="318"/>
      <c r="CLE11" s="318"/>
      <c r="CLF11" s="318"/>
      <c r="CLG11" s="318"/>
      <c r="CLH11" s="318"/>
      <c r="CLI11" s="318"/>
      <c r="CLJ11" s="318"/>
      <c r="CLK11" s="318"/>
      <c r="CLL11" s="318"/>
      <c r="CLM11" s="318"/>
      <c r="CLN11" s="318"/>
      <c r="CLO11" s="318"/>
      <c r="CLP11" s="318"/>
      <c r="CLQ11" s="318"/>
      <c r="CLR11" s="318"/>
      <c r="CLS11" s="318"/>
      <c r="CLT11" s="318"/>
      <c r="CLU11" s="318"/>
      <c r="CLV11" s="318"/>
      <c r="CLW11" s="318"/>
      <c r="CLX11" s="318"/>
      <c r="CLY11" s="318"/>
      <c r="CLZ11" s="318"/>
      <c r="CMA11" s="318"/>
      <c r="CMB11" s="318"/>
      <c r="CMC11" s="318"/>
      <c r="CMD11" s="318"/>
      <c r="CME11" s="318"/>
      <c r="CMF11" s="318"/>
      <c r="CMG11" s="318"/>
      <c r="CMH11" s="318"/>
      <c r="CMI11" s="318"/>
      <c r="CMJ11" s="318"/>
      <c r="CMK11" s="318"/>
      <c r="CML11" s="318"/>
      <c r="CMM11" s="318"/>
      <c r="CMN11" s="318"/>
      <c r="CMO11" s="318"/>
      <c r="CMP11" s="318"/>
      <c r="CMQ11" s="318"/>
      <c r="CMR11" s="318"/>
      <c r="CMS11" s="318"/>
      <c r="CMT11" s="318"/>
      <c r="CMU11" s="318"/>
      <c r="CMV11" s="318"/>
      <c r="CMW11" s="318"/>
      <c r="CMX11" s="318"/>
      <c r="CMY11" s="318"/>
      <c r="CMZ11" s="318"/>
      <c r="CNA11" s="318"/>
      <c r="CNB11" s="318"/>
      <c r="CNC11" s="318"/>
      <c r="CND11" s="318"/>
      <c r="CNE11" s="318"/>
      <c r="CNF11" s="318"/>
      <c r="CNG11" s="318"/>
      <c r="CNH11" s="318"/>
      <c r="CNI11" s="318"/>
      <c r="CNJ11" s="318"/>
      <c r="CNK11" s="318"/>
      <c r="CNL11" s="318"/>
      <c r="CNM11" s="318"/>
      <c r="CNN11" s="318"/>
      <c r="CNO11" s="318"/>
      <c r="CNP11" s="318"/>
      <c r="CNQ11" s="318"/>
      <c r="CNR11" s="318"/>
      <c r="CNS11" s="318"/>
      <c r="CNT11" s="318"/>
      <c r="CNU11" s="318"/>
      <c r="CNV11" s="318"/>
      <c r="CNW11" s="318"/>
      <c r="CNX11" s="318"/>
      <c r="CNY11" s="318"/>
      <c r="CNZ11" s="318"/>
      <c r="COA11" s="318"/>
      <c r="COB11" s="318"/>
      <c r="COC11" s="318"/>
      <c r="COD11" s="318"/>
      <c r="COE11" s="318"/>
      <c r="COF11" s="318"/>
      <c r="COG11" s="318"/>
      <c r="COH11" s="318"/>
      <c r="COI11" s="318"/>
      <c r="COJ11" s="318"/>
      <c r="COK11" s="318"/>
      <c r="COL11" s="318"/>
      <c r="COM11" s="318"/>
      <c r="CON11" s="318"/>
      <c r="COO11" s="318"/>
      <c r="COP11" s="318"/>
      <c r="COQ11" s="318"/>
      <c r="COR11" s="318"/>
      <c r="COS11" s="318"/>
      <c r="COT11" s="318"/>
      <c r="COU11" s="318"/>
      <c r="COV11" s="318"/>
      <c r="COW11" s="318"/>
      <c r="COX11" s="318"/>
      <c r="COY11" s="318"/>
      <c r="COZ11" s="318"/>
      <c r="CPA11" s="318"/>
      <c r="CPB11" s="318"/>
      <c r="CPC11" s="318"/>
      <c r="CPD11" s="318"/>
      <c r="CPE11" s="318"/>
      <c r="CPF11" s="318"/>
      <c r="CPG11" s="318"/>
      <c r="CPH11" s="318"/>
      <c r="CPI11" s="318"/>
      <c r="CPJ11" s="318"/>
      <c r="CPK11" s="318"/>
      <c r="CPL11" s="318"/>
      <c r="CPM11" s="318"/>
      <c r="CPN11" s="318"/>
      <c r="CPO11" s="318"/>
      <c r="CPP11" s="318"/>
      <c r="CPQ11" s="318"/>
      <c r="CPR11" s="318"/>
      <c r="CPS11" s="318"/>
      <c r="CPT11" s="318"/>
      <c r="CPU11" s="318"/>
      <c r="CPV11" s="318"/>
      <c r="CPW11" s="318"/>
      <c r="CPX11" s="318"/>
      <c r="CPY11" s="318"/>
      <c r="CPZ11" s="318"/>
      <c r="CQA11" s="318"/>
      <c r="CQB11" s="318"/>
      <c r="CQC11" s="318"/>
      <c r="CQD11" s="318"/>
      <c r="CQE11" s="318"/>
      <c r="CQF11" s="318"/>
      <c r="CQG11" s="318"/>
      <c r="CQH11" s="318"/>
      <c r="CQI11" s="318"/>
      <c r="CQJ11" s="318"/>
      <c r="CQK11" s="318"/>
      <c r="CQL11" s="318"/>
      <c r="CQM11" s="318"/>
      <c r="CQN11" s="318"/>
      <c r="CQO11" s="318"/>
      <c r="CQP11" s="318"/>
      <c r="CQQ11" s="318"/>
      <c r="CQR11" s="318"/>
      <c r="CQS11" s="318"/>
      <c r="CQT11" s="318"/>
      <c r="CQU11" s="318"/>
      <c r="CQV11" s="318"/>
      <c r="CQW11" s="318"/>
      <c r="CQX11" s="318"/>
      <c r="CQY11" s="318"/>
      <c r="CQZ11" s="318"/>
      <c r="CRA11" s="318"/>
      <c r="CRB11" s="318"/>
      <c r="CRC11" s="318"/>
      <c r="CRD11" s="318"/>
      <c r="CRE11" s="318"/>
      <c r="CRF11" s="318"/>
      <c r="CRG11" s="318"/>
      <c r="CRH11" s="318"/>
      <c r="CRI11" s="318"/>
      <c r="CRJ11" s="318"/>
      <c r="CRK11" s="318"/>
      <c r="CRL11" s="318"/>
      <c r="CRM11" s="318"/>
      <c r="CRN11" s="318"/>
      <c r="CRO11" s="318"/>
      <c r="CRP11" s="318"/>
      <c r="CRQ11" s="318"/>
      <c r="CRR11" s="318"/>
      <c r="CRS11" s="318"/>
      <c r="CRT11" s="318"/>
      <c r="CRU11" s="318"/>
      <c r="CRV11" s="318"/>
      <c r="CRW11" s="318"/>
      <c r="CRX11" s="318"/>
      <c r="CRY11" s="318"/>
      <c r="CRZ11" s="318"/>
      <c r="CSA11" s="318"/>
      <c r="CSB11" s="318"/>
      <c r="CSC11" s="318"/>
      <c r="CSD11" s="318"/>
      <c r="CSE11" s="318"/>
      <c r="CSF11" s="318"/>
      <c r="CSG11" s="318"/>
      <c r="CSH11" s="318"/>
      <c r="CSI11" s="318"/>
      <c r="CSJ11" s="318"/>
      <c r="CSK11" s="318"/>
      <c r="CSL11" s="318"/>
      <c r="CSM11" s="318"/>
      <c r="CSN11" s="318"/>
      <c r="CSO11" s="318"/>
      <c r="CSP11" s="318"/>
      <c r="CSQ11" s="318"/>
      <c r="CSR11" s="318"/>
      <c r="CSS11" s="318"/>
      <c r="CST11" s="318"/>
      <c r="CSU11" s="318"/>
      <c r="CSV11" s="318"/>
      <c r="CSW11" s="318"/>
      <c r="CSX11" s="318"/>
      <c r="CSY11" s="318"/>
      <c r="CSZ11" s="318"/>
      <c r="CTA11" s="318"/>
      <c r="CTB11" s="318"/>
      <c r="CTC11" s="318"/>
      <c r="CTD11" s="318"/>
      <c r="CTE11" s="318"/>
      <c r="CTF11" s="318"/>
      <c r="CTG11" s="318"/>
      <c r="CTH11" s="318"/>
      <c r="CTI11" s="318"/>
      <c r="CTJ11" s="318"/>
      <c r="CTK11" s="318"/>
      <c r="CTL11" s="318"/>
      <c r="CTM11" s="318"/>
      <c r="CTN11" s="318"/>
      <c r="CTO11" s="318"/>
      <c r="CTP11" s="318"/>
      <c r="CTQ11" s="318"/>
      <c r="CTR11" s="318"/>
      <c r="CTS11" s="318"/>
      <c r="CTT11" s="318"/>
      <c r="CTU11" s="318"/>
      <c r="CTV11" s="318"/>
      <c r="CTW11" s="318"/>
      <c r="CTX11" s="318"/>
      <c r="CTY11" s="318"/>
      <c r="CTZ11" s="318"/>
      <c r="CUA11" s="318"/>
      <c r="CUB11" s="318"/>
      <c r="CUC11" s="318"/>
      <c r="CUD11" s="318"/>
      <c r="CUE11" s="318"/>
      <c r="CUF11" s="318"/>
      <c r="CUG11" s="318"/>
      <c r="CUH11" s="318"/>
      <c r="CUI11" s="318"/>
      <c r="CUJ11" s="318"/>
      <c r="CUK11" s="318"/>
      <c r="CUL11" s="318"/>
      <c r="CUM11" s="318"/>
      <c r="CUN11" s="318"/>
      <c r="CUO11" s="318"/>
      <c r="CUP11" s="318"/>
      <c r="CUQ11" s="318"/>
      <c r="CUR11" s="318"/>
      <c r="CUS11" s="318"/>
      <c r="CUT11" s="318"/>
      <c r="CUU11" s="318"/>
      <c r="CUV11" s="318"/>
      <c r="CUW11" s="318"/>
      <c r="CUX11" s="318"/>
      <c r="CUY11" s="318"/>
      <c r="CUZ11" s="318"/>
      <c r="CVA11" s="318"/>
      <c r="CVB11" s="318"/>
      <c r="CVC11" s="318"/>
      <c r="CVD11" s="318"/>
      <c r="CVE11" s="318"/>
      <c r="CVF11" s="318"/>
      <c r="CVG11" s="318"/>
      <c r="CVH11" s="318"/>
      <c r="CVI11" s="318"/>
      <c r="CVJ11" s="318"/>
      <c r="CVK11" s="318"/>
      <c r="CVL11" s="318"/>
      <c r="CVM11" s="318"/>
      <c r="CVN11" s="318"/>
      <c r="CVO11" s="318"/>
      <c r="CVP11" s="318"/>
      <c r="CVQ11" s="318"/>
      <c r="CVR11" s="318"/>
      <c r="CVS11" s="318"/>
      <c r="CVT11" s="318"/>
      <c r="CVU11" s="318"/>
      <c r="CVV11" s="318"/>
      <c r="CVW11" s="318"/>
      <c r="CVX11" s="318"/>
      <c r="CVY11" s="318"/>
      <c r="CVZ11" s="318"/>
      <c r="CWA11" s="318"/>
      <c r="CWB11" s="318"/>
      <c r="CWC11" s="318"/>
      <c r="CWD11" s="318"/>
      <c r="CWE11" s="318"/>
      <c r="CWF11" s="318"/>
      <c r="CWG11" s="318"/>
      <c r="CWH11" s="318"/>
      <c r="CWI11" s="318"/>
      <c r="CWJ11" s="318"/>
      <c r="CWK11" s="318"/>
      <c r="CWL11" s="318"/>
      <c r="CWM11" s="318"/>
      <c r="CWN11" s="318"/>
      <c r="CWO11" s="318"/>
      <c r="CWP11" s="318"/>
      <c r="CWQ11" s="318"/>
      <c r="CWR11" s="318"/>
      <c r="CWS11" s="318"/>
      <c r="CWT11" s="318"/>
      <c r="CWU11" s="318"/>
      <c r="CWV11" s="318"/>
      <c r="CWW11" s="318"/>
      <c r="CWX11" s="318"/>
      <c r="CWY11" s="318"/>
      <c r="CWZ11" s="318"/>
      <c r="CXA11" s="318"/>
      <c r="CXB11" s="318"/>
      <c r="CXC11" s="318"/>
      <c r="CXD11" s="318"/>
      <c r="CXE11" s="318"/>
      <c r="CXF11" s="318"/>
      <c r="CXG11" s="318"/>
      <c r="CXH11" s="318"/>
      <c r="CXI11" s="318"/>
      <c r="CXJ11" s="318"/>
      <c r="CXK11" s="318"/>
      <c r="CXL11" s="318"/>
      <c r="CXM11" s="318"/>
      <c r="CXN11" s="318"/>
      <c r="CXO11" s="318"/>
      <c r="CXP11" s="318"/>
      <c r="CXQ11" s="318"/>
      <c r="CXR11" s="318"/>
      <c r="CXS11" s="318"/>
      <c r="CXT11" s="318"/>
      <c r="CXU11" s="318"/>
      <c r="CXV11" s="318"/>
      <c r="CXW11" s="318"/>
      <c r="CXX11" s="318"/>
      <c r="CXY11" s="318"/>
      <c r="CXZ11" s="318"/>
      <c r="CYA11" s="318"/>
      <c r="CYB11" s="318"/>
      <c r="CYC11" s="318"/>
      <c r="CYD11" s="318"/>
      <c r="CYE11" s="318"/>
      <c r="CYF11" s="318"/>
      <c r="CYG11" s="318"/>
      <c r="CYH11" s="318"/>
      <c r="CYI11" s="318"/>
      <c r="CYJ11" s="318"/>
      <c r="CYK11" s="318"/>
      <c r="CYL11" s="318"/>
      <c r="CYM11" s="318"/>
      <c r="CYN11" s="318"/>
      <c r="CYO11" s="318"/>
      <c r="CYP11" s="318"/>
      <c r="CYQ11" s="318"/>
      <c r="CYR11" s="318"/>
      <c r="CYS11" s="318"/>
      <c r="CYT11" s="318"/>
      <c r="CYU11" s="318"/>
      <c r="CYV11" s="318"/>
      <c r="CYW11" s="318"/>
      <c r="CYX11" s="318"/>
      <c r="CYY11" s="318"/>
      <c r="CYZ11" s="318"/>
      <c r="CZA11" s="318"/>
      <c r="CZB11" s="318"/>
      <c r="CZC11" s="318"/>
      <c r="CZD11" s="318"/>
      <c r="CZE11" s="318"/>
      <c r="CZF11" s="318"/>
      <c r="CZG11" s="318"/>
      <c r="CZH11" s="318"/>
      <c r="CZI11" s="318"/>
      <c r="CZJ11" s="318"/>
      <c r="CZK11" s="318"/>
      <c r="CZL11" s="318"/>
      <c r="CZM11" s="318"/>
      <c r="CZN11" s="318"/>
      <c r="CZO11" s="318"/>
      <c r="CZP11" s="318"/>
      <c r="CZQ11" s="318"/>
      <c r="CZR11" s="318"/>
      <c r="CZS11" s="318"/>
      <c r="CZT11" s="318"/>
      <c r="CZU11" s="318"/>
      <c r="CZV11" s="318"/>
      <c r="CZW11" s="318"/>
      <c r="CZX11" s="318"/>
      <c r="CZY11" s="318"/>
      <c r="CZZ11" s="318"/>
      <c r="DAA11" s="318"/>
      <c r="DAB11" s="318"/>
      <c r="DAC11" s="318"/>
      <c r="DAD11" s="318"/>
      <c r="DAE11" s="318"/>
      <c r="DAF11" s="318"/>
      <c r="DAG11" s="318"/>
      <c r="DAH11" s="318"/>
      <c r="DAI11" s="318"/>
      <c r="DAJ11" s="318"/>
      <c r="DAK11" s="318"/>
      <c r="DAL11" s="318"/>
      <c r="DAM11" s="318"/>
      <c r="DAN11" s="318"/>
      <c r="DAO11" s="318"/>
      <c r="DAP11" s="318"/>
      <c r="DAQ11" s="318"/>
      <c r="DAR11" s="318"/>
      <c r="DAS11" s="318"/>
      <c r="DAT11" s="318"/>
      <c r="DAU11" s="318"/>
      <c r="DAV11" s="318"/>
      <c r="DAW11" s="318"/>
      <c r="DAX11" s="318"/>
      <c r="DAY11" s="318"/>
      <c r="DAZ11" s="318"/>
      <c r="DBA11" s="318"/>
      <c r="DBB11" s="318"/>
      <c r="DBC11" s="318"/>
      <c r="DBD11" s="318"/>
      <c r="DBE11" s="318"/>
      <c r="DBF11" s="318"/>
      <c r="DBG11" s="318"/>
      <c r="DBH11" s="318"/>
      <c r="DBI11" s="318"/>
      <c r="DBJ11" s="318"/>
      <c r="DBK11" s="318"/>
      <c r="DBL11" s="318"/>
      <c r="DBM11" s="318"/>
      <c r="DBN11" s="318"/>
      <c r="DBO11" s="318"/>
      <c r="DBP11" s="318"/>
      <c r="DBQ11" s="318"/>
      <c r="DBR11" s="318"/>
      <c r="DBS11" s="318"/>
      <c r="DBT11" s="318"/>
      <c r="DBU11" s="318"/>
      <c r="DBV11" s="318"/>
      <c r="DBW11" s="318"/>
      <c r="DBX11" s="318"/>
      <c r="DBY11" s="318"/>
      <c r="DBZ11" s="318"/>
      <c r="DCA11" s="318"/>
      <c r="DCB11" s="318"/>
      <c r="DCC11" s="318"/>
      <c r="DCD11" s="318"/>
      <c r="DCE11" s="318"/>
      <c r="DCF11" s="318"/>
      <c r="DCG11" s="318"/>
      <c r="DCH11" s="318"/>
      <c r="DCI11" s="318"/>
      <c r="DCJ11" s="318"/>
      <c r="DCK11" s="318"/>
      <c r="DCL11" s="318"/>
      <c r="DCM11" s="318"/>
      <c r="DCN11" s="318"/>
      <c r="DCO11" s="318"/>
      <c r="DCP11" s="318"/>
      <c r="DCQ11" s="318"/>
      <c r="DCR11" s="318"/>
      <c r="DCS11" s="318"/>
      <c r="DCT11" s="318"/>
      <c r="DCU11" s="318"/>
      <c r="DCV11" s="318"/>
      <c r="DCW11" s="318"/>
      <c r="DCX11" s="318"/>
      <c r="DCY11" s="318"/>
      <c r="DCZ11" s="318"/>
      <c r="DDA11" s="318"/>
      <c r="DDB11" s="318"/>
      <c r="DDC11" s="318"/>
      <c r="DDD11" s="318"/>
      <c r="DDE11" s="318"/>
      <c r="DDF11" s="318"/>
      <c r="DDG11" s="318"/>
      <c r="DDH11" s="318"/>
      <c r="DDI11" s="318"/>
      <c r="DDJ11" s="318"/>
      <c r="DDK11" s="318"/>
      <c r="DDL11" s="318"/>
      <c r="DDM11" s="318"/>
      <c r="DDN11" s="318"/>
      <c r="DDO11" s="318"/>
      <c r="DDP11" s="318"/>
      <c r="DDQ11" s="318"/>
      <c r="DDR11" s="318"/>
      <c r="DDS11" s="318"/>
      <c r="DDT11" s="318"/>
      <c r="DDU11" s="318"/>
      <c r="DDV11" s="318"/>
      <c r="DDW11" s="318"/>
      <c r="DDX11" s="318"/>
      <c r="DDY11" s="318"/>
      <c r="DDZ11" s="318"/>
      <c r="DEA11" s="318"/>
      <c r="DEB11" s="318"/>
      <c r="DEC11" s="318"/>
      <c r="DED11" s="318"/>
      <c r="DEE11" s="318"/>
      <c r="DEF11" s="318"/>
      <c r="DEG11" s="318"/>
      <c r="DEH11" s="318"/>
      <c r="DEI11" s="318"/>
      <c r="DEJ11" s="318"/>
      <c r="DEK11" s="318"/>
      <c r="DEL11" s="318"/>
      <c r="DEM11" s="318"/>
      <c r="DEN11" s="318"/>
      <c r="DEO11" s="318"/>
      <c r="DEP11" s="318"/>
      <c r="DEQ11" s="318"/>
      <c r="DER11" s="318"/>
      <c r="DES11" s="318"/>
      <c r="DET11" s="318"/>
      <c r="DEU11" s="318"/>
      <c r="DEV11" s="318"/>
      <c r="DEW11" s="318"/>
      <c r="DEX11" s="318"/>
      <c r="DEY11" s="318"/>
      <c r="DEZ11" s="318"/>
      <c r="DFA11" s="318"/>
      <c r="DFB11" s="318"/>
      <c r="DFC11" s="318"/>
      <c r="DFD11" s="318"/>
      <c r="DFE11" s="318"/>
      <c r="DFF11" s="318"/>
      <c r="DFG11" s="318"/>
      <c r="DFH11" s="318"/>
      <c r="DFI11" s="318"/>
      <c r="DFJ11" s="318"/>
      <c r="DFK11" s="318"/>
      <c r="DFL11" s="318"/>
      <c r="DFM11" s="318"/>
      <c r="DFN11" s="318"/>
      <c r="DFO11" s="318"/>
      <c r="DFP11" s="318"/>
      <c r="DFQ11" s="318"/>
      <c r="DFR11" s="318"/>
      <c r="DFS11" s="318"/>
      <c r="DFT11" s="318"/>
      <c r="DFU11" s="318"/>
      <c r="DFV11" s="318"/>
      <c r="DFW11" s="318"/>
      <c r="DFX11" s="318"/>
      <c r="DFY11" s="318"/>
      <c r="DFZ11" s="318"/>
      <c r="DGA11" s="318"/>
      <c r="DGB11" s="318"/>
      <c r="DGC11" s="318"/>
      <c r="DGD11" s="318"/>
      <c r="DGE11" s="318"/>
      <c r="DGF11" s="318"/>
      <c r="DGG11" s="318"/>
      <c r="DGH11" s="318"/>
      <c r="DGI11" s="318"/>
      <c r="DGJ11" s="318"/>
      <c r="DGK11" s="318"/>
      <c r="DGL11" s="318"/>
      <c r="DGM11" s="318"/>
      <c r="DGN11" s="318"/>
      <c r="DGO11" s="318"/>
      <c r="DGP11" s="318"/>
      <c r="DGQ11" s="318"/>
      <c r="DGR11" s="318"/>
      <c r="DGS11" s="318"/>
      <c r="DGT11" s="318"/>
      <c r="DGU11" s="318"/>
      <c r="DGV11" s="318"/>
      <c r="DGW11" s="318"/>
      <c r="DGX11" s="318"/>
      <c r="DGY11" s="318"/>
      <c r="DGZ11" s="318"/>
      <c r="DHA11" s="318"/>
      <c r="DHB11" s="318"/>
      <c r="DHC11" s="318"/>
      <c r="DHD11" s="318"/>
      <c r="DHE11" s="318"/>
      <c r="DHF11" s="318"/>
      <c r="DHG11" s="318"/>
      <c r="DHH11" s="318"/>
      <c r="DHI11" s="318"/>
      <c r="DHJ11" s="318"/>
      <c r="DHK11" s="318"/>
      <c r="DHL11" s="318"/>
      <c r="DHM11" s="318"/>
      <c r="DHN11" s="318"/>
      <c r="DHO11" s="318"/>
      <c r="DHP11" s="318"/>
      <c r="DHQ11" s="318"/>
      <c r="DHR11" s="318"/>
      <c r="DHS11" s="318"/>
      <c r="DHT11" s="318"/>
      <c r="DHU11" s="318"/>
      <c r="DHV11" s="318"/>
      <c r="DHW11" s="318"/>
      <c r="DHX11" s="318"/>
      <c r="DHY11" s="318"/>
      <c r="DHZ11" s="318"/>
      <c r="DIA11" s="318"/>
      <c r="DIB11" s="318"/>
      <c r="DIC11" s="318"/>
      <c r="DID11" s="318"/>
      <c r="DIE11" s="318"/>
      <c r="DIF11" s="318"/>
      <c r="DIG11" s="318"/>
      <c r="DIH11" s="318"/>
      <c r="DII11" s="318"/>
      <c r="DIJ11" s="318"/>
      <c r="DIK11" s="318"/>
      <c r="DIL11" s="318"/>
      <c r="DIM11" s="318"/>
      <c r="DIN11" s="318"/>
      <c r="DIO11" s="318"/>
      <c r="DIP11" s="318"/>
      <c r="DIQ11" s="318"/>
      <c r="DIR11" s="318"/>
      <c r="DIS11" s="318"/>
      <c r="DIT11" s="318"/>
      <c r="DIU11" s="318"/>
      <c r="DIV11" s="318"/>
      <c r="DIW11" s="318"/>
      <c r="DIX11" s="318"/>
      <c r="DIY11" s="318"/>
      <c r="DIZ11" s="318"/>
      <c r="DJA11" s="318"/>
      <c r="DJB11" s="318"/>
      <c r="DJC11" s="318"/>
      <c r="DJD11" s="318"/>
      <c r="DJE11" s="318"/>
      <c r="DJF11" s="318"/>
      <c r="DJG11" s="318"/>
      <c r="DJH11" s="318"/>
      <c r="DJI11" s="318"/>
      <c r="DJJ11" s="318"/>
      <c r="DJK11" s="318"/>
      <c r="DJL11" s="318"/>
      <c r="DJM11" s="318"/>
      <c r="DJN11" s="318"/>
      <c r="DJO11" s="318"/>
      <c r="DJP11" s="318"/>
      <c r="DJQ11" s="318"/>
      <c r="DJR11" s="318"/>
      <c r="DJS11" s="318"/>
      <c r="DJT11" s="318"/>
      <c r="DJU11" s="318"/>
      <c r="DJV11" s="318"/>
      <c r="DJW11" s="318"/>
      <c r="DJX11" s="318"/>
      <c r="DJY11" s="318"/>
      <c r="DJZ11" s="318"/>
      <c r="DKA11" s="318"/>
      <c r="DKB11" s="318"/>
      <c r="DKC11" s="318"/>
      <c r="DKD11" s="318"/>
      <c r="DKE11" s="318"/>
      <c r="DKF11" s="318"/>
      <c r="DKG11" s="318"/>
      <c r="DKH11" s="318"/>
      <c r="DKI11" s="318"/>
      <c r="DKJ11" s="318"/>
      <c r="DKK11" s="318"/>
      <c r="DKL11" s="318"/>
      <c r="DKM11" s="318"/>
      <c r="DKN11" s="318"/>
      <c r="DKO11" s="318"/>
      <c r="DKP11" s="318"/>
      <c r="DKQ11" s="318"/>
      <c r="DKR11" s="318"/>
      <c r="DKS11" s="318"/>
      <c r="DKT11" s="318"/>
      <c r="DKU11" s="318"/>
      <c r="DKV11" s="318"/>
      <c r="DKW11" s="318"/>
      <c r="DKX11" s="318"/>
      <c r="DKY11" s="318"/>
      <c r="DKZ11" s="318"/>
      <c r="DLA11" s="318"/>
      <c r="DLB11" s="318"/>
      <c r="DLC11" s="318"/>
      <c r="DLD11" s="318"/>
      <c r="DLE11" s="318"/>
      <c r="DLF11" s="318"/>
      <c r="DLG11" s="318"/>
      <c r="DLH11" s="318"/>
      <c r="DLI11" s="318"/>
      <c r="DLJ11" s="318"/>
      <c r="DLK11" s="318"/>
      <c r="DLL11" s="318"/>
      <c r="DLM11" s="318"/>
      <c r="DLN11" s="318"/>
      <c r="DLO11" s="318"/>
      <c r="DLP11" s="318"/>
      <c r="DLQ11" s="318"/>
      <c r="DLR11" s="318"/>
      <c r="DLS11" s="318"/>
      <c r="DLT11" s="318"/>
      <c r="DLU11" s="318"/>
      <c r="DLV11" s="318"/>
      <c r="DLW11" s="318"/>
      <c r="DLX11" s="318"/>
      <c r="DLY11" s="318"/>
      <c r="DLZ11" s="318"/>
      <c r="DMA11" s="318"/>
      <c r="DMB11" s="318"/>
      <c r="DMC11" s="318"/>
      <c r="DMD11" s="318"/>
      <c r="DME11" s="318"/>
      <c r="DMF11" s="318"/>
      <c r="DMG11" s="318"/>
      <c r="DMH11" s="318"/>
      <c r="DMI11" s="318"/>
      <c r="DMJ11" s="318"/>
      <c r="DMK11" s="318"/>
      <c r="DML11" s="318"/>
      <c r="DMM11" s="318"/>
      <c r="DMN11" s="318"/>
      <c r="DMO11" s="318"/>
      <c r="DMP11" s="318"/>
      <c r="DMQ11" s="318"/>
      <c r="DMR11" s="318"/>
      <c r="DMS11" s="318"/>
      <c r="DMT11" s="318"/>
      <c r="DMU11" s="318"/>
      <c r="DMV11" s="318"/>
      <c r="DMW11" s="318"/>
      <c r="DMX11" s="318"/>
      <c r="DMY11" s="318"/>
      <c r="DMZ11" s="318"/>
      <c r="DNA11" s="318"/>
      <c r="DNB11" s="318"/>
      <c r="DNC11" s="318"/>
      <c r="DND11" s="318"/>
      <c r="DNE11" s="318"/>
      <c r="DNF11" s="318"/>
      <c r="DNG11" s="318"/>
      <c r="DNH11" s="318"/>
      <c r="DNI11" s="318"/>
      <c r="DNJ11" s="318"/>
      <c r="DNK11" s="318"/>
      <c r="DNL11" s="318"/>
      <c r="DNM11" s="318"/>
      <c r="DNN11" s="318"/>
      <c r="DNO11" s="318"/>
      <c r="DNP11" s="318"/>
      <c r="DNQ11" s="318"/>
      <c r="DNR11" s="318"/>
      <c r="DNS11" s="318"/>
      <c r="DNT11" s="318"/>
      <c r="DNU11" s="318"/>
      <c r="DNV11" s="318"/>
      <c r="DNW11" s="318"/>
      <c r="DNX11" s="318"/>
      <c r="DNY11" s="318"/>
      <c r="DNZ11" s="318"/>
      <c r="DOA11" s="318"/>
      <c r="DOB11" s="318"/>
      <c r="DOC11" s="318"/>
      <c r="DOD11" s="318"/>
      <c r="DOE11" s="318"/>
      <c r="DOF11" s="318"/>
      <c r="DOG11" s="318"/>
      <c r="DOH11" s="318"/>
      <c r="DOI11" s="318"/>
      <c r="DOJ11" s="318"/>
      <c r="DOK11" s="318"/>
      <c r="DOL11" s="318"/>
      <c r="DOM11" s="318"/>
      <c r="DON11" s="318"/>
      <c r="DOO11" s="318"/>
      <c r="DOP11" s="318"/>
      <c r="DOQ11" s="318"/>
      <c r="DOR11" s="318"/>
      <c r="DOS11" s="318"/>
      <c r="DOT11" s="318"/>
      <c r="DOU11" s="318"/>
      <c r="DOV11" s="318"/>
      <c r="DOW11" s="318"/>
      <c r="DOX11" s="318"/>
      <c r="DOY11" s="318"/>
      <c r="DOZ11" s="318"/>
      <c r="DPA11" s="318"/>
      <c r="DPB11" s="318"/>
      <c r="DPC11" s="318"/>
      <c r="DPD11" s="318"/>
      <c r="DPE11" s="318"/>
      <c r="DPF11" s="318"/>
      <c r="DPG11" s="318"/>
      <c r="DPH11" s="318"/>
      <c r="DPI11" s="318"/>
      <c r="DPJ11" s="318"/>
      <c r="DPK11" s="318"/>
      <c r="DPL11" s="318"/>
      <c r="DPM11" s="318"/>
      <c r="DPN11" s="318"/>
      <c r="DPO11" s="318"/>
      <c r="DPP11" s="318"/>
      <c r="DPQ11" s="318"/>
      <c r="DPR11" s="318"/>
      <c r="DPS11" s="318"/>
      <c r="DPT11" s="318"/>
      <c r="DPU11" s="318"/>
      <c r="DPV11" s="318"/>
      <c r="DPW11" s="318"/>
      <c r="DPX11" s="318"/>
      <c r="DPY11" s="318"/>
      <c r="DPZ11" s="318"/>
      <c r="DQA11" s="318"/>
      <c r="DQB11" s="318"/>
      <c r="DQC11" s="318"/>
      <c r="DQD11" s="318"/>
      <c r="DQE11" s="318"/>
      <c r="DQF11" s="318"/>
      <c r="DQG11" s="318"/>
      <c r="DQH11" s="318"/>
      <c r="DQI11" s="318"/>
      <c r="DQJ11" s="318"/>
      <c r="DQK11" s="318"/>
      <c r="DQL11" s="318"/>
      <c r="DQM11" s="318"/>
      <c r="DQN11" s="318"/>
      <c r="DQO11" s="318"/>
      <c r="DQP11" s="318"/>
      <c r="DQQ11" s="318"/>
      <c r="DQR11" s="318"/>
      <c r="DQS11" s="318"/>
      <c r="DQT11" s="318"/>
      <c r="DQU11" s="318"/>
      <c r="DQV11" s="318"/>
      <c r="DQW11" s="318"/>
      <c r="DQX11" s="318"/>
      <c r="DQY11" s="318"/>
      <c r="DQZ11" s="318"/>
      <c r="DRA11" s="318"/>
      <c r="DRB11" s="318"/>
      <c r="DRC11" s="318"/>
      <c r="DRD11" s="318"/>
      <c r="DRE11" s="318"/>
      <c r="DRF11" s="318"/>
      <c r="DRG11" s="318"/>
      <c r="DRH11" s="318"/>
      <c r="DRI11" s="318"/>
      <c r="DRJ11" s="318"/>
      <c r="DRK11" s="318"/>
      <c r="DRL11" s="318"/>
      <c r="DRM11" s="318"/>
      <c r="DRN11" s="318"/>
      <c r="DRO11" s="318"/>
      <c r="DRP11" s="318"/>
      <c r="DRQ11" s="318"/>
      <c r="DRR11" s="318"/>
      <c r="DRS11" s="318"/>
      <c r="DRT11" s="318"/>
      <c r="DRU11" s="318"/>
      <c r="DRV11" s="318"/>
      <c r="DRW11" s="318"/>
      <c r="DRX11" s="318"/>
      <c r="DRY11" s="318"/>
      <c r="DRZ11" s="318"/>
      <c r="DSA11" s="318"/>
      <c r="DSB11" s="318"/>
      <c r="DSC11" s="318"/>
      <c r="DSD11" s="318"/>
      <c r="DSE11" s="318"/>
      <c r="DSF11" s="318"/>
      <c r="DSG11" s="318"/>
      <c r="DSH11" s="318"/>
      <c r="DSI11" s="318"/>
      <c r="DSJ11" s="318"/>
      <c r="DSK11" s="318"/>
      <c r="DSL11" s="318"/>
      <c r="DSM11" s="318"/>
      <c r="DSN11" s="318"/>
      <c r="DSO11" s="318"/>
      <c r="DSP11" s="318"/>
      <c r="DSQ11" s="318"/>
      <c r="DSR11" s="318"/>
      <c r="DSS11" s="318"/>
      <c r="DST11" s="318"/>
      <c r="DSU11" s="318"/>
      <c r="DSV11" s="318"/>
      <c r="DSW11" s="318"/>
      <c r="DSX11" s="318"/>
      <c r="DSY11" s="318"/>
      <c r="DSZ11" s="318"/>
      <c r="DTA11" s="318"/>
      <c r="DTB11" s="318"/>
      <c r="DTC11" s="318"/>
      <c r="DTD11" s="318"/>
      <c r="DTE11" s="318"/>
      <c r="DTF11" s="318"/>
      <c r="DTG11" s="318"/>
      <c r="DTH11" s="318"/>
      <c r="DTI11" s="318"/>
      <c r="DTJ11" s="318"/>
      <c r="DTK11" s="318"/>
      <c r="DTL11" s="318"/>
      <c r="DTM11" s="318"/>
      <c r="DTN11" s="318"/>
      <c r="DTO11" s="318"/>
      <c r="DTP11" s="318"/>
      <c r="DTQ11" s="318"/>
      <c r="DTR11" s="318"/>
      <c r="DTS11" s="318"/>
      <c r="DTT11" s="318"/>
      <c r="DTU11" s="318"/>
      <c r="DTV11" s="318"/>
      <c r="DTW11" s="318"/>
      <c r="DTX11" s="318"/>
      <c r="DTY11" s="318"/>
      <c r="DTZ11" s="318"/>
      <c r="DUA11" s="318"/>
      <c r="DUB11" s="318"/>
      <c r="DUC11" s="318"/>
      <c r="DUD11" s="318"/>
      <c r="DUE11" s="318"/>
      <c r="DUF11" s="318"/>
      <c r="DUG11" s="318"/>
      <c r="DUH11" s="318"/>
      <c r="DUI11" s="318"/>
      <c r="DUJ11" s="318"/>
      <c r="DUK11" s="318"/>
      <c r="DUL11" s="318"/>
      <c r="DUM11" s="318"/>
      <c r="DUN11" s="318"/>
      <c r="DUO11" s="318"/>
      <c r="DUP11" s="318"/>
      <c r="DUQ11" s="318"/>
      <c r="DUR11" s="318"/>
      <c r="DUS11" s="318"/>
      <c r="DUT11" s="318"/>
      <c r="DUU11" s="318"/>
      <c r="DUV11" s="318"/>
      <c r="DUW11" s="318"/>
      <c r="DUX11" s="318"/>
      <c r="DUY11" s="318"/>
      <c r="DUZ11" s="318"/>
      <c r="DVA11" s="318"/>
      <c r="DVB11" s="318"/>
      <c r="DVC11" s="318"/>
      <c r="DVD11" s="318"/>
      <c r="DVE11" s="318"/>
      <c r="DVF11" s="318"/>
      <c r="DVG11" s="318"/>
      <c r="DVH11" s="318"/>
      <c r="DVI11" s="318"/>
      <c r="DVJ11" s="318"/>
      <c r="DVK11" s="318"/>
      <c r="DVL11" s="318"/>
      <c r="DVM11" s="318"/>
      <c r="DVN11" s="318"/>
      <c r="DVO11" s="318"/>
      <c r="DVP11" s="318"/>
      <c r="DVQ11" s="318"/>
      <c r="DVR11" s="318"/>
      <c r="DVS11" s="318"/>
      <c r="DVT11" s="318"/>
      <c r="DVU11" s="318"/>
      <c r="DVV11" s="318"/>
      <c r="DVW11" s="318"/>
      <c r="DVX11" s="318"/>
      <c r="DVY11" s="318"/>
      <c r="DVZ11" s="318"/>
      <c r="DWA11" s="318"/>
      <c r="DWB11" s="318"/>
      <c r="DWC11" s="318"/>
      <c r="DWD11" s="318"/>
      <c r="DWE11" s="318"/>
      <c r="DWF11" s="318"/>
      <c r="DWG11" s="318"/>
      <c r="DWH11" s="318"/>
      <c r="DWI11" s="318"/>
      <c r="DWJ11" s="318"/>
      <c r="DWK11" s="318"/>
      <c r="DWL11" s="318"/>
      <c r="DWM11" s="318"/>
      <c r="DWN11" s="318"/>
      <c r="DWO11" s="318"/>
      <c r="DWP11" s="318"/>
      <c r="DWQ11" s="318"/>
      <c r="DWR11" s="318"/>
      <c r="DWS11" s="318"/>
      <c r="DWT11" s="318"/>
      <c r="DWU11" s="318"/>
      <c r="DWV11" s="318"/>
      <c r="DWW11" s="318"/>
      <c r="DWX11" s="318"/>
      <c r="DWY11" s="318"/>
      <c r="DWZ11" s="318"/>
      <c r="DXA11" s="318"/>
      <c r="DXB11" s="318"/>
      <c r="DXC11" s="318"/>
      <c r="DXD11" s="318"/>
      <c r="DXE11" s="318"/>
      <c r="DXF11" s="318"/>
      <c r="DXG11" s="318"/>
      <c r="DXH11" s="318"/>
      <c r="DXI11" s="318"/>
      <c r="DXJ11" s="318"/>
      <c r="DXK11" s="318"/>
      <c r="DXL11" s="318"/>
      <c r="DXM11" s="318"/>
      <c r="DXN11" s="318"/>
      <c r="DXO11" s="318"/>
      <c r="DXP11" s="318"/>
      <c r="DXQ11" s="318"/>
      <c r="DXR11" s="318"/>
      <c r="DXS11" s="318"/>
      <c r="DXT11" s="318"/>
      <c r="DXU11" s="318"/>
      <c r="DXV11" s="318"/>
      <c r="DXW11" s="318"/>
      <c r="DXX11" s="318"/>
      <c r="DXY11" s="318"/>
      <c r="DXZ11" s="318"/>
      <c r="DYA11" s="318"/>
      <c r="DYB11" s="318"/>
      <c r="DYC11" s="318"/>
      <c r="DYD11" s="318"/>
      <c r="DYE11" s="318"/>
      <c r="DYF11" s="318"/>
      <c r="DYG11" s="318"/>
      <c r="DYH11" s="318"/>
      <c r="DYI11" s="318"/>
      <c r="DYJ11" s="318"/>
      <c r="DYK11" s="318"/>
      <c r="DYL11" s="318"/>
      <c r="DYM11" s="318"/>
      <c r="DYN11" s="318"/>
      <c r="DYO11" s="318"/>
      <c r="DYP11" s="318"/>
      <c r="DYQ11" s="318"/>
      <c r="DYR11" s="318"/>
      <c r="DYS11" s="318"/>
      <c r="DYT11" s="318"/>
      <c r="DYU11" s="318"/>
      <c r="DYV11" s="318"/>
      <c r="DYW11" s="318"/>
      <c r="DYX11" s="318"/>
      <c r="DYY11" s="318"/>
      <c r="DYZ11" s="318"/>
      <c r="DZA11" s="318"/>
      <c r="DZB11" s="318"/>
      <c r="DZC11" s="318"/>
      <c r="DZD11" s="318"/>
      <c r="DZE11" s="318"/>
      <c r="DZF11" s="318"/>
      <c r="DZG11" s="318"/>
      <c r="DZH11" s="318"/>
      <c r="DZI11" s="318"/>
      <c r="DZJ11" s="318"/>
      <c r="DZK11" s="318"/>
      <c r="DZL11" s="318"/>
      <c r="DZM11" s="318"/>
      <c r="DZN11" s="318"/>
      <c r="DZO11" s="318"/>
      <c r="DZP11" s="318"/>
      <c r="DZQ11" s="318"/>
      <c r="DZR11" s="318"/>
      <c r="DZS11" s="318"/>
      <c r="DZT11" s="318"/>
      <c r="DZU11" s="318"/>
      <c r="DZV11" s="318"/>
      <c r="DZW11" s="318"/>
      <c r="DZX11" s="318"/>
      <c r="DZY11" s="318"/>
      <c r="DZZ11" s="318"/>
      <c r="EAA11" s="318"/>
      <c r="EAB11" s="318"/>
      <c r="EAC11" s="318"/>
      <c r="EAD11" s="318"/>
      <c r="EAE11" s="318"/>
      <c r="EAF11" s="318"/>
      <c r="EAG11" s="318"/>
      <c r="EAH11" s="318"/>
      <c r="EAI11" s="318"/>
      <c r="EAJ11" s="318"/>
      <c r="EAK11" s="318"/>
      <c r="EAL11" s="318"/>
      <c r="EAM11" s="318"/>
      <c r="EAN11" s="318"/>
      <c r="EAO11" s="318"/>
      <c r="EAP11" s="318"/>
      <c r="EAQ11" s="318"/>
      <c r="EAR11" s="318"/>
      <c r="EAS11" s="318"/>
      <c r="EAT11" s="318"/>
      <c r="EAU11" s="318"/>
      <c r="EAV11" s="318"/>
      <c r="EAW11" s="318"/>
      <c r="EAX11" s="318"/>
      <c r="EAY11" s="318"/>
      <c r="EAZ11" s="318"/>
      <c r="EBA11" s="318"/>
      <c r="EBB11" s="318"/>
      <c r="EBC11" s="318"/>
      <c r="EBD11" s="318"/>
      <c r="EBE11" s="318"/>
      <c r="EBF11" s="318"/>
      <c r="EBG11" s="318"/>
      <c r="EBH11" s="318"/>
      <c r="EBI11" s="318"/>
      <c r="EBJ11" s="318"/>
      <c r="EBK11" s="318"/>
      <c r="EBL11" s="318"/>
      <c r="EBM11" s="318"/>
      <c r="EBN11" s="318"/>
      <c r="EBO11" s="318"/>
      <c r="EBP11" s="318"/>
      <c r="EBQ11" s="318"/>
      <c r="EBR11" s="318"/>
      <c r="EBS11" s="318"/>
      <c r="EBT11" s="318"/>
      <c r="EBU11" s="318"/>
      <c r="EBV11" s="318"/>
      <c r="EBW11" s="318"/>
      <c r="EBX11" s="318"/>
      <c r="EBY11" s="318"/>
      <c r="EBZ11" s="318"/>
      <c r="ECA11" s="318"/>
      <c r="ECB11" s="318"/>
      <c r="ECC11" s="318"/>
      <c r="ECD11" s="318"/>
      <c r="ECE11" s="318"/>
      <c r="ECF11" s="318"/>
      <c r="ECG11" s="318"/>
      <c r="ECH11" s="318"/>
      <c r="ECI11" s="318"/>
      <c r="ECJ11" s="318"/>
      <c r="ECK11" s="318"/>
      <c r="ECL11" s="318"/>
      <c r="ECM11" s="318"/>
      <c r="ECN11" s="318"/>
      <c r="ECO11" s="318"/>
      <c r="ECP11" s="318"/>
      <c r="ECQ11" s="318"/>
      <c r="ECR11" s="318"/>
      <c r="ECS11" s="318"/>
      <c r="ECT11" s="318"/>
      <c r="ECU11" s="318"/>
      <c r="ECV11" s="318"/>
      <c r="ECW11" s="318"/>
      <c r="ECX11" s="318"/>
      <c r="ECY11" s="318"/>
      <c r="ECZ11" s="318"/>
      <c r="EDA11" s="318"/>
      <c r="EDB11" s="318"/>
      <c r="EDC11" s="318"/>
      <c r="EDD11" s="318"/>
      <c r="EDE11" s="318"/>
      <c r="EDF11" s="318"/>
      <c r="EDG11" s="318"/>
      <c r="EDH11" s="318"/>
      <c r="EDI11" s="318"/>
      <c r="EDJ11" s="318"/>
      <c r="EDK11" s="318"/>
      <c r="EDL11" s="318"/>
      <c r="EDM11" s="318"/>
      <c r="EDN11" s="318"/>
      <c r="EDO11" s="318"/>
      <c r="EDP11" s="318"/>
      <c r="EDQ11" s="318"/>
      <c r="EDR11" s="318"/>
      <c r="EDS11" s="318"/>
      <c r="EDT11" s="318"/>
      <c r="EDU11" s="318"/>
      <c r="EDV11" s="318"/>
      <c r="EDW11" s="318"/>
      <c r="EDX11" s="318"/>
      <c r="EDY11" s="318"/>
      <c r="EDZ11" s="318"/>
      <c r="EEA11" s="318"/>
      <c r="EEB11" s="318"/>
      <c r="EEC11" s="318"/>
      <c r="EED11" s="318"/>
      <c r="EEE11" s="318"/>
      <c r="EEF11" s="318"/>
      <c r="EEG11" s="318"/>
      <c r="EEH11" s="318"/>
      <c r="EEI11" s="318"/>
      <c r="EEJ11" s="318"/>
      <c r="EEK11" s="318"/>
      <c r="EEL11" s="318"/>
      <c r="EEM11" s="318"/>
      <c r="EEN11" s="318"/>
      <c r="EEO11" s="318"/>
      <c r="EEP11" s="318"/>
      <c r="EEQ11" s="318"/>
      <c r="EER11" s="318"/>
      <c r="EES11" s="318"/>
      <c r="EET11" s="318"/>
      <c r="EEU11" s="318"/>
      <c r="EEV11" s="318"/>
      <c r="EEW11" s="318"/>
      <c r="EEX11" s="318"/>
      <c r="EEY11" s="318"/>
      <c r="EEZ11" s="318"/>
      <c r="EFA11" s="318"/>
      <c r="EFB11" s="318"/>
      <c r="EFC11" s="318"/>
      <c r="EFD11" s="318"/>
      <c r="EFE11" s="318"/>
      <c r="EFF11" s="318"/>
      <c r="EFG11" s="318"/>
      <c r="EFH11" s="318"/>
      <c r="EFI11" s="318"/>
      <c r="EFJ11" s="318"/>
      <c r="EFK11" s="318"/>
      <c r="EFL11" s="318"/>
      <c r="EFM11" s="318"/>
      <c r="EFN11" s="318"/>
      <c r="EFO11" s="318"/>
      <c r="EFP11" s="318"/>
      <c r="EFQ11" s="318"/>
      <c r="EFR11" s="318"/>
      <c r="EFS11" s="318"/>
      <c r="EFT11" s="318"/>
      <c r="EFU11" s="318"/>
      <c r="EFV11" s="318"/>
      <c r="EFW11" s="318"/>
      <c r="EFX11" s="318"/>
      <c r="EFY11" s="318"/>
      <c r="EFZ11" s="318"/>
      <c r="EGA11" s="318"/>
      <c r="EGB11" s="318"/>
      <c r="EGC11" s="318"/>
      <c r="EGD11" s="318"/>
      <c r="EGE11" s="318"/>
      <c r="EGF11" s="318"/>
      <c r="EGG11" s="318"/>
      <c r="EGH11" s="318"/>
      <c r="EGI11" s="318"/>
      <c r="EGJ11" s="318"/>
      <c r="EGK11" s="318"/>
      <c r="EGL11" s="318"/>
      <c r="EGM11" s="318"/>
      <c r="EGN11" s="318"/>
      <c r="EGO11" s="318"/>
      <c r="EGP11" s="318"/>
      <c r="EGQ11" s="318"/>
      <c r="EGR11" s="318"/>
      <c r="EGS11" s="318"/>
      <c r="EGT11" s="318"/>
      <c r="EGU11" s="318"/>
      <c r="EGV11" s="318"/>
      <c r="EGW11" s="318"/>
      <c r="EGX11" s="318"/>
      <c r="EGY11" s="318"/>
      <c r="EGZ11" s="318"/>
      <c r="EHA11" s="318"/>
      <c r="EHB11" s="318"/>
      <c r="EHC11" s="318"/>
      <c r="EHD11" s="318"/>
      <c r="EHE11" s="318"/>
      <c r="EHF11" s="318"/>
      <c r="EHG11" s="318"/>
      <c r="EHH11" s="318"/>
      <c r="EHI11" s="318"/>
      <c r="EHJ11" s="318"/>
      <c r="EHK11" s="318"/>
      <c r="EHL11" s="318"/>
      <c r="EHM11" s="318"/>
      <c r="EHN11" s="318"/>
      <c r="EHO11" s="318"/>
      <c r="EHP11" s="318"/>
      <c r="EHQ11" s="318"/>
      <c r="EHR11" s="318"/>
      <c r="EHS11" s="318"/>
      <c r="EHT11" s="318"/>
      <c r="EHU11" s="318"/>
      <c r="EHV11" s="318"/>
      <c r="EHW11" s="318"/>
      <c r="EHX11" s="318"/>
      <c r="EHY11" s="318"/>
      <c r="EHZ11" s="318"/>
      <c r="EIA11" s="318"/>
      <c r="EIB11" s="318"/>
      <c r="EIC11" s="318"/>
      <c r="EID11" s="318"/>
      <c r="EIE11" s="318"/>
      <c r="EIF11" s="318"/>
      <c r="EIG11" s="318"/>
      <c r="EIH11" s="318"/>
      <c r="EII11" s="318"/>
      <c r="EIJ11" s="318"/>
      <c r="EIK11" s="318"/>
      <c r="EIL11" s="318"/>
      <c r="EIM11" s="318"/>
      <c r="EIN11" s="318"/>
      <c r="EIO11" s="318"/>
      <c r="EIP11" s="318"/>
      <c r="EIQ11" s="318"/>
      <c r="EIR11" s="318"/>
      <c r="EIS11" s="318"/>
      <c r="EIT11" s="318"/>
      <c r="EIU11" s="318"/>
      <c r="EIV11" s="318"/>
      <c r="EIW11" s="318"/>
      <c r="EIX11" s="318"/>
      <c r="EIY11" s="318"/>
      <c r="EIZ11" s="318"/>
      <c r="EJA11" s="318"/>
      <c r="EJB11" s="318"/>
      <c r="EJC11" s="318"/>
      <c r="EJD11" s="318"/>
      <c r="EJE11" s="318"/>
      <c r="EJF11" s="318"/>
      <c r="EJG11" s="318"/>
      <c r="EJH11" s="318"/>
      <c r="EJI11" s="318"/>
      <c r="EJJ11" s="318"/>
      <c r="EJK11" s="318"/>
      <c r="EJL11" s="318"/>
      <c r="EJM11" s="318"/>
      <c r="EJN11" s="318"/>
      <c r="EJO11" s="318"/>
      <c r="EJP11" s="318"/>
      <c r="EJQ11" s="318"/>
      <c r="EJR11" s="318"/>
      <c r="EJS11" s="318"/>
      <c r="EJT11" s="318"/>
      <c r="EJU11" s="318"/>
      <c r="EJV11" s="318"/>
      <c r="EJW11" s="318"/>
      <c r="EJX11" s="318"/>
      <c r="EJY11" s="318"/>
      <c r="EJZ11" s="318"/>
      <c r="EKA11" s="318"/>
      <c r="EKB11" s="318"/>
      <c r="EKC11" s="318"/>
      <c r="EKD11" s="318"/>
      <c r="EKE11" s="318"/>
      <c r="EKF11" s="318"/>
      <c r="EKG11" s="318"/>
      <c r="EKH11" s="318"/>
      <c r="EKI11" s="318"/>
      <c r="EKJ11" s="318"/>
      <c r="EKK11" s="318"/>
      <c r="EKL11" s="318"/>
      <c r="EKM11" s="318"/>
      <c r="EKN11" s="318"/>
      <c r="EKO11" s="318"/>
      <c r="EKP11" s="318"/>
      <c r="EKQ11" s="318"/>
      <c r="EKR11" s="318"/>
      <c r="EKS11" s="318"/>
      <c r="EKT11" s="318"/>
      <c r="EKU11" s="318"/>
      <c r="EKV11" s="318"/>
      <c r="EKW11" s="318"/>
      <c r="EKX11" s="318"/>
      <c r="EKY11" s="318"/>
      <c r="EKZ11" s="318"/>
      <c r="ELA11" s="318"/>
      <c r="ELB11" s="318"/>
      <c r="ELC11" s="318"/>
      <c r="ELD11" s="318"/>
      <c r="ELE11" s="318"/>
      <c r="ELF11" s="318"/>
      <c r="ELG11" s="318"/>
      <c r="ELH11" s="318"/>
      <c r="ELI11" s="318"/>
      <c r="ELJ11" s="318"/>
      <c r="ELK11" s="318"/>
      <c r="ELL11" s="318"/>
      <c r="ELM11" s="318"/>
      <c r="ELN11" s="318"/>
      <c r="ELO11" s="318"/>
      <c r="ELP11" s="318"/>
      <c r="ELQ11" s="318"/>
      <c r="ELR11" s="318"/>
      <c r="ELS11" s="318"/>
      <c r="ELT11" s="318"/>
      <c r="ELU11" s="318"/>
      <c r="ELV11" s="318"/>
      <c r="ELW11" s="318"/>
      <c r="ELX11" s="318"/>
      <c r="ELY11" s="318"/>
      <c r="ELZ11" s="318"/>
      <c r="EMA11" s="318"/>
      <c r="EMB11" s="318"/>
      <c r="EMC11" s="318"/>
      <c r="EMD11" s="318"/>
      <c r="EME11" s="318"/>
      <c r="EMF11" s="318"/>
      <c r="EMG11" s="318"/>
      <c r="EMH11" s="318"/>
      <c r="EMI11" s="318"/>
      <c r="EMJ11" s="318"/>
      <c r="EMK11" s="318"/>
      <c r="EML11" s="318"/>
      <c r="EMM11" s="318"/>
      <c r="EMN11" s="318"/>
      <c r="EMO11" s="318"/>
      <c r="EMP11" s="318"/>
      <c r="EMQ11" s="318"/>
      <c r="EMR11" s="318"/>
      <c r="EMS11" s="318"/>
      <c r="EMT11" s="318"/>
      <c r="EMU11" s="318"/>
      <c r="EMV11" s="318"/>
      <c r="EMW11" s="318"/>
      <c r="EMX11" s="318"/>
      <c r="EMY11" s="318"/>
      <c r="EMZ11" s="318"/>
      <c r="ENA11" s="318"/>
      <c r="ENB11" s="318"/>
      <c r="ENC11" s="318"/>
      <c r="END11" s="318"/>
      <c r="ENE11" s="318"/>
      <c r="ENF11" s="318"/>
      <c r="ENG11" s="318"/>
      <c r="ENH11" s="318"/>
      <c r="ENI11" s="318"/>
      <c r="ENJ11" s="318"/>
      <c r="ENK11" s="318"/>
      <c r="ENL11" s="318"/>
      <c r="ENM11" s="318"/>
      <c r="ENN11" s="318"/>
      <c r="ENO11" s="318"/>
      <c r="ENP11" s="318"/>
      <c r="ENQ11" s="318"/>
      <c r="ENR11" s="318"/>
      <c r="ENS11" s="318"/>
      <c r="ENT11" s="318"/>
      <c r="ENU11" s="318"/>
      <c r="ENV11" s="318"/>
      <c r="ENW11" s="318"/>
      <c r="ENX11" s="318"/>
      <c r="ENY11" s="318"/>
      <c r="ENZ11" s="318"/>
      <c r="EOA11" s="318"/>
      <c r="EOB11" s="318"/>
      <c r="EOC11" s="318"/>
      <c r="EOD11" s="318"/>
      <c r="EOE11" s="318"/>
      <c r="EOF11" s="318"/>
      <c r="EOG11" s="318"/>
      <c r="EOH11" s="318"/>
      <c r="EOI11" s="318"/>
      <c r="EOJ11" s="318"/>
      <c r="EOK11" s="318"/>
      <c r="EOL11" s="318"/>
      <c r="EOM11" s="318"/>
      <c r="EON11" s="318"/>
      <c r="EOO11" s="318"/>
      <c r="EOP11" s="318"/>
      <c r="EOQ11" s="318"/>
      <c r="EOR11" s="318"/>
      <c r="EOS11" s="318"/>
      <c r="EOT11" s="318"/>
      <c r="EOU11" s="318"/>
      <c r="EOV11" s="318"/>
      <c r="EOW11" s="318"/>
      <c r="EOX11" s="318"/>
      <c r="EOY11" s="318"/>
      <c r="EOZ11" s="318"/>
      <c r="EPA11" s="318"/>
      <c r="EPB11" s="318"/>
      <c r="EPC11" s="318"/>
      <c r="EPD11" s="318"/>
      <c r="EPE11" s="318"/>
      <c r="EPF11" s="318"/>
      <c r="EPG11" s="318"/>
      <c r="EPH11" s="318"/>
      <c r="EPI11" s="318"/>
      <c r="EPJ11" s="318"/>
      <c r="EPK11" s="318"/>
      <c r="EPL11" s="318"/>
      <c r="EPM11" s="318"/>
      <c r="EPN11" s="318"/>
      <c r="EPO11" s="318"/>
      <c r="EPP11" s="318"/>
      <c r="EPQ11" s="318"/>
      <c r="EPR11" s="318"/>
      <c r="EPS11" s="318"/>
      <c r="EPT11" s="318"/>
      <c r="EPU11" s="318"/>
      <c r="EPV11" s="318"/>
      <c r="EPW11" s="318"/>
      <c r="EPX11" s="318"/>
      <c r="EPY11" s="318"/>
      <c r="EPZ11" s="318"/>
      <c r="EQA11" s="318"/>
      <c r="EQB11" s="318"/>
      <c r="EQC11" s="318"/>
      <c r="EQD11" s="318"/>
      <c r="EQE11" s="318"/>
      <c r="EQF11" s="318"/>
      <c r="EQG11" s="318"/>
      <c r="EQH11" s="318"/>
      <c r="EQI11" s="318"/>
      <c r="EQJ11" s="318"/>
      <c r="EQK11" s="318"/>
      <c r="EQL11" s="318"/>
      <c r="EQM11" s="318"/>
      <c r="EQN11" s="318"/>
      <c r="EQO11" s="318"/>
      <c r="EQP11" s="318"/>
      <c r="EQQ11" s="318"/>
      <c r="EQR11" s="318"/>
      <c r="EQS11" s="318"/>
      <c r="EQT11" s="318"/>
      <c r="EQU11" s="318"/>
      <c r="EQV11" s="318"/>
      <c r="EQW11" s="318"/>
      <c r="EQX11" s="318"/>
      <c r="EQY11" s="318"/>
      <c r="EQZ11" s="318"/>
      <c r="ERA11" s="318"/>
      <c r="ERB11" s="318"/>
      <c r="ERC11" s="318"/>
      <c r="ERD11" s="318"/>
      <c r="ERE11" s="318"/>
      <c r="ERF11" s="318"/>
      <c r="ERG11" s="318"/>
      <c r="ERH11" s="318"/>
      <c r="ERI11" s="318"/>
      <c r="ERJ11" s="318"/>
      <c r="ERK11" s="318"/>
      <c r="ERL11" s="318"/>
      <c r="ERM11" s="318"/>
      <c r="ERN11" s="318"/>
      <c r="ERO11" s="318"/>
      <c r="ERP11" s="318"/>
      <c r="ERQ11" s="318"/>
      <c r="ERR11" s="318"/>
      <c r="ERS11" s="318"/>
      <c r="ERT11" s="318"/>
      <c r="ERU11" s="318"/>
      <c r="ERV11" s="318"/>
      <c r="ERW11" s="318"/>
      <c r="ERX11" s="318"/>
      <c r="ERY11" s="318"/>
      <c r="ERZ11" s="318"/>
      <c r="ESA11" s="318"/>
      <c r="ESB11" s="318"/>
      <c r="ESC11" s="318"/>
      <c r="ESD11" s="318"/>
      <c r="ESE11" s="318"/>
      <c r="ESF11" s="318"/>
      <c r="ESG11" s="318"/>
      <c r="ESH11" s="318"/>
      <c r="ESI11" s="318"/>
      <c r="ESJ11" s="318"/>
      <c r="ESK11" s="318"/>
      <c r="ESL11" s="318"/>
      <c r="ESM11" s="318"/>
      <c r="ESN11" s="318"/>
      <c r="ESO11" s="318"/>
      <c r="ESP11" s="318"/>
      <c r="ESQ11" s="318"/>
      <c r="ESR11" s="318"/>
      <c r="ESS11" s="318"/>
      <c r="EST11" s="318"/>
      <c r="ESU11" s="318"/>
      <c r="ESV11" s="318"/>
      <c r="ESW11" s="318"/>
      <c r="ESX11" s="318"/>
      <c r="ESY11" s="318"/>
      <c r="ESZ11" s="318"/>
      <c r="ETA11" s="318"/>
      <c r="ETB11" s="318"/>
      <c r="ETC11" s="318"/>
      <c r="ETD11" s="318"/>
      <c r="ETE11" s="318"/>
      <c r="ETF11" s="318"/>
      <c r="ETG11" s="318"/>
      <c r="ETH11" s="318"/>
      <c r="ETI11" s="318"/>
      <c r="ETJ11" s="318"/>
      <c r="ETK11" s="318"/>
      <c r="ETL11" s="318"/>
      <c r="ETM11" s="318"/>
      <c r="ETN11" s="318"/>
      <c r="ETO11" s="318"/>
      <c r="ETP11" s="318"/>
      <c r="ETQ11" s="318"/>
      <c r="ETR11" s="318"/>
      <c r="ETS11" s="318"/>
      <c r="ETT11" s="318"/>
      <c r="ETU11" s="318"/>
      <c r="ETV11" s="318"/>
      <c r="ETW11" s="318"/>
      <c r="ETX11" s="318"/>
      <c r="ETY11" s="318"/>
      <c r="ETZ11" s="318"/>
      <c r="EUA11" s="318"/>
      <c r="EUB11" s="318"/>
      <c r="EUC11" s="318"/>
      <c r="EUD11" s="318"/>
      <c r="EUE11" s="318"/>
      <c r="EUF11" s="318"/>
      <c r="EUG11" s="318"/>
      <c r="EUH11" s="318"/>
      <c r="EUI11" s="318"/>
      <c r="EUJ11" s="318"/>
      <c r="EUK11" s="318"/>
      <c r="EUL11" s="318"/>
      <c r="EUM11" s="318"/>
      <c r="EUN11" s="318"/>
      <c r="EUO11" s="318"/>
      <c r="EUP11" s="318"/>
      <c r="EUQ11" s="318"/>
      <c r="EUR11" s="318"/>
      <c r="EUS11" s="318"/>
      <c r="EUT11" s="318"/>
      <c r="EUU11" s="318"/>
      <c r="EUV11" s="318"/>
      <c r="EUW11" s="318"/>
      <c r="EUX11" s="318"/>
      <c r="EUY11" s="318"/>
      <c r="EUZ11" s="318"/>
      <c r="EVA11" s="318"/>
      <c r="EVB11" s="318"/>
      <c r="EVC11" s="318"/>
      <c r="EVD11" s="318"/>
      <c r="EVE11" s="318"/>
      <c r="EVF11" s="318"/>
      <c r="EVG11" s="318"/>
      <c r="EVH11" s="318"/>
      <c r="EVI11" s="318"/>
      <c r="EVJ11" s="318"/>
      <c r="EVK11" s="318"/>
      <c r="EVL11" s="318"/>
      <c r="EVM11" s="318"/>
      <c r="EVN11" s="318"/>
      <c r="EVO11" s="318"/>
      <c r="EVP11" s="318"/>
      <c r="EVQ11" s="318"/>
      <c r="EVR11" s="318"/>
      <c r="EVS11" s="318"/>
      <c r="EVT11" s="318"/>
      <c r="EVU11" s="318"/>
      <c r="EVV11" s="318"/>
      <c r="EVW11" s="318"/>
      <c r="EVX11" s="318"/>
      <c r="EVY11" s="318"/>
      <c r="EVZ11" s="318"/>
      <c r="EWA11" s="318"/>
      <c r="EWB11" s="318"/>
      <c r="EWC11" s="318"/>
      <c r="EWD11" s="318"/>
      <c r="EWE11" s="318"/>
      <c r="EWF11" s="318"/>
      <c r="EWG11" s="318"/>
      <c r="EWH11" s="318"/>
      <c r="EWI11" s="318"/>
      <c r="EWJ11" s="318"/>
      <c r="EWK11" s="318"/>
      <c r="EWL11" s="318"/>
      <c r="EWM11" s="318"/>
      <c r="EWN11" s="318"/>
      <c r="EWO11" s="318"/>
      <c r="EWP11" s="318"/>
      <c r="EWQ11" s="318"/>
      <c r="EWR11" s="318"/>
      <c r="EWS11" s="318"/>
      <c r="EWT11" s="318"/>
      <c r="EWU11" s="318"/>
      <c r="EWV11" s="318"/>
      <c r="EWW11" s="318"/>
      <c r="EWX11" s="318"/>
      <c r="EWY11" s="318"/>
      <c r="EWZ11" s="318"/>
      <c r="EXA11" s="318"/>
      <c r="EXB11" s="318"/>
      <c r="EXC11" s="318"/>
      <c r="EXD11" s="318"/>
      <c r="EXE11" s="318"/>
      <c r="EXF11" s="318"/>
      <c r="EXG11" s="318"/>
      <c r="EXH11" s="318"/>
      <c r="EXI11" s="318"/>
      <c r="EXJ11" s="318"/>
      <c r="EXK11" s="318"/>
      <c r="EXL11" s="318"/>
      <c r="EXM11" s="318"/>
      <c r="EXN11" s="318"/>
      <c r="EXO11" s="318"/>
      <c r="EXP11" s="318"/>
      <c r="EXQ11" s="318"/>
      <c r="EXR11" s="318"/>
      <c r="EXS11" s="318"/>
      <c r="EXT11" s="318"/>
      <c r="EXU11" s="318"/>
      <c r="EXV11" s="318"/>
      <c r="EXW11" s="318"/>
      <c r="EXX11" s="318"/>
      <c r="EXY11" s="318"/>
      <c r="EXZ11" s="318"/>
      <c r="EYA11" s="318"/>
      <c r="EYB11" s="318"/>
      <c r="EYC11" s="318"/>
      <c r="EYD11" s="318"/>
      <c r="EYE11" s="318"/>
      <c r="EYF11" s="318"/>
      <c r="EYG11" s="318"/>
      <c r="EYH11" s="318"/>
      <c r="EYI11" s="318"/>
      <c r="EYJ11" s="318"/>
      <c r="EYK11" s="318"/>
      <c r="EYL11" s="318"/>
      <c r="EYM11" s="318"/>
      <c r="EYN11" s="318"/>
      <c r="EYO11" s="318"/>
      <c r="EYP11" s="318"/>
      <c r="EYQ11" s="318"/>
      <c r="EYR11" s="318"/>
      <c r="EYS11" s="318"/>
      <c r="EYT11" s="318"/>
      <c r="EYU11" s="318"/>
      <c r="EYV11" s="318"/>
      <c r="EYW11" s="318"/>
      <c r="EYX11" s="318"/>
      <c r="EYY11" s="318"/>
      <c r="EYZ11" s="318"/>
      <c r="EZA11" s="318"/>
      <c r="EZB11" s="318"/>
      <c r="EZC11" s="318"/>
      <c r="EZD11" s="318"/>
      <c r="EZE11" s="318"/>
      <c r="EZF11" s="318"/>
      <c r="EZG11" s="318"/>
      <c r="EZH11" s="318"/>
      <c r="EZI11" s="318"/>
      <c r="EZJ11" s="318"/>
      <c r="EZK11" s="318"/>
      <c r="EZL11" s="318"/>
      <c r="EZM11" s="318"/>
      <c r="EZN11" s="318"/>
      <c r="EZO11" s="318"/>
      <c r="EZP11" s="318"/>
      <c r="EZQ11" s="318"/>
      <c r="EZR11" s="318"/>
      <c r="EZS11" s="318"/>
      <c r="EZT11" s="318"/>
      <c r="EZU11" s="318"/>
      <c r="EZV11" s="318"/>
      <c r="EZW11" s="318"/>
      <c r="EZX11" s="318"/>
      <c r="EZY11" s="318"/>
      <c r="EZZ11" s="318"/>
      <c r="FAA11" s="318"/>
      <c r="FAB11" s="318"/>
      <c r="FAC11" s="318"/>
      <c r="FAD11" s="318"/>
      <c r="FAE11" s="318"/>
      <c r="FAF11" s="318"/>
      <c r="FAG11" s="318"/>
      <c r="FAH11" s="318"/>
      <c r="FAI11" s="318"/>
      <c r="FAJ11" s="318"/>
      <c r="FAK11" s="318"/>
      <c r="FAL11" s="318"/>
      <c r="FAM11" s="318"/>
      <c r="FAN11" s="318"/>
      <c r="FAO11" s="318"/>
      <c r="FAP11" s="318"/>
      <c r="FAQ11" s="318"/>
      <c r="FAR11" s="318"/>
      <c r="FAS11" s="318"/>
      <c r="FAT11" s="318"/>
      <c r="FAU11" s="318"/>
      <c r="FAV11" s="318"/>
      <c r="FAW11" s="318"/>
      <c r="FAX11" s="318"/>
      <c r="FAY11" s="318"/>
      <c r="FAZ11" s="318"/>
      <c r="FBA11" s="318"/>
      <c r="FBB11" s="318"/>
      <c r="FBC11" s="318"/>
      <c r="FBD11" s="318"/>
      <c r="FBE11" s="318"/>
      <c r="FBF11" s="318"/>
      <c r="FBG11" s="318"/>
      <c r="FBH11" s="318"/>
      <c r="FBI11" s="318"/>
      <c r="FBJ11" s="318"/>
      <c r="FBK11" s="318"/>
      <c r="FBL11" s="318"/>
      <c r="FBM11" s="318"/>
      <c r="FBN11" s="318"/>
      <c r="FBO11" s="318"/>
      <c r="FBP11" s="318"/>
      <c r="FBQ11" s="318"/>
      <c r="FBR11" s="318"/>
      <c r="FBS11" s="318"/>
      <c r="FBT11" s="318"/>
      <c r="FBU11" s="318"/>
      <c r="FBV11" s="318"/>
      <c r="FBW11" s="318"/>
      <c r="FBX11" s="318"/>
      <c r="FBY11" s="318"/>
      <c r="FBZ11" s="318"/>
      <c r="FCA11" s="318"/>
      <c r="FCB11" s="318"/>
      <c r="FCC11" s="318"/>
      <c r="FCD11" s="318"/>
      <c r="FCE11" s="318"/>
      <c r="FCF11" s="318"/>
      <c r="FCG11" s="318"/>
      <c r="FCH11" s="318"/>
      <c r="FCI11" s="318"/>
      <c r="FCJ11" s="318"/>
      <c r="FCK11" s="318"/>
      <c r="FCL11" s="318"/>
      <c r="FCM11" s="318"/>
      <c r="FCN11" s="318"/>
      <c r="FCO11" s="318"/>
      <c r="FCP11" s="318"/>
      <c r="FCQ11" s="318"/>
      <c r="FCR11" s="318"/>
      <c r="FCS11" s="318"/>
      <c r="FCT11" s="318"/>
      <c r="FCU11" s="318"/>
      <c r="FCV11" s="318"/>
      <c r="FCW11" s="318"/>
      <c r="FCX11" s="318"/>
      <c r="FCY11" s="318"/>
      <c r="FCZ11" s="318"/>
      <c r="FDA11" s="318"/>
      <c r="FDB11" s="318"/>
      <c r="FDC11" s="318"/>
      <c r="FDD11" s="318"/>
      <c r="FDE11" s="318"/>
      <c r="FDF11" s="318"/>
      <c r="FDG11" s="318"/>
      <c r="FDH11" s="318"/>
      <c r="FDI11" s="318"/>
      <c r="FDJ11" s="318"/>
      <c r="FDK11" s="318"/>
      <c r="FDL11" s="318"/>
      <c r="FDM11" s="318"/>
      <c r="FDN11" s="318"/>
      <c r="FDO11" s="318"/>
      <c r="FDP11" s="318"/>
      <c r="FDQ11" s="318"/>
      <c r="FDR11" s="318"/>
      <c r="FDS11" s="318"/>
      <c r="FDT11" s="318"/>
      <c r="FDU11" s="318"/>
      <c r="FDV11" s="318"/>
      <c r="FDW11" s="318"/>
      <c r="FDX11" s="318"/>
      <c r="FDY11" s="318"/>
      <c r="FDZ11" s="318"/>
      <c r="FEA11" s="318"/>
      <c r="FEB11" s="318"/>
      <c r="FEC11" s="318"/>
      <c r="FED11" s="318"/>
      <c r="FEE11" s="318"/>
      <c r="FEF11" s="318"/>
      <c r="FEG11" s="318"/>
      <c r="FEH11" s="318"/>
      <c r="FEI11" s="318"/>
      <c r="FEJ11" s="318"/>
      <c r="FEK11" s="318"/>
      <c r="FEL11" s="318"/>
      <c r="FEM11" s="318"/>
      <c r="FEN11" s="318"/>
      <c r="FEO11" s="318"/>
      <c r="FEP11" s="318"/>
      <c r="FEQ11" s="318"/>
      <c r="FER11" s="318"/>
      <c r="FES11" s="318"/>
      <c r="FET11" s="318"/>
      <c r="FEU11" s="318"/>
      <c r="FEV11" s="318"/>
      <c r="FEW11" s="318"/>
      <c r="FEX11" s="318"/>
      <c r="FEY11" s="318"/>
      <c r="FEZ11" s="318"/>
      <c r="FFA11" s="318"/>
      <c r="FFB11" s="318"/>
      <c r="FFC11" s="318"/>
      <c r="FFD11" s="318"/>
      <c r="FFE11" s="318"/>
      <c r="FFF11" s="318"/>
      <c r="FFG11" s="318"/>
      <c r="FFH11" s="318"/>
      <c r="FFI11" s="318"/>
      <c r="FFJ11" s="318"/>
      <c r="FFK11" s="318"/>
      <c r="FFL11" s="318"/>
      <c r="FFM11" s="318"/>
      <c r="FFN11" s="318"/>
      <c r="FFO11" s="318"/>
      <c r="FFP11" s="318"/>
      <c r="FFQ11" s="318"/>
      <c r="FFR11" s="318"/>
      <c r="FFS11" s="318"/>
      <c r="FFT11" s="318"/>
      <c r="FFU11" s="318"/>
      <c r="FFV11" s="318"/>
      <c r="FFW11" s="318"/>
      <c r="FFX11" s="318"/>
      <c r="FFY11" s="318"/>
      <c r="FFZ11" s="318"/>
      <c r="FGA11" s="318"/>
      <c r="FGB11" s="318"/>
      <c r="FGC11" s="318"/>
      <c r="FGD11" s="318"/>
      <c r="FGE11" s="318"/>
      <c r="FGF11" s="318"/>
      <c r="FGG11" s="318"/>
      <c r="FGH11" s="318"/>
      <c r="FGI11" s="318"/>
      <c r="FGJ11" s="318"/>
      <c r="FGK11" s="318"/>
      <c r="FGL11" s="318"/>
      <c r="FGM11" s="318"/>
      <c r="FGN11" s="318"/>
      <c r="FGO11" s="318"/>
      <c r="FGP11" s="318"/>
      <c r="FGQ11" s="318"/>
      <c r="FGR11" s="318"/>
      <c r="FGS11" s="318"/>
      <c r="FGT11" s="318"/>
      <c r="FGU11" s="318"/>
      <c r="FGV11" s="318"/>
      <c r="FGW11" s="318"/>
      <c r="FGX11" s="318"/>
      <c r="FGY11" s="318"/>
      <c r="FGZ11" s="318"/>
      <c r="FHA11" s="318"/>
      <c r="FHB11" s="318"/>
      <c r="FHC11" s="318"/>
      <c r="FHD11" s="318"/>
      <c r="FHE11" s="318"/>
      <c r="FHF11" s="318"/>
      <c r="FHG11" s="318"/>
      <c r="FHH11" s="318"/>
      <c r="FHI11" s="318"/>
      <c r="FHJ11" s="318"/>
      <c r="FHK11" s="318"/>
      <c r="FHL11" s="318"/>
      <c r="FHM11" s="318"/>
      <c r="FHN11" s="318"/>
      <c r="FHO11" s="318"/>
      <c r="FHP11" s="318"/>
      <c r="FHQ11" s="318"/>
      <c r="FHR11" s="318"/>
      <c r="FHS11" s="318"/>
      <c r="FHT11" s="318"/>
      <c r="FHU11" s="318"/>
      <c r="FHV11" s="318"/>
      <c r="FHW11" s="318"/>
      <c r="FHX11" s="318"/>
      <c r="FHY11" s="318"/>
      <c r="FHZ11" s="318"/>
      <c r="FIA11" s="318"/>
      <c r="FIB11" s="318"/>
      <c r="FIC11" s="318"/>
      <c r="FID11" s="318"/>
      <c r="FIE11" s="318"/>
      <c r="FIF11" s="318"/>
      <c r="FIG11" s="318"/>
      <c r="FIH11" s="318"/>
      <c r="FII11" s="318"/>
      <c r="FIJ11" s="318"/>
      <c r="FIK11" s="318"/>
      <c r="FIL11" s="318"/>
      <c r="FIM11" s="318"/>
      <c r="FIN11" s="318"/>
      <c r="FIO11" s="318"/>
      <c r="FIP11" s="318"/>
      <c r="FIQ11" s="318"/>
      <c r="FIR11" s="318"/>
      <c r="FIS11" s="318"/>
      <c r="FIT11" s="318"/>
      <c r="FIU11" s="318"/>
      <c r="FIV11" s="318"/>
      <c r="FIW11" s="318"/>
      <c r="FIX11" s="318"/>
      <c r="FIY11" s="318"/>
      <c r="FIZ11" s="318"/>
      <c r="FJA11" s="318"/>
      <c r="FJB11" s="318"/>
      <c r="FJC11" s="318"/>
      <c r="FJD11" s="318"/>
      <c r="FJE11" s="318"/>
      <c r="FJF11" s="318"/>
      <c r="FJG11" s="318"/>
      <c r="FJH11" s="318"/>
      <c r="FJI11" s="318"/>
      <c r="FJJ11" s="318"/>
      <c r="FJK11" s="318"/>
      <c r="FJL11" s="318"/>
      <c r="FJM11" s="318"/>
      <c r="FJN11" s="318"/>
      <c r="FJO11" s="318"/>
      <c r="FJP11" s="318"/>
      <c r="FJQ11" s="318"/>
      <c r="FJR11" s="318"/>
      <c r="FJS11" s="318"/>
      <c r="FJT11" s="318"/>
      <c r="FJU11" s="318"/>
      <c r="FJV11" s="318"/>
      <c r="FJW11" s="318"/>
      <c r="FJX11" s="318"/>
      <c r="FJY11" s="318"/>
      <c r="FJZ11" s="318"/>
      <c r="FKA11" s="318"/>
      <c r="FKB11" s="318"/>
      <c r="FKC11" s="318"/>
      <c r="FKD11" s="318"/>
      <c r="FKE11" s="318"/>
      <c r="FKF11" s="318"/>
      <c r="FKG11" s="318"/>
      <c r="FKH11" s="318"/>
      <c r="FKI11" s="318"/>
      <c r="FKJ11" s="318"/>
      <c r="FKK11" s="318"/>
      <c r="FKL11" s="318"/>
      <c r="FKM11" s="318"/>
      <c r="FKN11" s="318"/>
      <c r="FKO11" s="318"/>
      <c r="FKP11" s="318"/>
      <c r="FKQ11" s="318"/>
      <c r="FKR11" s="318"/>
      <c r="FKS11" s="318"/>
      <c r="FKT11" s="318"/>
      <c r="FKU11" s="318"/>
      <c r="FKV11" s="318"/>
      <c r="FKW11" s="318"/>
      <c r="FKX11" s="318"/>
      <c r="FKY11" s="318"/>
      <c r="FKZ11" s="318"/>
      <c r="FLA11" s="318"/>
      <c r="FLB11" s="318"/>
      <c r="FLC11" s="318"/>
      <c r="FLD11" s="318"/>
      <c r="FLE11" s="318"/>
      <c r="FLF11" s="318"/>
      <c r="FLG11" s="318"/>
      <c r="FLH11" s="318"/>
      <c r="FLI11" s="318"/>
      <c r="FLJ11" s="318"/>
      <c r="FLK11" s="318"/>
      <c r="FLL11" s="318"/>
      <c r="FLM11" s="318"/>
      <c r="FLN11" s="318"/>
      <c r="FLO11" s="318"/>
      <c r="FLP11" s="318"/>
      <c r="FLQ11" s="318"/>
      <c r="FLR11" s="318"/>
      <c r="FLS11" s="318"/>
      <c r="FLT11" s="318"/>
      <c r="FLU11" s="318"/>
      <c r="FLV11" s="318"/>
      <c r="FLW11" s="318"/>
      <c r="FLX11" s="318"/>
      <c r="FLY11" s="318"/>
      <c r="FLZ11" s="318"/>
      <c r="FMA11" s="318"/>
      <c r="FMB11" s="318"/>
      <c r="FMC11" s="318"/>
      <c r="FMD11" s="318"/>
      <c r="FME11" s="318"/>
      <c r="FMF11" s="318"/>
      <c r="FMG11" s="318"/>
      <c r="FMH11" s="318"/>
      <c r="FMI11" s="318"/>
      <c r="FMJ11" s="318"/>
      <c r="FMK11" s="318"/>
      <c r="FML11" s="318"/>
      <c r="FMM11" s="318"/>
      <c r="FMN11" s="318"/>
      <c r="FMO11" s="318"/>
      <c r="FMP11" s="318"/>
      <c r="FMQ11" s="318"/>
      <c r="FMR11" s="318"/>
      <c r="FMS11" s="318"/>
      <c r="FMT11" s="318"/>
      <c r="FMU11" s="318"/>
      <c r="FMV11" s="318"/>
      <c r="FMW11" s="318"/>
      <c r="FMX11" s="318"/>
      <c r="FMY11" s="318"/>
      <c r="FMZ11" s="318"/>
      <c r="FNA11" s="318"/>
      <c r="FNB11" s="318"/>
      <c r="FNC11" s="318"/>
      <c r="FND11" s="318"/>
      <c r="FNE11" s="318"/>
      <c r="FNF11" s="318"/>
      <c r="FNG11" s="318"/>
      <c r="FNH11" s="318"/>
      <c r="FNI11" s="318"/>
      <c r="FNJ11" s="318"/>
      <c r="FNK11" s="318"/>
      <c r="FNL11" s="318"/>
      <c r="FNM11" s="318"/>
      <c r="FNN11" s="318"/>
      <c r="FNO11" s="318"/>
      <c r="FNP11" s="318"/>
      <c r="FNQ11" s="318"/>
      <c r="FNR11" s="318"/>
      <c r="FNS11" s="318"/>
      <c r="FNT11" s="318"/>
      <c r="FNU11" s="318"/>
      <c r="FNV11" s="318"/>
      <c r="FNW11" s="318"/>
      <c r="FNX11" s="318"/>
      <c r="FNY11" s="318"/>
      <c r="FNZ11" s="318"/>
      <c r="FOA11" s="318"/>
      <c r="FOB11" s="318"/>
      <c r="FOC11" s="318"/>
      <c r="FOD11" s="318"/>
      <c r="FOE11" s="318"/>
      <c r="FOF11" s="318"/>
      <c r="FOG11" s="318"/>
      <c r="FOH11" s="318"/>
      <c r="FOI11" s="318"/>
      <c r="FOJ11" s="318"/>
      <c r="FOK11" s="318"/>
      <c r="FOL11" s="318"/>
      <c r="FOM11" s="318"/>
      <c r="FON11" s="318"/>
      <c r="FOO11" s="318"/>
      <c r="FOP11" s="318"/>
      <c r="FOQ11" s="318"/>
      <c r="FOR11" s="318"/>
      <c r="FOS11" s="318"/>
      <c r="FOT11" s="318"/>
      <c r="FOU11" s="318"/>
      <c r="FOV11" s="318"/>
      <c r="FOW11" s="318"/>
      <c r="FOX11" s="318"/>
      <c r="FOY11" s="318"/>
      <c r="FOZ11" s="318"/>
      <c r="FPA11" s="318"/>
      <c r="FPB11" s="318"/>
      <c r="FPC11" s="318"/>
      <c r="FPD11" s="318"/>
      <c r="FPE11" s="318"/>
      <c r="FPF11" s="318"/>
      <c r="FPG11" s="318"/>
      <c r="FPH11" s="318"/>
      <c r="FPI11" s="318"/>
      <c r="FPJ11" s="318"/>
      <c r="FPK11" s="318"/>
      <c r="FPL11" s="318"/>
      <c r="FPM11" s="318"/>
      <c r="FPN11" s="318"/>
      <c r="FPO11" s="318"/>
      <c r="FPP11" s="318"/>
      <c r="FPQ11" s="318"/>
      <c r="FPR11" s="318"/>
      <c r="FPS11" s="318"/>
      <c r="FPT11" s="318"/>
      <c r="FPU11" s="318"/>
      <c r="FPV11" s="318"/>
      <c r="FPW11" s="318"/>
      <c r="FPX11" s="318"/>
      <c r="FPY11" s="318"/>
      <c r="FPZ11" s="318"/>
      <c r="FQA11" s="318"/>
      <c r="FQB11" s="318"/>
      <c r="FQC11" s="318"/>
      <c r="FQD11" s="318"/>
      <c r="FQE11" s="318"/>
      <c r="FQF11" s="318"/>
      <c r="FQG11" s="318"/>
      <c r="FQH11" s="318"/>
      <c r="FQI11" s="318"/>
      <c r="FQJ11" s="318"/>
      <c r="FQK11" s="318"/>
      <c r="FQL11" s="318"/>
      <c r="FQM11" s="318"/>
      <c r="FQN11" s="318"/>
      <c r="FQO11" s="318"/>
      <c r="FQP11" s="318"/>
      <c r="FQQ11" s="318"/>
      <c r="FQR11" s="318"/>
      <c r="FQS11" s="318"/>
      <c r="FQT11" s="318"/>
      <c r="FQU11" s="318"/>
      <c r="FQV11" s="318"/>
      <c r="FQW11" s="318"/>
      <c r="FQX11" s="318"/>
      <c r="FQY11" s="318"/>
      <c r="FQZ11" s="318"/>
      <c r="FRA11" s="318"/>
      <c r="FRB11" s="318"/>
      <c r="FRC11" s="318"/>
      <c r="FRD11" s="318"/>
      <c r="FRE11" s="318"/>
      <c r="FRF11" s="318"/>
      <c r="FRG11" s="318"/>
      <c r="FRH11" s="318"/>
      <c r="FRI11" s="318"/>
      <c r="FRJ11" s="318"/>
      <c r="FRK11" s="318"/>
      <c r="FRL11" s="318"/>
      <c r="FRM11" s="318"/>
      <c r="FRN11" s="318"/>
      <c r="FRO11" s="318"/>
      <c r="FRP11" s="318"/>
      <c r="FRQ11" s="318"/>
      <c r="FRR11" s="318"/>
      <c r="FRS11" s="318"/>
      <c r="FRT11" s="318"/>
      <c r="FRU11" s="318"/>
      <c r="FRV11" s="318"/>
      <c r="FRW11" s="318"/>
      <c r="FRX11" s="318"/>
      <c r="FRY11" s="318"/>
      <c r="FRZ11" s="318"/>
      <c r="FSA11" s="318"/>
      <c r="FSB11" s="318"/>
      <c r="FSC11" s="318"/>
      <c r="FSD11" s="318"/>
      <c r="FSE11" s="318"/>
      <c r="FSF11" s="318"/>
      <c r="FSG11" s="318"/>
      <c r="FSH11" s="318"/>
      <c r="FSI11" s="318"/>
      <c r="FSJ11" s="318"/>
      <c r="FSK11" s="318"/>
      <c r="FSL11" s="318"/>
      <c r="FSM11" s="318"/>
      <c r="FSN11" s="318"/>
      <c r="FSO11" s="318"/>
      <c r="FSP11" s="318"/>
      <c r="FSQ11" s="318"/>
      <c r="FSR11" s="318"/>
      <c r="FSS11" s="318"/>
      <c r="FST11" s="318"/>
      <c r="FSU11" s="318"/>
      <c r="FSV11" s="318"/>
      <c r="FSW11" s="318"/>
      <c r="FSX11" s="318"/>
      <c r="FSY11" s="318"/>
      <c r="FSZ11" s="318"/>
      <c r="FTA11" s="318"/>
      <c r="FTB11" s="318"/>
      <c r="FTC11" s="318"/>
      <c r="FTD11" s="318"/>
      <c r="FTE11" s="318"/>
      <c r="FTF11" s="318"/>
      <c r="FTG11" s="318"/>
      <c r="FTH11" s="318"/>
      <c r="FTI11" s="318"/>
      <c r="FTJ11" s="318"/>
      <c r="FTK11" s="318"/>
      <c r="FTL11" s="318"/>
      <c r="FTM11" s="318"/>
      <c r="FTN11" s="318"/>
      <c r="FTO11" s="318"/>
      <c r="FTP11" s="318"/>
      <c r="FTQ11" s="318"/>
      <c r="FTR11" s="318"/>
      <c r="FTS11" s="318"/>
      <c r="FTT11" s="318"/>
      <c r="FTU11" s="318"/>
      <c r="FTV11" s="318"/>
      <c r="FTW11" s="318"/>
      <c r="FTX11" s="318"/>
      <c r="FTY11" s="318"/>
      <c r="FTZ11" s="318"/>
      <c r="FUA11" s="318"/>
      <c r="FUB11" s="318"/>
      <c r="FUC11" s="318"/>
      <c r="FUD11" s="318"/>
      <c r="FUE11" s="318"/>
      <c r="FUF11" s="318"/>
      <c r="FUG11" s="318"/>
      <c r="FUH11" s="318"/>
      <c r="FUI11" s="318"/>
      <c r="FUJ11" s="318"/>
      <c r="FUK11" s="318"/>
      <c r="FUL11" s="318"/>
      <c r="FUM11" s="318"/>
      <c r="FUN11" s="318"/>
      <c r="FUO11" s="318"/>
      <c r="FUP11" s="318"/>
      <c r="FUQ11" s="318"/>
      <c r="FUR11" s="318"/>
      <c r="FUS11" s="318"/>
      <c r="FUT11" s="318"/>
      <c r="FUU11" s="318"/>
      <c r="FUV11" s="318"/>
      <c r="FUW11" s="318"/>
      <c r="FUX11" s="318"/>
      <c r="FUY11" s="318"/>
      <c r="FUZ11" s="318"/>
      <c r="FVA11" s="318"/>
      <c r="FVB11" s="318"/>
      <c r="FVC11" s="318"/>
      <c r="FVD11" s="318"/>
      <c r="FVE11" s="318"/>
      <c r="FVF11" s="318"/>
      <c r="FVG11" s="318"/>
      <c r="FVH11" s="318"/>
      <c r="FVI11" s="318"/>
      <c r="FVJ11" s="318"/>
      <c r="FVK11" s="318"/>
      <c r="FVL11" s="318"/>
      <c r="FVM11" s="318"/>
      <c r="FVN11" s="318"/>
      <c r="FVO11" s="318"/>
      <c r="FVP11" s="318"/>
      <c r="FVQ11" s="318"/>
      <c r="FVR11" s="318"/>
      <c r="FVS11" s="318"/>
      <c r="FVT11" s="318"/>
      <c r="FVU11" s="318"/>
      <c r="FVV11" s="318"/>
      <c r="FVW11" s="318"/>
      <c r="FVX11" s="318"/>
      <c r="FVY11" s="318"/>
      <c r="FVZ11" s="318"/>
      <c r="FWA11" s="318"/>
      <c r="FWB11" s="318"/>
      <c r="FWC11" s="318"/>
      <c r="FWD11" s="318"/>
      <c r="FWE11" s="318"/>
      <c r="FWF11" s="318"/>
      <c r="FWG11" s="318"/>
      <c r="FWH11" s="318"/>
      <c r="FWI11" s="318"/>
      <c r="FWJ11" s="318"/>
      <c r="FWK11" s="318"/>
      <c r="FWL11" s="318"/>
      <c r="FWM11" s="318"/>
      <c r="FWN11" s="318"/>
      <c r="FWO11" s="318"/>
      <c r="FWP11" s="318"/>
      <c r="FWQ11" s="318"/>
      <c r="FWR11" s="318"/>
      <c r="FWS11" s="318"/>
      <c r="FWT11" s="318"/>
      <c r="FWU11" s="318"/>
      <c r="FWV11" s="318"/>
      <c r="FWW11" s="318"/>
      <c r="FWX11" s="318"/>
      <c r="FWY11" s="318"/>
      <c r="FWZ11" s="318"/>
      <c r="FXA11" s="318"/>
      <c r="FXB11" s="318"/>
      <c r="FXC11" s="318"/>
      <c r="FXD11" s="318"/>
      <c r="FXE11" s="318"/>
      <c r="FXF11" s="318"/>
      <c r="FXG11" s="318"/>
      <c r="FXH11" s="318"/>
      <c r="FXI11" s="318"/>
      <c r="FXJ11" s="318"/>
      <c r="FXK11" s="318"/>
      <c r="FXL11" s="318"/>
      <c r="FXM11" s="318"/>
      <c r="FXN11" s="318"/>
      <c r="FXO11" s="318"/>
      <c r="FXP11" s="318"/>
      <c r="FXQ11" s="318"/>
      <c r="FXR11" s="318"/>
      <c r="FXS11" s="318"/>
      <c r="FXT11" s="318"/>
      <c r="FXU11" s="318"/>
      <c r="FXV11" s="318"/>
      <c r="FXW11" s="318"/>
      <c r="FXX11" s="318"/>
      <c r="FXY11" s="318"/>
      <c r="FXZ11" s="318"/>
      <c r="FYA11" s="318"/>
      <c r="FYB11" s="318"/>
      <c r="FYC11" s="318"/>
      <c r="FYD11" s="318"/>
      <c r="FYE11" s="318"/>
      <c r="FYF11" s="318"/>
      <c r="FYG11" s="318"/>
      <c r="FYH11" s="318"/>
      <c r="FYI11" s="318"/>
      <c r="FYJ11" s="318"/>
      <c r="FYK11" s="318"/>
      <c r="FYL11" s="318"/>
      <c r="FYM11" s="318"/>
      <c r="FYN11" s="318"/>
      <c r="FYO11" s="318"/>
      <c r="FYP11" s="318"/>
      <c r="FYQ11" s="318"/>
      <c r="FYR11" s="318"/>
      <c r="FYS11" s="318"/>
      <c r="FYT11" s="318"/>
      <c r="FYU11" s="318"/>
      <c r="FYV11" s="318"/>
      <c r="FYW11" s="318"/>
      <c r="FYX11" s="318"/>
      <c r="FYY11" s="318"/>
      <c r="FYZ11" s="318"/>
      <c r="FZA11" s="318"/>
      <c r="FZB11" s="318"/>
      <c r="FZC11" s="318"/>
      <c r="FZD11" s="318"/>
      <c r="FZE11" s="318"/>
      <c r="FZF11" s="318"/>
      <c r="FZG11" s="318"/>
      <c r="FZH11" s="318"/>
      <c r="FZI11" s="318"/>
      <c r="FZJ11" s="318"/>
      <c r="FZK11" s="318"/>
      <c r="FZL11" s="318"/>
      <c r="FZM11" s="318"/>
      <c r="FZN11" s="318"/>
      <c r="FZO11" s="318"/>
      <c r="FZP11" s="318"/>
      <c r="FZQ11" s="318"/>
      <c r="FZR11" s="318"/>
      <c r="FZS11" s="318"/>
      <c r="FZT11" s="318"/>
      <c r="FZU11" s="318"/>
      <c r="FZV11" s="318"/>
      <c r="FZW11" s="318"/>
      <c r="FZX11" s="318"/>
      <c r="FZY11" s="318"/>
      <c r="FZZ11" s="318"/>
      <c r="GAA11" s="318"/>
      <c r="GAB11" s="318"/>
      <c r="GAC11" s="318"/>
      <c r="GAD11" s="318"/>
      <c r="GAE11" s="318"/>
      <c r="GAF11" s="318"/>
      <c r="GAG11" s="318"/>
      <c r="GAH11" s="318"/>
      <c r="GAI11" s="318"/>
      <c r="GAJ11" s="318"/>
      <c r="GAK11" s="318"/>
      <c r="GAL11" s="318"/>
      <c r="GAM11" s="318"/>
      <c r="GAN11" s="318"/>
      <c r="GAO11" s="318"/>
      <c r="GAP11" s="318"/>
      <c r="GAQ11" s="318"/>
      <c r="GAR11" s="318"/>
      <c r="GAS11" s="318"/>
      <c r="GAT11" s="318"/>
      <c r="GAU11" s="318"/>
      <c r="GAV11" s="318"/>
      <c r="GAW11" s="318"/>
      <c r="GAX11" s="318"/>
      <c r="GAY11" s="318"/>
      <c r="GAZ11" s="318"/>
      <c r="GBA11" s="318"/>
      <c r="GBB11" s="318"/>
      <c r="GBC11" s="318"/>
      <c r="GBD11" s="318"/>
      <c r="GBE11" s="318"/>
      <c r="GBF11" s="318"/>
      <c r="GBG11" s="318"/>
      <c r="GBH11" s="318"/>
      <c r="GBI11" s="318"/>
      <c r="GBJ11" s="318"/>
      <c r="GBK11" s="318"/>
      <c r="GBL11" s="318"/>
      <c r="GBM11" s="318"/>
      <c r="GBN11" s="318"/>
      <c r="GBO11" s="318"/>
      <c r="GBP11" s="318"/>
      <c r="GBQ11" s="318"/>
      <c r="GBR11" s="318"/>
      <c r="GBS11" s="318"/>
      <c r="GBT11" s="318"/>
      <c r="GBU11" s="318"/>
      <c r="GBV11" s="318"/>
      <c r="GBW11" s="318"/>
      <c r="GBX11" s="318"/>
      <c r="GBY11" s="318"/>
      <c r="GBZ11" s="318"/>
      <c r="GCA11" s="318"/>
      <c r="GCB11" s="318"/>
      <c r="GCC11" s="318"/>
      <c r="GCD11" s="318"/>
      <c r="GCE11" s="318"/>
      <c r="GCF11" s="318"/>
      <c r="GCG11" s="318"/>
      <c r="GCH11" s="318"/>
      <c r="GCI11" s="318"/>
      <c r="GCJ11" s="318"/>
      <c r="GCK11" s="318"/>
      <c r="GCL11" s="318"/>
      <c r="GCM11" s="318"/>
      <c r="GCN11" s="318"/>
      <c r="GCO11" s="318"/>
      <c r="GCP11" s="318"/>
      <c r="GCQ11" s="318"/>
      <c r="GCR11" s="318"/>
      <c r="GCS11" s="318"/>
      <c r="GCT11" s="318"/>
      <c r="GCU11" s="318"/>
      <c r="GCV11" s="318"/>
      <c r="GCW11" s="318"/>
      <c r="GCX11" s="318"/>
      <c r="GCY11" s="318"/>
      <c r="GCZ11" s="318"/>
      <c r="GDA11" s="318"/>
      <c r="GDB11" s="318"/>
      <c r="GDC11" s="318"/>
      <c r="GDD11" s="318"/>
      <c r="GDE11" s="318"/>
      <c r="GDF11" s="318"/>
      <c r="GDG11" s="318"/>
      <c r="GDH11" s="318"/>
      <c r="GDI11" s="318"/>
      <c r="GDJ11" s="318"/>
      <c r="GDK11" s="318"/>
      <c r="GDL11" s="318"/>
      <c r="GDM11" s="318"/>
      <c r="GDN11" s="318"/>
      <c r="GDO11" s="318"/>
      <c r="GDP11" s="318"/>
      <c r="GDQ11" s="318"/>
      <c r="GDR11" s="318"/>
      <c r="GDS11" s="318"/>
      <c r="GDT11" s="318"/>
      <c r="GDU11" s="318"/>
      <c r="GDV11" s="318"/>
      <c r="GDW11" s="318"/>
      <c r="GDX11" s="318"/>
      <c r="GDY11" s="318"/>
      <c r="GDZ11" s="318"/>
      <c r="GEA11" s="318"/>
      <c r="GEB11" s="318"/>
      <c r="GEC11" s="318"/>
      <c r="GED11" s="318"/>
      <c r="GEE11" s="318"/>
      <c r="GEF11" s="318"/>
      <c r="GEG11" s="318"/>
      <c r="GEH11" s="318"/>
      <c r="GEI11" s="318"/>
      <c r="GEJ11" s="318"/>
      <c r="GEK11" s="318"/>
      <c r="GEL11" s="318"/>
      <c r="GEM11" s="318"/>
      <c r="GEN11" s="318"/>
      <c r="GEO11" s="318"/>
      <c r="GEP11" s="318"/>
      <c r="GEQ11" s="318"/>
      <c r="GER11" s="318"/>
      <c r="GES11" s="318"/>
      <c r="GET11" s="318"/>
      <c r="GEU11" s="318"/>
      <c r="GEV11" s="318"/>
      <c r="GEW11" s="318"/>
      <c r="GEX11" s="318"/>
      <c r="GEY11" s="318"/>
      <c r="GEZ11" s="318"/>
      <c r="GFA11" s="318"/>
      <c r="GFB11" s="318"/>
      <c r="GFC11" s="318"/>
      <c r="GFD11" s="318"/>
      <c r="GFE11" s="318"/>
      <c r="GFF11" s="318"/>
      <c r="GFG11" s="318"/>
      <c r="GFH11" s="318"/>
      <c r="GFI11" s="318"/>
      <c r="GFJ11" s="318"/>
      <c r="GFK11" s="318"/>
      <c r="GFL11" s="318"/>
      <c r="GFM11" s="318"/>
      <c r="GFN11" s="318"/>
      <c r="GFO11" s="318"/>
      <c r="GFP11" s="318"/>
      <c r="GFQ11" s="318"/>
      <c r="GFR11" s="318"/>
      <c r="GFS11" s="318"/>
      <c r="GFT11" s="318"/>
      <c r="GFU11" s="318"/>
      <c r="GFV11" s="318"/>
      <c r="GFW11" s="318"/>
      <c r="GFX11" s="318"/>
      <c r="GFY11" s="318"/>
      <c r="GFZ11" s="318"/>
      <c r="GGA11" s="318"/>
      <c r="GGB11" s="318"/>
      <c r="GGC11" s="318"/>
      <c r="GGD11" s="318"/>
      <c r="GGE11" s="318"/>
      <c r="GGF11" s="318"/>
      <c r="GGG11" s="318"/>
      <c r="GGH11" s="318"/>
      <c r="GGI11" s="318"/>
      <c r="GGJ11" s="318"/>
      <c r="GGK11" s="318"/>
      <c r="GGL11" s="318"/>
      <c r="GGM11" s="318"/>
      <c r="GGN11" s="318"/>
      <c r="GGO11" s="318"/>
      <c r="GGP11" s="318"/>
      <c r="GGQ11" s="318"/>
      <c r="GGR11" s="318"/>
      <c r="GGS11" s="318"/>
      <c r="GGT11" s="318"/>
      <c r="GGU11" s="318"/>
      <c r="GGV11" s="318"/>
      <c r="GGW11" s="318"/>
      <c r="GGX11" s="318"/>
      <c r="GGY11" s="318"/>
      <c r="GGZ11" s="318"/>
      <c r="GHA11" s="318"/>
      <c r="GHB11" s="318"/>
      <c r="GHC11" s="318"/>
      <c r="GHD11" s="318"/>
      <c r="GHE11" s="318"/>
      <c r="GHF11" s="318"/>
      <c r="GHG11" s="318"/>
      <c r="GHH11" s="318"/>
      <c r="GHI11" s="318"/>
      <c r="GHJ11" s="318"/>
      <c r="GHK11" s="318"/>
      <c r="GHL11" s="318"/>
      <c r="GHM11" s="318"/>
      <c r="GHN11" s="318"/>
      <c r="GHO11" s="318"/>
      <c r="GHP11" s="318"/>
      <c r="GHQ11" s="318"/>
      <c r="GHR11" s="318"/>
      <c r="GHS11" s="318"/>
      <c r="GHT11" s="318"/>
      <c r="GHU11" s="318"/>
      <c r="GHV11" s="318"/>
      <c r="GHW11" s="318"/>
      <c r="GHX11" s="318"/>
      <c r="GHY11" s="318"/>
      <c r="GHZ11" s="318"/>
      <c r="GIA11" s="318"/>
      <c r="GIB11" s="318"/>
      <c r="GIC11" s="318"/>
      <c r="GID11" s="318"/>
      <c r="GIE11" s="318"/>
      <c r="GIF11" s="318"/>
      <c r="GIG11" s="318"/>
      <c r="GIH11" s="318"/>
      <c r="GII11" s="318"/>
      <c r="GIJ11" s="318"/>
      <c r="GIK11" s="318"/>
      <c r="GIL11" s="318"/>
      <c r="GIM11" s="318"/>
      <c r="GIN11" s="318"/>
      <c r="GIO11" s="318"/>
      <c r="GIP11" s="318"/>
      <c r="GIQ11" s="318"/>
      <c r="GIR11" s="318"/>
      <c r="GIS11" s="318"/>
      <c r="GIT11" s="318"/>
      <c r="GIU11" s="318"/>
      <c r="GIV11" s="318"/>
      <c r="GIW11" s="318"/>
      <c r="GIX11" s="318"/>
      <c r="GIY11" s="318"/>
      <c r="GIZ11" s="318"/>
      <c r="GJA11" s="318"/>
      <c r="GJB11" s="318"/>
      <c r="GJC11" s="318"/>
      <c r="GJD11" s="318"/>
      <c r="GJE11" s="318"/>
      <c r="GJF11" s="318"/>
      <c r="GJG11" s="318"/>
      <c r="GJH11" s="318"/>
      <c r="GJI11" s="318"/>
      <c r="GJJ11" s="318"/>
      <c r="GJK11" s="318"/>
      <c r="GJL11" s="318"/>
      <c r="GJM11" s="318"/>
      <c r="GJN11" s="318"/>
      <c r="GJO11" s="318"/>
      <c r="GJP11" s="318"/>
      <c r="GJQ11" s="318"/>
      <c r="GJR11" s="318"/>
      <c r="GJS11" s="318"/>
      <c r="GJT11" s="318"/>
      <c r="GJU11" s="318"/>
      <c r="GJV11" s="318"/>
      <c r="GJW11" s="318"/>
      <c r="GJX11" s="318"/>
      <c r="GJY11" s="318"/>
      <c r="GJZ11" s="318"/>
      <c r="GKA11" s="318"/>
      <c r="GKB11" s="318"/>
      <c r="GKC11" s="318"/>
      <c r="GKD11" s="318"/>
      <c r="GKE11" s="318"/>
      <c r="GKF11" s="318"/>
      <c r="GKG11" s="318"/>
      <c r="GKH11" s="318"/>
      <c r="GKI11" s="318"/>
      <c r="GKJ11" s="318"/>
      <c r="GKK11" s="318"/>
      <c r="GKL11" s="318"/>
      <c r="GKM11" s="318"/>
      <c r="GKN11" s="318"/>
      <c r="GKO11" s="318"/>
      <c r="GKP11" s="318"/>
      <c r="GKQ11" s="318"/>
      <c r="GKR11" s="318"/>
      <c r="GKS11" s="318"/>
      <c r="GKT11" s="318"/>
      <c r="GKU11" s="318"/>
      <c r="GKV11" s="318"/>
      <c r="GKW11" s="318"/>
      <c r="GKX11" s="318"/>
      <c r="GKY11" s="318"/>
      <c r="GKZ11" s="318"/>
      <c r="GLA11" s="318"/>
      <c r="GLB11" s="318"/>
      <c r="GLC11" s="318"/>
      <c r="GLD11" s="318"/>
      <c r="GLE11" s="318"/>
      <c r="GLF11" s="318"/>
      <c r="GLG11" s="318"/>
      <c r="GLH11" s="318"/>
      <c r="GLI11" s="318"/>
      <c r="GLJ11" s="318"/>
      <c r="GLK11" s="318"/>
      <c r="GLL11" s="318"/>
      <c r="GLM11" s="318"/>
      <c r="GLN11" s="318"/>
      <c r="GLO11" s="318"/>
      <c r="GLP11" s="318"/>
      <c r="GLQ11" s="318"/>
      <c r="GLR11" s="318"/>
      <c r="GLS11" s="318"/>
      <c r="GLT11" s="318"/>
      <c r="GLU11" s="318"/>
      <c r="GLV11" s="318"/>
      <c r="GLW11" s="318"/>
      <c r="GLX11" s="318"/>
      <c r="GLY11" s="318"/>
      <c r="GLZ11" s="318"/>
      <c r="GMA11" s="318"/>
      <c r="GMB11" s="318"/>
      <c r="GMC11" s="318"/>
      <c r="GMD11" s="318"/>
      <c r="GME11" s="318"/>
      <c r="GMF11" s="318"/>
      <c r="GMG11" s="318"/>
      <c r="GMH11" s="318"/>
      <c r="GMI11" s="318"/>
      <c r="GMJ11" s="318"/>
      <c r="GMK11" s="318"/>
      <c r="GML11" s="318"/>
      <c r="GMM11" s="318"/>
      <c r="GMN11" s="318"/>
      <c r="GMO11" s="318"/>
      <c r="GMP11" s="318"/>
      <c r="GMQ11" s="318"/>
      <c r="GMR11" s="318"/>
      <c r="GMS11" s="318"/>
      <c r="GMT11" s="318"/>
      <c r="GMU11" s="318"/>
      <c r="GMV11" s="318"/>
      <c r="GMW11" s="318"/>
      <c r="GMX11" s="318"/>
      <c r="GMY11" s="318"/>
      <c r="GMZ11" s="318"/>
      <c r="GNA11" s="318"/>
      <c r="GNB11" s="318"/>
      <c r="GNC11" s="318"/>
      <c r="GND11" s="318"/>
      <c r="GNE11" s="318"/>
      <c r="GNF11" s="318"/>
      <c r="GNG11" s="318"/>
      <c r="GNH11" s="318"/>
      <c r="GNI11" s="318"/>
      <c r="GNJ11" s="318"/>
      <c r="GNK11" s="318"/>
      <c r="GNL11" s="318"/>
      <c r="GNM11" s="318"/>
      <c r="GNN11" s="318"/>
      <c r="GNO11" s="318"/>
      <c r="GNP11" s="318"/>
      <c r="GNQ11" s="318"/>
      <c r="GNR11" s="318"/>
      <c r="GNS11" s="318"/>
      <c r="GNT11" s="318"/>
      <c r="GNU11" s="318"/>
      <c r="GNV11" s="318"/>
      <c r="GNW11" s="318"/>
      <c r="GNX11" s="318"/>
      <c r="GNY11" s="318"/>
      <c r="GNZ11" s="318"/>
      <c r="GOA11" s="318"/>
      <c r="GOB11" s="318"/>
      <c r="GOC11" s="318"/>
      <c r="GOD11" s="318"/>
      <c r="GOE11" s="318"/>
      <c r="GOF11" s="318"/>
      <c r="GOG11" s="318"/>
      <c r="GOH11" s="318"/>
      <c r="GOI11" s="318"/>
      <c r="GOJ11" s="318"/>
      <c r="GOK11" s="318"/>
      <c r="GOL11" s="318"/>
      <c r="GOM11" s="318"/>
      <c r="GON11" s="318"/>
      <c r="GOO11" s="318"/>
      <c r="GOP11" s="318"/>
      <c r="GOQ11" s="318"/>
      <c r="GOR11" s="318"/>
      <c r="GOS11" s="318"/>
      <c r="GOT11" s="318"/>
      <c r="GOU11" s="318"/>
      <c r="GOV11" s="318"/>
      <c r="GOW11" s="318"/>
      <c r="GOX11" s="318"/>
      <c r="GOY11" s="318"/>
      <c r="GOZ11" s="318"/>
      <c r="GPA11" s="318"/>
      <c r="GPB11" s="318"/>
      <c r="GPC11" s="318"/>
      <c r="GPD11" s="318"/>
      <c r="GPE11" s="318"/>
      <c r="GPF11" s="318"/>
      <c r="GPG11" s="318"/>
      <c r="GPH11" s="318"/>
      <c r="GPI11" s="318"/>
      <c r="GPJ11" s="318"/>
      <c r="GPK11" s="318"/>
      <c r="GPL11" s="318"/>
      <c r="GPM11" s="318"/>
      <c r="GPN11" s="318"/>
      <c r="GPO11" s="318"/>
      <c r="GPP11" s="318"/>
      <c r="GPQ11" s="318"/>
      <c r="GPR11" s="318"/>
      <c r="GPS11" s="318"/>
      <c r="GPT11" s="318"/>
      <c r="GPU11" s="318"/>
      <c r="GPV11" s="318"/>
      <c r="GPW11" s="318"/>
      <c r="GPX11" s="318"/>
      <c r="GPY11" s="318"/>
      <c r="GPZ11" s="318"/>
      <c r="GQA11" s="318"/>
      <c r="GQB11" s="318"/>
      <c r="GQC11" s="318"/>
      <c r="GQD11" s="318"/>
      <c r="GQE11" s="318"/>
      <c r="GQF11" s="318"/>
      <c r="GQG11" s="318"/>
      <c r="GQH11" s="318"/>
      <c r="GQI11" s="318"/>
      <c r="GQJ11" s="318"/>
      <c r="GQK11" s="318"/>
      <c r="GQL11" s="318"/>
      <c r="GQM11" s="318"/>
      <c r="GQN11" s="318"/>
      <c r="GQO11" s="318"/>
      <c r="GQP11" s="318"/>
      <c r="GQQ11" s="318"/>
      <c r="GQR11" s="318"/>
      <c r="GQS11" s="318"/>
      <c r="GQT11" s="318"/>
      <c r="GQU11" s="318"/>
      <c r="GQV11" s="318"/>
      <c r="GQW11" s="318"/>
      <c r="GQX11" s="318"/>
      <c r="GQY11" s="318"/>
      <c r="GQZ11" s="318"/>
      <c r="GRA11" s="318"/>
      <c r="GRB11" s="318"/>
      <c r="GRC11" s="318"/>
      <c r="GRD11" s="318"/>
      <c r="GRE11" s="318"/>
      <c r="GRF11" s="318"/>
      <c r="GRG11" s="318"/>
      <c r="GRH11" s="318"/>
      <c r="GRI11" s="318"/>
      <c r="GRJ11" s="318"/>
      <c r="GRK11" s="318"/>
      <c r="GRL11" s="318"/>
      <c r="GRM11" s="318"/>
      <c r="GRN11" s="318"/>
      <c r="GRO11" s="318"/>
      <c r="GRP11" s="318"/>
      <c r="GRQ11" s="318"/>
      <c r="GRR11" s="318"/>
      <c r="GRS11" s="318"/>
      <c r="GRT11" s="318"/>
      <c r="GRU11" s="318"/>
      <c r="GRV11" s="318"/>
      <c r="GRW11" s="318"/>
      <c r="GRX11" s="318"/>
      <c r="GRY11" s="318"/>
      <c r="GRZ11" s="318"/>
      <c r="GSA11" s="318"/>
      <c r="GSB11" s="318"/>
      <c r="GSC11" s="318"/>
      <c r="GSD11" s="318"/>
      <c r="GSE11" s="318"/>
      <c r="GSF11" s="318"/>
      <c r="GSG11" s="318"/>
      <c r="GSH11" s="318"/>
      <c r="GSI11" s="318"/>
      <c r="GSJ11" s="318"/>
      <c r="GSK11" s="318"/>
      <c r="GSL11" s="318"/>
      <c r="GSM11" s="318"/>
      <c r="GSN11" s="318"/>
      <c r="GSO11" s="318"/>
      <c r="GSP11" s="318"/>
      <c r="GSQ11" s="318"/>
      <c r="GSR11" s="318"/>
      <c r="GSS11" s="318"/>
      <c r="GST11" s="318"/>
      <c r="GSU11" s="318"/>
      <c r="GSV11" s="318"/>
      <c r="GSW11" s="318"/>
      <c r="GSX11" s="318"/>
      <c r="GSY11" s="318"/>
      <c r="GSZ11" s="318"/>
      <c r="GTA11" s="318"/>
      <c r="GTB11" s="318"/>
      <c r="GTC11" s="318"/>
      <c r="GTD11" s="318"/>
      <c r="GTE11" s="318"/>
      <c r="GTF11" s="318"/>
      <c r="GTG11" s="318"/>
      <c r="GTH11" s="318"/>
      <c r="GTI11" s="318"/>
      <c r="GTJ11" s="318"/>
      <c r="GTK11" s="318"/>
      <c r="GTL11" s="318"/>
      <c r="GTM11" s="318"/>
      <c r="GTN11" s="318"/>
      <c r="GTO11" s="318"/>
      <c r="GTP11" s="318"/>
      <c r="GTQ11" s="318"/>
      <c r="GTR11" s="318"/>
      <c r="GTS11" s="318"/>
      <c r="GTT11" s="318"/>
      <c r="GTU11" s="318"/>
      <c r="GTV11" s="318"/>
      <c r="GTW11" s="318"/>
      <c r="GTX11" s="318"/>
      <c r="GTY11" s="318"/>
      <c r="GTZ11" s="318"/>
      <c r="GUA11" s="318"/>
      <c r="GUB11" s="318"/>
      <c r="GUC11" s="318"/>
      <c r="GUD11" s="318"/>
      <c r="GUE11" s="318"/>
      <c r="GUF11" s="318"/>
      <c r="GUG11" s="318"/>
      <c r="GUH11" s="318"/>
      <c r="GUI11" s="318"/>
      <c r="GUJ11" s="318"/>
      <c r="GUK11" s="318"/>
      <c r="GUL11" s="318"/>
      <c r="GUM11" s="318"/>
      <c r="GUN11" s="318"/>
      <c r="GUO11" s="318"/>
      <c r="GUP11" s="318"/>
      <c r="GUQ11" s="318"/>
      <c r="GUR11" s="318"/>
      <c r="GUS11" s="318"/>
      <c r="GUT11" s="318"/>
      <c r="GUU11" s="318"/>
      <c r="GUV11" s="318"/>
      <c r="GUW11" s="318"/>
      <c r="GUX11" s="318"/>
      <c r="GUY11" s="318"/>
      <c r="GUZ11" s="318"/>
      <c r="GVA11" s="318"/>
      <c r="GVB11" s="318"/>
      <c r="GVC11" s="318"/>
      <c r="GVD11" s="318"/>
      <c r="GVE11" s="318"/>
      <c r="GVF11" s="318"/>
      <c r="GVG11" s="318"/>
      <c r="GVH11" s="318"/>
      <c r="GVI11" s="318"/>
      <c r="GVJ11" s="318"/>
      <c r="GVK11" s="318"/>
      <c r="GVL11" s="318"/>
      <c r="GVM11" s="318"/>
      <c r="GVN11" s="318"/>
      <c r="GVO11" s="318"/>
      <c r="GVP11" s="318"/>
      <c r="GVQ11" s="318"/>
      <c r="GVR11" s="318"/>
      <c r="GVS11" s="318"/>
      <c r="GVT11" s="318"/>
      <c r="GVU11" s="318"/>
      <c r="GVV11" s="318"/>
      <c r="GVW11" s="318"/>
      <c r="GVX11" s="318"/>
      <c r="GVY11" s="318"/>
      <c r="GVZ11" s="318"/>
      <c r="GWA11" s="318"/>
      <c r="GWB11" s="318"/>
      <c r="GWC11" s="318"/>
      <c r="GWD11" s="318"/>
      <c r="GWE11" s="318"/>
      <c r="GWF11" s="318"/>
      <c r="GWG11" s="318"/>
      <c r="GWH11" s="318"/>
      <c r="GWI11" s="318"/>
      <c r="GWJ11" s="318"/>
      <c r="GWK11" s="318"/>
      <c r="GWL11" s="318"/>
      <c r="GWM11" s="318"/>
      <c r="GWN11" s="318"/>
      <c r="GWO11" s="318"/>
      <c r="GWP11" s="318"/>
      <c r="GWQ11" s="318"/>
      <c r="GWR11" s="318"/>
      <c r="GWS11" s="318"/>
      <c r="GWT11" s="318"/>
      <c r="GWU11" s="318"/>
      <c r="GWV11" s="318"/>
      <c r="GWW11" s="318"/>
      <c r="GWX11" s="318"/>
      <c r="GWY11" s="318"/>
      <c r="GWZ11" s="318"/>
      <c r="GXA11" s="318"/>
      <c r="GXB11" s="318"/>
      <c r="GXC11" s="318"/>
      <c r="GXD11" s="318"/>
      <c r="GXE11" s="318"/>
      <c r="GXF11" s="318"/>
      <c r="GXG11" s="318"/>
      <c r="GXH11" s="318"/>
      <c r="GXI11" s="318"/>
      <c r="GXJ11" s="318"/>
      <c r="GXK11" s="318"/>
      <c r="GXL11" s="318"/>
      <c r="GXM11" s="318"/>
      <c r="GXN11" s="318"/>
      <c r="GXO11" s="318"/>
      <c r="GXP11" s="318"/>
      <c r="GXQ11" s="318"/>
      <c r="GXR11" s="318"/>
      <c r="GXS11" s="318"/>
      <c r="GXT11" s="318"/>
      <c r="GXU11" s="318"/>
      <c r="GXV11" s="318"/>
      <c r="GXW11" s="318"/>
      <c r="GXX11" s="318"/>
      <c r="GXY11" s="318"/>
      <c r="GXZ11" s="318"/>
      <c r="GYA11" s="318"/>
      <c r="GYB11" s="318"/>
      <c r="GYC11" s="318"/>
      <c r="GYD11" s="318"/>
      <c r="GYE11" s="318"/>
      <c r="GYF11" s="318"/>
      <c r="GYG11" s="318"/>
      <c r="GYH11" s="318"/>
      <c r="GYI11" s="318"/>
      <c r="GYJ11" s="318"/>
      <c r="GYK11" s="318"/>
      <c r="GYL11" s="318"/>
      <c r="GYM11" s="318"/>
      <c r="GYN11" s="318"/>
      <c r="GYO11" s="318"/>
      <c r="GYP11" s="318"/>
      <c r="GYQ11" s="318"/>
      <c r="GYR11" s="318"/>
      <c r="GYS11" s="318"/>
      <c r="GYT11" s="318"/>
      <c r="GYU11" s="318"/>
      <c r="GYV11" s="318"/>
      <c r="GYW11" s="318"/>
      <c r="GYX11" s="318"/>
      <c r="GYY11" s="318"/>
      <c r="GYZ11" s="318"/>
      <c r="GZA11" s="318"/>
      <c r="GZB11" s="318"/>
      <c r="GZC11" s="318"/>
      <c r="GZD11" s="318"/>
      <c r="GZE11" s="318"/>
      <c r="GZF11" s="318"/>
      <c r="GZG11" s="318"/>
      <c r="GZH11" s="318"/>
      <c r="GZI11" s="318"/>
      <c r="GZJ11" s="318"/>
      <c r="GZK11" s="318"/>
      <c r="GZL11" s="318"/>
      <c r="GZM11" s="318"/>
      <c r="GZN11" s="318"/>
      <c r="GZO11" s="318"/>
      <c r="GZP11" s="318"/>
      <c r="GZQ11" s="318"/>
      <c r="GZR11" s="318"/>
      <c r="GZS11" s="318"/>
      <c r="GZT11" s="318"/>
      <c r="GZU11" s="318"/>
      <c r="GZV11" s="318"/>
      <c r="GZW11" s="318"/>
      <c r="GZX11" s="318"/>
      <c r="GZY11" s="318"/>
      <c r="GZZ11" s="318"/>
      <c r="HAA11" s="318"/>
      <c r="HAB11" s="318"/>
      <c r="HAC11" s="318"/>
      <c r="HAD11" s="318"/>
      <c r="HAE11" s="318"/>
      <c r="HAF11" s="318"/>
      <c r="HAG11" s="318"/>
      <c r="HAH11" s="318"/>
      <c r="HAI11" s="318"/>
      <c r="HAJ11" s="318"/>
      <c r="HAK11" s="318"/>
      <c r="HAL11" s="318"/>
      <c r="HAM11" s="318"/>
      <c r="HAN11" s="318"/>
      <c r="HAO11" s="318"/>
      <c r="HAP11" s="318"/>
      <c r="HAQ11" s="318"/>
      <c r="HAR11" s="318"/>
      <c r="HAS11" s="318"/>
      <c r="HAT11" s="318"/>
      <c r="HAU11" s="318"/>
      <c r="HAV11" s="318"/>
      <c r="HAW11" s="318"/>
      <c r="HAX11" s="318"/>
      <c r="HAY11" s="318"/>
      <c r="HAZ11" s="318"/>
      <c r="HBA11" s="318"/>
      <c r="HBB11" s="318"/>
      <c r="HBC11" s="318"/>
      <c r="HBD11" s="318"/>
      <c r="HBE11" s="318"/>
      <c r="HBF11" s="318"/>
      <c r="HBG11" s="318"/>
      <c r="HBH11" s="318"/>
      <c r="HBI11" s="318"/>
      <c r="HBJ11" s="318"/>
      <c r="HBK11" s="318"/>
      <c r="HBL11" s="318"/>
      <c r="HBM11" s="318"/>
      <c r="HBN11" s="318"/>
      <c r="HBO11" s="318"/>
      <c r="HBP11" s="318"/>
      <c r="HBQ11" s="318"/>
      <c r="HBR11" s="318"/>
      <c r="HBS11" s="318"/>
      <c r="HBT11" s="318"/>
      <c r="HBU11" s="318"/>
      <c r="HBV11" s="318"/>
      <c r="HBW11" s="318"/>
      <c r="HBX11" s="318"/>
      <c r="HBY11" s="318"/>
      <c r="HBZ11" s="318"/>
      <c r="HCA11" s="318"/>
      <c r="HCB11" s="318"/>
      <c r="HCC11" s="318"/>
      <c r="HCD11" s="318"/>
      <c r="HCE11" s="318"/>
      <c r="HCF11" s="318"/>
      <c r="HCG11" s="318"/>
      <c r="HCH11" s="318"/>
      <c r="HCI11" s="318"/>
      <c r="HCJ11" s="318"/>
      <c r="HCK11" s="318"/>
      <c r="HCL11" s="318"/>
      <c r="HCM11" s="318"/>
      <c r="HCN11" s="318"/>
      <c r="HCO11" s="318"/>
      <c r="HCP11" s="318"/>
      <c r="HCQ11" s="318"/>
      <c r="HCR11" s="318"/>
      <c r="HCS11" s="318"/>
      <c r="HCT11" s="318"/>
      <c r="HCU11" s="318"/>
      <c r="HCV11" s="318"/>
      <c r="HCW11" s="318"/>
      <c r="HCX11" s="318"/>
      <c r="HCY11" s="318"/>
      <c r="HCZ11" s="318"/>
      <c r="HDA11" s="318"/>
      <c r="HDB11" s="318"/>
      <c r="HDC11" s="318"/>
      <c r="HDD11" s="318"/>
      <c r="HDE11" s="318"/>
      <c r="HDF11" s="318"/>
      <c r="HDG11" s="318"/>
      <c r="HDH11" s="318"/>
      <c r="HDI11" s="318"/>
      <c r="HDJ11" s="318"/>
      <c r="HDK11" s="318"/>
      <c r="HDL11" s="318"/>
      <c r="HDM11" s="318"/>
      <c r="HDN11" s="318"/>
      <c r="HDO11" s="318"/>
      <c r="HDP11" s="318"/>
      <c r="HDQ11" s="318"/>
      <c r="HDR11" s="318"/>
      <c r="HDS11" s="318"/>
      <c r="HDT11" s="318"/>
      <c r="HDU11" s="318"/>
      <c r="HDV11" s="318"/>
      <c r="HDW11" s="318"/>
      <c r="HDX11" s="318"/>
      <c r="HDY11" s="318"/>
      <c r="HDZ11" s="318"/>
      <c r="HEA11" s="318"/>
      <c r="HEB11" s="318"/>
      <c r="HEC11" s="318"/>
      <c r="HED11" s="318"/>
      <c r="HEE11" s="318"/>
      <c r="HEF11" s="318"/>
      <c r="HEG11" s="318"/>
      <c r="HEH11" s="318"/>
      <c r="HEI11" s="318"/>
      <c r="HEJ11" s="318"/>
      <c r="HEK11" s="318"/>
      <c r="HEL11" s="318"/>
      <c r="HEM11" s="318"/>
      <c r="HEN11" s="318"/>
      <c r="HEO11" s="318"/>
      <c r="HEP11" s="318"/>
      <c r="HEQ11" s="318"/>
      <c r="HER11" s="318"/>
      <c r="HES11" s="318"/>
      <c r="HET11" s="318"/>
      <c r="HEU11" s="318"/>
      <c r="HEV11" s="318"/>
      <c r="HEW11" s="318"/>
      <c r="HEX11" s="318"/>
      <c r="HEY11" s="318"/>
      <c r="HEZ11" s="318"/>
      <c r="HFA11" s="318"/>
      <c r="HFB11" s="318"/>
      <c r="HFC11" s="318"/>
      <c r="HFD11" s="318"/>
      <c r="HFE11" s="318"/>
      <c r="HFF11" s="318"/>
      <c r="HFG11" s="318"/>
      <c r="HFH11" s="318"/>
      <c r="HFI11" s="318"/>
      <c r="HFJ11" s="318"/>
      <c r="HFK11" s="318"/>
      <c r="HFL11" s="318"/>
      <c r="HFM11" s="318"/>
      <c r="HFN11" s="318"/>
      <c r="HFO11" s="318"/>
      <c r="HFP11" s="318"/>
      <c r="HFQ11" s="318"/>
      <c r="HFR11" s="318"/>
      <c r="HFS11" s="318"/>
      <c r="HFT11" s="318"/>
      <c r="HFU11" s="318"/>
      <c r="HFV11" s="318"/>
      <c r="HFW11" s="318"/>
      <c r="HFX11" s="318"/>
      <c r="HFY11" s="318"/>
      <c r="HFZ11" s="318"/>
      <c r="HGA11" s="318"/>
      <c r="HGB11" s="318"/>
      <c r="HGC11" s="318"/>
      <c r="HGD11" s="318"/>
      <c r="HGE11" s="318"/>
      <c r="HGF11" s="318"/>
      <c r="HGG11" s="318"/>
      <c r="HGH11" s="318"/>
      <c r="HGI11" s="318"/>
      <c r="HGJ11" s="318"/>
      <c r="HGK11" s="318"/>
      <c r="HGL11" s="318"/>
      <c r="HGM11" s="318"/>
      <c r="HGN11" s="318"/>
      <c r="HGO11" s="318"/>
      <c r="HGP11" s="318"/>
      <c r="HGQ11" s="318"/>
      <c r="HGR11" s="318"/>
      <c r="HGS11" s="318"/>
      <c r="HGT11" s="318"/>
      <c r="HGU11" s="318"/>
      <c r="HGV11" s="318"/>
      <c r="HGW11" s="318"/>
      <c r="HGX11" s="318"/>
      <c r="HGY11" s="318"/>
      <c r="HGZ11" s="318"/>
      <c r="HHA11" s="318"/>
      <c r="HHB11" s="318"/>
      <c r="HHC11" s="318"/>
      <c r="HHD11" s="318"/>
      <c r="HHE11" s="318"/>
      <c r="HHF11" s="318"/>
      <c r="HHG11" s="318"/>
      <c r="HHH11" s="318"/>
      <c r="HHI11" s="318"/>
      <c r="HHJ11" s="318"/>
      <c r="HHK11" s="318"/>
      <c r="HHL11" s="318"/>
      <c r="HHM11" s="318"/>
      <c r="HHN11" s="318"/>
      <c r="HHO11" s="318"/>
      <c r="HHP11" s="318"/>
      <c r="HHQ11" s="318"/>
      <c r="HHR11" s="318"/>
      <c r="HHS11" s="318"/>
      <c r="HHT11" s="318"/>
      <c r="HHU11" s="318"/>
      <c r="HHV11" s="318"/>
      <c r="HHW11" s="318"/>
      <c r="HHX11" s="318"/>
      <c r="HHY11" s="318"/>
      <c r="HHZ11" s="318"/>
      <c r="HIA11" s="318"/>
      <c r="HIB11" s="318"/>
      <c r="HIC11" s="318"/>
      <c r="HID11" s="318"/>
      <c r="HIE11" s="318"/>
      <c r="HIF11" s="318"/>
      <c r="HIG11" s="318"/>
      <c r="HIH11" s="318"/>
      <c r="HII11" s="318"/>
      <c r="HIJ11" s="318"/>
      <c r="HIK11" s="318"/>
      <c r="HIL11" s="318"/>
      <c r="HIM11" s="318"/>
      <c r="HIN11" s="318"/>
      <c r="HIO11" s="318"/>
      <c r="HIP11" s="318"/>
      <c r="HIQ11" s="318"/>
      <c r="HIR11" s="318"/>
      <c r="HIS11" s="318"/>
      <c r="HIT11" s="318"/>
      <c r="HIU11" s="318"/>
      <c r="HIV11" s="318"/>
      <c r="HIW11" s="318"/>
      <c r="HIX11" s="318"/>
      <c r="HIY11" s="318"/>
      <c r="HIZ11" s="318"/>
      <c r="HJA11" s="318"/>
      <c r="HJB11" s="318"/>
      <c r="HJC11" s="318"/>
      <c r="HJD11" s="318"/>
      <c r="HJE11" s="318"/>
      <c r="HJF11" s="318"/>
      <c r="HJG11" s="318"/>
      <c r="HJH11" s="318"/>
      <c r="HJI11" s="318"/>
      <c r="HJJ11" s="318"/>
      <c r="HJK11" s="318"/>
      <c r="HJL11" s="318"/>
      <c r="HJM11" s="318"/>
      <c r="HJN11" s="318"/>
      <c r="HJO11" s="318"/>
      <c r="HJP11" s="318"/>
      <c r="HJQ11" s="318"/>
      <c r="HJR11" s="318"/>
      <c r="HJS11" s="318"/>
      <c r="HJT11" s="318"/>
      <c r="HJU11" s="318"/>
      <c r="HJV11" s="318"/>
      <c r="HJW11" s="318"/>
      <c r="HJX11" s="318"/>
      <c r="HJY11" s="318"/>
      <c r="HJZ11" s="318"/>
      <c r="HKA11" s="318"/>
      <c r="HKB11" s="318"/>
      <c r="HKC11" s="318"/>
      <c r="HKD11" s="318"/>
      <c r="HKE11" s="318"/>
      <c r="HKF11" s="318"/>
      <c r="HKG11" s="318"/>
      <c r="HKH11" s="318"/>
      <c r="HKI11" s="318"/>
      <c r="HKJ11" s="318"/>
      <c r="HKK11" s="318"/>
      <c r="HKL11" s="318"/>
      <c r="HKM11" s="318"/>
      <c r="HKN11" s="318"/>
      <c r="HKO11" s="318"/>
      <c r="HKP11" s="318"/>
      <c r="HKQ11" s="318"/>
      <c r="HKR11" s="318"/>
      <c r="HKS11" s="318"/>
      <c r="HKT11" s="318"/>
      <c r="HKU11" s="318"/>
      <c r="HKV11" s="318"/>
      <c r="HKW11" s="318"/>
      <c r="HKX11" s="318"/>
      <c r="HKY11" s="318"/>
      <c r="HKZ11" s="318"/>
      <c r="HLA11" s="318"/>
      <c r="HLB11" s="318"/>
      <c r="HLC11" s="318"/>
      <c r="HLD11" s="318"/>
      <c r="HLE11" s="318"/>
      <c r="HLF11" s="318"/>
      <c r="HLG11" s="318"/>
      <c r="HLH11" s="318"/>
      <c r="HLI11" s="318"/>
      <c r="HLJ11" s="318"/>
      <c r="HLK11" s="318"/>
      <c r="HLL11" s="318"/>
      <c r="HLM11" s="318"/>
      <c r="HLN11" s="318"/>
      <c r="HLO11" s="318"/>
      <c r="HLP11" s="318"/>
      <c r="HLQ11" s="318"/>
      <c r="HLR11" s="318"/>
      <c r="HLS11" s="318"/>
      <c r="HLT11" s="318"/>
      <c r="HLU11" s="318"/>
      <c r="HLV11" s="318"/>
      <c r="HLW11" s="318"/>
      <c r="HLX11" s="318"/>
      <c r="HLY11" s="318"/>
      <c r="HLZ11" s="318"/>
      <c r="HMA11" s="318"/>
      <c r="HMB11" s="318"/>
      <c r="HMC11" s="318"/>
      <c r="HMD11" s="318"/>
      <c r="HME11" s="318"/>
      <c r="HMF11" s="318"/>
      <c r="HMG11" s="318"/>
      <c r="HMH11" s="318"/>
      <c r="HMI11" s="318"/>
      <c r="HMJ11" s="318"/>
      <c r="HMK11" s="318"/>
      <c r="HML11" s="318"/>
      <c r="HMM11" s="318"/>
      <c r="HMN11" s="318"/>
      <c r="HMO11" s="318"/>
      <c r="HMP11" s="318"/>
      <c r="HMQ11" s="318"/>
      <c r="HMR11" s="318"/>
      <c r="HMS11" s="318"/>
      <c r="HMT11" s="318"/>
      <c r="HMU11" s="318"/>
      <c r="HMV11" s="318"/>
      <c r="HMW11" s="318"/>
      <c r="HMX11" s="318"/>
      <c r="HMY11" s="318"/>
      <c r="HMZ11" s="318"/>
      <c r="HNA11" s="318"/>
      <c r="HNB11" s="318"/>
      <c r="HNC11" s="318"/>
      <c r="HND11" s="318"/>
      <c r="HNE11" s="318"/>
      <c r="HNF11" s="318"/>
      <c r="HNG11" s="318"/>
      <c r="HNH11" s="318"/>
      <c r="HNI11" s="318"/>
      <c r="HNJ11" s="318"/>
      <c r="HNK11" s="318"/>
      <c r="HNL11" s="318"/>
      <c r="HNM11" s="318"/>
      <c r="HNN11" s="318"/>
      <c r="HNO11" s="318"/>
      <c r="HNP11" s="318"/>
      <c r="HNQ11" s="318"/>
      <c r="HNR11" s="318"/>
      <c r="HNS11" s="318"/>
      <c r="HNT11" s="318"/>
      <c r="HNU11" s="318"/>
      <c r="HNV11" s="318"/>
      <c r="HNW11" s="318"/>
      <c r="HNX11" s="318"/>
      <c r="HNY11" s="318"/>
      <c r="HNZ11" s="318"/>
      <c r="HOA11" s="318"/>
      <c r="HOB11" s="318"/>
      <c r="HOC11" s="318"/>
      <c r="HOD11" s="318"/>
      <c r="HOE11" s="318"/>
      <c r="HOF11" s="318"/>
      <c r="HOG11" s="318"/>
      <c r="HOH11" s="318"/>
      <c r="HOI11" s="318"/>
      <c r="HOJ11" s="318"/>
      <c r="HOK11" s="318"/>
      <c r="HOL11" s="318"/>
      <c r="HOM11" s="318"/>
      <c r="HON11" s="318"/>
      <c r="HOO11" s="318"/>
      <c r="HOP11" s="318"/>
      <c r="HOQ11" s="318"/>
      <c r="HOR11" s="318"/>
      <c r="HOS11" s="318"/>
      <c r="HOT11" s="318"/>
      <c r="HOU11" s="318"/>
      <c r="HOV11" s="318"/>
      <c r="HOW11" s="318"/>
      <c r="HOX11" s="318"/>
      <c r="HOY11" s="318"/>
      <c r="HOZ11" s="318"/>
      <c r="HPA11" s="318"/>
      <c r="HPB11" s="318"/>
      <c r="HPC11" s="318"/>
      <c r="HPD11" s="318"/>
      <c r="HPE11" s="318"/>
      <c r="HPF11" s="318"/>
      <c r="HPG11" s="318"/>
      <c r="HPH11" s="318"/>
      <c r="HPI11" s="318"/>
      <c r="HPJ11" s="318"/>
      <c r="HPK11" s="318"/>
      <c r="HPL11" s="318"/>
      <c r="HPM11" s="318"/>
      <c r="HPN11" s="318"/>
      <c r="HPO11" s="318"/>
      <c r="HPP11" s="318"/>
      <c r="HPQ11" s="318"/>
      <c r="HPR11" s="318"/>
      <c r="HPS11" s="318"/>
      <c r="HPT11" s="318"/>
      <c r="HPU11" s="318"/>
      <c r="HPV11" s="318"/>
      <c r="HPW11" s="318"/>
      <c r="HPX11" s="318"/>
      <c r="HPY11" s="318"/>
      <c r="HPZ11" s="318"/>
      <c r="HQA11" s="318"/>
      <c r="HQB11" s="318"/>
      <c r="HQC11" s="318"/>
      <c r="HQD11" s="318"/>
      <c r="HQE11" s="318"/>
      <c r="HQF11" s="318"/>
      <c r="HQG11" s="318"/>
      <c r="HQH11" s="318"/>
      <c r="HQI11" s="318"/>
      <c r="HQJ11" s="318"/>
      <c r="HQK11" s="318"/>
      <c r="HQL11" s="318"/>
      <c r="HQM11" s="318"/>
      <c r="HQN11" s="318"/>
      <c r="HQO11" s="318"/>
      <c r="HQP11" s="318"/>
      <c r="HQQ11" s="318"/>
      <c r="HQR11" s="318"/>
      <c r="HQS11" s="318"/>
      <c r="HQT11" s="318"/>
      <c r="HQU11" s="318"/>
      <c r="HQV11" s="318"/>
      <c r="HQW11" s="318"/>
      <c r="HQX11" s="318"/>
      <c r="HQY11" s="318"/>
      <c r="HQZ11" s="318"/>
      <c r="HRA11" s="318"/>
      <c r="HRB11" s="318"/>
      <c r="HRC11" s="318"/>
      <c r="HRD11" s="318"/>
      <c r="HRE11" s="318"/>
      <c r="HRF11" s="318"/>
      <c r="HRG11" s="318"/>
      <c r="HRH11" s="318"/>
      <c r="HRI11" s="318"/>
      <c r="HRJ11" s="318"/>
      <c r="HRK11" s="318"/>
      <c r="HRL11" s="318"/>
      <c r="HRM11" s="318"/>
      <c r="HRN11" s="318"/>
      <c r="HRO11" s="318"/>
      <c r="HRP11" s="318"/>
      <c r="HRQ11" s="318"/>
      <c r="HRR11" s="318"/>
      <c r="HRS11" s="318"/>
      <c r="HRT11" s="318"/>
      <c r="HRU11" s="318"/>
      <c r="HRV11" s="318"/>
      <c r="HRW11" s="318"/>
      <c r="HRX11" s="318"/>
      <c r="HRY11" s="318"/>
      <c r="HRZ11" s="318"/>
      <c r="HSA11" s="318"/>
      <c r="HSB11" s="318"/>
      <c r="HSC11" s="318"/>
      <c r="HSD11" s="318"/>
      <c r="HSE11" s="318"/>
      <c r="HSF11" s="318"/>
      <c r="HSG11" s="318"/>
      <c r="HSH11" s="318"/>
      <c r="HSI11" s="318"/>
      <c r="HSJ11" s="318"/>
      <c r="HSK11" s="318"/>
      <c r="HSL11" s="318"/>
      <c r="HSM11" s="318"/>
      <c r="HSN11" s="318"/>
      <c r="HSO11" s="318"/>
      <c r="HSP11" s="318"/>
      <c r="HSQ11" s="318"/>
      <c r="HSR11" s="318"/>
      <c r="HSS11" s="318"/>
      <c r="HST11" s="318"/>
      <c r="HSU11" s="318"/>
      <c r="HSV11" s="318"/>
      <c r="HSW11" s="318"/>
      <c r="HSX11" s="318"/>
      <c r="HSY11" s="318"/>
      <c r="HSZ11" s="318"/>
      <c r="HTA11" s="318"/>
      <c r="HTB11" s="318"/>
      <c r="HTC11" s="318"/>
      <c r="HTD11" s="318"/>
      <c r="HTE11" s="318"/>
      <c r="HTF11" s="318"/>
      <c r="HTG11" s="318"/>
      <c r="HTH11" s="318"/>
      <c r="HTI11" s="318"/>
      <c r="HTJ11" s="318"/>
      <c r="HTK11" s="318"/>
      <c r="HTL11" s="318"/>
      <c r="HTM11" s="318"/>
      <c r="HTN11" s="318"/>
      <c r="HTO11" s="318"/>
      <c r="HTP11" s="318"/>
      <c r="HTQ11" s="318"/>
      <c r="HTR11" s="318"/>
      <c r="HTS11" s="318"/>
      <c r="HTT11" s="318"/>
      <c r="HTU11" s="318"/>
      <c r="HTV11" s="318"/>
      <c r="HTW11" s="318"/>
      <c r="HTX11" s="318"/>
      <c r="HTY11" s="318"/>
      <c r="HTZ11" s="318"/>
      <c r="HUA11" s="318"/>
      <c r="HUB11" s="318"/>
      <c r="HUC11" s="318"/>
      <c r="HUD11" s="318"/>
      <c r="HUE11" s="318"/>
      <c r="HUF11" s="318"/>
      <c r="HUG11" s="318"/>
      <c r="HUH11" s="318"/>
      <c r="HUI11" s="318"/>
      <c r="HUJ11" s="318"/>
      <c r="HUK11" s="318"/>
      <c r="HUL11" s="318"/>
      <c r="HUM11" s="318"/>
      <c r="HUN11" s="318"/>
      <c r="HUO11" s="318"/>
      <c r="HUP11" s="318"/>
      <c r="HUQ11" s="318"/>
      <c r="HUR11" s="318"/>
      <c r="HUS11" s="318"/>
      <c r="HUT11" s="318"/>
      <c r="HUU11" s="318"/>
      <c r="HUV11" s="318"/>
      <c r="HUW11" s="318"/>
      <c r="HUX11" s="318"/>
      <c r="HUY11" s="318"/>
      <c r="HUZ11" s="318"/>
      <c r="HVA11" s="318"/>
      <c r="HVB11" s="318"/>
      <c r="HVC11" s="318"/>
      <c r="HVD11" s="318"/>
      <c r="HVE11" s="318"/>
      <c r="HVF11" s="318"/>
      <c r="HVG11" s="318"/>
      <c r="HVH11" s="318"/>
      <c r="HVI11" s="318"/>
      <c r="HVJ11" s="318"/>
      <c r="HVK11" s="318"/>
      <c r="HVL11" s="318"/>
      <c r="HVM11" s="318"/>
      <c r="HVN11" s="318"/>
      <c r="HVO11" s="318"/>
      <c r="HVP11" s="318"/>
      <c r="HVQ11" s="318"/>
      <c r="HVR11" s="318"/>
      <c r="HVS11" s="318"/>
      <c r="HVT11" s="318"/>
      <c r="HVU11" s="318"/>
      <c r="HVV11" s="318"/>
      <c r="HVW11" s="318"/>
      <c r="HVX11" s="318"/>
      <c r="HVY11" s="318"/>
      <c r="HVZ11" s="318"/>
      <c r="HWA11" s="318"/>
      <c r="HWB11" s="318"/>
      <c r="HWC11" s="318"/>
      <c r="HWD11" s="318"/>
      <c r="HWE11" s="318"/>
      <c r="HWF11" s="318"/>
      <c r="HWG11" s="318"/>
      <c r="HWH11" s="318"/>
      <c r="HWI11" s="318"/>
      <c r="HWJ11" s="318"/>
      <c r="HWK11" s="318"/>
      <c r="HWL11" s="318"/>
      <c r="HWM11" s="318"/>
      <c r="HWN11" s="318"/>
      <c r="HWO11" s="318"/>
      <c r="HWP11" s="318"/>
      <c r="HWQ11" s="318"/>
      <c r="HWR11" s="318"/>
      <c r="HWS11" s="318"/>
      <c r="HWT11" s="318"/>
      <c r="HWU11" s="318"/>
      <c r="HWV11" s="318"/>
      <c r="HWW11" s="318"/>
      <c r="HWX11" s="318"/>
      <c r="HWY11" s="318"/>
      <c r="HWZ11" s="318"/>
      <c r="HXA11" s="318"/>
      <c r="HXB11" s="318"/>
      <c r="HXC11" s="318"/>
      <c r="HXD11" s="318"/>
      <c r="HXE11" s="318"/>
      <c r="HXF11" s="318"/>
      <c r="HXG11" s="318"/>
      <c r="HXH11" s="318"/>
      <c r="HXI11" s="318"/>
      <c r="HXJ11" s="318"/>
      <c r="HXK11" s="318"/>
      <c r="HXL11" s="318"/>
      <c r="HXM11" s="318"/>
      <c r="HXN11" s="318"/>
      <c r="HXO11" s="318"/>
      <c r="HXP11" s="318"/>
      <c r="HXQ11" s="318"/>
      <c r="HXR11" s="318"/>
      <c r="HXS11" s="318"/>
      <c r="HXT11" s="318"/>
      <c r="HXU11" s="318"/>
      <c r="HXV11" s="318"/>
      <c r="HXW11" s="318"/>
      <c r="HXX11" s="318"/>
      <c r="HXY11" s="318"/>
      <c r="HXZ11" s="318"/>
      <c r="HYA11" s="318"/>
      <c r="HYB11" s="318"/>
      <c r="HYC11" s="318"/>
      <c r="HYD11" s="318"/>
      <c r="HYE11" s="318"/>
      <c r="HYF11" s="318"/>
      <c r="HYG11" s="318"/>
      <c r="HYH11" s="318"/>
      <c r="HYI11" s="318"/>
      <c r="HYJ11" s="318"/>
      <c r="HYK11" s="318"/>
      <c r="HYL11" s="318"/>
      <c r="HYM11" s="318"/>
      <c r="HYN11" s="318"/>
      <c r="HYO11" s="318"/>
      <c r="HYP11" s="318"/>
      <c r="HYQ11" s="318"/>
      <c r="HYR11" s="318"/>
      <c r="HYS11" s="318"/>
      <c r="HYT11" s="318"/>
      <c r="HYU11" s="318"/>
      <c r="HYV11" s="318"/>
      <c r="HYW11" s="318"/>
      <c r="HYX11" s="318"/>
      <c r="HYY11" s="318"/>
      <c r="HYZ11" s="318"/>
      <c r="HZA11" s="318"/>
      <c r="HZB11" s="318"/>
      <c r="HZC11" s="318"/>
      <c r="HZD11" s="318"/>
      <c r="HZE11" s="318"/>
      <c r="HZF11" s="318"/>
      <c r="HZG11" s="318"/>
      <c r="HZH11" s="318"/>
      <c r="HZI11" s="318"/>
      <c r="HZJ11" s="318"/>
      <c r="HZK11" s="318"/>
      <c r="HZL11" s="318"/>
      <c r="HZM11" s="318"/>
      <c r="HZN11" s="318"/>
      <c r="HZO11" s="318"/>
      <c r="HZP11" s="318"/>
      <c r="HZQ11" s="318"/>
      <c r="HZR11" s="318"/>
      <c r="HZS11" s="318"/>
      <c r="HZT11" s="318"/>
      <c r="HZU11" s="318"/>
      <c r="HZV11" s="318"/>
      <c r="HZW11" s="318"/>
      <c r="HZX11" s="318"/>
      <c r="HZY11" s="318"/>
      <c r="HZZ11" s="318"/>
      <c r="IAA11" s="318"/>
      <c r="IAB11" s="318"/>
      <c r="IAC11" s="318"/>
      <c r="IAD11" s="318"/>
      <c r="IAE11" s="318"/>
      <c r="IAF11" s="318"/>
      <c r="IAG11" s="318"/>
      <c r="IAH11" s="318"/>
      <c r="IAI11" s="318"/>
      <c r="IAJ11" s="318"/>
      <c r="IAK11" s="318"/>
      <c r="IAL11" s="318"/>
      <c r="IAM11" s="318"/>
      <c r="IAN11" s="318"/>
      <c r="IAO11" s="318"/>
      <c r="IAP11" s="318"/>
      <c r="IAQ11" s="318"/>
      <c r="IAR11" s="318"/>
      <c r="IAS11" s="318"/>
      <c r="IAT11" s="318"/>
      <c r="IAU11" s="318"/>
      <c r="IAV11" s="318"/>
      <c r="IAW11" s="318"/>
      <c r="IAX11" s="318"/>
      <c r="IAY11" s="318"/>
      <c r="IAZ11" s="318"/>
      <c r="IBA11" s="318"/>
      <c r="IBB11" s="318"/>
      <c r="IBC11" s="318"/>
      <c r="IBD11" s="318"/>
      <c r="IBE11" s="318"/>
      <c r="IBF11" s="318"/>
      <c r="IBG11" s="318"/>
      <c r="IBH11" s="318"/>
      <c r="IBI11" s="318"/>
      <c r="IBJ11" s="318"/>
      <c r="IBK11" s="318"/>
      <c r="IBL11" s="318"/>
      <c r="IBM11" s="318"/>
      <c r="IBN11" s="318"/>
      <c r="IBO11" s="318"/>
      <c r="IBP11" s="318"/>
      <c r="IBQ11" s="318"/>
      <c r="IBR11" s="318"/>
      <c r="IBS11" s="318"/>
      <c r="IBT11" s="318"/>
      <c r="IBU11" s="318"/>
      <c r="IBV11" s="318"/>
      <c r="IBW11" s="318"/>
      <c r="IBX11" s="318"/>
      <c r="IBY11" s="318"/>
      <c r="IBZ11" s="318"/>
      <c r="ICA11" s="318"/>
      <c r="ICB11" s="318"/>
      <c r="ICC11" s="318"/>
      <c r="ICD11" s="318"/>
      <c r="ICE11" s="318"/>
      <c r="ICF11" s="318"/>
      <c r="ICG11" s="318"/>
      <c r="ICH11" s="318"/>
      <c r="ICI11" s="318"/>
      <c r="ICJ11" s="318"/>
      <c r="ICK11" s="318"/>
      <c r="ICL11" s="318"/>
      <c r="ICM11" s="318"/>
      <c r="ICN11" s="318"/>
      <c r="ICO11" s="318"/>
      <c r="ICP11" s="318"/>
      <c r="ICQ11" s="318"/>
      <c r="ICR11" s="318"/>
      <c r="ICS11" s="318"/>
      <c r="ICT11" s="318"/>
      <c r="ICU11" s="318"/>
      <c r="ICV11" s="318"/>
      <c r="ICW11" s="318"/>
      <c r="ICX11" s="318"/>
      <c r="ICY11" s="318"/>
      <c r="ICZ11" s="318"/>
      <c r="IDA11" s="318"/>
      <c r="IDB11" s="318"/>
      <c r="IDC11" s="318"/>
      <c r="IDD11" s="318"/>
      <c r="IDE11" s="318"/>
      <c r="IDF11" s="318"/>
      <c r="IDG11" s="318"/>
      <c r="IDH11" s="318"/>
      <c r="IDI11" s="318"/>
      <c r="IDJ11" s="318"/>
      <c r="IDK11" s="318"/>
      <c r="IDL11" s="318"/>
      <c r="IDM11" s="318"/>
      <c r="IDN11" s="318"/>
      <c r="IDO11" s="318"/>
      <c r="IDP11" s="318"/>
      <c r="IDQ11" s="318"/>
      <c r="IDR11" s="318"/>
      <c r="IDS11" s="318"/>
      <c r="IDT11" s="318"/>
      <c r="IDU11" s="318"/>
      <c r="IDV11" s="318"/>
      <c r="IDW11" s="318"/>
      <c r="IDX11" s="318"/>
      <c r="IDY11" s="318"/>
      <c r="IDZ11" s="318"/>
      <c r="IEA11" s="318"/>
      <c r="IEB11" s="318"/>
      <c r="IEC11" s="318"/>
      <c r="IED11" s="318"/>
      <c r="IEE11" s="318"/>
      <c r="IEF11" s="318"/>
      <c r="IEG11" s="318"/>
      <c r="IEH11" s="318"/>
      <c r="IEI11" s="318"/>
      <c r="IEJ11" s="318"/>
      <c r="IEK11" s="318"/>
      <c r="IEL11" s="318"/>
      <c r="IEM11" s="318"/>
      <c r="IEN11" s="318"/>
      <c r="IEO11" s="318"/>
      <c r="IEP11" s="318"/>
      <c r="IEQ11" s="318"/>
      <c r="IER11" s="318"/>
      <c r="IES11" s="318"/>
      <c r="IET11" s="318"/>
      <c r="IEU11" s="318"/>
      <c r="IEV11" s="318"/>
      <c r="IEW11" s="318"/>
      <c r="IEX11" s="318"/>
      <c r="IEY11" s="318"/>
      <c r="IEZ11" s="318"/>
      <c r="IFA11" s="318"/>
      <c r="IFB11" s="318"/>
      <c r="IFC11" s="318"/>
      <c r="IFD11" s="318"/>
      <c r="IFE11" s="318"/>
      <c r="IFF11" s="318"/>
      <c r="IFG11" s="318"/>
      <c r="IFH11" s="318"/>
      <c r="IFI11" s="318"/>
      <c r="IFJ11" s="318"/>
      <c r="IFK11" s="318"/>
      <c r="IFL11" s="318"/>
      <c r="IFM11" s="318"/>
      <c r="IFN11" s="318"/>
      <c r="IFO11" s="318"/>
      <c r="IFP11" s="318"/>
      <c r="IFQ11" s="318"/>
      <c r="IFR11" s="318"/>
      <c r="IFS11" s="318"/>
      <c r="IFT11" s="318"/>
      <c r="IFU11" s="318"/>
      <c r="IFV11" s="318"/>
      <c r="IFW11" s="318"/>
      <c r="IFX11" s="318"/>
      <c r="IFY11" s="318"/>
      <c r="IFZ11" s="318"/>
      <c r="IGA11" s="318"/>
      <c r="IGB11" s="318"/>
      <c r="IGC11" s="318"/>
      <c r="IGD11" s="318"/>
      <c r="IGE11" s="318"/>
      <c r="IGF11" s="318"/>
      <c r="IGG11" s="318"/>
      <c r="IGH11" s="318"/>
      <c r="IGI11" s="318"/>
      <c r="IGJ11" s="318"/>
      <c r="IGK11" s="318"/>
      <c r="IGL11" s="318"/>
      <c r="IGM11" s="318"/>
      <c r="IGN11" s="318"/>
      <c r="IGO11" s="318"/>
      <c r="IGP11" s="318"/>
      <c r="IGQ11" s="318"/>
      <c r="IGR11" s="318"/>
      <c r="IGS11" s="318"/>
      <c r="IGT11" s="318"/>
      <c r="IGU11" s="318"/>
      <c r="IGV11" s="318"/>
      <c r="IGW11" s="318"/>
      <c r="IGX11" s="318"/>
      <c r="IGY11" s="318"/>
      <c r="IGZ11" s="318"/>
      <c r="IHA11" s="318"/>
      <c r="IHB11" s="318"/>
      <c r="IHC11" s="318"/>
      <c r="IHD11" s="318"/>
      <c r="IHE11" s="318"/>
      <c r="IHF11" s="318"/>
      <c r="IHG11" s="318"/>
      <c r="IHH11" s="318"/>
      <c r="IHI11" s="318"/>
      <c r="IHJ11" s="318"/>
      <c r="IHK11" s="318"/>
      <c r="IHL11" s="318"/>
      <c r="IHM11" s="318"/>
      <c r="IHN11" s="318"/>
      <c r="IHO11" s="318"/>
      <c r="IHP11" s="318"/>
      <c r="IHQ11" s="318"/>
      <c r="IHR11" s="318"/>
      <c r="IHS11" s="318"/>
      <c r="IHT11" s="318"/>
      <c r="IHU11" s="318"/>
      <c r="IHV11" s="318"/>
      <c r="IHW11" s="318"/>
      <c r="IHX11" s="318"/>
      <c r="IHY11" s="318"/>
      <c r="IHZ11" s="318"/>
      <c r="IIA11" s="318"/>
      <c r="IIB11" s="318"/>
      <c r="IIC11" s="318"/>
      <c r="IID11" s="318"/>
      <c r="IIE11" s="318"/>
      <c r="IIF11" s="318"/>
      <c r="IIG11" s="318"/>
      <c r="IIH11" s="318"/>
      <c r="III11" s="318"/>
      <c r="IIJ11" s="318"/>
      <c r="IIK11" s="318"/>
      <c r="IIL11" s="318"/>
      <c r="IIM11" s="318"/>
      <c r="IIN11" s="318"/>
      <c r="IIO11" s="318"/>
      <c r="IIP11" s="318"/>
      <c r="IIQ11" s="318"/>
      <c r="IIR11" s="318"/>
      <c r="IIS11" s="318"/>
      <c r="IIT11" s="318"/>
      <c r="IIU11" s="318"/>
      <c r="IIV11" s="318"/>
      <c r="IIW11" s="318"/>
      <c r="IIX11" s="318"/>
      <c r="IIY11" s="318"/>
      <c r="IIZ11" s="318"/>
      <c r="IJA11" s="318"/>
      <c r="IJB11" s="318"/>
      <c r="IJC11" s="318"/>
      <c r="IJD11" s="318"/>
      <c r="IJE11" s="318"/>
      <c r="IJF11" s="318"/>
      <c r="IJG11" s="318"/>
      <c r="IJH11" s="318"/>
      <c r="IJI11" s="318"/>
      <c r="IJJ11" s="318"/>
      <c r="IJK11" s="318"/>
      <c r="IJL11" s="318"/>
      <c r="IJM11" s="318"/>
      <c r="IJN11" s="318"/>
      <c r="IJO11" s="318"/>
      <c r="IJP11" s="318"/>
      <c r="IJQ11" s="318"/>
      <c r="IJR11" s="318"/>
      <c r="IJS11" s="318"/>
      <c r="IJT11" s="318"/>
      <c r="IJU11" s="318"/>
      <c r="IJV11" s="318"/>
      <c r="IJW11" s="318"/>
      <c r="IJX11" s="318"/>
      <c r="IJY11" s="318"/>
      <c r="IJZ11" s="318"/>
      <c r="IKA11" s="318"/>
      <c r="IKB11" s="318"/>
      <c r="IKC11" s="318"/>
      <c r="IKD11" s="318"/>
      <c r="IKE11" s="318"/>
      <c r="IKF11" s="318"/>
      <c r="IKG11" s="318"/>
      <c r="IKH11" s="318"/>
      <c r="IKI11" s="318"/>
      <c r="IKJ11" s="318"/>
      <c r="IKK11" s="318"/>
      <c r="IKL11" s="318"/>
      <c r="IKM11" s="318"/>
      <c r="IKN11" s="318"/>
      <c r="IKO11" s="318"/>
      <c r="IKP11" s="318"/>
      <c r="IKQ11" s="318"/>
      <c r="IKR11" s="318"/>
      <c r="IKS11" s="318"/>
      <c r="IKT11" s="318"/>
      <c r="IKU11" s="318"/>
      <c r="IKV11" s="318"/>
      <c r="IKW11" s="318"/>
      <c r="IKX11" s="318"/>
      <c r="IKY11" s="318"/>
      <c r="IKZ11" s="318"/>
      <c r="ILA11" s="318"/>
      <c r="ILB11" s="318"/>
      <c r="ILC11" s="318"/>
      <c r="ILD11" s="318"/>
      <c r="ILE11" s="318"/>
      <c r="ILF11" s="318"/>
      <c r="ILG11" s="318"/>
      <c r="ILH11" s="318"/>
      <c r="ILI11" s="318"/>
      <c r="ILJ11" s="318"/>
      <c r="ILK11" s="318"/>
      <c r="ILL11" s="318"/>
      <c r="ILM11" s="318"/>
      <c r="ILN11" s="318"/>
      <c r="ILO11" s="318"/>
      <c r="ILP11" s="318"/>
      <c r="ILQ11" s="318"/>
      <c r="ILR11" s="318"/>
      <c r="ILS11" s="318"/>
      <c r="ILT11" s="318"/>
      <c r="ILU11" s="318"/>
      <c r="ILV11" s="318"/>
      <c r="ILW11" s="318"/>
      <c r="ILX11" s="318"/>
      <c r="ILY11" s="318"/>
      <c r="ILZ11" s="318"/>
      <c r="IMA11" s="318"/>
      <c r="IMB11" s="318"/>
      <c r="IMC11" s="318"/>
      <c r="IMD11" s="318"/>
      <c r="IME11" s="318"/>
      <c r="IMF11" s="318"/>
      <c r="IMG11" s="318"/>
      <c r="IMH11" s="318"/>
      <c r="IMI11" s="318"/>
      <c r="IMJ11" s="318"/>
      <c r="IMK11" s="318"/>
      <c r="IML11" s="318"/>
      <c r="IMM11" s="318"/>
      <c r="IMN11" s="318"/>
      <c r="IMO11" s="318"/>
      <c r="IMP11" s="318"/>
      <c r="IMQ11" s="318"/>
      <c r="IMR11" s="318"/>
      <c r="IMS11" s="318"/>
      <c r="IMT11" s="318"/>
      <c r="IMU11" s="318"/>
      <c r="IMV11" s="318"/>
      <c r="IMW11" s="318"/>
      <c r="IMX11" s="318"/>
      <c r="IMY11" s="318"/>
      <c r="IMZ11" s="318"/>
      <c r="INA11" s="318"/>
      <c r="INB11" s="318"/>
      <c r="INC11" s="318"/>
      <c r="IND11" s="318"/>
      <c r="INE11" s="318"/>
      <c r="INF11" s="318"/>
      <c r="ING11" s="318"/>
      <c r="INH11" s="318"/>
      <c r="INI11" s="318"/>
      <c r="INJ11" s="318"/>
      <c r="INK11" s="318"/>
      <c r="INL11" s="318"/>
      <c r="INM11" s="318"/>
      <c r="INN11" s="318"/>
      <c r="INO11" s="318"/>
      <c r="INP11" s="318"/>
      <c r="INQ11" s="318"/>
      <c r="INR11" s="318"/>
      <c r="INS11" s="318"/>
      <c r="INT11" s="318"/>
      <c r="INU11" s="318"/>
      <c r="INV11" s="318"/>
      <c r="INW11" s="318"/>
      <c r="INX11" s="318"/>
      <c r="INY11" s="318"/>
      <c r="INZ11" s="318"/>
      <c r="IOA11" s="318"/>
      <c r="IOB11" s="318"/>
      <c r="IOC11" s="318"/>
      <c r="IOD11" s="318"/>
      <c r="IOE11" s="318"/>
      <c r="IOF11" s="318"/>
      <c r="IOG11" s="318"/>
      <c r="IOH11" s="318"/>
      <c r="IOI11" s="318"/>
      <c r="IOJ11" s="318"/>
      <c r="IOK11" s="318"/>
      <c r="IOL11" s="318"/>
      <c r="IOM11" s="318"/>
      <c r="ION11" s="318"/>
      <c r="IOO11" s="318"/>
      <c r="IOP11" s="318"/>
      <c r="IOQ11" s="318"/>
      <c r="IOR11" s="318"/>
      <c r="IOS11" s="318"/>
      <c r="IOT11" s="318"/>
      <c r="IOU11" s="318"/>
      <c r="IOV11" s="318"/>
      <c r="IOW11" s="318"/>
      <c r="IOX11" s="318"/>
      <c r="IOY11" s="318"/>
      <c r="IOZ11" s="318"/>
      <c r="IPA11" s="318"/>
      <c r="IPB11" s="318"/>
      <c r="IPC11" s="318"/>
      <c r="IPD11" s="318"/>
      <c r="IPE11" s="318"/>
      <c r="IPF11" s="318"/>
      <c r="IPG11" s="318"/>
      <c r="IPH11" s="318"/>
      <c r="IPI11" s="318"/>
      <c r="IPJ11" s="318"/>
      <c r="IPK11" s="318"/>
      <c r="IPL11" s="318"/>
      <c r="IPM11" s="318"/>
      <c r="IPN11" s="318"/>
      <c r="IPO11" s="318"/>
      <c r="IPP11" s="318"/>
      <c r="IPQ11" s="318"/>
      <c r="IPR11" s="318"/>
      <c r="IPS11" s="318"/>
      <c r="IPT11" s="318"/>
      <c r="IPU11" s="318"/>
      <c r="IPV11" s="318"/>
      <c r="IPW11" s="318"/>
      <c r="IPX11" s="318"/>
      <c r="IPY11" s="318"/>
      <c r="IPZ11" s="318"/>
      <c r="IQA11" s="318"/>
      <c r="IQB11" s="318"/>
      <c r="IQC11" s="318"/>
      <c r="IQD11" s="318"/>
      <c r="IQE11" s="318"/>
      <c r="IQF11" s="318"/>
      <c r="IQG11" s="318"/>
      <c r="IQH11" s="318"/>
      <c r="IQI11" s="318"/>
      <c r="IQJ11" s="318"/>
      <c r="IQK11" s="318"/>
      <c r="IQL11" s="318"/>
      <c r="IQM11" s="318"/>
      <c r="IQN11" s="318"/>
      <c r="IQO11" s="318"/>
      <c r="IQP11" s="318"/>
      <c r="IQQ11" s="318"/>
      <c r="IQR11" s="318"/>
      <c r="IQS11" s="318"/>
      <c r="IQT11" s="318"/>
      <c r="IQU11" s="318"/>
      <c r="IQV11" s="318"/>
      <c r="IQW11" s="318"/>
      <c r="IQX11" s="318"/>
      <c r="IQY11" s="318"/>
      <c r="IQZ11" s="318"/>
      <c r="IRA11" s="318"/>
      <c r="IRB11" s="318"/>
      <c r="IRC11" s="318"/>
      <c r="IRD11" s="318"/>
      <c r="IRE11" s="318"/>
      <c r="IRF11" s="318"/>
      <c r="IRG11" s="318"/>
      <c r="IRH11" s="318"/>
      <c r="IRI11" s="318"/>
      <c r="IRJ11" s="318"/>
      <c r="IRK11" s="318"/>
      <c r="IRL11" s="318"/>
      <c r="IRM11" s="318"/>
      <c r="IRN11" s="318"/>
      <c r="IRO11" s="318"/>
      <c r="IRP11" s="318"/>
      <c r="IRQ11" s="318"/>
      <c r="IRR11" s="318"/>
      <c r="IRS11" s="318"/>
      <c r="IRT11" s="318"/>
      <c r="IRU11" s="318"/>
      <c r="IRV11" s="318"/>
      <c r="IRW11" s="318"/>
      <c r="IRX11" s="318"/>
      <c r="IRY11" s="318"/>
      <c r="IRZ11" s="318"/>
      <c r="ISA11" s="318"/>
      <c r="ISB11" s="318"/>
      <c r="ISC11" s="318"/>
      <c r="ISD11" s="318"/>
      <c r="ISE11" s="318"/>
      <c r="ISF11" s="318"/>
      <c r="ISG11" s="318"/>
      <c r="ISH11" s="318"/>
      <c r="ISI11" s="318"/>
      <c r="ISJ11" s="318"/>
      <c r="ISK11" s="318"/>
      <c r="ISL11" s="318"/>
      <c r="ISM11" s="318"/>
      <c r="ISN11" s="318"/>
      <c r="ISO11" s="318"/>
      <c r="ISP11" s="318"/>
      <c r="ISQ11" s="318"/>
      <c r="ISR11" s="318"/>
      <c r="ISS11" s="318"/>
      <c r="IST11" s="318"/>
      <c r="ISU11" s="318"/>
      <c r="ISV11" s="318"/>
      <c r="ISW11" s="318"/>
      <c r="ISX11" s="318"/>
      <c r="ISY11" s="318"/>
      <c r="ISZ11" s="318"/>
      <c r="ITA11" s="318"/>
      <c r="ITB11" s="318"/>
      <c r="ITC11" s="318"/>
      <c r="ITD11" s="318"/>
      <c r="ITE11" s="318"/>
      <c r="ITF11" s="318"/>
      <c r="ITG11" s="318"/>
      <c r="ITH11" s="318"/>
      <c r="ITI11" s="318"/>
      <c r="ITJ11" s="318"/>
      <c r="ITK11" s="318"/>
      <c r="ITL11" s="318"/>
      <c r="ITM11" s="318"/>
      <c r="ITN11" s="318"/>
      <c r="ITO11" s="318"/>
      <c r="ITP11" s="318"/>
      <c r="ITQ11" s="318"/>
      <c r="ITR11" s="318"/>
      <c r="ITS11" s="318"/>
      <c r="ITT11" s="318"/>
      <c r="ITU11" s="318"/>
      <c r="ITV11" s="318"/>
      <c r="ITW11" s="318"/>
      <c r="ITX11" s="318"/>
      <c r="ITY11" s="318"/>
      <c r="ITZ11" s="318"/>
      <c r="IUA11" s="318"/>
      <c r="IUB11" s="318"/>
      <c r="IUC11" s="318"/>
      <c r="IUD11" s="318"/>
      <c r="IUE11" s="318"/>
      <c r="IUF11" s="318"/>
      <c r="IUG11" s="318"/>
      <c r="IUH11" s="318"/>
      <c r="IUI11" s="318"/>
      <c r="IUJ11" s="318"/>
      <c r="IUK11" s="318"/>
      <c r="IUL11" s="318"/>
      <c r="IUM11" s="318"/>
      <c r="IUN11" s="318"/>
      <c r="IUO11" s="318"/>
      <c r="IUP11" s="318"/>
      <c r="IUQ11" s="318"/>
      <c r="IUR11" s="318"/>
      <c r="IUS11" s="318"/>
      <c r="IUT11" s="318"/>
      <c r="IUU11" s="318"/>
      <c r="IUV11" s="318"/>
      <c r="IUW11" s="318"/>
      <c r="IUX11" s="318"/>
      <c r="IUY11" s="318"/>
      <c r="IUZ11" s="318"/>
      <c r="IVA11" s="318"/>
      <c r="IVB11" s="318"/>
      <c r="IVC11" s="318"/>
      <c r="IVD11" s="318"/>
      <c r="IVE11" s="318"/>
      <c r="IVF11" s="318"/>
      <c r="IVG11" s="318"/>
      <c r="IVH11" s="318"/>
      <c r="IVI11" s="318"/>
      <c r="IVJ11" s="318"/>
      <c r="IVK11" s="318"/>
      <c r="IVL11" s="318"/>
      <c r="IVM11" s="318"/>
      <c r="IVN11" s="318"/>
      <c r="IVO11" s="318"/>
      <c r="IVP11" s="318"/>
      <c r="IVQ11" s="318"/>
      <c r="IVR11" s="318"/>
      <c r="IVS11" s="318"/>
      <c r="IVT11" s="318"/>
      <c r="IVU11" s="318"/>
      <c r="IVV11" s="318"/>
      <c r="IVW11" s="318"/>
      <c r="IVX11" s="318"/>
      <c r="IVY11" s="318"/>
      <c r="IVZ11" s="318"/>
      <c r="IWA11" s="318"/>
      <c r="IWB11" s="318"/>
      <c r="IWC11" s="318"/>
      <c r="IWD11" s="318"/>
      <c r="IWE11" s="318"/>
      <c r="IWF11" s="318"/>
      <c r="IWG11" s="318"/>
      <c r="IWH11" s="318"/>
      <c r="IWI11" s="318"/>
      <c r="IWJ11" s="318"/>
      <c r="IWK11" s="318"/>
      <c r="IWL11" s="318"/>
      <c r="IWM11" s="318"/>
      <c r="IWN11" s="318"/>
      <c r="IWO11" s="318"/>
      <c r="IWP11" s="318"/>
      <c r="IWQ11" s="318"/>
      <c r="IWR11" s="318"/>
      <c r="IWS11" s="318"/>
      <c r="IWT11" s="318"/>
      <c r="IWU11" s="318"/>
      <c r="IWV11" s="318"/>
      <c r="IWW11" s="318"/>
      <c r="IWX11" s="318"/>
      <c r="IWY11" s="318"/>
      <c r="IWZ11" s="318"/>
      <c r="IXA11" s="318"/>
      <c r="IXB11" s="318"/>
      <c r="IXC11" s="318"/>
      <c r="IXD11" s="318"/>
      <c r="IXE11" s="318"/>
      <c r="IXF11" s="318"/>
      <c r="IXG11" s="318"/>
      <c r="IXH11" s="318"/>
      <c r="IXI11" s="318"/>
      <c r="IXJ11" s="318"/>
      <c r="IXK11" s="318"/>
      <c r="IXL11" s="318"/>
      <c r="IXM11" s="318"/>
      <c r="IXN11" s="318"/>
      <c r="IXO11" s="318"/>
      <c r="IXP11" s="318"/>
      <c r="IXQ11" s="318"/>
      <c r="IXR11" s="318"/>
      <c r="IXS11" s="318"/>
      <c r="IXT11" s="318"/>
      <c r="IXU11" s="318"/>
      <c r="IXV11" s="318"/>
      <c r="IXW11" s="318"/>
      <c r="IXX11" s="318"/>
      <c r="IXY11" s="318"/>
      <c r="IXZ11" s="318"/>
      <c r="IYA11" s="318"/>
      <c r="IYB11" s="318"/>
      <c r="IYC11" s="318"/>
      <c r="IYD11" s="318"/>
      <c r="IYE11" s="318"/>
      <c r="IYF11" s="318"/>
      <c r="IYG11" s="318"/>
      <c r="IYH11" s="318"/>
      <c r="IYI11" s="318"/>
      <c r="IYJ11" s="318"/>
      <c r="IYK11" s="318"/>
      <c r="IYL11" s="318"/>
      <c r="IYM11" s="318"/>
      <c r="IYN11" s="318"/>
      <c r="IYO11" s="318"/>
      <c r="IYP11" s="318"/>
      <c r="IYQ11" s="318"/>
      <c r="IYR11" s="318"/>
      <c r="IYS11" s="318"/>
      <c r="IYT11" s="318"/>
      <c r="IYU11" s="318"/>
      <c r="IYV11" s="318"/>
      <c r="IYW11" s="318"/>
      <c r="IYX11" s="318"/>
      <c r="IYY11" s="318"/>
      <c r="IYZ11" s="318"/>
      <c r="IZA11" s="318"/>
      <c r="IZB11" s="318"/>
      <c r="IZC11" s="318"/>
      <c r="IZD11" s="318"/>
      <c r="IZE11" s="318"/>
      <c r="IZF11" s="318"/>
      <c r="IZG11" s="318"/>
      <c r="IZH11" s="318"/>
      <c r="IZI11" s="318"/>
      <c r="IZJ11" s="318"/>
      <c r="IZK11" s="318"/>
      <c r="IZL11" s="318"/>
      <c r="IZM11" s="318"/>
      <c r="IZN11" s="318"/>
      <c r="IZO11" s="318"/>
      <c r="IZP11" s="318"/>
      <c r="IZQ11" s="318"/>
      <c r="IZR11" s="318"/>
      <c r="IZS11" s="318"/>
      <c r="IZT11" s="318"/>
      <c r="IZU11" s="318"/>
      <c r="IZV11" s="318"/>
      <c r="IZW11" s="318"/>
      <c r="IZX11" s="318"/>
      <c r="IZY11" s="318"/>
      <c r="IZZ11" s="318"/>
      <c r="JAA11" s="318"/>
      <c r="JAB11" s="318"/>
      <c r="JAC11" s="318"/>
      <c r="JAD11" s="318"/>
      <c r="JAE11" s="318"/>
      <c r="JAF11" s="318"/>
      <c r="JAG11" s="318"/>
      <c r="JAH11" s="318"/>
      <c r="JAI11" s="318"/>
      <c r="JAJ11" s="318"/>
      <c r="JAK11" s="318"/>
      <c r="JAL11" s="318"/>
      <c r="JAM11" s="318"/>
      <c r="JAN11" s="318"/>
      <c r="JAO11" s="318"/>
      <c r="JAP11" s="318"/>
      <c r="JAQ11" s="318"/>
      <c r="JAR11" s="318"/>
      <c r="JAS11" s="318"/>
      <c r="JAT11" s="318"/>
      <c r="JAU11" s="318"/>
      <c r="JAV11" s="318"/>
      <c r="JAW11" s="318"/>
      <c r="JAX11" s="318"/>
      <c r="JAY11" s="318"/>
      <c r="JAZ11" s="318"/>
      <c r="JBA11" s="318"/>
      <c r="JBB11" s="318"/>
      <c r="JBC11" s="318"/>
      <c r="JBD11" s="318"/>
      <c r="JBE11" s="318"/>
      <c r="JBF11" s="318"/>
      <c r="JBG11" s="318"/>
      <c r="JBH11" s="318"/>
      <c r="JBI11" s="318"/>
      <c r="JBJ11" s="318"/>
      <c r="JBK11" s="318"/>
      <c r="JBL11" s="318"/>
      <c r="JBM11" s="318"/>
      <c r="JBN11" s="318"/>
      <c r="JBO11" s="318"/>
      <c r="JBP11" s="318"/>
      <c r="JBQ11" s="318"/>
      <c r="JBR11" s="318"/>
      <c r="JBS11" s="318"/>
      <c r="JBT11" s="318"/>
      <c r="JBU11" s="318"/>
      <c r="JBV11" s="318"/>
      <c r="JBW11" s="318"/>
      <c r="JBX11" s="318"/>
      <c r="JBY11" s="318"/>
      <c r="JBZ11" s="318"/>
      <c r="JCA11" s="318"/>
      <c r="JCB11" s="318"/>
      <c r="JCC11" s="318"/>
      <c r="JCD11" s="318"/>
      <c r="JCE11" s="318"/>
      <c r="JCF11" s="318"/>
      <c r="JCG11" s="318"/>
      <c r="JCH11" s="318"/>
      <c r="JCI11" s="318"/>
      <c r="JCJ11" s="318"/>
      <c r="JCK11" s="318"/>
      <c r="JCL11" s="318"/>
      <c r="JCM11" s="318"/>
      <c r="JCN11" s="318"/>
      <c r="JCO11" s="318"/>
      <c r="JCP11" s="318"/>
      <c r="JCQ11" s="318"/>
      <c r="JCR11" s="318"/>
      <c r="JCS11" s="318"/>
      <c r="JCT11" s="318"/>
      <c r="JCU11" s="318"/>
      <c r="JCV11" s="318"/>
      <c r="JCW11" s="318"/>
      <c r="JCX11" s="318"/>
      <c r="JCY11" s="318"/>
      <c r="JCZ11" s="318"/>
      <c r="JDA11" s="318"/>
      <c r="JDB11" s="318"/>
      <c r="JDC11" s="318"/>
      <c r="JDD11" s="318"/>
      <c r="JDE11" s="318"/>
      <c r="JDF11" s="318"/>
      <c r="JDG11" s="318"/>
      <c r="JDH11" s="318"/>
      <c r="JDI11" s="318"/>
      <c r="JDJ11" s="318"/>
      <c r="JDK11" s="318"/>
      <c r="JDL11" s="318"/>
      <c r="JDM11" s="318"/>
      <c r="JDN11" s="318"/>
      <c r="JDO11" s="318"/>
      <c r="JDP11" s="318"/>
      <c r="JDQ11" s="318"/>
      <c r="JDR11" s="318"/>
      <c r="JDS11" s="318"/>
      <c r="JDT11" s="318"/>
      <c r="JDU11" s="318"/>
      <c r="JDV11" s="318"/>
      <c r="JDW11" s="318"/>
      <c r="JDX11" s="318"/>
      <c r="JDY11" s="318"/>
      <c r="JDZ11" s="318"/>
      <c r="JEA11" s="318"/>
      <c r="JEB11" s="318"/>
      <c r="JEC11" s="318"/>
      <c r="JED11" s="318"/>
      <c r="JEE11" s="318"/>
      <c r="JEF11" s="318"/>
      <c r="JEG11" s="318"/>
      <c r="JEH11" s="318"/>
      <c r="JEI11" s="318"/>
      <c r="JEJ11" s="318"/>
      <c r="JEK11" s="318"/>
      <c r="JEL11" s="318"/>
      <c r="JEM11" s="318"/>
      <c r="JEN11" s="318"/>
      <c r="JEO11" s="318"/>
      <c r="JEP11" s="318"/>
      <c r="JEQ11" s="318"/>
      <c r="JER11" s="318"/>
      <c r="JES11" s="318"/>
      <c r="JET11" s="318"/>
      <c r="JEU11" s="318"/>
      <c r="JEV11" s="318"/>
      <c r="JEW11" s="318"/>
      <c r="JEX11" s="318"/>
      <c r="JEY11" s="318"/>
      <c r="JEZ11" s="318"/>
      <c r="JFA11" s="318"/>
      <c r="JFB11" s="318"/>
      <c r="JFC11" s="318"/>
      <c r="JFD11" s="318"/>
      <c r="JFE11" s="318"/>
      <c r="JFF11" s="318"/>
      <c r="JFG11" s="318"/>
      <c r="JFH11" s="318"/>
      <c r="JFI11" s="318"/>
      <c r="JFJ11" s="318"/>
      <c r="JFK11" s="318"/>
      <c r="JFL11" s="318"/>
      <c r="JFM11" s="318"/>
      <c r="JFN11" s="318"/>
      <c r="JFO11" s="318"/>
      <c r="JFP11" s="318"/>
      <c r="JFQ11" s="318"/>
      <c r="JFR11" s="318"/>
      <c r="JFS11" s="318"/>
      <c r="JFT11" s="318"/>
      <c r="JFU11" s="318"/>
      <c r="JFV11" s="318"/>
      <c r="JFW11" s="318"/>
      <c r="JFX11" s="318"/>
      <c r="JFY11" s="318"/>
      <c r="JFZ11" s="318"/>
      <c r="JGA11" s="318"/>
      <c r="JGB11" s="318"/>
      <c r="JGC11" s="318"/>
      <c r="JGD11" s="318"/>
      <c r="JGE11" s="318"/>
      <c r="JGF11" s="318"/>
      <c r="JGG11" s="318"/>
      <c r="JGH11" s="318"/>
      <c r="JGI11" s="318"/>
      <c r="JGJ11" s="318"/>
      <c r="JGK11" s="318"/>
      <c r="JGL11" s="318"/>
      <c r="JGM11" s="318"/>
      <c r="JGN11" s="318"/>
      <c r="JGO11" s="318"/>
      <c r="JGP11" s="318"/>
      <c r="JGQ11" s="318"/>
      <c r="JGR11" s="318"/>
      <c r="JGS11" s="318"/>
      <c r="JGT11" s="318"/>
      <c r="JGU11" s="318"/>
      <c r="JGV11" s="318"/>
      <c r="JGW11" s="318"/>
      <c r="JGX11" s="318"/>
      <c r="JGY11" s="318"/>
      <c r="JGZ11" s="318"/>
      <c r="JHA11" s="318"/>
      <c r="JHB11" s="318"/>
      <c r="JHC11" s="318"/>
      <c r="JHD11" s="318"/>
      <c r="JHE11" s="318"/>
      <c r="JHF11" s="318"/>
      <c r="JHG11" s="318"/>
      <c r="JHH11" s="318"/>
      <c r="JHI11" s="318"/>
      <c r="JHJ11" s="318"/>
      <c r="JHK11" s="318"/>
      <c r="JHL11" s="318"/>
      <c r="JHM11" s="318"/>
      <c r="JHN11" s="318"/>
      <c r="JHO11" s="318"/>
      <c r="JHP11" s="318"/>
      <c r="JHQ11" s="318"/>
      <c r="JHR11" s="318"/>
      <c r="JHS11" s="318"/>
      <c r="JHT11" s="318"/>
      <c r="JHU11" s="318"/>
      <c r="JHV11" s="318"/>
      <c r="JHW11" s="318"/>
      <c r="JHX11" s="318"/>
      <c r="JHY11" s="318"/>
      <c r="JHZ11" s="318"/>
      <c r="JIA11" s="318"/>
      <c r="JIB11" s="318"/>
      <c r="JIC11" s="318"/>
      <c r="JID11" s="318"/>
      <c r="JIE11" s="318"/>
      <c r="JIF11" s="318"/>
      <c r="JIG11" s="318"/>
      <c r="JIH11" s="318"/>
      <c r="JII11" s="318"/>
      <c r="JIJ11" s="318"/>
      <c r="JIK11" s="318"/>
      <c r="JIL11" s="318"/>
      <c r="JIM11" s="318"/>
      <c r="JIN11" s="318"/>
      <c r="JIO11" s="318"/>
      <c r="JIP11" s="318"/>
      <c r="JIQ11" s="318"/>
      <c r="JIR11" s="318"/>
      <c r="JIS11" s="318"/>
      <c r="JIT11" s="318"/>
      <c r="JIU11" s="318"/>
      <c r="JIV11" s="318"/>
      <c r="JIW11" s="318"/>
      <c r="JIX11" s="318"/>
      <c r="JIY11" s="318"/>
      <c r="JIZ11" s="318"/>
      <c r="JJA11" s="318"/>
      <c r="JJB11" s="318"/>
      <c r="JJC11" s="318"/>
      <c r="JJD11" s="318"/>
      <c r="JJE11" s="318"/>
      <c r="JJF11" s="318"/>
      <c r="JJG11" s="318"/>
      <c r="JJH11" s="318"/>
      <c r="JJI11" s="318"/>
      <c r="JJJ11" s="318"/>
      <c r="JJK11" s="318"/>
      <c r="JJL11" s="318"/>
      <c r="JJM11" s="318"/>
      <c r="JJN11" s="318"/>
      <c r="JJO11" s="318"/>
      <c r="JJP11" s="318"/>
      <c r="JJQ11" s="318"/>
      <c r="JJR11" s="318"/>
      <c r="JJS11" s="318"/>
      <c r="JJT11" s="318"/>
      <c r="JJU11" s="318"/>
      <c r="JJV11" s="318"/>
      <c r="JJW11" s="318"/>
      <c r="JJX11" s="318"/>
      <c r="JJY11" s="318"/>
      <c r="JJZ11" s="318"/>
      <c r="JKA11" s="318"/>
      <c r="JKB11" s="318"/>
      <c r="JKC11" s="318"/>
      <c r="JKD11" s="318"/>
      <c r="JKE11" s="318"/>
      <c r="JKF11" s="318"/>
      <c r="JKG11" s="318"/>
      <c r="JKH11" s="318"/>
      <c r="JKI11" s="318"/>
      <c r="JKJ11" s="318"/>
      <c r="JKK11" s="318"/>
      <c r="JKL11" s="318"/>
      <c r="JKM11" s="318"/>
      <c r="JKN11" s="318"/>
      <c r="JKO11" s="318"/>
      <c r="JKP11" s="318"/>
      <c r="JKQ11" s="318"/>
      <c r="JKR11" s="318"/>
      <c r="JKS11" s="318"/>
      <c r="JKT11" s="318"/>
      <c r="JKU11" s="318"/>
      <c r="JKV11" s="318"/>
      <c r="JKW11" s="318"/>
      <c r="JKX11" s="318"/>
      <c r="JKY11" s="318"/>
      <c r="JKZ11" s="318"/>
      <c r="JLA11" s="318"/>
      <c r="JLB11" s="318"/>
      <c r="JLC11" s="318"/>
      <c r="JLD11" s="318"/>
      <c r="JLE11" s="318"/>
      <c r="JLF11" s="318"/>
      <c r="JLG11" s="318"/>
      <c r="JLH11" s="318"/>
      <c r="JLI11" s="318"/>
      <c r="JLJ11" s="318"/>
      <c r="JLK11" s="318"/>
      <c r="JLL11" s="318"/>
      <c r="JLM11" s="318"/>
      <c r="JLN11" s="318"/>
      <c r="JLO11" s="318"/>
      <c r="JLP11" s="318"/>
      <c r="JLQ11" s="318"/>
      <c r="JLR11" s="318"/>
      <c r="JLS11" s="318"/>
      <c r="JLT11" s="318"/>
      <c r="JLU11" s="318"/>
      <c r="JLV11" s="318"/>
      <c r="JLW11" s="318"/>
      <c r="JLX11" s="318"/>
      <c r="JLY11" s="318"/>
      <c r="JLZ11" s="318"/>
      <c r="JMA11" s="318"/>
      <c r="JMB11" s="318"/>
      <c r="JMC11" s="318"/>
      <c r="JMD11" s="318"/>
      <c r="JME11" s="318"/>
      <c r="JMF11" s="318"/>
      <c r="JMG11" s="318"/>
      <c r="JMH11" s="318"/>
      <c r="JMI11" s="318"/>
      <c r="JMJ11" s="318"/>
      <c r="JMK11" s="318"/>
      <c r="JML11" s="318"/>
      <c r="JMM11" s="318"/>
      <c r="JMN11" s="318"/>
      <c r="JMO11" s="318"/>
      <c r="JMP11" s="318"/>
      <c r="JMQ11" s="318"/>
      <c r="JMR11" s="318"/>
      <c r="JMS11" s="318"/>
      <c r="JMT11" s="318"/>
      <c r="JMU11" s="318"/>
      <c r="JMV11" s="318"/>
      <c r="JMW11" s="318"/>
      <c r="JMX11" s="318"/>
      <c r="JMY11" s="318"/>
      <c r="JMZ11" s="318"/>
      <c r="JNA11" s="318"/>
      <c r="JNB11" s="318"/>
      <c r="JNC11" s="318"/>
      <c r="JND11" s="318"/>
      <c r="JNE11" s="318"/>
      <c r="JNF11" s="318"/>
      <c r="JNG11" s="318"/>
      <c r="JNH11" s="318"/>
      <c r="JNI11" s="318"/>
      <c r="JNJ11" s="318"/>
      <c r="JNK11" s="318"/>
      <c r="JNL11" s="318"/>
      <c r="JNM11" s="318"/>
      <c r="JNN11" s="318"/>
      <c r="JNO11" s="318"/>
      <c r="JNP11" s="318"/>
      <c r="JNQ11" s="318"/>
      <c r="JNR11" s="318"/>
      <c r="JNS11" s="318"/>
      <c r="JNT11" s="318"/>
      <c r="JNU11" s="318"/>
      <c r="JNV11" s="318"/>
      <c r="JNW11" s="318"/>
      <c r="JNX11" s="318"/>
      <c r="JNY11" s="318"/>
      <c r="JNZ11" s="318"/>
      <c r="JOA11" s="318"/>
      <c r="JOB11" s="318"/>
      <c r="JOC11" s="318"/>
      <c r="JOD11" s="318"/>
      <c r="JOE11" s="318"/>
      <c r="JOF11" s="318"/>
      <c r="JOG11" s="318"/>
      <c r="JOH11" s="318"/>
      <c r="JOI11" s="318"/>
      <c r="JOJ11" s="318"/>
      <c r="JOK11" s="318"/>
      <c r="JOL11" s="318"/>
      <c r="JOM11" s="318"/>
      <c r="JON11" s="318"/>
      <c r="JOO11" s="318"/>
      <c r="JOP11" s="318"/>
      <c r="JOQ11" s="318"/>
      <c r="JOR11" s="318"/>
      <c r="JOS11" s="318"/>
      <c r="JOT11" s="318"/>
      <c r="JOU11" s="318"/>
      <c r="JOV11" s="318"/>
      <c r="JOW11" s="318"/>
      <c r="JOX11" s="318"/>
      <c r="JOY11" s="318"/>
      <c r="JOZ11" s="318"/>
      <c r="JPA11" s="318"/>
      <c r="JPB11" s="318"/>
      <c r="JPC11" s="318"/>
      <c r="JPD11" s="318"/>
      <c r="JPE11" s="318"/>
      <c r="JPF11" s="318"/>
      <c r="JPG11" s="318"/>
      <c r="JPH11" s="318"/>
      <c r="JPI11" s="318"/>
      <c r="JPJ11" s="318"/>
      <c r="JPK11" s="318"/>
      <c r="JPL11" s="318"/>
      <c r="JPM11" s="318"/>
      <c r="JPN11" s="318"/>
      <c r="JPO11" s="318"/>
      <c r="JPP11" s="318"/>
      <c r="JPQ11" s="318"/>
      <c r="JPR11" s="318"/>
      <c r="JPS11" s="318"/>
      <c r="JPT11" s="318"/>
      <c r="JPU11" s="318"/>
      <c r="JPV11" s="318"/>
      <c r="JPW11" s="318"/>
      <c r="JPX11" s="318"/>
      <c r="JPY11" s="318"/>
      <c r="JPZ11" s="318"/>
      <c r="JQA11" s="318"/>
      <c r="JQB11" s="318"/>
      <c r="JQC11" s="318"/>
      <c r="JQD11" s="318"/>
      <c r="JQE11" s="318"/>
      <c r="JQF11" s="318"/>
      <c r="JQG11" s="318"/>
      <c r="JQH11" s="318"/>
      <c r="JQI11" s="318"/>
      <c r="JQJ11" s="318"/>
      <c r="JQK11" s="318"/>
      <c r="JQL11" s="318"/>
      <c r="JQM11" s="318"/>
      <c r="JQN11" s="318"/>
      <c r="JQO11" s="318"/>
      <c r="JQP11" s="318"/>
      <c r="JQQ11" s="318"/>
      <c r="JQR11" s="318"/>
      <c r="JQS11" s="318"/>
      <c r="JQT11" s="318"/>
      <c r="JQU11" s="318"/>
      <c r="JQV11" s="318"/>
      <c r="JQW11" s="318"/>
      <c r="JQX11" s="318"/>
      <c r="JQY11" s="318"/>
      <c r="JQZ11" s="318"/>
      <c r="JRA11" s="318"/>
      <c r="JRB11" s="318"/>
      <c r="JRC11" s="318"/>
      <c r="JRD11" s="318"/>
      <c r="JRE11" s="318"/>
      <c r="JRF11" s="318"/>
      <c r="JRG11" s="318"/>
      <c r="JRH11" s="318"/>
      <c r="JRI11" s="318"/>
      <c r="JRJ11" s="318"/>
      <c r="JRK11" s="318"/>
      <c r="JRL11" s="318"/>
      <c r="JRM11" s="318"/>
      <c r="JRN11" s="318"/>
      <c r="JRO11" s="318"/>
      <c r="JRP11" s="318"/>
      <c r="JRQ11" s="318"/>
      <c r="JRR11" s="318"/>
      <c r="JRS11" s="318"/>
      <c r="JRT11" s="318"/>
      <c r="JRU11" s="318"/>
      <c r="JRV11" s="318"/>
      <c r="JRW11" s="318"/>
      <c r="JRX11" s="318"/>
      <c r="JRY11" s="318"/>
      <c r="JRZ11" s="318"/>
      <c r="JSA11" s="318"/>
      <c r="JSB11" s="318"/>
      <c r="JSC11" s="318"/>
      <c r="JSD11" s="318"/>
      <c r="JSE11" s="318"/>
      <c r="JSF11" s="318"/>
      <c r="JSG11" s="318"/>
      <c r="JSH11" s="318"/>
      <c r="JSI11" s="318"/>
      <c r="JSJ11" s="318"/>
      <c r="JSK11" s="318"/>
      <c r="JSL11" s="318"/>
      <c r="JSM11" s="318"/>
      <c r="JSN11" s="318"/>
      <c r="JSO11" s="318"/>
      <c r="JSP11" s="318"/>
      <c r="JSQ11" s="318"/>
      <c r="JSR11" s="318"/>
      <c r="JSS11" s="318"/>
      <c r="JST11" s="318"/>
      <c r="JSU11" s="318"/>
      <c r="JSV11" s="318"/>
      <c r="JSW11" s="318"/>
      <c r="JSX11" s="318"/>
      <c r="JSY11" s="318"/>
      <c r="JSZ11" s="318"/>
      <c r="JTA11" s="318"/>
      <c r="JTB11" s="318"/>
      <c r="JTC11" s="318"/>
      <c r="JTD11" s="318"/>
      <c r="JTE11" s="318"/>
      <c r="JTF11" s="318"/>
      <c r="JTG11" s="318"/>
      <c r="JTH11" s="318"/>
      <c r="JTI11" s="318"/>
      <c r="JTJ11" s="318"/>
      <c r="JTK11" s="318"/>
      <c r="JTL11" s="318"/>
      <c r="JTM11" s="318"/>
      <c r="JTN11" s="318"/>
      <c r="JTO11" s="318"/>
      <c r="JTP11" s="318"/>
      <c r="JTQ11" s="318"/>
      <c r="JTR11" s="318"/>
      <c r="JTS11" s="318"/>
      <c r="JTT11" s="318"/>
      <c r="JTU11" s="318"/>
      <c r="JTV11" s="318"/>
      <c r="JTW11" s="318"/>
      <c r="JTX11" s="318"/>
      <c r="JTY11" s="318"/>
      <c r="JTZ11" s="318"/>
      <c r="JUA11" s="318"/>
      <c r="JUB11" s="318"/>
      <c r="JUC11" s="318"/>
      <c r="JUD11" s="318"/>
      <c r="JUE11" s="318"/>
      <c r="JUF11" s="318"/>
      <c r="JUG11" s="318"/>
      <c r="JUH11" s="318"/>
      <c r="JUI11" s="318"/>
      <c r="JUJ11" s="318"/>
      <c r="JUK11" s="318"/>
      <c r="JUL11" s="318"/>
      <c r="JUM11" s="318"/>
      <c r="JUN11" s="318"/>
      <c r="JUO11" s="318"/>
      <c r="JUP11" s="318"/>
      <c r="JUQ11" s="318"/>
      <c r="JUR11" s="318"/>
      <c r="JUS11" s="318"/>
      <c r="JUT11" s="318"/>
      <c r="JUU11" s="318"/>
      <c r="JUV11" s="318"/>
      <c r="JUW11" s="318"/>
      <c r="JUX11" s="318"/>
      <c r="JUY11" s="318"/>
      <c r="JUZ11" s="318"/>
      <c r="JVA11" s="318"/>
      <c r="JVB11" s="318"/>
      <c r="JVC11" s="318"/>
      <c r="JVD11" s="318"/>
      <c r="JVE11" s="318"/>
      <c r="JVF11" s="318"/>
      <c r="JVG11" s="318"/>
      <c r="JVH11" s="318"/>
      <c r="JVI11" s="318"/>
      <c r="JVJ11" s="318"/>
      <c r="JVK11" s="318"/>
      <c r="JVL11" s="318"/>
      <c r="JVM11" s="318"/>
      <c r="JVN11" s="318"/>
      <c r="JVO11" s="318"/>
      <c r="JVP11" s="318"/>
      <c r="JVQ11" s="318"/>
      <c r="JVR11" s="318"/>
      <c r="JVS11" s="318"/>
      <c r="JVT11" s="318"/>
      <c r="JVU11" s="318"/>
      <c r="JVV11" s="318"/>
      <c r="JVW11" s="318"/>
      <c r="JVX11" s="318"/>
      <c r="JVY11" s="318"/>
      <c r="JVZ11" s="318"/>
      <c r="JWA11" s="318"/>
      <c r="JWB11" s="318"/>
      <c r="JWC11" s="318"/>
      <c r="JWD11" s="318"/>
      <c r="JWE11" s="318"/>
      <c r="JWF11" s="318"/>
      <c r="JWG11" s="318"/>
      <c r="JWH11" s="318"/>
      <c r="JWI11" s="318"/>
      <c r="JWJ11" s="318"/>
      <c r="JWK11" s="318"/>
      <c r="JWL11" s="318"/>
      <c r="JWM11" s="318"/>
      <c r="JWN11" s="318"/>
      <c r="JWO11" s="318"/>
      <c r="JWP11" s="318"/>
      <c r="JWQ11" s="318"/>
      <c r="JWR11" s="318"/>
      <c r="JWS11" s="318"/>
      <c r="JWT11" s="318"/>
      <c r="JWU11" s="318"/>
      <c r="JWV11" s="318"/>
      <c r="JWW11" s="318"/>
      <c r="JWX11" s="318"/>
      <c r="JWY11" s="318"/>
      <c r="JWZ11" s="318"/>
      <c r="JXA11" s="318"/>
      <c r="JXB11" s="318"/>
      <c r="JXC11" s="318"/>
      <c r="JXD11" s="318"/>
      <c r="JXE11" s="318"/>
      <c r="JXF11" s="318"/>
      <c r="JXG11" s="318"/>
      <c r="JXH11" s="318"/>
      <c r="JXI11" s="318"/>
      <c r="JXJ11" s="318"/>
      <c r="JXK11" s="318"/>
      <c r="JXL11" s="318"/>
      <c r="JXM11" s="318"/>
      <c r="JXN11" s="318"/>
      <c r="JXO11" s="318"/>
      <c r="JXP11" s="318"/>
      <c r="JXQ11" s="318"/>
      <c r="JXR11" s="318"/>
      <c r="JXS11" s="318"/>
      <c r="JXT11" s="318"/>
      <c r="JXU11" s="318"/>
      <c r="JXV11" s="318"/>
      <c r="JXW11" s="318"/>
      <c r="JXX11" s="318"/>
      <c r="JXY11" s="318"/>
      <c r="JXZ11" s="318"/>
      <c r="JYA11" s="318"/>
      <c r="JYB11" s="318"/>
      <c r="JYC11" s="318"/>
      <c r="JYD11" s="318"/>
      <c r="JYE11" s="318"/>
      <c r="JYF11" s="318"/>
      <c r="JYG11" s="318"/>
      <c r="JYH11" s="318"/>
      <c r="JYI11" s="318"/>
      <c r="JYJ11" s="318"/>
      <c r="JYK11" s="318"/>
      <c r="JYL11" s="318"/>
      <c r="JYM11" s="318"/>
      <c r="JYN11" s="318"/>
      <c r="JYO11" s="318"/>
      <c r="JYP11" s="318"/>
      <c r="JYQ11" s="318"/>
      <c r="JYR11" s="318"/>
      <c r="JYS11" s="318"/>
      <c r="JYT11" s="318"/>
      <c r="JYU11" s="318"/>
      <c r="JYV11" s="318"/>
      <c r="JYW11" s="318"/>
      <c r="JYX11" s="318"/>
      <c r="JYY11" s="318"/>
      <c r="JYZ11" s="318"/>
      <c r="JZA11" s="318"/>
      <c r="JZB11" s="318"/>
      <c r="JZC11" s="318"/>
      <c r="JZD11" s="318"/>
      <c r="JZE11" s="318"/>
      <c r="JZF11" s="318"/>
      <c r="JZG11" s="318"/>
      <c r="JZH11" s="318"/>
      <c r="JZI11" s="318"/>
      <c r="JZJ11" s="318"/>
      <c r="JZK11" s="318"/>
      <c r="JZL11" s="318"/>
      <c r="JZM11" s="318"/>
      <c r="JZN11" s="318"/>
      <c r="JZO11" s="318"/>
      <c r="JZP11" s="318"/>
      <c r="JZQ11" s="318"/>
      <c r="JZR11" s="318"/>
      <c r="JZS11" s="318"/>
      <c r="JZT11" s="318"/>
      <c r="JZU11" s="318"/>
      <c r="JZV11" s="318"/>
      <c r="JZW11" s="318"/>
      <c r="JZX11" s="318"/>
      <c r="JZY11" s="318"/>
      <c r="JZZ11" s="318"/>
      <c r="KAA11" s="318"/>
      <c r="KAB11" s="318"/>
      <c r="KAC11" s="318"/>
      <c r="KAD11" s="318"/>
      <c r="KAE11" s="318"/>
      <c r="KAF11" s="318"/>
      <c r="KAG11" s="318"/>
      <c r="KAH11" s="318"/>
      <c r="KAI11" s="318"/>
      <c r="KAJ11" s="318"/>
      <c r="KAK11" s="318"/>
      <c r="KAL11" s="318"/>
      <c r="KAM11" s="318"/>
      <c r="KAN11" s="318"/>
      <c r="KAO11" s="318"/>
      <c r="KAP11" s="318"/>
      <c r="KAQ11" s="318"/>
      <c r="KAR11" s="318"/>
      <c r="KAS11" s="318"/>
      <c r="KAT11" s="318"/>
      <c r="KAU11" s="318"/>
      <c r="KAV11" s="318"/>
      <c r="KAW11" s="318"/>
      <c r="KAX11" s="318"/>
      <c r="KAY11" s="318"/>
      <c r="KAZ11" s="318"/>
      <c r="KBA11" s="318"/>
      <c r="KBB11" s="318"/>
      <c r="KBC11" s="318"/>
      <c r="KBD11" s="318"/>
      <c r="KBE11" s="318"/>
      <c r="KBF11" s="318"/>
      <c r="KBG11" s="318"/>
      <c r="KBH11" s="318"/>
      <c r="KBI11" s="318"/>
      <c r="KBJ11" s="318"/>
      <c r="KBK11" s="318"/>
      <c r="KBL11" s="318"/>
      <c r="KBM11" s="318"/>
      <c r="KBN11" s="318"/>
      <c r="KBO11" s="318"/>
      <c r="KBP11" s="318"/>
      <c r="KBQ11" s="318"/>
      <c r="KBR11" s="318"/>
      <c r="KBS11" s="318"/>
      <c r="KBT11" s="318"/>
      <c r="KBU11" s="318"/>
      <c r="KBV11" s="318"/>
      <c r="KBW11" s="318"/>
      <c r="KBX11" s="318"/>
      <c r="KBY11" s="318"/>
      <c r="KBZ11" s="318"/>
      <c r="KCA11" s="318"/>
      <c r="KCB11" s="318"/>
      <c r="KCC11" s="318"/>
      <c r="KCD11" s="318"/>
      <c r="KCE11" s="318"/>
      <c r="KCF11" s="318"/>
      <c r="KCG11" s="318"/>
      <c r="KCH11" s="318"/>
      <c r="KCI11" s="318"/>
      <c r="KCJ11" s="318"/>
      <c r="KCK11" s="318"/>
      <c r="KCL11" s="318"/>
      <c r="KCM11" s="318"/>
      <c r="KCN11" s="318"/>
      <c r="KCO11" s="318"/>
      <c r="KCP11" s="318"/>
      <c r="KCQ11" s="318"/>
      <c r="KCR11" s="318"/>
      <c r="KCS11" s="318"/>
      <c r="KCT11" s="318"/>
      <c r="KCU11" s="318"/>
      <c r="KCV11" s="318"/>
      <c r="KCW11" s="318"/>
      <c r="KCX11" s="318"/>
      <c r="KCY11" s="318"/>
      <c r="KCZ11" s="318"/>
      <c r="KDA11" s="318"/>
      <c r="KDB11" s="318"/>
      <c r="KDC11" s="318"/>
      <c r="KDD11" s="318"/>
      <c r="KDE11" s="318"/>
      <c r="KDF11" s="318"/>
      <c r="KDG11" s="318"/>
      <c r="KDH11" s="318"/>
      <c r="KDI11" s="318"/>
      <c r="KDJ11" s="318"/>
      <c r="KDK11" s="318"/>
      <c r="KDL11" s="318"/>
      <c r="KDM11" s="318"/>
      <c r="KDN11" s="318"/>
      <c r="KDO11" s="318"/>
      <c r="KDP11" s="318"/>
      <c r="KDQ11" s="318"/>
      <c r="KDR11" s="318"/>
      <c r="KDS11" s="318"/>
      <c r="KDT11" s="318"/>
      <c r="KDU11" s="318"/>
      <c r="KDV11" s="318"/>
      <c r="KDW11" s="318"/>
      <c r="KDX11" s="318"/>
      <c r="KDY11" s="318"/>
      <c r="KDZ11" s="318"/>
      <c r="KEA11" s="318"/>
      <c r="KEB11" s="318"/>
      <c r="KEC11" s="318"/>
      <c r="KED11" s="318"/>
      <c r="KEE11" s="318"/>
      <c r="KEF11" s="318"/>
      <c r="KEG11" s="318"/>
      <c r="KEH11" s="318"/>
      <c r="KEI11" s="318"/>
      <c r="KEJ11" s="318"/>
      <c r="KEK11" s="318"/>
      <c r="KEL11" s="318"/>
      <c r="KEM11" s="318"/>
      <c r="KEN11" s="318"/>
      <c r="KEO11" s="318"/>
      <c r="KEP11" s="318"/>
      <c r="KEQ11" s="318"/>
      <c r="KER11" s="318"/>
      <c r="KES11" s="318"/>
      <c r="KET11" s="318"/>
      <c r="KEU11" s="318"/>
      <c r="KEV11" s="318"/>
      <c r="KEW11" s="318"/>
      <c r="KEX11" s="318"/>
      <c r="KEY11" s="318"/>
      <c r="KEZ11" s="318"/>
      <c r="KFA11" s="318"/>
      <c r="KFB11" s="318"/>
      <c r="KFC11" s="318"/>
      <c r="KFD11" s="318"/>
      <c r="KFE11" s="318"/>
      <c r="KFF11" s="318"/>
      <c r="KFG11" s="318"/>
      <c r="KFH11" s="318"/>
      <c r="KFI11" s="318"/>
      <c r="KFJ11" s="318"/>
      <c r="KFK11" s="318"/>
      <c r="KFL11" s="318"/>
      <c r="KFM11" s="318"/>
      <c r="KFN11" s="318"/>
      <c r="KFO11" s="318"/>
      <c r="KFP11" s="318"/>
      <c r="KFQ11" s="318"/>
      <c r="KFR11" s="318"/>
      <c r="KFS11" s="318"/>
      <c r="KFT11" s="318"/>
      <c r="KFU11" s="318"/>
      <c r="KFV11" s="318"/>
      <c r="KFW11" s="318"/>
      <c r="KFX11" s="318"/>
      <c r="KFY11" s="318"/>
      <c r="KFZ11" s="318"/>
      <c r="KGA11" s="318"/>
      <c r="KGB11" s="318"/>
      <c r="KGC11" s="318"/>
      <c r="KGD11" s="318"/>
      <c r="KGE11" s="318"/>
      <c r="KGF11" s="318"/>
      <c r="KGG11" s="318"/>
      <c r="KGH11" s="318"/>
      <c r="KGI11" s="318"/>
      <c r="KGJ11" s="318"/>
      <c r="KGK11" s="318"/>
      <c r="KGL11" s="318"/>
      <c r="KGM11" s="318"/>
      <c r="KGN11" s="318"/>
      <c r="KGO11" s="318"/>
      <c r="KGP11" s="318"/>
      <c r="KGQ11" s="318"/>
      <c r="KGR11" s="318"/>
      <c r="KGS11" s="318"/>
      <c r="KGT11" s="318"/>
      <c r="KGU11" s="318"/>
      <c r="KGV11" s="318"/>
      <c r="KGW11" s="318"/>
      <c r="KGX11" s="318"/>
      <c r="KGY11" s="318"/>
      <c r="KGZ11" s="318"/>
      <c r="KHA11" s="318"/>
      <c r="KHB11" s="318"/>
      <c r="KHC11" s="318"/>
      <c r="KHD11" s="318"/>
      <c r="KHE11" s="318"/>
      <c r="KHF11" s="318"/>
      <c r="KHG11" s="318"/>
      <c r="KHH11" s="318"/>
      <c r="KHI11" s="318"/>
      <c r="KHJ11" s="318"/>
      <c r="KHK11" s="318"/>
      <c r="KHL11" s="318"/>
      <c r="KHM11" s="318"/>
      <c r="KHN11" s="318"/>
      <c r="KHO11" s="318"/>
      <c r="KHP11" s="318"/>
      <c r="KHQ11" s="318"/>
      <c r="KHR11" s="318"/>
      <c r="KHS11" s="318"/>
      <c r="KHT11" s="318"/>
      <c r="KHU11" s="318"/>
      <c r="KHV11" s="318"/>
      <c r="KHW11" s="318"/>
      <c r="KHX11" s="318"/>
      <c r="KHY11" s="318"/>
      <c r="KHZ11" s="318"/>
      <c r="KIA11" s="318"/>
      <c r="KIB11" s="318"/>
      <c r="KIC11" s="318"/>
      <c r="KID11" s="318"/>
      <c r="KIE11" s="318"/>
      <c r="KIF11" s="318"/>
      <c r="KIG11" s="318"/>
      <c r="KIH11" s="318"/>
      <c r="KII11" s="318"/>
      <c r="KIJ11" s="318"/>
      <c r="KIK11" s="318"/>
      <c r="KIL11" s="318"/>
      <c r="KIM11" s="318"/>
      <c r="KIN11" s="318"/>
      <c r="KIO11" s="318"/>
      <c r="KIP11" s="318"/>
      <c r="KIQ11" s="318"/>
      <c r="KIR11" s="318"/>
      <c r="KIS11" s="318"/>
      <c r="KIT11" s="318"/>
      <c r="KIU11" s="318"/>
      <c r="KIV11" s="318"/>
      <c r="KIW11" s="318"/>
      <c r="KIX11" s="318"/>
      <c r="KIY11" s="318"/>
      <c r="KIZ11" s="318"/>
      <c r="KJA11" s="318"/>
      <c r="KJB11" s="318"/>
      <c r="KJC11" s="318"/>
      <c r="KJD11" s="318"/>
      <c r="KJE11" s="318"/>
      <c r="KJF11" s="318"/>
      <c r="KJG11" s="318"/>
      <c r="KJH11" s="318"/>
      <c r="KJI11" s="318"/>
      <c r="KJJ11" s="318"/>
      <c r="KJK11" s="318"/>
      <c r="KJL11" s="318"/>
      <c r="KJM11" s="318"/>
      <c r="KJN11" s="318"/>
      <c r="KJO11" s="318"/>
      <c r="KJP11" s="318"/>
      <c r="KJQ11" s="318"/>
      <c r="KJR11" s="318"/>
      <c r="KJS11" s="318"/>
      <c r="KJT11" s="318"/>
      <c r="KJU11" s="318"/>
      <c r="KJV11" s="318"/>
      <c r="KJW11" s="318"/>
      <c r="KJX11" s="318"/>
      <c r="KJY11" s="318"/>
      <c r="KJZ11" s="318"/>
      <c r="KKA11" s="318"/>
      <c r="KKB11" s="318"/>
      <c r="KKC11" s="318"/>
      <c r="KKD11" s="318"/>
      <c r="KKE11" s="318"/>
      <c r="KKF11" s="318"/>
      <c r="KKG11" s="318"/>
      <c r="KKH11" s="318"/>
      <c r="KKI11" s="318"/>
      <c r="KKJ11" s="318"/>
      <c r="KKK11" s="318"/>
      <c r="KKL11" s="318"/>
      <c r="KKM11" s="318"/>
      <c r="KKN11" s="318"/>
      <c r="KKO11" s="318"/>
      <c r="KKP11" s="318"/>
      <c r="KKQ11" s="318"/>
      <c r="KKR11" s="318"/>
      <c r="KKS11" s="318"/>
      <c r="KKT11" s="318"/>
      <c r="KKU11" s="318"/>
      <c r="KKV11" s="318"/>
      <c r="KKW11" s="318"/>
      <c r="KKX11" s="318"/>
      <c r="KKY11" s="318"/>
      <c r="KKZ11" s="318"/>
      <c r="KLA11" s="318"/>
      <c r="KLB11" s="318"/>
      <c r="KLC11" s="318"/>
      <c r="KLD11" s="318"/>
      <c r="KLE11" s="318"/>
      <c r="KLF11" s="318"/>
      <c r="KLG11" s="318"/>
      <c r="KLH11" s="318"/>
      <c r="KLI11" s="318"/>
      <c r="KLJ11" s="318"/>
      <c r="KLK11" s="318"/>
      <c r="KLL11" s="318"/>
      <c r="KLM11" s="318"/>
      <c r="KLN11" s="318"/>
      <c r="KLO11" s="318"/>
      <c r="KLP11" s="318"/>
      <c r="KLQ11" s="318"/>
      <c r="KLR11" s="318"/>
      <c r="KLS11" s="318"/>
      <c r="KLT11" s="318"/>
      <c r="KLU11" s="318"/>
      <c r="KLV11" s="318"/>
      <c r="KLW11" s="318"/>
      <c r="KLX11" s="318"/>
      <c r="KLY11" s="318"/>
      <c r="KLZ11" s="318"/>
      <c r="KMA11" s="318"/>
      <c r="KMB11" s="318"/>
      <c r="KMC11" s="318"/>
      <c r="KMD11" s="318"/>
      <c r="KME11" s="318"/>
      <c r="KMF11" s="318"/>
      <c r="KMG11" s="318"/>
      <c r="KMH11" s="318"/>
      <c r="KMI11" s="318"/>
      <c r="KMJ11" s="318"/>
      <c r="KMK11" s="318"/>
      <c r="KML11" s="318"/>
      <c r="KMM11" s="318"/>
      <c r="KMN11" s="318"/>
      <c r="KMO11" s="318"/>
      <c r="KMP11" s="318"/>
      <c r="KMQ11" s="318"/>
      <c r="KMR11" s="318"/>
      <c r="KMS11" s="318"/>
      <c r="KMT11" s="318"/>
      <c r="KMU11" s="318"/>
      <c r="KMV11" s="318"/>
      <c r="KMW11" s="318"/>
      <c r="KMX11" s="318"/>
      <c r="KMY11" s="318"/>
      <c r="KMZ11" s="318"/>
      <c r="KNA11" s="318"/>
      <c r="KNB11" s="318"/>
      <c r="KNC11" s="318"/>
      <c r="KND11" s="318"/>
      <c r="KNE11" s="318"/>
      <c r="KNF11" s="318"/>
      <c r="KNG11" s="318"/>
      <c r="KNH11" s="318"/>
      <c r="KNI11" s="318"/>
      <c r="KNJ11" s="318"/>
      <c r="KNK11" s="318"/>
      <c r="KNL11" s="318"/>
      <c r="KNM11" s="318"/>
      <c r="KNN11" s="318"/>
      <c r="KNO11" s="318"/>
      <c r="KNP11" s="318"/>
      <c r="KNQ11" s="318"/>
      <c r="KNR11" s="318"/>
      <c r="KNS11" s="318"/>
      <c r="KNT11" s="318"/>
      <c r="KNU11" s="318"/>
      <c r="KNV11" s="318"/>
      <c r="KNW11" s="318"/>
      <c r="KNX11" s="318"/>
      <c r="KNY11" s="318"/>
      <c r="KNZ11" s="318"/>
      <c r="KOA11" s="318"/>
      <c r="KOB11" s="318"/>
      <c r="KOC11" s="318"/>
      <c r="KOD11" s="318"/>
      <c r="KOE11" s="318"/>
      <c r="KOF11" s="318"/>
      <c r="KOG11" s="318"/>
      <c r="KOH11" s="318"/>
      <c r="KOI11" s="318"/>
      <c r="KOJ11" s="318"/>
      <c r="KOK11" s="318"/>
      <c r="KOL11" s="318"/>
      <c r="KOM11" s="318"/>
      <c r="KON11" s="318"/>
      <c r="KOO11" s="318"/>
      <c r="KOP11" s="318"/>
      <c r="KOQ11" s="318"/>
      <c r="KOR11" s="318"/>
      <c r="KOS11" s="318"/>
      <c r="KOT11" s="318"/>
      <c r="KOU11" s="318"/>
      <c r="KOV11" s="318"/>
      <c r="KOW11" s="318"/>
      <c r="KOX11" s="318"/>
      <c r="KOY11" s="318"/>
      <c r="KOZ11" s="318"/>
      <c r="KPA11" s="318"/>
      <c r="KPB11" s="318"/>
      <c r="KPC11" s="318"/>
      <c r="KPD11" s="318"/>
      <c r="KPE11" s="318"/>
      <c r="KPF11" s="318"/>
      <c r="KPG11" s="318"/>
      <c r="KPH11" s="318"/>
      <c r="KPI11" s="318"/>
      <c r="KPJ11" s="318"/>
      <c r="KPK11" s="318"/>
      <c r="KPL11" s="318"/>
      <c r="KPM11" s="318"/>
      <c r="KPN11" s="318"/>
      <c r="KPO11" s="318"/>
      <c r="KPP11" s="318"/>
      <c r="KPQ11" s="318"/>
      <c r="KPR11" s="318"/>
      <c r="KPS11" s="318"/>
      <c r="KPT11" s="318"/>
      <c r="KPU11" s="318"/>
      <c r="KPV11" s="318"/>
      <c r="KPW11" s="318"/>
      <c r="KPX11" s="318"/>
      <c r="KPY11" s="318"/>
      <c r="KPZ11" s="318"/>
      <c r="KQA11" s="318"/>
      <c r="KQB11" s="318"/>
      <c r="KQC11" s="318"/>
      <c r="KQD11" s="318"/>
      <c r="KQE11" s="318"/>
      <c r="KQF11" s="318"/>
      <c r="KQG11" s="318"/>
      <c r="KQH11" s="318"/>
      <c r="KQI11" s="318"/>
      <c r="KQJ11" s="318"/>
      <c r="KQK11" s="318"/>
      <c r="KQL11" s="318"/>
      <c r="KQM11" s="318"/>
      <c r="KQN11" s="318"/>
      <c r="KQO11" s="318"/>
      <c r="KQP11" s="318"/>
      <c r="KQQ11" s="318"/>
      <c r="KQR11" s="318"/>
      <c r="KQS11" s="318"/>
      <c r="KQT11" s="318"/>
      <c r="KQU11" s="318"/>
      <c r="KQV11" s="318"/>
      <c r="KQW11" s="318"/>
      <c r="KQX11" s="318"/>
      <c r="KQY11" s="318"/>
      <c r="KQZ11" s="318"/>
      <c r="KRA11" s="318"/>
      <c r="KRB11" s="318"/>
      <c r="KRC11" s="318"/>
      <c r="KRD11" s="318"/>
      <c r="KRE11" s="318"/>
      <c r="KRF11" s="318"/>
      <c r="KRG11" s="318"/>
      <c r="KRH11" s="318"/>
      <c r="KRI11" s="318"/>
      <c r="KRJ11" s="318"/>
      <c r="KRK11" s="318"/>
      <c r="KRL11" s="318"/>
      <c r="KRM11" s="318"/>
      <c r="KRN11" s="318"/>
      <c r="KRO11" s="318"/>
      <c r="KRP11" s="318"/>
      <c r="KRQ11" s="318"/>
      <c r="KRR11" s="318"/>
      <c r="KRS11" s="318"/>
      <c r="KRT11" s="318"/>
      <c r="KRU11" s="318"/>
      <c r="KRV11" s="318"/>
      <c r="KRW11" s="318"/>
      <c r="KRX11" s="318"/>
      <c r="KRY11" s="318"/>
      <c r="KRZ11" s="318"/>
      <c r="KSA11" s="318"/>
      <c r="KSB11" s="318"/>
      <c r="KSC11" s="318"/>
      <c r="KSD11" s="318"/>
      <c r="KSE11" s="318"/>
      <c r="KSF11" s="318"/>
      <c r="KSG11" s="318"/>
      <c r="KSH11" s="318"/>
      <c r="KSI11" s="318"/>
      <c r="KSJ11" s="318"/>
      <c r="KSK11" s="318"/>
      <c r="KSL11" s="318"/>
      <c r="KSM11" s="318"/>
      <c r="KSN11" s="318"/>
      <c r="KSO11" s="318"/>
      <c r="KSP11" s="318"/>
      <c r="KSQ11" s="318"/>
      <c r="KSR11" s="318"/>
      <c r="KSS11" s="318"/>
      <c r="KST11" s="318"/>
      <c r="KSU11" s="318"/>
      <c r="KSV11" s="318"/>
      <c r="KSW11" s="318"/>
      <c r="KSX11" s="318"/>
      <c r="KSY11" s="318"/>
      <c r="KSZ11" s="318"/>
      <c r="KTA11" s="318"/>
      <c r="KTB11" s="318"/>
      <c r="KTC11" s="318"/>
      <c r="KTD11" s="318"/>
      <c r="KTE11" s="318"/>
      <c r="KTF11" s="318"/>
      <c r="KTG11" s="318"/>
      <c r="KTH11" s="318"/>
      <c r="KTI11" s="318"/>
      <c r="KTJ11" s="318"/>
      <c r="KTK11" s="318"/>
      <c r="KTL11" s="318"/>
      <c r="KTM11" s="318"/>
      <c r="KTN11" s="318"/>
      <c r="KTO11" s="318"/>
      <c r="KTP11" s="318"/>
      <c r="KTQ11" s="318"/>
      <c r="KTR11" s="318"/>
      <c r="KTS11" s="318"/>
      <c r="KTT11" s="318"/>
      <c r="KTU11" s="318"/>
      <c r="KTV11" s="318"/>
      <c r="KTW11" s="318"/>
      <c r="KTX11" s="318"/>
      <c r="KTY11" s="318"/>
      <c r="KTZ11" s="318"/>
      <c r="KUA11" s="318"/>
      <c r="KUB11" s="318"/>
      <c r="KUC11" s="318"/>
      <c r="KUD11" s="318"/>
      <c r="KUE11" s="318"/>
      <c r="KUF11" s="318"/>
      <c r="KUG11" s="318"/>
      <c r="KUH11" s="318"/>
      <c r="KUI11" s="318"/>
      <c r="KUJ11" s="318"/>
      <c r="KUK11" s="318"/>
      <c r="KUL11" s="318"/>
      <c r="KUM11" s="318"/>
      <c r="KUN11" s="318"/>
      <c r="KUO11" s="318"/>
      <c r="KUP11" s="318"/>
      <c r="KUQ11" s="318"/>
      <c r="KUR11" s="318"/>
      <c r="KUS11" s="318"/>
      <c r="KUT11" s="318"/>
      <c r="KUU11" s="318"/>
      <c r="KUV11" s="318"/>
      <c r="KUW11" s="318"/>
      <c r="KUX11" s="318"/>
      <c r="KUY11" s="318"/>
      <c r="KUZ11" s="318"/>
      <c r="KVA11" s="318"/>
      <c r="KVB11" s="318"/>
      <c r="KVC11" s="318"/>
      <c r="KVD11" s="318"/>
      <c r="KVE11" s="318"/>
      <c r="KVF11" s="318"/>
      <c r="KVG11" s="318"/>
      <c r="KVH11" s="318"/>
      <c r="KVI11" s="318"/>
      <c r="KVJ11" s="318"/>
      <c r="KVK11" s="318"/>
      <c r="KVL11" s="318"/>
      <c r="KVM11" s="318"/>
      <c r="KVN11" s="318"/>
      <c r="KVO11" s="318"/>
      <c r="KVP11" s="318"/>
      <c r="KVQ11" s="318"/>
      <c r="KVR11" s="318"/>
      <c r="KVS11" s="318"/>
      <c r="KVT11" s="318"/>
      <c r="KVU11" s="318"/>
      <c r="KVV11" s="318"/>
      <c r="KVW11" s="318"/>
      <c r="KVX11" s="318"/>
      <c r="KVY11" s="318"/>
      <c r="KVZ11" s="318"/>
      <c r="KWA11" s="318"/>
      <c r="KWB11" s="318"/>
      <c r="KWC11" s="318"/>
      <c r="KWD11" s="318"/>
      <c r="KWE11" s="318"/>
      <c r="KWF11" s="318"/>
      <c r="KWG11" s="318"/>
      <c r="KWH11" s="318"/>
      <c r="KWI11" s="318"/>
      <c r="KWJ11" s="318"/>
      <c r="KWK11" s="318"/>
      <c r="KWL11" s="318"/>
      <c r="KWM11" s="318"/>
      <c r="KWN11" s="318"/>
      <c r="KWO11" s="318"/>
      <c r="KWP11" s="318"/>
      <c r="KWQ11" s="318"/>
      <c r="KWR11" s="318"/>
      <c r="KWS11" s="318"/>
      <c r="KWT11" s="318"/>
      <c r="KWU11" s="318"/>
      <c r="KWV11" s="318"/>
      <c r="KWW11" s="318"/>
      <c r="KWX11" s="318"/>
      <c r="KWY11" s="318"/>
      <c r="KWZ11" s="318"/>
      <c r="KXA11" s="318"/>
      <c r="KXB11" s="318"/>
      <c r="KXC11" s="318"/>
      <c r="KXD11" s="318"/>
      <c r="KXE11" s="318"/>
      <c r="KXF11" s="318"/>
      <c r="KXG11" s="318"/>
      <c r="KXH11" s="318"/>
      <c r="KXI11" s="318"/>
      <c r="KXJ11" s="318"/>
      <c r="KXK11" s="318"/>
      <c r="KXL11" s="318"/>
      <c r="KXM11" s="318"/>
      <c r="KXN11" s="318"/>
      <c r="KXO11" s="318"/>
      <c r="KXP11" s="318"/>
      <c r="KXQ11" s="318"/>
      <c r="KXR11" s="318"/>
      <c r="KXS11" s="318"/>
      <c r="KXT11" s="318"/>
      <c r="KXU11" s="318"/>
      <c r="KXV11" s="318"/>
      <c r="KXW11" s="318"/>
      <c r="KXX11" s="318"/>
      <c r="KXY11" s="318"/>
      <c r="KXZ11" s="318"/>
      <c r="KYA11" s="318"/>
      <c r="KYB11" s="318"/>
      <c r="KYC11" s="318"/>
      <c r="KYD11" s="318"/>
      <c r="KYE11" s="318"/>
      <c r="KYF11" s="318"/>
      <c r="KYG11" s="318"/>
      <c r="KYH11" s="318"/>
      <c r="KYI11" s="318"/>
      <c r="KYJ11" s="318"/>
      <c r="KYK11" s="318"/>
      <c r="KYL11" s="318"/>
      <c r="KYM11" s="318"/>
      <c r="KYN11" s="318"/>
      <c r="KYO11" s="318"/>
      <c r="KYP11" s="318"/>
      <c r="KYQ11" s="318"/>
      <c r="KYR11" s="318"/>
      <c r="KYS11" s="318"/>
      <c r="KYT11" s="318"/>
      <c r="KYU11" s="318"/>
      <c r="KYV11" s="318"/>
      <c r="KYW11" s="318"/>
      <c r="KYX11" s="318"/>
      <c r="KYY11" s="318"/>
      <c r="KYZ11" s="318"/>
      <c r="KZA11" s="318"/>
      <c r="KZB11" s="318"/>
      <c r="KZC11" s="318"/>
      <c r="KZD11" s="318"/>
      <c r="KZE11" s="318"/>
      <c r="KZF11" s="318"/>
      <c r="KZG11" s="318"/>
      <c r="KZH11" s="318"/>
      <c r="KZI11" s="318"/>
      <c r="KZJ11" s="318"/>
      <c r="KZK11" s="318"/>
      <c r="KZL11" s="318"/>
      <c r="KZM11" s="318"/>
      <c r="KZN11" s="318"/>
      <c r="KZO11" s="318"/>
      <c r="KZP11" s="318"/>
      <c r="KZQ11" s="318"/>
      <c r="KZR11" s="318"/>
      <c r="KZS11" s="318"/>
      <c r="KZT11" s="318"/>
      <c r="KZU11" s="318"/>
      <c r="KZV11" s="318"/>
      <c r="KZW11" s="318"/>
      <c r="KZX11" s="318"/>
      <c r="KZY11" s="318"/>
      <c r="KZZ11" s="318"/>
      <c r="LAA11" s="318"/>
      <c r="LAB11" s="318"/>
      <c r="LAC11" s="318"/>
      <c r="LAD11" s="318"/>
      <c r="LAE11" s="318"/>
      <c r="LAF11" s="318"/>
      <c r="LAG11" s="318"/>
      <c r="LAH11" s="318"/>
      <c r="LAI11" s="318"/>
      <c r="LAJ11" s="318"/>
      <c r="LAK11" s="318"/>
      <c r="LAL11" s="318"/>
      <c r="LAM11" s="318"/>
      <c r="LAN11" s="318"/>
      <c r="LAO11" s="318"/>
      <c r="LAP11" s="318"/>
      <c r="LAQ11" s="318"/>
      <c r="LAR11" s="318"/>
      <c r="LAS11" s="318"/>
      <c r="LAT11" s="318"/>
      <c r="LAU11" s="318"/>
      <c r="LAV11" s="318"/>
      <c r="LAW11" s="318"/>
      <c r="LAX11" s="318"/>
      <c r="LAY11" s="318"/>
      <c r="LAZ11" s="318"/>
      <c r="LBA11" s="318"/>
      <c r="LBB11" s="318"/>
      <c r="LBC11" s="318"/>
      <c r="LBD11" s="318"/>
      <c r="LBE11" s="318"/>
      <c r="LBF11" s="318"/>
      <c r="LBG11" s="318"/>
      <c r="LBH11" s="318"/>
      <c r="LBI11" s="318"/>
      <c r="LBJ11" s="318"/>
      <c r="LBK11" s="318"/>
      <c r="LBL11" s="318"/>
      <c r="LBM11" s="318"/>
      <c r="LBN11" s="318"/>
      <c r="LBO11" s="318"/>
      <c r="LBP11" s="318"/>
      <c r="LBQ11" s="318"/>
      <c r="LBR11" s="318"/>
      <c r="LBS11" s="318"/>
      <c r="LBT11" s="318"/>
      <c r="LBU11" s="318"/>
      <c r="LBV11" s="318"/>
      <c r="LBW11" s="318"/>
      <c r="LBX11" s="318"/>
      <c r="LBY11" s="318"/>
      <c r="LBZ11" s="318"/>
      <c r="LCA11" s="318"/>
      <c r="LCB11" s="318"/>
      <c r="LCC11" s="318"/>
      <c r="LCD11" s="318"/>
      <c r="LCE11" s="318"/>
      <c r="LCF11" s="318"/>
      <c r="LCG11" s="318"/>
      <c r="LCH11" s="318"/>
      <c r="LCI11" s="318"/>
      <c r="LCJ11" s="318"/>
      <c r="LCK11" s="318"/>
      <c r="LCL11" s="318"/>
      <c r="LCM11" s="318"/>
      <c r="LCN11" s="318"/>
      <c r="LCO11" s="318"/>
      <c r="LCP11" s="318"/>
      <c r="LCQ11" s="318"/>
      <c r="LCR11" s="318"/>
      <c r="LCS11" s="318"/>
      <c r="LCT11" s="318"/>
      <c r="LCU11" s="318"/>
      <c r="LCV11" s="318"/>
      <c r="LCW11" s="318"/>
      <c r="LCX11" s="318"/>
      <c r="LCY11" s="318"/>
      <c r="LCZ11" s="318"/>
      <c r="LDA11" s="318"/>
      <c r="LDB11" s="318"/>
      <c r="LDC11" s="318"/>
      <c r="LDD11" s="318"/>
      <c r="LDE11" s="318"/>
      <c r="LDF11" s="318"/>
      <c r="LDG11" s="318"/>
      <c r="LDH11" s="318"/>
      <c r="LDI11" s="318"/>
      <c r="LDJ11" s="318"/>
      <c r="LDK11" s="318"/>
      <c r="LDL11" s="318"/>
      <c r="LDM11" s="318"/>
      <c r="LDN11" s="318"/>
      <c r="LDO11" s="318"/>
      <c r="LDP11" s="318"/>
      <c r="LDQ11" s="318"/>
      <c r="LDR11" s="318"/>
      <c r="LDS11" s="318"/>
      <c r="LDT11" s="318"/>
      <c r="LDU11" s="318"/>
      <c r="LDV11" s="318"/>
      <c r="LDW11" s="318"/>
      <c r="LDX11" s="318"/>
      <c r="LDY11" s="318"/>
      <c r="LDZ11" s="318"/>
      <c r="LEA11" s="318"/>
      <c r="LEB11" s="318"/>
      <c r="LEC11" s="318"/>
      <c r="LED11" s="318"/>
      <c r="LEE11" s="318"/>
      <c r="LEF11" s="318"/>
      <c r="LEG11" s="318"/>
      <c r="LEH11" s="318"/>
      <c r="LEI11" s="318"/>
      <c r="LEJ11" s="318"/>
      <c r="LEK11" s="318"/>
      <c r="LEL11" s="318"/>
      <c r="LEM11" s="318"/>
      <c r="LEN11" s="318"/>
      <c r="LEO11" s="318"/>
      <c r="LEP11" s="318"/>
      <c r="LEQ11" s="318"/>
      <c r="LER11" s="318"/>
      <c r="LES11" s="318"/>
      <c r="LET11" s="318"/>
      <c r="LEU11" s="318"/>
      <c r="LEV11" s="318"/>
      <c r="LEW11" s="318"/>
      <c r="LEX11" s="318"/>
      <c r="LEY11" s="318"/>
      <c r="LEZ11" s="318"/>
      <c r="LFA11" s="318"/>
      <c r="LFB11" s="318"/>
      <c r="LFC11" s="318"/>
      <c r="LFD11" s="318"/>
      <c r="LFE11" s="318"/>
      <c r="LFF11" s="318"/>
      <c r="LFG11" s="318"/>
      <c r="LFH11" s="318"/>
      <c r="LFI11" s="318"/>
      <c r="LFJ11" s="318"/>
      <c r="LFK11" s="318"/>
      <c r="LFL11" s="318"/>
      <c r="LFM11" s="318"/>
      <c r="LFN11" s="318"/>
      <c r="LFO11" s="318"/>
      <c r="LFP11" s="318"/>
      <c r="LFQ11" s="318"/>
      <c r="LFR11" s="318"/>
      <c r="LFS11" s="318"/>
      <c r="LFT11" s="318"/>
      <c r="LFU11" s="318"/>
      <c r="LFV11" s="318"/>
      <c r="LFW11" s="318"/>
      <c r="LFX11" s="318"/>
      <c r="LFY11" s="318"/>
      <c r="LFZ11" s="318"/>
      <c r="LGA11" s="318"/>
      <c r="LGB11" s="318"/>
      <c r="LGC11" s="318"/>
      <c r="LGD11" s="318"/>
      <c r="LGE11" s="318"/>
      <c r="LGF11" s="318"/>
      <c r="LGG11" s="318"/>
      <c r="LGH11" s="318"/>
      <c r="LGI11" s="318"/>
      <c r="LGJ11" s="318"/>
      <c r="LGK11" s="318"/>
      <c r="LGL11" s="318"/>
      <c r="LGM11" s="318"/>
      <c r="LGN11" s="318"/>
      <c r="LGO11" s="318"/>
      <c r="LGP11" s="318"/>
      <c r="LGQ11" s="318"/>
      <c r="LGR11" s="318"/>
      <c r="LGS11" s="318"/>
      <c r="LGT11" s="318"/>
      <c r="LGU11" s="318"/>
      <c r="LGV11" s="318"/>
      <c r="LGW11" s="318"/>
      <c r="LGX11" s="318"/>
      <c r="LGY11" s="318"/>
      <c r="LGZ11" s="318"/>
      <c r="LHA11" s="318"/>
      <c r="LHB11" s="318"/>
      <c r="LHC11" s="318"/>
      <c r="LHD11" s="318"/>
      <c r="LHE11" s="318"/>
      <c r="LHF11" s="318"/>
      <c r="LHG11" s="318"/>
      <c r="LHH11" s="318"/>
      <c r="LHI11" s="318"/>
      <c r="LHJ11" s="318"/>
      <c r="LHK11" s="318"/>
      <c r="LHL11" s="318"/>
      <c r="LHM11" s="318"/>
      <c r="LHN11" s="318"/>
      <c r="LHO11" s="318"/>
      <c r="LHP11" s="318"/>
      <c r="LHQ11" s="318"/>
      <c r="LHR11" s="318"/>
      <c r="LHS11" s="318"/>
      <c r="LHT11" s="318"/>
      <c r="LHU11" s="318"/>
      <c r="LHV11" s="318"/>
      <c r="LHW11" s="318"/>
      <c r="LHX11" s="318"/>
      <c r="LHY11" s="318"/>
      <c r="LHZ11" s="318"/>
      <c r="LIA11" s="318"/>
      <c r="LIB11" s="318"/>
      <c r="LIC11" s="318"/>
      <c r="LID11" s="318"/>
      <c r="LIE11" s="318"/>
      <c r="LIF11" s="318"/>
      <c r="LIG11" s="318"/>
      <c r="LIH11" s="318"/>
      <c r="LII11" s="318"/>
      <c r="LIJ11" s="318"/>
      <c r="LIK11" s="318"/>
      <c r="LIL11" s="318"/>
      <c r="LIM11" s="318"/>
      <c r="LIN11" s="318"/>
      <c r="LIO11" s="318"/>
      <c r="LIP11" s="318"/>
      <c r="LIQ11" s="318"/>
      <c r="LIR11" s="318"/>
      <c r="LIS11" s="318"/>
      <c r="LIT11" s="318"/>
      <c r="LIU11" s="318"/>
      <c r="LIV11" s="318"/>
      <c r="LIW11" s="318"/>
      <c r="LIX11" s="318"/>
      <c r="LIY11" s="318"/>
      <c r="LIZ11" s="318"/>
      <c r="LJA11" s="318"/>
      <c r="LJB11" s="318"/>
      <c r="LJC11" s="318"/>
      <c r="LJD11" s="318"/>
      <c r="LJE11" s="318"/>
      <c r="LJF11" s="318"/>
      <c r="LJG11" s="318"/>
      <c r="LJH11" s="318"/>
      <c r="LJI11" s="318"/>
      <c r="LJJ11" s="318"/>
      <c r="LJK11" s="318"/>
      <c r="LJL11" s="318"/>
      <c r="LJM11" s="318"/>
      <c r="LJN11" s="318"/>
      <c r="LJO11" s="318"/>
      <c r="LJP11" s="318"/>
      <c r="LJQ11" s="318"/>
      <c r="LJR11" s="318"/>
      <c r="LJS11" s="318"/>
      <c r="LJT11" s="318"/>
      <c r="LJU11" s="318"/>
      <c r="LJV11" s="318"/>
      <c r="LJW11" s="318"/>
      <c r="LJX11" s="318"/>
      <c r="LJY11" s="318"/>
      <c r="LJZ11" s="318"/>
      <c r="LKA11" s="318"/>
      <c r="LKB11" s="318"/>
      <c r="LKC11" s="318"/>
      <c r="LKD11" s="318"/>
      <c r="LKE11" s="318"/>
      <c r="LKF11" s="318"/>
      <c r="LKG11" s="318"/>
      <c r="LKH11" s="318"/>
      <c r="LKI11" s="318"/>
      <c r="LKJ11" s="318"/>
      <c r="LKK11" s="318"/>
      <c r="LKL11" s="318"/>
      <c r="LKM11" s="318"/>
      <c r="LKN11" s="318"/>
      <c r="LKO11" s="318"/>
      <c r="LKP11" s="318"/>
      <c r="LKQ11" s="318"/>
      <c r="LKR11" s="318"/>
      <c r="LKS11" s="318"/>
      <c r="LKT11" s="318"/>
      <c r="LKU11" s="318"/>
      <c r="LKV11" s="318"/>
      <c r="LKW11" s="318"/>
      <c r="LKX11" s="318"/>
      <c r="LKY11" s="318"/>
      <c r="LKZ11" s="318"/>
      <c r="LLA11" s="318"/>
      <c r="LLB11" s="318"/>
      <c r="LLC11" s="318"/>
      <c r="LLD11" s="318"/>
      <c r="LLE11" s="318"/>
      <c r="LLF11" s="318"/>
      <c r="LLG11" s="318"/>
      <c r="LLH11" s="318"/>
      <c r="LLI11" s="318"/>
      <c r="LLJ11" s="318"/>
      <c r="LLK11" s="318"/>
      <c r="LLL11" s="318"/>
      <c r="LLM11" s="318"/>
      <c r="LLN11" s="318"/>
      <c r="LLO11" s="318"/>
      <c r="LLP11" s="318"/>
      <c r="LLQ11" s="318"/>
      <c r="LLR11" s="318"/>
      <c r="LLS11" s="318"/>
      <c r="LLT11" s="318"/>
      <c r="LLU11" s="318"/>
      <c r="LLV11" s="318"/>
      <c r="LLW11" s="318"/>
      <c r="LLX11" s="318"/>
      <c r="LLY11" s="318"/>
      <c r="LLZ11" s="318"/>
      <c r="LMA11" s="318"/>
      <c r="LMB11" s="318"/>
      <c r="LMC11" s="318"/>
      <c r="LMD11" s="318"/>
      <c r="LME11" s="318"/>
      <c r="LMF11" s="318"/>
      <c r="LMG11" s="318"/>
      <c r="LMH11" s="318"/>
      <c r="LMI11" s="318"/>
      <c r="LMJ11" s="318"/>
      <c r="LMK11" s="318"/>
      <c r="LML11" s="318"/>
      <c r="LMM11" s="318"/>
      <c r="LMN11" s="318"/>
      <c r="LMO11" s="318"/>
      <c r="LMP11" s="318"/>
      <c r="LMQ11" s="318"/>
      <c r="LMR11" s="318"/>
      <c r="LMS11" s="318"/>
      <c r="LMT11" s="318"/>
      <c r="LMU11" s="318"/>
      <c r="LMV11" s="318"/>
      <c r="LMW11" s="318"/>
      <c r="LMX11" s="318"/>
      <c r="LMY11" s="318"/>
      <c r="LMZ11" s="318"/>
      <c r="LNA11" s="318"/>
      <c r="LNB11" s="318"/>
      <c r="LNC11" s="318"/>
      <c r="LND11" s="318"/>
      <c r="LNE11" s="318"/>
      <c r="LNF11" s="318"/>
      <c r="LNG11" s="318"/>
      <c r="LNH11" s="318"/>
      <c r="LNI11" s="318"/>
      <c r="LNJ11" s="318"/>
      <c r="LNK11" s="318"/>
      <c r="LNL11" s="318"/>
      <c r="LNM11" s="318"/>
      <c r="LNN11" s="318"/>
      <c r="LNO11" s="318"/>
      <c r="LNP11" s="318"/>
      <c r="LNQ11" s="318"/>
      <c r="LNR11" s="318"/>
      <c r="LNS11" s="318"/>
      <c r="LNT11" s="318"/>
      <c r="LNU11" s="318"/>
      <c r="LNV11" s="318"/>
      <c r="LNW11" s="318"/>
      <c r="LNX11" s="318"/>
      <c r="LNY11" s="318"/>
      <c r="LNZ11" s="318"/>
      <c r="LOA11" s="318"/>
      <c r="LOB11" s="318"/>
      <c r="LOC11" s="318"/>
      <c r="LOD11" s="318"/>
      <c r="LOE11" s="318"/>
      <c r="LOF11" s="318"/>
      <c r="LOG11" s="318"/>
      <c r="LOH11" s="318"/>
      <c r="LOI11" s="318"/>
      <c r="LOJ11" s="318"/>
      <c r="LOK11" s="318"/>
      <c r="LOL11" s="318"/>
      <c r="LOM11" s="318"/>
      <c r="LON11" s="318"/>
      <c r="LOO11" s="318"/>
      <c r="LOP11" s="318"/>
      <c r="LOQ11" s="318"/>
      <c r="LOR11" s="318"/>
      <c r="LOS11" s="318"/>
      <c r="LOT11" s="318"/>
      <c r="LOU11" s="318"/>
      <c r="LOV11" s="318"/>
      <c r="LOW11" s="318"/>
      <c r="LOX11" s="318"/>
      <c r="LOY11" s="318"/>
      <c r="LOZ11" s="318"/>
      <c r="LPA11" s="318"/>
      <c r="LPB11" s="318"/>
      <c r="LPC11" s="318"/>
      <c r="LPD11" s="318"/>
      <c r="LPE11" s="318"/>
      <c r="LPF11" s="318"/>
      <c r="LPG11" s="318"/>
      <c r="LPH11" s="318"/>
      <c r="LPI11" s="318"/>
      <c r="LPJ11" s="318"/>
      <c r="LPK11" s="318"/>
      <c r="LPL11" s="318"/>
      <c r="LPM11" s="318"/>
      <c r="LPN11" s="318"/>
      <c r="LPO11" s="318"/>
      <c r="LPP11" s="318"/>
      <c r="LPQ11" s="318"/>
      <c r="LPR11" s="318"/>
      <c r="LPS11" s="318"/>
      <c r="LPT11" s="318"/>
      <c r="LPU11" s="318"/>
      <c r="LPV11" s="318"/>
      <c r="LPW11" s="318"/>
      <c r="LPX11" s="318"/>
      <c r="LPY11" s="318"/>
      <c r="LPZ11" s="318"/>
      <c r="LQA11" s="318"/>
      <c r="LQB11" s="318"/>
      <c r="LQC11" s="318"/>
      <c r="LQD11" s="318"/>
      <c r="LQE11" s="318"/>
      <c r="LQF11" s="318"/>
      <c r="LQG11" s="318"/>
      <c r="LQH11" s="318"/>
      <c r="LQI11" s="318"/>
      <c r="LQJ11" s="318"/>
      <c r="LQK11" s="318"/>
      <c r="LQL11" s="318"/>
      <c r="LQM11" s="318"/>
      <c r="LQN11" s="318"/>
      <c r="LQO11" s="318"/>
      <c r="LQP11" s="318"/>
      <c r="LQQ11" s="318"/>
      <c r="LQR11" s="318"/>
      <c r="LQS11" s="318"/>
      <c r="LQT11" s="318"/>
      <c r="LQU11" s="318"/>
      <c r="LQV11" s="318"/>
      <c r="LQW11" s="318"/>
      <c r="LQX11" s="318"/>
      <c r="LQY11" s="318"/>
      <c r="LQZ11" s="318"/>
      <c r="LRA11" s="318"/>
      <c r="LRB11" s="318"/>
      <c r="LRC11" s="318"/>
      <c r="LRD11" s="318"/>
      <c r="LRE11" s="318"/>
      <c r="LRF11" s="318"/>
      <c r="LRG11" s="318"/>
      <c r="LRH11" s="318"/>
      <c r="LRI11" s="318"/>
      <c r="LRJ11" s="318"/>
      <c r="LRK11" s="318"/>
      <c r="LRL11" s="318"/>
      <c r="LRM11" s="318"/>
      <c r="LRN11" s="318"/>
      <c r="LRO11" s="318"/>
      <c r="LRP11" s="318"/>
      <c r="LRQ11" s="318"/>
      <c r="LRR11" s="318"/>
      <c r="LRS11" s="318"/>
      <c r="LRT11" s="318"/>
      <c r="LRU11" s="318"/>
      <c r="LRV11" s="318"/>
      <c r="LRW11" s="318"/>
      <c r="LRX11" s="318"/>
      <c r="LRY11" s="318"/>
      <c r="LRZ11" s="318"/>
      <c r="LSA11" s="318"/>
      <c r="LSB11" s="318"/>
      <c r="LSC11" s="318"/>
      <c r="LSD11" s="318"/>
      <c r="LSE11" s="318"/>
      <c r="LSF11" s="318"/>
      <c r="LSG11" s="318"/>
      <c r="LSH11" s="318"/>
      <c r="LSI11" s="318"/>
      <c r="LSJ11" s="318"/>
      <c r="LSK11" s="318"/>
      <c r="LSL11" s="318"/>
      <c r="LSM11" s="318"/>
      <c r="LSN11" s="318"/>
      <c r="LSO11" s="318"/>
      <c r="LSP11" s="318"/>
      <c r="LSQ11" s="318"/>
      <c r="LSR11" s="318"/>
      <c r="LSS11" s="318"/>
      <c r="LST11" s="318"/>
      <c r="LSU11" s="318"/>
      <c r="LSV11" s="318"/>
      <c r="LSW11" s="318"/>
      <c r="LSX11" s="318"/>
      <c r="LSY11" s="318"/>
      <c r="LSZ11" s="318"/>
      <c r="LTA11" s="318"/>
      <c r="LTB11" s="318"/>
      <c r="LTC11" s="318"/>
      <c r="LTD11" s="318"/>
      <c r="LTE11" s="318"/>
      <c r="LTF11" s="318"/>
      <c r="LTG11" s="318"/>
      <c r="LTH11" s="318"/>
      <c r="LTI11" s="318"/>
      <c r="LTJ11" s="318"/>
      <c r="LTK11" s="318"/>
      <c r="LTL11" s="318"/>
      <c r="LTM11" s="318"/>
      <c r="LTN11" s="318"/>
      <c r="LTO11" s="318"/>
      <c r="LTP11" s="318"/>
      <c r="LTQ11" s="318"/>
      <c r="LTR11" s="318"/>
      <c r="LTS11" s="318"/>
      <c r="LTT11" s="318"/>
      <c r="LTU11" s="318"/>
      <c r="LTV11" s="318"/>
      <c r="LTW11" s="318"/>
      <c r="LTX11" s="318"/>
      <c r="LTY11" s="318"/>
      <c r="LTZ11" s="318"/>
      <c r="LUA11" s="318"/>
      <c r="LUB11" s="318"/>
      <c r="LUC11" s="318"/>
      <c r="LUD11" s="318"/>
      <c r="LUE11" s="318"/>
      <c r="LUF11" s="318"/>
      <c r="LUG11" s="318"/>
      <c r="LUH11" s="318"/>
      <c r="LUI11" s="318"/>
      <c r="LUJ11" s="318"/>
      <c r="LUK11" s="318"/>
      <c r="LUL11" s="318"/>
      <c r="LUM11" s="318"/>
      <c r="LUN11" s="318"/>
      <c r="LUO11" s="318"/>
      <c r="LUP11" s="318"/>
      <c r="LUQ11" s="318"/>
      <c r="LUR11" s="318"/>
      <c r="LUS11" s="318"/>
      <c r="LUT11" s="318"/>
      <c r="LUU11" s="318"/>
      <c r="LUV11" s="318"/>
      <c r="LUW11" s="318"/>
      <c r="LUX11" s="318"/>
      <c r="LUY11" s="318"/>
      <c r="LUZ11" s="318"/>
      <c r="LVA11" s="318"/>
      <c r="LVB11" s="318"/>
      <c r="LVC11" s="318"/>
      <c r="LVD11" s="318"/>
      <c r="LVE11" s="318"/>
      <c r="LVF11" s="318"/>
      <c r="LVG11" s="318"/>
      <c r="LVH11" s="318"/>
      <c r="LVI11" s="318"/>
      <c r="LVJ11" s="318"/>
      <c r="LVK11" s="318"/>
      <c r="LVL11" s="318"/>
      <c r="LVM11" s="318"/>
      <c r="LVN11" s="318"/>
      <c r="LVO11" s="318"/>
      <c r="LVP11" s="318"/>
      <c r="LVQ11" s="318"/>
      <c r="LVR11" s="318"/>
      <c r="LVS11" s="318"/>
      <c r="LVT11" s="318"/>
      <c r="LVU11" s="318"/>
      <c r="LVV11" s="318"/>
      <c r="LVW11" s="318"/>
      <c r="LVX11" s="318"/>
      <c r="LVY11" s="318"/>
      <c r="LVZ11" s="318"/>
      <c r="LWA11" s="318"/>
      <c r="LWB11" s="318"/>
      <c r="LWC11" s="318"/>
      <c r="LWD11" s="318"/>
      <c r="LWE11" s="318"/>
      <c r="LWF11" s="318"/>
      <c r="LWG11" s="318"/>
      <c r="LWH11" s="318"/>
      <c r="LWI11" s="318"/>
      <c r="LWJ11" s="318"/>
      <c r="LWK11" s="318"/>
      <c r="LWL11" s="318"/>
      <c r="LWM11" s="318"/>
      <c r="LWN11" s="318"/>
      <c r="LWO11" s="318"/>
      <c r="LWP11" s="318"/>
      <c r="LWQ11" s="318"/>
      <c r="LWR11" s="318"/>
      <c r="LWS11" s="318"/>
      <c r="LWT11" s="318"/>
      <c r="LWU11" s="318"/>
      <c r="LWV11" s="318"/>
      <c r="LWW11" s="318"/>
      <c r="LWX11" s="318"/>
      <c r="LWY11" s="318"/>
      <c r="LWZ11" s="318"/>
      <c r="LXA11" s="318"/>
      <c r="LXB11" s="318"/>
      <c r="LXC11" s="318"/>
      <c r="LXD11" s="318"/>
      <c r="LXE11" s="318"/>
      <c r="LXF11" s="318"/>
      <c r="LXG11" s="318"/>
      <c r="LXH11" s="318"/>
      <c r="LXI11" s="318"/>
      <c r="LXJ11" s="318"/>
      <c r="LXK11" s="318"/>
      <c r="LXL11" s="318"/>
      <c r="LXM11" s="318"/>
      <c r="LXN11" s="318"/>
      <c r="LXO11" s="318"/>
      <c r="LXP11" s="318"/>
      <c r="LXQ11" s="318"/>
      <c r="LXR11" s="318"/>
      <c r="LXS11" s="318"/>
      <c r="LXT11" s="318"/>
      <c r="LXU11" s="318"/>
      <c r="LXV11" s="318"/>
      <c r="LXW11" s="318"/>
      <c r="LXX11" s="318"/>
      <c r="LXY11" s="318"/>
      <c r="LXZ11" s="318"/>
      <c r="LYA11" s="318"/>
      <c r="LYB11" s="318"/>
      <c r="LYC11" s="318"/>
      <c r="LYD11" s="318"/>
      <c r="LYE11" s="318"/>
      <c r="LYF11" s="318"/>
      <c r="LYG11" s="318"/>
      <c r="LYH11" s="318"/>
      <c r="LYI11" s="318"/>
      <c r="LYJ11" s="318"/>
      <c r="LYK11" s="318"/>
      <c r="LYL11" s="318"/>
      <c r="LYM11" s="318"/>
      <c r="LYN11" s="318"/>
      <c r="LYO11" s="318"/>
      <c r="LYP11" s="318"/>
      <c r="LYQ11" s="318"/>
      <c r="LYR11" s="318"/>
      <c r="LYS11" s="318"/>
      <c r="LYT11" s="318"/>
      <c r="LYU11" s="318"/>
      <c r="LYV11" s="318"/>
      <c r="LYW11" s="318"/>
      <c r="LYX11" s="318"/>
      <c r="LYY11" s="318"/>
      <c r="LYZ11" s="318"/>
      <c r="LZA11" s="318"/>
      <c r="LZB11" s="318"/>
      <c r="LZC11" s="318"/>
      <c r="LZD11" s="318"/>
      <c r="LZE11" s="318"/>
      <c r="LZF11" s="318"/>
      <c r="LZG11" s="318"/>
      <c r="LZH11" s="318"/>
      <c r="LZI11" s="318"/>
      <c r="LZJ11" s="318"/>
      <c r="LZK11" s="318"/>
      <c r="LZL11" s="318"/>
      <c r="LZM11" s="318"/>
      <c r="LZN11" s="318"/>
      <c r="LZO11" s="318"/>
      <c r="LZP11" s="318"/>
      <c r="LZQ11" s="318"/>
      <c r="LZR11" s="318"/>
      <c r="LZS11" s="318"/>
      <c r="LZT11" s="318"/>
      <c r="LZU11" s="318"/>
      <c r="LZV11" s="318"/>
      <c r="LZW11" s="318"/>
      <c r="LZX11" s="318"/>
      <c r="LZY11" s="318"/>
      <c r="LZZ11" s="318"/>
      <c r="MAA11" s="318"/>
      <c r="MAB11" s="318"/>
      <c r="MAC11" s="318"/>
      <c r="MAD11" s="318"/>
      <c r="MAE11" s="318"/>
      <c r="MAF11" s="318"/>
      <c r="MAG11" s="318"/>
      <c r="MAH11" s="318"/>
      <c r="MAI11" s="318"/>
      <c r="MAJ11" s="318"/>
      <c r="MAK11" s="318"/>
      <c r="MAL11" s="318"/>
      <c r="MAM11" s="318"/>
      <c r="MAN11" s="318"/>
      <c r="MAO11" s="318"/>
      <c r="MAP11" s="318"/>
      <c r="MAQ11" s="318"/>
      <c r="MAR11" s="318"/>
      <c r="MAS11" s="318"/>
      <c r="MAT11" s="318"/>
      <c r="MAU11" s="318"/>
      <c r="MAV11" s="318"/>
      <c r="MAW11" s="318"/>
      <c r="MAX11" s="318"/>
      <c r="MAY11" s="318"/>
      <c r="MAZ11" s="318"/>
      <c r="MBA11" s="318"/>
      <c r="MBB11" s="318"/>
      <c r="MBC11" s="318"/>
      <c r="MBD11" s="318"/>
      <c r="MBE11" s="318"/>
      <c r="MBF11" s="318"/>
      <c r="MBG11" s="318"/>
      <c r="MBH11" s="318"/>
      <c r="MBI11" s="318"/>
      <c r="MBJ11" s="318"/>
      <c r="MBK11" s="318"/>
      <c r="MBL11" s="318"/>
      <c r="MBM11" s="318"/>
      <c r="MBN11" s="318"/>
      <c r="MBO11" s="318"/>
      <c r="MBP11" s="318"/>
      <c r="MBQ11" s="318"/>
      <c r="MBR11" s="318"/>
      <c r="MBS11" s="318"/>
      <c r="MBT11" s="318"/>
      <c r="MBU11" s="318"/>
      <c r="MBV11" s="318"/>
      <c r="MBW11" s="318"/>
      <c r="MBX11" s="318"/>
      <c r="MBY11" s="318"/>
      <c r="MBZ11" s="318"/>
      <c r="MCA11" s="318"/>
      <c r="MCB11" s="318"/>
      <c r="MCC11" s="318"/>
      <c r="MCD11" s="318"/>
      <c r="MCE11" s="318"/>
      <c r="MCF11" s="318"/>
      <c r="MCG11" s="318"/>
      <c r="MCH11" s="318"/>
      <c r="MCI11" s="318"/>
      <c r="MCJ11" s="318"/>
      <c r="MCK11" s="318"/>
      <c r="MCL11" s="318"/>
      <c r="MCM11" s="318"/>
      <c r="MCN11" s="318"/>
      <c r="MCO11" s="318"/>
      <c r="MCP11" s="318"/>
      <c r="MCQ11" s="318"/>
      <c r="MCR11" s="318"/>
      <c r="MCS11" s="318"/>
      <c r="MCT11" s="318"/>
      <c r="MCU11" s="318"/>
      <c r="MCV11" s="318"/>
      <c r="MCW11" s="318"/>
      <c r="MCX11" s="318"/>
      <c r="MCY11" s="318"/>
      <c r="MCZ11" s="318"/>
      <c r="MDA11" s="318"/>
      <c r="MDB11" s="318"/>
      <c r="MDC11" s="318"/>
      <c r="MDD11" s="318"/>
      <c r="MDE11" s="318"/>
      <c r="MDF11" s="318"/>
      <c r="MDG11" s="318"/>
      <c r="MDH11" s="318"/>
      <c r="MDI11" s="318"/>
      <c r="MDJ11" s="318"/>
      <c r="MDK11" s="318"/>
      <c r="MDL11" s="318"/>
      <c r="MDM11" s="318"/>
      <c r="MDN11" s="318"/>
      <c r="MDO11" s="318"/>
      <c r="MDP11" s="318"/>
      <c r="MDQ11" s="318"/>
      <c r="MDR11" s="318"/>
      <c r="MDS11" s="318"/>
      <c r="MDT11" s="318"/>
      <c r="MDU11" s="318"/>
      <c r="MDV11" s="318"/>
      <c r="MDW11" s="318"/>
      <c r="MDX11" s="318"/>
      <c r="MDY11" s="318"/>
      <c r="MDZ11" s="318"/>
      <c r="MEA11" s="318"/>
      <c r="MEB11" s="318"/>
      <c r="MEC11" s="318"/>
      <c r="MED11" s="318"/>
      <c r="MEE11" s="318"/>
      <c r="MEF11" s="318"/>
      <c r="MEG11" s="318"/>
      <c r="MEH11" s="318"/>
      <c r="MEI11" s="318"/>
      <c r="MEJ11" s="318"/>
      <c r="MEK11" s="318"/>
      <c r="MEL11" s="318"/>
      <c r="MEM11" s="318"/>
      <c r="MEN11" s="318"/>
      <c r="MEO11" s="318"/>
      <c r="MEP11" s="318"/>
      <c r="MEQ11" s="318"/>
      <c r="MER11" s="318"/>
      <c r="MES11" s="318"/>
      <c r="MET11" s="318"/>
      <c r="MEU11" s="318"/>
      <c r="MEV11" s="318"/>
      <c r="MEW11" s="318"/>
      <c r="MEX11" s="318"/>
      <c r="MEY11" s="318"/>
      <c r="MEZ11" s="318"/>
      <c r="MFA11" s="318"/>
      <c r="MFB11" s="318"/>
      <c r="MFC11" s="318"/>
      <c r="MFD11" s="318"/>
      <c r="MFE11" s="318"/>
      <c r="MFF11" s="318"/>
      <c r="MFG11" s="318"/>
      <c r="MFH11" s="318"/>
      <c r="MFI11" s="318"/>
      <c r="MFJ11" s="318"/>
      <c r="MFK11" s="318"/>
      <c r="MFL11" s="318"/>
      <c r="MFM11" s="318"/>
      <c r="MFN11" s="318"/>
      <c r="MFO11" s="318"/>
      <c r="MFP11" s="318"/>
      <c r="MFQ11" s="318"/>
      <c r="MFR11" s="318"/>
      <c r="MFS11" s="318"/>
      <c r="MFT11" s="318"/>
      <c r="MFU11" s="318"/>
      <c r="MFV11" s="318"/>
      <c r="MFW11" s="318"/>
      <c r="MFX11" s="318"/>
      <c r="MFY11" s="318"/>
      <c r="MFZ11" s="318"/>
      <c r="MGA11" s="318"/>
      <c r="MGB11" s="318"/>
      <c r="MGC11" s="318"/>
      <c r="MGD11" s="318"/>
      <c r="MGE11" s="318"/>
      <c r="MGF11" s="318"/>
      <c r="MGG11" s="318"/>
      <c r="MGH11" s="318"/>
      <c r="MGI11" s="318"/>
      <c r="MGJ11" s="318"/>
      <c r="MGK11" s="318"/>
      <c r="MGL11" s="318"/>
      <c r="MGM11" s="318"/>
      <c r="MGN11" s="318"/>
      <c r="MGO11" s="318"/>
      <c r="MGP11" s="318"/>
      <c r="MGQ11" s="318"/>
      <c r="MGR11" s="318"/>
      <c r="MGS11" s="318"/>
      <c r="MGT11" s="318"/>
      <c r="MGU11" s="318"/>
      <c r="MGV11" s="318"/>
      <c r="MGW11" s="318"/>
      <c r="MGX11" s="318"/>
      <c r="MGY11" s="318"/>
      <c r="MGZ11" s="318"/>
      <c r="MHA11" s="318"/>
      <c r="MHB11" s="318"/>
      <c r="MHC11" s="318"/>
      <c r="MHD11" s="318"/>
      <c r="MHE11" s="318"/>
      <c r="MHF11" s="318"/>
      <c r="MHG11" s="318"/>
      <c r="MHH11" s="318"/>
      <c r="MHI11" s="318"/>
      <c r="MHJ11" s="318"/>
      <c r="MHK11" s="318"/>
      <c r="MHL11" s="318"/>
      <c r="MHM11" s="318"/>
      <c r="MHN11" s="318"/>
      <c r="MHO11" s="318"/>
      <c r="MHP11" s="318"/>
      <c r="MHQ11" s="318"/>
      <c r="MHR11" s="318"/>
      <c r="MHS11" s="318"/>
      <c r="MHT11" s="318"/>
      <c r="MHU11" s="318"/>
      <c r="MHV11" s="318"/>
      <c r="MHW11" s="318"/>
      <c r="MHX11" s="318"/>
      <c r="MHY11" s="318"/>
      <c r="MHZ11" s="318"/>
      <c r="MIA11" s="318"/>
      <c r="MIB11" s="318"/>
      <c r="MIC11" s="318"/>
      <c r="MID11" s="318"/>
      <c r="MIE11" s="318"/>
      <c r="MIF11" s="318"/>
      <c r="MIG11" s="318"/>
      <c r="MIH11" s="318"/>
      <c r="MII11" s="318"/>
      <c r="MIJ11" s="318"/>
      <c r="MIK11" s="318"/>
      <c r="MIL11" s="318"/>
      <c r="MIM11" s="318"/>
      <c r="MIN11" s="318"/>
      <c r="MIO11" s="318"/>
      <c r="MIP11" s="318"/>
      <c r="MIQ11" s="318"/>
      <c r="MIR11" s="318"/>
      <c r="MIS11" s="318"/>
      <c r="MIT11" s="318"/>
      <c r="MIU11" s="318"/>
      <c r="MIV11" s="318"/>
      <c r="MIW11" s="318"/>
      <c r="MIX11" s="318"/>
      <c r="MIY11" s="318"/>
      <c r="MIZ11" s="318"/>
      <c r="MJA11" s="318"/>
      <c r="MJB11" s="318"/>
      <c r="MJC11" s="318"/>
      <c r="MJD11" s="318"/>
      <c r="MJE11" s="318"/>
      <c r="MJF11" s="318"/>
      <c r="MJG11" s="318"/>
      <c r="MJH11" s="318"/>
      <c r="MJI11" s="318"/>
      <c r="MJJ11" s="318"/>
      <c r="MJK11" s="318"/>
      <c r="MJL11" s="318"/>
      <c r="MJM11" s="318"/>
      <c r="MJN11" s="318"/>
      <c r="MJO11" s="318"/>
      <c r="MJP11" s="318"/>
      <c r="MJQ11" s="318"/>
      <c r="MJR11" s="318"/>
      <c r="MJS11" s="318"/>
      <c r="MJT11" s="318"/>
      <c r="MJU11" s="318"/>
      <c r="MJV11" s="318"/>
      <c r="MJW11" s="318"/>
      <c r="MJX11" s="318"/>
      <c r="MJY11" s="318"/>
      <c r="MJZ11" s="318"/>
      <c r="MKA11" s="318"/>
      <c r="MKB11" s="318"/>
      <c r="MKC11" s="318"/>
      <c r="MKD11" s="318"/>
      <c r="MKE11" s="318"/>
      <c r="MKF11" s="318"/>
      <c r="MKG11" s="318"/>
      <c r="MKH11" s="318"/>
      <c r="MKI11" s="318"/>
      <c r="MKJ11" s="318"/>
      <c r="MKK11" s="318"/>
      <c r="MKL11" s="318"/>
      <c r="MKM11" s="318"/>
      <c r="MKN11" s="318"/>
      <c r="MKO11" s="318"/>
      <c r="MKP11" s="318"/>
      <c r="MKQ11" s="318"/>
      <c r="MKR11" s="318"/>
      <c r="MKS11" s="318"/>
      <c r="MKT11" s="318"/>
      <c r="MKU11" s="318"/>
      <c r="MKV11" s="318"/>
      <c r="MKW11" s="318"/>
      <c r="MKX11" s="318"/>
      <c r="MKY11" s="318"/>
      <c r="MKZ11" s="318"/>
      <c r="MLA11" s="318"/>
      <c r="MLB11" s="318"/>
      <c r="MLC11" s="318"/>
      <c r="MLD11" s="318"/>
      <c r="MLE11" s="318"/>
      <c r="MLF11" s="318"/>
      <c r="MLG11" s="318"/>
      <c r="MLH11" s="318"/>
      <c r="MLI11" s="318"/>
      <c r="MLJ11" s="318"/>
      <c r="MLK11" s="318"/>
      <c r="MLL11" s="318"/>
      <c r="MLM11" s="318"/>
      <c r="MLN11" s="318"/>
      <c r="MLO11" s="318"/>
      <c r="MLP11" s="318"/>
      <c r="MLQ11" s="318"/>
      <c r="MLR11" s="318"/>
      <c r="MLS11" s="318"/>
      <c r="MLT11" s="318"/>
      <c r="MLU11" s="318"/>
      <c r="MLV11" s="318"/>
      <c r="MLW11" s="318"/>
      <c r="MLX11" s="318"/>
      <c r="MLY11" s="318"/>
      <c r="MLZ11" s="318"/>
      <c r="MMA11" s="318"/>
      <c r="MMB11" s="318"/>
      <c r="MMC11" s="318"/>
      <c r="MMD11" s="318"/>
      <c r="MME11" s="318"/>
      <c r="MMF11" s="318"/>
      <c r="MMG11" s="318"/>
      <c r="MMH11" s="318"/>
      <c r="MMI11" s="318"/>
      <c r="MMJ11" s="318"/>
      <c r="MMK11" s="318"/>
      <c r="MML11" s="318"/>
      <c r="MMM11" s="318"/>
      <c r="MMN11" s="318"/>
      <c r="MMO11" s="318"/>
      <c r="MMP11" s="318"/>
      <c r="MMQ11" s="318"/>
      <c r="MMR11" s="318"/>
      <c r="MMS11" s="318"/>
      <c r="MMT11" s="318"/>
      <c r="MMU11" s="318"/>
      <c r="MMV11" s="318"/>
      <c r="MMW11" s="318"/>
      <c r="MMX11" s="318"/>
      <c r="MMY11" s="318"/>
      <c r="MMZ11" s="318"/>
      <c r="MNA11" s="318"/>
      <c r="MNB11" s="318"/>
      <c r="MNC11" s="318"/>
      <c r="MND11" s="318"/>
      <c r="MNE11" s="318"/>
      <c r="MNF11" s="318"/>
      <c r="MNG11" s="318"/>
      <c r="MNH11" s="318"/>
      <c r="MNI11" s="318"/>
      <c r="MNJ11" s="318"/>
      <c r="MNK11" s="318"/>
      <c r="MNL11" s="318"/>
      <c r="MNM11" s="318"/>
      <c r="MNN11" s="318"/>
      <c r="MNO11" s="318"/>
      <c r="MNP11" s="318"/>
      <c r="MNQ11" s="318"/>
      <c r="MNR11" s="318"/>
      <c r="MNS11" s="318"/>
      <c r="MNT11" s="318"/>
      <c r="MNU11" s="318"/>
      <c r="MNV11" s="318"/>
      <c r="MNW11" s="318"/>
      <c r="MNX11" s="318"/>
      <c r="MNY11" s="318"/>
      <c r="MNZ11" s="318"/>
      <c r="MOA11" s="318"/>
      <c r="MOB11" s="318"/>
      <c r="MOC11" s="318"/>
      <c r="MOD11" s="318"/>
      <c r="MOE11" s="318"/>
      <c r="MOF11" s="318"/>
      <c r="MOG11" s="318"/>
      <c r="MOH11" s="318"/>
      <c r="MOI11" s="318"/>
      <c r="MOJ11" s="318"/>
      <c r="MOK11" s="318"/>
      <c r="MOL11" s="318"/>
      <c r="MOM11" s="318"/>
      <c r="MON11" s="318"/>
      <c r="MOO11" s="318"/>
      <c r="MOP11" s="318"/>
      <c r="MOQ11" s="318"/>
      <c r="MOR11" s="318"/>
      <c r="MOS11" s="318"/>
      <c r="MOT11" s="318"/>
      <c r="MOU11" s="318"/>
      <c r="MOV11" s="318"/>
      <c r="MOW11" s="318"/>
      <c r="MOX11" s="318"/>
      <c r="MOY11" s="318"/>
      <c r="MOZ11" s="318"/>
      <c r="MPA11" s="318"/>
      <c r="MPB11" s="318"/>
      <c r="MPC11" s="318"/>
      <c r="MPD11" s="318"/>
      <c r="MPE11" s="318"/>
      <c r="MPF11" s="318"/>
      <c r="MPG11" s="318"/>
      <c r="MPH11" s="318"/>
      <c r="MPI11" s="318"/>
      <c r="MPJ11" s="318"/>
      <c r="MPK11" s="318"/>
      <c r="MPL11" s="318"/>
      <c r="MPM11" s="318"/>
      <c r="MPN11" s="318"/>
      <c r="MPO11" s="318"/>
      <c r="MPP11" s="318"/>
      <c r="MPQ11" s="318"/>
      <c r="MPR11" s="318"/>
      <c r="MPS11" s="318"/>
      <c r="MPT11" s="318"/>
      <c r="MPU11" s="318"/>
      <c r="MPV11" s="318"/>
      <c r="MPW11" s="318"/>
      <c r="MPX11" s="318"/>
      <c r="MPY11" s="318"/>
      <c r="MPZ11" s="318"/>
      <c r="MQA11" s="318"/>
      <c r="MQB11" s="318"/>
      <c r="MQC11" s="318"/>
      <c r="MQD11" s="318"/>
      <c r="MQE11" s="318"/>
      <c r="MQF11" s="318"/>
      <c r="MQG11" s="318"/>
      <c r="MQH11" s="318"/>
      <c r="MQI11" s="318"/>
      <c r="MQJ11" s="318"/>
      <c r="MQK11" s="318"/>
      <c r="MQL11" s="318"/>
      <c r="MQM11" s="318"/>
      <c r="MQN11" s="318"/>
      <c r="MQO11" s="318"/>
      <c r="MQP11" s="318"/>
      <c r="MQQ11" s="318"/>
      <c r="MQR11" s="318"/>
      <c r="MQS11" s="318"/>
      <c r="MQT11" s="318"/>
      <c r="MQU11" s="318"/>
      <c r="MQV11" s="318"/>
      <c r="MQW11" s="318"/>
      <c r="MQX11" s="318"/>
      <c r="MQY11" s="318"/>
      <c r="MQZ11" s="318"/>
      <c r="MRA11" s="318"/>
      <c r="MRB11" s="318"/>
      <c r="MRC11" s="318"/>
      <c r="MRD11" s="318"/>
      <c r="MRE11" s="318"/>
      <c r="MRF11" s="318"/>
      <c r="MRG11" s="318"/>
      <c r="MRH11" s="318"/>
      <c r="MRI11" s="318"/>
      <c r="MRJ11" s="318"/>
      <c r="MRK11" s="318"/>
      <c r="MRL11" s="318"/>
      <c r="MRM11" s="318"/>
      <c r="MRN11" s="318"/>
      <c r="MRO11" s="318"/>
      <c r="MRP11" s="318"/>
      <c r="MRQ11" s="318"/>
      <c r="MRR11" s="318"/>
      <c r="MRS11" s="318"/>
      <c r="MRT11" s="318"/>
      <c r="MRU11" s="318"/>
      <c r="MRV11" s="318"/>
      <c r="MRW11" s="318"/>
      <c r="MRX11" s="318"/>
      <c r="MRY11" s="318"/>
      <c r="MRZ11" s="318"/>
      <c r="MSA11" s="318"/>
      <c r="MSB11" s="318"/>
      <c r="MSC11" s="318"/>
      <c r="MSD11" s="318"/>
      <c r="MSE11" s="318"/>
      <c r="MSF11" s="318"/>
      <c r="MSG11" s="318"/>
      <c r="MSH11" s="318"/>
      <c r="MSI11" s="318"/>
      <c r="MSJ11" s="318"/>
      <c r="MSK11" s="318"/>
      <c r="MSL11" s="318"/>
      <c r="MSM11" s="318"/>
      <c r="MSN11" s="318"/>
      <c r="MSO11" s="318"/>
      <c r="MSP11" s="318"/>
      <c r="MSQ11" s="318"/>
      <c r="MSR11" s="318"/>
      <c r="MSS11" s="318"/>
      <c r="MST11" s="318"/>
      <c r="MSU11" s="318"/>
      <c r="MSV11" s="318"/>
      <c r="MSW11" s="318"/>
      <c r="MSX11" s="318"/>
      <c r="MSY11" s="318"/>
      <c r="MSZ11" s="318"/>
      <c r="MTA11" s="318"/>
      <c r="MTB11" s="318"/>
      <c r="MTC11" s="318"/>
      <c r="MTD11" s="318"/>
      <c r="MTE11" s="318"/>
      <c r="MTF11" s="318"/>
      <c r="MTG11" s="318"/>
      <c r="MTH11" s="318"/>
      <c r="MTI11" s="318"/>
      <c r="MTJ11" s="318"/>
      <c r="MTK11" s="318"/>
      <c r="MTL11" s="318"/>
      <c r="MTM11" s="318"/>
      <c r="MTN11" s="318"/>
      <c r="MTO11" s="318"/>
      <c r="MTP11" s="318"/>
      <c r="MTQ11" s="318"/>
      <c r="MTR11" s="318"/>
      <c r="MTS11" s="318"/>
      <c r="MTT11" s="318"/>
      <c r="MTU11" s="318"/>
      <c r="MTV11" s="318"/>
      <c r="MTW11" s="318"/>
      <c r="MTX11" s="318"/>
      <c r="MTY11" s="318"/>
      <c r="MTZ11" s="318"/>
      <c r="MUA11" s="318"/>
      <c r="MUB11" s="318"/>
      <c r="MUC11" s="318"/>
      <c r="MUD11" s="318"/>
      <c r="MUE11" s="318"/>
      <c r="MUF11" s="318"/>
      <c r="MUG11" s="318"/>
      <c r="MUH11" s="318"/>
      <c r="MUI11" s="318"/>
      <c r="MUJ11" s="318"/>
      <c r="MUK11" s="318"/>
      <c r="MUL11" s="318"/>
      <c r="MUM11" s="318"/>
      <c r="MUN11" s="318"/>
      <c r="MUO11" s="318"/>
      <c r="MUP11" s="318"/>
      <c r="MUQ11" s="318"/>
      <c r="MUR11" s="318"/>
      <c r="MUS11" s="318"/>
      <c r="MUT11" s="318"/>
      <c r="MUU11" s="318"/>
      <c r="MUV11" s="318"/>
      <c r="MUW11" s="318"/>
      <c r="MUX11" s="318"/>
      <c r="MUY11" s="318"/>
      <c r="MUZ11" s="318"/>
      <c r="MVA11" s="318"/>
      <c r="MVB11" s="318"/>
      <c r="MVC11" s="318"/>
      <c r="MVD11" s="318"/>
      <c r="MVE11" s="318"/>
      <c r="MVF11" s="318"/>
      <c r="MVG11" s="318"/>
      <c r="MVH11" s="318"/>
      <c r="MVI11" s="318"/>
      <c r="MVJ11" s="318"/>
      <c r="MVK11" s="318"/>
      <c r="MVL11" s="318"/>
      <c r="MVM11" s="318"/>
      <c r="MVN11" s="318"/>
      <c r="MVO11" s="318"/>
      <c r="MVP11" s="318"/>
      <c r="MVQ11" s="318"/>
      <c r="MVR11" s="318"/>
      <c r="MVS11" s="318"/>
      <c r="MVT11" s="318"/>
      <c r="MVU11" s="318"/>
      <c r="MVV11" s="318"/>
      <c r="MVW11" s="318"/>
      <c r="MVX11" s="318"/>
      <c r="MVY11" s="318"/>
      <c r="MVZ11" s="318"/>
      <c r="MWA11" s="318"/>
      <c r="MWB11" s="318"/>
      <c r="MWC11" s="318"/>
      <c r="MWD11" s="318"/>
      <c r="MWE11" s="318"/>
      <c r="MWF11" s="318"/>
      <c r="MWG11" s="318"/>
      <c r="MWH11" s="318"/>
      <c r="MWI11" s="318"/>
      <c r="MWJ11" s="318"/>
      <c r="MWK11" s="318"/>
      <c r="MWL11" s="318"/>
      <c r="MWM11" s="318"/>
      <c r="MWN11" s="318"/>
      <c r="MWO11" s="318"/>
      <c r="MWP11" s="318"/>
      <c r="MWQ11" s="318"/>
      <c r="MWR11" s="318"/>
      <c r="MWS11" s="318"/>
      <c r="MWT11" s="318"/>
      <c r="MWU11" s="318"/>
      <c r="MWV11" s="318"/>
      <c r="MWW11" s="318"/>
      <c r="MWX11" s="318"/>
      <c r="MWY11" s="318"/>
      <c r="MWZ11" s="318"/>
      <c r="MXA11" s="318"/>
      <c r="MXB11" s="318"/>
      <c r="MXC11" s="318"/>
      <c r="MXD11" s="318"/>
      <c r="MXE11" s="318"/>
      <c r="MXF11" s="318"/>
      <c r="MXG11" s="318"/>
      <c r="MXH11" s="318"/>
      <c r="MXI11" s="318"/>
      <c r="MXJ11" s="318"/>
      <c r="MXK11" s="318"/>
      <c r="MXL11" s="318"/>
      <c r="MXM11" s="318"/>
      <c r="MXN11" s="318"/>
      <c r="MXO11" s="318"/>
      <c r="MXP11" s="318"/>
      <c r="MXQ11" s="318"/>
      <c r="MXR11" s="318"/>
      <c r="MXS11" s="318"/>
      <c r="MXT11" s="318"/>
      <c r="MXU11" s="318"/>
      <c r="MXV11" s="318"/>
      <c r="MXW11" s="318"/>
      <c r="MXX11" s="318"/>
      <c r="MXY11" s="318"/>
      <c r="MXZ11" s="318"/>
      <c r="MYA11" s="318"/>
      <c r="MYB11" s="318"/>
      <c r="MYC11" s="318"/>
      <c r="MYD11" s="318"/>
      <c r="MYE11" s="318"/>
      <c r="MYF11" s="318"/>
      <c r="MYG11" s="318"/>
      <c r="MYH11" s="318"/>
      <c r="MYI11" s="318"/>
      <c r="MYJ11" s="318"/>
      <c r="MYK11" s="318"/>
      <c r="MYL11" s="318"/>
      <c r="MYM11" s="318"/>
      <c r="MYN11" s="318"/>
      <c r="MYO11" s="318"/>
      <c r="MYP11" s="318"/>
      <c r="MYQ11" s="318"/>
      <c r="MYR11" s="318"/>
      <c r="MYS11" s="318"/>
      <c r="MYT11" s="318"/>
      <c r="MYU11" s="318"/>
      <c r="MYV11" s="318"/>
      <c r="MYW11" s="318"/>
      <c r="MYX11" s="318"/>
      <c r="MYY11" s="318"/>
      <c r="MYZ11" s="318"/>
      <c r="MZA11" s="318"/>
      <c r="MZB11" s="318"/>
      <c r="MZC11" s="318"/>
      <c r="MZD11" s="318"/>
      <c r="MZE11" s="318"/>
      <c r="MZF11" s="318"/>
      <c r="MZG11" s="318"/>
      <c r="MZH11" s="318"/>
      <c r="MZI11" s="318"/>
      <c r="MZJ11" s="318"/>
      <c r="MZK11" s="318"/>
      <c r="MZL11" s="318"/>
      <c r="MZM11" s="318"/>
      <c r="MZN11" s="318"/>
      <c r="MZO11" s="318"/>
      <c r="MZP11" s="318"/>
      <c r="MZQ11" s="318"/>
      <c r="MZR11" s="318"/>
      <c r="MZS11" s="318"/>
      <c r="MZT11" s="318"/>
      <c r="MZU11" s="318"/>
      <c r="MZV11" s="318"/>
      <c r="MZW11" s="318"/>
      <c r="MZX11" s="318"/>
      <c r="MZY11" s="318"/>
      <c r="MZZ11" s="318"/>
      <c r="NAA11" s="318"/>
      <c r="NAB11" s="318"/>
      <c r="NAC11" s="318"/>
      <c r="NAD11" s="318"/>
      <c r="NAE11" s="318"/>
      <c r="NAF11" s="318"/>
      <c r="NAG11" s="318"/>
      <c r="NAH11" s="318"/>
      <c r="NAI11" s="318"/>
      <c r="NAJ11" s="318"/>
      <c r="NAK11" s="318"/>
      <c r="NAL11" s="318"/>
      <c r="NAM11" s="318"/>
      <c r="NAN11" s="318"/>
      <c r="NAO11" s="318"/>
      <c r="NAP11" s="318"/>
      <c r="NAQ11" s="318"/>
      <c r="NAR11" s="318"/>
      <c r="NAS11" s="318"/>
      <c r="NAT11" s="318"/>
      <c r="NAU11" s="318"/>
      <c r="NAV11" s="318"/>
      <c r="NAW11" s="318"/>
      <c r="NAX11" s="318"/>
      <c r="NAY11" s="318"/>
      <c r="NAZ11" s="318"/>
      <c r="NBA11" s="318"/>
      <c r="NBB11" s="318"/>
      <c r="NBC11" s="318"/>
      <c r="NBD11" s="318"/>
      <c r="NBE11" s="318"/>
      <c r="NBF11" s="318"/>
      <c r="NBG11" s="318"/>
      <c r="NBH11" s="318"/>
      <c r="NBI11" s="318"/>
      <c r="NBJ11" s="318"/>
      <c r="NBK11" s="318"/>
      <c r="NBL11" s="318"/>
      <c r="NBM11" s="318"/>
      <c r="NBN11" s="318"/>
      <c r="NBO11" s="318"/>
      <c r="NBP11" s="318"/>
      <c r="NBQ11" s="318"/>
      <c r="NBR11" s="318"/>
      <c r="NBS11" s="318"/>
      <c r="NBT11" s="318"/>
      <c r="NBU11" s="318"/>
      <c r="NBV11" s="318"/>
      <c r="NBW11" s="318"/>
      <c r="NBX11" s="318"/>
      <c r="NBY11" s="318"/>
      <c r="NBZ11" s="318"/>
      <c r="NCA11" s="318"/>
      <c r="NCB11" s="318"/>
      <c r="NCC11" s="318"/>
      <c r="NCD11" s="318"/>
      <c r="NCE11" s="318"/>
      <c r="NCF11" s="318"/>
      <c r="NCG11" s="318"/>
      <c r="NCH11" s="318"/>
      <c r="NCI11" s="318"/>
      <c r="NCJ11" s="318"/>
      <c r="NCK11" s="318"/>
      <c r="NCL11" s="318"/>
      <c r="NCM11" s="318"/>
      <c r="NCN11" s="318"/>
      <c r="NCO11" s="318"/>
      <c r="NCP11" s="318"/>
      <c r="NCQ11" s="318"/>
      <c r="NCR11" s="318"/>
      <c r="NCS11" s="318"/>
      <c r="NCT11" s="318"/>
      <c r="NCU11" s="318"/>
      <c r="NCV11" s="318"/>
      <c r="NCW11" s="318"/>
      <c r="NCX11" s="318"/>
      <c r="NCY11" s="318"/>
      <c r="NCZ11" s="318"/>
      <c r="NDA11" s="318"/>
      <c r="NDB11" s="318"/>
      <c r="NDC11" s="318"/>
      <c r="NDD11" s="318"/>
      <c r="NDE11" s="318"/>
      <c r="NDF11" s="318"/>
      <c r="NDG11" s="318"/>
      <c r="NDH11" s="318"/>
      <c r="NDI11" s="318"/>
      <c r="NDJ11" s="318"/>
      <c r="NDK11" s="318"/>
      <c r="NDL11" s="318"/>
      <c r="NDM11" s="318"/>
      <c r="NDN11" s="318"/>
      <c r="NDO11" s="318"/>
      <c r="NDP11" s="318"/>
      <c r="NDQ11" s="318"/>
      <c r="NDR11" s="318"/>
      <c r="NDS11" s="318"/>
      <c r="NDT11" s="318"/>
      <c r="NDU11" s="318"/>
      <c r="NDV11" s="318"/>
      <c r="NDW11" s="318"/>
      <c r="NDX11" s="318"/>
      <c r="NDY11" s="318"/>
      <c r="NDZ11" s="318"/>
      <c r="NEA11" s="318"/>
      <c r="NEB11" s="318"/>
      <c r="NEC11" s="318"/>
      <c r="NED11" s="318"/>
      <c r="NEE11" s="318"/>
      <c r="NEF11" s="318"/>
      <c r="NEG11" s="318"/>
      <c r="NEH11" s="318"/>
      <c r="NEI11" s="318"/>
      <c r="NEJ11" s="318"/>
      <c r="NEK11" s="318"/>
      <c r="NEL11" s="318"/>
      <c r="NEM11" s="318"/>
      <c r="NEN11" s="318"/>
      <c r="NEO11" s="318"/>
      <c r="NEP11" s="318"/>
      <c r="NEQ11" s="318"/>
      <c r="NER11" s="318"/>
      <c r="NES11" s="318"/>
      <c r="NET11" s="318"/>
      <c r="NEU11" s="318"/>
      <c r="NEV11" s="318"/>
      <c r="NEW11" s="318"/>
      <c r="NEX11" s="318"/>
      <c r="NEY11" s="318"/>
      <c r="NEZ11" s="318"/>
      <c r="NFA11" s="318"/>
      <c r="NFB11" s="318"/>
      <c r="NFC11" s="318"/>
      <c r="NFD11" s="318"/>
      <c r="NFE11" s="318"/>
      <c r="NFF11" s="318"/>
      <c r="NFG11" s="318"/>
      <c r="NFH11" s="318"/>
      <c r="NFI11" s="318"/>
      <c r="NFJ11" s="318"/>
      <c r="NFK11" s="318"/>
      <c r="NFL11" s="318"/>
      <c r="NFM11" s="318"/>
      <c r="NFN11" s="318"/>
      <c r="NFO11" s="318"/>
      <c r="NFP11" s="318"/>
      <c r="NFQ11" s="318"/>
      <c r="NFR11" s="318"/>
      <c r="NFS11" s="318"/>
      <c r="NFT11" s="318"/>
      <c r="NFU11" s="318"/>
      <c r="NFV11" s="318"/>
      <c r="NFW11" s="318"/>
      <c r="NFX11" s="318"/>
      <c r="NFY11" s="318"/>
      <c r="NFZ11" s="318"/>
      <c r="NGA11" s="318"/>
      <c r="NGB11" s="318"/>
      <c r="NGC11" s="318"/>
      <c r="NGD11" s="318"/>
      <c r="NGE11" s="318"/>
      <c r="NGF11" s="318"/>
      <c r="NGG11" s="318"/>
      <c r="NGH11" s="318"/>
      <c r="NGI11" s="318"/>
      <c r="NGJ11" s="318"/>
      <c r="NGK11" s="318"/>
      <c r="NGL11" s="318"/>
      <c r="NGM11" s="318"/>
      <c r="NGN11" s="318"/>
      <c r="NGO11" s="318"/>
      <c r="NGP11" s="318"/>
      <c r="NGQ11" s="318"/>
      <c r="NGR11" s="318"/>
      <c r="NGS11" s="318"/>
      <c r="NGT11" s="318"/>
      <c r="NGU11" s="318"/>
      <c r="NGV11" s="318"/>
      <c r="NGW11" s="318"/>
      <c r="NGX11" s="318"/>
      <c r="NGY11" s="318"/>
      <c r="NGZ11" s="318"/>
      <c r="NHA11" s="318"/>
      <c r="NHB11" s="318"/>
      <c r="NHC11" s="318"/>
      <c r="NHD11" s="318"/>
      <c r="NHE11" s="318"/>
      <c r="NHF11" s="318"/>
      <c r="NHG11" s="318"/>
      <c r="NHH11" s="318"/>
      <c r="NHI11" s="318"/>
      <c r="NHJ11" s="318"/>
      <c r="NHK11" s="318"/>
      <c r="NHL11" s="318"/>
      <c r="NHM11" s="318"/>
      <c r="NHN11" s="318"/>
      <c r="NHO11" s="318"/>
      <c r="NHP11" s="318"/>
      <c r="NHQ11" s="318"/>
      <c r="NHR11" s="318"/>
      <c r="NHS11" s="318"/>
      <c r="NHT11" s="318"/>
      <c r="NHU11" s="318"/>
      <c r="NHV11" s="318"/>
      <c r="NHW11" s="318"/>
      <c r="NHX11" s="318"/>
      <c r="NHY11" s="318"/>
      <c r="NHZ11" s="318"/>
      <c r="NIA11" s="318"/>
      <c r="NIB11" s="318"/>
      <c r="NIC11" s="318"/>
      <c r="NID11" s="318"/>
      <c r="NIE11" s="318"/>
      <c r="NIF11" s="318"/>
      <c r="NIG11" s="318"/>
      <c r="NIH11" s="318"/>
      <c r="NII11" s="318"/>
      <c r="NIJ11" s="318"/>
      <c r="NIK11" s="318"/>
      <c r="NIL11" s="318"/>
      <c r="NIM11" s="318"/>
      <c r="NIN11" s="318"/>
      <c r="NIO11" s="318"/>
      <c r="NIP11" s="318"/>
      <c r="NIQ11" s="318"/>
      <c r="NIR11" s="318"/>
      <c r="NIS11" s="318"/>
      <c r="NIT11" s="318"/>
      <c r="NIU11" s="318"/>
      <c r="NIV11" s="318"/>
      <c r="NIW11" s="318"/>
      <c r="NIX11" s="318"/>
      <c r="NIY11" s="318"/>
      <c r="NIZ11" s="318"/>
      <c r="NJA11" s="318"/>
      <c r="NJB11" s="318"/>
      <c r="NJC11" s="318"/>
      <c r="NJD11" s="318"/>
      <c r="NJE11" s="318"/>
      <c r="NJF11" s="318"/>
      <c r="NJG11" s="318"/>
      <c r="NJH11" s="318"/>
      <c r="NJI11" s="318"/>
      <c r="NJJ11" s="318"/>
      <c r="NJK11" s="318"/>
      <c r="NJL11" s="318"/>
      <c r="NJM11" s="318"/>
      <c r="NJN11" s="318"/>
      <c r="NJO11" s="318"/>
      <c r="NJP11" s="318"/>
      <c r="NJQ11" s="318"/>
      <c r="NJR11" s="318"/>
      <c r="NJS11" s="318"/>
      <c r="NJT11" s="318"/>
      <c r="NJU11" s="318"/>
      <c r="NJV11" s="318"/>
      <c r="NJW11" s="318"/>
      <c r="NJX11" s="318"/>
      <c r="NJY11" s="318"/>
      <c r="NJZ11" s="318"/>
      <c r="NKA11" s="318"/>
      <c r="NKB11" s="318"/>
      <c r="NKC11" s="318"/>
      <c r="NKD11" s="318"/>
      <c r="NKE11" s="318"/>
      <c r="NKF11" s="318"/>
      <c r="NKG11" s="318"/>
      <c r="NKH11" s="318"/>
      <c r="NKI11" s="318"/>
      <c r="NKJ11" s="318"/>
      <c r="NKK11" s="318"/>
      <c r="NKL11" s="318"/>
      <c r="NKM11" s="318"/>
      <c r="NKN11" s="318"/>
      <c r="NKO11" s="318"/>
      <c r="NKP11" s="318"/>
      <c r="NKQ11" s="318"/>
      <c r="NKR11" s="318"/>
      <c r="NKS11" s="318"/>
      <c r="NKT11" s="318"/>
      <c r="NKU11" s="318"/>
      <c r="NKV11" s="318"/>
      <c r="NKW11" s="318"/>
      <c r="NKX11" s="318"/>
      <c r="NKY11" s="318"/>
      <c r="NKZ11" s="318"/>
      <c r="NLA11" s="318"/>
      <c r="NLB11" s="318"/>
      <c r="NLC11" s="318"/>
      <c r="NLD11" s="318"/>
      <c r="NLE11" s="318"/>
      <c r="NLF11" s="318"/>
      <c r="NLG11" s="318"/>
      <c r="NLH11" s="318"/>
      <c r="NLI11" s="318"/>
      <c r="NLJ11" s="318"/>
      <c r="NLK11" s="318"/>
      <c r="NLL11" s="318"/>
      <c r="NLM11" s="318"/>
      <c r="NLN11" s="318"/>
      <c r="NLO11" s="318"/>
      <c r="NLP11" s="318"/>
      <c r="NLQ11" s="318"/>
      <c r="NLR11" s="318"/>
      <c r="NLS11" s="318"/>
      <c r="NLT11" s="318"/>
      <c r="NLU11" s="318"/>
      <c r="NLV11" s="318"/>
      <c r="NLW11" s="318"/>
      <c r="NLX11" s="318"/>
      <c r="NLY11" s="318"/>
      <c r="NLZ11" s="318"/>
      <c r="NMA11" s="318"/>
      <c r="NMB11" s="318"/>
      <c r="NMC11" s="318"/>
      <c r="NMD11" s="318"/>
      <c r="NME11" s="318"/>
      <c r="NMF11" s="318"/>
      <c r="NMG11" s="318"/>
      <c r="NMH11" s="318"/>
      <c r="NMI11" s="318"/>
      <c r="NMJ11" s="318"/>
      <c r="NMK11" s="318"/>
      <c r="NML11" s="318"/>
      <c r="NMM11" s="318"/>
      <c r="NMN11" s="318"/>
      <c r="NMO11" s="318"/>
      <c r="NMP11" s="318"/>
      <c r="NMQ11" s="318"/>
      <c r="NMR11" s="318"/>
      <c r="NMS11" s="318"/>
      <c r="NMT11" s="318"/>
      <c r="NMU11" s="318"/>
      <c r="NMV11" s="318"/>
      <c r="NMW11" s="318"/>
      <c r="NMX11" s="318"/>
      <c r="NMY11" s="318"/>
      <c r="NMZ11" s="318"/>
      <c r="NNA11" s="318"/>
      <c r="NNB11" s="318"/>
      <c r="NNC11" s="318"/>
      <c r="NND11" s="318"/>
      <c r="NNE11" s="318"/>
      <c r="NNF11" s="318"/>
      <c r="NNG11" s="318"/>
      <c r="NNH11" s="318"/>
      <c r="NNI11" s="318"/>
      <c r="NNJ11" s="318"/>
      <c r="NNK11" s="318"/>
      <c r="NNL11" s="318"/>
      <c r="NNM11" s="318"/>
      <c r="NNN11" s="318"/>
      <c r="NNO11" s="318"/>
      <c r="NNP11" s="318"/>
      <c r="NNQ11" s="318"/>
      <c r="NNR11" s="318"/>
      <c r="NNS11" s="318"/>
      <c r="NNT11" s="318"/>
      <c r="NNU11" s="318"/>
      <c r="NNV11" s="318"/>
      <c r="NNW11" s="318"/>
      <c r="NNX11" s="318"/>
      <c r="NNY11" s="318"/>
      <c r="NNZ11" s="318"/>
      <c r="NOA11" s="318"/>
      <c r="NOB11" s="318"/>
      <c r="NOC11" s="318"/>
      <c r="NOD11" s="318"/>
      <c r="NOE11" s="318"/>
      <c r="NOF11" s="318"/>
      <c r="NOG11" s="318"/>
      <c r="NOH11" s="318"/>
      <c r="NOI11" s="318"/>
      <c r="NOJ11" s="318"/>
      <c r="NOK11" s="318"/>
      <c r="NOL11" s="318"/>
      <c r="NOM11" s="318"/>
      <c r="NON11" s="318"/>
      <c r="NOO11" s="318"/>
      <c r="NOP11" s="318"/>
      <c r="NOQ11" s="318"/>
      <c r="NOR11" s="318"/>
      <c r="NOS11" s="318"/>
      <c r="NOT11" s="318"/>
      <c r="NOU11" s="318"/>
      <c r="NOV11" s="318"/>
      <c r="NOW11" s="318"/>
      <c r="NOX11" s="318"/>
      <c r="NOY11" s="318"/>
      <c r="NOZ11" s="318"/>
      <c r="NPA11" s="318"/>
      <c r="NPB11" s="318"/>
      <c r="NPC11" s="318"/>
      <c r="NPD11" s="318"/>
      <c r="NPE11" s="318"/>
      <c r="NPF11" s="318"/>
      <c r="NPG11" s="318"/>
      <c r="NPH11" s="318"/>
      <c r="NPI11" s="318"/>
      <c r="NPJ11" s="318"/>
      <c r="NPK11" s="318"/>
      <c r="NPL11" s="318"/>
      <c r="NPM11" s="318"/>
      <c r="NPN11" s="318"/>
      <c r="NPO11" s="318"/>
      <c r="NPP11" s="318"/>
      <c r="NPQ11" s="318"/>
      <c r="NPR11" s="318"/>
      <c r="NPS11" s="318"/>
      <c r="NPT11" s="318"/>
      <c r="NPU11" s="318"/>
      <c r="NPV11" s="318"/>
      <c r="NPW11" s="318"/>
      <c r="NPX11" s="318"/>
      <c r="NPY11" s="318"/>
      <c r="NPZ11" s="318"/>
      <c r="NQA11" s="318"/>
      <c r="NQB11" s="318"/>
      <c r="NQC11" s="318"/>
      <c r="NQD11" s="318"/>
      <c r="NQE11" s="318"/>
      <c r="NQF11" s="318"/>
      <c r="NQG11" s="318"/>
      <c r="NQH11" s="318"/>
      <c r="NQI11" s="318"/>
      <c r="NQJ11" s="318"/>
      <c r="NQK11" s="318"/>
      <c r="NQL11" s="318"/>
      <c r="NQM11" s="318"/>
      <c r="NQN11" s="318"/>
      <c r="NQO11" s="318"/>
      <c r="NQP11" s="318"/>
      <c r="NQQ11" s="318"/>
      <c r="NQR11" s="318"/>
      <c r="NQS11" s="318"/>
      <c r="NQT11" s="318"/>
      <c r="NQU11" s="318"/>
      <c r="NQV11" s="318"/>
      <c r="NQW11" s="318"/>
      <c r="NQX11" s="318"/>
      <c r="NQY11" s="318"/>
      <c r="NQZ11" s="318"/>
      <c r="NRA11" s="318"/>
      <c r="NRB11" s="318"/>
      <c r="NRC11" s="318"/>
      <c r="NRD11" s="318"/>
      <c r="NRE11" s="318"/>
      <c r="NRF11" s="318"/>
      <c r="NRG11" s="318"/>
      <c r="NRH11" s="318"/>
      <c r="NRI11" s="318"/>
      <c r="NRJ11" s="318"/>
      <c r="NRK11" s="318"/>
      <c r="NRL11" s="318"/>
      <c r="NRM11" s="318"/>
      <c r="NRN11" s="318"/>
      <c r="NRO11" s="318"/>
      <c r="NRP11" s="318"/>
      <c r="NRQ11" s="318"/>
      <c r="NRR11" s="318"/>
      <c r="NRS11" s="318"/>
      <c r="NRT11" s="318"/>
      <c r="NRU11" s="318"/>
      <c r="NRV11" s="318"/>
      <c r="NRW11" s="318"/>
      <c r="NRX11" s="318"/>
      <c r="NRY11" s="318"/>
      <c r="NRZ11" s="318"/>
      <c r="NSA11" s="318"/>
      <c r="NSB11" s="318"/>
      <c r="NSC11" s="318"/>
      <c r="NSD11" s="318"/>
      <c r="NSE11" s="318"/>
      <c r="NSF11" s="318"/>
      <c r="NSG11" s="318"/>
      <c r="NSH11" s="318"/>
      <c r="NSI11" s="318"/>
      <c r="NSJ11" s="318"/>
      <c r="NSK11" s="318"/>
      <c r="NSL11" s="318"/>
      <c r="NSM11" s="318"/>
      <c r="NSN11" s="318"/>
      <c r="NSO11" s="318"/>
      <c r="NSP11" s="318"/>
      <c r="NSQ11" s="318"/>
      <c r="NSR11" s="318"/>
      <c r="NSS11" s="318"/>
      <c r="NST11" s="318"/>
      <c r="NSU11" s="318"/>
      <c r="NSV11" s="318"/>
      <c r="NSW11" s="318"/>
      <c r="NSX11" s="318"/>
      <c r="NSY11" s="318"/>
      <c r="NSZ11" s="318"/>
      <c r="NTA11" s="318"/>
      <c r="NTB11" s="318"/>
      <c r="NTC11" s="318"/>
      <c r="NTD11" s="318"/>
      <c r="NTE11" s="318"/>
      <c r="NTF11" s="318"/>
      <c r="NTG11" s="318"/>
      <c r="NTH11" s="318"/>
      <c r="NTI11" s="318"/>
      <c r="NTJ11" s="318"/>
      <c r="NTK11" s="318"/>
      <c r="NTL11" s="318"/>
      <c r="NTM11" s="318"/>
      <c r="NTN11" s="318"/>
      <c r="NTO11" s="318"/>
      <c r="NTP11" s="318"/>
      <c r="NTQ11" s="318"/>
      <c r="NTR11" s="318"/>
      <c r="NTS11" s="318"/>
      <c r="NTT11" s="318"/>
      <c r="NTU11" s="318"/>
      <c r="NTV11" s="318"/>
      <c r="NTW11" s="318"/>
      <c r="NTX11" s="318"/>
      <c r="NTY11" s="318"/>
      <c r="NTZ11" s="318"/>
      <c r="NUA11" s="318"/>
      <c r="NUB11" s="318"/>
      <c r="NUC11" s="318"/>
      <c r="NUD11" s="318"/>
      <c r="NUE11" s="318"/>
      <c r="NUF11" s="318"/>
      <c r="NUG11" s="318"/>
      <c r="NUH11" s="318"/>
      <c r="NUI11" s="318"/>
      <c r="NUJ11" s="318"/>
      <c r="NUK11" s="318"/>
      <c r="NUL11" s="318"/>
      <c r="NUM11" s="318"/>
      <c r="NUN11" s="318"/>
      <c r="NUO11" s="318"/>
      <c r="NUP11" s="318"/>
      <c r="NUQ11" s="318"/>
      <c r="NUR11" s="318"/>
      <c r="NUS11" s="318"/>
      <c r="NUT11" s="318"/>
      <c r="NUU11" s="318"/>
      <c r="NUV11" s="318"/>
      <c r="NUW11" s="318"/>
      <c r="NUX11" s="318"/>
      <c r="NUY11" s="318"/>
      <c r="NUZ11" s="318"/>
      <c r="NVA11" s="318"/>
      <c r="NVB11" s="318"/>
      <c r="NVC11" s="318"/>
      <c r="NVD11" s="318"/>
      <c r="NVE11" s="318"/>
      <c r="NVF11" s="318"/>
      <c r="NVG11" s="318"/>
      <c r="NVH11" s="318"/>
      <c r="NVI11" s="318"/>
      <c r="NVJ11" s="318"/>
      <c r="NVK11" s="318"/>
      <c r="NVL11" s="318"/>
      <c r="NVM11" s="318"/>
      <c r="NVN11" s="318"/>
      <c r="NVO11" s="318"/>
      <c r="NVP11" s="318"/>
      <c r="NVQ11" s="318"/>
      <c r="NVR11" s="318"/>
      <c r="NVS11" s="318"/>
      <c r="NVT11" s="318"/>
      <c r="NVU11" s="318"/>
      <c r="NVV11" s="318"/>
      <c r="NVW11" s="318"/>
      <c r="NVX11" s="318"/>
      <c r="NVY11" s="318"/>
      <c r="NVZ11" s="318"/>
      <c r="NWA11" s="318"/>
      <c r="NWB11" s="318"/>
      <c r="NWC11" s="318"/>
      <c r="NWD11" s="318"/>
      <c r="NWE11" s="318"/>
      <c r="NWF11" s="318"/>
      <c r="NWG11" s="318"/>
      <c r="NWH11" s="318"/>
      <c r="NWI11" s="318"/>
      <c r="NWJ11" s="318"/>
      <c r="NWK11" s="318"/>
      <c r="NWL11" s="318"/>
      <c r="NWM11" s="318"/>
      <c r="NWN11" s="318"/>
      <c r="NWO11" s="318"/>
      <c r="NWP11" s="318"/>
      <c r="NWQ11" s="318"/>
      <c r="NWR11" s="318"/>
      <c r="NWS11" s="318"/>
      <c r="NWT11" s="318"/>
      <c r="NWU11" s="318"/>
      <c r="NWV11" s="318"/>
      <c r="NWW11" s="318"/>
      <c r="NWX11" s="318"/>
      <c r="NWY11" s="318"/>
      <c r="NWZ11" s="318"/>
      <c r="NXA11" s="318"/>
      <c r="NXB11" s="318"/>
      <c r="NXC11" s="318"/>
      <c r="NXD11" s="318"/>
      <c r="NXE11" s="318"/>
      <c r="NXF11" s="318"/>
      <c r="NXG11" s="318"/>
      <c r="NXH11" s="318"/>
      <c r="NXI11" s="318"/>
      <c r="NXJ11" s="318"/>
      <c r="NXK11" s="318"/>
      <c r="NXL11" s="318"/>
      <c r="NXM11" s="318"/>
      <c r="NXN11" s="318"/>
      <c r="NXO11" s="318"/>
      <c r="NXP11" s="318"/>
      <c r="NXQ11" s="318"/>
      <c r="NXR11" s="318"/>
      <c r="NXS11" s="318"/>
      <c r="NXT11" s="318"/>
      <c r="NXU11" s="318"/>
      <c r="NXV11" s="318"/>
      <c r="NXW11" s="318"/>
      <c r="NXX11" s="318"/>
      <c r="NXY11" s="318"/>
      <c r="NXZ11" s="318"/>
      <c r="NYA11" s="318"/>
      <c r="NYB11" s="318"/>
      <c r="NYC11" s="318"/>
      <c r="NYD11" s="318"/>
      <c r="NYE11" s="318"/>
      <c r="NYF11" s="318"/>
      <c r="NYG11" s="318"/>
      <c r="NYH11" s="318"/>
      <c r="NYI11" s="318"/>
      <c r="NYJ11" s="318"/>
      <c r="NYK11" s="318"/>
      <c r="NYL11" s="318"/>
      <c r="NYM11" s="318"/>
      <c r="NYN11" s="318"/>
      <c r="NYO11" s="318"/>
      <c r="NYP11" s="318"/>
      <c r="NYQ11" s="318"/>
      <c r="NYR11" s="318"/>
      <c r="NYS11" s="318"/>
      <c r="NYT11" s="318"/>
      <c r="NYU11" s="318"/>
      <c r="NYV11" s="318"/>
      <c r="NYW11" s="318"/>
      <c r="NYX11" s="318"/>
      <c r="NYY11" s="318"/>
      <c r="NYZ11" s="318"/>
      <c r="NZA11" s="318"/>
      <c r="NZB11" s="318"/>
      <c r="NZC11" s="318"/>
      <c r="NZD11" s="318"/>
      <c r="NZE11" s="318"/>
      <c r="NZF11" s="318"/>
      <c r="NZG11" s="318"/>
      <c r="NZH11" s="318"/>
      <c r="NZI11" s="318"/>
      <c r="NZJ11" s="318"/>
      <c r="NZK11" s="318"/>
      <c r="NZL11" s="318"/>
      <c r="NZM11" s="318"/>
      <c r="NZN11" s="318"/>
      <c r="NZO11" s="318"/>
      <c r="NZP11" s="318"/>
      <c r="NZQ11" s="318"/>
      <c r="NZR11" s="318"/>
      <c r="NZS11" s="318"/>
      <c r="NZT11" s="318"/>
      <c r="NZU11" s="318"/>
      <c r="NZV11" s="318"/>
      <c r="NZW11" s="318"/>
      <c r="NZX11" s="318"/>
      <c r="NZY11" s="318"/>
      <c r="NZZ11" s="318"/>
      <c r="OAA11" s="318"/>
      <c r="OAB11" s="318"/>
      <c r="OAC11" s="318"/>
      <c r="OAD11" s="318"/>
      <c r="OAE11" s="318"/>
      <c r="OAF11" s="318"/>
      <c r="OAG11" s="318"/>
      <c r="OAH11" s="318"/>
      <c r="OAI11" s="318"/>
      <c r="OAJ11" s="318"/>
      <c r="OAK11" s="318"/>
      <c r="OAL11" s="318"/>
      <c r="OAM11" s="318"/>
      <c r="OAN11" s="318"/>
      <c r="OAO11" s="318"/>
      <c r="OAP11" s="318"/>
      <c r="OAQ11" s="318"/>
      <c r="OAR11" s="318"/>
      <c r="OAS11" s="318"/>
      <c r="OAT11" s="318"/>
      <c r="OAU11" s="318"/>
      <c r="OAV11" s="318"/>
      <c r="OAW11" s="318"/>
      <c r="OAX11" s="318"/>
      <c r="OAY11" s="318"/>
      <c r="OAZ11" s="318"/>
      <c r="OBA11" s="318"/>
      <c r="OBB11" s="318"/>
      <c r="OBC11" s="318"/>
      <c r="OBD11" s="318"/>
      <c r="OBE11" s="318"/>
      <c r="OBF11" s="318"/>
      <c r="OBG11" s="318"/>
      <c r="OBH11" s="318"/>
      <c r="OBI11" s="318"/>
      <c r="OBJ11" s="318"/>
      <c r="OBK11" s="318"/>
      <c r="OBL11" s="318"/>
      <c r="OBM11" s="318"/>
      <c r="OBN11" s="318"/>
      <c r="OBO11" s="318"/>
      <c r="OBP11" s="318"/>
      <c r="OBQ11" s="318"/>
      <c r="OBR11" s="318"/>
      <c r="OBS11" s="318"/>
      <c r="OBT11" s="318"/>
      <c r="OBU11" s="318"/>
      <c r="OBV11" s="318"/>
      <c r="OBW11" s="318"/>
      <c r="OBX11" s="318"/>
      <c r="OBY11" s="318"/>
      <c r="OBZ11" s="318"/>
      <c r="OCA11" s="318"/>
      <c r="OCB11" s="318"/>
      <c r="OCC11" s="318"/>
      <c r="OCD11" s="318"/>
      <c r="OCE11" s="318"/>
      <c r="OCF11" s="318"/>
      <c r="OCG11" s="318"/>
      <c r="OCH11" s="318"/>
      <c r="OCI11" s="318"/>
      <c r="OCJ11" s="318"/>
      <c r="OCK11" s="318"/>
      <c r="OCL11" s="318"/>
      <c r="OCM11" s="318"/>
      <c r="OCN11" s="318"/>
      <c r="OCO11" s="318"/>
      <c r="OCP11" s="318"/>
      <c r="OCQ11" s="318"/>
      <c r="OCR11" s="318"/>
      <c r="OCS11" s="318"/>
      <c r="OCT11" s="318"/>
      <c r="OCU11" s="318"/>
      <c r="OCV11" s="318"/>
      <c r="OCW11" s="318"/>
      <c r="OCX11" s="318"/>
      <c r="OCY11" s="318"/>
      <c r="OCZ11" s="318"/>
      <c r="ODA11" s="318"/>
      <c r="ODB11" s="318"/>
      <c r="ODC11" s="318"/>
      <c r="ODD11" s="318"/>
      <c r="ODE11" s="318"/>
      <c r="ODF11" s="318"/>
      <c r="ODG11" s="318"/>
      <c r="ODH11" s="318"/>
      <c r="ODI11" s="318"/>
      <c r="ODJ11" s="318"/>
      <c r="ODK11" s="318"/>
      <c r="ODL11" s="318"/>
      <c r="ODM11" s="318"/>
      <c r="ODN11" s="318"/>
      <c r="ODO11" s="318"/>
      <c r="ODP11" s="318"/>
      <c r="ODQ11" s="318"/>
      <c r="ODR11" s="318"/>
      <c r="ODS11" s="318"/>
      <c r="ODT11" s="318"/>
      <c r="ODU11" s="318"/>
      <c r="ODV11" s="318"/>
      <c r="ODW11" s="318"/>
      <c r="ODX11" s="318"/>
      <c r="ODY11" s="318"/>
      <c r="ODZ11" s="318"/>
      <c r="OEA11" s="318"/>
      <c r="OEB11" s="318"/>
      <c r="OEC11" s="318"/>
      <c r="OED11" s="318"/>
      <c r="OEE11" s="318"/>
      <c r="OEF11" s="318"/>
      <c r="OEG11" s="318"/>
      <c r="OEH11" s="318"/>
      <c r="OEI11" s="318"/>
      <c r="OEJ11" s="318"/>
      <c r="OEK11" s="318"/>
      <c r="OEL11" s="318"/>
      <c r="OEM11" s="318"/>
      <c r="OEN11" s="318"/>
      <c r="OEO11" s="318"/>
      <c r="OEP11" s="318"/>
      <c r="OEQ11" s="318"/>
      <c r="OER11" s="318"/>
      <c r="OES11" s="318"/>
      <c r="OET11" s="318"/>
      <c r="OEU11" s="318"/>
      <c r="OEV11" s="318"/>
      <c r="OEW11" s="318"/>
      <c r="OEX11" s="318"/>
      <c r="OEY11" s="318"/>
      <c r="OEZ11" s="318"/>
      <c r="OFA11" s="318"/>
      <c r="OFB11" s="318"/>
      <c r="OFC11" s="318"/>
      <c r="OFD11" s="318"/>
      <c r="OFE11" s="318"/>
      <c r="OFF11" s="318"/>
      <c r="OFG11" s="318"/>
      <c r="OFH11" s="318"/>
      <c r="OFI11" s="318"/>
      <c r="OFJ11" s="318"/>
      <c r="OFK11" s="318"/>
      <c r="OFL11" s="318"/>
      <c r="OFM11" s="318"/>
      <c r="OFN11" s="318"/>
      <c r="OFO11" s="318"/>
      <c r="OFP11" s="318"/>
      <c r="OFQ11" s="318"/>
      <c r="OFR11" s="318"/>
      <c r="OFS11" s="318"/>
      <c r="OFT11" s="318"/>
      <c r="OFU11" s="318"/>
      <c r="OFV11" s="318"/>
      <c r="OFW11" s="318"/>
      <c r="OFX11" s="318"/>
      <c r="OFY11" s="318"/>
      <c r="OFZ11" s="318"/>
      <c r="OGA11" s="318"/>
      <c r="OGB11" s="318"/>
      <c r="OGC11" s="318"/>
      <c r="OGD11" s="318"/>
      <c r="OGE11" s="318"/>
      <c r="OGF11" s="318"/>
      <c r="OGG11" s="318"/>
      <c r="OGH11" s="318"/>
      <c r="OGI11" s="318"/>
      <c r="OGJ11" s="318"/>
      <c r="OGK11" s="318"/>
      <c r="OGL11" s="318"/>
      <c r="OGM11" s="318"/>
      <c r="OGN11" s="318"/>
      <c r="OGO11" s="318"/>
      <c r="OGP11" s="318"/>
      <c r="OGQ11" s="318"/>
      <c r="OGR11" s="318"/>
      <c r="OGS11" s="318"/>
      <c r="OGT11" s="318"/>
      <c r="OGU11" s="318"/>
      <c r="OGV11" s="318"/>
      <c r="OGW11" s="318"/>
      <c r="OGX11" s="318"/>
      <c r="OGY11" s="318"/>
      <c r="OGZ11" s="318"/>
      <c r="OHA11" s="318"/>
      <c r="OHB11" s="318"/>
      <c r="OHC11" s="318"/>
      <c r="OHD11" s="318"/>
      <c r="OHE11" s="318"/>
      <c r="OHF11" s="318"/>
      <c r="OHG11" s="318"/>
      <c r="OHH11" s="318"/>
      <c r="OHI11" s="318"/>
      <c r="OHJ11" s="318"/>
      <c r="OHK11" s="318"/>
      <c r="OHL11" s="318"/>
      <c r="OHM11" s="318"/>
      <c r="OHN11" s="318"/>
      <c r="OHO11" s="318"/>
      <c r="OHP11" s="318"/>
      <c r="OHQ11" s="318"/>
      <c r="OHR11" s="318"/>
      <c r="OHS11" s="318"/>
      <c r="OHT11" s="318"/>
      <c r="OHU11" s="318"/>
      <c r="OHV11" s="318"/>
      <c r="OHW11" s="318"/>
      <c r="OHX11" s="318"/>
      <c r="OHY11" s="318"/>
      <c r="OHZ11" s="318"/>
      <c r="OIA11" s="318"/>
      <c r="OIB11" s="318"/>
      <c r="OIC11" s="318"/>
      <c r="OID11" s="318"/>
      <c r="OIE11" s="318"/>
      <c r="OIF11" s="318"/>
      <c r="OIG11" s="318"/>
      <c r="OIH11" s="318"/>
      <c r="OII11" s="318"/>
      <c r="OIJ11" s="318"/>
      <c r="OIK11" s="318"/>
      <c r="OIL11" s="318"/>
      <c r="OIM11" s="318"/>
      <c r="OIN11" s="318"/>
      <c r="OIO11" s="318"/>
      <c r="OIP11" s="318"/>
      <c r="OIQ11" s="318"/>
      <c r="OIR11" s="318"/>
      <c r="OIS11" s="318"/>
      <c r="OIT11" s="318"/>
      <c r="OIU11" s="318"/>
      <c r="OIV11" s="318"/>
      <c r="OIW11" s="318"/>
      <c r="OIX11" s="318"/>
      <c r="OIY11" s="318"/>
      <c r="OIZ11" s="318"/>
      <c r="OJA11" s="318"/>
      <c r="OJB11" s="318"/>
      <c r="OJC11" s="318"/>
      <c r="OJD11" s="318"/>
      <c r="OJE11" s="318"/>
      <c r="OJF11" s="318"/>
      <c r="OJG11" s="318"/>
      <c r="OJH11" s="318"/>
      <c r="OJI11" s="318"/>
      <c r="OJJ11" s="318"/>
      <c r="OJK11" s="318"/>
      <c r="OJL11" s="318"/>
      <c r="OJM11" s="318"/>
      <c r="OJN11" s="318"/>
      <c r="OJO11" s="318"/>
      <c r="OJP11" s="318"/>
      <c r="OJQ11" s="318"/>
      <c r="OJR11" s="318"/>
      <c r="OJS11" s="318"/>
      <c r="OJT11" s="318"/>
      <c r="OJU11" s="318"/>
      <c r="OJV11" s="318"/>
      <c r="OJW11" s="318"/>
      <c r="OJX11" s="318"/>
      <c r="OJY11" s="318"/>
      <c r="OJZ11" s="318"/>
      <c r="OKA11" s="318"/>
      <c r="OKB11" s="318"/>
      <c r="OKC11" s="318"/>
      <c r="OKD11" s="318"/>
      <c r="OKE11" s="318"/>
      <c r="OKF11" s="318"/>
      <c r="OKG11" s="318"/>
      <c r="OKH11" s="318"/>
      <c r="OKI11" s="318"/>
      <c r="OKJ11" s="318"/>
      <c r="OKK11" s="318"/>
      <c r="OKL11" s="318"/>
      <c r="OKM11" s="318"/>
      <c r="OKN11" s="318"/>
      <c r="OKO11" s="318"/>
      <c r="OKP11" s="318"/>
      <c r="OKQ11" s="318"/>
      <c r="OKR11" s="318"/>
      <c r="OKS11" s="318"/>
      <c r="OKT11" s="318"/>
      <c r="OKU11" s="318"/>
      <c r="OKV11" s="318"/>
      <c r="OKW11" s="318"/>
      <c r="OKX11" s="318"/>
      <c r="OKY11" s="318"/>
      <c r="OKZ11" s="318"/>
      <c r="OLA11" s="318"/>
      <c r="OLB11" s="318"/>
      <c r="OLC11" s="318"/>
      <c r="OLD11" s="318"/>
      <c r="OLE11" s="318"/>
      <c r="OLF11" s="318"/>
      <c r="OLG11" s="318"/>
      <c r="OLH11" s="318"/>
      <c r="OLI11" s="318"/>
      <c r="OLJ11" s="318"/>
      <c r="OLK11" s="318"/>
      <c r="OLL11" s="318"/>
      <c r="OLM11" s="318"/>
      <c r="OLN11" s="318"/>
      <c r="OLO11" s="318"/>
      <c r="OLP11" s="318"/>
      <c r="OLQ11" s="318"/>
      <c r="OLR11" s="318"/>
      <c r="OLS11" s="318"/>
      <c r="OLT11" s="318"/>
      <c r="OLU11" s="318"/>
      <c r="OLV11" s="318"/>
      <c r="OLW11" s="318"/>
      <c r="OLX11" s="318"/>
      <c r="OLY11" s="318"/>
      <c r="OLZ11" s="318"/>
      <c r="OMA11" s="318"/>
      <c r="OMB11" s="318"/>
      <c r="OMC11" s="318"/>
      <c r="OMD11" s="318"/>
      <c r="OME11" s="318"/>
      <c r="OMF11" s="318"/>
      <c r="OMG11" s="318"/>
      <c r="OMH11" s="318"/>
      <c r="OMI11" s="318"/>
      <c r="OMJ11" s="318"/>
      <c r="OMK11" s="318"/>
      <c r="OML11" s="318"/>
      <c r="OMM11" s="318"/>
      <c r="OMN11" s="318"/>
      <c r="OMO11" s="318"/>
      <c r="OMP11" s="318"/>
      <c r="OMQ11" s="318"/>
      <c r="OMR11" s="318"/>
      <c r="OMS11" s="318"/>
      <c r="OMT11" s="318"/>
      <c r="OMU11" s="318"/>
      <c r="OMV11" s="318"/>
      <c r="OMW11" s="318"/>
      <c r="OMX11" s="318"/>
      <c r="OMY11" s="318"/>
      <c r="OMZ11" s="318"/>
      <c r="ONA11" s="318"/>
      <c r="ONB11" s="318"/>
      <c r="ONC11" s="318"/>
      <c r="OND11" s="318"/>
      <c r="ONE11" s="318"/>
      <c r="ONF11" s="318"/>
      <c r="ONG11" s="318"/>
      <c r="ONH11" s="318"/>
      <c r="ONI11" s="318"/>
      <c r="ONJ11" s="318"/>
      <c r="ONK11" s="318"/>
      <c r="ONL11" s="318"/>
      <c r="ONM11" s="318"/>
      <c r="ONN11" s="318"/>
      <c r="ONO11" s="318"/>
      <c r="ONP11" s="318"/>
      <c r="ONQ11" s="318"/>
      <c r="ONR11" s="318"/>
      <c r="ONS11" s="318"/>
      <c r="ONT11" s="318"/>
      <c r="ONU11" s="318"/>
      <c r="ONV11" s="318"/>
      <c r="ONW11" s="318"/>
      <c r="ONX11" s="318"/>
      <c r="ONY11" s="318"/>
      <c r="ONZ11" s="318"/>
      <c r="OOA11" s="318"/>
      <c r="OOB11" s="318"/>
      <c r="OOC11" s="318"/>
      <c r="OOD11" s="318"/>
      <c r="OOE11" s="318"/>
      <c r="OOF11" s="318"/>
      <c r="OOG11" s="318"/>
      <c r="OOH11" s="318"/>
      <c r="OOI11" s="318"/>
      <c r="OOJ11" s="318"/>
      <c r="OOK11" s="318"/>
      <c r="OOL11" s="318"/>
      <c r="OOM11" s="318"/>
      <c r="OON11" s="318"/>
      <c r="OOO11" s="318"/>
      <c r="OOP11" s="318"/>
      <c r="OOQ11" s="318"/>
      <c r="OOR11" s="318"/>
      <c r="OOS11" s="318"/>
      <c r="OOT11" s="318"/>
      <c r="OOU11" s="318"/>
      <c r="OOV11" s="318"/>
      <c r="OOW11" s="318"/>
      <c r="OOX11" s="318"/>
      <c r="OOY11" s="318"/>
      <c r="OOZ11" s="318"/>
      <c r="OPA11" s="318"/>
      <c r="OPB11" s="318"/>
      <c r="OPC11" s="318"/>
      <c r="OPD11" s="318"/>
      <c r="OPE11" s="318"/>
      <c r="OPF11" s="318"/>
      <c r="OPG11" s="318"/>
      <c r="OPH11" s="318"/>
      <c r="OPI11" s="318"/>
      <c r="OPJ11" s="318"/>
      <c r="OPK11" s="318"/>
      <c r="OPL11" s="318"/>
      <c r="OPM11" s="318"/>
      <c r="OPN11" s="318"/>
      <c r="OPO11" s="318"/>
      <c r="OPP11" s="318"/>
      <c r="OPQ11" s="318"/>
      <c r="OPR11" s="318"/>
      <c r="OPS11" s="318"/>
      <c r="OPT11" s="318"/>
      <c r="OPU11" s="318"/>
      <c r="OPV11" s="318"/>
      <c r="OPW11" s="318"/>
      <c r="OPX11" s="318"/>
      <c r="OPY11" s="318"/>
      <c r="OPZ11" s="318"/>
      <c r="OQA11" s="318"/>
      <c r="OQB11" s="318"/>
      <c r="OQC11" s="318"/>
      <c r="OQD11" s="318"/>
      <c r="OQE11" s="318"/>
      <c r="OQF11" s="318"/>
      <c r="OQG11" s="318"/>
      <c r="OQH11" s="318"/>
      <c r="OQI11" s="318"/>
      <c r="OQJ11" s="318"/>
      <c r="OQK11" s="318"/>
      <c r="OQL11" s="318"/>
      <c r="OQM11" s="318"/>
      <c r="OQN11" s="318"/>
      <c r="OQO11" s="318"/>
      <c r="OQP11" s="318"/>
      <c r="OQQ11" s="318"/>
      <c r="OQR11" s="318"/>
      <c r="OQS11" s="318"/>
      <c r="OQT11" s="318"/>
      <c r="OQU11" s="318"/>
      <c r="OQV11" s="318"/>
      <c r="OQW11" s="318"/>
      <c r="OQX11" s="318"/>
      <c r="OQY11" s="318"/>
      <c r="OQZ11" s="318"/>
      <c r="ORA11" s="318"/>
      <c r="ORB11" s="318"/>
      <c r="ORC11" s="318"/>
      <c r="ORD11" s="318"/>
      <c r="ORE11" s="318"/>
      <c r="ORF11" s="318"/>
      <c r="ORG11" s="318"/>
      <c r="ORH11" s="318"/>
      <c r="ORI11" s="318"/>
      <c r="ORJ11" s="318"/>
      <c r="ORK11" s="318"/>
      <c r="ORL11" s="318"/>
      <c r="ORM11" s="318"/>
      <c r="ORN11" s="318"/>
      <c r="ORO11" s="318"/>
      <c r="ORP11" s="318"/>
      <c r="ORQ11" s="318"/>
      <c r="ORR11" s="318"/>
      <c r="ORS11" s="318"/>
      <c r="ORT11" s="318"/>
      <c r="ORU11" s="318"/>
      <c r="ORV11" s="318"/>
      <c r="ORW11" s="318"/>
      <c r="ORX11" s="318"/>
      <c r="ORY11" s="318"/>
      <c r="ORZ11" s="318"/>
      <c r="OSA11" s="318"/>
      <c r="OSB11" s="318"/>
      <c r="OSC11" s="318"/>
      <c r="OSD11" s="318"/>
      <c r="OSE11" s="318"/>
      <c r="OSF11" s="318"/>
      <c r="OSG11" s="318"/>
      <c r="OSH11" s="318"/>
      <c r="OSI11" s="318"/>
      <c r="OSJ11" s="318"/>
      <c r="OSK11" s="318"/>
      <c r="OSL11" s="318"/>
      <c r="OSM11" s="318"/>
      <c r="OSN11" s="318"/>
      <c r="OSO11" s="318"/>
      <c r="OSP11" s="318"/>
      <c r="OSQ11" s="318"/>
      <c r="OSR11" s="318"/>
      <c r="OSS11" s="318"/>
      <c r="OST11" s="318"/>
      <c r="OSU11" s="318"/>
      <c r="OSV11" s="318"/>
      <c r="OSW11" s="318"/>
      <c r="OSX11" s="318"/>
      <c r="OSY11" s="318"/>
      <c r="OSZ11" s="318"/>
      <c r="OTA11" s="318"/>
      <c r="OTB11" s="318"/>
      <c r="OTC11" s="318"/>
      <c r="OTD11" s="318"/>
      <c r="OTE11" s="318"/>
      <c r="OTF11" s="318"/>
      <c r="OTG11" s="318"/>
      <c r="OTH11" s="318"/>
      <c r="OTI11" s="318"/>
      <c r="OTJ11" s="318"/>
      <c r="OTK11" s="318"/>
      <c r="OTL11" s="318"/>
      <c r="OTM11" s="318"/>
      <c r="OTN11" s="318"/>
      <c r="OTO11" s="318"/>
      <c r="OTP11" s="318"/>
      <c r="OTQ11" s="318"/>
      <c r="OTR11" s="318"/>
      <c r="OTS11" s="318"/>
      <c r="OTT11" s="318"/>
      <c r="OTU11" s="318"/>
      <c r="OTV11" s="318"/>
      <c r="OTW11" s="318"/>
      <c r="OTX11" s="318"/>
      <c r="OTY11" s="318"/>
      <c r="OTZ11" s="318"/>
      <c r="OUA11" s="318"/>
      <c r="OUB11" s="318"/>
      <c r="OUC11" s="318"/>
      <c r="OUD11" s="318"/>
      <c r="OUE11" s="318"/>
      <c r="OUF11" s="318"/>
      <c r="OUG11" s="318"/>
      <c r="OUH11" s="318"/>
      <c r="OUI11" s="318"/>
      <c r="OUJ11" s="318"/>
      <c r="OUK11" s="318"/>
      <c r="OUL11" s="318"/>
      <c r="OUM11" s="318"/>
      <c r="OUN11" s="318"/>
      <c r="OUO11" s="318"/>
      <c r="OUP11" s="318"/>
      <c r="OUQ11" s="318"/>
      <c r="OUR11" s="318"/>
      <c r="OUS11" s="318"/>
      <c r="OUT11" s="318"/>
      <c r="OUU11" s="318"/>
      <c r="OUV11" s="318"/>
      <c r="OUW11" s="318"/>
      <c r="OUX11" s="318"/>
      <c r="OUY11" s="318"/>
      <c r="OUZ11" s="318"/>
      <c r="OVA11" s="318"/>
      <c r="OVB11" s="318"/>
      <c r="OVC11" s="318"/>
      <c r="OVD11" s="318"/>
      <c r="OVE11" s="318"/>
      <c r="OVF11" s="318"/>
      <c r="OVG11" s="318"/>
      <c r="OVH11" s="318"/>
      <c r="OVI11" s="318"/>
      <c r="OVJ11" s="318"/>
      <c r="OVK11" s="318"/>
      <c r="OVL11" s="318"/>
      <c r="OVM11" s="318"/>
      <c r="OVN11" s="318"/>
      <c r="OVO11" s="318"/>
      <c r="OVP11" s="318"/>
      <c r="OVQ11" s="318"/>
      <c r="OVR11" s="318"/>
      <c r="OVS11" s="318"/>
      <c r="OVT11" s="318"/>
      <c r="OVU11" s="318"/>
      <c r="OVV11" s="318"/>
      <c r="OVW11" s="318"/>
      <c r="OVX11" s="318"/>
      <c r="OVY11" s="318"/>
      <c r="OVZ11" s="318"/>
      <c r="OWA11" s="318"/>
      <c r="OWB11" s="318"/>
      <c r="OWC11" s="318"/>
      <c r="OWD11" s="318"/>
      <c r="OWE11" s="318"/>
      <c r="OWF11" s="318"/>
      <c r="OWG11" s="318"/>
      <c r="OWH11" s="318"/>
      <c r="OWI11" s="318"/>
      <c r="OWJ11" s="318"/>
      <c r="OWK11" s="318"/>
      <c r="OWL11" s="318"/>
      <c r="OWM11" s="318"/>
      <c r="OWN11" s="318"/>
      <c r="OWO11" s="318"/>
      <c r="OWP11" s="318"/>
      <c r="OWQ11" s="318"/>
      <c r="OWR11" s="318"/>
      <c r="OWS11" s="318"/>
      <c r="OWT11" s="318"/>
      <c r="OWU11" s="318"/>
      <c r="OWV11" s="318"/>
      <c r="OWW11" s="318"/>
      <c r="OWX11" s="318"/>
      <c r="OWY11" s="318"/>
      <c r="OWZ11" s="318"/>
      <c r="OXA11" s="318"/>
      <c r="OXB11" s="318"/>
      <c r="OXC11" s="318"/>
      <c r="OXD11" s="318"/>
      <c r="OXE11" s="318"/>
      <c r="OXF11" s="318"/>
      <c r="OXG11" s="318"/>
      <c r="OXH11" s="318"/>
      <c r="OXI11" s="318"/>
      <c r="OXJ11" s="318"/>
      <c r="OXK11" s="318"/>
      <c r="OXL11" s="318"/>
      <c r="OXM11" s="318"/>
      <c r="OXN11" s="318"/>
      <c r="OXO11" s="318"/>
      <c r="OXP11" s="318"/>
      <c r="OXQ11" s="318"/>
      <c r="OXR11" s="318"/>
      <c r="OXS11" s="318"/>
      <c r="OXT11" s="318"/>
      <c r="OXU11" s="318"/>
      <c r="OXV11" s="318"/>
      <c r="OXW11" s="318"/>
      <c r="OXX11" s="318"/>
      <c r="OXY11" s="318"/>
      <c r="OXZ11" s="318"/>
      <c r="OYA11" s="318"/>
      <c r="OYB11" s="318"/>
      <c r="OYC11" s="318"/>
      <c r="OYD11" s="318"/>
      <c r="OYE11" s="318"/>
      <c r="OYF11" s="318"/>
      <c r="OYG11" s="318"/>
      <c r="OYH11" s="318"/>
      <c r="OYI11" s="318"/>
      <c r="OYJ11" s="318"/>
      <c r="OYK11" s="318"/>
      <c r="OYL11" s="318"/>
      <c r="OYM11" s="318"/>
      <c r="OYN11" s="318"/>
      <c r="OYO11" s="318"/>
      <c r="OYP11" s="318"/>
      <c r="OYQ11" s="318"/>
      <c r="OYR11" s="318"/>
      <c r="OYS11" s="318"/>
      <c r="OYT11" s="318"/>
      <c r="OYU11" s="318"/>
      <c r="OYV11" s="318"/>
      <c r="OYW11" s="318"/>
      <c r="OYX11" s="318"/>
      <c r="OYY11" s="318"/>
      <c r="OYZ11" s="318"/>
      <c r="OZA11" s="318"/>
      <c r="OZB11" s="318"/>
      <c r="OZC11" s="318"/>
      <c r="OZD11" s="318"/>
      <c r="OZE11" s="318"/>
      <c r="OZF11" s="318"/>
      <c r="OZG11" s="318"/>
      <c r="OZH11" s="318"/>
      <c r="OZI11" s="318"/>
      <c r="OZJ11" s="318"/>
      <c r="OZK11" s="318"/>
      <c r="OZL11" s="318"/>
      <c r="OZM11" s="318"/>
      <c r="OZN11" s="318"/>
      <c r="OZO11" s="318"/>
      <c r="OZP11" s="318"/>
      <c r="OZQ11" s="318"/>
      <c r="OZR11" s="318"/>
      <c r="OZS11" s="318"/>
      <c r="OZT11" s="318"/>
      <c r="OZU11" s="318"/>
      <c r="OZV11" s="318"/>
      <c r="OZW11" s="318"/>
      <c r="OZX11" s="318"/>
      <c r="OZY11" s="318"/>
      <c r="OZZ11" s="318"/>
      <c r="PAA11" s="318"/>
      <c r="PAB11" s="318"/>
      <c r="PAC11" s="318"/>
      <c r="PAD11" s="318"/>
      <c r="PAE11" s="318"/>
      <c r="PAF11" s="318"/>
      <c r="PAG11" s="318"/>
      <c r="PAH11" s="318"/>
      <c r="PAI11" s="318"/>
      <c r="PAJ11" s="318"/>
      <c r="PAK11" s="318"/>
      <c r="PAL11" s="318"/>
      <c r="PAM11" s="318"/>
      <c r="PAN11" s="318"/>
      <c r="PAO11" s="318"/>
      <c r="PAP11" s="318"/>
      <c r="PAQ11" s="318"/>
      <c r="PAR11" s="318"/>
      <c r="PAS11" s="318"/>
      <c r="PAT11" s="318"/>
      <c r="PAU11" s="318"/>
      <c r="PAV11" s="318"/>
      <c r="PAW11" s="318"/>
      <c r="PAX11" s="318"/>
      <c r="PAY11" s="318"/>
      <c r="PAZ11" s="318"/>
      <c r="PBA11" s="318"/>
      <c r="PBB11" s="318"/>
      <c r="PBC11" s="318"/>
      <c r="PBD11" s="318"/>
      <c r="PBE11" s="318"/>
      <c r="PBF11" s="318"/>
      <c r="PBG11" s="318"/>
      <c r="PBH11" s="318"/>
      <c r="PBI11" s="318"/>
      <c r="PBJ11" s="318"/>
      <c r="PBK11" s="318"/>
      <c r="PBL11" s="318"/>
      <c r="PBM11" s="318"/>
      <c r="PBN11" s="318"/>
      <c r="PBO11" s="318"/>
      <c r="PBP11" s="318"/>
      <c r="PBQ11" s="318"/>
      <c r="PBR11" s="318"/>
      <c r="PBS11" s="318"/>
      <c r="PBT11" s="318"/>
      <c r="PBU11" s="318"/>
      <c r="PBV11" s="318"/>
      <c r="PBW11" s="318"/>
      <c r="PBX11" s="318"/>
      <c r="PBY11" s="318"/>
      <c r="PBZ11" s="318"/>
      <c r="PCA11" s="318"/>
      <c r="PCB11" s="318"/>
      <c r="PCC11" s="318"/>
      <c r="PCD11" s="318"/>
      <c r="PCE11" s="318"/>
      <c r="PCF11" s="318"/>
      <c r="PCG11" s="318"/>
      <c r="PCH11" s="318"/>
      <c r="PCI11" s="318"/>
      <c r="PCJ11" s="318"/>
      <c r="PCK11" s="318"/>
      <c r="PCL11" s="318"/>
      <c r="PCM11" s="318"/>
      <c r="PCN11" s="318"/>
      <c r="PCO11" s="318"/>
      <c r="PCP11" s="318"/>
      <c r="PCQ11" s="318"/>
      <c r="PCR11" s="318"/>
      <c r="PCS11" s="318"/>
      <c r="PCT11" s="318"/>
      <c r="PCU11" s="318"/>
      <c r="PCV11" s="318"/>
      <c r="PCW11" s="318"/>
      <c r="PCX11" s="318"/>
      <c r="PCY11" s="318"/>
      <c r="PCZ11" s="318"/>
      <c r="PDA11" s="318"/>
      <c r="PDB11" s="318"/>
      <c r="PDC11" s="318"/>
      <c r="PDD11" s="318"/>
      <c r="PDE11" s="318"/>
      <c r="PDF11" s="318"/>
      <c r="PDG11" s="318"/>
      <c r="PDH11" s="318"/>
      <c r="PDI11" s="318"/>
      <c r="PDJ11" s="318"/>
      <c r="PDK11" s="318"/>
      <c r="PDL11" s="318"/>
      <c r="PDM11" s="318"/>
      <c r="PDN11" s="318"/>
      <c r="PDO11" s="318"/>
      <c r="PDP11" s="318"/>
      <c r="PDQ11" s="318"/>
      <c r="PDR11" s="318"/>
      <c r="PDS11" s="318"/>
      <c r="PDT11" s="318"/>
      <c r="PDU11" s="318"/>
      <c r="PDV11" s="318"/>
      <c r="PDW11" s="318"/>
      <c r="PDX11" s="318"/>
      <c r="PDY11" s="318"/>
      <c r="PDZ11" s="318"/>
      <c r="PEA11" s="318"/>
      <c r="PEB11" s="318"/>
      <c r="PEC11" s="318"/>
      <c r="PED11" s="318"/>
      <c r="PEE11" s="318"/>
      <c r="PEF11" s="318"/>
      <c r="PEG11" s="318"/>
      <c r="PEH11" s="318"/>
      <c r="PEI11" s="318"/>
      <c r="PEJ11" s="318"/>
      <c r="PEK11" s="318"/>
      <c r="PEL11" s="318"/>
      <c r="PEM11" s="318"/>
      <c r="PEN11" s="318"/>
      <c r="PEO11" s="318"/>
      <c r="PEP11" s="318"/>
      <c r="PEQ11" s="318"/>
      <c r="PER11" s="318"/>
      <c r="PES11" s="318"/>
      <c r="PET11" s="318"/>
      <c r="PEU11" s="318"/>
      <c r="PEV11" s="318"/>
      <c r="PEW11" s="318"/>
      <c r="PEX11" s="318"/>
      <c r="PEY11" s="318"/>
      <c r="PEZ11" s="318"/>
      <c r="PFA11" s="318"/>
      <c r="PFB11" s="318"/>
      <c r="PFC11" s="318"/>
      <c r="PFD11" s="318"/>
      <c r="PFE11" s="318"/>
      <c r="PFF11" s="318"/>
      <c r="PFG11" s="318"/>
      <c r="PFH11" s="318"/>
      <c r="PFI11" s="318"/>
      <c r="PFJ11" s="318"/>
      <c r="PFK11" s="318"/>
      <c r="PFL11" s="318"/>
      <c r="PFM11" s="318"/>
      <c r="PFN11" s="318"/>
      <c r="PFO11" s="318"/>
      <c r="PFP11" s="318"/>
      <c r="PFQ11" s="318"/>
      <c r="PFR11" s="318"/>
      <c r="PFS11" s="318"/>
      <c r="PFT11" s="318"/>
      <c r="PFU11" s="318"/>
      <c r="PFV11" s="318"/>
      <c r="PFW11" s="318"/>
      <c r="PFX11" s="318"/>
      <c r="PFY11" s="318"/>
      <c r="PFZ11" s="318"/>
      <c r="PGA11" s="318"/>
      <c r="PGB11" s="318"/>
      <c r="PGC11" s="318"/>
      <c r="PGD11" s="318"/>
      <c r="PGE11" s="318"/>
      <c r="PGF11" s="318"/>
      <c r="PGG11" s="318"/>
      <c r="PGH11" s="318"/>
      <c r="PGI11" s="318"/>
      <c r="PGJ11" s="318"/>
      <c r="PGK11" s="318"/>
      <c r="PGL11" s="318"/>
      <c r="PGM11" s="318"/>
      <c r="PGN11" s="318"/>
      <c r="PGO11" s="318"/>
      <c r="PGP11" s="318"/>
      <c r="PGQ11" s="318"/>
      <c r="PGR11" s="318"/>
      <c r="PGS11" s="318"/>
      <c r="PGT11" s="318"/>
      <c r="PGU11" s="318"/>
      <c r="PGV11" s="318"/>
      <c r="PGW11" s="318"/>
      <c r="PGX11" s="318"/>
      <c r="PGY11" s="318"/>
      <c r="PGZ11" s="318"/>
      <c r="PHA11" s="318"/>
      <c r="PHB11" s="318"/>
      <c r="PHC11" s="318"/>
      <c r="PHD11" s="318"/>
      <c r="PHE11" s="318"/>
      <c r="PHF11" s="318"/>
      <c r="PHG11" s="318"/>
      <c r="PHH11" s="318"/>
      <c r="PHI11" s="318"/>
      <c r="PHJ11" s="318"/>
      <c r="PHK11" s="318"/>
      <c r="PHL11" s="318"/>
      <c r="PHM11" s="318"/>
      <c r="PHN11" s="318"/>
      <c r="PHO11" s="318"/>
      <c r="PHP11" s="318"/>
      <c r="PHQ11" s="318"/>
      <c r="PHR11" s="318"/>
      <c r="PHS11" s="318"/>
      <c r="PHT11" s="318"/>
      <c r="PHU11" s="318"/>
      <c r="PHV11" s="318"/>
      <c r="PHW11" s="318"/>
      <c r="PHX11" s="318"/>
      <c r="PHY11" s="318"/>
      <c r="PHZ11" s="318"/>
      <c r="PIA11" s="318"/>
      <c r="PIB11" s="318"/>
      <c r="PIC11" s="318"/>
      <c r="PID11" s="318"/>
      <c r="PIE11" s="318"/>
      <c r="PIF11" s="318"/>
      <c r="PIG11" s="318"/>
      <c r="PIH11" s="318"/>
      <c r="PII11" s="318"/>
      <c r="PIJ11" s="318"/>
      <c r="PIK11" s="318"/>
      <c r="PIL11" s="318"/>
      <c r="PIM11" s="318"/>
      <c r="PIN11" s="318"/>
      <c r="PIO11" s="318"/>
      <c r="PIP11" s="318"/>
      <c r="PIQ11" s="318"/>
      <c r="PIR11" s="318"/>
      <c r="PIS11" s="318"/>
      <c r="PIT11" s="318"/>
      <c r="PIU11" s="318"/>
      <c r="PIV11" s="318"/>
      <c r="PIW11" s="318"/>
      <c r="PIX11" s="318"/>
      <c r="PIY11" s="318"/>
      <c r="PIZ11" s="318"/>
      <c r="PJA11" s="318"/>
      <c r="PJB11" s="318"/>
      <c r="PJC11" s="318"/>
      <c r="PJD11" s="318"/>
      <c r="PJE11" s="318"/>
      <c r="PJF11" s="318"/>
      <c r="PJG11" s="318"/>
      <c r="PJH11" s="318"/>
      <c r="PJI11" s="318"/>
      <c r="PJJ11" s="318"/>
      <c r="PJK11" s="318"/>
      <c r="PJL11" s="318"/>
      <c r="PJM11" s="318"/>
      <c r="PJN11" s="318"/>
      <c r="PJO11" s="318"/>
      <c r="PJP11" s="318"/>
      <c r="PJQ11" s="318"/>
      <c r="PJR11" s="318"/>
      <c r="PJS11" s="318"/>
      <c r="PJT11" s="318"/>
      <c r="PJU11" s="318"/>
      <c r="PJV11" s="318"/>
      <c r="PJW11" s="318"/>
      <c r="PJX11" s="318"/>
      <c r="PJY11" s="318"/>
      <c r="PJZ11" s="318"/>
      <c r="PKA11" s="318"/>
      <c r="PKB11" s="318"/>
      <c r="PKC11" s="318"/>
      <c r="PKD11" s="318"/>
      <c r="PKE11" s="318"/>
      <c r="PKF11" s="318"/>
      <c r="PKG11" s="318"/>
      <c r="PKH11" s="318"/>
      <c r="PKI11" s="318"/>
      <c r="PKJ11" s="318"/>
      <c r="PKK11" s="318"/>
      <c r="PKL11" s="318"/>
      <c r="PKM11" s="318"/>
      <c r="PKN11" s="318"/>
      <c r="PKO11" s="318"/>
      <c r="PKP11" s="318"/>
      <c r="PKQ11" s="318"/>
      <c r="PKR11" s="318"/>
      <c r="PKS11" s="318"/>
      <c r="PKT11" s="318"/>
      <c r="PKU11" s="318"/>
      <c r="PKV11" s="318"/>
      <c r="PKW11" s="318"/>
      <c r="PKX11" s="318"/>
      <c r="PKY11" s="318"/>
      <c r="PKZ11" s="318"/>
      <c r="PLA11" s="318"/>
      <c r="PLB11" s="318"/>
      <c r="PLC11" s="318"/>
      <c r="PLD11" s="318"/>
      <c r="PLE11" s="318"/>
      <c r="PLF11" s="318"/>
      <c r="PLG11" s="318"/>
      <c r="PLH11" s="318"/>
      <c r="PLI11" s="318"/>
      <c r="PLJ11" s="318"/>
      <c r="PLK11" s="318"/>
      <c r="PLL11" s="318"/>
      <c r="PLM11" s="318"/>
      <c r="PLN11" s="318"/>
      <c r="PLO11" s="318"/>
      <c r="PLP11" s="318"/>
      <c r="PLQ11" s="318"/>
      <c r="PLR11" s="318"/>
      <c r="PLS11" s="318"/>
      <c r="PLT11" s="318"/>
      <c r="PLU11" s="318"/>
      <c r="PLV11" s="318"/>
      <c r="PLW11" s="318"/>
      <c r="PLX11" s="318"/>
      <c r="PLY11" s="318"/>
      <c r="PLZ11" s="318"/>
      <c r="PMA11" s="318"/>
      <c r="PMB11" s="318"/>
      <c r="PMC11" s="318"/>
      <c r="PMD11" s="318"/>
      <c r="PME11" s="318"/>
      <c r="PMF11" s="318"/>
      <c r="PMG11" s="318"/>
      <c r="PMH11" s="318"/>
      <c r="PMI11" s="318"/>
      <c r="PMJ11" s="318"/>
      <c r="PMK11" s="318"/>
      <c r="PML11" s="318"/>
      <c r="PMM11" s="318"/>
      <c r="PMN11" s="318"/>
      <c r="PMO11" s="318"/>
      <c r="PMP11" s="318"/>
      <c r="PMQ11" s="318"/>
      <c r="PMR11" s="318"/>
      <c r="PMS11" s="318"/>
      <c r="PMT11" s="318"/>
      <c r="PMU11" s="318"/>
      <c r="PMV11" s="318"/>
      <c r="PMW11" s="318"/>
      <c r="PMX11" s="318"/>
      <c r="PMY11" s="318"/>
      <c r="PMZ11" s="318"/>
      <c r="PNA11" s="318"/>
      <c r="PNB11" s="318"/>
      <c r="PNC11" s="318"/>
      <c r="PND11" s="318"/>
      <c r="PNE11" s="318"/>
      <c r="PNF11" s="318"/>
      <c r="PNG11" s="318"/>
      <c r="PNH11" s="318"/>
      <c r="PNI11" s="318"/>
      <c r="PNJ11" s="318"/>
      <c r="PNK11" s="318"/>
      <c r="PNL11" s="318"/>
      <c r="PNM11" s="318"/>
      <c r="PNN11" s="318"/>
      <c r="PNO11" s="318"/>
      <c r="PNP11" s="318"/>
      <c r="PNQ11" s="318"/>
      <c r="PNR11" s="318"/>
      <c r="PNS11" s="318"/>
      <c r="PNT11" s="318"/>
      <c r="PNU11" s="318"/>
      <c r="PNV11" s="318"/>
      <c r="PNW11" s="318"/>
      <c r="PNX11" s="318"/>
      <c r="PNY11" s="318"/>
      <c r="PNZ11" s="318"/>
      <c r="POA11" s="318"/>
      <c r="POB11" s="318"/>
      <c r="POC11" s="318"/>
      <c r="POD11" s="318"/>
      <c r="POE11" s="318"/>
      <c r="POF11" s="318"/>
      <c r="POG11" s="318"/>
      <c r="POH11" s="318"/>
      <c r="POI11" s="318"/>
      <c r="POJ11" s="318"/>
      <c r="POK11" s="318"/>
      <c r="POL11" s="318"/>
      <c r="POM11" s="318"/>
      <c r="PON11" s="318"/>
      <c r="POO11" s="318"/>
      <c r="POP11" s="318"/>
      <c r="POQ11" s="318"/>
      <c r="POR11" s="318"/>
      <c r="POS11" s="318"/>
      <c r="POT11" s="318"/>
      <c r="POU11" s="318"/>
      <c r="POV11" s="318"/>
      <c r="POW11" s="318"/>
      <c r="POX11" s="318"/>
      <c r="POY11" s="318"/>
      <c r="POZ11" s="318"/>
      <c r="PPA11" s="318"/>
      <c r="PPB11" s="318"/>
      <c r="PPC11" s="318"/>
      <c r="PPD11" s="318"/>
      <c r="PPE11" s="318"/>
      <c r="PPF11" s="318"/>
      <c r="PPG11" s="318"/>
      <c r="PPH11" s="318"/>
      <c r="PPI11" s="318"/>
      <c r="PPJ11" s="318"/>
      <c r="PPK11" s="318"/>
      <c r="PPL11" s="318"/>
      <c r="PPM11" s="318"/>
      <c r="PPN11" s="318"/>
      <c r="PPO11" s="318"/>
      <c r="PPP11" s="318"/>
      <c r="PPQ11" s="318"/>
      <c r="PPR11" s="318"/>
      <c r="PPS11" s="318"/>
      <c r="PPT11" s="318"/>
      <c r="PPU11" s="318"/>
      <c r="PPV11" s="318"/>
      <c r="PPW11" s="318"/>
      <c r="PPX11" s="318"/>
      <c r="PPY11" s="318"/>
      <c r="PPZ11" s="318"/>
      <c r="PQA11" s="318"/>
      <c r="PQB11" s="318"/>
      <c r="PQC11" s="318"/>
      <c r="PQD11" s="318"/>
      <c r="PQE11" s="318"/>
      <c r="PQF11" s="318"/>
      <c r="PQG11" s="318"/>
      <c r="PQH11" s="318"/>
      <c r="PQI11" s="318"/>
      <c r="PQJ11" s="318"/>
      <c r="PQK11" s="318"/>
      <c r="PQL11" s="318"/>
      <c r="PQM11" s="318"/>
      <c r="PQN11" s="318"/>
      <c r="PQO11" s="318"/>
      <c r="PQP11" s="318"/>
      <c r="PQQ11" s="318"/>
      <c r="PQR11" s="318"/>
      <c r="PQS11" s="318"/>
      <c r="PQT11" s="318"/>
      <c r="PQU11" s="318"/>
      <c r="PQV11" s="318"/>
      <c r="PQW11" s="318"/>
      <c r="PQX11" s="318"/>
      <c r="PQY11" s="318"/>
      <c r="PQZ11" s="318"/>
      <c r="PRA11" s="318"/>
      <c r="PRB11" s="318"/>
      <c r="PRC11" s="318"/>
      <c r="PRD11" s="318"/>
      <c r="PRE11" s="318"/>
      <c r="PRF11" s="318"/>
      <c r="PRG11" s="318"/>
      <c r="PRH11" s="318"/>
      <c r="PRI11" s="318"/>
      <c r="PRJ11" s="318"/>
      <c r="PRK11" s="318"/>
      <c r="PRL11" s="318"/>
      <c r="PRM11" s="318"/>
      <c r="PRN11" s="318"/>
      <c r="PRO11" s="318"/>
      <c r="PRP11" s="318"/>
      <c r="PRQ11" s="318"/>
      <c r="PRR11" s="318"/>
      <c r="PRS11" s="318"/>
      <c r="PRT11" s="318"/>
      <c r="PRU11" s="318"/>
      <c r="PRV11" s="318"/>
      <c r="PRW11" s="318"/>
      <c r="PRX11" s="318"/>
      <c r="PRY11" s="318"/>
      <c r="PRZ11" s="318"/>
      <c r="PSA11" s="318"/>
      <c r="PSB11" s="318"/>
      <c r="PSC11" s="318"/>
      <c r="PSD11" s="318"/>
      <c r="PSE11" s="318"/>
      <c r="PSF11" s="318"/>
      <c r="PSG11" s="318"/>
      <c r="PSH11" s="318"/>
      <c r="PSI11" s="318"/>
      <c r="PSJ11" s="318"/>
      <c r="PSK11" s="318"/>
      <c r="PSL11" s="318"/>
      <c r="PSM11" s="318"/>
      <c r="PSN11" s="318"/>
      <c r="PSO11" s="318"/>
      <c r="PSP11" s="318"/>
      <c r="PSQ11" s="318"/>
      <c r="PSR11" s="318"/>
      <c r="PSS11" s="318"/>
      <c r="PST11" s="318"/>
      <c r="PSU11" s="318"/>
      <c r="PSV11" s="318"/>
      <c r="PSW11" s="318"/>
      <c r="PSX11" s="318"/>
      <c r="PSY11" s="318"/>
      <c r="PSZ11" s="318"/>
      <c r="PTA11" s="318"/>
      <c r="PTB11" s="318"/>
      <c r="PTC11" s="318"/>
      <c r="PTD11" s="318"/>
      <c r="PTE11" s="318"/>
      <c r="PTF11" s="318"/>
      <c r="PTG11" s="318"/>
      <c r="PTH11" s="318"/>
      <c r="PTI11" s="318"/>
      <c r="PTJ11" s="318"/>
      <c r="PTK11" s="318"/>
      <c r="PTL11" s="318"/>
      <c r="PTM11" s="318"/>
      <c r="PTN11" s="318"/>
      <c r="PTO11" s="318"/>
      <c r="PTP11" s="318"/>
      <c r="PTQ11" s="318"/>
      <c r="PTR11" s="318"/>
      <c r="PTS11" s="318"/>
      <c r="PTT11" s="318"/>
      <c r="PTU11" s="318"/>
      <c r="PTV11" s="318"/>
      <c r="PTW11" s="318"/>
      <c r="PTX11" s="318"/>
      <c r="PTY11" s="318"/>
      <c r="PTZ11" s="318"/>
      <c r="PUA11" s="318"/>
      <c r="PUB11" s="318"/>
      <c r="PUC11" s="318"/>
      <c r="PUD11" s="318"/>
      <c r="PUE11" s="318"/>
      <c r="PUF11" s="318"/>
      <c r="PUG11" s="318"/>
      <c r="PUH11" s="318"/>
      <c r="PUI11" s="318"/>
      <c r="PUJ11" s="318"/>
      <c r="PUK11" s="318"/>
      <c r="PUL11" s="318"/>
      <c r="PUM11" s="318"/>
      <c r="PUN11" s="318"/>
      <c r="PUO11" s="318"/>
      <c r="PUP11" s="318"/>
      <c r="PUQ11" s="318"/>
      <c r="PUR11" s="318"/>
      <c r="PUS11" s="318"/>
      <c r="PUT11" s="318"/>
      <c r="PUU11" s="318"/>
      <c r="PUV11" s="318"/>
      <c r="PUW11" s="318"/>
      <c r="PUX11" s="318"/>
      <c r="PUY11" s="318"/>
      <c r="PUZ11" s="318"/>
      <c r="PVA11" s="318"/>
      <c r="PVB11" s="318"/>
      <c r="PVC11" s="318"/>
      <c r="PVD11" s="318"/>
      <c r="PVE11" s="318"/>
      <c r="PVF11" s="318"/>
      <c r="PVG11" s="318"/>
      <c r="PVH11" s="318"/>
      <c r="PVI11" s="318"/>
      <c r="PVJ11" s="318"/>
      <c r="PVK11" s="318"/>
      <c r="PVL11" s="318"/>
      <c r="PVM11" s="318"/>
      <c r="PVN11" s="318"/>
      <c r="PVO11" s="318"/>
      <c r="PVP11" s="318"/>
      <c r="PVQ11" s="318"/>
      <c r="PVR11" s="318"/>
      <c r="PVS11" s="318"/>
      <c r="PVT11" s="318"/>
      <c r="PVU11" s="318"/>
      <c r="PVV11" s="318"/>
      <c r="PVW11" s="318"/>
      <c r="PVX11" s="318"/>
      <c r="PVY11" s="318"/>
      <c r="PVZ11" s="318"/>
      <c r="PWA11" s="318"/>
      <c r="PWB11" s="318"/>
      <c r="PWC11" s="318"/>
      <c r="PWD11" s="318"/>
      <c r="PWE11" s="318"/>
      <c r="PWF11" s="318"/>
      <c r="PWG11" s="318"/>
      <c r="PWH11" s="318"/>
      <c r="PWI11" s="318"/>
      <c r="PWJ11" s="318"/>
      <c r="PWK11" s="318"/>
      <c r="PWL11" s="318"/>
      <c r="PWM11" s="318"/>
      <c r="PWN11" s="318"/>
      <c r="PWO11" s="318"/>
      <c r="PWP11" s="318"/>
      <c r="PWQ11" s="318"/>
      <c r="PWR11" s="318"/>
      <c r="PWS11" s="318"/>
      <c r="PWT11" s="318"/>
      <c r="PWU11" s="318"/>
      <c r="PWV11" s="318"/>
      <c r="PWW11" s="318"/>
      <c r="PWX11" s="318"/>
      <c r="PWY11" s="318"/>
      <c r="PWZ11" s="318"/>
      <c r="PXA11" s="318"/>
      <c r="PXB11" s="318"/>
      <c r="PXC11" s="318"/>
      <c r="PXD11" s="318"/>
      <c r="PXE11" s="318"/>
      <c r="PXF11" s="318"/>
      <c r="PXG11" s="318"/>
      <c r="PXH11" s="318"/>
      <c r="PXI11" s="318"/>
      <c r="PXJ11" s="318"/>
      <c r="PXK11" s="318"/>
      <c r="PXL11" s="318"/>
      <c r="PXM11" s="318"/>
      <c r="PXN11" s="318"/>
      <c r="PXO11" s="318"/>
      <c r="PXP11" s="318"/>
      <c r="PXQ11" s="318"/>
      <c r="PXR11" s="318"/>
      <c r="PXS11" s="318"/>
      <c r="PXT11" s="318"/>
      <c r="PXU11" s="318"/>
      <c r="PXV11" s="318"/>
      <c r="PXW11" s="318"/>
      <c r="PXX11" s="318"/>
      <c r="PXY11" s="318"/>
      <c r="PXZ11" s="318"/>
      <c r="PYA11" s="318"/>
      <c r="PYB11" s="318"/>
      <c r="PYC11" s="318"/>
      <c r="PYD11" s="318"/>
      <c r="PYE11" s="318"/>
      <c r="PYF11" s="318"/>
      <c r="PYG11" s="318"/>
      <c r="PYH11" s="318"/>
      <c r="PYI11" s="318"/>
      <c r="PYJ11" s="318"/>
      <c r="PYK11" s="318"/>
      <c r="PYL11" s="318"/>
      <c r="PYM11" s="318"/>
      <c r="PYN11" s="318"/>
      <c r="PYO11" s="318"/>
      <c r="PYP11" s="318"/>
      <c r="PYQ11" s="318"/>
      <c r="PYR11" s="318"/>
      <c r="PYS11" s="318"/>
      <c r="PYT11" s="318"/>
      <c r="PYU11" s="318"/>
      <c r="PYV11" s="318"/>
      <c r="PYW11" s="318"/>
      <c r="PYX11" s="318"/>
      <c r="PYY11" s="318"/>
      <c r="PYZ11" s="318"/>
      <c r="PZA11" s="318"/>
      <c r="PZB11" s="318"/>
      <c r="PZC11" s="318"/>
      <c r="PZD11" s="318"/>
      <c r="PZE11" s="318"/>
      <c r="PZF11" s="318"/>
      <c r="PZG11" s="318"/>
      <c r="PZH11" s="318"/>
      <c r="PZI11" s="318"/>
      <c r="PZJ11" s="318"/>
      <c r="PZK11" s="318"/>
      <c r="PZL11" s="318"/>
      <c r="PZM11" s="318"/>
      <c r="PZN11" s="318"/>
      <c r="PZO11" s="318"/>
      <c r="PZP11" s="318"/>
      <c r="PZQ11" s="318"/>
      <c r="PZR11" s="318"/>
      <c r="PZS11" s="318"/>
      <c r="PZT11" s="318"/>
      <c r="PZU11" s="318"/>
      <c r="PZV11" s="318"/>
      <c r="PZW11" s="318"/>
      <c r="PZX11" s="318"/>
      <c r="PZY11" s="318"/>
      <c r="PZZ11" s="318"/>
      <c r="QAA11" s="318"/>
      <c r="QAB11" s="318"/>
      <c r="QAC11" s="318"/>
      <c r="QAD11" s="318"/>
      <c r="QAE11" s="318"/>
      <c r="QAF11" s="318"/>
      <c r="QAG11" s="318"/>
      <c r="QAH11" s="318"/>
      <c r="QAI11" s="318"/>
      <c r="QAJ11" s="318"/>
      <c r="QAK11" s="318"/>
      <c r="QAL11" s="318"/>
      <c r="QAM11" s="318"/>
      <c r="QAN11" s="318"/>
      <c r="QAO11" s="318"/>
      <c r="QAP11" s="318"/>
      <c r="QAQ11" s="318"/>
      <c r="QAR11" s="318"/>
      <c r="QAS11" s="318"/>
      <c r="QAT11" s="318"/>
      <c r="QAU11" s="318"/>
      <c r="QAV11" s="318"/>
      <c r="QAW11" s="318"/>
      <c r="QAX11" s="318"/>
      <c r="QAY11" s="318"/>
      <c r="QAZ11" s="318"/>
      <c r="QBA11" s="318"/>
      <c r="QBB11" s="318"/>
      <c r="QBC11" s="318"/>
      <c r="QBD11" s="318"/>
      <c r="QBE11" s="318"/>
      <c r="QBF11" s="318"/>
      <c r="QBG11" s="318"/>
      <c r="QBH11" s="318"/>
      <c r="QBI11" s="318"/>
      <c r="QBJ11" s="318"/>
      <c r="QBK11" s="318"/>
      <c r="QBL11" s="318"/>
      <c r="QBM11" s="318"/>
      <c r="QBN11" s="318"/>
      <c r="QBO11" s="318"/>
      <c r="QBP11" s="318"/>
      <c r="QBQ11" s="318"/>
      <c r="QBR11" s="318"/>
      <c r="QBS11" s="318"/>
      <c r="QBT11" s="318"/>
      <c r="QBU11" s="318"/>
      <c r="QBV11" s="318"/>
      <c r="QBW11" s="318"/>
      <c r="QBX11" s="318"/>
      <c r="QBY11" s="318"/>
      <c r="QBZ11" s="318"/>
      <c r="QCA11" s="318"/>
      <c r="QCB11" s="318"/>
      <c r="QCC11" s="318"/>
      <c r="QCD11" s="318"/>
      <c r="QCE11" s="318"/>
      <c r="QCF11" s="318"/>
      <c r="QCG11" s="318"/>
      <c r="QCH11" s="318"/>
      <c r="QCI11" s="318"/>
      <c r="QCJ11" s="318"/>
      <c r="QCK11" s="318"/>
      <c r="QCL11" s="318"/>
      <c r="QCM11" s="318"/>
      <c r="QCN11" s="318"/>
      <c r="QCO11" s="318"/>
      <c r="QCP11" s="318"/>
      <c r="QCQ11" s="318"/>
      <c r="QCR11" s="318"/>
      <c r="QCS11" s="318"/>
      <c r="QCT11" s="318"/>
      <c r="QCU11" s="318"/>
      <c r="QCV11" s="318"/>
      <c r="QCW11" s="318"/>
      <c r="QCX11" s="318"/>
      <c r="QCY11" s="318"/>
      <c r="QCZ11" s="318"/>
      <c r="QDA11" s="318"/>
      <c r="QDB11" s="318"/>
      <c r="QDC11" s="318"/>
      <c r="QDD11" s="318"/>
      <c r="QDE11" s="318"/>
      <c r="QDF11" s="318"/>
      <c r="QDG11" s="318"/>
      <c r="QDH11" s="318"/>
      <c r="QDI11" s="318"/>
      <c r="QDJ11" s="318"/>
      <c r="QDK11" s="318"/>
      <c r="QDL11" s="318"/>
      <c r="QDM11" s="318"/>
      <c r="QDN11" s="318"/>
      <c r="QDO11" s="318"/>
      <c r="QDP11" s="318"/>
      <c r="QDQ11" s="318"/>
      <c r="QDR11" s="318"/>
      <c r="QDS11" s="318"/>
      <c r="QDT11" s="318"/>
      <c r="QDU11" s="318"/>
      <c r="QDV11" s="318"/>
      <c r="QDW11" s="318"/>
      <c r="QDX11" s="318"/>
      <c r="QDY11" s="318"/>
      <c r="QDZ11" s="318"/>
      <c r="QEA11" s="318"/>
      <c r="QEB11" s="318"/>
      <c r="QEC11" s="318"/>
      <c r="QED11" s="318"/>
      <c r="QEE11" s="318"/>
      <c r="QEF11" s="318"/>
      <c r="QEG11" s="318"/>
      <c r="QEH11" s="318"/>
      <c r="QEI11" s="318"/>
      <c r="QEJ11" s="318"/>
      <c r="QEK11" s="318"/>
      <c r="QEL11" s="318"/>
      <c r="QEM11" s="318"/>
      <c r="QEN11" s="318"/>
      <c r="QEO11" s="318"/>
      <c r="QEP11" s="318"/>
      <c r="QEQ11" s="318"/>
      <c r="QER11" s="318"/>
      <c r="QES11" s="318"/>
      <c r="QET11" s="318"/>
      <c r="QEU11" s="318"/>
      <c r="QEV11" s="318"/>
      <c r="QEW11" s="318"/>
      <c r="QEX11" s="318"/>
      <c r="QEY11" s="318"/>
      <c r="QEZ11" s="318"/>
      <c r="QFA11" s="318"/>
      <c r="QFB11" s="318"/>
      <c r="QFC11" s="318"/>
      <c r="QFD11" s="318"/>
      <c r="QFE11" s="318"/>
      <c r="QFF11" s="318"/>
      <c r="QFG11" s="318"/>
      <c r="QFH11" s="318"/>
      <c r="QFI11" s="318"/>
      <c r="QFJ11" s="318"/>
      <c r="QFK11" s="318"/>
      <c r="QFL11" s="318"/>
      <c r="QFM11" s="318"/>
      <c r="QFN11" s="318"/>
      <c r="QFO11" s="318"/>
      <c r="QFP11" s="318"/>
      <c r="QFQ11" s="318"/>
      <c r="QFR11" s="318"/>
      <c r="QFS11" s="318"/>
      <c r="QFT11" s="318"/>
      <c r="QFU11" s="318"/>
      <c r="QFV11" s="318"/>
      <c r="QFW11" s="318"/>
      <c r="QFX11" s="318"/>
      <c r="QFY11" s="318"/>
      <c r="QFZ11" s="318"/>
      <c r="QGA11" s="318"/>
      <c r="QGB11" s="318"/>
      <c r="QGC11" s="318"/>
      <c r="QGD11" s="318"/>
      <c r="QGE11" s="318"/>
      <c r="QGF11" s="318"/>
      <c r="QGG11" s="318"/>
      <c r="QGH11" s="318"/>
      <c r="QGI11" s="318"/>
      <c r="QGJ11" s="318"/>
      <c r="QGK11" s="318"/>
      <c r="QGL11" s="318"/>
      <c r="QGM11" s="318"/>
      <c r="QGN11" s="318"/>
      <c r="QGO11" s="318"/>
      <c r="QGP11" s="318"/>
      <c r="QGQ11" s="318"/>
      <c r="QGR11" s="318"/>
      <c r="QGS11" s="318"/>
      <c r="QGT11" s="318"/>
      <c r="QGU11" s="318"/>
      <c r="QGV11" s="318"/>
      <c r="QGW11" s="318"/>
      <c r="QGX11" s="318"/>
      <c r="QGY11" s="318"/>
      <c r="QGZ11" s="318"/>
      <c r="QHA11" s="318"/>
      <c r="QHB11" s="318"/>
      <c r="QHC11" s="318"/>
      <c r="QHD11" s="318"/>
      <c r="QHE11" s="318"/>
      <c r="QHF11" s="318"/>
      <c r="QHG11" s="318"/>
      <c r="QHH11" s="318"/>
      <c r="QHI11" s="318"/>
      <c r="QHJ11" s="318"/>
      <c r="QHK11" s="318"/>
      <c r="QHL11" s="318"/>
      <c r="QHM11" s="318"/>
      <c r="QHN11" s="318"/>
      <c r="QHO11" s="318"/>
      <c r="QHP11" s="318"/>
      <c r="QHQ11" s="318"/>
      <c r="QHR11" s="318"/>
      <c r="QHS11" s="318"/>
      <c r="QHT11" s="318"/>
      <c r="QHU11" s="318"/>
      <c r="QHV11" s="318"/>
      <c r="QHW11" s="318"/>
      <c r="QHX11" s="318"/>
      <c r="QHY11" s="318"/>
      <c r="QHZ11" s="318"/>
      <c r="QIA11" s="318"/>
      <c r="QIB11" s="318"/>
      <c r="QIC11" s="318"/>
      <c r="QID11" s="318"/>
      <c r="QIE11" s="318"/>
      <c r="QIF11" s="318"/>
      <c r="QIG11" s="318"/>
      <c r="QIH11" s="318"/>
      <c r="QII11" s="318"/>
      <c r="QIJ11" s="318"/>
      <c r="QIK11" s="318"/>
      <c r="QIL11" s="318"/>
      <c r="QIM11" s="318"/>
      <c r="QIN11" s="318"/>
      <c r="QIO11" s="318"/>
      <c r="QIP11" s="318"/>
      <c r="QIQ11" s="318"/>
      <c r="QIR11" s="318"/>
      <c r="QIS11" s="318"/>
      <c r="QIT11" s="318"/>
      <c r="QIU11" s="318"/>
      <c r="QIV11" s="318"/>
      <c r="QIW11" s="318"/>
      <c r="QIX11" s="318"/>
      <c r="QIY11" s="318"/>
      <c r="QIZ11" s="318"/>
      <c r="QJA11" s="318"/>
      <c r="QJB11" s="318"/>
      <c r="QJC11" s="318"/>
      <c r="QJD11" s="318"/>
      <c r="QJE11" s="318"/>
      <c r="QJF11" s="318"/>
      <c r="QJG11" s="318"/>
      <c r="QJH11" s="318"/>
      <c r="QJI11" s="318"/>
      <c r="QJJ11" s="318"/>
      <c r="QJK11" s="318"/>
      <c r="QJL11" s="318"/>
      <c r="QJM11" s="318"/>
      <c r="QJN11" s="318"/>
      <c r="QJO11" s="318"/>
      <c r="QJP11" s="318"/>
      <c r="QJQ11" s="318"/>
      <c r="QJR11" s="318"/>
      <c r="QJS11" s="318"/>
      <c r="QJT11" s="318"/>
      <c r="QJU11" s="318"/>
      <c r="QJV11" s="318"/>
      <c r="QJW11" s="318"/>
      <c r="QJX11" s="318"/>
      <c r="QJY11" s="318"/>
      <c r="QJZ11" s="318"/>
      <c r="QKA11" s="318"/>
      <c r="QKB11" s="318"/>
      <c r="QKC11" s="318"/>
      <c r="QKD11" s="318"/>
      <c r="QKE11" s="318"/>
      <c r="QKF11" s="318"/>
      <c r="QKG11" s="318"/>
      <c r="QKH11" s="318"/>
      <c r="QKI11" s="318"/>
      <c r="QKJ11" s="318"/>
      <c r="QKK11" s="318"/>
      <c r="QKL11" s="318"/>
      <c r="QKM11" s="318"/>
      <c r="QKN11" s="318"/>
      <c r="QKO11" s="318"/>
      <c r="QKP11" s="318"/>
      <c r="QKQ11" s="318"/>
      <c r="QKR11" s="318"/>
      <c r="QKS11" s="318"/>
      <c r="QKT11" s="318"/>
      <c r="QKU11" s="318"/>
      <c r="QKV11" s="318"/>
      <c r="QKW11" s="318"/>
      <c r="QKX11" s="318"/>
      <c r="QKY11" s="318"/>
      <c r="QKZ11" s="318"/>
      <c r="QLA11" s="318"/>
      <c r="QLB11" s="318"/>
      <c r="QLC11" s="318"/>
      <c r="QLD11" s="318"/>
      <c r="QLE11" s="318"/>
      <c r="QLF11" s="318"/>
      <c r="QLG11" s="318"/>
      <c r="QLH11" s="318"/>
      <c r="QLI11" s="318"/>
      <c r="QLJ11" s="318"/>
      <c r="QLK11" s="318"/>
      <c r="QLL11" s="318"/>
      <c r="QLM11" s="318"/>
      <c r="QLN11" s="318"/>
      <c r="QLO11" s="318"/>
      <c r="QLP11" s="318"/>
      <c r="QLQ11" s="318"/>
      <c r="QLR11" s="318"/>
      <c r="QLS11" s="318"/>
      <c r="QLT11" s="318"/>
      <c r="QLU11" s="318"/>
      <c r="QLV11" s="318"/>
      <c r="QLW11" s="318"/>
      <c r="QLX11" s="318"/>
      <c r="QLY11" s="318"/>
      <c r="QLZ11" s="318"/>
      <c r="QMA11" s="318"/>
      <c r="QMB11" s="318"/>
      <c r="QMC11" s="318"/>
      <c r="QMD11" s="318"/>
      <c r="QME11" s="318"/>
      <c r="QMF11" s="318"/>
      <c r="QMG11" s="318"/>
      <c r="QMH11" s="318"/>
      <c r="QMI11" s="318"/>
      <c r="QMJ11" s="318"/>
      <c r="QMK11" s="318"/>
      <c r="QML11" s="318"/>
      <c r="QMM11" s="318"/>
      <c r="QMN11" s="318"/>
      <c r="QMO11" s="318"/>
      <c r="QMP11" s="318"/>
      <c r="QMQ11" s="318"/>
      <c r="QMR11" s="318"/>
      <c r="QMS11" s="318"/>
      <c r="QMT11" s="318"/>
      <c r="QMU11" s="318"/>
      <c r="QMV11" s="318"/>
      <c r="QMW11" s="318"/>
      <c r="QMX11" s="318"/>
      <c r="QMY11" s="318"/>
      <c r="QMZ11" s="318"/>
      <c r="QNA11" s="318"/>
      <c r="QNB11" s="318"/>
      <c r="QNC11" s="318"/>
      <c r="QND11" s="318"/>
      <c r="QNE11" s="318"/>
      <c r="QNF11" s="318"/>
      <c r="QNG11" s="318"/>
      <c r="QNH11" s="318"/>
      <c r="QNI11" s="318"/>
      <c r="QNJ11" s="318"/>
      <c r="QNK11" s="318"/>
      <c r="QNL11" s="318"/>
      <c r="QNM11" s="318"/>
      <c r="QNN11" s="318"/>
      <c r="QNO11" s="318"/>
      <c r="QNP11" s="318"/>
      <c r="QNQ11" s="318"/>
      <c r="QNR11" s="318"/>
      <c r="QNS11" s="318"/>
      <c r="QNT11" s="318"/>
      <c r="QNU11" s="318"/>
      <c r="QNV11" s="318"/>
      <c r="QNW11" s="318"/>
      <c r="QNX11" s="318"/>
      <c r="QNY11" s="318"/>
      <c r="QNZ11" s="318"/>
      <c r="QOA11" s="318"/>
      <c r="QOB11" s="318"/>
      <c r="QOC11" s="318"/>
      <c r="QOD11" s="318"/>
      <c r="QOE11" s="318"/>
      <c r="QOF11" s="318"/>
      <c r="QOG11" s="318"/>
      <c r="QOH11" s="318"/>
      <c r="QOI11" s="318"/>
      <c r="QOJ11" s="318"/>
      <c r="QOK11" s="318"/>
      <c r="QOL11" s="318"/>
      <c r="QOM11" s="318"/>
      <c r="QON11" s="318"/>
      <c r="QOO11" s="318"/>
      <c r="QOP11" s="318"/>
      <c r="QOQ11" s="318"/>
      <c r="QOR11" s="318"/>
      <c r="QOS11" s="318"/>
      <c r="QOT11" s="318"/>
      <c r="QOU11" s="318"/>
      <c r="QOV11" s="318"/>
      <c r="QOW11" s="318"/>
      <c r="QOX11" s="318"/>
      <c r="QOY11" s="318"/>
      <c r="QOZ11" s="318"/>
      <c r="QPA11" s="318"/>
      <c r="QPB11" s="318"/>
      <c r="QPC11" s="318"/>
      <c r="QPD11" s="318"/>
      <c r="QPE11" s="318"/>
      <c r="QPF11" s="318"/>
      <c r="QPG11" s="318"/>
      <c r="QPH11" s="318"/>
      <c r="QPI11" s="318"/>
      <c r="QPJ11" s="318"/>
      <c r="QPK11" s="318"/>
      <c r="QPL11" s="318"/>
      <c r="QPM11" s="318"/>
      <c r="QPN11" s="318"/>
      <c r="QPO11" s="318"/>
      <c r="QPP11" s="318"/>
      <c r="QPQ11" s="318"/>
      <c r="QPR11" s="318"/>
      <c r="QPS11" s="318"/>
      <c r="QPT11" s="318"/>
      <c r="QPU11" s="318"/>
      <c r="QPV11" s="318"/>
      <c r="QPW11" s="318"/>
      <c r="QPX11" s="318"/>
      <c r="QPY11" s="318"/>
      <c r="QPZ11" s="318"/>
      <c r="QQA11" s="318"/>
      <c r="QQB11" s="318"/>
      <c r="QQC11" s="318"/>
      <c r="QQD11" s="318"/>
      <c r="QQE11" s="318"/>
      <c r="QQF11" s="318"/>
      <c r="QQG11" s="318"/>
      <c r="QQH11" s="318"/>
      <c r="QQI11" s="318"/>
      <c r="QQJ11" s="318"/>
      <c r="QQK11" s="318"/>
      <c r="QQL11" s="318"/>
      <c r="QQM11" s="318"/>
      <c r="QQN11" s="318"/>
      <c r="QQO11" s="318"/>
      <c r="QQP11" s="318"/>
      <c r="QQQ11" s="318"/>
      <c r="QQR11" s="318"/>
      <c r="QQS11" s="318"/>
      <c r="QQT11" s="318"/>
      <c r="QQU11" s="318"/>
      <c r="QQV11" s="318"/>
      <c r="QQW11" s="318"/>
      <c r="QQX11" s="318"/>
      <c r="QQY11" s="318"/>
      <c r="QQZ11" s="318"/>
      <c r="QRA11" s="318"/>
      <c r="QRB11" s="318"/>
      <c r="QRC11" s="318"/>
      <c r="QRD11" s="318"/>
      <c r="QRE11" s="318"/>
      <c r="QRF11" s="318"/>
      <c r="QRG11" s="318"/>
      <c r="QRH11" s="318"/>
      <c r="QRI11" s="318"/>
      <c r="QRJ11" s="318"/>
      <c r="QRK11" s="318"/>
      <c r="QRL11" s="318"/>
      <c r="QRM11" s="318"/>
      <c r="QRN11" s="318"/>
      <c r="QRO11" s="318"/>
      <c r="QRP11" s="318"/>
      <c r="QRQ11" s="318"/>
      <c r="QRR11" s="318"/>
      <c r="QRS11" s="318"/>
      <c r="QRT11" s="318"/>
      <c r="QRU11" s="318"/>
      <c r="QRV11" s="318"/>
      <c r="QRW11" s="318"/>
      <c r="QRX11" s="318"/>
      <c r="QRY11" s="318"/>
      <c r="QRZ11" s="318"/>
      <c r="QSA11" s="318"/>
      <c r="QSB11" s="318"/>
      <c r="QSC11" s="318"/>
      <c r="QSD11" s="318"/>
      <c r="QSE11" s="318"/>
      <c r="QSF11" s="318"/>
      <c r="QSG11" s="318"/>
      <c r="QSH11" s="318"/>
      <c r="QSI11" s="318"/>
      <c r="QSJ11" s="318"/>
      <c r="QSK11" s="318"/>
      <c r="QSL11" s="318"/>
      <c r="QSM11" s="318"/>
      <c r="QSN11" s="318"/>
      <c r="QSO11" s="318"/>
      <c r="QSP11" s="318"/>
      <c r="QSQ11" s="318"/>
      <c r="QSR11" s="318"/>
      <c r="QSS11" s="318"/>
      <c r="QST11" s="318"/>
      <c r="QSU11" s="318"/>
      <c r="QSV11" s="318"/>
      <c r="QSW11" s="318"/>
      <c r="QSX11" s="318"/>
      <c r="QSY11" s="318"/>
      <c r="QSZ11" s="318"/>
      <c r="QTA11" s="318"/>
      <c r="QTB11" s="318"/>
      <c r="QTC11" s="318"/>
      <c r="QTD11" s="318"/>
      <c r="QTE11" s="318"/>
      <c r="QTF11" s="318"/>
      <c r="QTG11" s="318"/>
      <c r="QTH11" s="318"/>
      <c r="QTI11" s="318"/>
      <c r="QTJ11" s="318"/>
      <c r="QTK11" s="318"/>
      <c r="QTL11" s="318"/>
      <c r="QTM11" s="318"/>
      <c r="QTN11" s="318"/>
      <c r="QTO11" s="318"/>
      <c r="QTP11" s="318"/>
      <c r="QTQ11" s="318"/>
      <c r="QTR11" s="318"/>
      <c r="QTS11" s="318"/>
      <c r="QTT11" s="318"/>
      <c r="QTU11" s="318"/>
      <c r="QTV11" s="318"/>
      <c r="QTW11" s="318"/>
      <c r="QTX11" s="318"/>
      <c r="QTY11" s="318"/>
      <c r="QTZ11" s="318"/>
      <c r="QUA11" s="318"/>
      <c r="QUB11" s="318"/>
      <c r="QUC11" s="318"/>
      <c r="QUD11" s="318"/>
      <c r="QUE11" s="318"/>
      <c r="QUF11" s="318"/>
      <c r="QUG11" s="318"/>
      <c r="QUH11" s="318"/>
      <c r="QUI11" s="318"/>
      <c r="QUJ11" s="318"/>
      <c r="QUK11" s="318"/>
      <c r="QUL11" s="318"/>
      <c r="QUM11" s="318"/>
      <c r="QUN11" s="318"/>
      <c r="QUO11" s="318"/>
      <c r="QUP11" s="318"/>
      <c r="QUQ11" s="318"/>
      <c r="QUR11" s="318"/>
      <c r="QUS11" s="318"/>
      <c r="QUT11" s="318"/>
      <c r="QUU11" s="318"/>
      <c r="QUV11" s="318"/>
      <c r="QUW11" s="318"/>
      <c r="QUX11" s="318"/>
      <c r="QUY11" s="318"/>
      <c r="QUZ11" s="318"/>
      <c r="QVA11" s="318"/>
      <c r="QVB11" s="318"/>
      <c r="QVC11" s="318"/>
      <c r="QVD11" s="318"/>
      <c r="QVE11" s="318"/>
      <c r="QVF11" s="318"/>
      <c r="QVG11" s="318"/>
      <c r="QVH11" s="318"/>
      <c r="QVI11" s="318"/>
      <c r="QVJ11" s="318"/>
      <c r="QVK11" s="318"/>
      <c r="QVL11" s="318"/>
      <c r="QVM11" s="318"/>
      <c r="QVN11" s="318"/>
      <c r="QVO11" s="318"/>
      <c r="QVP11" s="318"/>
      <c r="QVQ11" s="318"/>
      <c r="QVR11" s="318"/>
      <c r="QVS11" s="318"/>
      <c r="QVT11" s="318"/>
      <c r="QVU11" s="318"/>
      <c r="QVV11" s="318"/>
      <c r="QVW11" s="318"/>
      <c r="QVX11" s="318"/>
      <c r="QVY11" s="318"/>
      <c r="QVZ11" s="318"/>
      <c r="QWA11" s="318"/>
      <c r="QWB11" s="318"/>
      <c r="QWC11" s="318"/>
      <c r="QWD11" s="318"/>
      <c r="QWE11" s="318"/>
      <c r="QWF11" s="318"/>
      <c r="QWG11" s="318"/>
      <c r="QWH11" s="318"/>
      <c r="QWI11" s="318"/>
      <c r="QWJ11" s="318"/>
      <c r="QWK11" s="318"/>
      <c r="QWL11" s="318"/>
      <c r="QWM11" s="318"/>
      <c r="QWN11" s="318"/>
      <c r="QWO11" s="318"/>
      <c r="QWP11" s="318"/>
      <c r="QWQ11" s="318"/>
      <c r="QWR11" s="318"/>
      <c r="QWS11" s="318"/>
      <c r="QWT11" s="318"/>
      <c r="QWU11" s="318"/>
      <c r="QWV11" s="318"/>
      <c r="QWW11" s="318"/>
      <c r="QWX11" s="318"/>
      <c r="QWY11" s="318"/>
      <c r="QWZ11" s="318"/>
      <c r="QXA11" s="318"/>
      <c r="QXB11" s="318"/>
      <c r="QXC11" s="318"/>
      <c r="QXD11" s="318"/>
      <c r="QXE11" s="318"/>
      <c r="QXF11" s="318"/>
      <c r="QXG11" s="318"/>
      <c r="QXH11" s="318"/>
      <c r="QXI11" s="318"/>
      <c r="QXJ11" s="318"/>
      <c r="QXK11" s="318"/>
      <c r="QXL11" s="318"/>
      <c r="QXM11" s="318"/>
      <c r="QXN11" s="318"/>
      <c r="QXO11" s="318"/>
      <c r="QXP11" s="318"/>
      <c r="QXQ11" s="318"/>
      <c r="QXR11" s="318"/>
      <c r="QXS11" s="318"/>
      <c r="QXT11" s="318"/>
      <c r="QXU11" s="318"/>
      <c r="QXV11" s="318"/>
      <c r="QXW11" s="318"/>
      <c r="QXX11" s="318"/>
      <c r="QXY11" s="318"/>
      <c r="QXZ11" s="318"/>
      <c r="QYA11" s="318"/>
      <c r="QYB11" s="318"/>
      <c r="QYC11" s="318"/>
      <c r="QYD11" s="318"/>
      <c r="QYE11" s="318"/>
      <c r="QYF11" s="318"/>
      <c r="QYG11" s="318"/>
      <c r="QYH11" s="318"/>
      <c r="QYI11" s="318"/>
      <c r="QYJ11" s="318"/>
      <c r="QYK11" s="318"/>
      <c r="QYL11" s="318"/>
      <c r="QYM11" s="318"/>
      <c r="QYN11" s="318"/>
      <c r="QYO11" s="318"/>
      <c r="QYP11" s="318"/>
      <c r="QYQ11" s="318"/>
      <c r="QYR11" s="318"/>
      <c r="QYS11" s="318"/>
      <c r="QYT11" s="318"/>
      <c r="QYU11" s="318"/>
      <c r="QYV11" s="318"/>
      <c r="QYW11" s="318"/>
      <c r="QYX11" s="318"/>
      <c r="QYY11" s="318"/>
      <c r="QYZ11" s="318"/>
      <c r="QZA11" s="318"/>
      <c r="QZB11" s="318"/>
      <c r="QZC11" s="318"/>
      <c r="QZD11" s="318"/>
      <c r="QZE11" s="318"/>
      <c r="QZF11" s="318"/>
      <c r="QZG11" s="318"/>
      <c r="QZH11" s="318"/>
      <c r="QZI11" s="318"/>
      <c r="QZJ11" s="318"/>
      <c r="QZK11" s="318"/>
      <c r="QZL11" s="318"/>
      <c r="QZM11" s="318"/>
      <c r="QZN11" s="318"/>
      <c r="QZO11" s="318"/>
      <c r="QZP11" s="318"/>
      <c r="QZQ11" s="318"/>
      <c r="QZR11" s="318"/>
      <c r="QZS11" s="318"/>
      <c r="QZT11" s="318"/>
      <c r="QZU11" s="318"/>
      <c r="QZV11" s="318"/>
      <c r="QZW11" s="318"/>
      <c r="QZX11" s="318"/>
      <c r="QZY11" s="318"/>
      <c r="QZZ11" s="318"/>
      <c r="RAA11" s="318"/>
      <c r="RAB11" s="318"/>
      <c r="RAC11" s="318"/>
      <c r="RAD11" s="318"/>
      <c r="RAE11" s="318"/>
      <c r="RAF11" s="318"/>
      <c r="RAG11" s="318"/>
      <c r="RAH11" s="318"/>
      <c r="RAI11" s="318"/>
      <c r="RAJ11" s="318"/>
      <c r="RAK11" s="318"/>
      <c r="RAL11" s="318"/>
      <c r="RAM11" s="318"/>
      <c r="RAN11" s="318"/>
      <c r="RAO11" s="318"/>
      <c r="RAP11" s="318"/>
      <c r="RAQ11" s="318"/>
      <c r="RAR11" s="318"/>
      <c r="RAS11" s="318"/>
      <c r="RAT11" s="318"/>
      <c r="RAU11" s="318"/>
      <c r="RAV11" s="318"/>
      <c r="RAW11" s="318"/>
      <c r="RAX11" s="318"/>
      <c r="RAY11" s="318"/>
      <c r="RAZ11" s="318"/>
      <c r="RBA11" s="318"/>
      <c r="RBB11" s="318"/>
      <c r="RBC11" s="318"/>
      <c r="RBD11" s="318"/>
      <c r="RBE11" s="318"/>
      <c r="RBF11" s="318"/>
      <c r="RBG11" s="318"/>
      <c r="RBH11" s="318"/>
      <c r="RBI11" s="318"/>
      <c r="RBJ11" s="318"/>
      <c r="RBK11" s="318"/>
      <c r="RBL11" s="318"/>
      <c r="RBM11" s="318"/>
      <c r="RBN11" s="318"/>
      <c r="RBO11" s="318"/>
      <c r="RBP11" s="318"/>
      <c r="RBQ11" s="318"/>
      <c r="RBR11" s="318"/>
      <c r="RBS11" s="318"/>
      <c r="RBT11" s="318"/>
      <c r="RBU11" s="318"/>
      <c r="RBV11" s="318"/>
      <c r="RBW11" s="318"/>
      <c r="RBX11" s="318"/>
      <c r="RBY11" s="318"/>
      <c r="RBZ11" s="318"/>
      <c r="RCA11" s="318"/>
      <c r="RCB11" s="318"/>
      <c r="RCC11" s="318"/>
      <c r="RCD11" s="318"/>
      <c r="RCE11" s="318"/>
      <c r="RCF11" s="318"/>
      <c r="RCG11" s="318"/>
      <c r="RCH11" s="318"/>
      <c r="RCI11" s="318"/>
      <c r="RCJ11" s="318"/>
      <c r="RCK11" s="318"/>
      <c r="RCL11" s="318"/>
      <c r="RCM11" s="318"/>
      <c r="RCN11" s="318"/>
      <c r="RCO11" s="318"/>
      <c r="RCP11" s="318"/>
      <c r="RCQ11" s="318"/>
      <c r="RCR11" s="318"/>
      <c r="RCS11" s="318"/>
      <c r="RCT11" s="318"/>
      <c r="RCU11" s="318"/>
      <c r="RCV11" s="318"/>
      <c r="RCW11" s="318"/>
      <c r="RCX11" s="318"/>
      <c r="RCY11" s="318"/>
      <c r="RCZ11" s="318"/>
      <c r="RDA11" s="318"/>
      <c r="RDB11" s="318"/>
      <c r="RDC11" s="318"/>
      <c r="RDD11" s="318"/>
      <c r="RDE11" s="318"/>
      <c r="RDF11" s="318"/>
      <c r="RDG11" s="318"/>
      <c r="RDH11" s="318"/>
      <c r="RDI11" s="318"/>
      <c r="RDJ11" s="318"/>
      <c r="RDK11" s="318"/>
      <c r="RDL11" s="318"/>
      <c r="RDM11" s="318"/>
      <c r="RDN11" s="318"/>
      <c r="RDO11" s="318"/>
      <c r="RDP11" s="318"/>
      <c r="RDQ11" s="318"/>
      <c r="RDR11" s="318"/>
      <c r="RDS11" s="318"/>
      <c r="RDT11" s="318"/>
      <c r="RDU11" s="318"/>
      <c r="RDV11" s="318"/>
      <c r="RDW11" s="318"/>
      <c r="RDX11" s="318"/>
      <c r="RDY11" s="318"/>
      <c r="RDZ11" s="318"/>
      <c r="REA11" s="318"/>
      <c r="REB11" s="318"/>
      <c r="REC11" s="318"/>
      <c r="RED11" s="318"/>
      <c r="REE11" s="318"/>
      <c r="REF11" s="318"/>
      <c r="REG11" s="318"/>
      <c r="REH11" s="318"/>
      <c r="REI11" s="318"/>
      <c r="REJ11" s="318"/>
      <c r="REK11" s="318"/>
      <c r="REL11" s="318"/>
      <c r="REM11" s="318"/>
      <c r="REN11" s="318"/>
      <c r="REO11" s="318"/>
      <c r="REP11" s="318"/>
      <c r="REQ11" s="318"/>
      <c r="RER11" s="318"/>
      <c r="RES11" s="318"/>
      <c r="RET11" s="318"/>
      <c r="REU11" s="318"/>
      <c r="REV11" s="318"/>
      <c r="REW11" s="318"/>
      <c r="REX11" s="318"/>
      <c r="REY11" s="318"/>
      <c r="REZ11" s="318"/>
      <c r="RFA11" s="318"/>
      <c r="RFB11" s="318"/>
      <c r="RFC11" s="318"/>
      <c r="RFD11" s="318"/>
      <c r="RFE11" s="318"/>
      <c r="RFF11" s="318"/>
      <c r="RFG11" s="318"/>
      <c r="RFH11" s="318"/>
      <c r="RFI11" s="318"/>
      <c r="RFJ11" s="318"/>
      <c r="RFK11" s="318"/>
      <c r="RFL11" s="318"/>
      <c r="RFM11" s="318"/>
      <c r="RFN11" s="318"/>
      <c r="RFO11" s="318"/>
      <c r="RFP11" s="318"/>
      <c r="RFQ11" s="318"/>
      <c r="RFR11" s="318"/>
      <c r="RFS11" s="318"/>
      <c r="RFT11" s="318"/>
      <c r="RFU11" s="318"/>
      <c r="RFV11" s="318"/>
      <c r="RFW11" s="318"/>
      <c r="RFX11" s="318"/>
      <c r="RFY11" s="318"/>
      <c r="RFZ11" s="318"/>
      <c r="RGA11" s="318"/>
      <c r="RGB11" s="318"/>
      <c r="RGC11" s="318"/>
      <c r="RGD11" s="318"/>
      <c r="RGE11" s="318"/>
      <c r="RGF11" s="318"/>
      <c r="RGG11" s="318"/>
      <c r="RGH11" s="318"/>
      <c r="RGI11" s="318"/>
      <c r="RGJ11" s="318"/>
      <c r="RGK11" s="318"/>
      <c r="RGL11" s="318"/>
      <c r="RGM11" s="318"/>
      <c r="RGN11" s="318"/>
      <c r="RGO11" s="318"/>
      <c r="RGP11" s="318"/>
      <c r="RGQ11" s="318"/>
      <c r="RGR11" s="318"/>
      <c r="RGS11" s="318"/>
      <c r="RGT11" s="318"/>
      <c r="RGU11" s="318"/>
      <c r="RGV11" s="318"/>
      <c r="RGW11" s="318"/>
      <c r="RGX11" s="318"/>
      <c r="RGY11" s="318"/>
      <c r="RGZ11" s="318"/>
      <c r="RHA11" s="318"/>
      <c r="RHB11" s="318"/>
      <c r="RHC11" s="318"/>
      <c r="RHD11" s="318"/>
      <c r="RHE11" s="318"/>
      <c r="RHF11" s="318"/>
      <c r="RHG11" s="318"/>
      <c r="RHH11" s="318"/>
      <c r="RHI11" s="318"/>
      <c r="RHJ11" s="318"/>
      <c r="RHK11" s="318"/>
      <c r="RHL11" s="318"/>
      <c r="RHM11" s="318"/>
      <c r="RHN11" s="318"/>
      <c r="RHO11" s="318"/>
      <c r="RHP11" s="318"/>
      <c r="RHQ11" s="318"/>
      <c r="RHR11" s="318"/>
      <c r="RHS11" s="318"/>
      <c r="RHT11" s="318"/>
      <c r="RHU11" s="318"/>
      <c r="RHV11" s="318"/>
      <c r="RHW11" s="318"/>
      <c r="RHX11" s="318"/>
      <c r="RHY11" s="318"/>
      <c r="RHZ11" s="318"/>
      <c r="RIA11" s="318"/>
      <c r="RIB11" s="318"/>
      <c r="RIC11" s="318"/>
      <c r="RID11" s="318"/>
      <c r="RIE11" s="318"/>
      <c r="RIF11" s="318"/>
      <c r="RIG11" s="318"/>
      <c r="RIH11" s="318"/>
      <c r="RII11" s="318"/>
      <c r="RIJ11" s="318"/>
      <c r="RIK11" s="318"/>
      <c r="RIL11" s="318"/>
      <c r="RIM11" s="318"/>
      <c r="RIN11" s="318"/>
      <c r="RIO11" s="318"/>
      <c r="RIP11" s="318"/>
      <c r="RIQ11" s="318"/>
      <c r="RIR11" s="318"/>
      <c r="RIS11" s="318"/>
      <c r="RIT11" s="318"/>
      <c r="RIU11" s="318"/>
      <c r="RIV11" s="318"/>
      <c r="RIW11" s="318"/>
      <c r="RIX11" s="318"/>
      <c r="RIY11" s="318"/>
      <c r="RIZ11" s="318"/>
      <c r="RJA11" s="318"/>
      <c r="RJB11" s="318"/>
      <c r="RJC11" s="318"/>
      <c r="RJD11" s="318"/>
      <c r="RJE11" s="318"/>
      <c r="RJF11" s="318"/>
      <c r="RJG11" s="318"/>
      <c r="RJH11" s="318"/>
      <c r="RJI11" s="318"/>
      <c r="RJJ11" s="318"/>
      <c r="RJK11" s="318"/>
      <c r="RJL11" s="318"/>
      <c r="RJM11" s="318"/>
      <c r="RJN11" s="318"/>
      <c r="RJO11" s="318"/>
      <c r="RJP11" s="318"/>
      <c r="RJQ11" s="318"/>
      <c r="RJR11" s="318"/>
      <c r="RJS11" s="318"/>
      <c r="RJT11" s="318"/>
      <c r="RJU11" s="318"/>
      <c r="RJV11" s="318"/>
      <c r="RJW11" s="318"/>
      <c r="RJX11" s="318"/>
      <c r="RJY11" s="318"/>
      <c r="RJZ11" s="318"/>
      <c r="RKA11" s="318"/>
      <c r="RKB11" s="318"/>
      <c r="RKC11" s="318"/>
      <c r="RKD11" s="318"/>
      <c r="RKE11" s="318"/>
      <c r="RKF11" s="318"/>
      <c r="RKG11" s="318"/>
      <c r="RKH11" s="318"/>
      <c r="RKI11" s="318"/>
      <c r="RKJ11" s="318"/>
      <c r="RKK11" s="318"/>
      <c r="RKL11" s="318"/>
      <c r="RKM11" s="318"/>
      <c r="RKN11" s="318"/>
      <c r="RKO11" s="318"/>
      <c r="RKP11" s="318"/>
      <c r="RKQ11" s="318"/>
      <c r="RKR11" s="318"/>
      <c r="RKS11" s="318"/>
      <c r="RKT11" s="318"/>
      <c r="RKU11" s="318"/>
      <c r="RKV11" s="318"/>
      <c r="RKW11" s="318"/>
      <c r="RKX11" s="318"/>
      <c r="RKY11" s="318"/>
      <c r="RKZ11" s="318"/>
      <c r="RLA11" s="318"/>
      <c r="RLB11" s="318"/>
      <c r="RLC11" s="318"/>
      <c r="RLD11" s="318"/>
      <c r="RLE11" s="318"/>
      <c r="RLF11" s="318"/>
      <c r="RLG11" s="318"/>
      <c r="RLH11" s="318"/>
      <c r="RLI11" s="318"/>
      <c r="RLJ11" s="318"/>
      <c r="RLK11" s="318"/>
      <c r="RLL11" s="318"/>
      <c r="RLM11" s="318"/>
      <c r="RLN11" s="318"/>
      <c r="RLO11" s="318"/>
      <c r="RLP11" s="318"/>
      <c r="RLQ11" s="318"/>
      <c r="RLR11" s="318"/>
      <c r="RLS11" s="318"/>
      <c r="RLT11" s="318"/>
      <c r="RLU11" s="318"/>
      <c r="RLV11" s="318"/>
      <c r="RLW11" s="318"/>
      <c r="RLX11" s="318"/>
      <c r="RLY11" s="318"/>
      <c r="RLZ11" s="318"/>
      <c r="RMA11" s="318"/>
      <c r="RMB11" s="318"/>
      <c r="RMC11" s="318"/>
      <c r="RMD11" s="318"/>
      <c r="RME11" s="318"/>
      <c r="RMF11" s="318"/>
      <c r="RMG11" s="318"/>
      <c r="RMH11" s="318"/>
      <c r="RMI11" s="318"/>
      <c r="RMJ11" s="318"/>
      <c r="RMK11" s="318"/>
      <c r="RML11" s="318"/>
      <c r="RMM11" s="318"/>
      <c r="RMN11" s="318"/>
      <c r="RMO11" s="318"/>
      <c r="RMP11" s="318"/>
      <c r="RMQ11" s="318"/>
      <c r="RMR11" s="318"/>
      <c r="RMS11" s="318"/>
      <c r="RMT11" s="318"/>
      <c r="RMU11" s="318"/>
      <c r="RMV11" s="318"/>
      <c r="RMW11" s="318"/>
      <c r="RMX11" s="318"/>
      <c r="RMY11" s="318"/>
      <c r="RMZ11" s="318"/>
      <c r="RNA11" s="318"/>
      <c r="RNB11" s="318"/>
      <c r="RNC11" s="318"/>
      <c r="RND11" s="318"/>
      <c r="RNE11" s="318"/>
      <c r="RNF11" s="318"/>
      <c r="RNG11" s="318"/>
      <c r="RNH11" s="318"/>
      <c r="RNI11" s="318"/>
      <c r="RNJ11" s="318"/>
      <c r="RNK11" s="318"/>
      <c r="RNL11" s="318"/>
      <c r="RNM11" s="318"/>
      <c r="RNN11" s="318"/>
      <c r="RNO11" s="318"/>
      <c r="RNP11" s="318"/>
      <c r="RNQ11" s="318"/>
      <c r="RNR11" s="318"/>
      <c r="RNS11" s="318"/>
      <c r="RNT11" s="318"/>
      <c r="RNU11" s="318"/>
      <c r="RNV11" s="318"/>
      <c r="RNW11" s="318"/>
      <c r="RNX11" s="318"/>
      <c r="RNY11" s="318"/>
      <c r="RNZ11" s="318"/>
      <c r="ROA11" s="318"/>
      <c r="ROB11" s="318"/>
      <c r="ROC11" s="318"/>
      <c r="ROD11" s="318"/>
      <c r="ROE11" s="318"/>
      <c r="ROF11" s="318"/>
      <c r="ROG11" s="318"/>
      <c r="ROH11" s="318"/>
      <c r="ROI11" s="318"/>
      <c r="ROJ11" s="318"/>
      <c r="ROK11" s="318"/>
      <c r="ROL11" s="318"/>
      <c r="ROM11" s="318"/>
      <c r="RON11" s="318"/>
      <c r="ROO11" s="318"/>
      <c r="ROP11" s="318"/>
      <c r="ROQ11" s="318"/>
      <c r="ROR11" s="318"/>
      <c r="ROS11" s="318"/>
      <c r="ROT11" s="318"/>
      <c r="ROU11" s="318"/>
      <c r="ROV11" s="318"/>
      <c r="ROW11" s="318"/>
      <c r="ROX11" s="318"/>
      <c r="ROY11" s="318"/>
      <c r="ROZ11" s="318"/>
      <c r="RPA11" s="318"/>
      <c r="RPB11" s="318"/>
      <c r="RPC11" s="318"/>
      <c r="RPD11" s="318"/>
      <c r="RPE11" s="318"/>
      <c r="RPF11" s="318"/>
      <c r="RPG11" s="318"/>
      <c r="RPH11" s="318"/>
      <c r="RPI11" s="318"/>
      <c r="RPJ11" s="318"/>
      <c r="RPK11" s="318"/>
      <c r="RPL11" s="318"/>
      <c r="RPM11" s="318"/>
      <c r="RPN11" s="318"/>
      <c r="RPO11" s="318"/>
      <c r="RPP11" s="318"/>
      <c r="RPQ11" s="318"/>
      <c r="RPR11" s="318"/>
      <c r="RPS11" s="318"/>
      <c r="RPT11" s="318"/>
      <c r="RPU11" s="318"/>
      <c r="RPV11" s="318"/>
      <c r="RPW11" s="318"/>
      <c r="RPX11" s="318"/>
      <c r="RPY11" s="318"/>
      <c r="RPZ11" s="318"/>
      <c r="RQA11" s="318"/>
      <c r="RQB11" s="318"/>
      <c r="RQC11" s="318"/>
      <c r="RQD11" s="318"/>
      <c r="RQE11" s="318"/>
      <c r="RQF11" s="318"/>
      <c r="RQG11" s="318"/>
      <c r="RQH11" s="318"/>
      <c r="RQI11" s="318"/>
      <c r="RQJ11" s="318"/>
      <c r="RQK11" s="318"/>
      <c r="RQL11" s="318"/>
      <c r="RQM11" s="318"/>
      <c r="RQN11" s="318"/>
      <c r="RQO11" s="318"/>
      <c r="RQP11" s="318"/>
      <c r="RQQ11" s="318"/>
      <c r="RQR11" s="318"/>
      <c r="RQS11" s="318"/>
      <c r="RQT11" s="318"/>
      <c r="RQU11" s="318"/>
      <c r="RQV11" s="318"/>
      <c r="RQW11" s="318"/>
      <c r="RQX11" s="318"/>
      <c r="RQY11" s="318"/>
      <c r="RQZ11" s="318"/>
      <c r="RRA11" s="318"/>
      <c r="RRB11" s="318"/>
      <c r="RRC11" s="318"/>
      <c r="RRD11" s="318"/>
      <c r="RRE11" s="318"/>
      <c r="RRF11" s="318"/>
      <c r="RRG11" s="318"/>
      <c r="RRH11" s="318"/>
      <c r="RRI11" s="318"/>
      <c r="RRJ11" s="318"/>
      <c r="RRK11" s="318"/>
      <c r="RRL11" s="318"/>
      <c r="RRM11" s="318"/>
      <c r="RRN11" s="318"/>
      <c r="RRO11" s="318"/>
      <c r="RRP11" s="318"/>
      <c r="RRQ11" s="318"/>
      <c r="RRR11" s="318"/>
      <c r="RRS11" s="318"/>
      <c r="RRT11" s="318"/>
      <c r="RRU11" s="318"/>
      <c r="RRV11" s="318"/>
      <c r="RRW11" s="318"/>
      <c r="RRX11" s="318"/>
      <c r="RRY11" s="318"/>
      <c r="RRZ11" s="318"/>
      <c r="RSA11" s="318"/>
      <c r="RSB11" s="318"/>
      <c r="RSC11" s="318"/>
      <c r="RSD11" s="318"/>
      <c r="RSE11" s="318"/>
      <c r="RSF11" s="318"/>
      <c r="RSG11" s="318"/>
      <c r="RSH11" s="318"/>
      <c r="RSI11" s="318"/>
      <c r="RSJ11" s="318"/>
      <c r="RSK11" s="318"/>
      <c r="RSL11" s="318"/>
      <c r="RSM11" s="318"/>
      <c r="RSN11" s="318"/>
      <c r="RSO11" s="318"/>
      <c r="RSP11" s="318"/>
      <c r="RSQ11" s="318"/>
      <c r="RSR11" s="318"/>
      <c r="RSS11" s="318"/>
      <c r="RST11" s="318"/>
      <c r="RSU11" s="318"/>
      <c r="RSV11" s="318"/>
      <c r="RSW11" s="318"/>
      <c r="RSX11" s="318"/>
      <c r="RSY11" s="318"/>
      <c r="RSZ11" s="318"/>
      <c r="RTA11" s="318"/>
      <c r="RTB11" s="318"/>
      <c r="RTC11" s="318"/>
      <c r="RTD11" s="318"/>
      <c r="RTE11" s="318"/>
      <c r="RTF11" s="318"/>
      <c r="RTG11" s="318"/>
      <c r="RTH11" s="318"/>
      <c r="RTI11" s="318"/>
      <c r="RTJ11" s="318"/>
      <c r="RTK11" s="318"/>
      <c r="RTL11" s="318"/>
      <c r="RTM11" s="318"/>
      <c r="RTN11" s="318"/>
      <c r="RTO11" s="318"/>
      <c r="RTP11" s="318"/>
      <c r="RTQ11" s="318"/>
      <c r="RTR11" s="318"/>
      <c r="RTS11" s="318"/>
      <c r="RTT11" s="318"/>
      <c r="RTU11" s="318"/>
      <c r="RTV11" s="318"/>
      <c r="RTW11" s="318"/>
      <c r="RTX11" s="318"/>
      <c r="RTY11" s="318"/>
      <c r="RTZ11" s="318"/>
      <c r="RUA11" s="318"/>
      <c r="RUB11" s="318"/>
      <c r="RUC11" s="318"/>
      <c r="RUD11" s="318"/>
      <c r="RUE11" s="318"/>
      <c r="RUF11" s="318"/>
      <c r="RUG11" s="318"/>
      <c r="RUH11" s="318"/>
      <c r="RUI11" s="318"/>
      <c r="RUJ11" s="318"/>
      <c r="RUK11" s="318"/>
      <c r="RUL11" s="318"/>
      <c r="RUM11" s="318"/>
      <c r="RUN11" s="318"/>
      <c r="RUO11" s="318"/>
      <c r="RUP11" s="318"/>
      <c r="RUQ11" s="318"/>
      <c r="RUR11" s="318"/>
      <c r="RUS11" s="318"/>
      <c r="RUT11" s="318"/>
      <c r="RUU11" s="318"/>
      <c r="RUV11" s="318"/>
      <c r="RUW11" s="318"/>
      <c r="RUX11" s="318"/>
      <c r="RUY11" s="318"/>
      <c r="RUZ11" s="318"/>
      <c r="RVA11" s="318"/>
      <c r="RVB11" s="318"/>
      <c r="RVC11" s="318"/>
      <c r="RVD11" s="318"/>
      <c r="RVE11" s="318"/>
      <c r="RVF11" s="318"/>
      <c r="RVG11" s="318"/>
      <c r="RVH11" s="318"/>
      <c r="RVI11" s="318"/>
      <c r="RVJ11" s="318"/>
      <c r="RVK11" s="318"/>
      <c r="RVL11" s="318"/>
      <c r="RVM11" s="318"/>
      <c r="RVN11" s="318"/>
      <c r="RVO11" s="318"/>
      <c r="RVP11" s="318"/>
      <c r="RVQ11" s="318"/>
      <c r="RVR11" s="318"/>
      <c r="RVS11" s="318"/>
      <c r="RVT11" s="318"/>
      <c r="RVU11" s="318"/>
      <c r="RVV11" s="318"/>
      <c r="RVW11" s="318"/>
      <c r="RVX11" s="318"/>
      <c r="RVY11" s="318"/>
      <c r="RVZ11" s="318"/>
      <c r="RWA11" s="318"/>
      <c r="RWB11" s="318"/>
      <c r="RWC11" s="318"/>
      <c r="RWD11" s="318"/>
      <c r="RWE11" s="318"/>
      <c r="RWF11" s="318"/>
      <c r="RWG11" s="318"/>
      <c r="RWH11" s="318"/>
      <c r="RWI11" s="318"/>
      <c r="RWJ11" s="318"/>
      <c r="RWK11" s="318"/>
      <c r="RWL11" s="318"/>
      <c r="RWM11" s="318"/>
      <c r="RWN11" s="318"/>
      <c r="RWO11" s="318"/>
      <c r="RWP11" s="318"/>
      <c r="RWQ11" s="318"/>
      <c r="RWR11" s="318"/>
      <c r="RWS11" s="318"/>
      <c r="RWT11" s="318"/>
      <c r="RWU11" s="318"/>
      <c r="RWV11" s="318"/>
      <c r="RWW11" s="318"/>
      <c r="RWX11" s="318"/>
      <c r="RWY11" s="318"/>
      <c r="RWZ11" s="318"/>
      <c r="RXA11" s="318"/>
      <c r="RXB11" s="318"/>
      <c r="RXC11" s="318"/>
      <c r="RXD11" s="318"/>
      <c r="RXE11" s="318"/>
      <c r="RXF11" s="318"/>
      <c r="RXG11" s="318"/>
      <c r="RXH11" s="318"/>
      <c r="RXI11" s="318"/>
      <c r="RXJ11" s="318"/>
      <c r="RXK11" s="318"/>
      <c r="RXL11" s="318"/>
      <c r="RXM11" s="318"/>
      <c r="RXN11" s="318"/>
      <c r="RXO11" s="318"/>
      <c r="RXP11" s="318"/>
      <c r="RXQ11" s="318"/>
      <c r="RXR11" s="318"/>
      <c r="RXS11" s="318"/>
      <c r="RXT11" s="318"/>
      <c r="RXU11" s="318"/>
      <c r="RXV11" s="318"/>
      <c r="RXW11" s="318"/>
      <c r="RXX11" s="318"/>
      <c r="RXY11" s="318"/>
      <c r="RXZ11" s="318"/>
      <c r="RYA11" s="318"/>
      <c r="RYB11" s="318"/>
      <c r="RYC11" s="318"/>
      <c r="RYD11" s="318"/>
      <c r="RYE11" s="318"/>
      <c r="RYF11" s="318"/>
      <c r="RYG11" s="318"/>
      <c r="RYH11" s="318"/>
      <c r="RYI11" s="318"/>
      <c r="RYJ11" s="318"/>
      <c r="RYK11" s="318"/>
      <c r="RYL11" s="318"/>
      <c r="RYM11" s="318"/>
      <c r="RYN11" s="318"/>
      <c r="RYO11" s="318"/>
      <c r="RYP11" s="318"/>
      <c r="RYQ11" s="318"/>
      <c r="RYR11" s="318"/>
      <c r="RYS11" s="318"/>
      <c r="RYT11" s="318"/>
      <c r="RYU11" s="318"/>
      <c r="RYV11" s="318"/>
      <c r="RYW11" s="318"/>
      <c r="RYX11" s="318"/>
      <c r="RYY11" s="318"/>
      <c r="RYZ11" s="318"/>
      <c r="RZA11" s="318"/>
      <c r="RZB11" s="318"/>
      <c r="RZC11" s="318"/>
      <c r="RZD11" s="318"/>
      <c r="RZE11" s="318"/>
      <c r="RZF11" s="318"/>
      <c r="RZG11" s="318"/>
      <c r="RZH11" s="318"/>
      <c r="RZI11" s="318"/>
      <c r="RZJ11" s="318"/>
      <c r="RZK11" s="318"/>
      <c r="RZL11" s="318"/>
      <c r="RZM11" s="318"/>
      <c r="RZN11" s="318"/>
      <c r="RZO11" s="318"/>
      <c r="RZP11" s="318"/>
      <c r="RZQ11" s="318"/>
      <c r="RZR11" s="318"/>
      <c r="RZS11" s="318"/>
      <c r="RZT11" s="318"/>
      <c r="RZU11" s="318"/>
      <c r="RZV11" s="318"/>
      <c r="RZW11" s="318"/>
      <c r="RZX11" s="318"/>
      <c r="RZY11" s="318"/>
      <c r="RZZ11" s="318"/>
      <c r="SAA11" s="318"/>
      <c r="SAB11" s="318"/>
      <c r="SAC11" s="318"/>
      <c r="SAD11" s="318"/>
      <c r="SAE11" s="318"/>
      <c r="SAF11" s="318"/>
      <c r="SAG11" s="318"/>
      <c r="SAH11" s="318"/>
      <c r="SAI11" s="318"/>
      <c r="SAJ11" s="318"/>
      <c r="SAK11" s="318"/>
      <c r="SAL11" s="318"/>
      <c r="SAM11" s="318"/>
      <c r="SAN11" s="318"/>
      <c r="SAO11" s="318"/>
      <c r="SAP11" s="318"/>
      <c r="SAQ11" s="318"/>
      <c r="SAR11" s="318"/>
      <c r="SAS11" s="318"/>
      <c r="SAT11" s="318"/>
      <c r="SAU11" s="318"/>
      <c r="SAV11" s="318"/>
      <c r="SAW11" s="318"/>
      <c r="SAX11" s="318"/>
      <c r="SAY11" s="318"/>
      <c r="SAZ11" s="318"/>
      <c r="SBA11" s="318"/>
      <c r="SBB11" s="318"/>
      <c r="SBC11" s="318"/>
      <c r="SBD11" s="318"/>
      <c r="SBE11" s="318"/>
      <c r="SBF11" s="318"/>
      <c r="SBG11" s="318"/>
      <c r="SBH11" s="318"/>
      <c r="SBI11" s="318"/>
      <c r="SBJ11" s="318"/>
      <c r="SBK11" s="318"/>
      <c r="SBL11" s="318"/>
      <c r="SBM11" s="318"/>
      <c r="SBN11" s="318"/>
      <c r="SBO11" s="318"/>
      <c r="SBP11" s="318"/>
      <c r="SBQ11" s="318"/>
      <c r="SBR11" s="318"/>
      <c r="SBS11" s="318"/>
      <c r="SBT11" s="318"/>
      <c r="SBU11" s="318"/>
      <c r="SBV11" s="318"/>
      <c r="SBW11" s="318"/>
      <c r="SBX11" s="318"/>
      <c r="SBY11" s="318"/>
      <c r="SBZ11" s="318"/>
      <c r="SCA11" s="318"/>
      <c r="SCB11" s="318"/>
      <c r="SCC11" s="318"/>
      <c r="SCD11" s="318"/>
      <c r="SCE11" s="318"/>
      <c r="SCF11" s="318"/>
      <c r="SCG11" s="318"/>
      <c r="SCH11" s="318"/>
      <c r="SCI11" s="318"/>
      <c r="SCJ11" s="318"/>
      <c r="SCK11" s="318"/>
      <c r="SCL11" s="318"/>
      <c r="SCM11" s="318"/>
      <c r="SCN11" s="318"/>
      <c r="SCO11" s="318"/>
      <c r="SCP11" s="318"/>
      <c r="SCQ11" s="318"/>
      <c r="SCR11" s="318"/>
      <c r="SCS11" s="318"/>
      <c r="SCT11" s="318"/>
      <c r="SCU11" s="318"/>
      <c r="SCV11" s="318"/>
      <c r="SCW11" s="318"/>
      <c r="SCX11" s="318"/>
      <c r="SCY11" s="318"/>
      <c r="SCZ11" s="318"/>
      <c r="SDA11" s="318"/>
      <c r="SDB11" s="318"/>
      <c r="SDC11" s="318"/>
      <c r="SDD11" s="318"/>
      <c r="SDE11" s="318"/>
      <c r="SDF11" s="318"/>
      <c r="SDG11" s="318"/>
      <c r="SDH11" s="318"/>
      <c r="SDI11" s="318"/>
      <c r="SDJ11" s="318"/>
      <c r="SDK11" s="318"/>
      <c r="SDL11" s="318"/>
      <c r="SDM11" s="318"/>
      <c r="SDN11" s="318"/>
      <c r="SDO11" s="318"/>
      <c r="SDP11" s="318"/>
      <c r="SDQ11" s="318"/>
      <c r="SDR11" s="318"/>
      <c r="SDS11" s="318"/>
      <c r="SDT11" s="318"/>
      <c r="SDU11" s="318"/>
      <c r="SDV11" s="318"/>
      <c r="SDW11" s="318"/>
      <c r="SDX11" s="318"/>
      <c r="SDY11" s="318"/>
      <c r="SDZ11" s="318"/>
      <c r="SEA11" s="318"/>
      <c r="SEB11" s="318"/>
      <c r="SEC11" s="318"/>
      <c r="SED11" s="318"/>
      <c r="SEE11" s="318"/>
      <c r="SEF11" s="318"/>
      <c r="SEG11" s="318"/>
      <c r="SEH11" s="318"/>
      <c r="SEI11" s="318"/>
      <c r="SEJ11" s="318"/>
      <c r="SEK11" s="318"/>
      <c r="SEL11" s="318"/>
      <c r="SEM11" s="318"/>
      <c r="SEN11" s="318"/>
      <c r="SEO11" s="318"/>
      <c r="SEP11" s="318"/>
      <c r="SEQ11" s="318"/>
      <c r="SER11" s="318"/>
      <c r="SES11" s="318"/>
      <c r="SET11" s="318"/>
      <c r="SEU11" s="318"/>
      <c r="SEV11" s="318"/>
      <c r="SEW11" s="318"/>
      <c r="SEX11" s="318"/>
      <c r="SEY11" s="318"/>
      <c r="SEZ11" s="318"/>
      <c r="SFA11" s="318"/>
      <c r="SFB11" s="318"/>
      <c r="SFC11" s="318"/>
      <c r="SFD11" s="318"/>
      <c r="SFE11" s="318"/>
      <c r="SFF11" s="318"/>
      <c r="SFG11" s="318"/>
      <c r="SFH11" s="318"/>
      <c r="SFI11" s="318"/>
      <c r="SFJ11" s="318"/>
      <c r="SFK11" s="318"/>
      <c r="SFL11" s="318"/>
      <c r="SFM11" s="318"/>
      <c r="SFN11" s="318"/>
      <c r="SFO11" s="318"/>
      <c r="SFP11" s="318"/>
      <c r="SFQ11" s="318"/>
      <c r="SFR11" s="318"/>
      <c r="SFS11" s="318"/>
      <c r="SFT11" s="318"/>
      <c r="SFU11" s="318"/>
      <c r="SFV11" s="318"/>
      <c r="SFW11" s="318"/>
      <c r="SFX11" s="318"/>
      <c r="SFY11" s="318"/>
      <c r="SFZ11" s="318"/>
      <c r="SGA11" s="318"/>
      <c r="SGB11" s="318"/>
      <c r="SGC11" s="318"/>
      <c r="SGD11" s="318"/>
      <c r="SGE11" s="318"/>
      <c r="SGF11" s="318"/>
      <c r="SGG11" s="318"/>
      <c r="SGH11" s="318"/>
      <c r="SGI11" s="318"/>
      <c r="SGJ11" s="318"/>
      <c r="SGK11" s="318"/>
      <c r="SGL11" s="318"/>
      <c r="SGM11" s="318"/>
      <c r="SGN11" s="318"/>
      <c r="SGO11" s="318"/>
      <c r="SGP11" s="318"/>
      <c r="SGQ11" s="318"/>
      <c r="SGR11" s="318"/>
      <c r="SGS11" s="318"/>
      <c r="SGT11" s="318"/>
      <c r="SGU11" s="318"/>
      <c r="SGV11" s="318"/>
      <c r="SGW11" s="318"/>
      <c r="SGX11" s="318"/>
      <c r="SGY11" s="318"/>
      <c r="SGZ11" s="318"/>
      <c r="SHA11" s="318"/>
      <c r="SHB11" s="318"/>
      <c r="SHC11" s="318"/>
      <c r="SHD11" s="318"/>
      <c r="SHE11" s="318"/>
      <c r="SHF11" s="318"/>
      <c r="SHG11" s="318"/>
      <c r="SHH11" s="318"/>
      <c r="SHI11" s="318"/>
      <c r="SHJ11" s="318"/>
      <c r="SHK11" s="318"/>
      <c r="SHL11" s="318"/>
      <c r="SHM11" s="318"/>
      <c r="SHN11" s="318"/>
      <c r="SHO11" s="318"/>
      <c r="SHP11" s="318"/>
      <c r="SHQ11" s="318"/>
      <c r="SHR11" s="318"/>
      <c r="SHS11" s="318"/>
      <c r="SHT11" s="318"/>
      <c r="SHU11" s="318"/>
      <c r="SHV11" s="318"/>
      <c r="SHW11" s="318"/>
      <c r="SHX11" s="318"/>
      <c r="SHY11" s="318"/>
      <c r="SHZ11" s="318"/>
      <c r="SIA11" s="318"/>
      <c r="SIB11" s="318"/>
      <c r="SIC11" s="318"/>
      <c r="SID11" s="318"/>
      <c r="SIE11" s="318"/>
      <c r="SIF11" s="318"/>
      <c r="SIG11" s="318"/>
      <c r="SIH11" s="318"/>
      <c r="SII11" s="318"/>
      <c r="SIJ11" s="318"/>
      <c r="SIK11" s="318"/>
      <c r="SIL11" s="318"/>
      <c r="SIM11" s="318"/>
      <c r="SIN11" s="318"/>
      <c r="SIO11" s="318"/>
      <c r="SIP11" s="318"/>
      <c r="SIQ11" s="318"/>
      <c r="SIR11" s="318"/>
      <c r="SIS11" s="318"/>
      <c r="SIT11" s="318"/>
      <c r="SIU11" s="318"/>
      <c r="SIV11" s="318"/>
      <c r="SIW11" s="318"/>
      <c r="SIX11" s="318"/>
      <c r="SIY11" s="318"/>
      <c r="SIZ11" s="318"/>
      <c r="SJA11" s="318"/>
      <c r="SJB11" s="318"/>
      <c r="SJC11" s="318"/>
      <c r="SJD11" s="318"/>
      <c r="SJE11" s="318"/>
      <c r="SJF11" s="318"/>
      <c r="SJG11" s="318"/>
      <c r="SJH11" s="318"/>
      <c r="SJI11" s="318"/>
      <c r="SJJ11" s="318"/>
      <c r="SJK11" s="318"/>
      <c r="SJL11" s="318"/>
      <c r="SJM11" s="318"/>
      <c r="SJN11" s="318"/>
      <c r="SJO11" s="318"/>
      <c r="SJP11" s="318"/>
      <c r="SJQ11" s="318"/>
      <c r="SJR11" s="318"/>
      <c r="SJS11" s="318"/>
      <c r="SJT11" s="318"/>
      <c r="SJU11" s="318"/>
      <c r="SJV11" s="318"/>
      <c r="SJW11" s="318"/>
      <c r="SJX11" s="318"/>
      <c r="SJY11" s="318"/>
      <c r="SJZ11" s="318"/>
      <c r="SKA11" s="318"/>
      <c r="SKB11" s="318"/>
      <c r="SKC11" s="318"/>
      <c r="SKD11" s="318"/>
      <c r="SKE11" s="318"/>
      <c r="SKF11" s="318"/>
      <c r="SKG11" s="318"/>
      <c r="SKH11" s="318"/>
      <c r="SKI11" s="318"/>
      <c r="SKJ11" s="318"/>
      <c r="SKK11" s="318"/>
      <c r="SKL11" s="318"/>
      <c r="SKM11" s="318"/>
      <c r="SKN11" s="318"/>
      <c r="SKO11" s="318"/>
      <c r="SKP11" s="318"/>
      <c r="SKQ11" s="318"/>
      <c r="SKR11" s="318"/>
      <c r="SKS11" s="318"/>
      <c r="SKT11" s="318"/>
      <c r="SKU11" s="318"/>
      <c r="SKV11" s="318"/>
      <c r="SKW11" s="318"/>
      <c r="SKX11" s="318"/>
      <c r="SKY11" s="318"/>
      <c r="SKZ11" s="318"/>
      <c r="SLA11" s="318"/>
      <c r="SLB11" s="318"/>
      <c r="SLC11" s="318"/>
      <c r="SLD11" s="318"/>
      <c r="SLE11" s="318"/>
      <c r="SLF11" s="318"/>
      <c r="SLG11" s="318"/>
      <c r="SLH11" s="318"/>
      <c r="SLI11" s="318"/>
      <c r="SLJ11" s="318"/>
      <c r="SLK11" s="318"/>
      <c r="SLL11" s="318"/>
      <c r="SLM11" s="318"/>
      <c r="SLN11" s="318"/>
      <c r="SLO11" s="318"/>
      <c r="SLP11" s="318"/>
      <c r="SLQ11" s="318"/>
      <c r="SLR11" s="318"/>
      <c r="SLS11" s="318"/>
      <c r="SLT11" s="318"/>
      <c r="SLU11" s="318"/>
      <c r="SLV11" s="318"/>
      <c r="SLW11" s="318"/>
      <c r="SLX11" s="318"/>
      <c r="SLY11" s="318"/>
      <c r="SLZ11" s="318"/>
      <c r="SMA11" s="318"/>
      <c r="SMB11" s="318"/>
      <c r="SMC11" s="318"/>
      <c r="SMD11" s="318"/>
      <c r="SME11" s="318"/>
      <c r="SMF11" s="318"/>
      <c r="SMG11" s="318"/>
      <c r="SMH11" s="318"/>
      <c r="SMI11" s="318"/>
      <c r="SMJ11" s="318"/>
      <c r="SMK11" s="318"/>
      <c r="SML11" s="318"/>
      <c r="SMM11" s="318"/>
      <c r="SMN11" s="318"/>
      <c r="SMO11" s="318"/>
      <c r="SMP11" s="318"/>
      <c r="SMQ11" s="318"/>
      <c r="SMR11" s="318"/>
      <c r="SMS11" s="318"/>
      <c r="SMT11" s="318"/>
      <c r="SMU11" s="318"/>
      <c r="SMV11" s="318"/>
      <c r="SMW11" s="318"/>
      <c r="SMX11" s="318"/>
      <c r="SMY11" s="318"/>
      <c r="SMZ11" s="318"/>
      <c r="SNA11" s="318"/>
      <c r="SNB11" s="318"/>
      <c r="SNC11" s="318"/>
      <c r="SND11" s="318"/>
      <c r="SNE11" s="318"/>
      <c r="SNF11" s="318"/>
      <c r="SNG11" s="318"/>
      <c r="SNH11" s="318"/>
      <c r="SNI11" s="318"/>
      <c r="SNJ11" s="318"/>
      <c r="SNK11" s="318"/>
      <c r="SNL11" s="318"/>
      <c r="SNM11" s="318"/>
      <c r="SNN11" s="318"/>
      <c r="SNO11" s="318"/>
      <c r="SNP11" s="318"/>
      <c r="SNQ11" s="318"/>
      <c r="SNR11" s="318"/>
      <c r="SNS11" s="318"/>
      <c r="SNT11" s="318"/>
      <c r="SNU11" s="318"/>
      <c r="SNV11" s="318"/>
      <c r="SNW11" s="318"/>
      <c r="SNX11" s="318"/>
      <c r="SNY11" s="318"/>
      <c r="SNZ11" s="318"/>
      <c r="SOA11" s="318"/>
      <c r="SOB11" s="318"/>
      <c r="SOC11" s="318"/>
      <c r="SOD11" s="318"/>
      <c r="SOE11" s="318"/>
      <c r="SOF11" s="318"/>
      <c r="SOG11" s="318"/>
      <c r="SOH11" s="318"/>
      <c r="SOI11" s="318"/>
      <c r="SOJ11" s="318"/>
      <c r="SOK11" s="318"/>
      <c r="SOL11" s="318"/>
      <c r="SOM11" s="318"/>
      <c r="SON11" s="318"/>
      <c r="SOO11" s="318"/>
      <c r="SOP11" s="318"/>
      <c r="SOQ11" s="318"/>
      <c r="SOR11" s="318"/>
      <c r="SOS11" s="318"/>
      <c r="SOT11" s="318"/>
      <c r="SOU11" s="318"/>
      <c r="SOV11" s="318"/>
      <c r="SOW11" s="318"/>
      <c r="SOX11" s="318"/>
      <c r="SOY11" s="318"/>
      <c r="SOZ11" s="318"/>
      <c r="SPA11" s="318"/>
      <c r="SPB11" s="318"/>
      <c r="SPC11" s="318"/>
      <c r="SPD11" s="318"/>
      <c r="SPE11" s="318"/>
      <c r="SPF11" s="318"/>
      <c r="SPG11" s="318"/>
      <c r="SPH11" s="318"/>
      <c r="SPI11" s="318"/>
      <c r="SPJ11" s="318"/>
      <c r="SPK11" s="318"/>
      <c r="SPL11" s="318"/>
      <c r="SPM11" s="318"/>
      <c r="SPN11" s="318"/>
      <c r="SPO11" s="318"/>
      <c r="SPP11" s="318"/>
      <c r="SPQ11" s="318"/>
      <c r="SPR11" s="318"/>
      <c r="SPS11" s="318"/>
      <c r="SPT11" s="318"/>
      <c r="SPU11" s="318"/>
      <c r="SPV11" s="318"/>
      <c r="SPW11" s="318"/>
      <c r="SPX11" s="318"/>
      <c r="SPY11" s="318"/>
      <c r="SPZ11" s="318"/>
      <c r="SQA11" s="318"/>
      <c r="SQB11" s="318"/>
      <c r="SQC11" s="318"/>
      <c r="SQD11" s="318"/>
      <c r="SQE11" s="318"/>
      <c r="SQF11" s="318"/>
      <c r="SQG11" s="318"/>
      <c r="SQH11" s="318"/>
      <c r="SQI11" s="318"/>
      <c r="SQJ11" s="318"/>
      <c r="SQK11" s="318"/>
      <c r="SQL11" s="318"/>
      <c r="SQM11" s="318"/>
      <c r="SQN11" s="318"/>
      <c r="SQO11" s="318"/>
      <c r="SQP11" s="318"/>
      <c r="SQQ11" s="318"/>
      <c r="SQR11" s="318"/>
      <c r="SQS11" s="318"/>
      <c r="SQT11" s="318"/>
      <c r="SQU11" s="318"/>
      <c r="SQV11" s="318"/>
      <c r="SQW11" s="318"/>
      <c r="SQX11" s="318"/>
      <c r="SQY11" s="318"/>
      <c r="SQZ11" s="318"/>
      <c r="SRA11" s="318"/>
      <c r="SRB11" s="318"/>
      <c r="SRC11" s="318"/>
      <c r="SRD11" s="318"/>
      <c r="SRE11" s="318"/>
      <c r="SRF11" s="318"/>
      <c r="SRG11" s="318"/>
      <c r="SRH11" s="318"/>
      <c r="SRI11" s="318"/>
      <c r="SRJ11" s="318"/>
      <c r="SRK11" s="318"/>
      <c r="SRL11" s="318"/>
      <c r="SRM11" s="318"/>
      <c r="SRN11" s="318"/>
      <c r="SRO11" s="318"/>
      <c r="SRP11" s="318"/>
      <c r="SRQ11" s="318"/>
      <c r="SRR11" s="318"/>
      <c r="SRS11" s="318"/>
      <c r="SRT11" s="318"/>
      <c r="SRU11" s="318"/>
      <c r="SRV11" s="318"/>
      <c r="SRW11" s="318"/>
      <c r="SRX11" s="318"/>
      <c r="SRY11" s="318"/>
      <c r="SRZ11" s="318"/>
      <c r="SSA11" s="318"/>
      <c r="SSB11" s="318"/>
      <c r="SSC11" s="318"/>
      <c r="SSD11" s="318"/>
      <c r="SSE11" s="318"/>
      <c r="SSF11" s="318"/>
      <c r="SSG11" s="318"/>
      <c r="SSH11" s="318"/>
      <c r="SSI11" s="318"/>
      <c r="SSJ11" s="318"/>
      <c r="SSK11" s="318"/>
      <c r="SSL11" s="318"/>
      <c r="SSM11" s="318"/>
      <c r="SSN11" s="318"/>
      <c r="SSO11" s="318"/>
      <c r="SSP11" s="318"/>
      <c r="SSQ11" s="318"/>
      <c r="SSR11" s="318"/>
      <c r="SSS11" s="318"/>
      <c r="SST11" s="318"/>
      <c r="SSU11" s="318"/>
      <c r="SSV11" s="318"/>
      <c r="SSW11" s="318"/>
      <c r="SSX11" s="318"/>
      <c r="SSY11" s="318"/>
      <c r="SSZ11" s="318"/>
      <c r="STA11" s="318"/>
      <c r="STB11" s="318"/>
      <c r="STC11" s="318"/>
      <c r="STD11" s="318"/>
      <c r="STE11" s="318"/>
      <c r="STF11" s="318"/>
      <c r="STG11" s="318"/>
      <c r="STH11" s="318"/>
      <c r="STI11" s="318"/>
      <c r="STJ11" s="318"/>
      <c r="STK11" s="318"/>
      <c r="STL11" s="318"/>
      <c r="STM11" s="318"/>
      <c r="STN11" s="318"/>
      <c r="STO11" s="318"/>
      <c r="STP11" s="318"/>
      <c r="STQ11" s="318"/>
      <c r="STR11" s="318"/>
      <c r="STS11" s="318"/>
      <c r="STT11" s="318"/>
      <c r="STU11" s="318"/>
      <c r="STV11" s="318"/>
      <c r="STW11" s="318"/>
      <c r="STX11" s="318"/>
      <c r="STY11" s="318"/>
      <c r="STZ11" s="318"/>
      <c r="SUA11" s="318"/>
      <c r="SUB11" s="318"/>
      <c r="SUC11" s="318"/>
      <c r="SUD11" s="318"/>
      <c r="SUE11" s="318"/>
      <c r="SUF11" s="318"/>
      <c r="SUG11" s="318"/>
      <c r="SUH11" s="318"/>
      <c r="SUI11" s="318"/>
      <c r="SUJ11" s="318"/>
      <c r="SUK11" s="318"/>
      <c r="SUL11" s="318"/>
      <c r="SUM11" s="318"/>
      <c r="SUN11" s="318"/>
      <c r="SUO11" s="318"/>
      <c r="SUP11" s="318"/>
      <c r="SUQ11" s="318"/>
      <c r="SUR11" s="318"/>
      <c r="SUS11" s="318"/>
      <c r="SUT11" s="318"/>
      <c r="SUU11" s="318"/>
      <c r="SUV11" s="318"/>
      <c r="SUW11" s="318"/>
      <c r="SUX11" s="318"/>
      <c r="SUY11" s="318"/>
      <c r="SUZ11" s="318"/>
      <c r="SVA11" s="318"/>
      <c r="SVB11" s="318"/>
      <c r="SVC11" s="318"/>
      <c r="SVD11" s="318"/>
      <c r="SVE11" s="318"/>
      <c r="SVF11" s="318"/>
      <c r="SVG11" s="318"/>
      <c r="SVH11" s="318"/>
      <c r="SVI11" s="318"/>
      <c r="SVJ11" s="318"/>
      <c r="SVK11" s="318"/>
      <c r="SVL11" s="318"/>
      <c r="SVM11" s="318"/>
      <c r="SVN11" s="318"/>
      <c r="SVO11" s="318"/>
      <c r="SVP11" s="318"/>
      <c r="SVQ11" s="318"/>
      <c r="SVR11" s="318"/>
      <c r="SVS11" s="318"/>
      <c r="SVT11" s="318"/>
      <c r="SVU11" s="318"/>
      <c r="SVV11" s="318"/>
      <c r="SVW11" s="318"/>
      <c r="SVX11" s="318"/>
      <c r="SVY11" s="318"/>
      <c r="SVZ11" s="318"/>
      <c r="SWA11" s="318"/>
      <c r="SWB11" s="318"/>
      <c r="SWC11" s="318"/>
      <c r="SWD11" s="318"/>
      <c r="SWE11" s="318"/>
      <c r="SWF11" s="318"/>
      <c r="SWG11" s="318"/>
      <c r="SWH11" s="318"/>
      <c r="SWI11" s="318"/>
      <c r="SWJ11" s="318"/>
      <c r="SWK11" s="318"/>
      <c r="SWL11" s="318"/>
      <c r="SWM11" s="318"/>
      <c r="SWN11" s="318"/>
      <c r="SWO11" s="318"/>
      <c r="SWP11" s="318"/>
      <c r="SWQ11" s="318"/>
      <c r="SWR11" s="318"/>
      <c r="SWS11" s="318"/>
      <c r="SWT11" s="318"/>
      <c r="SWU11" s="318"/>
      <c r="SWV11" s="318"/>
      <c r="SWW11" s="318"/>
      <c r="SWX11" s="318"/>
      <c r="SWY11" s="318"/>
      <c r="SWZ11" s="318"/>
      <c r="SXA11" s="318"/>
      <c r="SXB11" s="318"/>
      <c r="SXC11" s="318"/>
      <c r="SXD11" s="318"/>
      <c r="SXE11" s="318"/>
      <c r="SXF11" s="318"/>
      <c r="SXG11" s="318"/>
      <c r="SXH11" s="318"/>
      <c r="SXI11" s="318"/>
      <c r="SXJ11" s="318"/>
      <c r="SXK11" s="318"/>
      <c r="SXL11" s="318"/>
      <c r="SXM11" s="318"/>
      <c r="SXN11" s="318"/>
      <c r="SXO11" s="318"/>
      <c r="SXP11" s="318"/>
      <c r="SXQ11" s="318"/>
      <c r="SXR11" s="318"/>
      <c r="SXS11" s="318"/>
      <c r="SXT11" s="318"/>
      <c r="SXU11" s="318"/>
      <c r="SXV11" s="318"/>
      <c r="SXW11" s="318"/>
      <c r="SXX11" s="318"/>
      <c r="SXY11" s="318"/>
      <c r="SXZ11" s="318"/>
      <c r="SYA11" s="318"/>
      <c r="SYB11" s="318"/>
      <c r="SYC11" s="318"/>
      <c r="SYD11" s="318"/>
      <c r="SYE11" s="318"/>
      <c r="SYF11" s="318"/>
      <c r="SYG11" s="318"/>
      <c r="SYH11" s="318"/>
      <c r="SYI11" s="318"/>
      <c r="SYJ11" s="318"/>
      <c r="SYK11" s="318"/>
      <c r="SYL11" s="318"/>
      <c r="SYM11" s="318"/>
      <c r="SYN11" s="318"/>
      <c r="SYO11" s="318"/>
      <c r="SYP11" s="318"/>
      <c r="SYQ11" s="318"/>
      <c r="SYR11" s="318"/>
      <c r="SYS11" s="318"/>
      <c r="SYT11" s="318"/>
      <c r="SYU11" s="318"/>
      <c r="SYV11" s="318"/>
      <c r="SYW11" s="318"/>
      <c r="SYX11" s="318"/>
      <c r="SYY11" s="318"/>
      <c r="SYZ11" s="318"/>
      <c r="SZA11" s="318"/>
      <c r="SZB11" s="318"/>
      <c r="SZC11" s="318"/>
      <c r="SZD11" s="318"/>
      <c r="SZE11" s="318"/>
      <c r="SZF11" s="318"/>
      <c r="SZG11" s="318"/>
      <c r="SZH11" s="318"/>
      <c r="SZI11" s="318"/>
      <c r="SZJ11" s="318"/>
      <c r="SZK11" s="318"/>
      <c r="SZL11" s="318"/>
      <c r="SZM11" s="318"/>
      <c r="SZN11" s="318"/>
      <c r="SZO11" s="318"/>
      <c r="SZP11" s="318"/>
      <c r="SZQ11" s="318"/>
      <c r="SZR11" s="318"/>
      <c r="SZS11" s="318"/>
      <c r="SZT11" s="318"/>
      <c r="SZU11" s="318"/>
      <c r="SZV11" s="318"/>
      <c r="SZW11" s="318"/>
      <c r="SZX11" s="318"/>
      <c r="SZY11" s="318"/>
      <c r="SZZ11" s="318"/>
      <c r="TAA11" s="318"/>
      <c r="TAB11" s="318"/>
      <c r="TAC11" s="318"/>
      <c r="TAD11" s="318"/>
      <c r="TAE11" s="318"/>
      <c r="TAF11" s="318"/>
      <c r="TAG11" s="318"/>
      <c r="TAH11" s="318"/>
      <c r="TAI11" s="318"/>
      <c r="TAJ11" s="318"/>
      <c r="TAK11" s="318"/>
      <c r="TAL11" s="318"/>
      <c r="TAM11" s="318"/>
      <c r="TAN11" s="318"/>
      <c r="TAO11" s="318"/>
      <c r="TAP11" s="318"/>
      <c r="TAQ11" s="318"/>
      <c r="TAR11" s="318"/>
      <c r="TAS11" s="318"/>
      <c r="TAT11" s="318"/>
      <c r="TAU11" s="318"/>
      <c r="TAV11" s="318"/>
      <c r="TAW11" s="318"/>
      <c r="TAX11" s="318"/>
      <c r="TAY11" s="318"/>
      <c r="TAZ11" s="318"/>
      <c r="TBA11" s="318"/>
      <c r="TBB11" s="318"/>
      <c r="TBC11" s="318"/>
      <c r="TBD11" s="318"/>
      <c r="TBE11" s="318"/>
      <c r="TBF11" s="318"/>
      <c r="TBG11" s="318"/>
      <c r="TBH11" s="318"/>
      <c r="TBI11" s="318"/>
      <c r="TBJ11" s="318"/>
      <c r="TBK11" s="318"/>
      <c r="TBL11" s="318"/>
      <c r="TBM11" s="318"/>
      <c r="TBN11" s="318"/>
      <c r="TBO11" s="318"/>
      <c r="TBP11" s="318"/>
      <c r="TBQ11" s="318"/>
      <c r="TBR11" s="318"/>
      <c r="TBS11" s="318"/>
      <c r="TBT11" s="318"/>
      <c r="TBU11" s="318"/>
      <c r="TBV11" s="318"/>
      <c r="TBW11" s="318"/>
      <c r="TBX11" s="318"/>
      <c r="TBY11" s="318"/>
      <c r="TBZ11" s="318"/>
      <c r="TCA11" s="318"/>
      <c r="TCB11" s="318"/>
      <c r="TCC11" s="318"/>
      <c r="TCD11" s="318"/>
      <c r="TCE11" s="318"/>
      <c r="TCF11" s="318"/>
      <c r="TCG11" s="318"/>
      <c r="TCH11" s="318"/>
      <c r="TCI11" s="318"/>
      <c r="TCJ11" s="318"/>
      <c r="TCK11" s="318"/>
      <c r="TCL11" s="318"/>
      <c r="TCM11" s="318"/>
      <c r="TCN11" s="318"/>
      <c r="TCO11" s="318"/>
      <c r="TCP11" s="318"/>
      <c r="TCQ11" s="318"/>
      <c r="TCR11" s="318"/>
      <c r="TCS11" s="318"/>
      <c r="TCT11" s="318"/>
      <c r="TCU11" s="318"/>
      <c r="TCV11" s="318"/>
      <c r="TCW11" s="318"/>
      <c r="TCX11" s="318"/>
      <c r="TCY11" s="318"/>
      <c r="TCZ11" s="318"/>
      <c r="TDA11" s="318"/>
      <c r="TDB11" s="318"/>
      <c r="TDC11" s="318"/>
      <c r="TDD11" s="318"/>
      <c r="TDE11" s="318"/>
      <c r="TDF11" s="318"/>
      <c r="TDG11" s="318"/>
      <c r="TDH11" s="318"/>
      <c r="TDI11" s="318"/>
      <c r="TDJ11" s="318"/>
      <c r="TDK11" s="318"/>
      <c r="TDL11" s="318"/>
      <c r="TDM11" s="318"/>
      <c r="TDN11" s="318"/>
      <c r="TDO11" s="318"/>
      <c r="TDP11" s="318"/>
      <c r="TDQ11" s="318"/>
      <c r="TDR11" s="318"/>
      <c r="TDS11" s="318"/>
      <c r="TDT11" s="318"/>
      <c r="TDU11" s="318"/>
      <c r="TDV11" s="318"/>
      <c r="TDW11" s="318"/>
      <c r="TDX11" s="318"/>
      <c r="TDY11" s="318"/>
      <c r="TDZ11" s="318"/>
      <c r="TEA11" s="318"/>
      <c r="TEB11" s="318"/>
      <c r="TEC11" s="318"/>
      <c r="TED11" s="318"/>
      <c r="TEE11" s="318"/>
      <c r="TEF11" s="318"/>
      <c r="TEG11" s="318"/>
      <c r="TEH11" s="318"/>
      <c r="TEI11" s="318"/>
      <c r="TEJ11" s="318"/>
      <c r="TEK11" s="318"/>
      <c r="TEL11" s="318"/>
      <c r="TEM11" s="318"/>
      <c r="TEN11" s="318"/>
      <c r="TEO11" s="318"/>
      <c r="TEP11" s="318"/>
      <c r="TEQ11" s="318"/>
      <c r="TER11" s="318"/>
      <c r="TES11" s="318"/>
      <c r="TET11" s="318"/>
      <c r="TEU11" s="318"/>
      <c r="TEV11" s="318"/>
      <c r="TEW11" s="318"/>
      <c r="TEX11" s="318"/>
      <c r="TEY11" s="318"/>
      <c r="TEZ11" s="318"/>
      <c r="TFA11" s="318"/>
      <c r="TFB11" s="318"/>
      <c r="TFC11" s="318"/>
      <c r="TFD11" s="318"/>
      <c r="TFE11" s="318"/>
      <c r="TFF11" s="318"/>
      <c r="TFG11" s="318"/>
      <c r="TFH11" s="318"/>
      <c r="TFI11" s="318"/>
      <c r="TFJ11" s="318"/>
      <c r="TFK11" s="318"/>
      <c r="TFL11" s="318"/>
      <c r="TFM11" s="318"/>
      <c r="TFN11" s="318"/>
      <c r="TFO11" s="318"/>
      <c r="TFP11" s="318"/>
      <c r="TFQ11" s="318"/>
      <c r="TFR11" s="318"/>
      <c r="TFS11" s="318"/>
      <c r="TFT11" s="318"/>
      <c r="TFU11" s="318"/>
      <c r="TFV11" s="318"/>
      <c r="TFW11" s="318"/>
      <c r="TFX11" s="318"/>
      <c r="TFY11" s="318"/>
      <c r="TFZ11" s="318"/>
      <c r="TGA11" s="318"/>
      <c r="TGB11" s="318"/>
      <c r="TGC11" s="318"/>
      <c r="TGD11" s="318"/>
      <c r="TGE11" s="318"/>
      <c r="TGF11" s="318"/>
      <c r="TGG11" s="318"/>
      <c r="TGH11" s="318"/>
      <c r="TGI11" s="318"/>
      <c r="TGJ11" s="318"/>
      <c r="TGK11" s="318"/>
      <c r="TGL11" s="318"/>
      <c r="TGM11" s="318"/>
      <c r="TGN11" s="318"/>
      <c r="TGO11" s="318"/>
      <c r="TGP11" s="318"/>
      <c r="TGQ11" s="318"/>
      <c r="TGR11" s="318"/>
      <c r="TGS11" s="318"/>
      <c r="TGT11" s="318"/>
      <c r="TGU11" s="318"/>
      <c r="TGV11" s="318"/>
      <c r="TGW11" s="318"/>
      <c r="TGX11" s="318"/>
      <c r="TGY11" s="318"/>
      <c r="TGZ11" s="318"/>
      <c r="THA11" s="318"/>
      <c r="THB11" s="318"/>
      <c r="THC11" s="318"/>
      <c r="THD11" s="318"/>
      <c r="THE11" s="318"/>
      <c r="THF11" s="318"/>
      <c r="THG11" s="318"/>
      <c r="THH11" s="318"/>
      <c r="THI11" s="318"/>
      <c r="THJ11" s="318"/>
      <c r="THK11" s="318"/>
      <c r="THL11" s="318"/>
      <c r="THM11" s="318"/>
      <c r="THN11" s="318"/>
      <c r="THO11" s="318"/>
      <c r="THP11" s="318"/>
      <c r="THQ11" s="318"/>
      <c r="THR11" s="318"/>
      <c r="THS11" s="318"/>
      <c r="THT11" s="318"/>
      <c r="THU11" s="318"/>
      <c r="THV11" s="318"/>
      <c r="THW11" s="318"/>
      <c r="THX11" s="318"/>
      <c r="THY11" s="318"/>
      <c r="THZ11" s="318"/>
      <c r="TIA11" s="318"/>
      <c r="TIB11" s="318"/>
      <c r="TIC11" s="318"/>
      <c r="TID11" s="318"/>
      <c r="TIE11" s="318"/>
      <c r="TIF11" s="318"/>
      <c r="TIG11" s="318"/>
      <c r="TIH11" s="318"/>
      <c r="TII11" s="318"/>
      <c r="TIJ11" s="318"/>
      <c r="TIK11" s="318"/>
      <c r="TIL11" s="318"/>
      <c r="TIM11" s="318"/>
      <c r="TIN11" s="318"/>
      <c r="TIO11" s="318"/>
      <c r="TIP11" s="318"/>
      <c r="TIQ11" s="318"/>
      <c r="TIR11" s="318"/>
      <c r="TIS11" s="318"/>
      <c r="TIT11" s="318"/>
      <c r="TIU11" s="318"/>
      <c r="TIV11" s="318"/>
      <c r="TIW11" s="318"/>
      <c r="TIX11" s="318"/>
      <c r="TIY11" s="318"/>
      <c r="TIZ11" s="318"/>
      <c r="TJA11" s="318"/>
      <c r="TJB11" s="318"/>
      <c r="TJC11" s="318"/>
      <c r="TJD11" s="318"/>
      <c r="TJE11" s="318"/>
      <c r="TJF11" s="318"/>
      <c r="TJG11" s="318"/>
      <c r="TJH11" s="318"/>
      <c r="TJI11" s="318"/>
      <c r="TJJ11" s="318"/>
      <c r="TJK11" s="318"/>
      <c r="TJL11" s="318"/>
      <c r="TJM11" s="318"/>
      <c r="TJN11" s="318"/>
      <c r="TJO11" s="318"/>
      <c r="TJP11" s="318"/>
      <c r="TJQ11" s="318"/>
      <c r="TJR11" s="318"/>
      <c r="TJS11" s="318"/>
      <c r="TJT11" s="318"/>
      <c r="TJU11" s="318"/>
      <c r="TJV11" s="318"/>
      <c r="TJW11" s="318"/>
      <c r="TJX11" s="318"/>
      <c r="TJY11" s="318"/>
      <c r="TJZ11" s="318"/>
      <c r="TKA11" s="318"/>
      <c r="TKB11" s="318"/>
      <c r="TKC11" s="318"/>
      <c r="TKD11" s="318"/>
      <c r="TKE11" s="318"/>
      <c r="TKF11" s="318"/>
      <c r="TKG11" s="318"/>
      <c r="TKH11" s="318"/>
      <c r="TKI11" s="318"/>
      <c r="TKJ11" s="318"/>
      <c r="TKK11" s="318"/>
      <c r="TKL11" s="318"/>
      <c r="TKM11" s="318"/>
      <c r="TKN11" s="318"/>
      <c r="TKO11" s="318"/>
      <c r="TKP11" s="318"/>
      <c r="TKQ11" s="318"/>
      <c r="TKR11" s="318"/>
      <c r="TKS11" s="318"/>
      <c r="TKT11" s="318"/>
      <c r="TKU11" s="318"/>
      <c r="TKV11" s="318"/>
      <c r="TKW11" s="318"/>
      <c r="TKX11" s="318"/>
      <c r="TKY11" s="318"/>
      <c r="TKZ11" s="318"/>
      <c r="TLA11" s="318"/>
      <c r="TLB11" s="318"/>
      <c r="TLC11" s="318"/>
      <c r="TLD11" s="318"/>
      <c r="TLE11" s="318"/>
      <c r="TLF11" s="318"/>
      <c r="TLG11" s="318"/>
      <c r="TLH11" s="318"/>
      <c r="TLI11" s="318"/>
      <c r="TLJ11" s="318"/>
      <c r="TLK11" s="318"/>
      <c r="TLL11" s="318"/>
      <c r="TLM11" s="318"/>
      <c r="TLN11" s="318"/>
      <c r="TLO11" s="318"/>
      <c r="TLP11" s="318"/>
      <c r="TLQ11" s="318"/>
      <c r="TLR11" s="318"/>
      <c r="TLS11" s="318"/>
      <c r="TLT11" s="318"/>
      <c r="TLU11" s="318"/>
      <c r="TLV11" s="318"/>
      <c r="TLW11" s="318"/>
      <c r="TLX11" s="318"/>
      <c r="TLY11" s="318"/>
      <c r="TLZ11" s="318"/>
      <c r="TMA11" s="318"/>
      <c r="TMB11" s="318"/>
      <c r="TMC11" s="318"/>
      <c r="TMD11" s="318"/>
      <c r="TME11" s="318"/>
      <c r="TMF11" s="318"/>
      <c r="TMG11" s="318"/>
      <c r="TMH11" s="318"/>
      <c r="TMI11" s="318"/>
      <c r="TMJ11" s="318"/>
      <c r="TMK11" s="318"/>
      <c r="TML11" s="318"/>
      <c r="TMM11" s="318"/>
      <c r="TMN11" s="318"/>
      <c r="TMO11" s="318"/>
      <c r="TMP11" s="318"/>
      <c r="TMQ11" s="318"/>
      <c r="TMR11" s="318"/>
      <c r="TMS11" s="318"/>
      <c r="TMT11" s="318"/>
      <c r="TMU11" s="318"/>
      <c r="TMV11" s="318"/>
      <c r="TMW11" s="318"/>
      <c r="TMX11" s="318"/>
      <c r="TMY11" s="318"/>
      <c r="TMZ11" s="318"/>
      <c r="TNA11" s="318"/>
      <c r="TNB11" s="318"/>
      <c r="TNC11" s="318"/>
      <c r="TND11" s="318"/>
      <c r="TNE11" s="318"/>
      <c r="TNF11" s="318"/>
      <c r="TNG11" s="318"/>
      <c r="TNH11" s="318"/>
      <c r="TNI11" s="318"/>
      <c r="TNJ11" s="318"/>
      <c r="TNK11" s="318"/>
      <c r="TNL11" s="318"/>
      <c r="TNM11" s="318"/>
      <c r="TNN11" s="318"/>
      <c r="TNO11" s="318"/>
      <c r="TNP11" s="318"/>
      <c r="TNQ11" s="318"/>
      <c r="TNR11" s="318"/>
      <c r="TNS11" s="318"/>
      <c r="TNT11" s="318"/>
      <c r="TNU11" s="318"/>
      <c r="TNV11" s="318"/>
      <c r="TNW11" s="318"/>
      <c r="TNX11" s="318"/>
      <c r="TNY11" s="318"/>
      <c r="TNZ11" s="318"/>
      <c r="TOA11" s="318"/>
      <c r="TOB11" s="318"/>
      <c r="TOC11" s="318"/>
      <c r="TOD11" s="318"/>
      <c r="TOE11" s="318"/>
      <c r="TOF11" s="318"/>
      <c r="TOG11" s="318"/>
      <c r="TOH11" s="318"/>
      <c r="TOI11" s="318"/>
      <c r="TOJ11" s="318"/>
      <c r="TOK11" s="318"/>
      <c r="TOL11" s="318"/>
      <c r="TOM11" s="318"/>
      <c r="TON11" s="318"/>
      <c r="TOO11" s="318"/>
      <c r="TOP11" s="318"/>
      <c r="TOQ11" s="318"/>
      <c r="TOR11" s="318"/>
      <c r="TOS11" s="318"/>
      <c r="TOT11" s="318"/>
      <c r="TOU11" s="318"/>
      <c r="TOV11" s="318"/>
      <c r="TOW11" s="318"/>
      <c r="TOX11" s="318"/>
      <c r="TOY11" s="318"/>
      <c r="TOZ11" s="318"/>
      <c r="TPA11" s="318"/>
      <c r="TPB11" s="318"/>
      <c r="TPC11" s="318"/>
      <c r="TPD11" s="318"/>
      <c r="TPE11" s="318"/>
      <c r="TPF11" s="318"/>
      <c r="TPG11" s="318"/>
      <c r="TPH11" s="318"/>
      <c r="TPI11" s="318"/>
      <c r="TPJ11" s="318"/>
      <c r="TPK11" s="318"/>
      <c r="TPL11" s="318"/>
      <c r="TPM11" s="318"/>
      <c r="TPN11" s="318"/>
      <c r="TPO11" s="318"/>
      <c r="TPP11" s="318"/>
      <c r="TPQ11" s="318"/>
      <c r="TPR11" s="318"/>
      <c r="TPS11" s="318"/>
      <c r="TPT11" s="318"/>
      <c r="TPU11" s="318"/>
      <c r="TPV11" s="318"/>
      <c r="TPW11" s="318"/>
      <c r="TPX11" s="318"/>
      <c r="TPY11" s="318"/>
      <c r="TPZ11" s="318"/>
      <c r="TQA11" s="318"/>
      <c r="TQB11" s="318"/>
      <c r="TQC11" s="318"/>
      <c r="TQD11" s="318"/>
      <c r="TQE11" s="318"/>
      <c r="TQF11" s="318"/>
      <c r="TQG11" s="318"/>
      <c r="TQH11" s="318"/>
      <c r="TQI11" s="318"/>
      <c r="TQJ11" s="318"/>
      <c r="TQK11" s="318"/>
      <c r="TQL11" s="318"/>
      <c r="TQM11" s="318"/>
      <c r="TQN11" s="318"/>
      <c r="TQO11" s="318"/>
      <c r="TQP11" s="318"/>
      <c r="TQQ11" s="318"/>
      <c r="TQR11" s="318"/>
      <c r="TQS11" s="318"/>
      <c r="TQT11" s="318"/>
      <c r="TQU11" s="318"/>
      <c r="TQV11" s="318"/>
      <c r="TQW11" s="318"/>
      <c r="TQX11" s="318"/>
      <c r="TQY11" s="318"/>
      <c r="TQZ11" s="318"/>
      <c r="TRA11" s="318"/>
      <c r="TRB11" s="318"/>
      <c r="TRC11" s="318"/>
      <c r="TRD11" s="318"/>
      <c r="TRE11" s="318"/>
      <c r="TRF11" s="318"/>
      <c r="TRG11" s="318"/>
      <c r="TRH11" s="318"/>
      <c r="TRI11" s="318"/>
      <c r="TRJ11" s="318"/>
      <c r="TRK11" s="318"/>
      <c r="TRL11" s="318"/>
      <c r="TRM11" s="318"/>
      <c r="TRN11" s="318"/>
      <c r="TRO11" s="318"/>
      <c r="TRP11" s="318"/>
      <c r="TRQ11" s="318"/>
      <c r="TRR11" s="318"/>
      <c r="TRS11" s="318"/>
      <c r="TRT11" s="318"/>
      <c r="TRU11" s="318"/>
      <c r="TRV11" s="318"/>
      <c r="TRW11" s="318"/>
      <c r="TRX11" s="318"/>
      <c r="TRY11" s="318"/>
      <c r="TRZ11" s="318"/>
      <c r="TSA11" s="318"/>
      <c r="TSB11" s="318"/>
      <c r="TSC11" s="318"/>
      <c r="TSD11" s="318"/>
      <c r="TSE11" s="318"/>
      <c r="TSF11" s="318"/>
      <c r="TSG11" s="318"/>
      <c r="TSH11" s="318"/>
      <c r="TSI11" s="318"/>
      <c r="TSJ11" s="318"/>
      <c r="TSK11" s="318"/>
      <c r="TSL11" s="318"/>
      <c r="TSM11" s="318"/>
      <c r="TSN11" s="318"/>
      <c r="TSO11" s="318"/>
      <c r="TSP11" s="318"/>
      <c r="TSQ11" s="318"/>
      <c r="TSR11" s="318"/>
      <c r="TSS11" s="318"/>
      <c r="TST11" s="318"/>
      <c r="TSU11" s="318"/>
      <c r="TSV11" s="318"/>
      <c r="TSW11" s="318"/>
      <c r="TSX11" s="318"/>
      <c r="TSY11" s="318"/>
      <c r="TSZ11" s="318"/>
      <c r="TTA11" s="318"/>
      <c r="TTB11" s="318"/>
      <c r="TTC11" s="318"/>
      <c r="TTD11" s="318"/>
      <c r="TTE11" s="318"/>
      <c r="TTF11" s="318"/>
      <c r="TTG11" s="318"/>
      <c r="TTH11" s="318"/>
      <c r="TTI11" s="318"/>
      <c r="TTJ11" s="318"/>
      <c r="TTK11" s="318"/>
      <c r="TTL11" s="318"/>
      <c r="TTM11" s="318"/>
      <c r="TTN11" s="318"/>
      <c r="TTO11" s="318"/>
      <c r="TTP11" s="318"/>
      <c r="TTQ11" s="318"/>
      <c r="TTR11" s="318"/>
      <c r="TTS11" s="318"/>
      <c r="TTT11" s="318"/>
      <c r="TTU11" s="318"/>
      <c r="TTV11" s="318"/>
      <c r="TTW11" s="318"/>
      <c r="TTX11" s="318"/>
      <c r="TTY11" s="318"/>
      <c r="TTZ11" s="318"/>
      <c r="TUA11" s="318"/>
      <c r="TUB11" s="318"/>
      <c r="TUC11" s="318"/>
      <c r="TUD11" s="318"/>
      <c r="TUE11" s="318"/>
      <c r="TUF11" s="318"/>
      <c r="TUG11" s="318"/>
      <c r="TUH11" s="318"/>
      <c r="TUI11" s="318"/>
      <c r="TUJ11" s="318"/>
      <c r="TUK11" s="318"/>
      <c r="TUL11" s="318"/>
      <c r="TUM11" s="318"/>
      <c r="TUN11" s="318"/>
      <c r="TUO11" s="318"/>
      <c r="TUP11" s="318"/>
      <c r="TUQ11" s="318"/>
      <c r="TUR11" s="318"/>
      <c r="TUS11" s="318"/>
      <c r="TUT11" s="318"/>
      <c r="TUU11" s="318"/>
      <c r="TUV11" s="318"/>
      <c r="TUW11" s="318"/>
      <c r="TUX11" s="318"/>
      <c r="TUY11" s="318"/>
      <c r="TUZ11" s="318"/>
      <c r="TVA11" s="318"/>
      <c r="TVB11" s="318"/>
      <c r="TVC11" s="318"/>
      <c r="TVD11" s="318"/>
      <c r="TVE11" s="318"/>
      <c r="TVF11" s="318"/>
      <c r="TVG11" s="318"/>
      <c r="TVH11" s="318"/>
      <c r="TVI11" s="318"/>
      <c r="TVJ11" s="318"/>
      <c r="TVK11" s="318"/>
      <c r="TVL11" s="318"/>
      <c r="TVM11" s="318"/>
      <c r="TVN11" s="318"/>
      <c r="TVO11" s="318"/>
      <c r="TVP11" s="318"/>
      <c r="TVQ11" s="318"/>
      <c r="TVR11" s="318"/>
      <c r="TVS11" s="318"/>
      <c r="TVT11" s="318"/>
      <c r="TVU11" s="318"/>
      <c r="TVV11" s="318"/>
      <c r="TVW11" s="318"/>
      <c r="TVX11" s="318"/>
      <c r="TVY11" s="318"/>
      <c r="TVZ11" s="318"/>
      <c r="TWA11" s="318"/>
      <c r="TWB11" s="318"/>
      <c r="TWC11" s="318"/>
      <c r="TWD11" s="318"/>
      <c r="TWE11" s="318"/>
      <c r="TWF11" s="318"/>
      <c r="TWG11" s="318"/>
      <c r="TWH11" s="318"/>
      <c r="TWI11" s="318"/>
      <c r="TWJ11" s="318"/>
      <c r="TWK11" s="318"/>
      <c r="TWL11" s="318"/>
      <c r="TWM11" s="318"/>
      <c r="TWN11" s="318"/>
      <c r="TWO11" s="318"/>
      <c r="TWP11" s="318"/>
      <c r="TWQ11" s="318"/>
      <c r="TWR11" s="318"/>
      <c r="TWS11" s="318"/>
      <c r="TWT11" s="318"/>
      <c r="TWU11" s="318"/>
      <c r="TWV11" s="318"/>
      <c r="TWW11" s="318"/>
      <c r="TWX11" s="318"/>
      <c r="TWY11" s="318"/>
      <c r="TWZ11" s="318"/>
      <c r="TXA11" s="318"/>
      <c r="TXB11" s="318"/>
      <c r="TXC11" s="318"/>
      <c r="TXD11" s="318"/>
      <c r="TXE11" s="318"/>
      <c r="TXF11" s="318"/>
      <c r="TXG11" s="318"/>
      <c r="TXH11" s="318"/>
      <c r="TXI11" s="318"/>
      <c r="TXJ11" s="318"/>
      <c r="TXK11" s="318"/>
      <c r="TXL11" s="318"/>
      <c r="TXM11" s="318"/>
      <c r="TXN11" s="318"/>
      <c r="TXO11" s="318"/>
      <c r="TXP11" s="318"/>
      <c r="TXQ11" s="318"/>
      <c r="TXR11" s="318"/>
      <c r="TXS11" s="318"/>
      <c r="TXT11" s="318"/>
      <c r="TXU11" s="318"/>
      <c r="TXV11" s="318"/>
      <c r="TXW11" s="318"/>
      <c r="TXX11" s="318"/>
      <c r="TXY11" s="318"/>
      <c r="TXZ11" s="318"/>
      <c r="TYA11" s="318"/>
      <c r="TYB11" s="318"/>
      <c r="TYC11" s="318"/>
      <c r="TYD11" s="318"/>
      <c r="TYE11" s="318"/>
      <c r="TYF11" s="318"/>
      <c r="TYG11" s="318"/>
      <c r="TYH11" s="318"/>
      <c r="TYI11" s="318"/>
      <c r="TYJ11" s="318"/>
      <c r="TYK11" s="318"/>
      <c r="TYL11" s="318"/>
      <c r="TYM11" s="318"/>
      <c r="TYN11" s="318"/>
      <c r="TYO11" s="318"/>
      <c r="TYP11" s="318"/>
      <c r="TYQ11" s="318"/>
      <c r="TYR11" s="318"/>
      <c r="TYS11" s="318"/>
      <c r="TYT11" s="318"/>
      <c r="TYU11" s="318"/>
      <c r="TYV11" s="318"/>
      <c r="TYW11" s="318"/>
      <c r="TYX11" s="318"/>
      <c r="TYY11" s="318"/>
      <c r="TYZ11" s="318"/>
      <c r="TZA11" s="318"/>
      <c r="TZB11" s="318"/>
      <c r="TZC11" s="318"/>
      <c r="TZD11" s="318"/>
      <c r="TZE11" s="318"/>
      <c r="TZF11" s="318"/>
      <c r="TZG11" s="318"/>
      <c r="TZH11" s="318"/>
      <c r="TZI11" s="318"/>
      <c r="TZJ11" s="318"/>
      <c r="TZK11" s="318"/>
      <c r="TZL11" s="318"/>
      <c r="TZM11" s="318"/>
      <c r="TZN11" s="318"/>
      <c r="TZO11" s="318"/>
      <c r="TZP11" s="318"/>
      <c r="TZQ11" s="318"/>
      <c r="TZR11" s="318"/>
      <c r="TZS11" s="318"/>
      <c r="TZT11" s="318"/>
      <c r="TZU11" s="318"/>
      <c r="TZV11" s="318"/>
      <c r="TZW11" s="318"/>
      <c r="TZX11" s="318"/>
      <c r="TZY11" s="318"/>
      <c r="TZZ11" s="318"/>
      <c r="UAA11" s="318"/>
      <c r="UAB11" s="318"/>
      <c r="UAC11" s="318"/>
      <c r="UAD11" s="318"/>
      <c r="UAE11" s="318"/>
      <c r="UAF11" s="318"/>
      <c r="UAG11" s="318"/>
      <c r="UAH11" s="318"/>
      <c r="UAI11" s="318"/>
      <c r="UAJ11" s="318"/>
      <c r="UAK11" s="318"/>
      <c r="UAL11" s="318"/>
      <c r="UAM11" s="318"/>
      <c r="UAN11" s="318"/>
      <c r="UAO11" s="318"/>
      <c r="UAP11" s="318"/>
      <c r="UAQ11" s="318"/>
      <c r="UAR11" s="318"/>
      <c r="UAS11" s="318"/>
      <c r="UAT11" s="318"/>
      <c r="UAU11" s="318"/>
      <c r="UAV11" s="318"/>
      <c r="UAW11" s="318"/>
      <c r="UAX11" s="318"/>
      <c r="UAY11" s="318"/>
      <c r="UAZ11" s="318"/>
      <c r="UBA11" s="318"/>
      <c r="UBB11" s="318"/>
      <c r="UBC11" s="318"/>
      <c r="UBD11" s="318"/>
      <c r="UBE11" s="318"/>
      <c r="UBF11" s="318"/>
      <c r="UBG11" s="318"/>
      <c r="UBH11" s="318"/>
      <c r="UBI11" s="318"/>
      <c r="UBJ11" s="318"/>
      <c r="UBK11" s="318"/>
      <c r="UBL11" s="318"/>
      <c r="UBM11" s="318"/>
      <c r="UBN11" s="318"/>
      <c r="UBO11" s="318"/>
      <c r="UBP11" s="318"/>
      <c r="UBQ11" s="318"/>
      <c r="UBR11" s="318"/>
      <c r="UBS11" s="318"/>
      <c r="UBT11" s="318"/>
      <c r="UBU11" s="318"/>
      <c r="UBV11" s="318"/>
      <c r="UBW11" s="318"/>
      <c r="UBX11" s="318"/>
      <c r="UBY11" s="318"/>
      <c r="UBZ11" s="318"/>
      <c r="UCA11" s="318"/>
      <c r="UCB11" s="318"/>
      <c r="UCC11" s="318"/>
      <c r="UCD11" s="318"/>
      <c r="UCE11" s="318"/>
      <c r="UCF11" s="318"/>
      <c r="UCG11" s="318"/>
      <c r="UCH11" s="318"/>
      <c r="UCI11" s="318"/>
      <c r="UCJ11" s="318"/>
      <c r="UCK11" s="318"/>
      <c r="UCL11" s="318"/>
      <c r="UCM11" s="318"/>
      <c r="UCN11" s="318"/>
      <c r="UCO11" s="318"/>
      <c r="UCP11" s="318"/>
      <c r="UCQ11" s="318"/>
      <c r="UCR11" s="318"/>
      <c r="UCS11" s="318"/>
      <c r="UCT11" s="318"/>
      <c r="UCU11" s="318"/>
      <c r="UCV11" s="318"/>
      <c r="UCW11" s="318"/>
      <c r="UCX11" s="318"/>
      <c r="UCY11" s="318"/>
      <c r="UCZ11" s="318"/>
      <c r="UDA11" s="318"/>
      <c r="UDB11" s="318"/>
      <c r="UDC11" s="318"/>
      <c r="UDD11" s="318"/>
      <c r="UDE11" s="318"/>
      <c r="UDF11" s="318"/>
      <c r="UDG11" s="318"/>
      <c r="UDH11" s="318"/>
      <c r="UDI11" s="318"/>
      <c r="UDJ11" s="318"/>
      <c r="UDK11" s="318"/>
      <c r="UDL11" s="318"/>
      <c r="UDM11" s="318"/>
      <c r="UDN11" s="318"/>
      <c r="UDO11" s="318"/>
      <c r="UDP11" s="318"/>
      <c r="UDQ11" s="318"/>
      <c r="UDR11" s="318"/>
      <c r="UDS11" s="318"/>
      <c r="UDT11" s="318"/>
      <c r="UDU11" s="318"/>
      <c r="UDV11" s="318"/>
      <c r="UDW11" s="318"/>
      <c r="UDX11" s="318"/>
      <c r="UDY11" s="318"/>
      <c r="UDZ11" s="318"/>
      <c r="UEA11" s="318"/>
      <c r="UEB11" s="318"/>
      <c r="UEC11" s="318"/>
      <c r="UED11" s="318"/>
      <c r="UEE11" s="318"/>
      <c r="UEF11" s="318"/>
      <c r="UEG11" s="318"/>
      <c r="UEH11" s="318"/>
      <c r="UEI11" s="318"/>
      <c r="UEJ11" s="318"/>
      <c r="UEK11" s="318"/>
      <c r="UEL11" s="318"/>
      <c r="UEM11" s="318"/>
      <c r="UEN11" s="318"/>
      <c r="UEO11" s="318"/>
      <c r="UEP11" s="318"/>
      <c r="UEQ11" s="318"/>
      <c r="UER11" s="318"/>
      <c r="UES11" s="318"/>
      <c r="UET11" s="318"/>
      <c r="UEU11" s="318"/>
      <c r="UEV11" s="318"/>
      <c r="UEW11" s="318"/>
      <c r="UEX11" s="318"/>
      <c r="UEY11" s="318"/>
      <c r="UEZ11" s="318"/>
      <c r="UFA11" s="318"/>
      <c r="UFB11" s="318"/>
      <c r="UFC11" s="318"/>
      <c r="UFD11" s="318"/>
      <c r="UFE11" s="318"/>
      <c r="UFF11" s="318"/>
      <c r="UFG11" s="318"/>
      <c r="UFH11" s="318"/>
      <c r="UFI11" s="318"/>
      <c r="UFJ11" s="318"/>
      <c r="UFK11" s="318"/>
      <c r="UFL11" s="318"/>
      <c r="UFM11" s="318"/>
      <c r="UFN11" s="318"/>
      <c r="UFO11" s="318"/>
      <c r="UFP11" s="318"/>
      <c r="UFQ11" s="318"/>
      <c r="UFR11" s="318"/>
      <c r="UFS11" s="318"/>
      <c r="UFT11" s="318"/>
      <c r="UFU11" s="318"/>
      <c r="UFV11" s="318"/>
      <c r="UFW11" s="318"/>
      <c r="UFX11" s="318"/>
      <c r="UFY11" s="318"/>
      <c r="UFZ11" s="318"/>
      <c r="UGA11" s="318"/>
      <c r="UGB11" s="318"/>
      <c r="UGC11" s="318"/>
      <c r="UGD11" s="318"/>
      <c r="UGE11" s="318"/>
      <c r="UGF11" s="318"/>
      <c r="UGG11" s="318"/>
      <c r="UGH11" s="318"/>
      <c r="UGI11" s="318"/>
      <c r="UGJ11" s="318"/>
      <c r="UGK11" s="318"/>
      <c r="UGL11" s="318"/>
      <c r="UGM11" s="318"/>
      <c r="UGN11" s="318"/>
      <c r="UGO11" s="318"/>
      <c r="UGP11" s="318"/>
      <c r="UGQ11" s="318"/>
      <c r="UGR11" s="318"/>
      <c r="UGS11" s="318"/>
      <c r="UGT11" s="318"/>
      <c r="UGU11" s="318"/>
      <c r="UGV11" s="318"/>
      <c r="UGW11" s="318"/>
      <c r="UGX11" s="318"/>
      <c r="UGY11" s="318"/>
      <c r="UGZ11" s="318"/>
      <c r="UHA11" s="318"/>
      <c r="UHB11" s="318"/>
      <c r="UHC11" s="318"/>
      <c r="UHD11" s="318"/>
      <c r="UHE11" s="318"/>
      <c r="UHF11" s="318"/>
      <c r="UHG11" s="318"/>
      <c r="UHH11" s="318"/>
      <c r="UHI11" s="318"/>
      <c r="UHJ11" s="318"/>
      <c r="UHK11" s="318"/>
      <c r="UHL11" s="318"/>
      <c r="UHM11" s="318"/>
      <c r="UHN11" s="318"/>
      <c r="UHO11" s="318"/>
      <c r="UHP11" s="318"/>
      <c r="UHQ11" s="318"/>
      <c r="UHR11" s="318"/>
      <c r="UHS11" s="318"/>
      <c r="UHT11" s="318"/>
      <c r="UHU11" s="318"/>
      <c r="UHV11" s="318"/>
      <c r="UHW11" s="318"/>
      <c r="UHX11" s="318"/>
      <c r="UHY11" s="318"/>
      <c r="UHZ11" s="318"/>
      <c r="UIA11" s="318"/>
      <c r="UIB11" s="318"/>
      <c r="UIC11" s="318"/>
      <c r="UID11" s="318"/>
      <c r="UIE11" s="318"/>
      <c r="UIF11" s="318"/>
      <c r="UIG11" s="318"/>
      <c r="UIH11" s="318"/>
      <c r="UII11" s="318"/>
      <c r="UIJ11" s="318"/>
      <c r="UIK11" s="318"/>
      <c r="UIL11" s="318"/>
      <c r="UIM11" s="318"/>
      <c r="UIN11" s="318"/>
      <c r="UIO11" s="318"/>
      <c r="UIP11" s="318"/>
      <c r="UIQ11" s="318"/>
      <c r="UIR11" s="318"/>
      <c r="UIS11" s="318"/>
      <c r="UIT11" s="318"/>
      <c r="UIU11" s="318"/>
      <c r="UIV11" s="318"/>
      <c r="UIW11" s="318"/>
      <c r="UIX11" s="318"/>
      <c r="UIY11" s="318"/>
      <c r="UIZ11" s="318"/>
      <c r="UJA11" s="318"/>
      <c r="UJB11" s="318"/>
      <c r="UJC11" s="318"/>
      <c r="UJD11" s="318"/>
      <c r="UJE11" s="318"/>
      <c r="UJF11" s="318"/>
      <c r="UJG11" s="318"/>
      <c r="UJH11" s="318"/>
      <c r="UJI11" s="318"/>
      <c r="UJJ11" s="318"/>
      <c r="UJK11" s="318"/>
      <c r="UJL11" s="318"/>
      <c r="UJM11" s="318"/>
      <c r="UJN11" s="318"/>
      <c r="UJO11" s="318"/>
      <c r="UJP11" s="318"/>
      <c r="UJQ11" s="318"/>
      <c r="UJR11" s="318"/>
      <c r="UJS11" s="318"/>
      <c r="UJT11" s="318"/>
      <c r="UJU11" s="318"/>
      <c r="UJV11" s="318"/>
      <c r="UJW11" s="318"/>
      <c r="UJX11" s="318"/>
      <c r="UJY11" s="318"/>
      <c r="UJZ11" s="318"/>
      <c r="UKA11" s="318"/>
      <c r="UKB11" s="318"/>
      <c r="UKC11" s="318"/>
      <c r="UKD11" s="318"/>
      <c r="UKE11" s="318"/>
      <c r="UKF11" s="318"/>
      <c r="UKG11" s="318"/>
      <c r="UKH11" s="318"/>
      <c r="UKI11" s="318"/>
      <c r="UKJ11" s="318"/>
      <c r="UKK11" s="318"/>
      <c r="UKL11" s="318"/>
      <c r="UKM11" s="318"/>
      <c r="UKN11" s="318"/>
      <c r="UKO11" s="318"/>
      <c r="UKP11" s="318"/>
      <c r="UKQ11" s="318"/>
      <c r="UKR11" s="318"/>
      <c r="UKS11" s="318"/>
      <c r="UKT11" s="318"/>
      <c r="UKU11" s="318"/>
      <c r="UKV11" s="318"/>
      <c r="UKW11" s="318"/>
      <c r="UKX11" s="318"/>
      <c r="UKY11" s="318"/>
      <c r="UKZ11" s="318"/>
      <c r="ULA11" s="318"/>
      <c r="ULB11" s="318"/>
      <c r="ULC11" s="318"/>
      <c r="ULD11" s="318"/>
      <c r="ULE11" s="318"/>
      <c r="ULF11" s="318"/>
      <c r="ULG11" s="318"/>
      <c r="ULH11" s="318"/>
      <c r="ULI11" s="318"/>
      <c r="ULJ11" s="318"/>
      <c r="ULK11" s="318"/>
      <c r="ULL11" s="318"/>
      <c r="ULM11" s="318"/>
      <c r="ULN11" s="318"/>
      <c r="ULO11" s="318"/>
      <c r="ULP11" s="318"/>
      <c r="ULQ11" s="318"/>
      <c r="ULR11" s="318"/>
      <c r="ULS11" s="318"/>
      <c r="ULT11" s="318"/>
      <c r="ULU11" s="318"/>
      <c r="ULV11" s="318"/>
      <c r="ULW11" s="318"/>
      <c r="ULX11" s="318"/>
      <c r="ULY11" s="318"/>
      <c r="ULZ11" s="318"/>
      <c r="UMA11" s="318"/>
      <c r="UMB11" s="318"/>
      <c r="UMC11" s="318"/>
      <c r="UMD11" s="318"/>
      <c r="UME11" s="318"/>
      <c r="UMF11" s="318"/>
      <c r="UMG11" s="318"/>
      <c r="UMH11" s="318"/>
      <c r="UMI11" s="318"/>
      <c r="UMJ11" s="318"/>
      <c r="UMK11" s="318"/>
      <c r="UML11" s="318"/>
      <c r="UMM11" s="318"/>
      <c r="UMN11" s="318"/>
      <c r="UMO11" s="318"/>
      <c r="UMP11" s="318"/>
      <c r="UMQ11" s="318"/>
      <c r="UMR11" s="318"/>
      <c r="UMS11" s="318"/>
      <c r="UMT11" s="318"/>
      <c r="UMU11" s="318"/>
      <c r="UMV11" s="318"/>
      <c r="UMW11" s="318"/>
      <c r="UMX11" s="318"/>
      <c r="UMY11" s="318"/>
      <c r="UMZ11" s="318"/>
      <c r="UNA11" s="318"/>
      <c r="UNB11" s="318"/>
      <c r="UNC11" s="318"/>
      <c r="UND11" s="318"/>
      <c r="UNE11" s="318"/>
      <c r="UNF11" s="318"/>
      <c r="UNG11" s="318"/>
      <c r="UNH11" s="318"/>
      <c r="UNI11" s="318"/>
      <c r="UNJ11" s="318"/>
      <c r="UNK11" s="318"/>
      <c r="UNL11" s="318"/>
      <c r="UNM11" s="318"/>
      <c r="UNN11" s="318"/>
      <c r="UNO11" s="318"/>
      <c r="UNP11" s="318"/>
      <c r="UNQ11" s="318"/>
      <c r="UNR11" s="318"/>
      <c r="UNS11" s="318"/>
      <c r="UNT11" s="318"/>
      <c r="UNU11" s="318"/>
      <c r="UNV11" s="318"/>
      <c r="UNW11" s="318"/>
      <c r="UNX11" s="318"/>
      <c r="UNY11" s="318"/>
      <c r="UNZ11" s="318"/>
      <c r="UOA11" s="318"/>
      <c r="UOB11" s="318"/>
      <c r="UOC11" s="318"/>
      <c r="UOD11" s="318"/>
      <c r="UOE11" s="318"/>
      <c r="UOF11" s="318"/>
      <c r="UOG11" s="318"/>
      <c r="UOH11" s="318"/>
      <c r="UOI11" s="318"/>
      <c r="UOJ11" s="318"/>
      <c r="UOK11" s="318"/>
      <c r="UOL11" s="318"/>
      <c r="UOM11" s="318"/>
      <c r="UON11" s="318"/>
      <c r="UOO11" s="318"/>
      <c r="UOP11" s="318"/>
      <c r="UOQ11" s="318"/>
      <c r="UOR11" s="318"/>
      <c r="UOS11" s="318"/>
      <c r="UOT11" s="318"/>
      <c r="UOU11" s="318"/>
      <c r="UOV11" s="318"/>
      <c r="UOW11" s="318"/>
      <c r="UOX11" s="318"/>
      <c r="UOY11" s="318"/>
      <c r="UOZ11" s="318"/>
      <c r="UPA11" s="318"/>
      <c r="UPB11" s="318"/>
      <c r="UPC11" s="318"/>
      <c r="UPD11" s="318"/>
      <c r="UPE11" s="318"/>
      <c r="UPF11" s="318"/>
      <c r="UPG11" s="318"/>
      <c r="UPH11" s="318"/>
      <c r="UPI11" s="318"/>
      <c r="UPJ11" s="318"/>
      <c r="UPK11" s="318"/>
      <c r="UPL11" s="318"/>
      <c r="UPM11" s="318"/>
      <c r="UPN11" s="318"/>
      <c r="UPO11" s="318"/>
      <c r="UPP11" s="318"/>
      <c r="UPQ11" s="318"/>
      <c r="UPR11" s="318"/>
      <c r="UPS11" s="318"/>
      <c r="UPT11" s="318"/>
      <c r="UPU11" s="318"/>
      <c r="UPV11" s="318"/>
      <c r="UPW11" s="318"/>
      <c r="UPX11" s="318"/>
      <c r="UPY11" s="318"/>
      <c r="UPZ11" s="318"/>
      <c r="UQA11" s="318"/>
      <c r="UQB11" s="318"/>
      <c r="UQC11" s="318"/>
      <c r="UQD11" s="318"/>
      <c r="UQE11" s="318"/>
      <c r="UQF11" s="318"/>
      <c r="UQG11" s="318"/>
      <c r="UQH11" s="318"/>
      <c r="UQI11" s="318"/>
      <c r="UQJ11" s="318"/>
      <c r="UQK11" s="318"/>
      <c r="UQL11" s="318"/>
      <c r="UQM11" s="318"/>
      <c r="UQN11" s="318"/>
      <c r="UQO11" s="318"/>
      <c r="UQP11" s="318"/>
      <c r="UQQ11" s="318"/>
      <c r="UQR11" s="318"/>
      <c r="UQS11" s="318"/>
      <c r="UQT11" s="318"/>
      <c r="UQU11" s="318"/>
      <c r="UQV11" s="318"/>
      <c r="UQW11" s="318"/>
      <c r="UQX11" s="318"/>
      <c r="UQY11" s="318"/>
      <c r="UQZ11" s="318"/>
      <c r="URA11" s="318"/>
      <c r="URB11" s="318"/>
      <c r="URC11" s="318"/>
      <c r="URD11" s="318"/>
      <c r="URE11" s="318"/>
      <c r="URF11" s="318"/>
      <c r="URG11" s="318"/>
      <c r="URH11" s="318"/>
      <c r="URI11" s="318"/>
      <c r="URJ11" s="318"/>
      <c r="URK11" s="318"/>
      <c r="URL11" s="318"/>
      <c r="URM11" s="318"/>
      <c r="URN11" s="318"/>
      <c r="URO11" s="318"/>
      <c r="URP11" s="318"/>
      <c r="URQ11" s="318"/>
      <c r="URR11" s="318"/>
      <c r="URS11" s="318"/>
      <c r="URT11" s="318"/>
      <c r="URU11" s="318"/>
      <c r="URV11" s="318"/>
      <c r="URW11" s="318"/>
      <c r="URX11" s="318"/>
      <c r="URY11" s="318"/>
      <c r="URZ11" s="318"/>
      <c r="USA11" s="318"/>
      <c r="USB11" s="318"/>
      <c r="USC11" s="318"/>
      <c r="USD11" s="318"/>
      <c r="USE11" s="318"/>
      <c r="USF11" s="318"/>
      <c r="USG11" s="318"/>
      <c r="USH11" s="318"/>
      <c r="USI11" s="318"/>
      <c r="USJ11" s="318"/>
      <c r="USK11" s="318"/>
      <c r="USL11" s="318"/>
      <c r="USM11" s="318"/>
      <c r="USN11" s="318"/>
      <c r="USO11" s="318"/>
      <c r="USP11" s="318"/>
      <c r="USQ11" s="318"/>
      <c r="USR11" s="318"/>
      <c r="USS11" s="318"/>
      <c r="UST11" s="318"/>
      <c r="USU11" s="318"/>
      <c r="USV11" s="318"/>
      <c r="USW11" s="318"/>
      <c r="USX11" s="318"/>
      <c r="USY11" s="318"/>
      <c r="USZ11" s="318"/>
      <c r="UTA11" s="318"/>
      <c r="UTB11" s="318"/>
      <c r="UTC11" s="318"/>
      <c r="UTD11" s="318"/>
      <c r="UTE11" s="318"/>
      <c r="UTF11" s="318"/>
      <c r="UTG11" s="318"/>
      <c r="UTH11" s="318"/>
      <c r="UTI11" s="318"/>
      <c r="UTJ11" s="318"/>
      <c r="UTK11" s="318"/>
      <c r="UTL11" s="318"/>
      <c r="UTM11" s="318"/>
      <c r="UTN11" s="318"/>
      <c r="UTO11" s="318"/>
      <c r="UTP11" s="318"/>
      <c r="UTQ11" s="318"/>
      <c r="UTR11" s="318"/>
      <c r="UTS11" s="318"/>
      <c r="UTT11" s="318"/>
      <c r="UTU11" s="318"/>
      <c r="UTV11" s="318"/>
      <c r="UTW11" s="318"/>
      <c r="UTX11" s="318"/>
      <c r="UTY11" s="318"/>
      <c r="UTZ11" s="318"/>
      <c r="UUA11" s="318"/>
      <c r="UUB11" s="318"/>
      <c r="UUC11" s="318"/>
      <c r="UUD11" s="318"/>
      <c r="UUE11" s="318"/>
      <c r="UUF11" s="318"/>
      <c r="UUG11" s="318"/>
      <c r="UUH11" s="318"/>
      <c r="UUI11" s="318"/>
      <c r="UUJ11" s="318"/>
      <c r="UUK11" s="318"/>
      <c r="UUL11" s="318"/>
      <c r="UUM11" s="318"/>
      <c r="UUN11" s="318"/>
      <c r="UUO11" s="318"/>
      <c r="UUP11" s="318"/>
      <c r="UUQ11" s="318"/>
      <c r="UUR11" s="318"/>
      <c r="UUS11" s="318"/>
      <c r="UUT11" s="318"/>
      <c r="UUU11" s="318"/>
      <c r="UUV11" s="318"/>
      <c r="UUW11" s="318"/>
      <c r="UUX11" s="318"/>
      <c r="UUY11" s="318"/>
      <c r="UUZ11" s="318"/>
      <c r="UVA11" s="318"/>
      <c r="UVB11" s="318"/>
      <c r="UVC11" s="318"/>
      <c r="UVD11" s="318"/>
      <c r="UVE11" s="318"/>
      <c r="UVF11" s="318"/>
      <c r="UVG11" s="318"/>
      <c r="UVH11" s="318"/>
      <c r="UVI11" s="318"/>
      <c r="UVJ11" s="318"/>
      <c r="UVK11" s="318"/>
      <c r="UVL11" s="318"/>
      <c r="UVM11" s="318"/>
      <c r="UVN11" s="318"/>
      <c r="UVO11" s="318"/>
      <c r="UVP11" s="318"/>
      <c r="UVQ11" s="318"/>
      <c r="UVR11" s="318"/>
      <c r="UVS11" s="318"/>
      <c r="UVT11" s="318"/>
      <c r="UVU11" s="318"/>
      <c r="UVV11" s="318"/>
      <c r="UVW11" s="318"/>
      <c r="UVX11" s="318"/>
      <c r="UVY11" s="318"/>
      <c r="UVZ11" s="318"/>
      <c r="UWA11" s="318"/>
      <c r="UWB11" s="318"/>
      <c r="UWC11" s="318"/>
      <c r="UWD11" s="318"/>
      <c r="UWE11" s="318"/>
      <c r="UWF11" s="318"/>
      <c r="UWG11" s="318"/>
      <c r="UWH11" s="318"/>
      <c r="UWI11" s="318"/>
      <c r="UWJ11" s="318"/>
      <c r="UWK11" s="318"/>
      <c r="UWL11" s="318"/>
      <c r="UWM11" s="318"/>
      <c r="UWN11" s="318"/>
      <c r="UWO11" s="318"/>
      <c r="UWP11" s="318"/>
      <c r="UWQ11" s="318"/>
      <c r="UWR11" s="318"/>
      <c r="UWS11" s="318"/>
      <c r="UWT11" s="318"/>
      <c r="UWU11" s="318"/>
      <c r="UWV11" s="318"/>
      <c r="UWW11" s="318"/>
      <c r="UWX11" s="318"/>
      <c r="UWY11" s="318"/>
      <c r="UWZ11" s="318"/>
      <c r="UXA11" s="318"/>
      <c r="UXB11" s="318"/>
      <c r="UXC11" s="318"/>
      <c r="UXD11" s="318"/>
      <c r="UXE11" s="318"/>
      <c r="UXF11" s="318"/>
      <c r="UXG11" s="318"/>
      <c r="UXH11" s="318"/>
      <c r="UXI11" s="318"/>
      <c r="UXJ11" s="318"/>
      <c r="UXK11" s="318"/>
      <c r="UXL11" s="318"/>
      <c r="UXM11" s="318"/>
      <c r="UXN11" s="318"/>
      <c r="UXO11" s="318"/>
      <c r="UXP11" s="318"/>
      <c r="UXQ11" s="318"/>
      <c r="UXR11" s="318"/>
      <c r="UXS11" s="318"/>
      <c r="UXT11" s="318"/>
      <c r="UXU11" s="318"/>
      <c r="UXV11" s="318"/>
      <c r="UXW11" s="318"/>
      <c r="UXX11" s="318"/>
      <c r="UXY11" s="318"/>
      <c r="UXZ11" s="318"/>
      <c r="UYA11" s="318"/>
      <c r="UYB11" s="318"/>
      <c r="UYC11" s="318"/>
      <c r="UYD11" s="318"/>
      <c r="UYE11" s="318"/>
      <c r="UYF11" s="318"/>
      <c r="UYG11" s="318"/>
      <c r="UYH11" s="318"/>
      <c r="UYI11" s="318"/>
      <c r="UYJ11" s="318"/>
      <c r="UYK11" s="318"/>
      <c r="UYL11" s="318"/>
      <c r="UYM11" s="318"/>
      <c r="UYN11" s="318"/>
      <c r="UYO11" s="318"/>
      <c r="UYP11" s="318"/>
      <c r="UYQ11" s="318"/>
      <c r="UYR11" s="318"/>
      <c r="UYS11" s="318"/>
      <c r="UYT11" s="318"/>
      <c r="UYU11" s="318"/>
      <c r="UYV11" s="318"/>
      <c r="UYW11" s="318"/>
      <c r="UYX11" s="318"/>
      <c r="UYY11" s="318"/>
      <c r="UYZ11" s="318"/>
      <c r="UZA11" s="318"/>
      <c r="UZB11" s="318"/>
      <c r="UZC11" s="318"/>
      <c r="UZD11" s="318"/>
      <c r="UZE11" s="318"/>
      <c r="UZF11" s="318"/>
      <c r="UZG11" s="318"/>
      <c r="UZH11" s="318"/>
      <c r="UZI11" s="318"/>
      <c r="UZJ11" s="318"/>
      <c r="UZK11" s="318"/>
      <c r="UZL11" s="318"/>
      <c r="UZM11" s="318"/>
      <c r="UZN11" s="318"/>
      <c r="UZO11" s="318"/>
      <c r="UZP11" s="318"/>
      <c r="UZQ11" s="318"/>
      <c r="UZR11" s="318"/>
      <c r="UZS11" s="318"/>
      <c r="UZT11" s="318"/>
      <c r="UZU11" s="318"/>
      <c r="UZV11" s="318"/>
      <c r="UZW11" s="318"/>
      <c r="UZX11" s="318"/>
      <c r="UZY11" s="318"/>
      <c r="UZZ11" s="318"/>
      <c r="VAA11" s="318"/>
      <c r="VAB11" s="318"/>
      <c r="VAC11" s="318"/>
      <c r="VAD11" s="318"/>
      <c r="VAE11" s="318"/>
      <c r="VAF11" s="318"/>
      <c r="VAG11" s="318"/>
      <c r="VAH11" s="318"/>
      <c r="VAI11" s="318"/>
      <c r="VAJ11" s="318"/>
      <c r="VAK11" s="318"/>
      <c r="VAL11" s="318"/>
      <c r="VAM11" s="318"/>
      <c r="VAN11" s="318"/>
      <c r="VAO11" s="318"/>
      <c r="VAP11" s="318"/>
      <c r="VAQ11" s="318"/>
      <c r="VAR11" s="318"/>
      <c r="VAS11" s="318"/>
      <c r="VAT11" s="318"/>
      <c r="VAU11" s="318"/>
      <c r="VAV11" s="318"/>
      <c r="VAW11" s="318"/>
      <c r="VAX11" s="318"/>
      <c r="VAY11" s="318"/>
      <c r="VAZ11" s="318"/>
      <c r="VBA11" s="318"/>
      <c r="VBB11" s="318"/>
      <c r="VBC11" s="318"/>
      <c r="VBD11" s="318"/>
      <c r="VBE11" s="318"/>
      <c r="VBF11" s="318"/>
      <c r="VBG11" s="318"/>
      <c r="VBH11" s="318"/>
      <c r="VBI11" s="318"/>
      <c r="VBJ11" s="318"/>
      <c r="VBK11" s="318"/>
      <c r="VBL11" s="318"/>
      <c r="VBM11" s="318"/>
      <c r="VBN11" s="318"/>
      <c r="VBO11" s="318"/>
      <c r="VBP11" s="318"/>
      <c r="VBQ11" s="318"/>
      <c r="VBR11" s="318"/>
      <c r="VBS11" s="318"/>
      <c r="VBT11" s="318"/>
      <c r="VBU11" s="318"/>
      <c r="VBV11" s="318"/>
      <c r="VBW11" s="318"/>
      <c r="VBX11" s="318"/>
      <c r="VBY11" s="318"/>
      <c r="VBZ11" s="318"/>
      <c r="VCA11" s="318"/>
      <c r="VCB11" s="318"/>
      <c r="VCC11" s="318"/>
      <c r="VCD11" s="318"/>
      <c r="VCE11" s="318"/>
      <c r="VCF11" s="318"/>
      <c r="VCG11" s="318"/>
      <c r="VCH11" s="318"/>
      <c r="VCI11" s="318"/>
      <c r="VCJ11" s="318"/>
      <c r="VCK11" s="318"/>
      <c r="VCL11" s="318"/>
      <c r="VCM11" s="318"/>
      <c r="VCN11" s="318"/>
      <c r="VCO11" s="318"/>
      <c r="VCP11" s="318"/>
      <c r="VCQ11" s="318"/>
      <c r="VCR11" s="318"/>
      <c r="VCS11" s="318"/>
      <c r="VCT11" s="318"/>
      <c r="VCU11" s="318"/>
      <c r="VCV11" s="318"/>
      <c r="VCW11" s="318"/>
      <c r="VCX11" s="318"/>
      <c r="VCY11" s="318"/>
      <c r="VCZ11" s="318"/>
      <c r="VDA11" s="318"/>
      <c r="VDB11" s="318"/>
      <c r="VDC11" s="318"/>
      <c r="VDD11" s="318"/>
      <c r="VDE11" s="318"/>
      <c r="VDF11" s="318"/>
      <c r="VDG11" s="318"/>
      <c r="VDH11" s="318"/>
      <c r="VDI11" s="318"/>
      <c r="VDJ11" s="318"/>
      <c r="VDK11" s="318"/>
      <c r="VDL11" s="318"/>
      <c r="VDM11" s="318"/>
      <c r="VDN11" s="318"/>
      <c r="VDO11" s="318"/>
      <c r="VDP11" s="318"/>
      <c r="VDQ11" s="318"/>
      <c r="VDR11" s="318"/>
      <c r="VDS11" s="318"/>
      <c r="VDT11" s="318"/>
      <c r="VDU11" s="318"/>
      <c r="VDV11" s="318"/>
      <c r="VDW11" s="318"/>
      <c r="VDX11" s="318"/>
      <c r="VDY11" s="318"/>
      <c r="VDZ11" s="318"/>
      <c r="VEA11" s="318"/>
      <c r="VEB11" s="318"/>
      <c r="VEC11" s="318"/>
      <c r="VED11" s="318"/>
      <c r="VEE11" s="318"/>
      <c r="VEF11" s="318"/>
      <c r="VEG11" s="318"/>
      <c r="VEH11" s="318"/>
      <c r="VEI11" s="318"/>
      <c r="VEJ11" s="318"/>
      <c r="VEK11" s="318"/>
      <c r="VEL11" s="318"/>
      <c r="VEM11" s="318"/>
      <c r="VEN11" s="318"/>
      <c r="VEO11" s="318"/>
      <c r="VEP11" s="318"/>
      <c r="VEQ11" s="318"/>
      <c r="VER11" s="318"/>
      <c r="VES11" s="318"/>
      <c r="VET11" s="318"/>
      <c r="VEU11" s="318"/>
      <c r="VEV11" s="318"/>
      <c r="VEW11" s="318"/>
      <c r="VEX11" s="318"/>
      <c r="VEY11" s="318"/>
      <c r="VEZ11" s="318"/>
      <c r="VFA11" s="318"/>
      <c r="VFB11" s="318"/>
      <c r="VFC11" s="318"/>
      <c r="VFD11" s="318"/>
      <c r="VFE11" s="318"/>
      <c r="VFF11" s="318"/>
      <c r="VFG11" s="318"/>
      <c r="VFH11" s="318"/>
      <c r="VFI11" s="318"/>
      <c r="VFJ11" s="318"/>
      <c r="VFK11" s="318"/>
      <c r="VFL11" s="318"/>
      <c r="VFM11" s="318"/>
      <c r="VFN11" s="318"/>
      <c r="VFO11" s="318"/>
      <c r="VFP11" s="318"/>
      <c r="VFQ11" s="318"/>
      <c r="VFR11" s="318"/>
      <c r="VFS11" s="318"/>
      <c r="VFT11" s="318"/>
      <c r="VFU11" s="318"/>
      <c r="VFV11" s="318"/>
      <c r="VFW11" s="318"/>
      <c r="VFX11" s="318"/>
      <c r="VFY11" s="318"/>
      <c r="VFZ11" s="318"/>
      <c r="VGA11" s="318"/>
      <c r="VGB11" s="318"/>
      <c r="VGC11" s="318"/>
      <c r="VGD11" s="318"/>
      <c r="VGE11" s="318"/>
      <c r="VGF11" s="318"/>
      <c r="VGG11" s="318"/>
      <c r="VGH11" s="318"/>
      <c r="VGI11" s="318"/>
      <c r="VGJ11" s="318"/>
      <c r="VGK11" s="318"/>
      <c r="VGL11" s="318"/>
      <c r="VGM11" s="318"/>
      <c r="VGN11" s="318"/>
      <c r="VGO11" s="318"/>
      <c r="VGP11" s="318"/>
      <c r="VGQ11" s="318"/>
      <c r="VGR11" s="318"/>
      <c r="VGS11" s="318"/>
      <c r="VGT11" s="318"/>
      <c r="VGU11" s="318"/>
      <c r="VGV11" s="318"/>
      <c r="VGW11" s="318"/>
      <c r="VGX11" s="318"/>
      <c r="VGY11" s="318"/>
      <c r="VGZ11" s="318"/>
      <c r="VHA11" s="318"/>
      <c r="VHB11" s="318"/>
      <c r="VHC11" s="318"/>
      <c r="VHD11" s="318"/>
      <c r="VHE11" s="318"/>
      <c r="VHF11" s="318"/>
      <c r="VHG11" s="318"/>
      <c r="VHH11" s="318"/>
      <c r="VHI11" s="318"/>
      <c r="VHJ11" s="318"/>
      <c r="VHK11" s="318"/>
      <c r="VHL11" s="318"/>
      <c r="VHM11" s="318"/>
      <c r="VHN11" s="318"/>
      <c r="VHO11" s="318"/>
      <c r="VHP11" s="318"/>
      <c r="VHQ11" s="318"/>
      <c r="VHR11" s="318"/>
      <c r="VHS11" s="318"/>
      <c r="VHT11" s="318"/>
      <c r="VHU11" s="318"/>
      <c r="VHV11" s="318"/>
      <c r="VHW11" s="318"/>
      <c r="VHX11" s="318"/>
      <c r="VHY11" s="318"/>
      <c r="VHZ11" s="318"/>
      <c r="VIA11" s="318"/>
      <c r="VIB11" s="318"/>
      <c r="VIC11" s="318"/>
      <c r="VID11" s="318"/>
      <c r="VIE11" s="318"/>
      <c r="VIF11" s="318"/>
      <c r="VIG11" s="318"/>
      <c r="VIH11" s="318"/>
      <c r="VII11" s="318"/>
      <c r="VIJ11" s="318"/>
      <c r="VIK11" s="318"/>
      <c r="VIL11" s="318"/>
      <c r="VIM11" s="318"/>
      <c r="VIN11" s="318"/>
      <c r="VIO11" s="318"/>
      <c r="VIP11" s="318"/>
      <c r="VIQ11" s="318"/>
      <c r="VIR11" s="318"/>
      <c r="VIS11" s="318"/>
      <c r="VIT11" s="318"/>
      <c r="VIU11" s="318"/>
      <c r="VIV11" s="318"/>
      <c r="VIW11" s="318"/>
      <c r="VIX11" s="318"/>
      <c r="VIY11" s="318"/>
      <c r="VIZ11" s="318"/>
      <c r="VJA11" s="318"/>
      <c r="VJB11" s="318"/>
      <c r="VJC11" s="318"/>
      <c r="VJD11" s="318"/>
      <c r="VJE11" s="318"/>
      <c r="VJF11" s="318"/>
      <c r="VJG11" s="318"/>
      <c r="VJH11" s="318"/>
      <c r="VJI11" s="318"/>
      <c r="VJJ11" s="318"/>
      <c r="VJK11" s="318"/>
      <c r="VJL11" s="318"/>
      <c r="VJM11" s="318"/>
      <c r="VJN11" s="318"/>
      <c r="VJO11" s="318"/>
      <c r="VJP11" s="318"/>
      <c r="VJQ11" s="318"/>
      <c r="VJR11" s="318"/>
      <c r="VJS11" s="318"/>
      <c r="VJT11" s="318"/>
      <c r="VJU11" s="318"/>
      <c r="VJV11" s="318"/>
      <c r="VJW11" s="318"/>
      <c r="VJX11" s="318"/>
      <c r="VJY11" s="318"/>
      <c r="VJZ11" s="318"/>
      <c r="VKA11" s="318"/>
      <c r="VKB11" s="318"/>
      <c r="VKC11" s="318"/>
      <c r="VKD11" s="318"/>
      <c r="VKE11" s="318"/>
      <c r="VKF11" s="318"/>
      <c r="VKG11" s="318"/>
      <c r="VKH11" s="318"/>
      <c r="VKI11" s="318"/>
      <c r="VKJ11" s="318"/>
      <c r="VKK11" s="318"/>
      <c r="VKL11" s="318"/>
      <c r="VKM11" s="318"/>
      <c r="VKN11" s="318"/>
      <c r="VKO11" s="318"/>
      <c r="VKP11" s="318"/>
      <c r="VKQ11" s="318"/>
      <c r="VKR11" s="318"/>
      <c r="VKS11" s="318"/>
      <c r="VKT11" s="318"/>
      <c r="VKU11" s="318"/>
      <c r="VKV11" s="318"/>
      <c r="VKW11" s="318"/>
      <c r="VKX11" s="318"/>
      <c r="VKY11" s="318"/>
      <c r="VKZ11" s="318"/>
      <c r="VLA11" s="318"/>
      <c r="VLB11" s="318"/>
      <c r="VLC11" s="318"/>
      <c r="VLD11" s="318"/>
      <c r="VLE11" s="318"/>
      <c r="VLF11" s="318"/>
      <c r="VLG11" s="318"/>
      <c r="VLH11" s="318"/>
      <c r="VLI11" s="318"/>
      <c r="VLJ11" s="318"/>
      <c r="VLK11" s="318"/>
      <c r="VLL11" s="318"/>
      <c r="VLM11" s="318"/>
      <c r="VLN11" s="318"/>
      <c r="VLO11" s="318"/>
      <c r="VLP11" s="318"/>
      <c r="VLQ11" s="318"/>
      <c r="VLR11" s="318"/>
      <c r="VLS11" s="318"/>
      <c r="VLT11" s="318"/>
      <c r="VLU11" s="318"/>
      <c r="VLV11" s="318"/>
      <c r="VLW11" s="318"/>
      <c r="VLX11" s="318"/>
      <c r="VLY11" s="318"/>
      <c r="VLZ11" s="318"/>
      <c r="VMA11" s="318"/>
      <c r="VMB11" s="318"/>
      <c r="VMC11" s="318"/>
      <c r="VMD11" s="318"/>
      <c r="VME11" s="318"/>
      <c r="VMF11" s="318"/>
      <c r="VMG11" s="318"/>
      <c r="VMH11" s="318"/>
      <c r="VMI11" s="318"/>
      <c r="VMJ11" s="318"/>
      <c r="VMK11" s="318"/>
      <c r="VML11" s="318"/>
      <c r="VMM11" s="318"/>
      <c r="VMN11" s="318"/>
      <c r="VMO11" s="318"/>
      <c r="VMP11" s="318"/>
      <c r="VMQ11" s="318"/>
      <c r="VMR11" s="318"/>
      <c r="VMS11" s="318"/>
      <c r="VMT11" s="318"/>
      <c r="VMU11" s="318"/>
      <c r="VMV11" s="318"/>
      <c r="VMW11" s="318"/>
      <c r="VMX11" s="318"/>
      <c r="VMY11" s="318"/>
      <c r="VMZ11" s="318"/>
      <c r="VNA11" s="318"/>
      <c r="VNB11" s="318"/>
      <c r="VNC11" s="318"/>
      <c r="VND11" s="318"/>
      <c r="VNE11" s="318"/>
      <c r="VNF11" s="318"/>
      <c r="VNG11" s="318"/>
      <c r="VNH11" s="318"/>
      <c r="VNI11" s="318"/>
      <c r="VNJ11" s="318"/>
      <c r="VNK11" s="318"/>
      <c r="VNL11" s="318"/>
      <c r="VNM11" s="318"/>
      <c r="VNN11" s="318"/>
      <c r="VNO11" s="318"/>
      <c r="VNP11" s="318"/>
      <c r="VNQ11" s="318"/>
      <c r="VNR11" s="318"/>
      <c r="VNS11" s="318"/>
      <c r="VNT11" s="318"/>
      <c r="VNU11" s="318"/>
      <c r="VNV11" s="318"/>
      <c r="VNW11" s="318"/>
      <c r="VNX11" s="318"/>
      <c r="VNY11" s="318"/>
      <c r="VNZ11" s="318"/>
      <c r="VOA11" s="318"/>
      <c r="VOB11" s="318"/>
      <c r="VOC11" s="318"/>
      <c r="VOD11" s="318"/>
      <c r="VOE11" s="318"/>
      <c r="VOF11" s="318"/>
      <c r="VOG11" s="318"/>
      <c r="VOH11" s="318"/>
      <c r="VOI11" s="318"/>
      <c r="VOJ11" s="318"/>
      <c r="VOK11" s="318"/>
      <c r="VOL11" s="318"/>
      <c r="VOM11" s="318"/>
      <c r="VON11" s="318"/>
      <c r="VOO11" s="318"/>
      <c r="VOP11" s="318"/>
      <c r="VOQ11" s="318"/>
      <c r="VOR11" s="318"/>
      <c r="VOS11" s="318"/>
      <c r="VOT11" s="318"/>
      <c r="VOU11" s="318"/>
      <c r="VOV11" s="318"/>
      <c r="VOW11" s="318"/>
      <c r="VOX11" s="318"/>
      <c r="VOY11" s="318"/>
      <c r="VOZ11" s="318"/>
      <c r="VPA11" s="318"/>
      <c r="VPB11" s="318"/>
      <c r="VPC11" s="318"/>
      <c r="VPD11" s="318"/>
      <c r="VPE11" s="318"/>
      <c r="VPF11" s="318"/>
      <c r="VPG11" s="318"/>
      <c r="VPH11" s="318"/>
      <c r="VPI11" s="318"/>
      <c r="VPJ11" s="318"/>
      <c r="VPK11" s="318"/>
      <c r="VPL11" s="318"/>
      <c r="VPM11" s="318"/>
      <c r="VPN11" s="318"/>
      <c r="VPO11" s="318"/>
      <c r="VPP11" s="318"/>
      <c r="VPQ11" s="318"/>
      <c r="VPR11" s="318"/>
      <c r="VPS11" s="318"/>
      <c r="VPT11" s="318"/>
      <c r="VPU11" s="318"/>
      <c r="VPV11" s="318"/>
      <c r="VPW11" s="318"/>
      <c r="VPX11" s="318"/>
      <c r="VPY11" s="318"/>
      <c r="VPZ11" s="318"/>
      <c r="VQA11" s="318"/>
      <c r="VQB11" s="318"/>
      <c r="VQC11" s="318"/>
      <c r="VQD11" s="318"/>
      <c r="VQE11" s="318"/>
      <c r="VQF11" s="318"/>
      <c r="VQG11" s="318"/>
      <c r="VQH11" s="318"/>
      <c r="VQI11" s="318"/>
      <c r="VQJ11" s="318"/>
      <c r="VQK11" s="318"/>
      <c r="VQL11" s="318"/>
      <c r="VQM11" s="318"/>
      <c r="VQN11" s="318"/>
      <c r="VQO11" s="318"/>
      <c r="VQP11" s="318"/>
      <c r="VQQ11" s="318"/>
      <c r="VQR11" s="318"/>
      <c r="VQS11" s="318"/>
      <c r="VQT11" s="318"/>
      <c r="VQU11" s="318"/>
      <c r="VQV11" s="318"/>
      <c r="VQW11" s="318"/>
      <c r="VQX11" s="318"/>
      <c r="VQY11" s="318"/>
      <c r="VQZ11" s="318"/>
      <c r="VRA11" s="318"/>
      <c r="VRB11" s="318"/>
      <c r="VRC11" s="318"/>
      <c r="VRD11" s="318"/>
      <c r="VRE11" s="318"/>
      <c r="VRF11" s="318"/>
      <c r="VRG11" s="318"/>
      <c r="VRH11" s="318"/>
      <c r="VRI11" s="318"/>
      <c r="VRJ11" s="318"/>
      <c r="VRK11" s="318"/>
      <c r="VRL11" s="318"/>
      <c r="VRM11" s="318"/>
      <c r="VRN11" s="318"/>
      <c r="VRO11" s="318"/>
      <c r="VRP11" s="318"/>
      <c r="VRQ11" s="318"/>
      <c r="VRR11" s="318"/>
      <c r="VRS11" s="318"/>
      <c r="VRT11" s="318"/>
      <c r="VRU11" s="318"/>
      <c r="VRV11" s="318"/>
      <c r="VRW11" s="318"/>
      <c r="VRX11" s="318"/>
      <c r="VRY11" s="318"/>
      <c r="VRZ11" s="318"/>
      <c r="VSA11" s="318"/>
      <c r="VSB11" s="318"/>
      <c r="VSC11" s="318"/>
      <c r="VSD11" s="318"/>
      <c r="VSE11" s="318"/>
      <c r="VSF11" s="318"/>
      <c r="VSG11" s="318"/>
      <c r="VSH11" s="318"/>
      <c r="VSI11" s="318"/>
      <c r="VSJ11" s="318"/>
      <c r="VSK11" s="318"/>
      <c r="VSL11" s="318"/>
      <c r="VSM11" s="318"/>
      <c r="VSN11" s="318"/>
      <c r="VSO11" s="318"/>
      <c r="VSP11" s="318"/>
      <c r="VSQ11" s="318"/>
      <c r="VSR11" s="318"/>
      <c r="VSS11" s="318"/>
      <c r="VST11" s="318"/>
      <c r="VSU11" s="318"/>
      <c r="VSV11" s="318"/>
      <c r="VSW11" s="318"/>
      <c r="VSX11" s="318"/>
      <c r="VSY11" s="318"/>
      <c r="VSZ11" s="318"/>
      <c r="VTA11" s="318"/>
      <c r="VTB11" s="318"/>
      <c r="VTC11" s="318"/>
      <c r="VTD11" s="318"/>
      <c r="VTE11" s="318"/>
      <c r="VTF11" s="318"/>
      <c r="VTG11" s="318"/>
      <c r="VTH11" s="318"/>
      <c r="VTI11" s="318"/>
      <c r="VTJ11" s="318"/>
      <c r="VTK11" s="318"/>
      <c r="VTL11" s="318"/>
      <c r="VTM11" s="318"/>
      <c r="VTN11" s="318"/>
      <c r="VTO11" s="318"/>
      <c r="VTP11" s="318"/>
      <c r="VTQ11" s="318"/>
      <c r="VTR11" s="318"/>
      <c r="VTS11" s="318"/>
      <c r="VTT11" s="318"/>
      <c r="VTU11" s="318"/>
      <c r="VTV11" s="318"/>
      <c r="VTW11" s="318"/>
      <c r="VTX11" s="318"/>
      <c r="VTY11" s="318"/>
      <c r="VTZ11" s="318"/>
      <c r="VUA11" s="318"/>
      <c r="VUB11" s="318"/>
      <c r="VUC11" s="318"/>
      <c r="VUD11" s="318"/>
      <c r="VUE11" s="318"/>
      <c r="VUF11" s="318"/>
      <c r="VUG11" s="318"/>
      <c r="VUH11" s="318"/>
      <c r="VUI11" s="318"/>
      <c r="VUJ11" s="318"/>
      <c r="VUK11" s="318"/>
      <c r="VUL11" s="318"/>
      <c r="VUM11" s="318"/>
      <c r="VUN11" s="318"/>
      <c r="VUO11" s="318"/>
      <c r="VUP11" s="318"/>
      <c r="VUQ11" s="318"/>
      <c r="VUR11" s="318"/>
      <c r="VUS11" s="318"/>
      <c r="VUT11" s="318"/>
      <c r="VUU11" s="318"/>
      <c r="VUV11" s="318"/>
      <c r="VUW11" s="318"/>
      <c r="VUX11" s="318"/>
      <c r="VUY11" s="318"/>
      <c r="VUZ11" s="318"/>
      <c r="VVA11" s="318"/>
      <c r="VVB11" s="318"/>
      <c r="VVC11" s="318"/>
      <c r="VVD11" s="318"/>
      <c r="VVE11" s="318"/>
      <c r="VVF11" s="318"/>
      <c r="VVG11" s="318"/>
      <c r="VVH11" s="318"/>
      <c r="VVI11" s="318"/>
      <c r="VVJ11" s="318"/>
      <c r="VVK11" s="318"/>
      <c r="VVL11" s="318"/>
      <c r="VVM11" s="318"/>
      <c r="VVN11" s="318"/>
      <c r="VVO11" s="318"/>
      <c r="VVP11" s="318"/>
      <c r="VVQ11" s="318"/>
      <c r="VVR11" s="318"/>
      <c r="VVS11" s="318"/>
      <c r="VVT11" s="318"/>
      <c r="VVU11" s="318"/>
      <c r="VVV11" s="318"/>
      <c r="VVW11" s="318"/>
      <c r="VVX11" s="318"/>
      <c r="VVY11" s="318"/>
      <c r="VVZ11" s="318"/>
      <c r="VWA11" s="318"/>
      <c r="VWB11" s="318"/>
      <c r="VWC11" s="318"/>
      <c r="VWD11" s="318"/>
      <c r="VWE11" s="318"/>
      <c r="VWF11" s="318"/>
      <c r="VWG11" s="318"/>
      <c r="VWH11" s="318"/>
      <c r="VWI11" s="318"/>
      <c r="VWJ11" s="318"/>
      <c r="VWK11" s="318"/>
      <c r="VWL11" s="318"/>
      <c r="VWM11" s="318"/>
      <c r="VWN11" s="318"/>
      <c r="VWO11" s="318"/>
      <c r="VWP11" s="318"/>
      <c r="VWQ11" s="318"/>
      <c r="VWR11" s="318"/>
      <c r="VWS11" s="318"/>
      <c r="VWT11" s="318"/>
      <c r="VWU11" s="318"/>
      <c r="VWV11" s="318"/>
      <c r="VWW11" s="318"/>
      <c r="VWX11" s="318"/>
      <c r="VWY11" s="318"/>
      <c r="VWZ11" s="318"/>
      <c r="VXA11" s="318"/>
      <c r="VXB11" s="318"/>
      <c r="VXC11" s="318"/>
      <c r="VXD11" s="318"/>
      <c r="VXE11" s="318"/>
      <c r="VXF11" s="318"/>
      <c r="VXG11" s="318"/>
      <c r="VXH11" s="318"/>
      <c r="VXI11" s="318"/>
      <c r="VXJ11" s="318"/>
      <c r="VXK11" s="318"/>
      <c r="VXL11" s="318"/>
      <c r="VXM11" s="318"/>
      <c r="VXN11" s="318"/>
      <c r="VXO11" s="318"/>
      <c r="VXP11" s="318"/>
      <c r="VXQ11" s="318"/>
      <c r="VXR11" s="318"/>
      <c r="VXS11" s="318"/>
      <c r="VXT11" s="318"/>
      <c r="VXU11" s="318"/>
      <c r="VXV11" s="318"/>
      <c r="VXW11" s="318"/>
      <c r="VXX11" s="318"/>
      <c r="VXY11" s="318"/>
      <c r="VXZ11" s="318"/>
      <c r="VYA11" s="318"/>
      <c r="VYB11" s="318"/>
      <c r="VYC11" s="318"/>
      <c r="VYD11" s="318"/>
      <c r="VYE11" s="318"/>
      <c r="VYF11" s="318"/>
      <c r="VYG11" s="318"/>
      <c r="VYH11" s="318"/>
      <c r="VYI11" s="318"/>
      <c r="VYJ11" s="318"/>
      <c r="VYK11" s="318"/>
      <c r="VYL11" s="318"/>
      <c r="VYM11" s="318"/>
      <c r="VYN11" s="318"/>
      <c r="VYO11" s="318"/>
      <c r="VYP11" s="318"/>
      <c r="VYQ11" s="318"/>
      <c r="VYR11" s="318"/>
      <c r="VYS11" s="318"/>
      <c r="VYT11" s="318"/>
      <c r="VYU11" s="318"/>
      <c r="VYV11" s="318"/>
      <c r="VYW11" s="318"/>
      <c r="VYX11" s="318"/>
      <c r="VYY11" s="318"/>
      <c r="VYZ11" s="318"/>
      <c r="VZA11" s="318"/>
      <c r="VZB11" s="318"/>
      <c r="VZC11" s="318"/>
      <c r="VZD11" s="318"/>
      <c r="VZE11" s="318"/>
      <c r="VZF11" s="318"/>
      <c r="VZG11" s="318"/>
      <c r="VZH11" s="318"/>
      <c r="VZI11" s="318"/>
      <c r="VZJ11" s="318"/>
      <c r="VZK11" s="318"/>
      <c r="VZL11" s="318"/>
      <c r="VZM11" s="318"/>
      <c r="VZN11" s="318"/>
      <c r="VZO11" s="318"/>
      <c r="VZP11" s="318"/>
      <c r="VZQ11" s="318"/>
      <c r="VZR11" s="318"/>
      <c r="VZS11" s="318"/>
      <c r="VZT11" s="318"/>
      <c r="VZU11" s="318"/>
      <c r="VZV11" s="318"/>
      <c r="VZW11" s="318"/>
      <c r="VZX11" s="318"/>
      <c r="VZY11" s="318"/>
      <c r="VZZ11" s="318"/>
      <c r="WAA11" s="318"/>
      <c r="WAB11" s="318"/>
      <c r="WAC11" s="318"/>
      <c r="WAD11" s="318"/>
      <c r="WAE11" s="318"/>
      <c r="WAF11" s="318"/>
      <c r="WAG11" s="318"/>
      <c r="WAH11" s="318"/>
      <c r="WAI11" s="318"/>
      <c r="WAJ11" s="318"/>
      <c r="WAK11" s="318"/>
      <c r="WAL11" s="318"/>
      <c r="WAM11" s="318"/>
      <c r="WAN11" s="318"/>
      <c r="WAO11" s="318"/>
      <c r="WAP11" s="318"/>
      <c r="WAQ11" s="318"/>
      <c r="WAR11" s="318"/>
      <c r="WAS11" s="318"/>
      <c r="WAT11" s="318"/>
      <c r="WAU11" s="318"/>
      <c r="WAV11" s="318"/>
      <c r="WAW11" s="318"/>
      <c r="WAX11" s="318"/>
      <c r="WAY11" s="318"/>
      <c r="WAZ11" s="318"/>
      <c r="WBA11" s="318"/>
      <c r="WBB11" s="318"/>
      <c r="WBC11" s="318"/>
      <c r="WBD11" s="318"/>
      <c r="WBE11" s="318"/>
      <c r="WBF11" s="318"/>
      <c r="WBG11" s="318"/>
      <c r="WBH11" s="318"/>
      <c r="WBI11" s="318"/>
      <c r="WBJ11" s="318"/>
      <c r="WBK11" s="318"/>
      <c r="WBL11" s="318"/>
      <c r="WBM11" s="318"/>
      <c r="WBN11" s="318"/>
      <c r="WBO11" s="318"/>
      <c r="WBP11" s="318"/>
      <c r="WBQ11" s="318"/>
      <c r="WBR11" s="318"/>
      <c r="WBS11" s="318"/>
      <c r="WBT11" s="318"/>
      <c r="WBU11" s="318"/>
      <c r="WBV11" s="318"/>
      <c r="WBW11" s="318"/>
      <c r="WBX11" s="318"/>
      <c r="WBY11" s="318"/>
      <c r="WBZ11" s="318"/>
      <c r="WCA11" s="318"/>
      <c r="WCB11" s="318"/>
      <c r="WCC11" s="318"/>
      <c r="WCD11" s="318"/>
      <c r="WCE11" s="318"/>
      <c r="WCF11" s="318"/>
      <c r="WCG11" s="318"/>
      <c r="WCH11" s="318"/>
      <c r="WCI11" s="318"/>
      <c r="WCJ11" s="318"/>
      <c r="WCK11" s="318"/>
      <c r="WCL11" s="318"/>
      <c r="WCM11" s="318"/>
      <c r="WCN11" s="318"/>
      <c r="WCO11" s="318"/>
      <c r="WCP11" s="318"/>
      <c r="WCQ11" s="318"/>
      <c r="WCR11" s="318"/>
      <c r="WCS11" s="318"/>
      <c r="WCT11" s="318"/>
      <c r="WCU11" s="318"/>
      <c r="WCV11" s="318"/>
      <c r="WCW11" s="318"/>
      <c r="WCX11" s="318"/>
      <c r="WCY11" s="318"/>
      <c r="WCZ11" s="318"/>
      <c r="WDA11" s="318"/>
      <c r="WDB11" s="318"/>
      <c r="WDC11" s="318"/>
      <c r="WDD11" s="318"/>
      <c r="WDE11" s="318"/>
      <c r="WDF11" s="318"/>
      <c r="WDG11" s="318"/>
      <c r="WDH11" s="318"/>
      <c r="WDI11" s="318"/>
      <c r="WDJ11" s="318"/>
      <c r="WDK11" s="318"/>
      <c r="WDL11" s="318"/>
      <c r="WDM11" s="318"/>
      <c r="WDN11" s="318"/>
      <c r="WDO11" s="318"/>
      <c r="WDP11" s="318"/>
      <c r="WDQ11" s="318"/>
      <c r="WDR11" s="318"/>
      <c r="WDS11" s="318"/>
      <c r="WDT11" s="318"/>
      <c r="WDU11" s="318"/>
      <c r="WDV11" s="318"/>
      <c r="WDW11" s="318"/>
      <c r="WDX11" s="318"/>
      <c r="WDY11" s="318"/>
      <c r="WDZ11" s="318"/>
      <c r="WEA11" s="318"/>
      <c r="WEB11" s="318"/>
      <c r="WEC11" s="318"/>
      <c r="WED11" s="318"/>
      <c r="WEE11" s="318"/>
      <c r="WEF11" s="318"/>
      <c r="WEG11" s="318"/>
      <c r="WEH11" s="318"/>
      <c r="WEI11" s="318"/>
      <c r="WEJ11" s="318"/>
      <c r="WEK11" s="318"/>
      <c r="WEL11" s="318"/>
      <c r="WEM11" s="318"/>
      <c r="WEN11" s="318"/>
      <c r="WEO11" s="318"/>
      <c r="WEP11" s="318"/>
      <c r="WEQ11" s="318"/>
      <c r="WER11" s="318"/>
      <c r="WES11" s="318"/>
      <c r="WET11" s="318"/>
      <c r="WEU11" s="318"/>
      <c r="WEV11" s="318"/>
      <c r="WEW11" s="318"/>
      <c r="WEX11" s="318"/>
      <c r="WEY11" s="318"/>
      <c r="WEZ11" s="318"/>
      <c r="WFA11" s="318"/>
      <c r="WFB11" s="318"/>
      <c r="WFC11" s="318"/>
      <c r="WFD11" s="318"/>
      <c r="WFE11" s="318"/>
      <c r="WFF11" s="318"/>
      <c r="WFG11" s="318"/>
      <c r="WFH11" s="318"/>
      <c r="WFI11" s="318"/>
      <c r="WFJ11" s="318"/>
      <c r="WFK11" s="318"/>
      <c r="WFL11" s="318"/>
      <c r="WFM11" s="318"/>
      <c r="WFN11" s="318"/>
      <c r="WFO11" s="318"/>
      <c r="WFP11" s="318"/>
      <c r="WFQ11" s="318"/>
      <c r="WFR11" s="318"/>
      <c r="WFS11" s="318"/>
      <c r="WFT11" s="318"/>
      <c r="WFU11" s="318"/>
      <c r="WFV11" s="318"/>
      <c r="WFW11" s="318"/>
      <c r="WFX11" s="318"/>
      <c r="WFY11" s="318"/>
      <c r="WFZ11" s="318"/>
      <c r="WGA11" s="318"/>
      <c r="WGB11" s="318"/>
      <c r="WGC11" s="318"/>
      <c r="WGD11" s="318"/>
      <c r="WGE11" s="318"/>
      <c r="WGF11" s="318"/>
      <c r="WGG11" s="318"/>
      <c r="WGH11" s="318"/>
      <c r="WGI11" s="318"/>
      <c r="WGJ11" s="318"/>
      <c r="WGK11" s="318"/>
      <c r="WGL11" s="318"/>
      <c r="WGM11" s="318"/>
      <c r="WGN11" s="318"/>
      <c r="WGO11" s="318"/>
      <c r="WGP11" s="318"/>
      <c r="WGQ11" s="318"/>
      <c r="WGR11" s="318"/>
      <c r="WGS11" s="318"/>
      <c r="WGT11" s="318"/>
      <c r="WGU11" s="318"/>
      <c r="WGV11" s="318"/>
      <c r="WGW11" s="318"/>
      <c r="WGX11" s="318"/>
      <c r="WGY11" s="318"/>
      <c r="WGZ11" s="318"/>
      <c r="WHA11" s="318"/>
      <c r="WHB11" s="318"/>
      <c r="WHC11" s="318"/>
      <c r="WHD11" s="318"/>
      <c r="WHE11" s="318"/>
      <c r="WHF11" s="318"/>
      <c r="WHG11" s="318"/>
      <c r="WHH11" s="318"/>
      <c r="WHI11" s="318"/>
      <c r="WHJ11" s="318"/>
      <c r="WHK11" s="318"/>
      <c r="WHL11" s="318"/>
      <c r="WHM11" s="318"/>
      <c r="WHN11" s="318"/>
      <c r="WHO11" s="318"/>
      <c r="WHP11" s="318"/>
      <c r="WHQ11" s="318"/>
      <c r="WHR11" s="318"/>
      <c r="WHS11" s="318"/>
      <c r="WHT11" s="318"/>
      <c r="WHU11" s="318"/>
      <c r="WHV11" s="318"/>
      <c r="WHW11" s="318"/>
      <c r="WHX11" s="318"/>
      <c r="WHY11" s="318"/>
      <c r="WHZ11" s="318"/>
      <c r="WIA11" s="318"/>
      <c r="WIB11" s="318"/>
      <c r="WIC11" s="318"/>
      <c r="WID11" s="318"/>
      <c r="WIE11" s="318"/>
      <c r="WIF11" s="318"/>
      <c r="WIG11" s="318"/>
      <c r="WIH11" s="318"/>
      <c r="WII11" s="318"/>
      <c r="WIJ11" s="318"/>
      <c r="WIK11" s="318"/>
      <c r="WIL11" s="318"/>
      <c r="WIM11" s="318"/>
      <c r="WIN11" s="318"/>
      <c r="WIO11" s="318"/>
      <c r="WIP11" s="318"/>
      <c r="WIQ11" s="318"/>
      <c r="WIR11" s="318"/>
      <c r="WIS11" s="318"/>
      <c r="WIT11" s="318"/>
      <c r="WIU11" s="318"/>
      <c r="WIV11" s="318"/>
      <c r="WIW11" s="318"/>
      <c r="WIX11" s="318"/>
      <c r="WIY11" s="318"/>
      <c r="WIZ11" s="318"/>
      <c r="WJA11" s="318"/>
      <c r="WJB11" s="318"/>
      <c r="WJC11" s="318"/>
      <c r="WJD11" s="318"/>
      <c r="WJE11" s="318"/>
      <c r="WJF11" s="318"/>
      <c r="WJG11" s="318"/>
      <c r="WJH11" s="318"/>
      <c r="WJI11" s="318"/>
      <c r="WJJ11" s="318"/>
      <c r="WJK11" s="318"/>
      <c r="WJL11" s="318"/>
      <c r="WJM11" s="318"/>
      <c r="WJN11" s="318"/>
      <c r="WJO11" s="318"/>
      <c r="WJP11" s="318"/>
      <c r="WJQ11" s="318"/>
      <c r="WJR11" s="318"/>
      <c r="WJS11" s="318"/>
      <c r="WJT11" s="318"/>
      <c r="WJU11" s="318"/>
      <c r="WJV11" s="318"/>
      <c r="WJW11" s="318"/>
      <c r="WJX11" s="318"/>
      <c r="WJY11" s="318"/>
      <c r="WJZ11" s="318"/>
      <c r="WKA11" s="318"/>
      <c r="WKB11" s="318"/>
      <c r="WKC11" s="318"/>
      <c r="WKD11" s="318"/>
      <c r="WKE11" s="318"/>
      <c r="WKF11" s="318"/>
      <c r="WKG11" s="318"/>
      <c r="WKH11" s="318"/>
      <c r="WKI11" s="318"/>
      <c r="WKJ11" s="318"/>
      <c r="WKK11" s="318"/>
      <c r="WKL11" s="318"/>
      <c r="WKM11" s="318"/>
      <c r="WKN11" s="318"/>
      <c r="WKO11" s="318"/>
      <c r="WKP11" s="318"/>
      <c r="WKQ11" s="318"/>
      <c r="WKR11" s="318"/>
      <c r="WKS11" s="318"/>
      <c r="WKT11" s="318"/>
      <c r="WKU11" s="318"/>
      <c r="WKV11" s="318"/>
      <c r="WKW11" s="318"/>
      <c r="WKX11" s="318"/>
      <c r="WKY11" s="318"/>
      <c r="WKZ11" s="318"/>
      <c r="WLA11" s="318"/>
      <c r="WLB11" s="318"/>
      <c r="WLC11" s="318"/>
      <c r="WLD11" s="318"/>
      <c r="WLE11" s="318"/>
      <c r="WLF11" s="318"/>
      <c r="WLG11" s="318"/>
      <c r="WLH11" s="318"/>
      <c r="WLI11" s="318"/>
      <c r="WLJ11" s="318"/>
      <c r="WLK11" s="318"/>
      <c r="WLL11" s="318"/>
      <c r="WLM11" s="318"/>
      <c r="WLN11" s="318"/>
      <c r="WLO11" s="318"/>
      <c r="WLP11" s="318"/>
      <c r="WLQ11" s="318"/>
      <c r="WLR11" s="318"/>
      <c r="WLS11" s="318"/>
      <c r="WLT11" s="318"/>
      <c r="WLU11" s="318"/>
      <c r="WLV11" s="318"/>
      <c r="WLW11" s="318"/>
      <c r="WLX11" s="318"/>
      <c r="WLY11" s="318"/>
      <c r="WLZ11" s="318"/>
      <c r="WMA11" s="318"/>
      <c r="WMB11" s="318"/>
      <c r="WMC11" s="318"/>
      <c r="WMD11" s="318"/>
      <c r="WME11" s="318"/>
      <c r="WMF11" s="318"/>
      <c r="WMG11" s="318"/>
      <c r="WMH11" s="318"/>
      <c r="WMI11" s="318"/>
      <c r="WMJ11" s="318"/>
      <c r="WMK11" s="318"/>
      <c r="WML11" s="318"/>
      <c r="WMM11" s="318"/>
      <c r="WMN11" s="318"/>
      <c r="WMO11" s="318"/>
      <c r="WMP11" s="318"/>
      <c r="WMQ11" s="318"/>
      <c r="WMR11" s="318"/>
      <c r="WMS11" s="318"/>
      <c r="WMT11" s="318"/>
      <c r="WMU11" s="318"/>
      <c r="WMV11" s="318"/>
      <c r="WMW11" s="318"/>
      <c r="WMX11" s="318"/>
      <c r="WMY11" s="318"/>
      <c r="WMZ11" s="318"/>
      <c r="WNA11" s="318"/>
      <c r="WNB11" s="318"/>
      <c r="WNC11" s="318"/>
      <c r="WND11" s="318"/>
      <c r="WNE11" s="318"/>
      <c r="WNF11" s="318"/>
      <c r="WNG11" s="318"/>
      <c r="WNH11" s="318"/>
      <c r="WNI11" s="318"/>
      <c r="WNJ11" s="318"/>
      <c r="WNK11" s="318"/>
      <c r="WNL11" s="318"/>
      <c r="WNM11" s="318"/>
      <c r="WNN11" s="318"/>
      <c r="WNO11" s="318"/>
      <c r="WNP11" s="318"/>
      <c r="WNQ11" s="318"/>
      <c r="WNR11" s="318"/>
      <c r="WNS11" s="318"/>
      <c r="WNT11" s="318"/>
      <c r="WNU11" s="318"/>
      <c r="WNV11" s="318"/>
      <c r="WNW11" s="318"/>
      <c r="WNX11" s="318"/>
      <c r="WNY11" s="318"/>
      <c r="WNZ11" s="318"/>
      <c r="WOA11" s="318"/>
      <c r="WOB11" s="318"/>
      <c r="WOC11" s="318"/>
      <c r="WOD11" s="318"/>
      <c r="WOE11" s="318"/>
      <c r="WOF11" s="318"/>
      <c r="WOG11" s="318"/>
      <c r="WOH11" s="318"/>
      <c r="WOI11" s="318"/>
      <c r="WOJ11" s="318"/>
      <c r="WOK11" s="318"/>
      <c r="WOL11" s="318"/>
      <c r="WOM11" s="318"/>
      <c r="WON11" s="318"/>
      <c r="WOO11" s="318"/>
      <c r="WOP11" s="318"/>
      <c r="WOQ11" s="318"/>
      <c r="WOR11" s="318"/>
      <c r="WOS11" s="318"/>
      <c r="WOT11" s="318"/>
      <c r="WOU11" s="318"/>
      <c r="WOV11" s="318"/>
      <c r="WOW11" s="318"/>
      <c r="WOX11" s="318"/>
      <c r="WOY11" s="318"/>
      <c r="WOZ11" s="318"/>
      <c r="WPA11" s="318"/>
      <c r="WPB11" s="318"/>
      <c r="WPC11" s="318"/>
      <c r="WPD11" s="318"/>
      <c r="WPE11" s="318"/>
      <c r="WPF11" s="318"/>
      <c r="WPG11" s="318"/>
      <c r="WPH11" s="318"/>
      <c r="WPI11" s="318"/>
      <c r="WPJ11" s="318"/>
      <c r="WPK11" s="318"/>
      <c r="WPL11" s="318"/>
      <c r="WPM11" s="318"/>
      <c r="WPN11" s="318"/>
      <c r="WPO11" s="318"/>
      <c r="WPP11" s="318"/>
      <c r="WPQ11" s="318"/>
      <c r="WPR11" s="318"/>
      <c r="WPS11" s="318"/>
      <c r="WPT11" s="318"/>
      <c r="WPU11" s="318"/>
      <c r="WPV11" s="318"/>
      <c r="WPW11" s="318"/>
      <c r="WPX11" s="318"/>
      <c r="WPY11" s="318"/>
      <c r="WPZ11" s="318"/>
      <c r="WQA11" s="318"/>
      <c r="WQB11" s="318"/>
      <c r="WQC11" s="318"/>
      <c r="WQD11" s="318"/>
      <c r="WQE11" s="318"/>
      <c r="WQF11" s="318"/>
      <c r="WQG11" s="318"/>
      <c r="WQH11" s="318"/>
      <c r="WQI11" s="318"/>
      <c r="WQJ11" s="318"/>
      <c r="WQK11" s="318"/>
      <c r="WQL11" s="318"/>
      <c r="WQM11" s="318"/>
      <c r="WQN11" s="318"/>
      <c r="WQO11" s="318"/>
      <c r="WQP11" s="318"/>
      <c r="WQQ11" s="318"/>
      <c r="WQR11" s="318"/>
      <c r="WQS11" s="318"/>
      <c r="WQT11" s="318"/>
      <c r="WQU11" s="318"/>
      <c r="WQV11" s="318"/>
      <c r="WQW11" s="318"/>
      <c r="WQX11" s="318"/>
      <c r="WQY11" s="318"/>
      <c r="WQZ11" s="318"/>
      <c r="WRA11" s="318"/>
      <c r="WRB11" s="318"/>
      <c r="WRC11" s="318"/>
      <c r="WRD11" s="318"/>
      <c r="WRE11" s="318"/>
      <c r="WRF11" s="318"/>
      <c r="WRG11" s="318"/>
      <c r="WRH11" s="318"/>
      <c r="WRI11" s="318"/>
      <c r="WRJ11" s="318"/>
      <c r="WRK11" s="318"/>
      <c r="WRL11" s="318"/>
      <c r="WRM11" s="318"/>
      <c r="WRN11" s="318"/>
      <c r="WRO11" s="318"/>
      <c r="WRP11" s="318"/>
      <c r="WRQ11" s="318"/>
      <c r="WRR11" s="318"/>
      <c r="WRS11" s="318"/>
      <c r="WRT11" s="318"/>
      <c r="WRU11" s="318"/>
      <c r="WRV11" s="318"/>
      <c r="WRW11" s="318"/>
      <c r="WRX11" s="318"/>
      <c r="WRY11" s="318"/>
      <c r="WRZ11" s="318"/>
      <c r="WSA11" s="318"/>
      <c r="WSB11" s="318"/>
      <c r="WSC11" s="318"/>
      <c r="WSD11" s="318"/>
      <c r="WSE11" s="318"/>
      <c r="WSF11" s="318"/>
      <c r="WSG11" s="318"/>
      <c r="WSH11" s="318"/>
      <c r="WSI11" s="318"/>
      <c r="WSJ11" s="318"/>
      <c r="WSK11" s="318"/>
      <c r="WSL11" s="318"/>
      <c r="WSM11" s="318"/>
      <c r="WSN11" s="318"/>
      <c r="WSO11" s="318"/>
      <c r="WSP11" s="318"/>
      <c r="WSQ11" s="318"/>
      <c r="WSR11" s="318"/>
      <c r="WSS11" s="318"/>
      <c r="WST11" s="318"/>
      <c r="WSU11" s="318"/>
      <c r="WSV11" s="318"/>
      <c r="WSW11" s="318"/>
      <c r="WSX11" s="318"/>
      <c r="WSY11" s="318"/>
      <c r="WSZ11" s="318"/>
      <c r="WTA11" s="318"/>
      <c r="WTB11" s="318"/>
      <c r="WTC11" s="318"/>
      <c r="WTD11" s="318"/>
      <c r="WTE11" s="318"/>
      <c r="WTF11" s="318"/>
      <c r="WTG11" s="318"/>
      <c r="WTH11" s="318"/>
      <c r="WTI11" s="318"/>
      <c r="WTJ11" s="318"/>
      <c r="WTK11" s="318"/>
      <c r="WTL11" s="318"/>
      <c r="WTM11" s="318"/>
      <c r="WTN11" s="318"/>
      <c r="WTO11" s="318"/>
      <c r="WTP11" s="318"/>
      <c r="WTQ11" s="318"/>
      <c r="WTR11" s="318"/>
      <c r="WTS11" s="318"/>
      <c r="WTT11" s="318"/>
      <c r="WTU11" s="318"/>
      <c r="WTV11" s="318"/>
      <c r="WTW11" s="318"/>
      <c r="WTX11" s="318"/>
      <c r="WTY11" s="318"/>
      <c r="WTZ11" s="318"/>
      <c r="WUA11" s="318"/>
      <c r="WUB11" s="318"/>
      <c r="WUC11" s="318"/>
      <c r="WUD11" s="318"/>
      <c r="WUE11" s="318"/>
      <c r="WUF11" s="318"/>
      <c r="WUG11" s="318"/>
      <c r="WUH11" s="318"/>
      <c r="WUI11" s="318"/>
      <c r="WUJ11" s="318"/>
      <c r="WUK11" s="318"/>
      <c r="WUL11" s="318"/>
      <c r="WUM11" s="318"/>
      <c r="WUN11" s="318"/>
      <c r="WUO11" s="318"/>
      <c r="WUP11" s="318"/>
      <c r="WUQ11" s="318"/>
      <c r="WUR11" s="318"/>
      <c r="WUS11" s="318"/>
      <c r="WUT11" s="318"/>
      <c r="WUU11" s="318"/>
      <c r="WUV11" s="318"/>
      <c r="WUW11" s="318"/>
      <c r="WUX11" s="318"/>
      <c r="WUY11" s="318"/>
      <c r="WUZ11" s="318"/>
      <c r="WVA11" s="318"/>
      <c r="WVB11" s="318"/>
      <c r="WVC11" s="318"/>
      <c r="WVD11" s="318"/>
      <c r="WVE11" s="318"/>
      <c r="WVF11" s="318"/>
      <c r="WVG11" s="318"/>
      <c r="WVH11" s="318"/>
      <c r="WVI11" s="318"/>
      <c r="WVJ11" s="318"/>
      <c r="WVK11" s="318"/>
      <c r="WVL11" s="318"/>
      <c r="WVM11" s="318"/>
      <c r="WVN11" s="318"/>
    </row>
    <row r="12" spans="1:16134" ht="12.75" customHeight="1">
      <c r="A12" s="7"/>
      <c r="B12" s="7"/>
      <c r="C12" s="7"/>
      <c r="D12" s="7"/>
      <c r="E12" s="7"/>
      <c r="F12" s="7"/>
      <c r="G12" s="7"/>
      <c r="H12" s="7"/>
      <c r="I12" s="7"/>
      <c r="K12" s="1269"/>
    </row>
    <row r="13" spans="1:16134" s="1271" customFormat="1" ht="12.75" customHeight="1">
      <c r="A13" s="7"/>
      <c r="B13" s="7" t="s">
        <v>4239</v>
      </c>
      <c r="C13" s="7"/>
      <c r="D13" s="7"/>
      <c r="E13" s="7"/>
      <c r="F13" s="7" t="s">
        <v>4240</v>
      </c>
      <c r="G13" s="7"/>
      <c r="H13" s="527">
        <v>16103</v>
      </c>
      <c r="I13" s="7" t="s">
        <v>157</v>
      </c>
      <c r="J13" s="318"/>
      <c r="K13" s="1269"/>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8"/>
      <c r="BP13" s="318"/>
      <c r="BQ13" s="318"/>
      <c r="BR13" s="318"/>
      <c r="BS13" s="318"/>
      <c r="BT13" s="318"/>
      <c r="BU13" s="318"/>
      <c r="BV13" s="318"/>
      <c r="BW13" s="318"/>
      <c r="BX13" s="318"/>
      <c r="BY13" s="318"/>
      <c r="BZ13" s="318"/>
      <c r="CA13" s="318"/>
      <c r="CB13" s="318"/>
      <c r="CC13" s="318"/>
      <c r="CD13" s="318"/>
      <c r="CE13" s="318"/>
      <c r="CF13" s="318"/>
      <c r="CG13" s="318"/>
      <c r="CH13" s="318"/>
      <c r="CI13" s="318"/>
      <c r="CJ13" s="318"/>
      <c r="CK13" s="318"/>
      <c r="CL13" s="318"/>
      <c r="CM13" s="318"/>
      <c r="CN13" s="318"/>
      <c r="CO13" s="318"/>
      <c r="CP13" s="318"/>
      <c r="CQ13" s="318"/>
      <c r="CR13" s="318"/>
      <c r="CS13" s="318"/>
      <c r="CT13" s="318"/>
      <c r="CU13" s="318"/>
      <c r="CV13" s="318"/>
      <c r="CW13" s="318"/>
      <c r="CX13" s="318"/>
      <c r="CY13" s="318"/>
      <c r="CZ13" s="318"/>
      <c r="DA13" s="318"/>
      <c r="DB13" s="318"/>
      <c r="DC13" s="318"/>
      <c r="DD13" s="318"/>
      <c r="DE13" s="318"/>
      <c r="DF13" s="318"/>
      <c r="DG13" s="318"/>
      <c r="DH13" s="318"/>
      <c r="DI13" s="318"/>
      <c r="DJ13" s="318"/>
      <c r="DK13" s="318"/>
      <c r="DL13" s="318"/>
      <c r="DM13" s="318"/>
      <c r="DN13" s="318"/>
      <c r="DO13" s="318"/>
      <c r="DP13" s="318"/>
      <c r="DQ13" s="318"/>
      <c r="DR13" s="318"/>
      <c r="DS13" s="318"/>
      <c r="DT13" s="318"/>
      <c r="DU13" s="318"/>
      <c r="DV13" s="318"/>
      <c r="DW13" s="318"/>
      <c r="DX13" s="318"/>
      <c r="DY13" s="318"/>
      <c r="DZ13" s="318"/>
      <c r="EA13" s="318"/>
      <c r="EB13" s="318"/>
      <c r="EC13" s="318"/>
      <c r="ED13" s="318"/>
      <c r="EE13" s="318"/>
      <c r="EF13" s="318"/>
      <c r="EG13" s="318"/>
      <c r="EH13" s="318"/>
      <c r="EI13" s="318"/>
      <c r="EJ13" s="318"/>
      <c r="EK13" s="318"/>
      <c r="EL13" s="318"/>
      <c r="EM13" s="318"/>
      <c r="EN13" s="318"/>
      <c r="EO13" s="318"/>
      <c r="EP13" s="318"/>
      <c r="EQ13" s="318"/>
      <c r="ER13" s="318"/>
      <c r="ES13" s="318"/>
      <c r="ET13" s="318"/>
      <c r="EU13" s="318"/>
      <c r="EV13" s="318"/>
      <c r="EW13" s="318"/>
      <c r="EX13" s="318"/>
      <c r="EY13" s="318"/>
      <c r="EZ13" s="318"/>
      <c r="FA13" s="318"/>
      <c r="FB13" s="318"/>
      <c r="FC13" s="318"/>
      <c r="FD13" s="318"/>
      <c r="FE13" s="318"/>
      <c r="FF13" s="318"/>
      <c r="FG13" s="318"/>
      <c r="FH13" s="318"/>
      <c r="FI13" s="318"/>
      <c r="FJ13" s="318"/>
      <c r="FK13" s="318"/>
      <c r="FL13" s="318"/>
      <c r="FM13" s="318"/>
      <c r="FN13" s="318"/>
      <c r="FO13" s="318"/>
      <c r="FP13" s="318"/>
      <c r="FQ13" s="318"/>
      <c r="FR13" s="318"/>
      <c r="FS13" s="318"/>
      <c r="FT13" s="318"/>
      <c r="FU13" s="318"/>
      <c r="FV13" s="318"/>
      <c r="FW13" s="318"/>
      <c r="FX13" s="318"/>
      <c r="FY13" s="318"/>
      <c r="FZ13" s="318"/>
      <c r="GA13" s="318"/>
      <c r="GB13" s="318"/>
      <c r="GC13" s="318"/>
      <c r="GD13" s="318"/>
      <c r="GE13" s="318"/>
      <c r="GF13" s="318"/>
      <c r="GG13" s="318"/>
      <c r="GH13" s="318"/>
      <c r="GI13" s="318"/>
      <c r="GJ13" s="318"/>
      <c r="GK13" s="318"/>
      <c r="GL13" s="318"/>
      <c r="GM13" s="318"/>
      <c r="GN13" s="318"/>
      <c r="GO13" s="318"/>
      <c r="GP13" s="318"/>
      <c r="GQ13" s="318"/>
      <c r="GR13" s="318"/>
      <c r="GS13" s="318"/>
      <c r="GT13" s="318"/>
      <c r="GU13" s="318"/>
      <c r="GV13" s="318"/>
      <c r="GW13" s="318"/>
      <c r="GX13" s="318"/>
      <c r="GY13" s="318"/>
      <c r="GZ13" s="318"/>
      <c r="HA13" s="318"/>
      <c r="HB13" s="318"/>
      <c r="HC13" s="318"/>
      <c r="HD13" s="318"/>
      <c r="HE13" s="318"/>
      <c r="HF13" s="318"/>
      <c r="HG13" s="318"/>
      <c r="HH13" s="318"/>
      <c r="HI13" s="318"/>
      <c r="HJ13" s="318"/>
      <c r="HK13" s="318"/>
      <c r="HL13" s="318"/>
      <c r="HM13" s="318"/>
      <c r="HN13" s="318"/>
      <c r="HO13" s="318"/>
      <c r="HP13" s="318"/>
      <c r="HQ13" s="318"/>
      <c r="HR13" s="318"/>
      <c r="HS13" s="318"/>
      <c r="HT13" s="318"/>
      <c r="HU13" s="318"/>
      <c r="HV13" s="318"/>
      <c r="HW13" s="318"/>
      <c r="HX13" s="318"/>
      <c r="HY13" s="318"/>
      <c r="HZ13" s="318"/>
      <c r="IA13" s="318"/>
      <c r="IB13" s="318"/>
      <c r="IC13" s="318"/>
      <c r="ID13" s="318"/>
      <c r="IE13" s="318"/>
      <c r="IF13" s="318"/>
      <c r="IG13" s="318"/>
      <c r="IH13" s="318"/>
      <c r="II13" s="318"/>
      <c r="IJ13" s="318"/>
      <c r="IK13" s="318"/>
      <c r="IL13" s="318"/>
      <c r="IM13" s="318"/>
      <c r="IN13" s="318"/>
      <c r="IO13" s="318"/>
      <c r="IP13" s="318"/>
      <c r="IQ13" s="318"/>
      <c r="IR13" s="318"/>
      <c r="IS13" s="318"/>
      <c r="IT13" s="318"/>
      <c r="IU13" s="318"/>
      <c r="IV13" s="318"/>
      <c r="IW13" s="318"/>
      <c r="IX13" s="318"/>
      <c r="IY13" s="318"/>
      <c r="IZ13" s="318"/>
      <c r="JA13" s="318"/>
      <c r="JB13" s="318"/>
      <c r="JC13" s="318"/>
      <c r="JD13" s="318"/>
      <c r="JE13" s="318"/>
      <c r="JF13" s="318"/>
      <c r="JG13" s="318"/>
      <c r="JH13" s="318"/>
      <c r="JI13" s="318"/>
      <c r="JJ13" s="318"/>
      <c r="JK13" s="318"/>
      <c r="JL13" s="318"/>
      <c r="JM13" s="318"/>
      <c r="JN13" s="318"/>
      <c r="JO13" s="318"/>
      <c r="JP13" s="318"/>
      <c r="JQ13" s="318"/>
      <c r="JR13" s="318"/>
      <c r="JS13" s="318"/>
      <c r="JT13" s="318"/>
      <c r="JU13" s="318"/>
      <c r="JV13" s="318"/>
      <c r="JW13" s="318"/>
      <c r="JX13" s="318"/>
      <c r="JY13" s="318"/>
      <c r="JZ13" s="318"/>
      <c r="KA13" s="318"/>
      <c r="KB13" s="318"/>
      <c r="KC13" s="318"/>
      <c r="KD13" s="318"/>
      <c r="KE13" s="318"/>
      <c r="KF13" s="318"/>
      <c r="KG13" s="318"/>
      <c r="KH13" s="318"/>
      <c r="KI13" s="318"/>
      <c r="KJ13" s="318"/>
      <c r="KK13" s="318"/>
      <c r="KL13" s="318"/>
      <c r="KM13" s="318"/>
      <c r="KN13" s="318"/>
      <c r="KO13" s="318"/>
      <c r="KP13" s="318"/>
      <c r="KQ13" s="318"/>
      <c r="KR13" s="318"/>
      <c r="KS13" s="318"/>
      <c r="KT13" s="318"/>
      <c r="KU13" s="318"/>
      <c r="KV13" s="318"/>
      <c r="KW13" s="318"/>
      <c r="KX13" s="318"/>
      <c r="KY13" s="318"/>
      <c r="KZ13" s="318"/>
      <c r="LA13" s="318"/>
      <c r="LB13" s="318"/>
      <c r="LC13" s="318"/>
      <c r="LD13" s="318"/>
      <c r="LE13" s="318"/>
      <c r="LF13" s="318"/>
      <c r="LG13" s="318"/>
      <c r="LH13" s="318"/>
      <c r="LI13" s="318"/>
      <c r="LJ13" s="318"/>
      <c r="LK13" s="318"/>
      <c r="LL13" s="318"/>
      <c r="LM13" s="318"/>
      <c r="LN13" s="318"/>
      <c r="LO13" s="318"/>
      <c r="LP13" s="318"/>
      <c r="LQ13" s="318"/>
      <c r="LR13" s="318"/>
      <c r="LS13" s="318"/>
      <c r="LT13" s="318"/>
      <c r="LU13" s="318"/>
      <c r="LV13" s="318"/>
      <c r="LW13" s="318"/>
      <c r="LX13" s="318"/>
      <c r="LY13" s="318"/>
      <c r="LZ13" s="318"/>
      <c r="MA13" s="318"/>
      <c r="MB13" s="318"/>
      <c r="MC13" s="318"/>
      <c r="MD13" s="318"/>
      <c r="ME13" s="318"/>
      <c r="MF13" s="318"/>
      <c r="MG13" s="318"/>
      <c r="MH13" s="318"/>
      <c r="MI13" s="318"/>
      <c r="MJ13" s="318"/>
      <c r="MK13" s="318"/>
      <c r="ML13" s="318"/>
      <c r="MM13" s="318"/>
      <c r="MN13" s="318"/>
      <c r="MO13" s="318"/>
      <c r="MP13" s="318"/>
      <c r="MQ13" s="318"/>
      <c r="MR13" s="318"/>
      <c r="MS13" s="318"/>
      <c r="MT13" s="318"/>
      <c r="MU13" s="318"/>
      <c r="MV13" s="318"/>
      <c r="MW13" s="318"/>
      <c r="MX13" s="318"/>
      <c r="MY13" s="318"/>
      <c r="MZ13" s="318"/>
      <c r="NA13" s="318"/>
      <c r="NB13" s="318"/>
      <c r="NC13" s="318"/>
      <c r="ND13" s="318"/>
      <c r="NE13" s="318"/>
      <c r="NF13" s="318"/>
      <c r="NG13" s="318"/>
      <c r="NH13" s="318"/>
      <c r="NI13" s="318"/>
      <c r="NJ13" s="318"/>
      <c r="NK13" s="318"/>
      <c r="NL13" s="318"/>
      <c r="NM13" s="318"/>
      <c r="NN13" s="318"/>
      <c r="NO13" s="318"/>
      <c r="NP13" s="318"/>
      <c r="NQ13" s="318"/>
      <c r="NR13" s="318"/>
      <c r="NS13" s="318"/>
      <c r="NT13" s="318"/>
      <c r="NU13" s="318"/>
      <c r="NV13" s="318"/>
      <c r="NW13" s="318"/>
      <c r="NX13" s="318"/>
      <c r="NY13" s="318"/>
      <c r="NZ13" s="318"/>
      <c r="OA13" s="318"/>
      <c r="OB13" s="318"/>
      <c r="OC13" s="318"/>
      <c r="OD13" s="318"/>
      <c r="OE13" s="318"/>
      <c r="OF13" s="318"/>
      <c r="OG13" s="318"/>
      <c r="OH13" s="318"/>
      <c r="OI13" s="318"/>
      <c r="OJ13" s="318"/>
      <c r="OK13" s="318"/>
      <c r="OL13" s="318"/>
      <c r="OM13" s="318"/>
      <c r="ON13" s="318"/>
      <c r="OO13" s="318"/>
      <c r="OP13" s="318"/>
      <c r="OQ13" s="318"/>
      <c r="OR13" s="318"/>
      <c r="OS13" s="318"/>
      <c r="OT13" s="318"/>
      <c r="OU13" s="318"/>
      <c r="OV13" s="318"/>
      <c r="OW13" s="318"/>
      <c r="OX13" s="318"/>
      <c r="OY13" s="318"/>
      <c r="OZ13" s="318"/>
      <c r="PA13" s="318"/>
      <c r="PB13" s="318"/>
      <c r="PC13" s="318"/>
      <c r="PD13" s="318"/>
      <c r="PE13" s="318"/>
      <c r="PF13" s="318"/>
      <c r="PG13" s="318"/>
      <c r="PH13" s="318"/>
      <c r="PI13" s="318"/>
      <c r="PJ13" s="318"/>
      <c r="PK13" s="318"/>
      <c r="PL13" s="318"/>
      <c r="PM13" s="318"/>
      <c r="PN13" s="318"/>
      <c r="PO13" s="318"/>
      <c r="PP13" s="318"/>
      <c r="PQ13" s="318"/>
      <c r="PR13" s="318"/>
      <c r="PS13" s="318"/>
      <c r="PT13" s="318"/>
      <c r="PU13" s="318"/>
      <c r="PV13" s="318"/>
      <c r="PW13" s="318"/>
      <c r="PX13" s="318"/>
      <c r="PY13" s="318"/>
      <c r="PZ13" s="318"/>
      <c r="QA13" s="318"/>
      <c r="QB13" s="318"/>
      <c r="QC13" s="318"/>
      <c r="QD13" s="318"/>
      <c r="QE13" s="318"/>
      <c r="QF13" s="318"/>
      <c r="QG13" s="318"/>
      <c r="QH13" s="318"/>
      <c r="QI13" s="318"/>
      <c r="QJ13" s="318"/>
      <c r="QK13" s="318"/>
      <c r="QL13" s="318"/>
      <c r="QM13" s="318"/>
      <c r="QN13" s="318"/>
      <c r="QO13" s="318"/>
      <c r="QP13" s="318"/>
      <c r="QQ13" s="318"/>
      <c r="QR13" s="318"/>
      <c r="QS13" s="318"/>
      <c r="QT13" s="318"/>
      <c r="QU13" s="318"/>
      <c r="QV13" s="318"/>
      <c r="QW13" s="318"/>
      <c r="QX13" s="318"/>
      <c r="QY13" s="318"/>
      <c r="QZ13" s="318"/>
      <c r="RA13" s="318"/>
      <c r="RB13" s="318"/>
      <c r="RC13" s="318"/>
      <c r="RD13" s="318"/>
      <c r="RE13" s="318"/>
      <c r="RF13" s="318"/>
      <c r="RG13" s="318"/>
      <c r="RH13" s="318"/>
      <c r="RI13" s="318"/>
      <c r="RJ13" s="318"/>
      <c r="RK13" s="318"/>
      <c r="RL13" s="318"/>
      <c r="RM13" s="318"/>
      <c r="RN13" s="318"/>
      <c r="RO13" s="318"/>
      <c r="RP13" s="318"/>
      <c r="RQ13" s="318"/>
      <c r="RR13" s="318"/>
      <c r="RS13" s="318"/>
      <c r="RT13" s="318"/>
      <c r="RU13" s="318"/>
      <c r="RV13" s="318"/>
      <c r="RW13" s="318"/>
      <c r="RX13" s="318"/>
      <c r="RY13" s="318"/>
      <c r="RZ13" s="318"/>
      <c r="SA13" s="318"/>
      <c r="SB13" s="318"/>
      <c r="SC13" s="318"/>
      <c r="SD13" s="318"/>
      <c r="SE13" s="318"/>
      <c r="SF13" s="318"/>
      <c r="SG13" s="318"/>
      <c r="SH13" s="318"/>
      <c r="SI13" s="318"/>
      <c r="SJ13" s="318"/>
      <c r="SK13" s="318"/>
      <c r="SL13" s="318"/>
      <c r="SM13" s="318"/>
      <c r="SN13" s="318"/>
      <c r="SO13" s="318"/>
      <c r="SP13" s="318"/>
      <c r="SQ13" s="318"/>
      <c r="SR13" s="318"/>
      <c r="SS13" s="318"/>
      <c r="ST13" s="318"/>
      <c r="SU13" s="318"/>
      <c r="SV13" s="318"/>
      <c r="SW13" s="318"/>
      <c r="SX13" s="318"/>
      <c r="SY13" s="318"/>
      <c r="SZ13" s="318"/>
      <c r="TA13" s="318"/>
      <c r="TB13" s="318"/>
      <c r="TC13" s="318"/>
      <c r="TD13" s="318"/>
      <c r="TE13" s="318"/>
      <c r="TF13" s="318"/>
      <c r="TG13" s="318"/>
      <c r="TH13" s="318"/>
      <c r="TI13" s="318"/>
      <c r="TJ13" s="318"/>
      <c r="TK13" s="318"/>
      <c r="TL13" s="318"/>
      <c r="TM13" s="318"/>
      <c r="TN13" s="318"/>
      <c r="TO13" s="318"/>
      <c r="TP13" s="318"/>
      <c r="TQ13" s="318"/>
      <c r="TR13" s="318"/>
      <c r="TS13" s="318"/>
      <c r="TT13" s="318"/>
      <c r="TU13" s="318"/>
      <c r="TV13" s="318"/>
      <c r="TW13" s="318"/>
      <c r="TX13" s="318"/>
      <c r="TY13" s="318"/>
      <c r="TZ13" s="318"/>
      <c r="UA13" s="318"/>
      <c r="UB13" s="318"/>
      <c r="UC13" s="318"/>
      <c r="UD13" s="318"/>
      <c r="UE13" s="318"/>
      <c r="UF13" s="318"/>
      <c r="UG13" s="318"/>
      <c r="UH13" s="318"/>
      <c r="UI13" s="318"/>
      <c r="UJ13" s="318"/>
      <c r="UK13" s="318"/>
      <c r="UL13" s="318"/>
      <c r="UM13" s="318"/>
      <c r="UN13" s="318"/>
      <c r="UO13" s="318"/>
      <c r="UP13" s="318"/>
      <c r="UQ13" s="318"/>
      <c r="UR13" s="318"/>
      <c r="US13" s="318"/>
      <c r="UT13" s="318"/>
      <c r="UU13" s="318"/>
      <c r="UV13" s="318"/>
      <c r="UW13" s="318"/>
      <c r="UX13" s="318"/>
      <c r="UY13" s="318"/>
      <c r="UZ13" s="318"/>
      <c r="VA13" s="318"/>
      <c r="VB13" s="318"/>
      <c r="VC13" s="318"/>
      <c r="VD13" s="318"/>
      <c r="VE13" s="318"/>
      <c r="VF13" s="318"/>
      <c r="VG13" s="318"/>
      <c r="VH13" s="318"/>
      <c r="VI13" s="318"/>
      <c r="VJ13" s="318"/>
      <c r="VK13" s="318"/>
      <c r="VL13" s="318"/>
      <c r="VM13" s="318"/>
      <c r="VN13" s="318"/>
      <c r="VO13" s="318"/>
      <c r="VP13" s="318"/>
      <c r="VQ13" s="318"/>
      <c r="VR13" s="318"/>
      <c r="VS13" s="318"/>
      <c r="VT13" s="318"/>
      <c r="VU13" s="318"/>
      <c r="VV13" s="318"/>
      <c r="VW13" s="318"/>
      <c r="VX13" s="318"/>
      <c r="VY13" s="318"/>
      <c r="VZ13" s="318"/>
      <c r="WA13" s="318"/>
      <c r="WB13" s="318"/>
      <c r="WC13" s="318"/>
      <c r="WD13" s="318"/>
      <c r="WE13" s="318"/>
      <c r="WF13" s="318"/>
      <c r="WG13" s="318"/>
      <c r="WH13" s="318"/>
      <c r="WI13" s="318"/>
      <c r="WJ13" s="318"/>
      <c r="WK13" s="318"/>
      <c r="WL13" s="318"/>
      <c r="WM13" s="318"/>
      <c r="WN13" s="318"/>
      <c r="WO13" s="318"/>
      <c r="WP13" s="318"/>
      <c r="WQ13" s="318"/>
      <c r="WR13" s="318"/>
      <c r="WS13" s="318"/>
      <c r="WT13" s="318"/>
      <c r="WU13" s="318"/>
      <c r="WV13" s="318"/>
      <c r="WW13" s="318"/>
      <c r="WX13" s="318"/>
      <c r="WY13" s="318"/>
      <c r="WZ13" s="318"/>
      <c r="XA13" s="318"/>
      <c r="XB13" s="318"/>
      <c r="XC13" s="318"/>
      <c r="XD13" s="318"/>
      <c r="XE13" s="318"/>
      <c r="XF13" s="318"/>
      <c r="XG13" s="318"/>
      <c r="XH13" s="318"/>
      <c r="XI13" s="318"/>
      <c r="XJ13" s="318"/>
      <c r="XK13" s="318"/>
      <c r="XL13" s="318"/>
      <c r="XM13" s="318"/>
      <c r="XN13" s="318"/>
      <c r="XO13" s="318"/>
      <c r="XP13" s="318"/>
      <c r="XQ13" s="318"/>
      <c r="XR13" s="318"/>
      <c r="XS13" s="318"/>
      <c r="XT13" s="318"/>
      <c r="XU13" s="318"/>
      <c r="XV13" s="318"/>
      <c r="XW13" s="318"/>
      <c r="XX13" s="318"/>
      <c r="XY13" s="318"/>
      <c r="XZ13" s="318"/>
      <c r="YA13" s="318"/>
      <c r="YB13" s="318"/>
      <c r="YC13" s="318"/>
      <c r="YD13" s="318"/>
      <c r="YE13" s="318"/>
      <c r="YF13" s="318"/>
      <c r="YG13" s="318"/>
      <c r="YH13" s="318"/>
      <c r="YI13" s="318"/>
      <c r="YJ13" s="318"/>
      <c r="YK13" s="318"/>
      <c r="YL13" s="318"/>
      <c r="YM13" s="318"/>
      <c r="YN13" s="318"/>
      <c r="YO13" s="318"/>
      <c r="YP13" s="318"/>
      <c r="YQ13" s="318"/>
      <c r="YR13" s="318"/>
      <c r="YS13" s="318"/>
      <c r="YT13" s="318"/>
      <c r="YU13" s="318"/>
      <c r="YV13" s="318"/>
      <c r="YW13" s="318"/>
      <c r="YX13" s="318"/>
      <c r="YY13" s="318"/>
      <c r="YZ13" s="318"/>
      <c r="ZA13" s="318"/>
      <c r="ZB13" s="318"/>
      <c r="ZC13" s="318"/>
      <c r="ZD13" s="318"/>
      <c r="ZE13" s="318"/>
      <c r="ZF13" s="318"/>
      <c r="ZG13" s="318"/>
      <c r="ZH13" s="318"/>
      <c r="ZI13" s="318"/>
      <c r="ZJ13" s="318"/>
      <c r="ZK13" s="318"/>
      <c r="ZL13" s="318"/>
      <c r="ZM13" s="318"/>
      <c r="ZN13" s="318"/>
      <c r="ZO13" s="318"/>
      <c r="ZP13" s="318"/>
      <c r="ZQ13" s="318"/>
      <c r="ZR13" s="318"/>
      <c r="ZS13" s="318"/>
      <c r="ZT13" s="318"/>
      <c r="ZU13" s="318"/>
      <c r="ZV13" s="318"/>
      <c r="ZW13" s="318"/>
      <c r="ZX13" s="318"/>
      <c r="ZY13" s="318"/>
      <c r="ZZ13" s="318"/>
      <c r="AAA13" s="318"/>
      <c r="AAB13" s="318"/>
      <c r="AAC13" s="318"/>
      <c r="AAD13" s="318"/>
      <c r="AAE13" s="318"/>
      <c r="AAF13" s="318"/>
      <c r="AAG13" s="318"/>
      <c r="AAH13" s="318"/>
      <c r="AAI13" s="318"/>
      <c r="AAJ13" s="318"/>
      <c r="AAK13" s="318"/>
      <c r="AAL13" s="318"/>
      <c r="AAM13" s="318"/>
      <c r="AAN13" s="318"/>
      <c r="AAO13" s="318"/>
      <c r="AAP13" s="318"/>
      <c r="AAQ13" s="318"/>
      <c r="AAR13" s="318"/>
      <c r="AAS13" s="318"/>
      <c r="AAT13" s="318"/>
      <c r="AAU13" s="318"/>
      <c r="AAV13" s="318"/>
      <c r="AAW13" s="318"/>
      <c r="AAX13" s="318"/>
      <c r="AAY13" s="318"/>
      <c r="AAZ13" s="318"/>
      <c r="ABA13" s="318"/>
      <c r="ABB13" s="318"/>
      <c r="ABC13" s="318"/>
      <c r="ABD13" s="318"/>
      <c r="ABE13" s="318"/>
      <c r="ABF13" s="318"/>
      <c r="ABG13" s="318"/>
      <c r="ABH13" s="318"/>
      <c r="ABI13" s="318"/>
      <c r="ABJ13" s="318"/>
      <c r="ABK13" s="318"/>
      <c r="ABL13" s="318"/>
      <c r="ABM13" s="318"/>
      <c r="ABN13" s="318"/>
      <c r="ABO13" s="318"/>
      <c r="ABP13" s="318"/>
      <c r="ABQ13" s="318"/>
      <c r="ABR13" s="318"/>
      <c r="ABS13" s="318"/>
      <c r="ABT13" s="318"/>
      <c r="ABU13" s="318"/>
      <c r="ABV13" s="318"/>
      <c r="ABW13" s="318"/>
      <c r="ABX13" s="318"/>
      <c r="ABY13" s="318"/>
      <c r="ABZ13" s="318"/>
      <c r="ACA13" s="318"/>
      <c r="ACB13" s="318"/>
      <c r="ACC13" s="318"/>
      <c r="ACD13" s="318"/>
      <c r="ACE13" s="318"/>
      <c r="ACF13" s="318"/>
      <c r="ACG13" s="318"/>
      <c r="ACH13" s="318"/>
      <c r="ACI13" s="318"/>
      <c r="ACJ13" s="318"/>
      <c r="ACK13" s="318"/>
      <c r="ACL13" s="318"/>
      <c r="ACM13" s="318"/>
      <c r="ACN13" s="318"/>
      <c r="ACO13" s="318"/>
      <c r="ACP13" s="318"/>
      <c r="ACQ13" s="318"/>
      <c r="ACR13" s="318"/>
      <c r="ACS13" s="318"/>
      <c r="ACT13" s="318"/>
      <c r="ACU13" s="318"/>
      <c r="ACV13" s="318"/>
      <c r="ACW13" s="318"/>
      <c r="ACX13" s="318"/>
      <c r="ACY13" s="318"/>
      <c r="ACZ13" s="318"/>
      <c r="ADA13" s="318"/>
      <c r="ADB13" s="318"/>
      <c r="ADC13" s="318"/>
      <c r="ADD13" s="318"/>
      <c r="ADE13" s="318"/>
      <c r="ADF13" s="318"/>
      <c r="ADG13" s="318"/>
      <c r="ADH13" s="318"/>
      <c r="ADI13" s="318"/>
      <c r="ADJ13" s="318"/>
      <c r="ADK13" s="318"/>
      <c r="ADL13" s="318"/>
      <c r="ADM13" s="318"/>
      <c r="ADN13" s="318"/>
      <c r="ADO13" s="318"/>
      <c r="ADP13" s="318"/>
      <c r="ADQ13" s="318"/>
      <c r="ADR13" s="318"/>
      <c r="ADS13" s="318"/>
      <c r="ADT13" s="318"/>
      <c r="ADU13" s="318"/>
      <c r="ADV13" s="318"/>
      <c r="ADW13" s="318"/>
      <c r="ADX13" s="318"/>
      <c r="ADY13" s="318"/>
      <c r="ADZ13" s="318"/>
      <c r="AEA13" s="318"/>
      <c r="AEB13" s="318"/>
      <c r="AEC13" s="318"/>
      <c r="AED13" s="318"/>
      <c r="AEE13" s="318"/>
      <c r="AEF13" s="318"/>
      <c r="AEG13" s="318"/>
      <c r="AEH13" s="318"/>
      <c r="AEI13" s="318"/>
      <c r="AEJ13" s="318"/>
      <c r="AEK13" s="318"/>
      <c r="AEL13" s="318"/>
      <c r="AEM13" s="318"/>
      <c r="AEN13" s="318"/>
      <c r="AEO13" s="318"/>
      <c r="AEP13" s="318"/>
      <c r="AEQ13" s="318"/>
      <c r="AER13" s="318"/>
      <c r="AES13" s="318"/>
      <c r="AET13" s="318"/>
      <c r="AEU13" s="318"/>
      <c r="AEV13" s="318"/>
      <c r="AEW13" s="318"/>
      <c r="AEX13" s="318"/>
      <c r="AEY13" s="318"/>
      <c r="AEZ13" s="318"/>
      <c r="AFA13" s="318"/>
      <c r="AFB13" s="318"/>
      <c r="AFC13" s="318"/>
      <c r="AFD13" s="318"/>
      <c r="AFE13" s="318"/>
      <c r="AFF13" s="318"/>
      <c r="AFG13" s="318"/>
      <c r="AFH13" s="318"/>
      <c r="AFI13" s="318"/>
      <c r="AFJ13" s="318"/>
      <c r="AFK13" s="318"/>
      <c r="AFL13" s="318"/>
      <c r="AFM13" s="318"/>
      <c r="AFN13" s="318"/>
      <c r="AFO13" s="318"/>
      <c r="AFP13" s="318"/>
      <c r="AFQ13" s="318"/>
      <c r="AFR13" s="318"/>
      <c r="AFS13" s="318"/>
      <c r="AFT13" s="318"/>
      <c r="AFU13" s="318"/>
      <c r="AFV13" s="318"/>
      <c r="AFW13" s="318"/>
      <c r="AFX13" s="318"/>
      <c r="AFY13" s="318"/>
      <c r="AFZ13" s="318"/>
      <c r="AGA13" s="318"/>
      <c r="AGB13" s="318"/>
      <c r="AGC13" s="318"/>
      <c r="AGD13" s="318"/>
      <c r="AGE13" s="318"/>
      <c r="AGF13" s="318"/>
      <c r="AGG13" s="318"/>
      <c r="AGH13" s="318"/>
      <c r="AGI13" s="318"/>
      <c r="AGJ13" s="318"/>
      <c r="AGK13" s="318"/>
      <c r="AGL13" s="318"/>
      <c r="AGM13" s="318"/>
      <c r="AGN13" s="318"/>
      <c r="AGO13" s="318"/>
      <c r="AGP13" s="318"/>
      <c r="AGQ13" s="318"/>
      <c r="AGR13" s="318"/>
      <c r="AGS13" s="318"/>
      <c r="AGT13" s="318"/>
      <c r="AGU13" s="318"/>
      <c r="AGV13" s="318"/>
      <c r="AGW13" s="318"/>
      <c r="AGX13" s="318"/>
      <c r="AGY13" s="318"/>
      <c r="AGZ13" s="318"/>
      <c r="AHA13" s="318"/>
      <c r="AHB13" s="318"/>
      <c r="AHC13" s="318"/>
      <c r="AHD13" s="318"/>
      <c r="AHE13" s="318"/>
      <c r="AHF13" s="318"/>
      <c r="AHG13" s="318"/>
      <c r="AHH13" s="318"/>
      <c r="AHI13" s="318"/>
      <c r="AHJ13" s="318"/>
      <c r="AHK13" s="318"/>
      <c r="AHL13" s="318"/>
      <c r="AHM13" s="318"/>
      <c r="AHN13" s="318"/>
      <c r="AHO13" s="318"/>
      <c r="AHP13" s="318"/>
      <c r="AHQ13" s="318"/>
      <c r="AHR13" s="318"/>
      <c r="AHS13" s="318"/>
      <c r="AHT13" s="318"/>
      <c r="AHU13" s="318"/>
      <c r="AHV13" s="318"/>
      <c r="AHW13" s="318"/>
      <c r="AHX13" s="318"/>
      <c r="AHY13" s="318"/>
      <c r="AHZ13" s="318"/>
      <c r="AIA13" s="318"/>
      <c r="AIB13" s="318"/>
      <c r="AIC13" s="318"/>
      <c r="AID13" s="318"/>
      <c r="AIE13" s="318"/>
      <c r="AIF13" s="318"/>
      <c r="AIG13" s="318"/>
      <c r="AIH13" s="318"/>
      <c r="AII13" s="318"/>
      <c r="AIJ13" s="318"/>
      <c r="AIK13" s="318"/>
      <c r="AIL13" s="318"/>
      <c r="AIM13" s="318"/>
      <c r="AIN13" s="318"/>
      <c r="AIO13" s="318"/>
      <c r="AIP13" s="318"/>
      <c r="AIQ13" s="318"/>
      <c r="AIR13" s="318"/>
      <c r="AIS13" s="318"/>
      <c r="AIT13" s="318"/>
      <c r="AIU13" s="318"/>
      <c r="AIV13" s="318"/>
      <c r="AIW13" s="318"/>
      <c r="AIX13" s="318"/>
      <c r="AIY13" s="318"/>
      <c r="AIZ13" s="318"/>
      <c r="AJA13" s="318"/>
      <c r="AJB13" s="318"/>
      <c r="AJC13" s="318"/>
      <c r="AJD13" s="318"/>
      <c r="AJE13" s="318"/>
      <c r="AJF13" s="318"/>
      <c r="AJG13" s="318"/>
      <c r="AJH13" s="318"/>
      <c r="AJI13" s="318"/>
      <c r="AJJ13" s="318"/>
      <c r="AJK13" s="318"/>
      <c r="AJL13" s="318"/>
      <c r="AJM13" s="318"/>
      <c r="AJN13" s="318"/>
      <c r="AJO13" s="318"/>
      <c r="AJP13" s="318"/>
      <c r="AJQ13" s="318"/>
      <c r="AJR13" s="318"/>
      <c r="AJS13" s="318"/>
      <c r="AJT13" s="318"/>
      <c r="AJU13" s="318"/>
      <c r="AJV13" s="318"/>
      <c r="AJW13" s="318"/>
      <c r="AJX13" s="318"/>
      <c r="AJY13" s="318"/>
      <c r="AJZ13" s="318"/>
      <c r="AKA13" s="318"/>
      <c r="AKB13" s="318"/>
      <c r="AKC13" s="318"/>
      <c r="AKD13" s="318"/>
      <c r="AKE13" s="318"/>
      <c r="AKF13" s="318"/>
      <c r="AKG13" s="318"/>
      <c r="AKH13" s="318"/>
      <c r="AKI13" s="318"/>
      <c r="AKJ13" s="318"/>
      <c r="AKK13" s="318"/>
      <c r="AKL13" s="318"/>
      <c r="AKM13" s="318"/>
      <c r="AKN13" s="318"/>
      <c r="AKO13" s="318"/>
      <c r="AKP13" s="318"/>
      <c r="AKQ13" s="318"/>
      <c r="AKR13" s="318"/>
      <c r="AKS13" s="318"/>
      <c r="AKT13" s="318"/>
      <c r="AKU13" s="318"/>
      <c r="AKV13" s="318"/>
      <c r="AKW13" s="318"/>
      <c r="AKX13" s="318"/>
      <c r="AKY13" s="318"/>
      <c r="AKZ13" s="318"/>
      <c r="ALA13" s="318"/>
      <c r="ALB13" s="318"/>
      <c r="ALC13" s="318"/>
      <c r="ALD13" s="318"/>
      <c r="ALE13" s="318"/>
      <c r="ALF13" s="318"/>
      <c r="ALG13" s="318"/>
      <c r="ALH13" s="318"/>
      <c r="ALI13" s="318"/>
      <c r="ALJ13" s="318"/>
      <c r="ALK13" s="318"/>
      <c r="ALL13" s="318"/>
      <c r="ALM13" s="318"/>
      <c r="ALN13" s="318"/>
      <c r="ALO13" s="318"/>
      <c r="ALP13" s="318"/>
      <c r="ALQ13" s="318"/>
      <c r="ALR13" s="318"/>
      <c r="ALS13" s="318"/>
      <c r="ALT13" s="318"/>
      <c r="ALU13" s="318"/>
      <c r="ALV13" s="318"/>
      <c r="ALW13" s="318"/>
      <c r="ALX13" s="318"/>
      <c r="ALY13" s="318"/>
      <c r="ALZ13" s="318"/>
      <c r="AMA13" s="318"/>
      <c r="AMB13" s="318"/>
      <c r="AMC13" s="318"/>
      <c r="AMD13" s="318"/>
      <c r="AME13" s="318"/>
      <c r="AMF13" s="318"/>
      <c r="AMG13" s="318"/>
      <c r="AMH13" s="318"/>
      <c r="AMI13" s="318"/>
      <c r="AMJ13" s="318"/>
      <c r="AMK13" s="318"/>
      <c r="AML13" s="318"/>
      <c r="AMM13" s="318"/>
      <c r="AMN13" s="318"/>
      <c r="AMO13" s="318"/>
      <c r="AMP13" s="318"/>
      <c r="AMQ13" s="318"/>
      <c r="AMR13" s="318"/>
      <c r="AMS13" s="318"/>
      <c r="AMT13" s="318"/>
      <c r="AMU13" s="318"/>
      <c r="AMV13" s="318"/>
      <c r="AMW13" s="318"/>
      <c r="AMX13" s="318"/>
      <c r="AMY13" s="318"/>
      <c r="AMZ13" s="318"/>
      <c r="ANA13" s="318"/>
      <c r="ANB13" s="318"/>
      <c r="ANC13" s="318"/>
      <c r="AND13" s="318"/>
      <c r="ANE13" s="318"/>
      <c r="ANF13" s="318"/>
      <c r="ANG13" s="318"/>
      <c r="ANH13" s="318"/>
      <c r="ANI13" s="318"/>
      <c r="ANJ13" s="318"/>
      <c r="ANK13" s="318"/>
      <c r="ANL13" s="318"/>
      <c r="ANM13" s="318"/>
      <c r="ANN13" s="318"/>
      <c r="ANO13" s="318"/>
      <c r="ANP13" s="318"/>
      <c r="ANQ13" s="318"/>
      <c r="ANR13" s="318"/>
      <c r="ANS13" s="318"/>
      <c r="ANT13" s="318"/>
      <c r="ANU13" s="318"/>
      <c r="ANV13" s="318"/>
      <c r="ANW13" s="318"/>
      <c r="ANX13" s="318"/>
      <c r="ANY13" s="318"/>
      <c r="ANZ13" s="318"/>
      <c r="AOA13" s="318"/>
      <c r="AOB13" s="318"/>
      <c r="AOC13" s="318"/>
      <c r="AOD13" s="318"/>
      <c r="AOE13" s="318"/>
      <c r="AOF13" s="318"/>
      <c r="AOG13" s="318"/>
      <c r="AOH13" s="318"/>
      <c r="AOI13" s="318"/>
      <c r="AOJ13" s="318"/>
      <c r="AOK13" s="318"/>
      <c r="AOL13" s="318"/>
      <c r="AOM13" s="318"/>
      <c r="AON13" s="318"/>
      <c r="AOO13" s="318"/>
      <c r="AOP13" s="318"/>
      <c r="AOQ13" s="318"/>
      <c r="AOR13" s="318"/>
      <c r="AOS13" s="318"/>
      <c r="AOT13" s="318"/>
      <c r="AOU13" s="318"/>
      <c r="AOV13" s="318"/>
      <c r="AOW13" s="318"/>
      <c r="AOX13" s="318"/>
      <c r="AOY13" s="318"/>
      <c r="AOZ13" s="318"/>
      <c r="APA13" s="318"/>
      <c r="APB13" s="318"/>
      <c r="APC13" s="318"/>
      <c r="APD13" s="318"/>
      <c r="APE13" s="318"/>
      <c r="APF13" s="318"/>
      <c r="APG13" s="318"/>
      <c r="APH13" s="318"/>
      <c r="API13" s="318"/>
      <c r="APJ13" s="318"/>
      <c r="APK13" s="318"/>
      <c r="APL13" s="318"/>
      <c r="APM13" s="318"/>
      <c r="APN13" s="318"/>
      <c r="APO13" s="318"/>
      <c r="APP13" s="318"/>
      <c r="APQ13" s="318"/>
      <c r="APR13" s="318"/>
      <c r="APS13" s="318"/>
      <c r="APT13" s="318"/>
      <c r="APU13" s="318"/>
      <c r="APV13" s="318"/>
      <c r="APW13" s="318"/>
      <c r="APX13" s="318"/>
      <c r="APY13" s="318"/>
      <c r="APZ13" s="318"/>
      <c r="AQA13" s="318"/>
      <c r="AQB13" s="318"/>
      <c r="AQC13" s="318"/>
      <c r="AQD13" s="318"/>
      <c r="AQE13" s="318"/>
      <c r="AQF13" s="318"/>
      <c r="AQG13" s="318"/>
      <c r="AQH13" s="318"/>
      <c r="AQI13" s="318"/>
      <c r="AQJ13" s="318"/>
      <c r="AQK13" s="318"/>
      <c r="AQL13" s="318"/>
      <c r="AQM13" s="318"/>
      <c r="AQN13" s="318"/>
      <c r="AQO13" s="318"/>
      <c r="AQP13" s="318"/>
      <c r="AQQ13" s="318"/>
      <c r="AQR13" s="318"/>
      <c r="AQS13" s="318"/>
      <c r="AQT13" s="318"/>
      <c r="AQU13" s="318"/>
      <c r="AQV13" s="318"/>
      <c r="AQW13" s="318"/>
      <c r="AQX13" s="318"/>
      <c r="AQY13" s="318"/>
      <c r="AQZ13" s="318"/>
      <c r="ARA13" s="318"/>
      <c r="ARB13" s="318"/>
      <c r="ARC13" s="318"/>
      <c r="ARD13" s="318"/>
      <c r="ARE13" s="318"/>
      <c r="ARF13" s="318"/>
      <c r="ARG13" s="318"/>
      <c r="ARH13" s="318"/>
      <c r="ARI13" s="318"/>
      <c r="ARJ13" s="318"/>
      <c r="ARK13" s="318"/>
      <c r="ARL13" s="318"/>
      <c r="ARM13" s="318"/>
      <c r="ARN13" s="318"/>
      <c r="ARO13" s="318"/>
      <c r="ARP13" s="318"/>
      <c r="ARQ13" s="318"/>
      <c r="ARR13" s="318"/>
      <c r="ARS13" s="318"/>
      <c r="ART13" s="318"/>
      <c r="ARU13" s="318"/>
      <c r="ARV13" s="318"/>
      <c r="ARW13" s="318"/>
      <c r="ARX13" s="318"/>
      <c r="ARY13" s="318"/>
      <c r="ARZ13" s="318"/>
      <c r="ASA13" s="318"/>
      <c r="ASB13" s="318"/>
      <c r="ASC13" s="318"/>
      <c r="ASD13" s="318"/>
      <c r="ASE13" s="318"/>
      <c r="ASF13" s="318"/>
      <c r="ASG13" s="318"/>
      <c r="ASH13" s="318"/>
      <c r="ASI13" s="318"/>
      <c r="ASJ13" s="318"/>
      <c r="ASK13" s="318"/>
      <c r="ASL13" s="318"/>
      <c r="ASM13" s="318"/>
      <c r="ASN13" s="318"/>
      <c r="ASO13" s="318"/>
      <c r="ASP13" s="318"/>
      <c r="ASQ13" s="318"/>
      <c r="ASR13" s="318"/>
      <c r="ASS13" s="318"/>
      <c r="AST13" s="318"/>
      <c r="ASU13" s="318"/>
      <c r="ASV13" s="318"/>
      <c r="ASW13" s="318"/>
      <c r="ASX13" s="318"/>
      <c r="ASY13" s="318"/>
      <c r="ASZ13" s="318"/>
      <c r="ATA13" s="318"/>
      <c r="ATB13" s="318"/>
      <c r="ATC13" s="318"/>
      <c r="ATD13" s="318"/>
      <c r="ATE13" s="318"/>
      <c r="ATF13" s="318"/>
      <c r="ATG13" s="318"/>
      <c r="ATH13" s="318"/>
      <c r="ATI13" s="318"/>
      <c r="ATJ13" s="318"/>
      <c r="ATK13" s="318"/>
      <c r="ATL13" s="318"/>
      <c r="ATM13" s="318"/>
      <c r="ATN13" s="318"/>
      <c r="ATO13" s="318"/>
      <c r="ATP13" s="318"/>
      <c r="ATQ13" s="318"/>
      <c r="ATR13" s="318"/>
      <c r="ATS13" s="318"/>
      <c r="ATT13" s="318"/>
      <c r="ATU13" s="318"/>
      <c r="ATV13" s="318"/>
      <c r="ATW13" s="318"/>
      <c r="ATX13" s="318"/>
      <c r="ATY13" s="318"/>
      <c r="ATZ13" s="318"/>
      <c r="AUA13" s="318"/>
      <c r="AUB13" s="318"/>
      <c r="AUC13" s="318"/>
      <c r="AUD13" s="318"/>
      <c r="AUE13" s="318"/>
      <c r="AUF13" s="318"/>
      <c r="AUG13" s="318"/>
      <c r="AUH13" s="318"/>
      <c r="AUI13" s="318"/>
      <c r="AUJ13" s="318"/>
      <c r="AUK13" s="318"/>
      <c r="AUL13" s="318"/>
      <c r="AUM13" s="318"/>
      <c r="AUN13" s="318"/>
      <c r="AUO13" s="318"/>
      <c r="AUP13" s="318"/>
      <c r="AUQ13" s="318"/>
      <c r="AUR13" s="318"/>
      <c r="AUS13" s="318"/>
      <c r="AUT13" s="318"/>
      <c r="AUU13" s="318"/>
      <c r="AUV13" s="318"/>
      <c r="AUW13" s="318"/>
      <c r="AUX13" s="318"/>
      <c r="AUY13" s="318"/>
      <c r="AUZ13" s="318"/>
      <c r="AVA13" s="318"/>
      <c r="AVB13" s="318"/>
      <c r="AVC13" s="318"/>
      <c r="AVD13" s="318"/>
      <c r="AVE13" s="318"/>
      <c r="AVF13" s="318"/>
      <c r="AVG13" s="318"/>
      <c r="AVH13" s="318"/>
      <c r="AVI13" s="318"/>
      <c r="AVJ13" s="318"/>
      <c r="AVK13" s="318"/>
      <c r="AVL13" s="318"/>
      <c r="AVM13" s="318"/>
      <c r="AVN13" s="318"/>
      <c r="AVO13" s="318"/>
      <c r="AVP13" s="318"/>
      <c r="AVQ13" s="318"/>
      <c r="AVR13" s="318"/>
      <c r="AVS13" s="318"/>
      <c r="AVT13" s="318"/>
      <c r="AVU13" s="318"/>
      <c r="AVV13" s="318"/>
      <c r="AVW13" s="318"/>
      <c r="AVX13" s="318"/>
      <c r="AVY13" s="318"/>
      <c r="AVZ13" s="318"/>
      <c r="AWA13" s="318"/>
      <c r="AWB13" s="318"/>
      <c r="AWC13" s="318"/>
      <c r="AWD13" s="318"/>
      <c r="AWE13" s="318"/>
      <c r="AWF13" s="318"/>
      <c r="AWG13" s="318"/>
      <c r="AWH13" s="318"/>
      <c r="AWI13" s="318"/>
      <c r="AWJ13" s="318"/>
      <c r="AWK13" s="318"/>
      <c r="AWL13" s="318"/>
      <c r="AWM13" s="318"/>
      <c r="AWN13" s="318"/>
      <c r="AWO13" s="318"/>
      <c r="AWP13" s="318"/>
      <c r="AWQ13" s="318"/>
      <c r="AWR13" s="318"/>
      <c r="AWS13" s="318"/>
      <c r="AWT13" s="318"/>
      <c r="AWU13" s="318"/>
      <c r="AWV13" s="318"/>
      <c r="AWW13" s="318"/>
      <c r="AWX13" s="318"/>
      <c r="AWY13" s="318"/>
      <c r="AWZ13" s="318"/>
      <c r="AXA13" s="318"/>
      <c r="AXB13" s="318"/>
      <c r="AXC13" s="318"/>
      <c r="AXD13" s="318"/>
      <c r="AXE13" s="318"/>
      <c r="AXF13" s="318"/>
      <c r="AXG13" s="318"/>
      <c r="AXH13" s="318"/>
      <c r="AXI13" s="318"/>
      <c r="AXJ13" s="318"/>
      <c r="AXK13" s="318"/>
      <c r="AXL13" s="318"/>
      <c r="AXM13" s="318"/>
      <c r="AXN13" s="318"/>
      <c r="AXO13" s="318"/>
      <c r="AXP13" s="318"/>
      <c r="AXQ13" s="318"/>
      <c r="AXR13" s="318"/>
      <c r="AXS13" s="318"/>
      <c r="AXT13" s="318"/>
      <c r="AXU13" s="318"/>
      <c r="AXV13" s="318"/>
      <c r="AXW13" s="318"/>
      <c r="AXX13" s="318"/>
      <c r="AXY13" s="318"/>
      <c r="AXZ13" s="318"/>
      <c r="AYA13" s="318"/>
      <c r="AYB13" s="318"/>
      <c r="AYC13" s="318"/>
      <c r="AYD13" s="318"/>
      <c r="AYE13" s="318"/>
      <c r="AYF13" s="318"/>
      <c r="AYG13" s="318"/>
      <c r="AYH13" s="318"/>
      <c r="AYI13" s="318"/>
      <c r="AYJ13" s="318"/>
      <c r="AYK13" s="318"/>
      <c r="AYL13" s="318"/>
      <c r="AYM13" s="318"/>
      <c r="AYN13" s="318"/>
      <c r="AYO13" s="318"/>
      <c r="AYP13" s="318"/>
      <c r="AYQ13" s="318"/>
      <c r="AYR13" s="318"/>
      <c r="AYS13" s="318"/>
      <c r="AYT13" s="318"/>
      <c r="AYU13" s="318"/>
      <c r="AYV13" s="318"/>
      <c r="AYW13" s="318"/>
      <c r="AYX13" s="318"/>
      <c r="AYY13" s="318"/>
      <c r="AYZ13" s="318"/>
      <c r="AZA13" s="318"/>
      <c r="AZB13" s="318"/>
      <c r="AZC13" s="318"/>
      <c r="AZD13" s="318"/>
      <c r="AZE13" s="318"/>
      <c r="AZF13" s="318"/>
      <c r="AZG13" s="318"/>
      <c r="AZH13" s="318"/>
      <c r="AZI13" s="318"/>
      <c r="AZJ13" s="318"/>
      <c r="AZK13" s="318"/>
      <c r="AZL13" s="318"/>
      <c r="AZM13" s="318"/>
      <c r="AZN13" s="318"/>
      <c r="AZO13" s="318"/>
      <c r="AZP13" s="318"/>
      <c r="AZQ13" s="318"/>
      <c r="AZR13" s="318"/>
      <c r="AZS13" s="318"/>
      <c r="AZT13" s="318"/>
      <c r="AZU13" s="318"/>
      <c r="AZV13" s="318"/>
      <c r="AZW13" s="318"/>
      <c r="AZX13" s="318"/>
      <c r="AZY13" s="318"/>
      <c r="AZZ13" s="318"/>
      <c r="BAA13" s="318"/>
      <c r="BAB13" s="318"/>
      <c r="BAC13" s="318"/>
      <c r="BAD13" s="318"/>
      <c r="BAE13" s="318"/>
      <c r="BAF13" s="318"/>
      <c r="BAG13" s="318"/>
      <c r="BAH13" s="318"/>
      <c r="BAI13" s="318"/>
      <c r="BAJ13" s="318"/>
      <c r="BAK13" s="318"/>
      <c r="BAL13" s="318"/>
      <c r="BAM13" s="318"/>
      <c r="BAN13" s="318"/>
      <c r="BAO13" s="318"/>
      <c r="BAP13" s="318"/>
      <c r="BAQ13" s="318"/>
      <c r="BAR13" s="318"/>
      <c r="BAS13" s="318"/>
      <c r="BAT13" s="318"/>
      <c r="BAU13" s="318"/>
      <c r="BAV13" s="318"/>
      <c r="BAW13" s="318"/>
      <c r="BAX13" s="318"/>
      <c r="BAY13" s="318"/>
      <c r="BAZ13" s="318"/>
      <c r="BBA13" s="318"/>
      <c r="BBB13" s="318"/>
      <c r="BBC13" s="318"/>
      <c r="BBD13" s="318"/>
      <c r="BBE13" s="318"/>
      <c r="BBF13" s="318"/>
      <c r="BBG13" s="318"/>
      <c r="BBH13" s="318"/>
      <c r="BBI13" s="318"/>
      <c r="BBJ13" s="318"/>
      <c r="BBK13" s="318"/>
      <c r="BBL13" s="318"/>
      <c r="BBM13" s="318"/>
      <c r="BBN13" s="318"/>
      <c r="BBO13" s="318"/>
      <c r="BBP13" s="318"/>
      <c r="BBQ13" s="318"/>
      <c r="BBR13" s="318"/>
      <c r="BBS13" s="318"/>
      <c r="BBT13" s="318"/>
      <c r="BBU13" s="318"/>
      <c r="BBV13" s="318"/>
      <c r="BBW13" s="318"/>
      <c r="BBX13" s="318"/>
      <c r="BBY13" s="318"/>
      <c r="BBZ13" s="318"/>
      <c r="BCA13" s="318"/>
      <c r="BCB13" s="318"/>
      <c r="BCC13" s="318"/>
      <c r="BCD13" s="318"/>
      <c r="BCE13" s="318"/>
      <c r="BCF13" s="318"/>
      <c r="BCG13" s="318"/>
      <c r="BCH13" s="318"/>
      <c r="BCI13" s="318"/>
      <c r="BCJ13" s="318"/>
      <c r="BCK13" s="318"/>
      <c r="BCL13" s="318"/>
      <c r="BCM13" s="318"/>
      <c r="BCN13" s="318"/>
      <c r="BCO13" s="318"/>
      <c r="BCP13" s="318"/>
      <c r="BCQ13" s="318"/>
      <c r="BCR13" s="318"/>
      <c r="BCS13" s="318"/>
      <c r="BCT13" s="318"/>
      <c r="BCU13" s="318"/>
      <c r="BCV13" s="318"/>
      <c r="BCW13" s="318"/>
      <c r="BCX13" s="318"/>
      <c r="BCY13" s="318"/>
      <c r="BCZ13" s="318"/>
      <c r="BDA13" s="318"/>
      <c r="BDB13" s="318"/>
      <c r="BDC13" s="318"/>
      <c r="BDD13" s="318"/>
      <c r="BDE13" s="318"/>
      <c r="BDF13" s="318"/>
      <c r="BDG13" s="318"/>
      <c r="BDH13" s="318"/>
      <c r="BDI13" s="318"/>
      <c r="BDJ13" s="318"/>
      <c r="BDK13" s="318"/>
      <c r="BDL13" s="318"/>
      <c r="BDM13" s="318"/>
      <c r="BDN13" s="318"/>
      <c r="BDO13" s="318"/>
      <c r="BDP13" s="318"/>
      <c r="BDQ13" s="318"/>
      <c r="BDR13" s="318"/>
      <c r="BDS13" s="318"/>
      <c r="BDT13" s="318"/>
      <c r="BDU13" s="318"/>
      <c r="BDV13" s="318"/>
      <c r="BDW13" s="318"/>
      <c r="BDX13" s="318"/>
      <c r="BDY13" s="318"/>
      <c r="BDZ13" s="318"/>
      <c r="BEA13" s="318"/>
      <c r="BEB13" s="318"/>
      <c r="BEC13" s="318"/>
      <c r="BED13" s="318"/>
      <c r="BEE13" s="318"/>
      <c r="BEF13" s="318"/>
      <c r="BEG13" s="318"/>
      <c r="BEH13" s="318"/>
      <c r="BEI13" s="318"/>
      <c r="BEJ13" s="318"/>
      <c r="BEK13" s="318"/>
      <c r="BEL13" s="318"/>
      <c r="BEM13" s="318"/>
      <c r="BEN13" s="318"/>
      <c r="BEO13" s="318"/>
      <c r="BEP13" s="318"/>
      <c r="BEQ13" s="318"/>
      <c r="BER13" s="318"/>
      <c r="BES13" s="318"/>
      <c r="BET13" s="318"/>
      <c r="BEU13" s="318"/>
      <c r="BEV13" s="318"/>
      <c r="BEW13" s="318"/>
      <c r="BEX13" s="318"/>
      <c r="BEY13" s="318"/>
      <c r="BEZ13" s="318"/>
      <c r="BFA13" s="318"/>
      <c r="BFB13" s="318"/>
      <c r="BFC13" s="318"/>
      <c r="BFD13" s="318"/>
      <c r="BFE13" s="318"/>
      <c r="BFF13" s="318"/>
      <c r="BFG13" s="318"/>
      <c r="BFH13" s="318"/>
      <c r="BFI13" s="318"/>
      <c r="BFJ13" s="318"/>
      <c r="BFK13" s="318"/>
      <c r="BFL13" s="318"/>
      <c r="BFM13" s="318"/>
      <c r="BFN13" s="318"/>
      <c r="BFO13" s="318"/>
      <c r="BFP13" s="318"/>
      <c r="BFQ13" s="318"/>
      <c r="BFR13" s="318"/>
      <c r="BFS13" s="318"/>
      <c r="BFT13" s="318"/>
      <c r="BFU13" s="318"/>
      <c r="BFV13" s="318"/>
      <c r="BFW13" s="318"/>
      <c r="BFX13" s="318"/>
      <c r="BFY13" s="318"/>
      <c r="BFZ13" s="318"/>
      <c r="BGA13" s="318"/>
      <c r="BGB13" s="318"/>
      <c r="BGC13" s="318"/>
      <c r="BGD13" s="318"/>
      <c r="BGE13" s="318"/>
      <c r="BGF13" s="318"/>
      <c r="BGG13" s="318"/>
      <c r="BGH13" s="318"/>
      <c r="BGI13" s="318"/>
      <c r="BGJ13" s="318"/>
      <c r="BGK13" s="318"/>
      <c r="BGL13" s="318"/>
      <c r="BGM13" s="318"/>
      <c r="BGN13" s="318"/>
      <c r="BGO13" s="318"/>
      <c r="BGP13" s="318"/>
      <c r="BGQ13" s="318"/>
      <c r="BGR13" s="318"/>
      <c r="BGS13" s="318"/>
      <c r="BGT13" s="318"/>
      <c r="BGU13" s="318"/>
      <c r="BGV13" s="318"/>
      <c r="BGW13" s="318"/>
      <c r="BGX13" s="318"/>
      <c r="BGY13" s="318"/>
      <c r="BGZ13" s="318"/>
      <c r="BHA13" s="318"/>
      <c r="BHB13" s="318"/>
      <c r="BHC13" s="318"/>
      <c r="BHD13" s="318"/>
      <c r="BHE13" s="318"/>
      <c r="BHF13" s="318"/>
      <c r="BHG13" s="318"/>
      <c r="BHH13" s="318"/>
      <c r="BHI13" s="318"/>
      <c r="BHJ13" s="318"/>
      <c r="BHK13" s="318"/>
      <c r="BHL13" s="318"/>
      <c r="BHM13" s="318"/>
      <c r="BHN13" s="318"/>
      <c r="BHO13" s="318"/>
      <c r="BHP13" s="318"/>
      <c r="BHQ13" s="318"/>
      <c r="BHR13" s="318"/>
      <c r="BHS13" s="318"/>
      <c r="BHT13" s="318"/>
      <c r="BHU13" s="318"/>
      <c r="BHV13" s="318"/>
      <c r="BHW13" s="318"/>
      <c r="BHX13" s="318"/>
      <c r="BHY13" s="318"/>
      <c r="BHZ13" s="318"/>
      <c r="BIA13" s="318"/>
      <c r="BIB13" s="318"/>
      <c r="BIC13" s="318"/>
      <c r="BID13" s="318"/>
      <c r="BIE13" s="318"/>
      <c r="BIF13" s="318"/>
      <c r="BIG13" s="318"/>
      <c r="BIH13" s="318"/>
      <c r="BII13" s="318"/>
      <c r="BIJ13" s="318"/>
      <c r="BIK13" s="318"/>
      <c r="BIL13" s="318"/>
      <c r="BIM13" s="318"/>
      <c r="BIN13" s="318"/>
      <c r="BIO13" s="318"/>
      <c r="BIP13" s="318"/>
      <c r="BIQ13" s="318"/>
      <c r="BIR13" s="318"/>
      <c r="BIS13" s="318"/>
      <c r="BIT13" s="318"/>
      <c r="BIU13" s="318"/>
      <c r="BIV13" s="318"/>
      <c r="BIW13" s="318"/>
      <c r="BIX13" s="318"/>
      <c r="BIY13" s="318"/>
      <c r="BIZ13" s="318"/>
      <c r="BJA13" s="318"/>
      <c r="BJB13" s="318"/>
      <c r="BJC13" s="318"/>
      <c r="BJD13" s="318"/>
      <c r="BJE13" s="318"/>
      <c r="BJF13" s="318"/>
      <c r="BJG13" s="318"/>
      <c r="BJH13" s="318"/>
      <c r="BJI13" s="318"/>
      <c r="BJJ13" s="318"/>
      <c r="BJK13" s="318"/>
      <c r="BJL13" s="318"/>
      <c r="BJM13" s="318"/>
      <c r="BJN13" s="318"/>
      <c r="BJO13" s="318"/>
      <c r="BJP13" s="318"/>
      <c r="BJQ13" s="318"/>
      <c r="BJR13" s="318"/>
      <c r="BJS13" s="318"/>
      <c r="BJT13" s="318"/>
      <c r="BJU13" s="318"/>
      <c r="BJV13" s="318"/>
      <c r="BJW13" s="318"/>
      <c r="BJX13" s="318"/>
      <c r="BJY13" s="318"/>
      <c r="BJZ13" s="318"/>
      <c r="BKA13" s="318"/>
      <c r="BKB13" s="318"/>
      <c r="BKC13" s="318"/>
      <c r="BKD13" s="318"/>
      <c r="BKE13" s="318"/>
      <c r="BKF13" s="318"/>
      <c r="BKG13" s="318"/>
      <c r="BKH13" s="318"/>
      <c r="BKI13" s="318"/>
      <c r="BKJ13" s="318"/>
      <c r="BKK13" s="318"/>
      <c r="BKL13" s="318"/>
      <c r="BKM13" s="318"/>
      <c r="BKN13" s="318"/>
      <c r="BKO13" s="318"/>
      <c r="BKP13" s="318"/>
      <c r="BKQ13" s="318"/>
      <c r="BKR13" s="318"/>
      <c r="BKS13" s="318"/>
      <c r="BKT13" s="318"/>
      <c r="BKU13" s="318"/>
      <c r="BKV13" s="318"/>
      <c r="BKW13" s="318"/>
      <c r="BKX13" s="318"/>
      <c r="BKY13" s="318"/>
      <c r="BKZ13" s="318"/>
      <c r="BLA13" s="318"/>
      <c r="BLB13" s="318"/>
      <c r="BLC13" s="318"/>
      <c r="BLD13" s="318"/>
      <c r="BLE13" s="318"/>
      <c r="BLF13" s="318"/>
      <c r="BLG13" s="318"/>
      <c r="BLH13" s="318"/>
      <c r="BLI13" s="318"/>
      <c r="BLJ13" s="318"/>
      <c r="BLK13" s="318"/>
      <c r="BLL13" s="318"/>
      <c r="BLM13" s="318"/>
      <c r="BLN13" s="318"/>
      <c r="BLO13" s="318"/>
      <c r="BLP13" s="318"/>
      <c r="BLQ13" s="318"/>
      <c r="BLR13" s="318"/>
      <c r="BLS13" s="318"/>
      <c r="BLT13" s="318"/>
      <c r="BLU13" s="318"/>
      <c r="BLV13" s="318"/>
      <c r="BLW13" s="318"/>
      <c r="BLX13" s="318"/>
      <c r="BLY13" s="318"/>
      <c r="BLZ13" s="318"/>
      <c r="BMA13" s="318"/>
      <c r="BMB13" s="318"/>
      <c r="BMC13" s="318"/>
      <c r="BMD13" s="318"/>
      <c r="BME13" s="318"/>
      <c r="BMF13" s="318"/>
      <c r="BMG13" s="318"/>
      <c r="BMH13" s="318"/>
      <c r="BMI13" s="318"/>
      <c r="BMJ13" s="318"/>
      <c r="BMK13" s="318"/>
      <c r="BML13" s="318"/>
      <c r="BMM13" s="318"/>
      <c r="BMN13" s="318"/>
      <c r="BMO13" s="318"/>
      <c r="BMP13" s="318"/>
      <c r="BMQ13" s="318"/>
      <c r="BMR13" s="318"/>
      <c r="BMS13" s="318"/>
      <c r="BMT13" s="318"/>
      <c r="BMU13" s="318"/>
      <c r="BMV13" s="318"/>
      <c r="BMW13" s="318"/>
      <c r="BMX13" s="318"/>
      <c r="BMY13" s="318"/>
      <c r="BMZ13" s="318"/>
      <c r="BNA13" s="318"/>
      <c r="BNB13" s="318"/>
      <c r="BNC13" s="318"/>
      <c r="BND13" s="318"/>
      <c r="BNE13" s="318"/>
      <c r="BNF13" s="318"/>
      <c r="BNG13" s="318"/>
      <c r="BNH13" s="318"/>
      <c r="BNI13" s="318"/>
      <c r="BNJ13" s="318"/>
      <c r="BNK13" s="318"/>
      <c r="BNL13" s="318"/>
      <c r="BNM13" s="318"/>
      <c r="BNN13" s="318"/>
      <c r="BNO13" s="318"/>
      <c r="BNP13" s="318"/>
      <c r="BNQ13" s="318"/>
      <c r="BNR13" s="318"/>
      <c r="BNS13" s="318"/>
      <c r="BNT13" s="318"/>
      <c r="BNU13" s="318"/>
      <c r="BNV13" s="318"/>
      <c r="BNW13" s="318"/>
      <c r="BNX13" s="318"/>
      <c r="BNY13" s="318"/>
      <c r="BNZ13" s="318"/>
      <c r="BOA13" s="318"/>
      <c r="BOB13" s="318"/>
      <c r="BOC13" s="318"/>
      <c r="BOD13" s="318"/>
      <c r="BOE13" s="318"/>
      <c r="BOF13" s="318"/>
      <c r="BOG13" s="318"/>
      <c r="BOH13" s="318"/>
      <c r="BOI13" s="318"/>
      <c r="BOJ13" s="318"/>
      <c r="BOK13" s="318"/>
      <c r="BOL13" s="318"/>
      <c r="BOM13" s="318"/>
      <c r="BON13" s="318"/>
      <c r="BOO13" s="318"/>
      <c r="BOP13" s="318"/>
      <c r="BOQ13" s="318"/>
      <c r="BOR13" s="318"/>
      <c r="BOS13" s="318"/>
      <c r="BOT13" s="318"/>
      <c r="BOU13" s="318"/>
      <c r="BOV13" s="318"/>
      <c r="BOW13" s="318"/>
      <c r="BOX13" s="318"/>
      <c r="BOY13" s="318"/>
      <c r="BOZ13" s="318"/>
      <c r="BPA13" s="318"/>
      <c r="BPB13" s="318"/>
      <c r="BPC13" s="318"/>
      <c r="BPD13" s="318"/>
      <c r="BPE13" s="318"/>
      <c r="BPF13" s="318"/>
      <c r="BPG13" s="318"/>
      <c r="BPH13" s="318"/>
      <c r="BPI13" s="318"/>
      <c r="BPJ13" s="318"/>
      <c r="BPK13" s="318"/>
      <c r="BPL13" s="318"/>
      <c r="BPM13" s="318"/>
      <c r="BPN13" s="318"/>
      <c r="BPO13" s="318"/>
      <c r="BPP13" s="318"/>
      <c r="BPQ13" s="318"/>
      <c r="BPR13" s="318"/>
      <c r="BPS13" s="318"/>
      <c r="BPT13" s="318"/>
      <c r="BPU13" s="318"/>
      <c r="BPV13" s="318"/>
      <c r="BPW13" s="318"/>
      <c r="BPX13" s="318"/>
      <c r="BPY13" s="318"/>
      <c r="BPZ13" s="318"/>
      <c r="BQA13" s="318"/>
      <c r="BQB13" s="318"/>
      <c r="BQC13" s="318"/>
      <c r="BQD13" s="318"/>
      <c r="BQE13" s="318"/>
      <c r="BQF13" s="318"/>
      <c r="BQG13" s="318"/>
      <c r="BQH13" s="318"/>
      <c r="BQI13" s="318"/>
      <c r="BQJ13" s="318"/>
      <c r="BQK13" s="318"/>
      <c r="BQL13" s="318"/>
      <c r="BQM13" s="318"/>
      <c r="BQN13" s="318"/>
      <c r="BQO13" s="318"/>
      <c r="BQP13" s="318"/>
      <c r="BQQ13" s="318"/>
      <c r="BQR13" s="318"/>
      <c r="BQS13" s="318"/>
      <c r="BQT13" s="318"/>
      <c r="BQU13" s="318"/>
      <c r="BQV13" s="318"/>
      <c r="BQW13" s="318"/>
      <c r="BQX13" s="318"/>
      <c r="BQY13" s="318"/>
      <c r="BQZ13" s="318"/>
      <c r="BRA13" s="318"/>
      <c r="BRB13" s="318"/>
      <c r="BRC13" s="318"/>
      <c r="BRD13" s="318"/>
      <c r="BRE13" s="318"/>
      <c r="BRF13" s="318"/>
      <c r="BRG13" s="318"/>
      <c r="BRH13" s="318"/>
      <c r="BRI13" s="318"/>
      <c r="BRJ13" s="318"/>
      <c r="BRK13" s="318"/>
      <c r="BRL13" s="318"/>
      <c r="BRM13" s="318"/>
      <c r="BRN13" s="318"/>
      <c r="BRO13" s="318"/>
      <c r="BRP13" s="318"/>
      <c r="BRQ13" s="318"/>
      <c r="BRR13" s="318"/>
      <c r="BRS13" s="318"/>
      <c r="BRT13" s="318"/>
      <c r="BRU13" s="318"/>
      <c r="BRV13" s="318"/>
      <c r="BRW13" s="318"/>
      <c r="BRX13" s="318"/>
      <c r="BRY13" s="318"/>
      <c r="BRZ13" s="318"/>
      <c r="BSA13" s="318"/>
      <c r="BSB13" s="318"/>
      <c r="BSC13" s="318"/>
      <c r="BSD13" s="318"/>
      <c r="BSE13" s="318"/>
      <c r="BSF13" s="318"/>
      <c r="BSG13" s="318"/>
      <c r="BSH13" s="318"/>
      <c r="BSI13" s="318"/>
      <c r="BSJ13" s="318"/>
      <c r="BSK13" s="318"/>
      <c r="BSL13" s="318"/>
      <c r="BSM13" s="318"/>
      <c r="BSN13" s="318"/>
      <c r="BSO13" s="318"/>
      <c r="BSP13" s="318"/>
      <c r="BSQ13" s="318"/>
      <c r="BSR13" s="318"/>
      <c r="BSS13" s="318"/>
      <c r="BST13" s="318"/>
      <c r="BSU13" s="318"/>
      <c r="BSV13" s="318"/>
      <c r="BSW13" s="318"/>
      <c r="BSX13" s="318"/>
      <c r="BSY13" s="318"/>
      <c r="BSZ13" s="318"/>
      <c r="BTA13" s="318"/>
      <c r="BTB13" s="318"/>
      <c r="BTC13" s="318"/>
      <c r="BTD13" s="318"/>
      <c r="BTE13" s="318"/>
      <c r="BTF13" s="318"/>
      <c r="BTG13" s="318"/>
      <c r="BTH13" s="318"/>
      <c r="BTI13" s="318"/>
      <c r="BTJ13" s="318"/>
      <c r="BTK13" s="318"/>
      <c r="BTL13" s="318"/>
      <c r="BTM13" s="318"/>
      <c r="BTN13" s="318"/>
      <c r="BTO13" s="318"/>
      <c r="BTP13" s="318"/>
      <c r="BTQ13" s="318"/>
      <c r="BTR13" s="318"/>
      <c r="BTS13" s="318"/>
      <c r="BTT13" s="318"/>
      <c r="BTU13" s="318"/>
      <c r="BTV13" s="318"/>
      <c r="BTW13" s="318"/>
      <c r="BTX13" s="318"/>
      <c r="BTY13" s="318"/>
      <c r="BTZ13" s="318"/>
      <c r="BUA13" s="318"/>
      <c r="BUB13" s="318"/>
      <c r="BUC13" s="318"/>
      <c r="BUD13" s="318"/>
      <c r="BUE13" s="318"/>
      <c r="BUF13" s="318"/>
      <c r="BUG13" s="318"/>
      <c r="BUH13" s="318"/>
      <c r="BUI13" s="318"/>
      <c r="BUJ13" s="318"/>
      <c r="BUK13" s="318"/>
      <c r="BUL13" s="318"/>
      <c r="BUM13" s="318"/>
      <c r="BUN13" s="318"/>
      <c r="BUO13" s="318"/>
      <c r="BUP13" s="318"/>
      <c r="BUQ13" s="318"/>
      <c r="BUR13" s="318"/>
      <c r="BUS13" s="318"/>
      <c r="BUT13" s="318"/>
      <c r="BUU13" s="318"/>
      <c r="BUV13" s="318"/>
      <c r="BUW13" s="318"/>
      <c r="BUX13" s="318"/>
      <c r="BUY13" s="318"/>
      <c r="BUZ13" s="318"/>
      <c r="BVA13" s="318"/>
      <c r="BVB13" s="318"/>
      <c r="BVC13" s="318"/>
      <c r="BVD13" s="318"/>
      <c r="BVE13" s="318"/>
      <c r="BVF13" s="318"/>
      <c r="BVG13" s="318"/>
      <c r="BVH13" s="318"/>
      <c r="BVI13" s="318"/>
      <c r="BVJ13" s="318"/>
      <c r="BVK13" s="318"/>
      <c r="BVL13" s="318"/>
      <c r="BVM13" s="318"/>
      <c r="BVN13" s="318"/>
      <c r="BVO13" s="318"/>
      <c r="BVP13" s="318"/>
      <c r="BVQ13" s="318"/>
      <c r="BVR13" s="318"/>
      <c r="BVS13" s="318"/>
      <c r="BVT13" s="318"/>
      <c r="BVU13" s="318"/>
      <c r="BVV13" s="318"/>
      <c r="BVW13" s="318"/>
      <c r="BVX13" s="318"/>
      <c r="BVY13" s="318"/>
      <c r="BVZ13" s="318"/>
      <c r="BWA13" s="318"/>
      <c r="BWB13" s="318"/>
      <c r="BWC13" s="318"/>
      <c r="BWD13" s="318"/>
      <c r="BWE13" s="318"/>
      <c r="BWF13" s="318"/>
      <c r="BWG13" s="318"/>
      <c r="BWH13" s="318"/>
      <c r="BWI13" s="318"/>
      <c r="BWJ13" s="318"/>
      <c r="BWK13" s="318"/>
      <c r="BWL13" s="318"/>
      <c r="BWM13" s="318"/>
      <c r="BWN13" s="318"/>
      <c r="BWO13" s="318"/>
      <c r="BWP13" s="318"/>
      <c r="BWQ13" s="318"/>
      <c r="BWR13" s="318"/>
      <c r="BWS13" s="318"/>
      <c r="BWT13" s="318"/>
      <c r="BWU13" s="318"/>
      <c r="BWV13" s="318"/>
      <c r="BWW13" s="318"/>
      <c r="BWX13" s="318"/>
      <c r="BWY13" s="318"/>
      <c r="BWZ13" s="318"/>
      <c r="BXA13" s="318"/>
      <c r="BXB13" s="318"/>
      <c r="BXC13" s="318"/>
      <c r="BXD13" s="318"/>
      <c r="BXE13" s="318"/>
      <c r="BXF13" s="318"/>
      <c r="BXG13" s="318"/>
      <c r="BXH13" s="318"/>
      <c r="BXI13" s="318"/>
      <c r="BXJ13" s="318"/>
      <c r="BXK13" s="318"/>
      <c r="BXL13" s="318"/>
      <c r="BXM13" s="318"/>
      <c r="BXN13" s="318"/>
      <c r="BXO13" s="318"/>
      <c r="BXP13" s="318"/>
      <c r="BXQ13" s="318"/>
      <c r="BXR13" s="318"/>
      <c r="BXS13" s="318"/>
      <c r="BXT13" s="318"/>
      <c r="BXU13" s="318"/>
      <c r="BXV13" s="318"/>
      <c r="BXW13" s="318"/>
      <c r="BXX13" s="318"/>
      <c r="BXY13" s="318"/>
      <c r="BXZ13" s="318"/>
      <c r="BYA13" s="318"/>
      <c r="BYB13" s="318"/>
      <c r="BYC13" s="318"/>
      <c r="BYD13" s="318"/>
      <c r="BYE13" s="318"/>
      <c r="BYF13" s="318"/>
      <c r="BYG13" s="318"/>
      <c r="BYH13" s="318"/>
      <c r="BYI13" s="318"/>
      <c r="BYJ13" s="318"/>
      <c r="BYK13" s="318"/>
      <c r="BYL13" s="318"/>
      <c r="BYM13" s="318"/>
      <c r="BYN13" s="318"/>
      <c r="BYO13" s="318"/>
      <c r="BYP13" s="318"/>
      <c r="BYQ13" s="318"/>
      <c r="BYR13" s="318"/>
      <c r="BYS13" s="318"/>
      <c r="BYT13" s="318"/>
      <c r="BYU13" s="318"/>
      <c r="BYV13" s="318"/>
      <c r="BYW13" s="318"/>
      <c r="BYX13" s="318"/>
      <c r="BYY13" s="318"/>
      <c r="BYZ13" s="318"/>
      <c r="BZA13" s="318"/>
      <c r="BZB13" s="318"/>
      <c r="BZC13" s="318"/>
      <c r="BZD13" s="318"/>
      <c r="BZE13" s="318"/>
      <c r="BZF13" s="318"/>
      <c r="BZG13" s="318"/>
      <c r="BZH13" s="318"/>
      <c r="BZI13" s="318"/>
      <c r="BZJ13" s="318"/>
      <c r="BZK13" s="318"/>
      <c r="BZL13" s="318"/>
      <c r="BZM13" s="318"/>
      <c r="BZN13" s="318"/>
      <c r="BZO13" s="318"/>
      <c r="BZP13" s="318"/>
      <c r="BZQ13" s="318"/>
      <c r="BZR13" s="318"/>
      <c r="BZS13" s="318"/>
      <c r="BZT13" s="318"/>
      <c r="BZU13" s="318"/>
      <c r="BZV13" s="318"/>
      <c r="BZW13" s="318"/>
      <c r="BZX13" s="318"/>
      <c r="BZY13" s="318"/>
      <c r="BZZ13" s="318"/>
      <c r="CAA13" s="318"/>
      <c r="CAB13" s="318"/>
      <c r="CAC13" s="318"/>
      <c r="CAD13" s="318"/>
      <c r="CAE13" s="318"/>
      <c r="CAF13" s="318"/>
      <c r="CAG13" s="318"/>
      <c r="CAH13" s="318"/>
      <c r="CAI13" s="318"/>
      <c r="CAJ13" s="318"/>
      <c r="CAK13" s="318"/>
      <c r="CAL13" s="318"/>
      <c r="CAM13" s="318"/>
      <c r="CAN13" s="318"/>
      <c r="CAO13" s="318"/>
      <c r="CAP13" s="318"/>
      <c r="CAQ13" s="318"/>
      <c r="CAR13" s="318"/>
      <c r="CAS13" s="318"/>
      <c r="CAT13" s="318"/>
      <c r="CAU13" s="318"/>
      <c r="CAV13" s="318"/>
      <c r="CAW13" s="318"/>
      <c r="CAX13" s="318"/>
      <c r="CAY13" s="318"/>
      <c r="CAZ13" s="318"/>
      <c r="CBA13" s="318"/>
      <c r="CBB13" s="318"/>
      <c r="CBC13" s="318"/>
      <c r="CBD13" s="318"/>
      <c r="CBE13" s="318"/>
      <c r="CBF13" s="318"/>
      <c r="CBG13" s="318"/>
      <c r="CBH13" s="318"/>
      <c r="CBI13" s="318"/>
      <c r="CBJ13" s="318"/>
      <c r="CBK13" s="318"/>
      <c r="CBL13" s="318"/>
      <c r="CBM13" s="318"/>
      <c r="CBN13" s="318"/>
      <c r="CBO13" s="318"/>
      <c r="CBP13" s="318"/>
      <c r="CBQ13" s="318"/>
      <c r="CBR13" s="318"/>
      <c r="CBS13" s="318"/>
      <c r="CBT13" s="318"/>
      <c r="CBU13" s="318"/>
      <c r="CBV13" s="318"/>
      <c r="CBW13" s="318"/>
      <c r="CBX13" s="318"/>
      <c r="CBY13" s="318"/>
      <c r="CBZ13" s="318"/>
      <c r="CCA13" s="318"/>
      <c r="CCB13" s="318"/>
      <c r="CCC13" s="318"/>
      <c r="CCD13" s="318"/>
      <c r="CCE13" s="318"/>
      <c r="CCF13" s="318"/>
      <c r="CCG13" s="318"/>
      <c r="CCH13" s="318"/>
      <c r="CCI13" s="318"/>
      <c r="CCJ13" s="318"/>
      <c r="CCK13" s="318"/>
      <c r="CCL13" s="318"/>
      <c r="CCM13" s="318"/>
      <c r="CCN13" s="318"/>
      <c r="CCO13" s="318"/>
      <c r="CCP13" s="318"/>
      <c r="CCQ13" s="318"/>
      <c r="CCR13" s="318"/>
      <c r="CCS13" s="318"/>
      <c r="CCT13" s="318"/>
      <c r="CCU13" s="318"/>
      <c r="CCV13" s="318"/>
      <c r="CCW13" s="318"/>
      <c r="CCX13" s="318"/>
      <c r="CCY13" s="318"/>
      <c r="CCZ13" s="318"/>
      <c r="CDA13" s="318"/>
      <c r="CDB13" s="318"/>
      <c r="CDC13" s="318"/>
      <c r="CDD13" s="318"/>
      <c r="CDE13" s="318"/>
      <c r="CDF13" s="318"/>
      <c r="CDG13" s="318"/>
      <c r="CDH13" s="318"/>
      <c r="CDI13" s="318"/>
      <c r="CDJ13" s="318"/>
      <c r="CDK13" s="318"/>
      <c r="CDL13" s="318"/>
      <c r="CDM13" s="318"/>
      <c r="CDN13" s="318"/>
      <c r="CDO13" s="318"/>
      <c r="CDP13" s="318"/>
      <c r="CDQ13" s="318"/>
      <c r="CDR13" s="318"/>
      <c r="CDS13" s="318"/>
      <c r="CDT13" s="318"/>
      <c r="CDU13" s="318"/>
      <c r="CDV13" s="318"/>
      <c r="CDW13" s="318"/>
      <c r="CDX13" s="318"/>
      <c r="CDY13" s="318"/>
      <c r="CDZ13" s="318"/>
      <c r="CEA13" s="318"/>
      <c r="CEB13" s="318"/>
      <c r="CEC13" s="318"/>
      <c r="CED13" s="318"/>
      <c r="CEE13" s="318"/>
      <c r="CEF13" s="318"/>
      <c r="CEG13" s="318"/>
      <c r="CEH13" s="318"/>
      <c r="CEI13" s="318"/>
      <c r="CEJ13" s="318"/>
      <c r="CEK13" s="318"/>
      <c r="CEL13" s="318"/>
      <c r="CEM13" s="318"/>
      <c r="CEN13" s="318"/>
      <c r="CEO13" s="318"/>
      <c r="CEP13" s="318"/>
      <c r="CEQ13" s="318"/>
      <c r="CER13" s="318"/>
      <c r="CES13" s="318"/>
      <c r="CET13" s="318"/>
      <c r="CEU13" s="318"/>
      <c r="CEV13" s="318"/>
      <c r="CEW13" s="318"/>
      <c r="CEX13" s="318"/>
      <c r="CEY13" s="318"/>
      <c r="CEZ13" s="318"/>
      <c r="CFA13" s="318"/>
      <c r="CFB13" s="318"/>
      <c r="CFC13" s="318"/>
      <c r="CFD13" s="318"/>
      <c r="CFE13" s="318"/>
      <c r="CFF13" s="318"/>
      <c r="CFG13" s="318"/>
      <c r="CFH13" s="318"/>
      <c r="CFI13" s="318"/>
      <c r="CFJ13" s="318"/>
      <c r="CFK13" s="318"/>
      <c r="CFL13" s="318"/>
      <c r="CFM13" s="318"/>
      <c r="CFN13" s="318"/>
      <c r="CFO13" s="318"/>
      <c r="CFP13" s="318"/>
      <c r="CFQ13" s="318"/>
      <c r="CFR13" s="318"/>
      <c r="CFS13" s="318"/>
      <c r="CFT13" s="318"/>
      <c r="CFU13" s="318"/>
      <c r="CFV13" s="318"/>
      <c r="CFW13" s="318"/>
      <c r="CFX13" s="318"/>
      <c r="CFY13" s="318"/>
      <c r="CFZ13" s="318"/>
      <c r="CGA13" s="318"/>
      <c r="CGB13" s="318"/>
      <c r="CGC13" s="318"/>
      <c r="CGD13" s="318"/>
      <c r="CGE13" s="318"/>
      <c r="CGF13" s="318"/>
      <c r="CGG13" s="318"/>
      <c r="CGH13" s="318"/>
      <c r="CGI13" s="318"/>
      <c r="CGJ13" s="318"/>
      <c r="CGK13" s="318"/>
      <c r="CGL13" s="318"/>
      <c r="CGM13" s="318"/>
      <c r="CGN13" s="318"/>
      <c r="CGO13" s="318"/>
      <c r="CGP13" s="318"/>
      <c r="CGQ13" s="318"/>
      <c r="CGR13" s="318"/>
      <c r="CGS13" s="318"/>
      <c r="CGT13" s="318"/>
      <c r="CGU13" s="318"/>
      <c r="CGV13" s="318"/>
      <c r="CGW13" s="318"/>
      <c r="CGX13" s="318"/>
      <c r="CGY13" s="318"/>
      <c r="CGZ13" s="318"/>
      <c r="CHA13" s="318"/>
      <c r="CHB13" s="318"/>
      <c r="CHC13" s="318"/>
      <c r="CHD13" s="318"/>
      <c r="CHE13" s="318"/>
      <c r="CHF13" s="318"/>
      <c r="CHG13" s="318"/>
      <c r="CHH13" s="318"/>
      <c r="CHI13" s="318"/>
      <c r="CHJ13" s="318"/>
      <c r="CHK13" s="318"/>
      <c r="CHL13" s="318"/>
      <c r="CHM13" s="318"/>
      <c r="CHN13" s="318"/>
      <c r="CHO13" s="318"/>
      <c r="CHP13" s="318"/>
      <c r="CHQ13" s="318"/>
      <c r="CHR13" s="318"/>
      <c r="CHS13" s="318"/>
      <c r="CHT13" s="318"/>
      <c r="CHU13" s="318"/>
      <c r="CHV13" s="318"/>
      <c r="CHW13" s="318"/>
      <c r="CHX13" s="318"/>
      <c r="CHY13" s="318"/>
      <c r="CHZ13" s="318"/>
      <c r="CIA13" s="318"/>
      <c r="CIB13" s="318"/>
      <c r="CIC13" s="318"/>
      <c r="CID13" s="318"/>
      <c r="CIE13" s="318"/>
      <c r="CIF13" s="318"/>
      <c r="CIG13" s="318"/>
      <c r="CIH13" s="318"/>
      <c r="CII13" s="318"/>
      <c r="CIJ13" s="318"/>
      <c r="CIK13" s="318"/>
      <c r="CIL13" s="318"/>
      <c r="CIM13" s="318"/>
      <c r="CIN13" s="318"/>
      <c r="CIO13" s="318"/>
      <c r="CIP13" s="318"/>
      <c r="CIQ13" s="318"/>
      <c r="CIR13" s="318"/>
      <c r="CIS13" s="318"/>
      <c r="CIT13" s="318"/>
      <c r="CIU13" s="318"/>
      <c r="CIV13" s="318"/>
      <c r="CIW13" s="318"/>
      <c r="CIX13" s="318"/>
      <c r="CIY13" s="318"/>
      <c r="CIZ13" s="318"/>
      <c r="CJA13" s="318"/>
      <c r="CJB13" s="318"/>
      <c r="CJC13" s="318"/>
      <c r="CJD13" s="318"/>
      <c r="CJE13" s="318"/>
      <c r="CJF13" s="318"/>
      <c r="CJG13" s="318"/>
      <c r="CJH13" s="318"/>
      <c r="CJI13" s="318"/>
      <c r="CJJ13" s="318"/>
      <c r="CJK13" s="318"/>
      <c r="CJL13" s="318"/>
      <c r="CJM13" s="318"/>
      <c r="CJN13" s="318"/>
      <c r="CJO13" s="318"/>
      <c r="CJP13" s="318"/>
      <c r="CJQ13" s="318"/>
      <c r="CJR13" s="318"/>
      <c r="CJS13" s="318"/>
      <c r="CJT13" s="318"/>
      <c r="CJU13" s="318"/>
      <c r="CJV13" s="318"/>
      <c r="CJW13" s="318"/>
      <c r="CJX13" s="318"/>
      <c r="CJY13" s="318"/>
      <c r="CJZ13" s="318"/>
      <c r="CKA13" s="318"/>
      <c r="CKB13" s="318"/>
      <c r="CKC13" s="318"/>
      <c r="CKD13" s="318"/>
      <c r="CKE13" s="318"/>
      <c r="CKF13" s="318"/>
      <c r="CKG13" s="318"/>
      <c r="CKH13" s="318"/>
      <c r="CKI13" s="318"/>
      <c r="CKJ13" s="318"/>
      <c r="CKK13" s="318"/>
      <c r="CKL13" s="318"/>
      <c r="CKM13" s="318"/>
      <c r="CKN13" s="318"/>
      <c r="CKO13" s="318"/>
      <c r="CKP13" s="318"/>
      <c r="CKQ13" s="318"/>
      <c r="CKR13" s="318"/>
      <c r="CKS13" s="318"/>
      <c r="CKT13" s="318"/>
      <c r="CKU13" s="318"/>
      <c r="CKV13" s="318"/>
      <c r="CKW13" s="318"/>
      <c r="CKX13" s="318"/>
      <c r="CKY13" s="318"/>
      <c r="CKZ13" s="318"/>
      <c r="CLA13" s="318"/>
      <c r="CLB13" s="318"/>
      <c r="CLC13" s="318"/>
      <c r="CLD13" s="318"/>
      <c r="CLE13" s="318"/>
      <c r="CLF13" s="318"/>
      <c r="CLG13" s="318"/>
      <c r="CLH13" s="318"/>
      <c r="CLI13" s="318"/>
      <c r="CLJ13" s="318"/>
      <c r="CLK13" s="318"/>
      <c r="CLL13" s="318"/>
      <c r="CLM13" s="318"/>
      <c r="CLN13" s="318"/>
      <c r="CLO13" s="318"/>
      <c r="CLP13" s="318"/>
      <c r="CLQ13" s="318"/>
      <c r="CLR13" s="318"/>
      <c r="CLS13" s="318"/>
      <c r="CLT13" s="318"/>
      <c r="CLU13" s="318"/>
      <c r="CLV13" s="318"/>
      <c r="CLW13" s="318"/>
      <c r="CLX13" s="318"/>
      <c r="CLY13" s="318"/>
      <c r="CLZ13" s="318"/>
      <c r="CMA13" s="318"/>
      <c r="CMB13" s="318"/>
      <c r="CMC13" s="318"/>
      <c r="CMD13" s="318"/>
      <c r="CME13" s="318"/>
      <c r="CMF13" s="318"/>
      <c r="CMG13" s="318"/>
      <c r="CMH13" s="318"/>
      <c r="CMI13" s="318"/>
      <c r="CMJ13" s="318"/>
      <c r="CMK13" s="318"/>
      <c r="CML13" s="318"/>
      <c r="CMM13" s="318"/>
      <c r="CMN13" s="318"/>
      <c r="CMO13" s="318"/>
      <c r="CMP13" s="318"/>
      <c r="CMQ13" s="318"/>
      <c r="CMR13" s="318"/>
      <c r="CMS13" s="318"/>
      <c r="CMT13" s="318"/>
      <c r="CMU13" s="318"/>
      <c r="CMV13" s="318"/>
      <c r="CMW13" s="318"/>
      <c r="CMX13" s="318"/>
      <c r="CMY13" s="318"/>
      <c r="CMZ13" s="318"/>
      <c r="CNA13" s="318"/>
      <c r="CNB13" s="318"/>
      <c r="CNC13" s="318"/>
      <c r="CND13" s="318"/>
      <c r="CNE13" s="318"/>
      <c r="CNF13" s="318"/>
      <c r="CNG13" s="318"/>
      <c r="CNH13" s="318"/>
      <c r="CNI13" s="318"/>
      <c r="CNJ13" s="318"/>
      <c r="CNK13" s="318"/>
      <c r="CNL13" s="318"/>
      <c r="CNM13" s="318"/>
      <c r="CNN13" s="318"/>
      <c r="CNO13" s="318"/>
      <c r="CNP13" s="318"/>
      <c r="CNQ13" s="318"/>
      <c r="CNR13" s="318"/>
      <c r="CNS13" s="318"/>
      <c r="CNT13" s="318"/>
      <c r="CNU13" s="318"/>
      <c r="CNV13" s="318"/>
      <c r="CNW13" s="318"/>
      <c r="CNX13" s="318"/>
      <c r="CNY13" s="318"/>
      <c r="CNZ13" s="318"/>
      <c r="COA13" s="318"/>
      <c r="COB13" s="318"/>
      <c r="COC13" s="318"/>
      <c r="COD13" s="318"/>
      <c r="COE13" s="318"/>
      <c r="COF13" s="318"/>
      <c r="COG13" s="318"/>
      <c r="COH13" s="318"/>
      <c r="COI13" s="318"/>
      <c r="COJ13" s="318"/>
      <c r="COK13" s="318"/>
      <c r="COL13" s="318"/>
      <c r="COM13" s="318"/>
      <c r="CON13" s="318"/>
      <c r="COO13" s="318"/>
      <c r="COP13" s="318"/>
      <c r="COQ13" s="318"/>
      <c r="COR13" s="318"/>
      <c r="COS13" s="318"/>
      <c r="COT13" s="318"/>
      <c r="COU13" s="318"/>
      <c r="COV13" s="318"/>
      <c r="COW13" s="318"/>
      <c r="COX13" s="318"/>
      <c r="COY13" s="318"/>
      <c r="COZ13" s="318"/>
      <c r="CPA13" s="318"/>
      <c r="CPB13" s="318"/>
      <c r="CPC13" s="318"/>
      <c r="CPD13" s="318"/>
      <c r="CPE13" s="318"/>
      <c r="CPF13" s="318"/>
      <c r="CPG13" s="318"/>
      <c r="CPH13" s="318"/>
      <c r="CPI13" s="318"/>
      <c r="CPJ13" s="318"/>
      <c r="CPK13" s="318"/>
      <c r="CPL13" s="318"/>
      <c r="CPM13" s="318"/>
      <c r="CPN13" s="318"/>
      <c r="CPO13" s="318"/>
      <c r="CPP13" s="318"/>
      <c r="CPQ13" s="318"/>
      <c r="CPR13" s="318"/>
      <c r="CPS13" s="318"/>
      <c r="CPT13" s="318"/>
      <c r="CPU13" s="318"/>
      <c r="CPV13" s="318"/>
      <c r="CPW13" s="318"/>
      <c r="CPX13" s="318"/>
      <c r="CPY13" s="318"/>
      <c r="CPZ13" s="318"/>
      <c r="CQA13" s="318"/>
      <c r="CQB13" s="318"/>
      <c r="CQC13" s="318"/>
      <c r="CQD13" s="318"/>
      <c r="CQE13" s="318"/>
      <c r="CQF13" s="318"/>
      <c r="CQG13" s="318"/>
      <c r="CQH13" s="318"/>
      <c r="CQI13" s="318"/>
      <c r="CQJ13" s="318"/>
      <c r="CQK13" s="318"/>
      <c r="CQL13" s="318"/>
      <c r="CQM13" s="318"/>
      <c r="CQN13" s="318"/>
      <c r="CQO13" s="318"/>
      <c r="CQP13" s="318"/>
      <c r="CQQ13" s="318"/>
      <c r="CQR13" s="318"/>
      <c r="CQS13" s="318"/>
      <c r="CQT13" s="318"/>
      <c r="CQU13" s="318"/>
      <c r="CQV13" s="318"/>
      <c r="CQW13" s="318"/>
      <c r="CQX13" s="318"/>
      <c r="CQY13" s="318"/>
      <c r="CQZ13" s="318"/>
      <c r="CRA13" s="318"/>
      <c r="CRB13" s="318"/>
      <c r="CRC13" s="318"/>
      <c r="CRD13" s="318"/>
      <c r="CRE13" s="318"/>
      <c r="CRF13" s="318"/>
      <c r="CRG13" s="318"/>
      <c r="CRH13" s="318"/>
      <c r="CRI13" s="318"/>
      <c r="CRJ13" s="318"/>
      <c r="CRK13" s="318"/>
      <c r="CRL13" s="318"/>
      <c r="CRM13" s="318"/>
      <c r="CRN13" s="318"/>
      <c r="CRO13" s="318"/>
      <c r="CRP13" s="318"/>
      <c r="CRQ13" s="318"/>
      <c r="CRR13" s="318"/>
      <c r="CRS13" s="318"/>
      <c r="CRT13" s="318"/>
      <c r="CRU13" s="318"/>
      <c r="CRV13" s="318"/>
      <c r="CRW13" s="318"/>
      <c r="CRX13" s="318"/>
      <c r="CRY13" s="318"/>
      <c r="CRZ13" s="318"/>
      <c r="CSA13" s="318"/>
      <c r="CSB13" s="318"/>
      <c r="CSC13" s="318"/>
      <c r="CSD13" s="318"/>
      <c r="CSE13" s="318"/>
      <c r="CSF13" s="318"/>
      <c r="CSG13" s="318"/>
      <c r="CSH13" s="318"/>
      <c r="CSI13" s="318"/>
      <c r="CSJ13" s="318"/>
      <c r="CSK13" s="318"/>
      <c r="CSL13" s="318"/>
      <c r="CSM13" s="318"/>
      <c r="CSN13" s="318"/>
      <c r="CSO13" s="318"/>
      <c r="CSP13" s="318"/>
      <c r="CSQ13" s="318"/>
      <c r="CSR13" s="318"/>
      <c r="CSS13" s="318"/>
      <c r="CST13" s="318"/>
      <c r="CSU13" s="318"/>
      <c r="CSV13" s="318"/>
      <c r="CSW13" s="318"/>
      <c r="CSX13" s="318"/>
      <c r="CSY13" s="318"/>
      <c r="CSZ13" s="318"/>
      <c r="CTA13" s="318"/>
      <c r="CTB13" s="318"/>
      <c r="CTC13" s="318"/>
      <c r="CTD13" s="318"/>
      <c r="CTE13" s="318"/>
      <c r="CTF13" s="318"/>
      <c r="CTG13" s="318"/>
      <c r="CTH13" s="318"/>
      <c r="CTI13" s="318"/>
      <c r="CTJ13" s="318"/>
      <c r="CTK13" s="318"/>
      <c r="CTL13" s="318"/>
      <c r="CTM13" s="318"/>
      <c r="CTN13" s="318"/>
      <c r="CTO13" s="318"/>
      <c r="CTP13" s="318"/>
      <c r="CTQ13" s="318"/>
      <c r="CTR13" s="318"/>
      <c r="CTS13" s="318"/>
      <c r="CTT13" s="318"/>
      <c r="CTU13" s="318"/>
      <c r="CTV13" s="318"/>
      <c r="CTW13" s="318"/>
      <c r="CTX13" s="318"/>
      <c r="CTY13" s="318"/>
      <c r="CTZ13" s="318"/>
      <c r="CUA13" s="318"/>
      <c r="CUB13" s="318"/>
      <c r="CUC13" s="318"/>
      <c r="CUD13" s="318"/>
      <c r="CUE13" s="318"/>
      <c r="CUF13" s="318"/>
      <c r="CUG13" s="318"/>
      <c r="CUH13" s="318"/>
      <c r="CUI13" s="318"/>
      <c r="CUJ13" s="318"/>
      <c r="CUK13" s="318"/>
      <c r="CUL13" s="318"/>
      <c r="CUM13" s="318"/>
      <c r="CUN13" s="318"/>
      <c r="CUO13" s="318"/>
      <c r="CUP13" s="318"/>
      <c r="CUQ13" s="318"/>
      <c r="CUR13" s="318"/>
      <c r="CUS13" s="318"/>
      <c r="CUT13" s="318"/>
      <c r="CUU13" s="318"/>
      <c r="CUV13" s="318"/>
      <c r="CUW13" s="318"/>
      <c r="CUX13" s="318"/>
      <c r="CUY13" s="318"/>
      <c r="CUZ13" s="318"/>
      <c r="CVA13" s="318"/>
      <c r="CVB13" s="318"/>
      <c r="CVC13" s="318"/>
      <c r="CVD13" s="318"/>
      <c r="CVE13" s="318"/>
      <c r="CVF13" s="318"/>
      <c r="CVG13" s="318"/>
      <c r="CVH13" s="318"/>
      <c r="CVI13" s="318"/>
      <c r="CVJ13" s="318"/>
      <c r="CVK13" s="318"/>
      <c r="CVL13" s="318"/>
      <c r="CVM13" s="318"/>
      <c r="CVN13" s="318"/>
      <c r="CVO13" s="318"/>
      <c r="CVP13" s="318"/>
      <c r="CVQ13" s="318"/>
      <c r="CVR13" s="318"/>
      <c r="CVS13" s="318"/>
      <c r="CVT13" s="318"/>
      <c r="CVU13" s="318"/>
      <c r="CVV13" s="318"/>
      <c r="CVW13" s="318"/>
      <c r="CVX13" s="318"/>
      <c r="CVY13" s="318"/>
      <c r="CVZ13" s="318"/>
      <c r="CWA13" s="318"/>
      <c r="CWB13" s="318"/>
      <c r="CWC13" s="318"/>
      <c r="CWD13" s="318"/>
      <c r="CWE13" s="318"/>
      <c r="CWF13" s="318"/>
      <c r="CWG13" s="318"/>
      <c r="CWH13" s="318"/>
      <c r="CWI13" s="318"/>
      <c r="CWJ13" s="318"/>
      <c r="CWK13" s="318"/>
      <c r="CWL13" s="318"/>
      <c r="CWM13" s="318"/>
      <c r="CWN13" s="318"/>
      <c r="CWO13" s="318"/>
      <c r="CWP13" s="318"/>
      <c r="CWQ13" s="318"/>
      <c r="CWR13" s="318"/>
      <c r="CWS13" s="318"/>
      <c r="CWT13" s="318"/>
      <c r="CWU13" s="318"/>
      <c r="CWV13" s="318"/>
      <c r="CWW13" s="318"/>
      <c r="CWX13" s="318"/>
      <c r="CWY13" s="318"/>
      <c r="CWZ13" s="318"/>
      <c r="CXA13" s="318"/>
      <c r="CXB13" s="318"/>
      <c r="CXC13" s="318"/>
      <c r="CXD13" s="318"/>
      <c r="CXE13" s="318"/>
      <c r="CXF13" s="318"/>
      <c r="CXG13" s="318"/>
      <c r="CXH13" s="318"/>
      <c r="CXI13" s="318"/>
      <c r="CXJ13" s="318"/>
      <c r="CXK13" s="318"/>
      <c r="CXL13" s="318"/>
      <c r="CXM13" s="318"/>
      <c r="CXN13" s="318"/>
      <c r="CXO13" s="318"/>
      <c r="CXP13" s="318"/>
      <c r="CXQ13" s="318"/>
      <c r="CXR13" s="318"/>
      <c r="CXS13" s="318"/>
      <c r="CXT13" s="318"/>
      <c r="CXU13" s="318"/>
      <c r="CXV13" s="318"/>
      <c r="CXW13" s="318"/>
      <c r="CXX13" s="318"/>
      <c r="CXY13" s="318"/>
      <c r="CXZ13" s="318"/>
      <c r="CYA13" s="318"/>
      <c r="CYB13" s="318"/>
      <c r="CYC13" s="318"/>
      <c r="CYD13" s="318"/>
      <c r="CYE13" s="318"/>
      <c r="CYF13" s="318"/>
      <c r="CYG13" s="318"/>
      <c r="CYH13" s="318"/>
      <c r="CYI13" s="318"/>
      <c r="CYJ13" s="318"/>
      <c r="CYK13" s="318"/>
      <c r="CYL13" s="318"/>
      <c r="CYM13" s="318"/>
      <c r="CYN13" s="318"/>
      <c r="CYO13" s="318"/>
      <c r="CYP13" s="318"/>
      <c r="CYQ13" s="318"/>
      <c r="CYR13" s="318"/>
      <c r="CYS13" s="318"/>
      <c r="CYT13" s="318"/>
      <c r="CYU13" s="318"/>
      <c r="CYV13" s="318"/>
      <c r="CYW13" s="318"/>
      <c r="CYX13" s="318"/>
      <c r="CYY13" s="318"/>
      <c r="CYZ13" s="318"/>
      <c r="CZA13" s="318"/>
      <c r="CZB13" s="318"/>
      <c r="CZC13" s="318"/>
      <c r="CZD13" s="318"/>
      <c r="CZE13" s="318"/>
      <c r="CZF13" s="318"/>
      <c r="CZG13" s="318"/>
      <c r="CZH13" s="318"/>
      <c r="CZI13" s="318"/>
      <c r="CZJ13" s="318"/>
      <c r="CZK13" s="318"/>
      <c r="CZL13" s="318"/>
      <c r="CZM13" s="318"/>
      <c r="CZN13" s="318"/>
      <c r="CZO13" s="318"/>
      <c r="CZP13" s="318"/>
      <c r="CZQ13" s="318"/>
      <c r="CZR13" s="318"/>
      <c r="CZS13" s="318"/>
      <c r="CZT13" s="318"/>
      <c r="CZU13" s="318"/>
      <c r="CZV13" s="318"/>
      <c r="CZW13" s="318"/>
      <c r="CZX13" s="318"/>
      <c r="CZY13" s="318"/>
      <c r="CZZ13" s="318"/>
      <c r="DAA13" s="318"/>
      <c r="DAB13" s="318"/>
      <c r="DAC13" s="318"/>
      <c r="DAD13" s="318"/>
      <c r="DAE13" s="318"/>
      <c r="DAF13" s="318"/>
      <c r="DAG13" s="318"/>
      <c r="DAH13" s="318"/>
      <c r="DAI13" s="318"/>
      <c r="DAJ13" s="318"/>
      <c r="DAK13" s="318"/>
      <c r="DAL13" s="318"/>
      <c r="DAM13" s="318"/>
      <c r="DAN13" s="318"/>
      <c r="DAO13" s="318"/>
      <c r="DAP13" s="318"/>
      <c r="DAQ13" s="318"/>
      <c r="DAR13" s="318"/>
      <c r="DAS13" s="318"/>
      <c r="DAT13" s="318"/>
      <c r="DAU13" s="318"/>
      <c r="DAV13" s="318"/>
      <c r="DAW13" s="318"/>
      <c r="DAX13" s="318"/>
      <c r="DAY13" s="318"/>
      <c r="DAZ13" s="318"/>
      <c r="DBA13" s="318"/>
      <c r="DBB13" s="318"/>
      <c r="DBC13" s="318"/>
      <c r="DBD13" s="318"/>
      <c r="DBE13" s="318"/>
      <c r="DBF13" s="318"/>
      <c r="DBG13" s="318"/>
      <c r="DBH13" s="318"/>
      <c r="DBI13" s="318"/>
      <c r="DBJ13" s="318"/>
      <c r="DBK13" s="318"/>
      <c r="DBL13" s="318"/>
      <c r="DBM13" s="318"/>
      <c r="DBN13" s="318"/>
      <c r="DBO13" s="318"/>
      <c r="DBP13" s="318"/>
      <c r="DBQ13" s="318"/>
      <c r="DBR13" s="318"/>
      <c r="DBS13" s="318"/>
      <c r="DBT13" s="318"/>
      <c r="DBU13" s="318"/>
      <c r="DBV13" s="318"/>
      <c r="DBW13" s="318"/>
      <c r="DBX13" s="318"/>
      <c r="DBY13" s="318"/>
      <c r="DBZ13" s="318"/>
      <c r="DCA13" s="318"/>
      <c r="DCB13" s="318"/>
      <c r="DCC13" s="318"/>
      <c r="DCD13" s="318"/>
      <c r="DCE13" s="318"/>
      <c r="DCF13" s="318"/>
      <c r="DCG13" s="318"/>
      <c r="DCH13" s="318"/>
      <c r="DCI13" s="318"/>
      <c r="DCJ13" s="318"/>
      <c r="DCK13" s="318"/>
      <c r="DCL13" s="318"/>
      <c r="DCM13" s="318"/>
      <c r="DCN13" s="318"/>
      <c r="DCO13" s="318"/>
      <c r="DCP13" s="318"/>
      <c r="DCQ13" s="318"/>
      <c r="DCR13" s="318"/>
      <c r="DCS13" s="318"/>
      <c r="DCT13" s="318"/>
      <c r="DCU13" s="318"/>
      <c r="DCV13" s="318"/>
      <c r="DCW13" s="318"/>
      <c r="DCX13" s="318"/>
      <c r="DCY13" s="318"/>
      <c r="DCZ13" s="318"/>
      <c r="DDA13" s="318"/>
      <c r="DDB13" s="318"/>
      <c r="DDC13" s="318"/>
      <c r="DDD13" s="318"/>
      <c r="DDE13" s="318"/>
      <c r="DDF13" s="318"/>
      <c r="DDG13" s="318"/>
      <c r="DDH13" s="318"/>
      <c r="DDI13" s="318"/>
      <c r="DDJ13" s="318"/>
      <c r="DDK13" s="318"/>
      <c r="DDL13" s="318"/>
      <c r="DDM13" s="318"/>
      <c r="DDN13" s="318"/>
      <c r="DDO13" s="318"/>
      <c r="DDP13" s="318"/>
      <c r="DDQ13" s="318"/>
      <c r="DDR13" s="318"/>
      <c r="DDS13" s="318"/>
      <c r="DDT13" s="318"/>
      <c r="DDU13" s="318"/>
      <c r="DDV13" s="318"/>
      <c r="DDW13" s="318"/>
      <c r="DDX13" s="318"/>
      <c r="DDY13" s="318"/>
      <c r="DDZ13" s="318"/>
      <c r="DEA13" s="318"/>
      <c r="DEB13" s="318"/>
      <c r="DEC13" s="318"/>
      <c r="DED13" s="318"/>
      <c r="DEE13" s="318"/>
      <c r="DEF13" s="318"/>
      <c r="DEG13" s="318"/>
      <c r="DEH13" s="318"/>
      <c r="DEI13" s="318"/>
      <c r="DEJ13" s="318"/>
      <c r="DEK13" s="318"/>
      <c r="DEL13" s="318"/>
      <c r="DEM13" s="318"/>
      <c r="DEN13" s="318"/>
      <c r="DEO13" s="318"/>
      <c r="DEP13" s="318"/>
      <c r="DEQ13" s="318"/>
      <c r="DER13" s="318"/>
      <c r="DES13" s="318"/>
      <c r="DET13" s="318"/>
      <c r="DEU13" s="318"/>
      <c r="DEV13" s="318"/>
      <c r="DEW13" s="318"/>
      <c r="DEX13" s="318"/>
      <c r="DEY13" s="318"/>
      <c r="DEZ13" s="318"/>
      <c r="DFA13" s="318"/>
      <c r="DFB13" s="318"/>
      <c r="DFC13" s="318"/>
      <c r="DFD13" s="318"/>
      <c r="DFE13" s="318"/>
      <c r="DFF13" s="318"/>
      <c r="DFG13" s="318"/>
      <c r="DFH13" s="318"/>
      <c r="DFI13" s="318"/>
      <c r="DFJ13" s="318"/>
      <c r="DFK13" s="318"/>
      <c r="DFL13" s="318"/>
      <c r="DFM13" s="318"/>
      <c r="DFN13" s="318"/>
      <c r="DFO13" s="318"/>
      <c r="DFP13" s="318"/>
      <c r="DFQ13" s="318"/>
      <c r="DFR13" s="318"/>
      <c r="DFS13" s="318"/>
      <c r="DFT13" s="318"/>
      <c r="DFU13" s="318"/>
      <c r="DFV13" s="318"/>
      <c r="DFW13" s="318"/>
      <c r="DFX13" s="318"/>
      <c r="DFY13" s="318"/>
      <c r="DFZ13" s="318"/>
      <c r="DGA13" s="318"/>
      <c r="DGB13" s="318"/>
      <c r="DGC13" s="318"/>
      <c r="DGD13" s="318"/>
      <c r="DGE13" s="318"/>
      <c r="DGF13" s="318"/>
      <c r="DGG13" s="318"/>
      <c r="DGH13" s="318"/>
      <c r="DGI13" s="318"/>
      <c r="DGJ13" s="318"/>
      <c r="DGK13" s="318"/>
      <c r="DGL13" s="318"/>
      <c r="DGM13" s="318"/>
      <c r="DGN13" s="318"/>
      <c r="DGO13" s="318"/>
      <c r="DGP13" s="318"/>
      <c r="DGQ13" s="318"/>
      <c r="DGR13" s="318"/>
      <c r="DGS13" s="318"/>
      <c r="DGT13" s="318"/>
      <c r="DGU13" s="318"/>
      <c r="DGV13" s="318"/>
      <c r="DGW13" s="318"/>
      <c r="DGX13" s="318"/>
      <c r="DGY13" s="318"/>
      <c r="DGZ13" s="318"/>
      <c r="DHA13" s="318"/>
      <c r="DHB13" s="318"/>
      <c r="DHC13" s="318"/>
      <c r="DHD13" s="318"/>
      <c r="DHE13" s="318"/>
      <c r="DHF13" s="318"/>
      <c r="DHG13" s="318"/>
      <c r="DHH13" s="318"/>
      <c r="DHI13" s="318"/>
      <c r="DHJ13" s="318"/>
      <c r="DHK13" s="318"/>
      <c r="DHL13" s="318"/>
      <c r="DHM13" s="318"/>
      <c r="DHN13" s="318"/>
      <c r="DHO13" s="318"/>
      <c r="DHP13" s="318"/>
      <c r="DHQ13" s="318"/>
      <c r="DHR13" s="318"/>
      <c r="DHS13" s="318"/>
      <c r="DHT13" s="318"/>
      <c r="DHU13" s="318"/>
      <c r="DHV13" s="318"/>
      <c r="DHW13" s="318"/>
      <c r="DHX13" s="318"/>
      <c r="DHY13" s="318"/>
      <c r="DHZ13" s="318"/>
      <c r="DIA13" s="318"/>
      <c r="DIB13" s="318"/>
      <c r="DIC13" s="318"/>
      <c r="DID13" s="318"/>
      <c r="DIE13" s="318"/>
      <c r="DIF13" s="318"/>
      <c r="DIG13" s="318"/>
      <c r="DIH13" s="318"/>
      <c r="DII13" s="318"/>
      <c r="DIJ13" s="318"/>
      <c r="DIK13" s="318"/>
      <c r="DIL13" s="318"/>
      <c r="DIM13" s="318"/>
      <c r="DIN13" s="318"/>
      <c r="DIO13" s="318"/>
      <c r="DIP13" s="318"/>
      <c r="DIQ13" s="318"/>
      <c r="DIR13" s="318"/>
      <c r="DIS13" s="318"/>
      <c r="DIT13" s="318"/>
      <c r="DIU13" s="318"/>
      <c r="DIV13" s="318"/>
      <c r="DIW13" s="318"/>
      <c r="DIX13" s="318"/>
      <c r="DIY13" s="318"/>
      <c r="DIZ13" s="318"/>
      <c r="DJA13" s="318"/>
      <c r="DJB13" s="318"/>
      <c r="DJC13" s="318"/>
      <c r="DJD13" s="318"/>
      <c r="DJE13" s="318"/>
      <c r="DJF13" s="318"/>
      <c r="DJG13" s="318"/>
      <c r="DJH13" s="318"/>
      <c r="DJI13" s="318"/>
      <c r="DJJ13" s="318"/>
      <c r="DJK13" s="318"/>
      <c r="DJL13" s="318"/>
      <c r="DJM13" s="318"/>
      <c r="DJN13" s="318"/>
      <c r="DJO13" s="318"/>
      <c r="DJP13" s="318"/>
      <c r="DJQ13" s="318"/>
      <c r="DJR13" s="318"/>
      <c r="DJS13" s="318"/>
      <c r="DJT13" s="318"/>
      <c r="DJU13" s="318"/>
      <c r="DJV13" s="318"/>
      <c r="DJW13" s="318"/>
      <c r="DJX13" s="318"/>
      <c r="DJY13" s="318"/>
      <c r="DJZ13" s="318"/>
      <c r="DKA13" s="318"/>
      <c r="DKB13" s="318"/>
      <c r="DKC13" s="318"/>
      <c r="DKD13" s="318"/>
      <c r="DKE13" s="318"/>
      <c r="DKF13" s="318"/>
      <c r="DKG13" s="318"/>
      <c r="DKH13" s="318"/>
      <c r="DKI13" s="318"/>
      <c r="DKJ13" s="318"/>
      <c r="DKK13" s="318"/>
      <c r="DKL13" s="318"/>
      <c r="DKM13" s="318"/>
      <c r="DKN13" s="318"/>
      <c r="DKO13" s="318"/>
      <c r="DKP13" s="318"/>
      <c r="DKQ13" s="318"/>
      <c r="DKR13" s="318"/>
      <c r="DKS13" s="318"/>
      <c r="DKT13" s="318"/>
      <c r="DKU13" s="318"/>
      <c r="DKV13" s="318"/>
      <c r="DKW13" s="318"/>
      <c r="DKX13" s="318"/>
      <c r="DKY13" s="318"/>
      <c r="DKZ13" s="318"/>
      <c r="DLA13" s="318"/>
      <c r="DLB13" s="318"/>
      <c r="DLC13" s="318"/>
      <c r="DLD13" s="318"/>
      <c r="DLE13" s="318"/>
      <c r="DLF13" s="318"/>
      <c r="DLG13" s="318"/>
      <c r="DLH13" s="318"/>
      <c r="DLI13" s="318"/>
      <c r="DLJ13" s="318"/>
      <c r="DLK13" s="318"/>
      <c r="DLL13" s="318"/>
      <c r="DLM13" s="318"/>
      <c r="DLN13" s="318"/>
      <c r="DLO13" s="318"/>
      <c r="DLP13" s="318"/>
      <c r="DLQ13" s="318"/>
      <c r="DLR13" s="318"/>
      <c r="DLS13" s="318"/>
      <c r="DLT13" s="318"/>
      <c r="DLU13" s="318"/>
      <c r="DLV13" s="318"/>
      <c r="DLW13" s="318"/>
      <c r="DLX13" s="318"/>
      <c r="DLY13" s="318"/>
      <c r="DLZ13" s="318"/>
      <c r="DMA13" s="318"/>
      <c r="DMB13" s="318"/>
      <c r="DMC13" s="318"/>
      <c r="DMD13" s="318"/>
      <c r="DME13" s="318"/>
      <c r="DMF13" s="318"/>
      <c r="DMG13" s="318"/>
      <c r="DMH13" s="318"/>
      <c r="DMI13" s="318"/>
      <c r="DMJ13" s="318"/>
      <c r="DMK13" s="318"/>
      <c r="DML13" s="318"/>
      <c r="DMM13" s="318"/>
      <c r="DMN13" s="318"/>
      <c r="DMO13" s="318"/>
      <c r="DMP13" s="318"/>
      <c r="DMQ13" s="318"/>
      <c r="DMR13" s="318"/>
      <c r="DMS13" s="318"/>
      <c r="DMT13" s="318"/>
      <c r="DMU13" s="318"/>
      <c r="DMV13" s="318"/>
      <c r="DMW13" s="318"/>
      <c r="DMX13" s="318"/>
      <c r="DMY13" s="318"/>
      <c r="DMZ13" s="318"/>
      <c r="DNA13" s="318"/>
      <c r="DNB13" s="318"/>
      <c r="DNC13" s="318"/>
      <c r="DND13" s="318"/>
      <c r="DNE13" s="318"/>
      <c r="DNF13" s="318"/>
      <c r="DNG13" s="318"/>
      <c r="DNH13" s="318"/>
      <c r="DNI13" s="318"/>
      <c r="DNJ13" s="318"/>
      <c r="DNK13" s="318"/>
      <c r="DNL13" s="318"/>
      <c r="DNM13" s="318"/>
      <c r="DNN13" s="318"/>
      <c r="DNO13" s="318"/>
      <c r="DNP13" s="318"/>
      <c r="DNQ13" s="318"/>
      <c r="DNR13" s="318"/>
      <c r="DNS13" s="318"/>
      <c r="DNT13" s="318"/>
      <c r="DNU13" s="318"/>
      <c r="DNV13" s="318"/>
      <c r="DNW13" s="318"/>
      <c r="DNX13" s="318"/>
      <c r="DNY13" s="318"/>
      <c r="DNZ13" s="318"/>
      <c r="DOA13" s="318"/>
      <c r="DOB13" s="318"/>
      <c r="DOC13" s="318"/>
      <c r="DOD13" s="318"/>
      <c r="DOE13" s="318"/>
      <c r="DOF13" s="318"/>
      <c r="DOG13" s="318"/>
      <c r="DOH13" s="318"/>
      <c r="DOI13" s="318"/>
      <c r="DOJ13" s="318"/>
      <c r="DOK13" s="318"/>
      <c r="DOL13" s="318"/>
      <c r="DOM13" s="318"/>
      <c r="DON13" s="318"/>
      <c r="DOO13" s="318"/>
      <c r="DOP13" s="318"/>
      <c r="DOQ13" s="318"/>
      <c r="DOR13" s="318"/>
      <c r="DOS13" s="318"/>
      <c r="DOT13" s="318"/>
      <c r="DOU13" s="318"/>
      <c r="DOV13" s="318"/>
      <c r="DOW13" s="318"/>
      <c r="DOX13" s="318"/>
      <c r="DOY13" s="318"/>
      <c r="DOZ13" s="318"/>
      <c r="DPA13" s="318"/>
      <c r="DPB13" s="318"/>
      <c r="DPC13" s="318"/>
      <c r="DPD13" s="318"/>
      <c r="DPE13" s="318"/>
      <c r="DPF13" s="318"/>
      <c r="DPG13" s="318"/>
      <c r="DPH13" s="318"/>
      <c r="DPI13" s="318"/>
      <c r="DPJ13" s="318"/>
      <c r="DPK13" s="318"/>
      <c r="DPL13" s="318"/>
      <c r="DPM13" s="318"/>
      <c r="DPN13" s="318"/>
      <c r="DPO13" s="318"/>
      <c r="DPP13" s="318"/>
      <c r="DPQ13" s="318"/>
      <c r="DPR13" s="318"/>
      <c r="DPS13" s="318"/>
      <c r="DPT13" s="318"/>
      <c r="DPU13" s="318"/>
      <c r="DPV13" s="318"/>
      <c r="DPW13" s="318"/>
      <c r="DPX13" s="318"/>
      <c r="DPY13" s="318"/>
      <c r="DPZ13" s="318"/>
      <c r="DQA13" s="318"/>
      <c r="DQB13" s="318"/>
      <c r="DQC13" s="318"/>
      <c r="DQD13" s="318"/>
      <c r="DQE13" s="318"/>
      <c r="DQF13" s="318"/>
      <c r="DQG13" s="318"/>
      <c r="DQH13" s="318"/>
      <c r="DQI13" s="318"/>
      <c r="DQJ13" s="318"/>
      <c r="DQK13" s="318"/>
      <c r="DQL13" s="318"/>
      <c r="DQM13" s="318"/>
      <c r="DQN13" s="318"/>
      <c r="DQO13" s="318"/>
      <c r="DQP13" s="318"/>
      <c r="DQQ13" s="318"/>
      <c r="DQR13" s="318"/>
      <c r="DQS13" s="318"/>
      <c r="DQT13" s="318"/>
      <c r="DQU13" s="318"/>
      <c r="DQV13" s="318"/>
      <c r="DQW13" s="318"/>
      <c r="DQX13" s="318"/>
      <c r="DQY13" s="318"/>
      <c r="DQZ13" s="318"/>
      <c r="DRA13" s="318"/>
      <c r="DRB13" s="318"/>
      <c r="DRC13" s="318"/>
      <c r="DRD13" s="318"/>
      <c r="DRE13" s="318"/>
      <c r="DRF13" s="318"/>
      <c r="DRG13" s="318"/>
      <c r="DRH13" s="318"/>
      <c r="DRI13" s="318"/>
      <c r="DRJ13" s="318"/>
      <c r="DRK13" s="318"/>
      <c r="DRL13" s="318"/>
      <c r="DRM13" s="318"/>
      <c r="DRN13" s="318"/>
      <c r="DRO13" s="318"/>
      <c r="DRP13" s="318"/>
      <c r="DRQ13" s="318"/>
      <c r="DRR13" s="318"/>
      <c r="DRS13" s="318"/>
      <c r="DRT13" s="318"/>
      <c r="DRU13" s="318"/>
      <c r="DRV13" s="318"/>
      <c r="DRW13" s="318"/>
      <c r="DRX13" s="318"/>
      <c r="DRY13" s="318"/>
      <c r="DRZ13" s="318"/>
      <c r="DSA13" s="318"/>
      <c r="DSB13" s="318"/>
      <c r="DSC13" s="318"/>
      <c r="DSD13" s="318"/>
      <c r="DSE13" s="318"/>
      <c r="DSF13" s="318"/>
      <c r="DSG13" s="318"/>
      <c r="DSH13" s="318"/>
      <c r="DSI13" s="318"/>
      <c r="DSJ13" s="318"/>
      <c r="DSK13" s="318"/>
      <c r="DSL13" s="318"/>
      <c r="DSM13" s="318"/>
      <c r="DSN13" s="318"/>
      <c r="DSO13" s="318"/>
      <c r="DSP13" s="318"/>
      <c r="DSQ13" s="318"/>
      <c r="DSR13" s="318"/>
      <c r="DSS13" s="318"/>
      <c r="DST13" s="318"/>
      <c r="DSU13" s="318"/>
      <c r="DSV13" s="318"/>
      <c r="DSW13" s="318"/>
      <c r="DSX13" s="318"/>
      <c r="DSY13" s="318"/>
      <c r="DSZ13" s="318"/>
      <c r="DTA13" s="318"/>
      <c r="DTB13" s="318"/>
      <c r="DTC13" s="318"/>
      <c r="DTD13" s="318"/>
      <c r="DTE13" s="318"/>
      <c r="DTF13" s="318"/>
      <c r="DTG13" s="318"/>
      <c r="DTH13" s="318"/>
      <c r="DTI13" s="318"/>
      <c r="DTJ13" s="318"/>
      <c r="DTK13" s="318"/>
      <c r="DTL13" s="318"/>
      <c r="DTM13" s="318"/>
      <c r="DTN13" s="318"/>
      <c r="DTO13" s="318"/>
      <c r="DTP13" s="318"/>
      <c r="DTQ13" s="318"/>
      <c r="DTR13" s="318"/>
      <c r="DTS13" s="318"/>
      <c r="DTT13" s="318"/>
      <c r="DTU13" s="318"/>
      <c r="DTV13" s="318"/>
      <c r="DTW13" s="318"/>
      <c r="DTX13" s="318"/>
      <c r="DTY13" s="318"/>
      <c r="DTZ13" s="318"/>
      <c r="DUA13" s="318"/>
      <c r="DUB13" s="318"/>
      <c r="DUC13" s="318"/>
      <c r="DUD13" s="318"/>
      <c r="DUE13" s="318"/>
      <c r="DUF13" s="318"/>
      <c r="DUG13" s="318"/>
      <c r="DUH13" s="318"/>
      <c r="DUI13" s="318"/>
      <c r="DUJ13" s="318"/>
      <c r="DUK13" s="318"/>
      <c r="DUL13" s="318"/>
      <c r="DUM13" s="318"/>
      <c r="DUN13" s="318"/>
      <c r="DUO13" s="318"/>
      <c r="DUP13" s="318"/>
      <c r="DUQ13" s="318"/>
      <c r="DUR13" s="318"/>
      <c r="DUS13" s="318"/>
      <c r="DUT13" s="318"/>
      <c r="DUU13" s="318"/>
      <c r="DUV13" s="318"/>
      <c r="DUW13" s="318"/>
      <c r="DUX13" s="318"/>
      <c r="DUY13" s="318"/>
      <c r="DUZ13" s="318"/>
      <c r="DVA13" s="318"/>
      <c r="DVB13" s="318"/>
      <c r="DVC13" s="318"/>
      <c r="DVD13" s="318"/>
      <c r="DVE13" s="318"/>
      <c r="DVF13" s="318"/>
      <c r="DVG13" s="318"/>
      <c r="DVH13" s="318"/>
      <c r="DVI13" s="318"/>
      <c r="DVJ13" s="318"/>
      <c r="DVK13" s="318"/>
      <c r="DVL13" s="318"/>
      <c r="DVM13" s="318"/>
      <c r="DVN13" s="318"/>
      <c r="DVO13" s="318"/>
      <c r="DVP13" s="318"/>
      <c r="DVQ13" s="318"/>
      <c r="DVR13" s="318"/>
      <c r="DVS13" s="318"/>
      <c r="DVT13" s="318"/>
      <c r="DVU13" s="318"/>
      <c r="DVV13" s="318"/>
      <c r="DVW13" s="318"/>
      <c r="DVX13" s="318"/>
      <c r="DVY13" s="318"/>
      <c r="DVZ13" s="318"/>
      <c r="DWA13" s="318"/>
      <c r="DWB13" s="318"/>
      <c r="DWC13" s="318"/>
      <c r="DWD13" s="318"/>
      <c r="DWE13" s="318"/>
      <c r="DWF13" s="318"/>
      <c r="DWG13" s="318"/>
      <c r="DWH13" s="318"/>
      <c r="DWI13" s="318"/>
      <c r="DWJ13" s="318"/>
      <c r="DWK13" s="318"/>
      <c r="DWL13" s="318"/>
      <c r="DWM13" s="318"/>
      <c r="DWN13" s="318"/>
      <c r="DWO13" s="318"/>
      <c r="DWP13" s="318"/>
      <c r="DWQ13" s="318"/>
      <c r="DWR13" s="318"/>
      <c r="DWS13" s="318"/>
      <c r="DWT13" s="318"/>
      <c r="DWU13" s="318"/>
      <c r="DWV13" s="318"/>
      <c r="DWW13" s="318"/>
      <c r="DWX13" s="318"/>
      <c r="DWY13" s="318"/>
      <c r="DWZ13" s="318"/>
      <c r="DXA13" s="318"/>
      <c r="DXB13" s="318"/>
      <c r="DXC13" s="318"/>
      <c r="DXD13" s="318"/>
      <c r="DXE13" s="318"/>
      <c r="DXF13" s="318"/>
      <c r="DXG13" s="318"/>
      <c r="DXH13" s="318"/>
      <c r="DXI13" s="318"/>
      <c r="DXJ13" s="318"/>
      <c r="DXK13" s="318"/>
      <c r="DXL13" s="318"/>
      <c r="DXM13" s="318"/>
      <c r="DXN13" s="318"/>
      <c r="DXO13" s="318"/>
      <c r="DXP13" s="318"/>
      <c r="DXQ13" s="318"/>
      <c r="DXR13" s="318"/>
      <c r="DXS13" s="318"/>
      <c r="DXT13" s="318"/>
      <c r="DXU13" s="318"/>
      <c r="DXV13" s="318"/>
      <c r="DXW13" s="318"/>
      <c r="DXX13" s="318"/>
      <c r="DXY13" s="318"/>
      <c r="DXZ13" s="318"/>
      <c r="DYA13" s="318"/>
      <c r="DYB13" s="318"/>
      <c r="DYC13" s="318"/>
      <c r="DYD13" s="318"/>
      <c r="DYE13" s="318"/>
      <c r="DYF13" s="318"/>
      <c r="DYG13" s="318"/>
      <c r="DYH13" s="318"/>
      <c r="DYI13" s="318"/>
      <c r="DYJ13" s="318"/>
      <c r="DYK13" s="318"/>
      <c r="DYL13" s="318"/>
      <c r="DYM13" s="318"/>
      <c r="DYN13" s="318"/>
      <c r="DYO13" s="318"/>
      <c r="DYP13" s="318"/>
      <c r="DYQ13" s="318"/>
      <c r="DYR13" s="318"/>
      <c r="DYS13" s="318"/>
      <c r="DYT13" s="318"/>
      <c r="DYU13" s="318"/>
      <c r="DYV13" s="318"/>
      <c r="DYW13" s="318"/>
      <c r="DYX13" s="318"/>
      <c r="DYY13" s="318"/>
      <c r="DYZ13" s="318"/>
      <c r="DZA13" s="318"/>
      <c r="DZB13" s="318"/>
      <c r="DZC13" s="318"/>
      <c r="DZD13" s="318"/>
      <c r="DZE13" s="318"/>
      <c r="DZF13" s="318"/>
      <c r="DZG13" s="318"/>
      <c r="DZH13" s="318"/>
      <c r="DZI13" s="318"/>
      <c r="DZJ13" s="318"/>
      <c r="DZK13" s="318"/>
      <c r="DZL13" s="318"/>
      <c r="DZM13" s="318"/>
      <c r="DZN13" s="318"/>
      <c r="DZO13" s="318"/>
      <c r="DZP13" s="318"/>
      <c r="DZQ13" s="318"/>
      <c r="DZR13" s="318"/>
      <c r="DZS13" s="318"/>
      <c r="DZT13" s="318"/>
      <c r="DZU13" s="318"/>
      <c r="DZV13" s="318"/>
      <c r="DZW13" s="318"/>
      <c r="DZX13" s="318"/>
      <c r="DZY13" s="318"/>
      <c r="DZZ13" s="318"/>
      <c r="EAA13" s="318"/>
      <c r="EAB13" s="318"/>
      <c r="EAC13" s="318"/>
      <c r="EAD13" s="318"/>
      <c r="EAE13" s="318"/>
      <c r="EAF13" s="318"/>
      <c r="EAG13" s="318"/>
      <c r="EAH13" s="318"/>
      <c r="EAI13" s="318"/>
      <c r="EAJ13" s="318"/>
      <c r="EAK13" s="318"/>
      <c r="EAL13" s="318"/>
      <c r="EAM13" s="318"/>
      <c r="EAN13" s="318"/>
      <c r="EAO13" s="318"/>
      <c r="EAP13" s="318"/>
      <c r="EAQ13" s="318"/>
      <c r="EAR13" s="318"/>
      <c r="EAS13" s="318"/>
      <c r="EAT13" s="318"/>
      <c r="EAU13" s="318"/>
      <c r="EAV13" s="318"/>
      <c r="EAW13" s="318"/>
      <c r="EAX13" s="318"/>
      <c r="EAY13" s="318"/>
      <c r="EAZ13" s="318"/>
      <c r="EBA13" s="318"/>
      <c r="EBB13" s="318"/>
      <c r="EBC13" s="318"/>
      <c r="EBD13" s="318"/>
      <c r="EBE13" s="318"/>
      <c r="EBF13" s="318"/>
      <c r="EBG13" s="318"/>
      <c r="EBH13" s="318"/>
      <c r="EBI13" s="318"/>
      <c r="EBJ13" s="318"/>
      <c r="EBK13" s="318"/>
      <c r="EBL13" s="318"/>
      <c r="EBM13" s="318"/>
      <c r="EBN13" s="318"/>
      <c r="EBO13" s="318"/>
      <c r="EBP13" s="318"/>
      <c r="EBQ13" s="318"/>
      <c r="EBR13" s="318"/>
      <c r="EBS13" s="318"/>
      <c r="EBT13" s="318"/>
      <c r="EBU13" s="318"/>
      <c r="EBV13" s="318"/>
      <c r="EBW13" s="318"/>
      <c r="EBX13" s="318"/>
      <c r="EBY13" s="318"/>
      <c r="EBZ13" s="318"/>
      <c r="ECA13" s="318"/>
      <c r="ECB13" s="318"/>
      <c r="ECC13" s="318"/>
      <c r="ECD13" s="318"/>
      <c r="ECE13" s="318"/>
      <c r="ECF13" s="318"/>
      <c r="ECG13" s="318"/>
      <c r="ECH13" s="318"/>
      <c r="ECI13" s="318"/>
      <c r="ECJ13" s="318"/>
      <c r="ECK13" s="318"/>
      <c r="ECL13" s="318"/>
      <c r="ECM13" s="318"/>
      <c r="ECN13" s="318"/>
      <c r="ECO13" s="318"/>
      <c r="ECP13" s="318"/>
      <c r="ECQ13" s="318"/>
      <c r="ECR13" s="318"/>
      <c r="ECS13" s="318"/>
      <c r="ECT13" s="318"/>
      <c r="ECU13" s="318"/>
      <c r="ECV13" s="318"/>
      <c r="ECW13" s="318"/>
      <c r="ECX13" s="318"/>
      <c r="ECY13" s="318"/>
      <c r="ECZ13" s="318"/>
      <c r="EDA13" s="318"/>
      <c r="EDB13" s="318"/>
      <c r="EDC13" s="318"/>
      <c r="EDD13" s="318"/>
      <c r="EDE13" s="318"/>
      <c r="EDF13" s="318"/>
      <c r="EDG13" s="318"/>
      <c r="EDH13" s="318"/>
      <c r="EDI13" s="318"/>
      <c r="EDJ13" s="318"/>
      <c r="EDK13" s="318"/>
      <c r="EDL13" s="318"/>
      <c r="EDM13" s="318"/>
      <c r="EDN13" s="318"/>
      <c r="EDO13" s="318"/>
      <c r="EDP13" s="318"/>
      <c r="EDQ13" s="318"/>
      <c r="EDR13" s="318"/>
      <c r="EDS13" s="318"/>
      <c r="EDT13" s="318"/>
      <c r="EDU13" s="318"/>
      <c r="EDV13" s="318"/>
      <c r="EDW13" s="318"/>
      <c r="EDX13" s="318"/>
      <c r="EDY13" s="318"/>
      <c r="EDZ13" s="318"/>
      <c r="EEA13" s="318"/>
      <c r="EEB13" s="318"/>
      <c r="EEC13" s="318"/>
      <c r="EED13" s="318"/>
      <c r="EEE13" s="318"/>
      <c r="EEF13" s="318"/>
      <c r="EEG13" s="318"/>
      <c r="EEH13" s="318"/>
      <c r="EEI13" s="318"/>
      <c r="EEJ13" s="318"/>
      <c r="EEK13" s="318"/>
      <c r="EEL13" s="318"/>
      <c r="EEM13" s="318"/>
      <c r="EEN13" s="318"/>
      <c r="EEO13" s="318"/>
      <c r="EEP13" s="318"/>
      <c r="EEQ13" s="318"/>
      <c r="EER13" s="318"/>
      <c r="EES13" s="318"/>
      <c r="EET13" s="318"/>
      <c r="EEU13" s="318"/>
      <c r="EEV13" s="318"/>
      <c r="EEW13" s="318"/>
      <c r="EEX13" s="318"/>
      <c r="EEY13" s="318"/>
      <c r="EEZ13" s="318"/>
      <c r="EFA13" s="318"/>
      <c r="EFB13" s="318"/>
      <c r="EFC13" s="318"/>
      <c r="EFD13" s="318"/>
      <c r="EFE13" s="318"/>
      <c r="EFF13" s="318"/>
      <c r="EFG13" s="318"/>
      <c r="EFH13" s="318"/>
      <c r="EFI13" s="318"/>
      <c r="EFJ13" s="318"/>
      <c r="EFK13" s="318"/>
      <c r="EFL13" s="318"/>
      <c r="EFM13" s="318"/>
      <c r="EFN13" s="318"/>
      <c r="EFO13" s="318"/>
      <c r="EFP13" s="318"/>
      <c r="EFQ13" s="318"/>
      <c r="EFR13" s="318"/>
      <c r="EFS13" s="318"/>
      <c r="EFT13" s="318"/>
      <c r="EFU13" s="318"/>
      <c r="EFV13" s="318"/>
      <c r="EFW13" s="318"/>
      <c r="EFX13" s="318"/>
      <c r="EFY13" s="318"/>
      <c r="EFZ13" s="318"/>
      <c r="EGA13" s="318"/>
      <c r="EGB13" s="318"/>
      <c r="EGC13" s="318"/>
      <c r="EGD13" s="318"/>
      <c r="EGE13" s="318"/>
      <c r="EGF13" s="318"/>
      <c r="EGG13" s="318"/>
      <c r="EGH13" s="318"/>
      <c r="EGI13" s="318"/>
      <c r="EGJ13" s="318"/>
      <c r="EGK13" s="318"/>
      <c r="EGL13" s="318"/>
      <c r="EGM13" s="318"/>
      <c r="EGN13" s="318"/>
      <c r="EGO13" s="318"/>
      <c r="EGP13" s="318"/>
      <c r="EGQ13" s="318"/>
      <c r="EGR13" s="318"/>
      <c r="EGS13" s="318"/>
      <c r="EGT13" s="318"/>
      <c r="EGU13" s="318"/>
      <c r="EGV13" s="318"/>
      <c r="EGW13" s="318"/>
      <c r="EGX13" s="318"/>
      <c r="EGY13" s="318"/>
      <c r="EGZ13" s="318"/>
      <c r="EHA13" s="318"/>
      <c r="EHB13" s="318"/>
      <c r="EHC13" s="318"/>
      <c r="EHD13" s="318"/>
      <c r="EHE13" s="318"/>
      <c r="EHF13" s="318"/>
      <c r="EHG13" s="318"/>
      <c r="EHH13" s="318"/>
      <c r="EHI13" s="318"/>
      <c r="EHJ13" s="318"/>
      <c r="EHK13" s="318"/>
      <c r="EHL13" s="318"/>
      <c r="EHM13" s="318"/>
      <c r="EHN13" s="318"/>
      <c r="EHO13" s="318"/>
      <c r="EHP13" s="318"/>
      <c r="EHQ13" s="318"/>
      <c r="EHR13" s="318"/>
      <c r="EHS13" s="318"/>
      <c r="EHT13" s="318"/>
      <c r="EHU13" s="318"/>
      <c r="EHV13" s="318"/>
      <c r="EHW13" s="318"/>
      <c r="EHX13" s="318"/>
      <c r="EHY13" s="318"/>
      <c r="EHZ13" s="318"/>
      <c r="EIA13" s="318"/>
      <c r="EIB13" s="318"/>
      <c r="EIC13" s="318"/>
      <c r="EID13" s="318"/>
      <c r="EIE13" s="318"/>
      <c r="EIF13" s="318"/>
      <c r="EIG13" s="318"/>
      <c r="EIH13" s="318"/>
      <c r="EII13" s="318"/>
      <c r="EIJ13" s="318"/>
      <c r="EIK13" s="318"/>
      <c r="EIL13" s="318"/>
      <c r="EIM13" s="318"/>
      <c r="EIN13" s="318"/>
      <c r="EIO13" s="318"/>
      <c r="EIP13" s="318"/>
      <c r="EIQ13" s="318"/>
      <c r="EIR13" s="318"/>
      <c r="EIS13" s="318"/>
      <c r="EIT13" s="318"/>
      <c r="EIU13" s="318"/>
      <c r="EIV13" s="318"/>
      <c r="EIW13" s="318"/>
      <c r="EIX13" s="318"/>
      <c r="EIY13" s="318"/>
      <c r="EIZ13" s="318"/>
      <c r="EJA13" s="318"/>
      <c r="EJB13" s="318"/>
      <c r="EJC13" s="318"/>
      <c r="EJD13" s="318"/>
      <c r="EJE13" s="318"/>
      <c r="EJF13" s="318"/>
      <c r="EJG13" s="318"/>
      <c r="EJH13" s="318"/>
      <c r="EJI13" s="318"/>
      <c r="EJJ13" s="318"/>
      <c r="EJK13" s="318"/>
      <c r="EJL13" s="318"/>
      <c r="EJM13" s="318"/>
      <c r="EJN13" s="318"/>
      <c r="EJO13" s="318"/>
      <c r="EJP13" s="318"/>
      <c r="EJQ13" s="318"/>
      <c r="EJR13" s="318"/>
      <c r="EJS13" s="318"/>
      <c r="EJT13" s="318"/>
      <c r="EJU13" s="318"/>
      <c r="EJV13" s="318"/>
      <c r="EJW13" s="318"/>
      <c r="EJX13" s="318"/>
      <c r="EJY13" s="318"/>
      <c r="EJZ13" s="318"/>
      <c r="EKA13" s="318"/>
      <c r="EKB13" s="318"/>
      <c r="EKC13" s="318"/>
      <c r="EKD13" s="318"/>
      <c r="EKE13" s="318"/>
      <c r="EKF13" s="318"/>
      <c r="EKG13" s="318"/>
      <c r="EKH13" s="318"/>
      <c r="EKI13" s="318"/>
      <c r="EKJ13" s="318"/>
      <c r="EKK13" s="318"/>
      <c r="EKL13" s="318"/>
      <c r="EKM13" s="318"/>
      <c r="EKN13" s="318"/>
      <c r="EKO13" s="318"/>
      <c r="EKP13" s="318"/>
      <c r="EKQ13" s="318"/>
      <c r="EKR13" s="318"/>
      <c r="EKS13" s="318"/>
      <c r="EKT13" s="318"/>
      <c r="EKU13" s="318"/>
      <c r="EKV13" s="318"/>
      <c r="EKW13" s="318"/>
      <c r="EKX13" s="318"/>
      <c r="EKY13" s="318"/>
      <c r="EKZ13" s="318"/>
      <c r="ELA13" s="318"/>
      <c r="ELB13" s="318"/>
      <c r="ELC13" s="318"/>
      <c r="ELD13" s="318"/>
      <c r="ELE13" s="318"/>
      <c r="ELF13" s="318"/>
      <c r="ELG13" s="318"/>
      <c r="ELH13" s="318"/>
      <c r="ELI13" s="318"/>
      <c r="ELJ13" s="318"/>
      <c r="ELK13" s="318"/>
      <c r="ELL13" s="318"/>
      <c r="ELM13" s="318"/>
      <c r="ELN13" s="318"/>
      <c r="ELO13" s="318"/>
      <c r="ELP13" s="318"/>
      <c r="ELQ13" s="318"/>
      <c r="ELR13" s="318"/>
      <c r="ELS13" s="318"/>
      <c r="ELT13" s="318"/>
      <c r="ELU13" s="318"/>
      <c r="ELV13" s="318"/>
      <c r="ELW13" s="318"/>
      <c r="ELX13" s="318"/>
      <c r="ELY13" s="318"/>
      <c r="ELZ13" s="318"/>
      <c r="EMA13" s="318"/>
      <c r="EMB13" s="318"/>
      <c r="EMC13" s="318"/>
      <c r="EMD13" s="318"/>
      <c r="EME13" s="318"/>
      <c r="EMF13" s="318"/>
      <c r="EMG13" s="318"/>
      <c r="EMH13" s="318"/>
      <c r="EMI13" s="318"/>
      <c r="EMJ13" s="318"/>
      <c r="EMK13" s="318"/>
      <c r="EML13" s="318"/>
      <c r="EMM13" s="318"/>
      <c r="EMN13" s="318"/>
      <c r="EMO13" s="318"/>
      <c r="EMP13" s="318"/>
      <c r="EMQ13" s="318"/>
      <c r="EMR13" s="318"/>
      <c r="EMS13" s="318"/>
      <c r="EMT13" s="318"/>
      <c r="EMU13" s="318"/>
      <c r="EMV13" s="318"/>
      <c r="EMW13" s="318"/>
      <c r="EMX13" s="318"/>
      <c r="EMY13" s="318"/>
      <c r="EMZ13" s="318"/>
      <c r="ENA13" s="318"/>
      <c r="ENB13" s="318"/>
      <c r="ENC13" s="318"/>
      <c r="END13" s="318"/>
      <c r="ENE13" s="318"/>
      <c r="ENF13" s="318"/>
      <c r="ENG13" s="318"/>
      <c r="ENH13" s="318"/>
      <c r="ENI13" s="318"/>
      <c r="ENJ13" s="318"/>
      <c r="ENK13" s="318"/>
      <c r="ENL13" s="318"/>
      <c r="ENM13" s="318"/>
      <c r="ENN13" s="318"/>
      <c r="ENO13" s="318"/>
      <c r="ENP13" s="318"/>
      <c r="ENQ13" s="318"/>
      <c r="ENR13" s="318"/>
      <c r="ENS13" s="318"/>
      <c r="ENT13" s="318"/>
      <c r="ENU13" s="318"/>
      <c r="ENV13" s="318"/>
      <c r="ENW13" s="318"/>
      <c r="ENX13" s="318"/>
      <c r="ENY13" s="318"/>
      <c r="ENZ13" s="318"/>
      <c r="EOA13" s="318"/>
      <c r="EOB13" s="318"/>
      <c r="EOC13" s="318"/>
      <c r="EOD13" s="318"/>
      <c r="EOE13" s="318"/>
      <c r="EOF13" s="318"/>
      <c r="EOG13" s="318"/>
      <c r="EOH13" s="318"/>
      <c r="EOI13" s="318"/>
      <c r="EOJ13" s="318"/>
      <c r="EOK13" s="318"/>
      <c r="EOL13" s="318"/>
      <c r="EOM13" s="318"/>
      <c r="EON13" s="318"/>
      <c r="EOO13" s="318"/>
      <c r="EOP13" s="318"/>
      <c r="EOQ13" s="318"/>
      <c r="EOR13" s="318"/>
      <c r="EOS13" s="318"/>
      <c r="EOT13" s="318"/>
      <c r="EOU13" s="318"/>
      <c r="EOV13" s="318"/>
      <c r="EOW13" s="318"/>
      <c r="EOX13" s="318"/>
      <c r="EOY13" s="318"/>
      <c r="EOZ13" s="318"/>
      <c r="EPA13" s="318"/>
      <c r="EPB13" s="318"/>
      <c r="EPC13" s="318"/>
      <c r="EPD13" s="318"/>
      <c r="EPE13" s="318"/>
      <c r="EPF13" s="318"/>
      <c r="EPG13" s="318"/>
      <c r="EPH13" s="318"/>
      <c r="EPI13" s="318"/>
      <c r="EPJ13" s="318"/>
      <c r="EPK13" s="318"/>
      <c r="EPL13" s="318"/>
      <c r="EPM13" s="318"/>
      <c r="EPN13" s="318"/>
      <c r="EPO13" s="318"/>
      <c r="EPP13" s="318"/>
      <c r="EPQ13" s="318"/>
      <c r="EPR13" s="318"/>
      <c r="EPS13" s="318"/>
      <c r="EPT13" s="318"/>
      <c r="EPU13" s="318"/>
      <c r="EPV13" s="318"/>
      <c r="EPW13" s="318"/>
      <c r="EPX13" s="318"/>
      <c r="EPY13" s="318"/>
      <c r="EPZ13" s="318"/>
      <c r="EQA13" s="318"/>
      <c r="EQB13" s="318"/>
      <c r="EQC13" s="318"/>
      <c r="EQD13" s="318"/>
      <c r="EQE13" s="318"/>
      <c r="EQF13" s="318"/>
      <c r="EQG13" s="318"/>
      <c r="EQH13" s="318"/>
      <c r="EQI13" s="318"/>
      <c r="EQJ13" s="318"/>
      <c r="EQK13" s="318"/>
      <c r="EQL13" s="318"/>
      <c r="EQM13" s="318"/>
      <c r="EQN13" s="318"/>
      <c r="EQO13" s="318"/>
      <c r="EQP13" s="318"/>
      <c r="EQQ13" s="318"/>
      <c r="EQR13" s="318"/>
      <c r="EQS13" s="318"/>
      <c r="EQT13" s="318"/>
      <c r="EQU13" s="318"/>
      <c r="EQV13" s="318"/>
      <c r="EQW13" s="318"/>
      <c r="EQX13" s="318"/>
      <c r="EQY13" s="318"/>
      <c r="EQZ13" s="318"/>
      <c r="ERA13" s="318"/>
      <c r="ERB13" s="318"/>
      <c r="ERC13" s="318"/>
      <c r="ERD13" s="318"/>
      <c r="ERE13" s="318"/>
      <c r="ERF13" s="318"/>
      <c r="ERG13" s="318"/>
      <c r="ERH13" s="318"/>
      <c r="ERI13" s="318"/>
      <c r="ERJ13" s="318"/>
      <c r="ERK13" s="318"/>
      <c r="ERL13" s="318"/>
      <c r="ERM13" s="318"/>
      <c r="ERN13" s="318"/>
      <c r="ERO13" s="318"/>
      <c r="ERP13" s="318"/>
      <c r="ERQ13" s="318"/>
      <c r="ERR13" s="318"/>
      <c r="ERS13" s="318"/>
      <c r="ERT13" s="318"/>
      <c r="ERU13" s="318"/>
      <c r="ERV13" s="318"/>
      <c r="ERW13" s="318"/>
      <c r="ERX13" s="318"/>
      <c r="ERY13" s="318"/>
      <c r="ERZ13" s="318"/>
      <c r="ESA13" s="318"/>
      <c r="ESB13" s="318"/>
      <c r="ESC13" s="318"/>
      <c r="ESD13" s="318"/>
      <c r="ESE13" s="318"/>
      <c r="ESF13" s="318"/>
      <c r="ESG13" s="318"/>
      <c r="ESH13" s="318"/>
      <c r="ESI13" s="318"/>
      <c r="ESJ13" s="318"/>
      <c r="ESK13" s="318"/>
      <c r="ESL13" s="318"/>
      <c r="ESM13" s="318"/>
      <c r="ESN13" s="318"/>
      <c r="ESO13" s="318"/>
      <c r="ESP13" s="318"/>
      <c r="ESQ13" s="318"/>
      <c r="ESR13" s="318"/>
      <c r="ESS13" s="318"/>
      <c r="EST13" s="318"/>
      <c r="ESU13" s="318"/>
      <c r="ESV13" s="318"/>
      <c r="ESW13" s="318"/>
      <c r="ESX13" s="318"/>
      <c r="ESY13" s="318"/>
      <c r="ESZ13" s="318"/>
      <c r="ETA13" s="318"/>
      <c r="ETB13" s="318"/>
      <c r="ETC13" s="318"/>
      <c r="ETD13" s="318"/>
      <c r="ETE13" s="318"/>
      <c r="ETF13" s="318"/>
      <c r="ETG13" s="318"/>
      <c r="ETH13" s="318"/>
      <c r="ETI13" s="318"/>
      <c r="ETJ13" s="318"/>
      <c r="ETK13" s="318"/>
      <c r="ETL13" s="318"/>
      <c r="ETM13" s="318"/>
      <c r="ETN13" s="318"/>
      <c r="ETO13" s="318"/>
      <c r="ETP13" s="318"/>
      <c r="ETQ13" s="318"/>
      <c r="ETR13" s="318"/>
      <c r="ETS13" s="318"/>
      <c r="ETT13" s="318"/>
      <c r="ETU13" s="318"/>
      <c r="ETV13" s="318"/>
      <c r="ETW13" s="318"/>
      <c r="ETX13" s="318"/>
      <c r="ETY13" s="318"/>
      <c r="ETZ13" s="318"/>
      <c r="EUA13" s="318"/>
      <c r="EUB13" s="318"/>
      <c r="EUC13" s="318"/>
      <c r="EUD13" s="318"/>
      <c r="EUE13" s="318"/>
      <c r="EUF13" s="318"/>
      <c r="EUG13" s="318"/>
      <c r="EUH13" s="318"/>
      <c r="EUI13" s="318"/>
      <c r="EUJ13" s="318"/>
      <c r="EUK13" s="318"/>
      <c r="EUL13" s="318"/>
      <c r="EUM13" s="318"/>
      <c r="EUN13" s="318"/>
      <c r="EUO13" s="318"/>
      <c r="EUP13" s="318"/>
      <c r="EUQ13" s="318"/>
      <c r="EUR13" s="318"/>
      <c r="EUS13" s="318"/>
      <c r="EUT13" s="318"/>
      <c r="EUU13" s="318"/>
      <c r="EUV13" s="318"/>
      <c r="EUW13" s="318"/>
      <c r="EUX13" s="318"/>
      <c r="EUY13" s="318"/>
      <c r="EUZ13" s="318"/>
      <c r="EVA13" s="318"/>
      <c r="EVB13" s="318"/>
      <c r="EVC13" s="318"/>
      <c r="EVD13" s="318"/>
      <c r="EVE13" s="318"/>
      <c r="EVF13" s="318"/>
      <c r="EVG13" s="318"/>
      <c r="EVH13" s="318"/>
      <c r="EVI13" s="318"/>
      <c r="EVJ13" s="318"/>
      <c r="EVK13" s="318"/>
      <c r="EVL13" s="318"/>
      <c r="EVM13" s="318"/>
      <c r="EVN13" s="318"/>
      <c r="EVO13" s="318"/>
      <c r="EVP13" s="318"/>
      <c r="EVQ13" s="318"/>
      <c r="EVR13" s="318"/>
      <c r="EVS13" s="318"/>
      <c r="EVT13" s="318"/>
      <c r="EVU13" s="318"/>
      <c r="EVV13" s="318"/>
      <c r="EVW13" s="318"/>
      <c r="EVX13" s="318"/>
      <c r="EVY13" s="318"/>
      <c r="EVZ13" s="318"/>
      <c r="EWA13" s="318"/>
      <c r="EWB13" s="318"/>
      <c r="EWC13" s="318"/>
      <c r="EWD13" s="318"/>
      <c r="EWE13" s="318"/>
      <c r="EWF13" s="318"/>
      <c r="EWG13" s="318"/>
      <c r="EWH13" s="318"/>
      <c r="EWI13" s="318"/>
      <c r="EWJ13" s="318"/>
      <c r="EWK13" s="318"/>
      <c r="EWL13" s="318"/>
      <c r="EWM13" s="318"/>
      <c r="EWN13" s="318"/>
      <c r="EWO13" s="318"/>
      <c r="EWP13" s="318"/>
      <c r="EWQ13" s="318"/>
      <c r="EWR13" s="318"/>
      <c r="EWS13" s="318"/>
      <c r="EWT13" s="318"/>
      <c r="EWU13" s="318"/>
      <c r="EWV13" s="318"/>
      <c r="EWW13" s="318"/>
      <c r="EWX13" s="318"/>
      <c r="EWY13" s="318"/>
      <c r="EWZ13" s="318"/>
      <c r="EXA13" s="318"/>
      <c r="EXB13" s="318"/>
      <c r="EXC13" s="318"/>
      <c r="EXD13" s="318"/>
      <c r="EXE13" s="318"/>
      <c r="EXF13" s="318"/>
      <c r="EXG13" s="318"/>
      <c r="EXH13" s="318"/>
      <c r="EXI13" s="318"/>
      <c r="EXJ13" s="318"/>
      <c r="EXK13" s="318"/>
      <c r="EXL13" s="318"/>
      <c r="EXM13" s="318"/>
      <c r="EXN13" s="318"/>
      <c r="EXO13" s="318"/>
      <c r="EXP13" s="318"/>
      <c r="EXQ13" s="318"/>
      <c r="EXR13" s="318"/>
      <c r="EXS13" s="318"/>
      <c r="EXT13" s="318"/>
      <c r="EXU13" s="318"/>
      <c r="EXV13" s="318"/>
      <c r="EXW13" s="318"/>
      <c r="EXX13" s="318"/>
      <c r="EXY13" s="318"/>
      <c r="EXZ13" s="318"/>
      <c r="EYA13" s="318"/>
      <c r="EYB13" s="318"/>
      <c r="EYC13" s="318"/>
      <c r="EYD13" s="318"/>
      <c r="EYE13" s="318"/>
      <c r="EYF13" s="318"/>
      <c r="EYG13" s="318"/>
      <c r="EYH13" s="318"/>
      <c r="EYI13" s="318"/>
      <c r="EYJ13" s="318"/>
      <c r="EYK13" s="318"/>
      <c r="EYL13" s="318"/>
      <c r="EYM13" s="318"/>
      <c r="EYN13" s="318"/>
      <c r="EYO13" s="318"/>
      <c r="EYP13" s="318"/>
      <c r="EYQ13" s="318"/>
      <c r="EYR13" s="318"/>
      <c r="EYS13" s="318"/>
      <c r="EYT13" s="318"/>
      <c r="EYU13" s="318"/>
      <c r="EYV13" s="318"/>
      <c r="EYW13" s="318"/>
      <c r="EYX13" s="318"/>
      <c r="EYY13" s="318"/>
      <c r="EYZ13" s="318"/>
      <c r="EZA13" s="318"/>
      <c r="EZB13" s="318"/>
      <c r="EZC13" s="318"/>
      <c r="EZD13" s="318"/>
      <c r="EZE13" s="318"/>
      <c r="EZF13" s="318"/>
      <c r="EZG13" s="318"/>
      <c r="EZH13" s="318"/>
      <c r="EZI13" s="318"/>
      <c r="EZJ13" s="318"/>
      <c r="EZK13" s="318"/>
      <c r="EZL13" s="318"/>
      <c r="EZM13" s="318"/>
      <c r="EZN13" s="318"/>
      <c r="EZO13" s="318"/>
      <c r="EZP13" s="318"/>
      <c r="EZQ13" s="318"/>
      <c r="EZR13" s="318"/>
      <c r="EZS13" s="318"/>
      <c r="EZT13" s="318"/>
      <c r="EZU13" s="318"/>
      <c r="EZV13" s="318"/>
      <c r="EZW13" s="318"/>
      <c r="EZX13" s="318"/>
      <c r="EZY13" s="318"/>
      <c r="EZZ13" s="318"/>
      <c r="FAA13" s="318"/>
      <c r="FAB13" s="318"/>
      <c r="FAC13" s="318"/>
      <c r="FAD13" s="318"/>
      <c r="FAE13" s="318"/>
      <c r="FAF13" s="318"/>
      <c r="FAG13" s="318"/>
      <c r="FAH13" s="318"/>
      <c r="FAI13" s="318"/>
      <c r="FAJ13" s="318"/>
      <c r="FAK13" s="318"/>
      <c r="FAL13" s="318"/>
      <c r="FAM13" s="318"/>
      <c r="FAN13" s="318"/>
      <c r="FAO13" s="318"/>
      <c r="FAP13" s="318"/>
      <c r="FAQ13" s="318"/>
      <c r="FAR13" s="318"/>
      <c r="FAS13" s="318"/>
      <c r="FAT13" s="318"/>
      <c r="FAU13" s="318"/>
      <c r="FAV13" s="318"/>
      <c r="FAW13" s="318"/>
      <c r="FAX13" s="318"/>
      <c r="FAY13" s="318"/>
      <c r="FAZ13" s="318"/>
      <c r="FBA13" s="318"/>
      <c r="FBB13" s="318"/>
      <c r="FBC13" s="318"/>
      <c r="FBD13" s="318"/>
      <c r="FBE13" s="318"/>
      <c r="FBF13" s="318"/>
      <c r="FBG13" s="318"/>
      <c r="FBH13" s="318"/>
      <c r="FBI13" s="318"/>
      <c r="FBJ13" s="318"/>
      <c r="FBK13" s="318"/>
      <c r="FBL13" s="318"/>
      <c r="FBM13" s="318"/>
      <c r="FBN13" s="318"/>
      <c r="FBO13" s="318"/>
      <c r="FBP13" s="318"/>
      <c r="FBQ13" s="318"/>
      <c r="FBR13" s="318"/>
      <c r="FBS13" s="318"/>
      <c r="FBT13" s="318"/>
      <c r="FBU13" s="318"/>
      <c r="FBV13" s="318"/>
      <c r="FBW13" s="318"/>
      <c r="FBX13" s="318"/>
      <c r="FBY13" s="318"/>
      <c r="FBZ13" s="318"/>
      <c r="FCA13" s="318"/>
      <c r="FCB13" s="318"/>
      <c r="FCC13" s="318"/>
      <c r="FCD13" s="318"/>
      <c r="FCE13" s="318"/>
      <c r="FCF13" s="318"/>
      <c r="FCG13" s="318"/>
      <c r="FCH13" s="318"/>
      <c r="FCI13" s="318"/>
      <c r="FCJ13" s="318"/>
      <c r="FCK13" s="318"/>
      <c r="FCL13" s="318"/>
      <c r="FCM13" s="318"/>
      <c r="FCN13" s="318"/>
      <c r="FCO13" s="318"/>
      <c r="FCP13" s="318"/>
      <c r="FCQ13" s="318"/>
      <c r="FCR13" s="318"/>
      <c r="FCS13" s="318"/>
      <c r="FCT13" s="318"/>
      <c r="FCU13" s="318"/>
      <c r="FCV13" s="318"/>
      <c r="FCW13" s="318"/>
      <c r="FCX13" s="318"/>
      <c r="FCY13" s="318"/>
      <c r="FCZ13" s="318"/>
      <c r="FDA13" s="318"/>
      <c r="FDB13" s="318"/>
      <c r="FDC13" s="318"/>
      <c r="FDD13" s="318"/>
      <c r="FDE13" s="318"/>
      <c r="FDF13" s="318"/>
      <c r="FDG13" s="318"/>
      <c r="FDH13" s="318"/>
      <c r="FDI13" s="318"/>
      <c r="FDJ13" s="318"/>
      <c r="FDK13" s="318"/>
      <c r="FDL13" s="318"/>
      <c r="FDM13" s="318"/>
      <c r="FDN13" s="318"/>
      <c r="FDO13" s="318"/>
      <c r="FDP13" s="318"/>
      <c r="FDQ13" s="318"/>
      <c r="FDR13" s="318"/>
      <c r="FDS13" s="318"/>
      <c r="FDT13" s="318"/>
      <c r="FDU13" s="318"/>
      <c r="FDV13" s="318"/>
      <c r="FDW13" s="318"/>
      <c r="FDX13" s="318"/>
      <c r="FDY13" s="318"/>
      <c r="FDZ13" s="318"/>
      <c r="FEA13" s="318"/>
      <c r="FEB13" s="318"/>
      <c r="FEC13" s="318"/>
      <c r="FED13" s="318"/>
      <c r="FEE13" s="318"/>
      <c r="FEF13" s="318"/>
      <c r="FEG13" s="318"/>
      <c r="FEH13" s="318"/>
      <c r="FEI13" s="318"/>
      <c r="FEJ13" s="318"/>
      <c r="FEK13" s="318"/>
      <c r="FEL13" s="318"/>
      <c r="FEM13" s="318"/>
      <c r="FEN13" s="318"/>
      <c r="FEO13" s="318"/>
      <c r="FEP13" s="318"/>
      <c r="FEQ13" s="318"/>
      <c r="FER13" s="318"/>
      <c r="FES13" s="318"/>
      <c r="FET13" s="318"/>
      <c r="FEU13" s="318"/>
      <c r="FEV13" s="318"/>
      <c r="FEW13" s="318"/>
      <c r="FEX13" s="318"/>
      <c r="FEY13" s="318"/>
      <c r="FEZ13" s="318"/>
      <c r="FFA13" s="318"/>
      <c r="FFB13" s="318"/>
      <c r="FFC13" s="318"/>
      <c r="FFD13" s="318"/>
      <c r="FFE13" s="318"/>
      <c r="FFF13" s="318"/>
      <c r="FFG13" s="318"/>
      <c r="FFH13" s="318"/>
      <c r="FFI13" s="318"/>
      <c r="FFJ13" s="318"/>
      <c r="FFK13" s="318"/>
      <c r="FFL13" s="318"/>
      <c r="FFM13" s="318"/>
      <c r="FFN13" s="318"/>
      <c r="FFO13" s="318"/>
      <c r="FFP13" s="318"/>
      <c r="FFQ13" s="318"/>
      <c r="FFR13" s="318"/>
      <c r="FFS13" s="318"/>
      <c r="FFT13" s="318"/>
      <c r="FFU13" s="318"/>
      <c r="FFV13" s="318"/>
      <c r="FFW13" s="318"/>
      <c r="FFX13" s="318"/>
      <c r="FFY13" s="318"/>
      <c r="FFZ13" s="318"/>
      <c r="FGA13" s="318"/>
      <c r="FGB13" s="318"/>
      <c r="FGC13" s="318"/>
      <c r="FGD13" s="318"/>
      <c r="FGE13" s="318"/>
      <c r="FGF13" s="318"/>
      <c r="FGG13" s="318"/>
      <c r="FGH13" s="318"/>
      <c r="FGI13" s="318"/>
      <c r="FGJ13" s="318"/>
      <c r="FGK13" s="318"/>
      <c r="FGL13" s="318"/>
      <c r="FGM13" s="318"/>
      <c r="FGN13" s="318"/>
      <c r="FGO13" s="318"/>
      <c r="FGP13" s="318"/>
      <c r="FGQ13" s="318"/>
      <c r="FGR13" s="318"/>
      <c r="FGS13" s="318"/>
      <c r="FGT13" s="318"/>
      <c r="FGU13" s="318"/>
      <c r="FGV13" s="318"/>
      <c r="FGW13" s="318"/>
      <c r="FGX13" s="318"/>
      <c r="FGY13" s="318"/>
      <c r="FGZ13" s="318"/>
      <c r="FHA13" s="318"/>
      <c r="FHB13" s="318"/>
      <c r="FHC13" s="318"/>
      <c r="FHD13" s="318"/>
      <c r="FHE13" s="318"/>
      <c r="FHF13" s="318"/>
      <c r="FHG13" s="318"/>
      <c r="FHH13" s="318"/>
      <c r="FHI13" s="318"/>
      <c r="FHJ13" s="318"/>
      <c r="FHK13" s="318"/>
      <c r="FHL13" s="318"/>
      <c r="FHM13" s="318"/>
      <c r="FHN13" s="318"/>
      <c r="FHO13" s="318"/>
      <c r="FHP13" s="318"/>
      <c r="FHQ13" s="318"/>
      <c r="FHR13" s="318"/>
      <c r="FHS13" s="318"/>
      <c r="FHT13" s="318"/>
      <c r="FHU13" s="318"/>
      <c r="FHV13" s="318"/>
      <c r="FHW13" s="318"/>
      <c r="FHX13" s="318"/>
      <c r="FHY13" s="318"/>
      <c r="FHZ13" s="318"/>
      <c r="FIA13" s="318"/>
      <c r="FIB13" s="318"/>
      <c r="FIC13" s="318"/>
      <c r="FID13" s="318"/>
      <c r="FIE13" s="318"/>
      <c r="FIF13" s="318"/>
      <c r="FIG13" s="318"/>
      <c r="FIH13" s="318"/>
      <c r="FII13" s="318"/>
      <c r="FIJ13" s="318"/>
      <c r="FIK13" s="318"/>
      <c r="FIL13" s="318"/>
      <c r="FIM13" s="318"/>
      <c r="FIN13" s="318"/>
      <c r="FIO13" s="318"/>
      <c r="FIP13" s="318"/>
      <c r="FIQ13" s="318"/>
      <c r="FIR13" s="318"/>
      <c r="FIS13" s="318"/>
      <c r="FIT13" s="318"/>
      <c r="FIU13" s="318"/>
      <c r="FIV13" s="318"/>
      <c r="FIW13" s="318"/>
      <c r="FIX13" s="318"/>
      <c r="FIY13" s="318"/>
      <c r="FIZ13" s="318"/>
      <c r="FJA13" s="318"/>
      <c r="FJB13" s="318"/>
      <c r="FJC13" s="318"/>
      <c r="FJD13" s="318"/>
      <c r="FJE13" s="318"/>
      <c r="FJF13" s="318"/>
      <c r="FJG13" s="318"/>
      <c r="FJH13" s="318"/>
      <c r="FJI13" s="318"/>
      <c r="FJJ13" s="318"/>
      <c r="FJK13" s="318"/>
      <c r="FJL13" s="318"/>
      <c r="FJM13" s="318"/>
      <c r="FJN13" s="318"/>
      <c r="FJO13" s="318"/>
      <c r="FJP13" s="318"/>
      <c r="FJQ13" s="318"/>
      <c r="FJR13" s="318"/>
      <c r="FJS13" s="318"/>
      <c r="FJT13" s="318"/>
      <c r="FJU13" s="318"/>
      <c r="FJV13" s="318"/>
      <c r="FJW13" s="318"/>
      <c r="FJX13" s="318"/>
      <c r="FJY13" s="318"/>
      <c r="FJZ13" s="318"/>
      <c r="FKA13" s="318"/>
      <c r="FKB13" s="318"/>
      <c r="FKC13" s="318"/>
      <c r="FKD13" s="318"/>
      <c r="FKE13" s="318"/>
      <c r="FKF13" s="318"/>
      <c r="FKG13" s="318"/>
      <c r="FKH13" s="318"/>
      <c r="FKI13" s="318"/>
      <c r="FKJ13" s="318"/>
      <c r="FKK13" s="318"/>
      <c r="FKL13" s="318"/>
      <c r="FKM13" s="318"/>
      <c r="FKN13" s="318"/>
      <c r="FKO13" s="318"/>
      <c r="FKP13" s="318"/>
      <c r="FKQ13" s="318"/>
      <c r="FKR13" s="318"/>
      <c r="FKS13" s="318"/>
      <c r="FKT13" s="318"/>
      <c r="FKU13" s="318"/>
      <c r="FKV13" s="318"/>
      <c r="FKW13" s="318"/>
      <c r="FKX13" s="318"/>
      <c r="FKY13" s="318"/>
      <c r="FKZ13" s="318"/>
      <c r="FLA13" s="318"/>
      <c r="FLB13" s="318"/>
      <c r="FLC13" s="318"/>
      <c r="FLD13" s="318"/>
      <c r="FLE13" s="318"/>
      <c r="FLF13" s="318"/>
      <c r="FLG13" s="318"/>
      <c r="FLH13" s="318"/>
      <c r="FLI13" s="318"/>
      <c r="FLJ13" s="318"/>
      <c r="FLK13" s="318"/>
      <c r="FLL13" s="318"/>
      <c r="FLM13" s="318"/>
      <c r="FLN13" s="318"/>
      <c r="FLO13" s="318"/>
      <c r="FLP13" s="318"/>
      <c r="FLQ13" s="318"/>
      <c r="FLR13" s="318"/>
      <c r="FLS13" s="318"/>
      <c r="FLT13" s="318"/>
      <c r="FLU13" s="318"/>
      <c r="FLV13" s="318"/>
      <c r="FLW13" s="318"/>
      <c r="FLX13" s="318"/>
      <c r="FLY13" s="318"/>
      <c r="FLZ13" s="318"/>
      <c r="FMA13" s="318"/>
      <c r="FMB13" s="318"/>
      <c r="FMC13" s="318"/>
      <c r="FMD13" s="318"/>
      <c r="FME13" s="318"/>
      <c r="FMF13" s="318"/>
      <c r="FMG13" s="318"/>
      <c r="FMH13" s="318"/>
      <c r="FMI13" s="318"/>
      <c r="FMJ13" s="318"/>
      <c r="FMK13" s="318"/>
      <c r="FML13" s="318"/>
      <c r="FMM13" s="318"/>
      <c r="FMN13" s="318"/>
      <c r="FMO13" s="318"/>
      <c r="FMP13" s="318"/>
      <c r="FMQ13" s="318"/>
      <c r="FMR13" s="318"/>
      <c r="FMS13" s="318"/>
      <c r="FMT13" s="318"/>
      <c r="FMU13" s="318"/>
      <c r="FMV13" s="318"/>
      <c r="FMW13" s="318"/>
      <c r="FMX13" s="318"/>
      <c r="FMY13" s="318"/>
      <c r="FMZ13" s="318"/>
      <c r="FNA13" s="318"/>
      <c r="FNB13" s="318"/>
      <c r="FNC13" s="318"/>
      <c r="FND13" s="318"/>
      <c r="FNE13" s="318"/>
      <c r="FNF13" s="318"/>
      <c r="FNG13" s="318"/>
      <c r="FNH13" s="318"/>
      <c r="FNI13" s="318"/>
      <c r="FNJ13" s="318"/>
      <c r="FNK13" s="318"/>
      <c r="FNL13" s="318"/>
      <c r="FNM13" s="318"/>
      <c r="FNN13" s="318"/>
      <c r="FNO13" s="318"/>
      <c r="FNP13" s="318"/>
      <c r="FNQ13" s="318"/>
      <c r="FNR13" s="318"/>
      <c r="FNS13" s="318"/>
      <c r="FNT13" s="318"/>
      <c r="FNU13" s="318"/>
      <c r="FNV13" s="318"/>
      <c r="FNW13" s="318"/>
      <c r="FNX13" s="318"/>
      <c r="FNY13" s="318"/>
      <c r="FNZ13" s="318"/>
      <c r="FOA13" s="318"/>
      <c r="FOB13" s="318"/>
      <c r="FOC13" s="318"/>
      <c r="FOD13" s="318"/>
      <c r="FOE13" s="318"/>
      <c r="FOF13" s="318"/>
      <c r="FOG13" s="318"/>
      <c r="FOH13" s="318"/>
      <c r="FOI13" s="318"/>
      <c r="FOJ13" s="318"/>
      <c r="FOK13" s="318"/>
      <c r="FOL13" s="318"/>
      <c r="FOM13" s="318"/>
      <c r="FON13" s="318"/>
      <c r="FOO13" s="318"/>
      <c r="FOP13" s="318"/>
      <c r="FOQ13" s="318"/>
      <c r="FOR13" s="318"/>
      <c r="FOS13" s="318"/>
      <c r="FOT13" s="318"/>
      <c r="FOU13" s="318"/>
      <c r="FOV13" s="318"/>
      <c r="FOW13" s="318"/>
      <c r="FOX13" s="318"/>
      <c r="FOY13" s="318"/>
      <c r="FOZ13" s="318"/>
      <c r="FPA13" s="318"/>
      <c r="FPB13" s="318"/>
      <c r="FPC13" s="318"/>
      <c r="FPD13" s="318"/>
      <c r="FPE13" s="318"/>
      <c r="FPF13" s="318"/>
      <c r="FPG13" s="318"/>
      <c r="FPH13" s="318"/>
      <c r="FPI13" s="318"/>
      <c r="FPJ13" s="318"/>
      <c r="FPK13" s="318"/>
      <c r="FPL13" s="318"/>
      <c r="FPM13" s="318"/>
      <c r="FPN13" s="318"/>
      <c r="FPO13" s="318"/>
      <c r="FPP13" s="318"/>
      <c r="FPQ13" s="318"/>
      <c r="FPR13" s="318"/>
      <c r="FPS13" s="318"/>
      <c r="FPT13" s="318"/>
      <c r="FPU13" s="318"/>
      <c r="FPV13" s="318"/>
      <c r="FPW13" s="318"/>
      <c r="FPX13" s="318"/>
      <c r="FPY13" s="318"/>
      <c r="FPZ13" s="318"/>
      <c r="FQA13" s="318"/>
      <c r="FQB13" s="318"/>
      <c r="FQC13" s="318"/>
      <c r="FQD13" s="318"/>
      <c r="FQE13" s="318"/>
      <c r="FQF13" s="318"/>
      <c r="FQG13" s="318"/>
      <c r="FQH13" s="318"/>
      <c r="FQI13" s="318"/>
      <c r="FQJ13" s="318"/>
      <c r="FQK13" s="318"/>
      <c r="FQL13" s="318"/>
      <c r="FQM13" s="318"/>
      <c r="FQN13" s="318"/>
      <c r="FQO13" s="318"/>
      <c r="FQP13" s="318"/>
      <c r="FQQ13" s="318"/>
      <c r="FQR13" s="318"/>
      <c r="FQS13" s="318"/>
      <c r="FQT13" s="318"/>
      <c r="FQU13" s="318"/>
      <c r="FQV13" s="318"/>
      <c r="FQW13" s="318"/>
      <c r="FQX13" s="318"/>
      <c r="FQY13" s="318"/>
      <c r="FQZ13" s="318"/>
      <c r="FRA13" s="318"/>
      <c r="FRB13" s="318"/>
      <c r="FRC13" s="318"/>
      <c r="FRD13" s="318"/>
      <c r="FRE13" s="318"/>
      <c r="FRF13" s="318"/>
      <c r="FRG13" s="318"/>
      <c r="FRH13" s="318"/>
      <c r="FRI13" s="318"/>
      <c r="FRJ13" s="318"/>
      <c r="FRK13" s="318"/>
      <c r="FRL13" s="318"/>
      <c r="FRM13" s="318"/>
      <c r="FRN13" s="318"/>
      <c r="FRO13" s="318"/>
      <c r="FRP13" s="318"/>
      <c r="FRQ13" s="318"/>
      <c r="FRR13" s="318"/>
      <c r="FRS13" s="318"/>
      <c r="FRT13" s="318"/>
      <c r="FRU13" s="318"/>
      <c r="FRV13" s="318"/>
      <c r="FRW13" s="318"/>
      <c r="FRX13" s="318"/>
      <c r="FRY13" s="318"/>
      <c r="FRZ13" s="318"/>
      <c r="FSA13" s="318"/>
      <c r="FSB13" s="318"/>
      <c r="FSC13" s="318"/>
      <c r="FSD13" s="318"/>
      <c r="FSE13" s="318"/>
      <c r="FSF13" s="318"/>
      <c r="FSG13" s="318"/>
      <c r="FSH13" s="318"/>
      <c r="FSI13" s="318"/>
      <c r="FSJ13" s="318"/>
      <c r="FSK13" s="318"/>
      <c r="FSL13" s="318"/>
      <c r="FSM13" s="318"/>
      <c r="FSN13" s="318"/>
      <c r="FSO13" s="318"/>
      <c r="FSP13" s="318"/>
      <c r="FSQ13" s="318"/>
      <c r="FSR13" s="318"/>
      <c r="FSS13" s="318"/>
      <c r="FST13" s="318"/>
      <c r="FSU13" s="318"/>
      <c r="FSV13" s="318"/>
      <c r="FSW13" s="318"/>
      <c r="FSX13" s="318"/>
      <c r="FSY13" s="318"/>
      <c r="FSZ13" s="318"/>
      <c r="FTA13" s="318"/>
      <c r="FTB13" s="318"/>
      <c r="FTC13" s="318"/>
      <c r="FTD13" s="318"/>
      <c r="FTE13" s="318"/>
      <c r="FTF13" s="318"/>
      <c r="FTG13" s="318"/>
      <c r="FTH13" s="318"/>
      <c r="FTI13" s="318"/>
      <c r="FTJ13" s="318"/>
      <c r="FTK13" s="318"/>
      <c r="FTL13" s="318"/>
      <c r="FTM13" s="318"/>
      <c r="FTN13" s="318"/>
      <c r="FTO13" s="318"/>
      <c r="FTP13" s="318"/>
      <c r="FTQ13" s="318"/>
      <c r="FTR13" s="318"/>
      <c r="FTS13" s="318"/>
      <c r="FTT13" s="318"/>
      <c r="FTU13" s="318"/>
      <c r="FTV13" s="318"/>
      <c r="FTW13" s="318"/>
      <c r="FTX13" s="318"/>
      <c r="FTY13" s="318"/>
      <c r="FTZ13" s="318"/>
      <c r="FUA13" s="318"/>
      <c r="FUB13" s="318"/>
      <c r="FUC13" s="318"/>
      <c r="FUD13" s="318"/>
      <c r="FUE13" s="318"/>
      <c r="FUF13" s="318"/>
      <c r="FUG13" s="318"/>
      <c r="FUH13" s="318"/>
      <c r="FUI13" s="318"/>
      <c r="FUJ13" s="318"/>
      <c r="FUK13" s="318"/>
      <c r="FUL13" s="318"/>
      <c r="FUM13" s="318"/>
      <c r="FUN13" s="318"/>
      <c r="FUO13" s="318"/>
      <c r="FUP13" s="318"/>
      <c r="FUQ13" s="318"/>
      <c r="FUR13" s="318"/>
      <c r="FUS13" s="318"/>
      <c r="FUT13" s="318"/>
      <c r="FUU13" s="318"/>
      <c r="FUV13" s="318"/>
      <c r="FUW13" s="318"/>
      <c r="FUX13" s="318"/>
      <c r="FUY13" s="318"/>
      <c r="FUZ13" s="318"/>
      <c r="FVA13" s="318"/>
      <c r="FVB13" s="318"/>
      <c r="FVC13" s="318"/>
      <c r="FVD13" s="318"/>
      <c r="FVE13" s="318"/>
      <c r="FVF13" s="318"/>
      <c r="FVG13" s="318"/>
      <c r="FVH13" s="318"/>
      <c r="FVI13" s="318"/>
      <c r="FVJ13" s="318"/>
      <c r="FVK13" s="318"/>
      <c r="FVL13" s="318"/>
      <c r="FVM13" s="318"/>
      <c r="FVN13" s="318"/>
      <c r="FVO13" s="318"/>
      <c r="FVP13" s="318"/>
      <c r="FVQ13" s="318"/>
      <c r="FVR13" s="318"/>
      <c r="FVS13" s="318"/>
      <c r="FVT13" s="318"/>
      <c r="FVU13" s="318"/>
      <c r="FVV13" s="318"/>
      <c r="FVW13" s="318"/>
      <c r="FVX13" s="318"/>
      <c r="FVY13" s="318"/>
      <c r="FVZ13" s="318"/>
      <c r="FWA13" s="318"/>
      <c r="FWB13" s="318"/>
      <c r="FWC13" s="318"/>
      <c r="FWD13" s="318"/>
      <c r="FWE13" s="318"/>
      <c r="FWF13" s="318"/>
      <c r="FWG13" s="318"/>
      <c r="FWH13" s="318"/>
      <c r="FWI13" s="318"/>
      <c r="FWJ13" s="318"/>
      <c r="FWK13" s="318"/>
      <c r="FWL13" s="318"/>
      <c r="FWM13" s="318"/>
      <c r="FWN13" s="318"/>
      <c r="FWO13" s="318"/>
      <c r="FWP13" s="318"/>
      <c r="FWQ13" s="318"/>
      <c r="FWR13" s="318"/>
      <c r="FWS13" s="318"/>
      <c r="FWT13" s="318"/>
      <c r="FWU13" s="318"/>
      <c r="FWV13" s="318"/>
      <c r="FWW13" s="318"/>
      <c r="FWX13" s="318"/>
      <c r="FWY13" s="318"/>
      <c r="FWZ13" s="318"/>
      <c r="FXA13" s="318"/>
      <c r="FXB13" s="318"/>
      <c r="FXC13" s="318"/>
      <c r="FXD13" s="318"/>
      <c r="FXE13" s="318"/>
      <c r="FXF13" s="318"/>
      <c r="FXG13" s="318"/>
      <c r="FXH13" s="318"/>
      <c r="FXI13" s="318"/>
      <c r="FXJ13" s="318"/>
      <c r="FXK13" s="318"/>
      <c r="FXL13" s="318"/>
      <c r="FXM13" s="318"/>
      <c r="FXN13" s="318"/>
      <c r="FXO13" s="318"/>
      <c r="FXP13" s="318"/>
      <c r="FXQ13" s="318"/>
      <c r="FXR13" s="318"/>
      <c r="FXS13" s="318"/>
      <c r="FXT13" s="318"/>
      <c r="FXU13" s="318"/>
      <c r="FXV13" s="318"/>
      <c r="FXW13" s="318"/>
      <c r="FXX13" s="318"/>
      <c r="FXY13" s="318"/>
      <c r="FXZ13" s="318"/>
      <c r="FYA13" s="318"/>
      <c r="FYB13" s="318"/>
      <c r="FYC13" s="318"/>
      <c r="FYD13" s="318"/>
      <c r="FYE13" s="318"/>
      <c r="FYF13" s="318"/>
      <c r="FYG13" s="318"/>
      <c r="FYH13" s="318"/>
      <c r="FYI13" s="318"/>
      <c r="FYJ13" s="318"/>
      <c r="FYK13" s="318"/>
      <c r="FYL13" s="318"/>
      <c r="FYM13" s="318"/>
      <c r="FYN13" s="318"/>
      <c r="FYO13" s="318"/>
      <c r="FYP13" s="318"/>
      <c r="FYQ13" s="318"/>
      <c r="FYR13" s="318"/>
      <c r="FYS13" s="318"/>
      <c r="FYT13" s="318"/>
      <c r="FYU13" s="318"/>
      <c r="FYV13" s="318"/>
      <c r="FYW13" s="318"/>
      <c r="FYX13" s="318"/>
      <c r="FYY13" s="318"/>
      <c r="FYZ13" s="318"/>
      <c r="FZA13" s="318"/>
      <c r="FZB13" s="318"/>
      <c r="FZC13" s="318"/>
      <c r="FZD13" s="318"/>
      <c r="FZE13" s="318"/>
      <c r="FZF13" s="318"/>
      <c r="FZG13" s="318"/>
      <c r="FZH13" s="318"/>
      <c r="FZI13" s="318"/>
      <c r="FZJ13" s="318"/>
      <c r="FZK13" s="318"/>
      <c r="FZL13" s="318"/>
      <c r="FZM13" s="318"/>
      <c r="FZN13" s="318"/>
      <c r="FZO13" s="318"/>
      <c r="FZP13" s="318"/>
      <c r="FZQ13" s="318"/>
      <c r="FZR13" s="318"/>
      <c r="FZS13" s="318"/>
      <c r="FZT13" s="318"/>
      <c r="FZU13" s="318"/>
      <c r="FZV13" s="318"/>
      <c r="FZW13" s="318"/>
      <c r="FZX13" s="318"/>
      <c r="FZY13" s="318"/>
      <c r="FZZ13" s="318"/>
      <c r="GAA13" s="318"/>
      <c r="GAB13" s="318"/>
      <c r="GAC13" s="318"/>
      <c r="GAD13" s="318"/>
      <c r="GAE13" s="318"/>
      <c r="GAF13" s="318"/>
      <c r="GAG13" s="318"/>
      <c r="GAH13" s="318"/>
      <c r="GAI13" s="318"/>
      <c r="GAJ13" s="318"/>
      <c r="GAK13" s="318"/>
      <c r="GAL13" s="318"/>
      <c r="GAM13" s="318"/>
      <c r="GAN13" s="318"/>
      <c r="GAO13" s="318"/>
      <c r="GAP13" s="318"/>
      <c r="GAQ13" s="318"/>
      <c r="GAR13" s="318"/>
      <c r="GAS13" s="318"/>
      <c r="GAT13" s="318"/>
      <c r="GAU13" s="318"/>
      <c r="GAV13" s="318"/>
      <c r="GAW13" s="318"/>
      <c r="GAX13" s="318"/>
      <c r="GAY13" s="318"/>
      <c r="GAZ13" s="318"/>
      <c r="GBA13" s="318"/>
      <c r="GBB13" s="318"/>
      <c r="GBC13" s="318"/>
      <c r="GBD13" s="318"/>
      <c r="GBE13" s="318"/>
      <c r="GBF13" s="318"/>
      <c r="GBG13" s="318"/>
      <c r="GBH13" s="318"/>
      <c r="GBI13" s="318"/>
      <c r="GBJ13" s="318"/>
      <c r="GBK13" s="318"/>
      <c r="GBL13" s="318"/>
      <c r="GBM13" s="318"/>
      <c r="GBN13" s="318"/>
      <c r="GBO13" s="318"/>
      <c r="GBP13" s="318"/>
      <c r="GBQ13" s="318"/>
      <c r="GBR13" s="318"/>
      <c r="GBS13" s="318"/>
      <c r="GBT13" s="318"/>
      <c r="GBU13" s="318"/>
      <c r="GBV13" s="318"/>
      <c r="GBW13" s="318"/>
      <c r="GBX13" s="318"/>
      <c r="GBY13" s="318"/>
      <c r="GBZ13" s="318"/>
      <c r="GCA13" s="318"/>
      <c r="GCB13" s="318"/>
      <c r="GCC13" s="318"/>
      <c r="GCD13" s="318"/>
      <c r="GCE13" s="318"/>
      <c r="GCF13" s="318"/>
      <c r="GCG13" s="318"/>
      <c r="GCH13" s="318"/>
      <c r="GCI13" s="318"/>
      <c r="GCJ13" s="318"/>
      <c r="GCK13" s="318"/>
      <c r="GCL13" s="318"/>
      <c r="GCM13" s="318"/>
      <c r="GCN13" s="318"/>
      <c r="GCO13" s="318"/>
      <c r="GCP13" s="318"/>
      <c r="GCQ13" s="318"/>
      <c r="GCR13" s="318"/>
      <c r="GCS13" s="318"/>
      <c r="GCT13" s="318"/>
      <c r="GCU13" s="318"/>
      <c r="GCV13" s="318"/>
      <c r="GCW13" s="318"/>
      <c r="GCX13" s="318"/>
      <c r="GCY13" s="318"/>
      <c r="GCZ13" s="318"/>
      <c r="GDA13" s="318"/>
      <c r="GDB13" s="318"/>
      <c r="GDC13" s="318"/>
      <c r="GDD13" s="318"/>
      <c r="GDE13" s="318"/>
      <c r="GDF13" s="318"/>
      <c r="GDG13" s="318"/>
      <c r="GDH13" s="318"/>
      <c r="GDI13" s="318"/>
      <c r="GDJ13" s="318"/>
      <c r="GDK13" s="318"/>
      <c r="GDL13" s="318"/>
      <c r="GDM13" s="318"/>
      <c r="GDN13" s="318"/>
      <c r="GDO13" s="318"/>
      <c r="GDP13" s="318"/>
      <c r="GDQ13" s="318"/>
      <c r="GDR13" s="318"/>
      <c r="GDS13" s="318"/>
      <c r="GDT13" s="318"/>
      <c r="GDU13" s="318"/>
      <c r="GDV13" s="318"/>
      <c r="GDW13" s="318"/>
      <c r="GDX13" s="318"/>
      <c r="GDY13" s="318"/>
      <c r="GDZ13" s="318"/>
      <c r="GEA13" s="318"/>
      <c r="GEB13" s="318"/>
      <c r="GEC13" s="318"/>
      <c r="GED13" s="318"/>
      <c r="GEE13" s="318"/>
      <c r="GEF13" s="318"/>
      <c r="GEG13" s="318"/>
      <c r="GEH13" s="318"/>
      <c r="GEI13" s="318"/>
      <c r="GEJ13" s="318"/>
      <c r="GEK13" s="318"/>
      <c r="GEL13" s="318"/>
      <c r="GEM13" s="318"/>
      <c r="GEN13" s="318"/>
      <c r="GEO13" s="318"/>
      <c r="GEP13" s="318"/>
      <c r="GEQ13" s="318"/>
      <c r="GER13" s="318"/>
      <c r="GES13" s="318"/>
      <c r="GET13" s="318"/>
      <c r="GEU13" s="318"/>
      <c r="GEV13" s="318"/>
      <c r="GEW13" s="318"/>
      <c r="GEX13" s="318"/>
      <c r="GEY13" s="318"/>
      <c r="GEZ13" s="318"/>
      <c r="GFA13" s="318"/>
      <c r="GFB13" s="318"/>
      <c r="GFC13" s="318"/>
      <c r="GFD13" s="318"/>
      <c r="GFE13" s="318"/>
      <c r="GFF13" s="318"/>
      <c r="GFG13" s="318"/>
      <c r="GFH13" s="318"/>
      <c r="GFI13" s="318"/>
      <c r="GFJ13" s="318"/>
      <c r="GFK13" s="318"/>
      <c r="GFL13" s="318"/>
      <c r="GFM13" s="318"/>
      <c r="GFN13" s="318"/>
      <c r="GFO13" s="318"/>
      <c r="GFP13" s="318"/>
      <c r="GFQ13" s="318"/>
      <c r="GFR13" s="318"/>
      <c r="GFS13" s="318"/>
      <c r="GFT13" s="318"/>
      <c r="GFU13" s="318"/>
      <c r="GFV13" s="318"/>
      <c r="GFW13" s="318"/>
      <c r="GFX13" s="318"/>
      <c r="GFY13" s="318"/>
      <c r="GFZ13" s="318"/>
      <c r="GGA13" s="318"/>
      <c r="GGB13" s="318"/>
      <c r="GGC13" s="318"/>
      <c r="GGD13" s="318"/>
      <c r="GGE13" s="318"/>
      <c r="GGF13" s="318"/>
      <c r="GGG13" s="318"/>
      <c r="GGH13" s="318"/>
      <c r="GGI13" s="318"/>
      <c r="GGJ13" s="318"/>
      <c r="GGK13" s="318"/>
      <c r="GGL13" s="318"/>
      <c r="GGM13" s="318"/>
      <c r="GGN13" s="318"/>
      <c r="GGO13" s="318"/>
      <c r="GGP13" s="318"/>
      <c r="GGQ13" s="318"/>
      <c r="GGR13" s="318"/>
      <c r="GGS13" s="318"/>
      <c r="GGT13" s="318"/>
      <c r="GGU13" s="318"/>
      <c r="GGV13" s="318"/>
      <c r="GGW13" s="318"/>
      <c r="GGX13" s="318"/>
      <c r="GGY13" s="318"/>
      <c r="GGZ13" s="318"/>
      <c r="GHA13" s="318"/>
      <c r="GHB13" s="318"/>
      <c r="GHC13" s="318"/>
      <c r="GHD13" s="318"/>
      <c r="GHE13" s="318"/>
      <c r="GHF13" s="318"/>
      <c r="GHG13" s="318"/>
      <c r="GHH13" s="318"/>
      <c r="GHI13" s="318"/>
      <c r="GHJ13" s="318"/>
      <c r="GHK13" s="318"/>
      <c r="GHL13" s="318"/>
      <c r="GHM13" s="318"/>
      <c r="GHN13" s="318"/>
      <c r="GHO13" s="318"/>
      <c r="GHP13" s="318"/>
      <c r="GHQ13" s="318"/>
      <c r="GHR13" s="318"/>
      <c r="GHS13" s="318"/>
      <c r="GHT13" s="318"/>
      <c r="GHU13" s="318"/>
      <c r="GHV13" s="318"/>
      <c r="GHW13" s="318"/>
      <c r="GHX13" s="318"/>
      <c r="GHY13" s="318"/>
      <c r="GHZ13" s="318"/>
      <c r="GIA13" s="318"/>
      <c r="GIB13" s="318"/>
      <c r="GIC13" s="318"/>
      <c r="GID13" s="318"/>
      <c r="GIE13" s="318"/>
      <c r="GIF13" s="318"/>
      <c r="GIG13" s="318"/>
      <c r="GIH13" s="318"/>
      <c r="GII13" s="318"/>
      <c r="GIJ13" s="318"/>
      <c r="GIK13" s="318"/>
      <c r="GIL13" s="318"/>
      <c r="GIM13" s="318"/>
      <c r="GIN13" s="318"/>
      <c r="GIO13" s="318"/>
      <c r="GIP13" s="318"/>
      <c r="GIQ13" s="318"/>
      <c r="GIR13" s="318"/>
      <c r="GIS13" s="318"/>
      <c r="GIT13" s="318"/>
      <c r="GIU13" s="318"/>
      <c r="GIV13" s="318"/>
      <c r="GIW13" s="318"/>
      <c r="GIX13" s="318"/>
      <c r="GIY13" s="318"/>
      <c r="GIZ13" s="318"/>
      <c r="GJA13" s="318"/>
      <c r="GJB13" s="318"/>
      <c r="GJC13" s="318"/>
      <c r="GJD13" s="318"/>
      <c r="GJE13" s="318"/>
      <c r="GJF13" s="318"/>
      <c r="GJG13" s="318"/>
      <c r="GJH13" s="318"/>
      <c r="GJI13" s="318"/>
      <c r="GJJ13" s="318"/>
      <c r="GJK13" s="318"/>
      <c r="GJL13" s="318"/>
      <c r="GJM13" s="318"/>
      <c r="GJN13" s="318"/>
      <c r="GJO13" s="318"/>
      <c r="GJP13" s="318"/>
      <c r="GJQ13" s="318"/>
      <c r="GJR13" s="318"/>
      <c r="GJS13" s="318"/>
      <c r="GJT13" s="318"/>
      <c r="GJU13" s="318"/>
      <c r="GJV13" s="318"/>
      <c r="GJW13" s="318"/>
      <c r="GJX13" s="318"/>
      <c r="GJY13" s="318"/>
      <c r="GJZ13" s="318"/>
      <c r="GKA13" s="318"/>
      <c r="GKB13" s="318"/>
      <c r="GKC13" s="318"/>
      <c r="GKD13" s="318"/>
      <c r="GKE13" s="318"/>
      <c r="GKF13" s="318"/>
      <c r="GKG13" s="318"/>
      <c r="GKH13" s="318"/>
      <c r="GKI13" s="318"/>
      <c r="GKJ13" s="318"/>
      <c r="GKK13" s="318"/>
      <c r="GKL13" s="318"/>
      <c r="GKM13" s="318"/>
      <c r="GKN13" s="318"/>
      <c r="GKO13" s="318"/>
      <c r="GKP13" s="318"/>
      <c r="GKQ13" s="318"/>
      <c r="GKR13" s="318"/>
      <c r="GKS13" s="318"/>
      <c r="GKT13" s="318"/>
      <c r="GKU13" s="318"/>
      <c r="GKV13" s="318"/>
      <c r="GKW13" s="318"/>
      <c r="GKX13" s="318"/>
      <c r="GKY13" s="318"/>
      <c r="GKZ13" s="318"/>
      <c r="GLA13" s="318"/>
      <c r="GLB13" s="318"/>
      <c r="GLC13" s="318"/>
      <c r="GLD13" s="318"/>
      <c r="GLE13" s="318"/>
      <c r="GLF13" s="318"/>
      <c r="GLG13" s="318"/>
      <c r="GLH13" s="318"/>
      <c r="GLI13" s="318"/>
      <c r="GLJ13" s="318"/>
      <c r="GLK13" s="318"/>
      <c r="GLL13" s="318"/>
      <c r="GLM13" s="318"/>
      <c r="GLN13" s="318"/>
      <c r="GLO13" s="318"/>
      <c r="GLP13" s="318"/>
      <c r="GLQ13" s="318"/>
      <c r="GLR13" s="318"/>
      <c r="GLS13" s="318"/>
      <c r="GLT13" s="318"/>
      <c r="GLU13" s="318"/>
      <c r="GLV13" s="318"/>
      <c r="GLW13" s="318"/>
      <c r="GLX13" s="318"/>
      <c r="GLY13" s="318"/>
      <c r="GLZ13" s="318"/>
      <c r="GMA13" s="318"/>
      <c r="GMB13" s="318"/>
      <c r="GMC13" s="318"/>
      <c r="GMD13" s="318"/>
      <c r="GME13" s="318"/>
      <c r="GMF13" s="318"/>
      <c r="GMG13" s="318"/>
      <c r="GMH13" s="318"/>
      <c r="GMI13" s="318"/>
      <c r="GMJ13" s="318"/>
      <c r="GMK13" s="318"/>
      <c r="GML13" s="318"/>
      <c r="GMM13" s="318"/>
      <c r="GMN13" s="318"/>
      <c r="GMO13" s="318"/>
      <c r="GMP13" s="318"/>
      <c r="GMQ13" s="318"/>
      <c r="GMR13" s="318"/>
      <c r="GMS13" s="318"/>
      <c r="GMT13" s="318"/>
      <c r="GMU13" s="318"/>
      <c r="GMV13" s="318"/>
      <c r="GMW13" s="318"/>
      <c r="GMX13" s="318"/>
      <c r="GMY13" s="318"/>
      <c r="GMZ13" s="318"/>
      <c r="GNA13" s="318"/>
      <c r="GNB13" s="318"/>
      <c r="GNC13" s="318"/>
      <c r="GND13" s="318"/>
      <c r="GNE13" s="318"/>
      <c r="GNF13" s="318"/>
      <c r="GNG13" s="318"/>
      <c r="GNH13" s="318"/>
      <c r="GNI13" s="318"/>
      <c r="GNJ13" s="318"/>
      <c r="GNK13" s="318"/>
      <c r="GNL13" s="318"/>
      <c r="GNM13" s="318"/>
      <c r="GNN13" s="318"/>
      <c r="GNO13" s="318"/>
      <c r="GNP13" s="318"/>
      <c r="GNQ13" s="318"/>
      <c r="GNR13" s="318"/>
      <c r="GNS13" s="318"/>
      <c r="GNT13" s="318"/>
      <c r="GNU13" s="318"/>
      <c r="GNV13" s="318"/>
      <c r="GNW13" s="318"/>
      <c r="GNX13" s="318"/>
      <c r="GNY13" s="318"/>
      <c r="GNZ13" s="318"/>
      <c r="GOA13" s="318"/>
      <c r="GOB13" s="318"/>
      <c r="GOC13" s="318"/>
      <c r="GOD13" s="318"/>
      <c r="GOE13" s="318"/>
      <c r="GOF13" s="318"/>
      <c r="GOG13" s="318"/>
      <c r="GOH13" s="318"/>
      <c r="GOI13" s="318"/>
      <c r="GOJ13" s="318"/>
      <c r="GOK13" s="318"/>
      <c r="GOL13" s="318"/>
      <c r="GOM13" s="318"/>
      <c r="GON13" s="318"/>
      <c r="GOO13" s="318"/>
      <c r="GOP13" s="318"/>
      <c r="GOQ13" s="318"/>
      <c r="GOR13" s="318"/>
      <c r="GOS13" s="318"/>
      <c r="GOT13" s="318"/>
      <c r="GOU13" s="318"/>
      <c r="GOV13" s="318"/>
      <c r="GOW13" s="318"/>
      <c r="GOX13" s="318"/>
      <c r="GOY13" s="318"/>
      <c r="GOZ13" s="318"/>
      <c r="GPA13" s="318"/>
      <c r="GPB13" s="318"/>
      <c r="GPC13" s="318"/>
      <c r="GPD13" s="318"/>
      <c r="GPE13" s="318"/>
      <c r="GPF13" s="318"/>
      <c r="GPG13" s="318"/>
      <c r="GPH13" s="318"/>
      <c r="GPI13" s="318"/>
      <c r="GPJ13" s="318"/>
      <c r="GPK13" s="318"/>
      <c r="GPL13" s="318"/>
      <c r="GPM13" s="318"/>
      <c r="GPN13" s="318"/>
      <c r="GPO13" s="318"/>
      <c r="GPP13" s="318"/>
      <c r="GPQ13" s="318"/>
      <c r="GPR13" s="318"/>
      <c r="GPS13" s="318"/>
      <c r="GPT13" s="318"/>
      <c r="GPU13" s="318"/>
      <c r="GPV13" s="318"/>
      <c r="GPW13" s="318"/>
      <c r="GPX13" s="318"/>
      <c r="GPY13" s="318"/>
      <c r="GPZ13" s="318"/>
      <c r="GQA13" s="318"/>
      <c r="GQB13" s="318"/>
      <c r="GQC13" s="318"/>
      <c r="GQD13" s="318"/>
      <c r="GQE13" s="318"/>
      <c r="GQF13" s="318"/>
      <c r="GQG13" s="318"/>
      <c r="GQH13" s="318"/>
      <c r="GQI13" s="318"/>
      <c r="GQJ13" s="318"/>
      <c r="GQK13" s="318"/>
      <c r="GQL13" s="318"/>
      <c r="GQM13" s="318"/>
      <c r="GQN13" s="318"/>
      <c r="GQO13" s="318"/>
      <c r="GQP13" s="318"/>
      <c r="GQQ13" s="318"/>
      <c r="GQR13" s="318"/>
      <c r="GQS13" s="318"/>
      <c r="GQT13" s="318"/>
      <c r="GQU13" s="318"/>
      <c r="GQV13" s="318"/>
      <c r="GQW13" s="318"/>
      <c r="GQX13" s="318"/>
      <c r="GQY13" s="318"/>
      <c r="GQZ13" s="318"/>
      <c r="GRA13" s="318"/>
      <c r="GRB13" s="318"/>
      <c r="GRC13" s="318"/>
      <c r="GRD13" s="318"/>
      <c r="GRE13" s="318"/>
      <c r="GRF13" s="318"/>
      <c r="GRG13" s="318"/>
      <c r="GRH13" s="318"/>
      <c r="GRI13" s="318"/>
      <c r="GRJ13" s="318"/>
      <c r="GRK13" s="318"/>
      <c r="GRL13" s="318"/>
      <c r="GRM13" s="318"/>
      <c r="GRN13" s="318"/>
      <c r="GRO13" s="318"/>
      <c r="GRP13" s="318"/>
      <c r="GRQ13" s="318"/>
      <c r="GRR13" s="318"/>
      <c r="GRS13" s="318"/>
      <c r="GRT13" s="318"/>
      <c r="GRU13" s="318"/>
      <c r="GRV13" s="318"/>
      <c r="GRW13" s="318"/>
      <c r="GRX13" s="318"/>
      <c r="GRY13" s="318"/>
      <c r="GRZ13" s="318"/>
      <c r="GSA13" s="318"/>
      <c r="GSB13" s="318"/>
      <c r="GSC13" s="318"/>
      <c r="GSD13" s="318"/>
      <c r="GSE13" s="318"/>
      <c r="GSF13" s="318"/>
      <c r="GSG13" s="318"/>
      <c r="GSH13" s="318"/>
      <c r="GSI13" s="318"/>
      <c r="GSJ13" s="318"/>
      <c r="GSK13" s="318"/>
      <c r="GSL13" s="318"/>
      <c r="GSM13" s="318"/>
      <c r="GSN13" s="318"/>
      <c r="GSO13" s="318"/>
      <c r="GSP13" s="318"/>
      <c r="GSQ13" s="318"/>
      <c r="GSR13" s="318"/>
      <c r="GSS13" s="318"/>
      <c r="GST13" s="318"/>
      <c r="GSU13" s="318"/>
      <c r="GSV13" s="318"/>
      <c r="GSW13" s="318"/>
      <c r="GSX13" s="318"/>
      <c r="GSY13" s="318"/>
      <c r="GSZ13" s="318"/>
      <c r="GTA13" s="318"/>
      <c r="GTB13" s="318"/>
      <c r="GTC13" s="318"/>
      <c r="GTD13" s="318"/>
      <c r="GTE13" s="318"/>
      <c r="GTF13" s="318"/>
      <c r="GTG13" s="318"/>
      <c r="GTH13" s="318"/>
      <c r="GTI13" s="318"/>
      <c r="GTJ13" s="318"/>
      <c r="GTK13" s="318"/>
      <c r="GTL13" s="318"/>
      <c r="GTM13" s="318"/>
      <c r="GTN13" s="318"/>
      <c r="GTO13" s="318"/>
      <c r="GTP13" s="318"/>
      <c r="GTQ13" s="318"/>
      <c r="GTR13" s="318"/>
      <c r="GTS13" s="318"/>
      <c r="GTT13" s="318"/>
      <c r="GTU13" s="318"/>
      <c r="GTV13" s="318"/>
      <c r="GTW13" s="318"/>
      <c r="GTX13" s="318"/>
      <c r="GTY13" s="318"/>
      <c r="GTZ13" s="318"/>
      <c r="GUA13" s="318"/>
      <c r="GUB13" s="318"/>
      <c r="GUC13" s="318"/>
      <c r="GUD13" s="318"/>
      <c r="GUE13" s="318"/>
      <c r="GUF13" s="318"/>
      <c r="GUG13" s="318"/>
      <c r="GUH13" s="318"/>
      <c r="GUI13" s="318"/>
      <c r="GUJ13" s="318"/>
      <c r="GUK13" s="318"/>
      <c r="GUL13" s="318"/>
      <c r="GUM13" s="318"/>
      <c r="GUN13" s="318"/>
      <c r="GUO13" s="318"/>
      <c r="GUP13" s="318"/>
      <c r="GUQ13" s="318"/>
      <c r="GUR13" s="318"/>
      <c r="GUS13" s="318"/>
      <c r="GUT13" s="318"/>
      <c r="GUU13" s="318"/>
      <c r="GUV13" s="318"/>
      <c r="GUW13" s="318"/>
      <c r="GUX13" s="318"/>
      <c r="GUY13" s="318"/>
      <c r="GUZ13" s="318"/>
      <c r="GVA13" s="318"/>
      <c r="GVB13" s="318"/>
      <c r="GVC13" s="318"/>
      <c r="GVD13" s="318"/>
      <c r="GVE13" s="318"/>
      <c r="GVF13" s="318"/>
      <c r="GVG13" s="318"/>
      <c r="GVH13" s="318"/>
      <c r="GVI13" s="318"/>
      <c r="GVJ13" s="318"/>
      <c r="GVK13" s="318"/>
      <c r="GVL13" s="318"/>
      <c r="GVM13" s="318"/>
      <c r="GVN13" s="318"/>
      <c r="GVO13" s="318"/>
      <c r="GVP13" s="318"/>
      <c r="GVQ13" s="318"/>
      <c r="GVR13" s="318"/>
      <c r="GVS13" s="318"/>
      <c r="GVT13" s="318"/>
      <c r="GVU13" s="318"/>
      <c r="GVV13" s="318"/>
      <c r="GVW13" s="318"/>
      <c r="GVX13" s="318"/>
      <c r="GVY13" s="318"/>
      <c r="GVZ13" s="318"/>
      <c r="GWA13" s="318"/>
      <c r="GWB13" s="318"/>
      <c r="GWC13" s="318"/>
      <c r="GWD13" s="318"/>
      <c r="GWE13" s="318"/>
      <c r="GWF13" s="318"/>
      <c r="GWG13" s="318"/>
      <c r="GWH13" s="318"/>
      <c r="GWI13" s="318"/>
      <c r="GWJ13" s="318"/>
      <c r="GWK13" s="318"/>
      <c r="GWL13" s="318"/>
      <c r="GWM13" s="318"/>
      <c r="GWN13" s="318"/>
      <c r="GWO13" s="318"/>
      <c r="GWP13" s="318"/>
      <c r="GWQ13" s="318"/>
      <c r="GWR13" s="318"/>
      <c r="GWS13" s="318"/>
      <c r="GWT13" s="318"/>
      <c r="GWU13" s="318"/>
      <c r="GWV13" s="318"/>
      <c r="GWW13" s="318"/>
      <c r="GWX13" s="318"/>
      <c r="GWY13" s="318"/>
      <c r="GWZ13" s="318"/>
      <c r="GXA13" s="318"/>
      <c r="GXB13" s="318"/>
      <c r="GXC13" s="318"/>
      <c r="GXD13" s="318"/>
      <c r="GXE13" s="318"/>
      <c r="GXF13" s="318"/>
      <c r="GXG13" s="318"/>
      <c r="GXH13" s="318"/>
      <c r="GXI13" s="318"/>
      <c r="GXJ13" s="318"/>
      <c r="GXK13" s="318"/>
      <c r="GXL13" s="318"/>
      <c r="GXM13" s="318"/>
      <c r="GXN13" s="318"/>
      <c r="GXO13" s="318"/>
      <c r="GXP13" s="318"/>
      <c r="GXQ13" s="318"/>
      <c r="GXR13" s="318"/>
      <c r="GXS13" s="318"/>
      <c r="GXT13" s="318"/>
      <c r="GXU13" s="318"/>
      <c r="GXV13" s="318"/>
      <c r="GXW13" s="318"/>
      <c r="GXX13" s="318"/>
      <c r="GXY13" s="318"/>
      <c r="GXZ13" s="318"/>
      <c r="GYA13" s="318"/>
      <c r="GYB13" s="318"/>
      <c r="GYC13" s="318"/>
      <c r="GYD13" s="318"/>
      <c r="GYE13" s="318"/>
      <c r="GYF13" s="318"/>
      <c r="GYG13" s="318"/>
      <c r="GYH13" s="318"/>
      <c r="GYI13" s="318"/>
      <c r="GYJ13" s="318"/>
      <c r="GYK13" s="318"/>
      <c r="GYL13" s="318"/>
      <c r="GYM13" s="318"/>
      <c r="GYN13" s="318"/>
      <c r="GYO13" s="318"/>
      <c r="GYP13" s="318"/>
      <c r="GYQ13" s="318"/>
      <c r="GYR13" s="318"/>
      <c r="GYS13" s="318"/>
      <c r="GYT13" s="318"/>
      <c r="GYU13" s="318"/>
      <c r="GYV13" s="318"/>
      <c r="GYW13" s="318"/>
      <c r="GYX13" s="318"/>
      <c r="GYY13" s="318"/>
      <c r="GYZ13" s="318"/>
      <c r="GZA13" s="318"/>
      <c r="GZB13" s="318"/>
      <c r="GZC13" s="318"/>
      <c r="GZD13" s="318"/>
      <c r="GZE13" s="318"/>
      <c r="GZF13" s="318"/>
      <c r="GZG13" s="318"/>
      <c r="GZH13" s="318"/>
      <c r="GZI13" s="318"/>
      <c r="GZJ13" s="318"/>
      <c r="GZK13" s="318"/>
      <c r="GZL13" s="318"/>
      <c r="GZM13" s="318"/>
      <c r="GZN13" s="318"/>
      <c r="GZO13" s="318"/>
      <c r="GZP13" s="318"/>
      <c r="GZQ13" s="318"/>
      <c r="GZR13" s="318"/>
      <c r="GZS13" s="318"/>
      <c r="GZT13" s="318"/>
      <c r="GZU13" s="318"/>
      <c r="GZV13" s="318"/>
      <c r="GZW13" s="318"/>
      <c r="GZX13" s="318"/>
      <c r="GZY13" s="318"/>
      <c r="GZZ13" s="318"/>
      <c r="HAA13" s="318"/>
      <c r="HAB13" s="318"/>
      <c r="HAC13" s="318"/>
      <c r="HAD13" s="318"/>
      <c r="HAE13" s="318"/>
      <c r="HAF13" s="318"/>
      <c r="HAG13" s="318"/>
      <c r="HAH13" s="318"/>
      <c r="HAI13" s="318"/>
      <c r="HAJ13" s="318"/>
      <c r="HAK13" s="318"/>
      <c r="HAL13" s="318"/>
      <c r="HAM13" s="318"/>
      <c r="HAN13" s="318"/>
      <c r="HAO13" s="318"/>
      <c r="HAP13" s="318"/>
      <c r="HAQ13" s="318"/>
      <c r="HAR13" s="318"/>
      <c r="HAS13" s="318"/>
      <c r="HAT13" s="318"/>
      <c r="HAU13" s="318"/>
      <c r="HAV13" s="318"/>
      <c r="HAW13" s="318"/>
      <c r="HAX13" s="318"/>
      <c r="HAY13" s="318"/>
      <c r="HAZ13" s="318"/>
      <c r="HBA13" s="318"/>
      <c r="HBB13" s="318"/>
      <c r="HBC13" s="318"/>
      <c r="HBD13" s="318"/>
      <c r="HBE13" s="318"/>
      <c r="HBF13" s="318"/>
      <c r="HBG13" s="318"/>
      <c r="HBH13" s="318"/>
      <c r="HBI13" s="318"/>
      <c r="HBJ13" s="318"/>
      <c r="HBK13" s="318"/>
      <c r="HBL13" s="318"/>
      <c r="HBM13" s="318"/>
      <c r="HBN13" s="318"/>
      <c r="HBO13" s="318"/>
      <c r="HBP13" s="318"/>
      <c r="HBQ13" s="318"/>
      <c r="HBR13" s="318"/>
      <c r="HBS13" s="318"/>
      <c r="HBT13" s="318"/>
      <c r="HBU13" s="318"/>
      <c r="HBV13" s="318"/>
      <c r="HBW13" s="318"/>
      <c r="HBX13" s="318"/>
      <c r="HBY13" s="318"/>
      <c r="HBZ13" s="318"/>
      <c r="HCA13" s="318"/>
      <c r="HCB13" s="318"/>
      <c r="HCC13" s="318"/>
      <c r="HCD13" s="318"/>
      <c r="HCE13" s="318"/>
      <c r="HCF13" s="318"/>
      <c r="HCG13" s="318"/>
      <c r="HCH13" s="318"/>
      <c r="HCI13" s="318"/>
      <c r="HCJ13" s="318"/>
      <c r="HCK13" s="318"/>
      <c r="HCL13" s="318"/>
      <c r="HCM13" s="318"/>
      <c r="HCN13" s="318"/>
      <c r="HCO13" s="318"/>
      <c r="HCP13" s="318"/>
      <c r="HCQ13" s="318"/>
      <c r="HCR13" s="318"/>
      <c r="HCS13" s="318"/>
      <c r="HCT13" s="318"/>
      <c r="HCU13" s="318"/>
      <c r="HCV13" s="318"/>
      <c r="HCW13" s="318"/>
      <c r="HCX13" s="318"/>
      <c r="HCY13" s="318"/>
      <c r="HCZ13" s="318"/>
      <c r="HDA13" s="318"/>
      <c r="HDB13" s="318"/>
      <c r="HDC13" s="318"/>
      <c r="HDD13" s="318"/>
      <c r="HDE13" s="318"/>
      <c r="HDF13" s="318"/>
      <c r="HDG13" s="318"/>
      <c r="HDH13" s="318"/>
      <c r="HDI13" s="318"/>
      <c r="HDJ13" s="318"/>
      <c r="HDK13" s="318"/>
      <c r="HDL13" s="318"/>
      <c r="HDM13" s="318"/>
      <c r="HDN13" s="318"/>
      <c r="HDO13" s="318"/>
      <c r="HDP13" s="318"/>
      <c r="HDQ13" s="318"/>
      <c r="HDR13" s="318"/>
      <c r="HDS13" s="318"/>
      <c r="HDT13" s="318"/>
      <c r="HDU13" s="318"/>
      <c r="HDV13" s="318"/>
      <c r="HDW13" s="318"/>
      <c r="HDX13" s="318"/>
      <c r="HDY13" s="318"/>
      <c r="HDZ13" s="318"/>
      <c r="HEA13" s="318"/>
      <c r="HEB13" s="318"/>
      <c r="HEC13" s="318"/>
      <c r="HED13" s="318"/>
      <c r="HEE13" s="318"/>
      <c r="HEF13" s="318"/>
      <c r="HEG13" s="318"/>
      <c r="HEH13" s="318"/>
      <c r="HEI13" s="318"/>
      <c r="HEJ13" s="318"/>
      <c r="HEK13" s="318"/>
      <c r="HEL13" s="318"/>
      <c r="HEM13" s="318"/>
      <c r="HEN13" s="318"/>
      <c r="HEO13" s="318"/>
      <c r="HEP13" s="318"/>
      <c r="HEQ13" s="318"/>
      <c r="HER13" s="318"/>
      <c r="HES13" s="318"/>
      <c r="HET13" s="318"/>
      <c r="HEU13" s="318"/>
      <c r="HEV13" s="318"/>
      <c r="HEW13" s="318"/>
      <c r="HEX13" s="318"/>
      <c r="HEY13" s="318"/>
      <c r="HEZ13" s="318"/>
      <c r="HFA13" s="318"/>
      <c r="HFB13" s="318"/>
      <c r="HFC13" s="318"/>
      <c r="HFD13" s="318"/>
      <c r="HFE13" s="318"/>
      <c r="HFF13" s="318"/>
      <c r="HFG13" s="318"/>
      <c r="HFH13" s="318"/>
      <c r="HFI13" s="318"/>
      <c r="HFJ13" s="318"/>
      <c r="HFK13" s="318"/>
      <c r="HFL13" s="318"/>
      <c r="HFM13" s="318"/>
      <c r="HFN13" s="318"/>
      <c r="HFO13" s="318"/>
      <c r="HFP13" s="318"/>
      <c r="HFQ13" s="318"/>
      <c r="HFR13" s="318"/>
      <c r="HFS13" s="318"/>
      <c r="HFT13" s="318"/>
      <c r="HFU13" s="318"/>
      <c r="HFV13" s="318"/>
      <c r="HFW13" s="318"/>
      <c r="HFX13" s="318"/>
      <c r="HFY13" s="318"/>
      <c r="HFZ13" s="318"/>
      <c r="HGA13" s="318"/>
      <c r="HGB13" s="318"/>
      <c r="HGC13" s="318"/>
      <c r="HGD13" s="318"/>
      <c r="HGE13" s="318"/>
      <c r="HGF13" s="318"/>
      <c r="HGG13" s="318"/>
      <c r="HGH13" s="318"/>
      <c r="HGI13" s="318"/>
      <c r="HGJ13" s="318"/>
      <c r="HGK13" s="318"/>
      <c r="HGL13" s="318"/>
      <c r="HGM13" s="318"/>
      <c r="HGN13" s="318"/>
      <c r="HGO13" s="318"/>
      <c r="HGP13" s="318"/>
      <c r="HGQ13" s="318"/>
      <c r="HGR13" s="318"/>
      <c r="HGS13" s="318"/>
      <c r="HGT13" s="318"/>
      <c r="HGU13" s="318"/>
      <c r="HGV13" s="318"/>
      <c r="HGW13" s="318"/>
      <c r="HGX13" s="318"/>
      <c r="HGY13" s="318"/>
      <c r="HGZ13" s="318"/>
      <c r="HHA13" s="318"/>
      <c r="HHB13" s="318"/>
      <c r="HHC13" s="318"/>
      <c r="HHD13" s="318"/>
      <c r="HHE13" s="318"/>
      <c r="HHF13" s="318"/>
      <c r="HHG13" s="318"/>
      <c r="HHH13" s="318"/>
      <c r="HHI13" s="318"/>
      <c r="HHJ13" s="318"/>
      <c r="HHK13" s="318"/>
      <c r="HHL13" s="318"/>
      <c r="HHM13" s="318"/>
      <c r="HHN13" s="318"/>
      <c r="HHO13" s="318"/>
      <c r="HHP13" s="318"/>
      <c r="HHQ13" s="318"/>
      <c r="HHR13" s="318"/>
      <c r="HHS13" s="318"/>
      <c r="HHT13" s="318"/>
      <c r="HHU13" s="318"/>
      <c r="HHV13" s="318"/>
      <c r="HHW13" s="318"/>
      <c r="HHX13" s="318"/>
      <c r="HHY13" s="318"/>
      <c r="HHZ13" s="318"/>
      <c r="HIA13" s="318"/>
      <c r="HIB13" s="318"/>
      <c r="HIC13" s="318"/>
      <c r="HID13" s="318"/>
      <c r="HIE13" s="318"/>
      <c r="HIF13" s="318"/>
      <c r="HIG13" s="318"/>
      <c r="HIH13" s="318"/>
      <c r="HII13" s="318"/>
      <c r="HIJ13" s="318"/>
      <c r="HIK13" s="318"/>
      <c r="HIL13" s="318"/>
      <c r="HIM13" s="318"/>
      <c r="HIN13" s="318"/>
      <c r="HIO13" s="318"/>
      <c r="HIP13" s="318"/>
      <c r="HIQ13" s="318"/>
      <c r="HIR13" s="318"/>
      <c r="HIS13" s="318"/>
      <c r="HIT13" s="318"/>
      <c r="HIU13" s="318"/>
      <c r="HIV13" s="318"/>
      <c r="HIW13" s="318"/>
      <c r="HIX13" s="318"/>
      <c r="HIY13" s="318"/>
      <c r="HIZ13" s="318"/>
      <c r="HJA13" s="318"/>
      <c r="HJB13" s="318"/>
      <c r="HJC13" s="318"/>
      <c r="HJD13" s="318"/>
      <c r="HJE13" s="318"/>
      <c r="HJF13" s="318"/>
      <c r="HJG13" s="318"/>
      <c r="HJH13" s="318"/>
      <c r="HJI13" s="318"/>
      <c r="HJJ13" s="318"/>
      <c r="HJK13" s="318"/>
      <c r="HJL13" s="318"/>
      <c r="HJM13" s="318"/>
      <c r="HJN13" s="318"/>
      <c r="HJO13" s="318"/>
      <c r="HJP13" s="318"/>
      <c r="HJQ13" s="318"/>
      <c r="HJR13" s="318"/>
      <c r="HJS13" s="318"/>
      <c r="HJT13" s="318"/>
      <c r="HJU13" s="318"/>
      <c r="HJV13" s="318"/>
      <c r="HJW13" s="318"/>
      <c r="HJX13" s="318"/>
      <c r="HJY13" s="318"/>
      <c r="HJZ13" s="318"/>
      <c r="HKA13" s="318"/>
      <c r="HKB13" s="318"/>
      <c r="HKC13" s="318"/>
      <c r="HKD13" s="318"/>
      <c r="HKE13" s="318"/>
      <c r="HKF13" s="318"/>
      <c r="HKG13" s="318"/>
      <c r="HKH13" s="318"/>
      <c r="HKI13" s="318"/>
      <c r="HKJ13" s="318"/>
      <c r="HKK13" s="318"/>
      <c r="HKL13" s="318"/>
      <c r="HKM13" s="318"/>
      <c r="HKN13" s="318"/>
      <c r="HKO13" s="318"/>
      <c r="HKP13" s="318"/>
      <c r="HKQ13" s="318"/>
      <c r="HKR13" s="318"/>
      <c r="HKS13" s="318"/>
      <c r="HKT13" s="318"/>
      <c r="HKU13" s="318"/>
      <c r="HKV13" s="318"/>
      <c r="HKW13" s="318"/>
      <c r="HKX13" s="318"/>
      <c r="HKY13" s="318"/>
      <c r="HKZ13" s="318"/>
      <c r="HLA13" s="318"/>
      <c r="HLB13" s="318"/>
      <c r="HLC13" s="318"/>
      <c r="HLD13" s="318"/>
      <c r="HLE13" s="318"/>
      <c r="HLF13" s="318"/>
      <c r="HLG13" s="318"/>
      <c r="HLH13" s="318"/>
      <c r="HLI13" s="318"/>
      <c r="HLJ13" s="318"/>
      <c r="HLK13" s="318"/>
      <c r="HLL13" s="318"/>
      <c r="HLM13" s="318"/>
      <c r="HLN13" s="318"/>
      <c r="HLO13" s="318"/>
      <c r="HLP13" s="318"/>
      <c r="HLQ13" s="318"/>
      <c r="HLR13" s="318"/>
      <c r="HLS13" s="318"/>
      <c r="HLT13" s="318"/>
      <c r="HLU13" s="318"/>
      <c r="HLV13" s="318"/>
      <c r="HLW13" s="318"/>
      <c r="HLX13" s="318"/>
      <c r="HLY13" s="318"/>
      <c r="HLZ13" s="318"/>
      <c r="HMA13" s="318"/>
      <c r="HMB13" s="318"/>
      <c r="HMC13" s="318"/>
      <c r="HMD13" s="318"/>
      <c r="HME13" s="318"/>
      <c r="HMF13" s="318"/>
      <c r="HMG13" s="318"/>
      <c r="HMH13" s="318"/>
      <c r="HMI13" s="318"/>
      <c r="HMJ13" s="318"/>
      <c r="HMK13" s="318"/>
      <c r="HML13" s="318"/>
      <c r="HMM13" s="318"/>
      <c r="HMN13" s="318"/>
      <c r="HMO13" s="318"/>
      <c r="HMP13" s="318"/>
      <c r="HMQ13" s="318"/>
      <c r="HMR13" s="318"/>
      <c r="HMS13" s="318"/>
      <c r="HMT13" s="318"/>
      <c r="HMU13" s="318"/>
      <c r="HMV13" s="318"/>
      <c r="HMW13" s="318"/>
      <c r="HMX13" s="318"/>
      <c r="HMY13" s="318"/>
      <c r="HMZ13" s="318"/>
      <c r="HNA13" s="318"/>
      <c r="HNB13" s="318"/>
      <c r="HNC13" s="318"/>
      <c r="HND13" s="318"/>
      <c r="HNE13" s="318"/>
      <c r="HNF13" s="318"/>
      <c r="HNG13" s="318"/>
      <c r="HNH13" s="318"/>
      <c r="HNI13" s="318"/>
      <c r="HNJ13" s="318"/>
      <c r="HNK13" s="318"/>
      <c r="HNL13" s="318"/>
      <c r="HNM13" s="318"/>
      <c r="HNN13" s="318"/>
      <c r="HNO13" s="318"/>
      <c r="HNP13" s="318"/>
      <c r="HNQ13" s="318"/>
      <c r="HNR13" s="318"/>
      <c r="HNS13" s="318"/>
      <c r="HNT13" s="318"/>
      <c r="HNU13" s="318"/>
      <c r="HNV13" s="318"/>
      <c r="HNW13" s="318"/>
      <c r="HNX13" s="318"/>
      <c r="HNY13" s="318"/>
      <c r="HNZ13" s="318"/>
      <c r="HOA13" s="318"/>
      <c r="HOB13" s="318"/>
      <c r="HOC13" s="318"/>
      <c r="HOD13" s="318"/>
      <c r="HOE13" s="318"/>
      <c r="HOF13" s="318"/>
      <c r="HOG13" s="318"/>
      <c r="HOH13" s="318"/>
      <c r="HOI13" s="318"/>
      <c r="HOJ13" s="318"/>
      <c r="HOK13" s="318"/>
      <c r="HOL13" s="318"/>
      <c r="HOM13" s="318"/>
      <c r="HON13" s="318"/>
      <c r="HOO13" s="318"/>
      <c r="HOP13" s="318"/>
      <c r="HOQ13" s="318"/>
      <c r="HOR13" s="318"/>
      <c r="HOS13" s="318"/>
      <c r="HOT13" s="318"/>
      <c r="HOU13" s="318"/>
      <c r="HOV13" s="318"/>
      <c r="HOW13" s="318"/>
      <c r="HOX13" s="318"/>
      <c r="HOY13" s="318"/>
      <c r="HOZ13" s="318"/>
      <c r="HPA13" s="318"/>
      <c r="HPB13" s="318"/>
      <c r="HPC13" s="318"/>
      <c r="HPD13" s="318"/>
      <c r="HPE13" s="318"/>
      <c r="HPF13" s="318"/>
      <c r="HPG13" s="318"/>
      <c r="HPH13" s="318"/>
      <c r="HPI13" s="318"/>
      <c r="HPJ13" s="318"/>
      <c r="HPK13" s="318"/>
      <c r="HPL13" s="318"/>
      <c r="HPM13" s="318"/>
      <c r="HPN13" s="318"/>
      <c r="HPO13" s="318"/>
      <c r="HPP13" s="318"/>
      <c r="HPQ13" s="318"/>
      <c r="HPR13" s="318"/>
      <c r="HPS13" s="318"/>
      <c r="HPT13" s="318"/>
      <c r="HPU13" s="318"/>
      <c r="HPV13" s="318"/>
      <c r="HPW13" s="318"/>
      <c r="HPX13" s="318"/>
      <c r="HPY13" s="318"/>
      <c r="HPZ13" s="318"/>
      <c r="HQA13" s="318"/>
      <c r="HQB13" s="318"/>
      <c r="HQC13" s="318"/>
      <c r="HQD13" s="318"/>
      <c r="HQE13" s="318"/>
      <c r="HQF13" s="318"/>
      <c r="HQG13" s="318"/>
      <c r="HQH13" s="318"/>
      <c r="HQI13" s="318"/>
      <c r="HQJ13" s="318"/>
      <c r="HQK13" s="318"/>
      <c r="HQL13" s="318"/>
      <c r="HQM13" s="318"/>
      <c r="HQN13" s="318"/>
      <c r="HQO13" s="318"/>
      <c r="HQP13" s="318"/>
      <c r="HQQ13" s="318"/>
      <c r="HQR13" s="318"/>
      <c r="HQS13" s="318"/>
      <c r="HQT13" s="318"/>
      <c r="HQU13" s="318"/>
      <c r="HQV13" s="318"/>
      <c r="HQW13" s="318"/>
      <c r="HQX13" s="318"/>
      <c r="HQY13" s="318"/>
      <c r="HQZ13" s="318"/>
      <c r="HRA13" s="318"/>
      <c r="HRB13" s="318"/>
      <c r="HRC13" s="318"/>
      <c r="HRD13" s="318"/>
      <c r="HRE13" s="318"/>
      <c r="HRF13" s="318"/>
      <c r="HRG13" s="318"/>
      <c r="HRH13" s="318"/>
      <c r="HRI13" s="318"/>
      <c r="HRJ13" s="318"/>
      <c r="HRK13" s="318"/>
      <c r="HRL13" s="318"/>
      <c r="HRM13" s="318"/>
      <c r="HRN13" s="318"/>
      <c r="HRO13" s="318"/>
      <c r="HRP13" s="318"/>
      <c r="HRQ13" s="318"/>
      <c r="HRR13" s="318"/>
      <c r="HRS13" s="318"/>
      <c r="HRT13" s="318"/>
      <c r="HRU13" s="318"/>
      <c r="HRV13" s="318"/>
      <c r="HRW13" s="318"/>
      <c r="HRX13" s="318"/>
      <c r="HRY13" s="318"/>
      <c r="HRZ13" s="318"/>
      <c r="HSA13" s="318"/>
      <c r="HSB13" s="318"/>
      <c r="HSC13" s="318"/>
      <c r="HSD13" s="318"/>
      <c r="HSE13" s="318"/>
      <c r="HSF13" s="318"/>
      <c r="HSG13" s="318"/>
      <c r="HSH13" s="318"/>
      <c r="HSI13" s="318"/>
      <c r="HSJ13" s="318"/>
      <c r="HSK13" s="318"/>
      <c r="HSL13" s="318"/>
      <c r="HSM13" s="318"/>
      <c r="HSN13" s="318"/>
      <c r="HSO13" s="318"/>
      <c r="HSP13" s="318"/>
      <c r="HSQ13" s="318"/>
      <c r="HSR13" s="318"/>
      <c r="HSS13" s="318"/>
      <c r="HST13" s="318"/>
      <c r="HSU13" s="318"/>
      <c r="HSV13" s="318"/>
      <c r="HSW13" s="318"/>
      <c r="HSX13" s="318"/>
      <c r="HSY13" s="318"/>
      <c r="HSZ13" s="318"/>
      <c r="HTA13" s="318"/>
      <c r="HTB13" s="318"/>
      <c r="HTC13" s="318"/>
      <c r="HTD13" s="318"/>
      <c r="HTE13" s="318"/>
      <c r="HTF13" s="318"/>
      <c r="HTG13" s="318"/>
      <c r="HTH13" s="318"/>
      <c r="HTI13" s="318"/>
      <c r="HTJ13" s="318"/>
      <c r="HTK13" s="318"/>
      <c r="HTL13" s="318"/>
      <c r="HTM13" s="318"/>
      <c r="HTN13" s="318"/>
      <c r="HTO13" s="318"/>
      <c r="HTP13" s="318"/>
      <c r="HTQ13" s="318"/>
      <c r="HTR13" s="318"/>
      <c r="HTS13" s="318"/>
      <c r="HTT13" s="318"/>
      <c r="HTU13" s="318"/>
      <c r="HTV13" s="318"/>
      <c r="HTW13" s="318"/>
      <c r="HTX13" s="318"/>
      <c r="HTY13" s="318"/>
      <c r="HTZ13" s="318"/>
      <c r="HUA13" s="318"/>
      <c r="HUB13" s="318"/>
      <c r="HUC13" s="318"/>
      <c r="HUD13" s="318"/>
      <c r="HUE13" s="318"/>
      <c r="HUF13" s="318"/>
      <c r="HUG13" s="318"/>
      <c r="HUH13" s="318"/>
      <c r="HUI13" s="318"/>
      <c r="HUJ13" s="318"/>
      <c r="HUK13" s="318"/>
      <c r="HUL13" s="318"/>
      <c r="HUM13" s="318"/>
      <c r="HUN13" s="318"/>
      <c r="HUO13" s="318"/>
      <c r="HUP13" s="318"/>
      <c r="HUQ13" s="318"/>
      <c r="HUR13" s="318"/>
      <c r="HUS13" s="318"/>
      <c r="HUT13" s="318"/>
      <c r="HUU13" s="318"/>
      <c r="HUV13" s="318"/>
      <c r="HUW13" s="318"/>
      <c r="HUX13" s="318"/>
      <c r="HUY13" s="318"/>
      <c r="HUZ13" s="318"/>
      <c r="HVA13" s="318"/>
      <c r="HVB13" s="318"/>
      <c r="HVC13" s="318"/>
      <c r="HVD13" s="318"/>
      <c r="HVE13" s="318"/>
      <c r="HVF13" s="318"/>
      <c r="HVG13" s="318"/>
      <c r="HVH13" s="318"/>
      <c r="HVI13" s="318"/>
      <c r="HVJ13" s="318"/>
      <c r="HVK13" s="318"/>
      <c r="HVL13" s="318"/>
      <c r="HVM13" s="318"/>
      <c r="HVN13" s="318"/>
      <c r="HVO13" s="318"/>
      <c r="HVP13" s="318"/>
      <c r="HVQ13" s="318"/>
      <c r="HVR13" s="318"/>
      <c r="HVS13" s="318"/>
      <c r="HVT13" s="318"/>
      <c r="HVU13" s="318"/>
      <c r="HVV13" s="318"/>
      <c r="HVW13" s="318"/>
      <c r="HVX13" s="318"/>
      <c r="HVY13" s="318"/>
      <c r="HVZ13" s="318"/>
      <c r="HWA13" s="318"/>
      <c r="HWB13" s="318"/>
      <c r="HWC13" s="318"/>
      <c r="HWD13" s="318"/>
      <c r="HWE13" s="318"/>
      <c r="HWF13" s="318"/>
      <c r="HWG13" s="318"/>
      <c r="HWH13" s="318"/>
      <c r="HWI13" s="318"/>
      <c r="HWJ13" s="318"/>
      <c r="HWK13" s="318"/>
      <c r="HWL13" s="318"/>
      <c r="HWM13" s="318"/>
      <c r="HWN13" s="318"/>
      <c r="HWO13" s="318"/>
      <c r="HWP13" s="318"/>
      <c r="HWQ13" s="318"/>
      <c r="HWR13" s="318"/>
      <c r="HWS13" s="318"/>
      <c r="HWT13" s="318"/>
      <c r="HWU13" s="318"/>
      <c r="HWV13" s="318"/>
      <c r="HWW13" s="318"/>
      <c r="HWX13" s="318"/>
      <c r="HWY13" s="318"/>
      <c r="HWZ13" s="318"/>
      <c r="HXA13" s="318"/>
      <c r="HXB13" s="318"/>
      <c r="HXC13" s="318"/>
      <c r="HXD13" s="318"/>
      <c r="HXE13" s="318"/>
      <c r="HXF13" s="318"/>
      <c r="HXG13" s="318"/>
      <c r="HXH13" s="318"/>
      <c r="HXI13" s="318"/>
      <c r="HXJ13" s="318"/>
      <c r="HXK13" s="318"/>
      <c r="HXL13" s="318"/>
      <c r="HXM13" s="318"/>
      <c r="HXN13" s="318"/>
      <c r="HXO13" s="318"/>
      <c r="HXP13" s="318"/>
      <c r="HXQ13" s="318"/>
      <c r="HXR13" s="318"/>
      <c r="HXS13" s="318"/>
      <c r="HXT13" s="318"/>
      <c r="HXU13" s="318"/>
      <c r="HXV13" s="318"/>
      <c r="HXW13" s="318"/>
      <c r="HXX13" s="318"/>
      <c r="HXY13" s="318"/>
      <c r="HXZ13" s="318"/>
      <c r="HYA13" s="318"/>
      <c r="HYB13" s="318"/>
      <c r="HYC13" s="318"/>
      <c r="HYD13" s="318"/>
      <c r="HYE13" s="318"/>
      <c r="HYF13" s="318"/>
      <c r="HYG13" s="318"/>
      <c r="HYH13" s="318"/>
      <c r="HYI13" s="318"/>
      <c r="HYJ13" s="318"/>
      <c r="HYK13" s="318"/>
      <c r="HYL13" s="318"/>
      <c r="HYM13" s="318"/>
      <c r="HYN13" s="318"/>
      <c r="HYO13" s="318"/>
      <c r="HYP13" s="318"/>
      <c r="HYQ13" s="318"/>
      <c r="HYR13" s="318"/>
      <c r="HYS13" s="318"/>
      <c r="HYT13" s="318"/>
      <c r="HYU13" s="318"/>
      <c r="HYV13" s="318"/>
      <c r="HYW13" s="318"/>
      <c r="HYX13" s="318"/>
      <c r="HYY13" s="318"/>
      <c r="HYZ13" s="318"/>
      <c r="HZA13" s="318"/>
      <c r="HZB13" s="318"/>
      <c r="HZC13" s="318"/>
      <c r="HZD13" s="318"/>
      <c r="HZE13" s="318"/>
      <c r="HZF13" s="318"/>
      <c r="HZG13" s="318"/>
      <c r="HZH13" s="318"/>
      <c r="HZI13" s="318"/>
      <c r="HZJ13" s="318"/>
      <c r="HZK13" s="318"/>
      <c r="HZL13" s="318"/>
      <c r="HZM13" s="318"/>
      <c r="HZN13" s="318"/>
      <c r="HZO13" s="318"/>
      <c r="HZP13" s="318"/>
      <c r="HZQ13" s="318"/>
      <c r="HZR13" s="318"/>
      <c r="HZS13" s="318"/>
      <c r="HZT13" s="318"/>
      <c r="HZU13" s="318"/>
      <c r="HZV13" s="318"/>
      <c r="HZW13" s="318"/>
      <c r="HZX13" s="318"/>
      <c r="HZY13" s="318"/>
      <c r="HZZ13" s="318"/>
      <c r="IAA13" s="318"/>
      <c r="IAB13" s="318"/>
      <c r="IAC13" s="318"/>
      <c r="IAD13" s="318"/>
      <c r="IAE13" s="318"/>
      <c r="IAF13" s="318"/>
      <c r="IAG13" s="318"/>
      <c r="IAH13" s="318"/>
      <c r="IAI13" s="318"/>
      <c r="IAJ13" s="318"/>
      <c r="IAK13" s="318"/>
      <c r="IAL13" s="318"/>
      <c r="IAM13" s="318"/>
      <c r="IAN13" s="318"/>
      <c r="IAO13" s="318"/>
      <c r="IAP13" s="318"/>
      <c r="IAQ13" s="318"/>
      <c r="IAR13" s="318"/>
      <c r="IAS13" s="318"/>
      <c r="IAT13" s="318"/>
      <c r="IAU13" s="318"/>
      <c r="IAV13" s="318"/>
      <c r="IAW13" s="318"/>
      <c r="IAX13" s="318"/>
      <c r="IAY13" s="318"/>
      <c r="IAZ13" s="318"/>
      <c r="IBA13" s="318"/>
      <c r="IBB13" s="318"/>
      <c r="IBC13" s="318"/>
      <c r="IBD13" s="318"/>
      <c r="IBE13" s="318"/>
      <c r="IBF13" s="318"/>
      <c r="IBG13" s="318"/>
      <c r="IBH13" s="318"/>
      <c r="IBI13" s="318"/>
      <c r="IBJ13" s="318"/>
      <c r="IBK13" s="318"/>
      <c r="IBL13" s="318"/>
      <c r="IBM13" s="318"/>
      <c r="IBN13" s="318"/>
      <c r="IBO13" s="318"/>
      <c r="IBP13" s="318"/>
      <c r="IBQ13" s="318"/>
      <c r="IBR13" s="318"/>
      <c r="IBS13" s="318"/>
      <c r="IBT13" s="318"/>
      <c r="IBU13" s="318"/>
      <c r="IBV13" s="318"/>
      <c r="IBW13" s="318"/>
      <c r="IBX13" s="318"/>
      <c r="IBY13" s="318"/>
      <c r="IBZ13" s="318"/>
      <c r="ICA13" s="318"/>
      <c r="ICB13" s="318"/>
      <c r="ICC13" s="318"/>
      <c r="ICD13" s="318"/>
      <c r="ICE13" s="318"/>
      <c r="ICF13" s="318"/>
      <c r="ICG13" s="318"/>
      <c r="ICH13" s="318"/>
      <c r="ICI13" s="318"/>
      <c r="ICJ13" s="318"/>
      <c r="ICK13" s="318"/>
      <c r="ICL13" s="318"/>
      <c r="ICM13" s="318"/>
      <c r="ICN13" s="318"/>
      <c r="ICO13" s="318"/>
      <c r="ICP13" s="318"/>
      <c r="ICQ13" s="318"/>
      <c r="ICR13" s="318"/>
      <c r="ICS13" s="318"/>
      <c r="ICT13" s="318"/>
      <c r="ICU13" s="318"/>
      <c r="ICV13" s="318"/>
      <c r="ICW13" s="318"/>
      <c r="ICX13" s="318"/>
      <c r="ICY13" s="318"/>
      <c r="ICZ13" s="318"/>
      <c r="IDA13" s="318"/>
      <c r="IDB13" s="318"/>
      <c r="IDC13" s="318"/>
      <c r="IDD13" s="318"/>
      <c r="IDE13" s="318"/>
      <c r="IDF13" s="318"/>
      <c r="IDG13" s="318"/>
      <c r="IDH13" s="318"/>
      <c r="IDI13" s="318"/>
      <c r="IDJ13" s="318"/>
      <c r="IDK13" s="318"/>
      <c r="IDL13" s="318"/>
      <c r="IDM13" s="318"/>
      <c r="IDN13" s="318"/>
      <c r="IDO13" s="318"/>
      <c r="IDP13" s="318"/>
      <c r="IDQ13" s="318"/>
      <c r="IDR13" s="318"/>
      <c r="IDS13" s="318"/>
      <c r="IDT13" s="318"/>
      <c r="IDU13" s="318"/>
      <c r="IDV13" s="318"/>
      <c r="IDW13" s="318"/>
      <c r="IDX13" s="318"/>
      <c r="IDY13" s="318"/>
      <c r="IDZ13" s="318"/>
      <c r="IEA13" s="318"/>
      <c r="IEB13" s="318"/>
      <c r="IEC13" s="318"/>
      <c r="IED13" s="318"/>
      <c r="IEE13" s="318"/>
      <c r="IEF13" s="318"/>
      <c r="IEG13" s="318"/>
      <c r="IEH13" s="318"/>
      <c r="IEI13" s="318"/>
      <c r="IEJ13" s="318"/>
      <c r="IEK13" s="318"/>
      <c r="IEL13" s="318"/>
      <c r="IEM13" s="318"/>
      <c r="IEN13" s="318"/>
      <c r="IEO13" s="318"/>
      <c r="IEP13" s="318"/>
      <c r="IEQ13" s="318"/>
      <c r="IER13" s="318"/>
      <c r="IES13" s="318"/>
      <c r="IET13" s="318"/>
      <c r="IEU13" s="318"/>
      <c r="IEV13" s="318"/>
      <c r="IEW13" s="318"/>
      <c r="IEX13" s="318"/>
      <c r="IEY13" s="318"/>
      <c r="IEZ13" s="318"/>
      <c r="IFA13" s="318"/>
      <c r="IFB13" s="318"/>
      <c r="IFC13" s="318"/>
      <c r="IFD13" s="318"/>
      <c r="IFE13" s="318"/>
      <c r="IFF13" s="318"/>
      <c r="IFG13" s="318"/>
      <c r="IFH13" s="318"/>
      <c r="IFI13" s="318"/>
      <c r="IFJ13" s="318"/>
      <c r="IFK13" s="318"/>
      <c r="IFL13" s="318"/>
      <c r="IFM13" s="318"/>
      <c r="IFN13" s="318"/>
      <c r="IFO13" s="318"/>
      <c r="IFP13" s="318"/>
      <c r="IFQ13" s="318"/>
      <c r="IFR13" s="318"/>
      <c r="IFS13" s="318"/>
      <c r="IFT13" s="318"/>
      <c r="IFU13" s="318"/>
      <c r="IFV13" s="318"/>
      <c r="IFW13" s="318"/>
      <c r="IFX13" s="318"/>
      <c r="IFY13" s="318"/>
      <c r="IFZ13" s="318"/>
      <c r="IGA13" s="318"/>
      <c r="IGB13" s="318"/>
      <c r="IGC13" s="318"/>
      <c r="IGD13" s="318"/>
      <c r="IGE13" s="318"/>
      <c r="IGF13" s="318"/>
      <c r="IGG13" s="318"/>
      <c r="IGH13" s="318"/>
      <c r="IGI13" s="318"/>
      <c r="IGJ13" s="318"/>
      <c r="IGK13" s="318"/>
      <c r="IGL13" s="318"/>
      <c r="IGM13" s="318"/>
      <c r="IGN13" s="318"/>
      <c r="IGO13" s="318"/>
      <c r="IGP13" s="318"/>
      <c r="IGQ13" s="318"/>
      <c r="IGR13" s="318"/>
      <c r="IGS13" s="318"/>
      <c r="IGT13" s="318"/>
      <c r="IGU13" s="318"/>
      <c r="IGV13" s="318"/>
      <c r="IGW13" s="318"/>
      <c r="IGX13" s="318"/>
      <c r="IGY13" s="318"/>
      <c r="IGZ13" s="318"/>
      <c r="IHA13" s="318"/>
      <c r="IHB13" s="318"/>
      <c r="IHC13" s="318"/>
      <c r="IHD13" s="318"/>
      <c r="IHE13" s="318"/>
      <c r="IHF13" s="318"/>
      <c r="IHG13" s="318"/>
      <c r="IHH13" s="318"/>
      <c r="IHI13" s="318"/>
      <c r="IHJ13" s="318"/>
      <c r="IHK13" s="318"/>
      <c r="IHL13" s="318"/>
      <c r="IHM13" s="318"/>
      <c r="IHN13" s="318"/>
      <c r="IHO13" s="318"/>
      <c r="IHP13" s="318"/>
      <c r="IHQ13" s="318"/>
      <c r="IHR13" s="318"/>
      <c r="IHS13" s="318"/>
      <c r="IHT13" s="318"/>
      <c r="IHU13" s="318"/>
      <c r="IHV13" s="318"/>
      <c r="IHW13" s="318"/>
      <c r="IHX13" s="318"/>
      <c r="IHY13" s="318"/>
      <c r="IHZ13" s="318"/>
      <c r="IIA13" s="318"/>
      <c r="IIB13" s="318"/>
      <c r="IIC13" s="318"/>
      <c r="IID13" s="318"/>
      <c r="IIE13" s="318"/>
      <c r="IIF13" s="318"/>
      <c r="IIG13" s="318"/>
      <c r="IIH13" s="318"/>
      <c r="III13" s="318"/>
      <c r="IIJ13" s="318"/>
      <c r="IIK13" s="318"/>
      <c r="IIL13" s="318"/>
      <c r="IIM13" s="318"/>
      <c r="IIN13" s="318"/>
      <c r="IIO13" s="318"/>
      <c r="IIP13" s="318"/>
      <c r="IIQ13" s="318"/>
      <c r="IIR13" s="318"/>
      <c r="IIS13" s="318"/>
      <c r="IIT13" s="318"/>
      <c r="IIU13" s="318"/>
      <c r="IIV13" s="318"/>
      <c r="IIW13" s="318"/>
      <c r="IIX13" s="318"/>
      <c r="IIY13" s="318"/>
      <c r="IIZ13" s="318"/>
      <c r="IJA13" s="318"/>
      <c r="IJB13" s="318"/>
      <c r="IJC13" s="318"/>
      <c r="IJD13" s="318"/>
      <c r="IJE13" s="318"/>
      <c r="IJF13" s="318"/>
      <c r="IJG13" s="318"/>
      <c r="IJH13" s="318"/>
      <c r="IJI13" s="318"/>
      <c r="IJJ13" s="318"/>
      <c r="IJK13" s="318"/>
      <c r="IJL13" s="318"/>
      <c r="IJM13" s="318"/>
      <c r="IJN13" s="318"/>
      <c r="IJO13" s="318"/>
      <c r="IJP13" s="318"/>
      <c r="IJQ13" s="318"/>
      <c r="IJR13" s="318"/>
      <c r="IJS13" s="318"/>
      <c r="IJT13" s="318"/>
      <c r="IJU13" s="318"/>
      <c r="IJV13" s="318"/>
      <c r="IJW13" s="318"/>
      <c r="IJX13" s="318"/>
      <c r="IJY13" s="318"/>
      <c r="IJZ13" s="318"/>
      <c r="IKA13" s="318"/>
      <c r="IKB13" s="318"/>
      <c r="IKC13" s="318"/>
      <c r="IKD13" s="318"/>
      <c r="IKE13" s="318"/>
      <c r="IKF13" s="318"/>
      <c r="IKG13" s="318"/>
      <c r="IKH13" s="318"/>
      <c r="IKI13" s="318"/>
      <c r="IKJ13" s="318"/>
      <c r="IKK13" s="318"/>
      <c r="IKL13" s="318"/>
      <c r="IKM13" s="318"/>
      <c r="IKN13" s="318"/>
      <c r="IKO13" s="318"/>
      <c r="IKP13" s="318"/>
      <c r="IKQ13" s="318"/>
      <c r="IKR13" s="318"/>
      <c r="IKS13" s="318"/>
      <c r="IKT13" s="318"/>
      <c r="IKU13" s="318"/>
      <c r="IKV13" s="318"/>
      <c r="IKW13" s="318"/>
      <c r="IKX13" s="318"/>
      <c r="IKY13" s="318"/>
      <c r="IKZ13" s="318"/>
      <c r="ILA13" s="318"/>
      <c r="ILB13" s="318"/>
      <c r="ILC13" s="318"/>
      <c r="ILD13" s="318"/>
      <c r="ILE13" s="318"/>
      <c r="ILF13" s="318"/>
      <c r="ILG13" s="318"/>
      <c r="ILH13" s="318"/>
      <c r="ILI13" s="318"/>
      <c r="ILJ13" s="318"/>
      <c r="ILK13" s="318"/>
      <c r="ILL13" s="318"/>
      <c r="ILM13" s="318"/>
      <c r="ILN13" s="318"/>
      <c r="ILO13" s="318"/>
      <c r="ILP13" s="318"/>
      <c r="ILQ13" s="318"/>
      <c r="ILR13" s="318"/>
      <c r="ILS13" s="318"/>
      <c r="ILT13" s="318"/>
      <c r="ILU13" s="318"/>
      <c r="ILV13" s="318"/>
      <c r="ILW13" s="318"/>
      <c r="ILX13" s="318"/>
      <c r="ILY13" s="318"/>
      <c r="ILZ13" s="318"/>
      <c r="IMA13" s="318"/>
      <c r="IMB13" s="318"/>
      <c r="IMC13" s="318"/>
      <c r="IMD13" s="318"/>
      <c r="IME13" s="318"/>
      <c r="IMF13" s="318"/>
      <c r="IMG13" s="318"/>
      <c r="IMH13" s="318"/>
      <c r="IMI13" s="318"/>
      <c r="IMJ13" s="318"/>
      <c r="IMK13" s="318"/>
      <c r="IML13" s="318"/>
      <c r="IMM13" s="318"/>
      <c r="IMN13" s="318"/>
      <c r="IMO13" s="318"/>
      <c r="IMP13" s="318"/>
      <c r="IMQ13" s="318"/>
      <c r="IMR13" s="318"/>
      <c r="IMS13" s="318"/>
      <c r="IMT13" s="318"/>
      <c r="IMU13" s="318"/>
      <c r="IMV13" s="318"/>
      <c r="IMW13" s="318"/>
      <c r="IMX13" s="318"/>
      <c r="IMY13" s="318"/>
      <c r="IMZ13" s="318"/>
      <c r="INA13" s="318"/>
      <c r="INB13" s="318"/>
      <c r="INC13" s="318"/>
      <c r="IND13" s="318"/>
      <c r="INE13" s="318"/>
      <c r="INF13" s="318"/>
      <c r="ING13" s="318"/>
      <c r="INH13" s="318"/>
      <c r="INI13" s="318"/>
      <c r="INJ13" s="318"/>
      <c r="INK13" s="318"/>
      <c r="INL13" s="318"/>
      <c r="INM13" s="318"/>
      <c r="INN13" s="318"/>
      <c r="INO13" s="318"/>
      <c r="INP13" s="318"/>
      <c r="INQ13" s="318"/>
      <c r="INR13" s="318"/>
      <c r="INS13" s="318"/>
      <c r="INT13" s="318"/>
      <c r="INU13" s="318"/>
      <c r="INV13" s="318"/>
      <c r="INW13" s="318"/>
      <c r="INX13" s="318"/>
      <c r="INY13" s="318"/>
      <c r="INZ13" s="318"/>
      <c r="IOA13" s="318"/>
      <c r="IOB13" s="318"/>
      <c r="IOC13" s="318"/>
      <c r="IOD13" s="318"/>
      <c r="IOE13" s="318"/>
      <c r="IOF13" s="318"/>
      <c r="IOG13" s="318"/>
      <c r="IOH13" s="318"/>
      <c r="IOI13" s="318"/>
      <c r="IOJ13" s="318"/>
      <c r="IOK13" s="318"/>
      <c r="IOL13" s="318"/>
      <c r="IOM13" s="318"/>
      <c r="ION13" s="318"/>
      <c r="IOO13" s="318"/>
      <c r="IOP13" s="318"/>
      <c r="IOQ13" s="318"/>
      <c r="IOR13" s="318"/>
      <c r="IOS13" s="318"/>
      <c r="IOT13" s="318"/>
      <c r="IOU13" s="318"/>
      <c r="IOV13" s="318"/>
      <c r="IOW13" s="318"/>
      <c r="IOX13" s="318"/>
      <c r="IOY13" s="318"/>
      <c r="IOZ13" s="318"/>
      <c r="IPA13" s="318"/>
      <c r="IPB13" s="318"/>
      <c r="IPC13" s="318"/>
      <c r="IPD13" s="318"/>
      <c r="IPE13" s="318"/>
      <c r="IPF13" s="318"/>
      <c r="IPG13" s="318"/>
      <c r="IPH13" s="318"/>
      <c r="IPI13" s="318"/>
      <c r="IPJ13" s="318"/>
      <c r="IPK13" s="318"/>
      <c r="IPL13" s="318"/>
      <c r="IPM13" s="318"/>
      <c r="IPN13" s="318"/>
      <c r="IPO13" s="318"/>
      <c r="IPP13" s="318"/>
      <c r="IPQ13" s="318"/>
      <c r="IPR13" s="318"/>
      <c r="IPS13" s="318"/>
      <c r="IPT13" s="318"/>
      <c r="IPU13" s="318"/>
      <c r="IPV13" s="318"/>
      <c r="IPW13" s="318"/>
      <c r="IPX13" s="318"/>
      <c r="IPY13" s="318"/>
      <c r="IPZ13" s="318"/>
      <c r="IQA13" s="318"/>
      <c r="IQB13" s="318"/>
      <c r="IQC13" s="318"/>
      <c r="IQD13" s="318"/>
      <c r="IQE13" s="318"/>
      <c r="IQF13" s="318"/>
      <c r="IQG13" s="318"/>
      <c r="IQH13" s="318"/>
      <c r="IQI13" s="318"/>
      <c r="IQJ13" s="318"/>
      <c r="IQK13" s="318"/>
      <c r="IQL13" s="318"/>
      <c r="IQM13" s="318"/>
      <c r="IQN13" s="318"/>
      <c r="IQO13" s="318"/>
      <c r="IQP13" s="318"/>
      <c r="IQQ13" s="318"/>
      <c r="IQR13" s="318"/>
      <c r="IQS13" s="318"/>
      <c r="IQT13" s="318"/>
      <c r="IQU13" s="318"/>
      <c r="IQV13" s="318"/>
      <c r="IQW13" s="318"/>
      <c r="IQX13" s="318"/>
      <c r="IQY13" s="318"/>
      <c r="IQZ13" s="318"/>
      <c r="IRA13" s="318"/>
      <c r="IRB13" s="318"/>
      <c r="IRC13" s="318"/>
      <c r="IRD13" s="318"/>
      <c r="IRE13" s="318"/>
      <c r="IRF13" s="318"/>
      <c r="IRG13" s="318"/>
      <c r="IRH13" s="318"/>
      <c r="IRI13" s="318"/>
      <c r="IRJ13" s="318"/>
      <c r="IRK13" s="318"/>
      <c r="IRL13" s="318"/>
      <c r="IRM13" s="318"/>
      <c r="IRN13" s="318"/>
      <c r="IRO13" s="318"/>
      <c r="IRP13" s="318"/>
      <c r="IRQ13" s="318"/>
      <c r="IRR13" s="318"/>
      <c r="IRS13" s="318"/>
      <c r="IRT13" s="318"/>
      <c r="IRU13" s="318"/>
      <c r="IRV13" s="318"/>
      <c r="IRW13" s="318"/>
      <c r="IRX13" s="318"/>
      <c r="IRY13" s="318"/>
      <c r="IRZ13" s="318"/>
      <c r="ISA13" s="318"/>
      <c r="ISB13" s="318"/>
      <c r="ISC13" s="318"/>
      <c r="ISD13" s="318"/>
      <c r="ISE13" s="318"/>
      <c r="ISF13" s="318"/>
      <c r="ISG13" s="318"/>
      <c r="ISH13" s="318"/>
      <c r="ISI13" s="318"/>
      <c r="ISJ13" s="318"/>
      <c r="ISK13" s="318"/>
      <c r="ISL13" s="318"/>
      <c r="ISM13" s="318"/>
      <c r="ISN13" s="318"/>
      <c r="ISO13" s="318"/>
      <c r="ISP13" s="318"/>
      <c r="ISQ13" s="318"/>
      <c r="ISR13" s="318"/>
      <c r="ISS13" s="318"/>
      <c r="IST13" s="318"/>
      <c r="ISU13" s="318"/>
      <c r="ISV13" s="318"/>
      <c r="ISW13" s="318"/>
      <c r="ISX13" s="318"/>
      <c r="ISY13" s="318"/>
      <c r="ISZ13" s="318"/>
      <c r="ITA13" s="318"/>
      <c r="ITB13" s="318"/>
      <c r="ITC13" s="318"/>
      <c r="ITD13" s="318"/>
      <c r="ITE13" s="318"/>
      <c r="ITF13" s="318"/>
      <c r="ITG13" s="318"/>
      <c r="ITH13" s="318"/>
      <c r="ITI13" s="318"/>
      <c r="ITJ13" s="318"/>
      <c r="ITK13" s="318"/>
      <c r="ITL13" s="318"/>
      <c r="ITM13" s="318"/>
      <c r="ITN13" s="318"/>
      <c r="ITO13" s="318"/>
      <c r="ITP13" s="318"/>
      <c r="ITQ13" s="318"/>
      <c r="ITR13" s="318"/>
      <c r="ITS13" s="318"/>
      <c r="ITT13" s="318"/>
      <c r="ITU13" s="318"/>
      <c r="ITV13" s="318"/>
      <c r="ITW13" s="318"/>
      <c r="ITX13" s="318"/>
      <c r="ITY13" s="318"/>
      <c r="ITZ13" s="318"/>
      <c r="IUA13" s="318"/>
      <c r="IUB13" s="318"/>
      <c r="IUC13" s="318"/>
      <c r="IUD13" s="318"/>
      <c r="IUE13" s="318"/>
      <c r="IUF13" s="318"/>
      <c r="IUG13" s="318"/>
      <c r="IUH13" s="318"/>
      <c r="IUI13" s="318"/>
      <c r="IUJ13" s="318"/>
      <c r="IUK13" s="318"/>
      <c r="IUL13" s="318"/>
      <c r="IUM13" s="318"/>
      <c r="IUN13" s="318"/>
      <c r="IUO13" s="318"/>
      <c r="IUP13" s="318"/>
      <c r="IUQ13" s="318"/>
      <c r="IUR13" s="318"/>
      <c r="IUS13" s="318"/>
      <c r="IUT13" s="318"/>
      <c r="IUU13" s="318"/>
      <c r="IUV13" s="318"/>
      <c r="IUW13" s="318"/>
      <c r="IUX13" s="318"/>
      <c r="IUY13" s="318"/>
      <c r="IUZ13" s="318"/>
      <c r="IVA13" s="318"/>
      <c r="IVB13" s="318"/>
      <c r="IVC13" s="318"/>
      <c r="IVD13" s="318"/>
      <c r="IVE13" s="318"/>
      <c r="IVF13" s="318"/>
      <c r="IVG13" s="318"/>
      <c r="IVH13" s="318"/>
      <c r="IVI13" s="318"/>
      <c r="IVJ13" s="318"/>
      <c r="IVK13" s="318"/>
      <c r="IVL13" s="318"/>
      <c r="IVM13" s="318"/>
      <c r="IVN13" s="318"/>
      <c r="IVO13" s="318"/>
      <c r="IVP13" s="318"/>
      <c r="IVQ13" s="318"/>
      <c r="IVR13" s="318"/>
      <c r="IVS13" s="318"/>
      <c r="IVT13" s="318"/>
      <c r="IVU13" s="318"/>
      <c r="IVV13" s="318"/>
      <c r="IVW13" s="318"/>
      <c r="IVX13" s="318"/>
      <c r="IVY13" s="318"/>
      <c r="IVZ13" s="318"/>
      <c r="IWA13" s="318"/>
      <c r="IWB13" s="318"/>
      <c r="IWC13" s="318"/>
      <c r="IWD13" s="318"/>
      <c r="IWE13" s="318"/>
      <c r="IWF13" s="318"/>
      <c r="IWG13" s="318"/>
      <c r="IWH13" s="318"/>
      <c r="IWI13" s="318"/>
      <c r="IWJ13" s="318"/>
      <c r="IWK13" s="318"/>
      <c r="IWL13" s="318"/>
      <c r="IWM13" s="318"/>
      <c r="IWN13" s="318"/>
      <c r="IWO13" s="318"/>
      <c r="IWP13" s="318"/>
      <c r="IWQ13" s="318"/>
      <c r="IWR13" s="318"/>
      <c r="IWS13" s="318"/>
      <c r="IWT13" s="318"/>
      <c r="IWU13" s="318"/>
      <c r="IWV13" s="318"/>
      <c r="IWW13" s="318"/>
      <c r="IWX13" s="318"/>
      <c r="IWY13" s="318"/>
      <c r="IWZ13" s="318"/>
      <c r="IXA13" s="318"/>
      <c r="IXB13" s="318"/>
      <c r="IXC13" s="318"/>
      <c r="IXD13" s="318"/>
      <c r="IXE13" s="318"/>
      <c r="IXF13" s="318"/>
      <c r="IXG13" s="318"/>
      <c r="IXH13" s="318"/>
      <c r="IXI13" s="318"/>
      <c r="IXJ13" s="318"/>
      <c r="IXK13" s="318"/>
      <c r="IXL13" s="318"/>
      <c r="IXM13" s="318"/>
      <c r="IXN13" s="318"/>
      <c r="IXO13" s="318"/>
      <c r="IXP13" s="318"/>
      <c r="IXQ13" s="318"/>
      <c r="IXR13" s="318"/>
      <c r="IXS13" s="318"/>
      <c r="IXT13" s="318"/>
      <c r="IXU13" s="318"/>
      <c r="IXV13" s="318"/>
      <c r="IXW13" s="318"/>
      <c r="IXX13" s="318"/>
      <c r="IXY13" s="318"/>
      <c r="IXZ13" s="318"/>
      <c r="IYA13" s="318"/>
      <c r="IYB13" s="318"/>
      <c r="IYC13" s="318"/>
      <c r="IYD13" s="318"/>
      <c r="IYE13" s="318"/>
      <c r="IYF13" s="318"/>
      <c r="IYG13" s="318"/>
      <c r="IYH13" s="318"/>
      <c r="IYI13" s="318"/>
      <c r="IYJ13" s="318"/>
      <c r="IYK13" s="318"/>
      <c r="IYL13" s="318"/>
      <c r="IYM13" s="318"/>
      <c r="IYN13" s="318"/>
      <c r="IYO13" s="318"/>
      <c r="IYP13" s="318"/>
      <c r="IYQ13" s="318"/>
      <c r="IYR13" s="318"/>
      <c r="IYS13" s="318"/>
      <c r="IYT13" s="318"/>
      <c r="IYU13" s="318"/>
      <c r="IYV13" s="318"/>
      <c r="IYW13" s="318"/>
      <c r="IYX13" s="318"/>
      <c r="IYY13" s="318"/>
      <c r="IYZ13" s="318"/>
      <c r="IZA13" s="318"/>
      <c r="IZB13" s="318"/>
      <c r="IZC13" s="318"/>
      <c r="IZD13" s="318"/>
      <c r="IZE13" s="318"/>
      <c r="IZF13" s="318"/>
      <c r="IZG13" s="318"/>
      <c r="IZH13" s="318"/>
      <c r="IZI13" s="318"/>
      <c r="IZJ13" s="318"/>
      <c r="IZK13" s="318"/>
      <c r="IZL13" s="318"/>
      <c r="IZM13" s="318"/>
      <c r="IZN13" s="318"/>
      <c r="IZO13" s="318"/>
      <c r="IZP13" s="318"/>
      <c r="IZQ13" s="318"/>
      <c r="IZR13" s="318"/>
      <c r="IZS13" s="318"/>
      <c r="IZT13" s="318"/>
      <c r="IZU13" s="318"/>
      <c r="IZV13" s="318"/>
      <c r="IZW13" s="318"/>
      <c r="IZX13" s="318"/>
      <c r="IZY13" s="318"/>
      <c r="IZZ13" s="318"/>
      <c r="JAA13" s="318"/>
      <c r="JAB13" s="318"/>
      <c r="JAC13" s="318"/>
      <c r="JAD13" s="318"/>
      <c r="JAE13" s="318"/>
      <c r="JAF13" s="318"/>
      <c r="JAG13" s="318"/>
      <c r="JAH13" s="318"/>
      <c r="JAI13" s="318"/>
      <c r="JAJ13" s="318"/>
      <c r="JAK13" s="318"/>
      <c r="JAL13" s="318"/>
      <c r="JAM13" s="318"/>
      <c r="JAN13" s="318"/>
      <c r="JAO13" s="318"/>
      <c r="JAP13" s="318"/>
      <c r="JAQ13" s="318"/>
      <c r="JAR13" s="318"/>
      <c r="JAS13" s="318"/>
      <c r="JAT13" s="318"/>
      <c r="JAU13" s="318"/>
      <c r="JAV13" s="318"/>
      <c r="JAW13" s="318"/>
      <c r="JAX13" s="318"/>
      <c r="JAY13" s="318"/>
      <c r="JAZ13" s="318"/>
      <c r="JBA13" s="318"/>
      <c r="JBB13" s="318"/>
      <c r="JBC13" s="318"/>
      <c r="JBD13" s="318"/>
      <c r="JBE13" s="318"/>
      <c r="JBF13" s="318"/>
      <c r="JBG13" s="318"/>
      <c r="JBH13" s="318"/>
      <c r="JBI13" s="318"/>
      <c r="JBJ13" s="318"/>
      <c r="JBK13" s="318"/>
      <c r="JBL13" s="318"/>
      <c r="JBM13" s="318"/>
      <c r="JBN13" s="318"/>
      <c r="JBO13" s="318"/>
      <c r="JBP13" s="318"/>
      <c r="JBQ13" s="318"/>
      <c r="JBR13" s="318"/>
      <c r="JBS13" s="318"/>
      <c r="JBT13" s="318"/>
      <c r="JBU13" s="318"/>
      <c r="JBV13" s="318"/>
      <c r="JBW13" s="318"/>
      <c r="JBX13" s="318"/>
      <c r="JBY13" s="318"/>
      <c r="JBZ13" s="318"/>
      <c r="JCA13" s="318"/>
      <c r="JCB13" s="318"/>
      <c r="JCC13" s="318"/>
      <c r="JCD13" s="318"/>
      <c r="JCE13" s="318"/>
      <c r="JCF13" s="318"/>
      <c r="JCG13" s="318"/>
      <c r="JCH13" s="318"/>
      <c r="JCI13" s="318"/>
      <c r="JCJ13" s="318"/>
      <c r="JCK13" s="318"/>
      <c r="JCL13" s="318"/>
      <c r="JCM13" s="318"/>
      <c r="JCN13" s="318"/>
      <c r="JCO13" s="318"/>
      <c r="JCP13" s="318"/>
      <c r="JCQ13" s="318"/>
      <c r="JCR13" s="318"/>
      <c r="JCS13" s="318"/>
      <c r="JCT13" s="318"/>
      <c r="JCU13" s="318"/>
      <c r="JCV13" s="318"/>
      <c r="JCW13" s="318"/>
      <c r="JCX13" s="318"/>
      <c r="JCY13" s="318"/>
      <c r="JCZ13" s="318"/>
      <c r="JDA13" s="318"/>
      <c r="JDB13" s="318"/>
      <c r="JDC13" s="318"/>
      <c r="JDD13" s="318"/>
      <c r="JDE13" s="318"/>
      <c r="JDF13" s="318"/>
      <c r="JDG13" s="318"/>
      <c r="JDH13" s="318"/>
      <c r="JDI13" s="318"/>
      <c r="JDJ13" s="318"/>
      <c r="JDK13" s="318"/>
      <c r="JDL13" s="318"/>
      <c r="JDM13" s="318"/>
      <c r="JDN13" s="318"/>
      <c r="JDO13" s="318"/>
      <c r="JDP13" s="318"/>
      <c r="JDQ13" s="318"/>
      <c r="JDR13" s="318"/>
      <c r="JDS13" s="318"/>
      <c r="JDT13" s="318"/>
      <c r="JDU13" s="318"/>
      <c r="JDV13" s="318"/>
      <c r="JDW13" s="318"/>
      <c r="JDX13" s="318"/>
      <c r="JDY13" s="318"/>
      <c r="JDZ13" s="318"/>
      <c r="JEA13" s="318"/>
      <c r="JEB13" s="318"/>
      <c r="JEC13" s="318"/>
      <c r="JED13" s="318"/>
      <c r="JEE13" s="318"/>
      <c r="JEF13" s="318"/>
      <c r="JEG13" s="318"/>
      <c r="JEH13" s="318"/>
      <c r="JEI13" s="318"/>
      <c r="JEJ13" s="318"/>
      <c r="JEK13" s="318"/>
      <c r="JEL13" s="318"/>
      <c r="JEM13" s="318"/>
      <c r="JEN13" s="318"/>
      <c r="JEO13" s="318"/>
      <c r="JEP13" s="318"/>
      <c r="JEQ13" s="318"/>
      <c r="JER13" s="318"/>
      <c r="JES13" s="318"/>
      <c r="JET13" s="318"/>
      <c r="JEU13" s="318"/>
      <c r="JEV13" s="318"/>
      <c r="JEW13" s="318"/>
      <c r="JEX13" s="318"/>
      <c r="JEY13" s="318"/>
      <c r="JEZ13" s="318"/>
      <c r="JFA13" s="318"/>
      <c r="JFB13" s="318"/>
      <c r="JFC13" s="318"/>
      <c r="JFD13" s="318"/>
      <c r="JFE13" s="318"/>
      <c r="JFF13" s="318"/>
      <c r="JFG13" s="318"/>
      <c r="JFH13" s="318"/>
      <c r="JFI13" s="318"/>
      <c r="JFJ13" s="318"/>
      <c r="JFK13" s="318"/>
      <c r="JFL13" s="318"/>
      <c r="JFM13" s="318"/>
      <c r="JFN13" s="318"/>
      <c r="JFO13" s="318"/>
      <c r="JFP13" s="318"/>
      <c r="JFQ13" s="318"/>
      <c r="JFR13" s="318"/>
      <c r="JFS13" s="318"/>
      <c r="JFT13" s="318"/>
      <c r="JFU13" s="318"/>
      <c r="JFV13" s="318"/>
      <c r="JFW13" s="318"/>
      <c r="JFX13" s="318"/>
      <c r="JFY13" s="318"/>
      <c r="JFZ13" s="318"/>
      <c r="JGA13" s="318"/>
      <c r="JGB13" s="318"/>
      <c r="JGC13" s="318"/>
      <c r="JGD13" s="318"/>
      <c r="JGE13" s="318"/>
      <c r="JGF13" s="318"/>
      <c r="JGG13" s="318"/>
      <c r="JGH13" s="318"/>
      <c r="JGI13" s="318"/>
      <c r="JGJ13" s="318"/>
      <c r="JGK13" s="318"/>
      <c r="JGL13" s="318"/>
      <c r="JGM13" s="318"/>
      <c r="JGN13" s="318"/>
      <c r="JGO13" s="318"/>
      <c r="JGP13" s="318"/>
      <c r="JGQ13" s="318"/>
      <c r="JGR13" s="318"/>
      <c r="JGS13" s="318"/>
      <c r="JGT13" s="318"/>
      <c r="JGU13" s="318"/>
      <c r="JGV13" s="318"/>
      <c r="JGW13" s="318"/>
      <c r="JGX13" s="318"/>
      <c r="JGY13" s="318"/>
      <c r="JGZ13" s="318"/>
      <c r="JHA13" s="318"/>
      <c r="JHB13" s="318"/>
      <c r="JHC13" s="318"/>
      <c r="JHD13" s="318"/>
      <c r="JHE13" s="318"/>
      <c r="JHF13" s="318"/>
      <c r="JHG13" s="318"/>
      <c r="JHH13" s="318"/>
      <c r="JHI13" s="318"/>
      <c r="JHJ13" s="318"/>
      <c r="JHK13" s="318"/>
      <c r="JHL13" s="318"/>
      <c r="JHM13" s="318"/>
      <c r="JHN13" s="318"/>
      <c r="JHO13" s="318"/>
      <c r="JHP13" s="318"/>
      <c r="JHQ13" s="318"/>
      <c r="JHR13" s="318"/>
      <c r="JHS13" s="318"/>
      <c r="JHT13" s="318"/>
      <c r="JHU13" s="318"/>
      <c r="JHV13" s="318"/>
      <c r="JHW13" s="318"/>
      <c r="JHX13" s="318"/>
      <c r="JHY13" s="318"/>
      <c r="JHZ13" s="318"/>
      <c r="JIA13" s="318"/>
      <c r="JIB13" s="318"/>
      <c r="JIC13" s="318"/>
      <c r="JID13" s="318"/>
      <c r="JIE13" s="318"/>
      <c r="JIF13" s="318"/>
      <c r="JIG13" s="318"/>
      <c r="JIH13" s="318"/>
      <c r="JII13" s="318"/>
      <c r="JIJ13" s="318"/>
      <c r="JIK13" s="318"/>
      <c r="JIL13" s="318"/>
      <c r="JIM13" s="318"/>
      <c r="JIN13" s="318"/>
      <c r="JIO13" s="318"/>
      <c r="JIP13" s="318"/>
      <c r="JIQ13" s="318"/>
      <c r="JIR13" s="318"/>
      <c r="JIS13" s="318"/>
      <c r="JIT13" s="318"/>
      <c r="JIU13" s="318"/>
      <c r="JIV13" s="318"/>
      <c r="JIW13" s="318"/>
      <c r="JIX13" s="318"/>
      <c r="JIY13" s="318"/>
      <c r="JIZ13" s="318"/>
      <c r="JJA13" s="318"/>
      <c r="JJB13" s="318"/>
      <c r="JJC13" s="318"/>
      <c r="JJD13" s="318"/>
      <c r="JJE13" s="318"/>
      <c r="JJF13" s="318"/>
      <c r="JJG13" s="318"/>
      <c r="JJH13" s="318"/>
      <c r="JJI13" s="318"/>
      <c r="JJJ13" s="318"/>
      <c r="JJK13" s="318"/>
      <c r="JJL13" s="318"/>
      <c r="JJM13" s="318"/>
      <c r="JJN13" s="318"/>
      <c r="JJO13" s="318"/>
      <c r="JJP13" s="318"/>
      <c r="JJQ13" s="318"/>
      <c r="JJR13" s="318"/>
      <c r="JJS13" s="318"/>
      <c r="JJT13" s="318"/>
      <c r="JJU13" s="318"/>
      <c r="JJV13" s="318"/>
      <c r="JJW13" s="318"/>
      <c r="JJX13" s="318"/>
      <c r="JJY13" s="318"/>
      <c r="JJZ13" s="318"/>
      <c r="JKA13" s="318"/>
      <c r="JKB13" s="318"/>
      <c r="JKC13" s="318"/>
      <c r="JKD13" s="318"/>
      <c r="JKE13" s="318"/>
      <c r="JKF13" s="318"/>
      <c r="JKG13" s="318"/>
      <c r="JKH13" s="318"/>
      <c r="JKI13" s="318"/>
      <c r="JKJ13" s="318"/>
      <c r="JKK13" s="318"/>
      <c r="JKL13" s="318"/>
      <c r="JKM13" s="318"/>
      <c r="JKN13" s="318"/>
      <c r="JKO13" s="318"/>
      <c r="JKP13" s="318"/>
      <c r="JKQ13" s="318"/>
      <c r="JKR13" s="318"/>
      <c r="JKS13" s="318"/>
      <c r="JKT13" s="318"/>
      <c r="JKU13" s="318"/>
      <c r="JKV13" s="318"/>
      <c r="JKW13" s="318"/>
      <c r="JKX13" s="318"/>
      <c r="JKY13" s="318"/>
      <c r="JKZ13" s="318"/>
      <c r="JLA13" s="318"/>
      <c r="JLB13" s="318"/>
      <c r="JLC13" s="318"/>
      <c r="JLD13" s="318"/>
      <c r="JLE13" s="318"/>
      <c r="JLF13" s="318"/>
      <c r="JLG13" s="318"/>
      <c r="JLH13" s="318"/>
      <c r="JLI13" s="318"/>
      <c r="JLJ13" s="318"/>
      <c r="JLK13" s="318"/>
      <c r="JLL13" s="318"/>
      <c r="JLM13" s="318"/>
      <c r="JLN13" s="318"/>
      <c r="JLO13" s="318"/>
      <c r="JLP13" s="318"/>
      <c r="JLQ13" s="318"/>
      <c r="JLR13" s="318"/>
      <c r="JLS13" s="318"/>
      <c r="JLT13" s="318"/>
      <c r="JLU13" s="318"/>
      <c r="JLV13" s="318"/>
      <c r="JLW13" s="318"/>
      <c r="JLX13" s="318"/>
      <c r="JLY13" s="318"/>
      <c r="JLZ13" s="318"/>
      <c r="JMA13" s="318"/>
      <c r="JMB13" s="318"/>
      <c r="JMC13" s="318"/>
      <c r="JMD13" s="318"/>
      <c r="JME13" s="318"/>
      <c r="JMF13" s="318"/>
      <c r="JMG13" s="318"/>
      <c r="JMH13" s="318"/>
      <c r="JMI13" s="318"/>
      <c r="JMJ13" s="318"/>
      <c r="JMK13" s="318"/>
      <c r="JML13" s="318"/>
      <c r="JMM13" s="318"/>
      <c r="JMN13" s="318"/>
      <c r="JMO13" s="318"/>
      <c r="JMP13" s="318"/>
      <c r="JMQ13" s="318"/>
      <c r="JMR13" s="318"/>
      <c r="JMS13" s="318"/>
      <c r="JMT13" s="318"/>
      <c r="JMU13" s="318"/>
      <c r="JMV13" s="318"/>
      <c r="JMW13" s="318"/>
      <c r="JMX13" s="318"/>
      <c r="JMY13" s="318"/>
      <c r="JMZ13" s="318"/>
      <c r="JNA13" s="318"/>
      <c r="JNB13" s="318"/>
      <c r="JNC13" s="318"/>
      <c r="JND13" s="318"/>
      <c r="JNE13" s="318"/>
      <c r="JNF13" s="318"/>
      <c r="JNG13" s="318"/>
      <c r="JNH13" s="318"/>
      <c r="JNI13" s="318"/>
      <c r="JNJ13" s="318"/>
      <c r="JNK13" s="318"/>
      <c r="JNL13" s="318"/>
      <c r="JNM13" s="318"/>
      <c r="JNN13" s="318"/>
      <c r="JNO13" s="318"/>
      <c r="JNP13" s="318"/>
      <c r="JNQ13" s="318"/>
      <c r="JNR13" s="318"/>
      <c r="JNS13" s="318"/>
      <c r="JNT13" s="318"/>
      <c r="JNU13" s="318"/>
      <c r="JNV13" s="318"/>
      <c r="JNW13" s="318"/>
      <c r="JNX13" s="318"/>
      <c r="JNY13" s="318"/>
      <c r="JNZ13" s="318"/>
      <c r="JOA13" s="318"/>
      <c r="JOB13" s="318"/>
      <c r="JOC13" s="318"/>
      <c r="JOD13" s="318"/>
      <c r="JOE13" s="318"/>
      <c r="JOF13" s="318"/>
      <c r="JOG13" s="318"/>
      <c r="JOH13" s="318"/>
      <c r="JOI13" s="318"/>
      <c r="JOJ13" s="318"/>
      <c r="JOK13" s="318"/>
      <c r="JOL13" s="318"/>
      <c r="JOM13" s="318"/>
      <c r="JON13" s="318"/>
      <c r="JOO13" s="318"/>
      <c r="JOP13" s="318"/>
      <c r="JOQ13" s="318"/>
      <c r="JOR13" s="318"/>
      <c r="JOS13" s="318"/>
      <c r="JOT13" s="318"/>
      <c r="JOU13" s="318"/>
      <c r="JOV13" s="318"/>
      <c r="JOW13" s="318"/>
      <c r="JOX13" s="318"/>
      <c r="JOY13" s="318"/>
      <c r="JOZ13" s="318"/>
      <c r="JPA13" s="318"/>
      <c r="JPB13" s="318"/>
      <c r="JPC13" s="318"/>
      <c r="JPD13" s="318"/>
      <c r="JPE13" s="318"/>
      <c r="JPF13" s="318"/>
      <c r="JPG13" s="318"/>
      <c r="JPH13" s="318"/>
      <c r="JPI13" s="318"/>
      <c r="JPJ13" s="318"/>
      <c r="JPK13" s="318"/>
      <c r="JPL13" s="318"/>
      <c r="JPM13" s="318"/>
      <c r="JPN13" s="318"/>
      <c r="JPO13" s="318"/>
      <c r="JPP13" s="318"/>
      <c r="JPQ13" s="318"/>
      <c r="JPR13" s="318"/>
      <c r="JPS13" s="318"/>
      <c r="JPT13" s="318"/>
      <c r="JPU13" s="318"/>
      <c r="JPV13" s="318"/>
      <c r="JPW13" s="318"/>
      <c r="JPX13" s="318"/>
      <c r="JPY13" s="318"/>
      <c r="JPZ13" s="318"/>
      <c r="JQA13" s="318"/>
      <c r="JQB13" s="318"/>
      <c r="JQC13" s="318"/>
      <c r="JQD13" s="318"/>
      <c r="JQE13" s="318"/>
      <c r="JQF13" s="318"/>
      <c r="JQG13" s="318"/>
      <c r="JQH13" s="318"/>
      <c r="JQI13" s="318"/>
      <c r="JQJ13" s="318"/>
      <c r="JQK13" s="318"/>
      <c r="JQL13" s="318"/>
      <c r="JQM13" s="318"/>
      <c r="JQN13" s="318"/>
      <c r="JQO13" s="318"/>
      <c r="JQP13" s="318"/>
      <c r="JQQ13" s="318"/>
      <c r="JQR13" s="318"/>
      <c r="JQS13" s="318"/>
      <c r="JQT13" s="318"/>
      <c r="JQU13" s="318"/>
      <c r="JQV13" s="318"/>
      <c r="JQW13" s="318"/>
      <c r="JQX13" s="318"/>
      <c r="JQY13" s="318"/>
      <c r="JQZ13" s="318"/>
      <c r="JRA13" s="318"/>
      <c r="JRB13" s="318"/>
      <c r="JRC13" s="318"/>
      <c r="JRD13" s="318"/>
      <c r="JRE13" s="318"/>
      <c r="JRF13" s="318"/>
      <c r="JRG13" s="318"/>
      <c r="JRH13" s="318"/>
      <c r="JRI13" s="318"/>
      <c r="JRJ13" s="318"/>
      <c r="JRK13" s="318"/>
      <c r="JRL13" s="318"/>
      <c r="JRM13" s="318"/>
      <c r="JRN13" s="318"/>
      <c r="JRO13" s="318"/>
      <c r="JRP13" s="318"/>
      <c r="JRQ13" s="318"/>
      <c r="JRR13" s="318"/>
      <c r="JRS13" s="318"/>
      <c r="JRT13" s="318"/>
      <c r="JRU13" s="318"/>
      <c r="JRV13" s="318"/>
      <c r="JRW13" s="318"/>
      <c r="JRX13" s="318"/>
      <c r="JRY13" s="318"/>
      <c r="JRZ13" s="318"/>
      <c r="JSA13" s="318"/>
      <c r="JSB13" s="318"/>
      <c r="JSC13" s="318"/>
      <c r="JSD13" s="318"/>
      <c r="JSE13" s="318"/>
      <c r="JSF13" s="318"/>
      <c r="JSG13" s="318"/>
      <c r="JSH13" s="318"/>
      <c r="JSI13" s="318"/>
      <c r="JSJ13" s="318"/>
      <c r="JSK13" s="318"/>
      <c r="JSL13" s="318"/>
      <c r="JSM13" s="318"/>
      <c r="JSN13" s="318"/>
      <c r="JSO13" s="318"/>
      <c r="JSP13" s="318"/>
      <c r="JSQ13" s="318"/>
      <c r="JSR13" s="318"/>
      <c r="JSS13" s="318"/>
      <c r="JST13" s="318"/>
      <c r="JSU13" s="318"/>
      <c r="JSV13" s="318"/>
      <c r="JSW13" s="318"/>
      <c r="JSX13" s="318"/>
      <c r="JSY13" s="318"/>
      <c r="JSZ13" s="318"/>
      <c r="JTA13" s="318"/>
      <c r="JTB13" s="318"/>
      <c r="JTC13" s="318"/>
      <c r="JTD13" s="318"/>
      <c r="JTE13" s="318"/>
      <c r="JTF13" s="318"/>
      <c r="JTG13" s="318"/>
      <c r="JTH13" s="318"/>
      <c r="JTI13" s="318"/>
      <c r="JTJ13" s="318"/>
      <c r="JTK13" s="318"/>
      <c r="JTL13" s="318"/>
      <c r="JTM13" s="318"/>
      <c r="JTN13" s="318"/>
      <c r="JTO13" s="318"/>
      <c r="JTP13" s="318"/>
      <c r="JTQ13" s="318"/>
      <c r="JTR13" s="318"/>
      <c r="JTS13" s="318"/>
      <c r="JTT13" s="318"/>
      <c r="JTU13" s="318"/>
      <c r="JTV13" s="318"/>
      <c r="JTW13" s="318"/>
      <c r="JTX13" s="318"/>
      <c r="JTY13" s="318"/>
      <c r="JTZ13" s="318"/>
      <c r="JUA13" s="318"/>
      <c r="JUB13" s="318"/>
      <c r="JUC13" s="318"/>
      <c r="JUD13" s="318"/>
      <c r="JUE13" s="318"/>
      <c r="JUF13" s="318"/>
      <c r="JUG13" s="318"/>
      <c r="JUH13" s="318"/>
      <c r="JUI13" s="318"/>
      <c r="JUJ13" s="318"/>
      <c r="JUK13" s="318"/>
      <c r="JUL13" s="318"/>
      <c r="JUM13" s="318"/>
      <c r="JUN13" s="318"/>
      <c r="JUO13" s="318"/>
      <c r="JUP13" s="318"/>
      <c r="JUQ13" s="318"/>
      <c r="JUR13" s="318"/>
      <c r="JUS13" s="318"/>
      <c r="JUT13" s="318"/>
      <c r="JUU13" s="318"/>
      <c r="JUV13" s="318"/>
      <c r="JUW13" s="318"/>
      <c r="JUX13" s="318"/>
      <c r="JUY13" s="318"/>
      <c r="JUZ13" s="318"/>
      <c r="JVA13" s="318"/>
      <c r="JVB13" s="318"/>
      <c r="JVC13" s="318"/>
      <c r="JVD13" s="318"/>
      <c r="JVE13" s="318"/>
      <c r="JVF13" s="318"/>
      <c r="JVG13" s="318"/>
      <c r="JVH13" s="318"/>
      <c r="JVI13" s="318"/>
      <c r="JVJ13" s="318"/>
      <c r="JVK13" s="318"/>
      <c r="JVL13" s="318"/>
      <c r="JVM13" s="318"/>
      <c r="JVN13" s="318"/>
      <c r="JVO13" s="318"/>
      <c r="JVP13" s="318"/>
      <c r="JVQ13" s="318"/>
      <c r="JVR13" s="318"/>
      <c r="JVS13" s="318"/>
      <c r="JVT13" s="318"/>
      <c r="JVU13" s="318"/>
      <c r="JVV13" s="318"/>
      <c r="JVW13" s="318"/>
      <c r="JVX13" s="318"/>
      <c r="JVY13" s="318"/>
      <c r="JVZ13" s="318"/>
      <c r="JWA13" s="318"/>
      <c r="JWB13" s="318"/>
      <c r="JWC13" s="318"/>
      <c r="JWD13" s="318"/>
      <c r="JWE13" s="318"/>
      <c r="JWF13" s="318"/>
      <c r="JWG13" s="318"/>
      <c r="JWH13" s="318"/>
      <c r="JWI13" s="318"/>
      <c r="JWJ13" s="318"/>
      <c r="JWK13" s="318"/>
      <c r="JWL13" s="318"/>
      <c r="JWM13" s="318"/>
      <c r="JWN13" s="318"/>
      <c r="JWO13" s="318"/>
      <c r="JWP13" s="318"/>
      <c r="JWQ13" s="318"/>
      <c r="JWR13" s="318"/>
      <c r="JWS13" s="318"/>
      <c r="JWT13" s="318"/>
      <c r="JWU13" s="318"/>
      <c r="JWV13" s="318"/>
      <c r="JWW13" s="318"/>
      <c r="JWX13" s="318"/>
      <c r="JWY13" s="318"/>
      <c r="JWZ13" s="318"/>
      <c r="JXA13" s="318"/>
      <c r="JXB13" s="318"/>
      <c r="JXC13" s="318"/>
      <c r="JXD13" s="318"/>
      <c r="JXE13" s="318"/>
      <c r="JXF13" s="318"/>
      <c r="JXG13" s="318"/>
      <c r="JXH13" s="318"/>
      <c r="JXI13" s="318"/>
      <c r="JXJ13" s="318"/>
      <c r="JXK13" s="318"/>
      <c r="JXL13" s="318"/>
      <c r="JXM13" s="318"/>
      <c r="JXN13" s="318"/>
      <c r="JXO13" s="318"/>
      <c r="JXP13" s="318"/>
      <c r="JXQ13" s="318"/>
      <c r="JXR13" s="318"/>
      <c r="JXS13" s="318"/>
      <c r="JXT13" s="318"/>
      <c r="JXU13" s="318"/>
      <c r="JXV13" s="318"/>
      <c r="JXW13" s="318"/>
      <c r="JXX13" s="318"/>
      <c r="JXY13" s="318"/>
      <c r="JXZ13" s="318"/>
      <c r="JYA13" s="318"/>
      <c r="JYB13" s="318"/>
      <c r="JYC13" s="318"/>
      <c r="JYD13" s="318"/>
      <c r="JYE13" s="318"/>
      <c r="JYF13" s="318"/>
      <c r="JYG13" s="318"/>
      <c r="JYH13" s="318"/>
      <c r="JYI13" s="318"/>
      <c r="JYJ13" s="318"/>
      <c r="JYK13" s="318"/>
      <c r="JYL13" s="318"/>
      <c r="JYM13" s="318"/>
      <c r="JYN13" s="318"/>
      <c r="JYO13" s="318"/>
      <c r="JYP13" s="318"/>
      <c r="JYQ13" s="318"/>
      <c r="JYR13" s="318"/>
      <c r="JYS13" s="318"/>
      <c r="JYT13" s="318"/>
      <c r="JYU13" s="318"/>
      <c r="JYV13" s="318"/>
      <c r="JYW13" s="318"/>
      <c r="JYX13" s="318"/>
      <c r="JYY13" s="318"/>
      <c r="JYZ13" s="318"/>
      <c r="JZA13" s="318"/>
      <c r="JZB13" s="318"/>
      <c r="JZC13" s="318"/>
      <c r="JZD13" s="318"/>
      <c r="JZE13" s="318"/>
      <c r="JZF13" s="318"/>
      <c r="JZG13" s="318"/>
      <c r="JZH13" s="318"/>
      <c r="JZI13" s="318"/>
      <c r="JZJ13" s="318"/>
      <c r="JZK13" s="318"/>
      <c r="JZL13" s="318"/>
      <c r="JZM13" s="318"/>
      <c r="JZN13" s="318"/>
      <c r="JZO13" s="318"/>
      <c r="JZP13" s="318"/>
      <c r="JZQ13" s="318"/>
      <c r="JZR13" s="318"/>
      <c r="JZS13" s="318"/>
      <c r="JZT13" s="318"/>
      <c r="JZU13" s="318"/>
      <c r="JZV13" s="318"/>
      <c r="JZW13" s="318"/>
      <c r="JZX13" s="318"/>
      <c r="JZY13" s="318"/>
      <c r="JZZ13" s="318"/>
      <c r="KAA13" s="318"/>
      <c r="KAB13" s="318"/>
      <c r="KAC13" s="318"/>
      <c r="KAD13" s="318"/>
      <c r="KAE13" s="318"/>
      <c r="KAF13" s="318"/>
      <c r="KAG13" s="318"/>
      <c r="KAH13" s="318"/>
      <c r="KAI13" s="318"/>
      <c r="KAJ13" s="318"/>
      <c r="KAK13" s="318"/>
      <c r="KAL13" s="318"/>
      <c r="KAM13" s="318"/>
      <c r="KAN13" s="318"/>
      <c r="KAO13" s="318"/>
      <c r="KAP13" s="318"/>
      <c r="KAQ13" s="318"/>
      <c r="KAR13" s="318"/>
      <c r="KAS13" s="318"/>
      <c r="KAT13" s="318"/>
      <c r="KAU13" s="318"/>
      <c r="KAV13" s="318"/>
      <c r="KAW13" s="318"/>
      <c r="KAX13" s="318"/>
      <c r="KAY13" s="318"/>
      <c r="KAZ13" s="318"/>
      <c r="KBA13" s="318"/>
      <c r="KBB13" s="318"/>
      <c r="KBC13" s="318"/>
      <c r="KBD13" s="318"/>
      <c r="KBE13" s="318"/>
      <c r="KBF13" s="318"/>
      <c r="KBG13" s="318"/>
      <c r="KBH13" s="318"/>
      <c r="KBI13" s="318"/>
      <c r="KBJ13" s="318"/>
      <c r="KBK13" s="318"/>
      <c r="KBL13" s="318"/>
      <c r="KBM13" s="318"/>
      <c r="KBN13" s="318"/>
      <c r="KBO13" s="318"/>
      <c r="KBP13" s="318"/>
      <c r="KBQ13" s="318"/>
      <c r="KBR13" s="318"/>
      <c r="KBS13" s="318"/>
      <c r="KBT13" s="318"/>
      <c r="KBU13" s="318"/>
      <c r="KBV13" s="318"/>
      <c r="KBW13" s="318"/>
      <c r="KBX13" s="318"/>
      <c r="KBY13" s="318"/>
      <c r="KBZ13" s="318"/>
      <c r="KCA13" s="318"/>
      <c r="KCB13" s="318"/>
      <c r="KCC13" s="318"/>
      <c r="KCD13" s="318"/>
      <c r="KCE13" s="318"/>
      <c r="KCF13" s="318"/>
      <c r="KCG13" s="318"/>
      <c r="KCH13" s="318"/>
      <c r="KCI13" s="318"/>
      <c r="KCJ13" s="318"/>
      <c r="KCK13" s="318"/>
      <c r="KCL13" s="318"/>
      <c r="KCM13" s="318"/>
      <c r="KCN13" s="318"/>
      <c r="KCO13" s="318"/>
      <c r="KCP13" s="318"/>
      <c r="KCQ13" s="318"/>
      <c r="KCR13" s="318"/>
      <c r="KCS13" s="318"/>
      <c r="KCT13" s="318"/>
      <c r="KCU13" s="318"/>
      <c r="KCV13" s="318"/>
      <c r="KCW13" s="318"/>
      <c r="KCX13" s="318"/>
      <c r="KCY13" s="318"/>
      <c r="KCZ13" s="318"/>
      <c r="KDA13" s="318"/>
      <c r="KDB13" s="318"/>
      <c r="KDC13" s="318"/>
      <c r="KDD13" s="318"/>
      <c r="KDE13" s="318"/>
      <c r="KDF13" s="318"/>
      <c r="KDG13" s="318"/>
      <c r="KDH13" s="318"/>
      <c r="KDI13" s="318"/>
      <c r="KDJ13" s="318"/>
      <c r="KDK13" s="318"/>
      <c r="KDL13" s="318"/>
      <c r="KDM13" s="318"/>
      <c r="KDN13" s="318"/>
      <c r="KDO13" s="318"/>
      <c r="KDP13" s="318"/>
      <c r="KDQ13" s="318"/>
      <c r="KDR13" s="318"/>
      <c r="KDS13" s="318"/>
      <c r="KDT13" s="318"/>
      <c r="KDU13" s="318"/>
      <c r="KDV13" s="318"/>
      <c r="KDW13" s="318"/>
      <c r="KDX13" s="318"/>
      <c r="KDY13" s="318"/>
      <c r="KDZ13" s="318"/>
      <c r="KEA13" s="318"/>
      <c r="KEB13" s="318"/>
      <c r="KEC13" s="318"/>
      <c r="KED13" s="318"/>
      <c r="KEE13" s="318"/>
      <c r="KEF13" s="318"/>
      <c r="KEG13" s="318"/>
      <c r="KEH13" s="318"/>
      <c r="KEI13" s="318"/>
      <c r="KEJ13" s="318"/>
      <c r="KEK13" s="318"/>
      <c r="KEL13" s="318"/>
      <c r="KEM13" s="318"/>
      <c r="KEN13" s="318"/>
      <c r="KEO13" s="318"/>
      <c r="KEP13" s="318"/>
      <c r="KEQ13" s="318"/>
      <c r="KER13" s="318"/>
      <c r="KES13" s="318"/>
      <c r="KET13" s="318"/>
      <c r="KEU13" s="318"/>
      <c r="KEV13" s="318"/>
      <c r="KEW13" s="318"/>
      <c r="KEX13" s="318"/>
      <c r="KEY13" s="318"/>
      <c r="KEZ13" s="318"/>
      <c r="KFA13" s="318"/>
      <c r="KFB13" s="318"/>
      <c r="KFC13" s="318"/>
      <c r="KFD13" s="318"/>
      <c r="KFE13" s="318"/>
      <c r="KFF13" s="318"/>
      <c r="KFG13" s="318"/>
      <c r="KFH13" s="318"/>
      <c r="KFI13" s="318"/>
      <c r="KFJ13" s="318"/>
      <c r="KFK13" s="318"/>
      <c r="KFL13" s="318"/>
      <c r="KFM13" s="318"/>
      <c r="KFN13" s="318"/>
      <c r="KFO13" s="318"/>
      <c r="KFP13" s="318"/>
      <c r="KFQ13" s="318"/>
      <c r="KFR13" s="318"/>
      <c r="KFS13" s="318"/>
      <c r="KFT13" s="318"/>
      <c r="KFU13" s="318"/>
      <c r="KFV13" s="318"/>
      <c r="KFW13" s="318"/>
      <c r="KFX13" s="318"/>
      <c r="KFY13" s="318"/>
      <c r="KFZ13" s="318"/>
      <c r="KGA13" s="318"/>
      <c r="KGB13" s="318"/>
      <c r="KGC13" s="318"/>
      <c r="KGD13" s="318"/>
      <c r="KGE13" s="318"/>
      <c r="KGF13" s="318"/>
      <c r="KGG13" s="318"/>
      <c r="KGH13" s="318"/>
      <c r="KGI13" s="318"/>
      <c r="KGJ13" s="318"/>
      <c r="KGK13" s="318"/>
      <c r="KGL13" s="318"/>
      <c r="KGM13" s="318"/>
      <c r="KGN13" s="318"/>
      <c r="KGO13" s="318"/>
      <c r="KGP13" s="318"/>
      <c r="KGQ13" s="318"/>
      <c r="KGR13" s="318"/>
      <c r="KGS13" s="318"/>
      <c r="KGT13" s="318"/>
      <c r="KGU13" s="318"/>
      <c r="KGV13" s="318"/>
      <c r="KGW13" s="318"/>
      <c r="KGX13" s="318"/>
      <c r="KGY13" s="318"/>
      <c r="KGZ13" s="318"/>
      <c r="KHA13" s="318"/>
      <c r="KHB13" s="318"/>
      <c r="KHC13" s="318"/>
      <c r="KHD13" s="318"/>
      <c r="KHE13" s="318"/>
      <c r="KHF13" s="318"/>
      <c r="KHG13" s="318"/>
      <c r="KHH13" s="318"/>
      <c r="KHI13" s="318"/>
      <c r="KHJ13" s="318"/>
      <c r="KHK13" s="318"/>
      <c r="KHL13" s="318"/>
      <c r="KHM13" s="318"/>
      <c r="KHN13" s="318"/>
      <c r="KHO13" s="318"/>
      <c r="KHP13" s="318"/>
      <c r="KHQ13" s="318"/>
      <c r="KHR13" s="318"/>
      <c r="KHS13" s="318"/>
      <c r="KHT13" s="318"/>
      <c r="KHU13" s="318"/>
      <c r="KHV13" s="318"/>
      <c r="KHW13" s="318"/>
      <c r="KHX13" s="318"/>
      <c r="KHY13" s="318"/>
      <c r="KHZ13" s="318"/>
      <c r="KIA13" s="318"/>
      <c r="KIB13" s="318"/>
      <c r="KIC13" s="318"/>
      <c r="KID13" s="318"/>
      <c r="KIE13" s="318"/>
      <c r="KIF13" s="318"/>
      <c r="KIG13" s="318"/>
      <c r="KIH13" s="318"/>
      <c r="KII13" s="318"/>
      <c r="KIJ13" s="318"/>
      <c r="KIK13" s="318"/>
      <c r="KIL13" s="318"/>
      <c r="KIM13" s="318"/>
      <c r="KIN13" s="318"/>
      <c r="KIO13" s="318"/>
      <c r="KIP13" s="318"/>
      <c r="KIQ13" s="318"/>
      <c r="KIR13" s="318"/>
      <c r="KIS13" s="318"/>
      <c r="KIT13" s="318"/>
      <c r="KIU13" s="318"/>
      <c r="KIV13" s="318"/>
      <c r="KIW13" s="318"/>
      <c r="KIX13" s="318"/>
      <c r="KIY13" s="318"/>
      <c r="KIZ13" s="318"/>
      <c r="KJA13" s="318"/>
      <c r="KJB13" s="318"/>
      <c r="KJC13" s="318"/>
      <c r="KJD13" s="318"/>
      <c r="KJE13" s="318"/>
      <c r="KJF13" s="318"/>
      <c r="KJG13" s="318"/>
      <c r="KJH13" s="318"/>
      <c r="KJI13" s="318"/>
      <c r="KJJ13" s="318"/>
      <c r="KJK13" s="318"/>
      <c r="KJL13" s="318"/>
      <c r="KJM13" s="318"/>
      <c r="KJN13" s="318"/>
      <c r="KJO13" s="318"/>
      <c r="KJP13" s="318"/>
      <c r="KJQ13" s="318"/>
      <c r="KJR13" s="318"/>
      <c r="KJS13" s="318"/>
      <c r="KJT13" s="318"/>
      <c r="KJU13" s="318"/>
      <c r="KJV13" s="318"/>
      <c r="KJW13" s="318"/>
      <c r="KJX13" s="318"/>
      <c r="KJY13" s="318"/>
      <c r="KJZ13" s="318"/>
      <c r="KKA13" s="318"/>
      <c r="KKB13" s="318"/>
      <c r="KKC13" s="318"/>
      <c r="KKD13" s="318"/>
      <c r="KKE13" s="318"/>
      <c r="KKF13" s="318"/>
      <c r="KKG13" s="318"/>
      <c r="KKH13" s="318"/>
      <c r="KKI13" s="318"/>
      <c r="KKJ13" s="318"/>
      <c r="KKK13" s="318"/>
      <c r="KKL13" s="318"/>
      <c r="KKM13" s="318"/>
      <c r="KKN13" s="318"/>
      <c r="KKO13" s="318"/>
      <c r="KKP13" s="318"/>
      <c r="KKQ13" s="318"/>
      <c r="KKR13" s="318"/>
      <c r="KKS13" s="318"/>
      <c r="KKT13" s="318"/>
      <c r="KKU13" s="318"/>
      <c r="KKV13" s="318"/>
      <c r="KKW13" s="318"/>
      <c r="KKX13" s="318"/>
      <c r="KKY13" s="318"/>
      <c r="KKZ13" s="318"/>
      <c r="KLA13" s="318"/>
      <c r="KLB13" s="318"/>
      <c r="KLC13" s="318"/>
      <c r="KLD13" s="318"/>
      <c r="KLE13" s="318"/>
      <c r="KLF13" s="318"/>
      <c r="KLG13" s="318"/>
      <c r="KLH13" s="318"/>
      <c r="KLI13" s="318"/>
      <c r="KLJ13" s="318"/>
      <c r="KLK13" s="318"/>
      <c r="KLL13" s="318"/>
      <c r="KLM13" s="318"/>
      <c r="KLN13" s="318"/>
      <c r="KLO13" s="318"/>
      <c r="KLP13" s="318"/>
      <c r="KLQ13" s="318"/>
      <c r="KLR13" s="318"/>
      <c r="KLS13" s="318"/>
      <c r="KLT13" s="318"/>
      <c r="KLU13" s="318"/>
      <c r="KLV13" s="318"/>
      <c r="KLW13" s="318"/>
      <c r="KLX13" s="318"/>
      <c r="KLY13" s="318"/>
      <c r="KLZ13" s="318"/>
      <c r="KMA13" s="318"/>
      <c r="KMB13" s="318"/>
      <c r="KMC13" s="318"/>
      <c r="KMD13" s="318"/>
      <c r="KME13" s="318"/>
      <c r="KMF13" s="318"/>
      <c r="KMG13" s="318"/>
      <c r="KMH13" s="318"/>
      <c r="KMI13" s="318"/>
      <c r="KMJ13" s="318"/>
      <c r="KMK13" s="318"/>
      <c r="KML13" s="318"/>
      <c r="KMM13" s="318"/>
      <c r="KMN13" s="318"/>
      <c r="KMO13" s="318"/>
      <c r="KMP13" s="318"/>
      <c r="KMQ13" s="318"/>
      <c r="KMR13" s="318"/>
      <c r="KMS13" s="318"/>
      <c r="KMT13" s="318"/>
      <c r="KMU13" s="318"/>
      <c r="KMV13" s="318"/>
      <c r="KMW13" s="318"/>
      <c r="KMX13" s="318"/>
      <c r="KMY13" s="318"/>
      <c r="KMZ13" s="318"/>
      <c r="KNA13" s="318"/>
      <c r="KNB13" s="318"/>
      <c r="KNC13" s="318"/>
      <c r="KND13" s="318"/>
      <c r="KNE13" s="318"/>
      <c r="KNF13" s="318"/>
      <c r="KNG13" s="318"/>
      <c r="KNH13" s="318"/>
      <c r="KNI13" s="318"/>
      <c r="KNJ13" s="318"/>
      <c r="KNK13" s="318"/>
      <c r="KNL13" s="318"/>
      <c r="KNM13" s="318"/>
      <c r="KNN13" s="318"/>
      <c r="KNO13" s="318"/>
      <c r="KNP13" s="318"/>
      <c r="KNQ13" s="318"/>
      <c r="KNR13" s="318"/>
      <c r="KNS13" s="318"/>
      <c r="KNT13" s="318"/>
      <c r="KNU13" s="318"/>
      <c r="KNV13" s="318"/>
      <c r="KNW13" s="318"/>
      <c r="KNX13" s="318"/>
      <c r="KNY13" s="318"/>
      <c r="KNZ13" s="318"/>
      <c r="KOA13" s="318"/>
      <c r="KOB13" s="318"/>
      <c r="KOC13" s="318"/>
      <c r="KOD13" s="318"/>
      <c r="KOE13" s="318"/>
      <c r="KOF13" s="318"/>
      <c r="KOG13" s="318"/>
      <c r="KOH13" s="318"/>
      <c r="KOI13" s="318"/>
      <c r="KOJ13" s="318"/>
      <c r="KOK13" s="318"/>
      <c r="KOL13" s="318"/>
      <c r="KOM13" s="318"/>
      <c r="KON13" s="318"/>
      <c r="KOO13" s="318"/>
      <c r="KOP13" s="318"/>
      <c r="KOQ13" s="318"/>
      <c r="KOR13" s="318"/>
      <c r="KOS13" s="318"/>
      <c r="KOT13" s="318"/>
      <c r="KOU13" s="318"/>
      <c r="KOV13" s="318"/>
      <c r="KOW13" s="318"/>
      <c r="KOX13" s="318"/>
      <c r="KOY13" s="318"/>
      <c r="KOZ13" s="318"/>
      <c r="KPA13" s="318"/>
      <c r="KPB13" s="318"/>
      <c r="KPC13" s="318"/>
      <c r="KPD13" s="318"/>
      <c r="KPE13" s="318"/>
      <c r="KPF13" s="318"/>
      <c r="KPG13" s="318"/>
      <c r="KPH13" s="318"/>
      <c r="KPI13" s="318"/>
      <c r="KPJ13" s="318"/>
      <c r="KPK13" s="318"/>
      <c r="KPL13" s="318"/>
      <c r="KPM13" s="318"/>
      <c r="KPN13" s="318"/>
      <c r="KPO13" s="318"/>
      <c r="KPP13" s="318"/>
      <c r="KPQ13" s="318"/>
      <c r="KPR13" s="318"/>
      <c r="KPS13" s="318"/>
      <c r="KPT13" s="318"/>
      <c r="KPU13" s="318"/>
      <c r="KPV13" s="318"/>
      <c r="KPW13" s="318"/>
      <c r="KPX13" s="318"/>
      <c r="KPY13" s="318"/>
      <c r="KPZ13" s="318"/>
      <c r="KQA13" s="318"/>
      <c r="KQB13" s="318"/>
      <c r="KQC13" s="318"/>
      <c r="KQD13" s="318"/>
      <c r="KQE13" s="318"/>
      <c r="KQF13" s="318"/>
      <c r="KQG13" s="318"/>
      <c r="KQH13" s="318"/>
      <c r="KQI13" s="318"/>
      <c r="KQJ13" s="318"/>
      <c r="KQK13" s="318"/>
      <c r="KQL13" s="318"/>
      <c r="KQM13" s="318"/>
      <c r="KQN13" s="318"/>
      <c r="KQO13" s="318"/>
      <c r="KQP13" s="318"/>
      <c r="KQQ13" s="318"/>
      <c r="KQR13" s="318"/>
      <c r="KQS13" s="318"/>
      <c r="KQT13" s="318"/>
      <c r="KQU13" s="318"/>
      <c r="KQV13" s="318"/>
      <c r="KQW13" s="318"/>
      <c r="KQX13" s="318"/>
      <c r="KQY13" s="318"/>
      <c r="KQZ13" s="318"/>
      <c r="KRA13" s="318"/>
      <c r="KRB13" s="318"/>
      <c r="KRC13" s="318"/>
      <c r="KRD13" s="318"/>
      <c r="KRE13" s="318"/>
      <c r="KRF13" s="318"/>
      <c r="KRG13" s="318"/>
      <c r="KRH13" s="318"/>
      <c r="KRI13" s="318"/>
      <c r="KRJ13" s="318"/>
      <c r="KRK13" s="318"/>
      <c r="KRL13" s="318"/>
      <c r="KRM13" s="318"/>
      <c r="KRN13" s="318"/>
      <c r="KRO13" s="318"/>
      <c r="KRP13" s="318"/>
      <c r="KRQ13" s="318"/>
      <c r="KRR13" s="318"/>
      <c r="KRS13" s="318"/>
      <c r="KRT13" s="318"/>
      <c r="KRU13" s="318"/>
      <c r="KRV13" s="318"/>
      <c r="KRW13" s="318"/>
      <c r="KRX13" s="318"/>
      <c r="KRY13" s="318"/>
      <c r="KRZ13" s="318"/>
      <c r="KSA13" s="318"/>
      <c r="KSB13" s="318"/>
      <c r="KSC13" s="318"/>
      <c r="KSD13" s="318"/>
      <c r="KSE13" s="318"/>
      <c r="KSF13" s="318"/>
      <c r="KSG13" s="318"/>
      <c r="KSH13" s="318"/>
      <c r="KSI13" s="318"/>
      <c r="KSJ13" s="318"/>
      <c r="KSK13" s="318"/>
      <c r="KSL13" s="318"/>
      <c r="KSM13" s="318"/>
      <c r="KSN13" s="318"/>
      <c r="KSO13" s="318"/>
      <c r="KSP13" s="318"/>
      <c r="KSQ13" s="318"/>
      <c r="KSR13" s="318"/>
      <c r="KSS13" s="318"/>
      <c r="KST13" s="318"/>
      <c r="KSU13" s="318"/>
      <c r="KSV13" s="318"/>
      <c r="KSW13" s="318"/>
      <c r="KSX13" s="318"/>
      <c r="KSY13" s="318"/>
      <c r="KSZ13" s="318"/>
      <c r="KTA13" s="318"/>
      <c r="KTB13" s="318"/>
      <c r="KTC13" s="318"/>
      <c r="KTD13" s="318"/>
      <c r="KTE13" s="318"/>
      <c r="KTF13" s="318"/>
      <c r="KTG13" s="318"/>
      <c r="KTH13" s="318"/>
      <c r="KTI13" s="318"/>
      <c r="KTJ13" s="318"/>
      <c r="KTK13" s="318"/>
      <c r="KTL13" s="318"/>
      <c r="KTM13" s="318"/>
      <c r="KTN13" s="318"/>
      <c r="KTO13" s="318"/>
      <c r="KTP13" s="318"/>
      <c r="KTQ13" s="318"/>
      <c r="KTR13" s="318"/>
      <c r="KTS13" s="318"/>
      <c r="KTT13" s="318"/>
      <c r="KTU13" s="318"/>
      <c r="KTV13" s="318"/>
      <c r="KTW13" s="318"/>
      <c r="KTX13" s="318"/>
      <c r="KTY13" s="318"/>
      <c r="KTZ13" s="318"/>
      <c r="KUA13" s="318"/>
      <c r="KUB13" s="318"/>
      <c r="KUC13" s="318"/>
      <c r="KUD13" s="318"/>
      <c r="KUE13" s="318"/>
      <c r="KUF13" s="318"/>
      <c r="KUG13" s="318"/>
      <c r="KUH13" s="318"/>
      <c r="KUI13" s="318"/>
      <c r="KUJ13" s="318"/>
      <c r="KUK13" s="318"/>
      <c r="KUL13" s="318"/>
      <c r="KUM13" s="318"/>
      <c r="KUN13" s="318"/>
      <c r="KUO13" s="318"/>
      <c r="KUP13" s="318"/>
      <c r="KUQ13" s="318"/>
      <c r="KUR13" s="318"/>
      <c r="KUS13" s="318"/>
      <c r="KUT13" s="318"/>
      <c r="KUU13" s="318"/>
      <c r="KUV13" s="318"/>
      <c r="KUW13" s="318"/>
      <c r="KUX13" s="318"/>
      <c r="KUY13" s="318"/>
      <c r="KUZ13" s="318"/>
      <c r="KVA13" s="318"/>
      <c r="KVB13" s="318"/>
      <c r="KVC13" s="318"/>
      <c r="KVD13" s="318"/>
      <c r="KVE13" s="318"/>
      <c r="KVF13" s="318"/>
      <c r="KVG13" s="318"/>
      <c r="KVH13" s="318"/>
      <c r="KVI13" s="318"/>
      <c r="KVJ13" s="318"/>
      <c r="KVK13" s="318"/>
      <c r="KVL13" s="318"/>
      <c r="KVM13" s="318"/>
      <c r="KVN13" s="318"/>
      <c r="KVO13" s="318"/>
      <c r="KVP13" s="318"/>
      <c r="KVQ13" s="318"/>
      <c r="KVR13" s="318"/>
      <c r="KVS13" s="318"/>
      <c r="KVT13" s="318"/>
      <c r="KVU13" s="318"/>
      <c r="KVV13" s="318"/>
      <c r="KVW13" s="318"/>
      <c r="KVX13" s="318"/>
      <c r="KVY13" s="318"/>
      <c r="KVZ13" s="318"/>
      <c r="KWA13" s="318"/>
      <c r="KWB13" s="318"/>
      <c r="KWC13" s="318"/>
      <c r="KWD13" s="318"/>
      <c r="KWE13" s="318"/>
      <c r="KWF13" s="318"/>
      <c r="KWG13" s="318"/>
      <c r="KWH13" s="318"/>
      <c r="KWI13" s="318"/>
      <c r="KWJ13" s="318"/>
      <c r="KWK13" s="318"/>
      <c r="KWL13" s="318"/>
      <c r="KWM13" s="318"/>
      <c r="KWN13" s="318"/>
      <c r="KWO13" s="318"/>
      <c r="KWP13" s="318"/>
      <c r="KWQ13" s="318"/>
      <c r="KWR13" s="318"/>
      <c r="KWS13" s="318"/>
      <c r="KWT13" s="318"/>
      <c r="KWU13" s="318"/>
      <c r="KWV13" s="318"/>
      <c r="KWW13" s="318"/>
      <c r="KWX13" s="318"/>
      <c r="KWY13" s="318"/>
      <c r="KWZ13" s="318"/>
      <c r="KXA13" s="318"/>
      <c r="KXB13" s="318"/>
      <c r="KXC13" s="318"/>
      <c r="KXD13" s="318"/>
      <c r="KXE13" s="318"/>
      <c r="KXF13" s="318"/>
      <c r="KXG13" s="318"/>
      <c r="KXH13" s="318"/>
      <c r="KXI13" s="318"/>
      <c r="KXJ13" s="318"/>
      <c r="KXK13" s="318"/>
      <c r="KXL13" s="318"/>
      <c r="KXM13" s="318"/>
      <c r="KXN13" s="318"/>
      <c r="KXO13" s="318"/>
      <c r="KXP13" s="318"/>
      <c r="KXQ13" s="318"/>
      <c r="KXR13" s="318"/>
      <c r="KXS13" s="318"/>
      <c r="KXT13" s="318"/>
      <c r="KXU13" s="318"/>
      <c r="KXV13" s="318"/>
      <c r="KXW13" s="318"/>
      <c r="KXX13" s="318"/>
      <c r="KXY13" s="318"/>
      <c r="KXZ13" s="318"/>
      <c r="KYA13" s="318"/>
      <c r="KYB13" s="318"/>
      <c r="KYC13" s="318"/>
      <c r="KYD13" s="318"/>
      <c r="KYE13" s="318"/>
      <c r="KYF13" s="318"/>
      <c r="KYG13" s="318"/>
      <c r="KYH13" s="318"/>
      <c r="KYI13" s="318"/>
      <c r="KYJ13" s="318"/>
      <c r="KYK13" s="318"/>
      <c r="KYL13" s="318"/>
      <c r="KYM13" s="318"/>
      <c r="KYN13" s="318"/>
      <c r="KYO13" s="318"/>
      <c r="KYP13" s="318"/>
      <c r="KYQ13" s="318"/>
      <c r="KYR13" s="318"/>
      <c r="KYS13" s="318"/>
      <c r="KYT13" s="318"/>
      <c r="KYU13" s="318"/>
      <c r="KYV13" s="318"/>
      <c r="KYW13" s="318"/>
      <c r="KYX13" s="318"/>
      <c r="KYY13" s="318"/>
      <c r="KYZ13" s="318"/>
      <c r="KZA13" s="318"/>
      <c r="KZB13" s="318"/>
      <c r="KZC13" s="318"/>
      <c r="KZD13" s="318"/>
      <c r="KZE13" s="318"/>
      <c r="KZF13" s="318"/>
      <c r="KZG13" s="318"/>
      <c r="KZH13" s="318"/>
      <c r="KZI13" s="318"/>
      <c r="KZJ13" s="318"/>
      <c r="KZK13" s="318"/>
      <c r="KZL13" s="318"/>
      <c r="KZM13" s="318"/>
      <c r="KZN13" s="318"/>
      <c r="KZO13" s="318"/>
      <c r="KZP13" s="318"/>
      <c r="KZQ13" s="318"/>
      <c r="KZR13" s="318"/>
      <c r="KZS13" s="318"/>
      <c r="KZT13" s="318"/>
      <c r="KZU13" s="318"/>
      <c r="KZV13" s="318"/>
      <c r="KZW13" s="318"/>
      <c r="KZX13" s="318"/>
      <c r="KZY13" s="318"/>
      <c r="KZZ13" s="318"/>
      <c r="LAA13" s="318"/>
      <c r="LAB13" s="318"/>
      <c r="LAC13" s="318"/>
      <c r="LAD13" s="318"/>
      <c r="LAE13" s="318"/>
      <c r="LAF13" s="318"/>
      <c r="LAG13" s="318"/>
      <c r="LAH13" s="318"/>
      <c r="LAI13" s="318"/>
      <c r="LAJ13" s="318"/>
      <c r="LAK13" s="318"/>
      <c r="LAL13" s="318"/>
      <c r="LAM13" s="318"/>
      <c r="LAN13" s="318"/>
      <c r="LAO13" s="318"/>
      <c r="LAP13" s="318"/>
      <c r="LAQ13" s="318"/>
      <c r="LAR13" s="318"/>
      <c r="LAS13" s="318"/>
      <c r="LAT13" s="318"/>
      <c r="LAU13" s="318"/>
      <c r="LAV13" s="318"/>
      <c r="LAW13" s="318"/>
      <c r="LAX13" s="318"/>
      <c r="LAY13" s="318"/>
      <c r="LAZ13" s="318"/>
      <c r="LBA13" s="318"/>
      <c r="LBB13" s="318"/>
      <c r="LBC13" s="318"/>
      <c r="LBD13" s="318"/>
      <c r="LBE13" s="318"/>
      <c r="LBF13" s="318"/>
      <c r="LBG13" s="318"/>
      <c r="LBH13" s="318"/>
      <c r="LBI13" s="318"/>
      <c r="LBJ13" s="318"/>
      <c r="LBK13" s="318"/>
      <c r="LBL13" s="318"/>
      <c r="LBM13" s="318"/>
      <c r="LBN13" s="318"/>
      <c r="LBO13" s="318"/>
      <c r="LBP13" s="318"/>
      <c r="LBQ13" s="318"/>
      <c r="LBR13" s="318"/>
      <c r="LBS13" s="318"/>
      <c r="LBT13" s="318"/>
      <c r="LBU13" s="318"/>
      <c r="LBV13" s="318"/>
      <c r="LBW13" s="318"/>
      <c r="LBX13" s="318"/>
      <c r="LBY13" s="318"/>
      <c r="LBZ13" s="318"/>
      <c r="LCA13" s="318"/>
      <c r="LCB13" s="318"/>
      <c r="LCC13" s="318"/>
      <c r="LCD13" s="318"/>
      <c r="LCE13" s="318"/>
      <c r="LCF13" s="318"/>
      <c r="LCG13" s="318"/>
      <c r="LCH13" s="318"/>
      <c r="LCI13" s="318"/>
      <c r="LCJ13" s="318"/>
      <c r="LCK13" s="318"/>
      <c r="LCL13" s="318"/>
      <c r="LCM13" s="318"/>
      <c r="LCN13" s="318"/>
      <c r="LCO13" s="318"/>
      <c r="LCP13" s="318"/>
      <c r="LCQ13" s="318"/>
      <c r="LCR13" s="318"/>
      <c r="LCS13" s="318"/>
      <c r="LCT13" s="318"/>
      <c r="LCU13" s="318"/>
      <c r="LCV13" s="318"/>
      <c r="LCW13" s="318"/>
      <c r="LCX13" s="318"/>
      <c r="LCY13" s="318"/>
      <c r="LCZ13" s="318"/>
      <c r="LDA13" s="318"/>
      <c r="LDB13" s="318"/>
      <c r="LDC13" s="318"/>
      <c r="LDD13" s="318"/>
      <c r="LDE13" s="318"/>
      <c r="LDF13" s="318"/>
      <c r="LDG13" s="318"/>
      <c r="LDH13" s="318"/>
      <c r="LDI13" s="318"/>
      <c r="LDJ13" s="318"/>
      <c r="LDK13" s="318"/>
      <c r="LDL13" s="318"/>
      <c r="LDM13" s="318"/>
      <c r="LDN13" s="318"/>
      <c r="LDO13" s="318"/>
      <c r="LDP13" s="318"/>
      <c r="LDQ13" s="318"/>
      <c r="LDR13" s="318"/>
      <c r="LDS13" s="318"/>
      <c r="LDT13" s="318"/>
      <c r="LDU13" s="318"/>
      <c r="LDV13" s="318"/>
      <c r="LDW13" s="318"/>
      <c r="LDX13" s="318"/>
      <c r="LDY13" s="318"/>
      <c r="LDZ13" s="318"/>
      <c r="LEA13" s="318"/>
      <c r="LEB13" s="318"/>
      <c r="LEC13" s="318"/>
      <c r="LED13" s="318"/>
      <c r="LEE13" s="318"/>
      <c r="LEF13" s="318"/>
      <c r="LEG13" s="318"/>
      <c r="LEH13" s="318"/>
      <c r="LEI13" s="318"/>
      <c r="LEJ13" s="318"/>
      <c r="LEK13" s="318"/>
      <c r="LEL13" s="318"/>
      <c r="LEM13" s="318"/>
      <c r="LEN13" s="318"/>
      <c r="LEO13" s="318"/>
      <c r="LEP13" s="318"/>
      <c r="LEQ13" s="318"/>
      <c r="LER13" s="318"/>
      <c r="LES13" s="318"/>
      <c r="LET13" s="318"/>
      <c r="LEU13" s="318"/>
      <c r="LEV13" s="318"/>
      <c r="LEW13" s="318"/>
      <c r="LEX13" s="318"/>
      <c r="LEY13" s="318"/>
      <c r="LEZ13" s="318"/>
      <c r="LFA13" s="318"/>
      <c r="LFB13" s="318"/>
      <c r="LFC13" s="318"/>
      <c r="LFD13" s="318"/>
      <c r="LFE13" s="318"/>
      <c r="LFF13" s="318"/>
      <c r="LFG13" s="318"/>
      <c r="LFH13" s="318"/>
      <c r="LFI13" s="318"/>
      <c r="LFJ13" s="318"/>
      <c r="LFK13" s="318"/>
      <c r="LFL13" s="318"/>
      <c r="LFM13" s="318"/>
      <c r="LFN13" s="318"/>
      <c r="LFO13" s="318"/>
      <c r="LFP13" s="318"/>
      <c r="LFQ13" s="318"/>
      <c r="LFR13" s="318"/>
      <c r="LFS13" s="318"/>
      <c r="LFT13" s="318"/>
      <c r="LFU13" s="318"/>
      <c r="LFV13" s="318"/>
      <c r="LFW13" s="318"/>
      <c r="LFX13" s="318"/>
      <c r="LFY13" s="318"/>
      <c r="LFZ13" s="318"/>
      <c r="LGA13" s="318"/>
      <c r="LGB13" s="318"/>
      <c r="LGC13" s="318"/>
      <c r="LGD13" s="318"/>
      <c r="LGE13" s="318"/>
      <c r="LGF13" s="318"/>
      <c r="LGG13" s="318"/>
      <c r="LGH13" s="318"/>
      <c r="LGI13" s="318"/>
      <c r="LGJ13" s="318"/>
      <c r="LGK13" s="318"/>
      <c r="LGL13" s="318"/>
      <c r="LGM13" s="318"/>
      <c r="LGN13" s="318"/>
      <c r="LGO13" s="318"/>
      <c r="LGP13" s="318"/>
      <c r="LGQ13" s="318"/>
      <c r="LGR13" s="318"/>
      <c r="LGS13" s="318"/>
      <c r="LGT13" s="318"/>
      <c r="LGU13" s="318"/>
      <c r="LGV13" s="318"/>
      <c r="LGW13" s="318"/>
      <c r="LGX13" s="318"/>
      <c r="LGY13" s="318"/>
      <c r="LGZ13" s="318"/>
      <c r="LHA13" s="318"/>
      <c r="LHB13" s="318"/>
      <c r="LHC13" s="318"/>
      <c r="LHD13" s="318"/>
      <c r="LHE13" s="318"/>
      <c r="LHF13" s="318"/>
      <c r="LHG13" s="318"/>
      <c r="LHH13" s="318"/>
      <c r="LHI13" s="318"/>
      <c r="LHJ13" s="318"/>
      <c r="LHK13" s="318"/>
      <c r="LHL13" s="318"/>
      <c r="LHM13" s="318"/>
      <c r="LHN13" s="318"/>
      <c r="LHO13" s="318"/>
      <c r="LHP13" s="318"/>
      <c r="LHQ13" s="318"/>
      <c r="LHR13" s="318"/>
      <c r="LHS13" s="318"/>
      <c r="LHT13" s="318"/>
      <c r="LHU13" s="318"/>
      <c r="LHV13" s="318"/>
      <c r="LHW13" s="318"/>
      <c r="LHX13" s="318"/>
      <c r="LHY13" s="318"/>
      <c r="LHZ13" s="318"/>
      <c r="LIA13" s="318"/>
      <c r="LIB13" s="318"/>
      <c r="LIC13" s="318"/>
      <c r="LID13" s="318"/>
      <c r="LIE13" s="318"/>
      <c r="LIF13" s="318"/>
      <c r="LIG13" s="318"/>
      <c r="LIH13" s="318"/>
      <c r="LII13" s="318"/>
      <c r="LIJ13" s="318"/>
      <c r="LIK13" s="318"/>
      <c r="LIL13" s="318"/>
      <c r="LIM13" s="318"/>
      <c r="LIN13" s="318"/>
      <c r="LIO13" s="318"/>
      <c r="LIP13" s="318"/>
      <c r="LIQ13" s="318"/>
      <c r="LIR13" s="318"/>
      <c r="LIS13" s="318"/>
      <c r="LIT13" s="318"/>
      <c r="LIU13" s="318"/>
      <c r="LIV13" s="318"/>
      <c r="LIW13" s="318"/>
      <c r="LIX13" s="318"/>
      <c r="LIY13" s="318"/>
      <c r="LIZ13" s="318"/>
      <c r="LJA13" s="318"/>
      <c r="LJB13" s="318"/>
      <c r="LJC13" s="318"/>
      <c r="LJD13" s="318"/>
      <c r="LJE13" s="318"/>
      <c r="LJF13" s="318"/>
      <c r="LJG13" s="318"/>
      <c r="LJH13" s="318"/>
      <c r="LJI13" s="318"/>
      <c r="LJJ13" s="318"/>
      <c r="LJK13" s="318"/>
      <c r="LJL13" s="318"/>
      <c r="LJM13" s="318"/>
      <c r="LJN13" s="318"/>
      <c r="LJO13" s="318"/>
      <c r="LJP13" s="318"/>
      <c r="LJQ13" s="318"/>
      <c r="LJR13" s="318"/>
      <c r="LJS13" s="318"/>
      <c r="LJT13" s="318"/>
      <c r="LJU13" s="318"/>
      <c r="LJV13" s="318"/>
      <c r="LJW13" s="318"/>
      <c r="LJX13" s="318"/>
      <c r="LJY13" s="318"/>
      <c r="LJZ13" s="318"/>
      <c r="LKA13" s="318"/>
      <c r="LKB13" s="318"/>
      <c r="LKC13" s="318"/>
      <c r="LKD13" s="318"/>
      <c r="LKE13" s="318"/>
      <c r="LKF13" s="318"/>
      <c r="LKG13" s="318"/>
      <c r="LKH13" s="318"/>
      <c r="LKI13" s="318"/>
      <c r="LKJ13" s="318"/>
      <c r="LKK13" s="318"/>
      <c r="LKL13" s="318"/>
      <c r="LKM13" s="318"/>
      <c r="LKN13" s="318"/>
      <c r="LKO13" s="318"/>
      <c r="LKP13" s="318"/>
      <c r="LKQ13" s="318"/>
      <c r="LKR13" s="318"/>
      <c r="LKS13" s="318"/>
      <c r="LKT13" s="318"/>
      <c r="LKU13" s="318"/>
      <c r="LKV13" s="318"/>
      <c r="LKW13" s="318"/>
      <c r="LKX13" s="318"/>
      <c r="LKY13" s="318"/>
      <c r="LKZ13" s="318"/>
      <c r="LLA13" s="318"/>
      <c r="LLB13" s="318"/>
      <c r="LLC13" s="318"/>
      <c r="LLD13" s="318"/>
      <c r="LLE13" s="318"/>
      <c r="LLF13" s="318"/>
      <c r="LLG13" s="318"/>
      <c r="LLH13" s="318"/>
      <c r="LLI13" s="318"/>
      <c r="LLJ13" s="318"/>
      <c r="LLK13" s="318"/>
      <c r="LLL13" s="318"/>
      <c r="LLM13" s="318"/>
      <c r="LLN13" s="318"/>
      <c r="LLO13" s="318"/>
      <c r="LLP13" s="318"/>
      <c r="LLQ13" s="318"/>
      <c r="LLR13" s="318"/>
      <c r="LLS13" s="318"/>
      <c r="LLT13" s="318"/>
      <c r="LLU13" s="318"/>
      <c r="LLV13" s="318"/>
      <c r="LLW13" s="318"/>
      <c r="LLX13" s="318"/>
      <c r="LLY13" s="318"/>
      <c r="LLZ13" s="318"/>
      <c r="LMA13" s="318"/>
      <c r="LMB13" s="318"/>
      <c r="LMC13" s="318"/>
      <c r="LMD13" s="318"/>
      <c r="LME13" s="318"/>
      <c r="LMF13" s="318"/>
      <c r="LMG13" s="318"/>
      <c r="LMH13" s="318"/>
      <c r="LMI13" s="318"/>
      <c r="LMJ13" s="318"/>
      <c r="LMK13" s="318"/>
      <c r="LML13" s="318"/>
      <c r="LMM13" s="318"/>
      <c r="LMN13" s="318"/>
      <c r="LMO13" s="318"/>
      <c r="LMP13" s="318"/>
      <c r="LMQ13" s="318"/>
      <c r="LMR13" s="318"/>
      <c r="LMS13" s="318"/>
      <c r="LMT13" s="318"/>
      <c r="LMU13" s="318"/>
      <c r="LMV13" s="318"/>
      <c r="LMW13" s="318"/>
      <c r="LMX13" s="318"/>
      <c r="LMY13" s="318"/>
      <c r="LMZ13" s="318"/>
      <c r="LNA13" s="318"/>
      <c r="LNB13" s="318"/>
      <c r="LNC13" s="318"/>
      <c r="LND13" s="318"/>
      <c r="LNE13" s="318"/>
      <c r="LNF13" s="318"/>
      <c r="LNG13" s="318"/>
      <c r="LNH13" s="318"/>
      <c r="LNI13" s="318"/>
      <c r="LNJ13" s="318"/>
      <c r="LNK13" s="318"/>
      <c r="LNL13" s="318"/>
      <c r="LNM13" s="318"/>
      <c r="LNN13" s="318"/>
      <c r="LNO13" s="318"/>
      <c r="LNP13" s="318"/>
      <c r="LNQ13" s="318"/>
      <c r="LNR13" s="318"/>
      <c r="LNS13" s="318"/>
      <c r="LNT13" s="318"/>
      <c r="LNU13" s="318"/>
      <c r="LNV13" s="318"/>
      <c r="LNW13" s="318"/>
      <c r="LNX13" s="318"/>
      <c r="LNY13" s="318"/>
      <c r="LNZ13" s="318"/>
      <c r="LOA13" s="318"/>
      <c r="LOB13" s="318"/>
      <c r="LOC13" s="318"/>
      <c r="LOD13" s="318"/>
      <c r="LOE13" s="318"/>
      <c r="LOF13" s="318"/>
      <c r="LOG13" s="318"/>
      <c r="LOH13" s="318"/>
      <c r="LOI13" s="318"/>
      <c r="LOJ13" s="318"/>
      <c r="LOK13" s="318"/>
      <c r="LOL13" s="318"/>
      <c r="LOM13" s="318"/>
      <c r="LON13" s="318"/>
      <c r="LOO13" s="318"/>
      <c r="LOP13" s="318"/>
      <c r="LOQ13" s="318"/>
      <c r="LOR13" s="318"/>
      <c r="LOS13" s="318"/>
      <c r="LOT13" s="318"/>
      <c r="LOU13" s="318"/>
      <c r="LOV13" s="318"/>
      <c r="LOW13" s="318"/>
      <c r="LOX13" s="318"/>
      <c r="LOY13" s="318"/>
      <c r="LOZ13" s="318"/>
      <c r="LPA13" s="318"/>
      <c r="LPB13" s="318"/>
      <c r="LPC13" s="318"/>
      <c r="LPD13" s="318"/>
      <c r="LPE13" s="318"/>
      <c r="LPF13" s="318"/>
      <c r="LPG13" s="318"/>
      <c r="LPH13" s="318"/>
      <c r="LPI13" s="318"/>
      <c r="LPJ13" s="318"/>
      <c r="LPK13" s="318"/>
      <c r="LPL13" s="318"/>
      <c r="LPM13" s="318"/>
      <c r="LPN13" s="318"/>
      <c r="LPO13" s="318"/>
      <c r="LPP13" s="318"/>
      <c r="LPQ13" s="318"/>
      <c r="LPR13" s="318"/>
      <c r="LPS13" s="318"/>
      <c r="LPT13" s="318"/>
      <c r="LPU13" s="318"/>
      <c r="LPV13" s="318"/>
      <c r="LPW13" s="318"/>
      <c r="LPX13" s="318"/>
      <c r="LPY13" s="318"/>
      <c r="LPZ13" s="318"/>
      <c r="LQA13" s="318"/>
      <c r="LQB13" s="318"/>
      <c r="LQC13" s="318"/>
      <c r="LQD13" s="318"/>
      <c r="LQE13" s="318"/>
      <c r="LQF13" s="318"/>
      <c r="LQG13" s="318"/>
      <c r="LQH13" s="318"/>
      <c r="LQI13" s="318"/>
      <c r="LQJ13" s="318"/>
      <c r="LQK13" s="318"/>
      <c r="LQL13" s="318"/>
      <c r="LQM13" s="318"/>
      <c r="LQN13" s="318"/>
      <c r="LQO13" s="318"/>
      <c r="LQP13" s="318"/>
      <c r="LQQ13" s="318"/>
      <c r="LQR13" s="318"/>
      <c r="LQS13" s="318"/>
      <c r="LQT13" s="318"/>
      <c r="LQU13" s="318"/>
      <c r="LQV13" s="318"/>
      <c r="LQW13" s="318"/>
      <c r="LQX13" s="318"/>
      <c r="LQY13" s="318"/>
      <c r="LQZ13" s="318"/>
      <c r="LRA13" s="318"/>
      <c r="LRB13" s="318"/>
      <c r="LRC13" s="318"/>
      <c r="LRD13" s="318"/>
      <c r="LRE13" s="318"/>
      <c r="LRF13" s="318"/>
      <c r="LRG13" s="318"/>
      <c r="LRH13" s="318"/>
      <c r="LRI13" s="318"/>
      <c r="LRJ13" s="318"/>
      <c r="LRK13" s="318"/>
      <c r="LRL13" s="318"/>
      <c r="LRM13" s="318"/>
      <c r="LRN13" s="318"/>
      <c r="LRO13" s="318"/>
      <c r="LRP13" s="318"/>
      <c r="LRQ13" s="318"/>
      <c r="LRR13" s="318"/>
      <c r="LRS13" s="318"/>
      <c r="LRT13" s="318"/>
      <c r="LRU13" s="318"/>
      <c r="LRV13" s="318"/>
      <c r="LRW13" s="318"/>
      <c r="LRX13" s="318"/>
      <c r="LRY13" s="318"/>
      <c r="LRZ13" s="318"/>
      <c r="LSA13" s="318"/>
      <c r="LSB13" s="318"/>
      <c r="LSC13" s="318"/>
      <c r="LSD13" s="318"/>
      <c r="LSE13" s="318"/>
      <c r="LSF13" s="318"/>
      <c r="LSG13" s="318"/>
      <c r="LSH13" s="318"/>
      <c r="LSI13" s="318"/>
      <c r="LSJ13" s="318"/>
      <c r="LSK13" s="318"/>
      <c r="LSL13" s="318"/>
      <c r="LSM13" s="318"/>
      <c r="LSN13" s="318"/>
      <c r="LSO13" s="318"/>
      <c r="LSP13" s="318"/>
      <c r="LSQ13" s="318"/>
      <c r="LSR13" s="318"/>
      <c r="LSS13" s="318"/>
      <c r="LST13" s="318"/>
      <c r="LSU13" s="318"/>
      <c r="LSV13" s="318"/>
      <c r="LSW13" s="318"/>
      <c r="LSX13" s="318"/>
      <c r="LSY13" s="318"/>
      <c r="LSZ13" s="318"/>
      <c r="LTA13" s="318"/>
      <c r="LTB13" s="318"/>
      <c r="LTC13" s="318"/>
      <c r="LTD13" s="318"/>
      <c r="LTE13" s="318"/>
      <c r="LTF13" s="318"/>
      <c r="LTG13" s="318"/>
      <c r="LTH13" s="318"/>
      <c r="LTI13" s="318"/>
      <c r="LTJ13" s="318"/>
      <c r="LTK13" s="318"/>
      <c r="LTL13" s="318"/>
      <c r="LTM13" s="318"/>
      <c r="LTN13" s="318"/>
      <c r="LTO13" s="318"/>
      <c r="LTP13" s="318"/>
      <c r="LTQ13" s="318"/>
      <c r="LTR13" s="318"/>
      <c r="LTS13" s="318"/>
      <c r="LTT13" s="318"/>
      <c r="LTU13" s="318"/>
      <c r="LTV13" s="318"/>
      <c r="LTW13" s="318"/>
      <c r="LTX13" s="318"/>
      <c r="LTY13" s="318"/>
      <c r="LTZ13" s="318"/>
      <c r="LUA13" s="318"/>
      <c r="LUB13" s="318"/>
      <c r="LUC13" s="318"/>
      <c r="LUD13" s="318"/>
      <c r="LUE13" s="318"/>
      <c r="LUF13" s="318"/>
      <c r="LUG13" s="318"/>
      <c r="LUH13" s="318"/>
      <c r="LUI13" s="318"/>
      <c r="LUJ13" s="318"/>
      <c r="LUK13" s="318"/>
      <c r="LUL13" s="318"/>
      <c r="LUM13" s="318"/>
      <c r="LUN13" s="318"/>
      <c r="LUO13" s="318"/>
      <c r="LUP13" s="318"/>
      <c r="LUQ13" s="318"/>
      <c r="LUR13" s="318"/>
      <c r="LUS13" s="318"/>
      <c r="LUT13" s="318"/>
      <c r="LUU13" s="318"/>
      <c r="LUV13" s="318"/>
      <c r="LUW13" s="318"/>
      <c r="LUX13" s="318"/>
      <c r="LUY13" s="318"/>
      <c r="LUZ13" s="318"/>
      <c r="LVA13" s="318"/>
      <c r="LVB13" s="318"/>
      <c r="LVC13" s="318"/>
      <c r="LVD13" s="318"/>
      <c r="LVE13" s="318"/>
      <c r="LVF13" s="318"/>
      <c r="LVG13" s="318"/>
      <c r="LVH13" s="318"/>
      <c r="LVI13" s="318"/>
      <c r="LVJ13" s="318"/>
      <c r="LVK13" s="318"/>
      <c r="LVL13" s="318"/>
      <c r="LVM13" s="318"/>
      <c r="LVN13" s="318"/>
      <c r="LVO13" s="318"/>
      <c r="LVP13" s="318"/>
      <c r="LVQ13" s="318"/>
      <c r="LVR13" s="318"/>
      <c r="LVS13" s="318"/>
      <c r="LVT13" s="318"/>
      <c r="LVU13" s="318"/>
      <c r="LVV13" s="318"/>
      <c r="LVW13" s="318"/>
      <c r="LVX13" s="318"/>
      <c r="LVY13" s="318"/>
      <c r="LVZ13" s="318"/>
      <c r="LWA13" s="318"/>
      <c r="LWB13" s="318"/>
      <c r="LWC13" s="318"/>
      <c r="LWD13" s="318"/>
      <c r="LWE13" s="318"/>
      <c r="LWF13" s="318"/>
      <c r="LWG13" s="318"/>
      <c r="LWH13" s="318"/>
      <c r="LWI13" s="318"/>
      <c r="LWJ13" s="318"/>
      <c r="LWK13" s="318"/>
      <c r="LWL13" s="318"/>
      <c r="LWM13" s="318"/>
      <c r="LWN13" s="318"/>
      <c r="LWO13" s="318"/>
      <c r="LWP13" s="318"/>
      <c r="LWQ13" s="318"/>
      <c r="LWR13" s="318"/>
      <c r="LWS13" s="318"/>
      <c r="LWT13" s="318"/>
      <c r="LWU13" s="318"/>
      <c r="LWV13" s="318"/>
      <c r="LWW13" s="318"/>
      <c r="LWX13" s="318"/>
      <c r="LWY13" s="318"/>
      <c r="LWZ13" s="318"/>
      <c r="LXA13" s="318"/>
      <c r="LXB13" s="318"/>
      <c r="LXC13" s="318"/>
      <c r="LXD13" s="318"/>
      <c r="LXE13" s="318"/>
      <c r="LXF13" s="318"/>
      <c r="LXG13" s="318"/>
      <c r="LXH13" s="318"/>
      <c r="LXI13" s="318"/>
      <c r="LXJ13" s="318"/>
      <c r="LXK13" s="318"/>
      <c r="LXL13" s="318"/>
      <c r="LXM13" s="318"/>
      <c r="LXN13" s="318"/>
      <c r="LXO13" s="318"/>
      <c r="LXP13" s="318"/>
      <c r="LXQ13" s="318"/>
      <c r="LXR13" s="318"/>
      <c r="LXS13" s="318"/>
      <c r="LXT13" s="318"/>
      <c r="LXU13" s="318"/>
      <c r="LXV13" s="318"/>
      <c r="LXW13" s="318"/>
      <c r="LXX13" s="318"/>
      <c r="LXY13" s="318"/>
      <c r="LXZ13" s="318"/>
      <c r="LYA13" s="318"/>
      <c r="LYB13" s="318"/>
      <c r="LYC13" s="318"/>
      <c r="LYD13" s="318"/>
      <c r="LYE13" s="318"/>
      <c r="LYF13" s="318"/>
      <c r="LYG13" s="318"/>
      <c r="LYH13" s="318"/>
      <c r="LYI13" s="318"/>
      <c r="LYJ13" s="318"/>
      <c r="LYK13" s="318"/>
      <c r="LYL13" s="318"/>
      <c r="LYM13" s="318"/>
      <c r="LYN13" s="318"/>
      <c r="LYO13" s="318"/>
      <c r="LYP13" s="318"/>
      <c r="LYQ13" s="318"/>
      <c r="LYR13" s="318"/>
      <c r="LYS13" s="318"/>
      <c r="LYT13" s="318"/>
      <c r="LYU13" s="318"/>
      <c r="LYV13" s="318"/>
      <c r="LYW13" s="318"/>
      <c r="LYX13" s="318"/>
      <c r="LYY13" s="318"/>
      <c r="LYZ13" s="318"/>
      <c r="LZA13" s="318"/>
      <c r="LZB13" s="318"/>
      <c r="LZC13" s="318"/>
      <c r="LZD13" s="318"/>
      <c r="LZE13" s="318"/>
      <c r="LZF13" s="318"/>
      <c r="LZG13" s="318"/>
      <c r="LZH13" s="318"/>
      <c r="LZI13" s="318"/>
      <c r="LZJ13" s="318"/>
      <c r="LZK13" s="318"/>
      <c r="LZL13" s="318"/>
      <c r="LZM13" s="318"/>
      <c r="LZN13" s="318"/>
      <c r="LZO13" s="318"/>
      <c r="LZP13" s="318"/>
      <c r="LZQ13" s="318"/>
      <c r="LZR13" s="318"/>
      <c r="LZS13" s="318"/>
      <c r="LZT13" s="318"/>
      <c r="LZU13" s="318"/>
      <c r="LZV13" s="318"/>
      <c r="LZW13" s="318"/>
      <c r="LZX13" s="318"/>
      <c r="LZY13" s="318"/>
      <c r="LZZ13" s="318"/>
      <c r="MAA13" s="318"/>
      <c r="MAB13" s="318"/>
      <c r="MAC13" s="318"/>
      <c r="MAD13" s="318"/>
      <c r="MAE13" s="318"/>
      <c r="MAF13" s="318"/>
      <c r="MAG13" s="318"/>
      <c r="MAH13" s="318"/>
      <c r="MAI13" s="318"/>
      <c r="MAJ13" s="318"/>
      <c r="MAK13" s="318"/>
      <c r="MAL13" s="318"/>
      <c r="MAM13" s="318"/>
      <c r="MAN13" s="318"/>
      <c r="MAO13" s="318"/>
      <c r="MAP13" s="318"/>
      <c r="MAQ13" s="318"/>
      <c r="MAR13" s="318"/>
      <c r="MAS13" s="318"/>
      <c r="MAT13" s="318"/>
      <c r="MAU13" s="318"/>
      <c r="MAV13" s="318"/>
      <c r="MAW13" s="318"/>
      <c r="MAX13" s="318"/>
      <c r="MAY13" s="318"/>
      <c r="MAZ13" s="318"/>
      <c r="MBA13" s="318"/>
      <c r="MBB13" s="318"/>
      <c r="MBC13" s="318"/>
      <c r="MBD13" s="318"/>
      <c r="MBE13" s="318"/>
      <c r="MBF13" s="318"/>
      <c r="MBG13" s="318"/>
      <c r="MBH13" s="318"/>
      <c r="MBI13" s="318"/>
      <c r="MBJ13" s="318"/>
      <c r="MBK13" s="318"/>
      <c r="MBL13" s="318"/>
      <c r="MBM13" s="318"/>
      <c r="MBN13" s="318"/>
      <c r="MBO13" s="318"/>
      <c r="MBP13" s="318"/>
      <c r="MBQ13" s="318"/>
      <c r="MBR13" s="318"/>
      <c r="MBS13" s="318"/>
      <c r="MBT13" s="318"/>
      <c r="MBU13" s="318"/>
      <c r="MBV13" s="318"/>
      <c r="MBW13" s="318"/>
      <c r="MBX13" s="318"/>
      <c r="MBY13" s="318"/>
      <c r="MBZ13" s="318"/>
      <c r="MCA13" s="318"/>
      <c r="MCB13" s="318"/>
      <c r="MCC13" s="318"/>
      <c r="MCD13" s="318"/>
      <c r="MCE13" s="318"/>
      <c r="MCF13" s="318"/>
      <c r="MCG13" s="318"/>
      <c r="MCH13" s="318"/>
      <c r="MCI13" s="318"/>
      <c r="MCJ13" s="318"/>
      <c r="MCK13" s="318"/>
      <c r="MCL13" s="318"/>
      <c r="MCM13" s="318"/>
      <c r="MCN13" s="318"/>
      <c r="MCO13" s="318"/>
      <c r="MCP13" s="318"/>
      <c r="MCQ13" s="318"/>
      <c r="MCR13" s="318"/>
      <c r="MCS13" s="318"/>
      <c r="MCT13" s="318"/>
      <c r="MCU13" s="318"/>
      <c r="MCV13" s="318"/>
      <c r="MCW13" s="318"/>
      <c r="MCX13" s="318"/>
      <c r="MCY13" s="318"/>
      <c r="MCZ13" s="318"/>
      <c r="MDA13" s="318"/>
      <c r="MDB13" s="318"/>
      <c r="MDC13" s="318"/>
      <c r="MDD13" s="318"/>
      <c r="MDE13" s="318"/>
      <c r="MDF13" s="318"/>
      <c r="MDG13" s="318"/>
      <c r="MDH13" s="318"/>
      <c r="MDI13" s="318"/>
      <c r="MDJ13" s="318"/>
      <c r="MDK13" s="318"/>
      <c r="MDL13" s="318"/>
      <c r="MDM13" s="318"/>
      <c r="MDN13" s="318"/>
      <c r="MDO13" s="318"/>
      <c r="MDP13" s="318"/>
      <c r="MDQ13" s="318"/>
      <c r="MDR13" s="318"/>
      <c r="MDS13" s="318"/>
      <c r="MDT13" s="318"/>
      <c r="MDU13" s="318"/>
      <c r="MDV13" s="318"/>
      <c r="MDW13" s="318"/>
      <c r="MDX13" s="318"/>
      <c r="MDY13" s="318"/>
      <c r="MDZ13" s="318"/>
      <c r="MEA13" s="318"/>
      <c r="MEB13" s="318"/>
      <c r="MEC13" s="318"/>
      <c r="MED13" s="318"/>
      <c r="MEE13" s="318"/>
      <c r="MEF13" s="318"/>
      <c r="MEG13" s="318"/>
      <c r="MEH13" s="318"/>
      <c r="MEI13" s="318"/>
      <c r="MEJ13" s="318"/>
      <c r="MEK13" s="318"/>
      <c r="MEL13" s="318"/>
      <c r="MEM13" s="318"/>
      <c r="MEN13" s="318"/>
      <c r="MEO13" s="318"/>
      <c r="MEP13" s="318"/>
      <c r="MEQ13" s="318"/>
      <c r="MER13" s="318"/>
      <c r="MES13" s="318"/>
      <c r="MET13" s="318"/>
      <c r="MEU13" s="318"/>
      <c r="MEV13" s="318"/>
      <c r="MEW13" s="318"/>
      <c r="MEX13" s="318"/>
      <c r="MEY13" s="318"/>
      <c r="MEZ13" s="318"/>
      <c r="MFA13" s="318"/>
      <c r="MFB13" s="318"/>
      <c r="MFC13" s="318"/>
      <c r="MFD13" s="318"/>
      <c r="MFE13" s="318"/>
      <c r="MFF13" s="318"/>
      <c r="MFG13" s="318"/>
      <c r="MFH13" s="318"/>
      <c r="MFI13" s="318"/>
      <c r="MFJ13" s="318"/>
      <c r="MFK13" s="318"/>
      <c r="MFL13" s="318"/>
      <c r="MFM13" s="318"/>
      <c r="MFN13" s="318"/>
      <c r="MFO13" s="318"/>
      <c r="MFP13" s="318"/>
      <c r="MFQ13" s="318"/>
      <c r="MFR13" s="318"/>
      <c r="MFS13" s="318"/>
      <c r="MFT13" s="318"/>
      <c r="MFU13" s="318"/>
      <c r="MFV13" s="318"/>
      <c r="MFW13" s="318"/>
      <c r="MFX13" s="318"/>
      <c r="MFY13" s="318"/>
      <c r="MFZ13" s="318"/>
      <c r="MGA13" s="318"/>
      <c r="MGB13" s="318"/>
      <c r="MGC13" s="318"/>
      <c r="MGD13" s="318"/>
      <c r="MGE13" s="318"/>
      <c r="MGF13" s="318"/>
      <c r="MGG13" s="318"/>
      <c r="MGH13" s="318"/>
      <c r="MGI13" s="318"/>
      <c r="MGJ13" s="318"/>
      <c r="MGK13" s="318"/>
      <c r="MGL13" s="318"/>
      <c r="MGM13" s="318"/>
      <c r="MGN13" s="318"/>
      <c r="MGO13" s="318"/>
      <c r="MGP13" s="318"/>
      <c r="MGQ13" s="318"/>
      <c r="MGR13" s="318"/>
      <c r="MGS13" s="318"/>
      <c r="MGT13" s="318"/>
      <c r="MGU13" s="318"/>
      <c r="MGV13" s="318"/>
      <c r="MGW13" s="318"/>
      <c r="MGX13" s="318"/>
      <c r="MGY13" s="318"/>
      <c r="MGZ13" s="318"/>
      <c r="MHA13" s="318"/>
      <c r="MHB13" s="318"/>
      <c r="MHC13" s="318"/>
      <c r="MHD13" s="318"/>
      <c r="MHE13" s="318"/>
      <c r="MHF13" s="318"/>
      <c r="MHG13" s="318"/>
      <c r="MHH13" s="318"/>
      <c r="MHI13" s="318"/>
      <c r="MHJ13" s="318"/>
      <c r="MHK13" s="318"/>
      <c r="MHL13" s="318"/>
      <c r="MHM13" s="318"/>
      <c r="MHN13" s="318"/>
      <c r="MHO13" s="318"/>
      <c r="MHP13" s="318"/>
      <c r="MHQ13" s="318"/>
      <c r="MHR13" s="318"/>
      <c r="MHS13" s="318"/>
      <c r="MHT13" s="318"/>
      <c r="MHU13" s="318"/>
      <c r="MHV13" s="318"/>
      <c r="MHW13" s="318"/>
      <c r="MHX13" s="318"/>
      <c r="MHY13" s="318"/>
      <c r="MHZ13" s="318"/>
      <c r="MIA13" s="318"/>
      <c r="MIB13" s="318"/>
      <c r="MIC13" s="318"/>
      <c r="MID13" s="318"/>
      <c r="MIE13" s="318"/>
      <c r="MIF13" s="318"/>
      <c r="MIG13" s="318"/>
      <c r="MIH13" s="318"/>
      <c r="MII13" s="318"/>
      <c r="MIJ13" s="318"/>
      <c r="MIK13" s="318"/>
      <c r="MIL13" s="318"/>
      <c r="MIM13" s="318"/>
      <c r="MIN13" s="318"/>
      <c r="MIO13" s="318"/>
      <c r="MIP13" s="318"/>
      <c r="MIQ13" s="318"/>
      <c r="MIR13" s="318"/>
      <c r="MIS13" s="318"/>
      <c r="MIT13" s="318"/>
      <c r="MIU13" s="318"/>
      <c r="MIV13" s="318"/>
      <c r="MIW13" s="318"/>
      <c r="MIX13" s="318"/>
      <c r="MIY13" s="318"/>
      <c r="MIZ13" s="318"/>
      <c r="MJA13" s="318"/>
      <c r="MJB13" s="318"/>
      <c r="MJC13" s="318"/>
      <c r="MJD13" s="318"/>
      <c r="MJE13" s="318"/>
      <c r="MJF13" s="318"/>
      <c r="MJG13" s="318"/>
      <c r="MJH13" s="318"/>
      <c r="MJI13" s="318"/>
      <c r="MJJ13" s="318"/>
      <c r="MJK13" s="318"/>
      <c r="MJL13" s="318"/>
      <c r="MJM13" s="318"/>
      <c r="MJN13" s="318"/>
      <c r="MJO13" s="318"/>
      <c r="MJP13" s="318"/>
      <c r="MJQ13" s="318"/>
      <c r="MJR13" s="318"/>
      <c r="MJS13" s="318"/>
      <c r="MJT13" s="318"/>
      <c r="MJU13" s="318"/>
      <c r="MJV13" s="318"/>
      <c r="MJW13" s="318"/>
      <c r="MJX13" s="318"/>
      <c r="MJY13" s="318"/>
      <c r="MJZ13" s="318"/>
      <c r="MKA13" s="318"/>
      <c r="MKB13" s="318"/>
      <c r="MKC13" s="318"/>
      <c r="MKD13" s="318"/>
      <c r="MKE13" s="318"/>
      <c r="MKF13" s="318"/>
      <c r="MKG13" s="318"/>
      <c r="MKH13" s="318"/>
      <c r="MKI13" s="318"/>
      <c r="MKJ13" s="318"/>
      <c r="MKK13" s="318"/>
      <c r="MKL13" s="318"/>
      <c r="MKM13" s="318"/>
      <c r="MKN13" s="318"/>
      <c r="MKO13" s="318"/>
      <c r="MKP13" s="318"/>
      <c r="MKQ13" s="318"/>
      <c r="MKR13" s="318"/>
      <c r="MKS13" s="318"/>
      <c r="MKT13" s="318"/>
      <c r="MKU13" s="318"/>
      <c r="MKV13" s="318"/>
      <c r="MKW13" s="318"/>
      <c r="MKX13" s="318"/>
      <c r="MKY13" s="318"/>
      <c r="MKZ13" s="318"/>
      <c r="MLA13" s="318"/>
      <c r="MLB13" s="318"/>
      <c r="MLC13" s="318"/>
      <c r="MLD13" s="318"/>
      <c r="MLE13" s="318"/>
      <c r="MLF13" s="318"/>
      <c r="MLG13" s="318"/>
      <c r="MLH13" s="318"/>
      <c r="MLI13" s="318"/>
      <c r="MLJ13" s="318"/>
      <c r="MLK13" s="318"/>
      <c r="MLL13" s="318"/>
      <c r="MLM13" s="318"/>
      <c r="MLN13" s="318"/>
      <c r="MLO13" s="318"/>
      <c r="MLP13" s="318"/>
      <c r="MLQ13" s="318"/>
      <c r="MLR13" s="318"/>
      <c r="MLS13" s="318"/>
      <c r="MLT13" s="318"/>
      <c r="MLU13" s="318"/>
      <c r="MLV13" s="318"/>
      <c r="MLW13" s="318"/>
      <c r="MLX13" s="318"/>
      <c r="MLY13" s="318"/>
      <c r="MLZ13" s="318"/>
      <c r="MMA13" s="318"/>
      <c r="MMB13" s="318"/>
      <c r="MMC13" s="318"/>
      <c r="MMD13" s="318"/>
      <c r="MME13" s="318"/>
      <c r="MMF13" s="318"/>
      <c r="MMG13" s="318"/>
      <c r="MMH13" s="318"/>
      <c r="MMI13" s="318"/>
      <c r="MMJ13" s="318"/>
      <c r="MMK13" s="318"/>
      <c r="MML13" s="318"/>
      <c r="MMM13" s="318"/>
      <c r="MMN13" s="318"/>
      <c r="MMO13" s="318"/>
      <c r="MMP13" s="318"/>
      <c r="MMQ13" s="318"/>
      <c r="MMR13" s="318"/>
      <c r="MMS13" s="318"/>
      <c r="MMT13" s="318"/>
      <c r="MMU13" s="318"/>
      <c r="MMV13" s="318"/>
      <c r="MMW13" s="318"/>
      <c r="MMX13" s="318"/>
      <c r="MMY13" s="318"/>
      <c r="MMZ13" s="318"/>
      <c r="MNA13" s="318"/>
      <c r="MNB13" s="318"/>
      <c r="MNC13" s="318"/>
      <c r="MND13" s="318"/>
      <c r="MNE13" s="318"/>
      <c r="MNF13" s="318"/>
      <c r="MNG13" s="318"/>
      <c r="MNH13" s="318"/>
      <c r="MNI13" s="318"/>
      <c r="MNJ13" s="318"/>
      <c r="MNK13" s="318"/>
      <c r="MNL13" s="318"/>
      <c r="MNM13" s="318"/>
      <c r="MNN13" s="318"/>
      <c r="MNO13" s="318"/>
      <c r="MNP13" s="318"/>
      <c r="MNQ13" s="318"/>
      <c r="MNR13" s="318"/>
      <c r="MNS13" s="318"/>
      <c r="MNT13" s="318"/>
      <c r="MNU13" s="318"/>
      <c r="MNV13" s="318"/>
      <c r="MNW13" s="318"/>
      <c r="MNX13" s="318"/>
      <c r="MNY13" s="318"/>
      <c r="MNZ13" s="318"/>
      <c r="MOA13" s="318"/>
      <c r="MOB13" s="318"/>
      <c r="MOC13" s="318"/>
      <c r="MOD13" s="318"/>
      <c r="MOE13" s="318"/>
      <c r="MOF13" s="318"/>
      <c r="MOG13" s="318"/>
      <c r="MOH13" s="318"/>
      <c r="MOI13" s="318"/>
      <c r="MOJ13" s="318"/>
      <c r="MOK13" s="318"/>
      <c r="MOL13" s="318"/>
      <c r="MOM13" s="318"/>
      <c r="MON13" s="318"/>
      <c r="MOO13" s="318"/>
      <c r="MOP13" s="318"/>
      <c r="MOQ13" s="318"/>
      <c r="MOR13" s="318"/>
      <c r="MOS13" s="318"/>
      <c r="MOT13" s="318"/>
      <c r="MOU13" s="318"/>
      <c r="MOV13" s="318"/>
      <c r="MOW13" s="318"/>
      <c r="MOX13" s="318"/>
      <c r="MOY13" s="318"/>
      <c r="MOZ13" s="318"/>
      <c r="MPA13" s="318"/>
      <c r="MPB13" s="318"/>
      <c r="MPC13" s="318"/>
      <c r="MPD13" s="318"/>
      <c r="MPE13" s="318"/>
      <c r="MPF13" s="318"/>
      <c r="MPG13" s="318"/>
      <c r="MPH13" s="318"/>
      <c r="MPI13" s="318"/>
      <c r="MPJ13" s="318"/>
      <c r="MPK13" s="318"/>
      <c r="MPL13" s="318"/>
      <c r="MPM13" s="318"/>
      <c r="MPN13" s="318"/>
      <c r="MPO13" s="318"/>
      <c r="MPP13" s="318"/>
      <c r="MPQ13" s="318"/>
      <c r="MPR13" s="318"/>
      <c r="MPS13" s="318"/>
      <c r="MPT13" s="318"/>
      <c r="MPU13" s="318"/>
      <c r="MPV13" s="318"/>
      <c r="MPW13" s="318"/>
      <c r="MPX13" s="318"/>
      <c r="MPY13" s="318"/>
      <c r="MPZ13" s="318"/>
      <c r="MQA13" s="318"/>
      <c r="MQB13" s="318"/>
      <c r="MQC13" s="318"/>
      <c r="MQD13" s="318"/>
      <c r="MQE13" s="318"/>
      <c r="MQF13" s="318"/>
      <c r="MQG13" s="318"/>
      <c r="MQH13" s="318"/>
      <c r="MQI13" s="318"/>
      <c r="MQJ13" s="318"/>
      <c r="MQK13" s="318"/>
      <c r="MQL13" s="318"/>
      <c r="MQM13" s="318"/>
      <c r="MQN13" s="318"/>
      <c r="MQO13" s="318"/>
      <c r="MQP13" s="318"/>
      <c r="MQQ13" s="318"/>
      <c r="MQR13" s="318"/>
      <c r="MQS13" s="318"/>
      <c r="MQT13" s="318"/>
      <c r="MQU13" s="318"/>
      <c r="MQV13" s="318"/>
      <c r="MQW13" s="318"/>
      <c r="MQX13" s="318"/>
      <c r="MQY13" s="318"/>
      <c r="MQZ13" s="318"/>
      <c r="MRA13" s="318"/>
      <c r="MRB13" s="318"/>
      <c r="MRC13" s="318"/>
      <c r="MRD13" s="318"/>
      <c r="MRE13" s="318"/>
      <c r="MRF13" s="318"/>
      <c r="MRG13" s="318"/>
      <c r="MRH13" s="318"/>
      <c r="MRI13" s="318"/>
      <c r="MRJ13" s="318"/>
      <c r="MRK13" s="318"/>
      <c r="MRL13" s="318"/>
      <c r="MRM13" s="318"/>
      <c r="MRN13" s="318"/>
      <c r="MRO13" s="318"/>
      <c r="MRP13" s="318"/>
      <c r="MRQ13" s="318"/>
      <c r="MRR13" s="318"/>
      <c r="MRS13" s="318"/>
      <c r="MRT13" s="318"/>
      <c r="MRU13" s="318"/>
      <c r="MRV13" s="318"/>
      <c r="MRW13" s="318"/>
      <c r="MRX13" s="318"/>
      <c r="MRY13" s="318"/>
      <c r="MRZ13" s="318"/>
      <c r="MSA13" s="318"/>
      <c r="MSB13" s="318"/>
      <c r="MSC13" s="318"/>
      <c r="MSD13" s="318"/>
      <c r="MSE13" s="318"/>
      <c r="MSF13" s="318"/>
      <c r="MSG13" s="318"/>
      <c r="MSH13" s="318"/>
      <c r="MSI13" s="318"/>
      <c r="MSJ13" s="318"/>
      <c r="MSK13" s="318"/>
      <c r="MSL13" s="318"/>
      <c r="MSM13" s="318"/>
      <c r="MSN13" s="318"/>
      <c r="MSO13" s="318"/>
      <c r="MSP13" s="318"/>
      <c r="MSQ13" s="318"/>
      <c r="MSR13" s="318"/>
      <c r="MSS13" s="318"/>
      <c r="MST13" s="318"/>
      <c r="MSU13" s="318"/>
      <c r="MSV13" s="318"/>
      <c r="MSW13" s="318"/>
      <c r="MSX13" s="318"/>
      <c r="MSY13" s="318"/>
      <c r="MSZ13" s="318"/>
      <c r="MTA13" s="318"/>
      <c r="MTB13" s="318"/>
      <c r="MTC13" s="318"/>
      <c r="MTD13" s="318"/>
      <c r="MTE13" s="318"/>
      <c r="MTF13" s="318"/>
      <c r="MTG13" s="318"/>
      <c r="MTH13" s="318"/>
      <c r="MTI13" s="318"/>
      <c r="MTJ13" s="318"/>
      <c r="MTK13" s="318"/>
      <c r="MTL13" s="318"/>
      <c r="MTM13" s="318"/>
      <c r="MTN13" s="318"/>
      <c r="MTO13" s="318"/>
      <c r="MTP13" s="318"/>
      <c r="MTQ13" s="318"/>
      <c r="MTR13" s="318"/>
      <c r="MTS13" s="318"/>
      <c r="MTT13" s="318"/>
      <c r="MTU13" s="318"/>
      <c r="MTV13" s="318"/>
      <c r="MTW13" s="318"/>
      <c r="MTX13" s="318"/>
      <c r="MTY13" s="318"/>
      <c r="MTZ13" s="318"/>
      <c r="MUA13" s="318"/>
      <c r="MUB13" s="318"/>
      <c r="MUC13" s="318"/>
      <c r="MUD13" s="318"/>
      <c r="MUE13" s="318"/>
      <c r="MUF13" s="318"/>
      <c r="MUG13" s="318"/>
      <c r="MUH13" s="318"/>
      <c r="MUI13" s="318"/>
      <c r="MUJ13" s="318"/>
      <c r="MUK13" s="318"/>
      <c r="MUL13" s="318"/>
      <c r="MUM13" s="318"/>
      <c r="MUN13" s="318"/>
      <c r="MUO13" s="318"/>
      <c r="MUP13" s="318"/>
      <c r="MUQ13" s="318"/>
      <c r="MUR13" s="318"/>
      <c r="MUS13" s="318"/>
      <c r="MUT13" s="318"/>
      <c r="MUU13" s="318"/>
      <c r="MUV13" s="318"/>
      <c r="MUW13" s="318"/>
      <c r="MUX13" s="318"/>
      <c r="MUY13" s="318"/>
      <c r="MUZ13" s="318"/>
      <c r="MVA13" s="318"/>
      <c r="MVB13" s="318"/>
      <c r="MVC13" s="318"/>
      <c r="MVD13" s="318"/>
      <c r="MVE13" s="318"/>
      <c r="MVF13" s="318"/>
      <c r="MVG13" s="318"/>
      <c r="MVH13" s="318"/>
      <c r="MVI13" s="318"/>
      <c r="MVJ13" s="318"/>
      <c r="MVK13" s="318"/>
      <c r="MVL13" s="318"/>
      <c r="MVM13" s="318"/>
      <c r="MVN13" s="318"/>
      <c r="MVO13" s="318"/>
      <c r="MVP13" s="318"/>
      <c r="MVQ13" s="318"/>
      <c r="MVR13" s="318"/>
      <c r="MVS13" s="318"/>
      <c r="MVT13" s="318"/>
      <c r="MVU13" s="318"/>
      <c r="MVV13" s="318"/>
      <c r="MVW13" s="318"/>
      <c r="MVX13" s="318"/>
      <c r="MVY13" s="318"/>
      <c r="MVZ13" s="318"/>
      <c r="MWA13" s="318"/>
      <c r="MWB13" s="318"/>
      <c r="MWC13" s="318"/>
      <c r="MWD13" s="318"/>
      <c r="MWE13" s="318"/>
      <c r="MWF13" s="318"/>
      <c r="MWG13" s="318"/>
      <c r="MWH13" s="318"/>
      <c r="MWI13" s="318"/>
      <c r="MWJ13" s="318"/>
      <c r="MWK13" s="318"/>
      <c r="MWL13" s="318"/>
      <c r="MWM13" s="318"/>
      <c r="MWN13" s="318"/>
      <c r="MWO13" s="318"/>
      <c r="MWP13" s="318"/>
      <c r="MWQ13" s="318"/>
      <c r="MWR13" s="318"/>
      <c r="MWS13" s="318"/>
      <c r="MWT13" s="318"/>
      <c r="MWU13" s="318"/>
      <c r="MWV13" s="318"/>
      <c r="MWW13" s="318"/>
      <c r="MWX13" s="318"/>
      <c r="MWY13" s="318"/>
      <c r="MWZ13" s="318"/>
      <c r="MXA13" s="318"/>
      <c r="MXB13" s="318"/>
      <c r="MXC13" s="318"/>
      <c r="MXD13" s="318"/>
      <c r="MXE13" s="318"/>
      <c r="MXF13" s="318"/>
      <c r="MXG13" s="318"/>
      <c r="MXH13" s="318"/>
      <c r="MXI13" s="318"/>
      <c r="MXJ13" s="318"/>
      <c r="MXK13" s="318"/>
      <c r="MXL13" s="318"/>
      <c r="MXM13" s="318"/>
      <c r="MXN13" s="318"/>
      <c r="MXO13" s="318"/>
      <c r="MXP13" s="318"/>
      <c r="MXQ13" s="318"/>
      <c r="MXR13" s="318"/>
      <c r="MXS13" s="318"/>
      <c r="MXT13" s="318"/>
      <c r="MXU13" s="318"/>
      <c r="MXV13" s="318"/>
      <c r="MXW13" s="318"/>
      <c r="MXX13" s="318"/>
      <c r="MXY13" s="318"/>
      <c r="MXZ13" s="318"/>
      <c r="MYA13" s="318"/>
      <c r="MYB13" s="318"/>
      <c r="MYC13" s="318"/>
      <c r="MYD13" s="318"/>
      <c r="MYE13" s="318"/>
      <c r="MYF13" s="318"/>
      <c r="MYG13" s="318"/>
      <c r="MYH13" s="318"/>
      <c r="MYI13" s="318"/>
      <c r="MYJ13" s="318"/>
      <c r="MYK13" s="318"/>
      <c r="MYL13" s="318"/>
      <c r="MYM13" s="318"/>
      <c r="MYN13" s="318"/>
      <c r="MYO13" s="318"/>
      <c r="MYP13" s="318"/>
      <c r="MYQ13" s="318"/>
      <c r="MYR13" s="318"/>
      <c r="MYS13" s="318"/>
      <c r="MYT13" s="318"/>
      <c r="MYU13" s="318"/>
      <c r="MYV13" s="318"/>
      <c r="MYW13" s="318"/>
      <c r="MYX13" s="318"/>
      <c r="MYY13" s="318"/>
      <c r="MYZ13" s="318"/>
      <c r="MZA13" s="318"/>
      <c r="MZB13" s="318"/>
      <c r="MZC13" s="318"/>
      <c r="MZD13" s="318"/>
      <c r="MZE13" s="318"/>
      <c r="MZF13" s="318"/>
      <c r="MZG13" s="318"/>
      <c r="MZH13" s="318"/>
      <c r="MZI13" s="318"/>
      <c r="MZJ13" s="318"/>
      <c r="MZK13" s="318"/>
      <c r="MZL13" s="318"/>
      <c r="MZM13" s="318"/>
      <c r="MZN13" s="318"/>
      <c r="MZO13" s="318"/>
      <c r="MZP13" s="318"/>
      <c r="MZQ13" s="318"/>
      <c r="MZR13" s="318"/>
      <c r="MZS13" s="318"/>
      <c r="MZT13" s="318"/>
      <c r="MZU13" s="318"/>
      <c r="MZV13" s="318"/>
      <c r="MZW13" s="318"/>
      <c r="MZX13" s="318"/>
      <c r="MZY13" s="318"/>
      <c r="MZZ13" s="318"/>
      <c r="NAA13" s="318"/>
      <c r="NAB13" s="318"/>
      <c r="NAC13" s="318"/>
      <c r="NAD13" s="318"/>
      <c r="NAE13" s="318"/>
      <c r="NAF13" s="318"/>
      <c r="NAG13" s="318"/>
      <c r="NAH13" s="318"/>
      <c r="NAI13" s="318"/>
      <c r="NAJ13" s="318"/>
      <c r="NAK13" s="318"/>
      <c r="NAL13" s="318"/>
      <c r="NAM13" s="318"/>
      <c r="NAN13" s="318"/>
      <c r="NAO13" s="318"/>
      <c r="NAP13" s="318"/>
      <c r="NAQ13" s="318"/>
      <c r="NAR13" s="318"/>
      <c r="NAS13" s="318"/>
      <c r="NAT13" s="318"/>
      <c r="NAU13" s="318"/>
      <c r="NAV13" s="318"/>
      <c r="NAW13" s="318"/>
      <c r="NAX13" s="318"/>
      <c r="NAY13" s="318"/>
      <c r="NAZ13" s="318"/>
      <c r="NBA13" s="318"/>
      <c r="NBB13" s="318"/>
      <c r="NBC13" s="318"/>
      <c r="NBD13" s="318"/>
      <c r="NBE13" s="318"/>
      <c r="NBF13" s="318"/>
      <c r="NBG13" s="318"/>
      <c r="NBH13" s="318"/>
      <c r="NBI13" s="318"/>
      <c r="NBJ13" s="318"/>
      <c r="NBK13" s="318"/>
      <c r="NBL13" s="318"/>
      <c r="NBM13" s="318"/>
      <c r="NBN13" s="318"/>
      <c r="NBO13" s="318"/>
      <c r="NBP13" s="318"/>
      <c r="NBQ13" s="318"/>
      <c r="NBR13" s="318"/>
      <c r="NBS13" s="318"/>
      <c r="NBT13" s="318"/>
      <c r="NBU13" s="318"/>
      <c r="NBV13" s="318"/>
      <c r="NBW13" s="318"/>
      <c r="NBX13" s="318"/>
      <c r="NBY13" s="318"/>
      <c r="NBZ13" s="318"/>
      <c r="NCA13" s="318"/>
      <c r="NCB13" s="318"/>
      <c r="NCC13" s="318"/>
      <c r="NCD13" s="318"/>
      <c r="NCE13" s="318"/>
      <c r="NCF13" s="318"/>
      <c r="NCG13" s="318"/>
      <c r="NCH13" s="318"/>
      <c r="NCI13" s="318"/>
      <c r="NCJ13" s="318"/>
      <c r="NCK13" s="318"/>
      <c r="NCL13" s="318"/>
      <c r="NCM13" s="318"/>
      <c r="NCN13" s="318"/>
      <c r="NCO13" s="318"/>
      <c r="NCP13" s="318"/>
      <c r="NCQ13" s="318"/>
      <c r="NCR13" s="318"/>
      <c r="NCS13" s="318"/>
      <c r="NCT13" s="318"/>
      <c r="NCU13" s="318"/>
      <c r="NCV13" s="318"/>
      <c r="NCW13" s="318"/>
      <c r="NCX13" s="318"/>
      <c r="NCY13" s="318"/>
      <c r="NCZ13" s="318"/>
      <c r="NDA13" s="318"/>
      <c r="NDB13" s="318"/>
      <c r="NDC13" s="318"/>
      <c r="NDD13" s="318"/>
      <c r="NDE13" s="318"/>
      <c r="NDF13" s="318"/>
      <c r="NDG13" s="318"/>
      <c r="NDH13" s="318"/>
      <c r="NDI13" s="318"/>
      <c r="NDJ13" s="318"/>
      <c r="NDK13" s="318"/>
      <c r="NDL13" s="318"/>
      <c r="NDM13" s="318"/>
      <c r="NDN13" s="318"/>
      <c r="NDO13" s="318"/>
      <c r="NDP13" s="318"/>
      <c r="NDQ13" s="318"/>
      <c r="NDR13" s="318"/>
      <c r="NDS13" s="318"/>
      <c r="NDT13" s="318"/>
      <c r="NDU13" s="318"/>
      <c r="NDV13" s="318"/>
      <c r="NDW13" s="318"/>
      <c r="NDX13" s="318"/>
      <c r="NDY13" s="318"/>
      <c r="NDZ13" s="318"/>
      <c r="NEA13" s="318"/>
      <c r="NEB13" s="318"/>
      <c r="NEC13" s="318"/>
      <c r="NED13" s="318"/>
      <c r="NEE13" s="318"/>
      <c r="NEF13" s="318"/>
      <c r="NEG13" s="318"/>
      <c r="NEH13" s="318"/>
      <c r="NEI13" s="318"/>
      <c r="NEJ13" s="318"/>
      <c r="NEK13" s="318"/>
      <c r="NEL13" s="318"/>
      <c r="NEM13" s="318"/>
      <c r="NEN13" s="318"/>
      <c r="NEO13" s="318"/>
      <c r="NEP13" s="318"/>
      <c r="NEQ13" s="318"/>
      <c r="NER13" s="318"/>
      <c r="NES13" s="318"/>
      <c r="NET13" s="318"/>
      <c r="NEU13" s="318"/>
      <c r="NEV13" s="318"/>
      <c r="NEW13" s="318"/>
      <c r="NEX13" s="318"/>
      <c r="NEY13" s="318"/>
      <c r="NEZ13" s="318"/>
      <c r="NFA13" s="318"/>
      <c r="NFB13" s="318"/>
      <c r="NFC13" s="318"/>
      <c r="NFD13" s="318"/>
      <c r="NFE13" s="318"/>
      <c r="NFF13" s="318"/>
      <c r="NFG13" s="318"/>
      <c r="NFH13" s="318"/>
      <c r="NFI13" s="318"/>
      <c r="NFJ13" s="318"/>
      <c r="NFK13" s="318"/>
      <c r="NFL13" s="318"/>
      <c r="NFM13" s="318"/>
      <c r="NFN13" s="318"/>
      <c r="NFO13" s="318"/>
      <c r="NFP13" s="318"/>
      <c r="NFQ13" s="318"/>
      <c r="NFR13" s="318"/>
      <c r="NFS13" s="318"/>
      <c r="NFT13" s="318"/>
      <c r="NFU13" s="318"/>
      <c r="NFV13" s="318"/>
      <c r="NFW13" s="318"/>
      <c r="NFX13" s="318"/>
      <c r="NFY13" s="318"/>
      <c r="NFZ13" s="318"/>
      <c r="NGA13" s="318"/>
      <c r="NGB13" s="318"/>
      <c r="NGC13" s="318"/>
      <c r="NGD13" s="318"/>
      <c r="NGE13" s="318"/>
      <c r="NGF13" s="318"/>
      <c r="NGG13" s="318"/>
      <c r="NGH13" s="318"/>
      <c r="NGI13" s="318"/>
      <c r="NGJ13" s="318"/>
      <c r="NGK13" s="318"/>
      <c r="NGL13" s="318"/>
      <c r="NGM13" s="318"/>
      <c r="NGN13" s="318"/>
      <c r="NGO13" s="318"/>
      <c r="NGP13" s="318"/>
      <c r="NGQ13" s="318"/>
      <c r="NGR13" s="318"/>
      <c r="NGS13" s="318"/>
      <c r="NGT13" s="318"/>
      <c r="NGU13" s="318"/>
      <c r="NGV13" s="318"/>
      <c r="NGW13" s="318"/>
      <c r="NGX13" s="318"/>
      <c r="NGY13" s="318"/>
      <c r="NGZ13" s="318"/>
      <c r="NHA13" s="318"/>
      <c r="NHB13" s="318"/>
      <c r="NHC13" s="318"/>
      <c r="NHD13" s="318"/>
      <c r="NHE13" s="318"/>
      <c r="NHF13" s="318"/>
      <c r="NHG13" s="318"/>
      <c r="NHH13" s="318"/>
      <c r="NHI13" s="318"/>
      <c r="NHJ13" s="318"/>
      <c r="NHK13" s="318"/>
      <c r="NHL13" s="318"/>
      <c r="NHM13" s="318"/>
      <c r="NHN13" s="318"/>
      <c r="NHO13" s="318"/>
      <c r="NHP13" s="318"/>
      <c r="NHQ13" s="318"/>
      <c r="NHR13" s="318"/>
      <c r="NHS13" s="318"/>
      <c r="NHT13" s="318"/>
      <c r="NHU13" s="318"/>
      <c r="NHV13" s="318"/>
      <c r="NHW13" s="318"/>
      <c r="NHX13" s="318"/>
      <c r="NHY13" s="318"/>
      <c r="NHZ13" s="318"/>
      <c r="NIA13" s="318"/>
      <c r="NIB13" s="318"/>
      <c r="NIC13" s="318"/>
      <c r="NID13" s="318"/>
      <c r="NIE13" s="318"/>
      <c r="NIF13" s="318"/>
      <c r="NIG13" s="318"/>
      <c r="NIH13" s="318"/>
      <c r="NII13" s="318"/>
      <c r="NIJ13" s="318"/>
      <c r="NIK13" s="318"/>
      <c r="NIL13" s="318"/>
      <c r="NIM13" s="318"/>
      <c r="NIN13" s="318"/>
      <c r="NIO13" s="318"/>
      <c r="NIP13" s="318"/>
      <c r="NIQ13" s="318"/>
      <c r="NIR13" s="318"/>
      <c r="NIS13" s="318"/>
      <c r="NIT13" s="318"/>
      <c r="NIU13" s="318"/>
      <c r="NIV13" s="318"/>
      <c r="NIW13" s="318"/>
      <c r="NIX13" s="318"/>
      <c r="NIY13" s="318"/>
      <c r="NIZ13" s="318"/>
      <c r="NJA13" s="318"/>
      <c r="NJB13" s="318"/>
      <c r="NJC13" s="318"/>
      <c r="NJD13" s="318"/>
      <c r="NJE13" s="318"/>
      <c r="NJF13" s="318"/>
      <c r="NJG13" s="318"/>
      <c r="NJH13" s="318"/>
      <c r="NJI13" s="318"/>
      <c r="NJJ13" s="318"/>
      <c r="NJK13" s="318"/>
      <c r="NJL13" s="318"/>
      <c r="NJM13" s="318"/>
      <c r="NJN13" s="318"/>
      <c r="NJO13" s="318"/>
      <c r="NJP13" s="318"/>
      <c r="NJQ13" s="318"/>
      <c r="NJR13" s="318"/>
      <c r="NJS13" s="318"/>
      <c r="NJT13" s="318"/>
      <c r="NJU13" s="318"/>
      <c r="NJV13" s="318"/>
      <c r="NJW13" s="318"/>
      <c r="NJX13" s="318"/>
      <c r="NJY13" s="318"/>
      <c r="NJZ13" s="318"/>
      <c r="NKA13" s="318"/>
      <c r="NKB13" s="318"/>
      <c r="NKC13" s="318"/>
      <c r="NKD13" s="318"/>
      <c r="NKE13" s="318"/>
      <c r="NKF13" s="318"/>
      <c r="NKG13" s="318"/>
      <c r="NKH13" s="318"/>
      <c r="NKI13" s="318"/>
      <c r="NKJ13" s="318"/>
      <c r="NKK13" s="318"/>
      <c r="NKL13" s="318"/>
      <c r="NKM13" s="318"/>
      <c r="NKN13" s="318"/>
      <c r="NKO13" s="318"/>
      <c r="NKP13" s="318"/>
      <c r="NKQ13" s="318"/>
      <c r="NKR13" s="318"/>
      <c r="NKS13" s="318"/>
      <c r="NKT13" s="318"/>
      <c r="NKU13" s="318"/>
      <c r="NKV13" s="318"/>
      <c r="NKW13" s="318"/>
      <c r="NKX13" s="318"/>
      <c r="NKY13" s="318"/>
      <c r="NKZ13" s="318"/>
      <c r="NLA13" s="318"/>
      <c r="NLB13" s="318"/>
      <c r="NLC13" s="318"/>
      <c r="NLD13" s="318"/>
      <c r="NLE13" s="318"/>
      <c r="NLF13" s="318"/>
      <c r="NLG13" s="318"/>
      <c r="NLH13" s="318"/>
      <c r="NLI13" s="318"/>
      <c r="NLJ13" s="318"/>
      <c r="NLK13" s="318"/>
      <c r="NLL13" s="318"/>
      <c r="NLM13" s="318"/>
      <c r="NLN13" s="318"/>
      <c r="NLO13" s="318"/>
      <c r="NLP13" s="318"/>
      <c r="NLQ13" s="318"/>
      <c r="NLR13" s="318"/>
      <c r="NLS13" s="318"/>
      <c r="NLT13" s="318"/>
      <c r="NLU13" s="318"/>
      <c r="NLV13" s="318"/>
      <c r="NLW13" s="318"/>
      <c r="NLX13" s="318"/>
      <c r="NLY13" s="318"/>
      <c r="NLZ13" s="318"/>
      <c r="NMA13" s="318"/>
      <c r="NMB13" s="318"/>
      <c r="NMC13" s="318"/>
      <c r="NMD13" s="318"/>
      <c r="NME13" s="318"/>
      <c r="NMF13" s="318"/>
      <c r="NMG13" s="318"/>
      <c r="NMH13" s="318"/>
      <c r="NMI13" s="318"/>
      <c r="NMJ13" s="318"/>
      <c r="NMK13" s="318"/>
      <c r="NML13" s="318"/>
      <c r="NMM13" s="318"/>
      <c r="NMN13" s="318"/>
      <c r="NMO13" s="318"/>
      <c r="NMP13" s="318"/>
      <c r="NMQ13" s="318"/>
      <c r="NMR13" s="318"/>
      <c r="NMS13" s="318"/>
      <c r="NMT13" s="318"/>
      <c r="NMU13" s="318"/>
      <c r="NMV13" s="318"/>
      <c r="NMW13" s="318"/>
      <c r="NMX13" s="318"/>
      <c r="NMY13" s="318"/>
      <c r="NMZ13" s="318"/>
      <c r="NNA13" s="318"/>
      <c r="NNB13" s="318"/>
      <c r="NNC13" s="318"/>
      <c r="NND13" s="318"/>
      <c r="NNE13" s="318"/>
      <c r="NNF13" s="318"/>
      <c r="NNG13" s="318"/>
      <c r="NNH13" s="318"/>
      <c r="NNI13" s="318"/>
      <c r="NNJ13" s="318"/>
      <c r="NNK13" s="318"/>
      <c r="NNL13" s="318"/>
      <c r="NNM13" s="318"/>
      <c r="NNN13" s="318"/>
      <c r="NNO13" s="318"/>
      <c r="NNP13" s="318"/>
      <c r="NNQ13" s="318"/>
      <c r="NNR13" s="318"/>
      <c r="NNS13" s="318"/>
      <c r="NNT13" s="318"/>
      <c r="NNU13" s="318"/>
      <c r="NNV13" s="318"/>
      <c r="NNW13" s="318"/>
      <c r="NNX13" s="318"/>
      <c r="NNY13" s="318"/>
      <c r="NNZ13" s="318"/>
      <c r="NOA13" s="318"/>
      <c r="NOB13" s="318"/>
      <c r="NOC13" s="318"/>
      <c r="NOD13" s="318"/>
      <c r="NOE13" s="318"/>
      <c r="NOF13" s="318"/>
      <c r="NOG13" s="318"/>
      <c r="NOH13" s="318"/>
      <c r="NOI13" s="318"/>
      <c r="NOJ13" s="318"/>
      <c r="NOK13" s="318"/>
      <c r="NOL13" s="318"/>
      <c r="NOM13" s="318"/>
      <c r="NON13" s="318"/>
      <c r="NOO13" s="318"/>
      <c r="NOP13" s="318"/>
      <c r="NOQ13" s="318"/>
      <c r="NOR13" s="318"/>
      <c r="NOS13" s="318"/>
      <c r="NOT13" s="318"/>
      <c r="NOU13" s="318"/>
      <c r="NOV13" s="318"/>
      <c r="NOW13" s="318"/>
      <c r="NOX13" s="318"/>
      <c r="NOY13" s="318"/>
      <c r="NOZ13" s="318"/>
      <c r="NPA13" s="318"/>
      <c r="NPB13" s="318"/>
      <c r="NPC13" s="318"/>
      <c r="NPD13" s="318"/>
      <c r="NPE13" s="318"/>
      <c r="NPF13" s="318"/>
      <c r="NPG13" s="318"/>
      <c r="NPH13" s="318"/>
      <c r="NPI13" s="318"/>
      <c r="NPJ13" s="318"/>
      <c r="NPK13" s="318"/>
      <c r="NPL13" s="318"/>
      <c r="NPM13" s="318"/>
      <c r="NPN13" s="318"/>
      <c r="NPO13" s="318"/>
      <c r="NPP13" s="318"/>
      <c r="NPQ13" s="318"/>
      <c r="NPR13" s="318"/>
      <c r="NPS13" s="318"/>
      <c r="NPT13" s="318"/>
      <c r="NPU13" s="318"/>
      <c r="NPV13" s="318"/>
      <c r="NPW13" s="318"/>
      <c r="NPX13" s="318"/>
      <c r="NPY13" s="318"/>
      <c r="NPZ13" s="318"/>
      <c r="NQA13" s="318"/>
      <c r="NQB13" s="318"/>
      <c r="NQC13" s="318"/>
      <c r="NQD13" s="318"/>
      <c r="NQE13" s="318"/>
      <c r="NQF13" s="318"/>
      <c r="NQG13" s="318"/>
      <c r="NQH13" s="318"/>
      <c r="NQI13" s="318"/>
      <c r="NQJ13" s="318"/>
      <c r="NQK13" s="318"/>
      <c r="NQL13" s="318"/>
      <c r="NQM13" s="318"/>
      <c r="NQN13" s="318"/>
      <c r="NQO13" s="318"/>
      <c r="NQP13" s="318"/>
      <c r="NQQ13" s="318"/>
      <c r="NQR13" s="318"/>
      <c r="NQS13" s="318"/>
      <c r="NQT13" s="318"/>
      <c r="NQU13" s="318"/>
      <c r="NQV13" s="318"/>
      <c r="NQW13" s="318"/>
      <c r="NQX13" s="318"/>
      <c r="NQY13" s="318"/>
      <c r="NQZ13" s="318"/>
      <c r="NRA13" s="318"/>
      <c r="NRB13" s="318"/>
      <c r="NRC13" s="318"/>
      <c r="NRD13" s="318"/>
      <c r="NRE13" s="318"/>
      <c r="NRF13" s="318"/>
      <c r="NRG13" s="318"/>
      <c r="NRH13" s="318"/>
      <c r="NRI13" s="318"/>
      <c r="NRJ13" s="318"/>
      <c r="NRK13" s="318"/>
      <c r="NRL13" s="318"/>
      <c r="NRM13" s="318"/>
      <c r="NRN13" s="318"/>
      <c r="NRO13" s="318"/>
      <c r="NRP13" s="318"/>
      <c r="NRQ13" s="318"/>
      <c r="NRR13" s="318"/>
      <c r="NRS13" s="318"/>
      <c r="NRT13" s="318"/>
      <c r="NRU13" s="318"/>
      <c r="NRV13" s="318"/>
      <c r="NRW13" s="318"/>
      <c r="NRX13" s="318"/>
      <c r="NRY13" s="318"/>
      <c r="NRZ13" s="318"/>
      <c r="NSA13" s="318"/>
      <c r="NSB13" s="318"/>
      <c r="NSC13" s="318"/>
      <c r="NSD13" s="318"/>
      <c r="NSE13" s="318"/>
      <c r="NSF13" s="318"/>
      <c r="NSG13" s="318"/>
      <c r="NSH13" s="318"/>
      <c r="NSI13" s="318"/>
      <c r="NSJ13" s="318"/>
      <c r="NSK13" s="318"/>
      <c r="NSL13" s="318"/>
      <c r="NSM13" s="318"/>
      <c r="NSN13" s="318"/>
      <c r="NSO13" s="318"/>
      <c r="NSP13" s="318"/>
      <c r="NSQ13" s="318"/>
      <c r="NSR13" s="318"/>
      <c r="NSS13" s="318"/>
      <c r="NST13" s="318"/>
      <c r="NSU13" s="318"/>
      <c r="NSV13" s="318"/>
      <c r="NSW13" s="318"/>
      <c r="NSX13" s="318"/>
      <c r="NSY13" s="318"/>
      <c r="NSZ13" s="318"/>
      <c r="NTA13" s="318"/>
      <c r="NTB13" s="318"/>
      <c r="NTC13" s="318"/>
      <c r="NTD13" s="318"/>
      <c r="NTE13" s="318"/>
      <c r="NTF13" s="318"/>
      <c r="NTG13" s="318"/>
      <c r="NTH13" s="318"/>
      <c r="NTI13" s="318"/>
      <c r="NTJ13" s="318"/>
      <c r="NTK13" s="318"/>
      <c r="NTL13" s="318"/>
      <c r="NTM13" s="318"/>
      <c r="NTN13" s="318"/>
      <c r="NTO13" s="318"/>
      <c r="NTP13" s="318"/>
      <c r="NTQ13" s="318"/>
      <c r="NTR13" s="318"/>
      <c r="NTS13" s="318"/>
      <c r="NTT13" s="318"/>
      <c r="NTU13" s="318"/>
      <c r="NTV13" s="318"/>
      <c r="NTW13" s="318"/>
      <c r="NTX13" s="318"/>
      <c r="NTY13" s="318"/>
      <c r="NTZ13" s="318"/>
      <c r="NUA13" s="318"/>
      <c r="NUB13" s="318"/>
      <c r="NUC13" s="318"/>
      <c r="NUD13" s="318"/>
      <c r="NUE13" s="318"/>
      <c r="NUF13" s="318"/>
      <c r="NUG13" s="318"/>
      <c r="NUH13" s="318"/>
      <c r="NUI13" s="318"/>
      <c r="NUJ13" s="318"/>
      <c r="NUK13" s="318"/>
      <c r="NUL13" s="318"/>
      <c r="NUM13" s="318"/>
      <c r="NUN13" s="318"/>
      <c r="NUO13" s="318"/>
      <c r="NUP13" s="318"/>
      <c r="NUQ13" s="318"/>
      <c r="NUR13" s="318"/>
      <c r="NUS13" s="318"/>
      <c r="NUT13" s="318"/>
      <c r="NUU13" s="318"/>
      <c r="NUV13" s="318"/>
      <c r="NUW13" s="318"/>
      <c r="NUX13" s="318"/>
      <c r="NUY13" s="318"/>
      <c r="NUZ13" s="318"/>
      <c r="NVA13" s="318"/>
      <c r="NVB13" s="318"/>
      <c r="NVC13" s="318"/>
      <c r="NVD13" s="318"/>
      <c r="NVE13" s="318"/>
      <c r="NVF13" s="318"/>
      <c r="NVG13" s="318"/>
      <c r="NVH13" s="318"/>
      <c r="NVI13" s="318"/>
      <c r="NVJ13" s="318"/>
      <c r="NVK13" s="318"/>
      <c r="NVL13" s="318"/>
      <c r="NVM13" s="318"/>
      <c r="NVN13" s="318"/>
      <c r="NVO13" s="318"/>
      <c r="NVP13" s="318"/>
      <c r="NVQ13" s="318"/>
      <c r="NVR13" s="318"/>
      <c r="NVS13" s="318"/>
      <c r="NVT13" s="318"/>
      <c r="NVU13" s="318"/>
      <c r="NVV13" s="318"/>
      <c r="NVW13" s="318"/>
      <c r="NVX13" s="318"/>
      <c r="NVY13" s="318"/>
      <c r="NVZ13" s="318"/>
      <c r="NWA13" s="318"/>
      <c r="NWB13" s="318"/>
      <c r="NWC13" s="318"/>
      <c r="NWD13" s="318"/>
      <c r="NWE13" s="318"/>
      <c r="NWF13" s="318"/>
      <c r="NWG13" s="318"/>
      <c r="NWH13" s="318"/>
      <c r="NWI13" s="318"/>
      <c r="NWJ13" s="318"/>
      <c r="NWK13" s="318"/>
      <c r="NWL13" s="318"/>
      <c r="NWM13" s="318"/>
      <c r="NWN13" s="318"/>
      <c r="NWO13" s="318"/>
      <c r="NWP13" s="318"/>
      <c r="NWQ13" s="318"/>
      <c r="NWR13" s="318"/>
      <c r="NWS13" s="318"/>
      <c r="NWT13" s="318"/>
      <c r="NWU13" s="318"/>
      <c r="NWV13" s="318"/>
      <c r="NWW13" s="318"/>
      <c r="NWX13" s="318"/>
      <c r="NWY13" s="318"/>
      <c r="NWZ13" s="318"/>
      <c r="NXA13" s="318"/>
      <c r="NXB13" s="318"/>
      <c r="NXC13" s="318"/>
      <c r="NXD13" s="318"/>
      <c r="NXE13" s="318"/>
      <c r="NXF13" s="318"/>
      <c r="NXG13" s="318"/>
      <c r="NXH13" s="318"/>
      <c r="NXI13" s="318"/>
      <c r="NXJ13" s="318"/>
      <c r="NXK13" s="318"/>
      <c r="NXL13" s="318"/>
      <c r="NXM13" s="318"/>
      <c r="NXN13" s="318"/>
      <c r="NXO13" s="318"/>
      <c r="NXP13" s="318"/>
      <c r="NXQ13" s="318"/>
      <c r="NXR13" s="318"/>
      <c r="NXS13" s="318"/>
      <c r="NXT13" s="318"/>
      <c r="NXU13" s="318"/>
      <c r="NXV13" s="318"/>
      <c r="NXW13" s="318"/>
      <c r="NXX13" s="318"/>
      <c r="NXY13" s="318"/>
      <c r="NXZ13" s="318"/>
      <c r="NYA13" s="318"/>
      <c r="NYB13" s="318"/>
      <c r="NYC13" s="318"/>
      <c r="NYD13" s="318"/>
      <c r="NYE13" s="318"/>
      <c r="NYF13" s="318"/>
      <c r="NYG13" s="318"/>
      <c r="NYH13" s="318"/>
      <c r="NYI13" s="318"/>
      <c r="NYJ13" s="318"/>
      <c r="NYK13" s="318"/>
      <c r="NYL13" s="318"/>
      <c r="NYM13" s="318"/>
      <c r="NYN13" s="318"/>
      <c r="NYO13" s="318"/>
      <c r="NYP13" s="318"/>
      <c r="NYQ13" s="318"/>
      <c r="NYR13" s="318"/>
      <c r="NYS13" s="318"/>
      <c r="NYT13" s="318"/>
      <c r="NYU13" s="318"/>
      <c r="NYV13" s="318"/>
      <c r="NYW13" s="318"/>
      <c r="NYX13" s="318"/>
      <c r="NYY13" s="318"/>
      <c r="NYZ13" s="318"/>
      <c r="NZA13" s="318"/>
      <c r="NZB13" s="318"/>
      <c r="NZC13" s="318"/>
      <c r="NZD13" s="318"/>
      <c r="NZE13" s="318"/>
      <c r="NZF13" s="318"/>
      <c r="NZG13" s="318"/>
      <c r="NZH13" s="318"/>
      <c r="NZI13" s="318"/>
      <c r="NZJ13" s="318"/>
      <c r="NZK13" s="318"/>
      <c r="NZL13" s="318"/>
      <c r="NZM13" s="318"/>
      <c r="NZN13" s="318"/>
      <c r="NZO13" s="318"/>
      <c r="NZP13" s="318"/>
      <c r="NZQ13" s="318"/>
      <c r="NZR13" s="318"/>
      <c r="NZS13" s="318"/>
      <c r="NZT13" s="318"/>
      <c r="NZU13" s="318"/>
      <c r="NZV13" s="318"/>
      <c r="NZW13" s="318"/>
      <c r="NZX13" s="318"/>
      <c r="NZY13" s="318"/>
      <c r="NZZ13" s="318"/>
      <c r="OAA13" s="318"/>
      <c r="OAB13" s="318"/>
      <c r="OAC13" s="318"/>
      <c r="OAD13" s="318"/>
      <c r="OAE13" s="318"/>
      <c r="OAF13" s="318"/>
      <c r="OAG13" s="318"/>
      <c r="OAH13" s="318"/>
      <c r="OAI13" s="318"/>
      <c r="OAJ13" s="318"/>
      <c r="OAK13" s="318"/>
      <c r="OAL13" s="318"/>
      <c r="OAM13" s="318"/>
      <c r="OAN13" s="318"/>
      <c r="OAO13" s="318"/>
      <c r="OAP13" s="318"/>
      <c r="OAQ13" s="318"/>
      <c r="OAR13" s="318"/>
      <c r="OAS13" s="318"/>
      <c r="OAT13" s="318"/>
      <c r="OAU13" s="318"/>
      <c r="OAV13" s="318"/>
      <c r="OAW13" s="318"/>
      <c r="OAX13" s="318"/>
      <c r="OAY13" s="318"/>
      <c r="OAZ13" s="318"/>
      <c r="OBA13" s="318"/>
      <c r="OBB13" s="318"/>
      <c r="OBC13" s="318"/>
      <c r="OBD13" s="318"/>
      <c r="OBE13" s="318"/>
      <c r="OBF13" s="318"/>
      <c r="OBG13" s="318"/>
      <c r="OBH13" s="318"/>
      <c r="OBI13" s="318"/>
      <c r="OBJ13" s="318"/>
      <c r="OBK13" s="318"/>
      <c r="OBL13" s="318"/>
      <c r="OBM13" s="318"/>
      <c r="OBN13" s="318"/>
      <c r="OBO13" s="318"/>
      <c r="OBP13" s="318"/>
      <c r="OBQ13" s="318"/>
      <c r="OBR13" s="318"/>
      <c r="OBS13" s="318"/>
      <c r="OBT13" s="318"/>
      <c r="OBU13" s="318"/>
      <c r="OBV13" s="318"/>
      <c r="OBW13" s="318"/>
      <c r="OBX13" s="318"/>
      <c r="OBY13" s="318"/>
      <c r="OBZ13" s="318"/>
      <c r="OCA13" s="318"/>
      <c r="OCB13" s="318"/>
      <c r="OCC13" s="318"/>
      <c r="OCD13" s="318"/>
      <c r="OCE13" s="318"/>
      <c r="OCF13" s="318"/>
      <c r="OCG13" s="318"/>
      <c r="OCH13" s="318"/>
      <c r="OCI13" s="318"/>
      <c r="OCJ13" s="318"/>
      <c r="OCK13" s="318"/>
      <c r="OCL13" s="318"/>
      <c r="OCM13" s="318"/>
      <c r="OCN13" s="318"/>
      <c r="OCO13" s="318"/>
      <c r="OCP13" s="318"/>
      <c r="OCQ13" s="318"/>
      <c r="OCR13" s="318"/>
      <c r="OCS13" s="318"/>
      <c r="OCT13" s="318"/>
      <c r="OCU13" s="318"/>
      <c r="OCV13" s="318"/>
      <c r="OCW13" s="318"/>
      <c r="OCX13" s="318"/>
      <c r="OCY13" s="318"/>
      <c r="OCZ13" s="318"/>
      <c r="ODA13" s="318"/>
      <c r="ODB13" s="318"/>
      <c r="ODC13" s="318"/>
      <c r="ODD13" s="318"/>
      <c r="ODE13" s="318"/>
      <c r="ODF13" s="318"/>
      <c r="ODG13" s="318"/>
      <c r="ODH13" s="318"/>
      <c r="ODI13" s="318"/>
      <c r="ODJ13" s="318"/>
      <c r="ODK13" s="318"/>
      <c r="ODL13" s="318"/>
      <c r="ODM13" s="318"/>
      <c r="ODN13" s="318"/>
      <c r="ODO13" s="318"/>
      <c r="ODP13" s="318"/>
      <c r="ODQ13" s="318"/>
      <c r="ODR13" s="318"/>
      <c r="ODS13" s="318"/>
      <c r="ODT13" s="318"/>
      <c r="ODU13" s="318"/>
      <c r="ODV13" s="318"/>
      <c r="ODW13" s="318"/>
      <c r="ODX13" s="318"/>
      <c r="ODY13" s="318"/>
      <c r="ODZ13" s="318"/>
      <c r="OEA13" s="318"/>
      <c r="OEB13" s="318"/>
      <c r="OEC13" s="318"/>
      <c r="OED13" s="318"/>
      <c r="OEE13" s="318"/>
      <c r="OEF13" s="318"/>
      <c r="OEG13" s="318"/>
      <c r="OEH13" s="318"/>
      <c r="OEI13" s="318"/>
      <c r="OEJ13" s="318"/>
      <c r="OEK13" s="318"/>
      <c r="OEL13" s="318"/>
      <c r="OEM13" s="318"/>
      <c r="OEN13" s="318"/>
      <c r="OEO13" s="318"/>
      <c r="OEP13" s="318"/>
      <c r="OEQ13" s="318"/>
      <c r="OER13" s="318"/>
      <c r="OES13" s="318"/>
      <c r="OET13" s="318"/>
      <c r="OEU13" s="318"/>
      <c r="OEV13" s="318"/>
      <c r="OEW13" s="318"/>
      <c r="OEX13" s="318"/>
      <c r="OEY13" s="318"/>
      <c r="OEZ13" s="318"/>
      <c r="OFA13" s="318"/>
      <c r="OFB13" s="318"/>
      <c r="OFC13" s="318"/>
      <c r="OFD13" s="318"/>
      <c r="OFE13" s="318"/>
      <c r="OFF13" s="318"/>
      <c r="OFG13" s="318"/>
      <c r="OFH13" s="318"/>
      <c r="OFI13" s="318"/>
      <c r="OFJ13" s="318"/>
      <c r="OFK13" s="318"/>
      <c r="OFL13" s="318"/>
      <c r="OFM13" s="318"/>
      <c r="OFN13" s="318"/>
      <c r="OFO13" s="318"/>
      <c r="OFP13" s="318"/>
      <c r="OFQ13" s="318"/>
      <c r="OFR13" s="318"/>
      <c r="OFS13" s="318"/>
      <c r="OFT13" s="318"/>
      <c r="OFU13" s="318"/>
      <c r="OFV13" s="318"/>
      <c r="OFW13" s="318"/>
      <c r="OFX13" s="318"/>
      <c r="OFY13" s="318"/>
      <c r="OFZ13" s="318"/>
      <c r="OGA13" s="318"/>
      <c r="OGB13" s="318"/>
      <c r="OGC13" s="318"/>
      <c r="OGD13" s="318"/>
      <c r="OGE13" s="318"/>
      <c r="OGF13" s="318"/>
      <c r="OGG13" s="318"/>
      <c r="OGH13" s="318"/>
      <c r="OGI13" s="318"/>
      <c r="OGJ13" s="318"/>
      <c r="OGK13" s="318"/>
      <c r="OGL13" s="318"/>
      <c r="OGM13" s="318"/>
      <c r="OGN13" s="318"/>
      <c r="OGO13" s="318"/>
      <c r="OGP13" s="318"/>
      <c r="OGQ13" s="318"/>
      <c r="OGR13" s="318"/>
      <c r="OGS13" s="318"/>
      <c r="OGT13" s="318"/>
      <c r="OGU13" s="318"/>
      <c r="OGV13" s="318"/>
      <c r="OGW13" s="318"/>
      <c r="OGX13" s="318"/>
      <c r="OGY13" s="318"/>
      <c r="OGZ13" s="318"/>
      <c r="OHA13" s="318"/>
      <c r="OHB13" s="318"/>
      <c r="OHC13" s="318"/>
      <c r="OHD13" s="318"/>
      <c r="OHE13" s="318"/>
      <c r="OHF13" s="318"/>
      <c r="OHG13" s="318"/>
      <c r="OHH13" s="318"/>
      <c r="OHI13" s="318"/>
      <c r="OHJ13" s="318"/>
      <c r="OHK13" s="318"/>
      <c r="OHL13" s="318"/>
      <c r="OHM13" s="318"/>
      <c r="OHN13" s="318"/>
      <c r="OHO13" s="318"/>
      <c r="OHP13" s="318"/>
      <c r="OHQ13" s="318"/>
      <c r="OHR13" s="318"/>
      <c r="OHS13" s="318"/>
      <c r="OHT13" s="318"/>
      <c r="OHU13" s="318"/>
      <c r="OHV13" s="318"/>
      <c r="OHW13" s="318"/>
      <c r="OHX13" s="318"/>
      <c r="OHY13" s="318"/>
      <c r="OHZ13" s="318"/>
      <c r="OIA13" s="318"/>
      <c r="OIB13" s="318"/>
      <c r="OIC13" s="318"/>
      <c r="OID13" s="318"/>
      <c r="OIE13" s="318"/>
      <c r="OIF13" s="318"/>
      <c r="OIG13" s="318"/>
      <c r="OIH13" s="318"/>
      <c r="OII13" s="318"/>
      <c r="OIJ13" s="318"/>
      <c r="OIK13" s="318"/>
      <c r="OIL13" s="318"/>
      <c r="OIM13" s="318"/>
      <c r="OIN13" s="318"/>
      <c r="OIO13" s="318"/>
      <c r="OIP13" s="318"/>
      <c r="OIQ13" s="318"/>
      <c r="OIR13" s="318"/>
      <c r="OIS13" s="318"/>
      <c r="OIT13" s="318"/>
      <c r="OIU13" s="318"/>
      <c r="OIV13" s="318"/>
      <c r="OIW13" s="318"/>
      <c r="OIX13" s="318"/>
      <c r="OIY13" s="318"/>
      <c r="OIZ13" s="318"/>
      <c r="OJA13" s="318"/>
      <c r="OJB13" s="318"/>
      <c r="OJC13" s="318"/>
      <c r="OJD13" s="318"/>
      <c r="OJE13" s="318"/>
      <c r="OJF13" s="318"/>
      <c r="OJG13" s="318"/>
      <c r="OJH13" s="318"/>
      <c r="OJI13" s="318"/>
      <c r="OJJ13" s="318"/>
      <c r="OJK13" s="318"/>
      <c r="OJL13" s="318"/>
      <c r="OJM13" s="318"/>
      <c r="OJN13" s="318"/>
      <c r="OJO13" s="318"/>
      <c r="OJP13" s="318"/>
      <c r="OJQ13" s="318"/>
      <c r="OJR13" s="318"/>
      <c r="OJS13" s="318"/>
      <c r="OJT13" s="318"/>
      <c r="OJU13" s="318"/>
      <c r="OJV13" s="318"/>
      <c r="OJW13" s="318"/>
      <c r="OJX13" s="318"/>
      <c r="OJY13" s="318"/>
      <c r="OJZ13" s="318"/>
      <c r="OKA13" s="318"/>
      <c r="OKB13" s="318"/>
      <c r="OKC13" s="318"/>
      <c r="OKD13" s="318"/>
      <c r="OKE13" s="318"/>
      <c r="OKF13" s="318"/>
      <c r="OKG13" s="318"/>
      <c r="OKH13" s="318"/>
      <c r="OKI13" s="318"/>
      <c r="OKJ13" s="318"/>
      <c r="OKK13" s="318"/>
      <c r="OKL13" s="318"/>
      <c r="OKM13" s="318"/>
      <c r="OKN13" s="318"/>
      <c r="OKO13" s="318"/>
      <c r="OKP13" s="318"/>
      <c r="OKQ13" s="318"/>
      <c r="OKR13" s="318"/>
      <c r="OKS13" s="318"/>
      <c r="OKT13" s="318"/>
      <c r="OKU13" s="318"/>
      <c r="OKV13" s="318"/>
      <c r="OKW13" s="318"/>
      <c r="OKX13" s="318"/>
      <c r="OKY13" s="318"/>
      <c r="OKZ13" s="318"/>
      <c r="OLA13" s="318"/>
      <c r="OLB13" s="318"/>
      <c r="OLC13" s="318"/>
      <c r="OLD13" s="318"/>
      <c r="OLE13" s="318"/>
      <c r="OLF13" s="318"/>
      <c r="OLG13" s="318"/>
      <c r="OLH13" s="318"/>
      <c r="OLI13" s="318"/>
      <c r="OLJ13" s="318"/>
      <c r="OLK13" s="318"/>
      <c r="OLL13" s="318"/>
      <c r="OLM13" s="318"/>
      <c r="OLN13" s="318"/>
      <c r="OLO13" s="318"/>
      <c r="OLP13" s="318"/>
      <c r="OLQ13" s="318"/>
      <c r="OLR13" s="318"/>
      <c r="OLS13" s="318"/>
      <c r="OLT13" s="318"/>
      <c r="OLU13" s="318"/>
      <c r="OLV13" s="318"/>
      <c r="OLW13" s="318"/>
      <c r="OLX13" s="318"/>
      <c r="OLY13" s="318"/>
      <c r="OLZ13" s="318"/>
      <c r="OMA13" s="318"/>
      <c r="OMB13" s="318"/>
      <c r="OMC13" s="318"/>
      <c r="OMD13" s="318"/>
      <c r="OME13" s="318"/>
      <c r="OMF13" s="318"/>
      <c r="OMG13" s="318"/>
      <c r="OMH13" s="318"/>
      <c r="OMI13" s="318"/>
      <c r="OMJ13" s="318"/>
      <c r="OMK13" s="318"/>
      <c r="OML13" s="318"/>
      <c r="OMM13" s="318"/>
      <c r="OMN13" s="318"/>
      <c r="OMO13" s="318"/>
      <c r="OMP13" s="318"/>
      <c r="OMQ13" s="318"/>
      <c r="OMR13" s="318"/>
      <c r="OMS13" s="318"/>
      <c r="OMT13" s="318"/>
      <c r="OMU13" s="318"/>
      <c r="OMV13" s="318"/>
      <c r="OMW13" s="318"/>
      <c r="OMX13" s="318"/>
      <c r="OMY13" s="318"/>
      <c r="OMZ13" s="318"/>
      <c r="ONA13" s="318"/>
      <c r="ONB13" s="318"/>
      <c r="ONC13" s="318"/>
      <c r="OND13" s="318"/>
      <c r="ONE13" s="318"/>
      <c r="ONF13" s="318"/>
      <c r="ONG13" s="318"/>
      <c r="ONH13" s="318"/>
      <c r="ONI13" s="318"/>
      <c r="ONJ13" s="318"/>
      <c r="ONK13" s="318"/>
      <c r="ONL13" s="318"/>
      <c r="ONM13" s="318"/>
      <c r="ONN13" s="318"/>
      <c r="ONO13" s="318"/>
      <c r="ONP13" s="318"/>
      <c r="ONQ13" s="318"/>
      <c r="ONR13" s="318"/>
      <c r="ONS13" s="318"/>
      <c r="ONT13" s="318"/>
      <c r="ONU13" s="318"/>
      <c r="ONV13" s="318"/>
      <c r="ONW13" s="318"/>
      <c r="ONX13" s="318"/>
      <c r="ONY13" s="318"/>
      <c r="ONZ13" s="318"/>
      <c r="OOA13" s="318"/>
      <c r="OOB13" s="318"/>
      <c r="OOC13" s="318"/>
      <c r="OOD13" s="318"/>
      <c r="OOE13" s="318"/>
      <c r="OOF13" s="318"/>
      <c r="OOG13" s="318"/>
      <c r="OOH13" s="318"/>
      <c r="OOI13" s="318"/>
      <c r="OOJ13" s="318"/>
      <c r="OOK13" s="318"/>
      <c r="OOL13" s="318"/>
      <c r="OOM13" s="318"/>
      <c r="OON13" s="318"/>
      <c r="OOO13" s="318"/>
      <c r="OOP13" s="318"/>
      <c r="OOQ13" s="318"/>
      <c r="OOR13" s="318"/>
      <c r="OOS13" s="318"/>
      <c r="OOT13" s="318"/>
      <c r="OOU13" s="318"/>
      <c r="OOV13" s="318"/>
      <c r="OOW13" s="318"/>
      <c r="OOX13" s="318"/>
      <c r="OOY13" s="318"/>
      <c r="OOZ13" s="318"/>
      <c r="OPA13" s="318"/>
      <c r="OPB13" s="318"/>
      <c r="OPC13" s="318"/>
      <c r="OPD13" s="318"/>
      <c r="OPE13" s="318"/>
      <c r="OPF13" s="318"/>
      <c r="OPG13" s="318"/>
      <c r="OPH13" s="318"/>
      <c r="OPI13" s="318"/>
      <c r="OPJ13" s="318"/>
      <c r="OPK13" s="318"/>
      <c r="OPL13" s="318"/>
      <c r="OPM13" s="318"/>
      <c r="OPN13" s="318"/>
      <c r="OPO13" s="318"/>
      <c r="OPP13" s="318"/>
      <c r="OPQ13" s="318"/>
      <c r="OPR13" s="318"/>
      <c r="OPS13" s="318"/>
      <c r="OPT13" s="318"/>
      <c r="OPU13" s="318"/>
      <c r="OPV13" s="318"/>
      <c r="OPW13" s="318"/>
      <c r="OPX13" s="318"/>
      <c r="OPY13" s="318"/>
      <c r="OPZ13" s="318"/>
      <c r="OQA13" s="318"/>
      <c r="OQB13" s="318"/>
      <c r="OQC13" s="318"/>
      <c r="OQD13" s="318"/>
      <c r="OQE13" s="318"/>
      <c r="OQF13" s="318"/>
      <c r="OQG13" s="318"/>
      <c r="OQH13" s="318"/>
      <c r="OQI13" s="318"/>
      <c r="OQJ13" s="318"/>
      <c r="OQK13" s="318"/>
      <c r="OQL13" s="318"/>
      <c r="OQM13" s="318"/>
      <c r="OQN13" s="318"/>
      <c r="OQO13" s="318"/>
      <c r="OQP13" s="318"/>
      <c r="OQQ13" s="318"/>
      <c r="OQR13" s="318"/>
      <c r="OQS13" s="318"/>
      <c r="OQT13" s="318"/>
      <c r="OQU13" s="318"/>
      <c r="OQV13" s="318"/>
      <c r="OQW13" s="318"/>
      <c r="OQX13" s="318"/>
      <c r="OQY13" s="318"/>
      <c r="OQZ13" s="318"/>
      <c r="ORA13" s="318"/>
      <c r="ORB13" s="318"/>
      <c r="ORC13" s="318"/>
      <c r="ORD13" s="318"/>
      <c r="ORE13" s="318"/>
      <c r="ORF13" s="318"/>
      <c r="ORG13" s="318"/>
      <c r="ORH13" s="318"/>
      <c r="ORI13" s="318"/>
      <c r="ORJ13" s="318"/>
      <c r="ORK13" s="318"/>
      <c r="ORL13" s="318"/>
      <c r="ORM13" s="318"/>
      <c r="ORN13" s="318"/>
      <c r="ORO13" s="318"/>
      <c r="ORP13" s="318"/>
      <c r="ORQ13" s="318"/>
      <c r="ORR13" s="318"/>
      <c r="ORS13" s="318"/>
      <c r="ORT13" s="318"/>
      <c r="ORU13" s="318"/>
      <c r="ORV13" s="318"/>
      <c r="ORW13" s="318"/>
      <c r="ORX13" s="318"/>
      <c r="ORY13" s="318"/>
      <c r="ORZ13" s="318"/>
      <c r="OSA13" s="318"/>
      <c r="OSB13" s="318"/>
      <c r="OSC13" s="318"/>
      <c r="OSD13" s="318"/>
      <c r="OSE13" s="318"/>
      <c r="OSF13" s="318"/>
      <c r="OSG13" s="318"/>
      <c r="OSH13" s="318"/>
      <c r="OSI13" s="318"/>
      <c r="OSJ13" s="318"/>
      <c r="OSK13" s="318"/>
      <c r="OSL13" s="318"/>
      <c r="OSM13" s="318"/>
      <c r="OSN13" s="318"/>
      <c r="OSO13" s="318"/>
      <c r="OSP13" s="318"/>
      <c r="OSQ13" s="318"/>
      <c r="OSR13" s="318"/>
      <c r="OSS13" s="318"/>
      <c r="OST13" s="318"/>
      <c r="OSU13" s="318"/>
      <c r="OSV13" s="318"/>
      <c r="OSW13" s="318"/>
      <c r="OSX13" s="318"/>
      <c r="OSY13" s="318"/>
      <c r="OSZ13" s="318"/>
      <c r="OTA13" s="318"/>
      <c r="OTB13" s="318"/>
      <c r="OTC13" s="318"/>
      <c r="OTD13" s="318"/>
      <c r="OTE13" s="318"/>
      <c r="OTF13" s="318"/>
      <c r="OTG13" s="318"/>
      <c r="OTH13" s="318"/>
      <c r="OTI13" s="318"/>
      <c r="OTJ13" s="318"/>
      <c r="OTK13" s="318"/>
      <c r="OTL13" s="318"/>
      <c r="OTM13" s="318"/>
      <c r="OTN13" s="318"/>
      <c r="OTO13" s="318"/>
      <c r="OTP13" s="318"/>
      <c r="OTQ13" s="318"/>
      <c r="OTR13" s="318"/>
      <c r="OTS13" s="318"/>
      <c r="OTT13" s="318"/>
      <c r="OTU13" s="318"/>
      <c r="OTV13" s="318"/>
      <c r="OTW13" s="318"/>
      <c r="OTX13" s="318"/>
      <c r="OTY13" s="318"/>
      <c r="OTZ13" s="318"/>
      <c r="OUA13" s="318"/>
      <c r="OUB13" s="318"/>
      <c r="OUC13" s="318"/>
      <c r="OUD13" s="318"/>
      <c r="OUE13" s="318"/>
      <c r="OUF13" s="318"/>
      <c r="OUG13" s="318"/>
      <c r="OUH13" s="318"/>
      <c r="OUI13" s="318"/>
      <c r="OUJ13" s="318"/>
      <c r="OUK13" s="318"/>
      <c r="OUL13" s="318"/>
      <c r="OUM13" s="318"/>
      <c r="OUN13" s="318"/>
      <c r="OUO13" s="318"/>
      <c r="OUP13" s="318"/>
      <c r="OUQ13" s="318"/>
      <c r="OUR13" s="318"/>
      <c r="OUS13" s="318"/>
      <c r="OUT13" s="318"/>
      <c r="OUU13" s="318"/>
      <c r="OUV13" s="318"/>
      <c r="OUW13" s="318"/>
      <c r="OUX13" s="318"/>
      <c r="OUY13" s="318"/>
      <c r="OUZ13" s="318"/>
      <c r="OVA13" s="318"/>
      <c r="OVB13" s="318"/>
      <c r="OVC13" s="318"/>
      <c r="OVD13" s="318"/>
      <c r="OVE13" s="318"/>
      <c r="OVF13" s="318"/>
      <c r="OVG13" s="318"/>
      <c r="OVH13" s="318"/>
      <c r="OVI13" s="318"/>
      <c r="OVJ13" s="318"/>
      <c r="OVK13" s="318"/>
      <c r="OVL13" s="318"/>
      <c r="OVM13" s="318"/>
      <c r="OVN13" s="318"/>
      <c r="OVO13" s="318"/>
      <c r="OVP13" s="318"/>
      <c r="OVQ13" s="318"/>
      <c r="OVR13" s="318"/>
      <c r="OVS13" s="318"/>
      <c r="OVT13" s="318"/>
      <c r="OVU13" s="318"/>
      <c r="OVV13" s="318"/>
      <c r="OVW13" s="318"/>
      <c r="OVX13" s="318"/>
      <c r="OVY13" s="318"/>
      <c r="OVZ13" s="318"/>
      <c r="OWA13" s="318"/>
      <c r="OWB13" s="318"/>
      <c r="OWC13" s="318"/>
      <c r="OWD13" s="318"/>
      <c r="OWE13" s="318"/>
      <c r="OWF13" s="318"/>
      <c r="OWG13" s="318"/>
      <c r="OWH13" s="318"/>
      <c r="OWI13" s="318"/>
      <c r="OWJ13" s="318"/>
      <c r="OWK13" s="318"/>
      <c r="OWL13" s="318"/>
      <c r="OWM13" s="318"/>
      <c r="OWN13" s="318"/>
      <c r="OWO13" s="318"/>
      <c r="OWP13" s="318"/>
      <c r="OWQ13" s="318"/>
      <c r="OWR13" s="318"/>
      <c r="OWS13" s="318"/>
      <c r="OWT13" s="318"/>
      <c r="OWU13" s="318"/>
      <c r="OWV13" s="318"/>
      <c r="OWW13" s="318"/>
      <c r="OWX13" s="318"/>
      <c r="OWY13" s="318"/>
      <c r="OWZ13" s="318"/>
      <c r="OXA13" s="318"/>
      <c r="OXB13" s="318"/>
      <c r="OXC13" s="318"/>
      <c r="OXD13" s="318"/>
      <c r="OXE13" s="318"/>
      <c r="OXF13" s="318"/>
      <c r="OXG13" s="318"/>
      <c r="OXH13" s="318"/>
      <c r="OXI13" s="318"/>
      <c r="OXJ13" s="318"/>
      <c r="OXK13" s="318"/>
      <c r="OXL13" s="318"/>
      <c r="OXM13" s="318"/>
      <c r="OXN13" s="318"/>
      <c r="OXO13" s="318"/>
      <c r="OXP13" s="318"/>
      <c r="OXQ13" s="318"/>
      <c r="OXR13" s="318"/>
      <c r="OXS13" s="318"/>
      <c r="OXT13" s="318"/>
      <c r="OXU13" s="318"/>
      <c r="OXV13" s="318"/>
      <c r="OXW13" s="318"/>
      <c r="OXX13" s="318"/>
      <c r="OXY13" s="318"/>
      <c r="OXZ13" s="318"/>
      <c r="OYA13" s="318"/>
      <c r="OYB13" s="318"/>
      <c r="OYC13" s="318"/>
      <c r="OYD13" s="318"/>
      <c r="OYE13" s="318"/>
      <c r="OYF13" s="318"/>
      <c r="OYG13" s="318"/>
      <c r="OYH13" s="318"/>
      <c r="OYI13" s="318"/>
      <c r="OYJ13" s="318"/>
      <c r="OYK13" s="318"/>
      <c r="OYL13" s="318"/>
      <c r="OYM13" s="318"/>
      <c r="OYN13" s="318"/>
      <c r="OYO13" s="318"/>
      <c r="OYP13" s="318"/>
      <c r="OYQ13" s="318"/>
      <c r="OYR13" s="318"/>
      <c r="OYS13" s="318"/>
      <c r="OYT13" s="318"/>
      <c r="OYU13" s="318"/>
      <c r="OYV13" s="318"/>
      <c r="OYW13" s="318"/>
      <c r="OYX13" s="318"/>
      <c r="OYY13" s="318"/>
      <c r="OYZ13" s="318"/>
      <c r="OZA13" s="318"/>
      <c r="OZB13" s="318"/>
      <c r="OZC13" s="318"/>
      <c r="OZD13" s="318"/>
      <c r="OZE13" s="318"/>
      <c r="OZF13" s="318"/>
      <c r="OZG13" s="318"/>
      <c r="OZH13" s="318"/>
      <c r="OZI13" s="318"/>
      <c r="OZJ13" s="318"/>
      <c r="OZK13" s="318"/>
      <c r="OZL13" s="318"/>
      <c r="OZM13" s="318"/>
      <c r="OZN13" s="318"/>
      <c r="OZO13" s="318"/>
      <c r="OZP13" s="318"/>
      <c r="OZQ13" s="318"/>
      <c r="OZR13" s="318"/>
      <c r="OZS13" s="318"/>
      <c r="OZT13" s="318"/>
      <c r="OZU13" s="318"/>
      <c r="OZV13" s="318"/>
      <c r="OZW13" s="318"/>
      <c r="OZX13" s="318"/>
      <c r="OZY13" s="318"/>
      <c r="OZZ13" s="318"/>
      <c r="PAA13" s="318"/>
      <c r="PAB13" s="318"/>
      <c r="PAC13" s="318"/>
      <c r="PAD13" s="318"/>
      <c r="PAE13" s="318"/>
      <c r="PAF13" s="318"/>
      <c r="PAG13" s="318"/>
      <c r="PAH13" s="318"/>
      <c r="PAI13" s="318"/>
      <c r="PAJ13" s="318"/>
      <c r="PAK13" s="318"/>
      <c r="PAL13" s="318"/>
      <c r="PAM13" s="318"/>
      <c r="PAN13" s="318"/>
      <c r="PAO13" s="318"/>
      <c r="PAP13" s="318"/>
      <c r="PAQ13" s="318"/>
      <c r="PAR13" s="318"/>
      <c r="PAS13" s="318"/>
      <c r="PAT13" s="318"/>
      <c r="PAU13" s="318"/>
      <c r="PAV13" s="318"/>
      <c r="PAW13" s="318"/>
      <c r="PAX13" s="318"/>
      <c r="PAY13" s="318"/>
      <c r="PAZ13" s="318"/>
      <c r="PBA13" s="318"/>
      <c r="PBB13" s="318"/>
      <c r="PBC13" s="318"/>
      <c r="PBD13" s="318"/>
      <c r="PBE13" s="318"/>
      <c r="PBF13" s="318"/>
      <c r="PBG13" s="318"/>
      <c r="PBH13" s="318"/>
      <c r="PBI13" s="318"/>
      <c r="PBJ13" s="318"/>
      <c r="PBK13" s="318"/>
      <c r="PBL13" s="318"/>
      <c r="PBM13" s="318"/>
      <c r="PBN13" s="318"/>
      <c r="PBO13" s="318"/>
      <c r="PBP13" s="318"/>
      <c r="PBQ13" s="318"/>
      <c r="PBR13" s="318"/>
      <c r="PBS13" s="318"/>
      <c r="PBT13" s="318"/>
      <c r="PBU13" s="318"/>
      <c r="PBV13" s="318"/>
      <c r="PBW13" s="318"/>
      <c r="PBX13" s="318"/>
      <c r="PBY13" s="318"/>
      <c r="PBZ13" s="318"/>
      <c r="PCA13" s="318"/>
      <c r="PCB13" s="318"/>
      <c r="PCC13" s="318"/>
      <c r="PCD13" s="318"/>
      <c r="PCE13" s="318"/>
      <c r="PCF13" s="318"/>
      <c r="PCG13" s="318"/>
      <c r="PCH13" s="318"/>
      <c r="PCI13" s="318"/>
      <c r="PCJ13" s="318"/>
      <c r="PCK13" s="318"/>
      <c r="PCL13" s="318"/>
      <c r="PCM13" s="318"/>
      <c r="PCN13" s="318"/>
      <c r="PCO13" s="318"/>
      <c r="PCP13" s="318"/>
      <c r="PCQ13" s="318"/>
      <c r="PCR13" s="318"/>
      <c r="PCS13" s="318"/>
      <c r="PCT13" s="318"/>
      <c r="PCU13" s="318"/>
      <c r="PCV13" s="318"/>
      <c r="PCW13" s="318"/>
      <c r="PCX13" s="318"/>
      <c r="PCY13" s="318"/>
      <c r="PCZ13" s="318"/>
      <c r="PDA13" s="318"/>
      <c r="PDB13" s="318"/>
      <c r="PDC13" s="318"/>
      <c r="PDD13" s="318"/>
      <c r="PDE13" s="318"/>
      <c r="PDF13" s="318"/>
      <c r="PDG13" s="318"/>
      <c r="PDH13" s="318"/>
      <c r="PDI13" s="318"/>
      <c r="PDJ13" s="318"/>
      <c r="PDK13" s="318"/>
      <c r="PDL13" s="318"/>
      <c r="PDM13" s="318"/>
      <c r="PDN13" s="318"/>
      <c r="PDO13" s="318"/>
      <c r="PDP13" s="318"/>
      <c r="PDQ13" s="318"/>
      <c r="PDR13" s="318"/>
      <c r="PDS13" s="318"/>
      <c r="PDT13" s="318"/>
      <c r="PDU13" s="318"/>
      <c r="PDV13" s="318"/>
      <c r="PDW13" s="318"/>
      <c r="PDX13" s="318"/>
      <c r="PDY13" s="318"/>
      <c r="PDZ13" s="318"/>
      <c r="PEA13" s="318"/>
      <c r="PEB13" s="318"/>
      <c r="PEC13" s="318"/>
      <c r="PED13" s="318"/>
      <c r="PEE13" s="318"/>
      <c r="PEF13" s="318"/>
      <c r="PEG13" s="318"/>
      <c r="PEH13" s="318"/>
      <c r="PEI13" s="318"/>
      <c r="PEJ13" s="318"/>
      <c r="PEK13" s="318"/>
      <c r="PEL13" s="318"/>
      <c r="PEM13" s="318"/>
      <c r="PEN13" s="318"/>
      <c r="PEO13" s="318"/>
      <c r="PEP13" s="318"/>
      <c r="PEQ13" s="318"/>
      <c r="PER13" s="318"/>
      <c r="PES13" s="318"/>
      <c r="PET13" s="318"/>
      <c r="PEU13" s="318"/>
      <c r="PEV13" s="318"/>
      <c r="PEW13" s="318"/>
      <c r="PEX13" s="318"/>
      <c r="PEY13" s="318"/>
      <c r="PEZ13" s="318"/>
      <c r="PFA13" s="318"/>
      <c r="PFB13" s="318"/>
      <c r="PFC13" s="318"/>
      <c r="PFD13" s="318"/>
      <c r="PFE13" s="318"/>
      <c r="PFF13" s="318"/>
      <c r="PFG13" s="318"/>
      <c r="PFH13" s="318"/>
      <c r="PFI13" s="318"/>
      <c r="PFJ13" s="318"/>
      <c r="PFK13" s="318"/>
      <c r="PFL13" s="318"/>
      <c r="PFM13" s="318"/>
      <c r="PFN13" s="318"/>
      <c r="PFO13" s="318"/>
      <c r="PFP13" s="318"/>
      <c r="PFQ13" s="318"/>
      <c r="PFR13" s="318"/>
      <c r="PFS13" s="318"/>
      <c r="PFT13" s="318"/>
      <c r="PFU13" s="318"/>
      <c r="PFV13" s="318"/>
      <c r="PFW13" s="318"/>
      <c r="PFX13" s="318"/>
      <c r="PFY13" s="318"/>
      <c r="PFZ13" s="318"/>
      <c r="PGA13" s="318"/>
      <c r="PGB13" s="318"/>
      <c r="PGC13" s="318"/>
      <c r="PGD13" s="318"/>
      <c r="PGE13" s="318"/>
      <c r="PGF13" s="318"/>
      <c r="PGG13" s="318"/>
      <c r="PGH13" s="318"/>
      <c r="PGI13" s="318"/>
      <c r="PGJ13" s="318"/>
      <c r="PGK13" s="318"/>
      <c r="PGL13" s="318"/>
      <c r="PGM13" s="318"/>
      <c r="PGN13" s="318"/>
      <c r="PGO13" s="318"/>
      <c r="PGP13" s="318"/>
      <c r="PGQ13" s="318"/>
      <c r="PGR13" s="318"/>
      <c r="PGS13" s="318"/>
      <c r="PGT13" s="318"/>
      <c r="PGU13" s="318"/>
      <c r="PGV13" s="318"/>
      <c r="PGW13" s="318"/>
      <c r="PGX13" s="318"/>
      <c r="PGY13" s="318"/>
      <c r="PGZ13" s="318"/>
      <c r="PHA13" s="318"/>
      <c r="PHB13" s="318"/>
      <c r="PHC13" s="318"/>
      <c r="PHD13" s="318"/>
      <c r="PHE13" s="318"/>
      <c r="PHF13" s="318"/>
      <c r="PHG13" s="318"/>
      <c r="PHH13" s="318"/>
      <c r="PHI13" s="318"/>
      <c r="PHJ13" s="318"/>
      <c r="PHK13" s="318"/>
      <c r="PHL13" s="318"/>
      <c r="PHM13" s="318"/>
      <c r="PHN13" s="318"/>
      <c r="PHO13" s="318"/>
      <c r="PHP13" s="318"/>
      <c r="PHQ13" s="318"/>
      <c r="PHR13" s="318"/>
      <c r="PHS13" s="318"/>
      <c r="PHT13" s="318"/>
      <c r="PHU13" s="318"/>
      <c r="PHV13" s="318"/>
      <c r="PHW13" s="318"/>
      <c r="PHX13" s="318"/>
      <c r="PHY13" s="318"/>
      <c r="PHZ13" s="318"/>
      <c r="PIA13" s="318"/>
      <c r="PIB13" s="318"/>
      <c r="PIC13" s="318"/>
      <c r="PID13" s="318"/>
      <c r="PIE13" s="318"/>
      <c r="PIF13" s="318"/>
      <c r="PIG13" s="318"/>
      <c r="PIH13" s="318"/>
      <c r="PII13" s="318"/>
      <c r="PIJ13" s="318"/>
      <c r="PIK13" s="318"/>
      <c r="PIL13" s="318"/>
      <c r="PIM13" s="318"/>
      <c r="PIN13" s="318"/>
      <c r="PIO13" s="318"/>
      <c r="PIP13" s="318"/>
      <c r="PIQ13" s="318"/>
      <c r="PIR13" s="318"/>
      <c r="PIS13" s="318"/>
      <c r="PIT13" s="318"/>
      <c r="PIU13" s="318"/>
      <c r="PIV13" s="318"/>
      <c r="PIW13" s="318"/>
      <c r="PIX13" s="318"/>
      <c r="PIY13" s="318"/>
      <c r="PIZ13" s="318"/>
      <c r="PJA13" s="318"/>
      <c r="PJB13" s="318"/>
      <c r="PJC13" s="318"/>
      <c r="PJD13" s="318"/>
      <c r="PJE13" s="318"/>
      <c r="PJF13" s="318"/>
      <c r="PJG13" s="318"/>
      <c r="PJH13" s="318"/>
      <c r="PJI13" s="318"/>
      <c r="PJJ13" s="318"/>
      <c r="PJK13" s="318"/>
      <c r="PJL13" s="318"/>
      <c r="PJM13" s="318"/>
      <c r="PJN13" s="318"/>
      <c r="PJO13" s="318"/>
      <c r="PJP13" s="318"/>
      <c r="PJQ13" s="318"/>
      <c r="PJR13" s="318"/>
      <c r="PJS13" s="318"/>
      <c r="PJT13" s="318"/>
      <c r="PJU13" s="318"/>
      <c r="PJV13" s="318"/>
      <c r="PJW13" s="318"/>
      <c r="PJX13" s="318"/>
      <c r="PJY13" s="318"/>
      <c r="PJZ13" s="318"/>
      <c r="PKA13" s="318"/>
      <c r="PKB13" s="318"/>
      <c r="PKC13" s="318"/>
      <c r="PKD13" s="318"/>
      <c r="PKE13" s="318"/>
      <c r="PKF13" s="318"/>
      <c r="PKG13" s="318"/>
      <c r="PKH13" s="318"/>
      <c r="PKI13" s="318"/>
      <c r="PKJ13" s="318"/>
      <c r="PKK13" s="318"/>
      <c r="PKL13" s="318"/>
      <c r="PKM13" s="318"/>
      <c r="PKN13" s="318"/>
      <c r="PKO13" s="318"/>
      <c r="PKP13" s="318"/>
      <c r="PKQ13" s="318"/>
      <c r="PKR13" s="318"/>
      <c r="PKS13" s="318"/>
      <c r="PKT13" s="318"/>
      <c r="PKU13" s="318"/>
      <c r="PKV13" s="318"/>
      <c r="PKW13" s="318"/>
      <c r="PKX13" s="318"/>
      <c r="PKY13" s="318"/>
      <c r="PKZ13" s="318"/>
      <c r="PLA13" s="318"/>
      <c r="PLB13" s="318"/>
      <c r="PLC13" s="318"/>
      <c r="PLD13" s="318"/>
      <c r="PLE13" s="318"/>
      <c r="PLF13" s="318"/>
      <c r="PLG13" s="318"/>
      <c r="PLH13" s="318"/>
      <c r="PLI13" s="318"/>
      <c r="PLJ13" s="318"/>
      <c r="PLK13" s="318"/>
      <c r="PLL13" s="318"/>
      <c r="PLM13" s="318"/>
      <c r="PLN13" s="318"/>
      <c r="PLO13" s="318"/>
      <c r="PLP13" s="318"/>
      <c r="PLQ13" s="318"/>
      <c r="PLR13" s="318"/>
      <c r="PLS13" s="318"/>
      <c r="PLT13" s="318"/>
      <c r="PLU13" s="318"/>
      <c r="PLV13" s="318"/>
      <c r="PLW13" s="318"/>
      <c r="PLX13" s="318"/>
      <c r="PLY13" s="318"/>
      <c r="PLZ13" s="318"/>
      <c r="PMA13" s="318"/>
      <c r="PMB13" s="318"/>
      <c r="PMC13" s="318"/>
      <c r="PMD13" s="318"/>
      <c r="PME13" s="318"/>
      <c r="PMF13" s="318"/>
      <c r="PMG13" s="318"/>
      <c r="PMH13" s="318"/>
      <c r="PMI13" s="318"/>
      <c r="PMJ13" s="318"/>
      <c r="PMK13" s="318"/>
      <c r="PML13" s="318"/>
      <c r="PMM13" s="318"/>
      <c r="PMN13" s="318"/>
      <c r="PMO13" s="318"/>
      <c r="PMP13" s="318"/>
      <c r="PMQ13" s="318"/>
      <c r="PMR13" s="318"/>
      <c r="PMS13" s="318"/>
      <c r="PMT13" s="318"/>
      <c r="PMU13" s="318"/>
      <c r="PMV13" s="318"/>
      <c r="PMW13" s="318"/>
      <c r="PMX13" s="318"/>
      <c r="PMY13" s="318"/>
      <c r="PMZ13" s="318"/>
      <c r="PNA13" s="318"/>
      <c r="PNB13" s="318"/>
      <c r="PNC13" s="318"/>
      <c r="PND13" s="318"/>
      <c r="PNE13" s="318"/>
      <c r="PNF13" s="318"/>
      <c r="PNG13" s="318"/>
      <c r="PNH13" s="318"/>
      <c r="PNI13" s="318"/>
      <c r="PNJ13" s="318"/>
      <c r="PNK13" s="318"/>
      <c r="PNL13" s="318"/>
      <c r="PNM13" s="318"/>
      <c r="PNN13" s="318"/>
      <c r="PNO13" s="318"/>
      <c r="PNP13" s="318"/>
      <c r="PNQ13" s="318"/>
      <c r="PNR13" s="318"/>
      <c r="PNS13" s="318"/>
      <c r="PNT13" s="318"/>
      <c r="PNU13" s="318"/>
      <c r="PNV13" s="318"/>
      <c r="PNW13" s="318"/>
      <c r="PNX13" s="318"/>
      <c r="PNY13" s="318"/>
      <c r="PNZ13" s="318"/>
      <c r="POA13" s="318"/>
      <c r="POB13" s="318"/>
      <c r="POC13" s="318"/>
      <c r="POD13" s="318"/>
      <c r="POE13" s="318"/>
      <c r="POF13" s="318"/>
      <c r="POG13" s="318"/>
      <c r="POH13" s="318"/>
      <c r="POI13" s="318"/>
      <c r="POJ13" s="318"/>
      <c r="POK13" s="318"/>
      <c r="POL13" s="318"/>
      <c r="POM13" s="318"/>
      <c r="PON13" s="318"/>
      <c r="POO13" s="318"/>
      <c r="POP13" s="318"/>
      <c r="POQ13" s="318"/>
      <c r="POR13" s="318"/>
      <c r="POS13" s="318"/>
      <c r="POT13" s="318"/>
      <c r="POU13" s="318"/>
      <c r="POV13" s="318"/>
      <c r="POW13" s="318"/>
      <c r="POX13" s="318"/>
      <c r="POY13" s="318"/>
      <c r="POZ13" s="318"/>
      <c r="PPA13" s="318"/>
      <c r="PPB13" s="318"/>
      <c r="PPC13" s="318"/>
      <c r="PPD13" s="318"/>
      <c r="PPE13" s="318"/>
      <c r="PPF13" s="318"/>
      <c r="PPG13" s="318"/>
      <c r="PPH13" s="318"/>
      <c r="PPI13" s="318"/>
      <c r="PPJ13" s="318"/>
      <c r="PPK13" s="318"/>
      <c r="PPL13" s="318"/>
      <c r="PPM13" s="318"/>
      <c r="PPN13" s="318"/>
      <c r="PPO13" s="318"/>
      <c r="PPP13" s="318"/>
      <c r="PPQ13" s="318"/>
      <c r="PPR13" s="318"/>
      <c r="PPS13" s="318"/>
      <c r="PPT13" s="318"/>
      <c r="PPU13" s="318"/>
      <c r="PPV13" s="318"/>
      <c r="PPW13" s="318"/>
      <c r="PPX13" s="318"/>
      <c r="PPY13" s="318"/>
      <c r="PPZ13" s="318"/>
      <c r="PQA13" s="318"/>
      <c r="PQB13" s="318"/>
      <c r="PQC13" s="318"/>
      <c r="PQD13" s="318"/>
      <c r="PQE13" s="318"/>
      <c r="PQF13" s="318"/>
      <c r="PQG13" s="318"/>
      <c r="PQH13" s="318"/>
      <c r="PQI13" s="318"/>
      <c r="PQJ13" s="318"/>
      <c r="PQK13" s="318"/>
      <c r="PQL13" s="318"/>
      <c r="PQM13" s="318"/>
      <c r="PQN13" s="318"/>
      <c r="PQO13" s="318"/>
      <c r="PQP13" s="318"/>
      <c r="PQQ13" s="318"/>
      <c r="PQR13" s="318"/>
      <c r="PQS13" s="318"/>
      <c r="PQT13" s="318"/>
      <c r="PQU13" s="318"/>
      <c r="PQV13" s="318"/>
      <c r="PQW13" s="318"/>
      <c r="PQX13" s="318"/>
      <c r="PQY13" s="318"/>
      <c r="PQZ13" s="318"/>
      <c r="PRA13" s="318"/>
      <c r="PRB13" s="318"/>
      <c r="PRC13" s="318"/>
      <c r="PRD13" s="318"/>
      <c r="PRE13" s="318"/>
      <c r="PRF13" s="318"/>
      <c r="PRG13" s="318"/>
      <c r="PRH13" s="318"/>
      <c r="PRI13" s="318"/>
      <c r="PRJ13" s="318"/>
      <c r="PRK13" s="318"/>
      <c r="PRL13" s="318"/>
      <c r="PRM13" s="318"/>
      <c r="PRN13" s="318"/>
      <c r="PRO13" s="318"/>
      <c r="PRP13" s="318"/>
      <c r="PRQ13" s="318"/>
      <c r="PRR13" s="318"/>
      <c r="PRS13" s="318"/>
      <c r="PRT13" s="318"/>
      <c r="PRU13" s="318"/>
      <c r="PRV13" s="318"/>
      <c r="PRW13" s="318"/>
      <c r="PRX13" s="318"/>
      <c r="PRY13" s="318"/>
      <c r="PRZ13" s="318"/>
      <c r="PSA13" s="318"/>
      <c r="PSB13" s="318"/>
      <c r="PSC13" s="318"/>
      <c r="PSD13" s="318"/>
      <c r="PSE13" s="318"/>
      <c r="PSF13" s="318"/>
      <c r="PSG13" s="318"/>
      <c r="PSH13" s="318"/>
      <c r="PSI13" s="318"/>
      <c r="PSJ13" s="318"/>
      <c r="PSK13" s="318"/>
      <c r="PSL13" s="318"/>
      <c r="PSM13" s="318"/>
      <c r="PSN13" s="318"/>
      <c r="PSO13" s="318"/>
      <c r="PSP13" s="318"/>
      <c r="PSQ13" s="318"/>
      <c r="PSR13" s="318"/>
      <c r="PSS13" s="318"/>
      <c r="PST13" s="318"/>
      <c r="PSU13" s="318"/>
      <c r="PSV13" s="318"/>
      <c r="PSW13" s="318"/>
      <c r="PSX13" s="318"/>
      <c r="PSY13" s="318"/>
      <c r="PSZ13" s="318"/>
      <c r="PTA13" s="318"/>
      <c r="PTB13" s="318"/>
      <c r="PTC13" s="318"/>
      <c r="PTD13" s="318"/>
      <c r="PTE13" s="318"/>
      <c r="PTF13" s="318"/>
      <c r="PTG13" s="318"/>
      <c r="PTH13" s="318"/>
      <c r="PTI13" s="318"/>
      <c r="PTJ13" s="318"/>
      <c r="PTK13" s="318"/>
      <c r="PTL13" s="318"/>
      <c r="PTM13" s="318"/>
      <c r="PTN13" s="318"/>
      <c r="PTO13" s="318"/>
      <c r="PTP13" s="318"/>
      <c r="PTQ13" s="318"/>
      <c r="PTR13" s="318"/>
      <c r="PTS13" s="318"/>
      <c r="PTT13" s="318"/>
      <c r="PTU13" s="318"/>
      <c r="PTV13" s="318"/>
      <c r="PTW13" s="318"/>
      <c r="PTX13" s="318"/>
      <c r="PTY13" s="318"/>
      <c r="PTZ13" s="318"/>
      <c r="PUA13" s="318"/>
      <c r="PUB13" s="318"/>
      <c r="PUC13" s="318"/>
      <c r="PUD13" s="318"/>
      <c r="PUE13" s="318"/>
      <c r="PUF13" s="318"/>
      <c r="PUG13" s="318"/>
      <c r="PUH13" s="318"/>
      <c r="PUI13" s="318"/>
      <c r="PUJ13" s="318"/>
      <c r="PUK13" s="318"/>
      <c r="PUL13" s="318"/>
      <c r="PUM13" s="318"/>
      <c r="PUN13" s="318"/>
      <c r="PUO13" s="318"/>
      <c r="PUP13" s="318"/>
      <c r="PUQ13" s="318"/>
      <c r="PUR13" s="318"/>
      <c r="PUS13" s="318"/>
      <c r="PUT13" s="318"/>
      <c r="PUU13" s="318"/>
      <c r="PUV13" s="318"/>
      <c r="PUW13" s="318"/>
      <c r="PUX13" s="318"/>
      <c r="PUY13" s="318"/>
      <c r="PUZ13" s="318"/>
      <c r="PVA13" s="318"/>
      <c r="PVB13" s="318"/>
      <c r="PVC13" s="318"/>
      <c r="PVD13" s="318"/>
      <c r="PVE13" s="318"/>
      <c r="PVF13" s="318"/>
      <c r="PVG13" s="318"/>
      <c r="PVH13" s="318"/>
      <c r="PVI13" s="318"/>
      <c r="PVJ13" s="318"/>
      <c r="PVK13" s="318"/>
      <c r="PVL13" s="318"/>
      <c r="PVM13" s="318"/>
      <c r="PVN13" s="318"/>
      <c r="PVO13" s="318"/>
      <c r="PVP13" s="318"/>
      <c r="PVQ13" s="318"/>
      <c r="PVR13" s="318"/>
      <c r="PVS13" s="318"/>
      <c r="PVT13" s="318"/>
      <c r="PVU13" s="318"/>
      <c r="PVV13" s="318"/>
      <c r="PVW13" s="318"/>
      <c r="PVX13" s="318"/>
      <c r="PVY13" s="318"/>
      <c r="PVZ13" s="318"/>
      <c r="PWA13" s="318"/>
      <c r="PWB13" s="318"/>
      <c r="PWC13" s="318"/>
      <c r="PWD13" s="318"/>
      <c r="PWE13" s="318"/>
      <c r="PWF13" s="318"/>
      <c r="PWG13" s="318"/>
      <c r="PWH13" s="318"/>
      <c r="PWI13" s="318"/>
      <c r="PWJ13" s="318"/>
      <c r="PWK13" s="318"/>
      <c r="PWL13" s="318"/>
      <c r="PWM13" s="318"/>
      <c r="PWN13" s="318"/>
      <c r="PWO13" s="318"/>
      <c r="PWP13" s="318"/>
      <c r="PWQ13" s="318"/>
      <c r="PWR13" s="318"/>
      <c r="PWS13" s="318"/>
      <c r="PWT13" s="318"/>
      <c r="PWU13" s="318"/>
      <c r="PWV13" s="318"/>
      <c r="PWW13" s="318"/>
      <c r="PWX13" s="318"/>
      <c r="PWY13" s="318"/>
      <c r="PWZ13" s="318"/>
      <c r="PXA13" s="318"/>
      <c r="PXB13" s="318"/>
      <c r="PXC13" s="318"/>
      <c r="PXD13" s="318"/>
      <c r="PXE13" s="318"/>
      <c r="PXF13" s="318"/>
      <c r="PXG13" s="318"/>
      <c r="PXH13" s="318"/>
      <c r="PXI13" s="318"/>
      <c r="PXJ13" s="318"/>
      <c r="PXK13" s="318"/>
      <c r="PXL13" s="318"/>
      <c r="PXM13" s="318"/>
      <c r="PXN13" s="318"/>
      <c r="PXO13" s="318"/>
      <c r="PXP13" s="318"/>
      <c r="PXQ13" s="318"/>
      <c r="PXR13" s="318"/>
      <c r="PXS13" s="318"/>
      <c r="PXT13" s="318"/>
      <c r="PXU13" s="318"/>
      <c r="PXV13" s="318"/>
      <c r="PXW13" s="318"/>
      <c r="PXX13" s="318"/>
      <c r="PXY13" s="318"/>
      <c r="PXZ13" s="318"/>
      <c r="PYA13" s="318"/>
      <c r="PYB13" s="318"/>
      <c r="PYC13" s="318"/>
      <c r="PYD13" s="318"/>
      <c r="PYE13" s="318"/>
      <c r="PYF13" s="318"/>
      <c r="PYG13" s="318"/>
      <c r="PYH13" s="318"/>
      <c r="PYI13" s="318"/>
      <c r="PYJ13" s="318"/>
      <c r="PYK13" s="318"/>
      <c r="PYL13" s="318"/>
      <c r="PYM13" s="318"/>
      <c r="PYN13" s="318"/>
      <c r="PYO13" s="318"/>
      <c r="PYP13" s="318"/>
      <c r="PYQ13" s="318"/>
      <c r="PYR13" s="318"/>
      <c r="PYS13" s="318"/>
      <c r="PYT13" s="318"/>
      <c r="PYU13" s="318"/>
      <c r="PYV13" s="318"/>
      <c r="PYW13" s="318"/>
      <c r="PYX13" s="318"/>
      <c r="PYY13" s="318"/>
      <c r="PYZ13" s="318"/>
      <c r="PZA13" s="318"/>
      <c r="PZB13" s="318"/>
      <c r="PZC13" s="318"/>
      <c r="PZD13" s="318"/>
      <c r="PZE13" s="318"/>
      <c r="PZF13" s="318"/>
      <c r="PZG13" s="318"/>
      <c r="PZH13" s="318"/>
      <c r="PZI13" s="318"/>
      <c r="PZJ13" s="318"/>
      <c r="PZK13" s="318"/>
      <c r="PZL13" s="318"/>
      <c r="PZM13" s="318"/>
      <c r="PZN13" s="318"/>
      <c r="PZO13" s="318"/>
      <c r="PZP13" s="318"/>
      <c r="PZQ13" s="318"/>
      <c r="PZR13" s="318"/>
      <c r="PZS13" s="318"/>
      <c r="PZT13" s="318"/>
      <c r="PZU13" s="318"/>
      <c r="PZV13" s="318"/>
      <c r="PZW13" s="318"/>
      <c r="PZX13" s="318"/>
      <c r="PZY13" s="318"/>
      <c r="PZZ13" s="318"/>
      <c r="QAA13" s="318"/>
      <c r="QAB13" s="318"/>
      <c r="QAC13" s="318"/>
      <c r="QAD13" s="318"/>
      <c r="QAE13" s="318"/>
      <c r="QAF13" s="318"/>
      <c r="QAG13" s="318"/>
      <c r="QAH13" s="318"/>
      <c r="QAI13" s="318"/>
      <c r="QAJ13" s="318"/>
      <c r="QAK13" s="318"/>
      <c r="QAL13" s="318"/>
      <c r="QAM13" s="318"/>
      <c r="QAN13" s="318"/>
      <c r="QAO13" s="318"/>
      <c r="QAP13" s="318"/>
      <c r="QAQ13" s="318"/>
      <c r="QAR13" s="318"/>
      <c r="QAS13" s="318"/>
      <c r="QAT13" s="318"/>
      <c r="QAU13" s="318"/>
      <c r="QAV13" s="318"/>
      <c r="QAW13" s="318"/>
      <c r="QAX13" s="318"/>
      <c r="QAY13" s="318"/>
      <c r="QAZ13" s="318"/>
      <c r="QBA13" s="318"/>
      <c r="QBB13" s="318"/>
      <c r="QBC13" s="318"/>
      <c r="QBD13" s="318"/>
      <c r="QBE13" s="318"/>
      <c r="QBF13" s="318"/>
      <c r="QBG13" s="318"/>
      <c r="QBH13" s="318"/>
      <c r="QBI13" s="318"/>
      <c r="QBJ13" s="318"/>
      <c r="QBK13" s="318"/>
      <c r="QBL13" s="318"/>
      <c r="QBM13" s="318"/>
      <c r="QBN13" s="318"/>
      <c r="QBO13" s="318"/>
      <c r="QBP13" s="318"/>
      <c r="QBQ13" s="318"/>
      <c r="QBR13" s="318"/>
      <c r="QBS13" s="318"/>
      <c r="QBT13" s="318"/>
      <c r="QBU13" s="318"/>
      <c r="QBV13" s="318"/>
      <c r="QBW13" s="318"/>
      <c r="QBX13" s="318"/>
      <c r="QBY13" s="318"/>
      <c r="QBZ13" s="318"/>
      <c r="QCA13" s="318"/>
      <c r="QCB13" s="318"/>
      <c r="QCC13" s="318"/>
      <c r="QCD13" s="318"/>
      <c r="QCE13" s="318"/>
      <c r="QCF13" s="318"/>
      <c r="QCG13" s="318"/>
      <c r="QCH13" s="318"/>
      <c r="QCI13" s="318"/>
      <c r="QCJ13" s="318"/>
      <c r="QCK13" s="318"/>
      <c r="QCL13" s="318"/>
      <c r="QCM13" s="318"/>
      <c r="QCN13" s="318"/>
      <c r="QCO13" s="318"/>
      <c r="QCP13" s="318"/>
      <c r="QCQ13" s="318"/>
      <c r="QCR13" s="318"/>
      <c r="QCS13" s="318"/>
      <c r="QCT13" s="318"/>
      <c r="QCU13" s="318"/>
      <c r="QCV13" s="318"/>
      <c r="QCW13" s="318"/>
      <c r="QCX13" s="318"/>
      <c r="QCY13" s="318"/>
      <c r="QCZ13" s="318"/>
      <c r="QDA13" s="318"/>
      <c r="QDB13" s="318"/>
      <c r="QDC13" s="318"/>
      <c r="QDD13" s="318"/>
      <c r="QDE13" s="318"/>
      <c r="QDF13" s="318"/>
      <c r="QDG13" s="318"/>
      <c r="QDH13" s="318"/>
      <c r="QDI13" s="318"/>
      <c r="QDJ13" s="318"/>
      <c r="QDK13" s="318"/>
      <c r="QDL13" s="318"/>
      <c r="QDM13" s="318"/>
      <c r="QDN13" s="318"/>
      <c r="QDO13" s="318"/>
      <c r="QDP13" s="318"/>
      <c r="QDQ13" s="318"/>
      <c r="QDR13" s="318"/>
      <c r="QDS13" s="318"/>
      <c r="QDT13" s="318"/>
      <c r="QDU13" s="318"/>
      <c r="QDV13" s="318"/>
      <c r="QDW13" s="318"/>
      <c r="QDX13" s="318"/>
      <c r="QDY13" s="318"/>
      <c r="QDZ13" s="318"/>
      <c r="QEA13" s="318"/>
      <c r="QEB13" s="318"/>
      <c r="QEC13" s="318"/>
      <c r="QED13" s="318"/>
      <c r="QEE13" s="318"/>
      <c r="QEF13" s="318"/>
      <c r="QEG13" s="318"/>
      <c r="QEH13" s="318"/>
      <c r="QEI13" s="318"/>
      <c r="QEJ13" s="318"/>
      <c r="QEK13" s="318"/>
      <c r="QEL13" s="318"/>
      <c r="QEM13" s="318"/>
      <c r="QEN13" s="318"/>
      <c r="QEO13" s="318"/>
      <c r="QEP13" s="318"/>
      <c r="QEQ13" s="318"/>
      <c r="QER13" s="318"/>
      <c r="QES13" s="318"/>
      <c r="QET13" s="318"/>
      <c r="QEU13" s="318"/>
      <c r="QEV13" s="318"/>
      <c r="QEW13" s="318"/>
      <c r="QEX13" s="318"/>
      <c r="QEY13" s="318"/>
      <c r="QEZ13" s="318"/>
      <c r="QFA13" s="318"/>
      <c r="QFB13" s="318"/>
      <c r="QFC13" s="318"/>
      <c r="QFD13" s="318"/>
      <c r="QFE13" s="318"/>
      <c r="QFF13" s="318"/>
      <c r="QFG13" s="318"/>
      <c r="QFH13" s="318"/>
      <c r="QFI13" s="318"/>
      <c r="QFJ13" s="318"/>
      <c r="QFK13" s="318"/>
      <c r="QFL13" s="318"/>
      <c r="QFM13" s="318"/>
      <c r="QFN13" s="318"/>
      <c r="QFO13" s="318"/>
      <c r="QFP13" s="318"/>
      <c r="QFQ13" s="318"/>
      <c r="QFR13" s="318"/>
      <c r="QFS13" s="318"/>
      <c r="QFT13" s="318"/>
      <c r="QFU13" s="318"/>
      <c r="QFV13" s="318"/>
      <c r="QFW13" s="318"/>
      <c r="QFX13" s="318"/>
      <c r="QFY13" s="318"/>
      <c r="QFZ13" s="318"/>
      <c r="QGA13" s="318"/>
      <c r="QGB13" s="318"/>
      <c r="QGC13" s="318"/>
      <c r="QGD13" s="318"/>
      <c r="QGE13" s="318"/>
      <c r="QGF13" s="318"/>
      <c r="QGG13" s="318"/>
      <c r="QGH13" s="318"/>
      <c r="QGI13" s="318"/>
      <c r="QGJ13" s="318"/>
      <c r="QGK13" s="318"/>
      <c r="QGL13" s="318"/>
      <c r="QGM13" s="318"/>
      <c r="QGN13" s="318"/>
      <c r="QGO13" s="318"/>
      <c r="QGP13" s="318"/>
      <c r="QGQ13" s="318"/>
      <c r="QGR13" s="318"/>
      <c r="QGS13" s="318"/>
      <c r="QGT13" s="318"/>
      <c r="QGU13" s="318"/>
      <c r="QGV13" s="318"/>
      <c r="QGW13" s="318"/>
      <c r="QGX13" s="318"/>
      <c r="QGY13" s="318"/>
      <c r="QGZ13" s="318"/>
      <c r="QHA13" s="318"/>
      <c r="QHB13" s="318"/>
      <c r="QHC13" s="318"/>
      <c r="QHD13" s="318"/>
      <c r="QHE13" s="318"/>
      <c r="QHF13" s="318"/>
      <c r="QHG13" s="318"/>
      <c r="QHH13" s="318"/>
      <c r="QHI13" s="318"/>
      <c r="QHJ13" s="318"/>
      <c r="QHK13" s="318"/>
      <c r="QHL13" s="318"/>
      <c r="QHM13" s="318"/>
      <c r="QHN13" s="318"/>
      <c r="QHO13" s="318"/>
      <c r="QHP13" s="318"/>
      <c r="QHQ13" s="318"/>
      <c r="QHR13" s="318"/>
      <c r="QHS13" s="318"/>
      <c r="QHT13" s="318"/>
      <c r="QHU13" s="318"/>
      <c r="QHV13" s="318"/>
      <c r="QHW13" s="318"/>
      <c r="QHX13" s="318"/>
      <c r="QHY13" s="318"/>
      <c r="QHZ13" s="318"/>
      <c r="QIA13" s="318"/>
      <c r="QIB13" s="318"/>
      <c r="QIC13" s="318"/>
      <c r="QID13" s="318"/>
      <c r="QIE13" s="318"/>
      <c r="QIF13" s="318"/>
      <c r="QIG13" s="318"/>
      <c r="QIH13" s="318"/>
      <c r="QII13" s="318"/>
      <c r="QIJ13" s="318"/>
      <c r="QIK13" s="318"/>
      <c r="QIL13" s="318"/>
      <c r="QIM13" s="318"/>
      <c r="QIN13" s="318"/>
      <c r="QIO13" s="318"/>
      <c r="QIP13" s="318"/>
      <c r="QIQ13" s="318"/>
      <c r="QIR13" s="318"/>
      <c r="QIS13" s="318"/>
      <c r="QIT13" s="318"/>
      <c r="QIU13" s="318"/>
      <c r="QIV13" s="318"/>
      <c r="QIW13" s="318"/>
      <c r="QIX13" s="318"/>
      <c r="QIY13" s="318"/>
      <c r="QIZ13" s="318"/>
      <c r="QJA13" s="318"/>
      <c r="QJB13" s="318"/>
      <c r="QJC13" s="318"/>
      <c r="QJD13" s="318"/>
      <c r="QJE13" s="318"/>
      <c r="QJF13" s="318"/>
      <c r="QJG13" s="318"/>
      <c r="QJH13" s="318"/>
      <c r="QJI13" s="318"/>
      <c r="QJJ13" s="318"/>
      <c r="QJK13" s="318"/>
      <c r="QJL13" s="318"/>
      <c r="QJM13" s="318"/>
      <c r="QJN13" s="318"/>
      <c r="QJO13" s="318"/>
      <c r="QJP13" s="318"/>
      <c r="QJQ13" s="318"/>
      <c r="QJR13" s="318"/>
      <c r="QJS13" s="318"/>
      <c r="QJT13" s="318"/>
      <c r="QJU13" s="318"/>
      <c r="QJV13" s="318"/>
      <c r="QJW13" s="318"/>
      <c r="QJX13" s="318"/>
      <c r="QJY13" s="318"/>
      <c r="QJZ13" s="318"/>
      <c r="QKA13" s="318"/>
      <c r="QKB13" s="318"/>
      <c r="QKC13" s="318"/>
      <c r="QKD13" s="318"/>
      <c r="QKE13" s="318"/>
      <c r="QKF13" s="318"/>
      <c r="QKG13" s="318"/>
      <c r="QKH13" s="318"/>
      <c r="QKI13" s="318"/>
      <c r="QKJ13" s="318"/>
      <c r="QKK13" s="318"/>
      <c r="QKL13" s="318"/>
      <c r="QKM13" s="318"/>
      <c r="QKN13" s="318"/>
      <c r="QKO13" s="318"/>
      <c r="QKP13" s="318"/>
      <c r="QKQ13" s="318"/>
      <c r="QKR13" s="318"/>
      <c r="QKS13" s="318"/>
      <c r="QKT13" s="318"/>
      <c r="QKU13" s="318"/>
      <c r="QKV13" s="318"/>
      <c r="QKW13" s="318"/>
      <c r="QKX13" s="318"/>
      <c r="QKY13" s="318"/>
      <c r="QKZ13" s="318"/>
      <c r="QLA13" s="318"/>
      <c r="QLB13" s="318"/>
      <c r="QLC13" s="318"/>
      <c r="QLD13" s="318"/>
      <c r="QLE13" s="318"/>
      <c r="QLF13" s="318"/>
      <c r="QLG13" s="318"/>
      <c r="QLH13" s="318"/>
      <c r="QLI13" s="318"/>
      <c r="QLJ13" s="318"/>
      <c r="QLK13" s="318"/>
      <c r="QLL13" s="318"/>
      <c r="QLM13" s="318"/>
      <c r="QLN13" s="318"/>
      <c r="QLO13" s="318"/>
      <c r="QLP13" s="318"/>
      <c r="QLQ13" s="318"/>
      <c r="QLR13" s="318"/>
      <c r="QLS13" s="318"/>
      <c r="QLT13" s="318"/>
      <c r="QLU13" s="318"/>
      <c r="QLV13" s="318"/>
      <c r="QLW13" s="318"/>
      <c r="QLX13" s="318"/>
      <c r="QLY13" s="318"/>
      <c r="QLZ13" s="318"/>
      <c r="QMA13" s="318"/>
      <c r="QMB13" s="318"/>
      <c r="QMC13" s="318"/>
      <c r="QMD13" s="318"/>
      <c r="QME13" s="318"/>
      <c r="QMF13" s="318"/>
      <c r="QMG13" s="318"/>
      <c r="QMH13" s="318"/>
      <c r="QMI13" s="318"/>
      <c r="QMJ13" s="318"/>
      <c r="QMK13" s="318"/>
      <c r="QML13" s="318"/>
      <c r="QMM13" s="318"/>
      <c r="QMN13" s="318"/>
      <c r="QMO13" s="318"/>
      <c r="QMP13" s="318"/>
      <c r="QMQ13" s="318"/>
      <c r="QMR13" s="318"/>
      <c r="QMS13" s="318"/>
      <c r="QMT13" s="318"/>
      <c r="QMU13" s="318"/>
      <c r="QMV13" s="318"/>
      <c r="QMW13" s="318"/>
      <c r="QMX13" s="318"/>
      <c r="QMY13" s="318"/>
      <c r="QMZ13" s="318"/>
      <c r="QNA13" s="318"/>
      <c r="QNB13" s="318"/>
      <c r="QNC13" s="318"/>
      <c r="QND13" s="318"/>
      <c r="QNE13" s="318"/>
      <c r="QNF13" s="318"/>
      <c r="QNG13" s="318"/>
      <c r="QNH13" s="318"/>
      <c r="QNI13" s="318"/>
      <c r="QNJ13" s="318"/>
      <c r="QNK13" s="318"/>
      <c r="QNL13" s="318"/>
      <c r="QNM13" s="318"/>
      <c r="QNN13" s="318"/>
      <c r="QNO13" s="318"/>
      <c r="QNP13" s="318"/>
      <c r="QNQ13" s="318"/>
      <c r="QNR13" s="318"/>
      <c r="QNS13" s="318"/>
      <c r="QNT13" s="318"/>
      <c r="QNU13" s="318"/>
      <c r="QNV13" s="318"/>
      <c r="QNW13" s="318"/>
      <c r="QNX13" s="318"/>
      <c r="QNY13" s="318"/>
      <c r="QNZ13" s="318"/>
      <c r="QOA13" s="318"/>
      <c r="QOB13" s="318"/>
      <c r="QOC13" s="318"/>
      <c r="QOD13" s="318"/>
      <c r="QOE13" s="318"/>
      <c r="QOF13" s="318"/>
      <c r="QOG13" s="318"/>
      <c r="QOH13" s="318"/>
      <c r="QOI13" s="318"/>
      <c r="QOJ13" s="318"/>
      <c r="QOK13" s="318"/>
      <c r="QOL13" s="318"/>
      <c r="QOM13" s="318"/>
      <c r="QON13" s="318"/>
      <c r="QOO13" s="318"/>
      <c r="QOP13" s="318"/>
      <c r="QOQ13" s="318"/>
      <c r="QOR13" s="318"/>
      <c r="QOS13" s="318"/>
      <c r="QOT13" s="318"/>
      <c r="QOU13" s="318"/>
      <c r="QOV13" s="318"/>
      <c r="QOW13" s="318"/>
      <c r="QOX13" s="318"/>
      <c r="QOY13" s="318"/>
      <c r="QOZ13" s="318"/>
      <c r="QPA13" s="318"/>
      <c r="QPB13" s="318"/>
      <c r="QPC13" s="318"/>
      <c r="QPD13" s="318"/>
      <c r="QPE13" s="318"/>
      <c r="QPF13" s="318"/>
      <c r="QPG13" s="318"/>
      <c r="QPH13" s="318"/>
      <c r="QPI13" s="318"/>
      <c r="QPJ13" s="318"/>
      <c r="QPK13" s="318"/>
      <c r="QPL13" s="318"/>
      <c r="QPM13" s="318"/>
      <c r="QPN13" s="318"/>
      <c r="QPO13" s="318"/>
      <c r="QPP13" s="318"/>
      <c r="QPQ13" s="318"/>
      <c r="QPR13" s="318"/>
      <c r="QPS13" s="318"/>
      <c r="QPT13" s="318"/>
      <c r="QPU13" s="318"/>
      <c r="QPV13" s="318"/>
      <c r="QPW13" s="318"/>
      <c r="QPX13" s="318"/>
      <c r="QPY13" s="318"/>
      <c r="QPZ13" s="318"/>
      <c r="QQA13" s="318"/>
      <c r="QQB13" s="318"/>
      <c r="QQC13" s="318"/>
      <c r="QQD13" s="318"/>
      <c r="QQE13" s="318"/>
      <c r="QQF13" s="318"/>
      <c r="QQG13" s="318"/>
      <c r="QQH13" s="318"/>
      <c r="QQI13" s="318"/>
      <c r="QQJ13" s="318"/>
      <c r="QQK13" s="318"/>
      <c r="QQL13" s="318"/>
      <c r="QQM13" s="318"/>
      <c r="QQN13" s="318"/>
      <c r="QQO13" s="318"/>
      <c r="QQP13" s="318"/>
      <c r="QQQ13" s="318"/>
      <c r="QQR13" s="318"/>
      <c r="QQS13" s="318"/>
      <c r="QQT13" s="318"/>
      <c r="QQU13" s="318"/>
      <c r="QQV13" s="318"/>
      <c r="QQW13" s="318"/>
      <c r="QQX13" s="318"/>
      <c r="QQY13" s="318"/>
      <c r="QQZ13" s="318"/>
      <c r="QRA13" s="318"/>
      <c r="QRB13" s="318"/>
      <c r="QRC13" s="318"/>
      <c r="QRD13" s="318"/>
      <c r="QRE13" s="318"/>
      <c r="QRF13" s="318"/>
      <c r="QRG13" s="318"/>
      <c r="QRH13" s="318"/>
      <c r="QRI13" s="318"/>
      <c r="QRJ13" s="318"/>
      <c r="QRK13" s="318"/>
      <c r="QRL13" s="318"/>
      <c r="QRM13" s="318"/>
      <c r="QRN13" s="318"/>
      <c r="QRO13" s="318"/>
      <c r="QRP13" s="318"/>
      <c r="QRQ13" s="318"/>
      <c r="QRR13" s="318"/>
      <c r="QRS13" s="318"/>
      <c r="QRT13" s="318"/>
      <c r="QRU13" s="318"/>
      <c r="QRV13" s="318"/>
      <c r="QRW13" s="318"/>
      <c r="QRX13" s="318"/>
      <c r="QRY13" s="318"/>
      <c r="QRZ13" s="318"/>
      <c r="QSA13" s="318"/>
      <c r="QSB13" s="318"/>
      <c r="QSC13" s="318"/>
      <c r="QSD13" s="318"/>
      <c r="QSE13" s="318"/>
      <c r="QSF13" s="318"/>
      <c r="QSG13" s="318"/>
      <c r="QSH13" s="318"/>
      <c r="QSI13" s="318"/>
      <c r="QSJ13" s="318"/>
      <c r="QSK13" s="318"/>
      <c r="QSL13" s="318"/>
      <c r="QSM13" s="318"/>
      <c r="QSN13" s="318"/>
      <c r="QSO13" s="318"/>
      <c r="QSP13" s="318"/>
      <c r="QSQ13" s="318"/>
      <c r="QSR13" s="318"/>
      <c r="QSS13" s="318"/>
      <c r="QST13" s="318"/>
      <c r="QSU13" s="318"/>
      <c r="QSV13" s="318"/>
      <c r="QSW13" s="318"/>
      <c r="QSX13" s="318"/>
      <c r="QSY13" s="318"/>
      <c r="QSZ13" s="318"/>
      <c r="QTA13" s="318"/>
      <c r="QTB13" s="318"/>
      <c r="QTC13" s="318"/>
      <c r="QTD13" s="318"/>
      <c r="QTE13" s="318"/>
      <c r="QTF13" s="318"/>
      <c r="QTG13" s="318"/>
      <c r="QTH13" s="318"/>
      <c r="QTI13" s="318"/>
      <c r="QTJ13" s="318"/>
      <c r="QTK13" s="318"/>
      <c r="QTL13" s="318"/>
      <c r="QTM13" s="318"/>
      <c r="QTN13" s="318"/>
      <c r="QTO13" s="318"/>
      <c r="QTP13" s="318"/>
      <c r="QTQ13" s="318"/>
      <c r="QTR13" s="318"/>
      <c r="QTS13" s="318"/>
      <c r="QTT13" s="318"/>
      <c r="QTU13" s="318"/>
      <c r="QTV13" s="318"/>
      <c r="QTW13" s="318"/>
      <c r="QTX13" s="318"/>
      <c r="QTY13" s="318"/>
      <c r="QTZ13" s="318"/>
      <c r="QUA13" s="318"/>
      <c r="QUB13" s="318"/>
      <c r="QUC13" s="318"/>
      <c r="QUD13" s="318"/>
      <c r="QUE13" s="318"/>
      <c r="QUF13" s="318"/>
      <c r="QUG13" s="318"/>
      <c r="QUH13" s="318"/>
      <c r="QUI13" s="318"/>
      <c r="QUJ13" s="318"/>
      <c r="QUK13" s="318"/>
      <c r="QUL13" s="318"/>
      <c r="QUM13" s="318"/>
      <c r="QUN13" s="318"/>
      <c r="QUO13" s="318"/>
      <c r="QUP13" s="318"/>
      <c r="QUQ13" s="318"/>
      <c r="QUR13" s="318"/>
      <c r="QUS13" s="318"/>
      <c r="QUT13" s="318"/>
      <c r="QUU13" s="318"/>
      <c r="QUV13" s="318"/>
      <c r="QUW13" s="318"/>
      <c r="QUX13" s="318"/>
      <c r="QUY13" s="318"/>
      <c r="QUZ13" s="318"/>
      <c r="QVA13" s="318"/>
      <c r="QVB13" s="318"/>
      <c r="QVC13" s="318"/>
      <c r="QVD13" s="318"/>
      <c r="QVE13" s="318"/>
      <c r="QVF13" s="318"/>
      <c r="QVG13" s="318"/>
      <c r="QVH13" s="318"/>
      <c r="QVI13" s="318"/>
      <c r="QVJ13" s="318"/>
      <c r="QVK13" s="318"/>
      <c r="QVL13" s="318"/>
      <c r="QVM13" s="318"/>
      <c r="QVN13" s="318"/>
      <c r="QVO13" s="318"/>
      <c r="QVP13" s="318"/>
      <c r="QVQ13" s="318"/>
      <c r="QVR13" s="318"/>
      <c r="QVS13" s="318"/>
      <c r="QVT13" s="318"/>
      <c r="QVU13" s="318"/>
      <c r="QVV13" s="318"/>
      <c r="QVW13" s="318"/>
      <c r="QVX13" s="318"/>
      <c r="QVY13" s="318"/>
      <c r="QVZ13" s="318"/>
      <c r="QWA13" s="318"/>
      <c r="QWB13" s="318"/>
      <c r="QWC13" s="318"/>
      <c r="QWD13" s="318"/>
      <c r="QWE13" s="318"/>
      <c r="QWF13" s="318"/>
      <c r="QWG13" s="318"/>
      <c r="QWH13" s="318"/>
      <c r="QWI13" s="318"/>
      <c r="QWJ13" s="318"/>
      <c r="QWK13" s="318"/>
      <c r="QWL13" s="318"/>
      <c r="QWM13" s="318"/>
      <c r="QWN13" s="318"/>
      <c r="QWO13" s="318"/>
      <c r="QWP13" s="318"/>
      <c r="QWQ13" s="318"/>
      <c r="QWR13" s="318"/>
      <c r="QWS13" s="318"/>
      <c r="QWT13" s="318"/>
      <c r="QWU13" s="318"/>
      <c r="QWV13" s="318"/>
      <c r="QWW13" s="318"/>
      <c r="QWX13" s="318"/>
      <c r="QWY13" s="318"/>
      <c r="QWZ13" s="318"/>
      <c r="QXA13" s="318"/>
      <c r="QXB13" s="318"/>
      <c r="QXC13" s="318"/>
      <c r="QXD13" s="318"/>
      <c r="QXE13" s="318"/>
      <c r="QXF13" s="318"/>
      <c r="QXG13" s="318"/>
      <c r="QXH13" s="318"/>
      <c r="QXI13" s="318"/>
      <c r="QXJ13" s="318"/>
      <c r="QXK13" s="318"/>
      <c r="QXL13" s="318"/>
      <c r="QXM13" s="318"/>
      <c r="QXN13" s="318"/>
      <c r="QXO13" s="318"/>
      <c r="QXP13" s="318"/>
      <c r="QXQ13" s="318"/>
      <c r="QXR13" s="318"/>
      <c r="QXS13" s="318"/>
      <c r="QXT13" s="318"/>
      <c r="QXU13" s="318"/>
      <c r="QXV13" s="318"/>
      <c r="QXW13" s="318"/>
      <c r="QXX13" s="318"/>
      <c r="QXY13" s="318"/>
      <c r="QXZ13" s="318"/>
      <c r="QYA13" s="318"/>
      <c r="QYB13" s="318"/>
      <c r="QYC13" s="318"/>
      <c r="QYD13" s="318"/>
      <c r="QYE13" s="318"/>
      <c r="QYF13" s="318"/>
      <c r="QYG13" s="318"/>
      <c r="QYH13" s="318"/>
      <c r="QYI13" s="318"/>
      <c r="QYJ13" s="318"/>
      <c r="QYK13" s="318"/>
      <c r="QYL13" s="318"/>
      <c r="QYM13" s="318"/>
      <c r="QYN13" s="318"/>
      <c r="QYO13" s="318"/>
      <c r="QYP13" s="318"/>
      <c r="QYQ13" s="318"/>
      <c r="QYR13" s="318"/>
      <c r="QYS13" s="318"/>
      <c r="QYT13" s="318"/>
      <c r="QYU13" s="318"/>
      <c r="QYV13" s="318"/>
      <c r="QYW13" s="318"/>
      <c r="QYX13" s="318"/>
      <c r="QYY13" s="318"/>
      <c r="QYZ13" s="318"/>
      <c r="QZA13" s="318"/>
      <c r="QZB13" s="318"/>
      <c r="QZC13" s="318"/>
      <c r="QZD13" s="318"/>
      <c r="QZE13" s="318"/>
      <c r="QZF13" s="318"/>
      <c r="QZG13" s="318"/>
      <c r="QZH13" s="318"/>
      <c r="QZI13" s="318"/>
      <c r="QZJ13" s="318"/>
      <c r="QZK13" s="318"/>
      <c r="QZL13" s="318"/>
      <c r="QZM13" s="318"/>
      <c r="QZN13" s="318"/>
      <c r="QZO13" s="318"/>
      <c r="QZP13" s="318"/>
      <c r="QZQ13" s="318"/>
      <c r="QZR13" s="318"/>
      <c r="QZS13" s="318"/>
      <c r="QZT13" s="318"/>
      <c r="QZU13" s="318"/>
      <c r="QZV13" s="318"/>
      <c r="QZW13" s="318"/>
      <c r="QZX13" s="318"/>
      <c r="QZY13" s="318"/>
      <c r="QZZ13" s="318"/>
      <c r="RAA13" s="318"/>
      <c r="RAB13" s="318"/>
      <c r="RAC13" s="318"/>
      <c r="RAD13" s="318"/>
      <c r="RAE13" s="318"/>
      <c r="RAF13" s="318"/>
      <c r="RAG13" s="318"/>
      <c r="RAH13" s="318"/>
      <c r="RAI13" s="318"/>
      <c r="RAJ13" s="318"/>
      <c r="RAK13" s="318"/>
      <c r="RAL13" s="318"/>
      <c r="RAM13" s="318"/>
      <c r="RAN13" s="318"/>
      <c r="RAO13" s="318"/>
      <c r="RAP13" s="318"/>
      <c r="RAQ13" s="318"/>
      <c r="RAR13" s="318"/>
      <c r="RAS13" s="318"/>
      <c r="RAT13" s="318"/>
      <c r="RAU13" s="318"/>
      <c r="RAV13" s="318"/>
      <c r="RAW13" s="318"/>
      <c r="RAX13" s="318"/>
      <c r="RAY13" s="318"/>
      <c r="RAZ13" s="318"/>
      <c r="RBA13" s="318"/>
      <c r="RBB13" s="318"/>
      <c r="RBC13" s="318"/>
      <c r="RBD13" s="318"/>
      <c r="RBE13" s="318"/>
      <c r="RBF13" s="318"/>
      <c r="RBG13" s="318"/>
      <c r="RBH13" s="318"/>
      <c r="RBI13" s="318"/>
      <c r="RBJ13" s="318"/>
      <c r="RBK13" s="318"/>
      <c r="RBL13" s="318"/>
      <c r="RBM13" s="318"/>
      <c r="RBN13" s="318"/>
      <c r="RBO13" s="318"/>
      <c r="RBP13" s="318"/>
      <c r="RBQ13" s="318"/>
      <c r="RBR13" s="318"/>
      <c r="RBS13" s="318"/>
      <c r="RBT13" s="318"/>
      <c r="RBU13" s="318"/>
      <c r="RBV13" s="318"/>
      <c r="RBW13" s="318"/>
      <c r="RBX13" s="318"/>
      <c r="RBY13" s="318"/>
      <c r="RBZ13" s="318"/>
      <c r="RCA13" s="318"/>
      <c r="RCB13" s="318"/>
      <c r="RCC13" s="318"/>
      <c r="RCD13" s="318"/>
      <c r="RCE13" s="318"/>
      <c r="RCF13" s="318"/>
      <c r="RCG13" s="318"/>
      <c r="RCH13" s="318"/>
      <c r="RCI13" s="318"/>
      <c r="RCJ13" s="318"/>
      <c r="RCK13" s="318"/>
      <c r="RCL13" s="318"/>
      <c r="RCM13" s="318"/>
      <c r="RCN13" s="318"/>
      <c r="RCO13" s="318"/>
      <c r="RCP13" s="318"/>
      <c r="RCQ13" s="318"/>
      <c r="RCR13" s="318"/>
      <c r="RCS13" s="318"/>
      <c r="RCT13" s="318"/>
      <c r="RCU13" s="318"/>
      <c r="RCV13" s="318"/>
      <c r="RCW13" s="318"/>
      <c r="RCX13" s="318"/>
      <c r="RCY13" s="318"/>
      <c r="RCZ13" s="318"/>
      <c r="RDA13" s="318"/>
      <c r="RDB13" s="318"/>
      <c r="RDC13" s="318"/>
      <c r="RDD13" s="318"/>
      <c r="RDE13" s="318"/>
      <c r="RDF13" s="318"/>
      <c r="RDG13" s="318"/>
      <c r="RDH13" s="318"/>
      <c r="RDI13" s="318"/>
      <c r="RDJ13" s="318"/>
      <c r="RDK13" s="318"/>
      <c r="RDL13" s="318"/>
      <c r="RDM13" s="318"/>
      <c r="RDN13" s="318"/>
      <c r="RDO13" s="318"/>
      <c r="RDP13" s="318"/>
      <c r="RDQ13" s="318"/>
      <c r="RDR13" s="318"/>
      <c r="RDS13" s="318"/>
      <c r="RDT13" s="318"/>
      <c r="RDU13" s="318"/>
      <c r="RDV13" s="318"/>
      <c r="RDW13" s="318"/>
      <c r="RDX13" s="318"/>
      <c r="RDY13" s="318"/>
      <c r="RDZ13" s="318"/>
      <c r="REA13" s="318"/>
      <c r="REB13" s="318"/>
      <c r="REC13" s="318"/>
      <c r="RED13" s="318"/>
      <c r="REE13" s="318"/>
      <c r="REF13" s="318"/>
      <c r="REG13" s="318"/>
      <c r="REH13" s="318"/>
      <c r="REI13" s="318"/>
      <c r="REJ13" s="318"/>
      <c r="REK13" s="318"/>
      <c r="REL13" s="318"/>
      <c r="REM13" s="318"/>
      <c r="REN13" s="318"/>
      <c r="REO13" s="318"/>
      <c r="REP13" s="318"/>
      <c r="REQ13" s="318"/>
      <c r="RER13" s="318"/>
      <c r="RES13" s="318"/>
      <c r="RET13" s="318"/>
      <c r="REU13" s="318"/>
      <c r="REV13" s="318"/>
      <c r="REW13" s="318"/>
      <c r="REX13" s="318"/>
      <c r="REY13" s="318"/>
      <c r="REZ13" s="318"/>
      <c r="RFA13" s="318"/>
      <c r="RFB13" s="318"/>
      <c r="RFC13" s="318"/>
      <c r="RFD13" s="318"/>
      <c r="RFE13" s="318"/>
      <c r="RFF13" s="318"/>
      <c r="RFG13" s="318"/>
      <c r="RFH13" s="318"/>
      <c r="RFI13" s="318"/>
      <c r="RFJ13" s="318"/>
      <c r="RFK13" s="318"/>
      <c r="RFL13" s="318"/>
      <c r="RFM13" s="318"/>
      <c r="RFN13" s="318"/>
      <c r="RFO13" s="318"/>
      <c r="RFP13" s="318"/>
      <c r="RFQ13" s="318"/>
      <c r="RFR13" s="318"/>
      <c r="RFS13" s="318"/>
      <c r="RFT13" s="318"/>
      <c r="RFU13" s="318"/>
      <c r="RFV13" s="318"/>
      <c r="RFW13" s="318"/>
      <c r="RFX13" s="318"/>
      <c r="RFY13" s="318"/>
      <c r="RFZ13" s="318"/>
      <c r="RGA13" s="318"/>
      <c r="RGB13" s="318"/>
      <c r="RGC13" s="318"/>
      <c r="RGD13" s="318"/>
      <c r="RGE13" s="318"/>
      <c r="RGF13" s="318"/>
      <c r="RGG13" s="318"/>
      <c r="RGH13" s="318"/>
      <c r="RGI13" s="318"/>
      <c r="RGJ13" s="318"/>
      <c r="RGK13" s="318"/>
      <c r="RGL13" s="318"/>
      <c r="RGM13" s="318"/>
      <c r="RGN13" s="318"/>
      <c r="RGO13" s="318"/>
      <c r="RGP13" s="318"/>
      <c r="RGQ13" s="318"/>
      <c r="RGR13" s="318"/>
      <c r="RGS13" s="318"/>
      <c r="RGT13" s="318"/>
      <c r="RGU13" s="318"/>
      <c r="RGV13" s="318"/>
      <c r="RGW13" s="318"/>
      <c r="RGX13" s="318"/>
      <c r="RGY13" s="318"/>
      <c r="RGZ13" s="318"/>
      <c r="RHA13" s="318"/>
      <c r="RHB13" s="318"/>
      <c r="RHC13" s="318"/>
      <c r="RHD13" s="318"/>
      <c r="RHE13" s="318"/>
      <c r="RHF13" s="318"/>
      <c r="RHG13" s="318"/>
      <c r="RHH13" s="318"/>
      <c r="RHI13" s="318"/>
      <c r="RHJ13" s="318"/>
      <c r="RHK13" s="318"/>
      <c r="RHL13" s="318"/>
      <c r="RHM13" s="318"/>
      <c r="RHN13" s="318"/>
      <c r="RHO13" s="318"/>
      <c r="RHP13" s="318"/>
      <c r="RHQ13" s="318"/>
      <c r="RHR13" s="318"/>
      <c r="RHS13" s="318"/>
      <c r="RHT13" s="318"/>
      <c r="RHU13" s="318"/>
      <c r="RHV13" s="318"/>
      <c r="RHW13" s="318"/>
      <c r="RHX13" s="318"/>
      <c r="RHY13" s="318"/>
      <c r="RHZ13" s="318"/>
      <c r="RIA13" s="318"/>
      <c r="RIB13" s="318"/>
      <c r="RIC13" s="318"/>
      <c r="RID13" s="318"/>
      <c r="RIE13" s="318"/>
      <c r="RIF13" s="318"/>
      <c r="RIG13" s="318"/>
      <c r="RIH13" s="318"/>
      <c r="RII13" s="318"/>
      <c r="RIJ13" s="318"/>
      <c r="RIK13" s="318"/>
      <c r="RIL13" s="318"/>
      <c r="RIM13" s="318"/>
      <c r="RIN13" s="318"/>
      <c r="RIO13" s="318"/>
      <c r="RIP13" s="318"/>
      <c r="RIQ13" s="318"/>
      <c r="RIR13" s="318"/>
      <c r="RIS13" s="318"/>
      <c r="RIT13" s="318"/>
      <c r="RIU13" s="318"/>
      <c r="RIV13" s="318"/>
      <c r="RIW13" s="318"/>
      <c r="RIX13" s="318"/>
      <c r="RIY13" s="318"/>
      <c r="RIZ13" s="318"/>
      <c r="RJA13" s="318"/>
      <c r="RJB13" s="318"/>
      <c r="RJC13" s="318"/>
      <c r="RJD13" s="318"/>
      <c r="RJE13" s="318"/>
      <c r="RJF13" s="318"/>
      <c r="RJG13" s="318"/>
      <c r="RJH13" s="318"/>
      <c r="RJI13" s="318"/>
      <c r="RJJ13" s="318"/>
      <c r="RJK13" s="318"/>
      <c r="RJL13" s="318"/>
      <c r="RJM13" s="318"/>
      <c r="RJN13" s="318"/>
      <c r="RJO13" s="318"/>
      <c r="RJP13" s="318"/>
      <c r="RJQ13" s="318"/>
      <c r="RJR13" s="318"/>
      <c r="RJS13" s="318"/>
      <c r="RJT13" s="318"/>
      <c r="RJU13" s="318"/>
      <c r="RJV13" s="318"/>
      <c r="RJW13" s="318"/>
      <c r="RJX13" s="318"/>
      <c r="RJY13" s="318"/>
      <c r="RJZ13" s="318"/>
      <c r="RKA13" s="318"/>
      <c r="RKB13" s="318"/>
      <c r="RKC13" s="318"/>
      <c r="RKD13" s="318"/>
      <c r="RKE13" s="318"/>
      <c r="RKF13" s="318"/>
      <c r="RKG13" s="318"/>
      <c r="RKH13" s="318"/>
      <c r="RKI13" s="318"/>
      <c r="RKJ13" s="318"/>
      <c r="RKK13" s="318"/>
      <c r="RKL13" s="318"/>
      <c r="RKM13" s="318"/>
      <c r="RKN13" s="318"/>
      <c r="RKO13" s="318"/>
      <c r="RKP13" s="318"/>
      <c r="RKQ13" s="318"/>
      <c r="RKR13" s="318"/>
      <c r="RKS13" s="318"/>
      <c r="RKT13" s="318"/>
      <c r="RKU13" s="318"/>
      <c r="RKV13" s="318"/>
      <c r="RKW13" s="318"/>
      <c r="RKX13" s="318"/>
      <c r="RKY13" s="318"/>
      <c r="RKZ13" s="318"/>
      <c r="RLA13" s="318"/>
      <c r="RLB13" s="318"/>
      <c r="RLC13" s="318"/>
      <c r="RLD13" s="318"/>
      <c r="RLE13" s="318"/>
      <c r="RLF13" s="318"/>
      <c r="RLG13" s="318"/>
      <c r="RLH13" s="318"/>
      <c r="RLI13" s="318"/>
      <c r="RLJ13" s="318"/>
      <c r="RLK13" s="318"/>
      <c r="RLL13" s="318"/>
      <c r="RLM13" s="318"/>
      <c r="RLN13" s="318"/>
      <c r="RLO13" s="318"/>
      <c r="RLP13" s="318"/>
      <c r="RLQ13" s="318"/>
      <c r="RLR13" s="318"/>
      <c r="RLS13" s="318"/>
      <c r="RLT13" s="318"/>
      <c r="RLU13" s="318"/>
      <c r="RLV13" s="318"/>
      <c r="RLW13" s="318"/>
      <c r="RLX13" s="318"/>
      <c r="RLY13" s="318"/>
      <c r="RLZ13" s="318"/>
      <c r="RMA13" s="318"/>
      <c r="RMB13" s="318"/>
      <c r="RMC13" s="318"/>
      <c r="RMD13" s="318"/>
      <c r="RME13" s="318"/>
      <c r="RMF13" s="318"/>
      <c r="RMG13" s="318"/>
      <c r="RMH13" s="318"/>
      <c r="RMI13" s="318"/>
      <c r="RMJ13" s="318"/>
      <c r="RMK13" s="318"/>
      <c r="RML13" s="318"/>
      <c r="RMM13" s="318"/>
      <c r="RMN13" s="318"/>
      <c r="RMO13" s="318"/>
      <c r="RMP13" s="318"/>
      <c r="RMQ13" s="318"/>
      <c r="RMR13" s="318"/>
      <c r="RMS13" s="318"/>
      <c r="RMT13" s="318"/>
      <c r="RMU13" s="318"/>
      <c r="RMV13" s="318"/>
      <c r="RMW13" s="318"/>
      <c r="RMX13" s="318"/>
      <c r="RMY13" s="318"/>
      <c r="RMZ13" s="318"/>
      <c r="RNA13" s="318"/>
      <c r="RNB13" s="318"/>
      <c r="RNC13" s="318"/>
      <c r="RND13" s="318"/>
      <c r="RNE13" s="318"/>
      <c r="RNF13" s="318"/>
      <c r="RNG13" s="318"/>
      <c r="RNH13" s="318"/>
      <c r="RNI13" s="318"/>
      <c r="RNJ13" s="318"/>
      <c r="RNK13" s="318"/>
      <c r="RNL13" s="318"/>
      <c r="RNM13" s="318"/>
      <c r="RNN13" s="318"/>
      <c r="RNO13" s="318"/>
      <c r="RNP13" s="318"/>
      <c r="RNQ13" s="318"/>
      <c r="RNR13" s="318"/>
      <c r="RNS13" s="318"/>
      <c r="RNT13" s="318"/>
      <c r="RNU13" s="318"/>
      <c r="RNV13" s="318"/>
      <c r="RNW13" s="318"/>
      <c r="RNX13" s="318"/>
      <c r="RNY13" s="318"/>
      <c r="RNZ13" s="318"/>
      <c r="ROA13" s="318"/>
      <c r="ROB13" s="318"/>
      <c r="ROC13" s="318"/>
      <c r="ROD13" s="318"/>
      <c r="ROE13" s="318"/>
      <c r="ROF13" s="318"/>
      <c r="ROG13" s="318"/>
      <c r="ROH13" s="318"/>
      <c r="ROI13" s="318"/>
      <c r="ROJ13" s="318"/>
      <c r="ROK13" s="318"/>
      <c r="ROL13" s="318"/>
      <c r="ROM13" s="318"/>
      <c r="RON13" s="318"/>
      <c r="ROO13" s="318"/>
      <c r="ROP13" s="318"/>
      <c r="ROQ13" s="318"/>
      <c r="ROR13" s="318"/>
      <c r="ROS13" s="318"/>
      <c r="ROT13" s="318"/>
      <c r="ROU13" s="318"/>
      <c r="ROV13" s="318"/>
      <c r="ROW13" s="318"/>
      <c r="ROX13" s="318"/>
      <c r="ROY13" s="318"/>
      <c r="ROZ13" s="318"/>
      <c r="RPA13" s="318"/>
      <c r="RPB13" s="318"/>
      <c r="RPC13" s="318"/>
      <c r="RPD13" s="318"/>
      <c r="RPE13" s="318"/>
      <c r="RPF13" s="318"/>
      <c r="RPG13" s="318"/>
      <c r="RPH13" s="318"/>
      <c r="RPI13" s="318"/>
      <c r="RPJ13" s="318"/>
      <c r="RPK13" s="318"/>
      <c r="RPL13" s="318"/>
      <c r="RPM13" s="318"/>
      <c r="RPN13" s="318"/>
      <c r="RPO13" s="318"/>
      <c r="RPP13" s="318"/>
      <c r="RPQ13" s="318"/>
      <c r="RPR13" s="318"/>
      <c r="RPS13" s="318"/>
      <c r="RPT13" s="318"/>
      <c r="RPU13" s="318"/>
      <c r="RPV13" s="318"/>
      <c r="RPW13" s="318"/>
      <c r="RPX13" s="318"/>
      <c r="RPY13" s="318"/>
      <c r="RPZ13" s="318"/>
      <c r="RQA13" s="318"/>
      <c r="RQB13" s="318"/>
      <c r="RQC13" s="318"/>
      <c r="RQD13" s="318"/>
      <c r="RQE13" s="318"/>
      <c r="RQF13" s="318"/>
      <c r="RQG13" s="318"/>
      <c r="RQH13" s="318"/>
      <c r="RQI13" s="318"/>
      <c r="RQJ13" s="318"/>
      <c r="RQK13" s="318"/>
      <c r="RQL13" s="318"/>
      <c r="RQM13" s="318"/>
      <c r="RQN13" s="318"/>
      <c r="RQO13" s="318"/>
      <c r="RQP13" s="318"/>
      <c r="RQQ13" s="318"/>
      <c r="RQR13" s="318"/>
      <c r="RQS13" s="318"/>
      <c r="RQT13" s="318"/>
      <c r="RQU13" s="318"/>
      <c r="RQV13" s="318"/>
      <c r="RQW13" s="318"/>
      <c r="RQX13" s="318"/>
      <c r="RQY13" s="318"/>
      <c r="RQZ13" s="318"/>
      <c r="RRA13" s="318"/>
      <c r="RRB13" s="318"/>
      <c r="RRC13" s="318"/>
      <c r="RRD13" s="318"/>
      <c r="RRE13" s="318"/>
      <c r="RRF13" s="318"/>
      <c r="RRG13" s="318"/>
      <c r="RRH13" s="318"/>
      <c r="RRI13" s="318"/>
      <c r="RRJ13" s="318"/>
      <c r="RRK13" s="318"/>
      <c r="RRL13" s="318"/>
      <c r="RRM13" s="318"/>
      <c r="RRN13" s="318"/>
      <c r="RRO13" s="318"/>
      <c r="RRP13" s="318"/>
      <c r="RRQ13" s="318"/>
      <c r="RRR13" s="318"/>
      <c r="RRS13" s="318"/>
      <c r="RRT13" s="318"/>
      <c r="RRU13" s="318"/>
      <c r="RRV13" s="318"/>
      <c r="RRW13" s="318"/>
      <c r="RRX13" s="318"/>
      <c r="RRY13" s="318"/>
      <c r="RRZ13" s="318"/>
      <c r="RSA13" s="318"/>
      <c r="RSB13" s="318"/>
      <c r="RSC13" s="318"/>
      <c r="RSD13" s="318"/>
      <c r="RSE13" s="318"/>
      <c r="RSF13" s="318"/>
      <c r="RSG13" s="318"/>
      <c r="RSH13" s="318"/>
      <c r="RSI13" s="318"/>
      <c r="RSJ13" s="318"/>
      <c r="RSK13" s="318"/>
      <c r="RSL13" s="318"/>
      <c r="RSM13" s="318"/>
      <c r="RSN13" s="318"/>
      <c r="RSO13" s="318"/>
      <c r="RSP13" s="318"/>
      <c r="RSQ13" s="318"/>
      <c r="RSR13" s="318"/>
      <c r="RSS13" s="318"/>
      <c r="RST13" s="318"/>
      <c r="RSU13" s="318"/>
      <c r="RSV13" s="318"/>
      <c r="RSW13" s="318"/>
      <c r="RSX13" s="318"/>
      <c r="RSY13" s="318"/>
      <c r="RSZ13" s="318"/>
      <c r="RTA13" s="318"/>
      <c r="RTB13" s="318"/>
      <c r="RTC13" s="318"/>
      <c r="RTD13" s="318"/>
      <c r="RTE13" s="318"/>
      <c r="RTF13" s="318"/>
      <c r="RTG13" s="318"/>
      <c r="RTH13" s="318"/>
      <c r="RTI13" s="318"/>
      <c r="RTJ13" s="318"/>
      <c r="RTK13" s="318"/>
      <c r="RTL13" s="318"/>
      <c r="RTM13" s="318"/>
      <c r="RTN13" s="318"/>
      <c r="RTO13" s="318"/>
      <c r="RTP13" s="318"/>
      <c r="RTQ13" s="318"/>
      <c r="RTR13" s="318"/>
      <c r="RTS13" s="318"/>
      <c r="RTT13" s="318"/>
      <c r="RTU13" s="318"/>
      <c r="RTV13" s="318"/>
      <c r="RTW13" s="318"/>
      <c r="RTX13" s="318"/>
      <c r="RTY13" s="318"/>
      <c r="RTZ13" s="318"/>
      <c r="RUA13" s="318"/>
      <c r="RUB13" s="318"/>
      <c r="RUC13" s="318"/>
      <c r="RUD13" s="318"/>
      <c r="RUE13" s="318"/>
      <c r="RUF13" s="318"/>
      <c r="RUG13" s="318"/>
      <c r="RUH13" s="318"/>
      <c r="RUI13" s="318"/>
      <c r="RUJ13" s="318"/>
      <c r="RUK13" s="318"/>
      <c r="RUL13" s="318"/>
      <c r="RUM13" s="318"/>
      <c r="RUN13" s="318"/>
      <c r="RUO13" s="318"/>
      <c r="RUP13" s="318"/>
      <c r="RUQ13" s="318"/>
      <c r="RUR13" s="318"/>
      <c r="RUS13" s="318"/>
      <c r="RUT13" s="318"/>
      <c r="RUU13" s="318"/>
      <c r="RUV13" s="318"/>
      <c r="RUW13" s="318"/>
      <c r="RUX13" s="318"/>
      <c r="RUY13" s="318"/>
      <c r="RUZ13" s="318"/>
      <c r="RVA13" s="318"/>
      <c r="RVB13" s="318"/>
      <c r="RVC13" s="318"/>
      <c r="RVD13" s="318"/>
      <c r="RVE13" s="318"/>
      <c r="RVF13" s="318"/>
      <c r="RVG13" s="318"/>
      <c r="RVH13" s="318"/>
      <c r="RVI13" s="318"/>
      <c r="RVJ13" s="318"/>
      <c r="RVK13" s="318"/>
      <c r="RVL13" s="318"/>
      <c r="RVM13" s="318"/>
      <c r="RVN13" s="318"/>
      <c r="RVO13" s="318"/>
      <c r="RVP13" s="318"/>
      <c r="RVQ13" s="318"/>
      <c r="RVR13" s="318"/>
      <c r="RVS13" s="318"/>
      <c r="RVT13" s="318"/>
      <c r="RVU13" s="318"/>
      <c r="RVV13" s="318"/>
      <c r="RVW13" s="318"/>
      <c r="RVX13" s="318"/>
      <c r="RVY13" s="318"/>
      <c r="RVZ13" s="318"/>
      <c r="RWA13" s="318"/>
      <c r="RWB13" s="318"/>
      <c r="RWC13" s="318"/>
      <c r="RWD13" s="318"/>
      <c r="RWE13" s="318"/>
      <c r="RWF13" s="318"/>
      <c r="RWG13" s="318"/>
      <c r="RWH13" s="318"/>
      <c r="RWI13" s="318"/>
      <c r="RWJ13" s="318"/>
      <c r="RWK13" s="318"/>
      <c r="RWL13" s="318"/>
      <c r="RWM13" s="318"/>
      <c r="RWN13" s="318"/>
      <c r="RWO13" s="318"/>
      <c r="RWP13" s="318"/>
      <c r="RWQ13" s="318"/>
      <c r="RWR13" s="318"/>
      <c r="RWS13" s="318"/>
      <c r="RWT13" s="318"/>
      <c r="RWU13" s="318"/>
      <c r="RWV13" s="318"/>
      <c r="RWW13" s="318"/>
      <c r="RWX13" s="318"/>
      <c r="RWY13" s="318"/>
      <c r="RWZ13" s="318"/>
      <c r="RXA13" s="318"/>
      <c r="RXB13" s="318"/>
      <c r="RXC13" s="318"/>
      <c r="RXD13" s="318"/>
      <c r="RXE13" s="318"/>
      <c r="RXF13" s="318"/>
      <c r="RXG13" s="318"/>
      <c r="RXH13" s="318"/>
      <c r="RXI13" s="318"/>
      <c r="RXJ13" s="318"/>
      <c r="RXK13" s="318"/>
      <c r="RXL13" s="318"/>
      <c r="RXM13" s="318"/>
      <c r="RXN13" s="318"/>
      <c r="RXO13" s="318"/>
      <c r="RXP13" s="318"/>
      <c r="RXQ13" s="318"/>
      <c r="RXR13" s="318"/>
      <c r="RXS13" s="318"/>
      <c r="RXT13" s="318"/>
      <c r="RXU13" s="318"/>
      <c r="RXV13" s="318"/>
      <c r="RXW13" s="318"/>
      <c r="RXX13" s="318"/>
      <c r="RXY13" s="318"/>
      <c r="RXZ13" s="318"/>
      <c r="RYA13" s="318"/>
      <c r="RYB13" s="318"/>
      <c r="RYC13" s="318"/>
      <c r="RYD13" s="318"/>
      <c r="RYE13" s="318"/>
      <c r="RYF13" s="318"/>
      <c r="RYG13" s="318"/>
      <c r="RYH13" s="318"/>
      <c r="RYI13" s="318"/>
      <c r="RYJ13" s="318"/>
      <c r="RYK13" s="318"/>
      <c r="RYL13" s="318"/>
      <c r="RYM13" s="318"/>
      <c r="RYN13" s="318"/>
      <c r="RYO13" s="318"/>
      <c r="RYP13" s="318"/>
      <c r="RYQ13" s="318"/>
      <c r="RYR13" s="318"/>
      <c r="RYS13" s="318"/>
      <c r="RYT13" s="318"/>
      <c r="RYU13" s="318"/>
      <c r="RYV13" s="318"/>
      <c r="RYW13" s="318"/>
      <c r="RYX13" s="318"/>
      <c r="RYY13" s="318"/>
      <c r="RYZ13" s="318"/>
      <c r="RZA13" s="318"/>
      <c r="RZB13" s="318"/>
      <c r="RZC13" s="318"/>
      <c r="RZD13" s="318"/>
      <c r="RZE13" s="318"/>
      <c r="RZF13" s="318"/>
      <c r="RZG13" s="318"/>
      <c r="RZH13" s="318"/>
      <c r="RZI13" s="318"/>
      <c r="RZJ13" s="318"/>
      <c r="RZK13" s="318"/>
      <c r="RZL13" s="318"/>
      <c r="RZM13" s="318"/>
      <c r="RZN13" s="318"/>
      <c r="RZO13" s="318"/>
      <c r="RZP13" s="318"/>
      <c r="RZQ13" s="318"/>
      <c r="RZR13" s="318"/>
      <c r="RZS13" s="318"/>
      <c r="RZT13" s="318"/>
      <c r="RZU13" s="318"/>
      <c r="RZV13" s="318"/>
      <c r="RZW13" s="318"/>
      <c r="RZX13" s="318"/>
      <c r="RZY13" s="318"/>
      <c r="RZZ13" s="318"/>
      <c r="SAA13" s="318"/>
      <c r="SAB13" s="318"/>
      <c r="SAC13" s="318"/>
      <c r="SAD13" s="318"/>
      <c r="SAE13" s="318"/>
      <c r="SAF13" s="318"/>
      <c r="SAG13" s="318"/>
      <c r="SAH13" s="318"/>
      <c r="SAI13" s="318"/>
      <c r="SAJ13" s="318"/>
      <c r="SAK13" s="318"/>
      <c r="SAL13" s="318"/>
      <c r="SAM13" s="318"/>
      <c r="SAN13" s="318"/>
      <c r="SAO13" s="318"/>
      <c r="SAP13" s="318"/>
      <c r="SAQ13" s="318"/>
      <c r="SAR13" s="318"/>
      <c r="SAS13" s="318"/>
      <c r="SAT13" s="318"/>
      <c r="SAU13" s="318"/>
      <c r="SAV13" s="318"/>
      <c r="SAW13" s="318"/>
      <c r="SAX13" s="318"/>
      <c r="SAY13" s="318"/>
      <c r="SAZ13" s="318"/>
      <c r="SBA13" s="318"/>
      <c r="SBB13" s="318"/>
      <c r="SBC13" s="318"/>
      <c r="SBD13" s="318"/>
      <c r="SBE13" s="318"/>
      <c r="SBF13" s="318"/>
      <c r="SBG13" s="318"/>
      <c r="SBH13" s="318"/>
      <c r="SBI13" s="318"/>
      <c r="SBJ13" s="318"/>
      <c r="SBK13" s="318"/>
      <c r="SBL13" s="318"/>
      <c r="SBM13" s="318"/>
      <c r="SBN13" s="318"/>
      <c r="SBO13" s="318"/>
      <c r="SBP13" s="318"/>
      <c r="SBQ13" s="318"/>
      <c r="SBR13" s="318"/>
      <c r="SBS13" s="318"/>
      <c r="SBT13" s="318"/>
      <c r="SBU13" s="318"/>
      <c r="SBV13" s="318"/>
      <c r="SBW13" s="318"/>
      <c r="SBX13" s="318"/>
      <c r="SBY13" s="318"/>
      <c r="SBZ13" s="318"/>
      <c r="SCA13" s="318"/>
      <c r="SCB13" s="318"/>
      <c r="SCC13" s="318"/>
      <c r="SCD13" s="318"/>
      <c r="SCE13" s="318"/>
      <c r="SCF13" s="318"/>
      <c r="SCG13" s="318"/>
      <c r="SCH13" s="318"/>
      <c r="SCI13" s="318"/>
      <c r="SCJ13" s="318"/>
      <c r="SCK13" s="318"/>
      <c r="SCL13" s="318"/>
      <c r="SCM13" s="318"/>
      <c r="SCN13" s="318"/>
      <c r="SCO13" s="318"/>
      <c r="SCP13" s="318"/>
      <c r="SCQ13" s="318"/>
      <c r="SCR13" s="318"/>
      <c r="SCS13" s="318"/>
      <c r="SCT13" s="318"/>
      <c r="SCU13" s="318"/>
      <c r="SCV13" s="318"/>
      <c r="SCW13" s="318"/>
      <c r="SCX13" s="318"/>
      <c r="SCY13" s="318"/>
      <c r="SCZ13" s="318"/>
      <c r="SDA13" s="318"/>
      <c r="SDB13" s="318"/>
      <c r="SDC13" s="318"/>
      <c r="SDD13" s="318"/>
      <c r="SDE13" s="318"/>
      <c r="SDF13" s="318"/>
      <c r="SDG13" s="318"/>
      <c r="SDH13" s="318"/>
      <c r="SDI13" s="318"/>
      <c r="SDJ13" s="318"/>
      <c r="SDK13" s="318"/>
      <c r="SDL13" s="318"/>
      <c r="SDM13" s="318"/>
      <c r="SDN13" s="318"/>
      <c r="SDO13" s="318"/>
      <c r="SDP13" s="318"/>
      <c r="SDQ13" s="318"/>
      <c r="SDR13" s="318"/>
      <c r="SDS13" s="318"/>
      <c r="SDT13" s="318"/>
      <c r="SDU13" s="318"/>
      <c r="SDV13" s="318"/>
      <c r="SDW13" s="318"/>
      <c r="SDX13" s="318"/>
      <c r="SDY13" s="318"/>
      <c r="SDZ13" s="318"/>
      <c r="SEA13" s="318"/>
      <c r="SEB13" s="318"/>
      <c r="SEC13" s="318"/>
      <c r="SED13" s="318"/>
      <c r="SEE13" s="318"/>
      <c r="SEF13" s="318"/>
      <c r="SEG13" s="318"/>
      <c r="SEH13" s="318"/>
      <c r="SEI13" s="318"/>
      <c r="SEJ13" s="318"/>
      <c r="SEK13" s="318"/>
      <c r="SEL13" s="318"/>
      <c r="SEM13" s="318"/>
      <c r="SEN13" s="318"/>
      <c r="SEO13" s="318"/>
      <c r="SEP13" s="318"/>
      <c r="SEQ13" s="318"/>
      <c r="SER13" s="318"/>
      <c r="SES13" s="318"/>
      <c r="SET13" s="318"/>
      <c r="SEU13" s="318"/>
      <c r="SEV13" s="318"/>
      <c r="SEW13" s="318"/>
      <c r="SEX13" s="318"/>
      <c r="SEY13" s="318"/>
      <c r="SEZ13" s="318"/>
      <c r="SFA13" s="318"/>
      <c r="SFB13" s="318"/>
      <c r="SFC13" s="318"/>
      <c r="SFD13" s="318"/>
      <c r="SFE13" s="318"/>
      <c r="SFF13" s="318"/>
      <c r="SFG13" s="318"/>
      <c r="SFH13" s="318"/>
      <c r="SFI13" s="318"/>
      <c r="SFJ13" s="318"/>
      <c r="SFK13" s="318"/>
      <c r="SFL13" s="318"/>
      <c r="SFM13" s="318"/>
      <c r="SFN13" s="318"/>
      <c r="SFO13" s="318"/>
      <c r="SFP13" s="318"/>
      <c r="SFQ13" s="318"/>
      <c r="SFR13" s="318"/>
      <c r="SFS13" s="318"/>
      <c r="SFT13" s="318"/>
      <c r="SFU13" s="318"/>
      <c r="SFV13" s="318"/>
      <c r="SFW13" s="318"/>
      <c r="SFX13" s="318"/>
      <c r="SFY13" s="318"/>
      <c r="SFZ13" s="318"/>
      <c r="SGA13" s="318"/>
      <c r="SGB13" s="318"/>
      <c r="SGC13" s="318"/>
      <c r="SGD13" s="318"/>
      <c r="SGE13" s="318"/>
      <c r="SGF13" s="318"/>
      <c r="SGG13" s="318"/>
      <c r="SGH13" s="318"/>
      <c r="SGI13" s="318"/>
      <c r="SGJ13" s="318"/>
      <c r="SGK13" s="318"/>
      <c r="SGL13" s="318"/>
      <c r="SGM13" s="318"/>
      <c r="SGN13" s="318"/>
      <c r="SGO13" s="318"/>
      <c r="SGP13" s="318"/>
      <c r="SGQ13" s="318"/>
      <c r="SGR13" s="318"/>
      <c r="SGS13" s="318"/>
      <c r="SGT13" s="318"/>
      <c r="SGU13" s="318"/>
      <c r="SGV13" s="318"/>
      <c r="SGW13" s="318"/>
      <c r="SGX13" s="318"/>
      <c r="SGY13" s="318"/>
      <c r="SGZ13" s="318"/>
      <c r="SHA13" s="318"/>
      <c r="SHB13" s="318"/>
      <c r="SHC13" s="318"/>
      <c r="SHD13" s="318"/>
      <c r="SHE13" s="318"/>
      <c r="SHF13" s="318"/>
      <c r="SHG13" s="318"/>
      <c r="SHH13" s="318"/>
      <c r="SHI13" s="318"/>
      <c r="SHJ13" s="318"/>
      <c r="SHK13" s="318"/>
      <c r="SHL13" s="318"/>
      <c r="SHM13" s="318"/>
      <c r="SHN13" s="318"/>
      <c r="SHO13" s="318"/>
      <c r="SHP13" s="318"/>
      <c r="SHQ13" s="318"/>
      <c r="SHR13" s="318"/>
      <c r="SHS13" s="318"/>
      <c r="SHT13" s="318"/>
      <c r="SHU13" s="318"/>
      <c r="SHV13" s="318"/>
      <c r="SHW13" s="318"/>
      <c r="SHX13" s="318"/>
      <c r="SHY13" s="318"/>
      <c r="SHZ13" s="318"/>
      <c r="SIA13" s="318"/>
      <c r="SIB13" s="318"/>
      <c r="SIC13" s="318"/>
      <c r="SID13" s="318"/>
      <c r="SIE13" s="318"/>
      <c r="SIF13" s="318"/>
      <c r="SIG13" s="318"/>
      <c r="SIH13" s="318"/>
      <c r="SII13" s="318"/>
      <c r="SIJ13" s="318"/>
      <c r="SIK13" s="318"/>
      <c r="SIL13" s="318"/>
      <c r="SIM13" s="318"/>
      <c r="SIN13" s="318"/>
      <c r="SIO13" s="318"/>
      <c r="SIP13" s="318"/>
      <c r="SIQ13" s="318"/>
      <c r="SIR13" s="318"/>
      <c r="SIS13" s="318"/>
      <c r="SIT13" s="318"/>
      <c r="SIU13" s="318"/>
      <c r="SIV13" s="318"/>
      <c r="SIW13" s="318"/>
      <c r="SIX13" s="318"/>
      <c r="SIY13" s="318"/>
      <c r="SIZ13" s="318"/>
      <c r="SJA13" s="318"/>
      <c r="SJB13" s="318"/>
      <c r="SJC13" s="318"/>
      <c r="SJD13" s="318"/>
      <c r="SJE13" s="318"/>
      <c r="SJF13" s="318"/>
      <c r="SJG13" s="318"/>
      <c r="SJH13" s="318"/>
      <c r="SJI13" s="318"/>
      <c r="SJJ13" s="318"/>
      <c r="SJK13" s="318"/>
      <c r="SJL13" s="318"/>
      <c r="SJM13" s="318"/>
      <c r="SJN13" s="318"/>
      <c r="SJO13" s="318"/>
      <c r="SJP13" s="318"/>
      <c r="SJQ13" s="318"/>
      <c r="SJR13" s="318"/>
      <c r="SJS13" s="318"/>
      <c r="SJT13" s="318"/>
      <c r="SJU13" s="318"/>
      <c r="SJV13" s="318"/>
      <c r="SJW13" s="318"/>
      <c r="SJX13" s="318"/>
      <c r="SJY13" s="318"/>
      <c r="SJZ13" s="318"/>
      <c r="SKA13" s="318"/>
      <c r="SKB13" s="318"/>
      <c r="SKC13" s="318"/>
      <c r="SKD13" s="318"/>
      <c r="SKE13" s="318"/>
      <c r="SKF13" s="318"/>
      <c r="SKG13" s="318"/>
      <c r="SKH13" s="318"/>
      <c r="SKI13" s="318"/>
      <c r="SKJ13" s="318"/>
      <c r="SKK13" s="318"/>
      <c r="SKL13" s="318"/>
      <c r="SKM13" s="318"/>
      <c r="SKN13" s="318"/>
      <c r="SKO13" s="318"/>
      <c r="SKP13" s="318"/>
      <c r="SKQ13" s="318"/>
      <c r="SKR13" s="318"/>
      <c r="SKS13" s="318"/>
      <c r="SKT13" s="318"/>
      <c r="SKU13" s="318"/>
      <c r="SKV13" s="318"/>
      <c r="SKW13" s="318"/>
      <c r="SKX13" s="318"/>
      <c r="SKY13" s="318"/>
      <c r="SKZ13" s="318"/>
      <c r="SLA13" s="318"/>
      <c r="SLB13" s="318"/>
      <c r="SLC13" s="318"/>
      <c r="SLD13" s="318"/>
      <c r="SLE13" s="318"/>
      <c r="SLF13" s="318"/>
      <c r="SLG13" s="318"/>
      <c r="SLH13" s="318"/>
      <c r="SLI13" s="318"/>
      <c r="SLJ13" s="318"/>
      <c r="SLK13" s="318"/>
      <c r="SLL13" s="318"/>
      <c r="SLM13" s="318"/>
      <c r="SLN13" s="318"/>
      <c r="SLO13" s="318"/>
      <c r="SLP13" s="318"/>
      <c r="SLQ13" s="318"/>
      <c r="SLR13" s="318"/>
      <c r="SLS13" s="318"/>
      <c r="SLT13" s="318"/>
      <c r="SLU13" s="318"/>
      <c r="SLV13" s="318"/>
      <c r="SLW13" s="318"/>
      <c r="SLX13" s="318"/>
      <c r="SLY13" s="318"/>
      <c r="SLZ13" s="318"/>
      <c r="SMA13" s="318"/>
      <c r="SMB13" s="318"/>
      <c r="SMC13" s="318"/>
      <c r="SMD13" s="318"/>
      <c r="SME13" s="318"/>
      <c r="SMF13" s="318"/>
      <c r="SMG13" s="318"/>
      <c r="SMH13" s="318"/>
      <c r="SMI13" s="318"/>
      <c r="SMJ13" s="318"/>
      <c r="SMK13" s="318"/>
      <c r="SML13" s="318"/>
      <c r="SMM13" s="318"/>
      <c r="SMN13" s="318"/>
      <c r="SMO13" s="318"/>
      <c r="SMP13" s="318"/>
      <c r="SMQ13" s="318"/>
      <c r="SMR13" s="318"/>
      <c r="SMS13" s="318"/>
      <c r="SMT13" s="318"/>
      <c r="SMU13" s="318"/>
      <c r="SMV13" s="318"/>
      <c r="SMW13" s="318"/>
      <c r="SMX13" s="318"/>
      <c r="SMY13" s="318"/>
      <c r="SMZ13" s="318"/>
      <c r="SNA13" s="318"/>
      <c r="SNB13" s="318"/>
      <c r="SNC13" s="318"/>
      <c r="SND13" s="318"/>
      <c r="SNE13" s="318"/>
      <c r="SNF13" s="318"/>
      <c r="SNG13" s="318"/>
      <c r="SNH13" s="318"/>
      <c r="SNI13" s="318"/>
      <c r="SNJ13" s="318"/>
      <c r="SNK13" s="318"/>
      <c r="SNL13" s="318"/>
      <c r="SNM13" s="318"/>
      <c r="SNN13" s="318"/>
      <c r="SNO13" s="318"/>
      <c r="SNP13" s="318"/>
      <c r="SNQ13" s="318"/>
      <c r="SNR13" s="318"/>
      <c r="SNS13" s="318"/>
      <c r="SNT13" s="318"/>
      <c r="SNU13" s="318"/>
      <c r="SNV13" s="318"/>
      <c r="SNW13" s="318"/>
      <c r="SNX13" s="318"/>
      <c r="SNY13" s="318"/>
      <c r="SNZ13" s="318"/>
      <c r="SOA13" s="318"/>
      <c r="SOB13" s="318"/>
      <c r="SOC13" s="318"/>
      <c r="SOD13" s="318"/>
      <c r="SOE13" s="318"/>
      <c r="SOF13" s="318"/>
      <c r="SOG13" s="318"/>
      <c r="SOH13" s="318"/>
      <c r="SOI13" s="318"/>
      <c r="SOJ13" s="318"/>
      <c r="SOK13" s="318"/>
      <c r="SOL13" s="318"/>
      <c r="SOM13" s="318"/>
      <c r="SON13" s="318"/>
      <c r="SOO13" s="318"/>
      <c r="SOP13" s="318"/>
      <c r="SOQ13" s="318"/>
      <c r="SOR13" s="318"/>
      <c r="SOS13" s="318"/>
      <c r="SOT13" s="318"/>
      <c r="SOU13" s="318"/>
      <c r="SOV13" s="318"/>
      <c r="SOW13" s="318"/>
      <c r="SOX13" s="318"/>
      <c r="SOY13" s="318"/>
      <c r="SOZ13" s="318"/>
      <c r="SPA13" s="318"/>
      <c r="SPB13" s="318"/>
      <c r="SPC13" s="318"/>
      <c r="SPD13" s="318"/>
      <c r="SPE13" s="318"/>
      <c r="SPF13" s="318"/>
      <c r="SPG13" s="318"/>
      <c r="SPH13" s="318"/>
      <c r="SPI13" s="318"/>
      <c r="SPJ13" s="318"/>
      <c r="SPK13" s="318"/>
      <c r="SPL13" s="318"/>
      <c r="SPM13" s="318"/>
      <c r="SPN13" s="318"/>
      <c r="SPO13" s="318"/>
      <c r="SPP13" s="318"/>
      <c r="SPQ13" s="318"/>
      <c r="SPR13" s="318"/>
      <c r="SPS13" s="318"/>
      <c r="SPT13" s="318"/>
      <c r="SPU13" s="318"/>
      <c r="SPV13" s="318"/>
      <c r="SPW13" s="318"/>
      <c r="SPX13" s="318"/>
      <c r="SPY13" s="318"/>
      <c r="SPZ13" s="318"/>
      <c r="SQA13" s="318"/>
      <c r="SQB13" s="318"/>
      <c r="SQC13" s="318"/>
      <c r="SQD13" s="318"/>
      <c r="SQE13" s="318"/>
      <c r="SQF13" s="318"/>
      <c r="SQG13" s="318"/>
      <c r="SQH13" s="318"/>
      <c r="SQI13" s="318"/>
      <c r="SQJ13" s="318"/>
      <c r="SQK13" s="318"/>
      <c r="SQL13" s="318"/>
      <c r="SQM13" s="318"/>
      <c r="SQN13" s="318"/>
      <c r="SQO13" s="318"/>
      <c r="SQP13" s="318"/>
      <c r="SQQ13" s="318"/>
      <c r="SQR13" s="318"/>
      <c r="SQS13" s="318"/>
      <c r="SQT13" s="318"/>
      <c r="SQU13" s="318"/>
      <c r="SQV13" s="318"/>
      <c r="SQW13" s="318"/>
      <c r="SQX13" s="318"/>
      <c r="SQY13" s="318"/>
      <c r="SQZ13" s="318"/>
      <c r="SRA13" s="318"/>
      <c r="SRB13" s="318"/>
      <c r="SRC13" s="318"/>
      <c r="SRD13" s="318"/>
      <c r="SRE13" s="318"/>
      <c r="SRF13" s="318"/>
      <c r="SRG13" s="318"/>
      <c r="SRH13" s="318"/>
      <c r="SRI13" s="318"/>
      <c r="SRJ13" s="318"/>
      <c r="SRK13" s="318"/>
      <c r="SRL13" s="318"/>
      <c r="SRM13" s="318"/>
      <c r="SRN13" s="318"/>
      <c r="SRO13" s="318"/>
      <c r="SRP13" s="318"/>
      <c r="SRQ13" s="318"/>
      <c r="SRR13" s="318"/>
      <c r="SRS13" s="318"/>
      <c r="SRT13" s="318"/>
      <c r="SRU13" s="318"/>
      <c r="SRV13" s="318"/>
      <c r="SRW13" s="318"/>
      <c r="SRX13" s="318"/>
      <c r="SRY13" s="318"/>
      <c r="SRZ13" s="318"/>
      <c r="SSA13" s="318"/>
      <c r="SSB13" s="318"/>
      <c r="SSC13" s="318"/>
      <c r="SSD13" s="318"/>
      <c r="SSE13" s="318"/>
      <c r="SSF13" s="318"/>
      <c r="SSG13" s="318"/>
      <c r="SSH13" s="318"/>
      <c r="SSI13" s="318"/>
      <c r="SSJ13" s="318"/>
      <c r="SSK13" s="318"/>
      <c r="SSL13" s="318"/>
      <c r="SSM13" s="318"/>
      <c r="SSN13" s="318"/>
      <c r="SSO13" s="318"/>
      <c r="SSP13" s="318"/>
      <c r="SSQ13" s="318"/>
      <c r="SSR13" s="318"/>
      <c r="SSS13" s="318"/>
      <c r="SST13" s="318"/>
      <c r="SSU13" s="318"/>
      <c r="SSV13" s="318"/>
      <c r="SSW13" s="318"/>
      <c r="SSX13" s="318"/>
      <c r="SSY13" s="318"/>
      <c r="SSZ13" s="318"/>
      <c r="STA13" s="318"/>
      <c r="STB13" s="318"/>
      <c r="STC13" s="318"/>
      <c r="STD13" s="318"/>
      <c r="STE13" s="318"/>
      <c r="STF13" s="318"/>
      <c r="STG13" s="318"/>
      <c r="STH13" s="318"/>
      <c r="STI13" s="318"/>
      <c r="STJ13" s="318"/>
      <c r="STK13" s="318"/>
      <c r="STL13" s="318"/>
      <c r="STM13" s="318"/>
      <c r="STN13" s="318"/>
      <c r="STO13" s="318"/>
      <c r="STP13" s="318"/>
      <c r="STQ13" s="318"/>
      <c r="STR13" s="318"/>
      <c r="STS13" s="318"/>
      <c r="STT13" s="318"/>
      <c r="STU13" s="318"/>
      <c r="STV13" s="318"/>
      <c r="STW13" s="318"/>
      <c r="STX13" s="318"/>
      <c r="STY13" s="318"/>
      <c r="STZ13" s="318"/>
      <c r="SUA13" s="318"/>
      <c r="SUB13" s="318"/>
      <c r="SUC13" s="318"/>
      <c r="SUD13" s="318"/>
      <c r="SUE13" s="318"/>
      <c r="SUF13" s="318"/>
      <c r="SUG13" s="318"/>
      <c r="SUH13" s="318"/>
      <c r="SUI13" s="318"/>
      <c r="SUJ13" s="318"/>
      <c r="SUK13" s="318"/>
      <c r="SUL13" s="318"/>
      <c r="SUM13" s="318"/>
      <c r="SUN13" s="318"/>
      <c r="SUO13" s="318"/>
      <c r="SUP13" s="318"/>
      <c r="SUQ13" s="318"/>
      <c r="SUR13" s="318"/>
      <c r="SUS13" s="318"/>
      <c r="SUT13" s="318"/>
      <c r="SUU13" s="318"/>
      <c r="SUV13" s="318"/>
      <c r="SUW13" s="318"/>
      <c r="SUX13" s="318"/>
      <c r="SUY13" s="318"/>
      <c r="SUZ13" s="318"/>
      <c r="SVA13" s="318"/>
      <c r="SVB13" s="318"/>
      <c r="SVC13" s="318"/>
      <c r="SVD13" s="318"/>
      <c r="SVE13" s="318"/>
      <c r="SVF13" s="318"/>
      <c r="SVG13" s="318"/>
      <c r="SVH13" s="318"/>
      <c r="SVI13" s="318"/>
      <c r="SVJ13" s="318"/>
      <c r="SVK13" s="318"/>
      <c r="SVL13" s="318"/>
      <c r="SVM13" s="318"/>
      <c r="SVN13" s="318"/>
      <c r="SVO13" s="318"/>
      <c r="SVP13" s="318"/>
      <c r="SVQ13" s="318"/>
      <c r="SVR13" s="318"/>
      <c r="SVS13" s="318"/>
      <c r="SVT13" s="318"/>
      <c r="SVU13" s="318"/>
      <c r="SVV13" s="318"/>
      <c r="SVW13" s="318"/>
      <c r="SVX13" s="318"/>
      <c r="SVY13" s="318"/>
      <c r="SVZ13" s="318"/>
      <c r="SWA13" s="318"/>
      <c r="SWB13" s="318"/>
      <c r="SWC13" s="318"/>
      <c r="SWD13" s="318"/>
      <c r="SWE13" s="318"/>
      <c r="SWF13" s="318"/>
      <c r="SWG13" s="318"/>
      <c r="SWH13" s="318"/>
      <c r="SWI13" s="318"/>
      <c r="SWJ13" s="318"/>
      <c r="SWK13" s="318"/>
      <c r="SWL13" s="318"/>
      <c r="SWM13" s="318"/>
      <c r="SWN13" s="318"/>
      <c r="SWO13" s="318"/>
      <c r="SWP13" s="318"/>
      <c r="SWQ13" s="318"/>
      <c r="SWR13" s="318"/>
      <c r="SWS13" s="318"/>
      <c r="SWT13" s="318"/>
      <c r="SWU13" s="318"/>
      <c r="SWV13" s="318"/>
      <c r="SWW13" s="318"/>
      <c r="SWX13" s="318"/>
      <c r="SWY13" s="318"/>
      <c r="SWZ13" s="318"/>
      <c r="SXA13" s="318"/>
      <c r="SXB13" s="318"/>
      <c r="SXC13" s="318"/>
      <c r="SXD13" s="318"/>
      <c r="SXE13" s="318"/>
      <c r="SXF13" s="318"/>
      <c r="SXG13" s="318"/>
      <c r="SXH13" s="318"/>
      <c r="SXI13" s="318"/>
      <c r="SXJ13" s="318"/>
      <c r="SXK13" s="318"/>
      <c r="SXL13" s="318"/>
      <c r="SXM13" s="318"/>
      <c r="SXN13" s="318"/>
      <c r="SXO13" s="318"/>
      <c r="SXP13" s="318"/>
      <c r="SXQ13" s="318"/>
      <c r="SXR13" s="318"/>
      <c r="SXS13" s="318"/>
      <c r="SXT13" s="318"/>
      <c r="SXU13" s="318"/>
      <c r="SXV13" s="318"/>
      <c r="SXW13" s="318"/>
      <c r="SXX13" s="318"/>
      <c r="SXY13" s="318"/>
      <c r="SXZ13" s="318"/>
      <c r="SYA13" s="318"/>
      <c r="SYB13" s="318"/>
      <c r="SYC13" s="318"/>
      <c r="SYD13" s="318"/>
      <c r="SYE13" s="318"/>
      <c r="SYF13" s="318"/>
      <c r="SYG13" s="318"/>
      <c r="SYH13" s="318"/>
      <c r="SYI13" s="318"/>
      <c r="SYJ13" s="318"/>
      <c r="SYK13" s="318"/>
      <c r="SYL13" s="318"/>
      <c r="SYM13" s="318"/>
      <c r="SYN13" s="318"/>
      <c r="SYO13" s="318"/>
      <c r="SYP13" s="318"/>
      <c r="SYQ13" s="318"/>
      <c r="SYR13" s="318"/>
      <c r="SYS13" s="318"/>
      <c r="SYT13" s="318"/>
      <c r="SYU13" s="318"/>
      <c r="SYV13" s="318"/>
      <c r="SYW13" s="318"/>
      <c r="SYX13" s="318"/>
      <c r="SYY13" s="318"/>
      <c r="SYZ13" s="318"/>
      <c r="SZA13" s="318"/>
      <c r="SZB13" s="318"/>
      <c r="SZC13" s="318"/>
      <c r="SZD13" s="318"/>
      <c r="SZE13" s="318"/>
      <c r="SZF13" s="318"/>
      <c r="SZG13" s="318"/>
      <c r="SZH13" s="318"/>
      <c r="SZI13" s="318"/>
      <c r="SZJ13" s="318"/>
      <c r="SZK13" s="318"/>
      <c r="SZL13" s="318"/>
      <c r="SZM13" s="318"/>
      <c r="SZN13" s="318"/>
      <c r="SZO13" s="318"/>
      <c r="SZP13" s="318"/>
      <c r="SZQ13" s="318"/>
      <c r="SZR13" s="318"/>
      <c r="SZS13" s="318"/>
      <c r="SZT13" s="318"/>
      <c r="SZU13" s="318"/>
      <c r="SZV13" s="318"/>
      <c r="SZW13" s="318"/>
      <c r="SZX13" s="318"/>
      <c r="SZY13" s="318"/>
      <c r="SZZ13" s="318"/>
      <c r="TAA13" s="318"/>
      <c r="TAB13" s="318"/>
      <c r="TAC13" s="318"/>
      <c r="TAD13" s="318"/>
      <c r="TAE13" s="318"/>
      <c r="TAF13" s="318"/>
      <c r="TAG13" s="318"/>
      <c r="TAH13" s="318"/>
      <c r="TAI13" s="318"/>
      <c r="TAJ13" s="318"/>
      <c r="TAK13" s="318"/>
      <c r="TAL13" s="318"/>
      <c r="TAM13" s="318"/>
      <c r="TAN13" s="318"/>
      <c r="TAO13" s="318"/>
      <c r="TAP13" s="318"/>
      <c r="TAQ13" s="318"/>
      <c r="TAR13" s="318"/>
      <c r="TAS13" s="318"/>
      <c r="TAT13" s="318"/>
      <c r="TAU13" s="318"/>
      <c r="TAV13" s="318"/>
      <c r="TAW13" s="318"/>
      <c r="TAX13" s="318"/>
      <c r="TAY13" s="318"/>
      <c r="TAZ13" s="318"/>
      <c r="TBA13" s="318"/>
      <c r="TBB13" s="318"/>
      <c r="TBC13" s="318"/>
      <c r="TBD13" s="318"/>
      <c r="TBE13" s="318"/>
      <c r="TBF13" s="318"/>
      <c r="TBG13" s="318"/>
      <c r="TBH13" s="318"/>
      <c r="TBI13" s="318"/>
      <c r="TBJ13" s="318"/>
      <c r="TBK13" s="318"/>
      <c r="TBL13" s="318"/>
      <c r="TBM13" s="318"/>
      <c r="TBN13" s="318"/>
      <c r="TBO13" s="318"/>
      <c r="TBP13" s="318"/>
      <c r="TBQ13" s="318"/>
      <c r="TBR13" s="318"/>
      <c r="TBS13" s="318"/>
      <c r="TBT13" s="318"/>
      <c r="TBU13" s="318"/>
      <c r="TBV13" s="318"/>
      <c r="TBW13" s="318"/>
      <c r="TBX13" s="318"/>
      <c r="TBY13" s="318"/>
      <c r="TBZ13" s="318"/>
      <c r="TCA13" s="318"/>
      <c r="TCB13" s="318"/>
      <c r="TCC13" s="318"/>
      <c r="TCD13" s="318"/>
      <c r="TCE13" s="318"/>
      <c r="TCF13" s="318"/>
      <c r="TCG13" s="318"/>
      <c r="TCH13" s="318"/>
      <c r="TCI13" s="318"/>
      <c r="TCJ13" s="318"/>
      <c r="TCK13" s="318"/>
      <c r="TCL13" s="318"/>
      <c r="TCM13" s="318"/>
      <c r="TCN13" s="318"/>
      <c r="TCO13" s="318"/>
      <c r="TCP13" s="318"/>
      <c r="TCQ13" s="318"/>
      <c r="TCR13" s="318"/>
      <c r="TCS13" s="318"/>
      <c r="TCT13" s="318"/>
      <c r="TCU13" s="318"/>
      <c r="TCV13" s="318"/>
      <c r="TCW13" s="318"/>
      <c r="TCX13" s="318"/>
      <c r="TCY13" s="318"/>
      <c r="TCZ13" s="318"/>
      <c r="TDA13" s="318"/>
      <c r="TDB13" s="318"/>
      <c r="TDC13" s="318"/>
      <c r="TDD13" s="318"/>
      <c r="TDE13" s="318"/>
      <c r="TDF13" s="318"/>
      <c r="TDG13" s="318"/>
      <c r="TDH13" s="318"/>
      <c r="TDI13" s="318"/>
      <c r="TDJ13" s="318"/>
      <c r="TDK13" s="318"/>
      <c r="TDL13" s="318"/>
      <c r="TDM13" s="318"/>
      <c r="TDN13" s="318"/>
      <c r="TDO13" s="318"/>
      <c r="TDP13" s="318"/>
      <c r="TDQ13" s="318"/>
      <c r="TDR13" s="318"/>
      <c r="TDS13" s="318"/>
      <c r="TDT13" s="318"/>
      <c r="TDU13" s="318"/>
      <c r="TDV13" s="318"/>
      <c r="TDW13" s="318"/>
      <c r="TDX13" s="318"/>
      <c r="TDY13" s="318"/>
      <c r="TDZ13" s="318"/>
      <c r="TEA13" s="318"/>
      <c r="TEB13" s="318"/>
      <c r="TEC13" s="318"/>
      <c r="TED13" s="318"/>
      <c r="TEE13" s="318"/>
      <c r="TEF13" s="318"/>
      <c r="TEG13" s="318"/>
      <c r="TEH13" s="318"/>
      <c r="TEI13" s="318"/>
      <c r="TEJ13" s="318"/>
      <c r="TEK13" s="318"/>
      <c r="TEL13" s="318"/>
      <c r="TEM13" s="318"/>
      <c r="TEN13" s="318"/>
      <c r="TEO13" s="318"/>
      <c r="TEP13" s="318"/>
      <c r="TEQ13" s="318"/>
      <c r="TER13" s="318"/>
      <c r="TES13" s="318"/>
      <c r="TET13" s="318"/>
      <c r="TEU13" s="318"/>
      <c r="TEV13" s="318"/>
      <c r="TEW13" s="318"/>
      <c r="TEX13" s="318"/>
      <c r="TEY13" s="318"/>
      <c r="TEZ13" s="318"/>
      <c r="TFA13" s="318"/>
      <c r="TFB13" s="318"/>
      <c r="TFC13" s="318"/>
      <c r="TFD13" s="318"/>
      <c r="TFE13" s="318"/>
      <c r="TFF13" s="318"/>
      <c r="TFG13" s="318"/>
      <c r="TFH13" s="318"/>
      <c r="TFI13" s="318"/>
      <c r="TFJ13" s="318"/>
      <c r="TFK13" s="318"/>
      <c r="TFL13" s="318"/>
      <c r="TFM13" s="318"/>
      <c r="TFN13" s="318"/>
      <c r="TFO13" s="318"/>
      <c r="TFP13" s="318"/>
      <c r="TFQ13" s="318"/>
      <c r="TFR13" s="318"/>
      <c r="TFS13" s="318"/>
      <c r="TFT13" s="318"/>
      <c r="TFU13" s="318"/>
      <c r="TFV13" s="318"/>
      <c r="TFW13" s="318"/>
      <c r="TFX13" s="318"/>
      <c r="TFY13" s="318"/>
      <c r="TFZ13" s="318"/>
      <c r="TGA13" s="318"/>
      <c r="TGB13" s="318"/>
      <c r="TGC13" s="318"/>
      <c r="TGD13" s="318"/>
      <c r="TGE13" s="318"/>
      <c r="TGF13" s="318"/>
      <c r="TGG13" s="318"/>
      <c r="TGH13" s="318"/>
      <c r="TGI13" s="318"/>
      <c r="TGJ13" s="318"/>
      <c r="TGK13" s="318"/>
      <c r="TGL13" s="318"/>
      <c r="TGM13" s="318"/>
      <c r="TGN13" s="318"/>
      <c r="TGO13" s="318"/>
      <c r="TGP13" s="318"/>
      <c r="TGQ13" s="318"/>
      <c r="TGR13" s="318"/>
      <c r="TGS13" s="318"/>
      <c r="TGT13" s="318"/>
      <c r="TGU13" s="318"/>
      <c r="TGV13" s="318"/>
      <c r="TGW13" s="318"/>
      <c r="TGX13" s="318"/>
      <c r="TGY13" s="318"/>
      <c r="TGZ13" s="318"/>
      <c r="THA13" s="318"/>
      <c r="THB13" s="318"/>
      <c r="THC13" s="318"/>
      <c r="THD13" s="318"/>
      <c r="THE13" s="318"/>
      <c r="THF13" s="318"/>
      <c r="THG13" s="318"/>
      <c r="THH13" s="318"/>
      <c r="THI13" s="318"/>
      <c r="THJ13" s="318"/>
      <c r="THK13" s="318"/>
      <c r="THL13" s="318"/>
      <c r="THM13" s="318"/>
      <c r="THN13" s="318"/>
      <c r="THO13" s="318"/>
      <c r="THP13" s="318"/>
      <c r="THQ13" s="318"/>
      <c r="THR13" s="318"/>
      <c r="THS13" s="318"/>
      <c r="THT13" s="318"/>
      <c r="THU13" s="318"/>
      <c r="THV13" s="318"/>
      <c r="THW13" s="318"/>
      <c r="THX13" s="318"/>
      <c r="THY13" s="318"/>
      <c r="THZ13" s="318"/>
      <c r="TIA13" s="318"/>
      <c r="TIB13" s="318"/>
      <c r="TIC13" s="318"/>
      <c r="TID13" s="318"/>
      <c r="TIE13" s="318"/>
      <c r="TIF13" s="318"/>
      <c r="TIG13" s="318"/>
      <c r="TIH13" s="318"/>
      <c r="TII13" s="318"/>
      <c r="TIJ13" s="318"/>
      <c r="TIK13" s="318"/>
      <c r="TIL13" s="318"/>
      <c r="TIM13" s="318"/>
      <c r="TIN13" s="318"/>
      <c r="TIO13" s="318"/>
      <c r="TIP13" s="318"/>
      <c r="TIQ13" s="318"/>
      <c r="TIR13" s="318"/>
      <c r="TIS13" s="318"/>
      <c r="TIT13" s="318"/>
      <c r="TIU13" s="318"/>
      <c r="TIV13" s="318"/>
      <c r="TIW13" s="318"/>
      <c r="TIX13" s="318"/>
      <c r="TIY13" s="318"/>
      <c r="TIZ13" s="318"/>
      <c r="TJA13" s="318"/>
      <c r="TJB13" s="318"/>
      <c r="TJC13" s="318"/>
      <c r="TJD13" s="318"/>
      <c r="TJE13" s="318"/>
      <c r="TJF13" s="318"/>
      <c r="TJG13" s="318"/>
      <c r="TJH13" s="318"/>
      <c r="TJI13" s="318"/>
      <c r="TJJ13" s="318"/>
      <c r="TJK13" s="318"/>
      <c r="TJL13" s="318"/>
      <c r="TJM13" s="318"/>
      <c r="TJN13" s="318"/>
      <c r="TJO13" s="318"/>
      <c r="TJP13" s="318"/>
      <c r="TJQ13" s="318"/>
      <c r="TJR13" s="318"/>
      <c r="TJS13" s="318"/>
      <c r="TJT13" s="318"/>
      <c r="TJU13" s="318"/>
      <c r="TJV13" s="318"/>
      <c r="TJW13" s="318"/>
      <c r="TJX13" s="318"/>
      <c r="TJY13" s="318"/>
      <c r="TJZ13" s="318"/>
      <c r="TKA13" s="318"/>
      <c r="TKB13" s="318"/>
      <c r="TKC13" s="318"/>
      <c r="TKD13" s="318"/>
      <c r="TKE13" s="318"/>
      <c r="TKF13" s="318"/>
      <c r="TKG13" s="318"/>
      <c r="TKH13" s="318"/>
      <c r="TKI13" s="318"/>
      <c r="TKJ13" s="318"/>
      <c r="TKK13" s="318"/>
      <c r="TKL13" s="318"/>
      <c r="TKM13" s="318"/>
      <c r="TKN13" s="318"/>
      <c r="TKO13" s="318"/>
      <c r="TKP13" s="318"/>
      <c r="TKQ13" s="318"/>
      <c r="TKR13" s="318"/>
      <c r="TKS13" s="318"/>
      <c r="TKT13" s="318"/>
      <c r="TKU13" s="318"/>
      <c r="TKV13" s="318"/>
      <c r="TKW13" s="318"/>
      <c r="TKX13" s="318"/>
      <c r="TKY13" s="318"/>
      <c r="TKZ13" s="318"/>
      <c r="TLA13" s="318"/>
      <c r="TLB13" s="318"/>
      <c r="TLC13" s="318"/>
      <c r="TLD13" s="318"/>
      <c r="TLE13" s="318"/>
      <c r="TLF13" s="318"/>
      <c r="TLG13" s="318"/>
      <c r="TLH13" s="318"/>
      <c r="TLI13" s="318"/>
      <c r="TLJ13" s="318"/>
      <c r="TLK13" s="318"/>
      <c r="TLL13" s="318"/>
      <c r="TLM13" s="318"/>
      <c r="TLN13" s="318"/>
      <c r="TLO13" s="318"/>
      <c r="TLP13" s="318"/>
      <c r="TLQ13" s="318"/>
      <c r="TLR13" s="318"/>
      <c r="TLS13" s="318"/>
      <c r="TLT13" s="318"/>
      <c r="TLU13" s="318"/>
      <c r="TLV13" s="318"/>
      <c r="TLW13" s="318"/>
      <c r="TLX13" s="318"/>
      <c r="TLY13" s="318"/>
      <c r="TLZ13" s="318"/>
      <c r="TMA13" s="318"/>
      <c r="TMB13" s="318"/>
      <c r="TMC13" s="318"/>
      <c r="TMD13" s="318"/>
      <c r="TME13" s="318"/>
      <c r="TMF13" s="318"/>
      <c r="TMG13" s="318"/>
      <c r="TMH13" s="318"/>
      <c r="TMI13" s="318"/>
      <c r="TMJ13" s="318"/>
      <c r="TMK13" s="318"/>
      <c r="TML13" s="318"/>
      <c r="TMM13" s="318"/>
      <c r="TMN13" s="318"/>
      <c r="TMO13" s="318"/>
      <c r="TMP13" s="318"/>
      <c r="TMQ13" s="318"/>
      <c r="TMR13" s="318"/>
      <c r="TMS13" s="318"/>
      <c r="TMT13" s="318"/>
      <c r="TMU13" s="318"/>
      <c r="TMV13" s="318"/>
      <c r="TMW13" s="318"/>
      <c r="TMX13" s="318"/>
      <c r="TMY13" s="318"/>
      <c r="TMZ13" s="318"/>
      <c r="TNA13" s="318"/>
      <c r="TNB13" s="318"/>
      <c r="TNC13" s="318"/>
      <c r="TND13" s="318"/>
      <c r="TNE13" s="318"/>
      <c r="TNF13" s="318"/>
      <c r="TNG13" s="318"/>
      <c r="TNH13" s="318"/>
      <c r="TNI13" s="318"/>
      <c r="TNJ13" s="318"/>
      <c r="TNK13" s="318"/>
      <c r="TNL13" s="318"/>
      <c r="TNM13" s="318"/>
      <c r="TNN13" s="318"/>
      <c r="TNO13" s="318"/>
      <c r="TNP13" s="318"/>
      <c r="TNQ13" s="318"/>
      <c r="TNR13" s="318"/>
      <c r="TNS13" s="318"/>
      <c r="TNT13" s="318"/>
      <c r="TNU13" s="318"/>
      <c r="TNV13" s="318"/>
      <c r="TNW13" s="318"/>
      <c r="TNX13" s="318"/>
      <c r="TNY13" s="318"/>
      <c r="TNZ13" s="318"/>
      <c r="TOA13" s="318"/>
      <c r="TOB13" s="318"/>
      <c r="TOC13" s="318"/>
      <c r="TOD13" s="318"/>
      <c r="TOE13" s="318"/>
      <c r="TOF13" s="318"/>
      <c r="TOG13" s="318"/>
      <c r="TOH13" s="318"/>
      <c r="TOI13" s="318"/>
      <c r="TOJ13" s="318"/>
      <c r="TOK13" s="318"/>
      <c r="TOL13" s="318"/>
      <c r="TOM13" s="318"/>
      <c r="TON13" s="318"/>
      <c r="TOO13" s="318"/>
      <c r="TOP13" s="318"/>
      <c r="TOQ13" s="318"/>
      <c r="TOR13" s="318"/>
      <c r="TOS13" s="318"/>
      <c r="TOT13" s="318"/>
      <c r="TOU13" s="318"/>
      <c r="TOV13" s="318"/>
      <c r="TOW13" s="318"/>
      <c r="TOX13" s="318"/>
      <c r="TOY13" s="318"/>
      <c r="TOZ13" s="318"/>
      <c r="TPA13" s="318"/>
      <c r="TPB13" s="318"/>
      <c r="TPC13" s="318"/>
      <c r="TPD13" s="318"/>
      <c r="TPE13" s="318"/>
      <c r="TPF13" s="318"/>
      <c r="TPG13" s="318"/>
      <c r="TPH13" s="318"/>
      <c r="TPI13" s="318"/>
      <c r="TPJ13" s="318"/>
      <c r="TPK13" s="318"/>
      <c r="TPL13" s="318"/>
      <c r="TPM13" s="318"/>
      <c r="TPN13" s="318"/>
      <c r="TPO13" s="318"/>
      <c r="TPP13" s="318"/>
      <c r="TPQ13" s="318"/>
      <c r="TPR13" s="318"/>
      <c r="TPS13" s="318"/>
      <c r="TPT13" s="318"/>
      <c r="TPU13" s="318"/>
      <c r="TPV13" s="318"/>
      <c r="TPW13" s="318"/>
      <c r="TPX13" s="318"/>
      <c r="TPY13" s="318"/>
      <c r="TPZ13" s="318"/>
      <c r="TQA13" s="318"/>
      <c r="TQB13" s="318"/>
      <c r="TQC13" s="318"/>
      <c r="TQD13" s="318"/>
      <c r="TQE13" s="318"/>
      <c r="TQF13" s="318"/>
      <c r="TQG13" s="318"/>
      <c r="TQH13" s="318"/>
      <c r="TQI13" s="318"/>
      <c r="TQJ13" s="318"/>
      <c r="TQK13" s="318"/>
      <c r="TQL13" s="318"/>
      <c r="TQM13" s="318"/>
      <c r="TQN13" s="318"/>
      <c r="TQO13" s="318"/>
      <c r="TQP13" s="318"/>
      <c r="TQQ13" s="318"/>
      <c r="TQR13" s="318"/>
      <c r="TQS13" s="318"/>
      <c r="TQT13" s="318"/>
      <c r="TQU13" s="318"/>
      <c r="TQV13" s="318"/>
      <c r="TQW13" s="318"/>
      <c r="TQX13" s="318"/>
      <c r="TQY13" s="318"/>
      <c r="TQZ13" s="318"/>
      <c r="TRA13" s="318"/>
      <c r="TRB13" s="318"/>
      <c r="TRC13" s="318"/>
      <c r="TRD13" s="318"/>
      <c r="TRE13" s="318"/>
      <c r="TRF13" s="318"/>
      <c r="TRG13" s="318"/>
      <c r="TRH13" s="318"/>
      <c r="TRI13" s="318"/>
      <c r="TRJ13" s="318"/>
      <c r="TRK13" s="318"/>
      <c r="TRL13" s="318"/>
      <c r="TRM13" s="318"/>
      <c r="TRN13" s="318"/>
      <c r="TRO13" s="318"/>
      <c r="TRP13" s="318"/>
      <c r="TRQ13" s="318"/>
      <c r="TRR13" s="318"/>
      <c r="TRS13" s="318"/>
      <c r="TRT13" s="318"/>
      <c r="TRU13" s="318"/>
      <c r="TRV13" s="318"/>
      <c r="TRW13" s="318"/>
      <c r="TRX13" s="318"/>
      <c r="TRY13" s="318"/>
      <c r="TRZ13" s="318"/>
      <c r="TSA13" s="318"/>
      <c r="TSB13" s="318"/>
      <c r="TSC13" s="318"/>
      <c r="TSD13" s="318"/>
      <c r="TSE13" s="318"/>
      <c r="TSF13" s="318"/>
      <c r="TSG13" s="318"/>
      <c r="TSH13" s="318"/>
      <c r="TSI13" s="318"/>
      <c r="TSJ13" s="318"/>
      <c r="TSK13" s="318"/>
      <c r="TSL13" s="318"/>
      <c r="TSM13" s="318"/>
      <c r="TSN13" s="318"/>
      <c r="TSO13" s="318"/>
      <c r="TSP13" s="318"/>
      <c r="TSQ13" s="318"/>
      <c r="TSR13" s="318"/>
      <c r="TSS13" s="318"/>
      <c r="TST13" s="318"/>
      <c r="TSU13" s="318"/>
      <c r="TSV13" s="318"/>
      <c r="TSW13" s="318"/>
      <c r="TSX13" s="318"/>
      <c r="TSY13" s="318"/>
      <c r="TSZ13" s="318"/>
      <c r="TTA13" s="318"/>
      <c r="TTB13" s="318"/>
      <c r="TTC13" s="318"/>
      <c r="TTD13" s="318"/>
      <c r="TTE13" s="318"/>
      <c r="TTF13" s="318"/>
      <c r="TTG13" s="318"/>
      <c r="TTH13" s="318"/>
      <c r="TTI13" s="318"/>
      <c r="TTJ13" s="318"/>
      <c r="TTK13" s="318"/>
      <c r="TTL13" s="318"/>
      <c r="TTM13" s="318"/>
      <c r="TTN13" s="318"/>
      <c r="TTO13" s="318"/>
      <c r="TTP13" s="318"/>
      <c r="TTQ13" s="318"/>
      <c r="TTR13" s="318"/>
      <c r="TTS13" s="318"/>
      <c r="TTT13" s="318"/>
      <c r="TTU13" s="318"/>
      <c r="TTV13" s="318"/>
      <c r="TTW13" s="318"/>
      <c r="TTX13" s="318"/>
      <c r="TTY13" s="318"/>
      <c r="TTZ13" s="318"/>
      <c r="TUA13" s="318"/>
      <c r="TUB13" s="318"/>
      <c r="TUC13" s="318"/>
      <c r="TUD13" s="318"/>
      <c r="TUE13" s="318"/>
      <c r="TUF13" s="318"/>
      <c r="TUG13" s="318"/>
      <c r="TUH13" s="318"/>
      <c r="TUI13" s="318"/>
      <c r="TUJ13" s="318"/>
      <c r="TUK13" s="318"/>
      <c r="TUL13" s="318"/>
      <c r="TUM13" s="318"/>
      <c r="TUN13" s="318"/>
      <c r="TUO13" s="318"/>
      <c r="TUP13" s="318"/>
      <c r="TUQ13" s="318"/>
      <c r="TUR13" s="318"/>
      <c r="TUS13" s="318"/>
      <c r="TUT13" s="318"/>
      <c r="TUU13" s="318"/>
      <c r="TUV13" s="318"/>
      <c r="TUW13" s="318"/>
      <c r="TUX13" s="318"/>
      <c r="TUY13" s="318"/>
      <c r="TUZ13" s="318"/>
      <c r="TVA13" s="318"/>
      <c r="TVB13" s="318"/>
      <c r="TVC13" s="318"/>
      <c r="TVD13" s="318"/>
      <c r="TVE13" s="318"/>
      <c r="TVF13" s="318"/>
      <c r="TVG13" s="318"/>
      <c r="TVH13" s="318"/>
      <c r="TVI13" s="318"/>
      <c r="TVJ13" s="318"/>
      <c r="TVK13" s="318"/>
      <c r="TVL13" s="318"/>
      <c r="TVM13" s="318"/>
      <c r="TVN13" s="318"/>
      <c r="TVO13" s="318"/>
      <c r="TVP13" s="318"/>
      <c r="TVQ13" s="318"/>
      <c r="TVR13" s="318"/>
      <c r="TVS13" s="318"/>
      <c r="TVT13" s="318"/>
      <c r="TVU13" s="318"/>
      <c r="TVV13" s="318"/>
      <c r="TVW13" s="318"/>
      <c r="TVX13" s="318"/>
      <c r="TVY13" s="318"/>
      <c r="TVZ13" s="318"/>
      <c r="TWA13" s="318"/>
      <c r="TWB13" s="318"/>
      <c r="TWC13" s="318"/>
      <c r="TWD13" s="318"/>
      <c r="TWE13" s="318"/>
      <c r="TWF13" s="318"/>
      <c r="TWG13" s="318"/>
      <c r="TWH13" s="318"/>
      <c r="TWI13" s="318"/>
      <c r="TWJ13" s="318"/>
      <c r="TWK13" s="318"/>
      <c r="TWL13" s="318"/>
      <c r="TWM13" s="318"/>
      <c r="TWN13" s="318"/>
      <c r="TWO13" s="318"/>
      <c r="TWP13" s="318"/>
      <c r="TWQ13" s="318"/>
      <c r="TWR13" s="318"/>
      <c r="TWS13" s="318"/>
      <c r="TWT13" s="318"/>
      <c r="TWU13" s="318"/>
      <c r="TWV13" s="318"/>
      <c r="TWW13" s="318"/>
      <c r="TWX13" s="318"/>
      <c r="TWY13" s="318"/>
      <c r="TWZ13" s="318"/>
      <c r="TXA13" s="318"/>
      <c r="TXB13" s="318"/>
      <c r="TXC13" s="318"/>
      <c r="TXD13" s="318"/>
      <c r="TXE13" s="318"/>
      <c r="TXF13" s="318"/>
      <c r="TXG13" s="318"/>
      <c r="TXH13" s="318"/>
      <c r="TXI13" s="318"/>
      <c r="TXJ13" s="318"/>
      <c r="TXK13" s="318"/>
      <c r="TXL13" s="318"/>
      <c r="TXM13" s="318"/>
      <c r="TXN13" s="318"/>
      <c r="TXO13" s="318"/>
      <c r="TXP13" s="318"/>
      <c r="TXQ13" s="318"/>
      <c r="TXR13" s="318"/>
      <c r="TXS13" s="318"/>
      <c r="TXT13" s="318"/>
      <c r="TXU13" s="318"/>
      <c r="TXV13" s="318"/>
      <c r="TXW13" s="318"/>
      <c r="TXX13" s="318"/>
      <c r="TXY13" s="318"/>
      <c r="TXZ13" s="318"/>
      <c r="TYA13" s="318"/>
      <c r="TYB13" s="318"/>
      <c r="TYC13" s="318"/>
      <c r="TYD13" s="318"/>
      <c r="TYE13" s="318"/>
      <c r="TYF13" s="318"/>
      <c r="TYG13" s="318"/>
      <c r="TYH13" s="318"/>
      <c r="TYI13" s="318"/>
      <c r="TYJ13" s="318"/>
      <c r="TYK13" s="318"/>
      <c r="TYL13" s="318"/>
      <c r="TYM13" s="318"/>
      <c r="TYN13" s="318"/>
      <c r="TYO13" s="318"/>
      <c r="TYP13" s="318"/>
      <c r="TYQ13" s="318"/>
      <c r="TYR13" s="318"/>
      <c r="TYS13" s="318"/>
      <c r="TYT13" s="318"/>
      <c r="TYU13" s="318"/>
      <c r="TYV13" s="318"/>
      <c r="TYW13" s="318"/>
      <c r="TYX13" s="318"/>
      <c r="TYY13" s="318"/>
      <c r="TYZ13" s="318"/>
      <c r="TZA13" s="318"/>
      <c r="TZB13" s="318"/>
      <c r="TZC13" s="318"/>
      <c r="TZD13" s="318"/>
      <c r="TZE13" s="318"/>
      <c r="TZF13" s="318"/>
      <c r="TZG13" s="318"/>
      <c r="TZH13" s="318"/>
      <c r="TZI13" s="318"/>
      <c r="TZJ13" s="318"/>
      <c r="TZK13" s="318"/>
      <c r="TZL13" s="318"/>
      <c r="TZM13" s="318"/>
      <c r="TZN13" s="318"/>
      <c r="TZO13" s="318"/>
      <c r="TZP13" s="318"/>
      <c r="TZQ13" s="318"/>
      <c r="TZR13" s="318"/>
      <c r="TZS13" s="318"/>
      <c r="TZT13" s="318"/>
      <c r="TZU13" s="318"/>
      <c r="TZV13" s="318"/>
      <c r="TZW13" s="318"/>
      <c r="TZX13" s="318"/>
      <c r="TZY13" s="318"/>
      <c r="TZZ13" s="318"/>
      <c r="UAA13" s="318"/>
      <c r="UAB13" s="318"/>
      <c r="UAC13" s="318"/>
      <c r="UAD13" s="318"/>
      <c r="UAE13" s="318"/>
      <c r="UAF13" s="318"/>
      <c r="UAG13" s="318"/>
      <c r="UAH13" s="318"/>
      <c r="UAI13" s="318"/>
      <c r="UAJ13" s="318"/>
      <c r="UAK13" s="318"/>
      <c r="UAL13" s="318"/>
      <c r="UAM13" s="318"/>
      <c r="UAN13" s="318"/>
      <c r="UAO13" s="318"/>
      <c r="UAP13" s="318"/>
      <c r="UAQ13" s="318"/>
      <c r="UAR13" s="318"/>
      <c r="UAS13" s="318"/>
      <c r="UAT13" s="318"/>
      <c r="UAU13" s="318"/>
      <c r="UAV13" s="318"/>
      <c r="UAW13" s="318"/>
      <c r="UAX13" s="318"/>
      <c r="UAY13" s="318"/>
      <c r="UAZ13" s="318"/>
      <c r="UBA13" s="318"/>
      <c r="UBB13" s="318"/>
      <c r="UBC13" s="318"/>
      <c r="UBD13" s="318"/>
      <c r="UBE13" s="318"/>
      <c r="UBF13" s="318"/>
      <c r="UBG13" s="318"/>
      <c r="UBH13" s="318"/>
      <c r="UBI13" s="318"/>
      <c r="UBJ13" s="318"/>
      <c r="UBK13" s="318"/>
      <c r="UBL13" s="318"/>
      <c r="UBM13" s="318"/>
      <c r="UBN13" s="318"/>
      <c r="UBO13" s="318"/>
      <c r="UBP13" s="318"/>
      <c r="UBQ13" s="318"/>
      <c r="UBR13" s="318"/>
      <c r="UBS13" s="318"/>
      <c r="UBT13" s="318"/>
      <c r="UBU13" s="318"/>
      <c r="UBV13" s="318"/>
      <c r="UBW13" s="318"/>
      <c r="UBX13" s="318"/>
      <c r="UBY13" s="318"/>
      <c r="UBZ13" s="318"/>
      <c r="UCA13" s="318"/>
      <c r="UCB13" s="318"/>
      <c r="UCC13" s="318"/>
      <c r="UCD13" s="318"/>
      <c r="UCE13" s="318"/>
      <c r="UCF13" s="318"/>
      <c r="UCG13" s="318"/>
      <c r="UCH13" s="318"/>
      <c r="UCI13" s="318"/>
      <c r="UCJ13" s="318"/>
      <c r="UCK13" s="318"/>
      <c r="UCL13" s="318"/>
      <c r="UCM13" s="318"/>
      <c r="UCN13" s="318"/>
      <c r="UCO13" s="318"/>
      <c r="UCP13" s="318"/>
      <c r="UCQ13" s="318"/>
      <c r="UCR13" s="318"/>
      <c r="UCS13" s="318"/>
      <c r="UCT13" s="318"/>
      <c r="UCU13" s="318"/>
      <c r="UCV13" s="318"/>
      <c r="UCW13" s="318"/>
      <c r="UCX13" s="318"/>
      <c r="UCY13" s="318"/>
      <c r="UCZ13" s="318"/>
      <c r="UDA13" s="318"/>
      <c r="UDB13" s="318"/>
      <c r="UDC13" s="318"/>
      <c r="UDD13" s="318"/>
      <c r="UDE13" s="318"/>
      <c r="UDF13" s="318"/>
      <c r="UDG13" s="318"/>
      <c r="UDH13" s="318"/>
      <c r="UDI13" s="318"/>
      <c r="UDJ13" s="318"/>
      <c r="UDK13" s="318"/>
      <c r="UDL13" s="318"/>
      <c r="UDM13" s="318"/>
      <c r="UDN13" s="318"/>
      <c r="UDO13" s="318"/>
      <c r="UDP13" s="318"/>
      <c r="UDQ13" s="318"/>
      <c r="UDR13" s="318"/>
      <c r="UDS13" s="318"/>
      <c r="UDT13" s="318"/>
      <c r="UDU13" s="318"/>
      <c r="UDV13" s="318"/>
      <c r="UDW13" s="318"/>
      <c r="UDX13" s="318"/>
      <c r="UDY13" s="318"/>
      <c r="UDZ13" s="318"/>
      <c r="UEA13" s="318"/>
      <c r="UEB13" s="318"/>
      <c r="UEC13" s="318"/>
      <c r="UED13" s="318"/>
      <c r="UEE13" s="318"/>
      <c r="UEF13" s="318"/>
      <c r="UEG13" s="318"/>
      <c r="UEH13" s="318"/>
      <c r="UEI13" s="318"/>
      <c r="UEJ13" s="318"/>
      <c r="UEK13" s="318"/>
      <c r="UEL13" s="318"/>
      <c r="UEM13" s="318"/>
      <c r="UEN13" s="318"/>
      <c r="UEO13" s="318"/>
      <c r="UEP13" s="318"/>
      <c r="UEQ13" s="318"/>
      <c r="UER13" s="318"/>
      <c r="UES13" s="318"/>
      <c r="UET13" s="318"/>
      <c r="UEU13" s="318"/>
      <c r="UEV13" s="318"/>
      <c r="UEW13" s="318"/>
      <c r="UEX13" s="318"/>
      <c r="UEY13" s="318"/>
      <c r="UEZ13" s="318"/>
      <c r="UFA13" s="318"/>
      <c r="UFB13" s="318"/>
      <c r="UFC13" s="318"/>
      <c r="UFD13" s="318"/>
      <c r="UFE13" s="318"/>
      <c r="UFF13" s="318"/>
      <c r="UFG13" s="318"/>
      <c r="UFH13" s="318"/>
      <c r="UFI13" s="318"/>
      <c r="UFJ13" s="318"/>
      <c r="UFK13" s="318"/>
      <c r="UFL13" s="318"/>
      <c r="UFM13" s="318"/>
      <c r="UFN13" s="318"/>
      <c r="UFO13" s="318"/>
      <c r="UFP13" s="318"/>
      <c r="UFQ13" s="318"/>
      <c r="UFR13" s="318"/>
      <c r="UFS13" s="318"/>
      <c r="UFT13" s="318"/>
      <c r="UFU13" s="318"/>
      <c r="UFV13" s="318"/>
      <c r="UFW13" s="318"/>
      <c r="UFX13" s="318"/>
      <c r="UFY13" s="318"/>
      <c r="UFZ13" s="318"/>
      <c r="UGA13" s="318"/>
      <c r="UGB13" s="318"/>
      <c r="UGC13" s="318"/>
      <c r="UGD13" s="318"/>
      <c r="UGE13" s="318"/>
      <c r="UGF13" s="318"/>
      <c r="UGG13" s="318"/>
      <c r="UGH13" s="318"/>
      <c r="UGI13" s="318"/>
      <c r="UGJ13" s="318"/>
      <c r="UGK13" s="318"/>
      <c r="UGL13" s="318"/>
      <c r="UGM13" s="318"/>
      <c r="UGN13" s="318"/>
      <c r="UGO13" s="318"/>
      <c r="UGP13" s="318"/>
      <c r="UGQ13" s="318"/>
      <c r="UGR13" s="318"/>
      <c r="UGS13" s="318"/>
      <c r="UGT13" s="318"/>
      <c r="UGU13" s="318"/>
      <c r="UGV13" s="318"/>
      <c r="UGW13" s="318"/>
      <c r="UGX13" s="318"/>
      <c r="UGY13" s="318"/>
      <c r="UGZ13" s="318"/>
      <c r="UHA13" s="318"/>
      <c r="UHB13" s="318"/>
      <c r="UHC13" s="318"/>
      <c r="UHD13" s="318"/>
      <c r="UHE13" s="318"/>
      <c r="UHF13" s="318"/>
      <c r="UHG13" s="318"/>
      <c r="UHH13" s="318"/>
      <c r="UHI13" s="318"/>
      <c r="UHJ13" s="318"/>
      <c r="UHK13" s="318"/>
      <c r="UHL13" s="318"/>
      <c r="UHM13" s="318"/>
      <c r="UHN13" s="318"/>
      <c r="UHO13" s="318"/>
      <c r="UHP13" s="318"/>
      <c r="UHQ13" s="318"/>
      <c r="UHR13" s="318"/>
      <c r="UHS13" s="318"/>
      <c r="UHT13" s="318"/>
      <c r="UHU13" s="318"/>
      <c r="UHV13" s="318"/>
      <c r="UHW13" s="318"/>
      <c r="UHX13" s="318"/>
      <c r="UHY13" s="318"/>
      <c r="UHZ13" s="318"/>
      <c r="UIA13" s="318"/>
      <c r="UIB13" s="318"/>
      <c r="UIC13" s="318"/>
      <c r="UID13" s="318"/>
      <c r="UIE13" s="318"/>
      <c r="UIF13" s="318"/>
      <c r="UIG13" s="318"/>
      <c r="UIH13" s="318"/>
      <c r="UII13" s="318"/>
      <c r="UIJ13" s="318"/>
      <c r="UIK13" s="318"/>
      <c r="UIL13" s="318"/>
      <c r="UIM13" s="318"/>
      <c r="UIN13" s="318"/>
      <c r="UIO13" s="318"/>
      <c r="UIP13" s="318"/>
      <c r="UIQ13" s="318"/>
      <c r="UIR13" s="318"/>
      <c r="UIS13" s="318"/>
      <c r="UIT13" s="318"/>
      <c r="UIU13" s="318"/>
      <c r="UIV13" s="318"/>
      <c r="UIW13" s="318"/>
      <c r="UIX13" s="318"/>
      <c r="UIY13" s="318"/>
      <c r="UIZ13" s="318"/>
      <c r="UJA13" s="318"/>
      <c r="UJB13" s="318"/>
      <c r="UJC13" s="318"/>
      <c r="UJD13" s="318"/>
      <c r="UJE13" s="318"/>
      <c r="UJF13" s="318"/>
      <c r="UJG13" s="318"/>
      <c r="UJH13" s="318"/>
      <c r="UJI13" s="318"/>
      <c r="UJJ13" s="318"/>
      <c r="UJK13" s="318"/>
      <c r="UJL13" s="318"/>
      <c r="UJM13" s="318"/>
      <c r="UJN13" s="318"/>
      <c r="UJO13" s="318"/>
      <c r="UJP13" s="318"/>
      <c r="UJQ13" s="318"/>
      <c r="UJR13" s="318"/>
      <c r="UJS13" s="318"/>
      <c r="UJT13" s="318"/>
      <c r="UJU13" s="318"/>
      <c r="UJV13" s="318"/>
      <c r="UJW13" s="318"/>
      <c r="UJX13" s="318"/>
      <c r="UJY13" s="318"/>
      <c r="UJZ13" s="318"/>
      <c r="UKA13" s="318"/>
      <c r="UKB13" s="318"/>
      <c r="UKC13" s="318"/>
      <c r="UKD13" s="318"/>
      <c r="UKE13" s="318"/>
      <c r="UKF13" s="318"/>
      <c r="UKG13" s="318"/>
      <c r="UKH13" s="318"/>
      <c r="UKI13" s="318"/>
      <c r="UKJ13" s="318"/>
      <c r="UKK13" s="318"/>
      <c r="UKL13" s="318"/>
      <c r="UKM13" s="318"/>
      <c r="UKN13" s="318"/>
      <c r="UKO13" s="318"/>
      <c r="UKP13" s="318"/>
      <c r="UKQ13" s="318"/>
      <c r="UKR13" s="318"/>
      <c r="UKS13" s="318"/>
      <c r="UKT13" s="318"/>
      <c r="UKU13" s="318"/>
      <c r="UKV13" s="318"/>
      <c r="UKW13" s="318"/>
      <c r="UKX13" s="318"/>
      <c r="UKY13" s="318"/>
      <c r="UKZ13" s="318"/>
      <c r="ULA13" s="318"/>
      <c r="ULB13" s="318"/>
      <c r="ULC13" s="318"/>
      <c r="ULD13" s="318"/>
      <c r="ULE13" s="318"/>
      <c r="ULF13" s="318"/>
      <c r="ULG13" s="318"/>
      <c r="ULH13" s="318"/>
      <c r="ULI13" s="318"/>
      <c r="ULJ13" s="318"/>
      <c r="ULK13" s="318"/>
      <c r="ULL13" s="318"/>
      <c r="ULM13" s="318"/>
      <c r="ULN13" s="318"/>
      <c r="ULO13" s="318"/>
      <c r="ULP13" s="318"/>
      <c r="ULQ13" s="318"/>
      <c r="ULR13" s="318"/>
      <c r="ULS13" s="318"/>
      <c r="ULT13" s="318"/>
      <c r="ULU13" s="318"/>
      <c r="ULV13" s="318"/>
      <c r="ULW13" s="318"/>
      <c r="ULX13" s="318"/>
      <c r="ULY13" s="318"/>
      <c r="ULZ13" s="318"/>
      <c r="UMA13" s="318"/>
      <c r="UMB13" s="318"/>
      <c r="UMC13" s="318"/>
      <c r="UMD13" s="318"/>
      <c r="UME13" s="318"/>
      <c r="UMF13" s="318"/>
      <c r="UMG13" s="318"/>
      <c r="UMH13" s="318"/>
      <c r="UMI13" s="318"/>
      <c r="UMJ13" s="318"/>
      <c r="UMK13" s="318"/>
      <c r="UML13" s="318"/>
      <c r="UMM13" s="318"/>
      <c r="UMN13" s="318"/>
      <c r="UMO13" s="318"/>
      <c r="UMP13" s="318"/>
      <c r="UMQ13" s="318"/>
      <c r="UMR13" s="318"/>
      <c r="UMS13" s="318"/>
      <c r="UMT13" s="318"/>
      <c r="UMU13" s="318"/>
      <c r="UMV13" s="318"/>
      <c r="UMW13" s="318"/>
      <c r="UMX13" s="318"/>
      <c r="UMY13" s="318"/>
      <c r="UMZ13" s="318"/>
      <c r="UNA13" s="318"/>
      <c r="UNB13" s="318"/>
      <c r="UNC13" s="318"/>
      <c r="UND13" s="318"/>
      <c r="UNE13" s="318"/>
      <c r="UNF13" s="318"/>
      <c r="UNG13" s="318"/>
      <c r="UNH13" s="318"/>
      <c r="UNI13" s="318"/>
      <c r="UNJ13" s="318"/>
      <c r="UNK13" s="318"/>
      <c r="UNL13" s="318"/>
      <c r="UNM13" s="318"/>
      <c r="UNN13" s="318"/>
      <c r="UNO13" s="318"/>
      <c r="UNP13" s="318"/>
      <c r="UNQ13" s="318"/>
      <c r="UNR13" s="318"/>
      <c r="UNS13" s="318"/>
      <c r="UNT13" s="318"/>
      <c r="UNU13" s="318"/>
      <c r="UNV13" s="318"/>
      <c r="UNW13" s="318"/>
      <c r="UNX13" s="318"/>
      <c r="UNY13" s="318"/>
      <c r="UNZ13" s="318"/>
      <c r="UOA13" s="318"/>
      <c r="UOB13" s="318"/>
      <c r="UOC13" s="318"/>
      <c r="UOD13" s="318"/>
      <c r="UOE13" s="318"/>
      <c r="UOF13" s="318"/>
      <c r="UOG13" s="318"/>
      <c r="UOH13" s="318"/>
      <c r="UOI13" s="318"/>
      <c r="UOJ13" s="318"/>
      <c r="UOK13" s="318"/>
      <c r="UOL13" s="318"/>
      <c r="UOM13" s="318"/>
      <c r="UON13" s="318"/>
      <c r="UOO13" s="318"/>
      <c r="UOP13" s="318"/>
      <c r="UOQ13" s="318"/>
      <c r="UOR13" s="318"/>
      <c r="UOS13" s="318"/>
      <c r="UOT13" s="318"/>
      <c r="UOU13" s="318"/>
      <c r="UOV13" s="318"/>
      <c r="UOW13" s="318"/>
      <c r="UOX13" s="318"/>
      <c r="UOY13" s="318"/>
      <c r="UOZ13" s="318"/>
      <c r="UPA13" s="318"/>
      <c r="UPB13" s="318"/>
      <c r="UPC13" s="318"/>
      <c r="UPD13" s="318"/>
      <c r="UPE13" s="318"/>
      <c r="UPF13" s="318"/>
      <c r="UPG13" s="318"/>
      <c r="UPH13" s="318"/>
      <c r="UPI13" s="318"/>
      <c r="UPJ13" s="318"/>
      <c r="UPK13" s="318"/>
      <c r="UPL13" s="318"/>
      <c r="UPM13" s="318"/>
      <c r="UPN13" s="318"/>
      <c r="UPO13" s="318"/>
      <c r="UPP13" s="318"/>
      <c r="UPQ13" s="318"/>
      <c r="UPR13" s="318"/>
      <c r="UPS13" s="318"/>
      <c r="UPT13" s="318"/>
      <c r="UPU13" s="318"/>
      <c r="UPV13" s="318"/>
      <c r="UPW13" s="318"/>
      <c r="UPX13" s="318"/>
      <c r="UPY13" s="318"/>
      <c r="UPZ13" s="318"/>
      <c r="UQA13" s="318"/>
      <c r="UQB13" s="318"/>
      <c r="UQC13" s="318"/>
      <c r="UQD13" s="318"/>
      <c r="UQE13" s="318"/>
      <c r="UQF13" s="318"/>
      <c r="UQG13" s="318"/>
      <c r="UQH13" s="318"/>
      <c r="UQI13" s="318"/>
      <c r="UQJ13" s="318"/>
      <c r="UQK13" s="318"/>
      <c r="UQL13" s="318"/>
      <c r="UQM13" s="318"/>
      <c r="UQN13" s="318"/>
      <c r="UQO13" s="318"/>
      <c r="UQP13" s="318"/>
      <c r="UQQ13" s="318"/>
      <c r="UQR13" s="318"/>
      <c r="UQS13" s="318"/>
      <c r="UQT13" s="318"/>
      <c r="UQU13" s="318"/>
      <c r="UQV13" s="318"/>
      <c r="UQW13" s="318"/>
      <c r="UQX13" s="318"/>
      <c r="UQY13" s="318"/>
      <c r="UQZ13" s="318"/>
      <c r="URA13" s="318"/>
      <c r="URB13" s="318"/>
      <c r="URC13" s="318"/>
      <c r="URD13" s="318"/>
      <c r="URE13" s="318"/>
      <c r="URF13" s="318"/>
      <c r="URG13" s="318"/>
      <c r="URH13" s="318"/>
      <c r="URI13" s="318"/>
      <c r="URJ13" s="318"/>
      <c r="URK13" s="318"/>
      <c r="URL13" s="318"/>
      <c r="URM13" s="318"/>
      <c r="URN13" s="318"/>
      <c r="URO13" s="318"/>
      <c r="URP13" s="318"/>
      <c r="URQ13" s="318"/>
      <c r="URR13" s="318"/>
      <c r="URS13" s="318"/>
      <c r="URT13" s="318"/>
      <c r="URU13" s="318"/>
      <c r="URV13" s="318"/>
      <c r="URW13" s="318"/>
      <c r="URX13" s="318"/>
      <c r="URY13" s="318"/>
      <c r="URZ13" s="318"/>
      <c r="USA13" s="318"/>
      <c r="USB13" s="318"/>
      <c r="USC13" s="318"/>
      <c r="USD13" s="318"/>
      <c r="USE13" s="318"/>
      <c r="USF13" s="318"/>
      <c r="USG13" s="318"/>
      <c r="USH13" s="318"/>
      <c r="USI13" s="318"/>
      <c r="USJ13" s="318"/>
      <c r="USK13" s="318"/>
      <c r="USL13" s="318"/>
      <c r="USM13" s="318"/>
      <c r="USN13" s="318"/>
      <c r="USO13" s="318"/>
      <c r="USP13" s="318"/>
      <c r="USQ13" s="318"/>
      <c r="USR13" s="318"/>
      <c r="USS13" s="318"/>
      <c r="UST13" s="318"/>
      <c r="USU13" s="318"/>
      <c r="USV13" s="318"/>
      <c r="USW13" s="318"/>
      <c r="USX13" s="318"/>
      <c r="USY13" s="318"/>
      <c r="USZ13" s="318"/>
      <c r="UTA13" s="318"/>
      <c r="UTB13" s="318"/>
      <c r="UTC13" s="318"/>
      <c r="UTD13" s="318"/>
      <c r="UTE13" s="318"/>
      <c r="UTF13" s="318"/>
      <c r="UTG13" s="318"/>
      <c r="UTH13" s="318"/>
      <c r="UTI13" s="318"/>
      <c r="UTJ13" s="318"/>
      <c r="UTK13" s="318"/>
      <c r="UTL13" s="318"/>
      <c r="UTM13" s="318"/>
      <c r="UTN13" s="318"/>
      <c r="UTO13" s="318"/>
      <c r="UTP13" s="318"/>
      <c r="UTQ13" s="318"/>
      <c r="UTR13" s="318"/>
      <c r="UTS13" s="318"/>
      <c r="UTT13" s="318"/>
      <c r="UTU13" s="318"/>
      <c r="UTV13" s="318"/>
      <c r="UTW13" s="318"/>
      <c r="UTX13" s="318"/>
      <c r="UTY13" s="318"/>
      <c r="UTZ13" s="318"/>
      <c r="UUA13" s="318"/>
      <c r="UUB13" s="318"/>
      <c r="UUC13" s="318"/>
      <c r="UUD13" s="318"/>
      <c r="UUE13" s="318"/>
      <c r="UUF13" s="318"/>
      <c r="UUG13" s="318"/>
      <c r="UUH13" s="318"/>
      <c r="UUI13" s="318"/>
      <c r="UUJ13" s="318"/>
      <c r="UUK13" s="318"/>
      <c r="UUL13" s="318"/>
      <c r="UUM13" s="318"/>
      <c r="UUN13" s="318"/>
      <c r="UUO13" s="318"/>
      <c r="UUP13" s="318"/>
      <c r="UUQ13" s="318"/>
      <c r="UUR13" s="318"/>
      <c r="UUS13" s="318"/>
      <c r="UUT13" s="318"/>
      <c r="UUU13" s="318"/>
      <c r="UUV13" s="318"/>
      <c r="UUW13" s="318"/>
      <c r="UUX13" s="318"/>
      <c r="UUY13" s="318"/>
      <c r="UUZ13" s="318"/>
      <c r="UVA13" s="318"/>
      <c r="UVB13" s="318"/>
      <c r="UVC13" s="318"/>
      <c r="UVD13" s="318"/>
      <c r="UVE13" s="318"/>
      <c r="UVF13" s="318"/>
      <c r="UVG13" s="318"/>
      <c r="UVH13" s="318"/>
      <c r="UVI13" s="318"/>
      <c r="UVJ13" s="318"/>
      <c r="UVK13" s="318"/>
      <c r="UVL13" s="318"/>
      <c r="UVM13" s="318"/>
      <c r="UVN13" s="318"/>
      <c r="UVO13" s="318"/>
      <c r="UVP13" s="318"/>
      <c r="UVQ13" s="318"/>
      <c r="UVR13" s="318"/>
      <c r="UVS13" s="318"/>
      <c r="UVT13" s="318"/>
      <c r="UVU13" s="318"/>
      <c r="UVV13" s="318"/>
      <c r="UVW13" s="318"/>
      <c r="UVX13" s="318"/>
      <c r="UVY13" s="318"/>
      <c r="UVZ13" s="318"/>
      <c r="UWA13" s="318"/>
      <c r="UWB13" s="318"/>
      <c r="UWC13" s="318"/>
      <c r="UWD13" s="318"/>
      <c r="UWE13" s="318"/>
      <c r="UWF13" s="318"/>
      <c r="UWG13" s="318"/>
      <c r="UWH13" s="318"/>
      <c r="UWI13" s="318"/>
      <c r="UWJ13" s="318"/>
      <c r="UWK13" s="318"/>
      <c r="UWL13" s="318"/>
      <c r="UWM13" s="318"/>
      <c r="UWN13" s="318"/>
      <c r="UWO13" s="318"/>
      <c r="UWP13" s="318"/>
      <c r="UWQ13" s="318"/>
      <c r="UWR13" s="318"/>
      <c r="UWS13" s="318"/>
      <c r="UWT13" s="318"/>
      <c r="UWU13" s="318"/>
      <c r="UWV13" s="318"/>
      <c r="UWW13" s="318"/>
      <c r="UWX13" s="318"/>
      <c r="UWY13" s="318"/>
      <c r="UWZ13" s="318"/>
      <c r="UXA13" s="318"/>
      <c r="UXB13" s="318"/>
      <c r="UXC13" s="318"/>
      <c r="UXD13" s="318"/>
      <c r="UXE13" s="318"/>
      <c r="UXF13" s="318"/>
      <c r="UXG13" s="318"/>
      <c r="UXH13" s="318"/>
      <c r="UXI13" s="318"/>
      <c r="UXJ13" s="318"/>
      <c r="UXK13" s="318"/>
      <c r="UXL13" s="318"/>
      <c r="UXM13" s="318"/>
      <c r="UXN13" s="318"/>
      <c r="UXO13" s="318"/>
      <c r="UXP13" s="318"/>
      <c r="UXQ13" s="318"/>
      <c r="UXR13" s="318"/>
      <c r="UXS13" s="318"/>
      <c r="UXT13" s="318"/>
      <c r="UXU13" s="318"/>
      <c r="UXV13" s="318"/>
      <c r="UXW13" s="318"/>
      <c r="UXX13" s="318"/>
      <c r="UXY13" s="318"/>
      <c r="UXZ13" s="318"/>
      <c r="UYA13" s="318"/>
      <c r="UYB13" s="318"/>
      <c r="UYC13" s="318"/>
      <c r="UYD13" s="318"/>
      <c r="UYE13" s="318"/>
      <c r="UYF13" s="318"/>
      <c r="UYG13" s="318"/>
      <c r="UYH13" s="318"/>
      <c r="UYI13" s="318"/>
      <c r="UYJ13" s="318"/>
      <c r="UYK13" s="318"/>
      <c r="UYL13" s="318"/>
      <c r="UYM13" s="318"/>
      <c r="UYN13" s="318"/>
      <c r="UYO13" s="318"/>
      <c r="UYP13" s="318"/>
      <c r="UYQ13" s="318"/>
      <c r="UYR13" s="318"/>
      <c r="UYS13" s="318"/>
      <c r="UYT13" s="318"/>
      <c r="UYU13" s="318"/>
      <c r="UYV13" s="318"/>
      <c r="UYW13" s="318"/>
      <c r="UYX13" s="318"/>
      <c r="UYY13" s="318"/>
      <c r="UYZ13" s="318"/>
      <c r="UZA13" s="318"/>
      <c r="UZB13" s="318"/>
      <c r="UZC13" s="318"/>
      <c r="UZD13" s="318"/>
      <c r="UZE13" s="318"/>
      <c r="UZF13" s="318"/>
      <c r="UZG13" s="318"/>
      <c r="UZH13" s="318"/>
      <c r="UZI13" s="318"/>
      <c r="UZJ13" s="318"/>
      <c r="UZK13" s="318"/>
      <c r="UZL13" s="318"/>
      <c r="UZM13" s="318"/>
      <c r="UZN13" s="318"/>
      <c r="UZO13" s="318"/>
      <c r="UZP13" s="318"/>
      <c r="UZQ13" s="318"/>
      <c r="UZR13" s="318"/>
      <c r="UZS13" s="318"/>
      <c r="UZT13" s="318"/>
      <c r="UZU13" s="318"/>
      <c r="UZV13" s="318"/>
      <c r="UZW13" s="318"/>
      <c r="UZX13" s="318"/>
      <c r="UZY13" s="318"/>
      <c r="UZZ13" s="318"/>
      <c r="VAA13" s="318"/>
      <c r="VAB13" s="318"/>
      <c r="VAC13" s="318"/>
      <c r="VAD13" s="318"/>
      <c r="VAE13" s="318"/>
      <c r="VAF13" s="318"/>
      <c r="VAG13" s="318"/>
      <c r="VAH13" s="318"/>
      <c r="VAI13" s="318"/>
      <c r="VAJ13" s="318"/>
      <c r="VAK13" s="318"/>
      <c r="VAL13" s="318"/>
      <c r="VAM13" s="318"/>
      <c r="VAN13" s="318"/>
      <c r="VAO13" s="318"/>
      <c r="VAP13" s="318"/>
      <c r="VAQ13" s="318"/>
      <c r="VAR13" s="318"/>
      <c r="VAS13" s="318"/>
      <c r="VAT13" s="318"/>
      <c r="VAU13" s="318"/>
      <c r="VAV13" s="318"/>
      <c r="VAW13" s="318"/>
      <c r="VAX13" s="318"/>
      <c r="VAY13" s="318"/>
      <c r="VAZ13" s="318"/>
      <c r="VBA13" s="318"/>
      <c r="VBB13" s="318"/>
      <c r="VBC13" s="318"/>
      <c r="VBD13" s="318"/>
      <c r="VBE13" s="318"/>
      <c r="VBF13" s="318"/>
      <c r="VBG13" s="318"/>
      <c r="VBH13" s="318"/>
      <c r="VBI13" s="318"/>
      <c r="VBJ13" s="318"/>
      <c r="VBK13" s="318"/>
      <c r="VBL13" s="318"/>
      <c r="VBM13" s="318"/>
      <c r="VBN13" s="318"/>
      <c r="VBO13" s="318"/>
      <c r="VBP13" s="318"/>
      <c r="VBQ13" s="318"/>
      <c r="VBR13" s="318"/>
      <c r="VBS13" s="318"/>
      <c r="VBT13" s="318"/>
      <c r="VBU13" s="318"/>
      <c r="VBV13" s="318"/>
      <c r="VBW13" s="318"/>
      <c r="VBX13" s="318"/>
      <c r="VBY13" s="318"/>
      <c r="VBZ13" s="318"/>
      <c r="VCA13" s="318"/>
      <c r="VCB13" s="318"/>
      <c r="VCC13" s="318"/>
      <c r="VCD13" s="318"/>
      <c r="VCE13" s="318"/>
      <c r="VCF13" s="318"/>
      <c r="VCG13" s="318"/>
      <c r="VCH13" s="318"/>
      <c r="VCI13" s="318"/>
      <c r="VCJ13" s="318"/>
      <c r="VCK13" s="318"/>
      <c r="VCL13" s="318"/>
      <c r="VCM13" s="318"/>
      <c r="VCN13" s="318"/>
      <c r="VCO13" s="318"/>
      <c r="VCP13" s="318"/>
      <c r="VCQ13" s="318"/>
      <c r="VCR13" s="318"/>
      <c r="VCS13" s="318"/>
      <c r="VCT13" s="318"/>
      <c r="VCU13" s="318"/>
      <c r="VCV13" s="318"/>
      <c r="VCW13" s="318"/>
      <c r="VCX13" s="318"/>
      <c r="VCY13" s="318"/>
      <c r="VCZ13" s="318"/>
      <c r="VDA13" s="318"/>
      <c r="VDB13" s="318"/>
      <c r="VDC13" s="318"/>
      <c r="VDD13" s="318"/>
      <c r="VDE13" s="318"/>
      <c r="VDF13" s="318"/>
      <c r="VDG13" s="318"/>
      <c r="VDH13" s="318"/>
      <c r="VDI13" s="318"/>
      <c r="VDJ13" s="318"/>
      <c r="VDK13" s="318"/>
      <c r="VDL13" s="318"/>
      <c r="VDM13" s="318"/>
      <c r="VDN13" s="318"/>
      <c r="VDO13" s="318"/>
      <c r="VDP13" s="318"/>
      <c r="VDQ13" s="318"/>
      <c r="VDR13" s="318"/>
      <c r="VDS13" s="318"/>
      <c r="VDT13" s="318"/>
      <c r="VDU13" s="318"/>
      <c r="VDV13" s="318"/>
      <c r="VDW13" s="318"/>
      <c r="VDX13" s="318"/>
      <c r="VDY13" s="318"/>
      <c r="VDZ13" s="318"/>
      <c r="VEA13" s="318"/>
      <c r="VEB13" s="318"/>
      <c r="VEC13" s="318"/>
      <c r="VED13" s="318"/>
      <c r="VEE13" s="318"/>
      <c r="VEF13" s="318"/>
      <c r="VEG13" s="318"/>
      <c r="VEH13" s="318"/>
      <c r="VEI13" s="318"/>
      <c r="VEJ13" s="318"/>
      <c r="VEK13" s="318"/>
      <c r="VEL13" s="318"/>
      <c r="VEM13" s="318"/>
      <c r="VEN13" s="318"/>
      <c r="VEO13" s="318"/>
      <c r="VEP13" s="318"/>
      <c r="VEQ13" s="318"/>
      <c r="VER13" s="318"/>
      <c r="VES13" s="318"/>
      <c r="VET13" s="318"/>
      <c r="VEU13" s="318"/>
      <c r="VEV13" s="318"/>
      <c r="VEW13" s="318"/>
      <c r="VEX13" s="318"/>
      <c r="VEY13" s="318"/>
      <c r="VEZ13" s="318"/>
      <c r="VFA13" s="318"/>
      <c r="VFB13" s="318"/>
      <c r="VFC13" s="318"/>
      <c r="VFD13" s="318"/>
      <c r="VFE13" s="318"/>
      <c r="VFF13" s="318"/>
      <c r="VFG13" s="318"/>
      <c r="VFH13" s="318"/>
      <c r="VFI13" s="318"/>
      <c r="VFJ13" s="318"/>
      <c r="VFK13" s="318"/>
      <c r="VFL13" s="318"/>
      <c r="VFM13" s="318"/>
      <c r="VFN13" s="318"/>
      <c r="VFO13" s="318"/>
      <c r="VFP13" s="318"/>
      <c r="VFQ13" s="318"/>
      <c r="VFR13" s="318"/>
      <c r="VFS13" s="318"/>
      <c r="VFT13" s="318"/>
      <c r="VFU13" s="318"/>
      <c r="VFV13" s="318"/>
      <c r="VFW13" s="318"/>
      <c r="VFX13" s="318"/>
      <c r="VFY13" s="318"/>
      <c r="VFZ13" s="318"/>
      <c r="VGA13" s="318"/>
      <c r="VGB13" s="318"/>
      <c r="VGC13" s="318"/>
      <c r="VGD13" s="318"/>
      <c r="VGE13" s="318"/>
      <c r="VGF13" s="318"/>
      <c r="VGG13" s="318"/>
      <c r="VGH13" s="318"/>
      <c r="VGI13" s="318"/>
      <c r="VGJ13" s="318"/>
      <c r="VGK13" s="318"/>
      <c r="VGL13" s="318"/>
      <c r="VGM13" s="318"/>
      <c r="VGN13" s="318"/>
      <c r="VGO13" s="318"/>
      <c r="VGP13" s="318"/>
      <c r="VGQ13" s="318"/>
      <c r="VGR13" s="318"/>
      <c r="VGS13" s="318"/>
      <c r="VGT13" s="318"/>
      <c r="VGU13" s="318"/>
      <c r="VGV13" s="318"/>
      <c r="VGW13" s="318"/>
      <c r="VGX13" s="318"/>
      <c r="VGY13" s="318"/>
      <c r="VGZ13" s="318"/>
      <c r="VHA13" s="318"/>
      <c r="VHB13" s="318"/>
      <c r="VHC13" s="318"/>
      <c r="VHD13" s="318"/>
      <c r="VHE13" s="318"/>
      <c r="VHF13" s="318"/>
      <c r="VHG13" s="318"/>
      <c r="VHH13" s="318"/>
      <c r="VHI13" s="318"/>
      <c r="VHJ13" s="318"/>
      <c r="VHK13" s="318"/>
      <c r="VHL13" s="318"/>
      <c r="VHM13" s="318"/>
      <c r="VHN13" s="318"/>
      <c r="VHO13" s="318"/>
      <c r="VHP13" s="318"/>
      <c r="VHQ13" s="318"/>
      <c r="VHR13" s="318"/>
      <c r="VHS13" s="318"/>
      <c r="VHT13" s="318"/>
      <c r="VHU13" s="318"/>
      <c r="VHV13" s="318"/>
      <c r="VHW13" s="318"/>
      <c r="VHX13" s="318"/>
      <c r="VHY13" s="318"/>
      <c r="VHZ13" s="318"/>
      <c r="VIA13" s="318"/>
      <c r="VIB13" s="318"/>
      <c r="VIC13" s="318"/>
      <c r="VID13" s="318"/>
      <c r="VIE13" s="318"/>
      <c r="VIF13" s="318"/>
      <c r="VIG13" s="318"/>
      <c r="VIH13" s="318"/>
      <c r="VII13" s="318"/>
      <c r="VIJ13" s="318"/>
      <c r="VIK13" s="318"/>
      <c r="VIL13" s="318"/>
      <c r="VIM13" s="318"/>
      <c r="VIN13" s="318"/>
      <c r="VIO13" s="318"/>
      <c r="VIP13" s="318"/>
      <c r="VIQ13" s="318"/>
      <c r="VIR13" s="318"/>
      <c r="VIS13" s="318"/>
      <c r="VIT13" s="318"/>
      <c r="VIU13" s="318"/>
      <c r="VIV13" s="318"/>
      <c r="VIW13" s="318"/>
      <c r="VIX13" s="318"/>
      <c r="VIY13" s="318"/>
      <c r="VIZ13" s="318"/>
      <c r="VJA13" s="318"/>
      <c r="VJB13" s="318"/>
      <c r="VJC13" s="318"/>
      <c r="VJD13" s="318"/>
      <c r="VJE13" s="318"/>
      <c r="VJF13" s="318"/>
      <c r="VJG13" s="318"/>
      <c r="VJH13" s="318"/>
      <c r="VJI13" s="318"/>
      <c r="VJJ13" s="318"/>
      <c r="VJK13" s="318"/>
      <c r="VJL13" s="318"/>
      <c r="VJM13" s="318"/>
      <c r="VJN13" s="318"/>
      <c r="VJO13" s="318"/>
      <c r="VJP13" s="318"/>
      <c r="VJQ13" s="318"/>
      <c r="VJR13" s="318"/>
      <c r="VJS13" s="318"/>
      <c r="VJT13" s="318"/>
      <c r="VJU13" s="318"/>
      <c r="VJV13" s="318"/>
      <c r="VJW13" s="318"/>
      <c r="VJX13" s="318"/>
      <c r="VJY13" s="318"/>
      <c r="VJZ13" s="318"/>
      <c r="VKA13" s="318"/>
      <c r="VKB13" s="318"/>
      <c r="VKC13" s="318"/>
      <c r="VKD13" s="318"/>
      <c r="VKE13" s="318"/>
      <c r="VKF13" s="318"/>
      <c r="VKG13" s="318"/>
      <c r="VKH13" s="318"/>
      <c r="VKI13" s="318"/>
      <c r="VKJ13" s="318"/>
      <c r="VKK13" s="318"/>
      <c r="VKL13" s="318"/>
      <c r="VKM13" s="318"/>
      <c r="VKN13" s="318"/>
      <c r="VKO13" s="318"/>
      <c r="VKP13" s="318"/>
      <c r="VKQ13" s="318"/>
      <c r="VKR13" s="318"/>
      <c r="VKS13" s="318"/>
      <c r="VKT13" s="318"/>
      <c r="VKU13" s="318"/>
      <c r="VKV13" s="318"/>
      <c r="VKW13" s="318"/>
      <c r="VKX13" s="318"/>
      <c r="VKY13" s="318"/>
      <c r="VKZ13" s="318"/>
      <c r="VLA13" s="318"/>
      <c r="VLB13" s="318"/>
      <c r="VLC13" s="318"/>
      <c r="VLD13" s="318"/>
      <c r="VLE13" s="318"/>
      <c r="VLF13" s="318"/>
      <c r="VLG13" s="318"/>
      <c r="VLH13" s="318"/>
      <c r="VLI13" s="318"/>
      <c r="VLJ13" s="318"/>
      <c r="VLK13" s="318"/>
      <c r="VLL13" s="318"/>
      <c r="VLM13" s="318"/>
      <c r="VLN13" s="318"/>
      <c r="VLO13" s="318"/>
      <c r="VLP13" s="318"/>
      <c r="VLQ13" s="318"/>
      <c r="VLR13" s="318"/>
      <c r="VLS13" s="318"/>
      <c r="VLT13" s="318"/>
      <c r="VLU13" s="318"/>
      <c r="VLV13" s="318"/>
      <c r="VLW13" s="318"/>
      <c r="VLX13" s="318"/>
      <c r="VLY13" s="318"/>
      <c r="VLZ13" s="318"/>
      <c r="VMA13" s="318"/>
      <c r="VMB13" s="318"/>
      <c r="VMC13" s="318"/>
      <c r="VMD13" s="318"/>
      <c r="VME13" s="318"/>
      <c r="VMF13" s="318"/>
      <c r="VMG13" s="318"/>
      <c r="VMH13" s="318"/>
      <c r="VMI13" s="318"/>
      <c r="VMJ13" s="318"/>
      <c r="VMK13" s="318"/>
      <c r="VML13" s="318"/>
      <c r="VMM13" s="318"/>
      <c r="VMN13" s="318"/>
      <c r="VMO13" s="318"/>
      <c r="VMP13" s="318"/>
      <c r="VMQ13" s="318"/>
      <c r="VMR13" s="318"/>
      <c r="VMS13" s="318"/>
      <c r="VMT13" s="318"/>
      <c r="VMU13" s="318"/>
      <c r="VMV13" s="318"/>
      <c r="VMW13" s="318"/>
      <c r="VMX13" s="318"/>
      <c r="VMY13" s="318"/>
      <c r="VMZ13" s="318"/>
      <c r="VNA13" s="318"/>
      <c r="VNB13" s="318"/>
      <c r="VNC13" s="318"/>
      <c r="VND13" s="318"/>
      <c r="VNE13" s="318"/>
      <c r="VNF13" s="318"/>
      <c r="VNG13" s="318"/>
      <c r="VNH13" s="318"/>
      <c r="VNI13" s="318"/>
      <c r="VNJ13" s="318"/>
      <c r="VNK13" s="318"/>
      <c r="VNL13" s="318"/>
      <c r="VNM13" s="318"/>
      <c r="VNN13" s="318"/>
      <c r="VNO13" s="318"/>
      <c r="VNP13" s="318"/>
      <c r="VNQ13" s="318"/>
      <c r="VNR13" s="318"/>
      <c r="VNS13" s="318"/>
      <c r="VNT13" s="318"/>
      <c r="VNU13" s="318"/>
      <c r="VNV13" s="318"/>
      <c r="VNW13" s="318"/>
      <c r="VNX13" s="318"/>
      <c r="VNY13" s="318"/>
      <c r="VNZ13" s="318"/>
      <c r="VOA13" s="318"/>
      <c r="VOB13" s="318"/>
      <c r="VOC13" s="318"/>
      <c r="VOD13" s="318"/>
      <c r="VOE13" s="318"/>
      <c r="VOF13" s="318"/>
      <c r="VOG13" s="318"/>
      <c r="VOH13" s="318"/>
      <c r="VOI13" s="318"/>
      <c r="VOJ13" s="318"/>
      <c r="VOK13" s="318"/>
      <c r="VOL13" s="318"/>
      <c r="VOM13" s="318"/>
      <c r="VON13" s="318"/>
      <c r="VOO13" s="318"/>
      <c r="VOP13" s="318"/>
      <c r="VOQ13" s="318"/>
      <c r="VOR13" s="318"/>
      <c r="VOS13" s="318"/>
      <c r="VOT13" s="318"/>
      <c r="VOU13" s="318"/>
      <c r="VOV13" s="318"/>
      <c r="VOW13" s="318"/>
      <c r="VOX13" s="318"/>
      <c r="VOY13" s="318"/>
      <c r="VOZ13" s="318"/>
      <c r="VPA13" s="318"/>
      <c r="VPB13" s="318"/>
      <c r="VPC13" s="318"/>
      <c r="VPD13" s="318"/>
      <c r="VPE13" s="318"/>
      <c r="VPF13" s="318"/>
      <c r="VPG13" s="318"/>
      <c r="VPH13" s="318"/>
      <c r="VPI13" s="318"/>
      <c r="VPJ13" s="318"/>
      <c r="VPK13" s="318"/>
      <c r="VPL13" s="318"/>
      <c r="VPM13" s="318"/>
      <c r="VPN13" s="318"/>
      <c r="VPO13" s="318"/>
      <c r="VPP13" s="318"/>
      <c r="VPQ13" s="318"/>
      <c r="VPR13" s="318"/>
      <c r="VPS13" s="318"/>
      <c r="VPT13" s="318"/>
      <c r="VPU13" s="318"/>
      <c r="VPV13" s="318"/>
      <c r="VPW13" s="318"/>
      <c r="VPX13" s="318"/>
      <c r="VPY13" s="318"/>
      <c r="VPZ13" s="318"/>
      <c r="VQA13" s="318"/>
      <c r="VQB13" s="318"/>
      <c r="VQC13" s="318"/>
      <c r="VQD13" s="318"/>
      <c r="VQE13" s="318"/>
      <c r="VQF13" s="318"/>
      <c r="VQG13" s="318"/>
      <c r="VQH13" s="318"/>
      <c r="VQI13" s="318"/>
      <c r="VQJ13" s="318"/>
      <c r="VQK13" s="318"/>
      <c r="VQL13" s="318"/>
      <c r="VQM13" s="318"/>
      <c r="VQN13" s="318"/>
      <c r="VQO13" s="318"/>
      <c r="VQP13" s="318"/>
      <c r="VQQ13" s="318"/>
      <c r="VQR13" s="318"/>
      <c r="VQS13" s="318"/>
      <c r="VQT13" s="318"/>
      <c r="VQU13" s="318"/>
      <c r="VQV13" s="318"/>
      <c r="VQW13" s="318"/>
      <c r="VQX13" s="318"/>
      <c r="VQY13" s="318"/>
      <c r="VQZ13" s="318"/>
      <c r="VRA13" s="318"/>
      <c r="VRB13" s="318"/>
      <c r="VRC13" s="318"/>
      <c r="VRD13" s="318"/>
      <c r="VRE13" s="318"/>
      <c r="VRF13" s="318"/>
      <c r="VRG13" s="318"/>
      <c r="VRH13" s="318"/>
      <c r="VRI13" s="318"/>
      <c r="VRJ13" s="318"/>
      <c r="VRK13" s="318"/>
      <c r="VRL13" s="318"/>
      <c r="VRM13" s="318"/>
      <c r="VRN13" s="318"/>
      <c r="VRO13" s="318"/>
      <c r="VRP13" s="318"/>
      <c r="VRQ13" s="318"/>
      <c r="VRR13" s="318"/>
      <c r="VRS13" s="318"/>
      <c r="VRT13" s="318"/>
      <c r="VRU13" s="318"/>
      <c r="VRV13" s="318"/>
      <c r="VRW13" s="318"/>
      <c r="VRX13" s="318"/>
      <c r="VRY13" s="318"/>
      <c r="VRZ13" s="318"/>
      <c r="VSA13" s="318"/>
      <c r="VSB13" s="318"/>
      <c r="VSC13" s="318"/>
      <c r="VSD13" s="318"/>
      <c r="VSE13" s="318"/>
      <c r="VSF13" s="318"/>
      <c r="VSG13" s="318"/>
      <c r="VSH13" s="318"/>
      <c r="VSI13" s="318"/>
      <c r="VSJ13" s="318"/>
      <c r="VSK13" s="318"/>
      <c r="VSL13" s="318"/>
      <c r="VSM13" s="318"/>
      <c r="VSN13" s="318"/>
      <c r="VSO13" s="318"/>
      <c r="VSP13" s="318"/>
      <c r="VSQ13" s="318"/>
      <c r="VSR13" s="318"/>
      <c r="VSS13" s="318"/>
      <c r="VST13" s="318"/>
      <c r="VSU13" s="318"/>
      <c r="VSV13" s="318"/>
      <c r="VSW13" s="318"/>
      <c r="VSX13" s="318"/>
      <c r="VSY13" s="318"/>
      <c r="VSZ13" s="318"/>
      <c r="VTA13" s="318"/>
      <c r="VTB13" s="318"/>
      <c r="VTC13" s="318"/>
      <c r="VTD13" s="318"/>
      <c r="VTE13" s="318"/>
      <c r="VTF13" s="318"/>
      <c r="VTG13" s="318"/>
      <c r="VTH13" s="318"/>
      <c r="VTI13" s="318"/>
      <c r="VTJ13" s="318"/>
      <c r="VTK13" s="318"/>
      <c r="VTL13" s="318"/>
      <c r="VTM13" s="318"/>
      <c r="VTN13" s="318"/>
      <c r="VTO13" s="318"/>
      <c r="VTP13" s="318"/>
      <c r="VTQ13" s="318"/>
      <c r="VTR13" s="318"/>
      <c r="VTS13" s="318"/>
      <c r="VTT13" s="318"/>
      <c r="VTU13" s="318"/>
      <c r="VTV13" s="318"/>
      <c r="VTW13" s="318"/>
      <c r="VTX13" s="318"/>
      <c r="VTY13" s="318"/>
      <c r="VTZ13" s="318"/>
      <c r="VUA13" s="318"/>
      <c r="VUB13" s="318"/>
      <c r="VUC13" s="318"/>
      <c r="VUD13" s="318"/>
      <c r="VUE13" s="318"/>
      <c r="VUF13" s="318"/>
      <c r="VUG13" s="318"/>
      <c r="VUH13" s="318"/>
      <c r="VUI13" s="318"/>
      <c r="VUJ13" s="318"/>
      <c r="VUK13" s="318"/>
      <c r="VUL13" s="318"/>
      <c r="VUM13" s="318"/>
      <c r="VUN13" s="318"/>
      <c r="VUO13" s="318"/>
      <c r="VUP13" s="318"/>
      <c r="VUQ13" s="318"/>
      <c r="VUR13" s="318"/>
      <c r="VUS13" s="318"/>
      <c r="VUT13" s="318"/>
      <c r="VUU13" s="318"/>
      <c r="VUV13" s="318"/>
      <c r="VUW13" s="318"/>
      <c r="VUX13" s="318"/>
      <c r="VUY13" s="318"/>
      <c r="VUZ13" s="318"/>
      <c r="VVA13" s="318"/>
      <c r="VVB13" s="318"/>
      <c r="VVC13" s="318"/>
      <c r="VVD13" s="318"/>
      <c r="VVE13" s="318"/>
      <c r="VVF13" s="318"/>
      <c r="VVG13" s="318"/>
      <c r="VVH13" s="318"/>
      <c r="VVI13" s="318"/>
      <c r="VVJ13" s="318"/>
      <c r="VVK13" s="318"/>
      <c r="VVL13" s="318"/>
      <c r="VVM13" s="318"/>
      <c r="VVN13" s="318"/>
      <c r="VVO13" s="318"/>
      <c r="VVP13" s="318"/>
      <c r="VVQ13" s="318"/>
      <c r="VVR13" s="318"/>
      <c r="VVS13" s="318"/>
      <c r="VVT13" s="318"/>
      <c r="VVU13" s="318"/>
      <c r="VVV13" s="318"/>
      <c r="VVW13" s="318"/>
      <c r="VVX13" s="318"/>
      <c r="VVY13" s="318"/>
      <c r="VVZ13" s="318"/>
      <c r="VWA13" s="318"/>
      <c r="VWB13" s="318"/>
      <c r="VWC13" s="318"/>
      <c r="VWD13" s="318"/>
      <c r="VWE13" s="318"/>
      <c r="VWF13" s="318"/>
      <c r="VWG13" s="318"/>
      <c r="VWH13" s="318"/>
      <c r="VWI13" s="318"/>
      <c r="VWJ13" s="318"/>
      <c r="VWK13" s="318"/>
      <c r="VWL13" s="318"/>
      <c r="VWM13" s="318"/>
      <c r="VWN13" s="318"/>
      <c r="VWO13" s="318"/>
      <c r="VWP13" s="318"/>
      <c r="VWQ13" s="318"/>
      <c r="VWR13" s="318"/>
      <c r="VWS13" s="318"/>
      <c r="VWT13" s="318"/>
      <c r="VWU13" s="318"/>
      <c r="VWV13" s="318"/>
      <c r="VWW13" s="318"/>
      <c r="VWX13" s="318"/>
      <c r="VWY13" s="318"/>
      <c r="VWZ13" s="318"/>
      <c r="VXA13" s="318"/>
      <c r="VXB13" s="318"/>
      <c r="VXC13" s="318"/>
      <c r="VXD13" s="318"/>
      <c r="VXE13" s="318"/>
      <c r="VXF13" s="318"/>
      <c r="VXG13" s="318"/>
      <c r="VXH13" s="318"/>
      <c r="VXI13" s="318"/>
      <c r="VXJ13" s="318"/>
      <c r="VXK13" s="318"/>
      <c r="VXL13" s="318"/>
      <c r="VXM13" s="318"/>
      <c r="VXN13" s="318"/>
      <c r="VXO13" s="318"/>
      <c r="VXP13" s="318"/>
      <c r="VXQ13" s="318"/>
      <c r="VXR13" s="318"/>
      <c r="VXS13" s="318"/>
      <c r="VXT13" s="318"/>
      <c r="VXU13" s="318"/>
      <c r="VXV13" s="318"/>
      <c r="VXW13" s="318"/>
      <c r="VXX13" s="318"/>
      <c r="VXY13" s="318"/>
      <c r="VXZ13" s="318"/>
      <c r="VYA13" s="318"/>
      <c r="VYB13" s="318"/>
      <c r="VYC13" s="318"/>
      <c r="VYD13" s="318"/>
      <c r="VYE13" s="318"/>
      <c r="VYF13" s="318"/>
      <c r="VYG13" s="318"/>
      <c r="VYH13" s="318"/>
      <c r="VYI13" s="318"/>
      <c r="VYJ13" s="318"/>
      <c r="VYK13" s="318"/>
      <c r="VYL13" s="318"/>
      <c r="VYM13" s="318"/>
      <c r="VYN13" s="318"/>
      <c r="VYO13" s="318"/>
      <c r="VYP13" s="318"/>
      <c r="VYQ13" s="318"/>
      <c r="VYR13" s="318"/>
      <c r="VYS13" s="318"/>
      <c r="VYT13" s="318"/>
      <c r="VYU13" s="318"/>
      <c r="VYV13" s="318"/>
      <c r="VYW13" s="318"/>
      <c r="VYX13" s="318"/>
      <c r="VYY13" s="318"/>
      <c r="VYZ13" s="318"/>
      <c r="VZA13" s="318"/>
      <c r="VZB13" s="318"/>
      <c r="VZC13" s="318"/>
      <c r="VZD13" s="318"/>
      <c r="VZE13" s="318"/>
      <c r="VZF13" s="318"/>
      <c r="VZG13" s="318"/>
      <c r="VZH13" s="318"/>
      <c r="VZI13" s="318"/>
      <c r="VZJ13" s="318"/>
      <c r="VZK13" s="318"/>
      <c r="VZL13" s="318"/>
      <c r="VZM13" s="318"/>
      <c r="VZN13" s="318"/>
      <c r="VZO13" s="318"/>
      <c r="VZP13" s="318"/>
      <c r="VZQ13" s="318"/>
      <c r="VZR13" s="318"/>
      <c r="VZS13" s="318"/>
      <c r="VZT13" s="318"/>
      <c r="VZU13" s="318"/>
      <c r="VZV13" s="318"/>
      <c r="VZW13" s="318"/>
      <c r="VZX13" s="318"/>
      <c r="VZY13" s="318"/>
      <c r="VZZ13" s="318"/>
      <c r="WAA13" s="318"/>
      <c r="WAB13" s="318"/>
      <c r="WAC13" s="318"/>
      <c r="WAD13" s="318"/>
      <c r="WAE13" s="318"/>
      <c r="WAF13" s="318"/>
      <c r="WAG13" s="318"/>
      <c r="WAH13" s="318"/>
      <c r="WAI13" s="318"/>
      <c r="WAJ13" s="318"/>
      <c r="WAK13" s="318"/>
      <c r="WAL13" s="318"/>
      <c r="WAM13" s="318"/>
      <c r="WAN13" s="318"/>
      <c r="WAO13" s="318"/>
      <c r="WAP13" s="318"/>
      <c r="WAQ13" s="318"/>
      <c r="WAR13" s="318"/>
      <c r="WAS13" s="318"/>
      <c r="WAT13" s="318"/>
      <c r="WAU13" s="318"/>
      <c r="WAV13" s="318"/>
      <c r="WAW13" s="318"/>
      <c r="WAX13" s="318"/>
      <c r="WAY13" s="318"/>
      <c r="WAZ13" s="318"/>
      <c r="WBA13" s="318"/>
      <c r="WBB13" s="318"/>
      <c r="WBC13" s="318"/>
      <c r="WBD13" s="318"/>
      <c r="WBE13" s="318"/>
      <c r="WBF13" s="318"/>
      <c r="WBG13" s="318"/>
      <c r="WBH13" s="318"/>
      <c r="WBI13" s="318"/>
      <c r="WBJ13" s="318"/>
      <c r="WBK13" s="318"/>
      <c r="WBL13" s="318"/>
      <c r="WBM13" s="318"/>
      <c r="WBN13" s="318"/>
      <c r="WBO13" s="318"/>
      <c r="WBP13" s="318"/>
      <c r="WBQ13" s="318"/>
      <c r="WBR13" s="318"/>
      <c r="WBS13" s="318"/>
      <c r="WBT13" s="318"/>
      <c r="WBU13" s="318"/>
      <c r="WBV13" s="318"/>
      <c r="WBW13" s="318"/>
      <c r="WBX13" s="318"/>
      <c r="WBY13" s="318"/>
      <c r="WBZ13" s="318"/>
      <c r="WCA13" s="318"/>
      <c r="WCB13" s="318"/>
      <c r="WCC13" s="318"/>
      <c r="WCD13" s="318"/>
      <c r="WCE13" s="318"/>
      <c r="WCF13" s="318"/>
      <c r="WCG13" s="318"/>
      <c r="WCH13" s="318"/>
      <c r="WCI13" s="318"/>
      <c r="WCJ13" s="318"/>
      <c r="WCK13" s="318"/>
      <c r="WCL13" s="318"/>
      <c r="WCM13" s="318"/>
      <c r="WCN13" s="318"/>
      <c r="WCO13" s="318"/>
      <c r="WCP13" s="318"/>
      <c r="WCQ13" s="318"/>
      <c r="WCR13" s="318"/>
      <c r="WCS13" s="318"/>
      <c r="WCT13" s="318"/>
      <c r="WCU13" s="318"/>
      <c r="WCV13" s="318"/>
      <c r="WCW13" s="318"/>
      <c r="WCX13" s="318"/>
      <c r="WCY13" s="318"/>
      <c r="WCZ13" s="318"/>
      <c r="WDA13" s="318"/>
      <c r="WDB13" s="318"/>
      <c r="WDC13" s="318"/>
      <c r="WDD13" s="318"/>
      <c r="WDE13" s="318"/>
      <c r="WDF13" s="318"/>
      <c r="WDG13" s="318"/>
      <c r="WDH13" s="318"/>
      <c r="WDI13" s="318"/>
      <c r="WDJ13" s="318"/>
      <c r="WDK13" s="318"/>
      <c r="WDL13" s="318"/>
      <c r="WDM13" s="318"/>
      <c r="WDN13" s="318"/>
      <c r="WDO13" s="318"/>
      <c r="WDP13" s="318"/>
      <c r="WDQ13" s="318"/>
      <c r="WDR13" s="318"/>
      <c r="WDS13" s="318"/>
      <c r="WDT13" s="318"/>
      <c r="WDU13" s="318"/>
      <c r="WDV13" s="318"/>
      <c r="WDW13" s="318"/>
      <c r="WDX13" s="318"/>
      <c r="WDY13" s="318"/>
      <c r="WDZ13" s="318"/>
      <c r="WEA13" s="318"/>
      <c r="WEB13" s="318"/>
      <c r="WEC13" s="318"/>
      <c r="WED13" s="318"/>
      <c r="WEE13" s="318"/>
      <c r="WEF13" s="318"/>
      <c r="WEG13" s="318"/>
      <c r="WEH13" s="318"/>
      <c r="WEI13" s="318"/>
      <c r="WEJ13" s="318"/>
      <c r="WEK13" s="318"/>
      <c r="WEL13" s="318"/>
      <c r="WEM13" s="318"/>
      <c r="WEN13" s="318"/>
      <c r="WEO13" s="318"/>
      <c r="WEP13" s="318"/>
      <c r="WEQ13" s="318"/>
      <c r="WER13" s="318"/>
      <c r="WES13" s="318"/>
      <c r="WET13" s="318"/>
      <c r="WEU13" s="318"/>
      <c r="WEV13" s="318"/>
      <c r="WEW13" s="318"/>
      <c r="WEX13" s="318"/>
      <c r="WEY13" s="318"/>
      <c r="WEZ13" s="318"/>
      <c r="WFA13" s="318"/>
      <c r="WFB13" s="318"/>
      <c r="WFC13" s="318"/>
      <c r="WFD13" s="318"/>
      <c r="WFE13" s="318"/>
      <c r="WFF13" s="318"/>
      <c r="WFG13" s="318"/>
      <c r="WFH13" s="318"/>
      <c r="WFI13" s="318"/>
      <c r="WFJ13" s="318"/>
      <c r="WFK13" s="318"/>
      <c r="WFL13" s="318"/>
      <c r="WFM13" s="318"/>
      <c r="WFN13" s="318"/>
      <c r="WFO13" s="318"/>
      <c r="WFP13" s="318"/>
      <c r="WFQ13" s="318"/>
      <c r="WFR13" s="318"/>
      <c r="WFS13" s="318"/>
      <c r="WFT13" s="318"/>
      <c r="WFU13" s="318"/>
      <c r="WFV13" s="318"/>
      <c r="WFW13" s="318"/>
      <c r="WFX13" s="318"/>
      <c r="WFY13" s="318"/>
      <c r="WFZ13" s="318"/>
      <c r="WGA13" s="318"/>
      <c r="WGB13" s="318"/>
      <c r="WGC13" s="318"/>
      <c r="WGD13" s="318"/>
      <c r="WGE13" s="318"/>
      <c r="WGF13" s="318"/>
      <c r="WGG13" s="318"/>
      <c r="WGH13" s="318"/>
      <c r="WGI13" s="318"/>
      <c r="WGJ13" s="318"/>
      <c r="WGK13" s="318"/>
      <c r="WGL13" s="318"/>
      <c r="WGM13" s="318"/>
      <c r="WGN13" s="318"/>
      <c r="WGO13" s="318"/>
      <c r="WGP13" s="318"/>
      <c r="WGQ13" s="318"/>
      <c r="WGR13" s="318"/>
      <c r="WGS13" s="318"/>
      <c r="WGT13" s="318"/>
      <c r="WGU13" s="318"/>
      <c r="WGV13" s="318"/>
      <c r="WGW13" s="318"/>
      <c r="WGX13" s="318"/>
      <c r="WGY13" s="318"/>
      <c r="WGZ13" s="318"/>
      <c r="WHA13" s="318"/>
      <c r="WHB13" s="318"/>
      <c r="WHC13" s="318"/>
      <c r="WHD13" s="318"/>
      <c r="WHE13" s="318"/>
      <c r="WHF13" s="318"/>
      <c r="WHG13" s="318"/>
      <c r="WHH13" s="318"/>
      <c r="WHI13" s="318"/>
      <c r="WHJ13" s="318"/>
      <c r="WHK13" s="318"/>
      <c r="WHL13" s="318"/>
      <c r="WHM13" s="318"/>
      <c r="WHN13" s="318"/>
      <c r="WHO13" s="318"/>
      <c r="WHP13" s="318"/>
      <c r="WHQ13" s="318"/>
      <c r="WHR13" s="318"/>
      <c r="WHS13" s="318"/>
      <c r="WHT13" s="318"/>
      <c r="WHU13" s="318"/>
      <c r="WHV13" s="318"/>
      <c r="WHW13" s="318"/>
      <c r="WHX13" s="318"/>
      <c r="WHY13" s="318"/>
      <c r="WHZ13" s="318"/>
      <c r="WIA13" s="318"/>
      <c r="WIB13" s="318"/>
      <c r="WIC13" s="318"/>
      <c r="WID13" s="318"/>
      <c r="WIE13" s="318"/>
      <c r="WIF13" s="318"/>
      <c r="WIG13" s="318"/>
      <c r="WIH13" s="318"/>
      <c r="WII13" s="318"/>
      <c r="WIJ13" s="318"/>
      <c r="WIK13" s="318"/>
      <c r="WIL13" s="318"/>
      <c r="WIM13" s="318"/>
      <c r="WIN13" s="318"/>
      <c r="WIO13" s="318"/>
      <c r="WIP13" s="318"/>
      <c r="WIQ13" s="318"/>
      <c r="WIR13" s="318"/>
      <c r="WIS13" s="318"/>
      <c r="WIT13" s="318"/>
      <c r="WIU13" s="318"/>
      <c r="WIV13" s="318"/>
      <c r="WIW13" s="318"/>
      <c r="WIX13" s="318"/>
      <c r="WIY13" s="318"/>
      <c r="WIZ13" s="318"/>
      <c r="WJA13" s="318"/>
      <c r="WJB13" s="318"/>
      <c r="WJC13" s="318"/>
      <c r="WJD13" s="318"/>
      <c r="WJE13" s="318"/>
      <c r="WJF13" s="318"/>
      <c r="WJG13" s="318"/>
      <c r="WJH13" s="318"/>
      <c r="WJI13" s="318"/>
      <c r="WJJ13" s="318"/>
      <c r="WJK13" s="318"/>
      <c r="WJL13" s="318"/>
      <c r="WJM13" s="318"/>
      <c r="WJN13" s="318"/>
      <c r="WJO13" s="318"/>
      <c r="WJP13" s="318"/>
      <c r="WJQ13" s="318"/>
      <c r="WJR13" s="318"/>
      <c r="WJS13" s="318"/>
      <c r="WJT13" s="318"/>
      <c r="WJU13" s="318"/>
      <c r="WJV13" s="318"/>
      <c r="WJW13" s="318"/>
      <c r="WJX13" s="318"/>
      <c r="WJY13" s="318"/>
      <c r="WJZ13" s="318"/>
      <c r="WKA13" s="318"/>
      <c r="WKB13" s="318"/>
      <c r="WKC13" s="318"/>
      <c r="WKD13" s="318"/>
      <c r="WKE13" s="318"/>
      <c r="WKF13" s="318"/>
      <c r="WKG13" s="318"/>
      <c r="WKH13" s="318"/>
      <c r="WKI13" s="318"/>
      <c r="WKJ13" s="318"/>
      <c r="WKK13" s="318"/>
      <c r="WKL13" s="318"/>
      <c r="WKM13" s="318"/>
      <c r="WKN13" s="318"/>
      <c r="WKO13" s="318"/>
      <c r="WKP13" s="318"/>
      <c r="WKQ13" s="318"/>
      <c r="WKR13" s="318"/>
      <c r="WKS13" s="318"/>
      <c r="WKT13" s="318"/>
      <c r="WKU13" s="318"/>
      <c r="WKV13" s="318"/>
      <c r="WKW13" s="318"/>
      <c r="WKX13" s="318"/>
      <c r="WKY13" s="318"/>
      <c r="WKZ13" s="318"/>
      <c r="WLA13" s="318"/>
      <c r="WLB13" s="318"/>
      <c r="WLC13" s="318"/>
      <c r="WLD13" s="318"/>
      <c r="WLE13" s="318"/>
      <c r="WLF13" s="318"/>
      <c r="WLG13" s="318"/>
      <c r="WLH13" s="318"/>
      <c r="WLI13" s="318"/>
      <c r="WLJ13" s="318"/>
      <c r="WLK13" s="318"/>
      <c r="WLL13" s="318"/>
      <c r="WLM13" s="318"/>
      <c r="WLN13" s="318"/>
      <c r="WLO13" s="318"/>
      <c r="WLP13" s="318"/>
      <c r="WLQ13" s="318"/>
      <c r="WLR13" s="318"/>
      <c r="WLS13" s="318"/>
      <c r="WLT13" s="318"/>
      <c r="WLU13" s="318"/>
      <c r="WLV13" s="318"/>
      <c r="WLW13" s="318"/>
      <c r="WLX13" s="318"/>
      <c r="WLY13" s="318"/>
      <c r="WLZ13" s="318"/>
      <c r="WMA13" s="318"/>
      <c r="WMB13" s="318"/>
      <c r="WMC13" s="318"/>
      <c r="WMD13" s="318"/>
      <c r="WME13" s="318"/>
      <c r="WMF13" s="318"/>
      <c r="WMG13" s="318"/>
      <c r="WMH13" s="318"/>
      <c r="WMI13" s="318"/>
      <c r="WMJ13" s="318"/>
      <c r="WMK13" s="318"/>
      <c r="WML13" s="318"/>
      <c r="WMM13" s="318"/>
      <c r="WMN13" s="318"/>
      <c r="WMO13" s="318"/>
      <c r="WMP13" s="318"/>
      <c r="WMQ13" s="318"/>
      <c r="WMR13" s="318"/>
      <c r="WMS13" s="318"/>
      <c r="WMT13" s="318"/>
      <c r="WMU13" s="318"/>
      <c r="WMV13" s="318"/>
      <c r="WMW13" s="318"/>
      <c r="WMX13" s="318"/>
      <c r="WMY13" s="318"/>
      <c r="WMZ13" s="318"/>
      <c r="WNA13" s="318"/>
      <c r="WNB13" s="318"/>
      <c r="WNC13" s="318"/>
      <c r="WND13" s="318"/>
      <c r="WNE13" s="318"/>
      <c r="WNF13" s="318"/>
      <c r="WNG13" s="318"/>
      <c r="WNH13" s="318"/>
      <c r="WNI13" s="318"/>
      <c r="WNJ13" s="318"/>
      <c r="WNK13" s="318"/>
      <c r="WNL13" s="318"/>
      <c r="WNM13" s="318"/>
      <c r="WNN13" s="318"/>
      <c r="WNO13" s="318"/>
      <c r="WNP13" s="318"/>
      <c r="WNQ13" s="318"/>
      <c r="WNR13" s="318"/>
      <c r="WNS13" s="318"/>
      <c r="WNT13" s="318"/>
      <c r="WNU13" s="318"/>
      <c r="WNV13" s="318"/>
      <c r="WNW13" s="318"/>
      <c r="WNX13" s="318"/>
      <c r="WNY13" s="318"/>
      <c r="WNZ13" s="318"/>
      <c r="WOA13" s="318"/>
      <c r="WOB13" s="318"/>
      <c r="WOC13" s="318"/>
      <c r="WOD13" s="318"/>
      <c r="WOE13" s="318"/>
      <c r="WOF13" s="318"/>
      <c r="WOG13" s="318"/>
      <c r="WOH13" s="318"/>
      <c r="WOI13" s="318"/>
      <c r="WOJ13" s="318"/>
      <c r="WOK13" s="318"/>
      <c r="WOL13" s="318"/>
      <c r="WOM13" s="318"/>
      <c r="WON13" s="318"/>
      <c r="WOO13" s="318"/>
      <c r="WOP13" s="318"/>
      <c r="WOQ13" s="318"/>
      <c r="WOR13" s="318"/>
      <c r="WOS13" s="318"/>
      <c r="WOT13" s="318"/>
      <c r="WOU13" s="318"/>
      <c r="WOV13" s="318"/>
      <c r="WOW13" s="318"/>
      <c r="WOX13" s="318"/>
      <c r="WOY13" s="318"/>
      <c r="WOZ13" s="318"/>
      <c r="WPA13" s="318"/>
      <c r="WPB13" s="318"/>
      <c r="WPC13" s="318"/>
      <c r="WPD13" s="318"/>
      <c r="WPE13" s="318"/>
      <c r="WPF13" s="318"/>
      <c r="WPG13" s="318"/>
      <c r="WPH13" s="318"/>
      <c r="WPI13" s="318"/>
      <c r="WPJ13" s="318"/>
      <c r="WPK13" s="318"/>
      <c r="WPL13" s="318"/>
      <c r="WPM13" s="318"/>
      <c r="WPN13" s="318"/>
      <c r="WPO13" s="318"/>
      <c r="WPP13" s="318"/>
      <c r="WPQ13" s="318"/>
      <c r="WPR13" s="318"/>
      <c r="WPS13" s="318"/>
      <c r="WPT13" s="318"/>
      <c r="WPU13" s="318"/>
      <c r="WPV13" s="318"/>
      <c r="WPW13" s="318"/>
      <c r="WPX13" s="318"/>
      <c r="WPY13" s="318"/>
      <c r="WPZ13" s="318"/>
      <c r="WQA13" s="318"/>
      <c r="WQB13" s="318"/>
      <c r="WQC13" s="318"/>
      <c r="WQD13" s="318"/>
      <c r="WQE13" s="318"/>
      <c r="WQF13" s="318"/>
      <c r="WQG13" s="318"/>
      <c r="WQH13" s="318"/>
      <c r="WQI13" s="318"/>
      <c r="WQJ13" s="318"/>
      <c r="WQK13" s="318"/>
      <c r="WQL13" s="318"/>
      <c r="WQM13" s="318"/>
      <c r="WQN13" s="318"/>
      <c r="WQO13" s="318"/>
      <c r="WQP13" s="318"/>
      <c r="WQQ13" s="318"/>
      <c r="WQR13" s="318"/>
      <c r="WQS13" s="318"/>
      <c r="WQT13" s="318"/>
      <c r="WQU13" s="318"/>
      <c r="WQV13" s="318"/>
      <c r="WQW13" s="318"/>
      <c r="WQX13" s="318"/>
      <c r="WQY13" s="318"/>
      <c r="WQZ13" s="318"/>
      <c r="WRA13" s="318"/>
      <c r="WRB13" s="318"/>
      <c r="WRC13" s="318"/>
      <c r="WRD13" s="318"/>
      <c r="WRE13" s="318"/>
      <c r="WRF13" s="318"/>
      <c r="WRG13" s="318"/>
      <c r="WRH13" s="318"/>
      <c r="WRI13" s="318"/>
      <c r="WRJ13" s="318"/>
      <c r="WRK13" s="318"/>
      <c r="WRL13" s="318"/>
      <c r="WRM13" s="318"/>
      <c r="WRN13" s="318"/>
      <c r="WRO13" s="318"/>
      <c r="WRP13" s="318"/>
      <c r="WRQ13" s="318"/>
      <c r="WRR13" s="318"/>
      <c r="WRS13" s="318"/>
      <c r="WRT13" s="318"/>
      <c r="WRU13" s="318"/>
      <c r="WRV13" s="318"/>
      <c r="WRW13" s="318"/>
      <c r="WRX13" s="318"/>
      <c r="WRY13" s="318"/>
      <c r="WRZ13" s="318"/>
      <c r="WSA13" s="318"/>
      <c r="WSB13" s="318"/>
      <c r="WSC13" s="318"/>
      <c r="WSD13" s="318"/>
      <c r="WSE13" s="318"/>
      <c r="WSF13" s="318"/>
      <c r="WSG13" s="318"/>
      <c r="WSH13" s="318"/>
      <c r="WSI13" s="318"/>
      <c r="WSJ13" s="318"/>
      <c r="WSK13" s="318"/>
      <c r="WSL13" s="318"/>
      <c r="WSM13" s="318"/>
      <c r="WSN13" s="318"/>
      <c r="WSO13" s="318"/>
      <c r="WSP13" s="318"/>
      <c r="WSQ13" s="318"/>
      <c r="WSR13" s="318"/>
      <c r="WSS13" s="318"/>
      <c r="WST13" s="318"/>
      <c r="WSU13" s="318"/>
      <c r="WSV13" s="318"/>
      <c r="WSW13" s="318"/>
      <c r="WSX13" s="318"/>
      <c r="WSY13" s="318"/>
      <c r="WSZ13" s="318"/>
      <c r="WTA13" s="318"/>
      <c r="WTB13" s="318"/>
      <c r="WTC13" s="318"/>
      <c r="WTD13" s="318"/>
      <c r="WTE13" s="318"/>
      <c r="WTF13" s="318"/>
      <c r="WTG13" s="318"/>
      <c r="WTH13" s="318"/>
      <c r="WTI13" s="318"/>
      <c r="WTJ13" s="318"/>
      <c r="WTK13" s="318"/>
      <c r="WTL13" s="318"/>
      <c r="WTM13" s="318"/>
      <c r="WTN13" s="318"/>
      <c r="WTO13" s="318"/>
      <c r="WTP13" s="318"/>
      <c r="WTQ13" s="318"/>
      <c r="WTR13" s="318"/>
      <c r="WTS13" s="318"/>
      <c r="WTT13" s="318"/>
      <c r="WTU13" s="318"/>
      <c r="WTV13" s="318"/>
      <c r="WTW13" s="318"/>
      <c r="WTX13" s="318"/>
      <c r="WTY13" s="318"/>
      <c r="WTZ13" s="318"/>
      <c r="WUA13" s="318"/>
      <c r="WUB13" s="318"/>
      <c r="WUC13" s="318"/>
      <c r="WUD13" s="318"/>
      <c r="WUE13" s="318"/>
      <c r="WUF13" s="318"/>
      <c r="WUG13" s="318"/>
      <c r="WUH13" s="318"/>
      <c r="WUI13" s="318"/>
      <c r="WUJ13" s="318"/>
      <c r="WUK13" s="318"/>
      <c r="WUL13" s="318"/>
      <c r="WUM13" s="318"/>
      <c r="WUN13" s="318"/>
      <c r="WUO13" s="318"/>
      <c r="WUP13" s="318"/>
      <c r="WUQ13" s="318"/>
      <c r="WUR13" s="318"/>
      <c r="WUS13" s="318"/>
      <c r="WUT13" s="318"/>
      <c r="WUU13" s="318"/>
      <c r="WUV13" s="318"/>
      <c r="WUW13" s="318"/>
      <c r="WUX13" s="318"/>
      <c r="WUY13" s="318"/>
      <c r="WUZ13" s="318"/>
      <c r="WVA13" s="318"/>
      <c r="WVB13" s="318"/>
      <c r="WVC13" s="318"/>
      <c r="WVD13" s="318"/>
      <c r="WVE13" s="318"/>
      <c r="WVF13" s="318"/>
      <c r="WVG13" s="318"/>
      <c r="WVH13" s="318"/>
      <c r="WVI13" s="318"/>
      <c r="WVJ13" s="318"/>
      <c r="WVK13" s="318"/>
      <c r="WVL13" s="318"/>
      <c r="WVM13" s="318"/>
      <c r="WVN13" s="318"/>
    </row>
    <row r="14" spans="1:16134" ht="12.75" customHeight="1">
      <c r="A14" s="7"/>
      <c r="B14" s="7"/>
      <c r="C14" s="7"/>
      <c r="D14" s="7"/>
      <c r="E14" s="7"/>
      <c r="F14" s="7"/>
      <c r="G14" s="7"/>
      <c r="H14" s="7"/>
      <c r="I14" s="7"/>
      <c r="K14" s="1269"/>
    </row>
    <row r="15" spans="1:16134" ht="12.75" customHeight="1">
      <c r="A15" s="7"/>
      <c r="B15" s="7"/>
      <c r="C15" s="7"/>
      <c r="D15" s="7"/>
      <c r="E15" s="7"/>
      <c r="F15" s="7"/>
      <c r="G15" s="7"/>
      <c r="H15" s="7"/>
      <c r="I15" s="7"/>
      <c r="K15" s="1269"/>
    </row>
    <row r="16" spans="1:16134" s="1271" customFormat="1" ht="12.75" customHeight="1">
      <c r="A16" s="23" t="s">
        <v>4241</v>
      </c>
      <c r="B16" s="7"/>
      <c r="C16" s="7"/>
      <c r="D16" s="7"/>
      <c r="E16" s="7"/>
      <c r="F16" s="7"/>
      <c r="G16" s="7"/>
      <c r="H16" s="7"/>
      <c r="I16" s="7"/>
      <c r="J16" s="318"/>
      <c r="K16" s="1269"/>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8"/>
      <c r="OF16" s="318"/>
      <c r="OG16" s="318"/>
      <c r="OH16" s="318"/>
      <c r="OI16" s="318"/>
      <c r="OJ16" s="318"/>
      <c r="OK16" s="318"/>
      <c r="OL16" s="318"/>
      <c r="OM16" s="318"/>
      <c r="ON16" s="318"/>
      <c r="OO16" s="318"/>
      <c r="OP16" s="318"/>
      <c r="OQ16" s="318"/>
      <c r="OR16" s="318"/>
      <c r="OS16" s="318"/>
      <c r="OT16" s="318"/>
      <c r="OU16" s="318"/>
      <c r="OV16" s="318"/>
      <c r="OW16" s="318"/>
      <c r="OX16" s="318"/>
      <c r="OY16" s="318"/>
      <c r="OZ16" s="318"/>
      <c r="PA16" s="318"/>
      <c r="PB16" s="318"/>
      <c r="PC16" s="318"/>
      <c r="PD16" s="318"/>
      <c r="PE16" s="318"/>
      <c r="PF16" s="318"/>
      <c r="PG16" s="318"/>
      <c r="PH16" s="318"/>
      <c r="PI16" s="318"/>
      <c r="PJ16" s="318"/>
      <c r="PK16" s="318"/>
      <c r="PL16" s="318"/>
      <c r="PM16" s="318"/>
      <c r="PN16" s="318"/>
      <c r="PO16" s="318"/>
      <c r="PP16" s="318"/>
      <c r="PQ16" s="318"/>
      <c r="PR16" s="318"/>
      <c r="PS16" s="318"/>
      <c r="PT16" s="318"/>
      <c r="PU16" s="318"/>
      <c r="PV16" s="318"/>
      <c r="PW16" s="318"/>
      <c r="PX16" s="318"/>
      <c r="PY16" s="318"/>
      <c r="PZ16" s="318"/>
      <c r="QA16" s="318"/>
      <c r="QB16" s="318"/>
      <c r="QC16" s="318"/>
      <c r="QD16" s="318"/>
      <c r="QE16" s="318"/>
      <c r="QF16" s="318"/>
      <c r="QG16" s="318"/>
      <c r="QH16" s="318"/>
      <c r="QI16" s="318"/>
      <c r="QJ16" s="318"/>
      <c r="QK16" s="318"/>
      <c r="QL16" s="318"/>
      <c r="QM16" s="318"/>
      <c r="QN16" s="318"/>
      <c r="QO16" s="318"/>
      <c r="QP16" s="318"/>
      <c r="QQ16" s="318"/>
      <c r="QR16" s="318"/>
      <c r="QS16" s="318"/>
      <c r="QT16" s="318"/>
      <c r="QU16" s="318"/>
      <c r="QV16" s="318"/>
      <c r="QW16" s="318"/>
      <c r="QX16" s="318"/>
      <c r="QY16" s="318"/>
      <c r="QZ16" s="318"/>
      <c r="RA16" s="318"/>
      <c r="RB16" s="318"/>
      <c r="RC16" s="318"/>
      <c r="RD16" s="318"/>
      <c r="RE16" s="318"/>
      <c r="RF16" s="318"/>
      <c r="RG16" s="318"/>
      <c r="RH16" s="318"/>
      <c r="RI16" s="318"/>
      <c r="RJ16" s="318"/>
      <c r="RK16" s="318"/>
      <c r="RL16" s="318"/>
      <c r="RM16" s="318"/>
      <c r="RN16" s="318"/>
      <c r="RO16" s="318"/>
      <c r="RP16" s="318"/>
      <c r="RQ16" s="318"/>
      <c r="RR16" s="318"/>
      <c r="RS16" s="318"/>
      <c r="RT16" s="318"/>
      <c r="RU16" s="318"/>
      <c r="RV16" s="318"/>
      <c r="RW16" s="318"/>
      <c r="RX16" s="318"/>
      <c r="RY16" s="318"/>
      <c r="RZ16" s="318"/>
      <c r="SA16" s="318"/>
      <c r="SB16" s="318"/>
      <c r="SC16" s="318"/>
      <c r="SD16" s="318"/>
      <c r="SE16" s="318"/>
      <c r="SF16" s="318"/>
      <c r="SG16" s="318"/>
      <c r="SH16" s="318"/>
      <c r="SI16" s="318"/>
      <c r="SJ16" s="318"/>
      <c r="SK16" s="318"/>
      <c r="SL16" s="318"/>
      <c r="SM16" s="318"/>
      <c r="SN16" s="318"/>
      <c r="SO16" s="318"/>
      <c r="SP16" s="318"/>
      <c r="SQ16" s="318"/>
      <c r="SR16" s="318"/>
      <c r="SS16" s="318"/>
      <c r="ST16" s="318"/>
      <c r="SU16" s="318"/>
      <c r="SV16" s="318"/>
      <c r="SW16" s="318"/>
      <c r="SX16" s="318"/>
      <c r="SY16" s="318"/>
      <c r="SZ16" s="318"/>
      <c r="TA16" s="318"/>
      <c r="TB16" s="318"/>
      <c r="TC16" s="318"/>
      <c r="TD16" s="318"/>
      <c r="TE16" s="318"/>
      <c r="TF16" s="318"/>
      <c r="TG16" s="318"/>
      <c r="TH16" s="318"/>
      <c r="TI16" s="318"/>
      <c r="TJ16" s="318"/>
      <c r="TK16" s="318"/>
      <c r="TL16" s="318"/>
      <c r="TM16" s="318"/>
      <c r="TN16" s="318"/>
      <c r="TO16" s="318"/>
      <c r="TP16" s="318"/>
      <c r="TQ16" s="318"/>
      <c r="TR16" s="318"/>
      <c r="TS16" s="318"/>
      <c r="TT16" s="318"/>
      <c r="TU16" s="318"/>
      <c r="TV16" s="318"/>
      <c r="TW16" s="318"/>
      <c r="TX16" s="318"/>
      <c r="TY16" s="318"/>
      <c r="TZ16" s="318"/>
      <c r="UA16" s="318"/>
      <c r="UB16" s="318"/>
      <c r="UC16" s="318"/>
      <c r="UD16" s="318"/>
      <c r="UE16" s="318"/>
      <c r="UF16" s="318"/>
      <c r="UG16" s="318"/>
      <c r="UH16" s="318"/>
      <c r="UI16" s="318"/>
      <c r="UJ16" s="318"/>
      <c r="UK16" s="318"/>
      <c r="UL16" s="318"/>
      <c r="UM16" s="318"/>
      <c r="UN16" s="318"/>
      <c r="UO16" s="318"/>
      <c r="UP16" s="318"/>
      <c r="UQ16" s="318"/>
      <c r="UR16" s="318"/>
      <c r="US16" s="318"/>
      <c r="UT16" s="318"/>
      <c r="UU16" s="318"/>
      <c r="UV16" s="318"/>
      <c r="UW16" s="318"/>
      <c r="UX16" s="318"/>
      <c r="UY16" s="318"/>
      <c r="UZ16" s="318"/>
      <c r="VA16" s="318"/>
      <c r="VB16" s="318"/>
      <c r="VC16" s="318"/>
      <c r="VD16" s="318"/>
      <c r="VE16" s="318"/>
      <c r="VF16" s="318"/>
      <c r="VG16" s="318"/>
      <c r="VH16" s="318"/>
      <c r="VI16" s="318"/>
      <c r="VJ16" s="318"/>
      <c r="VK16" s="318"/>
      <c r="VL16" s="318"/>
      <c r="VM16" s="318"/>
      <c r="VN16" s="318"/>
      <c r="VO16" s="318"/>
      <c r="VP16" s="318"/>
      <c r="VQ16" s="318"/>
      <c r="VR16" s="318"/>
      <c r="VS16" s="318"/>
      <c r="VT16" s="318"/>
      <c r="VU16" s="318"/>
      <c r="VV16" s="318"/>
      <c r="VW16" s="318"/>
      <c r="VX16" s="318"/>
      <c r="VY16" s="318"/>
      <c r="VZ16" s="318"/>
      <c r="WA16" s="318"/>
      <c r="WB16" s="318"/>
      <c r="WC16" s="318"/>
      <c r="WD16" s="318"/>
      <c r="WE16" s="318"/>
      <c r="WF16" s="318"/>
      <c r="WG16" s="318"/>
      <c r="WH16" s="318"/>
      <c r="WI16" s="318"/>
      <c r="WJ16" s="318"/>
      <c r="WK16" s="318"/>
      <c r="WL16" s="318"/>
      <c r="WM16" s="318"/>
      <c r="WN16" s="318"/>
      <c r="WO16" s="318"/>
      <c r="WP16" s="318"/>
      <c r="WQ16" s="318"/>
      <c r="WR16" s="318"/>
      <c r="WS16" s="318"/>
      <c r="WT16" s="318"/>
      <c r="WU16" s="318"/>
      <c r="WV16" s="318"/>
      <c r="WW16" s="318"/>
      <c r="WX16" s="318"/>
      <c r="WY16" s="318"/>
      <c r="WZ16" s="318"/>
      <c r="XA16" s="318"/>
      <c r="XB16" s="318"/>
      <c r="XC16" s="318"/>
      <c r="XD16" s="318"/>
      <c r="XE16" s="318"/>
      <c r="XF16" s="318"/>
      <c r="XG16" s="318"/>
      <c r="XH16" s="318"/>
      <c r="XI16" s="318"/>
      <c r="XJ16" s="318"/>
      <c r="XK16" s="318"/>
      <c r="XL16" s="318"/>
      <c r="XM16" s="318"/>
      <c r="XN16" s="318"/>
      <c r="XO16" s="318"/>
      <c r="XP16" s="318"/>
      <c r="XQ16" s="318"/>
      <c r="XR16" s="318"/>
      <c r="XS16" s="318"/>
      <c r="XT16" s="318"/>
      <c r="XU16" s="318"/>
      <c r="XV16" s="318"/>
      <c r="XW16" s="318"/>
      <c r="XX16" s="318"/>
      <c r="XY16" s="318"/>
      <c r="XZ16" s="318"/>
      <c r="YA16" s="318"/>
      <c r="YB16" s="318"/>
      <c r="YC16" s="318"/>
      <c r="YD16" s="318"/>
      <c r="YE16" s="318"/>
      <c r="YF16" s="318"/>
      <c r="YG16" s="318"/>
      <c r="YH16" s="318"/>
      <c r="YI16" s="318"/>
      <c r="YJ16" s="318"/>
      <c r="YK16" s="318"/>
      <c r="YL16" s="318"/>
      <c r="YM16" s="318"/>
      <c r="YN16" s="318"/>
      <c r="YO16" s="318"/>
      <c r="YP16" s="318"/>
      <c r="YQ16" s="318"/>
      <c r="YR16" s="318"/>
      <c r="YS16" s="318"/>
      <c r="YT16" s="318"/>
      <c r="YU16" s="318"/>
      <c r="YV16" s="318"/>
      <c r="YW16" s="318"/>
      <c r="YX16" s="318"/>
      <c r="YY16" s="318"/>
      <c r="YZ16" s="318"/>
      <c r="ZA16" s="318"/>
      <c r="ZB16" s="318"/>
      <c r="ZC16" s="318"/>
      <c r="ZD16" s="318"/>
      <c r="ZE16" s="318"/>
      <c r="ZF16" s="318"/>
      <c r="ZG16" s="318"/>
      <c r="ZH16" s="318"/>
      <c r="ZI16" s="318"/>
      <c r="ZJ16" s="318"/>
      <c r="ZK16" s="318"/>
      <c r="ZL16" s="318"/>
      <c r="ZM16" s="318"/>
      <c r="ZN16" s="318"/>
      <c r="ZO16" s="318"/>
      <c r="ZP16" s="318"/>
      <c r="ZQ16" s="318"/>
      <c r="ZR16" s="318"/>
      <c r="ZS16" s="318"/>
      <c r="ZT16" s="318"/>
      <c r="ZU16" s="318"/>
      <c r="ZV16" s="318"/>
      <c r="ZW16" s="318"/>
      <c r="ZX16" s="318"/>
      <c r="ZY16" s="318"/>
      <c r="ZZ16" s="318"/>
      <c r="AAA16" s="318"/>
      <c r="AAB16" s="318"/>
      <c r="AAC16" s="318"/>
      <c r="AAD16" s="318"/>
      <c r="AAE16" s="318"/>
      <c r="AAF16" s="318"/>
      <c r="AAG16" s="318"/>
      <c r="AAH16" s="318"/>
      <c r="AAI16" s="318"/>
      <c r="AAJ16" s="318"/>
      <c r="AAK16" s="318"/>
      <c r="AAL16" s="318"/>
      <c r="AAM16" s="318"/>
      <c r="AAN16" s="318"/>
      <c r="AAO16" s="318"/>
      <c r="AAP16" s="318"/>
      <c r="AAQ16" s="318"/>
      <c r="AAR16" s="318"/>
      <c r="AAS16" s="318"/>
      <c r="AAT16" s="318"/>
      <c r="AAU16" s="318"/>
      <c r="AAV16" s="318"/>
      <c r="AAW16" s="318"/>
      <c r="AAX16" s="318"/>
      <c r="AAY16" s="318"/>
      <c r="AAZ16" s="318"/>
      <c r="ABA16" s="318"/>
      <c r="ABB16" s="318"/>
      <c r="ABC16" s="318"/>
      <c r="ABD16" s="318"/>
      <c r="ABE16" s="318"/>
      <c r="ABF16" s="318"/>
      <c r="ABG16" s="318"/>
      <c r="ABH16" s="318"/>
      <c r="ABI16" s="318"/>
      <c r="ABJ16" s="318"/>
      <c r="ABK16" s="318"/>
      <c r="ABL16" s="318"/>
      <c r="ABM16" s="318"/>
      <c r="ABN16" s="318"/>
      <c r="ABO16" s="318"/>
      <c r="ABP16" s="318"/>
      <c r="ABQ16" s="318"/>
      <c r="ABR16" s="318"/>
      <c r="ABS16" s="318"/>
      <c r="ABT16" s="318"/>
      <c r="ABU16" s="318"/>
      <c r="ABV16" s="318"/>
      <c r="ABW16" s="318"/>
      <c r="ABX16" s="318"/>
      <c r="ABY16" s="318"/>
      <c r="ABZ16" s="318"/>
      <c r="ACA16" s="318"/>
      <c r="ACB16" s="318"/>
      <c r="ACC16" s="318"/>
      <c r="ACD16" s="318"/>
      <c r="ACE16" s="318"/>
      <c r="ACF16" s="318"/>
      <c r="ACG16" s="318"/>
      <c r="ACH16" s="318"/>
      <c r="ACI16" s="318"/>
      <c r="ACJ16" s="318"/>
      <c r="ACK16" s="318"/>
      <c r="ACL16" s="318"/>
      <c r="ACM16" s="318"/>
      <c r="ACN16" s="318"/>
      <c r="ACO16" s="318"/>
      <c r="ACP16" s="318"/>
      <c r="ACQ16" s="318"/>
      <c r="ACR16" s="318"/>
      <c r="ACS16" s="318"/>
      <c r="ACT16" s="318"/>
      <c r="ACU16" s="318"/>
      <c r="ACV16" s="318"/>
      <c r="ACW16" s="318"/>
      <c r="ACX16" s="318"/>
      <c r="ACY16" s="318"/>
      <c r="ACZ16" s="318"/>
      <c r="ADA16" s="318"/>
      <c r="ADB16" s="318"/>
      <c r="ADC16" s="318"/>
      <c r="ADD16" s="318"/>
      <c r="ADE16" s="318"/>
      <c r="ADF16" s="318"/>
      <c r="ADG16" s="318"/>
      <c r="ADH16" s="318"/>
      <c r="ADI16" s="318"/>
      <c r="ADJ16" s="318"/>
      <c r="ADK16" s="318"/>
      <c r="ADL16" s="318"/>
      <c r="ADM16" s="318"/>
      <c r="ADN16" s="318"/>
      <c r="ADO16" s="318"/>
      <c r="ADP16" s="318"/>
      <c r="ADQ16" s="318"/>
      <c r="ADR16" s="318"/>
      <c r="ADS16" s="318"/>
      <c r="ADT16" s="318"/>
      <c r="ADU16" s="318"/>
      <c r="ADV16" s="318"/>
      <c r="ADW16" s="318"/>
      <c r="ADX16" s="318"/>
      <c r="ADY16" s="318"/>
      <c r="ADZ16" s="318"/>
      <c r="AEA16" s="318"/>
      <c r="AEB16" s="318"/>
      <c r="AEC16" s="318"/>
      <c r="AED16" s="318"/>
      <c r="AEE16" s="318"/>
      <c r="AEF16" s="318"/>
      <c r="AEG16" s="318"/>
      <c r="AEH16" s="318"/>
      <c r="AEI16" s="318"/>
      <c r="AEJ16" s="318"/>
      <c r="AEK16" s="318"/>
      <c r="AEL16" s="318"/>
      <c r="AEM16" s="318"/>
      <c r="AEN16" s="318"/>
      <c r="AEO16" s="318"/>
      <c r="AEP16" s="318"/>
      <c r="AEQ16" s="318"/>
      <c r="AER16" s="318"/>
      <c r="AES16" s="318"/>
      <c r="AET16" s="318"/>
      <c r="AEU16" s="318"/>
      <c r="AEV16" s="318"/>
      <c r="AEW16" s="318"/>
      <c r="AEX16" s="318"/>
      <c r="AEY16" s="318"/>
      <c r="AEZ16" s="318"/>
      <c r="AFA16" s="318"/>
      <c r="AFB16" s="318"/>
      <c r="AFC16" s="318"/>
      <c r="AFD16" s="318"/>
      <c r="AFE16" s="318"/>
      <c r="AFF16" s="318"/>
      <c r="AFG16" s="318"/>
      <c r="AFH16" s="318"/>
      <c r="AFI16" s="318"/>
      <c r="AFJ16" s="318"/>
      <c r="AFK16" s="318"/>
      <c r="AFL16" s="318"/>
      <c r="AFM16" s="318"/>
      <c r="AFN16" s="318"/>
      <c r="AFO16" s="318"/>
      <c r="AFP16" s="318"/>
      <c r="AFQ16" s="318"/>
      <c r="AFR16" s="318"/>
      <c r="AFS16" s="318"/>
      <c r="AFT16" s="318"/>
      <c r="AFU16" s="318"/>
      <c r="AFV16" s="318"/>
      <c r="AFW16" s="318"/>
      <c r="AFX16" s="318"/>
      <c r="AFY16" s="318"/>
      <c r="AFZ16" s="318"/>
      <c r="AGA16" s="318"/>
      <c r="AGB16" s="318"/>
      <c r="AGC16" s="318"/>
      <c r="AGD16" s="318"/>
      <c r="AGE16" s="318"/>
      <c r="AGF16" s="318"/>
      <c r="AGG16" s="318"/>
      <c r="AGH16" s="318"/>
      <c r="AGI16" s="318"/>
      <c r="AGJ16" s="318"/>
      <c r="AGK16" s="318"/>
      <c r="AGL16" s="318"/>
      <c r="AGM16" s="318"/>
      <c r="AGN16" s="318"/>
      <c r="AGO16" s="318"/>
      <c r="AGP16" s="318"/>
      <c r="AGQ16" s="318"/>
      <c r="AGR16" s="318"/>
      <c r="AGS16" s="318"/>
      <c r="AGT16" s="318"/>
      <c r="AGU16" s="318"/>
      <c r="AGV16" s="318"/>
      <c r="AGW16" s="318"/>
      <c r="AGX16" s="318"/>
      <c r="AGY16" s="318"/>
      <c r="AGZ16" s="318"/>
      <c r="AHA16" s="318"/>
      <c r="AHB16" s="318"/>
      <c r="AHC16" s="318"/>
      <c r="AHD16" s="318"/>
      <c r="AHE16" s="318"/>
      <c r="AHF16" s="318"/>
      <c r="AHG16" s="318"/>
      <c r="AHH16" s="318"/>
      <c r="AHI16" s="318"/>
      <c r="AHJ16" s="318"/>
      <c r="AHK16" s="318"/>
      <c r="AHL16" s="318"/>
      <c r="AHM16" s="318"/>
      <c r="AHN16" s="318"/>
      <c r="AHO16" s="318"/>
      <c r="AHP16" s="318"/>
      <c r="AHQ16" s="318"/>
      <c r="AHR16" s="318"/>
      <c r="AHS16" s="318"/>
      <c r="AHT16" s="318"/>
      <c r="AHU16" s="318"/>
      <c r="AHV16" s="318"/>
      <c r="AHW16" s="318"/>
      <c r="AHX16" s="318"/>
      <c r="AHY16" s="318"/>
      <c r="AHZ16" s="318"/>
      <c r="AIA16" s="318"/>
      <c r="AIB16" s="318"/>
      <c r="AIC16" s="318"/>
      <c r="AID16" s="318"/>
      <c r="AIE16" s="318"/>
      <c r="AIF16" s="318"/>
      <c r="AIG16" s="318"/>
      <c r="AIH16" s="318"/>
      <c r="AII16" s="318"/>
      <c r="AIJ16" s="318"/>
      <c r="AIK16" s="318"/>
      <c r="AIL16" s="318"/>
      <c r="AIM16" s="318"/>
      <c r="AIN16" s="318"/>
      <c r="AIO16" s="318"/>
      <c r="AIP16" s="318"/>
      <c r="AIQ16" s="318"/>
      <c r="AIR16" s="318"/>
      <c r="AIS16" s="318"/>
      <c r="AIT16" s="318"/>
      <c r="AIU16" s="318"/>
      <c r="AIV16" s="318"/>
      <c r="AIW16" s="318"/>
      <c r="AIX16" s="318"/>
      <c r="AIY16" s="318"/>
      <c r="AIZ16" s="318"/>
      <c r="AJA16" s="318"/>
      <c r="AJB16" s="318"/>
      <c r="AJC16" s="318"/>
      <c r="AJD16" s="318"/>
      <c r="AJE16" s="318"/>
      <c r="AJF16" s="318"/>
      <c r="AJG16" s="318"/>
      <c r="AJH16" s="318"/>
      <c r="AJI16" s="318"/>
      <c r="AJJ16" s="318"/>
      <c r="AJK16" s="318"/>
      <c r="AJL16" s="318"/>
      <c r="AJM16" s="318"/>
      <c r="AJN16" s="318"/>
      <c r="AJO16" s="318"/>
      <c r="AJP16" s="318"/>
      <c r="AJQ16" s="318"/>
      <c r="AJR16" s="318"/>
      <c r="AJS16" s="318"/>
      <c r="AJT16" s="318"/>
      <c r="AJU16" s="318"/>
      <c r="AJV16" s="318"/>
      <c r="AJW16" s="318"/>
      <c r="AJX16" s="318"/>
      <c r="AJY16" s="318"/>
      <c r="AJZ16" s="318"/>
      <c r="AKA16" s="318"/>
      <c r="AKB16" s="318"/>
      <c r="AKC16" s="318"/>
      <c r="AKD16" s="318"/>
      <c r="AKE16" s="318"/>
      <c r="AKF16" s="318"/>
      <c r="AKG16" s="318"/>
      <c r="AKH16" s="318"/>
      <c r="AKI16" s="318"/>
      <c r="AKJ16" s="318"/>
      <c r="AKK16" s="318"/>
      <c r="AKL16" s="318"/>
      <c r="AKM16" s="318"/>
      <c r="AKN16" s="318"/>
      <c r="AKO16" s="318"/>
      <c r="AKP16" s="318"/>
      <c r="AKQ16" s="318"/>
      <c r="AKR16" s="318"/>
      <c r="AKS16" s="318"/>
      <c r="AKT16" s="318"/>
      <c r="AKU16" s="318"/>
      <c r="AKV16" s="318"/>
      <c r="AKW16" s="318"/>
      <c r="AKX16" s="318"/>
      <c r="AKY16" s="318"/>
      <c r="AKZ16" s="318"/>
      <c r="ALA16" s="318"/>
      <c r="ALB16" s="318"/>
      <c r="ALC16" s="318"/>
      <c r="ALD16" s="318"/>
      <c r="ALE16" s="318"/>
      <c r="ALF16" s="318"/>
      <c r="ALG16" s="318"/>
      <c r="ALH16" s="318"/>
      <c r="ALI16" s="318"/>
      <c r="ALJ16" s="318"/>
      <c r="ALK16" s="318"/>
      <c r="ALL16" s="318"/>
      <c r="ALM16" s="318"/>
      <c r="ALN16" s="318"/>
      <c r="ALO16" s="318"/>
      <c r="ALP16" s="318"/>
      <c r="ALQ16" s="318"/>
      <c r="ALR16" s="318"/>
      <c r="ALS16" s="318"/>
      <c r="ALT16" s="318"/>
      <c r="ALU16" s="318"/>
      <c r="ALV16" s="318"/>
      <c r="ALW16" s="318"/>
      <c r="ALX16" s="318"/>
      <c r="ALY16" s="318"/>
      <c r="ALZ16" s="318"/>
      <c r="AMA16" s="318"/>
      <c r="AMB16" s="318"/>
      <c r="AMC16" s="318"/>
      <c r="AMD16" s="318"/>
      <c r="AME16" s="318"/>
      <c r="AMF16" s="318"/>
      <c r="AMG16" s="318"/>
      <c r="AMH16" s="318"/>
      <c r="AMI16" s="318"/>
      <c r="AMJ16" s="318"/>
      <c r="AMK16" s="318"/>
      <c r="AML16" s="318"/>
      <c r="AMM16" s="318"/>
      <c r="AMN16" s="318"/>
      <c r="AMO16" s="318"/>
      <c r="AMP16" s="318"/>
      <c r="AMQ16" s="318"/>
      <c r="AMR16" s="318"/>
      <c r="AMS16" s="318"/>
      <c r="AMT16" s="318"/>
      <c r="AMU16" s="318"/>
      <c r="AMV16" s="318"/>
      <c r="AMW16" s="318"/>
      <c r="AMX16" s="318"/>
      <c r="AMY16" s="318"/>
      <c r="AMZ16" s="318"/>
      <c r="ANA16" s="318"/>
      <c r="ANB16" s="318"/>
      <c r="ANC16" s="318"/>
      <c r="AND16" s="318"/>
      <c r="ANE16" s="318"/>
      <c r="ANF16" s="318"/>
      <c r="ANG16" s="318"/>
      <c r="ANH16" s="318"/>
      <c r="ANI16" s="318"/>
      <c r="ANJ16" s="318"/>
      <c r="ANK16" s="318"/>
      <c r="ANL16" s="318"/>
      <c r="ANM16" s="318"/>
      <c r="ANN16" s="318"/>
      <c r="ANO16" s="318"/>
      <c r="ANP16" s="318"/>
      <c r="ANQ16" s="318"/>
      <c r="ANR16" s="318"/>
      <c r="ANS16" s="318"/>
      <c r="ANT16" s="318"/>
      <c r="ANU16" s="318"/>
      <c r="ANV16" s="318"/>
      <c r="ANW16" s="318"/>
      <c r="ANX16" s="318"/>
      <c r="ANY16" s="318"/>
      <c r="ANZ16" s="318"/>
      <c r="AOA16" s="318"/>
      <c r="AOB16" s="318"/>
      <c r="AOC16" s="318"/>
      <c r="AOD16" s="318"/>
      <c r="AOE16" s="318"/>
      <c r="AOF16" s="318"/>
      <c r="AOG16" s="318"/>
      <c r="AOH16" s="318"/>
      <c r="AOI16" s="318"/>
      <c r="AOJ16" s="318"/>
      <c r="AOK16" s="318"/>
      <c r="AOL16" s="318"/>
      <c r="AOM16" s="318"/>
      <c r="AON16" s="318"/>
      <c r="AOO16" s="318"/>
      <c r="AOP16" s="318"/>
      <c r="AOQ16" s="318"/>
      <c r="AOR16" s="318"/>
      <c r="AOS16" s="318"/>
      <c r="AOT16" s="318"/>
      <c r="AOU16" s="318"/>
      <c r="AOV16" s="318"/>
      <c r="AOW16" s="318"/>
      <c r="AOX16" s="318"/>
      <c r="AOY16" s="318"/>
      <c r="AOZ16" s="318"/>
      <c r="APA16" s="318"/>
      <c r="APB16" s="318"/>
      <c r="APC16" s="318"/>
      <c r="APD16" s="318"/>
      <c r="APE16" s="318"/>
      <c r="APF16" s="318"/>
      <c r="APG16" s="318"/>
      <c r="APH16" s="318"/>
      <c r="API16" s="318"/>
      <c r="APJ16" s="318"/>
      <c r="APK16" s="318"/>
      <c r="APL16" s="318"/>
      <c r="APM16" s="318"/>
      <c r="APN16" s="318"/>
      <c r="APO16" s="318"/>
      <c r="APP16" s="318"/>
      <c r="APQ16" s="318"/>
      <c r="APR16" s="318"/>
      <c r="APS16" s="318"/>
      <c r="APT16" s="318"/>
      <c r="APU16" s="318"/>
      <c r="APV16" s="318"/>
      <c r="APW16" s="318"/>
      <c r="APX16" s="318"/>
      <c r="APY16" s="318"/>
      <c r="APZ16" s="318"/>
      <c r="AQA16" s="318"/>
      <c r="AQB16" s="318"/>
      <c r="AQC16" s="318"/>
      <c r="AQD16" s="318"/>
      <c r="AQE16" s="318"/>
      <c r="AQF16" s="318"/>
      <c r="AQG16" s="318"/>
      <c r="AQH16" s="318"/>
      <c r="AQI16" s="318"/>
      <c r="AQJ16" s="318"/>
      <c r="AQK16" s="318"/>
      <c r="AQL16" s="318"/>
      <c r="AQM16" s="318"/>
      <c r="AQN16" s="318"/>
      <c r="AQO16" s="318"/>
      <c r="AQP16" s="318"/>
      <c r="AQQ16" s="318"/>
      <c r="AQR16" s="318"/>
      <c r="AQS16" s="318"/>
      <c r="AQT16" s="318"/>
      <c r="AQU16" s="318"/>
      <c r="AQV16" s="318"/>
      <c r="AQW16" s="318"/>
      <c r="AQX16" s="318"/>
      <c r="AQY16" s="318"/>
      <c r="AQZ16" s="318"/>
      <c r="ARA16" s="318"/>
      <c r="ARB16" s="318"/>
      <c r="ARC16" s="318"/>
      <c r="ARD16" s="318"/>
      <c r="ARE16" s="318"/>
      <c r="ARF16" s="318"/>
      <c r="ARG16" s="318"/>
      <c r="ARH16" s="318"/>
      <c r="ARI16" s="318"/>
      <c r="ARJ16" s="318"/>
      <c r="ARK16" s="318"/>
      <c r="ARL16" s="318"/>
      <c r="ARM16" s="318"/>
      <c r="ARN16" s="318"/>
      <c r="ARO16" s="318"/>
      <c r="ARP16" s="318"/>
      <c r="ARQ16" s="318"/>
      <c r="ARR16" s="318"/>
      <c r="ARS16" s="318"/>
      <c r="ART16" s="318"/>
      <c r="ARU16" s="318"/>
      <c r="ARV16" s="318"/>
      <c r="ARW16" s="318"/>
      <c r="ARX16" s="318"/>
      <c r="ARY16" s="318"/>
      <c r="ARZ16" s="318"/>
      <c r="ASA16" s="318"/>
      <c r="ASB16" s="318"/>
      <c r="ASC16" s="318"/>
      <c r="ASD16" s="318"/>
      <c r="ASE16" s="318"/>
      <c r="ASF16" s="318"/>
      <c r="ASG16" s="318"/>
      <c r="ASH16" s="318"/>
      <c r="ASI16" s="318"/>
      <c r="ASJ16" s="318"/>
      <c r="ASK16" s="318"/>
      <c r="ASL16" s="318"/>
      <c r="ASM16" s="318"/>
      <c r="ASN16" s="318"/>
      <c r="ASO16" s="318"/>
      <c r="ASP16" s="318"/>
      <c r="ASQ16" s="318"/>
      <c r="ASR16" s="318"/>
      <c r="ASS16" s="318"/>
      <c r="AST16" s="318"/>
      <c r="ASU16" s="318"/>
      <c r="ASV16" s="318"/>
      <c r="ASW16" s="318"/>
      <c r="ASX16" s="318"/>
      <c r="ASY16" s="318"/>
      <c r="ASZ16" s="318"/>
      <c r="ATA16" s="318"/>
      <c r="ATB16" s="318"/>
      <c r="ATC16" s="318"/>
      <c r="ATD16" s="318"/>
      <c r="ATE16" s="318"/>
      <c r="ATF16" s="318"/>
      <c r="ATG16" s="318"/>
      <c r="ATH16" s="318"/>
      <c r="ATI16" s="318"/>
      <c r="ATJ16" s="318"/>
      <c r="ATK16" s="318"/>
      <c r="ATL16" s="318"/>
      <c r="ATM16" s="318"/>
      <c r="ATN16" s="318"/>
      <c r="ATO16" s="318"/>
      <c r="ATP16" s="318"/>
      <c r="ATQ16" s="318"/>
      <c r="ATR16" s="318"/>
      <c r="ATS16" s="318"/>
      <c r="ATT16" s="318"/>
      <c r="ATU16" s="318"/>
      <c r="ATV16" s="318"/>
      <c r="ATW16" s="318"/>
      <c r="ATX16" s="318"/>
      <c r="ATY16" s="318"/>
      <c r="ATZ16" s="318"/>
      <c r="AUA16" s="318"/>
      <c r="AUB16" s="318"/>
      <c r="AUC16" s="318"/>
      <c r="AUD16" s="318"/>
      <c r="AUE16" s="318"/>
      <c r="AUF16" s="318"/>
      <c r="AUG16" s="318"/>
      <c r="AUH16" s="318"/>
      <c r="AUI16" s="318"/>
      <c r="AUJ16" s="318"/>
      <c r="AUK16" s="318"/>
      <c r="AUL16" s="318"/>
      <c r="AUM16" s="318"/>
      <c r="AUN16" s="318"/>
      <c r="AUO16" s="318"/>
      <c r="AUP16" s="318"/>
      <c r="AUQ16" s="318"/>
      <c r="AUR16" s="318"/>
      <c r="AUS16" s="318"/>
      <c r="AUT16" s="318"/>
      <c r="AUU16" s="318"/>
      <c r="AUV16" s="318"/>
      <c r="AUW16" s="318"/>
      <c r="AUX16" s="318"/>
      <c r="AUY16" s="318"/>
      <c r="AUZ16" s="318"/>
      <c r="AVA16" s="318"/>
      <c r="AVB16" s="318"/>
      <c r="AVC16" s="318"/>
      <c r="AVD16" s="318"/>
      <c r="AVE16" s="318"/>
      <c r="AVF16" s="318"/>
      <c r="AVG16" s="318"/>
      <c r="AVH16" s="318"/>
      <c r="AVI16" s="318"/>
      <c r="AVJ16" s="318"/>
      <c r="AVK16" s="318"/>
      <c r="AVL16" s="318"/>
      <c r="AVM16" s="318"/>
      <c r="AVN16" s="318"/>
      <c r="AVO16" s="318"/>
      <c r="AVP16" s="318"/>
      <c r="AVQ16" s="318"/>
      <c r="AVR16" s="318"/>
      <c r="AVS16" s="318"/>
      <c r="AVT16" s="318"/>
      <c r="AVU16" s="318"/>
      <c r="AVV16" s="318"/>
      <c r="AVW16" s="318"/>
      <c r="AVX16" s="318"/>
      <c r="AVY16" s="318"/>
      <c r="AVZ16" s="318"/>
      <c r="AWA16" s="318"/>
      <c r="AWB16" s="318"/>
      <c r="AWC16" s="318"/>
      <c r="AWD16" s="318"/>
      <c r="AWE16" s="318"/>
      <c r="AWF16" s="318"/>
      <c r="AWG16" s="318"/>
      <c r="AWH16" s="318"/>
      <c r="AWI16" s="318"/>
      <c r="AWJ16" s="318"/>
      <c r="AWK16" s="318"/>
      <c r="AWL16" s="318"/>
      <c r="AWM16" s="318"/>
      <c r="AWN16" s="318"/>
      <c r="AWO16" s="318"/>
      <c r="AWP16" s="318"/>
      <c r="AWQ16" s="318"/>
      <c r="AWR16" s="318"/>
      <c r="AWS16" s="318"/>
      <c r="AWT16" s="318"/>
      <c r="AWU16" s="318"/>
      <c r="AWV16" s="318"/>
      <c r="AWW16" s="318"/>
      <c r="AWX16" s="318"/>
      <c r="AWY16" s="318"/>
      <c r="AWZ16" s="318"/>
      <c r="AXA16" s="318"/>
      <c r="AXB16" s="318"/>
      <c r="AXC16" s="318"/>
      <c r="AXD16" s="318"/>
      <c r="AXE16" s="318"/>
      <c r="AXF16" s="318"/>
      <c r="AXG16" s="318"/>
      <c r="AXH16" s="318"/>
      <c r="AXI16" s="318"/>
      <c r="AXJ16" s="318"/>
      <c r="AXK16" s="318"/>
      <c r="AXL16" s="318"/>
      <c r="AXM16" s="318"/>
      <c r="AXN16" s="318"/>
      <c r="AXO16" s="318"/>
      <c r="AXP16" s="318"/>
      <c r="AXQ16" s="318"/>
      <c r="AXR16" s="318"/>
      <c r="AXS16" s="318"/>
      <c r="AXT16" s="318"/>
      <c r="AXU16" s="318"/>
      <c r="AXV16" s="318"/>
      <c r="AXW16" s="318"/>
      <c r="AXX16" s="318"/>
      <c r="AXY16" s="318"/>
      <c r="AXZ16" s="318"/>
      <c r="AYA16" s="318"/>
      <c r="AYB16" s="318"/>
      <c r="AYC16" s="318"/>
      <c r="AYD16" s="318"/>
      <c r="AYE16" s="318"/>
      <c r="AYF16" s="318"/>
      <c r="AYG16" s="318"/>
      <c r="AYH16" s="318"/>
      <c r="AYI16" s="318"/>
      <c r="AYJ16" s="318"/>
      <c r="AYK16" s="318"/>
      <c r="AYL16" s="318"/>
      <c r="AYM16" s="318"/>
      <c r="AYN16" s="318"/>
      <c r="AYO16" s="318"/>
      <c r="AYP16" s="318"/>
      <c r="AYQ16" s="318"/>
      <c r="AYR16" s="318"/>
      <c r="AYS16" s="318"/>
      <c r="AYT16" s="318"/>
      <c r="AYU16" s="318"/>
      <c r="AYV16" s="318"/>
      <c r="AYW16" s="318"/>
      <c r="AYX16" s="318"/>
      <c r="AYY16" s="318"/>
      <c r="AYZ16" s="318"/>
      <c r="AZA16" s="318"/>
      <c r="AZB16" s="318"/>
      <c r="AZC16" s="318"/>
      <c r="AZD16" s="318"/>
      <c r="AZE16" s="318"/>
      <c r="AZF16" s="318"/>
      <c r="AZG16" s="318"/>
      <c r="AZH16" s="318"/>
      <c r="AZI16" s="318"/>
      <c r="AZJ16" s="318"/>
      <c r="AZK16" s="318"/>
      <c r="AZL16" s="318"/>
      <c r="AZM16" s="318"/>
      <c r="AZN16" s="318"/>
      <c r="AZO16" s="318"/>
      <c r="AZP16" s="318"/>
      <c r="AZQ16" s="318"/>
      <c r="AZR16" s="318"/>
      <c r="AZS16" s="318"/>
      <c r="AZT16" s="318"/>
      <c r="AZU16" s="318"/>
      <c r="AZV16" s="318"/>
      <c r="AZW16" s="318"/>
      <c r="AZX16" s="318"/>
      <c r="AZY16" s="318"/>
      <c r="AZZ16" s="318"/>
      <c r="BAA16" s="318"/>
      <c r="BAB16" s="318"/>
      <c r="BAC16" s="318"/>
      <c r="BAD16" s="318"/>
      <c r="BAE16" s="318"/>
      <c r="BAF16" s="318"/>
      <c r="BAG16" s="318"/>
      <c r="BAH16" s="318"/>
      <c r="BAI16" s="318"/>
      <c r="BAJ16" s="318"/>
      <c r="BAK16" s="318"/>
      <c r="BAL16" s="318"/>
      <c r="BAM16" s="318"/>
      <c r="BAN16" s="318"/>
      <c r="BAO16" s="318"/>
      <c r="BAP16" s="318"/>
      <c r="BAQ16" s="318"/>
      <c r="BAR16" s="318"/>
      <c r="BAS16" s="318"/>
      <c r="BAT16" s="318"/>
      <c r="BAU16" s="318"/>
      <c r="BAV16" s="318"/>
      <c r="BAW16" s="318"/>
      <c r="BAX16" s="318"/>
      <c r="BAY16" s="318"/>
      <c r="BAZ16" s="318"/>
      <c r="BBA16" s="318"/>
      <c r="BBB16" s="318"/>
      <c r="BBC16" s="318"/>
      <c r="BBD16" s="318"/>
      <c r="BBE16" s="318"/>
      <c r="BBF16" s="318"/>
      <c r="BBG16" s="318"/>
      <c r="BBH16" s="318"/>
      <c r="BBI16" s="318"/>
      <c r="BBJ16" s="318"/>
      <c r="BBK16" s="318"/>
      <c r="BBL16" s="318"/>
      <c r="BBM16" s="318"/>
      <c r="BBN16" s="318"/>
      <c r="BBO16" s="318"/>
      <c r="BBP16" s="318"/>
      <c r="BBQ16" s="318"/>
      <c r="BBR16" s="318"/>
      <c r="BBS16" s="318"/>
      <c r="BBT16" s="318"/>
      <c r="BBU16" s="318"/>
      <c r="BBV16" s="318"/>
      <c r="BBW16" s="318"/>
      <c r="BBX16" s="318"/>
      <c r="BBY16" s="318"/>
      <c r="BBZ16" s="318"/>
      <c r="BCA16" s="318"/>
      <c r="BCB16" s="318"/>
      <c r="BCC16" s="318"/>
      <c r="BCD16" s="318"/>
      <c r="BCE16" s="318"/>
      <c r="BCF16" s="318"/>
      <c r="BCG16" s="318"/>
      <c r="BCH16" s="318"/>
      <c r="BCI16" s="318"/>
      <c r="BCJ16" s="318"/>
      <c r="BCK16" s="318"/>
      <c r="BCL16" s="318"/>
      <c r="BCM16" s="318"/>
      <c r="BCN16" s="318"/>
      <c r="BCO16" s="318"/>
      <c r="BCP16" s="318"/>
      <c r="BCQ16" s="318"/>
      <c r="BCR16" s="318"/>
      <c r="BCS16" s="318"/>
      <c r="BCT16" s="318"/>
      <c r="BCU16" s="318"/>
      <c r="BCV16" s="318"/>
      <c r="BCW16" s="318"/>
      <c r="BCX16" s="318"/>
      <c r="BCY16" s="318"/>
      <c r="BCZ16" s="318"/>
      <c r="BDA16" s="318"/>
      <c r="BDB16" s="318"/>
      <c r="BDC16" s="318"/>
      <c r="BDD16" s="318"/>
      <c r="BDE16" s="318"/>
      <c r="BDF16" s="318"/>
      <c r="BDG16" s="318"/>
      <c r="BDH16" s="318"/>
      <c r="BDI16" s="318"/>
      <c r="BDJ16" s="318"/>
      <c r="BDK16" s="318"/>
      <c r="BDL16" s="318"/>
      <c r="BDM16" s="318"/>
      <c r="BDN16" s="318"/>
      <c r="BDO16" s="318"/>
      <c r="BDP16" s="318"/>
      <c r="BDQ16" s="318"/>
      <c r="BDR16" s="318"/>
      <c r="BDS16" s="318"/>
      <c r="BDT16" s="318"/>
      <c r="BDU16" s="318"/>
      <c r="BDV16" s="318"/>
      <c r="BDW16" s="318"/>
      <c r="BDX16" s="318"/>
      <c r="BDY16" s="318"/>
      <c r="BDZ16" s="318"/>
      <c r="BEA16" s="318"/>
      <c r="BEB16" s="318"/>
      <c r="BEC16" s="318"/>
      <c r="BED16" s="318"/>
      <c r="BEE16" s="318"/>
      <c r="BEF16" s="318"/>
      <c r="BEG16" s="318"/>
      <c r="BEH16" s="318"/>
      <c r="BEI16" s="318"/>
      <c r="BEJ16" s="318"/>
      <c r="BEK16" s="318"/>
      <c r="BEL16" s="318"/>
      <c r="BEM16" s="318"/>
      <c r="BEN16" s="318"/>
      <c r="BEO16" s="318"/>
      <c r="BEP16" s="318"/>
      <c r="BEQ16" s="318"/>
      <c r="BER16" s="318"/>
      <c r="BES16" s="318"/>
      <c r="BET16" s="318"/>
      <c r="BEU16" s="318"/>
      <c r="BEV16" s="318"/>
      <c r="BEW16" s="318"/>
      <c r="BEX16" s="318"/>
      <c r="BEY16" s="318"/>
      <c r="BEZ16" s="318"/>
      <c r="BFA16" s="318"/>
      <c r="BFB16" s="318"/>
      <c r="BFC16" s="318"/>
      <c r="BFD16" s="318"/>
      <c r="BFE16" s="318"/>
      <c r="BFF16" s="318"/>
      <c r="BFG16" s="318"/>
      <c r="BFH16" s="318"/>
      <c r="BFI16" s="318"/>
      <c r="BFJ16" s="318"/>
      <c r="BFK16" s="318"/>
      <c r="BFL16" s="318"/>
      <c r="BFM16" s="318"/>
      <c r="BFN16" s="318"/>
      <c r="BFO16" s="318"/>
      <c r="BFP16" s="318"/>
      <c r="BFQ16" s="318"/>
      <c r="BFR16" s="318"/>
      <c r="BFS16" s="318"/>
      <c r="BFT16" s="318"/>
      <c r="BFU16" s="318"/>
      <c r="BFV16" s="318"/>
      <c r="BFW16" s="318"/>
      <c r="BFX16" s="318"/>
      <c r="BFY16" s="318"/>
      <c r="BFZ16" s="318"/>
      <c r="BGA16" s="318"/>
      <c r="BGB16" s="318"/>
      <c r="BGC16" s="318"/>
      <c r="BGD16" s="318"/>
      <c r="BGE16" s="318"/>
      <c r="BGF16" s="318"/>
      <c r="BGG16" s="318"/>
      <c r="BGH16" s="318"/>
      <c r="BGI16" s="318"/>
      <c r="BGJ16" s="318"/>
      <c r="BGK16" s="318"/>
      <c r="BGL16" s="318"/>
      <c r="BGM16" s="318"/>
      <c r="BGN16" s="318"/>
      <c r="BGO16" s="318"/>
      <c r="BGP16" s="318"/>
      <c r="BGQ16" s="318"/>
      <c r="BGR16" s="318"/>
      <c r="BGS16" s="318"/>
      <c r="BGT16" s="318"/>
      <c r="BGU16" s="318"/>
      <c r="BGV16" s="318"/>
      <c r="BGW16" s="318"/>
      <c r="BGX16" s="318"/>
      <c r="BGY16" s="318"/>
      <c r="BGZ16" s="318"/>
      <c r="BHA16" s="318"/>
      <c r="BHB16" s="318"/>
      <c r="BHC16" s="318"/>
      <c r="BHD16" s="318"/>
      <c r="BHE16" s="318"/>
      <c r="BHF16" s="318"/>
      <c r="BHG16" s="318"/>
      <c r="BHH16" s="318"/>
      <c r="BHI16" s="318"/>
      <c r="BHJ16" s="318"/>
      <c r="BHK16" s="318"/>
      <c r="BHL16" s="318"/>
      <c r="BHM16" s="318"/>
      <c r="BHN16" s="318"/>
      <c r="BHO16" s="318"/>
      <c r="BHP16" s="318"/>
      <c r="BHQ16" s="318"/>
      <c r="BHR16" s="318"/>
      <c r="BHS16" s="318"/>
      <c r="BHT16" s="318"/>
      <c r="BHU16" s="318"/>
      <c r="BHV16" s="318"/>
      <c r="BHW16" s="318"/>
      <c r="BHX16" s="318"/>
      <c r="BHY16" s="318"/>
      <c r="BHZ16" s="318"/>
      <c r="BIA16" s="318"/>
      <c r="BIB16" s="318"/>
      <c r="BIC16" s="318"/>
      <c r="BID16" s="318"/>
      <c r="BIE16" s="318"/>
      <c r="BIF16" s="318"/>
      <c r="BIG16" s="318"/>
      <c r="BIH16" s="318"/>
      <c r="BII16" s="318"/>
      <c r="BIJ16" s="318"/>
      <c r="BIK16" s="318"/>
      <c r="BIL16" s="318"/>
      <c r="BIM16" s="318"/>
      <c r="BIN16" s="318"/>
      <c r="BIO16" s="318"/>
      <c r="BIP16" s="318"/>
      <c r="BIQ16" s="318"/>
      <c r="BIR16" s="318"/>
      <c r="BIS16" s="318"/>
      <c r="BIT16" s="318"/>
      <c r="BIU16" s="318"/>
      <c r="BIV16" s="318"/>
      <c r="BIW16" s="318"/>
      <c r="BIX16" s="318"/>
      <c r="BIY16" s="318"/>
      <c r="BIZ16" s="318"/>
      <c r="BJA16" s="318"/>
      <c r="BJB16" s="318"/>
      <c r="BJC16" s="318"/>
      <c r="BJD16" s="318"/>
      <c r="BJE16" s="318"/>
      <c r="BJF16" s="318"/>
      <c r="BJG16" s="318"/>
      <c r="BJH16" s="318"/>
      <c r="BJI16" s="318"/>
      <c r="BJJ16" s="318"/>
      <c r="BJK16" s="318"/>
      <c r="BJL16" s="318"/>
      <c r="BJM16" s="318"/>
      <c r="BJN16" s="318"/>
      <c r="BJO16" s="318"/>
      <c r="BJP16" s="318"/>
      <c r="BJQ16" s="318"/>
      <c r="BJR16" s="318"/>
      <c r="BJS16" s="318"/>
      <c r="BJT16" s="318"/>
      <c r="BJU16" s="318"/>
      <c r="BJV16" s="318"/>
      <c r="BJW16" s="318"/>
      <c r="BJX16" s="318"/>
      <c r="BJY16" s="318"/>
      <c r="BJZ16" s="318"/>
      <c r="BKA16" s="318"/>
      <c r="BKB16" s="318"/>
      <c r="BKC16" s="318"/>
      <c r="BKD16" s="318"/>
      <c r="BKE16" s="318"/>
      <c r="BKF16" s="318"/>
      <c r="BKG16" s="318"/>
      <c r="BKH16" s="318"/>
      <c r="BKI16" s="318"/>
      <c r="BKJ16" s="318"/>
      <c r="BKK16" s="318"/>
      <c r="BKL16" s="318"/>
      <c r="BKM16" s="318"/>
      <c r="BKN16" s="318"/>
      <c r="BKO16" s="318"/>
      <c r="BKP16" s="318"/>
      <c r="BKQ16" s="318"/>
      <c r="BKR16" s="318"/>
      <c r="BKS16" s="318"/>
      <c r="BKT16" s="318"/>
      <c r="BKU16" s="318"/>
      <c r="BKV16" s="318"/>
      <c r="BKW16" s="318"/>
      <c r="BKX16" s="318"/>
      <c r="BKY16" s="318"/>
      <c r="BKZ16" s="318"/>
      <c r="BLA16" s="318"/>
      <c r="BLB16" s="318"/>
      <c r="BLC16" s="318"/>
      <c r="BLD16" s="318"/>
      <c r="BLE16" s="318"/>
      <c r="BLF16" s="318"/>
      <c r="BLG16" s="318"/>
      <c r="BLH16" s="318"/>
      <c r="BLI16" s="318"/>
      <c r="BLJ16" s="318"/>
      <c r="BLK16" s="318"/>
      <c r="BLL16" s="318"/>
      <c r="BLM16" s="318"/>
      <c r="BLN16" s="318"/>
      <c r="BLO16" s="318"/>
      <c r="BLP16" s="318"/>
      <c r="BLQ16" s="318"/>
      <c r="BLR16" s="318"/>
      <c r="BLS16" s="318"/>
      <c r="BLT16" s="318"/>
      <c r="BLU16" s="318"/>
      <c r="BLV16" s="318"/>
      <c r="BLW16" s="318"/>
      <c r="BLX16" s="318"/>
      <c r="BLY16" s="318"/>
      <c r="BLZ16" s="318"/>
      <c r="BMA16" s="318"/>
      <c r="BMB16" s="318"/>
      <c r="BMC16" s="318"/>
      <c r="BMD16" s="318"/>
      <c r="BME16" s="318"/>
      <c r="BMF16" s="318"/>
      <c r="BMG16" s="318"/>
      <c r="BMH16" s="318"/>
      <c r="BMI16" s="318"/>
      <c r="BMJ16" s="318"/>
      <c r="BMK16" s="318"/>
      <c r="BML16" s="318"/>
      <c r="BMM16" s="318"/>
      <c r="BMN16" s="318"/>
      <c r="BMO16" s="318"/>
      <c r="BMP16" s="318"/>
      <c r="BMQ16" s="318"/>
      <c r="BMR16" s="318"/>
      <c r="BMS16" s="318"/>
      <c r="BMT16" s="318"/>
      <c r="BMU16" s="318"/>
      <c r="BMV16" s="318"/>
      <c r="BMW16" s="318"/>
      <c r="BMX16" s="318"/>
      <c r="BMY16" s="318"/>
      <c r="BMZ16" s="318"/>
      <c r="BNA16" s="318"/>
      <c r="BNB16" s="318"/>
      <c r="BNC16" s="318"/>
      <c r="BND16" s="318"/>
      <c r="BNE16" s="318"/>
      <c r="BNF16" s="318"/>
      <c r="BNG16" s="318"/>
      <c r="BNH16" s="318"/>
      <c r="BNI16" s="318"/>
      <c r="BNJ16" s="318"/>
      <c r="BNK16" s="318"/>
      <c r="BNL16" s="318"/>
      <c r="BNM16" s="318"/>
      <c r="BNN16" s="318"/>
      <c r="BNO16" s="318"/>
      <c r="BNP16" s="318"/>
      <c r="BNQ16" s="318"/>
      <c r="BNR16" s="318"/>
      <c r="BNS16" s="318"/>
      <c r="BNT16" s="318"/>
      <c r="BNU16" s="318"/>
      <c r="BNV16" s="318"/>
      <c r="BNW16" s="318"/>
      <c r="BNX16" s="318"/>
      <c r="BNY16" s="318"/>
      <c r="BNZ16" s="318"/>
      <c r="BOA16" s="318"/>
      <c r="BOB16" s="318"/>
      <c r="BOC16" s="318"/>
      <c r="BOD16" s="318"/>
      <c r="BOE16" s="318"/>
      <c r="BOF16" s="318"/>
      <c r="BOG16" s="318"/>
      <c r="BOH16" s="318"/>
      <c r="BOI16" s="318"/>
      <c r="BOJ16" s="318"/>
      <c r="BOK16" s="318"/>
      <c r="BOL16" s="318"/>
      <c r="BOM16" s="318"/>
      <c r="BON16" s="318"/>
      <c r="BOO16" s="318"/>
      <c r="BOP16" s="318"/>
      <c r="BOQ16" s="318"/>
      <c r="BOR16" s="318"/>
      <c r="BOS16" s="318"/>
      <c r="BOT16" s="318"/>
      <c r="BOU16" s="318"/>
      <c r="BOV16" s="318"/>
      <c r="BOW16" s="318"/>
      <c r="BOX16" s="318"/>
      <c r="BOY16" s="318"/>
      <c r="BOZ16" s="318"/>
      <c r="BPA16" s="318"/>
      <c r="BPB16" s="318"/>
      <c r="BPC16" s="318"/>
      <c r="BPD16" s="318"/>
      <c r="BPE16" s="318"/>
      <c r="BPF16" s="318"/>
      <c r="BPG16" s="318"/>
      <c r="BPH16" s="318"/>
      <c r="BPI16" s="318"/>
      <c r="BPJ16" s="318"/>
      <c r="BPK16" s="318"/>
      <c r="BPL16" s="318"/>
      <c r="BPM16" s="318"/>
      <c r="BPN16" s="318"/>
      <c r="BPO16" s="318"/>
      <c r="BPP16" s="318"/>
      <c r="BPQ16" s="318"/>
      <c r="BPR16" s="318"/>
      <c r="BPS16" s="318"/>
      <c r="BPT16" s="318"/>
      <c r="BPU16" s="318"/>
      <c r="BPV16" s="318"/>
      <c r="BPW16" s="318"/>
      <c r="BPX16" s="318"/>
      <c r="BPY16" s="318"/>
      <c r="BPZ16" s="318"/>
      <c r="BQA16" s="318"/>
      <c r="BQB16" s="318"/>
      <c r="BQC16" s="318"/>
      <c r="BQD16" s="318"/>
      <c r="BQE16" s="318"/>
      <c r="BQF16" s="318"/>
      <c r="BQG16" s="318"/>
      <c r="BQH16" s="318"/>
      <c r="BQI16" s="318"/>
      <c r="BQJ16" s="318"/>
      <c r="BQK16" s="318"/>
      <c r="BQL16" s="318"/>
      <c r="BQM16" s="318"/>
      <c r="BQN16" s="318"/>
      <c r="BQO16" s="318"/>
      <c r="BQP16" s="318"/>
      <c r="BQQ16" s="318"/>
      <c r="BQR16" s="318"/>
      <c r="BQS16" s="318"/>
      <c r="BQT16" s="318"/>
      <c r="BQU16" s="318"/>
      <c r="BQV16" s="318"/>
      <c r="BQW16" s="318"/>
      <c r="BQX16" s="318"/>
      <c r="BQY16" s="318"/>
      <c r="BQZ16" s="318"/>
      <c r="BRA16" s="318"/>
      <c r="BRB16" s="318"/>
      <c r="BRC16" s="318"/>
      <c r="BRD16" s="318"/>
      <c r="BRE16" s="318"/>
      <c r="BRF16" s="318"/>
      <c r="BRG16" s="318"/>
      <c r="BRH16" s="318"/>
      <c r="BRI16" s="318"/>
      <c r="BRJ16" s="318"/>
      <c r="BRK16" s="318"/>
      <c r="BRL16" s="318"/>
      <c r="BRM16" s="318"/>
      <c r="BRN16" s="318"/>
      <c r="BRO16" s="318"/>
      <c r="BRP16" s="318"/>
      <c r="BRQ16" s="318"/>
      <c r="BRR16" s="318"/>
      <c r="BRS16" s="318"/>
      <c r="BRT16" s="318"/>
      <c r="BRU16" s="318"/>
      <c r="BRV16" s="318"/>
      <c r="BRW16" s="318"/>
      <c r="BRX16" s="318"/>
      <c r="BRY16" s="318"/>
      <c r="BRZ16" s="318"/>
      <c r="BSA16" s="318"/>
      <c r="BSB16" s="318"/>
      <c r="BSC16" s="318"/>
      <c r="BSD16" s="318"/>
      <c r="BSE16" s="318"/>
      <c r="BSF16" s="318"/>
      <c r="BSG16" s="318"/>
      <c r="BSH16" s="318"/>
      <c r="BSI16" s="318"/>
      <c r="BSJ16" s="318"/>
      <c r="BSK16" s="318"/>
      <c r="BSL16" s="318"/>
      <c r="BSM16" s="318"/>
      <c r="BSN16" s="318"/>
      <c r="BSO16" s="318"/>
      <c r="BSP16" s="318"/>
      <c r="BSQ16" s="318"/>
      <c r="BSR16" s="318"/>
      <c r="BSS16" s="318"/>
      <c r="BST16" s="318"/>
      <c r="BSU16" s="318"/>
      <c r="BSV16" s="318"/>
      <c r="BSW16" s="318"/>
      <c r="BSX16" s="318"/>
      <c r="BSY16" s="318"/>
      <c r="BSZ16" s="318"/>
      <c r="BTA16" s="318"/>
      <c r="BTB16" s="318"/>
      <c r="BTC16" s="318"/>
      <c r="BTD16" s="318"/>
      <c r="BTE16" s="318"/>
      <c r="BTF16" s="318"/>
      <c r="BTG16" s="318"/>
      <c r="BTH16" s="318"/>
      <c r="BTI16" s="318"/>
      <c r="BTJ16" s="318"/>
      <c r="BTK16" s="318"/>
      <c r="BTL16" s="318"/>
      <c r="BTM16" s="318"/>
      <c r="BTN16" s="318"/>
      <c r="BTO16" s="318"/>
      <c r="BTP16" s="318"/>
      <c r="BTQ16" s="318"/>
      <c r="BTR16" s="318"/>
      <c r="BTS16" s="318"/>
      <c r="BTT16" s="318"/>
      <c r="BTU16" s="318"/>
      <c r="BTV16" s="318"/>
      <c r="BTW16" s="318"/>
      <c r="BTX16" s="318"/>
      <c r="BTY16" s="318"/>
      <c r="BTZ16" s="318"/>
      <c r="BUA16" s="318"/>
      <c r="BUB16" s="318"/>
      <c r="BUC16" s="318"/>
      <c r="BUD16" s="318"/>
      <c r="BUE16" s="318"/>
      <c r="BUF16" s="318"/>
      <c r="BUG16" s="318"/>
      <c r="BUH16" s="318"/>
      <c r="BUI16" s="318"/>
      <c r="BUJ16" s="318"/>
      <c r="BUK16" s="318"/>
      <c r="BUL16" s="318"/>
      <c r="BUM16" s="318"/>
      <c r="BUN16" s="318"/>
      <c r="BUO16" s="318"/>
      <c r="BUP16" s="318"/>
      <c r="BUQ16" s="318"/>
      <c r="BUR16" s="318"/>
      <c r="BUS16" s="318"/>
      <c r="BUT16" s="318"/>
      <c r="BUU16" s="318"/>
      <c r="BUV16" s="318"/>
      <c r="BUW16" s="318"/>
      <c r="BUX16" s="318"/>
      <c r="BUY16" s="318"/>
      <c r="BUZ16" s="318"/>
      <c r="BVA16" s="318"/>
      <c r="BVB16" s="318"/>
      <c r="BVC16" s="318"/>
      <c r="BVD16" s="318"/>
      <c r="BVE16" s="318"/>
      <c r="BVF16" s="318"/>
      <c r="BVG16" s="318"/>
      <c r="BVH16" s="318"/>
      <c r="BVI16" s="318"/>
      <c r="BVJ16" s="318"/>
      <c r="BVK16" s="318"/>
      <c r="BVL16" s="318"/>
      <c r="BVM16" s="318"/>
      <c r="BVN16" s="318"/>
      <c r="BVO16" s="318"/>
      <c r="BVP16" s="318"/>
      <c r="BVQ16" s="318"/>
      <c r="BVR16" s="318"/>
      <c r="BVS16" s="318"/>
      <c r="BVT16" s="318"/>
      <c r="BVU16" s="318"/>
      <c r="BVV16" s="318"/>
      <c r="BVW16" s="318"/>
      <c r="BVX16" s="318"/>
      <c r="BVY16" s="318"/>
      <c r="BVZ16" s="318"/>
      <c r="BWA16" s="318"/>
      <c r="BWB16" s="318"/>
      <c r="BWC16" s="318"/>
      <c r="BWD16" s="318"/>
      <c r="BWE16" s="318"/>
      <c r="BWF16" s="318"/>
      <c r="BWG16" s="318"/>
      <c r="BWH16" s="318"/>
      <c r="BWI16" s="318"/>
      <c r="BWJ16" s="318"/>
      <c r="BWK16" s="318"/>
      <c r="BWL16" s="318"/>
      <c r="BWM16" s="318"/>
      <c r="BWN16" s="318"/>
      <c r="BWO16" s="318"/>
      <c r="BWP16" s="318"/>
      <c r="BWQ16" s="318"/>
      <c r="BWR16" s="318"/>
      <c r="BWS16" s="318"/>
      <c r="BWT16" s="318"/>
      <c r="BWU16" s="318"/>
      <c r="BWV16" s="318"/>
      <c r="BWW16" s="318"/>
      <c r="BWX16" s="318"/>
      <c r="BWY16" s="318"/>
      <c r="BWZ16" s="318"/>
      <c r="BXA16" s="318"/>
      <c r="BXB16" s="318"/>
      <c r="BXC16" s="318"/>
      <c r="BXD16" s="318"/>
      <c r="BXE16" s="318"/>
      <c r="BXF16" s="318"/>
      <c r="BXG16" s="318"/>
      <c r="BXH16" s="318"/>
      <c r="BXI16" s="318"/>
      <c r="BXJ16" s="318"/>
      <c r="BXK16" s="318"/>
      <c r="BXL16" s="318"/>
      <c r="BXM16" s="318"/>
      <c r="BXN16" s="318"/>
      <c r="BXO16" s="318"/>
      <c r="BXP16" s="318"/>
      <c r="BXQ16" s="318"/>
      <c r="BXR16" s="318"/>
      <c r="BXS16" s="318"/>
      <c r="BXT16" s="318"/>
      <c r="BXU16" s="318"/>
      <c r="BXV16" s="318"/>
      <c r="BXW16" s="318"/>
      <c r="BXX16" s="318"/>
      <c r="BXY16" s="318"/>
      <c r="BXZ16" s="318"/>
      <c r="BYA16" s="318"/>
      <c r="BYB16" s="318"/>
      <c r="BYC16" s="318"/>
      <c r="BYD16" s="318"/>
      <c r="BYE16" s="318"/>
      <c r="BYF16" s="318"/>
      <c r="BYG16" s="318"/>
      <c r="BYH16" s="318"/>
      <c r="BYI16" s="318"/>
      <c r="BYJ16" s="318"/>
      <c r="BYK16" s="318"/>
      <c r="BYL16" s="318"/>
      <c r="BYM16" s="318"/>
      <c r="BYN16" s="318"/>
      <c r="BYO16" s="318"/>
      <c r="BYP16" s="318"/>
      <c r="BYQ16" s="318"/>
      <c r="BYR16" s="318"/>
      <c r="BYS16" s="318"/>
      <c r="BYT16" s="318"/>
      <c r="BYU16" s="318"/>
      <c r="BYV16" s="318"/>
      <c r="BYW16" s="318"/>
      <c r="BYX16" s="318"/>
      <c r="BYY16" s="318"/>
      <c r="BYZ16" s="318"/>
      <c r="BZA16" s="318"/>
      <c r="BZB16" s="318"/>
      <c r="BZC16" s="318"/>
      <c r="BZD16" s="318"/>
      <c r="BZE16" s="318"/>
      <c r="BZF16" s="318"/>
      <c r="BZG16" s="318"/>
      <c r="BZH16" s="318"/>
      <c r="BZI16" s="318"/>
      <c r="BZJ16" s="318"/>
      <c r="BZK16" s="318"/>
      <c r="BZL16" s="318"/>
      <c r="BZM16" s="318"/>
      <c r="BZN16" s="318"/>
      <c r="BZO16" s="318"/>
      <c r="BZP16" s="318"/>
      <c r="BZQ16" s="318"/>
      <c r="BZR16" s="318"/>
      <c r="BZS16" s="318"/>
      <c r="BZT16" s="318"/>
      <c r="BZU16" s="318"/>
      <c r="BZV16" s="318"/>
      <c r="BZW16" s="318"/>
      <c r="BZX16" s="318"/>
      <c r="BZY16" s="318"/>
      <c r="BZZ16" s="318"/>
      <c r="CAA16" s="318"/>
      <c r="CAB16" s="318"/>
      <c r="CAC16" s="318"/>
      <c r="CAD16" s="318"/>
      <c r="CAE16" s="318"/>
      <c r="CAF16" s="318"/>
      <c r="CAG16" s="318"/>
      <c r="CAH16" s="318"/>
      <c r="CAI16" s="318"/>
      <c r="CAJ16" s="318"/>
      <c r="CAK16" s="318"/>
      <c r="CAL16" s="318"/>
      <c r="CAM16" s="318"/>
      <c r="CAN16" s="318"/>
      <c r="CAO16" s="318"/>
      <c r="CAP16" s="318"/>
      <c r="CAQ16" s="318"/>
      <c r="CAR16" s="318"/>
      <c r="CAS16" s="318"/>
      <c r="CAT16" s="318"/>
      <c r="CAU16" s="318"/>
      <c r="CAV16" s="318"/>
      <c r="CAW16" s="318"/>
      <c r="CAX16" s="318"/>
      <c r="CAY16" s="318"/>
      <c r="CAZ16" s="318"/>
      <c r="CBA16" s="318"/>
      <c r="CBB16" s="318"/>
      <c r="CBC16" s="318"/>
      <c r="CBD16" s="318"/>
      <c r="CBE16" s="318"/>
      <c r="CBF16" s="318"/>
      <c r="CBG16" s="318"/>
      <c r="CBH16" s="318"/>
      <c r="CBI16" s="318"/>
      <c r="CBJ16" s="318"/>
      <c r="CBK16" s="318"/>
      <c r="CBL16" s="318"/>
      <c r="CBM16" s="318"/>
      <c r="CBN16" s="318"/>
      <c r="CBO16" s="318"/>
      <c r="CBP16" s="318"/>
      <c r="CBQ16" s="318"/>
      <c r="CBR16" s="318"/>
      <c r="CBS16" s="318"/>
      <c r="CBT16" s="318"/>
      <c r="CBU16" s="318"/>
      <c r="CBV16" s="318"/>
      <c r="CBW16" s="318"/>
      <c r="CBX16" s="318"/>
      <c r="CBY16" s="318"/>
      <c r="CBZ16" s="318"/>
      <c r="CCA16" s="318"/>
      <c r="CCB16" s="318"/>
      <c r="CCC16" s="318"/>
      <c r="CCD16" s="318"/>
      <c r="CCE16" s="318"/>
      <c r="CCF16" s="318"/>
      <c r="CCG16" s="318"/>
      <c r="CCH16" s="318"/>
      <c r="CCI16" s="318"/>
      <c r="CCJ16" s="318"/>
      <c r="CCK16" s="318"/>
      <c r="CCL16" s="318"/>
      <c r="CCM16" s="318"/>
      <c r="CCN16" s="318"/>
      <c r="CCO16" s="318"/>
      <c r="CCP16" s="318"/>
      <c r="CCQ16" s="318"/>
      <c r="CCR16" s="318"/>
      <c r="CCS16" s="318"/>
      <c r="CCT16" s="318"/>
      <c r="CCU16" s="318"/>
      <c r="CCV16" s="318"/>
      <c r="CCW16" s="318"/>
      <c r="CCX16" s="318"/>
      <c r="CCY16" s="318"/>
      <c r="CCZ16" s="318"/>
      <c r="CDA16" s="318"/>
      <c r="CDB16" s="318"/>
      <c r="CDC16" s="318"/>
      <c r="CDD16" s="318"/>
      <c r="CDE16" s="318"/>
      <c r="CDF16" s="318"/>
      <c r="CDG16" s="318"/>
      <c r="CDH16" s="318"/>
      <c r="CDI16" s="318"/>
      <c r="CDJ16" s="318"/>
      <c r="CDK16" s="318"/>
      <c r="CDL16" s="318"/>
      <c r="CDM16" s="318"/>
      <c r="CDN16" s="318"/>
      <c r="CDO16" s="318"/>
      <c r="CDP16" s="318"/>
      <c r="CDQ16" s="318"/>
      <c r="CDR16" s="318"/>
      <c r="CDS16" s="318"/>
      <c r="CDT16" s="318"/>
      <c r="CDU16" s="318"/>
      <c r="CDV16" s="318"/>
      <c r="CDW16" s="318"/>
      <c r="CDX16" s="318"/>
      <c r="CDY16" s="318"/>
      <c r="CDZ16" s="318"/>
      <c r="CEA16" s="318"/>
      <c r="CEB16" s="318"/>
      <c r="CEC16" s="318"/>
      <c r="CED16" s="318"/>
      <c r="CEE16" s="318"/>
      <c r="CEF16" s="318"/>
      <c r="CEG16" s="318"/>
      <c r="CEH16" s="318"/>
      <c r="CEI16" s="318"/>
      <c r="CEJ16" s="318"/>
      <c r="CEK16" s="318"/>
      <c r="CEL16" s="318"/>
      <c r="CEM16" s="318"/>
      <c r="CEN16" s="318"/>
      <c r="CEO16" s="318"/>
      <c r="CEP16" s="318"/>
      <c r="CEQ16" s="318"/>
      <c r="CER16" s="318"/>
      <c r="CES16" s="318"/>
      <c r="CET16" s="318"/>
      <c r="CEU16" s="318"/>
      <c r="CEV16" s="318"/>
      <c r="CEW16" s="318"/>
      <c r="CEX16" s="318"/>
      <c r="CEY16" s="318"/>
      <c r="CEZ16" s="318"/>
      <c r="CFA16" s="318"/>
      <c r="CFB16" s="318"/>
      <c r="CFC16" s="318"/>
      <c r="CFD16" s="318"/>
      <c r="CFE16" s="318"/>
      <c r="CFF16" s="318"/>
      <c r="CFG16" s="318"/>
      <c r="CFH16" s="318"/>
      <c r="CFI16" s="318"/>
      <c r="CFJ16" s="318"/>
      <c r="CFK16" s="318"/>
      <c r="CFL16" s="318"/>
      <c r="CFM16" s="318"/>
      <c r="CFN16" s="318"/>
      <c r="CFO16" s="318"/>
      <c r="CFP16" s="318"/>
      <c r="CFQ16" s="318"/>
      <c r="CFR16" s="318"/>
      <c r="CFS16" s="318"/>
      <c r="CFT16" s="318"/>
      <c r="CFU16" s="318"/>
      <c r="CFV16" s="318"/>
      <c r="CFW16" s="318"/>
      <c r="CFX16" s="318"/>
      <c r="CFY16" s="318"/>
      <c r="CFZ16" s="318"/>
      <c r="CGA16" s="318"/>
      <c r="CGB16" s="318"/>
      <c r="CGC16" s="318"/>
      <c r="CGD16" s="318"/>
      <c r="CGE16" s="318"/>
      <c r="CGF16" s="318"/>
      <c r="CGG16" s="318"/>
      <c r="CGH16" s="318"/>
      <c r="CGI16" s="318"/>
      <c r="CGJ16" s="318"/>
      <c r="CGK16" s="318"/>
      <c r="CGL16" s="318"/>
      <c r="CGM16" s="318"/>
      <c r="CGN16" s="318"/>
      <c r="CGO16" s="318"/>
      <c r="CGP16" s="318"/>
      <c r="CGQ16" s="318"/>
      <c r="CGR16" s="318"/>
      <c r="CGS16" s="318"/>
      <c r="CGT16" s="318"/>
      <c r="CGU16" s="318"/>
      <c r="CGV16" s="318"/>
      <c r="CGW16" s="318"/>
      <c r="CGX16" s="318"/>
      <c r="CGY16" s="318"/>
      <c r="CGZ16" s="318"/>
      <c r="CHA16" s="318"/>
      <c r="CHB16" s="318"/>
      <c r="CHC16" s="318"/>
      <c r="CHD16" s="318"/>
      <c r="CHE16" s="318"/>
      <c r="CHF16" s="318"/>
      <c r="CHG16" s="318"/>
      <c r="CHH16" s="318"/>
      <c r="CHI16" s="318"/>
      <c r="CHJ16" s="318"/>
      <c r="CHK16" s="318"/>
      <c r="CHL16" s="318"/>
      <c r="CHM16" s="318"/>
      <c r="CHN16" s="318"/>
      <c r="CHO16" s="318"/>
      <c r="CHP16" s="318"/>
      <c r="CHQ16" s="318"/>
      <c r="CHR16" s="318"/>
      <c r="CHS16" s="318"/>
      <c r="CHT16" s="318"/>
      <c r="CHU16" s="318"/>
      <c r="CHV16" s="318"/>
      <c r="CHW16" s="318"/>
      <c r="CHX16" s="318"/>
      <c r="CHY16" s="318"/>
      <c r="CHZ16" s="318"/>
      <c r="CIA16" s="318"/>
      <c r="CIB16" s="318"/>
      <c r="CIC16" s="318"/>
      <c r="CID16" s="318"/>
      <c r="CIE16" s="318"/>
      <c r="CIF16" s="318"/>
      <c r="CIG16" s="318"/>
      <c r="CIH16" s="318"/>
      <c r="CII16" s="318"/>
      <c r="CIJ16" s="318"/>
      <c r="CIK16" s="318"/>
      <c r="CIL16" s="318"/>
      <c r="CIM16" s="318"/>
      <c r="CIN16" s="318"/>
      <c r="CIO16" s="318"/>
      <c r="CIP16" s="318"/>
      <c r="CIQ16" s="318"/>
      <c r="CIR16" s="318"/>
      <c r="CIS16" s="318"/>
      <c r="CIT16" s="318"/>
      <c r="CIU16" s="318"/>
      <c r="CIV16" s="318"/>
      <c r="CIW16" s="318"/>
      <c r="CIX16" s="318"/>
      <c r="CIY16" s="318"/>
      <c r="CIZ16" s="318"/>
      <c r="CJA16" s="318"/>
      <c r="CJB16" s="318"/>
      <c r="CJC16" s="318"/>
      <c r="CJD16" s="318"/>
      <c r="CJE16" s="318"/>
      <c r="CJF16" s="318"/>
      <c r="CJG16" s="318"/>
      <c r="CJH16" s="318"/>
      <c r="CJI16" s="318"/>
      <c r="CJJ16" s="318"/>
      <c r="CJK16" s="318"/>
      <c r="CJL16" s="318"/>
      <c r="CJM16" s="318"/>
      <c r="CJN16" s="318"/>
      <c r="CJO16" s="318"/>
      <c r="CJP16" s="318"/>
      <c r="CJQ16" s="318"/>
      <c r="CJR16" s="318"/>
      <c r="CJS16" s="318"/>
      <c r="CJT16" s="318"/>
      <c r="CJU16" s="318"/>
      <c r="CJV16" s="318"/>
      <c r="CJW16" s="318"/>
      <c r="CJX16" s="318"/>
      <c r="CJY16" s="318"/>
      <c r="CJZ16" s="318"/>
      <c r="CKA16" s="318"/>
      <c r="CKB16" s="318"/>
      <c r="CKC16" s="318"/>
      <c r="CKD16" s="318"/>
      <c r="CKE16" s="318"/>
      <c r="CKF16" s="318"/>
      <c r="CKG16" s="318"/>
      <c r="CKH16" s="318"/>
      <c r="CKI16" s="318"/>
      <c r="CKJ16" s="318"/>
      <c r="CKK16" s="318"/>
      <c r="CKL16" s="318"/>
      <c r="CKM16" s="318"/>
      <c r="CKN16" s="318"/>
      <c r="CKO16" s="318"/>
      <c r="CKP16" s="318"/>
      <c r="CKQ16" s="318"/>
      <c r="CKR16" s="318"/>
      <c r="CKS16" s="318"/>
      <c r="CKT16" s="318"/>
      <c r="CKU16" s="318"/>
      <c r="CKV16" s="318"/>
      <c r="CKW16" s="318"/>
      <c r="CKX16" s="318"/>
      <c r="CKY16" s="318"/>
      <c r="CKZ16" s="318"/>
      <c r="CLA16" s="318"/>
      <c r="CLB16" s="318"/>
      <c r="CLC16" s="318"/>
      <c r="CLD16" s="318"/>
      <c r="CLE16" s="318"/>
      <c r="CLF16" s="318"/>
      <c r="CLG16" s="318"/>
      <c r="CLH16" s="318"/>
      <c r="CLI16" s="318"/>
      <c r="CLJ16" s="318"/>
      <c r="CLK16" s="318"/>
      <c r="CLL16" s="318"/>
      <c r="CLM16" s="318"/>
      <c r="CLN16" s="318"/>
      <c r="CLO16" s="318"/>
      <c r="CLP16" s="318"/>
      <c r="CLQ16" s="318"/>
      <c r="CLR16" s="318"/>
      <c r="CLS16" s="318"/>
      <c r="CLT16" s="318"/>
      <c r="CLU16" s="318"/>
      <c r="CLV16" s="318"/>
      <c r="CLW16" s="318"/>
      <c r="CLX16" s="318"/>
      <c r="CLY16" s="318"/>
      <c r="CLZ16" s="318"/>
      <c r="CMA16" s="318"/>
      <c r="CMB16" s="318"/>
      <c r="CMC16" s="318"/>
      <c r="CMD16" s="318"/>
      <c r="CME16" s="318"/>
      <c r="CMF16" s="318"/>
      <c r="CMG16" s="318"/>
      <c r="CMH16" s="318"/>
      <c r="CMI16" s="318"/>
      <c r="CMJ16" s="318"/>
      <c r="CMK16" s="318"/>
      <c r="CML16" s="318"/>
      <c r="CMM16" s="318"/>
      <c r="CMN16" s="318"/>
      <c r="CMO16" s="318"/>
      <c r="CMP16" s="318"/>
      <c r="CMQ16" s="318"/>
      <c r="CMR16" s="318"/>
      <c r="CMS16" s="318"/>
      <c r="CMT16" s="318"/>
      <c r="CMU16" s="318"/>
      <c r="CMV16" s="318"/>
      <c r="CMW16" s="318"/>
      <c r="CMX16" s="318"/>
      <c r="CMY16" s="318"/>
      <c r="CMZ16" s="318"/>
      <c r="CNA16" s="318"/>
      <c r="CNB16" s="318"/>
      <c r="CNC16" s="318"/>
      <c r="CND16" s="318"/>
      <c r="CNE16" s="318"/>
      <c r="CNF16" s="318"/>
      <c r="CNG16" s="318"/>
      <c r="CNH16" s="318"/>
      <c r="CNI16" s="318"/>
      <c r="CNJ16" s="318"/>
      <c r="CNK16" s="318"/>
      <c r="CNL16" s="318"/>
      <c r="CNM16" s="318"/>
      <c r="CNN16" s="318"/>
      <c r="CNO16" s="318"/>
      <c r="CNP16" s="318"/>
      <c r="CNQ16" s="318"/>
      <c r="CNR16" s="318"/>
      <c r="CNS16" s="318"/>
      <c r="CNT16" s="318"/>
      <c r="CNU16" s="318"/>
      <c r="CNV16" s="318"/>
      <c r="CNW16" s="318"/>
      <c r="CNX16" s="318"/>
      <c r="CNY16" s="318"/>
      <c r="CNZ16" s="318"/>
      <c r="COA16" s="318"/>
      <c r="COB16" s="318"/>
      <c r="COC16" s="318"/>
      <c r="COD16" s="318"/>
      <c r="COE16" s="318"/>
      <c r="COF16" s="318"/>
      <c r="COG16" s="318"/>
      <c r="COH16" s="318"/>
      <c r="COI16" s="318"/>
      <c r="COJ16" s="318"/>
      <c r="COK16" s="318"/>
      <c r="COL16" s="318"/>
      <c r="COM16" s="318"/>
      <c r="CON16" s="318"/>
      <c r="COO16" s="318"/>
      <c r="COP16" s="318"/>
      <c r="COQ16" s="318"/>
      <c r="COR16" s="318"/>
      <c r="COS16" s="318"/>
      <c r="COT16" s="318"/>
      <c r="COU16" s="318"/>
      <c r="COV16" s="318"/>
      <c r="COW16" s="318"/>
      <c r="COX16" s="318"/>
      <c r="COY16" s="318"/>
      <c r="COZ16" s="318"/>
      <c r="CPA16" s="318"/>
      <c r="CPB16" s="318"/>
      <c r="CPC16" s="318"/>
      <c r="CPD16" s="318"/>
      <c r="CPE16" s="318"/>
      <c r="CPF16" s="318"/>
      <c r="CPG16" s="318"/>
      <c r="CPH16" s="318"/>
      <c r="CPI16" s="318"/>
      <c r="CPJ16" s="318"/>
      <c r="CPK16" s="318"/>
      <c r="CPL16" s="318"/>
      <c r="CPM16" s="318"/>
      <c r="CPN16" s="318"/>
      <c r="CPO16" s="318"/>
      <c r="CPP16" s="318"/>
      <c r="CPQ16" s="318"/>
      <c r="CPR16" s="318"/>
      <c r="CPS16" s="318"/>
      <c r="CPT16" s="318"/>
      <c r="CPU16" s="318"/>
      <c r="CPV16" s="318"/>
      <c r="CPW16" s="318"/>
      <c r="CPX16" s="318"/>
      <c r="CPY16" s="318"/>
      <c r="CPZ16" s="318"/>
      <c r="CQA16" s="318"/>
      <c r="CQB16" s="318"/>
      <c r="CQC16" s="318"/>
      <c r="CQD16" s="318"/>
      <c r="CQE16" s="318"/>
      <c r="CQF16" s="318"/>
      <c r="CQG16" s="318"/>
      <c r="CQH16" s="318"/>
      <c r="CQI16" s="318"/>
      <c r="CQJ16" s="318"/>
      <c r="CQK16" s="318"/>
      <c r="CQL16" s="318"/>
      <c r="CQM16" s="318"/>
      <c r="CQN16" s="318"/>
      <c r="CQO16" s="318"/>
      <c r="CQP16" s="318"/>
      <c r="CQQ16" s="318"/>
      <c r="CQR16" s="318"/>
      <c r="CQS16" s="318"/>
      <c r="CQT16" s="318"/>
      <c r="CQU16" s="318"/>
      <c r="CQV16" s="318"/>
      <c r="CQW16" s="318"/>
      <c r="CQX16" s="318"/>
      <c r="CQY16" s="318"/>
      <c r="CQZ16" s="318"/>
      <c r="CRA16" s="318"/>
      <c r="CRB16" s="318"/>
      <c r="CRC16" s="318"/>
      <c r="CRD16" s="318"/>
      <c r="CRE16" s="318"/>
      <c r="CRF16" s="318"/>
      <c r="CRG16" s="318"/>
      <c r="CRH16" s="318"/>
      <c r="CRI16" s="318"/>
      <c r="CRJ16" s="318"/>
      <c r="CRK16" s="318"/>
      <c r="CRL16" s="318"/>
      <c r="CRM16" s="318"/>
      <c r="CRN16" s="318"/>
      <c r="CRO16" s="318"/>
      <c r="CRP16" s="318"/>
      <c r="CRQ16" s="318"/>
      <c r="CRR16" s="318"/>
      <c r="CRS16" s="318"/>
      <c r="CRT16" s="318"/>
      <c r="CRU16" s="318"/>
      <c r="CRV16" s="318"/>
      <c r="CRW16" s="318"/>
      <c r="CRX16" s="318"/>
      <c r="CRY16" s="318"/>
      <c r="CRZ16" s="318"/>
      <c r="CSA16" s="318"/>
      <c r="CSB16" s="318"/>
      <c r="CSC16" s="318"/>
      <c r="CSD16" s="318"/>
      <c r="CSE16" s="318"/>
      <c r="CSF16" s="318"/>
      <c r="CSG16" s="318"/>
      <c r="CSH16" s="318"/>
      <c r="CSI16" s="318"/>
      <c r="CSJ16" s="318"/>
      <c r="CSK16" s="318"/>
      <c r="CSL16" s="318"/>
      <c r="CSM16" s="318"/>
      <c r="CSN16" s="318"/>
      <c r="CSO16" s="318"/>
      <c r="CSP16" s="318"/>
      <c r="CSQ16" s="318"/>
      <c r="CSR16" s="318"/>
      <c r="CSS16" s="318"/>
      <c r="CST16" s="318"/>
      <c r="CSU16" s="318"/>
      <c r="CSV16" s="318"/>
      <c r="CSW16" s="318"/>
      <c r="CSX16" s="318"/>
      <c r="CSY16" s="318"/>
      <c r="CSZ16" s="318"/>
      <c r="CTA16" s="318"/>
      <c r="CTB16" s="318"/>
      <c r="CTC16" s="318"/>
      <c r="CTD16" s="318"/>
      <c r="CTE16" s="318"/>
      <c r="CTF16" s="318"/>
      <c r="CTG16" s="318"/>
      <c r="CTH16" s="318"/>
      <c r="CTI16" s="318"/>
      <c r="CTJ16" s="318"/>
      <c r="CTK16" s="318"/>
      <c r="CTL16" s="318"/>
      <c r="CTM16" s="318"/>
      <c r="CTN16" s="318"/>
      <c r="CTO16" s="318"/>
      <c r="CTP16" s="318"/>
      <c r="CTQ16" s="318"/>
      <c r="CTR16" s="318"/>
      <c r="CTS16" s="318"/>
      <c r="CTT16" s="318"/>
      <c r="CTU16" s="318"/>
      <c r="CTV16" s="318"/>
      <c r="CTW16" s="318"/>
      <c r="CTX16" s="318"/>
      <c r="CTY16" s="318"/>
      <c r="CTZ16" s="318"/>
      <c r="CUA16" s="318"/>
      <c r="CUB16" s="318"/>
      <c r="CUC16" s="318"/>
      <c r="CUD16" s="318"/>
      <c r="CUE16" s="318"/>
      <c r="CUF16" s="318"/>
      <c r="CUG16" s="318"/>
      <c r="CUH16" s="318"/>
      <c r="CUI16" s="318"/>
      <c r="CUJ16" s="318"/>
      <c r="CUK16" s="318"/>
      <c r="CUL16" s="318"/>
      <c r="CUM16" s="318"/>
      <c r="CUN16" s="318"/>
      <c r="CUO16" s="318"/>
      <c r="CUP16" s="318"/>
      <c r="CUQ16" s="318"/>
      <c r="CUR16" s="318"/>
      <c r="CUS16" s="318"/>
      <c r="CUT16" s="318"/>
      <c r="CUU16" s="318"/>
      <c r="CUV16" s="318"/>
      <c r="CUW16" s="318"/>
      <c r="CUX16" s="318"/>
      <c r="CUY16" s="318"/>
      <c r="CUZ16" s="318"/>
      <c r="CVA16" s="318"/>
      <c r="CVB16" s="318"/>
      <c r="CVC16" s="318"/>
      <c r="CVD16" s="318"/>
      <c r="CVE16" s="318"/>
      <c r="CVF16" s="318"/>
      <c r="CVG16" s="318"/>
      <c r="CVH16" s="318"/>
      <c r="CVI16" s="318"/>
      <c r="CVJ16" s="318"/>
      <c r="CVK16" s="318"/>
      <c r="CVL16" s="318"/>
      <c r="CVM16" s="318"/>
      <c r="CVN16" s="318"/>
      <c r="CVO16" s="318"/>
      <c r="CVP16" s="318"/>
      <c r="CVQ16" s="318"/>
      <c r="CVR16" s="318"/>
      <c r="CVS16" s="318"/>
      <c r="CVT16" s="318"/>
      <c r="CVU16" s="318"/>
      <c r="CVV16" s="318"/>
      <c r="CVW16" s="318"/>
      <c r="CVX16" s="318"/>
      <c r="CVY16" s="318"/>
      <c r="CVZ16" s="318"/>
      <c r="CWA16" s="318"/>
      <c r="CWB16" s="318"/>
      <c r="CWC16" s="318"/>
      <c r="CWD16" s="318"/>
      <c r="CWE16" s="318"/>
      <c r="CWF16" s="318"/>
      <c r="CWG16" s="318"/>
      <c r="CWH16" s="318"/>
      <c r="CWI16" s="318"/>
      <c r="CWJ16" s="318"/>
      <c r="CWK16" s="318"/>
      <c r="CWL16" s="318"/>
      <c r="CWM16" s="318"/>
      <c r="CWN16" s="318"/>
      <c r="CWO16" s="318"/>
      <c r="CWP16" s="318"/>
      <c r="CWQ16" s="318"/>
      <c r="CWR16" s="318"/>
      <c r="CWS16" s="318"/>
      <c r="CWT16" s="318"/>
      <c r="CWU16" s="318"/>
      <c r="CWV16" s="318"/>
      <c r="CWW16" s="318"/>
      <c r="CWX16" s="318"/>
      <c r="CWY16" s="318"/>
      <c r="CWZ16" s="318"/>
      <c r="CXA16" s="318"/>
      <c r="CXB16" s="318"/>
      <c r="CXC16" s="318"/>
      <c r="CXD16" s="318"/>
      <c r="CXE16" s="318"/>
      <c r="CXF16" s="318"/>
      <c r="CXG16" s="318"/>
      <c r="CXH16" s="318"/>
      <c r="CXI16" s="318"/>
      <c r="CXJ16" s="318"/>
      <c r="CXK16" s="318"/>
      <c r="CXL16" s="318"/>
      <c r="CXM16" s="318"/>
      <c r="CXN16" s="318"/>
      <c r="CXO16" s="318"/>
      <c r="CXP16" s="318"/>
      <c r="CXQ16" s="318"/>
      <c r="CXR16" s="318"/>
      <c r="CXS16" s="318"/>
      <c r="CXT16" s="318"/>
      <c r="CXU16" s="318"/>
      <c r="CXV16" s="318"/>
      <c r="CXW16" s="318"/>
      <c r="CXX16" s="318"/>
      <c r="CXY16" s="318"/>
      <c r="CXZ16" s="318"/>
      <c r="CYA16" s="318"/>
      <c r="CYB16" s="318"/>
      <c r="CYC16" s="318"/>
      <c r="CYD16" s="318"/>
      <c r="CYE16" s="318"/>
      <c r="CYF16" s="318"/>
      <c r="CYG16" s="318"/>
      <c r="CYH16" s="318"/>
      <c r="CYI16" s="318"/>
      <c r="CYJ16" s="318"/>
      <c r="CYK16" s="318"/>
      <c r="CYL16" s="318"/>
      <c r="CYM16" s="318"/>
      <c r="CYN16" s="318"/>
      <c r="CYO16" s="318"/>
      <c r="CYP16" s="318"/>
      <c r="CYQ16" s="318"/>
      <c r="CYR16" s="318"/>
      <c r="CYS16" s="318"/>
      <c r="CYT16" s="318"/>
      <c r="CYU16" s="318"/>
      <c r="CYV16" s="318"/>
      <c r="CYW16" s="318"/>
      <c r="CYX16" s="318"/>
      <c r="CYY16" s="318"/>
      <c r="CYZ16" s="318"/>
      <c r="CZA16" s="318"/>
      <c r="CZB16" s="318"/>
      <c r="CZC16" s="318"/>
      <c r="CZD16" s="318"/>
      <c r="CZE16" s="318"/>
      <c r="CZF16" s="318"/>
      <c r="CZG16" s="318"/>
      <c r="CZH16" s="318"/>
      <c r="CZI16" s="318"/>
      <c r="CZJ16" s="318"/>
      <c r="CZK16" s="318"/>
      <c r="CZL16" s="318"/>
      <c r="CZM16" s="318"/>
      <c r="CZN16" s="318"/>
      <c r="CZO16" s="318"/>
      <c r="CZP16" s="318"/>
      <c r="CZQ16" s="318"/>
      <c r="CZR16" s="318"/>
      <c r="CZS16" s="318"/>
      <c r="CZT16" s="318"/>
      <c r="CZU16" s="318"/>
      <c r="CZV16" s="318"/>
      <c r="CZW16" s="318"/>
      <c r="CZX16" s="318"/>
      <c r="CZY16" s="318"/>
      <c r="CZZ16" s="318"/>
      <c r="DAA16" s="318"/>
      <c r="DAB16" s="318"/>
      <c r="DAC16" s="318"/>
      <c r="DAD16" s="318"/>
      <c r="DAE16" s="318"/>
      <c r="DAF16" s="318"/>
      <c r="DAG16" s="318"/>
      <c r="DAH16" s="318"/>
      <c r="DAI16" s="318"/>
      <c r="DAJ16" s="318"/>
      <c r="DAK16" s="318"/>
      <c r="DAL16" s="318"/>
      <c r="DAM16" s="318"/>
      <c r="DAN16" s="318"/>
      <c r="DAO16" s="318"/>
      <c r="DAP16" s="318"/>
      <c r="DAQ16" s="318"/>
      <c r="DAR16" s="318"/>
      <c r="DAS16" s="318"/>
      <c r="DAT16" s="318"/>
      <c r="DAU16" s="318"/>
      <c r="DAV16" s="318"/>
      <c r="DAW16" s="318"/>
      <c r="DAX16" s="318"/>
      <c r="DAY16" s="318"/>
      <c r="DAZ16" s="318"/>
      <c r="DBA16" s="318"/>
      <c r="DBB16" s="318"/>
      <c r="DBC16" s="318"/>
      <c r="DBD16" s="318"/>
      <c r="DBE16" s="318"/>
      <c r="DBF16" s="318"/>
      <c r="DBG16" s="318"/>
      <c r="DBH16" s="318"/>
      <c r="DBI16" s="318"/>
      <c r="DBJ16" s="318"/>
      <c r="DBK16" s="318"/>
      <c r="DBL16" s="318"/>
      <c r="DBM16" s="318"/>
      <c r="DBN16" s="318"/>
      <c r="DBO16" s="318"/>
      <c r="DBP16" s="318"/>
      <c r="DBQ16" s="318"/>
      <c r="DBR16" s="318"/>
      <c r="DBS16" s="318"/>
      <c r="DBT16" s="318"/>
      <c r="DBU16" s="318"/>
      <c r="DBV16" s="318"/>
      <c r="DBW16" s="318"/>
      <c r="DBX16" s="318"/>
      <c r="DBY16" s="318"/>
      <c r="DBZ16" s="318"/>
      <c r="DCA16" s="318"/>
      <c r="DCB16" s="318"/>
      <c r="DCC16" s="318"/>
      <c r="DCD16" s="318"/>
      <c r="DCE16" s="318"/>
      <c r="DCF16" s="318"/>
      <c r="DCG16" s="318"/>
      <c r="DCH16" s="318"/>
      <c r="DCI16" s="318"/>
      <c r="DCJ16" s="318"/>
      <c r="DCK16" s="318"/>
      <c r="DCL16" s="318"/>
      <c r="DCM16" s="318"/>
      <c r="DCN16" s="318"/>
      <c r="DCO16" s="318"/>
      <c r="DCP16" s="318"/>
      <c r="DCQ16" s="318"/>
      <c r="DCR16" s="318"/>
      <c r="DCS16" s="318"/>
      <c r="DCT16" s="318"/>
      <c r="DCU16" s="318"/>
      <c r="DCV16" s="318"/>
      <c r="DCW16" s="318"/>
      <c r="DCX16" s="318"/>
      <c r="DCY16" s="318"/>
      <c r="DCZ16" s="318"/>
      <c r="DDA16" s="318"/>
      <c r="DDB16" s="318"/>
      <c r="DDC16" s="318"/>
      <c r="DDD16" s="318"/>
      <c r="DDE16" s="318"/>
      <c r="DDF16" s="318"/>
      <c r="DDG16" s="318"/>
      <c r="DDH16" s="318"/>
      <c r="DDI16" s="318"/>
      <c r="DDJ16" s="318"/>
      <c r="DDK16" s="318"/>
      <c r="DDL16" s="318"/>
      <c r="DDM16" s="318"/>
      <c r="DDN16" s="318"/>
      <c r="DDO16" s="318"/>
      <c r="DDP16" s="318"/>
      <c r="DDQ16" s="318"/>
      <c r="DDR16" s="318"/>
      <c r="DDS16" s="318"/>
      <c r="DDT16" s="318"/>
      <c r="DDU16" s="318"/>
      <c r="DDV16" s="318"/>
      <c r="DDW16" s="318"/>
      <c r="DDX16" s="318"/>
      <c r="DDY16" s="318"/>
      <c r="DDZ16" s="318"/>
      <c r="DEA16" s="318"/>
      <c r="DEB16" s="318"/>
      <c r="DEC16" s="318"/>
      <c r="DED16" s="318"/>
      <c r="DEE16" s="318"/>
      <c r="DEF16" s="318"/>
      <c r="DEG16" s="318"/>
      <c r="DEH16" s="318"/>
      <c r="DEI16" s="318"/>
      <c r="DEJ16" s="318"/>
      <c r="DEK16" s="318"/>
      <c r="DEL16" s="318"/>
      <c r="DEM16" s="318"/>
      <c r="DEN16" s="318"/>
      <c r="DEO16" s="318"/>
      <c r="DEP16" s="318"/>
      <c r="DEQ16" s="318"/>
      <c r="DER16" s="318"/>
      <c r="DES16" s="318"/>
      <c r="DET16" s="318"/>
      <c r="DEU16" s="318"/>
      <c r="DEV16" s="318"/>
      <c r="DEW16" s="318"/>
      <c r="DEX16" s="318"/>
      <c r="DEY16" s="318"/>
      <c r="DEZ16" s="318"/>
      <c r="DFA16" s="318"/>
      <c r="DFB16" s="318"/>
      <c r="DFC16" s="318"/>
      <c r="DFD16" s="318"/>
      <c r="DFE16" s="318"/>
      <c r="DFF16" s="318"/>
      <c r="DFG16" s="318"/>
      <c r="DFH16" s="318"/>
      <c r="DFI16" s="318"/>
      <c r="DFJ16" s="318"/>
      <c r="DFK16" s="318"/>
      <c r="DFL16" s="318"/>
      <c r="DFM16" s="318"/>
      <c r="DFN16" s="318"/>
      <c r="DFO16" s="318"/>
      <c r="DFP16" s="318"/>
      <c r="DFQ16" s="318"/>
      <c r="DFR16" s="318"/>
      <c r="DFS16" s="318"/>
      <c r="DFT16" s="318"/>
      <c r="DFU16" s="318"/>
      <c r="DFV16" s="318"/>
      <c r="DFW16" s="318"/>
      <c r="DFX16" s="318"/>
      <c r="DFY16" s="318"/>
      <c r="DFZ16" s="318"/>
      <c r="DGA16" s="318"/>
      <c r="DGB16" s="318"/>
      <c r="DGC16" s="318"/>
      <c r="DGD16" s="318"/>
      <c r="DGE16" s="318"/>
      <c r="DGF16" s="318"/>
      <c r="DGG16" s="318"/>
      <c r="DGH16" s="318"/>
      <c r="DGI16" s="318"/>
      <c r="DGJ16" s="318"/>
      <c r="DGK16" s="318"/>
      <c r="DGL16" s="318"/>
      <c r="DGM16" s="318"/>
      <c r="DGN16" s="318"/>
      <c r="DGO16" s="318"/>
      <c r="DGP16" s="318"/>
      <c r="DGQ16" s="318"/>
      <c r="DGR16" s="318"/>
      <c r="DGS16" s="318"/>
      <c r="DGT16" s="318"/>
      <c r="DGU16" s="318"/>
      <c r="DGV16" s="318"/>
      <c r="DGW16" s="318"/>
      <c r="DGX16" s="318"/>
      <c r="DGY16" s="318"/>
      <c r="DGZ16" s="318"/>
      <c r="DHA16" s="318"/>
      <c r="DHB16" s="318"/>
      <c r="DHC16" s="318"/>
      <c r="DHD16" s="318"/>
      <c r="DHE16" s="318"/>
      <c r="DHF16" s="318"/>
      <c r="DHG16" s="318"/>
      <c r="DHH16" s="318"/>
      <c r="DHI16" s="318"/>
      <c r="DHJ16" s="318"/>
      <c r="DHK16" s="318"/>
      <c r="DHL16" s="318"/>
      <c r="DHM16" s="318"/>
      <c r="DHN16" s="318"/>
      <c r="DHO16" s="318"/>
      <c r="DHP16" s="318"/>
      <c r="DHQ16" s="318"/>
      <c r="DHR16" s="318"/>
      <c r="DHS16" s="318"/>
      <c r="DHT16" s="318"/>
      <c r="DHU16" s="318"/>
      <c r="DHV16" s="318"/>
      <c r="DHW16" s="318"/>
      <c r="DHX16" s="318"/>
      <c r="DHY16" s="318"/>
      <c r="DHZ16" s="318"/>
      <c r="DIA16" s="318"/>
      <c r="DIB16" s="318"/>
      <c r="DIC16" s="318"/>
      <c r="DID16" s="318"/>
      <c r="DIE16" s="318"/>
      <c r="DIF16" s="318"/>
      <c r="DIG16" s="318"/>
      <c r="DIH16" s="318"/>
      <c r="DII16" s="318"/>
      <c r="DIJ16" s="318"/>
      <c r="DIK16" s="318"/>
      <c r="DIL16" s="318"/>
      <c r="DIM16" s="318"/>
      <c r="DIN16" s="318"/>
      <c r="DIO16" s="318"/>
      <c r="DIP16" s="318"/>
      <c r="DIQ16" s="318"/>
      <c r="DIR16" s="318"/>
      <c r="DIS16" s="318"/>
      <c r="DIT16" s="318"/>
      <c r="DIU16" s="318"/>
      <c r="DIV16" s="318"/>
      <c r="DIW16" s="318"/>
      <c r="DIX16" s="318"/>
      <c r="DIY16" s="318"/>
      <c r="DIZ16" s="318"/>
      <c r="DJA16" s="318"/>
      <c r="DJB16" s="318"/>
      <c r="DJC16" s="318"/>
      <c r="DJD16" s="318"/>
      <c r="DJE16" s="318"/>
      <c r="DJF16" s="318"/>
      <c r="DJG16" s="318"/>
      <c r="DJH16" s="318"/>
      <c r="DJI16" s="318"/>
      <c r="DJJ16" s="318"/>
      <c r="DJK16" s="318"/>
      <c r="DJL16" s="318"/>
      <c r="DJM16" s="318"/>
      <c r="DJN16" s="318"/>
      <c r="DJO16" s="318"/>
      <c r="DJP16" s="318"/>
      <c r="DJQ16" s="318"/>
      <c r="DJR16" s="318"/>
      <c r="DJS16" s="318"/>
      <c r="DJT16" s="318"/>
      <c r="DJU16" s="318"/>
      <c r="DJV16" s="318"/>
      <c r="DJW16" s="318"/>
      <c r="DJX16" s="318"/>
      <c r="DJY16" s="318"/>
      <c r="DJZ16" s="318"/>
      <c r="DKA16" s="318"/>
      <c r="DKB16" s="318"/>
      <c r="DKC16" s="318"/>
      <c r="DKD16" s="318"/>
      <c r="DKE16" s="318"/>
      <c r="DKF16" s="318"/>
      <c r="DKG16" s="318"/>
      <c r="DKH16" s="318"/>
      <c r="DKI16" s="318"/>
      <c r="DKJ16" s="318"/>
      <c r="DKK16" s="318"/>
      <c r="DKL16" s="318"/>
      <c r="DKM16" s="318"/>
      <c r="DKN16" s="318"/>
      <c r="DKO16" s="318"/>
      <c r="DKP16" s="318"/>
      <c r="DKQ16" s="318"/>
      <c r="DKR16" s="318"/>
      <c r="DKS16" s="318"/>
      <c r="DKT16" s="318"/>
      <c r="DKU16" s="318"/>
      <c r="DKV16" s="318"/>
      <c r="DKW16" s="318"/>
      <c r="DKX16" s="318"/>
      <c r="DKY16" s="318"/>
      <c r="DKZ16" s="318"/>
      <c r="DLA16" s="318"/>
      <c r="DLB16" s="318"/>
      <c r="DLC16" s="318"/>
      <c r="DLD16" s="318"/>
      <c r="DLE16" s="318"/>
      <c r="DLF16" s="318"/>
      <c r="DLG16" s="318"/>
      <c r="DLH16" s="318"/>
      <c r="DLI16" s="318"/>
      <c r="DLJ16" s="318"/>
      <c r="DLK16" s="318"/>
      <c r="DLL16" s="318"/>
      <c r="DLM16" s="318"/>
      <c r="DLN16" s="318"/>
      <c r="DLO16" s="318"/>
      <c r="DLP16" s="318"/>
      <c r="DLQ16" s="318"/>
      <c r="DLR16" s="318"/>
      <c r="DLS16" s="318"/>
      <c r="DLT16" s="318"/>
      <c r="DLU16" s="318"/>
      <c r="DLV16" s="318"/>
      <c r="DLW16" s="318"/>
      <c r="DLX16" s="318"/>
      <c r="DLY16" s="318"/>
      <c r="DLZ16" s="318"/>
      <c r="DMA16" s="318"/>
      <c r="DMB16" s="318"/>
      <c r="DMC16" s="318"/>
      <c r="DMD16" s="318"/>
      <c r="DME16" s="318"/>
      <c r="DMF16" s="318"/>
      <c r="DMG16" s="318"/>
      <c r="DMH16" s="318"/>
      <c r="DMI16" s="318"/>
      <c r="DMJ16" s="318"/>
      <c r="DMK16" s="318"/>
      <c r="DML16" s="318"/>
      <c r="DMM16" s="318"/>
      <c r="DMN16" s="318"/>
      <c r="DMO16" s="318"/>
      <c r="DMP16" s="318"/>
      <c r="DMQ16" s="318"/>
      <c r="DMR16" s="318"/>
      <c r="DMS16" s="318"/>
      <c r="DMT16" s="318"/>
      <c r="DMU16" s="318"/>
      <c r="DMV16" s="318"/>
      <c r="DMW16" s="318"/>
      <c r="DMX16" s="318"/>
      <c r="DMY16" s="318"/>
      <c r="DMZ16" s="318"/>
      <c r="DNA16" s="318"/>
      <c r="DNB16" s="318"/>
      <c r="DNC16" s="318"/>
      <c r="DND16" s="318"/>
      <c r="DNE16" s="318"/>
      <c r="DNF16" s="318"/>
      <c r="DNG16" s="318"/>
      <c r="DNH16" s="318"/>
      <c r="DNI16" s="318"/>
      <c r="DNJ16" s="318"/>
      <c r="DNK16" s="318"/>
      <c r="DNL16" s="318"/>
      <c r="DNM16" s="318"/>
      <c r="DNN16" s="318"/>
      <c r="DNO16" s="318"/>
      <c r="DNP16" s="318"/>
      <c r="DNQ16" s="318"/>
      <c r="DNR16" s="318"/>
      <c r="DNS16" s="318"/>
      <c r="DNT16" s="318"/>
      <c r="DNU16" s="318"/>
      <c r="DNV16" s="318"/>
      <c r="DNW16" s="318"/>
      <c r="DNX16" s="318"/>
      <c r="DNY16" s="318"/>
      <c r="DNZ16" s="318"/>
      <c r="DOA16" s="318"/>
      <c r="DOB16" s="318"/>
      <c r="DOC16" s="318"/>
      <c r="DOD16" s="318"/>
      <c r="DOE16" s="318"/>
      <c r="DOF16" s="318"/>
      <c r="DOG16" s="318"/>
      <c r="DOH16" s="318"/>
      <c r="DOI16" s="318"/>
      <c r="DOJ16" s="318"/>
      <c r="DOK16" s="318"/>
      <c r="DOL16" s="318"/>
      <c r="DOM16" s="318"/>
      <c r="DON16" s="318"/>
      <c r="DOO16" s="318"/>
      <c r="DOP16" s="318"/>
      <c r="DOQ16" s="318"/>
      <c r="DOR16" s="318"/>
      <c r="DOS16" s="318"/>
      <c r="DOT16" s="318"/>
      <c r="DOU16" s="318"/>
      <c r="DOV16" s="318"/>
      <c r="DOW16" s="318"/>
      <c r="DOX16" s="318"/>
      <c r="DOY16" s="318"/>
      <c r="DOZ16" s="318"/>
      <c r="DPA16" s="318"/>
      <c r="DPB16" s="318"/>
      <c r="DPC16" s="318"/>
      <c r="DPD16" s="318"/>
      <c r="DPE16" s="318"/>
      <c r="DPF16" s="318"/>
      <c r="DPG16" s="318"/>
      <c r="DPH16" s="318"/>
      <c r="DPI16" s="318"/>
      <c r="DPJ16" s="318"/>
      <c r="DPK16" s="318"/>
      <c r="DPL16" s="318"/>
      <c r="DPM16" s="318"/>
      <c r="DPN16" s="318"/>
      <c r="DPO16" s="318"/>
      <c r="DPP16" s="318"/>
      <c r="DPQ16" s="318"/>
      <c r="DPR16" s="318"/>
      <c r="DPS16" s="318"/>
      <c r="DPT16" s="318"/>
      <c r="DPU16" s="318"/>
      <c r="DPV16" s="318"/>
      <c r="DPW16" s="318"/>
      <c r="DPX16" s="318"/>
      <c r="DPY16" s="318"/>
      <c r="DPZ16" s="318"/>
      <c r="DQA16" s="318"/>
      <c r="DQB16" s="318"/>
      <c r="DQC16" s="318"/>
      <c r="DQD16" s="318"/>
      <c r="DQE16" s="318"/>
      <c r="DQF16" s="318"/>
      <c r="DQG16" s="318"/>
      <c r="DQH16" s="318"/>
      <c r="DQI16" s="318"/>
      <c r="DQJ16" s="318"/>
      <c r="DQK16" s="318"/>
      <c r="DQL16" s="318"/>
      <c r="DQM16" s="318"/>
      <c r="DQN16" s="318"/>
      <c r="DQO16" s="318"/>
      <c r="DQP16" s="318"/>
      <c r="DQQ16" s="318"/>
      <c r="DQR16" s="318"/>
      <c r="DQS16" s="318"/>
      <c r="DQT16" s="318"/>
      <c r="DQU16" s="318"/>
      <c r="DQV16" s="318"/>
      <c r="DQW16" s="318"/>
      <c r="DQX16" s="318"/>
      <c r="DQY16" s="318"/>
      <c r="DQZ16" s="318"/>
      <c r="DRA16" s="318"/>
      <c r="DRB16" s="318"/>
      <c r="DRC16" s="318"/>
      <c r="DRD16" s="318"/>
      <c r="DRE16" s="318"/>
      <c r="DRF16" s="318"/>
      <c r="DRG16" s="318"/>
      <c r="DRH16" s="318"/>
      <c r="DRI16" s="318"/>
      <c r="DRJ16" s="318"/>
      <c r="DRK16" s="318"/>
      <c r="DRL16" s="318"/>
      <c r="DRM16" s="318"/>
      <c r="DRN16" s="318"/>
      <c r="DRO16" s="318"/>
      <c r="DRP16" s="318"/>
      <c r="DRQ16" s="318"/>
      <c r="DRR16" s="318"/>
      <c r="DRS16" s="318"/>
      <c r="DRT16" s="318"/>
      <c r="DRU16" s="318"/>
      <c r="DRV16" s="318"/>
      <c r="DRW16" s="318"/>
      <c r="DRX16" s="318"/>
      <c r="DRY16" s="318"/>
      <c r="DRZ16" s="318"/>
      <c r="DSA16" s="318"/>
      <c r="DSB16" s="318"/>
      <c r="DSC16" s="318"/>
      <c r="DSD16" s="318"/>
      <c r="DSE16" s="318"/>
      <c r="DSF16" s="318"/>
      <c r="DSG16" s="318"/>
      <c r="DSH16" s="318"/>
      <c r="DSI16" s="318"/>
      <c r="DSJ16" s="318"/>
      <c r="DSK16" s="318"/>
      <c r="DSL16" s="318"/>
      <c r="DSM16" s="318"/>
      <c r="DSN16" s="318"/>
      <c r="DSO16" s="318"/>
      <c r="DSP16" s="318"/>
      <c r="DSQ16" s="318"/>
      <c r="DSR16" s="318"/>
      <c r="DSS16" s="318"/>
      <c r="DST16" s="318"/>
      <c r="DSU16" s="318"/>
      <c r="DSV16" s="318"/>
      <c r="DSW16" s="318"/>
      <c r="DSX16" s="318"/>
      <c r="DSY16" s="318"/>
      <c r="DSZ16" s="318"/>
      <c r="DTA16" s="318"/>
      <c r="DTB16" s="318"/>
      <c r="DTC16" s="318"/>
      <c r="DTD16" s="318"/>
      <c r="DTE16" s="318"/>
      <c r="DTF16" s="318"/>
      <c r="DTG16" s="318"/>
      <c r="DTH16" s="318"/>
      <c r="DTI16" s="318"/>
      <c r="DTJ16" s="318"/>
      <c r="DTK16" s="318"/>
      <c r="DTL16" s="318"/>
      <c r="DTM16" s="318"/>
      <c r="DTN16" s="318"/>
      <c r="DTO16" s="318"/>
      <c r="DTP16" s="318"/>
      <c r="DTQ16" s="318"/>
      <c r="DTR16" s="318"/>
      <c r="DTS16" s="318"/>
      <c r="DTT16" s="318"/>
      <c r="DTU16" s="318"/>
      <c r="DTV16" s="318"/>
      <c r="DTW16" s="318"/>
      <c r="DTX16" s="318"/>
      <c r="DTY16" s="318"/>
      <c r="DTZ16" s="318"/>
      <c r="DUA16" s="318"/>
      <c r="DUB16" s="318"/>
      <c r="DUC16" s="318"/>
      <c r="DUD16" s="318"/>
      <c r="DUE16" s="318"/>
      <c r="DUF16" s="318"/>
      <c r="DUG16" s="318"/>
      <c r="DUH16" s="318"/>
      <c r="DUI16" s="318"/>
      <c r="DUJ16" s="318"/>
      <c r="DUK16" s="318"/>
      <c r="DUL16" s="318"/>
      <c r="DUM16" s="318"/>
      <c r="DUN16" s="318"/>
      <c r="DUO16" s="318"/>
      <c r="DUP16" s="318"/>
      <c r="DUQ16" s="318"/>
      <c r="DUR16" s="318"/>
      <c r="DUS16" s="318"/>
      <c r="DUT16" s="318"/>
      <c r="DUU16" s="318"/>
      <c r="DUV16" s="318"/>
      <c r="DUW16" s="318"/>
      <c r="DUX16" s="318"/>
      <c r="DUY16" s="318"/>
      <c r="DUZ16" s="318"/>
      <c r="DVA16" s="318"/>
      <c r="DVB16" s="318"/>
      <c r="DVC16" s="318"/>
      <c r="DVD16" s="318"/>
      <c r="DVE16" s="318"/>
      <c r="DVF16" s="318"/>
      <c r="DVG16" s="318"/>
      <c r="DVH16" s="318"/>
      <c r="DVI16" s="318"/>
      <c r="DVJ16" s="318"/>
      <c r="DVK16" s="318"/>
      <c r="DVL16" s="318"/>
      <c r="DVM16" s="318"/>
      <c r="DVN16" s="318"/>
      <c r="DVO16" s="318"/>
      <c r="DVP16" s="318"/>
      <c r="DVQ16" s="318"/>
      <c r="DVR16" s="318"/>
      <c r="DVS16" s="318"/>
      <c r="DVT16" s="318"/>
      <c r="DVU16" s="318"/>
      <c r="DVV16" s="318"/>
      <c r="DVW16" s="318"/>
      <c r="DVX16" s="318"/>
      <c r="DVY16" s="318"/>
      <c r="DVZ16" s="318"/>
      <c r="DWA16" s="318"/>
      <c r="DWB16" s="318"/>
      <c r="DWC16" s="318"/>
      <c r="DWD16" s="318"/>
      <c r="DWE16" s="318"/>
      <c r="DWF16" s="318"/>
      <c r="DWG16" s="318"/>
      <c r="DWH16" s="318"/>
      <c r="DWI16" s="318"/>
      <c r="DWJ16" s="318"/>
      <c r="DWK16" s="318"/>
      <c r="DWL16" s="318"/>
      <c r="DWM16" s="318"/>
      <c r="DWN16" s="318"/>
      <c r="DWO16" s="318"/>
      <c r="DWP16" s="318"/>
      <c r="DWQ16" s="318"/>
      <c r="DWR16" s="318"/>
      <c r="DWS16" s="318"/>
      <c r="DWT16" s="318"/>
      <c r="DWU16" s="318"/>
      <c r="DWV16" s="318"/>
      <c r="DWW16" s="318"/>
      <c r="DWX16" s="318"/>
      <c r="DWY16" s="318"/>
      <c r="DWZ16" s="318"/>
      <c r="DXA16" s="318"/>
      <c r="DXB16" s="318"/>
      <c r="DXC16" s="318"/>
      <c r="DXD16" s="318"/>
      <c r="DXE16" s="318"/>
      <c r="DXF16" s="318"/>
      <c r="DXG16" s="318"/>
      <c r="DXH16" s="318"/>
      <c r="DXI16" s="318"/>
      <c r="DXJ16" s="318"/>
      <c r="DXK16" s="318"/>
      <c r="DXL16" s="318"/>
      <c r="DXM16" s="318"/>
      <c r="DXN16" s="318"/>
      <c r="DXO16" s="318"/>
      <c r="DXP16" s="318"/>
      <c r="DXQ16" s="318"/>
      <c r="DXR16" s="318"/>
      <c r="DXS16" s="318"/>
      <c r="DXT16" s="318"/>
      <c r="DXU16" s="318"/>
      <c r="DXV16" s="318"/>
      <c r="DXW16" s="318"/>
      <c r="DXX16" s="318"/>
      <c r="DXY16" s="318"/>
      <c r="DXZ16" s="318"/>
      <c r="DYA16" s="318"/>
      <c r="DYB16" s="318"/>
      <c r="DYC16" s="318"/>
      <c r="DYD16" s="318"/>
      <c r="DYE16" s="318"/>
      <c r="DYF16" s="318"/>
      <c r="DYG16" s="318"/>
      <c r="DYH16" s="318"/>
      <c r="DYI16" s="318"/>
      <c r="DYJ16" s="318"/>
      <c r="DYK16" s="318"/>
      <c r="DYL16" s="318"/>
      <c r="DYM16" s="318"/>
      <c r="DYN16" s="318"/>
      <c r="DYO16" s="318"/>
      <c r="DYP16" s="318"/>
      <c r="DYQ16" s="318"/>
      <c r="DYR16" s="318"/>
      <c r="DYS16" s="318"/>
      <c r="DYT16" s="318"/>
      <c r="DYU16" s="318"/>
      <c r="DYV16" s="318"/>
      <c r="DYW16" s="318"/>
      <c r="DYX16" s="318"/>
      <c r="DYY16" s="318"/>
      <c r="DYZ16" s="318"/>
      <c r="DZA16" s="318"/>
      <c r="DZB16" s="318"/>
      <c r="DZC16" s="318"/>
      <c r="DZD16" s="318"/>
      <c r="DZE16" s="318"/>
      <c r="DZF16" s="318"/>
      <c r="DZG16" s="318"/>
      <c r="DZH16" s="318"/>
      <c r="DZI16" s="318"/>
      <c r="DZJ16" s="318"/>
      <c r="DZK16" s="318"/>
      <c r="DZL16" s="318"/>
      <c r="DZM16" s="318"/>
      <c r="DZN16" s="318"/>
      <c r="DZO16" s="318"/>
      <c r="DZP16" s="318"/>
      <c r="DZQ16" s="318"/>
      <c r="DZR16" s="318"/>
      <c r="DZS16" s="318"/>
      <c r="DZT16" s="318"/>
      <c r="DZU16" s="318"/>
      <c r="DZV16" s="318"/>
      <c r="DZW16" s="318"/>
      <c r="DZX16" s="318"/>
      <c r="DZY16" s="318"/>
      <c r="DZZ16" s="318"/>
      <c r="EAA16" s="318"/>
      <c r="EAB16" s="318"/>
      <c r="EAC16" s="318"/>
      <c r="EAD16" s="318"/>
      <c r="EAE16" s="318"/>
      <c r="EAF16" s="318"/>
      <c r="EAG16" s="318"/>
      <c r="EAH16" s="318"/>
      <c r="EAI16" s="318"/>
      <c r="EAJ16" s="318"/>
      <c r="EAK16" s="318"/>
      <c r="EAL16" s="318"/>
      <c r="EAM16" s="318"/>
      <c r="EAN16" s="318"/>
      <c r="EAO16" s="318"/>
      <c r="EAP16" s="318"/>
      <c r="EAQ16" s="318"/>
      <c r="EAR16" s="318"/>
      <c r="EAS16" s="318"/>
      <c r="EAT16" s="318"/>
      <c r="EAU16" s="318"/>
      <c r="EAV16" s="318"/>
      <c r="EAW16" s="318"/>
      <c r="EAX16" s="318"/>
      <c r="EAY16" s="318"/>
      <c r="EAZ16" s="318"/>
      <c r="EBA16" s="318"/>
      <c r="EBB16" s="318"/>
      <c r="EBC16" s="318"/>
      <c r="EBD16" s="318"/>
      <c r="EBE16" s="318"/>
      <c r="EBF16" s="318"/>
      <c r="EBG16" s="318"/>
      <c r="EBH16" s="318"/>
      <c r="EBI16" s="318"/>
      <c r="EBJ16" s="318"/>
      <c r="EBK16" s="318"/>
      <c r="EBL16" s="318"/>
      <c r="EBM16" s="318"/>
      <c r="EBN16" s="318"/>
      <c r="EBO16" s="318"/>
      <c r="EBP16" s="318"/>
      <c r="EBQ16" s="318"/>
      <c r="EBR16" s="318"/>
      <c r="EBS16" s="318"/>
      <c r="EBT16" s="318"/>
      <c r="EBU16" s="318"/>
      <c r="EBV16" s="318"/>
      <c r="EBW16" s="318"/>
      <c r="EBX16" s="318"/>
      <c r="EBY16" s="318"/>
      <c r="EBZ16" s="318"/>
      <c r="ECA16" s="318"/>
      <c r="ECB16" s="318"/>
      <c r="ECC16" s="318"/>
      <c r="ECD16" s="318"/>
      <c r="ECE16" s="318"/>
      <c r="ECF16" s="318"/>
      <c r="ECG16" s="318"/>
      <c r="ECH16" s="318"/>
      <c r="ECI16" s="318"/>
      <c r="ECJ16" s="318"/>
      <c r="ECK16" s="318"/>
      <c r="ECL16" s="318"/>
      <c r="ECM16" s="318"/>
      <c r="ECN16" s="318"/>
      <c r="ECO16" s="318"/>
      <c r="ECP16" s="318"/>
      <c r="ECQ16" s="318"/>
      <c r="ECR16" s="318"/>
      <c r="ECS16" s="318"/>
      <c r="ECT16" s="318"/>
      <c r="ECU16" s="318"/>
      <c r="ECV16" s="318"/>
      <c r="ECW16" s="318"/>
      <c r="ECX16" s="318"/>
      <c r="ECY16" s="318"/>
      <c r="ECZ16" s="318"/>
      <c r="EDA16" s="318"/>
      <c r="EDB16" s="318"/>
      <c r="EDC16" s="318"/>
      <c r="EDD16" s="318"/>
      <c r="EDE16" s="318"/>
      <c r="EDF16" s="318"/>
      <c r="EDG16" s="318"/>
      <c r="EDH16" s="318"/>
      <c r="EDI16" s="318"/>
      <c r="EDJ16" s="318"/>
      <c r="EDK16" s="318"/>
      <c r="EDL16" s="318"/>
      <c r="EDM16" s="318"/>
      <c r="EDN16" s="318"/>
      <c r="EDO16" s="318"/>
      <c r="EDP16" s="318"/>
      <c r="EDQ16" s="318"/>
      <c r="EDR16" s="318"/>
      <c r="EDS16" s="318"/>
      <c r="EDT16" s="318"/>
      <c r="EDU16" s="318"/>
      <c r="EDV16" s="318"/>
      <c r="EDW16" s="318"/>
      <c r="EDX16" s="318"/>
      <c r="EDY16" s="318"/>
      <c r="EDZ16" s="318"/>
      <c r="EEA16" s="318"/>
      <c r="EEB16" s="318"/>
      <c r="EEC16" s="318"/>
      <c r="EED16" s="318"/>
      <c r="EEE16" s="318"/>
      <c r="EEF16" s="318"/>
      <c r="EEG16" s="318"/>
      <c r="EEH16" s="318"/>
      <c r="EEI16" s="318"/>
      <c r="EEJ16" s="318"/>
      <c r="EEK16" s="318"/>
      <c r="EEL16" s="318"/>
      <c r="EEM16" s="318"/>
      <c r="EEN16" s="318"/>
      <c r="EEO16" s="318"/>
      <c r="EEP16" s="318"/>
      <c r="EEQ16" s="318"/>
      <c r="EER16" s="318"/>
      <c r="EES16" s="318"/>
      <c r="EET16" s="318"/>
      <c r="EEU16" s="318"/>
      <c r="EEV16" s="318"/>
      <c r="EEW16" s="318"/>
      <c r="EEX16" s="318"/>
      <c r="EEY16" s="318"/>
      <c r="EEZ16" s="318"/>
      <c r="EFA16" s="318"/>
      <c r="EFB16" s="318"/>
      <c r="EFC16" s="318"/>
      <c r="EFD16" s="318"/>
      <c r="EFE16" s="318"/>
      <c r="EFF16" s="318"/>
      <c r="EFG16" s="318"/>
      <c r="EFH16" s="318"/>
      <c r="EFI16" s="318"/>
      <c r="EFJ16" s="318"/>
      <c r="EFK16" s="318"/>
      <c r="EFL16" s="318"/>
      <c r="EFM16" s="318"/>
      <c r="EFN16" s="318"/>
      <c r="EFO16" s="318"/>
      <c r="EFP16" s="318"/>
      <c r="EFQ16" s="318"/>
      <c r="EFR16" s="318"/>
      <c r="EFS16" s="318"/>
      <c r="EFT16" s="318"/>
      <c r="EFU16" s="318"/>
      <c r="EFV16" s="318"/>
      <c r="EFW16" s="318"/>
      <c r="EFX16" s="318"/>
      <c r="EFY16" s="318"/>
      <c r="EFZ16" s="318"/>
      <c r="EGA16" s="318"/>
      <c r="EGB16" s="318"/>
      <c r="EGC16" s="318"/>
      <c r="EGD16" s="318"/>
      <c r="EGE16" s="318"/>
      <c r="EGF16" s="318"/>
      <c r="EGG16" s="318"/>
      <c r="EGH16" s="318"/>
      <c r="EGI16" s="318"/>
      <c r="EGJ16" s="318"/>
      <c r="EGK16" s="318"/>
      <c r="EGL16" s="318"/>
      <c r="EGM16" s="318"/>
      <c r="EGN16" s="318"/>
      <c r="EGO16" s="318"/>
      <c r="EGP16" s="318"/>
      <c r="EGQ16" s="318"/>
      <c r="EGR16" s="318"/>
      <c r="EGS16" s="318"/>
      <c r="EGT16" s="318"/>
      <c r="EGU16" s="318"/>
      <c r="EGV16" s="318"/>
      <c r="EGW16" s="318"/>
      <c r="EGX16" s="318"/>
      <c r="EGY16" s="318"/>
      <c r="EGZ16" s="318"/>
      <c r="EHA16" s="318"/>
      <c r="EHB16" s="318"/>
      <c r="EHC16" s="318"/>
      <c r="EHD16" s="318"/>
      <c r="EHE16" s="318"/>
      <c r="EHF16" s="318"/>
      <c r="EHG16" s="318"/>
      <c r="EHH16" s="318"/>
      <c r="EHI16" s="318"/>
      <c r="EHJ16" s="318"/>
      <c r="EHK16" s="318"/>
      <c r="EHL16" s="318"/>
      <c r="EHM16" s="318"/>
      <c r="EHN16" s="318"/>
      <c r="EHO16" s="318"/>
      <c r="EHP16" s="318"/>
      <c r="EHQ16" s="318"/>
      <c r="EHR16" s="318"/>
      <c r="EHS16" s="318"/>
      <c r="EHT16" s="318"/>
      <c r="EHU16" s="318"/>
      <c r="EHV16" s="318"/>
      <c r="EHW16" s="318"/>
      <c r="EHX16" s="318"/>
      <c r="EHY16" s="318"/>
      <c r="EHZ16" s="318"/>
      <c r="EIA16" s="318"/>
      <c r="EIB16" s="318"/>
      <c r="EIC16" s="318"/>
      <c r="EID16" s="318"/>
      <c r="EIE16" s="318"/>
      <c r="EIF16" s="318"/>
      <c r="EIG16" s="318"/>
      <c r="EIH16" s="318"/>
      <c r="EII16" s="318"/>
      <c r="EIJ16" s="318"/>
      <c r="EIK16" s="318"/>
      <c r="EIL16" s="318"/>
      <c r="EIM16" s="318"/>
      <c r="EIN16" s="318"/>
      <c r="EIO16" s="318"/>
      <c r="EIP16" s="318"/>
      <c r="EIQ16" s="318"/>
      <c r="EIR16" s="318"/>
      <c r="EIS16" s="318"/>
      <c r="EIT16" s="318"/>
      <c r="EIU16" s="318"/>
      <c r="EIV16" s="318"/>
      <c r="EIW16" s="318"/>
      <c r="EIX16" s="318"/>
      <c r="EIY16" s="318"/>
      <c r="EIZ16" s="318"/>
      <c r="EJA16" s="318"/>
      <c r="EJB16" s="318"/>
      <c r="EJC16" s="318"/>
      <c r="EJD16" s="318"/>
      <c r="EJE16" s="318"/>
      <c r="EJF16" s="318"/>
      <c r="EJG16" s="318"/>
      <c r="EJH16" s="318"/>
      <c r="EJI16" s="318"/>
      <c r="EJJ16" s="318"/>
      <c r="EJK16" s="318"/>
      <c r="EJL16" s="318"/>
      <c r="EJM16" s="318"/>
      <c r="EJN16" s="318"/>
      <c r="EJO16" s="318"/>
      <c r="EJP16" s="318"/>
      <c r="EJQ16" s="318"/>
      <c r="EJR16" s="318"/>
      <c r="EJS16" s="318"/>
      <c r="EJT16" s="318"/>
      <c r="EJU16" s="318"/>
      <c r="EJV16" s="318"/>
      <c r="EJW16" s="318"/>
      <c r="EJX16" s="318"/>
      <c r="EJY16" s="318"/>
      <c r="EJZ16" s="318"/>
      <c r="EKA16" s="318"/>
      <c r="EKB16" s="318"/>
      <c r="EKC16" s="318"/>
      <c r="EKD16" s="318"/>
      <c r="EKE16" s="318"/>
      <c r="EKF16" s="318"/>
      <c r="EKG16" s="318"/>
      <c r="EKH16" s="318"/>
      <c r="EKI16" s="318"/>
      <c r="EKJ16" s="318"/>
      <c r="EKK16" s="318"/>
      <c r="EKL16" s="318"/>
      <c r="EKM16" s="318"/>
      <c r="EKN16" s="318"/>
      <c r="EKO16" s="318"/>
      <c r="EKP16" s="318"/>
      <c r="EKQ16" s="318"/>
      <c r="EKR16" s="318"/>
      <c r="EKS16" s="318"/>
      <c r="EKT16" s="318"/>
      <c r="EKU16" s="318"/>
      <c r="EKV16" s="318"/>
      <c r="EKW16" s="318"/>
      <c r="EKX16" s="318"/>
      <c r="EKY16" s="318"/>
      <c r="EKZ16" s="318"/>
      <c r="ELA16" s="318"/>
      <c r="ELB16" s="318"/>
      <c r="ELC16" s="318"/>
      <c r="ELD16" s="318"/>
      <c r="ELE16" s="318"/>
      <c r="ELF16" s="318"/>
      <c r="ELG16" s="318"/>
      <c r="ELH16" s="318"/>
      <c r="ELI16" s="318"/>
      <c r="ELJ16" s="318"/>
      <c r="ELK16" s="318"/>
      <c r="ELL16" s="318"/>
      <c r="ELM16" s="318"/>
      <c r="ELN16" s="318"/>
      <c r="ELO16" s="318"/>
      <c r="ELP16" s="318"/>
      <c r="ELQ16" s="318"/>
      <c r="ELR16" s="318"/>
      <c r="ELS16" s="318"/>
      <c r="ELT16" s="318"/>
      <c r="ELU16" s="318"/>
      <c r="ELV16" s="318"/>
      <c r="ELW16" s="318"/>
      <c r="ELX16" s="318"/>
      <c r="ELY16" s="318"/>
      <c r="ELZ16" s="318"/>
      <c r="EMA16" s="318"/>
      <c r="EMB16" s="318"/>
      <c r="EMC16" s="318"/>
      <c r="EMD16" s="318"/>
      <c r="EME16" s="318"/>
      <c r="EMF16" s="318"/>
      <c r="EMG16" s="318"/>
      <c r="EMH16" s="318"/>
      <c r="EMI16" s="318"/>
      <c r="EMJ16" s="318"/>
      <c r="EMK16" s="318"/>
      <c r="EML16" s="318"/>
      <c r="EMM16" s="318"/>
      <c r="EMN16" s="318"/>
      <c r="EMO16" s="318"/>
      <c r="EMP16" s="318"/>
      <c r="EMQ16" s="318"/>
      <c r="EMR16" s="318"/>
      <c r="EMS16" s="318"/>
      <c r="EMT16" s="318"/>
      <c r="EMU16" s="318"/>
      <c r="EMV16" s="318"/>
      <c r="EMW16" s="318"/>
      <c r="EMX16" s="318"/>
      <c r="EMY16" s="318"/>
      <c r="EMZ16" s="318"/>
      <c r="ENA16" s="318"/>
      <c r="ENB16" s="318"/>
      <c r="ENC16" s="318"/>
      <c r="END16" s="318"/>
      <c r="ENE16" s="318"/>
      <c r="ENF16" s="318"/>
      <c r="ENG16" s="318"/>
      <c r="ENH16" s="318"/>
      <c r="ENI16" s="318"/>
      <c r="ENJ16" s="318"/>
      <c r="ENK16" s="318"/>
      <c r="ENL16" s="318"/>
      <c r="ENM16" s="318"/>
      <c r="ENN16" s="318"/>
      <c r="ENO16" s="318"/>
      <c r="ENP16" s="318"/>
      <c r="ENQ16" s="318"/>
      <c r="ENR16" s="318"/>
      <c r="ENS16" s="318"/>
      <c r="ENT16" s="318"/>
      <c r="ENU16" s="318"/>
      <c r="ENV16" s="318"/>
      <c r="ENW16" s="318"/>
      <c r="ENX16" s="318"/>
      <c r="ENY16" s="318"/>
      <c r="ENZ16" s="318"/>
      <c r="EOA16" s="318"/>
      <c r="EOB16" s="318"/>
      <c r="EOC16" s="318"/>
      <c r="EOD16" s="318"/>
      <c r="EOE16" s="318"/>
      <c r="EOF16" s="318"/>
      <c r="EOG16" s="318"/>
      <c r="EOH16" s="318"/>
      <c r="EOI16" s="318"/>
      <c r="EOJ16" s="318"/>
      <c r="EOK16" s="318"/>
      <c r="EOL16" s="318"/>
      <c r="EOM16" s="318"/>
      <c r="EON16" s="318"/>
      <c r="EOO16" s="318"/>
      <c r="EOP16" s="318"/>
      <c r="EOQ16" s="318"/>
      <c r="EOR16" s="318"/>
      <c r="EOS16" s="318"/>
      <c r="EOT16" s="318"/>
      <c r="EOU16" s="318"/>
      <c r="EOV16" s="318"/>
      <c r="EOW16" s="318"/>
      <c r="EOX16" s="318"/>
      <c r="EOY16" s="318"/>
      <c r="EOZ16" s="318"/>
      <c r="EPA16" s="318"/>
      <c r="EPB16" s="318"/>
      <c r="EPC16" s="318"/>
      <c r="EPD16" s="318"/>
      <c r="EPE16" s="318"/>
      <c r="EPF16" s="318"/>
      <c r="EPG16" s="318"/>
      <c r="EPH16" s="318"/>
      <c r="EPI16" s="318"/>
      <c r="EPJ16" s="318"/>
      <c r="EPK16" s="318"/>
      <c r="EPL16" s="318"/>
      <c r="EPM16" s="318"/>
      <c r="EPN16" s="318"/>
      <c r="EPO16" s="318"/>
      <c r="EPP16" s="318"/>
      <c r="EPQ16" s="318"/>
      <c r="EPR16" s="318"/>
      <c r="EPS16" s="318"/>
      <c r="EPT16" s="318"/>
      <c r="EPU16" s="318"/>
      <c r="EPV16" s="318"/>
      <c r="EPW16" s="318"/>
      <c r="EPX16" s="318"/>
      <c r="EPY16" s="318"/>
      <c r="EPZ16" s="318"/>
      <c r="EQA16" s="318"/>
      <c r="EQB16" s="318"/>
      <c r="EQC16" s="318"/>
      <c r="EQD16" s="318"/>
      <c r="EQE16" s="318"/>
      <c r="EQF16" s="318"/>
      <c r="EQG16" s="318"/>
      <c r="EQH16" s="318"/>
      <c r="EQI16" s="318"/>
      <c r="EQJ16" s="318"/>
      <c r="EQK16" s="318"/>
      <c r="EQL16" s="318"/>
      <c r="EQM16" s="318"/>
      <c r="EQN16" s="318"/>
      <c r="EQO16" s="318"/>
      <c r="EQP16" s="318"/>
      <c r="EQQ16" s="318"/>
      <c r="EQR16" s="318"/>
      <c r="EQS16" s="318"/>
      <c r="EQT16" s="318"/>
      <c r="EQU16" s="318"/>
      <c r="EQV16" s="318"/>
      <c r="EQW16" s="318"/>
      <c r="EQX16" s="318"/>
      <c r="EQY16" s="318"/>
      <c r="EQZ16" s="318"/>
      <c r="ERA16" s="318"/>
      <c r="ERB16" s="318"/>
      <c r="ERC16" s="318"/>
      <c r="ERD16" s="318"/>
      <c r="ERE16" s="318"/>
      <c r="ERF16" s="318"/>
      <c r="ERG16" s="318"/>
      <c r="ERH16" s="318"/>
      <c r="ERI16" s="318"/>
      <c r="ERJ16" s="318"/>
      <c r="ERK16" s="318"/>
      <c r="ERL16" s="318"/>
      <c r="ERM16" s="318"/>
      <c r="ERN16" s="318"/>
      <c r="ERO16" s="318"/>
      <c r="ERP16" s="318"/>
      <c r="ERQ16" s="318"/>
      <c r="ERR16" s="318"/>
      <c r="ERS16" s="318"/>
      <c r="ERT16" s="318"/>
      <c r="ERU16" s="318"/>
      <c r="ERV16" s="318"/>
      <c r="ERW16" s="318"/>
      <c r="ERX16" s="318"/>
      <c r="ERY16" s="318"/>
      <c r="ERZ16" s="318"/>
      <c r="ESA16" s="318"/>
      <c r="ESB16" s="318"/>
      <c r="ESC16" s="318"/>
      <c r="ESD16" s="318"/>
      <c r="ESE16" s="318"/>
      <c r="ESF16" s="318"/>
      <c r="ESG16" s="318"/>
      <c r="ESH16" s="318"/>
      <c r="ESI16" s="318"/>
      <c r="ESJ16" s="318"/>
      <c r="ESK16" s="318"/>
      <c r="ESL16" s="318"/>
      <c r="ESM16" s="318"/>
      <c r="ESN16" s="318"/>
      <c r="ESO16" s="318"/>
      <c r="ESP16" s="318"/>
      <c r="ESQ16" s="318"/>
      <c r="ESR16" s="318"/>
      <c r="ESS16" s="318"/>
      <c r="EST16" s="318"/>
      <c r="ESU16" s="318"/>
      <c r="ESV16" s="318"/>
      <c r="ESW16" s="318"/>
      <c r="ESX16" s="318"/>
      <c r="ESY16" s="318"/>
      <c r="ESZ16" s="318"/>
      <c r="ETA16" s="318"/>
      <c r="ETB16" s="318"/>
      <c r="ETC16" s="318"/>
      <c r="ETD16" s="318"/>
      <c r="ETE16" s="318"/>
      <c r="ETF16" s="318"/>
      <c r="ETG16" s="318"/>
      <c r="ETH16" s="318"/>
      <c r="ETI16" s="318"/>
      <c r="ETJ16" s="318"/>
      <c r="ETK16" s="318"/>
      <c r="ETL16" s="318"/>
      <c r="ETM16" s="318"/>
      <c r="ETN16" s="318"/>
      <c r="ETO16" s="318"/>
      <c r="ETP16" s="318"/>
      <c r="ETQ16" s="318"/>
      <c r="ETR16" s="318"/>
      <c r="ETS16" s="318"/>
      <c r="ETT16" s="318"/>
      <c r="ETU16" s="318"/>
      <c r="ETV16" s="318"/>
      <c r="ETW16" s="318"/>
      <c r="ETX16" s="318"/>
      <c r="ETY16" s="318"/>
      <c r="ETZ16" s="318"/>
      <c r="EUA16" s="318"/>
      <c r="EUB16" s="318"/>
      <c r="EUC16" s="318"/>
      <c r="EUD16" s="318"/>
      <c r="EUE16" s="318"/>
      <c r="EUF16" s="318"/>
      <c r="EUG16" s="318"/>
      <c r="EUH16" s="318"/>
      <c r="EUI16" s="318"/>
      <c r="EUJ16" s="318"/>
      <c r="EUK16" s="318"/>
      <c r="EUL16" s="318"/>
      <c r="EUM16" s="318"/>
      <c r="EUN16" s="318"/>
      <c r="EUO16" s="318"/>
      <c r="EUP16" s="318"/>
      <c r="EUQ16" s="318"/>
      <c r="EUR16" s="318"/>
      <c r="EUS16" s="318"/>
      <c r="EUT16" s="318"/>
      <c r="EUU16" s="318"/>
      <c r="EUV16" s="318"/>
      <c r="EUW16" s="318"/>
      <c r="EUX16" s="318"/>
      <c r="EUY16" s="318"/>
      <c r="EUZ16" s="318"/>
      <c r="EVA16" s="318"/>
      <c r="EVB16" s="318"/>
      <c r="EVC16" s="318"/>
      <c r="EVD16" s="318"/>
      <c r="EVE16" s="318"/>
      <c r="EVF16" s="318"/>
      <c r="EVG16" s="318"/>
      <c r="EVH16" s="318"/>
      <c r="EVI16" s="318"/>
      <c r="EVJ16" s="318"/>
      <c r="EVK16" s="318"/>
      <c r="EVL16" s="318"/>
      <c r="EVM16" s="318"/>
      <c r="EVN16" s="318"/>
      <c r="EVO16" s="318"/>
      <c r="EVP16" s="318"/>
      <c r="EVQ16" s="318"/>
      <c r="EVR16" s="318"/>
      <c r="EVS16" s="318"/>
      <c r="EVT16" s="318"/>
      <c r="EVU16" s="318"/>
      <c r="EVV16" s="318"/>
      <c r="EVW16" s="318"/>
      <c r="EVX16" s="318"/>
      <c r="EVY16" s="318"/>
      <c r="EVZ16" s="318"/>
      <c r="EWA16" s="318"/>
      <c r="EWB16" s="318"/>
      <c r="EWC16" s="318"/>
      <c r="EWD16" s="318"/>
      <c r="EWE16" s="318"/>
      <c r="EWF16" s="318"/>
      <c r="EWG16" s="318"/>
      <c r="EWH16" s="318"/>
      <c r="EWI16" s="318"/>
      <c r="EWJ16" s="318"/>
      <c r="EWK16" s="318"/>
      <c r="EWL16" s="318"/>
      <c r="EWM16" s="318"/>
      <c r="EWN16" s="318"/>
      <c r="EWO16" s="318"/>
      <c r="EWP16" s="318"/>
      <c r="EWQ16" s="318"/>
      <c r="EWR16" s="318"/>
      <c r="EWS16" s="318"/>
      <c r="EWT16" s="318"/>
      <c r="EWU16" s="318"/>
      <c r="EWV16" s="318"/>
      <c r="EWW16" s="318"/>
      <c r="EWX16" s="318"/>
      <c r="EWY16" s="318"/>
      <c r="EWZ16" s="318"/>
      <c r="EXA16" s="318"/>
      <c r="EXB16" s="318"/>
      <c r="EXC16" s="318"/>
      <c r="EXD16" s="318"/>
      <c r="EXE16" s="318"/>
      <c r="EXF16" s="318"/>
      <c r="EXG16" s="318"/>
      <c r="EXH16" s="318"/>
      <c r="EXI16" s="318"/>
      <c r="EXJ16" s="318"/>
      <c r="EXK16" s="318"/>
      <c r="EXL16" s="318"/>
      <c r="EXM16" s="318"/>
      <c r="EXN16" s="318"/>
      <c r="EXO16" s="318"/>
      <c r="EXP16" s="318"/>
      <c r="EXQ16" s="318"/>
      <c r="EXR16" s="318"/>
      <c r="EXS16" s="318"/>
      <c r="EXT16" s="318"/>
      <c r="EXU16" s="318"/>
      <c r="EXV16" s="318"/>
      <c r="EXW16" s="318"/>
      <c r="EXX16" s="318"/>
      <c r="EXY16" s="318"/>
      <c r="EXZ16" s="318"/>
      <c r="EYA16" s="318"/>
      <c r="EYB16" s="318"/>
      <c r="EYC16" s="318"/>
      <c r="EYD16" s="318"/>
      <c r="EYE16" s="318"/>
      <c r="EYF16" s="318"/>
      <c r="EYG16" s="318"/>
      <c r="EYH16" s="318"/>
      <c r="EYI16" s="318"/>
      <c r="EYJ16" s="318"/>
      <c r="EYK16" s="318"/>
      <c r="EYL16" s="318"/>
      <c r="EYM16" s="318"/>
      <c r="EYN16" s="318"/>
      <c r="EYO16" s="318"/>
      <c r="EYP16" s="318"/>
      <c r="EYQ16" s="318"/>
      <c r="EYR16" s="318"/>
      <c r="EYS16" s="318"/>
      <c r="EYT16" s="318"/>
      <c r="EYU16" s="318"/>
      <c r="EYV16" s="318"/>
      <c r="EYW16" s="318"/>
      <c r="EYX16" s="318"/>
      <c r="EYY16" s="318"/>
      <c r="EYZ16" s="318"/>
      <c r="EZA16" s="318"/>
      <c r="EZB16" s="318"/>
      <c r="EZC16" s="318"/>
      <c r="EZD16" s="318"/>
      <c r="EZE16" s="318"/>
      <c r="EZF16" s="318"/>
      <c r="EZG16" s="318"/>
      <c r="EZH16" s="318"/>
      <c r="EZI16" s="318"/>
      <c r="EZJ16" s="318"/>
      <c r="EZK16" s="318"/>
      <c r="EZL16" s="318"/>
      <c r="EZM16" s="318"/>
      <c r="EZN16" s="318"/>
      <c r="EZO16" s="318"/>
      <c r="EZP16" s="318"/>
      <c r="EZQ16" s="318"/>
      <c r="EZR16" s="318"/>
      <c r="EZS16" s="318"/>
      <c r="EZT16" s="318"/>
      <c r="EZU16" s="318"/>
      <c r="EZV16" s="318"/>
      <c r="EZW16" s="318"/>
      <c r="EZX16" s="318"/>
      <c r="EZY16" s="318"/>
      <c r="EZZ16" s="318"/>
      <c r="FAA16" s="318"/>
      <c r="FAB16" s="318"/>
      <c r="FAC16" s="318"/>
      <c r="FAD16" s="318"/>
      <c r="FAE16" s="318"/>
      <c r="FAF16" s="318"/>
      <c r="FAG16" s="318"/>
      <c r="FAH16" s="318"/>
      <c r="FAI16" s="318"/>
      <c r="FAJ16" s="318"/>
      <c r="FAK16" s="318"/>
      <c r="FAL16" s="318"/>
      <c r="FAM16" s="318"/>
      <c r="FAN16" s="318"/>
      <c r="FAO16" s="318"/>
      <c r="FAP16" s="318"/>
      <c r="FAQ16" s="318"/>
      <c r="FAR16" s="318"/>
      <c r="FAS16" s="318"/>
      <c r="FAT16" s="318"/>
      <c r="FAU16" s="318"/>
      <c r="FAV16" s="318"/>
      <c r="FAW16" s="318"/>
      <c r="FAX16" s="318"/>
      <c r="FAY16" s="318"/>
      <c r="FAZ16" s="318"/>
      <c r="FBA16" s="318"/>
      <c r="FBB16" s="318"/>
      <c r="FBC16" s="318"/>
      <c r="FBD16" s="318"/>
      <c r="FBE16" s="318"/>
      <c r="FBF16" s="318"/>
      <c r="FBG16" s="318"/>
      <c r="FBH16" s="318"/>
      <c r="FBI16" s="318"/>
      <c r="FBJ16" s="318"/>
      <c r="FBK16" s="318"/>
      <c r="FBL16" s="318"/>
      <c r="FBM16" s="318"/>
      <c r="FBN16" s="318"/>
      <c r="FBO16" s="318"/>
      <c r="FBP16" s="318"/>
      <c r="FBQ16" s="318"/>
      <c r="FBR16" s="318"/>
      <c r="FBS16" s="318"/>
      <c r="FBT16" s="318"/>
      <c r="FBU16" s="318"/>
      <c r="FBV16" s="318"/>
      <c r="FBW16" s="318"/>
      <c r="FBX16" s="318"/>
      <c r="FBY16" s="318"/>
      <c r="FBZ16" s="318"/>
      <c r="FCA16" s="318"/>
      <c r="FCB16" s="318"/>
      <c r="FCC16" s="318"/>
      <c r="FCD16" s="318"/>
      <c r="FCE16" s="318"/>
      <c r="FCF16" s="318"/>
      <c r="FCG16" s="318"/>
      <c r="FCH16" s="318"/>
      <c r="FCI16" s="318"/>
      <c r="FCJ16" s="318"/>
      <c r="FCK16" s="318"/>
      <c r="FCL16" s="318"/>
      <c r="FCM16" s="318"/>
      <c r="FCN16" s="318"/>
      <c r="FCO16" s="318"/>
      <c r="FCP16" s="318"/>
      <c r="FCQ16" s="318"/>
      <c r="FCR16" s="318"/>
      <c r="FCS16" s="318"/>
      <c r="FCT16" s="318"/>
      <c r="FCU16" s="318"/>
      <c r="FCV16" s="318"/>
      <c r="FCW16" s="318"/>
      <c r="FCX16" s="318"/>
      <c r="FCY16" s="318"/>
      <c r="FCZ16" s="318"/>
      <c r="FDA16" s="318"/>
      <c r="FDB16" s="318"/>
      <c r="FDC16" s="318"/>
      <c r="FDD16" s="318"/>
      <c r="FDE16" s="318"/>
      <c r="FDF16" s="318"/>
      <c r="FDG16" s="318"/>
      <c r="FDH16" s="318"/>
      <c r="FDI16" s="318"/>
      <c r="FDJ16" s="318"/>
      <c r="FDK16" s="318"/>
      <c r="FDL16" s="318"/>
      <c r="FDM16" s="318"/>
      <c r="FDN16" s="318"/>
      <c r="FDO16" s="318"/>
      <c r="FDP16" s="318"/>
      <c r="FDQ16" s="318"/>
      <c r="FDR16" s="318"/>
      <c r="FDS16" s="318"/>
      <c r="FDT16" s="318"/>
      <c r="FDU16" s="318"/>
      <c r="FDV16" s="318"/>
      <c r="FDW16" s="318"/>
      <c r="FDX16" s="318"/>
      <c r="FDY16" s="318"/>
      <c r="FDZ16" s="318"/>
      <c r="FEA16" s="318"/>
      <c r="FEB16" s="318"/>
      <c r="FEC16" s="318"/>
      <c r="FED16" s="318"/>
      <c r="FEE16" s="318"/>
      <c r="FEF16" s="318"/>
      <c r="FEG16" s="318"/>
      <c r="FEH16" s="318"/>
      <c r="FEI16" s="318"/>
      <c r="FEJ16" s="318"/>
      <c r="FEK16" s="318"/>
      <c r="FEL16" s="318"/>
      <c r="FEM16" s="318"/>
      <c r="FEN16" s="318"/>
      <c r="FEO16" s="318"/>
      <c r="FEP16" s="318"/>
      <c r="FEQ16" s="318"/>
      <c r="FER16" s="318"/>
      <c r="FES16" s="318"/>
      <c r="FET16" s="318"/>
      <c r="FEU16" s="318"/>
      <c r="FEV16" s="318"/>
      <c r="FEW16" s="318"/>
      <c r="FEX16" s="318"/>
      <c r="FEY16" s="318"/>
      <c r="FEZ16" s="318"/>
      <c r="FFA16" s="318"/>
      <c r="FFB16" s="318"/>
      <c r="FFC16" s="318"/>
      <c r="FFD16" s="318"/>
      <c r="FFE16" s="318"/>
      <c r="FFF16" s="318"/>
      <c r="FFG16" s="318"/>
      <c r="FFH16" s="318"/>
      <c r="FFI16" s="318"/>
      <c r="FFJ16" s="318"/>
      <c r="FFK16" s="318"/>
      <c r="FFL16" s="318"/>
      <c r="FFM16" s="318"/>
      <c r="FFN16" s="318"/>
      <c r="FFO16" s="318"/>
      <c r="FFP16" s="318"/>
      <c r="FFQ16" s="318"/>
      <c r="FFR16" s="318"/>
      <c r="FFS16" s="318"/>
      <c r="FFT16" s="318"/>
      <c r="FFU16" s="318"/>
      <c r="FFV16" s="318"/>
      <c r="FFW16" s="318"/>
      <c r="FFX16" s="318"/>
      <c r="FFY16" s="318"/>
      <c r="FFZ16" s="318"/>
      <c r="FGA16" s="318"/>
      <c r="FGB16" s="318"/>
      <c r="FGC16" s="318"/>
      <c r="FGD16" s="318"/>
      <c r="FGE16" s="318"/>
      <c r="FGF16" s="318"/>
      <c r="FGG16" s="318"/>
      <c r="FGH16" s="318"/>
      <c r="FGI16" s="318"/>
      <c r="FGJ16" s="318"/>
      <c r="FGK16" s="318"/>
      <c r="FGL16" s="318"/>
      <c r="FGM16" s="318"/>
      <c r="FGN16" s="318"/>
      <c r="FGO16" s="318"/>
      <c r="FGP16" s="318"/>
      <c r="FGQ16" s="318"/>
      <c r="FGR16" s="318"/>
      <c r="FGS16" s="318"/>
      <c r="FGT16" s="318"/>
      <c r="FGU16" s="318"/>
      <c r="FGV16" s="318"/>
      <c r="FGW16" s="318"/>
      <c r="FGX16" s="318"/>
      <c r="FGY16" s="318"/>
      <c r="FGZ16" s="318"/>
      <c r="FHA16" s="318"/>
      <c r="FHB16" s="318"/>
      <c r="FHC16" s="318"/>
      <c r="FHD16" s="318"/>
      <c r="FHE16" s="318"/>
      <c r="FHF16" s="318"/>
      <c r="FHG16" s="318"/>
      <c r="FHH16" s="318"/>
      <c r="FHI16" s="318"/>
      <c r="FHJ16" s="318"/>
      <c r="FHK16" s="318"/>
      <c r="FHL16" s="318"/>
      <c r="FHM16" s="318"/>
      <c r="FHN16" s="318"/>
      <c r="FHO16" s="318"/>
      <c r="FHP16" s="318"/>
      <c r="FHQ16" s="318"/>
      <c r="FHR16" s="318"/>
      <c r="FHS16" s="318"/>
      <c r="FHT16" s="318"/>
      <c r="FHU16" s="318"/>
      <c r="FHV16" s="318"/>
      <c r="FHW16" s="318"/>
      <c r="FHX16" s="318"/>
      <c r="FHY16" s="318"/>
      <c r="FHZ16" s="318"/>
      <c r="FIA16" s="318"/>
      <c r="FIB16" s="318"/>
      <c r="FIC16" s="318"/>
      <c r="FID16" s="318"/>
      <c r="FIE16" s="318"/>
      <c r="FIF16" s="318"/>
      <c r="FIG16" s="318"/>
      <c r="FIH16" s="318"/>
      <c r="FII16" s="318"/>
      <c r="FIJ16" s="318"/>
      <c r="FIK16" s="318"/>
      <c r="FIL16" s="318"/>
      <c r="FIM16" s="318"/>
      <c r="FIN16" s="318"/>
      <c r="FIO16" s="318"/>
      <c r="FIP16" s="318"/>
      <c r="FIQ16" s="318"/>
      <c r="FIR16" s="318"/>
      <c r="FIS16" s="318"/>
      <c r="FIT16" s="318"/>
      <c r="FIU16" s="318"/>
      <c r="FIV16" s="318"/>
      <c r="FIW16" s="318"/>
      <c r="FIX16" s="318"/>
      <c r="FIY16" s="318"/>
      <c r="FIZ16" s="318"/>
      <c r="FJA16" s="318"/>
      <c r="FJB16" s="318"/>
      <c r="FJC16" s="318"/>
      <c r="FJD16" s="318"/>
      <c r="FJE16" s="318"/>
      <c r="FJF16" s="318"/>
      <c r="FJG16" s="318"/>
      <c r="FJH16" s="318"/>
      <c r="FJI16" s="318"/>
      <c r="FJJ16" s="318"/>
      <c r="FJK16" s="318"/>
      <c r="FJL16" s="318"/>
      <c r="FJM16" s="318"/>
      <c r="FJN16" s="318"/>
      <c r="FJO16" s="318"/>
      <c r="FJP16" s="318"/>
      <c r="FJQ16" s="318"/>
      <c r="FJR16" s="318"/>
      <c r="FJS16" s="318"/>
      <c r="FJT16" s="318"/>
      <c r="FJU16" s="318"/>
      <c r="FJV16" s="318"/>
      <c r="FJW16" s="318"/>
      <c r="FJX16" s="318"/>
      <c r="FJY16" s="318"/>
      <c r="FJZ16" s="318"/>
      <c r="FKA16" s="318"/>
      <c r="FKB16" s="318"/>
      <c r="FKC16" s="318"/>
      <c r="FKD16" s="318"/>
      <c r="FKE16" s="318"/>
      <c r="FKF16" s="318"/>
      <c r="FKG16" s="318"/>
      <c r="FKH16" s="318"/>
      <c r="FKI16" s="318"/>
      <c r="FKJ16" s="318"/>
      <c r="FKK16" s="318"/>
      <c r="FKL16" s="318"/>
      <c r="FKM16" s="318"/>
      <c r="FKN16" s="318"/>
      <c r="FKO16" s="318"/>
      <c r="FKP16" s="318"/>
      <c r="FKQ16" s="318"/>
      <c r="FKR16" s="318"/>
      <c r="FKS16" s="318"/>
      <c r="FKT16" s="318"/>
      <c r="FKU16" s="318"/>
      <c r="FKV16" s="318"/>
      <c r="FKW16" s="318"/>
      <c r="FKX16" s="318"/>
      <c r="FKY16" s="318"/>
      <c r="FKZ16" s="318"/>
      <c r="FLA16" s="318"/>
      <c r="FLB16" s="318"/>
      <c r="FLC16" s="318"/>
      <c r="FLD16" s="318"/>
      <c r="FLE16" s="318"/>
      <c r="FLF16" s="318"/>
      <c r="FLG16" s="318"/>
      <c r="FLH16" s="318"/>
      <c r="FLI16" s="318"/>
      <c r="FLJ16" s="318"/>
      <c r="FLK16" s="318"/>
      <c r="FLL16" s="318"/>
      <c r="FLM16" s="318"/>
      <c r="FLN16" s="318"/>
      <c r="FLO16" s="318"/>
      <c r="FLP16" s="318"/>
      <c r="FLQ16" s="318"/>
      <c r="FLR16" s="318"/>
      <c r="FLS16" s="318"/>
      <c r="FLT16" s="318"/>
      <c r="FLU16" s="318"/>
      <c r="FLV16" s="318"/>
      <c r="FLW16" s="318"/>
      <c r="FLX16" s="318"/>
      <c r="FLY16" s="318"/>
      <c r="FLZ16" s="318"/>
      <c r="FMA16" s="318"/>
      <c r="FMB16" s="318"/>
      <c r="FMC16" s="318"/>
      <c r="FMD16" s="318"/>
      <c r="FME16" s="318"/>
      <c r="FMF16" s="318"/>
      <c r="FMG16" s="318"/>
      <c r="FMH16" s="318"/>
      <c r="FMI16" s="318"/>
      <c r="FMJ16" s="318"/>
      <c r="FMK16" s="318"/>
      <c r="FML16" s="318"/>
      <c r="FMM16" s="318"/>
      <c r="FMN16" s="318"/>
      <c r="FMO16" s="318"/>
      <c r="FMP16" s="318"/>
      <c r="FMQ16" s="318"/>
      <c r="FMR16" s="318"/>
      <c r="FMS16" s="318"/>
      <c r="FMT16" s="318"/>
      <c r="FMU16" s="318"/>
      <c r="FMV16" s="318"/>
      <c r="FMW16" s="318"/>
      <c r="FMX16" s="318"/>
      <c r="FMY16" s="318"/>
      <c r="FMZ16" s="318"/>
      <c r="FNA16" s="318"/>
      <c r="FNB16" s="318"/>
      <c r="FNC16" s="318"/>
      <c r="FND16" s="318"/>
      <c r="FNE16" s="318"/>
      <c r="FNF16" s="318"/>
      <c r="FNG16" s="318"/>
      <c r="FNH16" s="318"/>
      <c r="FNI16" s="318"/>
      <c r="FNJ16" s="318"/>
      <c r="FNK16" s="318"/>
      <c r="FNL16" s="318"/>
      <c r="FNM16" s="318"/>
      <c r="FNN16" s="318"/>
      <c r="FNO16" s="318"/>
      <c r="FNP16" s="318"/>
      <c r="FNQ16" s="318"/>
      <c r="FNR16" s="318"/>
      <c r="FNS16" s="318"/>
      <c r="FNT16" s="318"/>
      <c r="FNU16" s="318"/>
      <c r="FNV16" s="318"/>
      <c r="FNW16" s="318"/>
      <c r="FNX16" s="318"/>
      <c r="FNY16" s="318"/>
      <c r="FNZ16" s="318"/>
      <c r="FOA16" s="318"/>
      <c r="FOB16" s="318"/>
      <c r="FOC16" s="318"/>
      <c r="FOD16" s="318"/>
      <c r="FOE16" s="318"/>
      <c r="FOF16" s="318"/>
      <c r="FOG16" s="318"/>
      <c r="FOH16" s="318"/>
      <c r="FOI16" s="318"/>
      <c r="FOJ16" s="318"/>
      <c r="FOK16" s="318"/>
      <c r="FOL16" s="318"/>
      <c r="FOM16" s="318"/>
      <c r="FON16" s="318"/>
      <c r="FOO16" s="318"/>
      <c r="FOP16" s="318"/>
      <c r="FOQ16" s="318"/>
      <c r="FOR16" s="318"/>
      <c r="FOS16" s="318"/>
      <c r="FOT16" s="318"/>
      <c r="FOU16" s="318"/>
      <c r="FOV16" s="318"/>
      <c r="FOW16" s="318"/>
      <c r="FOX16" s="318"/>
      <c r="FOY16" s="318"/>
      <c r="FOZ16" s="318"/>
      <c r="FPA16" s="318"/>
      <c r="FPB16" s="318"/>
      <c r="FPC16" s="318"/>
      <c r="FPD16" s="318"/>
      <c r="FPE16" s="318"/>
      <c r="FPF16" s="318"/>
      <c r="FPG16" s="318"/>
      <c r="FPH16" s="318"/>
      <c r="FPI16" s="318"/>
      <c r="FPJ16" s="318"/>
      <c r="FPK16" s="318"/>
      <c r="FPL16" s="318"/>
      <c r="FPM16" s="318"/>
      <c r="FPN16" s="318"/>
      <c r="FPO16" s="318"/>
      <c r="FPP16" s="318"/>
      <c r="FPQ16" s="318"/>
      <c r="FPR16" s="318"/>
      <c r="FPS16" s="318"/>
      <c r="FPT16" s="318"/>
      <c r="FPU16" s="318"/>
      <c r="FPV16" s="318"/>
      <c r="FPW16" s="318"/>
      <c r="FPX16" s="318"/>
      <c r="FPY16" s="318"/>
      <c r="FPZ16" s="318"/>
      <c r="FQA16" s="318"/>
      <c r="FQB16" s="318"/>
      <c r="FQC16" s="318"/>
      <c r="FQD16" s="318"/>
      <c r="FQE16" s="318"/>
      <c r="FQF16" s="318"/>
      <c r="FQG16" s="318"/>
      <c r="FQH16" s="318"/>
      <c r="FQI16" s="318"/>
      <c r="FQJ16" s="318"/>
      <c r="FQK16" s="318"/>
      <c r="FQL16" s="318"/>
      <c r="FQM16" s="318"/>
      <c r="FQN16" s="318"/>
      <c r="FQO16" s="318"/>
      <c r="FQP16" s="318"/>
      <c r="FQQ16" s="318"/>
      <c r="FQR16" s="318"/>
      <c r="FQS16" s="318"/>
      <c r="FQT16" s="318"/>
      <c r="FQU16" s="318"/>
      <c r="FQV16" s="318"/>
      <c r="FQW16" s="318"/>
      <c r="FQX16" s="318"/>
      <c r="FQY16" s="318"/>
      <c r="FQZ16" s="318"/>
      <c r="FRA16" s="318"/>
      <c r="FRB16" s="318"/>
      <c r="FRC16" s="318"/>
      <c r="FRD16" s="318"/>
      <c r="FRE16" s="318"/>
      <c r="FRF16" s="318"/>
      <c r="FRG16" s="318"/>
      <c r="FRH16" s="318"/>
      <c r="FRI16" s="318"/>
      <c r="FRJ16" s="318"/>
      <c r="FRK16" s="318"/>
      <c r="FRL16" s="318"/>
      <c r="FRM16" s="318"/>
      <c r="FRN16" s="318"/>
      <c r="FRO16" s="318"/>
      <c r="FRP16" s="318"/>
      <c r="FRQ16" s="318"/>
      <c r="FRR16" s="318"/>
      <c r="FRS16" s="318"/>
      <c r="FRT16" s="318"/>
      <c r="FRU16" s="318"/>
      <c r="FRV16" s="318"/>
      <c r="FRW16" s="318"/>
      <c r="FRX16" s="318"/>
      <c r="FRY16" s="318"/>
      <c r="FRZ16" s="318"/>
      <c r="FSA16" s="318"/>
      <c r="FSB16" s="318"/>
      <c r="FSC16" s="318"/>
      <c r="FSD16" s="318"/>
      <c r="FSE16" s="318"/>
      <c r="FSF16" s="318"/>
      <c r="FSG16" s="318"/>
      <c r="FSH16" s="318"/>
      <c r="FSI16" s="318"/>
      <c r="FSJ16" s="318"/>
      <c r="FSK16" s="318"/>
      <c r="FSL16" s="318"/>
      <c r="FSM16" s="318"/>
      <c r="FSN16" s="318"/>
      <c r="FSO16" s="318"/>
      <c r="FSP16" s="318"/>
      <c r="FSQ16" s="318"/>
      <c r="FSR16" s="318"/>
      <c r="FSS16" s="318"/>
      <c r="FST16" s="318"/>
      <c r="FSU16" s="318"/>
      <c r="FSV16" s="318"/>
      <c r="FSW16" s="318"/>
      <c r="FSX16" s="318"/>
      <c r="FSY16" s="318"/>
      <c r="FSZ16" s="318"/>
      <c r="FTA16" s="318"/>
      <c r="FTB16" s="318"/>
      <c r="FTC16" s="318"/>
      <c r="FTD16" s="318"/>
      <c r="FTE16" s="318"/>
      <c r="FTF16" s="318"/>
      <c r="FTG16" s="318"/>
      <c r="FTH16" s="318"/>
      <c r="FTI16" s="318"/>
      <c r="FTJ16" s="318"/>
      <c r="FTK16" s="318"/>
      <c r="FTL16" s="318"/>
      <c r="FTM16" s="318"/>
      <c r="FTN16" s="318"/>
      <c r="FTO16" s="318"/>
      <c r="FTP16" s="318"/>
      <c r="FTQ16" s="318"/>
      <c r="FTR16" s="318"/>
      <c r="FTS16" s="318"/>
      <c r="FTT16" s="318"/>
      <c r="FTU16" s="318"/>
      <c r="FTV16" s="318"/>
      <c r="FTW16" s="318"/>
      <c r="FTX16" s="318"/>
      <c r="FTY16" s="318"/>
      <c r="FTZ16" s="318"/>
      <c r="FUA16" s="318"/>
      <c r="FUB16" s="318"/>
      <c r="FUC16" s="318"/>
      <c r="FUD16" s="318"/>
      <c r="FUE16" s="318"/>
      <c r="FUF16" s="318"/>
      <c r="FUG16" s="318"/>
      <c r="FUH16" s="318"/>
      <c r="FUI16" s="318"/>
      <c r="FUJ16" s="318"/>
      <c r="FUK16" s="318"/>
      <c r="FUL16" s="318"/>
      <c r="FUM16" s="318"/>
      <c r="FUN16" s="318"/>
      <c r="FUO16" s="318"/>
      <c r="FUP16" s="318"/>
      <c r="FUQ16" s="318"/>
      <c r="FUR16" s="318"/>
      <c r="FUS16" s="318"/>
      <c r="FUT16" s="318"/>
      <c r="FUU16" s="318"/>
      <c r="FUV16" s="318"/>
      <c r="FUW16" s="318"/>
      <c r="FUX16" s="318"/>
      <c r="FUY16" s="318"/>
      <c r="FUZ16" s="318"/>
      <c r="FVA16" s="318"/>
      <c r="FVB16" s="318"/>
      <c r="FVC16" s="318"/>
      <c r="FVD16" s="318"/>
      <c r="FVE16" s="318"/>
      <c r="FVF16" s="318"/>
      <c r="FVG16" s="318"/>
      <c r="FVH16" s="318"/>
      <c r="FVI16" s="318"/>
      <c r="FVJ16" s="318"/>
      <c r="FVK16" s="318"/>
      <c r="FVL16" s="318"/>
      <c r="FVM16" s="318"/>
      <c r="FVN16" s="318"/>
      <c r="FVO16" s="318"/>
      <c r="FVP16" s="318"/>
      <c r="FVQ16" s="318"/>
      <c r="FVR16" s="318"/>
      <c r="FVS16" s="318"/>
      <c r="FVT16" s="318"/>
      <c r="FVU16" s="318"/>
      <c r="FVV16" s="318"/>
      <c r="FVW16" s="318"/>
      <c r="FVX16" s="318"/>
      <c r="FVY16" s="318"/>
      <c r="FVZ16" s="318"/>
      <c r="FWA16" s="318"/>
      <c r="FWB16" s="318"/>
      <c r="FWC16" s="318"/>
      <c r="FWD16" s="318"/>
      <c r="FWE16" s="318"/>
      <c r="FWF16" s="318"/>
      <c r="FWG16" s="318"/>
      <c r="FWH16" s="318"/>
      <c r="FWI16" s="318"/>
      <c r="FWJ16" s="318"/>
      <c r="FWK16" s="318"/>
      <c r="FWL16" s="318"/>
      <c r="FWM16" s="318"/>
      <c r="FWN16" s="318"/>
      <c r="FWO16" s="318"/>
      <c r="FWP16" s="318"/>
      <c r="FWQ16" s="318"/>
      <c r="FWR16" s="318"/>
      <c r="FWS16" s="318"/>
      <c r="FWT16" s="318"/>
      <c r="FWU16" s="318"/>
      <c r="FWV16" s="318"/>
      <c r="FWW16" s="318"/>
      <c r="FWX16" s="318"/>
      <c r="FWY16" s="318"/>
      <c r="FWZ16" s="318"/>
      <c r="FXA16" s="318"/>
      <c r="FXB16" s="318"/>
      <c r="FXC16" s="318"/>
      <c r="FXD16" s="318"/>
      <c r="FXE16" s="318"/>
      <c r="FXF16" s="318"/>
      <c r="FXG16" s="318"/>
      <c r="FXH16" s="318"/>
      <c r="FXI16" s="318"/>
      <c r="FXJ16" s="318"/>
      <c r="FXK16" s="318"/>
      <c r="FXL16" s="318"/>
      <c r="FXM16" s="318"/>
      <c r="FXN16" s="318"/>
      <c r="FXO16" s="318"/>
      <c r="FXP16" s="318"/>
      <c r="FXQ16" s="318"/>
      <c r="FXR16" s="318"/>
      <c r="FXS16" s="318"/>
      <c r="FXT16" s="318"/>
      <c r="FXU16" s="318"/>
      <c r="FXV16" s="318"/>
      <c r="FXW16" s="318"/>
      <c r="FXX16" s="318"/>
      <c r="FXY16" s="318"/>
      <c r="FXZ16" s="318"/>
      <c r="FYA16" s="318"/>
      <c r="FYB16" s="318"/>
      <c r="FYC16" s="318"/>
      <c r="FYD16" s="318"/>
      <c r="FYE16" s="318"/>
      <c r="FYF16" s="318"/>
      <c r="FYG16" s="318"/>
      <c r="FYH16" s="318"/>
      <c r="FYI16" s="318"/>
      <c r="FYJ16" s="318"/>
      <c r="FYK16" s="318"/>
      <c r="FYL16" s="318"/>
      <c r="FYM16" s="318"/>
      <c r="FYN16" s="318"/>
      <c r="FYO16" s="318"/>
      <c r="FYP16" s="318"/>
      <c r="FYQ16" s="318"/>
      <c r="FYR16" s="318"/>
      <c r="FYS16" s="318"/>
      <c r="FYT16" s="318"/>
      <c r="FYU16" s="318"/>
      <c r="FYV16" s="318"/>
      <c r="FYW16" s="318"/>
      <c r="FYX16" s="318"/>
      <c r="FYY16" s="318"/>
      <c r="FYZ16" s="318"/>
      <c r="FZA16" s="318"/>
      <c r="FZB16" s="318"/>
      <c r="FZC16" s="318"/>
      <c r="FZD16" s="318"/>
      <c r="FZE16" s="318"/>
      <c r="FZF16" s="318"/>
      <c r="FZG16" s="318"/>
      <c r="FZH16" s="318"/>
      <c r="FZI16" s="318"/>
      <c r="FZJ16" s="318"/>
      <c r="FZK16" s="318"/>
      <c r="FZL16" s="318"/>
      <c r="FZM16" s="318"/>
      <c r="FZN16" s="318"/>
      <c r="FZO16" s="318"/>
      <c r="FZP16" s="318"/>
      <c r="FZQ16" s="318"/>
      <c r="FZR16" s="318"/>
      <c r="FZS16" s="318"/>
      <c r="FZT16" s="318"/>
      <c r="FZU16" s="318"/>
      <c r="FZV16" s="318"/>
      <c r="FZW16" s="318"/>
      <c r="FZX16" s="318"/>
      <c r="FZY16" s="318"/>
      <c r="FZZ16" s="318"/>
      <c r="GAA16" s="318"/>
      <c r="GAB16" s="318"/>
      <c r="GAC16" s="318"/>
      <c r="GAD16" s="318"/>
      <c r="GAE16" s="318"/>
      <c r="GAF16" s="318"/>
      <c r="GAG16" s="318"/>
      <c r="GAH16" s="318"/>
      <c r="GAI16" s="318"/>
      <c r="GAJ16" s="318"/>
      <c r="GAK16" s="318"/>
      <c r="GAL16" s="318"/>
      <c r="GAM16" s="318"/>
      <c r="GAN16" s="318"/>
      <c r="GAO16" s="318"/>
      <c r="GAP16" s="318"/>
      <c r="GAQ16" s="318"/>
      <c r="GAR16" s="318"/>
      <c r="GAS16" s="318"/>
      <c r="GAT16" s="318"/>
      <c r="GAU16" s="318"/>
      <c r="GAV16" s="318"/>
      <c r="GAW16" s="318"/>
      <c r="GAX16" s="318"/>
      <c r="GAY16" s="318"/>
      <c r="GAZ16" s="318"/>
      <c r="GBA16" s="318"/>
      <c r="GBB16" s="318"/>
      <c r="GBC16" s="318"/>
      <c r="GBD16" s="318"/>
      <c r="GBE16" s="318"/>
      <c r="GBF16" s="318"/>
      <c r="GBG16" s="318"/>
      <c r="GBH16" s="318"/>
      <c r="GBI16" s="318"/>
      <c r="GBJ16" s="318"/>
      <c r="GBK16" s="318"/>
      <c r="GBL16" s="318"/>
      <c r="GBM16" s="318"/>
      <c r="GBN16" s="318"/>
      <c r="GBO16" s="318"/>
      <c r="GBP16" s="318"/>
      <c r="GBQ16" s="318"/>
      <c r="GBR16" s="318"/>
      <c r="GBS16" s="318"/>
      <c r="GBT16" s="318"/>
      <c r="GBU16" s="318"/>
      <c r="GBV16" s="318"/>
      <c r="GBW16" s="318"/>
      <c r="GBX16" s="318"/>
      <c r="GBY16" s="318"/>
      <c r="GBZ16" s="318"/>
      <c r="GCA16" s="318"/>
      <c r="GCB16" s="318"/>
      <c r="GCC16" s="318"/>
      <c r="GCD16" s="318"/>
      <c r="GCE16" s="318"/>
      <c r="GCF16" s="318"/>
      <c r="GCG16" s="318"/>
      <c r="GCH16" s="318"/>
      <c r="GCI16" s="318"/>
      <c r="GCJ16" s="318"/>
      <c r="GCK16" s="318"/>
      <c r="GCL16" s="318"/>
      <c r="GCM16" s="318"/>
      <c r="GCN16" s="318"/>
      <c r="GCO16" s="318"/>
      <c r="GCP16" s="318"/>
      <c r="GCQ16" s="318"/>
      <c r="GCR16" s="318"/>
      <c r="GCS16" s="318"/>
      <c r="GCT16" s="318"/>
      <c r="GCU16" s="318"/>
      <c r="GCV16" s="318"/>
      <c r="GCW16" s="318"/>
      <c r="GCX16" s="318"/>
      <c r="GCY16" s="318"/>
      <c r="GCZ16" s="318"/>
      <c r="GDA16" s="318"/>
      <c r="GDB16" s="318"/>
      <c r="GDC16" s="318"/>
      <c r="GDD16" s="318"/>
      <c r="GDE16" s="318"/>
      <c r="GDF16" s="318"/>
      <c r="GDG16" s="318"/>
      <c r="GDH16" s="318"/>
      <c r="GDI16" s="318"/>
      <c r="GDJ16" s="318"/>
      <c r="GDK16" s="318"/>
      <c r="GDL16" s="318"/>
      <c r="GDM16" s="318"/>
      <c r="GDN16" s="318"/>
      <c r="GDO16" s="318"/>
      <c r="GDP16" s="318"/>
      <c r="GDQ16" s="318"/>
      <c r="GDR16" s="318"/>
      <c r="GDS16" s="318"/>
      <c r="GDT16" s="318"/>
      <c r="GDU16" s="318"/>
      <c r="GDV16" s="318"/>
      <c r="GDW16" s="318"/>
      <c r="GDX16" s="318"/>
      <c r="GDY16" s="318"/>
      <c r="GDZ16" s="318"/>
      <c r="GEA16" s="318"/>
      <c r="GEB16" s="318"/>
      <c r="GEC16" s="318"/>
      <c r="GED16" s="318"/>
      <c r="GEE16" s="318"/>
      <c r="GEF16" s="318"/>
      <c r="GEG16" s="318"/>
      <c r="GEH16" s="318"/>
      <c r="GEI16" s="318"/>
      <c r="GEJ16" s="318"/>
      <c r="GEK16" s="318"/>
      <c r="GEL16" s="318"/>
      <c r="GEM16" s="318"/>
      <c r="GEN16" s="318"/>
      <c r="GEO16" s="318"/>
      <c r="GEP16" s="318"/>
      <c r="GEQ16" s="318"/>
      <c r="GER16" s="318"/>
      <c r="GES16" s="318"/>
      <c r="GET16" s="318"/>
      <c r="GEU16" s="318"/>
      <c r="GEV16" s="318"/>
      <c r="GEW16" s="318"/>
      <c r="GEX16" s="318"/>
      <c r="GEY16" s="318"/>
      <c r="GEZ16" s="318"/>
      <c r="GFA16" s="318"/>
      <c r="GFB16" s="318"/>
      <c r="GFC16" s="318"/>
      <c r="GFD16" s="318"/>
      <c r="GFE16" s="318"/>
      <c r="GFF16" s="318"/>
      <c r="GFG16" s="318"/>
      <c r="GFH16" s="318"/>
      <c r="GFI16" s="318"/>
      <c r="GFJ16" s="318"/>
      <c r="GFK16" s="318"/>
      <c r="GFL16" s="318"/>
      <c r="GFM16" s="318"/>
      <c r="GFN16" s="318"/>
      <c r="GFO16" s="318"/>
      <c r="GFP16" s="318"/>
      <c r="GFQ16" s="318"/>
      <c r="GFR16" s="318"/>
      <c r="GFS16" s="318"/>
      <c r="GFT16" s="318"/>
      <c r="GFU16" s="318"/>
      <c r="GFV16" s="318"/>
      <c r="GFW16" s="318"/>
      <c r="GFX16" s="318"/>
      <c r="GFY16" s="318"/>
      <c r="GFZ16" s="318"/>
      <c r="GGA16" s="318"/>
      <c r="GGB16" s="318"/>
      <c r="GGC16" s="318"/>
      <c r="GGD16" s="318"/>
      <c r="GGE16" s="318"/>
      <c r="GGF16" s="318"/>
      <c r="GGG16" s="318"/>
      <c r="GGH16" s="318"/>
      <c r="GGI16" s="318"/>
      <c r="GGJ16" s="318"/>
      <c r="GGK16" s="318"/>
      <c r="GGL16" s="318"/>
      <c r="GGM16" s="318"/>
      <c r="GGN16" s="318"/>
      <c r="GGO16" s="318"/>
      <c r="GGP16" s="318"/>
      <c r="GGQ16" s="318"/>
      <c r="GGR16" s="318"/>
      <c r="GGS16" s="318"/>
      <c r="GGT16" s="318"/>
      <c r="GGU16" s="318"/>
      <c r="GGV16" s="318"/>
      <c r="GGW16" s="318"/>
      <c r="GGX16" s="318"/>
      <c r="GGY16" s="318"/>
      <c r="GGZ16" s="318"/>
      <c r="GHA16" s="318"/>
      <c r="GHB16" s="318"/>
      <c r="GHC16" s="318"/>
      <c r="GHD16" s="318"/>
      <c r="GHE16" s="318"/>
      <c r="GHF16" s="318"/>
      <c r="GHG16" s="318"/>
      <c r="GHH16" s="318"/>
      <c r="GHI16" s="318"/>
      <c r="GHJ16" s="318"/>
      <c r="GHK16" s="318"/>
      <c r="GHL16" s="318"/>
      <c r="GHM16" s="318"/>
      <c r="GHN16" s="318"/>
      <c r="GHO16" s="318"/>
      <c r="GHP16" s="318"/>
      <c r="GHQ16" s="318"/>
      <c r="GHR16" s="318"/>
      <c r="GHS16" s="318"/>
      <c r="GHT16" s="318"/>
      <c r="GHU16" s="318"/>
      <c r="GHV16" s="318"/>
      <c r="GHW16" s="318"/>
      <c r="GHX16" s="318"/>
      <c r="GHY16" s="318"/>
      <c r="GHZ16" s="318"/>
      <c r="GIA16" s="318"/>
      <c r="GIB16" s="318"/>
      <c r="GIC16" s="318"/>
      <c r="GID16" s="318"/>
      <c r="GIE16" s="318"/>
      <c r="GIF16" s="318"/>
      <c r="GIG16" s="318"/>
      <c r="GIH16" s="318"/>
      <c r="GII16" s="318"/>
      <c r="GIJ16" s="318"/>
      <c r="GIK16" s="318"/>
      <c r="GIL16" s="318"/>
      <c r="GIM16" s="318"/>
      <c r="GIN16" s="318"/>
      <c r="GIO16" s="318"/>
      <c r="GIP16" s="318"/>
      <c r="GIQ16" s="318"/>
      <c r="GIR16" s="318"/>
      <c r="GIS16" s="318"/>
      <c r="GIT16" s="318"/>
      <c r="GIU16" s="318"/>
      <c r="GIV16" s="318"/>
      <c r="GIW16" s="318"/>
      <c r="GIX16" s="318"/>
      <c r="GIY16" s="318"/>
      <c r="GIZ16" s="318"/>
      <c r="GJA16" s="318"/>
      <c r="GJB16" s="318"/>
      <c r="GJC16" s="318"/>
      <c r="GJD16" s="318"/>
      <c r="GJE16" s="318"/>
      <c r="GJF16" s="318"/>
      <c r="GJG16" s="318"/>
      <c r="GJH16" s="318"/>
      <c r="GJI16" s="318"/>
      <c r="GJJ16" s="318"/>
      <c r="GJK16" s="318"/>
      <c r="GJL16" s="318"/>
      <c r="GJM16" s="318"/>
      <c r="GJN16" s="318"/>
      <c r="GJO16" s="318"/>
      <c r="GJP16" s="318"/>
      <c r="GJQ16" s="318"/>
      <c r="GJR16" s="318"/>
      <c r="GJS16" s="318"/>
      <c r="GJT16" s="318"/>
      <c r="GJU16" s="318"/>
      <c r="GJV16" s="318"/>
      <c r="GJW16" s="318"/>
      <c r="GJX16" s="318"/>
      <c r="GJY16" s="318"/>
      <c r="GJZ16" s="318"/>
      <c r="GKA16" s="318"/>
      <c r="GKB16" s="318"/>
      <c r="GKC16" s="318"/>
      <c r="GKD16" s="318"/>
      <c r="GKE16" s="318"/>
      <c r="GKF16" s="318"/>
      <c r="GKG16" s="318"/>
      <c r="GKH16" s="318"/>
      <c r="GKI16" s="318"/>
      <c r="GKJ16" s="318"/>
      <c r="GKK16" s="318"/>
      <c r="GKL16" s="318"/>
      <c r="GKM16" s="318"/>
      <c r="GKN16" s="318"/>
      <c r="GKO16" s="318"/>
      <c r="GKP16" s="318"/>
      <c r="GKQ16" s="318"/>
      <c r="GKR16" s="318"/>
      <c r="GKS16" s="318"/>
      <c r="GKT16" s="318"/>
      <c r="GKU16" s="318"/>
      <c r="GKV16" s="318"/>
      <c r="GKW16" s="318"/>
      <c r="GKX16" s="318"/>
      <c r="GKY16" s="318"/>
      <c r="GKZ16" s="318"/>
      <c r="GLA16" s="318"/>
      <c r="GLB16" s="318"/>
      <c r="GLC16" s="318"/>
      <c r="GLD16" s="318"/>
      <c r="GLE16" s="318"/>
      <c r="GLF16" s="318"/>
      <c r="GLG16" s="318"/>
      <c r="GLH16" s="318"/>
      <c r="GLI16" s="318"/>
      <c r="GLJ16" s="318"/>
      <c r="GLK16" s="318"/>
      <c r="GLL16" s="318"/>
      <c r="GLM16" s="318"/>
      <c r="GLN16" s="318"/>
      <c r="GLO16" s="318"/>
      <c r="GLP16" s="318"/>
      <c r="GLQ16" s="318"/>
      <c r="GLR16" s="318"/>
      <c r="GLS16" s="318"/>
      <c r="GLT16" s="318"/>
      <c r="GLU16" s="318"/>
      <c r="GLV16" s="318"/>
      <c r="GLW16" s="318"/>
      <c r="GLX16" s="318"/>
      <c r="GLY16" s="318"/>
      <c r="GLZ16" s="318"/>
      <c r="GMA16" s="318"/>
      <c r="GMB16" s="318"/>
      <c r="GMC16" s="318"/>
      <c r="GMD16" s="318"/>
      <c r="GME16" s="318"/>
      <c r="GMF16" s="318"/>
      <c r="GMG16" s="318"/>
      <c r="GMH16" s="318"/>
      <c r="GMI16" s="318"/>
      <c r="GMJ16" s="318"/>
      <c r="GMK16" s="318"/>
      <c r="GML16" s="318"/>
      <c r="GMM16" s="318"/>
      <c r="GMN16" s="318"/>
      <c r="GMO16" s="318"/>
      <c r="GMP16" s="318"/>
      <c r="GMQ16" s="318"/>
      <c r="GMR16" s="318"/>
      <c r="GMS16" s="318"/>
      <c r="GMT16" s="318"/>
      <c r="GMU16" s="318"/>
      <c r="GMV16" s="318"/>
      <c r="GMW16" s="318"/>
      <c r="GMX16" s="318"/>
      <c r="GMY16" s="318"/>
      <c r="GMZ16" s="318"/>
      <c r="GNA16" s="318"/>
      <c r="GNB16" s="318"/>
      <c r="GNC16" s="318"/>
      <c r="GND16" s="318"/>
      <c r="GNE16" s="318"/>
      <c r="GNF16" s="318"/>
      <c r="GNG16" s="318"/>
      <c r="GNH16" s="318"/>
      <c r="GNI16" s="318"/>
      <c r="GNJ16" s="318"/>
      <c r="GNK16" s="318"/>
      <c r="GNL16" s="318"/>
      <c r="GNM16" s="318"/>
      <c r="GNN16" s="318"/>
      <c r="GNO16" s="318"/>
      <c r="GNP16" s="318"/>
      <c r="GNQ16" s="318"/>
      <c r="GNR16" s="318"/>
      <c r="GNS16" s="318"/>
      <c r="GNT16" s="318"/>
      <c r="GNU16" s="318"/>
      <c r="GNV16" s="318"/>
      <c r="GNW16" s="318"/>
      <c r="GNX16" s="318"/>
      <c r="GNY16" s="318"/>
      <c r="GNZ16" s="318"/>
      <c r="GOA16" s="318"/>
      <c r="GOB16" s="318"/>
      <c r="GOC16" s="318"/>
      <c r="GOD16" s="318"/>
      <c r="GOE16" s="318"/>
      <c r="GOF16" s="318"/>
      <c r="GOG16" s="318"/>
      <c r="GOH16" s="318"/>
      <c r="GOI16" s="318"/>
      <c r="GOJ16" s="318"/>
      <c r="GOK16" s="318"/>
      <c r="GOL16" s="318"/>
      <c r="GOM16" s="318"/>
      <c r="GON16" s="318"/>
      <c r="GOO16" s="318"/>
      <c r="GOP16" s="318"/>
      <c r="GOQ16" s="318"/>
      <c r="GOR16" s="318"/>
      <c r="GOS16" s="318"/>
      <c r="GOT16" s="318"/>
      <c r="GOU16" s="318"/>
      <c r="GOV16" s="318"/>
      <c r="GOW16" s="318"/>
      <c r="GOX16" s="318"/>
      <c r="GOY16" s="318"/>
      <c r="GOZ16" s="318"/>
      <c r="GPA16" s="318"/>
      <c r="GPB16" s="318"/>
      <c r="GPC16" s="318"/>
      <c r="GPD16" s="318"/>
      <c r="GPE16" s="318"/>
      <c r="GPF16" s="318"/>
      <c r="GPG16" s="318"/>
      <c r="GPH16" s="318"/>
      <c r="GPI16" s="318"/>
      <c r="GPJ16" s="318"/>
      <c r="GPK16" s="318"/>
      <c r="GPL16" s="318"/>
      <c r="GPM16" s="318"/>
      <c r="GPN16" s="318"/>
      <c r="GPO16" s="318"/>
      <c r="GPP16" s="318"/>
      <c r="GPQ16" s="318"/>
      <c r="GPR16" s="318"/>
      <c r="GPS16" s="318"/>
      <c r="GPT16" s="318"/>
      <c r="GPU16" s="318"/>
      <c r="GPV16" s="318"/>
      <c r="GPW16" s="318"/>
      <c r="GPX16" s="318"/>
      <c r="GPY16" s="318"/>
      <c r="GPZ16" s="318"/>
      <c r="GQA16" s="318"/>
      <c r="GQB16" s="318"/>
      <c r="GQC16" s="318"/>
      <c r="GQD16" s="318"/>
      <c r="GQE16" s="318"/>
      <c r="GQF16" s="318"/>
      <c r="GQG16" s="318"/>
      <c r="GQH16" s="318"/>
      <c r="GQI16" s="318"/>
      <c r="GQJ16" s="318"/>
      <c r="GQK16" s="318"/>
      <c r="GQL16" s="318"/>
      <c r="GQM16" s="318"/>
      <c r="GQN16" s="318"/>
      <c r="GQO16" s="318"/>
      <c r="GQP16" s="318"/>
      <c r="GQQ16" s="318"/>
      <c r="GQR16" s="318"/>
      <c r="GQS16" s="318"/>
      <c r="GQT16" s="318"/>
      <c r="GQU16" s="318"/>
      <c r="GQV16" s="318"/>
      <c r="GQW16" s="318"/>
      <c r="GQX16" s="318"/>
      <c r="GQY16" s="318"/>
      <c r="GQZ16" s="318"/>
      <c r="GRA16" s="318"/>
      <c r="GRB16" s="318"/>
      <c r="GRC16" s="318"/>
      <c r="GRD16" s="318"/>
      <c r="GRE16" s="318"/>
      <c r="GRF16" s="318"/>
      <c r="GRG16" s="318"/>
      <c r="GRH16" s="318"/>
      <c r="GRI16" s="318"/>
      <c r="GRJ16" s="318"/>
      <c r="GRK16" s="318"/>
      <c r="GRL16" s="318"/>
      <c r="GRM16" s="318"/>
      <c r="GRN16" s="318"/>
      <c r="GRO16" s="318"/>
      <c r="GRP16" s="318"/>
      <c r="GRQ16" s="318"/>
      <c r="GRR16" s="318"/>
      <c r="GRS16" s="318"/>
      <c r="GRT16" s="318"/>
      <c r="GRU16" s="318"/>
      <c r="GRV16" s="318"/>
      <c r="GRW16" s="318"/>
      <c r="GRX16" s="318"/>
      <c r="GRY16" s="318"/>
      <c r="GRZ16" s="318"/>
      <c r="GSA16" s="318"/>
      <c r="GSB16" s="318"/>
      <c r="GSC16" s="318"/>
      <c r="GSD16" s="318"/>
      <c r="GSE16" s="318"/>
      <c r="GSF16" s="318"/>
      <c r="GSG16" s="318"/>
      <c r="GSH16" s="318"/>
      <c r="GSI16" s="318"/>
      <c r="GSJ16" s="318"/>
      <c r="GSK16" s="318"/>
      <c r="GSL16" s="318"/>
      <c r="GSM16" s="318"/>
      <c r="GSN16" s="318"/>
      <c r="GSO16" s="318"/>
      <c r="GSP16" s="318"/>
      <c r="GSQ16" s="318"/>
      <c r="GSR16" s="318"/>
      <c r="GSS16" s="318"/>
      <c r="GST16" s="318"/>
      <c r="GSU16" s="318"/>
      <c r="GSV16" s="318"/>
      <c r="GSW16" s="318"/>
      <c r="GSX16" s="318"/>
      <c r="GSY16" s="318"/>
      <c r="GSZ16" s="318"/>
      <c r="GTA16" s="318"/>
      <c r="GTB16" s="318"/>
      <c r="GTC16" s="318"/>
      <c r="GTD16" s="318"/>
      <c r="GTE16" s="318"/>
      <c r="GTF16" s="318"/>
      <c r="GTG16" s="318"/>
      <c r="GTH16" s="318"/>
      <c r="GTI16" s="318"/>
      <c r="GTJ16" s="318"/>
      <c r="GTK16" s="318"/>
      <c r="GTL16" s="318"/>
      <c r="GTM16" s="318"/>
      <c r="GTN16" s="318"/>
      <c r="GTO16" s="318"/>
      <c r="GTP16" s="318"/>
      <c r="GTQ16" s="318"/>
      <c r="GTR16" s="318"/>
      <c r="GTS16" s="318"/>
      <c r="GTT16" s="318"/>
      <c r="GTU16" s="318"/>
      <c r="GTV16" s="318"/>
      <c r="GTW16" s="318"/>
      <c r="GTX16" s="318"/>
      <c r="GTY16" s="318"/>
      <c r="GTZ16" s="318"/>
      <c r="GUA16" s="318"/>
      <c r="GUB16" s="318"/>
      <c r="GUC16" s="318"/>
      <c r="GUD16" s="318"/>
      <c r="GUE16" s="318"/>
      <c r="GUF16" s="318"/>
      <c r="GUG16" s="318"/>
      <c r="GUH16" s="318"/>
      <c r="GUI16" s="318"/>
      <c r="GUJ16" s="318"/>
      <c r="GUK16" s="318"/>
      <c r="GUL16" s="318"/>
      <c r="GUM16" s="318"/>
      <c r="GUN16" s="318"/>
      <c r="GUO16" s="318"/>
      <c r="GUP16" s="318"/>
      <c r="GUQ16" s="318"/>
      <c r="GUR16" s="318"/>
      <c r="GUS16" s="318"/>
      <c r="GUT16" s="318"/>
      <c r="GUU16" s="318"/>
      <c r="GUV16" s="318"/>
      <c r="GUW16" s="318"/>
      <c r="GUX16" s="318"/>
      <c r="GUY16" s="318"/>
      <c r="GUZ16" s="318"/>
      <c r="GVA16" s="318"/>
      <c r="GVB16" s="318"/>
      <c r="GVC16" s="318"/>
      <c r="GVD16" s="318"/>
      <c r="GVE16" s="318"/>
      <c r="GVF16" s="318"/>
      <c r="GVG16" s="318"/>
      <c r="GVH16" s="318"/>
      <c r="GVI16" s="318"/>
      <c r="GVJ16" s="318"/>
      <c r="GVK16" s="318"/>
      <c r="GVL16" s="318"/>
      <c r="GVM16" s="318"/>
      <c r="GVN16" s="318"/>
      <c r="GVO16" s="318"/>
      <c r="GVP16" s="318"/>
      <c r="GVQ16" s="318"/>
      <c r="GVR16" s="318"/>
      <c r="GVS16" s="318"/>
      <c r="GVT16" s="318"/>
      <c r="GVU16" s="318"/>
      <c r="GVV16" s="318"/>
      <c r="GVW16" s="318"/>
      <c r="GVX16" s="318"/>
      <c r="GVY16" s="318"/>
      <c r="GVZ16" s="318"/>
      <c r="GWA16" s="318"/>
      <c r="GWB16" s="318"/>
      <c r="GWC16" s="318"/>
      <c r="GWD16" s="318"/>
      <c r="GWE16" s="318"/>
      <c r="GWF16" s="318"/>
      <c r="GWG16" s="318"/>
      <c r="GWH16" s="318"/>
      <c r="GWI16" s="318"/>
      <c r="GWJ16" s="318"/>
      <c r="GWK16" s="318"/>
      <c r="GWL16" s="318"/>
      <c r="GWM16" s="318"/>
      <c r="GWN16" s="318"/>
      <c r="GWO16" s="318"/>
      <c r="GWP16" s="318"/>
      <c r="GWQ16" s="318"/>
      <c r="GWR16" s="318"/>
      <c r="GWS16" s="318"/>
      <c r="GWT16" s="318"/>
      <c r="GWU16" s="318"/>
      <c r="GWV16" s="318"/>
      <c r="GWW16" s="318"/>
      <c r="GWX16" s="318"/>
      <c r="GWY16" s="318"/>
      <c r="GWZ16" s="318"/>
      <c r="GXA16" s="318"/>
      <c r="GXB16" s="318"/>
      <c r="GXC16" s="318"/>
      <c r="GXD16" s="318"/>
      <c r="GXE16" s="318"/>
      <c r="GXF16" s="318"/>
      <c r="GXG16" s="318"/>
      <c r="GXH16" s="318"/>
      <c r="GXI16" s="318"/>
      <c r="GXJ16" s="318"/>
      <c r="GXK16" s="318"/>
      <c r="GXL16" s="318"/>
      <c r="GXM16" s="318"/>
      <c r="GXN16" s="318"/>
      <c r="GXO16" s="318"/>
      <c r="GXP16" s="318"/>
      <c r="GXQ16" s="318"/>
      <c r="GXR16" s="318"/>
      <c r="GXS16" s="318"/>
      <c r="GXT16" s="318"/>
      <c r="GXU16" s="318"/>
      <c r="GXV16" s="318"/>
      <c r="GXW16" s="318"/>
      <c r="GXX16" s="318"/>
      <c r="GXY16" s="318"/>
      <c r="GXZ16" s="318"/>
      <c r="GYA16" s="318"/>
      <c r="GYB16" s="318"/>
      <c r="GYC16" s="318"/>
      <c r="GYD16" s="318"/>
      <c r="GYE16" s="318"/>
      <c r="GYF16" s="318"/>
      <c r="GYG16" s="318"/>
      <c r="GYH16" s="318"/>
      <c r="GYI16" s="318"/>
      <c r="GYJ16" s="318"/>
      <c r="GYK16" s="318"/>
      <c r="GYL16" s="318"/>
      <c r="GYM16" s="318"/>
      <c r="GYN16" s="318"/>
      <c r="GYO16" s="318"/>
      <c r="GYP16" s="318"/>
      <c r="GYQ16" s="318"/>
      <c r="GYR16" s="318"/>
      <c r="GYS16" s="318"/>
      <c r="GYT16" s="318"/>
      <c r="GYU16" s="318"/>
      <c r="GYV16" s="318"/>
      <c r="GYW16" s="318"/>
      <c r="GYX16" s="318"/>
      <c r="GYY16" s="318"/>
      <c r="GYZ16" s="318"/>
      <c r="GZA16" s="318"/>
      <c r="GZB16" s="318"/>
      <c r="GZC16" s="318"/>
      <c r="GZD16" s="318"/>
      <c r="GZE16" s="318"/>
      <c r="GZF16" s="318"/>
      <c r="GZG16" s="318"/>
      <c r="GZH16" s="318"/>
      <c r="GZI16" s="318"/>
      <c r="GZJ16" s="318"/>
      <c r="GZK16" s="318"/>
      <c r="GZL16" s="318"/>
      <c r="GZM16" s="318"/>
      <c r="GZN16" s="318"/>
      <c r="GZO16" s="318"/>
      <c r="GZP16" s="318"/>
      <c r="GZQ16" s="318"/>
      <c r="GZR16" s="318"/>
      <c r="GZS16" s="318"/>
      <c r="GZT16" s="318"/>
      <c r="GZU16" s="318"/>
      <c r="GZV16" s="318"/>
      <c r="GZW16" s="318"/>
      <c r="GZX16" s="318"/>
      <c r="GZY16" s="318"/>
      <c r="GZZ16" s="318"/>
      <c r="HAA16" s="318"/>
      <c r="HAB16" s="318"/>
      <c r="HAC16" s="318"/>
      <c r="HAD16" s="318"/>
      <c r="HAE16" s="318"/>
      <c r="HAF16" s="318"/>
      <c r="HAG16" s="318"/>
      <c r="HAH16" s="318"/>
      <c r="HAI16" s="318"/>
      <c r="HAJ16" s="318"/>
      <c r="HAK16" s="318"/>
      <c r="HAL16" s="318"/>
      <c r="HAM16" s="318"/>
      <c r="HAN16" s="318"/>
      <c r="HAO16" s="318"/>
      <c r="HAP16" s="318"/>
      <c r="HAQ16" s="318"/>
      <c r="HAR16" s="318"/>
      <c r="HAS16" s="318"/>
      <c r="HAT16" s="318"/>
      <c r="HAU16" s="318"/>
      <c r="HAV16" s="318"/>
      <c r="HAW16" s="318"/>
      <c r="HAX16" s="318"/>
      <c r="HAY16" s="318"/>
      <c r="HAZ16" s="318"/>
      <c r="HBA16" s="318"/>
      <c r="HBB16" s="318"/>
      <c r="HBC16" s="318"/>
      <c r="HBD16" s="318"/>
      <c r="HBE16" s="318"/>
      <c r="HBF16" s="318"/>
      <c r="HBG16" s="318"/>
      <c r="HBH16" s="318"/>
      <c r="HBI16" s="318"/>
      <c r="HBJ16" s="318"/>
      <c r="HBK16" s="318"/>
      <c r="HBL16" s="318"/>
      <c r="HBM16" s="318"/>
      <c r="HBN16" s="318"/>
      <c r="HBO16" s="318"/>
      <c r="HBP16" s="318"/>
      <c r="HBQ16" s="318"/>
      <c r="HBR16" s="318"/>
      <c r="HBS16" s="318"/>
      <c r="HBT16" s="318"/>
      <c r="HBU16" s="318"/>
      <c r="HBV16" s="318"/>
      <c r="HBW16" s="318"/>
      <c r="HBX16" s="318"/>
      <c r="HBY16" s="318"/>
      <c r="HBZ16" s="318"/>
      <c r="HCA16" s="318"/>
      <c r="HCB16" s="318"/>
      <c r="HCC16" s="318"/>
      <c r="HCD16" s="318"/>
      <c r="HCE16" s="318"/>
      <c r="HCF16" s="318"/>
      <c r="HCG16" s="318"/>
      <c r="HCH16" s="318"/>
      <c r="HCI16" s="318"/>
      <c r="HCJ16" s="318"/>
      <c r="HCK16" s="318"/>
      <c r="HCL16" s="318"/>
      <c r="HCM16" s="318"/>
      <c r="HCN16" s="318"/>
      <c r="HCO16" s="318"/>
      <c r="HCP16" s="318"/>
      <c r="HCQ16" s="318"/>
      <c r="HCR16" s="318"/>
      <c r="HCS16" s="318"/>
      <c r="HCT16" s="318"/>
      <c r="HCU16" s="318"/>
      <c r="HCV16" s="318"/>
      <c r="HCW16" s="318"/>
      <c r="HCX16" s="318"/>
      <c r="HCY16" s="318"/>
      <c r="HCZ16" s="318"/>
      <c r="HDA16" s="318"/>
      <c r="HDB16" s="318"/>
      <c r="HDC16" s="318"/>
      <c r="HDD16" s="318"/>
      <c r="HDE16" s="318"/>
      <c r="HDF16" s="318"/>
      <c r="HDG16" s="318"/>
      <c r="HDH16" s="318"/>
      <c r="HDI16" s="318"/>
      <c r="HDJ16" s="318"/>
      <c r="HDK16" s="318"/>
      <c r="HDL16" s="318"/>
      <c r="HDM16" s="318"/>
      <c r="HDN16" s="318"/>
      <c r="HDO16" s="318"/>
      <c r="HDP16" s="318"/>
      <c r="HDQ16" s="318"/>
      <c r="HDR16" s="318"/>
      <c r="HDS16" s="318"/>
      <c r="HDT16" s="318"/>
      <c r="HDU16" s="318"/>
      <c r="HDV16" s="318"/>
      <c r="HDW16" s="318"/>
      <c r="HDX16" s="318"/>
      <c r="HDY16" s="318"/>
      <c r="HDZ16" s="318"/>
      <c r="HEA16" s="318"/>
      <c r="HEB16" s="318"/>
      <c r="HEC16" s="318"/>
      <c r="HED16" s="318"/>
      <c r="HEE16" s="318"/>
      <c r="HEF16" s="318"/>
      <c r="HEG16" s="318"/>
      <c r="HEH16" s="318"/>
      <c r="HEI16" s="318"/>
      <c r="HEJ16" s="318"/>
      <c r="HEK16" s="318"/>
      <c r="HEL16" s="318"/>
      <c r="HEM16" s="318"/>
      <c r="HEN16" s="318"/>
      <c r="HEO16" s="318"/>
      <c r="HEP16" s="318"/>
      <c r="HEQ16" s="318"/>
      <c r="HER16" s="318"/>
      <c r="HES16" s="318"/>
      <c r="HET16" s="318"/>
      <c r="HEU16" s="318"/>
      <c r="HEV16" s="318"/>
      <c r="HEW16" s="318"/>
      <c r="HEX16" s="318"/>
      <c r="HEY16" s="318"/>
      <c r="HEZ16" s="318"/>
      <c r="HFA16" s="318"/>
      <c r="HFB16" s="318"/>
      <c r="HFC16" s="318"/>
      <c r="HFD16" s="318"/>
      <c r="HFE16" s="318"/>
      <c r="HFF16" s="318"/>
      <c r="HFG16" s="318"/>
      <c r="HFH16" s="318"/>
      <c r="HFI16" s="318"/>
      <c r="HFJ16" s="318"/>
      <c r="HFK16" s="318"/>
      <c r="HFL16" s="318"/>
      <c r="HFM16" s="318"/>
      <c r="HFN16" s="318"/>
      <c r="HFO16" s="318"/>
      <c r="HFP16" s="318"/>
      <c r="HFQ16" s="318"/>
      <c r="HFR16" s="318"/>
      <c r="HFS16" s="318"/>
      <c r="HFT16" s="318"/>
      <c r="HFU16" s="318"/>
      <c r="HFV16" s="318"/>
      <c r="HFW16" s="318"/>
      <c r="HFX16" s="318"/>
      <c r="HFY16" s="318"/>
      <c r="HFZ16" s="318"/>
      <c r="HGA16" s="318"/>
      <c r="HGB16" s="318"/>
      <c r="HGC16" s="318"/>
      <c r="HGD16" s="318"/>
      <c r="HGE16" s="318"/>
      <c r="HGF16" s="318"/>
      <c r="HGG16" s="318"/>
      <c r="HGH16" s="318"/>
      <c r="HGI16" s="318"/>
      <c r="HGJ16" s="318"/>
      <c r="HGK16" s="318"/>
      <c r="HGL16" s="318"/>
      <c r="HGM16" s="318"/>
      <c r="HGN16" s="318"/>
      <c r="HGO16" s="318"/>
      <c r="HGP16" s="318"/>
      <c r="HGQ16" s="318"/>
      <c r="HGR16" s="318"/>
      <c r="HGS16" s="318"/>
      <c r="HGT16" s="318"/>
      <c r="HGU16" s="318"/>
      <c r="HGV16" s="318"/>
      <c r="HGW16" s="318"/>
      <c r="HGX16" s="318"/>
      <c r="HGY16" s="318"/>
      <c r="HGZ16" s="318"/>
      <c r="HHA16" s="318"/>
      <c r="HHB16" s="318"/>
      <c r="HHC16" s="318"/>
      <c r="HHD16" s="318"/>
      <c r="HHE16" s="318"/>
      <c r="HHF16" s="318"/>
      <c r="HHG16" s="318"/>
      <c r="HHH16" s="318"/>
      <c r="HHI16" s="318"/>
      <c r="HHJ16" s="318"/>
      <c r="HHK16" s="318"/>
      <c r="HHL16" s="318"/>
      <c r="HHM16" s="318"/>
      <c r="HHN16" s="318"/>
      <c r="HHO16" s="318"/>
      <c r="HHP16" s="318"/>
      <c r="HHQ16" s="318"/>
      <c r="HHR16" s="318"/>
      <c r="HHS16" s="318"/>
      <c r="HHT16" s="318"/>
      <c r="HHU16" s="318"/>
      <c r="HHV16" s="318"/>
      <c r="HHW16" s="318"/>
      <c r="HHX16" s="318"/>
      <c r="HHY16" s="318"/>
      <c r="HHZ16" s="318"/>
      <c r="HIA16" s="318"/>
      <c r="HIB16" s="318"/>
      <c r="HIC16" s="318"/>
      <c r="HID16" s="318"/>
      <c r="HIE16" s="318"/>
      <c r="HIF16" s="318"/>
      <c r="HIG16" s="318"/>
      <c r="HIH16" s="318"/>
      <c r="HII16" s="318"/>
      <c r="HIJ16" s="318"/>
      <c r="HIK16" s="318"/>
      <c r="HIL16" s="318"/>
      <c r="HIM16" s="318"/>
      <c r="HIN16" s="318"/>
      <c r="HIO16" s="318"/>
      <c r="HIP16" s="318"/>
      <c r="HIQ16" s="318"/>
      <c r="HIR16" s="318"/>
      <c r="HIS16" s="318"/>
      <c r="HIT16" s="318"/>
      <c r="HIU16" s="318"/>
      <c r="HIV16" s="318"/>
      <c r="HIW16" s="318"/>
      <c r="HIX16" s="318"/>
      <c r="HIY16" s="318"/>
      <c r="HIZ16" s="318"/>
      <c r="HJA16" s="318"/>
      <c r="HJB16" s="318"/>
      <c r="HJC16" s="318"/>
      <c r="HJD16" s="318"/>
      <c r="HJE16" s="318"/>
      <c r="HJF16" s="318"/>
      <c r="HJG16" s="318"/>
      <c r="HJH16" s="318"/>
      <c r="HJI16" s="318"/>
      <c r="HJJ16" s="318"/>
      <c r="HJK16" s="318"/>
      <c r="HJL16" s="318"/>
      <c r="HJM16" s="318"/>
      <c r="HJN16" s="318"/>
      <c r="HJO16" s="318"/>
      <c r="HJP16" s="318"/>
      <c r="HJQ16" s="318"/>
      <c r="HJR16" s="318"/>
      <c r="HJS16" s="318"/>
      <c r="HJT16" s="318"/>
      <c r="HJU16" s="318"/>
      <c r="HJV16" s="318"/>
      <c r="HJW16" s="318"/>
      <c r="HJX16" s="318"/>
      <c r="HJY16" s="318"/>
      <c r="HJZ16" s="318"/>
      <c r="HKA16" s="318"/>
      <c r="HKB16" s="318"/>
      <c r="HKC16" s="318"/>
      <c r="HKD16" s="318"/>
      <c r="HKE16" s="318"/>
      <c r="HKF16" s="318"/>
      <c r="HKG16" s="318"/>
      <c r="HKH16" s="318"/>
      <c r="HKI16" s="318"/>
      <c r="HKJ16" s="318"/>
      <c r="HKK16" s="318"/>
      <c r="HKL16" s="318"/>
      <c r="HKM16" s="318"/>
      <c r="HKN16" s="318"/>
      <c r="HKO16" s="318"/>
      <c r="HKP16" s="318"/>
      <c r="HKQ16" s="318"/>
      <c r="HKR16" s="318"/>
      <c r="HKS16" s="318"/>
      <c r="HKT16" s="318"/>
      <c r="HKU16" s="318"/>
      <c r="HKV16" s="318"/>
      <c r="HKW16" s="318"/>
      <c r="HKX16" s="318"/>
      <c r="HKY16" s="318"/>
      <c r="HKZ16" s="318"/>
      <c r="HLA16" s="318"/>
      <c r="HLB16" s="318"/>
      <c r="HLC16" s="318"/>
      <c r="HLD16" s="318"/>
      <c r="HLE16" s="318"/>
      <c r="HLF16" s="318"/>
      <c r="HLG16" s="318"/>
      <c r="HLH16" s="318"/>
      <c r="HLI16" s="318"/>
      <c r="HLJ16" s="318"/>
      <c r="HLK16" s="318"/>
      <c r="HLL16" s="318"/>
      <c r="HLM16" s="318"/>
      <c r="HLN16" s="318"/>
      <c r="HLO16" s="318"/>
      <c r="HLP16" s="318"/>
      <c r="HLQ16" s="318"/>
      <c r="HLR16" s="318"/>
      <c r="HLS16" s="318"/>
      <c r="HLT16" s="318"/>
      <c r="HLU16" s="318"/>
      <c r="HLV16" s="318"/>
      <c r="HLW16" s="318"/>
      <c r="HLX16" s="318"/>
      <c r="HLY16" s="318"/>
      <c r="HLZ16" s="318"/>
      <c r="HMA16" s="318"/>
      <c r="HMB16" s="318"/>
      <c r="HMC16" s="318"/>
      <c r="HMD16" s="318"/>
      <c r="HME16" s="318"/>
      <c r="HMF16" s="318"/>
      <c r="HMG16" s="318"/>
      <c r="HMH16" s="318"/>
      <c r="HMI16" s="318"/>
      <c r="HMJ16" s="318"/>
      <c r="HMK16" s="318"/>
      <c r="HML16" s="318"/>
      <c r="HMM16" s="318"/>
      <c r="HMN16" s="318"/>
      <c r="HMO16" s="318"/>
      <c r="HMP16" s="318"/>
      <c r="HMQ16" s="318"/>
      <c r="HMR16" s="318"/>
      <c r="HMS16" s="318"/>
      <c r="HMT16" s="318"/>
      <c r="HMU16" s="318"/>
      <c r="HMV16" s="318"/>
      <c r="HMW16" s="318"/>
      <c r="HMX16" s="318"/>
      <c r="HMY16" s="318"/>
      <c r="HMZ16" s="318"/>
      <c r="HNA16" s="318"/>
      <c r="HNB16" s="318"/>
      <c r="HNC16" s="318"/>
      <c r="HND16" s="318"/>
      <c r="HNE16" s="318"/>
      <c r="HNF16" s="318"/>
      <c r="HNG16" s="318"/>
      <c r="HNH16" s="318"/>
      <c r="HNI16" s="318"/>
      <c r="HNJ16" s="318"/>
      <c r="HNK16" s="318"/>
      <c r="HNL16" s="318"/>
      <c r="HNM16" s="318"/>
      <c r="HNN16" s="318"/>
      <c r="HNO16" s="318"/>
      <c r="HNP16" s="318"/>
      <c r="HNQ16" s="318"/>
      <c r="HNR16" s="318"/>
      <c r="HNS16" s="318"/>
      <c r="HNT16" s="318"/>
      <c r="HNU16" s="318"/>
      <c r="HNV16" s="318"/>
      <c r="HNW16" s="318"/>
      <c r="HNX16" s="318"/>
      <c r="HNY16" s="318"/>
      <c r="HNZ16" s="318"/>
      <c r="HOA16" s="318"/>
      <c r="HOB16" s="318"/>
      <c r="HOC16" s="318"/>
      <c r="HOD16" s="318"/>
      <c r="HOE16" s="318"/>
      <c r="HOF16" s="318"/>
      <c r="HOG16" s="318"/>
      <c r="HOH16" s="318"/>
      <c r="HOI16" s="318"/>
      <c r="HOJ16" s="318"/>
      <c r="HOK16" s="318"/>
      <c r="HOL16" s="318"/>
      <c r="HOM16" s="318"/>
      <c r="HON16" s="318"/>
      <c r="HOO16" s="318"/>
      <c r="HOP16" s="318"/>
      <c r="HOQ16" s="318"/>
      <c r="HOR16" s="318"/>
      <c r="HOS16" s="318"/>
      <c r="HOT16" s="318"/>
      <c r="HOU16" s="318"/>
      <c r="HOV16" s="318"/>
      <c r="HOW16" s="318"/>
      <c r="HOX16" s="318"/>
      <c r="HOY16" s="318"/>
      <c r="HOZ16" s="318"/>
      <c r="HPA16" s="318"/>
      <c r="HPB16" s="318"/>
      <c r="HPC16" s="318"/>
      <c r="HPD16" s="318"/>
      <c r="HPE16" s="318"/>
      <c r="HPF16" s="318"/>
      <c r="HPG16" s="318"/>
      <c r="HPH16" s="318"/>
      <c r="HPI16" s="318"/>
      <c r="HPJ16" s="318"/>
      <c r="HPK16" s="318"/>
      <c r="HPL16" s="318"/>
      <c r="HPM16" s="318"/>
      <c r="HPN16" s="318"/>
      <c r="HPO16" s="318"/>
      <c r="HPP16" s="318"/>
      <c r="HPQ16" s="318"/>
      <c r="HPR16" s="318"/>
      <c r="HPS16" s="318"/>
      <c r="HPT16" s="318"/>
      <c r="HPU16" s="318"/>
      <c r="HPV16" s="318"/>
      <c r="HPW16" s="318"/>
      <c r="HPX16" s="318"/>
      <c r="HPY16" s="318"/>
      <c r="HPZ16" s="318"/>
      <c r="HQA16" s="318"/>
      <c r="HQB16" s="318"/>
      <c r="HQC16" s="318"/>
      <c r="HQD16" s="318"/>
      <c r="HQE16" s="318"/>
      <c r="HQF16" s="318"/>
      <c r="HQG16" s="318"/>
      <c r="HQH16" s="318"/>
      <c r="HQI16" s="318"/>
      <c r="HQJ16" s="318"/>
      <c r="HQK16" s="318"/>
      <c r="HQL16" s="318"/>
      <c r="HQM16" s="318"/>
      <c r="HQN16" s="318"/>
      <c r="HQO16" s="318"/>
      <c r="HQP16" s="318"/>
      <c r="HQQ16" s="318"/>
      <c r="HQR16" s="318"/>
      <c r="HQS16" s="318"/>
      <c r="HQT16" s="318"/>
      <c r="HQU16" s="318"/>
      <c r="HQV16" s="318"/>
      <c r="HQW16" s="318"/>
      <c r="HQX16" s="318"/>
      <c r="HQY16" s="318"/>
      <c r="HQZ16" s="318"/>
      <c r="HRA16" s="318"/>
      <c r="HRB16" s="318"/>
      <c r="HRC16" s="318"/>
      <c r="HRD16" s="318"/>
      <c r="HRE16" s="318"/>
      <c r="HRF16" s="318"/>
      <c r="HRG16" s="318"/>
      <c r="HRH16" s="318"/>
      <c r="HRI16" s="318"/>
      <c r="HRJ16" s="318"/>
      <c r="HRK16" s="318"/>
      <c r="HRL16" s="318"/>
      <c r="HRM16" s="318"/>
      <c r="HRN16" s="318"/>
      <c r="HRO16" s="318"/>
      <c r="HRP16" s="318"/>
      <c r="HRQ16" s="318"/>
      <c r="HRR16" s="318"/>
      <c r="HRS16" s="318"/>
      <c r="HRT16" s="318"/>
      <c r="HRU16" s="318"/>
      <c r="HRV16" s="318"/>
      <c r="HRW16" s="318"/>
      <c r="HRX16" s="318"/>
      <c r="HRY16" s="318"/>
      <c r="HRZ16" s="318"/>
      <c r="HSA16" s="318"/>
      <c r="HSB16" s="318"/>
      <c r="HSC16" s="318"/>
      <c r="HSD16" s="318"/>
      <c r="HSE16" s="318"/>
      <c r="HSF16" s="318"/>
      <c r="HSG16" s="318"/>
      <c r="HSH16" s="318"/>
      <c r="HSI16" s="318"/>
      <c r="HSJ16" s="318"/>
      <c r="HSK16" s="318"/>
      <c r="HSL16" s="318"/>
      <c r="HSM16" s="318"/>
      <c r="HSN16" s="318"/>
      <c r="HSO16" s="318"/>
      <c r="HSP16" s="318"/>
      <c r="HSQ16" s="318"/>
      <c r="HSR16" s="318"/>
      <c r="HSS16" s="318"/>
      <c r="HST16" s="318"/>
      <c r="HSU16" s="318"/>
      <c r="HSV16" s="318"/>
      <c r="HSW16" s="318"/>
      <c r="HSX16" s="318"/>
      <c r="HSY16" s="318"/>
      <c r="HSZ16" s="318"/>
      <c r="HTA16" s="318"/>
      <c r="HTB16" s="318"/>
      <c r="HTC16" s="318"/>
      <c r="HTD16" s="318"/>
      <c r="HTE16" s="318"/>
      <c r="HTF16" s="318"/>
      <c r="HTG16" s="318"/>
      <c r="HTH16" s="318"/>
      <c r="HTI16" s="318"/>
      <c r="HTJ16" s="318"/>
      <c r="HTK16" s="318"/>
      <c r="HTL16" s="318"/>
      <c r="HTM16" s="318"/>
      <c r="HTN16" s="318"/>
      <c r="HTO16" s="318"/>
      <c r="HTP16" s="318"/>
      <c r="HTQ16" s="318"/>
      <c r="HTR16" s="318"/>
      <c r="HTS16" s="318"/>
      <c r="HTT16" s="318"/>
      <c r="HTU16" s="318"/>
      <c r="HTV16" s="318"/>
      <c r="HTW16" s="318"/>
      <c r="HTX16" s="318"/>
      <c r="HTY16" s="318"/>
      <c r="HTZ16" s="318"/>
      <c r="HUA16" s="318"/>
      <c r="HUB16" s="318"/>
      <c r="HUC16" s="318"/>
      <c r="HUD16" s="318"/>
      <c r="HUE16" s="318"/>
      <c r="HUF16" s="318"/>
      <c r="HUG16" s="318"/>
      <c r="HUH16" s="318"/>
      <c r="HUI16" s="318"/>
      <c r="HUJ16" s="318"/>
      <c r="HUK16" s="318"/>
      <c r="HUL16" s="318"/>
      <c r="HUM16" s="318"/>
      <c r="HUN16" s="318"/>
      <c r="HUO16" s="318"/>
      <c r="HUP16" s="318"/>
      <c r="HUQ16" s="318"/>
      <c r="HUR16" s="318"/>
      <c r="HUS16" s="318"/>
      <c r="HUT16" s="318"/>
      <c r="HUU16" s="318"/>
      <c r="HUV16" s="318"/>
      <c r="HUW16" s="318"/>
      <c r="HUX16" s="318"/>
      <c r="HUY16" s="318"/>
      <c r="HUZ16" s="318"/>
      <c r="HVA16" s="318"/>
      <c r="HVB16" s="318"/>
      <c r="HVC16" s="318"/>
      <c r="HVD16" s="318"/>
      <c r="HVE16" s="318"/>
      <c r="HVF16" s="318"/>
      <c r="HVG16" s="318"/>
      <c r="HVH16" s="318"/>
      <c r="HVI16" s="318"/>
      <c r="HVJ16" s="318"/>
      <c r="HVK16" s="318"/>
      <c r="HVL16" s="318"/>
      <c r="HVM16" s="318"/>
      <c r="HVN16" s="318"/>
      <c r="HVO16" s="318"/>
      <c r="HVP16" s="318"/>
      <c r="HVQ16" s="318"/>
      <c r="HVR16" s="318"/>
      <c r="HVS16" s="318"/>
      <c r="HVT16" s="318"/>
      <c r="HVU16" s="318"/>
      <c r="HVV16" s="318"/>
      <c r="HVW16" s="318"/>
      <c r="HVX16" s="318"/>
      <c r="HVY16" s="318"/>
      <c r="HVZ16" s="318"/>
      <c r="HWA16" s="318"/>
      <c r="HWB16" s="318"/>
      <c r="HWC16" s="318"/>
      <c r="HWD16" s="318"/>
      <c r="HWE16" s="318"/>
      <c r="HWF16" s="318"/>
      <c r="HWG16" s="318"/>
      <c r="HWH16" s="318"/>
      <c r="HWI16" s="318"/>
      <c r="HWJ16" s="318"/>
      <c r="HWK16" s="318"/>
      <c r="HWL16" s="318"/>
      <c r="HWM16" s="318"/>
      <c r="HWN16" s="318"/>
      <c r="HWO16" s="318"/>
      <c r="HWP16" s="318"/>
      <c r="HWQ16" s="318"/>
      <c r="HWR16" s="318"/>
      <c r="HWS16" s="318"/>
      <c r="HWT16" s="318"/>
      <c r="HWU16" s="318"/>
      <c r="HWV16" s="318"/>
      <c r="HWW16" s="318"/>
      <c r="HWX16" s="318"/>
      <c r="HWY16" s="318"/>
      <c r="HWZ16" s="318"/>
      <c r="HXA16" s="318"/>
      <c r="HXB16" s="318"/>
      <c r="HXC16" s="318"/>
      <c r="HXD16" s="318"/>
      <c r="HXE16" s="318"/>
      <c r="HXF16" s="318"/>
      <c r="HXG16" s="318"/>
      <c r="HXH16" s="318"/>
      <c r="HXI16" s="318"/>
      <c r="HXJ16" s="318"/>
      <c r="HXK16" s="318"/>
      <c r="HXL16" s="318"/>
      <c r="HXM16" s="318"/>
      <c r="HXN16" s="318"/>
      <c r="HXO16" s="318"/>
      <c r="HXP16" s="318"/>
      <c r="HXQ16" s="318"/>
      <c r="HXR16" s="318"/>
      <c r="HXS16" s="318"/>
      <c r="HXT16" s="318"/>
      <c r="HXU16" s="318"/>
      <c r="HXV16" s="318"/>
      <c r="HXW16" s="318"/>
      <c r="HXX16" s="318"/>
      <c r="HXY16" s="318"/>
      <c r="HXZ16" s="318"/>
      <c r="HYA16" s="318"/>
      <c r="HYB16" s="318"/>
      <c r="HYC16" s="318"/>
      <c r="HYD16" s="318"/>
      <c r="HYE16" s="318"/>
      <c r="HYF16" s="318"/>
      <c r="HYG16" s="318"/>
      <c r="HYH16" s="318"/>
      <c r="HYI16" s="318"/>
      <c r="HYJ16" s="318"/>
      <c r="HYK16" s="318"/>
      <c r="HYL16" s="318"/>
      <c r="HYM16" s="318"/>
      <c r="HYN16" s="318"/>
      <c r="HYO16" s="318"/>
      <c r="HYP16" s="318"/>
      <c r="HYQ16" s="318"/>
      <c r="HYR16" s="318"/>
      <c r="HYS16" s="318"/>
      <c r="HYT16" s="318"/>
      <c r="HYU16" s="318"/>
      <c r="HYV16" s="318"/>
      <c r="HYW16" s="318"/>
      <c r="HYX16" s="318"/>
      <c r="HYY16" s="318"/>
      <c r="HYZ16" s="318"/>
      <c r="HZA16" s="318"/>
      <c r="HZB16" s="318"/>
      <c r="HZC16" s="318"/>
      <c r="HZD16" s="318"/>
      <c r="HZE16" s="318"/>
      <c r="HZF16" s="318"/>
      <c r="HZG16" s="318"/>
      <c r="HZH16" s="318"/>
      <c r="HZI16" s="318"/>
      <c r="HZJ16" s="318"/>
      <c r="HZK16" s="318"/>
      <c r="HZL16" s="318"/>
      <c r="HZM16" s="318"/>
      <c r="HZN16" s="318"/>
      <c r="HZO16" s="318"/>
      <c r="HZP16" s="318"/>
      <c r="HZQ16" s="318"/>
      <c r="HZR16" s="318"/>
      <c r="HZS16" s="318"/>
      <c r="HZT16" s="318"/>
      <c r="HZU16" s="318"/>
      <c r="HZV16" s="318"/>
      <c r="HZW16" s="318"/>
      <c r="HZX16" s="318"/>
      <c r="HZY16" s="318"/>
      <c r="HZZ16" s="318"/>
      <c r="IAA16" s="318"/>
      <c r="IAB16" s="318"/>
      <c r="IAC16" s="318"/>
      <c r="IAD16" s="318"/>
      <c r="IAE16" s="318"/>
      <c r="IAF16" s="318"/>
      <c r="IAG16" s="318"/>
      <c r="IAH16" s="318"/>
      <c r="IAI16" s="318"/>
      <c r="IAJ16" s="318"/>
      <c r="IAK16" s="318"/>
      <c r="IAL16" s="318"/>
      <c r="IAM16" s="318"/>
      <c r="IAN16" s="318"/>
      <c r="IAO16" s="318"/>
      <c r="IAP16" s="318"/>
      <c r="IAQ16" s="318"/>
      <c r="IAR16" s="318"/>
      <c r="IAS16" s="318"/>
      <c r="IAT16" s="318"/>
      <c r="IAU16" s="318"/>
      <c r="IAV16" s="318"/>
      <c r="IAW16" s="318"/>
      <c r="IAX16" s="318"/>
      <c r="IAY16" s="318"/>
      <c r="IAZ16" s="318"/>
      <c r="IBA16" s="318"/>
      <c r="IBB16" s="318"/>
      <c r="IBC16" s="318"/>
      <c r="IBD16" s="318"/>
      <c r="IBE16" s="318"/>
      <c r="IBF16" s="318"/>
      <c r="IBG16" s="318"/>
      <c r="IBH16" s="318"/>
      <c r="IBI16" s="318"/>
      <c r="IBJ16" s="318"/>
      <c r="IBK16" s="318"/>
      <c r="IBL16" s="318"/>
      <c r="IBM16" s="318"/>
      <c r="IBN16" s="318"/>
      <c r="IBO16" s="318"/>
      <c r="IBP16" s="318"/>
      <c r="IBQ16" s="318"/>
      <c r="IBR16" s="318"/>
      <c r="IBS16" s="318"/>
      <c r="IBT16" s="318"/>
      <c r="IBU16" s="318"/>
      <c r="IBV16" s="318"/>
      <c r="IBW16" s="318"/>
      <c r="IBX16" s="318"/>
      <c r="IBY16" s="318"/>
      <c r="IBZ16" s="318"/>
      <c r="ICA16" s="318"/>
      <c r="ICB16" s="318"/>
      <c r="ICC16" s="318"/>
      <c r="ICD16" s="318"/>
      <c r="ICE16" s="318"/>
      <c r="ICF16" s="318"/>
      <c r="ICG16" s="318"/>
      <c r="ICH16" s="318"/>
      <c r="ICI16" s="318"/>
      <c r="ICJ16" s="318"/>
      <c r="ICK16" s="318"/>
      <c r="ICL16" s="318"/>
      <c r="ICM16" s="318"/>
      <c r="ICN16" s="318"/>
      <c r="ICO16" s="318"/>
      <c r="ICP16" s="318"/>
      <c r="ICQ16" s="318"/>
      <c r="ICR16" s="318"/>
      <c r="ICS16" s="318"/>
      <c r="ICT16" s="318"/>
      <c r="ICU16" s="318"/>
      <c r="ICV16" s="318"/>
      <c r="ICW16" s="318"/>
      <c r="ICX16" s="318"/>
      <c r="ICY16" s="318"/>
      <c r="ICZ16" s="318"/>
      <c r="IDA16" s="318"/>
      <c r="IDB16" s="318"/>
      <c r="IDC16" s="318"/>
      <c r="IDD16" s="318"/>
      <c r="IDE16" s="318"/>
      <c r="IDF16" s="318"/>
      <c r="IDG16" s="318"/>
      <c r="IDH16" s="318"/>
      <c r="IDI16" s="318"/>
      <c r="IDJ16" s="318"/>
      <c r="IDK16" s="318"/>
      <c r="IDL16" s="318"/>
      <c r="IDM16" s="318"/>
      <c r="IDN16" s="318"/>
      <c r="IDO16" s="318"/>
      <c r="IDP16" s="318"/>
      <c r="IDQ16" s="318"/>
      <c r="IDR16" s="318"/>
      <c r="IDS16" s="318"/>
      <c r="IDT16" s="318"/>
      <c r="IDU16" s="318"/>
      <c r="IDV16" s="318"/>
      <c r="IDW16" s="318"/>
      <c r="IDX16" s="318"/>
      <c r="IDY16" s="318"/>
      <c r="IDZ16" s="318"/>
      <c r="IEA16" s="318"/>
      <c r="IEB16" s="318"/>
      <c r="IEC16" s="318"/>
      <c r="IED16" s="318"/>
      <c r="IEE16" s="318"/>
      <c r="IEF16" s="318"/>
      <c r="IEG16" s="318"/>
      <c r="IEH16" s="318"/>
      <c r="IEI16" s="318"/>
      <c r="IEJ16" s="318"/>
      <c r="IEK16" s="318"/>
      <c r="IEL16" s="318"/>
      <c r="IEM16" s="318"/>
      <c r="IEN16" s="318"/>
      <c r="IEO16" s="318"/>
      <c r="IEP16" s="318"/>
      <c r="IEQ16" s="318"/>
      <c r="IER16" s="318"/>
      <c r="IES16" s="318"/>
      <c r="IET16" s="318"/>
      <c r="IEU16" s="318"/>
      <c r="IEV16" s="318"/>
      <c r="IEW16" s="318"/>
      <c r="IEX16" s="318"/>
      <c r="IEY16" s="318"/>
      <c r="IEZ16" s="318"/>
      <c r="IFA16" s="318"/>
      <c r="IFB16" s="318"/>
      <c r="IFC16" s="318"/>
      <c r="IFD16" s="318"/>
      <c r="IFE16" s="318"/>
      <c r="IFF16" s="318"/>
      <c r="IFG16" s="318"/>
      <c r="IFH16" s="318"/>
      <c r="IFI16" s="318"/>
      <c r="IFJ16" s="318"/>
      <c r="IFK16" s="318"/>
      <c r="IFL16" s="318"/>
      <c r="IFM16" s="318"/>
      <c r="IFN16" s="318"/>
      <c r="IFO16" s="318"/>
      <c r="IFP16" s="318"/>
      <c r="IFQ16" s="318"/>
      <c r="IFR16" s="318"/>
      <c r="IFS16" s="318"/>
      <c r="IFT16" s="318"/>
      <c r="IFU16" s="318"/>
      <c r="IFV16" s="318"/>
      <c r="IFW16" s="318"/>
      <c r="IFX16" s="318"/>
      <c r="IFY16" s="318"/>
      <c r="IFZ16" s="318"/>
      <c r="IGA16" s="318"/>
      <c r="IGB16" s="318"/>
      <c r="IGC16" s="318"/>
      <c r="IGD16" s="318"/>
      <c r="IGE16" s="318"/>
      <c r="IGF16" s="318"/>
      <c r="IGG16" s="318"/>
      <c r="IGH16" s="318"/>
      <c r="IGI16" s="318"/>
      <c r="IGJ16" s="318"/>
      <c r="IGK16" s="318"/>
      <c r="IGL16" s="318"/>
      <c r="IGM16" s="318"/>
      <c r="IGN16" s="318"/>
      <c r="IGO16" s="318"/>
      <c r="IGP16" s="318"/>
      <c r="IGQ16" s="318"/>
      <c r="IGR16" s="318"/>
      <c r="IGS16" s="318"/>
      <c r="IGT16" s="318"/>
      <c r="IGU16" s="318"/>
      <c r="IGV16" s="318"/>
      <c r="IGW16" s="318"/>
      <c r="IGX16" s="318"/>
      <c r="IGY16" s="318"/>
      <c r="IGZ16" s="318"/>
      <c r="IHA16" s="318"/>
      <c r="IHB16" s="318"/>
      <c r="IHC16" s="318"/>
      <c r="IHD16" s="318"/>
      <c r="IHE16" s="318"/>
      <c r="IHF16" s="318"/>
      <c r="IHG16" s="318"/>
      <c r="IHH16" s="318"/>
      <c r="IHI16" s="318"/>
      <c r="IHJ16" s="318"/>
      <c r="IHK16" s="318"/>
      <c r="IHL16" s="318"/>
      <c r="IHM16" s="318"/>
      <c r="IHN16" s="318"/>
      <c r="IHO16" s="318"/>
      <c r="IHP16" s="318"/>
      <c r="IHQ16" s="318"/>
      <c r="IHR16" s="318"/>
      <c r="IHS16" s="318"/>
      <c r="IHT16" s="318"/>
      <c r="IHU16" s="318"/>
      <c r="IHV16" s="318"/>
      <c r="IHW16" s="318"/>
      <c r="IHX16" s="318"/>
      <c r="IHY16" s="318"/>
      <c r="IHZ16" s="318"/>
      <c r="IIA16" s="318"/>
      <c r="IIB16" s="318"/>
      <c r="IIC16" s="318"/>
      <c r="IID16" s="318"/>
      <c r="IIE16" s="318"/>
      <c r="IIF16" s="318"/>
      <c r="IIG16" s="318"/>
      <c r="IIH16" s="318"/>
      <c r="III16" s="318"/>
      <c r="IIJ16" s="318"/>
      <c r="IIK16" s="318"/>
      <c r="IIL16" s="318"/>
      <c r="IIM16" s="318"/>
      <c r="IIN16" s="318"/>
      <c r="IIO16" s="318"/>
      <c r="IIP16" s="318"/>
      <c r="IIQ16" s="318"/>
      <c r="IIR16" s="318"/>
      <c r="IIS16" s="318"/>
      <c r="IIT16" s="318"/>
      <c r="IIU16" s="318"/>
      <c r="IIV16" s="318"/>
      <c r="IIW16" s="318"/>
      <c r="IIX16" s="318"/>
      <c r="IIY16" s="318"/>
      <c r="IIZ16" s="318"/>
      <c r="IJA16" s="318"/>
      <c r="IJB16" s="318"/>
      <c r="IJC16" s="318"/>
      <c r="IJD16" s="318"/>
      <c r="IJE16" s="318"/>
      <c r="IJF16" s="318"/>
      <c r="IJG16" s="318"/>
      <c r="IJH16" s="318"/>
      <c r="IJI16" s="318"/>
      <c r="IJJ16" s="318"/>
      <c r="IJK16" s="318"/>
      <c r="IJL16" s="318"/>
      <c r="IJM16" s="318"/>
      <c r="IJN16" s="318"/>
      <c r="IJO16" s="318"/>
      <c r="IJP16" s="318"/>
      <c r="IJQ16" s="318"/>
      <c r="IJR16" s="318"/>
      <c r="IJS16" s="318"/>
      <c r="IJT16" s="318"/>
      <c r="IJU16" s="318"/>
      <c r="IJV16" s="318"/>
      <c r="IJW16" s="318"/>
      <c r="IJX16" s="318"/>
      <c r="IJY16" s="318"/>
      <c r="IJZ16" s="318"/>
      <c r="IKA16" s="318"/>
      <c r="IKB16" s="318"/>
      <c r="IKC16" s="318"/>
      <c r="IKD16" s="318"/>
      <c r="IKE16" s="318"/>
      <c r="IKF16" s="318"/>
      <c r="IKG16" s="318"/>
      <c r="IKH16" s="318"/>
      <c r="IKI16" s="318"/>
      <c r="IKJ16" s="318"/>
      <c r="IKK16" s="318"/>
      <c r="IKL16" s="318"/>
      <c r="IKM16" s="318"/>
      <c r="IKN16" s="318"/>
      <c r="IKO16" s="318"/>
      <c r="IKP16" s="318"/>
      <c r="IKQ16" s="318"/>
      <c r="IKR16" s="318"/>
      <c r="IKS16" s="318"/>
      <c r="IKT16" s="318"/>
      <c r="IKU16" s="318"/>
      <c r="IKV16" s="318"/>
      <c r="IKW16" s="318"/>
      <c r="IKX16" s="318"/>
      <c r="IKY16" s="318"/>
      <c r="IKZ16" s="318"/>
      <c r="ILA16" s="318"/>
      <c r="ILB16" s="318"/>
      <c r="ILC16" s="318"/>
      <c r="ILD16" s="318"/>
      <c r="ILE16" s="318"/>
      <c r="ILF16" s="318"/>
      <c r="ILG16" s="318"/>
      <c r="ILH16" s="318"/>
      <c r="ILI16" s="318"/>
      <c r="ILJ16" s="318"/>
      <c r="ILK16" s="318"/>
      <c r="ILL16" s="318"/>
      <c r="ILM16" s="318"/>
      <c r="ILN16" s="318"/>
      <c r="ILO16" s="318"/>
      <c r="ILP16" s="318"/>
      <c r="ILQ16" s="318"/>
      <c r="ILR16" s="318"/>
      <c r="ILS16" s="318"/>
      <c r="ILT16" s="318"/>
      <c r="ILU16" s="318"/>
      <c r="ILV16" s="318"/>
      <c r="ILW16" s="318"/>
      <c r="ILX16" s="318"/>
      <c r="ILY16" s="318"/>
      <c r="ILZ16" s="318"/>
      <c r="IMA16" s="318"/>
      <c r="IMB16" s="318"/>
      <c r="IMC16" s="318"/>
      <c r="IMD16" s="318"/>
      <c r="IME16" s="318"/>
      <c r="IMF16" s="318"/>
      <c r="IMG16" s="318"/>
      <c r="IMH16" s="318"/>
      <c r="IMI16" s="318"/>
      <c r="IMJ16" s="318"/>
      <c r="IMK16" s="318"/>
      <c r="IML16" s="318"/>
      <c r="IMM16" s="318"/>
      <c r="IMN16" s="318"/>
      <c r="IMO16" s="318"/>
      <c r="IMP16" s="318"/>
      <c r="IMQ16" s="318"/>
      <c r="IMR16" s="318"/>
      <c r="IMS16" s="318"/>
      <c r="IMT16" s="318"/>
      <c r="IMU16" s="318"/>
      <c r="IMV16" s="318"/>
      <c r="IMW16" s="318"/>
      <c r="IMX16" s="318"/>
      <c r="IMY16" s="318"/>
      <c r="IMZ16" s="318"/>
      <c r="INA16" s="318"/>
      <c r="INB16" s="318"/>
      <c r="INC16" s="318"/>
      <c r="IND16" s="318"/>
      <c r="INE16" s="318"/>
      <c r="INF16" s="318"/>
      <c r="ING16" s="318"/>
      <c r="INH16" s="318"/>
      <c r="INI16" s="318"/>
      <c r="INJ16" s="318"/>
      <c r="INK16" s="318"/>
      <c r="INL16" s="318"/>
      <c r="INM16" s="318"/>
      <c r="INN16" s="318"/>
      <c r="INO16" s="318"/>
      <c r="INP16" s="318"/>
      <c r="INQ16" s="318"/>
      <c r="INR16" s="318"/>
      <c r="INS16" s="318"/>
      <c r="INT16" s="318"/>
      <c r="INU16" s="318"/>
      <c r="INV16" s="318"/>
      <c r="INW16" s="318"/>
      <c r="INX16" s="318"/>
      <c r="INY16" s="318"/>
      <c r="INZ16" s="318"/>
      <c r="IOA16" s="318"/>
      <c r="IOB16" s="318"/>
      <c r="IOC16" s="318"/>
      <c r="IOD16" s="318"/>
      <c r="IOE16" s="318"/>
      <c r="IOF16" s="318"/>
      <c r="IOG16" s="318"/>
      <c r="IOH16" s="318"/>
      <c r="IOI16" s="318"/>
      <c r="IOJ16" s="318"/>
      <c r="IOK16" s="318"/>
      <c r="IOL16" s="318"/>
      <c r="IOM16" s="318"/>
      <c r="ION16" s="318"/>
      <c r="IOO16" s="318"/>
      <c r="IOP16" s="318"/>
      <c r="IOQ16" s="318"/>
      <c r="IOR16" s="318"/>
      <c r="IOS16" s="318"/>
      <c r="IOT16" s="318"/>
      <c r="IOU16" s="318"/>
      <c r="IOV16" s="318"/>
      <c r="IOW16" s="318"/>
      <c r="IOX16" s="318"/>
      <c r="IOY16" s="318"/>
      <c r="IOZ16" s="318"/>
      <c r="IPA16" s="318"/>
      <c r="IPB16" s="318"/>
      <c r="IPC16" s="318"/>
      <c r="IPD16" s="318"/>
      <c r="IPE16" s="318"/>
      <c r="IPF16" s="318"/>
      <c r="IPG16" s="318"/>
      <c r="IPH16" s="318"/>
      <c r="IPI16" s="318"/>
      <c r="IPJ16" s="318"/>
      <c r="IPK16" s="318"/>
      <c r="IPL16" s="318"/>
      <c r="IPM16" s="318"/>
      <c r="IPN16" s="318"/>
      <c r="IPO16" s="318"/>
      <c r="IPP16" s="318"/>
      <c r="IPQ16" s="318"/>
      <c r="IPR16" s="318"/>
      <c r="IPS16" s="318"/>
      <c r="IPT16" s="318"/>
      <c r="IPU16" s="318"/>
      <c r="IPV16" s="318"/>
      <c r="IPW16" s="318"/>
      <c r="IPX16" s="318"/>
      <c r="IPY16" s="318"/>
      <c r="IPZ16" s="318"/>
      <c r="IQA16" s="318"/>
      <c r="IQB16" s="318"/>
      <c r="IQC16" s="318"/>
      <c r="IQD16" s="318"/>
      <c r="IQE16" s="318"/>
      <c r="IQF16" s="318"/>
      <c r="IQG16" s="318"/>
      <c r="IQH16" s="318"/>
      <c r="IQI16" s="318"/>
      <c r="IQJ16" s="318"/>
      <c r="IQK16" s="318"/>
      <c r="IQL16" s="318"/>
      <c r="IQM16" s="318"/>
      <c r="IQN16" s="318"/>
      <c r="IQO16" s="318"/>
      <c r="IQP16" s="318"/>
      <c r="IQQ16" s="318"/>
      <c r="IQR16" s="318"/>
      <c r="IQS16" s="318"/>
      <c r="IQT16" s="318"/>
      <c r="IQU16" s="318"/>
      <c r="IQV16" s="318"/>
      <c r="IQW16" s="318"/>
      <c r="IQX16" s="318"/>
      <c r="IQY16" s="318"/>
      <c r="IQZ16" s="318"/>
      <c r="IRA16" s="318"/>
      <c r="IRB16" s="318"/>
      <c r="IRC16" s="318"/>
      <c r="IRD16" s="318"/>
      <c r="IRE16" s="318"/>
      <c r="IRF16" s="318"/>
      <c r="IRG16" s="318"/>
      <c r="IRH16" s="318"/>
      <c r="IRI16" s="318"/>
      <c r="IRJ16" s="318"/>
      <c r="IRK16" s="318"/>
      <c r="IRL16" s="318"/>
      <c r="IRM16" s="318"/>
      <c r="IRN16" s="318"/>
      <c r="IRO16" s="318"/>
      <c r="IRP16" s="318"/>
      <c r="IRQ16" s="318"/>
      <c r="IRR16" s="318"/>
      <c r="IRS16" s="318"/>
      <c r="IRT16" s="318"/>
      <c r="IRU16" s="318"/>
      <c r="IRV16" s="318"/>
      <c r="IRW16" s="318"/>
      <c r="IRX16" s="318"/>
      <c r="IRY16" s="318"/>
      <c r="IRZ16" s="318"/>
      <c r="ISA16" s="318"/>
      <c r="ISB16" s="318"/>
      <c r="ISC16" s="318"/>
      <c r="ISD16" s="318"/>
      <c r="ISE16" s="318"/>
      <c r="ISF16" s="318"/>
      <c r="ISG16" s="318"/>
      <c r="ISH16" s="318"/>
      <c r="ISI16" s="318"/>
      <c r="ISJ16" s="318"/>
      <c r="ISK16" s="318"/>
      <c r="ISL16" s="318"/>
      <c r="ISM16" s="318"/>
      <c r="ISN16" s="318"/>
      <c r="ISO16" s="318"/>
      <c r="ISP16" s="318"/>
      <c r="ISQ16" s="318"/>
      <c r="ISR16" s="318"/>
      <c r="ISS16" s="318"/>
      <c r="IST16" s="318"/>
      <c r="ISU16" s="318"/>
      <c r="ISV16" s="318"/>
      <c r="ISW16" s="318"/>
      <c r="ISX16" s="318"/>
      <c r="ISY16" s="318"/>
      <c r="ISZ16" s="318"/>
      <c r="ITA16" s="318"/>
      <c r="ITB16" s="318"/>
      <c r="ITC16" s="318"/>
      <c r="ITD16" s="318"/>
      <c r="ITE16" s="318"/>
      <c r="ITF16" s="318"/>
      <c r="ITG16" s="318"/>
      <c r="ITH16" s="318"/>
      <c r="ITI16" s="318"/>
      <c r="ITJ16" s="318"/>
      <c r="ITK16" s="318"/>
      <c r="ITL16" s="318"/>
      <c r="ITM16" s="318"/>
      <c r="ITN16" s="318"/>
      <c r="ITO16" s="318"/>
      <c r="ITP16" s="318"/>
      <c r="ITQ16" s="318"/>
      <c r="ITR16" s="318"/>
      <c r="ITS16" s="318"/>
      <c r="ITT16" s="318"/>
      <c r="ITU16" s="318"/>
      <c r="ITV16" s="318"/>
      <c r="ITW16" s="318"/>
      <c r="ITX16" s="318"/>
      <c r="ITY16" s="318"/>
      <c r="ITZ16" s="318"/>
      <c r="IUA16" s="318"/>
      <c r="IUB16" s="318"/>
      <c r="IUC16" s="318"/>
      <c r="IUD16" s="318"/>
      <c r="IUE16" s="318"/>
      <c r="IUF16" s="318"/>
      <c r="IUG16" s="318"/>
      <c r="IUH16" s="318"/>
      <c r="IUI16" s="318"/>
      <c r="IUJ16" s="318"/>
      <c r="IUK16" s="318"/>
      <c r="IUL16" s="318"/>
      <c r="IUM16" s="318"/>
      <c r="IUN16" s="318"/>
      <c r="IUO16" s="318"/>
      <c r="IUP16" s="318"/>
      <c r="IUQ16" s="318"/>
      <c r="IUR16" s="318"/>
      <c r="IUS16" s="318"/>
      <c r="IUT16" s="318"/>
      <c r="IUU16" s="318"/>
      <c r="IUV16" s="318"/>
      <c r="IUW16" s="318"/>
      <c r="IUX16" s="318"/>
      <c r="IUY16" s="318"/>
      <c r="IUZ16" s="318"/>
      <c r="IVA16" s="318"/>
      <c r="IVB16" s="318"/>
      <c r="IVC16" s="318"/>
      <c r="IVD16" s="318"/>
      <c r="IVE16" s="318"/>
      <c r="IVF16" s="318"/>
      <c r="IVG16" s="318"/>
      <c r="IVH16" s="318"/>
      <c r="IVI16" s="318"/>
      <c r="IVJ16" s="318"/>
      <c r="IVK16" s="318"/>
      <c r="IVL16" s="318"/>
      <c r="IVM16" s="318"/>
      <c r="IVN16" s="318"/>
      <c r="IVO16" s="318"/>
      <c r="IVP16" s="318"/>
      <c r="IVQ16" s="318"/>
      <c r="IVR16" s="318"/>
      <c r="IVS16" s="318"/>
      <c r="IVT16" s="318"/>
      <c r="IVU16" s="318"/>
      <c r="IVV16" s="318"/>
      <c r="IVW16" s="318"/>
      <c r="IVX16" s="318"/>
      <c r="IVY16" s="318"/>
      <c r="IVZ16" s="318"/>
      <c r="IWA16" s="318"/>
      <c r="IWB16" s="318"/>
      <c r="IWC16" s="318"/>
      <c r="IWD16" s="318"/>
      <c r="IWE16" s="318"/>
      <c r="IWF16" s="318"/>
      <c r="IWG16" s="318"/>
      <c r="IWH16" s="318"/>
      <c r="IWI16" s="318"/>
      <c r="IWJ16" s="318"/>
      <c r="IWK16" s="318"/>
      <c r="IWL16" s="318"/>
      <c r="IWM16" s="318"/>
      <c r="IWN16" s="318"/>
      <c r="IWO16" s="318"/>
      <c r="IWP16" s="318"/>
      <c r="IWQ16" s="318"/>
      <c r="IWR16" s="318"/>
      <c r="IWS16" s="318"/>
      <c r="IWT16" s="318"/>
      <c r="IWU16" s="318"/>
      <c r="IWV16" s="318"/>
      <c r="IWW16" s="318"/>
      <c r="IWX16" s="318"/>
      <c r="IWY16" s="318"/>
      <c r="IWZ16" s="318"/>
      <c r="IXA16" s="318"/>
      <c r="IXB16" s="318"/>
      <c r="IXC16" s="318"/>
      <c r="IXD16" s="318"/>
      <c r="IXE16" s="318"/>
      <c r="IXF16" s="318"/>
      <c r="IXG16" s="318"/>
      <c r="IXH16" s="318"/>
      <c r="IXI16" s="318"/>
      <c r="IXJ16" s="318"/>
      <c r="IXK16" s="318"/>
      <c r="IXL16" s="318"/>
      <c r="IXM16" s="318"/>
      <c r="IXN16" s="318"/>
      <c r="IXO16" s="318"/>
      <c r="IXP16" s="318"/>
      <c r="IXQ16" s="318"/>
      <c r="IXR16" s="318"/>
      <c r="IXS16" s="318"/>
      <c r="IXT16" s="318"/>
      <c r="IXU16" s="318"/>
      <c r="IXV16" s="318"/>
      <c r="IXW16" s="318"/>
      <c r="IXX16" s="318"/>
      <c r="IXY16" s="318"/>
      <c r="IXZ16" s="318"/>
      <c r="IYA16" s="318"/>
      <c r="IYB16" s="318"/>
      <c r="IYC16" s="318"/>
      <c r="IYD16" s="318"/>
      <c r="IYE16" s="318"/>
      <c r="IYF16" s="318"/>
      <c r="IYG16" s="318"/>
      <c r="IYH16" s="318"/>
      <c r="IYI16" s="318"/>
      <c r="IYJ16" s="318"/>
      <c r="IYK16" s="318"/>
      <c r="IYL16" s="318"/>
      <c r="IYM16" s="318"/>
      <c r="IYN16" s="318"/>
      <c r="IYO16" s="318"/>
      <c r="IYP16" s="318"/>
      <c r="IYQ16" s="318"/>
      <c r="IYR16" s="318"/>
      <c r="IYS16" s="318"/>
      <c r="IYT16" s="318"/>
      <c r="IYU16" s="318"/>
      <c r="IYV16" s="318"/>
      <c r="IYW16" s="318"/>
      <c r="IYX16" s="318"/>
      <c r="IYY16" s="318"/>
      <c r="IYZ16" s="318"/>
      <c r="IZA16" s="318"/>
      <c r="IZB16" s="318"/>
      <c r="IZC16" s="318"/>
      <c r="IZD16" s="318"/>
      <c r="IZE16" s="318"/>
      <c r="IZF16" s="318"/>
      <c r="IZG16" s="318"/>
      <c r="IZH16" s="318"/>
      <c r="IZI16" s="318"/>
      <c r="IZJ16" s="318"/>
      <c r="IZK16" s="318"/>
      <c r="IZL16" s="318"/>
      <c r="IZM16" s="318"/>
      <c r="IZN16" s="318"/>
      <c r="IZO16" s="318"/>
      <c r="IZP16" s="318"/>
      <c r="IZQ16" s="318"/>
      <c r="IZR16" s="318"/>
      <c r="IZS16" s="318"/>
      <c r="IZT16" s="318"/>
      <c r="IZU16" s="318"/>
      <c r="IZV16" s="318"/>
      <c r="IZW16" s="318"/>
      <c r="IZX16" s="318"/>
      <c r="IZY16" s="318"/>
      <c r="IZZ16" s="318"/>
      <c r="JAA16" s="318"/>
      <c r="JAB16" s="318"/>
      <c r="JAC16" s="318"/>
      <c r="JAD16" s="318"/>
      <c r="JAE16" s="318"/>
      <c r="JAF16" s="318"/>
      <c r="JAG16" s="318"/>
      <c r="JAH16" s="318"/>
      <c r="JAI16" s="318"/>
      <c r="JAJ16" s="318"/>
      <c r="JAK16" s="318"/>
      <c r="JAL16" s="318"/>
      <c r="JAM16" s="318"/>
      <c r="JAN16" s="318"/>
      <c r="JAO16" s="318"/>
      <c r="JAP16" s="318"/>
      <c r="JAQ16" s="318"/>
      <c r="JAR16" s="318"/>
      <c r="JAS16" s="318"/>
      <c r="JAT16" s="318"/>
      <c r="JAU16" s="318"/>
      <c r="JAV16" s="318"/>
      <c r="JAW16" s="318"/>
      <c r="JAX16" s="318"/>
      <c r="JAY16" s="318"/>
      <c r="JAZ16" s="318"/>
      <c r="JBA16" s="318"/>
      <c r="JBB16" s="318"/>
      <c r="JBC16" s="318"/>
      <c r="JBD16" s="318"/>
      <c r="JBE16" s="318"/>
      <c r="JBF16" s="318"/>
      <c r="JBG16" s="318"/>
      <c r="JBH16" s="318"/>
      <c r="JBI16" s="318"/>
      <c r="JBJ16" s="318"/>
      <c r="JBK16" s="318"/>
      <c r="JBL16" s="318"/>
      <c r="JBM16" s="318"/>
      <c r="JBN16" s="318"/>
      <c r="JBO16" s="318"/>
      <c r="JBP16" s="318"/>
      <c r="JBQ16" s="318"/>
      <c r="JBR16" s="318"/>
      <c r="JBS16" s="318"/>
      <c r="JBT16" s="318"/>
      <c r="JBU16" s="318"/>
      <c r="JBV16" s="318"/>
      <c r="JBW16" s="318"/>
      <c r="JBX16" s="318"/>
      <c r="JBY16" s="318"/>
      <c r="JBZ16" s="318"/>
      <c r="JCA16" s="318"/>
      <c r="JCB16" s="318"/>
      <c r="JCC16" s="318"/>
      <c r="JCD16" s="318"/>
      <c r="JCE16" s="318"/>
      <c r="JCF16" s="318"/>
      <c r="JCG16" s="318"/>
      <c r="JCH16" s="318"/>
      <c r="JCI16" s="318"/>
      <c r="JCJ16" s="318"/>
      <c r="JCK16" s="318"/>
      <c r="JCL16" s="318"/>
      <c r="JCM16" s="318"/>
      <c r="JCN16" s="318"/>
      <c r="JCO16" s="318"/>
      <c r="JCP16" s="318"/>
      <c r="JCQ16" s="318"/>
      <c r="JCR16" s="318"/>
      <c r="JCS16" s="318"/>
      <c r="JCT16" s="318"/>
      <c r="JCU16" s="318"/>
      <c r="JCV16" s="318"/>
      <c r="JCW16" s="318"/>
      <c r="JCX16" s="318"/>
      <c r="JCY16" s="318"/>
      <c r="JCZ16" s="318"/>
      <c r="JDA16" s="318"/>
      <c r="JDB16" s="318"/>
      <c r="JDC16" s="318"/>
      <c r="JDD16" s="318"/>
      <c r="JDE16" s="318"/>
      <c r="JDF16" s="318"/>
      <c r="JDG16" s="318"/>
      <c r="JDH16" s="318"/>
      <c r="JDI16" s="318"/>
      <c r="JDJ16" s="318"/>
      <c r="JDK16" s="318"/>
      <c r="JDL16" s="318"/>
      <c r="JDM16" s="318"/>
      <c r="JDN16" s="318"/>
      <c r="JDO16" s="318"/>
      <c r="JDP16" s="318"/>
      <c r="JDQ16" s="318"/>
      <c r="JDR16" s="318"/>
      <c r="JDS16" s="318"/>
      <c r="JDT16" s="318"/>
      <c r="JDU16" s="318"/>
      <c r="JDV16" s="318"/>
      <c r="JDW16" s="318"/>
      <c r="JDX16" s="318"/>
      <c r="JDY16" s="318"/>
      <c r="JDZ16" s="318"/>
      <c r="JEA16" s="318"/>
      <c r="JEB16" s="318"/>
      <c r="JEC16" s="318"/>
      <c r="JED16" s="318"/>
      <c r="JEE16" s="318"/>
      <c r="JEF16" s="318"/>
      <c r="JEG16" s="318"/>
      <c r="JEH16" s="318"/>
      <c r="JEI16" s="318"/>
      <c r="JEJ16" s="318"/>
      <c r="JEK16" s="318"/>
      <c r="JEL16" s="318"/>
      <c r="JEM16" s="318"/>
      <c r="JEN16" s="318"/>
      <c r="JEO16" s="318"/>
      <c r="JEP16" s="318"/>
      <c r="JEQ16" s="318"/>
      <c r="JER16" s="318"/>
      <c r="JES16" s="318"/>
      <c r="JET16" s="318"/>
      <c r="JEU16" s="318"/>
      <c r="JEV16" s="318"/>
      <c r="JEW16" s="318"/>
      <c r="JEX16" s="318"/>
      <c r="JEY16" s="318"/>
      <c r="JEZ16" s="318"/>
      <c r="JFA16" s="318"/>
      <c r="JFB16" s="318"/>
      <c r="JFC16" s="318"/>
      <c r="JFD16" s="318"/>
      <c r="JFE16" s="318"/>
      <c r="JFF16" s="318"/>
      <c r="JFG16" s="318"/>
      <c r="JFH16" s="318"/>
      <c r="JFI16" s="318"/>
      <c r="JFJ16" s="318"/>
      <c r="JFK16" s="318"/>
      <c r="JFL16" s="318"/>
      <c r="JFM16" s="318"/>
      <c r="JFN16" s="318"/>
      <c r="JFO16" s="318"/>
      <c r="JFP16" s="318"/>
      <c r="JFQ16" s="318"/>
      <c r="JFR16" s="318"/>
      <c r="JFS16" s="318"/>
      <c r="JFT16" s="318"/>
      <c r="JFU16" s="318"/>
      <c r="JFV16" s="318"/>
      <c r="JFW16" s="318"/>
      <c r="JFX16" s="318"/>
      <c r="JFY16" s="318"/>
      <c r="JFZ16" s="318"/>
      <c r="JGA16" s="318"/>
      <c r="JGB16" s="318"/>
      <c r="JGC16" s="318"/>
      <c r="JGD16" s="318"/>
      <c r="JGE16" s="318"/>
      <c r="JGF16" s="318"/>
      <c r="JGG16" s="318"/>
      <c r="JGH16" s="318"/>
      <c r="JGI16" s="318"/>
      <c r="JGJ16" s="318"/>
      <c r="JGK16" s="318"/>
      <c r="JGL16" s="318"/>
      <c r="JGM16" s="318"/>
      <c r="JGN16" s="318"/>
      <c r="JGO16" s="318"/>
      <c r="JGP16" s="318"/>
      <c r="JGQ16" s="318"/>
      <c r="JGR16" s="318"/>
      <c r="JGS16" s="318"/>
      <c r="JGT16" s="318"/>
      <c r="JGU16" s="318"/>
      <c r="JGV16" s="318"/>
      <c r="JGW16" s="318"/>
      <c r="JGX16" s="318"/>
      <c r="JGY16" s="318"/>
      <c r="JGZ16" s="318"/>
      <c r="JHA16" s="318"/>
      <c r="JHB16" s="318"/>
      <c r="JHC16" s="318"/>
      <c r="JHD16" s="318"/>
      <c r="JHE16" s="318"/>
      <c r="JHF16" s="318"/>
      <c r="JHG16" s="318"/>
      <c r="JHH16" s="318"/>
      <c r="JHI16" s="318"/>
      <c r="JHJ16" s="318"/>
      <c r="JHK16" s="318"/>
      <c r="JHL16" s="318"/>
      <c r="JHM16" s="318"/>
      <c r="JHN16" s="318"/>
      <c r="JHO16" s="318"/>
      <c r="JHP16" s="318"/>
      <c r="JHQ16" s="318"/>
      <c r="JHR16" s="318"/>
      <c r="JHS16" s="318"/>
      <c r="JHT16" s="318"/>
      <c r="JHU16" s="318"/>
      <c r="JHV16" s="318"/>
      <c r="JHW16" s="318"/>
      <c r="JHX16" s="318"/>
      <c r="JHY16" s="318"/>
      <c r="JHZ16" s="318"/>
      <c r="JIA16" s="318"/>
      <c r="JIB16" s="318"/>
      <c r="JIC16" s="318"/>
      <c r="JID16" s="318"/>
      <c r="JIE16" s="318"/>
      <c r="JIF16" s="318"/>
      <c r="JIG16" s="318"/>
      <c r="JIH16" s="318"/>
      <c r="JII16" s="318"/>
      <c r="JIJ16" s="318"/>
      <c r="JIK16" s="318"/>
      <c r="JIL16" s="318"/>
      <c r="JIM16" s="318"/>
      <c r="JIN16" s="318"/>
      <c r="JIO16" s="318"/>
      <c r="JIP16" s="318"/>
      <c r="JIQ16" s="318"/>
      <c r="JIR16" s="318"/>
      <c r="JIS16" s="318"/>
      <c r="JIT16" s="318"/>
      <c r="JIU16" s="318"/>
      <c r="JIV16" s="318"/>
      <c r="JIW16" s="318"/>
      <c r="JIX16" s="318"/>
      <c r="JIY16" s="318"/>
      <c r="JIZ16" s="318"/>
      <c r="JJA16" s="318"/>
      <c r="JJB16" s="318"/>
      <c r="JJC16" s="318"/>
      <c r="JJD16" s="318"/>
      <c r="JJE16" s="318"/>
      <c r="JJF16" s="318"/>
      <c r="JJG16" s="318"/>
      <c r="JJH16" s="318"/>
      <c r="JJI16" s="318"/>
      <c r="JJJ16" s="318"/>
      <c r="JJK16" s="318"/>
      <c r="JJL16" s="318"/>
      <c r="JJM16" s="318"/>
      <c r="JJN16" s="318"/>
      <c r="JJO16" s="318"/>
      <c r="JJP16" s="318"/>
      <c r="JJQ16" s="318"/>
      <c r="JJR16" s="318"/>
      <c r="JJS16" s="318"/>
      <c r="JJT16" s="318"/>
      <c r="JJU16" s="318"/>
      <c r="JJV16" s="318"/>
      <c r="JJW16" s="318"/>
      <c r="JJX16" s="318"/>
      <c r="JJY16" s="318"/>
      <c r="JJZ16" s="318"/>
      <c r="JKA16" s="318"/>
      <c r="JKB16" s="318"/>
      <c r="JKC16" s="318"/>
      <c r="JKD16" s="318"/>
      <c r="JKE16" s="318"/>
      <c r="JKF16" s="318"/>
      <c r="JKG16" s="318"/>
      <c r="JKH16" s="318"/>
      <c r="JKI16" s="318"/>
      <c r="JKJ16" s="318"/>
      <c r="JKK16" s="318"/>
      <c r="JKL16" s="318"/>
      <c r="JKM16" s="318"/>
      <c r="JKN16" s="318"/>
      <c r="JKO16" s="318"/>
      <c r="JKP16" s="318"/>
      <c r="JKQ16" s="318"/>
      <c r="JKR16" s="318"/>
      <c r="JKS16" s="318"/>
      <c r="JKT16" s="318"/>
      <c r="JKU16" s="318"/>
      <c r="JKV16" s="318"/>
      <c r="JKW16" s="318"/>
      <c r="JKX16" s="318"/>
      <c r="JKY16" s="318"/>
      <c r="JKZ16" s="318"/>
      <c r="JLA16" s="318"/>
      <c r="JLB16" s="318"/>
      <c r="JLC16" s="318"/>
      <c r="JLD16" s="318"/>
      <c r="JLE16" s="318"/>
      <c r="JLF16" s="318"/>
      <c r="JLG16" s="318"/>
      <c r="JLH16" s="318"/>
      <c r="JLI16" s="318"/>
      <c r="JLJ16" s="318"/>
      <c r="JLK16" s="318"/>
      <c r="JLL16" s="318"/>
      <c r="JLM16" s="318"/>
      <c r="JLN16" s="318"/>
      <c r="JLO16" s="318"/>
      <c r="JLP16" s="318"/>
      <c r="JLQ16" s="318"/>
      <c r="JLR16" s="318"/>
      <c r="JLS16" s="318"/>
      <c r="JLT16" s="318"/>
      <c r="JLU16" s="318"/>
      <c r="JLV16" s="318"/>
      <c r="JLW16" s="318"/>
      <c r="JLX16" s="318"/>
      <c r="JLY16" s="318"/>
      <c r="JLZ16" s="318"/>
      <c r="JMA16" s="318"/>
      <c r="JMB16" s="318"/>
      <c r="JMC16" s="318"/>
      <c r="JMD16" s="318"/>
      <c r="JME16" s="318"/>
      <c r="JMF16" s="318"/>
      <c r="JMG16" s="318"/>
      <c r="JMH16" s="318"/>
      <c r="JMI16" s="318"/>
      <c r="JMJ16" s="318"/>
      <c r="JMK16" s="318"/>
      <c r="JML16" s="318"/>
      <c r="JMM16" s="318"/>
      <c r="JMN16" s="318"/>
      <c r="JMO16" s="318"/>
      <c r="JMP16" s="318"/>
      <c r="JMQ16" s="318"/>
      <c r="JMR16" s="318"/>
      <c r="JMS16" s="318"/>
      <c r="JMT16" s="318"/>
      <c r="JMU16" s="318"/>
      <c r="JMV16" s="318"/>
      <c r="JMW16" s="318"/>
      <c r="JMX16" s="318"/>
      <c r="JMY16" s="318"/>
      <c r="JMZ16" s="318"/>
      <c r="JNA16" s="318"/>
      <c r="JNB16" s="318"/>
      <c r="JNC16" s="318"/>
      <c r="JND16" s="318"/>
      <c r="JNE16" s="318"/>
      <c r="JNF16" s="318"/>
      <c r="JNG16" s="318"/>
      <c r="JNH16" s="318"/>
      <c r="JNI16" s="318"/>
      <c r="JNJ16" s="318"/>
      <c r="JNK16" s="318"/>
      <c r="JNL16" s="318"/>
      <c r="JNM16" s="318"/>
      <c r="JNN16" s="318"/>
      <c r="JNO16" s="318"/>
      <c r="JNP16" s="318"/>
      <c r="JNQ16" s="318"/>
      <c r="JNR16" s="318"/>
      <c r="JNS16" s="318"/>
      <c r="JNT16" s="318"/>
      <c r="JNU16" s="318"/>
      <c r="JNV16" s="318"/>
      <c r="JNW16" s="318"/>
      <c r="JNX16" s="318"/>
      <c r="JNY16" s="318"/>
      <c r="JNZ16" s="318"/>
      <c r="JOA16" s="318"/>
      <c r="JOB16" s="318"/>
      <c r="JOC16" s="318"/>
      <c r="JOD16" s="318"/>
      <c r="JOE16" s="318"/>
      <c r="JOF16" s="318"/>
      <c r="JOG16" s="318"/>
      <c r="JOH16" s="318"/>
      <c r="JOI16" s="318"/>
      <c r="JOJ16" s="318"/>
      <c r="JOK16" s="318"/>
      <c r="JOL16" s="318"/>
      <c r="JOM16" s="318"/>
      <c r="JON16" s="318"/>
      <c r="JOO16" s="318"/>
      <c r="JOP16" s="318"/>
      <c r="JOQ16" s="318"/>
      <c r="JOR16" s="318"/>
      <c r="JOS16" s="318"/>
      <c r="JOT16" s="318"/>
      <c r="JOU16" s="318"/>
      <c r="JOV16" s="318"/>
      <c r="JOW16" s="318"/>
      <c r="JOX16" s="318"/>
      <c r="JOY16" s="318"/>
      <c r="JOZ16" s="318"/>
      <c r="JPA16" s="318"/>
      <c r="JPB16" s="318"/>
      <c r="JPC16" s="318"/>
      <c r="JPD16" s="318"/>
      <c r="JPE16" s="318"/>
      <c r="JPF16" s="318"/>
      <c r="JPG16" s="318"/>
      <c r="JPH16" s="318"/>
      <c r="JPI16" s="318"/>
      <c r="JPJ16" s="318"/>
      <c r="JPK16" s="318"/>
      <c r="JPL16" s="318"/>
      <c r="JPM16" s="318"/>
      <c r="JPN16" s="318"/>
      <c r="JPO16" s="318"/>
      <c r="JPP16" s="318"/>
      <c r="JPQ16" s="318"/>
      <c r="JPR16" s="318"/>
      <c r="JPS16" s="318"/>
      <c r="JPT16" s="318"/>
      <c r="JPU16" s="318"/>
      <c r="JPV16" s="318"/>
      <c r="JPW16" s="318"/>
      <c r="JPX16" s="318"/>
      <c r="JPY16" s="318"/>
      <c r="JPZ16" s="318"/>
      <c r="JQA16" s="318"/>
      <c r="JQB16" s="318"/>
      <c r="JQC16" s="318"/>
      <c r="JQD16" s="318"/>
      <c r="JQE16" s="318"/>
      <c r="JQF16" s="318"/>
      <c r="JQG16" s="318"/>
      <c r="JQH16" s="318"/>
      <c r="JQI16" s="318"/>
      <c r="JQJ16" s="318"/>
      <c r="JQK16" s="318"/>
      <c r="JQL16" s="318"/>
      <c r="JQM16" s="318"/>
      <c r="JQN16" s="318"/>
      <c r="JQO16" s="318"/>
      <c r="JQP16" s="318"/>
      <c r="JQQ16" s="318"/>
      <c r="JQR16" s="318"/>
      <c r="JQS16" s="318"/>
      <c r="JQT16" s="318"/>
      <c r="JQU16" s="318"/>
      <c r="JQV16" s="318"/>
      <c r="JQW16" s="318"/>
      <c r="JQX16" s="318"/>
      <c r="JQY16" s="318"/>
      <c r="JQZ16" s="318"/>
      <c r="JRA16" s="318"/>
      <c r="JRB16" s="318"/>
      <c r="JRC16" s="318"/>
      <c r="JRD16" s="318"/>
      <c r="JRE16" s="318"/>
      <c r="JRF16" s="318"/>
      <c r="JRG16" s="318"/>
      <c r="JRH16" s="318"/>
      <c r="JRI16" s="318"/>
      <c r="JRJ16" s="318"/>
      <c r="JRK16" s="318"/>
      <c r="JRL16" s="318"/>
      <c r="JRM16" s="318"/>
      <c r="JRN16" s="318"/>
      <c r="JRO16" s="318"/>
      <c r="JRP16" s="318"/>
      <c r="JRQ16" s="318"/>
      <c r="JRR16" s="318"/>
      <c r="JRS16" s="318"/>
      <c r="JRT16" s="318"/>
      <c r="JRU16" s="318"/>
      <c r="JRV16" s="318"/>
      <c r="JRW16" s="318"/>
      <c r="JRX16" s="318"/>
      <c r="JRY16" s="318"/>
      <c r="JRZ16" s="318"/>
      <c r="JSA16" s="318"/>
      <c r="JSB16" s="318"/>
      <c r="JSC16" s="318"/>
      <c r="JSD16" s="318"/>
      <c r="JSE16" s="318"/>
      <c r="JSF16" s="318"/>
      <c r="JSG16" s="318"/>
      <c r="JSH16" s="318"/>
      <c r="JSI16" s="318"/>
      <c r="JSJ16" s="318"/>
      <c r="JSK16" s="318"/>
      <c r="JSL16" s="318"/>
      <c r="JSM16" s="318"/>
      <c r="JSN16" s="318"/>
      <c r="JSO16" s="318"/>
      <c r="JSP16" s="318"/>
      <c r="JSQ16" s="318"/>
      <c r="JSR16" s="318"/>
      <c r="JSS16" s="318"/>
      <c r="JST16" s="318"/>
      <c r="JSU16" s="318"/>
      <c r="JSV16" s="318"/>
      <c r="JSW16" s="318"/>
      <c r="JSX16" s="318"/>
      <c r="JSY16" s="318"/>
      <c r="JSZ16" s="318"/>
      <c r="JTA16" s="318"/>
      <c r="JTB16" s="318"/>
      <c r="JTC16" s="318"/>
      <c r="JTD16" s="318"/>
      <c r="JTE16" s="318"/>
      <c r="JTF16" s="318"/>
      <c r="JTG16" s="318"/>
      <c r="JTH16" s="318"/>
      <c r="JTI16" s="318"/>
      <c r="JTJ16" s="318"/>
      <c r="JTK16" s="318"/>
      <c r="JTL16" s="318"/>
      <c r="JTM16" s="318"/>
      <c r="JTN16" s="318"/>
      <c r="JTO16" s="318"/>
      <c r="JTP16" s="318"/>
      <c r="JTQ16" s="318"/>
      <c r="JTR16" s="318"/>
      <c r="JTS16" s="318"/>
      <c r="JTT16" s="318"/>
      <c r="JTU16" s="318"/>
      <c r="JTV16" s="318"/>
      <c r="JTW16" s="318"/>
      <c r="JTX16" s="318"/>
      <c r="JTY16" s="318"/>
      <c r="JTZ16" s="318"/>
      <c r="JUA16" s="318"/>
      <c r="JUB16" s="318"/>
      <c r="JUC16" s="318"/>
      <c r="JUD16" s="318"/>
      <c r="JUE16" s="318"/>
      <c r="JUF16" s="318"/>
      <c r="JUG16" s="318"/>
      <c r="JUH16" s="318"/>
      <c r="JUI16" s="318"/>
      <c r="JUJ16" s="318"/>
      <c r="JUK16" s="318"/>
      <c r="JUL16" s="318"/>
      <c r="JUM16" s="318"/>
      <c r="JUN16" s="318"/>
      <c r="JUO16" s="318"/>
      <c r="JUP16" s="318"/>
      <c r="JUQ16" s="318"/>
      <c r="JUR16" s="318"/>
      <c r="JUS16" s="318"/>
      <c r="JUT16" s="318"/>
      <c r="JUU16" s="318"/>
      <c r="JUV16" s="318"/>
      <c r="JUW16" s="318"/>
      <c r="JUX16" s="318"/>
      <c r="JUY16" s="318"/>
      <c r="JUZ16" s="318"/>
      <c r="JVA16" s="318"/>
      <c r="JVB16" s="318"/>
      <c r="JVC16" s="318"/>
      <c r="JVD16" s="318"/>
      <c r="JVE16" s="318"/>
      <c r="JVF16" s="318"/>
      <c r="JVG16" s="318"/>
      <c r="JVH16" s="318"/>
      <c r="JVI16" s="318"/>
      <c r="JVJ16" s="318"/>
      <c r="JVK16" s="318"/>
      <c r="JVL16" s="318"/>
      <c r="JVM16" s="318"/>
      <c r="JVN16" s="318"/>
      <c r="JVO16" s="318"/>
      <c r="JVP16" s="318"/>
      <c r="JVQ16" s="318"/>
      <c r="JVR16" s="318"/>
      <c r="JVS16" s="318"/>
      <c r="JVT16" s="318"/>
      <c r="JVU16" s="318"/>
      <c r="JVV16" s="318"/>
      <c r="JVW16" s="318"/>
      <c r="JVX16" s="318"/>
      <c r="JVY16" s="318"/>
      <c r="JVZ16" s="318"/>
      <c r="JWA16" s="318"/>
      <c r="JWB16" s="318"/>
      <c r="JWC16" s="318"/>
      <c r="JWD16" s="318"/>
      <c r="JWE16" s="318"/>
      <c r="JWF16" s="318"/>
      <c r="JWG16" s="318"/>
      <c r="JWH16" s="318"/>
      <c r="JWI16" s="318"/>
      <c r="JWJ16" s="318"/>
      <c r="JWK16" s="318"/>
      <c r="JWL16" s="318"/>
      <c r="JWM16" s="318"/>
      <c r="JWN16" s="318"/>
      <c r="JWO16" s="318"/>
      <c r="JWP16" s="318"/>
      <c r="JWQ16" s="318"/>
      <c r="JWR16" s="318"/>
      <c r="JWS16" s="318"/>
      <c r="JWT16" s="318"/>
      <c r="JWU16" s="318"/>
      <c r="JWV16" s="318"/>
      <c r="JWW16" s="318"/>
      <c r="JWX16" s="318"/>
      <c r="JWY16" s="318"/>
      <c r="JWZ16" s="318"/>
      <c r="JXA16" s="318"/>
      <c r="JXB16" s="318"/>
      <c r="JXC16" s="318"/>
      <c r="JXD16" s="318"/>
      <c r="JXE16" s="318"/>
      <c r="JXF16" s="318"/>
      <c r="JXG16" s="318"/>
      <c r="JXH16" s="318"/>
      <c r="JXI16" s="318"/>
      <c r="JXJ16" s="318"/>
      <c r="JXK16" s="318"/>
      <c r="JXL16" s="318"/>
      <c r="JXM16" s="318"/>
      <c r="JXN16" s="318"/>
      <c r="JXO16" s="318"/>
      <c r="JXP16" s="318"/>
      <c r="JXQ16" s="318"/>
      <c r="JXR16" s="318"/>
      <c r="JXS16" s="318"/>
      <c r="JXT16" s="318"/>
      <c r="JXU16" s="318"/>
      <c r="JXV16" s="318"/>
      <c r="JXW16" s="318"/>
      <c r="JXX16" s="318"/>
      <c r="JXY16" s="318"/>
      <c r="JXZ16" s="318"/>
      <c r="JYA16" s="318"/>
      <c r="JYB16" s="318"/>
      <c r="JYC16" s="318"/>
      <c r="JYD16" s="318"/>
      <c r="JYE16" s="318"/>
      <c r="JYF16" s="318"/>
      <c r="JYG16" s="318"/>
      <c r="JYH16" s="318"/>
      <c r="JYI16" s="318"/>
      <c r="JYJ16" s="318"/>
      <c r="JYK16" s="318"/>
      <c r="JYL16" s="318"/>
      <c r="JYM16" s="318"/>
      <c r="JYN16" s="318"/>
      <c r="JYO16" s="318"/>
      <c r="JYP16" s="318"/>
      <c r="JYQ16" s="318"/>
      <c r="JYR16" s="318"/>
      <c r="JYS16" s="318"/>
      <c r="JYT16" s="318"/>
      <c r="JYU16" s="318"/>
      <c r="JYV16" s="318"/>
      <c r="JYW16" s="318"/>
      <c r="JYX16" s="318"/>
      <c r="JYY16" s="318"/>
      <c r="JYZ16" s="318"/>
      <c r="JZA16" s="318"/>
      <c r="JZB16" s="318"/>
      <c r="JZC16" s="318"/>
      <c r="JZD16" s="318"/>
      <c r="JZE16" s="318"/>
      <c r="JZF16" s="318"/>
      <c r="JZG16" s="318"/>
      <c r="JZH16" s="318"/>
      <c r="JZI16" s="318"/>
      <c r="JZJ16" s="318"/>
      <c r="JZK16" s="318"/>
      <c r="JZL16" s="318"/>
      <c r="JZM16" s="318"/>
      <c r="JZN16" s="318"/>
      <c r="JZO16" s="318"/>
      <c r="JZP16" s="318"/>
      <c r="JZQ16" s="318"/>
      <c r="JZR16" s="318"/>
      <c r="JZS16" s="318"/>
      <c r="JZT16" s="318"/>
      <c r="JZU16" s="318"/>
      <c r="JZV16" s="318"/>
      <c r="JZW16" s="318"/>
      <c r="JZX16" s="318"/>
      <c r="JZY16" s="318"/>
      <c r="JZZ16" s="318"/>
      <c r="KAA16" s="318"/>
      <c r="KAB16" s="318"/>
      <c r="KAC16" s="318"/>
      <c r="KAD16" s="318"/>
      <c r="KAE16" s="318"/>
      <c r="KAF16" s="318"/>
      <c r="KAG16" s="318"/>
      <c r="KAH16" s="318"/>
      <c r="KAI16" s="318"/>
      <c r="KAJ16" s="318"/>
      <c r="KAK16" s="318"/>
      <c r="KAL16" s="318"/>
      <c r="KAM16" s="318"/>
      <c r="KAN16" s="318"/>
      <c r="KAO16" s="318"/>
      <c r="KAP16" s="318"/>
      <c r="KAQ16" s="318"/>
      <c r="KAR16" s="318"/>
      <c r="KAS16" s="318"/>
      <c r="KAT16" s="318"/>
      <c r="KAU16" s="318"/>
      <c r="KAV16" s="318"/>
      <c r="KAW16" s="318"/>
      <c r="KAX16" s="318"/>
      <c r="KAY16" s="318"/>
      <c r="KAZ16" s="318"/>
      <c r="KBA16" s="318"/>
      <c r="KBB16" s="318"/>
      <c r="KBC16" s="318"/>
      <c r="KBD16" s="318"/>
      <c r="KBE16" s="318"/>
      <c r="KBF16" s="318"/>
      <c r="KBG16" s="318"/>
      <c r="KBH16" s="318"/>
      <c r="KBI16" s="318"/>
      <c r="KBJ16" s="318"/>
      <c r="KBK16" s="318"/>
      <c r="KBL16" s="318"/>
      <c r="KBM16" s="318"/>
      <c r="KBN16" s="318"/>
      <c r="KBO16" s="318"/>
      <c r="KBP16" s="318"/>
      <c r="KBQ16" s="318"/>
      <c r="KBR16" s="318"/>
      <c r="KBS16" s="318"/>
      <c r="KBT16" s="318"/>
      <c r="KBU16" s="318"/>
      <c r="KBV16" s="318"/>
      <c r="KBW16" s="318"/>
      <c r="KBX16" s="318"/>
      <c r="KBY16" s="318"/>
      <c r="KBZ16" s="318"/>
      <c r="KCA16" s="318"/>
      <c r="KCB16" s="318"/>
      <c r="KCC16" s="318"/>
      <c r="KCD16" s="318"/>
      <c r="KCE16" s="318"/>
      <c r="KCF16" s="318"/>
      <c r="KCG16" s="318"/>
      <c r="KCH16" s="318"/>
      <c r="KCI16" s="318"/>
      <c r="KCJ16" s="318"/>
      <c r="KCK16" s="318"/>
      <c r="KCL16" s="318"/>
      <c r="KCM16" s="318"/>
      <c r="KCN16" s="318"/>
      <c r="KCO16" s="318"/>
      <c r="KCP16" s="318"/>
      <c r="KCQ16" s="318"/>
      <c r="KCR16" s="318"/>
      <c r="KCS16" s="318"/>
      <c r="KCT16" s="318"/>
      <c r="KCU16" s="318"/>
      <c r="KCV16" s="318"/>
      <c r="KCW16" s="318"/>
      <c r="KCX16" s="318"/>
      <c r="KCY16" s="318"/>
      <c r="KCZ16" s="318"/>
      <c r="KDA16" s="318"/>
      <c r="KDB16" s="318"/>
      <c r="KDC16" s="318"/>
      <c r="KDD16" s="318"/>
      <c r="KDE16" s="318"/>
      <c r="KDF16" s="318"/>
      <c r="KDG16" s="318"/>
      <c r="KDH16" s="318"/>
      <c r="KDI16" s="318"/>
      <c r="KDJ16" s="318"/>
      <c r="KDK16" s="318"/>
      <c r="KDL16" s="318"/>
      <c r="KDM16" s="318"/>
      <c r="KDN16" s="318"/>
      <c r="KDO16" s="318"/>
      <c r="KDP16" s="318"/>
      <c r="KDQ16" s="318"/>
      <c r="KDR16" s="318"/>
      <c r="KDS16" s="318"/>
      <c r="KDT16" s="318"/>
      <c r="KDU16" s="318"/>
      <c r="KDV16" s="318"/>
      <c r="KDW16" s="318"/>
      <c r="KDX16" s="318"/>
      <c r="KDY16" s="318"/>
      <c r="KDZ16" s="318"/>
      <c r="KEA16" s="318"/>
      <c r="KEB16" s="318"/>
      <c r="KEC16" s="318"/>
      <c r="KED16" s="318"/>
      <c r="KEE16" s="318"/>
      <c r="KEF16" s="318"/>
      <c r="KEG16" s="318"/>
      <c r="KEH16" s="318"/>
      <c r="KEI16" s="318"/>
      <c r="KEJ16" s="318"/>
      <c r="KEK16" s="318"/>
      <c r="KEL16" s="318"/>
      <c r="KEM16" s="318"/>
      <c r="KEN16" s="318"/>
      <c r="KEO16" s="318"/>
      <c r="KEP16" s="318"/>
      <c r="KEQ16" s="318"/>
      <c r="KER16" s="318"/>
      <c r="KES16" s="318"/>
      <c r="KET16" s="318"/>
      <c r="KEU16" s="318"/>
      <c r="KEV16" s="318"/>
      <c r="KEW16" s="318"/>
      <c r="KEX16" s="318"/>
      <c r="KEY16" s="318"/>
      <c r="KEZ16" s="318"/>
      <c r="KFA16" s="318"/>
      <c r="KFB16" s="318"/>
      <c r="KFC16" s="318"/>
      <c r="KFD16" s="318"/>
      <c r="KFE16" s="318"/>
      <c r="KFF16" s="318"/>
      <c r="KFG16" s="318"/>
      <c r="KFH16" s="318"/>
      <c r="KFI16" s="318"/>
      <c r="KFJ16" s="318"/>
      <c r="KFK16" s="318"/>
      <c r="KFL16" s="318"/>
      <c r="KFM16" s="318"/>
      <c r="KFN16" s="318"/>
      <c r="KFO16" s="318"/>
      <c r="KFP16" s="318"/>
      <c r="KFQ16" s="318"/>
      <c r="KFR16" s="318"/>
      <c r="KFS16" s="318"/>
      <c r="KFT16" s="318"/>
      <c r="KFU16" s="318"/>
      <c r="KFV16" s="318"/>
      <c r="KFW16" s="318"/>
      <c r="KFX16" s="318"/>
      <c r="KFY16" s="318"/>
      <c r="KFZ16" s="318"/>
      <c r="KGA16" s="318"/>
      <c r="KGB16" s="318"/>
      <c r="KGC16" s="318"/>
      <c r="KGD16" s="318"/>
      <c r="KGE16" s="318"/>
      <c r="KGF16" s="318"/>
      <c r="KGG16" s="318"/>
      <c r="KGH16" s="318"/>
      <c r="KGI16" s="318"/>
      <c r="KGJ16" s="318"/>
      <c r="KGK16" s="318"/>
      <c r="KGL16" s="318"/>
      <c r="KGM16" s="318"/>
      <c r="KGN16" s="318"/>
      <c r="KGO16" s="318"/>
      <c r="KGP16" s="318"/>
      <c r="KGQ16" s="318"/>
      <c r="KGR16" s="318"/>
      <c r="KGS16" s="318"/>
      <c r="KGT16" s="318"/>
      <c r="KGU16" s="318"/>
      <c r="KGV16" s="318"/>
      <c r="KGW16" s="318"/>
      <c r="KGX16" s="318"/>
      <c r="KGY16" s="318"/>
      <c r="KGZ16" s="318"/>
      <c r="KHA16" s="318"/>
      <c r="KHB16" s="318"/>
      <c r="KHC16" s="318"/>
      <c r="KHD16" s="318"/>
      <c r="KHE16" s="318"/>
      <c r="KHF16" s="318"/>
      <c r="KHG16" s="318"/>
      <c r="KHH16" s="318"/>
      <c r="KHI16" s="318"/>
      <c r="KHJ16" s="318"/>
      <c r="KHK16" s="318"/>
      <c r="KHL16" s="318"/>
      <c r="KHM16" s="318"/>
      <c r="KHN16" s="318"/>
      <c r="KHO16" s="318"/>
      <c r="KHP16" s="318"/>
      <c r="KHQ16" s="318"/>
      <c r="KHR16" s="318"/>
      <c r="KHS16" s="318"/>
      <c r="KHT16" s="318"/>
      <c r="KHU16" s="318"/>
      <c r="KHV16" s="318"/>
      <c r="KHW16" s="318"/>
      <c r="KHX16" s="318"/>
      <c r="KHY16" s="318"/>
      <c r="KHZ16" s="318"/>
      <c r="KIA16" s="318"/>
      <c r="KIB16" s="318"/>
      <c r="KIC16" s="318"/>
      <c r="KID16" s="318"/>
      <c r="KIE16" s="318"/>
      <c r="KIF16" s="318"/>
      <c r="KIG16" s="318"/>
      <c r="KIH16" s="318"/>
      <c r="KII16" s="318"/>
      <c r="KIJ16" s="318"/>
      <c r="KIK16" s="318"/>
      <c r="KIL16" s="318"/>
      <c r="KIM16" s="318"/>
      <c r="KIN16" s="318"/>
      <c r="KIO16" s="318"/>
      <c r="KIP16" s="318"/>
      <c r="KIQ16" s="318"/>
      <c r="KIR16" s="318"/>
      <c r="KIS16" s="318"/>
      <c r="KIT16" s="318"/>
      <c r="KIU16" s="318"/>
      <c r="KIV16" s="318"/>
      <c r="KIW16" s="318"/>
      <c r="KIX16" s="318"/>
      <c r="KIY16" s="318"/>
      <c r="KIZ16" s="318"/>
      <c r="KJA16" s="318"/>
      <c r="KJB16" s="318"/>
      <c r="KJC16" s="318"/>
      <c r="KJD16" s="318"/>
      <c r="KJE16" s="318"/>
      <c r="KJF16" s="318"/>
      <c r="KJG16" s="318"/>
      <c r="KJH16" s="318"/>
      <c r="KJI16" s="318"/>
      <c r="KJJ16" s="318"/>
      <c r="KJK16" s="318"/>
      <c r="KJL16" s="318"/>
      <c r="KJM16" s="318"/>
      <c r="KJN16" s="318"/>
      <c r="KJO16" s="318"/>
      <c r="KJP16" s="318"/>
      <c r="KJQ16" s="318"/>
      <c r="KJR16" s="318"/>
      <c r="KJS16" s="318"/>
      <c r="KJT16" s="318"/>
      <c r="KJU16" s="318"/>
      <c r="KJV16" s="318"/>
      <c r="KJW16" s="318"/>
      <c r="KJX16" s="318"/>
      <c r="KJY16" s="318"/>
      <c r="KJZ16" s="318"/>
      <c r="KKA16" s="318"/>
      <c r="KKB16" s="318"/>
      <c r="KKC16" s="318"/>
      <c r="KKD16" s="318"/>
      <c r="KKE16" s="318"/>
      <c r="KKF16" s="318"/>
      <c r="KKG16" s="318"/>
      <c r="KKH16" s="318"/>
      <c r="KKI16" s="318"/>
      <c r="KKJ16" s="318"/>
      <c r="KKK16" s="318"/>
      <c r="KKL16" s="318"/>
      <c r="KKM16" s="318"/>
      <c r="KKN16" s="318"/>
      <c r="KKO16" s="318"/>
      <c r="KKP16" s="318"/>
      <c r="KKQ16" s="318"/>
      <c r="KKR16" s="318"/>
      <c r="KKS16" s="318"/>
      <c r="KKT16" s="318"/>
      <c r="KKU16" s="318"/>
      <c r="KKV16" s="318"/>
      <c r="KKW16" s="318"/>
      <c r="KKX16" s="318"/>
      <c r="KKY16" s="318"/>
      <c r="KKZ16" s="318"/>
      <c r="KLA16" s="318"/>
      <c r="KLB16" s="318"/>
      <c r="KLC16" s="318"/>
      <c r="KLD16" s="318"/>
      <c r="KLE16" s="318"/>
      <c r="KLF16" s="318"/>
      <c r="KLG16" s="318"/>
      <c r="KLH16" s="318"/>
      <c r="KLI16" s="318"/>
      <c r="KLJ16" s="318"/>
      <c r="KLK16" s="318"/>
      <c r="KLL16" s="318"/>
      <c r="KLM16" s="318"/>
      <c r="KLN16" s="318"/>
      <c r="KLO16" s="318"/>
      <c r="KLP16" s="318"/>
      <c r="KLQ16" s="318"/>
      <c r="KLR16" s="318"/>
      <c r="KLS16" s="318"/>
      <c r="KLT16" s="318"/>
      <c r="KLU16" s="318"/>
      <c r="KLV16" s="318"/>
      <c r="KLW16" s="318"/>
      <c r="KLX16" s="318"/>
      <c r="KLY16" s="318"/>
      <c r="KLZ16" s="318"/>
      <c r="KMA16" s="318"/>
      <c r="KMB16" s="318"/>
      <c r="KMC16" s="318"/>
      <c r="KMD16" s="318"/>
      <c r="KME16" s="318"/>
      <c r="KMF16" s="318"/>
      <c r="KMG16" s="318"/>
      <c r="KMH16" s="318"/>
      <c r="KMI16" s="318"/>
      <c r="KMJ16" s="318"/>
      <c r="KMK16" s="318"/>
      <c r="KML16" s="318"/>
      <c r="KMM16" s="318"/>
      <c r="KMN16" s="318"/>
      <c r="KMO16" s="318"/>
      <c r="KMP16" s="318"/>
      <c r="KMQ16" s="318"/>
      <c r="KMR16" s="318"/>
      <c r="KMS16" s="318"/>
      <c r="KMT16" s="318"/>
      <c r="KMU16" s="318"/>
      <c r="KMV16" s="318"/>
      <c r="KMW16" s="318"/>
      <c r="KMX16" s="318"/>
      <c r="KMY16" s="318"/>
      <c r="KMZ16" s="318"/>
      <c r="KNA16" s="318"/>
      <c r="KNB16" s="318"/>
      <c r="KNC16" s="318"/>
      <c r="KND16" s="318"/>
      <c r="KNE16" s="318"/>
      <c r="KNF16" s="318"/>
      <c r="KNG16" s="318"/>
      <c r="KNH16" s="318"/>
      <c r="KNI16" s="318"/>
      <c r="KNJ16" s="318"/>
      <c r="KNK16" s="318"/>
      <c r="KNL16" s="318"/>
      <c r="KNM16" s="318"/>
      <c r="KNN16" s="318"/>
      <c r="KNO16" s="318"/>
      <c r="KNP16" s="318"/>
      <c r="KNQ16" s="318"/>
      <c r="KNR16" s="318"/>
      <c r="KNS16" s="318"/>
      <c r="KNT16" s="318"/>
      <c r="KNU16" s="318"/>
      <c r="KNV16" s="318"/>
      <c r="KNW16" s="318"/>
      <c r="KNX16" s="318"/>
      <c r="KNY16" s="318"/>
      <c r="KNZ16" s="318"/>
      <c r="KOA16" s="318"/>
      <c r="KOB16" s="318"/>
      <c r="KOC16" s="318"/>
      <c r="KOD16" s="318"/>
      <c r="KOE16" s="318"/>
      <c r="KOF16" s="318"/>
      <c r="KOG16" s="318"/>
      <c r="KOH16" s="318"/>
      <c r="KOI16" s="318"/>
      <c r="KOJ16" s="318"/>
      <c r="KOK16" s="318"/>
      <c r="KOL16" s="318"/>
      <c r="KOM16" s="318"/>
      <c r="KON16" s="318"/>
      <c r="KOO16" s="318"/>
      <c r="KOP16" s="318"/>
      <c r="KOQ16" s="318"/>
      <c r="KOR16" s="318"/>
      <c r="KOS16" s="318"/>
      <c r="KOT16" s="318"/>
      <c r="KOU16" s="318"/>
      <c r="KOV16" s="318"/>
      <c r="KOW16" s="318"/>
      <c r="KOX16" s="318"/>
      <c r="KOY16" s="318"/>
      <c r="KOZ16" s="318"/>
      <c r="KPA16" s="318"/>
      <c r="KPB16" s="318"/>
      <c r="KPC16" s="318"/>
      <c r="KPD16" s="318"/>
      <c r="KPE16" s="318"/>
      <c r="KPF16" s="318"/>
      <c r="KPG16" s="318"/>
      <c r="KPH16" s="318"/>
      <c r="KPI16" s="318"/>
      <c r="KPJ16" s="318"/>
      <c r="KPK16" s="318"/>
      <c r="KPL16" s="318"/>
      <c r="KPM16" s="318"/>
      <c r="KPN16" s="318"/>
      <c r="KPO16" s="318"/>
      <c r="KPP16" s="318"/>
      <c r="KPQ16" s="318"/>
      <c r="KPR16" s="318"/>
      <c r="KPS16" s="318"/>
      <c r="KPT16" s="318"/>
      <c r="KPU16" s="318"/>
      <c r="KPV16" s="318"/>
      <c r="KPW16" s="318"/>
      <c r="KPX16" s="318"/>
      <c r="KPY16" s="318"/>
      <c r="KPZ16" s="318"/>
      <c r="KQA16" s="318"/>
      <c r="KQB16" s="318"/>
      <c r="KQC16" s="318"/>
      <c r="KQD16" s="318"/>
      <c r="KQE16" s="318"/>
      <c r="KQF16" s="318"/>
      <c r="KQG16" s="318"/>
      <c r="KQH16" s="318"/>
      <c r="KQI16" s="318"/>
      <c r="KQJ16" s="318"/>
      <c r="KQK16" s="318"/>
      <c r="KQL16" s="318"/>
      <c r="KQM16" s="318"/>
      <c r="KQN16" s="318"/>
      <c r="KQO16" s="318"/>
      <c r="KQP16" s="318"/>
      <c r="KQQ16" s="318"/>
      <c r="KQR16" s="318"/>
      <c r="KQS16" s="318"/>
      <c r="KQT16" s="318"/>
      <c r="KQU16" s="318"/>
      <c r="KQV16" s="318"/>
      <c r="KQW16" s="318"/>
      <c r="KQX16" s="318"/>
      <c r="KQY16" s="318"/>
      <c r="KQZ16" s="318"/>
      <c r="KRA16" s="318"/>
      <c r="KRB16" s="318"/>
      <c r="KRC16" s="318"/>
      <c r="KRD16" s="318"/>
      <c r="KRE16" s="318"/>
      <c r="KRF16" s="318"/>
      <c r="KRG16" s="318"/>
      <c r="KRH16" s="318"/>
      <c r="KRI16" s="318"/>
      <c r="KRJ16" s="318"/>
      <c r="KRK16" s="318"/>
      <c r="KRL16" s="318"/>
      <c r="KRM16" s="318"/>
      <c r="KRN16" s="318"/>
      <c r="KRO16" s="318"/>
      <c r="KRP16" s="318"/>
      <c r="KRQ16" s="318"/>
      <c r="KRR16" s="318"/>
      <c r="KRS16" s="318"/>
      <c r="KRT16" s="318"/>
      <c r="KRU16" s="318"/>
      <c r="KRV16" s="318"/>
      <c r="KRW16" s="318"/>
      <c r="KRX16" s="318"/>
      <c r="KRY16" s="318"/>
      <c r="KRZ16" s="318"/>
      <c r="KSA16" s="318"/>
      <c r="KSB16" s="318"/>
      <c r="KSC16" s="318"/>
      <c r="KSD16" s="318"/>
      <c r="KSE16" s="318"/>
      <c r="KSF16" s="318"/>
      <c r="KSG16" s="318"/>
      <c r="KSH16" s="318"/>
      <c r="KSI16" s="318"/>
      <c r="KSJ16" s="318"/>
      <c r="KSK16" s="318"/>
      <c r="KSL16" s="318"/>
      <c r="KSM16" s="318"/>
      <c r="KSN16" s="318"/>
      <c r="KSO16" s="318"/>
      <c r="KSP16" s="318"/>
      <c r="KSQ16" s="318"/>
      <c r="KSR16" s="318"/>
      <c r="KSS16" s="318"/>
      <c r="KST16" s="318"/>
      <c r="KSU16" s="318"/>
      <c r="KSV16" s="318"/>
      <c r="KSW16" s="318"/>
      <c r="KSX16" s="318"/>
      <c r="KSY16" s="318"/>
      <c r="KSZ16" s="318"/>
      <c r="KTA16" s="318"/>
      <c r="KTB16" s="318"/>
      <c r="KTC16" s="318"/>
      <c r="KTD16" s="318"/>
      <c r="KTE16" s="318"/>
      <c r="KTF16" s="318"/>
      <c r="KTG16" s="318"/>
      <c r="KTH16" s="318"/>
      <c r="KTI16" s="318"/>
      <c r="KTJ16" s="318"/>
      <c r="KTK16" s="318"/>
      <c r="KTL16" s="318"/>
      <c r="KTM16" s="318"/>
      <c r="KTN16" s="318"/>
      <c r="KTO16" s="318"/>
      <c r="KTP16" s="318"/>
      <c r="KTQ16" s="318"/>
      <c r="KTR16" s="318"/>
      <c r="KTS16" s="318"/>
      <c r="KTT16" s="318"/>
      <c r="KTU16" s="318"/>
      <c r="KTV16" s="318"/>
      <c r="KTW16" s="318"/>
      <c r="KTX16" s="318"/>
      <c r="KTY16" s="318"/>
      <c r="KTZ16" s="318"/>
      <c r="KUA16" s="318"/>
      <c r="KUB16" s="318"/>
      <c r="KUC16" s="318"/>
      <c r="KUD16" s="318"/>
      <c r="KUE16" s="318"/>
      <c r="KUF16" s="318"/>
      <c r="KUG16" s="318"/>
      <c r="KUH16" s="318"/>
      <c r="KUI16" s="318"/>
      <c r="KUJ16" s="318"/>
      <c r="KUK16" s="318"/>
      <c r="KUL16" s="318"/>
      <c r="KUM16" s="318"/>
      <c r="KUN16" s="318"/>
      <c r="KUO16" s="318"/>
      <c r="KUP16" s="318"/>
      <c r="KUQ16" s="318"/>
      <c r="KUR16" s="318"/>
      <c r="KUS16" s="318"/>
      <c r="KUT16" s="318"/>
      <c r="KUU16" s="318"/>
      <c r="KUV16" s="318"/>
      <c r="KUW16" s="318"/>
      <c r="KUX16" s="318"/>
      <c r="KUY16" s="318"/>
      <c r="KUZ16" s="318"/>
      <c r="KVA16" s="318"/>
      <c r="KVB16" s="318"/>
      <c r="KVC16" s="318"/>
      <c r="KVD16" s="318"/>
      <c r="KVE16" s="318"/>
      <c r="KVF16" s="318"/>
      <c r="KVG16" s="318"/>
      <c r="KVH16" s="318"/>
      <c r="KVI16" s="318"/>
      <c r="KVJ16" s="318"/>
      <c r="KVK16" s="318"/>
      <c r="KVL16" s="318"/>
      <c r="KVM16" s="318"/>
      <c r="KVN16" s="318"/>
      <c r="KVO16" s="318"/>
      <c r="KVP16" s="318"/>
      <c r="KVQ16" s="318"/>
      <c r="KVR16" s="318"/>
      <c r="KVS16" s="318"/>
      <c r="KVT16" s="318"/>
      <c r="KVU16" s="318"/>
      <c r="KVV16" s="318"/>
      <c r="KVW16" s="318"/>
      <c r="KVX16" s="318"/>
      <c r="KVY16" s="318"/>
      <c r="KVZ16" s="318"/>
      <c r="KWA16" s="318"/>
      <c r="KWB16" s="318"/>
      <c r="KWC16" s="318"/>
      <c r="KWD16" s="318"/>
      <c r="KWE16" s="318"/>
      <c r="KWF16" s="318"/>
      <c r="KWG16" s="318"/>
      <c r="KWH16" s="318"/>
      <c r="KWI16" s="318"/>
      <c r="KWJ16" s="318"/>
      <c r="KWK16" s="318"/>
      <c r="KWL16" s="318"/>
      <c r="KWM16" s="318"/>
      <c r="KWN16" s="318"/>
      <c r="KWO16" s="318"/>
      <c r="KWP16" s="318"/>
      <c r="KWQ16" s="318"/>
      <c r="KWR16" s="318"/>
      <c r="KWS16" s="318"/>
      <c r="KWT16" s="318"/>
      <c r="KWU16" s="318"/>
      <c r="KWV16" s="318"/>
      <c r="KWW16" s="318"/>
      <c r="KWX16" s="318"/>
      <c r="KWY16" s="318"/>
      <c r="KWZ16" s="318"/>
      <c r="KXA16" s="318"/>
      <c r="KXB16" s="318"/>
      <c r="KXC16" s="318"/>
      <c r="KXD16" s="318"/>
      <c r="KXE16" s="318"/>
      <c r="KXF16" s="318"/>
      <c r="KXG16" s="318"/>
      <c r="KXH16" s="318"/>
      <c r="KXI16" s="318"/>
      <c r="KXJ16" s="318"/>
      <c r="KXK16" s="318"/>
      <c r="KXL16" s="318"/>
      <c r="KXM16" s="318"/>
      <c r="KXN16" s="318"/>
      <c r="KXO16" s="318"/>
      <c r="KXP16" s="318"/>
      <c r="KXQ16" s="318"/>
      <c r="KXR16" s="318"/>
      <c r="KXS16" s="318"/>
      <c r="KXT16" s="318"/>
      <c r="KXU16" s="318"/>
      <c r="KXV16" s="318"/>
      <c r="KXW16" s="318"/>
      <c r="KXX16" s="318"/>
      <c r="KXY16" s="318"/>
      <c r="KXZ16" s="318"/>
      <c r="KYA16" s="318"/>
      <c r="KYB16" s="318"/>
      <c r="KYC16" s="318"/>
      <c r="KYD16" s="318"/>
      <c r="KYE16" s="318"/>
      <c r="KYF16" s="318"/>
      <c r="KYG16" s="318"/>
      <c r="KYH16" s="318"/>
      <c r="KYI16" s="318"/>
      <c r="KYJ16" s="318"/>
      <c r="KYK16" s="318"/>
      <c r="KYL16" s="318"/>
      <c r="KYM16" s="318"/>
      <c r="KYN16" s="318"/>
      <c r="KYO16" s="318"/>
      <c r="KYP16" s="318"/>
      <c r="KYQ16" s="318"/>
      <c r="KYR16" s="318"/>
      <c r="KYS16" s="318"/>
      <c r="KYT16" s="318"/>
      <c r="KYU16" s="318"/>
      <c r="KYV16" s="318"/>
      <c r="KYW16" s="318"/>
      <c r="KYX16" s="318"/>
      <c r="KYY16" s="318"/>
      <c r="KYZ16" s="318"/>
      <c r="KZA16" s="318"/>
      <c r="KZB16" s="318"/>
      <c r="KZC16" s="318"/>
      <c r="KZD16" s="318"/>
      <c r="KZE16" s="318"/>
      <c r="KZF16" s="318"/>
      <c r="KZG16" s="318"/>
      <c r="KZH16" s="318"/>
      <c r="KZI16" s="318"/>
      <c r="KZJ16" s="318"/>
      <c r="KZK16" s="318"/>
      <c r="KZL16" s="318"/>
      <c r="KZM16" s="318"/>
      <c r="KZN16" s="318"/>
      <c r="KZO16" s="318"/>
      <c r="KZP16" s="318"/>
      <c r="KZQ16" s="318"/>
      <c r="KZR16" s="318"/>
      <c r="KZS16" s="318"/>
      <c r="KZT16" s="318"/>
      <c r="KZU16" s="318"/>
      <c r="KZV16" s="318"/>
      <c r="KZW16" s="318"/>
      <c r="KZX16" s="318"/>
      <c r="KZY16" s="318"/>
      <c r="KZZ16" s="318"/>
      <c r="LAA16" s="318"/>
      <c r="LAB16" s="318"/>
      <c r="LAC16" s="318"/>
      <c r="LAD16" s="318"/>
      <c r="LAE16" s="318"/>
      <c r="LAF16" s="318"/>
      <c r="LAG16" s="318"/>
      <c r="LAH16" s="318"/>
      <c r="LAI16" s="318"/>
      <c r="LAJ16" s="318"/>
      <c r="LAK16" s="318"/>
      <c r="LAL16" s="318"/>
      <c r="LAM16" s="318"/>
      <c r="LAN16" s="318"/>
      <c r="LAO16" s="318"/>
      <c r="LAP16" s="318"/>
      <c r="LAQ16" s="318"/>
      <c r="LAR16" s="318"/>
      <c r="LAS16" s="318"/>
      <c r="LAT16" s="318"/>
      <c r="LAU16" s="318"/>
      <c r="LAV16" s="318"/>
      <c r="LAW16" s="318"/>
      <c r="LAX16" s="318"/>
      <c r="LAY16" s="318"/>
      <c r="LAZ16" s="318"/>
      <c r="LBA16" s="318"/>
      <c r="LBB16" s="318"/>
      <c r="LBC16" s="318"/>
      <c r="LBD16" s="318"/>
      <c r="LBE16" s="318"/>
      <c r="LBF16" s="318"/>
      <c r="LBG16" s="318"/>
      <c r="LBH16" s="318"/>
      <c r="LBI16" s="318"/>
      <c r="LBJ16" s="318"/>
      <c r="LBK16" s="318"/>
      <c r="LBL16" s="318"/>
      <c r="LBM16" s="318"/>
      <c r="LBN16" s="318"/>
      <c r="LBO16" s="318"/>
      <c r="LBP16" s="318"/>
      <c r="LBQ16" s="318"/>
      <c r="LBR16" s="318"/>
      <c r="LBS16" s="318"/>
      <c r="LBT16" s="318"/>
      <c r="LBU16" s="318"/>
      <c r="LBV16" s="318"/>
      <c r="LBW16" s="318"/>
      <c r="LBX16" s="318"/>
      <c r="LBY16" s="318"/>
      <c r="LBZ16" s="318"/>
      <c r="LCA16" s="318"/>
      <c r="LCB16" s="318"/>
      <c r="LCC16" s="318"/>
      <c r="LCD16" s="318"/>
      <c r="LCE16" s="318"/>
      <c r="LCF16" s="318"/>
      <c r="LCG16" s="318"/>
      <c r="LCH16" s="318"/>
      <c r="LCI16" s="318"/>
      <c r="LCJ16" s="318"/>
      <c r="LCK16" s="318"/>
      <c r="LCL16" s="318"/>
      <c r="LCM16" s="318"/>
      <c r="LCN16" s="318"/>
      <c r="LCO16" s="318"/>
      <c r="LCP16" s="318"/>
      <c r="LCQ16" s="318"/>
      <c r="LCR16" s="318"/>
      <c r="LCS16" s="318"/>
      <c r="LCT16" s="318"/>
      <c r="LCU16" s="318"/>
      <c r="LCV16" s="318"/>
      <c r="LCW16" s="318"/>
      <c r="LCX16" s="318"/>
      <c r="LCY16" s="318"/>
      <c r="LCZ16" s="318"/>
      <c r="LDA16" s="318"/>
      <c r="LDB16" s="318"/>
      <c r="LDC16" s="318"/>
      <c r="LDD16" s="318"/>
      <c r="LDE16" s="318"/>
      <c r="LDF16" s="318"/>
      <c r="LDG16" s="318"/>
      <c r="LDH16" s="318"/>
      <c r="LDI16" s="318"/>
      <c r="LDJ16" s="318"/>
      <c r="LDK16" s="318"/>
      <c r="LDL16" s="318"/>
      <c r="LDM16" s="318"/>
      <c r="LDN16" s="318"/>
      <c r="LDO16" s="318"/>
      <c r="LDP16" s="318"/>
      <c r="LDQ16" s="318"/>
      <c r="LDR16" s="318"/>
      <c r="LDS16" s="318"/>
      <c r="LDT16" s="318"/>
      <c r="LDU16" s="318"/>
      <c r="LDV16" s="318"/>
      <c r="LDW16" s="318"/>
      <c r="LDX16" s="318"/>
      <c r="LDY16" s="318"/>
      <c r="LDZ16" s="318"/>
      <c r="LEA16" s="318"/>
      <c r="LEB16" s="318"/>
      <c r="LEC16" s="318"/>
      <c r="LED16" s="318"/>
      <c r="LEE16" s="318"/>
      <c r="LEF16" s="318"/>
      <c r="LEG16" s="318"/>
      <c r="LEH16" s="318"/>
      <c r="LEI16" s="318"/>
      <c r="LEJ16" s="318"/>
      <c r="LEK16" s="318"/>
      <c r="LEL16" s="318"/>
      <c r="LEM16" s="318"/>
      <c r="LEN16" s="318"/>
      <c r="LEO16" s="318"/>
      <c r="LEP16" s="318"/>
      <c r="LEQ16" s="318"/>
      <c r="LER16" s="318"/>
      <c r="LES16" s="318"/>
      <c r="LET16" s="318"/>
      <c r="LEU16" s="318"/>
      <c r="LEV16" s="318"/>
      <c r="LEW16" s="318"/>
      <c r="LEX16" s="318"/>
      <c r="LEY16" s="318"/>
      <c r="LEZ16" s="318"/>
      <c r="LFA16" s="318"/>
      <c r="LFB16" s="318"/>
      <c r="LFC16" s="318"/>
      <c r="LFD16" s="318"/>
      <c r="LFE16" s="318"/>
      <c r="LFF16" s="318"/>
      <c r="LFG16" s="318"/>
      <c r="LFH16" s="318"/>
      <c r="LFI16" s="318"/>
      <c r="LFJ16" s="318"/>
      <c r="LFK16" s="318"/>
      <c r="LFL16" s="318"/>
      <c r="LFM16" s="318"/>
      <c r="LFN16" s="318"/>
      <c r="LFO16" s="318"/>
      <c r="LFP16" s="318"/>
      <c r="LFQ16" s="318"/>
      <c r="LFR16" s="318"/>
      <c r="LFS16" s="318"/>
      <c r="LFT16" s="318"/>
      <c r="LFU16" s="318"/>
      <c r="LFV16" s="318"/>
      <c r="LFW16" s="318"/>
      <c r="LFX16" s="318"/>
      <c r="LFY16" s="318"/>
      <c r="LFZ16" s="318"/>
      <c r="LGA16" s="318"/>
      <c r="LGB16" s="318"/>
      <c r="LGC16" s="318"/>
      <c r="LGD16" s="318"/>
      <c r="LGE16" s="318"/>
      <c r="LGF16" s="318"/>
      <c r="LGG16" s="318"/>
      <c r="LGH16" s="318"/>
      <c r="LGI16" s="318"/>
      <c r="LGJ16" s="318"/>
      <c r="LGK16" s="318"/>
      <c r="LGL16" s="318"/>
      <c r="LGM16" s="318"/>
      <c r="LGN16" s="318"/>
      <c r="LGO16" s="318"/>
      <c r="LGP16" s="318"/>
      <c r="LGQ16" s="318"/>
      <c r="LGR16" s="318"/>
      <c r="LGS16" s="318"/>
      <c r="LGT16" s="318"/>
      <c r="LGU16" s="318"/>
      <c r="LGV16" s="318"/>
      <c r="LGW16" s="318"/>
      <c r="LGX16" s="318"/>
      <c r="LGY16" s="318"/>
      <c r="LGZ16" s="318"/>
      <c r="LHA16" s="318"/>
      <c r="LHB16" s="318"/>
      <c r="LHC16" s="318"/>
      <c r="LHD16" s="318"/>
      <c r="LHE16" s="318"/>
      <c r="LHF16" s="318"/>
      <c r="LHG16" s="318"/>
      <c r="LHH16" s="318"/>
      <c r="LHI16" s="318"/>
      <c r="LHJ16" s="318"/>
      <c r="LHK16" s="318"/>
      <c r="LHL16" s="318"/>
      <c r="LHM16" s="318"/>
      <c r="LHN16" s="318"/>
      <c r="LHO16" s="318"/>
      <c r="LHP16" s="318"/>
      <c r="LHQ16" s="318"/>
      <c r="LHR16" s="318"/>
      <c r="LHS16" s="318"/>
      <c r="LHT16" s="318"/>
      <c r="LHU16" s="318"/>
      <c r="LHV16" s="318"/>
      <c r="LHW16" s="318"/>
      <c r="LHX16" s="318"/>
      <c r="LHY16" s="318"/>
      <c r="LHZ16" s="318"/>
      <c r="LIA16" s="318"/>
      <c r="LIB16" s="318"/>
      <c r="LIC16" s="318"/>
      <c r="LID16" s="318"/>
      <c r="LIE16" s="318"/>
      <c r="LIF16" s="318"/>
      <c r="LIG16" s="318"/>
      <c r="LIH16" s="318"/>
      <c r="LII16" s="318"/>
      <c r="LIJ16" s="318"/>
      <c r="LIK16" s="318"/>
      <c r="LIL16" s="318"/>
      <c r="LIM16" s="318"/>
      <c r="LIN16" s="318"/>
      <c r="LIO16" s="318"/>
      <c r="LIP16" s="318"/>
      <c r="LIQ16" s="318"/>
      <c r="LIR16" s="318"/>
      <c r="LIS16" s="318"/>
      <c r="LIT16" s="318"/>
      <c r="LIU16" s="318"/>
      <c r="LIV16" s="318"/>
      <c r="LIW16" s="318"/>
      <c r="LIX16" s="318"/>
      <c r="LIY16" s="318"/>
      <c r="LIZ16" s="318"/>
      <c r="LJA16" s="318"/>
      <c r="LJB16" s="318"/>
      <c r="LJC16" s="318"/>
      <c r="LJD16" s="318"/>
      <c r="LJE16" s="318"/>
      <c r="LJF16" s="318"/>
      <c r="LJG16" s="318"/>
      <c r="LJH16" s="318"/>
      <c r="LJI16" s="318"/>
      <c r="LJJ16" s="318"/>
      <c r="LJK16" s="318"/>
      <c r="LJL16" s="318"/>
      <c r="LJM16" s="318"/>
      <c r="LJN16" s="318"/>
      <c r="LJO16" s="318"/>
      <c r="LJP16" s="318"/>
      <c r="LJQ16" s="318"/>
      <c r="LJR16" s="318"/>
      <c r="LJS16" s="318"/>
      <c r="LJT16" s="318"/>
      <c r="LJU16" s="318"/>
      <c r="LJV16" s="318"/>
      <c r="LJW16" s="318"/>
      <c r="LJX16" s="318"/>
      <c r="LJY16" s="318"/>
      <c r="LJZ16" s="318"/>
      <c r="LKA16" s="318"/>
      <c r="LKB16" s="318"/>
      <c r="LKC16" s="318"/>
      <c r="LKD16" s="318"/>
      <c r="LKE16" s="318"/>
      <c r="LKF16" s="318"/>
      <c r="LKG16" s="318"/>
      <c r="LKH16" s="318"/>
      <c r="LKI16" s="318"/>
      <c r="LKJ16" s="318"/>
      <c r="LKK16" s="318"/>
      <c r="LKL16" s="318"/>
      <c r="LKM16" s="318"/>
      <c r="LKN16" s="318"/>
      <c r="LKO16" s="318"/>
      <c r="LKP16" s="318"/>
      <c r="LKQ16" s="318"/>
      <c r="LKR16" s="318"/>
      <c r="LKS16" s="318"/>
      <c r="LKT16" s="318"/>
      <c r="LKU16" s="318"/>
      <c r="LKV16" s="318"/>
      <c r="LKW16" s="318"/>
      <c r="LKX16" s="318"/>
      <c r="LKY16" s="318"/>
      <c r="LKZ16" s="318"/>
      <c r="LLA16" s="318"/>
      <c r="LLB16" s="318"/>
      <c r="LLC16" s="318"/>
      <c r="LLD16" s="318"/>
      <c r="LLE16" s="318"/>
      <c r="LLF16" s="318"/>
      <c r="LLG16" s="318"/>
      <c r="LLH16" s="318"/>
      <c r="LLI16" s="318"/>
      <c r="LLJ16" s="318"/>
      <c r="LLK16" s="318"/>
      <c r="LLL16" s="318"/>
      <c r="LLM16" s="318"/>
      <c r="LLN16" s="318"/>
      <c r="LLO16" s="318"/>
      <c r="LLP16" s="318"/>
      <c r="LLQ16" s="318"/>
      <c r="LLR16" s="318"/>
      <c r="LLS16" s="318"/>
      <c r="LLT16" s="318"/>
      <c r="LLU16" s="318"/>
      <c r="LLV16" s="318"/>
      <c r="LLW16" s="318"/>
      <c r="LLX16" s="318"/>
      <c r="LLY16" s="318"/>
      <c r="LLZ16" s="318"/>
      <c r="LMA16" s="318"/>
      <c r="LMB16" s="318"/>
      <c r="LMC16" s="318"/>
      <c r="LMD16" s="318"/>
      <c r="LME16" s="318"/>
      <c r="LMF16" s="318"/>
      <c r="LMG16" s="318"/>
      <c r="LMH16" s="318"/>
      <c r="LMI16" s="318"/>
      <c r="LMJ16" s="318"/>
      <c r="LMK16" s="318"/>
      <c r="LML16" s="318"/>
      <c r="LMM16" s="318"/>
      <c r="LMN16" s="318"/>
      <c r="LMO16" s="318"/>
      <c r="LMP16" s="318"/>
      <c r="LMQ16" s="318"/>
      <c r="LMR16" s="318"/>
      <c r="LMS16" s="318"/>
      <c r="LMT16" s="318"/>
      <c r="LMU16" s="318"/>
      <c r="LMV16" s="318"/>
      <c r="LMW16" s="318"/>
      <c r="LMX16" s="318"/>
      <c r="LMY16" s="318"/>
      <c r="LMZ16" s="318"/>
      <c r="LNA16" s="318"/>
      <c r="LNB16" s="318"/>
      <c r="LNC16" s="318"/>
      <c r="LND16" s="318"/>
      <c r="LNE16" s="318"/>
      <c r="LNF16" s="318"/>
      <c r="LNG16" s="318"/>
      <c r="LNH16" s="318"/>
      <c r="LNI16" s="318"/>
      <c r="LNJ16" s="318"/>
      <c r="LNK16" s="318"/>
      <c r="LNL16" s="318"/>
      <c r="LNM16" s="318"/>
      <c r="LNN16" s="318"/>
      <c r="LNO16" s="318"/>
      <c r="LNP16" s="318"/>
      <c r="LNQ16" s="318"/>
      <c r="LNR16" s="318"/>
      <c r="LNS16" s="318"/>
      <c r="LNT16" s="318"/>
      <c r="LNU16" s="318"/>
      <c r="LNV16" s="318"/>
      <c r="LNW16" s="318"/>
      <c r="LNX16" s="318"/>
      <c r="LNY16" s="318"/>
      <c r="LNZ16" s="318"/>
      <c r="LOA16" s="318"/>
      <c r="LOB16" s="318"/>
      <c r="LOC16" s="318"/>
      <c r="LOD16" s="318"/>
      <c r="LOE16" s="318"/>
      <c r="LOF16" s="318"/>
      <c r="LOG16" s="318"/>
      <c r="LOH16" s="318"/>
      <c r="LOI16" s="318"/>
      <c r="LOJ16" s="318"/>
      <c r="LOK16" s="318"/>
      <c r="LOL16" s="318"/>
      <c r="LOM16" s="318"/>
      <c r="LON16" s="318"/>
      <c r="LOO16" s="318"/>
      <c r="LOP16" s="318"/>
      <c r="LOQ16" s="318"/>
      <c r="LOR16" s="318"/>
      <c r="LOS16" s="318"/>
      <c r="LOT16" s="318"/>
      <c r="LOU16" s="318"/>
      <c r="LOV16" s="318"/>
      <c r="LOW16" s="318"/>
      <c r="LOX16" s="318"/>
      <c r="LOY16" s="318"/>
      <c r="LOZ16" s="318"/>
      <c r="LPA16" s="318"/>
      <c r="LPB16" s="318"/>
      <c r="LPC16" s="318"/>
      <c r="LPD16" s="318"/>
      <c r="LPE16" s="318"/>
      <c r="LPF16" s="318"/>
      <c r="LPG16" s="318"/>
      <c r="LPH16" s="318"/>
      <c r="LPI16" s="318"/>
      <c r="LPJ16" s="318"/>
      <c r="LPK16" s="318"/>
      <c r="LPL16" s="318"/>
      <c r="LPM16" s="318"/>
      <c r="LPN16" s="318"/>
      <c r="LPO16" s="318"/>
      <c r="LPP16" s="318"/>
      <c r="LPQ16" s="318"/>
      <c r="LPR16" s="318"/>
      <c r="LPS16" s="318"/>
      <c r="LPT16" s="318"/>
      <c r="LPU16" s="318"/>
      <c r="LPV16" s="318"/>
      <c r="LPW16" s="318"/>
      <c r="LPX16" s="318"/>
      <c r="LPY16" s="318"/>
      <c r="LPZ16" s="318"/>
      <c r="LQA16" s="318"/>
      <c r="LQB16" s="318"/>
      <c r="LQC16" s="318"/>
      <c r="LQD16" s="318"/>
      <c r="LQE16" s="318"/>
      <c r="LQF16" s="318"/>
      <c r="LQG16" s="318"/>
      <c r="LQH16" s="318"/>
      <c r="LQI16" s="318"/>
      <c r="LQJ16" s="318"/>
      <c r="LQK16" s="318"/>
      <c r="LQL16" s="318"/>
      <c r="LQM16" s="318"/>
      <c r="LQN16" s="318"/>
      <c r="LQO16" s="318"/>
      <c r="LQP16" s="318"/>
      <c r="LQQ16" s="318"/>
      <c r="LQR16" s="318"/>
      <c r="LQS16" s="318"/>
      <c r="LQT16" s="318"/>
      <c r="LQU16" s="318"/>
      <c r="LQV16" s="318"/>
      <c r="LQW16" s="318"/>
      <c r="LQX16" s="318"/>
      <c r="LQY16" s="318"/>
      <c r="LQZ16" s="318"/>
      <c r="LRA16" s="318"/>
      <c r="LRB16" s="318"/>
      <c r="LRC16" s="318"/>
      <c r="LRD16" s="318"/>
      <c r="LRE16" s="318"/>
      <c r="LRF16" s="318"/>
      <c r="LRG16" s="318"/>
      <c r="LRH16" s="318"/>
      <c r="LRI16" s="318"/>
      <c r="LRJ16" s="318"/>
      <c r="LRK16" s="318"/>
      <c r="LRL16" s="318"/>
      <c r="LRM16" s="318"/>
      <c r="LRN16" s="318"/>
      <c r="LRO16" s="318"/>
      <c r="LRP16" s="318"/>
      <c r="LRQ16" s="318"/>
      <c r="LRR16" s="318"/>
      <c r="LRS16" s="318"/>
      <c r="LRT16" s="318"/>
      <c r="LRU16" s="318"/>
      <c r="LRV16" s="318"/>
      <c r="LRW16" s="318"/>
      <c r="LRX16" s="318"/>
      <c r="LRY16" s="318"/>
      <c r="LRZ16" s="318"/>
      <c r="LSA16" s="318"/>
      <c r="LSB16" s="318"/>
      <c r="LSC16" s="318"/>
      <c r="LSD16" s="318"/>
      <c r="LSE16" s="318"/>
      <c r="LSF16" s="318"/>
      <c r="LSG16" s="318"/>
      <c r="LSH16" s="318"/>
      <c r="LSI16" s="318"/>
      <c r="LSJ16" s="318"/>
      <c r="LSK16" s="318"/>
      <c r="LSL16" s="318"/>
      <c r="LSM16" s="318"/>
      <c r="LSN16" s="318"/>
      <c r="LSO16" s="318"/>
      <c r="LSP16" s="318"/>
      <c r="LSQ16" s="318"/>
      <c r="LSR16" s="318"/>
      <c r="LSS16" s="318"/>
      <c r="LST16" s="318"/>
      <c r="LSU16" s="318"/>
      <c r="LSV16" s="318"/>
      <c r="LSW16" s="318"/>
      <c r="LSX16" s="318"/>
      <c r="LSY16" s="318"/>
      <c r="LSZ16" s="318"/>
      <c r="LTA16" s="318"/>
      <c r="LTB16" s="318"/>
      <c r="LTC16" s="318"/>
      <c r="LTD16" s="318"/>
      <c r="LTE16" s="318"/>
      <c r="LTF16" s="318"/>
      <c r="LTG16" s="318"/>
      <c r="LTH16" s="318"/>
      <c r="LTI16" s="318"/>
      <c r="LTJ16" s="318"/>
      <c r="LTK16" s="318"/>
      <c r="LTL16" s="318"/>
      <c r="LTM16" s="318"/>
      <c r="LTN16" s="318"/>
      <c r="LTO16" s="318"/>
      <c r="LTP16" s="318"/>
      <c r="LTQ16" s="318"/>
      <c r="LTR16" s="318"/>
      <c r="LTS16" s="318"/>
      <c r="LTT16" s="318"/>
      <c r="LTU16" s="318"/>
      <c r="LTV16" s="318"/>
      <c r="LTW16" s="318"/>
      <c r="LTX16" s="318"/>
      <c r="LTY16" s="318"/>
      <c r="LTZ16" s="318"/>
      <c r="LUA16" s="318"/>
      <c r="LUB16" s="318"/>
      <c r="LUC16" s="318"/>
      <c r="LUD16" s="318"/>
      <c r="LUE16" s="318"/>
      <c r="LUF16" s="318"/>
      <c r="LUG16" s="318"/>
      <c r="LUH16" s="318"/>
      <c r="LUI16" s="318"/>
      <c r="LUJ16" s="318"/>
      <c r="LUK16" s="318"/>
      <c r="LUL16" s="318"/>
      <c r="LUM16" s="318"/>
      <c r="LUN16" s="318"/>
      <c r="LUO16" s="318"/>
      <c r="LUP16" s="318"/>
      <c r="LUQ16" s="318"/>
      <c r="LUR16" s="318"/>
      <c r="LUS16" s="318"/>
      <c r="LUT16" s="318"/>
      <c r="LUU16" s="318"/>
      <c r="LUV16" s="318"/>
      <c r="LUW16" s="318"/>
      <c r="LUX16" s="318"/>
      <c r="LUY16" s="318"/>
      <c r="LUZ16" s="318"/>
      <c r="LVA16" s="318"/>
      <c r="LVB16" s="318"/>
      <c r="LVC16" s="318"/>
      <c r="LVD16" s="318"/>
      <c r="LVE16" s="318"/>
      <c r="LVF16" s="318"/>
      <c r="LVG16" s="318"/>
      <c r="LVH16" s="318"/>
      <c r="LVI16" s="318"/>
      <c r="LVJ16" s="318"/>
      <c r="LVK16" s="318"/>
      <c r="LVL16" s="318"/>
      <c r="LVM16" s="318"/>
      <c r="LVN16" s="318"/>
      <c r="LVO16" s="318"/>
      <c r="LVP16" s="318"/>
      <c r="LVQ16" s="318"/>
      <c r="LVR16" s="318"/>
      <c r="LVS16" s="318"/>
      <c r="LVT16" s="318"/>
      <c r="LVU16" s="318"/>
      <c r="LVV16" s="318"/>
      <c r="LVW16" s="318"/>
      <c r="LVX16" s="318"/>
      <c r="LVY16" s="318"/>
      <c r="LVZ16" s="318"/>
      <c r="LWA16" s="318"/>
      <c r="LWB16" s="318"/>
      <c r="LWC16" s="318"/>
      <c r="LWD16" s="318"/>
      <c r="LWE16" s="318"/>
      <c r="LWF16" s="318"/>
      <c r="LWG16" s="318"/>
      <c r="LWH16" s="318"/>
      <c r="LWI16" s="318"/>
      <c r="LWJ16" s="318"/>
      <c r="LWK16" s="318"/>
      <c r="LWL16" s="318"/>
      <c r="LWM16" s="318"/>
      <c r="LWN16" s="318"/>
      <c r="LWO16" s="318"/>
      <c r="LWP16" s="318"/>
      <c r="LWQ16" s="318"/>
      <c r="LWR16" s="318"/>
      <c r="LWS16" s="318"/>
      <c r="LWT16" s="318"/>
      <c r="LWU16" s="318"/>
      <c r="LWV16" s="318"/>
      <c r="LWW16" s="318"/>
      <c r="LWX16" s="318"/>
      <c r="LWY16" s="318"/>
      <c r="LWZ16" s="318"/>
      <c r="LXA16" s="318"/>
      <c r="LXB16" s="318"/>
      <c r="LXC16" s="318"/>
      <c r="LXD16" s="318"/>
      <c r="LXE16" s="318"/>
      <c r="LXF16" s="318"/>
      <c r="LXG16" s="318"/>
      <c r="LXH16" s="318"/>
      <c r="LXI16" s="318"/>
      <c r="LXJ16" s="318"/>
      <c r="LXK16" s="318"/>
      <c r="LXL16" s="318"/>
      <c r="LXM16" s="318"/>
      <c r="LXN16" s="318"/>
      <c r="LXO16" s="318"/>
      <c r="LXP16" s="318"/>
      <c r="LXQ16" s="318"/>
      <c r="LXR16" s="318"/>
      <c r="LXS16" s="318"/>
      <c r="LXT16" s="318"/>
      <c r="LXU16" s="318"/>
      <c r="LXV16" s="318"/>
      <c r="LXW16" s="318"/>
      <c r="LXX16" s="318"/>
      <c r="LXY16" s="318"/>
      <c r="LXZ16" s="318"/>
      <c r="LYA16" s="318"/>
      <c r="LYB16" s="318"/>
      <c r="LYC16" s="318"/>
      <c r="LYD16" s="318"/>
      <c r="LYE16" s="318"/>
      <c r="LYF16" s="318"/>
      <c r="LYG16" s="318"/>
      <c r="LYH16" s="318"/>
      <c r="LYI16" s="318"/>
      <c r="LYJ16" s="318"/>
      <c r="LYK16" s="318"/>
      <c r="LYL16" s="318"/>
      <c r="LYM16" s="318"/>
      <c r="LYN16" s="318"/>
      <c r="LYO16" s="318"/>
      <c r="LYP16" s="318"/>
      <c r="LYQ16" s="318"/>
      <c r="LYR16" s="318"/>
      <c r="LYS16" s="318"/>
      <c r="LYT16" s="318"/>
      <c r="LYU16" s="318"/>
      <c r="LYV16" s="318"/>
      <c r="LYW16" s="318"/>
      <c r="LYX16" s="318"/>
      <c r="LYY16" s="318"/>
      <c r="LYZ16" s="318"/>
      <c r="LZA16" s="318"/>
      <c r="LZB16" s="318"/>
      <c r="LZC16" s="318"/>
      <c r="LZD16" s="318"/>
      <c r="LZE16" s="318"/>
      <c r="LZF16" s="318"/>
      <c r="LZG16" s="318"/>
      <c r="LZH16" s="318"/>
      <c r="LZI16" s="318"/>
      <c r="LZJ16" s="318"/>
      <c r="LZK16" s="318"/>
      <c r="LZL16" s="318"/>
      <c r="LZM16" s="318"/>
      <c r="LZN16" s="318"/>
      <c r="LZO16" s="318"/>
      <c r="LZP16" s="318"/>
      <c r="LZQ16" s="318"/>
      <c r="LZR16" s="318"/>
      <c r="LZS16" s="318"/>
      <c r="LZT16" s="318"/>
      <c r="LZU16" s="318"/>
      <c r="LZV16" s="318"/>
      <c r="LZW16" s="318"/>
      <c r="LZX16" s="318"/>
      <c r="LZY16" s="318"/>
      <c r="LZZ16" s="318"/>
      <c r="MAA16" s="318"/>
      <c r="MAB16" s="318"/>
      <c r="MAC16" s="318"/>
      <c r="MAD16" s="318"/>
      <c r="MAE16" s="318"/>
      <c r="MAF16" s="318"/>
      <c r="MAG16" s="318"/>
      <c r="MAH16" s="318"/>
      <c r="MAI16" s="318"/>
      <c r="MAJ16" s="318"/>
      <c r="MAK16" s="318"/>
      <c r="MAL16" s="318"/>
      <c r="MAM16" s="318"/>
      <c r="MAN16" s="318"/>
      <c r="MAO16" s="318"/>
      <c r="MAP16" s="318"/>
      <c r="MAQ16" s="318"/>
      <c r="MAR16" s="318"/>
      <c r="MAS16" s="318"/>
      <c r="MAT16" s="318"/>
      <c r="MAU16" s="318"/>
      <c r="MAV16" s="318"/>
      <c r="MAW16" s="318"/>
      <c r="MAX16" s="318"/>
      <c r="MAY16" s="318"/>
      <c r="MAZ16" s="318"/>
      <c r="MBA16" s="318"/>
      <c r="MBB16" s="318"/>
      <c r="MBC16" s="318"/>
      <c r="MBD16" s="318"/>
      <c r="MBE16" s="318"/>
      <c r="MBF16" s="318"/>
      <c r="MBG16" s="318"/>
      <c r="MBH16" s="318"/>
      <c r="MBI16" s="318"/>
      <c r="MBJ16" s="318"/>
      <c r="MBK16" s="318"/>
      <c r="MBL16" s="318"/>
      <c r="MBM16" s="318"/>
      <c r="MBN16" s="318"/>
      <c r="MBO16" s="318"/>
      <c r="MBP16" s="318"/>
      <c r="MBQ16" s="318"/>
      <c r="MBR16" s="318"/>
      <c r="MBS16" s="318"/>
      <c r="MBT16" s="318"/>
      <c r="MBU16" s="318"/>
      <c r="MBV16" s="318"/>
      <c r="MBW16" s="318"/>
      <c r="MBX16" s="318"/>
      <c r="MBY16" s="318"/>
      <c r="MBZ16" s="318"/>
      <c r="MCA16" s="318"/>
      <c r="MCB16" s="318"/>
      <c r="MCC16" s="318"/>
      <c r="MCD16" s="318"/>
      <c r="MCE16" s="318"/>
      <c r="MCF16" s="318"/>
      <c r="MCG16" s="318"/>
      <c r="MCH16" s="318"/>
      <c r="MCI16" s="318"/>
      <c r="MCJ16" s="318"/>
      <c r="MCK16" s="318"/>
      <c r="MCL16" s="318"/>
      <c r="MCM16" s="318"/>
      <c r="MCN16" s="318"/>
      <c r="MCO16" s="318"/>
      <c r="MCP16" s="318"/>
      <c r="MCQ16" s="318"/>
      <c r="MCR16" s="318"/>
      <c r="MCS16" s="318"/>
      <c r="MCT16" s="318"/>
      <c r="MCU16" s="318"/>
      <c r="MCV16" s="318"/>
      <c r="MCW16" s="318"/>
      <c r="MCX16" s="318"/>
      <c r="MCY16" s="318"/>
      <c r="MCZ16" s="318"/>
      <c r="MDA16" s="318"/>
      <c r="MDB16" s="318"/>
      <c r="MDC16" s="318"/>
      <c r="MDD16" s="318"/>
      <c r="MDE16" s="318"/>
      <c r="MDF16" s="318"/>
      <c r="MDG16" s="318"/>
      <c r="MDH16" s="318"/>
      <c r="MDI16" s="318"/>
      <c r="MDJ16" s="318"/>
      <c r="MDK16" s="318"/>
      <c r="MDL16" s="318"/>
      <c r="MDM16" s="318"/>
      <c r="MDN16" s="318"/>
      <c r="MDO16" s="318"/>
      <c r="MDP16" s="318"/>
      <c r="MDQ16" s="318"/>
      <c r="MDR16" s="318"/>
      <c r="MDS16" s="318"/>
      <c r="MDT16" s="318"/>
      <c r="MDU16" s="318"/>
      <c r="MDV16" s="318"/>
      <c r="MDW16" s="318"/>
      <c r="MDX16" s="318"/>
      <c r="MDY16" s="318"/>
      <c r="MDZ16" s="318"/>
      <c r="MEA16" s="318"/>
      <c r="MEB16" s="318"/>
      <c r="MEC16" s="318"/>
      <c r="MED16" s="318"/>
      <c r="MEE16" s="318"/>
      <c r="MEF16" s="318"/>
      <c r="MEG16" s="318"/>
      <c r="MEH16" s="318"/>
      <c r="MEI16" s="318"/>
      <c r="MEJ16" s="318"/>
      <c r="MEK16" s="318"/>
      <c r="MEL16" s="318"/>
      <c r="MEM16" s="318"/>
      <c r="MEN16" s="318"/>
      <c r="MEO16" s="318"/>
      <c r="MEP16" s="318"/>
      <c r="MEQ16" s="318"/>
      <c r="MER16" s="318"/>
      <c r="MES16" s="318"/>
      <c r="MET16" s="318"/>
      <c r="MEU16" s="318"/>
      <c r="MEV16" s="318"/>
      <c r="MEW16" s="318"/>
      <c r="MEX16" s="318"/>
      <c r="MEY16" s="318"/>
      <c r="MEZ16" s="318"/>
      <c r="MFA16" s="318"/>
      <c r="MFB16" s="318"/>
      <c r="MFC16" s="318"/>
      <c r="MFD16" s="318"/>
      <c r="MFE16" s="318"/>
      <c r="MFF16" s="318"/>
      <c r="MFG16" s="318"/>
      <c r="MFH16" s="318"/>
      <c r="MFI16" s="318"/>
      <c r="MFJ16" s="318"/>
      <c r="MFK16" s="318"/>
      <c r="MFL16" s="318"/>
      <c r="MFM16" s="318"/>
      <c r="MFN16" s="318"/>
      <c r="MFO16" s="318"/>
      <c r="MFP16" s="318"/>
      <c r="MFQ16" s="318"/>
      <c r="MFR16" s="318"/>
      <c r="MFS16" s="318"/>
      <c r="MFT16" s="318"/>
      <c r="MFU16" s="318"/>
      <c r="MFV16" s="318"/>
      <c r="MFW16" s="318"/>
      <c r="MFX16" s="318"/>
      <c r="MFY16" s="318"/>
      <c r="MFZ16" s="318"/>
      <c r="MGA16" s="318"/>
      <c r="MGB16" s="318"/>
      <c r="MGC16" s="318"/>
      <c r="MGD16" s="318"/>
      <c r="MGE16" s="318"/>
      <c r="MGF16" s="318"/>
      <c r="MGG16" s="318"/>
      <c r="MGH16" s="318"/>
      <c r="MGI16" s="318"/>
      <c r="MGJ16" s="318"/>
      <c r="MGK16" s="318"/>
      <c r="MGL16" s="318"/>
      <c r="MGM16" s="318"/>
      <c r="MGN16" s="318"/>
      <c r="MGO16" s="318"/>
      <c r="MGP16" s="318"/>
      <c r="MGQ16" s="318"/>
      <c r="MGR16" s="318"/>
      <c r="MGS16" s="318"/>
      <c r="MGT16" s="318"/>
      <c r="MGU16" s="318"/>
      <c r="MGV16" s="318"/>
      <c r="MGW16" s="318"/>
      <c r="MGX16" s="318"/>
      <c r="MGY16" s="318"/>
      <c r="MGZ16" s="318"/>
      <c r="MHA16" s="318"/>
      <c r="MHB16" s="318"/>
      <c r="MHC16" s="318"/>
      <c r="MHD16" s="318"/>
      <c r="MHE16" s="318"/>
      <c r="MHF16" s="318"/>
      <c r="MHG16" s="318"/>
      <c r="MHH16" s="318"/>
      <c r="MHI16" s="318"/>
      <c r="MHJ16" s="318"/>
      <c r="MHK16" s="318"/>
      <c r="MHL16" s="318"/>
      <c r="MHM16" s="318"/>
      <c r="MHN16" s="318"/>
      <c r="MHO16" s="318"/>
      <c r="MHP16" s="318"/>
      <c r="MHQ16" s="318"/>
      <c r="MHR16" s="318"/>
      <c r="MHS16" s="318"/>
      <c r="MHT16" s="318"/>
      <c r="MHU16" s="318"/>
      <c r="MHV16" s="318"/>
      <c r="MHW16" s="318"/>
      <c r="MHX16" s="318"/>
      <c r="MHY16" s="318"/>
      <c r="MHZ16" s="318"/>
      <c r="MIA16" s="318"/>
      <c r="MIB16" s="318"/>
      <c r="MIC16" s="318"/>
      <c r="MID16" s="318"/>
      <c r="MIE16" s="318"/>
      <c r="MIF16" s="318"/>
      <c r="MIG16" s="318"/>
      <c r="MIH16" s="318"/>
      <c r="MII16" s="318"/>
      <c r="MIJ16" s="318"/>
      <c r="MIK16" s="318"/>
      <c r="MIL16" s="318"/>
      <c r="MIM16" s="318"/>
      <c r="MIN16" s="318"/>
      <c r="MIO16" s="318"/>
      <c r="MIP16" s="318"/>
      <c r="MIQ16" s="318"/>
      <c r="MIR16" s="318"/>
      <c r="MIS16" s="318"/>
      <c r="MIT16" s="318"/>
      <c r="MIU16" s="318"/>
      <c r="MIV16" s="318"/>
      <c r="MIW16" s="318"/>
      <c r="MIX16" s="318"/>
      <c r="MIY16" s="318"/>
      <c r="MIZ16" s="318"/>
      <c r="MJA16" s="318"/>
      <c r="MJB16" s="318"/>
      <c r="MJC16" s="318"/>
      <c r="MJD16" s="318"/>
      <c r="MJE16" s="318"/>
      <c r="MJF16" s="318"/>
      <c r="MJG16" s="318"/>
      <c r="MJH16" s="318"/>
      <c r="MJI16" s="318"/>
      <c r="MJJ16" s="318"/>
      <c r="MJK16" s="318"/>
      <c r="MJL16" s="318"/>
      <c r="MJM16" s="318"/>
      <c r="MJN16" s="318"/>
      <c r="MJO16" s="318"/>
      <c r="MJP16" s="318"/>
      <c r="MJQ16" s="318"/>
      <c r="MJR16" s="318"/>
      <c r="MJS16" s="318"/>
      <c r="MJT16" s="318"/>
      <c r="MJU16" s="318"/>
      <c r="MJV16" s="318"/>
      <c r="MJW16" s="318"/>
      <c r="MJX16" s="318"/>
      <c r="MJY16" s="318"/>
      <c r="MJZ16" s="318"/>
      <c r="MKA16" s="318"/>
      <c r="MKB16" s="318"/>
      <c r="MKC16" s="318"/>
      <c r="MKD16" s="318"/>
      <c r="MKE16" s="318"/>
      <c r="MKF16" s="318"/>
      <c r="MKG16" s="318"/>
      <c r="MKH16" s="318"/>
      <c r="MKI16" s="318"/>
      <c r="MKJ16" s="318"/>
      <c r="MKK16" s="318"/>
      <c r="MKL16" s="318"/>
      <c r="MKM16" s="318"/>
      <c r="MKN16" s="318"/>
      <c r="MKO16" s="318"/>
      <c r="MKP16" s="318"/>
      <c r="MKQ16" s="318"/>
      <c r="MKR16" s="318"/>
      <c r="MKS16" s="318"/>
      <c r="MKT16" s="318"/>
      <c r="MKU16" s="318"/>
      <c r="MKV16" s="318"/>
      <c r="MKW16" s="318"/>
      <c r="MKX16" s="318"/>
      <c r="MKY16" s="318"/>
      <c r="MKZ16" s="318"/>
      <c r="MLA16" s="318"/>
      <c r="MLB16" s="318"/>
      <c r="MLC16" s="318"/>
      <c r="MLD16" s="318"/>
      <c r="MLE16" s="318"/>
      <c r="MLF16" s="318"/>
      <c r="MLG16" s="318"/>
      <c r="MLH16" s="318"/>
      <c r="MLI16" s="318"/>
      <c r="MLJ16" s="318"/>
      <c r="MLK16" s="318"/>
      <c r="MLL16" s="318"/>
      <c r="MLM16" s="318"/>
      <c r="MLN16" s="318"/>
      <c r="MLO16" s="318"/>
      <c r="MLP16" s="318"/>
      <c r="MLQ16" s="318"/>
      <c r="MLR16" s="318"/>
      <c r="MLS16" s="318"/>
      <c r="MLT16" s="318"/>
      <c r="MLU16" s="318"/>
      <c r="MLV16" s="318"/>
      <c r="MLW16" s="318"/>
      <c r="MLX16" s="318"/>
      <c r="MLY16" s="318"/>
      <c r="MLZ16" s="318"/>
      <c r="MMA16" s="318"/>
      <c r="MMB16" s="318"/>
      <c r="MMC16" s="318"/>
      <c r="MMD16" s="318"/>
      <c r="MME16" s="318"/>
      <c r="MMF16" s="318"/>
      <c r="MMG16" s="318"/>
      <c r="MMH16" s="318"/>
      <c r="MMI16" s="318"/>
      <c r="MMJ16" s="318"/>
      <c r="MMK16" s="318"/>
      <c r="MML16" s="318"/>
      <c r="MMM16" s="318"/>
      <c r="MMN16" s="318"/>
      <c r="MMO16" s="318"/>
      <c r="MMP16" s="318"/>
      <c r="MMQ16" s="318"/>
      <c r="MMR16" s="318"/>
      <c r="MMS16" s="318"/>
      <c r="MMT16" s="318"/>
      <c r="MMU16" s="318"/>
      <c r="MMV16" s="318"/>
      <c r="MMW16" s="318"/>
      <c r="MMX16" s="318"/>
      <c r="MMY16" s="318"/>
      <c r="MMZ16" s="318"/>
      <c r="MNA16" s="318"/>
      <c r="MNB16" s="318"/>
      <c r="MNC16" s="318"/>
      <c r="MND16" s="318"/>
      <c r="MNE16" s="318"/>
      <c r="MNF16" s="318"/>
      <c r="MNG16" s="318"/>
      <c r="MNH16" s="318"/>
      <c r="MNI16" s="318"/>
      <c r="MNJ16" s="318"/>
      <c r="MNK16" s="318"/>
      <c r="MNL16" s="318"/>
      <c r="MNM16" s="318"/>
      <c r="MNN16" s="318"/>
      <c r="MNO16" s="318"/>
      <c r="MNP16" s="318"/>
      <c r="MNQ16" s="318"/>
      <c r="MNR16" s="318"/>
      <c r="MNS16" s="318"/>
      <c r="MNT16" s="318"/>
      <c r="MNU16" s="318"/>
      <c r="MNV16" s="318"/>
      <c r="MNW16" s="318"/>
      <c r="MNX16" s="318"/>
      <c r="MNY16" s="318"/>
      <c r="MNZ16" s="318"/>
      <c r="MOA16" s="318"/>
      <c r="MOB16" s="318"/>
      <c r="MOC16" s="318"/>
      <c r="MOD16" s="318"/>
      <c r="MOE16" s="318"/>
      <c r="MOF16" s="318"/>
      <c r="MOG16" s="318"/>
      <c r="MOH16" s="318"/>
      <c r="MOI16" s="318"/>
      <c r="MOJ16" s="318"/>
      <c r="MOK16" s="318"/>
      <c r="MOL16" s="318"/>
      <c r="MOM16" s="318"/>
      <c r="MON16" s="318"/>
      <c r="MOO16" s="318"/>
      <c r="MOP16" s="318"/>
      <c r="MOQ16" s="318"/>
      <c r="MOR16" s="318"/>
      <c r="MOS16" s="318"/>
      <c r="MOT16" s="318"/>
      <c r="MOU16" s="318"/>
      <c r="MOV16" s="318"/>
      <c r="MOW16" s="318"/>
      <c r="MOX16" s="318"/>
      <c r="MOY16" s="318"/>
      <c r="MOZ16" s="318"/>
      <c r="MPA16" s="318"/>
      <c r="MPB16" s="318"/>
      <c r="MPC16" s="318"/>
      <c r="MPD16" s="318"/>
      <c r="MPE16" s="318"/>
      <c r="MPF16" s="318"/>
      <c r="MPG16" s="318"/>
      <c r="MPH16" s="318"/>
      <c r="MPI16" s="318"/>
      <c r="MPJ16" s="318"/>
      <c r="MPK16" s="318"/>
      <c r="MPL16" s="318"/>
      <c r="MPM16" s="318"/>
      <c r="MPN16" s="318"/>
      <c r="MPO16" s="318"/>
      <c r="MPP16" s="318"/>
      <c r="MPQ16" s="318"/>
      <c r="MPR16" s="318"/>
      <c r="MPS16" s="318"/>
      <c r="MPT16" s="318"/>
      <c r="MPU16" s="318"/>
      <c r="MPV16" s="318"/>
      <c r="MPW16" s="318"/>
      <c r="MPX16" s="318"/>
      <c r="MPY16" s="318"/>
      <c r="MPZ16" s="318"/>
      <c r="MQA16" s="318"/>
      <c r="MQB16" s="318"/>
      <c r="MQC16" s="318"/>
      <c r="MQD16" s="318"/>
      <c r="MQE16" s="318"/>
      <c r="MQF16" s="318"/>
      <c r="MQG16" s="318"/>
      <c r="MQH16" s="318"/>
      <c r="MQI16" s="318"/>
      <c r="MQJ16" s="318"/>
      <c r="MQK16" s="318"/>
      <c r="MQL16" s="318"/>
      <c r="MQM16" s="318"/>
      <c r="MQN16" s="318"/>
      <c r="MQO16" s="318"/>
      <c r="MQP16" s="318"/>
      <c r="MQQ16" s="318"/>
      <c r="MQR16" s="318"/>
      <c r="MQS16" s="318"/>
      <c r="MQT16" s="318"/>
      <c r="MQU16" s="318"/>
      <c r="MQV16" s="318"/>
      <c r="MQW16" s="318"/>
      <c r="MQX16" s="318"/>
      <c r="MQY16" s="318"/>
      <c r="MQZ16" s="318"/>
      <c r="MRA16" s="318"/>
      <c r="MRB16" s="318"/>
      <c r="MRC16" s="318"/>
      <c r="MRD16" s="318"/>
      <c r="MRE16" s="318"/>
      <c r="MRF16" s="318"/>
      <c r="MRG16" s="318"/>
      <c r="MRH16" s="318"/>
      <c r="MRI16" s="318"/>
      <c r="MRJ16" s="318"/>
      <c r="MRK16" s="318"/>
      <c r="MRL16" s="318"/>
      <c r="MRM16" s="318"/>
      <c r="MRN16" s="318"/>
      <c r="MRO16" s="318"/>
      <c r="MRP16" s="318"/>
      <c r="MRQ16" s="318"/>
      <c r="MRR16" s="318"/>
      <c r="MRS16" s="318"/>
      <c r="MRT16" s="318"/>
      <c r="MRU16" s="318"/>
      <c r="MRV16" s="318"/>
      <c r="MRW16" s="318"/>
      <c r="MRX16" s="318"/>
      <c r="MRY16" s="318"/>
      <c r="MRZ16" s="318"/>
      <c r="MSA16" s="318"/>
      <c r="MSB16" s="318"/>
      <c r="MSC16" s="318"/>
      <c r="MSD16" s="318"/>
      <c r="MSE16" s="318"/>
      <c r="MSF16" s="318"/>
      <c r="MSG16" s="318"/>
      <c r="MSH16" s="318"/>
      <c r="MSI16" s="318"/>
      <c r="MSJ16" s="318"/>
      <c r="MSK16" s="318"/>
      <c r="MSL16" s="318"/>
      <c r="MSM16" s="318"/>
      <c r="MSN16" s="318"/>
      <c r="MSO16" s="318"/>
      <c r="MSP16" s="318"/>
      <c r="MSQ16" s="318"/>
      <c r="MSR16" s="318"/>
      <c r="MSS16" s="318"/>
      <c r="MST16" s="318"/>
      <c r="MSU16" s="318"/>
      <c r="MSV16" s="318"/>
      <c r="MSW16" s="318"/>
      <c r="MSX16" s="318"/>
      <c r="MSY16" s="318"/>
      <c r="MSZ16" s="318"/>
      <c r="MTA16" s="318"/>
      <c r="MTB16" s="318"/>
      <c r="MTC16" s="318"/>
      <c r="MTD16" s="318"/>
      <c r="MTE16" s="318"/>
      <c r="MTF16" s="318"/>
      <c r="MTG16" s="318"/>
      <c r="MTH16" s="318"/>
      <c r="MTI16" s="318"/>
      <c r="MTJ16" s="318"/>
      <c r="MTK16" s="318"/>
      <c r="MTL16" s="318"/>
      <c r="MTM16" s="318"/>
      <c r="MTN16" s="318"/>
      <c r="MTO16" s="318"/>
      <c r="MTP16" s="318"/>
      <c r="MTQ16" s="318"/>
      <c r="MTR16" s="318"/>
      <c r="MTS16" s="318"/>
      <c r="MTT16" s="318"/>
      <c r="MTU16" s="318"/>
      <c r="MTV16" s="318"/>
      <c r="MTW16" s="318"/>
      <c r="MTX16" s="318"/>
      <c r="MTY16" s="318"/>
      <c r="MTZ16" s="318"/>
      <c r="MUA16" s="318"/>
      <c r="MUB16" s="318"/>
      <c r="MUC16" s="318"/>
      <c r="MUD16" s="318"/>
      <c r="MUE16" s="318"/>
      <c r="MUF16" s="318"/>
      <c r="MUG16" s="318"/>
      <c r="MUH16" s="318"/>
      <c r="MUI16" s="318"/>
      <c r="MUJ16" s="318"/>
      <c r="MUK16" s="318"/>
      <c r="MUL16" s="318"/>
      <c r="MUM16" s="318"/>
      <c r="MUN16" s="318"/>
      <c r="MUO16" s="318"/>
      <c r="MUP16" s="318"/>
      <c r="MUQ16" s="318"/>
      <c r="MUR16" s="318"/>
      <c r="MUS16" s="318"/>
      <c r="MUT16" s="318"/>
      <c r="MUU16" s="318"/>
      <c r="MUV16" s="318"/>
      <c r="MUW16" s="318"/>
      <c r="MUX16" s="318"/>
      <c r="MUY16" s="318"/>
      <c r="MUZ16" s="318"/>
      <c r="MVA16" s="318"/>
      <c r="MVB16" s="318"/>
      <c r="MVC16" s="318"/>
      <c r="MVD16" s="318"/>
      <c r="MVE16" s="318"/>
      <c r="MVF16" s="318"/>
      <c r="MVG16" s="318"/>
      <c r="MVH16" s="318"/>
      <c r="MVI16" s="318"/>
      <c r="MVJ16" s="318"/>
      <c r="MVK16" s="318"/>
      <c r="MVL16" s="318"/>
      <c r="MVM16" s="318"/>
      <c r="MVN16" s="318"/>
      <c r="MVO16" s="318"/>
      <c r="MVP16" s="318"/>
      <c r="MVQ16" s="318"/>
      <c r="MVR16" s="318"/>
      <c r="MVS16" s="318"/>
      <c r="MVT16" s="318"/>
      <c r="MVU16" s="318"/>
      <c r="MVV16" s="318"/>
      <c r="MVW16" s="318"/>
      <c r="MVX16" s="318"/>
      <c r="MVY16" s="318"/>
      <c r="MVZ16" s="318"/>
      <c r="MWA16" s="318"/>
      <c r="MWB16" s="318"/>
      <c r="MWC16" s="318"/>
      <c r="MWD16" s="318"/>
      <c r="MWE16" s="318"/>
      <c r="MWF16" s="318"/>
      <c r="MWG16" s="318"/>
      <c r="MWH16" s="318"/>
      <c r="MWI16" s="318"/>
      <c r="MWJ16" s="318"/>
      <c r="MWK16" s="318"/>
      <c r="MWL16" s="318"/>
      <c r="MWM16" s="318"/>
      <c r="MWN16" s="318"/>
      <c r="MWO16" s="318"/>
      <c r="MWP16" s="318"/>
      <c r="MWQ16" s="318"/>
      <c r="MWR16" s="318"/>
      <c r="MWS16" s="318"/>
      <c r="MWT16" s="318"/>
      <c r="MWU16" s="318"/>
      <c r="MWV16" s="318"/>
      <c r="MWW16" s="318"/>
      <c r="MWX16" s="318"/>
      <c r="MWY16" s="318"/>
      <c r="MWZ16" s="318"/>
      <c r="MXA16" s="318"/>
      <c r="MXB16" s="318"/>
      <c r="MXC16" s="318"/>
      <c r="MXD16" s="318"/>
      <c r="MXE16" s="318"/>
      <c r="MXF16" s="318"/>
      <c r="MXG16" s="318"/>
      <c r="MXH16" s="318"/>
      <c r="MXI16" s="318"/>
      <c r="MXJ16" s="318"/>
      <c r="MXK16" s="318"/>
      <c r="MXL16" s="318"/>
      <c r="MXM16" s="318"/>
      <c r="MXN16" s="318"/>
      <c r="MXO16" s="318"/>
      <c r="MXP16" s="318"/>
      <c r="MXQ16" s="318"/>
      <c r="MXR16" s="318"/>
      <c r="MXS16" s="318"/>
      <c r="MXT16" s="318"/>
      <c r="MXU16" s="318"/>
      <c r="MXV16" s="318"/>
      <c r="MXW16" s="318"/>
      <c r="MXX16" s="318"/>
      <c r="MXY16" s="318"/>
      <c r="MXZ16" s="318"/>
      <c r="MYA16" s="318"/>
      <c r="MYB16" s="318"/>
      <c r="MYC16" s="318"/>
      <c r="MYD16" s="318"/>
      <c r="MYE16" s="318"/>
      <c r="MYF16" s="318"/>
      <c r="MYG16" s="318"/>
      <c r="MYH16" s="318"/>
      <c r="MYI16" s="318"/>
      <c r="MYJ16" s="318"/>
      <c r="MYK16" s="318"/>
      <c r="MYL16" s="318"/>
      <c r="MYM16" s="318"/>
      <c r="MYN16" s="318"/>
      <c r="MYO16" s="318"/>
      <c r="MYP16" s="318"/>
      <c r="MYQ16" s="318"/>
      <c r="MYR16" s="318"/>
      <c r="MYS16" s="318"/>
      <c r="MYT16" s="318"/>
      <c r="MYU16" s="318"/>
      <c r="MYV16" s="318"/>
      <c r="MYW16" s="318"/>
      <c r="MYX16" s="318"/>
      <c r="MYY16" s="318"/>
      <c r="MYZ16" s="318"/>
      <c r="MZA16" s="318"/>
      <c r="MZB16" s="318"/>
      <c r="MZC16" s="318"/>
      <c r="MZD16" s="318"/>
      <c r="MZE16" s="318"/>
      <c r="MZF16" s="318"/>
      <c r="MZG16" s="318"/>
      <c r="MZH16" s="318"/>
      <c r="MZI16" s="318"/>
      <c r="MZJ16" s="318"/>
      <c r="MZK16" s="318"/>
      <c r="MZL16" s="318"/>
      <c r="MZM16" s="318"/>
      <c r="MZN16" s="318"/>
      <c r="MZO16" s="318"/>
      <c r="MZP16" s="318"/>
      <c r="MZQ16" s="318"/>
      <c r="MZR16" s="318"/>
      <c r="MZS16" s="318"/>
      <c r="MZT16" s="318"/>
      <c r="MZU16" s="318"/>
      <c r="MZV16" s="318"/>
      <c r="MZW16" s="318"/>
      <c r="MZX16" s="318"/>
      <c r="MZY16" s="318"/>
      <c r="MZZ16" s="318"/>
      <c r="NAA16" s="318"/>
      <c r="NAB16" s="318"/>
      <c r="NAC16" s="318"/>
      <c r="NAD16" s="318"/>
      <c r="NAE16" s="318"/>
      <c r="NAF16" s="318"/>
      <c r="NAG16" s="318"/>
      <c r="NAH16" s="318"/>
      <c r="NAI16" s="318"/>
      <c r="NAJ16" s="318"/>
      <c r="NAK16" s="318"/>
      <c r="NAL16" s="318"/>
      <c r="NAM16" s="318"/>
      <c r="NAN16" s="318"/>
      <c r="NAO16" s="318"/>
      <c r="NAP16" s="318"/>
      <c r="NAQ16" s="318"/>
      <c r="NAR16" s="318"/>
      <c r="NAS16" s="318"/>
      <c r="NAT16" s="318"/>
      <c r="NAU16" s="318"/>
      <c r="NAV16" s="318"/>
      <c r="NAW16" s="318"/>
      <c r="NAX16" s="318"/>
      <c r="NAY16" s="318"/>
      <c r="NAZ16" s="318"/>
      <c r="NBA16" s="318"/>
      <c r="NBB16" s="318"/>
      <c r="NBC16" s="318"/>
      <c r="NBD16" s="318"/>
      <c r="NBE16" s="318"/>
      <c r="NBF16" s="318"/>
      <c r="NBG16" s="318"/>
      <c r="NBH16" s="318"/>
      <c r="NBI16" s="318"/>
      <c r="NBJ16" s="318"/>
      <c r="NBK16" s="318"/>
      <c r="NBL16" s="318"/>
      <c r="NBM16" s="318"/>
      <c r="NBN16" s="318"/>
      <c r="NBO16" s="318"/>
      <c r="NBP16" s="318"/>
      <c r="NBQ16" s="318"/>
      <c r="NBR16" s="318"/>
      <c r="NBS16" s="318"/>
      <c r="NBT16" s="318"/>
      <c r="NBU16" s="318"/>
      <c r="NBV16" s="318"/>
      <c r="NBW16" s="318"/>
      <c r="NBX16" s="318"/>
      <c r="NBY16" s="318"/>
      <c r="NBZ16" s="318"/>
      <c r="NCA16" s="318"/>
      <c r="NCB16" s="318"/>
      <c r="NCC16" s="318"/>
      <c r="NCD16" s="318"/>
      <c r="NCE16" s="318"/>
      <c r="NCF16" s="318"/>
      <c r="NCG16" s="318"/>
      <c r="NCH16" s="318"/>
      <c r="NCI16" s="318"/>
      <c r="NCJ16" s="318"/>
      <c r="NCK16" s="318"/>
      <c r="NCL16" s="318"/>
      <c r="NCM16" s="318"/>
      <c r="NCN16" s="318"/>
      <c r="NCO16" s="318"/>
      <c r="NCP16" s="318"/>
      <c r="NCQ16" s="318"/>
      <c r="NCR16" s="318"/>
      <c r="NCS16" s="318"/>
      <c r="NCT16" s="318"/>
      <c r="NCU16" s="318"/>
      <c r="NCV16" s="318"/>
      <c r="NCW16" s="318"/>
      <c r="NCX16" s="318"/>
      <c r="NCY16" s="318"/>
      <c r="NCZ16" s="318"/>
      <c r="NDA16" s="318"/>
      <c r="NDB16" s="318"/>
      <c r="NDC16" s="318"/>
      <c r="NDD16" s="318"/>
      <c r="NDE16" s="318"/>
      <c r="NDF16" s="318"/>
      <c r="NDG16" s="318"/>
      <c r="NDH16" s="318"/>
      <c r="NDI16" s="318"/>
      <c r="NDJ16" s="318"/>
      <c r="NDK16" s="318"/>
      <c r="NDL16" s="318"/>
      <c r="NDM16" s="318"/>
      <c r="NDN16" s="318"/>
      <c r="NDO16" s="318"/>
      <c r="NDP16" s="318"/>
      <c r="NDQ16" s="318"/>
      <c r="NDR16" s="318"/>
      <c r="NDS16" s="318"/>
      <c r="NDT16" s="318"/>
      <c r="NDU16" s="318"/>
      <c r="NDV16" s="318"/>
      <c r="NDW16" s="318"/>
      <c r="NDX16" s="318"/>
      <c r="NDY16" s="318"/>
      <c r="NDZ16" s="318"/>
      <c r="NEA16" s="318"/>
      <c r="NEB16" s="318"/>
      <c r="NEC16" s="318"/>
      <c r="NED16" s="318"/>
      <c r="NEE16" s="318"/>
      <c r="NEF16" s="318"/>
      <c r="NEG16" s="318"/>
      <c r="NEH16" s="318"/>
      <c r="NEI16" s="318"/>
      <c r="NEJ16" s="318"/>
      <c r="NEK16" s="318"/>
      <c r="NEL16" s="318"/>
      <c r="NEM16" s="318"/>
      <c r="NEN16" s="318"/>
      <c r="NEO16" s="318"/>
      <c r="NEP16" s="318"/>
      <c r="NEQ16" s="318"/>
      <c r="NER16" s="318"/>
      <c r="NES16" s="318"/>
      <c r="NET16" s="318"/>
      <c r="NEU16" s="318"/>
      <c r="NEV16" s="318"/>
      <c r="NEW16" s="318"/>
      <c r="NEX16" s="318"/>
      <c r="NEY16" s="318"/>
      <c r="NEZ16" s="318"/>
      <c r="NFA16" s="318"/>
      <c r="NFB16" s="318"/>
      <c r="NFC16" s="318"/>
      <c r="NFD16" s="318"/>
      <c r="NFE16" s="318"/>
      <c r="NFF16" s="318"/>
      <c r="NFG16" s="318"/>
      <c r="NFH16" s="318"/>
      <c r="NFI16" s="318"/>
      <c r="NFJ16" s="318"/>
      <c r="NFK16" s="318"/>
      <c r="NFL16" s="318"/>
      <c r="NFM16" s="318"/>
      <c r="NFN16" s="318"/>
      <c r="NFO16" s="318"/>
      <c r="NFP16" s="318"/>
      <c r="NFQ16" s="318"/>
      <c r="NFR16" s="318"/>
      <c r="NFS16" s="318"/>
      <c r="NFT16" s="318"/>
      <c r="NFU16" s="318"/>
      <c r="NFV16" s="318"/>
      <c r="NFW16" s="318"/>
      <c r="NFX16" s="318"/>
      <c r="NFY16" s="318"/>
      <c r="NFZ16" s="318"/>
      <c r="NGA16" s="318"/>
      <c r="NGB16" s="318"/>
      <c r="NGC16" s="318"/>
      <c r="NGD16" s="318"/>
      <c r="NGE16" s="318"/>
      <c r="NGF16" s="318"/>
      <c r="NGG16" s="318"/>
      <c r="NGH16" s="318"/>
      <c r="NGI16" s="318"/>
      <c r="NGJ16" s="318"/>
      <c r="NGK16" s="318"/>
      <c r="NGL16" s="318"/>
      <c r="NGM16" s="318"/>
      <c r="NGN16" s="318"/>
      <c r="NGO16" s="318"/>
      <c r="NGP16" s="318"/>
      <c r="NGQ16" s="318"/>
      <c r="NGR16" s="318"/>
      <c r="NGS16" s="318"/>
      <c r="NGT16" s="318"/>
      <c r="NGU16" s="318"/>
      <c r="NGV16" s="318"/>
      <c r="NGW16" s="318"/>
      <c r="NGX16" s="318"/>
      <c r="NGY16" s="318"/>
      <c r="NGZ16" s="318"/>
      <c r="NHA16" s="318"/>
      <c r="NHB16" s="318"/>
      <c r="NHC16" s="318"/>
      <c r="NHD16" s="318"/>
      <c r="NHE16" s="318"/>
      <c r="NHF16" s="318"/>
      <c r="NHG16" s="318"/>
      <c r="NHH16" s="318"/>
      <c r="NHI16" s="318"/>
      <c r="NHJ16" s="318"/>
      <c r="NHK16" s="318"/>
      <c r="NHL16" s="318"/>
      <c r="NHM16" s="318"/>
      <c r="NHN16" s="318"/>
      <c r="NHO16" s="318"/>
      <c r="NHP16" s="318"/>
      <c r="NHQ16" s="318"/>
      <c r="NHR16" s="318"/>
      <c r="NHS16" s="318"/>
      <c r="NHT16" s="318"/>
      <c r="NHU16" s="318"/>
      <c r="NHV16" s="318"/>
      <c r="NHW16" s="318"/>
      <c r="NHX16" s="318"/>
      <c r="NHY16" s="318"/>
      <c r="NHZ16" s="318"/>
      <c r="NIA16" s="318"/>
      <c r="NIB16" s="318"/>
      <c r="NIC16" s="318"/>
      <c r="NID16" s="318"/>
      <c r="NIE16" s="318"/>
      <c r="NIF16" s="318"/>
      <c r="NIG16" s="318"/>
      <c r="NIH16" s="318"/>
      <c r="NII16" s="318"/>
      <c r="NIJ16" s="318"/>
      <c r="NIK16" s="318"/>
      <c r="NIL16" s="318"/>
      <c r="NIM16" s="318"/>
      <c r="NIN16" s="318"/>
      <c r="NIO16" s="318"/>
      <c r="NIP16" s="318"/>
      <c r="NIQ16" s="318"/>
      <c r="NIR16" s="318"/>
      <c r="NIS16" s="318"/>
      <c r="NIT16" s="318"/>
      <c r="NIU16" s="318"/>
      <c r="NIV16" s="318"/>
      <c r="NIW16" s="318"/>
      <c r="NIX16" s="318"/>
      <c r="NIY16" s="318"/>
      <c r="NIZ16" s="318"/>
      <c r="NJA16" s="318"/>
      <c r="NJB16" s="318"/>
      <c r="NJC16" s="318"/>
      <c r="NJD16" s="318"/>
      <c r="NJE16" s="318"/>
      <c r="NJF16" s="318"/>
      <c r="NJG16" s="318"/>
      <c r="NJH16" s="318"/>
      <c r="NJI16" s="318"/>
      <c r="NJJ16" s="318"/>
      <c r="NJK16" s="318"/>
      <c r="NJL16" s="318"/>
      <c r="NJM16" s="318"/>
      <c r="NJN16" s="318"/>
      <c r="NJO16" s="318"/>
      <c r="NJP16" s="318"/>
      <c r="NJQ16" s="318"/>
      <c r="NJR16" s="318"/>
      <c r="NJS16" s="318"/>
      <c r="NJT16" s="318"/>
      <c r="NJU16" s="318"/>
      <c r="NJV16" s="318"/>
      <c r="NJW16" s="318"/>
      <c r="NJX16" s="318"/>
      <c r="NJY16" s="318"/>
      <c r="NJZ16" s="318"/>
      <c r="NKA16" s="318"/>
      <c r="NKB16" s="318"/>
      <c r="NKC16" s="318"/>
      <c r="NKD16" s="318"/>
      <c r="NKE16" s="318"/>
      <c r="NKF16" s="318"/>
      <c r="NKG16" s="318"/>
      <c r="NKH16" s="318"/>
      <c r="NKI16" s="318"/>
      <c r="NKJ16" s="318"/>
      <c r="NKK16" s="318"/>
      <c r="NKL16" s="318"/>
      <c r="NKM16" s="318"/>
      <c r="NKN16" s="318"/>
      <c r="NKO16" s="318"/>
      <c r="NKP16" s="318"/>
      <c r="NKQ16" s="318"/>
      <c r="NKR16" s="318"/>
      <c r="NKS16" s="318"/>
      <c r="NKT16" s="318"/>
      <c r="NKU16" s="318"/>
      <c r="NKV16" s="318"/>
      <c r="NKW16" s="318"/>
      <c r="NKX16" s="318"/>
      <c r="NKY16" s="318"/>
      <c r="NKZ16" s="318"/>
      <c r="NLA16" s="318"/>
      <c r="NLB16" s="318"/>
      <c r="NLC16" s="318"/>
      <c r="NLD16" s="318"/>
      <c r="NLE16" s="318"/>
      <c r="NLF16" s="318"/>
      <c r="NLG16" s="318"/>
      <c r="NLH16" s="318"/>
      <c r="NLI16" s="318"/>
      <c r="NLJ16" s="318"/>
      <c r="NLK16" s="318"/>
      <c r="NLL16" s="318"/>
      <c r="NLM16" s="318"/>
      <c r="NLN16" s="318"/>
      <c r="NLO16" s="318"/>
      <c r="NLP16" s="318"/>
      <c r="NLQ16" s="318"/>
      <c r="NLR16" s="318"/>
      <c r="NLS16" s="318"/>
      <c r="NLT16" s="318"/>
      <c r="NLU16" s="318"/>
      <c r="NLV16" s="318"/>
      <c r="NLW16" s="318"/>
      <c r="NLX16" s="318"/>
      <c r="NLY16" s="318"/>
      <c r="NLZ16" s="318"/>
      <c r="NMA16" s="318"/>
      <c r="NMB16" s="318"/>
      <c r="NMC16" s="318"/>
      <c r="NMD16" s="318"/>
      <c r="NME16" s="318"/>
      <c r="NMF16" s="318"/>
      <c r="NMG16" s="318"/>
      <c r="NMH16" s="318"/>
      <c r="NMI16" s="318"/>
      <c r="NMJ16" s="318"/>
      <c r="NMK16" s="318"/>
      <c r="NML16" s="318"/>
      <c r="NMM16" s="318"/>
      <c r="NMN16" s="318"/>
      <c r="NMO16" s="318"/>
      <c r="NMP16" s="318"/>
      <c r="NMQ16" s="318"/>
      <c r="NMR16" s="318"/>
      <c r="NMS16" s="318"/>
      <c r="NMT16" s="318"/>
      <c r="NMU16" s="318"/>
      <c r="NMV16" s="318"/>
      <c r="NMW16" s="318"/>
      <c r="NMX16" s="318"/>
      <c r="NMY16" s="318"/>
      <c r="NMZ16" s="318"/>
      <c r="NNA16" s="318"/>
      <c r="NNB16" s="318"/>
      <c r="NNC16" s="318"/>
      <c r="NND16" s="318"/>
      <c r="NNE16" s="318"/>
      <c r="NNF16" s="318"/>
      <c r="NNG16" s="318"/>
      <c r="NNH16" s="318"/>
      <c r="NNI16" s="318"/>
      <c r="NNJ16" s="318"/>
      <c r="NNK16" s="318"/>
      <c r="NNL16" s="318"/>
      <c r="NNM16" s="318"/>
      <c r="NNN16" s="318"/>
      <c r="NNO16" s="318"/>
      <c r="NNP16" s="318"/>
      <c r="NNQ16" s="318"/>
      <c r="NNR16" s="318"/>
      <c r="NNS16" s="318"/>
      <c r="NNT16" s="318"/>
      <c r="NNU16" s="318"/>
      <c r="NNV16" s="318"/>
      <c r="NNW16" s="318"/>
      <c r="NNX16" s="318"/>
      <c r="NNY16" s="318"/>
      <c r="NNZ16" s="318"/>
      <c r="NOA16" s="318"/>
      <c r="NOB16" s="318"/>
      <c r="NOC16" s="318"/>
      <c r="NOD16" s="318"/>
      <c r="NOE16" s="318"/>
      <c r="NOF16" s="318"/>
      <c r="NOG16" s="318"/>
      <c r="NOH16" s="318"/>
      <c r="NOI16" s="318"/>
      <c r="NOJ16" s="318"/>
      <c r="NOK16" s="318"/>
      <c r="NOL16" s="318"/>
      <c r="NOM16" s="318"/>
      <c r="NON16" s="318"/>
      <c r="NOO16" s="318"/>
      <c r="NOP16" s="318"/>
      <c r="NOQ16" s="318"/>
      <c r="NOR16" s="318"/>
      <c r="NOS16" s="318"/>
      <c r="NOT16" s="318"/>
      <c r="NOU16" s="318"/>
      <c r="NOV16" s="318"/>
      <c r="NOW16" s="318"/>
      <c r="NOX16" s="318"/>
      <c r="NOY16" s="318"/>
      <c r="NOZ16" s="318"/>
      <c r="NPA16" s="318"/>
      <c r="NPB16" s="318"/>
      <c r="NPC16" s="318"/>
      <c r="NPD16" s="318"/>
      <c r="NPE16" s="318"/>
      <c r="NPF16" s="318"/>
      <c r="NPG16" s="318"/>
      <c r="NPH16" s="318"/>
      <c r="NPI16" s="318"/>
      <c r="NPJ16" s="318"/>
      <c r="NPK16" s="318"/>
      <c r="NPL16" s="318"/>
      <c r="NPM16" s="318"/>
      <c r="NPN16" s="318"/>
      <c r="NPO16" s="318"/>
      <c r="NPP16" s="318"/>
      <c r="NPQ16" s="318"/>
      <c r="NPR16" s="318"/>
      <c r="NPS16" s="318"/>
      <c r="NPT16" s="318"/>
      <c r="NPU16" s="318"/>
      <c r="NPV16" s="318"/>
      <c r="NPW16" s="318"/>
      <c r="NPX16" s="318"/>
      <c r="NPY16" s="318"/>
      <c r="NPZ16" s="318"/>
      <c r="NQA16" s="318"/>
      <c r="NQB16" s="318"/>
      <c r="NQC16" s="318"/>
      <c r="NQD16" s="318"/>
      <c r="NQE16" s="318"/>
      <c r="NQF16" s="318"/>
      <c r="NQG16" s="318"/>
      <c r="NQH16" s="318"/>
      <c r="NQI16" s="318"/>
      <c r="NQJ16" s="318"/>
      <c r="NQK16" s="318"/>
      <c r="NQL16" s="318"/>
      <c r="NQM16" s="318"/>
      <c r="NQN16" s="318"/>
      <c r="NQO16" s="318"/>
      <c r="NQP16" s="318"/>
      <c r="NQQ16" s="318"/>
      <c r="NQR16" s="318"/>
      <c r="NQS16" s="318"/>
      <c r="NQT16" s="318"/>
      <c r="NQU16" s="318"/>
      <c r="NQV16" s="318"/>
      <c r="NQW16" s="318"/>
      <c r="NQX16" s="318"/>
      <c r="NQY16" s="318"/>
      <c r="NQZ16" s="318"/>
      <c r="NRA16" s="318"/>
      <c r="NRB16" s="318"/>
      <c r="NRC16" s="318"/>
      <c r="NRD16" s="318"/>
      <c r="NRE16" s="318"/>
      <c r="NRF16" s="318"/>
      <c r="NRG16" s="318"/>
      <c r="NRH16" s="318"/>
      <c r="NRI16" s="318"/>
      <c r="NRJ16" s="318"/>
      <c r="NRK16" s="318"/>
      <c r="NRL16" s="318"/>
      <c r="NRM16" s="318"/>
      <c r="NRN16" s="318"/>
      <c r="NRO16" s="318"/>
      <c r="NRP16" s="318"/>
      <c r="NRQ16" s="318"/>
      <c r="NRR16" s="318"/>
      <c r="NRS16" s="318"/>
      <c r="NRT16" s="318"/>
      <c r="NRU16" s="318"/>
      <c r="NRV16" s="318"/>
      <c r="NRW16" s="318"/>
      <c r="NRX16" s="318"/>
      <c r="NRY16" s="318"/>
      <c r="NRZ16" s="318"/>
      <c r="NSA16" s="318"/>
      <c r="NSB16" s="318"/>
      <c r="NSC16" s="318"/>
      <c r="NSD16" s="318"/>
      <c r="NSE16" s="318"/>
      <c r="NSF16" s="318"/>
      <c r="NSG16" s="318"/>
      <c r="NSH16" s="318"/>
      <c r="NSI16" s="318"/>
      <c r="NSJ16" s="318"/>
      <c r="NSK16" s="318"/>
      <c r="NSL16" s="318"/>
      <c r="NSM16" s="318"/>
      <c r="NSN16" s="318"/>
      <c r="NSO16" s="318"/>
      <c r="NSP16" s="318"/>
      <c r="NSQ16" s="318"/>
      <c r="NSR16" s="318"/>
      <c r="NSS16" s="318"/>
      <c r="NST16" s="318"/>
      <c r="NSU16" s="318"/>
      <c r="NSV16" s="318"/>
      <c r="NSW16" s="318"/>
      <c r="NSX16" s="318"/>
      <c r="NSY16" s="318"/>
      <c r="NSZ16" s="318"/>
      <c r="NTA16" s="318"/>
      <c r="NTB16" s="318"/>
      <c r="NTC16" s="318"/>
      <c r="NTD16" s="318"/>
      <c r="NTE16" s="318"/>
      <c r="NTF16" s="318"/>
      <c r="NTG16" s="318"/>
      <c r="NTH16" s="318"/>
      <c r="NTI16" s="318"/>
      <c r="NTJ16" s="318"/>
      <c r="NTK16" s="318"/>
      <c r="NTL16" s="318"/>
      <c r="NTM16" s="318"/>
      <c r="NTN16" s="318"/>
      <c r="NTO16" s="318"/>
      <c r="NTP16" s="318"/>
      <c r="NTQ16" s="318"/>
      <c r="NTR16" s="318"/>
      <c r="NTS16" s="318"/>
      <c r="NTT16" s="318"/>
      <c r="NTU16" s="318"/>
      <c r="NTV16" s="318"/>
      <c r="NTW16" s="318"/>
      <c r="NTX16" s="318"/>
      <c r="NTY16" s="318"/>
      <c r="NTZ16" s="318"/>
      <c r="NUA16" s="318"/>
      <c r="NUB16" s="318"/>
      <c r="NUC16" s="318"/>
      <c r="NUD16" s="318"/>
      <c r="NUE16" s="318"/>
      <c r="NUF16" s="318"/>
      <c r="NUG16" s="318"/>
      <c r="NUH16" s="318"/>
      <c r="NUI16" s="318"/>
      <c r="NUJ16" s="318"/>
      <c r="NUK16" s="318"/>
      <c r="NUL16" s="318"/>
      <c r="NUM16" s="318"/>
      <c r="NUN16" s="318"/>
      <c r="NUO16" s="318"/>
      <c r="NUP16" s="318"/>
      <c r="NUQ16" s="318"/>
      <c r="NUR16" s="318"/>
      <c r="NUS16" s="318"/>
      <c r="NUT16" s="318"/>
      <c r="NUU16" s="318"/>
      <c r="NUV16" s="318"/>
      <c r="NUW16" s="318"/>
      <c r="NUX16" s="318"/>
      <c r="NUY16" s="318"/>
      <c r="NUZ16" s="318"/>
      <c r="NVA16" s="318"/>
      <c r="NVB16" s="318"/>
      <c r="NVC16" s="318"/>
      <c r="NVD16" s="318"/>
      <c r="NVE16" s="318"/>
      <c r="NVF16" s="318"/>
      <c r="NVG16" s="318"/>
      <c r="NVH16" s="318"/>
      <c r="NVI16" s="318"/>
      <c r="NVJ16" s="318"/>
      <c r="NVK16" s="318"/>
      <c r="NVL16" s="318"/>
      <c r="NVM16" s="318"/>
      <c r="NVN16" s="318"/>
      <c r="NVO16" s="318"/>
      <c r="NVP16" s="318"/>
      <c r="NVQ16" s="318"/>
      <c r="NVR16" s="318"/>
      <c r="NVS16" s="318"/>
      <c r="NVT16" s="318"/>
      <c r="NVU16" s="318"/>
      <c r="NVV16" s="318"/>
      <c r="NVW16" s="318"/>
      <c r="NVX16" s="318"/>
      <c r="NVY16" s="318"/>
      <c r="NVZ16" s="318"/>
      <c r="NWA16" s="318"/>
      <c r="NWB16" s="318"/>
      <c r="NWC16" s="318"/>
      <c r="NWD16" s="318"/>
      <c r="NWE16" s="318"/>
      <c r="NWF16" s="318"/>
      <c r="NWG16" s="318"/>
      <c r="NWH16" s="318"/>
      <c r="NWI16" s="318"/>
      <c r="NWJ16" s="318"/>
      <c r="NWK16" s="318"/>
      <c r="NWL16" s="318"/>
      <c r="NWM16" s="318"/>
      <c r="NWN16" s="318"/>
      <c r="NWO16" s="318"/>
      <c r="NWP16" s="318"/>
      <c r="NWQ16" s="318"/>
      <c r="NWR16" s="318"/>
      <c r="NWS16" s="318"/>
      <c r="NWT16" s="318"/>
      <c r="NWU16" s="318"/>
      <c r="NWV16" s="318"/>
      <c r="NWW16" s="318"/>
      <c r="NWX16" s="318"/>
      <c r="NWY16" s="318"/>
      <c r="NWZ16" s="318"/>
      <c r="NXA16" s="318"/>
      <c r="NXB16" s="318"/>
      <c r="NXC16" s="318"/>
      <c r="NXD16" s="318"/>
      <c r="NXE16" s="318"/>
      <c r="NXF16" s="318"/>
      <c r="NXG16" s="318"/>
      <c r="NXH16" s="318"/>
      <c r="NXI16" s="318"/>
      <c r="NXJ16" s="318"/>
      <c r="NXK16" s="318"/>
      <c r="NXL16" s="318"/>
      <c r="NXM16" s="318"/>
      <c r="NXN16" s="318"/>
      <c r="NXO16" s="318"/>
      <c r="NXP16" s="318"/>
      <c r="NXQ16" s="318"/>
      <c r="NXR16" s="318"/>
      <c r="NXS16" s="318"/>
      <c r="NXT16" s="318"/>
      <c r="NXU16" s="318"/>
      <c r="NXV16" s="318"/>
      <c r="NXW16" s="318"/>
      <c r="NXX16" s="318"/>
      <c r="NXY16" s="318"/>
      <c r="NXZ16" s="318"/>
      <c r="NYA16" s="318"/>
      <c r="NYB16" s="318"/>
      <c r="NYC16" s="318"/>
      <c r="NYD16" s="318"/>
      <c r="NYE16" s="318"/>
      <c r="NYF16" s="318"/>
      <c r="NYG16" s="318"/>
      <c r="NYH16" s="318"/>
      <c r="NYI16" s="318"/>
      <c r="NYJ16" s="318"/>
      <c r="NYK16" s="318"/>
      <c r="NYL16" s="318"/>
      <c r="NYM16" s="318"/>
      <c r="NYN16" s="318"/>
      <c r="NYO16" s="318"/>
      <c r="NYP16" s="318"/>
      <c r="NYQ16" s="318"/>
      <c r="NYR16" s="318"/>
      <c r="NYS16" s="318"/>
      <c r="NYT16" s="318"/>
      <c r="NYU16" s="318"/>
      <c r="NYV16" s="318"/>
      <c r="NYW16" s="318"/>
      <c r="NYX16" s="318"/>
      <c r="NYY16" s="318"/>
      <c r="NYZ16" s="318"/>
      <c r="NZA16" s="318"/>
      <c r="NZB16" s="318"/>
      <c r="NZC16" s="318"/>
      <c r="NZD16" s="318"/>
      <c r="NZE16" s="318"/>
      <c r="NZF16" s="318"/>
      <c r="NZG16" s="318"/>
      <c r="NZH16" s="318"/>
      <c r="NZI16" s="318"/>
      <c r="NZJ16" s="318"/>
      <c r="NZK16" s="318"/>
      <c r="NZL16" s="318"/>
      <c r="NZM16" s="318"/>
      <c r="NZN16" s="318"/>
      <c r="NZO16" s="318"/>
      <c r="NZP16" s="318"/>
      <c r="NZQ16" s="318"/>
      <c r="NZR16" s="318"/>
      <c r="NZS16" s="318"/>
      <c r="NZT16" s="318"/>
      <c r="NZU16" s="318"/>
      <c r="NZV16" s="318"/>
      <c r="NZW16" s="318"/>
      <c r="NZX16" s="318"/>
      <c r="NZY16" s="318"/>
      <c r="NZZ16" s="318"/>
      <c r="OAA16" s="318"/>
      <c r="OAB16" s="318"/>
      <c r="OAC16" s="318"/>
      <c r="OAD16" s="318"/>
      <c r="OAE16" s="318"/>
      <c r="OAF16" s="318"/>
      <c r="OAG16" s="318"/>
      <c r="OAH16" s="318"/>
      <c r="OAI16" s="318"/>
      <c r="OAJ16" s="318"/>
      <c r="OAK16" s="318"/>
      <c r="OAL16" s="318"/>
      <c r="OAM16" s="318"/>
      <c r="OAN16" s="318"/>
      <c r="OAO16" s="318"/>
      <c r="OAP16" s="318"/>
      <c r="OAQ16" s="318"/>
      <c r="OAR16" s="318"/>
      <c r="OAS16" s="318"/>
      <c r="OAT16" s="318"/>
      <c r="OAU16" s="318"/>
      <c r="OAV16" s="318"/>
      <c r="OAW16" s="318"/>
      <c r="OAX16" s="318"/>
      <c r="OAY16" s="318"/>
      <c r="OAZ16" s="318"/>
      <c r="OBA16" s="318"/>
      <c r="OBB16" s="318"/>
      <c r="OBC16" s="318"/>
      <c r="OBD16" s="318"/>
      <c r="OBE16" s="318"/>
      <c r="OBF16" s="318"/>
      <c r="OBG16" s="318"/>
      <c r="OBH16" s="318"/>
      <c r="OBI16" s="318"/>
      <c r="OBJ16" s="318"/>
      <c r="OBK16" s="318"/>
      <c r="OBL16" s="318"/>
      <c r="OBM16" s="318"/>
      <c r="OBN16" s="318"/>
      <c r="OBO16" s="318"/>
      <c r="OBP16" s="318"/>
      <c r="OBQ16" s="318"/>
      <c r="OBR16" s="318"/>
      <c r="OBS16" s="318"/>
      <c r="OBT16" s="318"/>
      <c r="OBU16" s="318"/>
      <c r="OBV16" s="318"/>
      <c r="OBW16" s="318"/>
      <c r="OBX16" s="318"/>
      <c r="OBY16" s="318"/>
      <c r="OBZ16" s="318"/>
      <c r="OCA16" s="318"/>
      <c r="OCB16" s="318"/>
      <c r="OCC16" s="318"/>
      <c r="OCD16" s="318"/>
      <c r="OCE16" s="318"/>
      <c r="OCF16" s="318"/>
      <c r="OCG16" s="318"/>
      <c r="OCH16" s="318"/>
      <c r="OCI16" s="318"/>
      <c r="OCJ16" s="318"/>
      <c r="OCK16" s="318"/>
      <c r="OCL16" s="318"/>
      <c r="OCM16" s="318"/>
      <c r="OCN16" s="318"/>
      <c r="OCO16" s="318"/>
      <c r="OCP16" s="318"/>
      <c r="OCQ16" s="318"/>
      <c r="OCR16" s="318"/>
      <c r="OCS16" s="318"/>
      <c r="OCT16" s="318"/>
      <c r="OCU16" s="318"/>
      <c r="OCV16" s="318"/>
      <c r="OCW16" s="318"/>
      <c r="OCX16" s="318"/>
      <c r="OCY16" s="318"/>
      <c r="OCZ16" s="318"/>
      <c r="ODA16" s="318"/>
      <c r="ODB16" s="318"/>
      <c r="ODC16" s="318"/>
      <c r="ODD16" s="318"/>
      <c r="ODE16" s="318"/>
      <c r="ODF16" s="318"/>
      <c r="ODG16" s="318"/>
      <c r="ODH16" s="318"/>
      <c r="ODI16" s="318"/>
      <c r="ODJ16" s="318"/>
      <c r="ODK16" s="318"/>
      <c r="ODL16" s="318"/>
      <c r="ODM16" s="318"/>
      <c r="ODN16" s="318"/>
      <c r="ODO16" s="318"/>
      <c r="ODP16" s="318"/>
      <c r="ODQ16" s="318"/>
      <c r="ODR16" s="318"/>
      <c r="ODS16" s="318"/>
      <c r="ODT16" s="318"/>
      <c r="ODU16" s="318"/>
      <c r="ODV16" s="318"/>
      <c r="ODW16" s="318"/>
      <c r="ODX16" s="318"/>
      <c r="ODY16" s="318"/>
      <c r="ODZ16" s="318"/>
      <c r="OEA16" s="318"/>
      <c r="OEB16" s="318"/>
      <c r="OEC16" s="318"/>
      <c r="OED16" s="318"/>
      <c r="OEE16" s="318"/>
      <c r="OEF16" s="318"/>
      <c r="OEG16" s="318"/>
      <c r="OEH16" s="318"/>
      <c r="OEI16" s="318"/>
      <c r="OEJ16" s="318"/>
      <c r="OEK16" s="318"/>
      <c r="OEL16" s="318"/>
      <c r="OEM16" s="318"/>
      <c r="OEN16" s="318"/>
      <c r="OEO16" s="318"/>
      <c r="OEP16" s="318"/>
      <c r="OEQ16" s="318"/>
      <c r="OER16" s="318"/>
      <c r="OES16" s="318"/>
      <c r="OET16" s="318"/>
      <c r="OEU16" s="318"/>
      <c r="OEV16" s="318"/>
      <c r="OEW16" s="318"/>
      <c r="OEX16" s="318"/>
      <c r="OEY16" s="318"/>
      <c r="OEZ16" s="318"/>
      <c r="OFA16" s="318"/>
      <c r="OFB16" s="318"/>
      <c r="OFC16" s="318"/>
      <c r="OFD16" s="318"/>
      <c r="OFE16" s="318"/>
      <c r="OFF16" s="318"/>
      <c r="OFG16" s="318"/>
      <c r="OFH16" s="318"/>
      <c r="OFI16" s="318"/>
      <c r="OFJ16" s="318"/>
      <c r="OFK16" s="318"/>
      <c r="OFL16" s="318"/>
      <c r="OFM16" s="318"/>
      <c r="OFN16" s="318"/>
      <c r="OFO16" s="318"/>
      <c r="OFP16" s="318"/>
      <c r="OFQ16" s="318"/>
      <c r="OFR16" s="318"/>
      <c r="OFS16" s="318"/>
      <c r="OFT16" s="318"/>
      <c r="OFU16" s="318"/>
      <c r="OFV16" s="318"/>
      <c r="OFW16" s="318"/>
      <c r="OFX16" s="318"/>
      <c r="OFY16" s="318"/>
      <c r="OFZ16" s="318"/>
      <c r="OGA16" s="318"/>
      <c r="OGB16" s="318"/>
      <c r="OGC16" s="318"/>
      <c r="OGD16" s="318"/>
      <c r="OGE16" s="318"/>
      <c r="OGF16" s="318"/>
      <c r="OGG16" s="318"/>
      <c r="OGH16" s="318"/>
      <c r="OGI16" s="318"/>
      <c r="OGJ16" s="318"/>
      <c r="OGK16" s="318"/>
      <c r="OGL16" s="318"/>
      <c r="OGM16" s="318"/>
      <c r="OGN16" s="318"/>
      <c r="OGO16" s="318"/>
      <c r="OGP16" s="318"/>
      <c r="OGQ16" s="318"/>
      <c r="OGR16" s="318"/>
      <c r="OGS16" s="318"/>
      <c r="OGT16" s="318"/>
      <c r="OGU16" s="318"/>
      <c r="OGV16" s="318"/>
      <c r="OGW16" s="318"/>
      <c r="OGX16" s="318"/>
      <c r="OGY16" s="318"/>
      <c r="OGZ16" s="318"/>
      <c r="OHA16" s="318"/>
      <c r="OHB16" s="318"/>
      <c r="OHC16" s="318"/>
      <c r="OHD16" s="318"/>
      <c r="OHE16" s="318"/>
      <c r="OHF16" s="318"/>
      <c r="OHG16" s="318"/>
      <c r="OHH16" s="318"/>
      <c r="OHI16" s="318"/>
      <c r="OHJ16" s="318"/>
      <c r="OHK16" s="318"/>
      <c r="OHL16" s="318"/>
      <c r="OHM16" s="318"/>
      <c r="OHN16" s="318"/>
      <c r="OHO16" s="318"/>
      <c r="OHP16" s="318"/>
      <c r="OHQ16" s="318"/>
      <c r="OHR16" s="318"/>
      <c r="OHS16" s="318"/>
      <c r="OHT16" s="318"/>
      <c r="OHU16" s="318"/>
      <c r="OHV16" s="318"/>
      <c r="OHW16" s="318"/>
      <c r="OHX16" s="318"/>
      <c r="OHY16" s="318"/>
      <c r="OHZ16" s="318"/>
      <c r="OIA16" s="318"/>
      <c r="OIB16" s="318"/>
      <c r="OIC16" s="318"/>
      <c r="OID16" s="318"/>
      <c r="OIE16" s="318"/>
      <c r="OIF16" s="318"/>
      <c r="OIG16" s="318"/>
      <c r="OIH16" s="318"/>
      <c r="OII16" s="318"/>
      <c r="OIJ16" s="318"/>
      <c r="OIK16" s="318"/>
      <c r="OIL16" s="318"/>
      <c r="OIM16" s="318"/>
      <c r="OIN16" s="318"/>
      <c r="OIO16" s="318"/>
      <c r="OIP16" s="318"/>
      <c r="OIQ16" s="318"/>
      <c r="OIR16" s="318"/>
      <c r="OIS16" s="318"/>
      <c r="OIT16" s="318"/>
      <c r="OIU16" s="318"/>
      <c r="OIV16" s="318"/>
      <c r="OIW16" s="318"/>
      <c r="OIX16" s="318"/>
      <c r="OIY16" s="318"/>
      <c r="OIZ16" s="318"/>
      <c r="OJA16" s="318"/>
      <c r="OJB16" s="318"/>
      <c r="OJC16" s="318"/>
      <c r="OJD16" s="318"/>
      <c r="OJE16" s="318"/>
      <c r="OJF16" s="318"/>
      <c r="OJG16" s="318"/>
      <c r="OJH16" s="318"/>
      <c r="OJI16" s="318"/>
      <c r="OJJ16" s="318"/>
      <c r="OJK16" s="318"/>
      <c r="OJL16" s="318"/>
      <c r="OJM16" s="318"/>
      <c r="OJN16" s="318"/>
      <c r="OJO16" s="318"/>
      <c r="OJP16" s="318"/>
      <c r="OJQ16" s="318"/>
      <c r="OJR16" s="318"/>
      <c r="OJS16" s="318"/>
      <c r="OJT16" s="318"/>
      <c r="OJU16" s="318"/>
      <c r="OJV16" s="318"/>
      <c r="OJW16" s="318"/>
      <c r="OJX16" s="318"/>
      <c r="OJY16" s="318"/>
      <c r="OJZ16" s="318"/>
      <c r="OKA16" s="318"/>
      <c r="OKB16" s="318"/>
      <c r="OKC16" s="318"/>
      <c r="OKD16" s="318"/>
      <c r="OKE16" s="318"/>
      <c r="OKF16" s="318"/>
      <c r="OKG16" s="318"/>
      <c r="OKH16" s="318"/>
      <c r="OKI16" s="318"/>
      <c r="OKJ16" s="318"/>
      <c r="OKK16" s="318"/>
      <c r="OKL16" s="318"/>
      <c r="OKM16" s="318"/>
      <c r="OKN16" s="318"/>
      <c r="OKO16" s="318"/>
      <c r="OKP16" s="318"/>
      <c r="OKQ16" s="318"/>
      <c r="OKR16" s="318"/>
      <c r="OKS16" s="318"/>
      <c r="OKT16" s="318"/>
      <c r="OKU16" s="318"/>
      <c r="OKV16" s="318"/>
      <c r="OKW16" s="318"/>
      <c r="OKX16" s="318"/>
      <c r="OKY16" s="318"/>
      <c r="OKZ16" s="318"/>
      <c r="OLA16" s="318"/>
      <c r="OLB16" s="318"/>
      <c r="OLC16" s="318"/>
      <c r="OLD16" s="318"/>
      <c r="OLE16" s="318"/>
      <c r="OLF16" s="318"/>
      <c r="OLG16" s="318"/>
      <c r="OLH16" s="318"/>
      <c r="OLI16" s="318"/>
      <c r="OLJ16" s="318"/>
      <c r="OLK16" s="318"/>
      <c r="OLL16" s="318"/>
      <c r="OLM16" s="318"/>
      <c r="OLN16" s="318"/>
      <c r="OLO16" s="318"/>
      <c r="OLP16" s="318"/>
      <c r="OLQ16" s="318"/>
      <c r="OLR16" s="318"/>
      <c r="OLS16" s="318"/>
      <c r="OLT16" s="318"/>
      <c r="OLU16" s="318"/>
      <c r="OLV16" s="318"/>
      <c r="OLW16" s="318"/>
      <c r="OLX16" s="318"/>
      <c r="OLY16" s="318"/>
      <c r="OLZ16" s="318"/>
      <c r="OMA16" s="318"/>
      <c r="OMB16" s="318"/>
      <c r="OMC16" s="318"/>
      <c r="OMD16" s="318"/>
      <c r="OME16" s="318"/>
      <c r="OMF16" s="318"/>
      <c r="OMG16" s="318"/>
      <c r="OMH16" s="318"/>
      <c r="OMI16" s="318"/>
      <c r="OMJ16" s="318"/>
      <c r="OMK16" s="318"/>
      <c r="OML16" s="318"/>
      <c r="OMM16" s="318"/>
      <c r="OMN16" s="318"/>
      <c r="OMO16" s="318"/>
      <c r="OMP16" s="318"/>
      <c r="OMQ16" s="318"/>
      <c r="OMR16" s="318"/>
      <c r="OMS16" s="318"/>
      <c r="OMT16" s="318"/>
      <c r="OMU16" s="318"/>
      <c r="OMV16" s="318"/>
      <c r="OMW16" s="318"/>
      <c r="OMX16" s="318"/>
      <c r="OMY16" s="318"/>
      <c r="OMZ16" s="318"/>
      <c r="ONA16" s="318"/>
      <c r="ONB16" s="318"/>
      <c r="ONC16" s="318"/>
      <c r="OND16" s="318"/>
      <c r="ONE16" s="318"/>
      <c r="ONF16" s="318"/>
      <c r="ONG16" s="318"/>
      <c r="ONH16" s="318"/>
      <c r="ONI16" s="318"/>
      <c r="ONJ16" s="318"/>
      <c r="ONK16" s="318"/>
      <c r="ONL16" s="318"/>
      <c r="ONM16" s="318"/>
      <c r="ONN16" s="318"/>
      <c r="ONO16" s="318"/>
      <c r="ONP16" s="318"/>
      <c r="ONQ16" s="318"/>
      <c r="ONR16" s="318"/>
      <c r="ONS16" s="318"/>
      <c r="ONT16" s="318"/>
      <c r="ONU16" s="318"/>
      <c r="ONV16" s="318"/>
      <c r="ONW16" s="318"/>
      <c r="ONX16" s="318"/>
      <c r="ONY16" s="318"/>
      <c r="ONZ16" s="318"/>
      <c r="OOA16" s="318"/>
      <c r="OOB16" s="318"/>
      <c r="OOC16" s="318"/>
      <c r="OOD16" s="318"/>
      <c r="OOE16" s="318"/>
      <c r="OOF16" s="318"/>
      <c r="OOG16" s="318"/>
      <c r="OOH16" s="318"/>
      <c r="OOI16" s="318"/>
      <c r="OOJ16" s="318"/>
      <c r="OOK16" s="318"/>
      <c r="OOL16" s="318"/>
      <c r="OOM16" s="318"/>
      <c r="OON16" s="318"/>
      <c r="OOO16" s="318"/>
      <c r="OOP16" s="318"/>
      <c r="OOQ16" s="318"/>
      <c r="OOR16" s="318"/>
      <c r="OOS16" s="318"/>
      <c r="OOT16" s="318"/>
      <c r="OOU16" s="318"/>
      <c r="OOV16" s="318"/>
      <c r="OOW16" s="318"/>
      <c r="OOX16" s="318"/>
      <c r="OOY16" s="318"/>
      <c r="OOZ16" s="318"/>
      <c r="OPA16" s="318"/>
      <c r="OPB16" s="318"/>
      <c r="OPC16" s="318"/>
      <c r="OPD16" s="318"/>
      <c r="OPE16" s="318"/>
      <c r="OPF16" s="318"/>
      <c r="OPG16" s="318"/>
      <c r="OPH16" s="318"/>
      <c r="OPI16" s="318"/>
      <c r="OPJ16" s="318"/>
      <c r="OPK16" s="318"/>
      <c r="OPL16" s="318"/>
      <c r="OPM16" s="318"/>
      <c r="OPN16" s="318"/>
      <c r="OPO16" s="318"/>
      <c r="OPP16" s="318"/>
      <c r="OPQ16" s="318"/>
      <c r="OPR16" s="318"/>
      <c r="OPS16" s="318"/>
      <c r="OPT16" s="318"/>
      <c r="OPU16" s="318"/>
      <c r="OPV16" s="318"/>
      <c r="OPW16" s="318"/>
      <c r="OPX16" s="318"/>
      <c r="OPY16" s="318"/>
      <c r="OPZ16" s="318"/>
      <c r="OQA16" s="318"/>
      <c r="OQB16" s="318"/>
      <c r="OQC16" s="318"/>
      <c r="OQD16" s="318"/>
      <c r="OQE16" s="318"/>
      <c r="OQF16" s="318"/>
      <c r="OQG16" s="318"/>
      <c r="OQH16" s="318"/>
      <c r="OQI16" s="318"/>
      <c r="OQJ16" s="318"/>
      <c r="OQK16" s="318"/>
      <c r="OQL16" s="318"/>
      <c r="OQM16" s="318"/>
      <c r="OQN16" s="318"/>
      <c r="OQO16" s="318"/>
      <c r="OQP16" s="318"/>
      <c r="OQQ16" s="318"/>
      <c r="OQR16" s="318"/>
      <c r="OQS16" s="318"/>
      <c r="OQT16" s="318"/>
      <c r="OQU16" s="318"/>
      <c r="OQV16" s="318"/>
      <c r="OQW16" s="318"/>
      <c r="OQX16" s="318"/>
      <c r="OQY16" s="318"/>
      <c r="OQZ16" s="318"/>
      <c r="ORA16" s="318"/>
      <c r="ORB16" s="318"/>
      <c r="ORC16" s="318"/>
      <c r="ORD16" s="318"/>
      <c r="ORE16" s="318"/>
      <c r="ORF16" s="318"/>
      <c r="ORG16" s="318"/>
      <c r="ORH16" s="318"/>
      <c r="ORI16" s="318"/>
      <c r="ORJ16" s="318"/>
      <c r="ORK16" s="318"/>
      <c r="ORL16" s="318"/>
      <c r="ORM16" s="318"/>
      <c r="ORN16" s="318"/>
      <c r="ORO16" s="318"/>
      <c r="ORP16" s="318"/>
      <c r="ORQ16" s="318"/>
      <c r="ORR16" s="318"/>
      <c r="ORS16" s="318"/>
      <c r="ORT16" s="318"/>
      <c r="ORU16" s="318"/>
      <c r="ORV16" s="318"/>
      <c r="ORW16" s="318"/>
      <c r="ORX16" s="318"/>
      <c r="ORY16" s="318"/>
      <c r="ORZ16" s="318"/>
      <c r="OSA16" s="318"/>
      <c r="OSB16" s="318"/>
      <c r="OSC16" s="318"/>
      <c r="OSD16" s="318"/>
      <c r="OSE16" s="318"/>
      <c r="OSF16" s="318"/>
      <c r="OSG16" s="318"/>
      <c r="OSH16" s="318"/>
      <c r="OSI16" s="318"/>
      <c r="OSJ16" s="318"/>
      <c r="OSK16" s="318"/>
      <c r="OSL16" s="318"/>
      <c r="OSM16" s="318"/>
      <c r="OSN16" s="318"/>
      <c r="OSO16" s="318"/>
      <c r="OSP16" s="318"/>
      <c r="OSQ16" s="318"/>
      <c r="OSR16" s="318"/>
      <c r="OSS16" s="318"/>
      <c r="OST16" s="318"/>
      <c r="OSU16" s="318"/>
      <c r="OSV16" s="318"/>
      <c r="OSW16" s="318"/>
      <c r="OSX16" s="318"/>
      <c r="OSY16" s="318"/>
      <c r="OSZ16" s="318"/>
      <c r="OTA16" s="318"/>
      <c r="OTB16" s="318"/>
      <c r="OTC16" s="318"/>
      <c r="OTD16" s="318"/>
      <c r="OTE16" s="318"/>
      <c r="OTF16" s="318"/>
      <c r="OTG16" s="318"/>
      <c r="OTH16" s="318"/>
      <c r="OTI16" s="318"/>
      <c r="OTJ16" s="318"/>
      <c r="OTK16" s="318"/>
      <c r="OTL16" s="318"/>
      <c r="OTM16" s="318"/>
      <c r="OTN16" s="318"/>
      <c r="OTO16" s="318"/>
      <c r="OTP16" s="318"/>
      <c r="OTQ16" s="318"/>
      <c r="OTR16" s="318"/>
      <c r="OTS16" s="318"/>
      <c r="OTT16" s="318"/>
      <c r="OTU16" s="318"/>
      <c r="OTV16" s="318"/>
      <c r="OTW16" s="318"/>
      <c r="OTX16" s="318"/>
      <c r="OTY16" s="318"/>
      <c r="OTZ16" s="318"/>
      <c r="OUA16" s="318"/>
      <c r="OUB16" s="318"/>
      <c r="OUC16" s="318"/>
      <c r="OUD16" s="318"/>
      <c r="OUE16" s="318"/>
      <c r="OUF16" s="318"/>
      <c r="OUG16" s="318"/>
      <c r="OUH16" s="318"/>
      <c r="OUI16" s="318"/>
      <c r="OUJ16" s="318"/>
      <c r="OUK16" s="318"/>
      <c r="OUL16" s="318"/>
      <c r="OUM16" s="318"/>
      <c r="OUN16" s="318"/>
      <c r="OUO16" s="318"/>
      <c r="OUP16" s="318"/>
      <c r="OUQ16" s="318"/>
      <c r="OUR16" s="318"/>
      <c r="OUS16" s="318"/>
      <c r="OUT16" s="318"/>
      <c r="OUU16" s="318"/>
      <c r="OUV16" s="318"/>
      <c r="OUW16" s="318"/>
      <c r="OUX16" s="318"/>
      <c r="OUY16" s="318"/>
      <c r="OUZ16" s="318"/>
      <c r="OVA16" s="318"/>
      <c r="OVB16" s="318"/>
      <c r="OVC16" s="318"/>
      <c r="OVD16" s="318"/>
      <c r="OVE16" s="318"/>
      <c r="OVF16" s="318"/>
      <c r="OVG16" s="318"/>
      <c r="OVH16" s="318"/>
      <c r="OVI16" s="318"/>
      <c r="OVJ16" s="318"/>
      <c r="OVK16" s="318"/>
      <c r="OVL16" s="318"/>
      <c r="OVM16" s="318"/>
      <c r="OVN16" s="318"/>
      <c r="OVO16" s="318"/>
      <c r="OVP16" s="318"/>
      <c r="OVQ16" s="318"/>
      <c r="OVR16" s="318"/>
      <c r="OVS16" s="318"/>
      <c r="OVT16" s="318"/>
      <c r="OVU16" s="318"/>
      <c r="OVV16" s="318"/>
      <c r="OVW16" s="318"/>
      <c r="OVX16" s="318"/>
      <c r="OVY16" s="318"/>
      <c r="OVZ16" s="318"/>
      <c r="OWA16" s="318"/>
      <c r="OWB16" s="318"/>
      <c r="OWC16" s="318"/>
      <c r="OWD16" s="318"/>
      <c r="OWE16" s="318"/>
      <c r="OWF16" s="318"/>
      <c r="OWG16" s="318"/>
      <c r="OWH16" s="318"/>
      <c r="OWI16" s="318"/>
      <c r="OWJ16" s="318"/>
      <c r="OWK16" s="318"/>
      <c r="OWL16" s="318"/>
      <c r="OWM16" s="318"/>
      <c r="OWN16" s="318"/>
      <c r="OWO16" s="318"/>
      <c r="OWP16" s="318"/>
      <c r="OWQ16" s="318"/>
      <c r="OWR16" s="318"/>
      <c r="OWS16" s="318"/>
      <c r="OWT16" s="318"/>
      <c r="OWU16" s="318"/>
      <c r="OWV16" s="318"/>
      <c r="OWW16" s="318"/>
      <c r="OWX16" s="318"/>
      <c r="OWY16" s="318"/>
      <c r="OWZ16" s="318"/>
      <c r="OXA16" s="318"/>
      <c r="OXB16" s="318"/>
      <c r="OXC16" s="318"/>
      <c r="OXD16" s="318"/>
      <c r="OXE16" s="318"/>
      <c r="OXF16" s="318"/>
      <c r="OXG16" s="318"/>
      <c r="OXH16" s="318"/>
      <c r="OXI16" s="318"/>
      <c r="OXJ16" s="318"/>
      <c r="OXK16" s="318"/>
      <c r="OXL16" s="318"/>
      <c r="OXM16" s="318"/>
      <c r="OXN16" s="318"/>
      <c r="OXO16" s="318"/>
      <c r="OXP16" s="318"/>
      <c r="OXQ16" s="318"/>
      <c r="OXR16" s="318"/>
      <c r="OXS16" s="318"/>
      <c r="OXT16" s="318"/>
      <c r="OXU16" s="318"/>
      <c r="OXV16" s="318"/>
      <c r="OXW16" s="318"/>
      <c r="OXX16" s="318"/>
      <c r="OXY16" s="318"/>
      <c r="OXZ16" s="318"/>
      <c r="OYA16" s="318"/>
      <c r="OYB16" s="318"/>
      <c r="OYC16" s="318"/>
      <c r="OYD16" s="318"/>
      <c r="OYE16" s="318"/>
      <c r="OYF16" s="318"/>
      <c r="OYG16" s="318"/>
      <c r="OYH16" s="318"/>
      <c r="OYI16" s="318"/>
      <c r="OYJ16" s="318"/>
      <c r="OYK16" s="318"/>
      <c r="OYL16" s="318"/>
      <c r="OYM16" s="318"/>
      <c r="OYN16" s="318"/>
      <c r="OYO16" s="318"/>
      <c r="OYP16" s="318"/>
      <c r="OYQ16" s="318"/>
      <c r="OYR16" s="318"/>
      <c r="OYS16" s="318"/>
      <c r="OYT16" s="318"/>
      <c r="OYU16" s="318"/>
      <c r="OYV16" s="318"/>
      <c r="OYW16" s="318"/>
      <c r="OYX16" s="318"/>
      <c r="OYY16" s="318"/>
      <c r="OYZ16" s="318"/>
      <c r="OZA16" s="318"/>
      <c r="OZB16" s="318"/>
      <c r="OZC16" s="318"/>
      <c r="OZD16" s="318"/>
      <c r="OZE16" s="318"/>
      <c r="OZF16" s="318"/>
      <c r="OZG16" s="318"/>
      <c r="OZH16" s="318"/>
      <c r="OZI16" s="318"/>
      <c r="OZJ16" s="318"/>
      <c r="OZK16" s="318"/>
      <c r="OZL16" s="318"/>
      <c r="OZM16" s="318"/>
      <c r="OZN16" s="318"/>
      <c r="OZO16" s="318"/>
      <c r="OZP16" s="318"/>
      <c r="OZQ16" s="318"/>
      <c r="OZR16" s="318"/>
      <c r="OZS16" s="318"/>
      <c r="OZT16" s="318"/>
      <c r="OZU16" s="318"/>
      <c r="OZV16" s="318"/>
      <c r="OZW16" s="318"/>
      <c r="OZX16" s="318"/>
      <c r="OZY16" s="318"/>
      <c r="OZZ16" s="318"/>
      <c r="PAA16" s="318"/>
      <c r="PAB16" s="318"/>
      <c r="PAC16" s="318"/>
      <c r="PAD16" s="318"/>
      <c r="PAE16" s="318"/>
      <c r="PAF16" s="318"/>
      <c r="PAG16" s="318"/>
      <c r="PAH16" s="318"/>
      <c r="PAI16" s="318"/>
      <c r="PAJ16" s="318"/>
      <c r="PAK16" s="318"/>
      <c r="PAL16" s="318"/>
      <c r="PAM16" s="318"/>
      <c r="PAN16" s="318"/>
      <c r="PAO16" s="318"/>
      <c r="PAP16" s="318"/>
      <c r="PAQ16" s="318"/>
      <c r="PAR16" s="318"/>
      <c r="PAS16" s="318"/>
      <c r="PAT16" s="318"/>
      <c r="PAU16" s="318"/>
      <c r="PAV16" s="318"/>
      <c r="PAW16" s="318"/>
      <c r="PAX16" s="318"/>
      <c r="PAY16" s="318"/>
      <c r="PAZ16" s="318"/>
      <c r="PBA16" s="318"/>
      <c r="PBB16" s="318"/>
      <c r="PBC16" s="318"/>
      <c r="PBD16" s="318"/>
      <c r="PBE16" s="318"/>
      <c r="PBF16" s="318"/>
      <c r="PBG16" s="318"/>
      <c r="PBH16" s="318"/>
      <c r="PBI16" s="318"/>
      <c r="PBJ16" s="318"/>
      <c r="PBK16" s="318"/>
      <c r="PBL16" s="318"/>
      <c r="PBM16" s="318"/>
      <c r="PBN16" s="318"/>
      <c r="PBO16" s="318"/>
      <c r="PBP16" s="318"/>
      <c r="PBQ16" s="318"/>
      <c r="PBR16" s="318"/>
      <c r="PBS16" s="318"/>
      <c r="PBT16" s="318"/>
      <c r="PBU16" s="318"/>
      <c r="PBV16" s="318"/>
      <c r="PBW16" s="318"/>
      <c r="PBX16" s="318"/>
      <c r="PBY16" s="318"/>
      <c r="PBZ16" s="318"/>
      <c r="PCA16" s="318"/>
      <c r="PCB16" s="318"/>
      <c r="PCC16" s="318"/>
      <c r="PCD16" s="318"/>
      <c r="PCE16" s="318"/>
      <c r="PCF16" s="318"/>
      <c r="PCG16" s="318"/>
      <c r="PCH16" s="318"/>
      <c r="PCI16" s="318"/>
      <c r="PCJ16" s="318"/>
      <c r="PCK16" s="318"/>
      <c r="PCL16" s="318"/>
      <c r="PCM16" s="318"/>
      <c r="PCN16" s="318"/>
      <c r="PCO16" s="318"/>
      <c r="PCP16" s="318"/>
      <c r="PCQ16" s="318"/>
      <c r="PCR16" s="318"/>
      <c r="PCS16" s="318"/>
      <c r="PCT16" s="318"/>
      <c r="PCU16" s="318"/>
      <c r="PCV16" s="318"/>
      <c r="PCW16" s="318"/>
      <c r="PCX16" s="318"/>
      <c r="PCY16" s="318"/>
      <c r="PCZ16" s="318"/>
      <c r="PDA16" s="318"/>
      <c r="PDB16" s="318"/>
      <c r="PDC16" s="318"/>
      <c r="PDD16" s="318"/>
      <c r="PDE16" s="318"/>
      <c r="PDF16" s="318"/>
      <c r="PDG16" s="318"/>
      <c r="PDH16" s="318"/>
      <c r="PDI16" s="318"/>
      <c r="PDJ16" s="318"/>
      <c r="PDK16" s="318"/>
      <c r="PDL16" s="318"/>
      <c r="PDM16" s="318"/>
      <c r="PDN16" s="318"/>
      <c r="PDO16" s="318"/>
      <c r="PDP16" s="318"/>
      <c r="PDQ16" s="318"/>
      <c r="PDR16" s="318"/>
      <c r="PDS16" s="318"/>
      <c r="PDT16" s="318"/>
      <c r="PDU16" s="318"/>
      <c r="PDV16" s="318"/>
      <c r="PDW16" s="318"/>
      <c r="PDX16" s="318"/>
      <c r="PDY16" s="318"/>
      <c r="PDZ16" s="318"/>
      <c r="PEA16" s="318"/>
      <c r="PEB16" s="318"/>
      <c r="PEC16" s="318"/>
      <c r="PED16" s="318"/>
      <c r="PEE16" s="318"/>
      <c r="PEF16" s="318"/>
      <c r="PEG16" s="318"/>
      <c r="PEH16" s="318"/>
      <c r="PEI16" s="318"/>
      <c r="PEJ16" s="318"/>
      <c r="PEK16" s="318"/>
      <c r="PEL16" s="318"/>
      <c r="PEM16" s="318"/>
      <c r="PEN16" s="318"/>
      <c r="PEO16" s="318"/>
      <c r="PEP16" s="318"/>
      <c r="PEQ16" s="318"/>
      <c r="PER16" s="318"/>
      <c r="PES16" s="318"/>
      <c r="PET16" s="318"/>
      <c r="PEU16" s="318"/>
      <c r="PEV16" s="318"/>
      <c r="PEW16" s="318"/>
      <c r="PEX16" s="318"/>
      <c r="PEY16" s="318"/>
      <c r="PEZ16" s="318"/>
      <c r="PFA16" s="318"/>
      <c r="PFB16" s="318"/>
      <c r="PFC16" s="318"/>
      <c r="PFD16" s="318"/>
      <c r="PFE16" s="318"/>
      <c r="PFF16" s="318"/>
      <c r="PFG16" s="318"/>
      <c r="PFH16" s="318"/>
      <c r="PFI16" s="318"/>
      <c r="PFJ16" s="318"/>
      <c r="PFK16" s="318"/>
      <c r="PFL16" s="318"/>
      <c r="PFM16" s="318"/>
      <c r="PFN16" s="318"/>
      <c r="PFO16" s="318"/>
      <c r="PFP16" s="318"/>
      <c r="PFQ16" s="318"/>
      <c r="PFR16" s="318"/>
      <c r="PFS16" s="318"/>
      <c r="PFT16" s="318"/>
      <c r="PFU16" s="318"/>
      <c r="PFV16" s="318"/>
      <c r="PFW16" s="318"/>
      <c r="PFX16" s="318"/>
      <c r="PFY16" s="318"/>
      <c r="PFZ16" s="318"/>
      <c r="PGA16" s="318"/>
      <c r="PGB16" s="318"/>
      <c r="PGC16" s="318"/>
      <c r="PGD16" s="318"/>
      <c r="PGE16" s="318"/>
      <c r="PGF16" s="318"/>
      <c r="PGG16" s="318"/>
      <c r="PGH16" s="318"/>
      <c r="PGI16" s="318"/>
      <c r="PGJ16" s="318"/>
      <c r="PGK16" s="318"/>
      <c r="PGL16" s="318"/>
      <c r="PGM16" s="318"/>
      <c r="PGN16" s="318"/>
      <c r="PGO16" s="318"/>
      <c r="PGP16" s="318"/>
      <c r="PGQ16" s="318"/>
      <c r="PGR16" s="318"/>
      <c r="PGS16" s="318"/>
      <c r="PGT16" s="318"/>
      <c r="PGU16" s="318"/>
      <c r="PGV16" s="318"/>
      <c r="PGW16" s="318"/>
      <c r="PGX16" s="318"/>
      <c r="PGY16" s="318"/>
      <c r="PGZ16" s="318"/>
      <c r="PHA16" s="318"/>
      <c r="PHB16" s="318"/>
      <c r="PHC16" s="318"/>
      <c r="PHD16" s="318"/>
      <c r="PHE16" s="318"/>
      <c r="PHF16" s="318"/>
      <c r="PHG16" s="318"/>
      <c r="PHH16" s="318"/>
      <c r="PHI16" s="318"/>
      <c r="PHJ16" s="318"/>
      <c r="PHK16" s="318"/>
      <c r="PHL16" s="318"/>
      <c r="PHM16" s="318"/>
      <c r="PHN16" s="318"/>
      <c r="PHO16" s="318"/>
      <c r="PHP16" s="318"/>
      <c r="PHQ16" s="318"/>
      <c r="PHR16" s="318"/>
      <c r="PHS16" s="318"/>
      <c r="PHT16" s="318"/>
      <c r="PHU16" s="318"/>
      <c r="PHV16" s="318"/>
      <c r="PHW16" s="318"/>
      <c r="PHX16" s="318"/>
      <c r="PHY16" s="318"/>
      <c r="PHZ16" s="318"/>
      <c r="PIA16" s="318"/>
      <c r="PIB16" s="318"/>
      <c r="PIC16" s="318"/>
      <c r="PID16" s="318"/>
      <c r="PIE16" s="318"/>
      <c r="PIF16" s="318"/>
      <c r="PIG16" s="318"/>
      <c r="PIH16" s="318"/>
      <c r="PII16" s="318"/>
      <c r="PIJ16" s="318"/>
      <c r="PIK16" s="318"/>
      <c r="PIL16" s="318"/>
      <c r="PIM16" s="318"/>
      <c r="PIN16" s="318"/>
      <c r="PIO16" s="318"/>
      <c r="PIP16" s="318"/>
      <c r="PIQ16" s="318"/>
      <c r="PIR16" s="318"/>
      <c r="PIS16" s="318"/>
      <c r="PIT16" s="318"/>
      <c r="PIU16" s="318"/>
      <c r="PIV16" s="318"/>
      <c r="PIW16" s="318"/>
      <c r="PIX16" s="318"/>
      <c r="PIY16" s="318"/>
      <c r="PIZ16" s="318"/>
      <c r="PJA16" s="318"/>
      <c r="PJB16" s="318"/>
      <c r="PJC16" s="318"/>
      <c r="PJD16" s="318"/>
      <c r="PJE16" s="318"/>
      <c r="PJF16" s="318"/>
      <c r="PJG16" s="318"/>
      <c r="PJH16" s="318"/>
      <c r="PJI16" s="318"/>
      <c r="PJJ16" s="318"/>
      <c r="PJK16" s="318"/>
      <c r="PJL16" s="318"/>
      <c r="PJM16" s="318"/>
      <c r="PJN16" s="318"/>
      <c r="PJO16" s="318"/>
      <c r="PJP16" s="318"/>
      <c r="PJQ16" s="318"/>
      <c r="PJR16" s="318"/>
      <c r="PJS16" s="318"/>
      <c r="PJT16" s="318"/>
      <c r="PJU16" s="318"/>
      <c r="PJV16" s="318"/>
      <c r="PJW16" s="318"/>
      <c r="PJX16" s="318"/>
      <c r="PJY16" s="318"/>
      <c r="PJZ16" s="318"/>
      <c r="PKA16" s="318"/>
      <c r="PKB16" s="318"/>
      <c r="PKC16" s="318"/>
      <c r="PKD16" s="318"/>
      <c r="PKE16" s="318"/>
      <c r="PKF16" s="318"/>
      <c r="PKG16" s="318"/>
      <c r="PKH16" s="318"/>
      <c r="PKI16" s="318"/>
      <c r="PKJ16" s="318"/>
      <c r="PKK16" s="318"/>
      <c r="PKL16" s="318"/>
      <c r="PKM16" s="318"/>
      <c r="PKN16" s="318"/>
      <c r="PKO16" s="318"/>
      <c r="PKP16" s="318"/>
      <c r="PKQ16" s="318"/>
      <c r="PKR16" s="318"/>
      <c r="PKS16" s="318"/>
      <c r="PKT16" s="318"/>
      <c r="PKU16" s="318"/>
      <c r="PKV16" s="318"/>
      <c r="PKW16" s="318"/>
      <c r="PKX16" s="318"/>
      <c r="PKY16" s="318"/>
      <c r="PKZ16" s="318"/>
      <c r="PLA16" s="318"/>
      <c r="PLB16" s="318"/>
      <c r="PLC16" s="318"/>
      <c r="PLD16" s="318"/>
      <c r="PLE16" s="318"/>
      <c r="PLF16" s="318"/>
      <c r="PLG16" s="318"/>
      <c r="PLH16" s="318"/>
      <c r="PLI16" s="318"/>
      <c r="PLJ16" s="318"/>
      <c r="PLK16" s="318"/>
      <c r="PLL16" s="318"/>
      <c r="PLM16" s="318"/>
      <c r="PLN16" s="318"/>
      <c r="PLO16" s="318"/>
      <c r="PLP16" s="318"/>
      <c r="PLQ16" s="318"/>
      <c r="PLR16" s="318"/>
      <c r="PLS16" s="318"/>
      <c r="PLT16" s="318"/>
      <c r="PLU16" s="318"/>
      <c r="PLV16" s="318"/>
      <c r="PLW16" s="318"/>
      <c r="PLX16" s="318"/>
      <c r="PLY16" s="318"/>
      <c r="PLZ16" s="318"/>
      <c r="PMA16" s="318"/>
      <c r="PMB16" s="318"/>
      <c r="PMC16" s="318"/>
      <c r="PMD16" s="318"/>
      <c r="PME16" s="318"/>
      <c r="PMF16" s="318"/>
      <c r="PMG16" s="318"/>
      <c r="PMH16" s="318"/>
      <c r="PMI16" s="318"/>
      <c r="PMJ16" s="318"/>
      <c r="PMK16" s="318"/>
      <c r="PML16" s="318"/>
      <c r="PMM16" s="318"/>
      <c r="PMN16" s="318"/>
      <c r="PMO16" s="318"/>
      <c r="PMP16" s="318"/>
      <c r="PMQ16" s="318"/>
      <c r="PMR16" s="318"/>
      <c r="PMS16" s="318"/>
      <c r="PMT16" s="318"/>
      <c r="PMU16" s="318"/>
      <c r="PMV16" s="318"/>
      <c r="PMW16" s="318"/>
      <c r="PMX16" s="318"/>
      <c r="PMY16" s="318"/>
      <c r="PMZ16" s="318"/>
      <c r="PNA16" s="318"/>
      <c r="PNB16" s="318"/>
      <c r="PNC16" s="318"/>
      <c r="PND16" s="318"/>
      <c r="PNE16" s="318"/>
      <c r="PNF16" s="318"/>
      <c r="PNG16" s="318"/>
      <c r="PNH16" s="318"/>
      <c r="PNI16" s="318"/>
      <c r="PNJ16" s="318"/>
      <c r="PNK16" s="318"/>
      <c r="PNL16" s="318"/>
      <c r="PNM16" s="318"/>
      <c r="PNN16" s="318"/>
      <c r="PNO16" s="318"/>
      <c r="PNP16" s="318"/>
      <c r="PNQ16" s="318"/>
      <c r="PNR16" s="318"/>
      <c r="PNS16" s="318"/>
      <c r="PNT16" s="318"/>
      <c r="PNU16" s="318"/>
      <c r="PNV16" s="318"/>
      <c r="PNW16" s="318"/>
      <c r="PNX16" s="318"/>
      <c r="PNY16" s="318"/>
      <c r="PNZ16" s="318"/>
      <c r="POA16" s="318"/>
      <c r="POB16" s="318"/>
      <c r="POC16" s="318"/>
      <c r="POD16" s="318"/>
      <c r="POE16" s="318"/>
      <c r="POF16" s="318"/>
      <c r="POG16" s="318"/>
      <c r="POH16" s="318"/>
      <c r="POI16" s="318"/>
      <c r="POJ16" s="318"/>
      <c r="POK16" s="318"/>
      <c r="POL16" s="318"/>
      <c r="POM16" s="318"/>
      <c r="PON16" s="318"/>
      <c r="POO16" s="318"/>
      <c r="POP16" s="318"/>
      <c r="POQ16" s="318"/>
      <c r="POR16" s="318"/>
      <c r="POS16" s="318"/>
      <c r="POT16" s="318"/>
      <c r="POU16" s="318"/>
      <c r="POV16" s="318"/>
      <c r="POW16" s="318"/>
      <c r="POX16" s="318"/>
      <c r="POY16" s="318"/>
      <c r="POZ16" s="318"/>
      <c r="PPA16" s="318"/>
      <c r="PPB16" s="318"/>
      <c r="PPC16" s="318"/>
      <c r="PPD16" s="318"/>
      <c r="PPE16" s="318"/>
      <c r="PPF16" s="318"/>
      <c r="PPG16" s="318"/>
      <c r="PPH16" s="318"/>
      <c r="PPI16" s="318"/>
      <c r="PPJ16" s="318"/>
      <c r="PPK16" s="318"/>
      <c r="PPL16" s="318"/>
      <c r="PPM16" s="318"/>
      <c r="PPN16" s="318"/>
      <c r="PPO16" s="318"/>
      <c r="PPP16" s="318"/>
      <c r="PPQ16" s="318"/>
      <c r="PPR16" s="318"/>
      <c r="PPS16" s="318"/>
      <c r="PPT16" s="318"/>
      <c r="PPU16" s="318"/>
      <c r="PPV16" s="318"/>
      <c r="PPW16" s="318"/>
      <c r="PPX16" s="318"/>
      <c r="PPY16" s="318"/>
      <c r="PPZ16" s="318"/>
      <c r="PQA16" s="318"/>
      <c r="PQB16" s="318"/>
      <c r="PQC16" s="318"/>
      <c r="PQD16" s="318"/>
      <c r="PQE16" s="318"/>
      <c r="PQF16" s="318"/>
      <c r="PQG16" s="318"/>
      <c r="PQH16" s="318"/>
      <c r="PQI16" s="318"/>
      <c r="PQJ16" s="318"/>
      <c r="PQK16" s="318"/>
      <c r="PQL16" s="318"/>
      <c r="PQM16" s="318"/>
      <c r="PQN16" s="318"/>
      <c r="PQO16" s="318"/>
      <c r="PQP16" s="318"/>
      <c r="PQQ16" s="318"/>
      <c r="PQR16" s="318"/>
      <c r="PQS16" s="318"/>
      <c r="PQT16" s="318"/>
      <c r="PQU16" s="318"/>
      <c r="PQV16" s="318"/>
      <c r="PQW16" s="318"/>
      <c r="PQX16" s="318"/>
      <c r="PQY16" s="318"/>
      <c r="PQZ16" s="318"/>
      <c r="PRA16" s="318"/>
      <c r="PRB16" s="318"/>
      <c r="PRC16" s="318"/>
      <c r="PRD16" s="318"/>
      <c r="PRE16" s="318"/>
      <c r="PRF16" s="318"/>
      <c r="PRG16" s="318"/>
      <c r="PRH16" s="318"/>
      <c r="PRI16" s="318"/>
      <c r="PRJ16" s="318"/>
      <c r="PRK16" s="318"/>
      <c r="PRL16" s="318"/>
      <c r="PRM16" s="318"/>
      <c r="PRN16" s="318"/>
      <c r="PRO16" s="318"/>
      <c r="PRP16" s="318"/>
      <c r="PRQ16" s="318"/>
      <c r="PRR16" s="318"/>
      <c r="PRS16" s="318"/>
      <c r="PRT16" s="318"/>
      <c r="PRU16" s="318"/>
      <c r="PRV16" s="318"/>
      <c r="PRW16" s="318"/>
      <c r="PRX16" s="318"/>
      <c r="PRY16" s="318"/>
      <c r="PRZ16" s="318"/>
      <c r="PSA16" s="318"/>
      <c r="PSB16" s="318"/>
      <c r="PSC16" s="318"/>
      <c r="PSD16" s="318"/>
      <c r="PSE16" s="318"/>
      <c r="PSF16" s="318"/>
      <c r="PSG16" s="318"/>
      <c r="PSH16" s="318"/>
      <c r="PSI16" s="318"/>
      <c r="PSJ16" s="318"/>
      <c r="PSK16" s="318"/>
      <c r="PSL16" s="318"/>
      <c r="PSM16" s="318"/>
      <c r="PSN16" s="318"/>
      <c r="PSO16" s="318"/>
      <c r="PSP16" s="318"/>
      <c r="PSQ16" s="318"/>
      <c r="PSR16" s="318"/>
      <c r="PSS16" s="318"/>
      <c r="PST16" s="318"/>
      <c r="PSU16" s="318"/>
      <c r="PSV16" s="318"/>
      <c r="PSW16" s="318"/>
      <c r="PSX16" s="318"/>
      <c r="PSY16" s="318"/>
      <c r="PSZ16" s="318"/>
      <c r="PTA16" s="318"/>
      <c r="PTB16" s="318"/>
      <c r="PTC16" s="318"/>
      <c r="PTD16" s="318"/>
      <c r="PTE16" s="318"/>
      <c r="PTF16" s="318"/>
      <c r="PTG16" s="318"/>
      <c r="PTH16" s="318"/>
      <c r="PTI16" s="318"/>
      <c r="PTJ16" s="318"/>
      <c r="PTK16" s="318"/>
      <c r="PTL16" s="318"/>
      <c r="PTM16" s="318"/>
      <c r="PTN16" s="318"/>
      <c r="PTO16" s="318"/>
      <c r="PTP16" s="318"/>
      <c r="PTQ16" s="318"/>
      <c r="PTR16" s="318"/>
      <c r="PTS16" s="318"/>
      <c r="PTT16" s="318"/>
      <c r="PTU16" s="318"/>
      <c r="PTV16" s="318"/>
      <c r="PTW16" s="318"/>
      <c r="PTX16" s="318"/>
      <c r="PTY16" s="318"/>
      <c r="PTZ16" s="318"/>
      <c r="PUA16" s="318"/>
      <c r="PUB16" s="318"/>
      <c r="PUC16" s="318"/>
      <c r="PUD16" s="318"/>
      <c r="PUE16" s="318"/>
      <c r="PUF16" s="318"/>
      <c r="PUG16" s="318"/>
      <c r="PUH16" s="318"/>
      <c r="PUI16" s="318"/>
      <c r="PUJ16" s="318"/>
      <c r="PUK16" s="318"/>
      <c r="PUL16" s="318"/>
      <c r="PUM16" s="318"/>
      <c r="PUN16" s="318"/>
      <c r="PUO16" s="318"/>
      <c r="PUP16" s="318"/>
      <c r="PUQ16" s="318"/>
      <c r="PUR16" s="318"/>
      <c r="PUS16" s="318"/>
      <c r="PUT16" s="318"/>
      <c r="PUU16" s="318"/>
      <c r="PUV16" s="318"/>
      <c r="PUW16" s="318"/>
      <c r="PUX16" s="318"/>
      <c r="PUY16" s="318"/>
      <c r="PUZ16" s="318"/>
      <c r="PVA16" s="318"/>
      <c r="PVB16" s="318"/>
      <c r="PVC16" s="318"/>
      <c r="PVD16" s="318"/>
      <c r="PVE16" s="318"/>
      <c r="PVF16" s="318"/>
      <c r="PVG16" s="318"/>
      <c r="PVH16" s="318"/>
      <c r="PVI16" s="318"/>
      <c r="PVJ16" s="318"/>
      <c r="PVK16" s="318"/>
      <c r="PVL16" s="318"/>
      <c r="PVM16" s="318"/>
      <c r="PVN16" s="318"/>
      <c r="PVO16" s="318"/>
      <c r="PVP16" s="318"/>
      <c r="PVQ16" s="318"/>
      <c r="PVR16" s="318"/>
      <c r="PVS16" s="318"/>
      <c r="PVT16" s="318"/>
      <c r="PVU16" s="318"/>
      <c r="PVV16" s="318"/>
      <c r="PVW16" s="318"/>
      <c r="PVX16" s="318"/>
      <c r="PVY16" s="318"/>
      <c r="PVZ16" s="318"/>
      <c r="PWA16" s="318"/>
      <c r="PWB16" s="318"/>
      <c r="PWC16" s="318"/>
      <c r="PWD16" s="318"/>
      <c r="PWE16" s="318"/>
      <c r="PWF16" s="318"/>
      <c r="PWG16" s="318"/>
      <c r="PWH16" s="318"/>
      <c r="PWI16" s="318"/>
      <c r="PWJ16" s="318"/>
      <c r="PWK16" s="318"/>
      <c r="PWL16" s="318"/>
      <c r="PWM16" s="318"/>
      <c r="PWN16" s="318"/>
      <c r="PWO16" s="318"/>
      <c r="PWP16" s="318"/>
      <c r="PWQ16" s="318"/>
      <c r="PWR16" s="318"/>
      <c r="PWS16" s="318"/>
      <c r="PWT16" s="318"/>
      <c r="PWU16" s="318"/>
      <c r="PWV16" s="318"/>
      <c r="PWW16" s="318"/>
      <c r="PWX16" s="318"/>
      <c r="PWY16" s="318"/>
      <c r="PWZ16" s="318"/>
      <c r="PXA16" s="318"/>
      <c r="PXB16" s="318"/>
      <c r="PXC16" s="318"/>
      <c r="PXD16" s="318"/>
      <c r="PXE16" s="318"/>
      <c r="PXF16" s="318"/>
      <c r="PXG16" s="318"/>
      <c r="PXH16" s="318"/>
      <c r="PXI16" s="318"/>
      <c r="PXJ16" s="318"/>
      <c r="PXK16" s="318"/>
      <c r="PXL16" s="318"/>
      <c r="PXM16" s="318"/>
      <c r="PXN16" s="318"/>
      <c r="PXO16" s="318"/>
      <c r="PXP16" s="318"/>
      <c r="PXQ16" s="318"/>
      <c r="PXR16" s="318"/>
      <c r="PXS16" s="318"/>
      <c r="PXT16" s="318"/>
      <c r="PXU16" s="318"/>
      <c r="PXV16" s="318"/>
      <c r="PXW16" s="318"/>
      <c r="PXX16" s="318"/>
      <c r="PXY16" s="318"/>
      <c r="PXZ16" s="318"/>
      <c r="PYA16" s="318"/>
      <c r="PYB16" s="318"/>
      <c r="PYC16" s="318"/>
      <c r="PYD16" s="318"/>
      <c r="PYE16" s="318"/>
      <c r="PYF16" s="318"/>
      <c r="PYG16" s="318"/>
      <c r="PYH16" s="318"/>
      <c r="PYI16" s="318"/>
      <c r="PYJ16" s="318"/>
      <c r="PYK16" s="318"/>
      <c r="PYL16" s="318"/>
      <c r="PYM16" s="318"/>
      <c r="PYN16" s="318"/>
      <c r="PYO16" s="318"/>
      <c r="PYP16" s="318"/>
      <c r="PYQ16" s="318"/>
      <c r="PYR16" s="318"/>
      <c r="PYS16" s="318"/>
      <c r="PYT16" s="318"/>
      <c r="PYU16" s="318"/>
      <c r="PYV16" s="318"/>
      <c r="PYW16" s="318"/>
      <c r="PYX16" s="318"/>
      <c r="PYY16" s="318"/>
      <c r="PYZ16" s="318"/>
      <c r="PZA16" s="318"/>
      <c r="PZB16" s="318"/>
      <c r="PZC16" s="318"/>
      <c r="PZD16" s="318"/>
      <c r="PZE16" s="318"/>
      <c r="PZF16" s="318"/>
      <c r="PZG16" s="318"/>
      <c r="PZH16" s="318"/>
      <c r="PZI16" s="318"/>
      <c r="PZJ16" s="318"/>
      <c r="PZK16" s="318"/>
      <c r="PZL16" s="318"/>
      <c r="PZM16" s="318"/>
      <c r="PZN16" s="318"/>
      <c r="PZO16" s="318"/>
      <c r="PZP16" s="318"/>
      <c r="PZQ16" s="318"/>
      <c r="PZR16" s="318"/>
      <c r="PZS16" s="318"/>
      <c r="PZT16" s="318"/>
      <c r="PZU16" s="318"/>
      <c r="PZV16" s="318"/>
      <c r="PZW16" s="318"/>
      <c r="PZX16" s="318"/>
      <c r="PZY16" s="318"/>
      <c r="PZZ16" s="318"/>
      <c r="QAA16" s="318"/>
      <c r="QAB16" s="318"/>
      <c r="QAC16" s="318"/>
      <c r="QAD16" s="318"/>
      <c r="QAE16" s="318"/>
      <c r="QAF16" s="318"/>
      <c r="QAG16" s="318"/>
      <c r="QAH16" s="318"/>
      <c r="QAI16" s="318"/>
      <c r="QAJ16" s="318"/>
      <c r="QAK16" s="318"/>
      <c r="QAL16" s="318"/>
      <c r="QAM16" s="318"/>
      <c r="QAN16" s="318"/>
      <c r="QAO16" s="318"/>
      <c r="QAP16" s="318"/>
      <c r="QAQ16" s="318"/>
      <c r="QAR16" s="318"/>
      <c r="QAS16" s="318"/>
      <c r="QAT16" s="318"/>
      <c r="QAU16" s="318"/>
      <c r="QAV16" s="318"/>
      <c r="QAW16" s="318"/>
      <c r="QAX16" s="318"/>
      <c r="QAY16" s="318"/>
      <c r="QAZ16" s="318"/>
      <c r="QBA16" s="318"/>
      <c r="QBB16" s="318"/>
      <c r="QBC16" s="318"/>
      <c r="QBD16" s="318"/>
      <c r="QBE16" s="318"/>
      <c r="QBF16" s="318"/>
      <c r="QBG16" s="318"/>
      <c r="QBH16" s="318"/>
      <c r="QBI16" s="318"/>
      <c r="QBJ16" s="318"/>
      <c r="QBK16" s="318"/>
      <c r="QBL16" s="318"/>
      <c r="QBM16" s="318"/>
      <c r="QBN16" s="318"/>
      <c r="QBO16" s="318"/>
      <c r="QBP16" s="318"/>
      <c r="QBQ16" s="318"/>
      <c r="QBR16" s="318"/>
      <c r="QBS16" s="318"/>
      <c r="QBT16" s="318"/>
      <c r="QBU16" s="318"/>
      <c r="QBV16" s="318"/>
      <c r="QBW16" s="318"/>
      <c r="QBX16" s="318"/>
      <c r="QBY16" s="318"/>
      <c r="QBZ16" s="318"/>
      <c r="QCA16" s="318"/>
      <c r="QCB16" s="318"/>
      <c r="QCC16" s="318"/>
      <c r="QCD16" s="318"/>
      <c r="QCE16" s="318"/>
      <c r="QCF16" s="318"/>
      <c r="QCG16" s="318"/>
      <c r="QCH16" s="318"/>
      <c r="QCI16" s="318"/>
      <c r="QCJ16" s="318"/>
      <c r="QCK16" s="318"/>
      <c r="QCL16" s="318"/>
      <c r="QCM16" s="318"/>
      <c r="QCN16" s="318"/>
      <c r="QCO16" s="318"/>
      <c r="QCP16" s="318"/>
      <c r="QCQ16" s="318"/>
      <c r="QCR16" s="318"/>
      <c r="QCS16" s="318"/>
      <c r="QCT16" s="318"/>
      <c r="QCU16" s="318"/>
      <c r="QCV16" s="318"/>
      <c r="QCW16" s="318"/>
      <c r="QCX16" s="318"/>
      <c r="QCY16" s="318"/>
      <c r="QCZ16" s="318"/>
      <c r="QDA16" s="318"/>
      <c r="QDB16" s="318"/>
      <c r="QDC16" s="318"/>
      <c r="QDD16" s="318"/>
      <c r="QDE16" s="318"/>
      <c r="QDF16" s="318"/>
      <c r="QDG16" s="318"/>
      <c r="QDH16" s="318"/>
      <c r="QDI16" s="318"/>
      <c r="QDJ16" s="318"/>
      <c r="QDK16" s="318"/>
      <c r="QDL16" s="318"/>
      <c r="QDM16" s="318"/>
      <c r="QDN16" s="318"/>
      <c r="QDO16" s="318"/>
      <c r="QDP16" s="318"/>
      <c r="QDQ16" s="318"/>
      <c r="QDR16" s="318"/>
      <c r="QDS16" s="318"/>
      <c r="QDT16" s="318"/>
      <c r="QDU16" s="318"/>
      <c r="QDV16" s="318"/>
      <c r="QDW16" s="318"/>
      <c r="QDX16" s="318"/>
      <c r="QDY16" s="318"/>
      <c r="QDZ16" s="318"/>
      <c r="QEA16" s="318"/>
      <c r="QEB16" s="318"/>
      <c r="QEC16" s="318"/>
      <c r="QED16" s="318"/>
      <c r="QEE16" s="318"/>
      <c r="QEF16" s="318"/>
      <c r="QEG16" s="318"/>
      <c r="QEH16" s="318"/>
      <c r="QEI16" s="318"/>
      <c r="QEJ16" s="318"/>
      <c r="QEK16" s="318"/>
      <c r="QEL16" s="318"/>
      <c r="QEM16" s="318"/>
      <c r="QEN16" s="318"/>
      <c r="QEO16" s="318"/>
      <c r="QEP16" s="318"/>
      <c r="QEQ16" s="318"/>
      <c r="QER16" s="318"/>
      <c r="QES16" s="318"/>
      <c r="QET16" s="318"/>
      <c r="QEU16" s="318"/>
      <c r="QEV16" s="318"/>
      <c r="QEW16" s="318"/>
      <c r="QEX16" s="318"/>
      <c r="QEY16" s="318"/>
      <c r="QEZ16" s="318"/>
      <c r="QFA16" s="318"/>
      <c r="QFB16" s="318"/>
      <c r="QFC16" s="318"/>
      <c r="QFD16" s="318"/>
      <c r="QFE16" s="318"/>
      <c r="QFF16" s="318"/>
      <c r="QFG16" s="318"/>
      <c r="QFH16" s="318"/>
      <c r="QFI16" s="318"/>
      <c r="QFJ16" s="318"/>
      <c r="QFK16" s="318"/>
      <c r="QFL16" s="318"/>
      <c r="QFM16" s="318"/>
      <c r="QFN16" s="318"/>
      <c r="QFO16" s="318"/>
      <c r="QFP16" s="318"/>
      <c r="QFQ16" s="318"/>
      <c r="QFR16" s="318"/>
      <c r="QFS16" s="318"/>
      <c r="QFT16" s="318"/>
      <c r="QFU16" s="318"/>
      <c r="QFV16" s="318"/>
      <c r="QFW16" s="318"/>
      <c r="QFX16" s="318"/>
      <c r="QFY16" s="318"/>
      <c r="QFZ16" s="318"/>
      <c r="QGA16" s="318"/>
      <c r="QGB16" s="318"/>
      <c r="QGC16" s="318"/>
      <c r="QGD16" s="318"/>
      <c r="QGE16" s="318"/>
      <c r="QGF16" s="318"/>
      <c r="QGG16" s="318"/>
      <c r="QGH16" s="318"/>
      <c r="QGI16" s="318"/>
      <c r="QGJ16" s="318"/>
      <c r="QGK16" s="318"/>
      <c r="QGL16" s="318"/>
      <c r="QGM16" s="318"/>
      <c r="QGN16" s="318"/>
      <c r="QGO16" s="318"/>
      <c r="QGP16" s="318"/>
      <c r="QGQ16" s="318"/>
      <c r="QGR16" s="318"/>
      <c r="QGS16" s="318"/>
      <c r="QGT16" s="318"/>
      <c r="QGU16" s="318"/>
      <c r="QGV16" s="318"/>
      <c r="QGW16" s="318"/>
      <c r="QGX16" s="318"/>
      <c r="QGY16" s="318"/>
      <c r="QGZ16" s="318"/>
      <c r="QHA16" s="318"/>
      <c r="QHB16" s="318"/>
      <c r="QHC16" s="318"/>
      <c r="QHD16" s="318"/>
      <c r="QHE16" s="318"/>
      <c r="QHF16" s="318"/>
      <c r="QHG16" s="318"/>
      <c r="QHH16" s="318"/>
      <c r="QHI16" s="318"/>
      <c r="QHJ16" s="318"/>
      <c r="QHK16" s="318"/>
      <c r="QHL16" s="318"/>
      <c r="QHM16" s="318"/>
      <c r="QHN16" s="318"/>
      <c r="QHO16" s="318"/>
      <c r="QHP16" s="318"/>
      <c r="QHQ16" s="318"/>
      <c r="QHR16" s="318"/>
      <c r="QHS16" s="318"/>
      <c r="QHT16" s="318"/>
      <c r="QHU16" s="318"/>
      <c r="QHV16" s="318"/>
      <c r="QHW16" s="318"/>
      <c r="QHX16" s="318"/>
      <c r="QHY16" s="318"/>
      <c r="QHZ16" s="318"/>
      <c r="QIA16" s="318"/>
      <c r="QIB16" s="318"/>
      <c r="QIC16" s="318"/>
      <c r="QID16" s="318"/>
      <c r="QIE16" s="318"/>
      <c r="QIF16" s="318"/>
      <c r="QIG16" s="318"/>
      <c r="QIH16" s="318"/>
      <c r="QII16" s="318"/>
      <c r="QIJ16" s="318"/>
      <c r="QIK16" s="318"/>
      <c r="QIL16" s="318"/>
      <c r="QIM16" s="318"/>
      <c r="QIN16" s="318"/>
      <c r="QIO16" s="318"/>
      <c r="QIP16" s="318"/>
      <c r="QIQ16" s="318"/>
      <c r="QIR16" s="318"/>
      <c r="QIS16" s="318"/>
      <c r="QIT16" s="318"/>
      <c r="QIU16" s="318"/>
      <c r="QIV16" s="318"/>
      <c r="QIW16" s="318"/>
      <c r="QIX16" s="318"/>
      <c r="QIY16" s="318"/>
      <c r="QIZ16" s="318"/>
      <c r="QJA16" s="318"/>
      <c r="QJB16" s="318"/>
      <c r="QJC16" s="318"/>
      <c r="QJD16" s="318"/>
      <c r="QJE16" s="318"/>
      <c r="QJF16" s="318"/>
      <c r="QJG16" s="318"/>
      <c r="QJH16" s="318"/>
      <c r="QJI16" s="318"/>
      <c r="QJJ16" s="318"/>
      <c r="QJK16" s="318"/>
      <c r="QJL16" s="318"/>
      <c r="QJM16" s="318"/>
      <c r="QJN16" s="318"/>
      <c r="QJO16" s="318"/>
      <c r="QJP16" s="318"/>
      <c r="QJQ16" s="318"/>
      <c r="QJR16" s="318"/>
      <c r="QJS16" s="318"/>
      <c r="QJT16" s="318"/>
      <c r="QJU16" s="318"/>
      <c r="QJV16" s="318"/>
      <c r="QJW16" s="318"/>
      <c r="QJX16" s="318"/>
      <c r="QJY16" s="318"/>
      <c r="QJZ16" s="318"/>
      <c r="QKA16" s="318"/>
      <c r="QKB16" s="318"/>
      <c r="QKC16" s="318"/>
      <c r="QKD16" s="318"/>
      <c r="QKE16" s="318"/>
      <c r="QKF16" s="318"/>
      <c r="QKG16" s="318"/>
      <c r="QKH16" s="318"/>
      <c r="QKI16" s="318"/>
      <c r="QKJ16" s="318"/>
      <c r="QKK16" s="318"/>
      <c r="QKL16" s="318"/>
      <c r="QKM16" s="318"/>
      <c r="QKN16" s="318"/>
      <c r="QKO16" s="318"/>
      <c r="QKP16" s="318"/>
      <c r="QKQ16" s="318"/>
      <c r="QKR16" s="318"/>
      <c r="QKS16" s="318"/>
      <c r="QKT16" s="318"/>
      <c r="QKU16" s="318"/>
      <c r="QKV16" s="318"/>
      <c r="QKW16" s="318"/>
      <c r="QKX16" s="318"/>
      <c r="QKY16" s="318"/>
      <c r="QKZ16" s="318"/>
      <c r="QLA16" s="318"/>
      <c r="QLB16" s="318"/>
      <c r="QLC16" s="318"/>
      <c r="QLD16" s="318"/>
      <c r="QLE16" s="318"/>
      <c r="QLF16" s="318"/>
      <c r="QLG16" s="318"/>
      <c r="QLH16" s="318"/>
      <c r="QLI16" s="318"/>
      <c r="QLJ16" s="318"/>
      <c r="QLK16" s="318"/>
      <c r="QLL16" s="318"/>
      <c r="QLM16" s="318"/>
      <c r="QLN16" s="318"/>
      <c r="QLO16" s="318"/>
      <c r="QLP16" s="318"/>
      <c r="QLQ16" s="318"/>
      <c r="QLR16" s="318"/>
      <c r="QLS16" s="318"/>
      <c r="QLT16" s="318"/>
      <c r="QLU16" s="318"/>
      <c r="QLV16" s="318"/>
      <c r="QLW16" s="318"/>
      <c r="QLX16" s="318"/>
      <c r="QLY16" s="318"/>
      <c r="QLZ16" s="318"/>
      <c r="QMA16" s="318"/>
      <c r="QMB16" s="318"/>
      <c r="QMC16" s="318"/>
      <c r="QMD16" s="318"/>
      <c r="QME16" s="318"/>
      <c r="QMF16" s="318"/>
      <c r="QMG16" s="318"/>
      <c r="QMH16" s="318"/>
      <c r="QMI16" s="318"/>
      <c r="QMJ16" s="318"/>
      <c r="QMK16" s="318"/>
      <c r="QML16" s="318"/>
      <c r="QMM16" s="318"/>
      <c r="QMN16" s="318"/>
      <c r="QMO16" s="318"/>
      <c r="QMP16" s="318"/>
      <c r="QMQ16" s="318"/>
      <c r="QMR16" s="318"/>
      <c r="QMS16" s="318"/>
      <c r="QMT16" s="318"/>
      <c r="QMU16" s="318"/>
      <c r="QMV16" s="318"/>
      <c r="QMW16" s="318"/>
      <c r="QMX16" s="318"/>
      <c r="QMY16" s="318"/>
      <c r="QMZ16" s="318"/>
      <c r="QNA16" s="318"/>
      <c r="QNB16" s="318"/>
      <c r="QNC16" s="318"/>
      <c r="QND16" s="318"/>
      <c r="QNE16" s="318"/>
      <c r="QNF16" s="318"/>
      <c r="QNG16" s="318"/>
      <c r="QNH16" s="318"/>
      <c r="QNI16" s="318"/>
      <c r="QNJ16" s="318"/>
      <c r="QNK16" s="318"/>
      <c r="QNL16" s="318"/>
      <c r="QNM16" s="318"/>
      <c r="QNN16" s="318"/>
      <c r="QNO16" s="318"/>
      <c r="QNP16" s="318"/>
      <c r="QNQ16" s="318"/>
      <c r="QNR16" s="318"/>
      <c r="QNS16" s="318"/>
      <c r="QNT16" s="318"/>
      <c r="QNU16" s="318"/>
      <c r="QNV16" s="318"/>
      <c r="QNW16" s="318"/>
      <c r="QNX16" s="318"/>
      <c r="QNY16" s="318"/>
      <c r="QNZ16" s="318"/>
      <c r="QOA16" s="318"/>
      <c r="QOB16" s="318"/>
      <c r="QOC16" s="318"/>
      <c r="QOD16" s="318"/>
      <c r="QOE16" s="318"/>
      <c r="QOF16" s="318"/>
      <c r="QOG16" s="318"/>
      <c r="QOH16" s="318"/>
      <c r="QOI16" s="318"/>
      <c r="QOJ16" s="318"/>
      <c r="QOK16" s="318"/>
      <c r="QOL16" s="318"/>
      <c r="QOM16" s="318"/>
      <c r="QON16" s="318"/>
      <c r="QOO16" s="318"/>
      <c r="QOP16" s="318"/>
      <c r="QOQ16" s="318"/>
      <c r="QOR16" s="318"/>
      <c r="QOS16" s="318"/>
      <c r="QOT16" s="318"/>
      <c r="QOU16" s="318"/>
      <c r="QOV16" s="318"/>
      <c r="QOW16" s="318"/>
      <c r="QOX16" s="318"/>
      <c r="QOY16" s="318"/>
      <c r="QOZ16" s="318"/>
      <c r="QPA16" s="318"/>
      <c r="QPB16" s="318"/>
      <c r="QPC16" s="318"/>
      <c r="QPD16" s="318"/>
      <c r="QPE16" s="318"/>
      <c r="QPF16" s="318"/>
      <c r="QPG16" s="318"/>
      <c r="QPH16" s="318"/>
      <c r="QPI16" s="318"/>
      <c r="QPJ16" s="318"/>
      <c r="QPK16" s="318"/>
      <c r="QPL16" s="318"/>
      <c r="QPM16" s="318"/>
      <c r="QPN16" s="318"/>
      <c r="QPO16" s="318"/>
      <c r="QPP16" s="318"/>
      <c r="QPQ16" s="318"/>
      <c r="QPR16" s="318"/>
      <c r="QPS16" s="318"/>
      <c r="QPT16" s="318"/>
      <c r="QPU16" s="318"/>
      <c r="QPV16" s="318"/>
      <c r="QPW16" s="318"/>
      <c r="QPX16" s="318"/>
      <c r="QPY16" s="318"/>
      <c r="QPZ16" s="318"/>
      <c r="QQA16" s="318"/>
      <c r="QQB16" s="318"/>
      <c r="QQC16" s="318"/>
      <c r="QQD16" s="318"/>
      <c r="QQE16" s="318"/>
      <c r="QQF16" s="318"/>
      <c r="QQG16" s="318"/>
      <c r="QQH16" s="318"/>
      <c r="QQI16" s="318"/>
      <c r="QQJ16" s="318"/>
      <c r="QQK16" s="318"/>
      <c r="QQL16" s="318"/>
      <c r="QQM16" s="318"/>
      <c r="QQN16" s="318"/>
      <c r="QQO16" s="318"/>
      <c r="QQP16" s="318"/>
      <c r="QQQ16" s="318"/>
      <c r="QQR16" s="318"/>
      <c r="QQS16" s="318"/>
      <c r="QQT16" s="318"/>
      <c r="QQU16" s="318"/>
      <c r="QQV16" s="318"/>
      <c r="QQW16" s="318"/>
      <c r="QQX16" s="318"/>
      <c r="QQY16" s="318"/>
      <c r="QQZ16" s="318"/>
      <c r="QRA16" s="318"/>
      <c r="QRB16" s="318"/>
      <c r="QRC16" s="318"/>
      <c r="QRD16" s="318"/>
      <c r="QRE16" s="318"/>
      <c r="QRF16" s="318"/>
      <c r="QRG16" s="318"/>
      <c r="QRH16" s="318"/>
      <c r="QRI16" s="318"/>
      <c r="QRJ16" s="318"/>
      <c r="QRK16" s="318"/>
      <c r="QRL16" s="318"/>
      <c r="QRM16" s="318"/>
      <c r="QRN16" s="318"/>
      <c r="QRO16" s="318"/>
      <c r="QRP16" s="318"/>
      <c r="QRQ16" s="318"/>
      <c r="QRR16" s="318"/>
      <c r="QRS16" s="318"/>
      <c r="QRT16" s="318"/>
      <c r="QRU16" s="318"/>
      <c r="QRV16" s="318"/>
      <c r="QRW16" s="318"/>
      <c r="QRX16" s="318"/>
      <c r="QRY16" s="318"/>
      <c r="QRZ16" s="318"/>
      <c r="QSA16" s="318"/>
      <c r="QSB16" s="318"/>
      <c r="QSC16" s="318"/>
      <c r="QSD16" s="318"/>
      <c r="QSE16" s="318"/>
      <c r="QSF16" s="318"/>
      <c r="QSG16" s="318"/>
      <c r="QSH16" s="318"/>
      <c r="QSI16" s="318"/>
      <c r="QSJ16" s="318"/>
      <c r="QSK16" s="318"/>
      <c r="QSL16" s="318"/>
      <c r="QSM16" s="318"/>
      <c r="QSN16" s="318"/>
      <c r="QSO16" s="318"/>
      <c r="QSP16" s="318"/>
      <c r="QSQ16" s="318"/>
      <c r="QSR16" s="318"/>
      <c r="QSS16" s="318"/>
      <c r="QST16" s="318"/>
      <c r="QSU16" s="318"/>
      <c r="QSV16" s="318"/>
      <c r="QSW16" s="318"/>
      <c r="QSX16" s="318"/>
      <c r="QSY16" s="318"/>
      <c r="QSZ16" s="318"/>
      <c r="QTA16" s="318"/>
      <c r="QTB16" s="318"/>
      <c r="QTC16" s="318"/>
      <c r="QTD16" s="318"/>
      <c r="QTE16" s="318"/>
      <c r="QTF16" s="318"/>
      <c r="QTG16" s="318"/>
      <c r="QTH16" s="318"/>
      <c r="QTI16" s="318"/>
      <c r="QTJ16" s="318"/>
      <c r="QTK16" s="318"/>
      <c r="QTL16" s="318"/>
      <c r="QTM16" s="318"/>
      <c r="QTN16" s="318"/>
      <c r="QTO16" s="318"/>
      <c r="QTP16" s="318"/>
      <c r="QTQ16" s="318"/>
      <c r="QTR16" s="318"/>
      <c r="QTS16" s="318"/>
      <c r="QTT16" s="318"/>
      <c r="QTU16" s="318"/>
      <c r="QTV16" s="318"/>
      <c r="QTW16" s="318"/>
      <c r="QTX16" s="318"/>
      <c r="QTY16" s="318"/>
      <c r="QTZ16" s="318"/>
      <c r="QUA16" s="318"/>
      <c r="QUB16" s="318"/>
      <c r="QUC16" s="318"/>
      <c r="QUD16" s="318"/>
      <c r="QUE16" s="318"/>
      <c r="QUF16" s="318"/>
      <c r="QUG16" s="318"/>
      <c r="QUH16" s="318"/>
      <c r="QUI16" s="318"/>
      <c r="QUJ16" s="318"/>
      <c r="QUK16" s="318"/>
      <c r="QUL16" s="318"/>
      <c r="QUM16" s="318"/>
      <c r="QUN16" s="318"/>
      <c r="QUO16" s="318"/>
      <c r="QUP16" s="318"/>
      <c r="QUQ16" s="318"/>
      <c r="QUR16" s="318"/>
      <c r="QUS16" s="318"/>
      <c r="QUT16" s="318"/>
      <c r="QUU16" s="318"/>
      <c r="QUV16" s="318"/>
      <c r="QUW16" s="318"/>
      <c r="QUX16" s="318"/>
      <c r="QUY16" s="318"/>
      <c r="QUZ16" s="318"/>
      <c r="QVA16" s="318"/>
      <c r="QVB16" s="318"/>
      <c r="QVC16" s="318"/>
      <c r="QVD16" s="318"/>
      <c r="QVE16" s="318"/>
      <c r="QVF16" s="318"/>
      <c r="QVG16" s="318"/>
      <c r="QVH16" s="318"/>
      <c r="QVI16" s="318"/>
      <c r="QVJ16" s="318"/>
      <c r="QVK16" s="318"/>
      <c r="QVL16" s="318"/>
      <c r="QVM16" s="318"/>
      <c r="QVN16" s="318"/>
      <c r="QVO16" s="318"/>
      <c r="QVP16" s="318"/>
      <c r="QVQ16" s="318"/>
      <c r="QVR16" s="318"/>
      <c r="QVS16" s="318"/>
      <c r="QVT16" s="318"/>
      <c r="QVU16" s="318"/>
      <c r="QVV16" s="318"/>
      <c r="QVW16" s="318"/>
      <c r="QVX16" s="318"/>
      <c r="QVY16" s="318"/>
      <c r="QVZ16" s="318"/>
      <c r="QWA16" s="318"/>
      <c r="QWB16" s="318"/>
      <c r="QWC16" s="318"/>
      <c r="QWD16" s="318"/>
      <c r="QWE16" s="318"/>
      <c r="QWF16" s="318"/>
      <c r="QWG16" s="318"/>
      <c r="QWH16" s="318"/>
      <c r="QWI16" s="318"/>
      <c r="QWJ16" s="318"/>
      <c r="QWK16" s="318"/>
      <c r="QWL16" s="318"/>
      <c r="QWM16" s="318"/>
      <c r="QWN16" s="318"/>
      <c r="QWO16" s="318"/>
      <c r="QWP16" s="318"/>
      <c r="QWQ16" s="318"/>
      <c r="QWR16" s="318"/>
      <c r="QWS16" s="318"/>
      <c r="QWT16" s="318"/>
      <c r="QWU16" s="318"/>
      <c r="QWV16" s="318"/>
      <c r="QWW16" s="318"/>
      <c r="QWX16" s="318"/>
      <c r="QWY16" s="318"/>
      <c r="QWZ16" s="318"/>
      <c r="QXA16" s="318"/>
      <c r="QXB16" s="318"/>
      <c r="QXC16" s="318"/>
      <c r="QXD16" s="318"/>
      <c r="QXE16" s="318"/>
      <c r="QXF16" s="318"/>
      <c r="QXG16" s="318"/>
      <c r="QXH16" s="318"/>
      <c r="QXI16" s="318"/>
      <c r="QXJ16" s="318"/>
      <c r="QXK16" s="318"/>
      <c r="QXL16" s="318"/>
      <c r="QXM16" s="318"/>
      <c r="QXN16" s="318"/>
      <c r="QXO16" s="318"/>
      <c r="QXP16" s="318"/>
      <c r="QXQ16" s="318"/>
      <c r="QXR16" s="318"/>
      <c r="QXS16" s="318"/>
      <c r="QXT16" s="318"/>
      <c r="QXU16" s="318"/>
      <c r="QXV16" s="318"/>
      <c r="QXW16" s="318"/>
      <c r="QXX16" s="318"/>
      <c r="QXY16" s="318"/>
      <c r="QXZ16" s="318"/>
      <c r="QYA16" s="318"/>
      <c r="QYB16" s="318"/>
      <c r="QYC16" s="318"/>
      <c r="QYD16" s="318"/>
      <c r="QYE16" s="318"/>
      <c r="QYF16" s="318"/>
      <c r="QYG16" s="318"/>
      <c r="QYH16" s="318"/>
      <c r="QYI16" s="318"/>
      <c r="QYJ16" s="318"/>
      <c r="QYK16" s="318"/>
      <c r="QYL16" s="318"/>
      <c r="QYM16" s="318"/>
      <c r="QYN16" s="318"/>
      <c r="QYO16" s="318"/>
      <c r="QYP16" s="318"/>
      <c r="QYQ16" s="318"/>
      <c r="QYR16" s="318"/>
      <c r="QYS16" s="318"/>
      <c r="QYT16" s="318"/>
      <c r="QYU16" s="318"/>
      <c r="QYV16" s="318"/>
      <c r="QYW16" s="318"/>
      <c r="QYX16" s="318"/>
      <c r="QYY16" s="318"/>
      <c r="QYZ16" s="318"/>
      <c r="QZA16" s="318"/>
      <c r="QZB16" s="318"/>
      <c r="QZC16" s="318"/>
      <c r="QZD16" s="318"/>
      <c r="QZE16" s="318"/>
      <c r="QZF16" s="318"/>
      <c r="QZG16" s="318"/>
      <c r="QZH16" s="318"/>
      <c r="QZI16" s="318"/>
      <c r="QZJ16" s="318"/>
      <c r="QZK16" s="318"/>
      <c r="QZL16" s="318"/>
      <c r="QZM16" s="318"/>
      <c r="QZN16" s="318"/>
      <c r="QZO16" s="318"/>
      <c r="QZP16" s="318"/>
      <c r="QZQ16" s="318"/>
      <c r="QZR16" s="318"/>
      <c r="QZS16" s="318"/>
      <c r="QZT16" s="318"/>
      <c r="QZU16" s="318"/>
      <c r="QZV16" s="318"/>
      <c r="QZW16" s="318"/>
      <c r="QZX16" s="318"/>
      <c r="QZY16" s="318"/>
      <c r="QZZ16" s="318"/>
      <c r="RAA16" s="318"/>
      <c r="RAB16" s="318"/>
      <c r="RAC16" s="318"/>
      <c r="RAD16" s="318"/>
      <c r="RAE16" s="318"/>
      <c r="RAF16" s="318"/>
      <c r="RAG16" s="318"/>
      <c r="RAH16" s="318"/>
      <c r="RAI16" s="318"/>
      <c r="RAJ16" s="318"/>
      <c r="RAK16" s="318"/>
      <c r="RAL16" s="318"/>
      <c r="RAM16" s="318"/>
      <c r="RAN16" s="318"/>
      <c r="RAO16" s="318"/>
      <c r="RAP16" s="318"/>
      <c r="RAQ16" s="318"/>
      <c r="RAR16" s="318"/>
      <c r="RAS16" s="318"/>
      <c r="RAT16" s="318"/>
      <c r="RAU16" s="318"/>
      <c r="RAV16" s="318"/>
      <c r="RAW16" s="318"/>
      <c r="RAX16" s="318"/>
      <c r="RAY16" s="318"/>
      <c r="RAZ16" s="318"/>
      <c r="RBA16" s="318"/>
      <c r="RBB16" s="318"/>
      <c r="RBC16" s="318"/>
      <c r="RBD16" s="318"/>
      <c r="RBE16" s="318"/>
      <c r="RBF16" s="318"/>
      <c r="RBG16" s="318"/>
      <c r="RBH16" s="318"/>
      <c r="RBI16" s="318"/>
      <c r="RBJ16" s="318"/>
      <c r="RBK16" s="318"/>
      <c r="RBL16" s="318"/>
      <c r="RBM16" s="318"/>
      <c r="RBN16" s="318"/>
      <c r="RBO16" s="318"/>
      <c r="RBP16" s="318"/>
      <c r="RBQ16" s="318"/>
      <c r="RBR16" s="318"/>
      <c r="RBS16" s="318"/>
      <c r="RBT16" s="318"/>
      <c r="RBU16" s="318"/>
      <c r="RBV16" s="318"/>
      <c r="RBW16" s="318"/>
      <c r="RBX16" s="318"/>
      <c r="RBY16" s="318"/>
      <c r="RBZ16" s="318"/>
      <c r="RCA16" s="318"/>
      <c r="RCB16" s="318"/>
      <c r="RCC16" s="318"/>
      <c r="RCD16" s="318"/>
      <c r="RCE16" s="318"/>
      <c r="RCF16" s="318"/>
      <c r="RCG16" s="318"/>
      <c r="RCH16" s="318"/>
      <c r="RCI16" s="318"/>
      <c r="RCJ16" s="318"/>
      <c r="RCK16" s="318"/>
      <c r="RCL16" s="318"/>
      <c r="RCM16" s="318"/>
      <c r="RCN16" s="318"/>
      <c r="RCO16" s="318"/>
      <c r="RCP16" s="318"/>
      <c r="RCQ16" s="318"/>
      <c r="RCR16" s="318"/>
      <c r="RCS16" s="318"/>
      <c r="RCT16" s="318"/>
      <c r="RCU16" s="318"/>
      <c r="RCV16" s="318"/>
      <c r="RCW16" s="318"/>
      <c r="RCX16" s="318"/>
      <c r="RCY16" s="318"/>
      <c r="RCZ16" s="318"/>
      <c r="RDA16" s="318"/>
      <c r="RDB16" s="318"/>
      <c r="RDC16" s="318"/>
      <c r="RDD16" s="318"/>
      <c r="RDE16" s="318"/>
      <c r="RDF16" s="318"/>
      <c r="RDG16" s="318"/>
      <c r="RDH16" s="318"/>
      <c r="RDI16" s="318"/>
      <c r="RDJ16" s="318"/>
      <c r="RDK16" s="318"/>
      <c r="RDL16" s="318"/>
      <c r="RDM16" s="318"/>
      <c r="RDN16" s="318"/>
      <c r="RDO16" s="318"/>
      <c r="RDP16" s="318"/>
      <c r="RDQ16" s="318"/>
      <c r="RDR16" s="318"/>
      <c r="RDS16" s="318"/>
      <c r="RDT16" s="318"/>
      <c r="RDU16" s="318"/>
      <c r="RDV16" s="318"/>
      <c r="RDW16" s="318"/>
      <c r="RDX16" s="318"/>
      <c r="RDY16" s="318"/>
      <c r="RDZ16" s="318"/>
      <c r="REA16" s="318"/>
      <c r="REB16" s="318"/>
      <c r="REC16" s="318"/>
      <c r="RED16" s="318"/>
      <c r="REE16" s="318"/>
      <c r="REF16" s="318"/>
      <c r="REG16" s="318"/>
      <c r="REH16" s="318"/>
      <c r="REI16" s="318"/>
      <c r="REJ16" s="318"/>
      <c r="REK16" s="318"/>
      <c r="REL16" s="318"/>
      <c r="REM16" s="318"/>
      <c r="REN16" s="318"/>
      <c r="REO16" s="318"/>
      <c r="REP16" s="318"/>
      <c r="REQ16" s="318"/>
      <c r="RER16" s="318"/>
      <c r="RES16" s="318"/>
      <c r="RET16" s="318"/>
      <c r="REU16" s="318"/>
      <c r="REV16" s="318"/>
      <c r="REW16" s="318"/>
      <c r="REX16" s="318"/>
      <c r="REY16" s="318"/>
      <c r="REZ16" s="318"/>
      <c r="RFA16" s="318"/>
      <c r="RFB16" s="318"/>
      <c r="RFC16" s="318"/>
      <c r="RFD16" s="318"/>
      <c r="RFE16" s="318"/>
      <c r="RFF16" s="318"/>
      <c r="RFG16" s="318"/>
      <c r="RFH16" s="318"/>
      <c r="RFI16" s="318"/>
      <c r="RFJ16" s="318"/>
      <c r="RFK16" s="318"/>
      <c r="RFL16" s="318"/>
      <c r="RFM16" s="318"/>
      <c r="RFN16" s="318"/>
      <c r="RFO16" s="318"/>
      <c r="RFP16" s="318"/>
      <c r="RFQ16" s="318"/>
      <c r="RFR16" s="318"/>
      <c r="RFS16" s="318"/>
      <c r="RFT16" s="318"/>
      <c r="RFU16" s="318"/>
      <c r="RFV16" s="318"/>
      <c r="RFW16" s="318"/>
      <c r="RFX16" s="318"/>
      <c r="RFY16" s="318"/>
      <c r="RFZ16" s="318"/>
      <c r="RGA16" s="318"/>
      <c r="RGB16" s="318"/>
      <c r="RGC16" s="318"/>
      <c r="RGD16" s="318"/>
      <c r="RGE16" s="318"/>
      <c r="RGF16" s="318"/>
      <c r="RGG16" s="318"/>
      <c r="RGH16" s="318"/>
      <c r="RGI16" s="318"/>
      <c r="RGJ16" s="318"/>
      <c r="RGK16" s="318"/>
      <c r="RGL16" s="318"/>
      <c r="RGM16" s="318"/>
      <c r="RGN16" s="318"/>
      <c r="RGO16" s="318"/>
      <c r="RGP16" s="318"/>
      <c r="RGQ16" s="318"/>
      <c r="RGR16" s="318"/>
      <c r="RGS16" s="318"/>
      <c r="RGT16" s="318"/>
      <c r="RGU16" s="318"/>
      <c r="RGV16" s="318"/>
      <c r="RGW16" s="318"/>
      <c r="RGX16" s="318"/>
      <c r="RGY16" s="318"/>
      <c r="RGZ16" s="318"/>
      <c r="RHA16" s="318"/>
      <c r="RHB16" s="318"/>
      <c r="RHC16" s="318"/>
      <c r="RHD16" s="318"/>
      <c r="RHE16" s="318"/>
      <c r="RHF16" s="318"/>
      <c r="RHG16" s="318"/>
      <c r="RHH16" s="318"/>
      <c r="RHI16" s="318"/>
      <c r="RHJ16" s="318"/>
      <c r="RHK16" s="318"/>
      <c r="RHL16" s="318"/>
      <c r="RHM16" s="318"/>
      <c r="RHN16" s="318"/>
      <c r="RHO16" s="318"/>
      <c r="RHP16" s="318"/>
      <c r="RHQ16" s="318"/>
      <c r="RHR16" s="318"/>
      <c r="RHS16" s="318"/>
      <c r="RHT16" s="318"/>
      <c r="RHU16" s="318"/>
      <c r="RHV16" s="318"/>
      <c r="RHW16" s="318"/>
      <c r="RHX16" s="318"/>
      <c r="RHY16" s="318"/>
      <c r="RHZ16" s="318"/>
      <c r="RIA16" s="318"/>
      <c r="RIB16" s="318"/>
      <c r="RIC16" s="318"/>
      <c r="RID16" s="318"/>
      <c r="RIE16" s="318"/>
      <c r="RIF16" s="318"/>
      <c r="RIG16" s="318"/>
      <c r="RIH16" s="318"/>
      <c r="RII16" s="318"/>
      <c r="RIJ16" s="318"/>
      <c r="RIK16" s="318"/>
      <c r="RIL16" s="318"/>
      <c r="RIM16" s="318"/>
      <c r="RIN16" s="318"/>
      <c r="RIO16" s="318"/>
      <c r="RIP16" s="318"/>
      <c r="RIQ16" s="318"/>
      <c r="RIR16" s="318"/>
      <c r="RIS16" s="318"/>
      <c r="RIT16" s="318"/>
      <c r="RIU16" s="318"/>
      <c r="RIV16" s="318"/>
      <c r="RIW16" s="318"/>
      <c r="RIX16" s="318"/>
      <c r="RIY16" s="318"/>
      <c r="RIZ16" s="318"/>
      <c r="RJA16" s="318"/>
      <c r="RJB16" s="318"/>
      <c r="RJC16" s="318"/>
      <c r="RJD16" s="318"/>
      <c r="RJE16" s="318"/>
      <c r="RJF16" s="318"/>
      <c r="RJG16" s="318"/>
      <c r="RJH16" s="318"/>
      <c r="RJI16" s="318"/>
      <c r="RJJ16" s="318"/>
      <c r="RJK16" s="318"/>
      <c r="RJL16" s="318"/>
      <c r="RJM16" s="318"/>
      <c r="RJN16" s="318"/>
      <c r="RJO16" s="318"/>
      <c r="RJP16" s="318"/>
      <c r="RJQ16" s="318"/>
      <c r="RJR16" s="318"/>
      <c r="RJS16" s="318"/>
      <c r="RJT16" s="318"/>
      <c r="RJU16" s="318"/>
      <c r="RJV16" s="318"/>
      <c r="RJW16" s="318"/>
      <c r="RJX16" s="318"/>
      <c r="RJY16" s="318"/>
      <c r="RJZ16" s="318"/>
      <c r="RKA16" s="318"/>
      <c r="RKB16" s="318"/>
      <c r="RKC16" s="318"/>
      <c r="RKD16" s="318"/>
      <c r="RKE16" s="318"/>
      <c r="RKF16" s="318"/>
      <c r="RKG16" s="318"/>
      <c r="RKH16" s="318"/>
      <c r="RKI16" s="318"/>
      <c r="RKJ16" s="318"/>
      <c r="RKK16" s="318"/>
      <c r="RKL16" s="318"/>
      <c r="RKM16" s="318"/>
      <c r="RKN16" s="318"/>
      <c r="RKO16" s="318"/>
      <c r="RKP16" s="318"/>
      <c r="RKQ16" s="318"/>
      <c r="RKR16" s="318"/>
      <c r="RKS16" s="318"/>
      <c r="RKT16" s="318"/>
      <c r="RKU16" s="318"/>
      <c r="RKV16" s="318"/>
      <c r="RKW16" s="318"/>
      <c r="RKX16" s="318"/>
      <c r="RKY16" s="318"/>
      <c r="RKZ16" s="318"/>
      <c r="RLA16" s="318"/>
      <c r="RLB16" s="318"/>
      <c r="RLC16" s="318"/>
      <c r="RLD16" s="318"/>
      <c r="RLE16" s="318"/>
      <c r="RLF16" s="318"/>
      <c r="RLG16" s="318"/>
      <c r="RLH16" s="318"/>
      <c r="RLI16" s="318"/>
      <c r="RLJ16" s="318"/>
      <c r="RLK16" s="318"/>
      <c r="RLL16" s="318"/>
      <c r="RLM16" s="318"/>
      <c r="RLN16" s="318"/>
      <c r="RLO16" s="318"/>
      <c r="RLP16" s="318"/>
      <c r="RLQ16" s="318"/>
      <c r="RLR16" s="318"/>
      <c r="RLS16" s="318"/>
      <c r="RLT16" s="318"/>
      <c r="RLU16" s="318"/>
      <c r="RLV16" s="318"/>
      <c r="RLW16" s="318"/>
      <c r="RLX16" s="318"/>
      <c r="RLY16" s="318"/>
      <c r="RLZ16" s="318"/>
      <c r="RMA16" s="318"/>
      <c r="RMB16" s="318"/>
      <c r="RMC16" s="318"/>
      <c r="RMD16" s="318"/>
      <c r="RME16" s="318"/>
      <c r="RMF16" s="318"/>
      <c r="RMG16" s="318"/>
      <c r="RMH16" s="318"/>
      <c r="RMI16" s="318"/>
      <c r="RMJ16" s="318"/>
      <c r="RMK16" s="318"/>
      <c r="RML16" s="318"/>
      <c r="RMM16" s="318"/>
      <c r="RMN16" s="318"/>
      <c r="RMO16" s="318"/>
      <c r="RMP16" s="318"/>
      <c r="RMQ16" s="318"/>
      <c r="RMR16" s="318"/>
      <c r="RMS16" s="318"/>
      <c r="RMT16" s="318"/>
      <c r="RMU16" s="318"/>
      <c r="RMV16" s="318"/>
      <c r="RMW16" s="318"/>
      <c r="RMX16" s="318"/>
      <c r="RMY16" s="318"/>
      <c r="RMZ16" s="318"/>
      <c r="RNA16" s="318"/>
      <c r="RNB16" s="318"/>
      <c r="RNC16" s="318"/>
      <c r="RND16" s="318"/>
      <c r="RNE16" s="318"/>
      <c r="RNF16" s="318"/>
      <c r="RNG16" s="318"/>
      <c r="RNH16" s="318"/>
      <c r="RNI16" s="318"/>
      <c r="RNJ16" s="318"/>
      <c r="RNK16" s="318"/>
      <c r="RNL16" s="318"/>
      <c r="RNM16" s="318"/>
      <c r="RNN16" s="318"/>
      <c r="RNO16" s="318"/>
      <c r="RNP16" s="318"/>
      <c r="RNQ16" s="318"/>
      <c r="RNR16" s="318"/>
      <c r="RNS16" s="318"/>
      <c r="RNT16" s="318"/>
      <c r="RNU16" s="318"/>
      <c r="RNV16" s="318"/>
      <c r="RNW16" s="318"/>
      <c r="RNX16" s="318"/>
      <c r="RNY16" s="318"/>
      <c r="RNZ16" s="318"/>
      <c r="ROA16" s="318"/>
      <c r="ROB16" s="318"/>
      <c r="ROC16" s="318"/>
      <c r="ROD16" s="318"/>
      <c r="ROE16" s="318"/>
      <c r="ROF16" s="318"/>
      <c r="ROG16" s="318"/>
      <c r="ROH16" s="318"/>
      <c r="ROI16" s="318"/>
      <c r="ROJ16" s="318"/>
      <c r="ROK16" s="318"/>
      <c r="ROL16" s="318"/>
      <c r="ROM16" s="318"/>
      <c r="RON16" s="318"/>
      <c r="ROO16" s="318"/>
      <c r="ROP16" s="318"/>
      <c r="ROQ16" s="318"/>
      <c r="ROR16" s="318"/>
      <c r="ROS16" s="318"/>
      <c r="ROT16" s="318"/>
      <c r="ROU16" s="318"/>
      <c r="ROV16" s="318"/>
      <c r="ROW16" s="318"/>
      <c r="ROX16" s="318"/>
      <c r="ROY16" s="318"/>
      <c r="ROZ16" s="318"/>
      <c r="RPA16" s="318"/>
      <c r="RPB16" s="318"/>
      <c r="RPC16" s="318"/>
      <c r="RPD16" s="318"/>
      <c r="RPE16" s="318"/>
      <c r="RPF16" s="318"/>
      <c r="RPG16" s="318"/>
      <c r="RPH16" s="318"/>
      <c r="RPI16" s="318"/>
      <c r="RPJ16" s="318"/>
      <c r="RPK16" s="318"/>
      <c r="RPL16" s="318"/>
      <c r="RPM16" s="318"/>
      <c r="RPN16" s="318"/>
      <c r="RPO16" s="318"/>
      <c r="RPP16" s="318"/>
      <c r="RPQ16" s="318"/>
      <c r="RPR16" s="318"/>
      <c r="RPS16" s="318"/>
      <c r="RPT16" s="318"/>
      <c r="RPU16" s="318"/>
      <c r="RPV16" s="318"/>
      <c r="RPW16" s="318"/>
      <c r="RPX16" s="318"/>
      <c r="RPY16" s="318"/>
      <c r="RPZ16" s="318"/>
      <c r="RQA16" s="318"/>
      <c r="RQB16" s="318"/>
      <c r="RQC16" s="318"/>
      <c r="RQD16" s="318"/>
      <c r="RQE16" s="318"/>
      <c r="RQF16" s="318"/>
      <c r="RQG16" s="318"/>
      <c r="RQH16" s="318"/>
      <c r="RQI16" s="318"/>
      <c r="RQJ16" s="318"/>
      <c r="RQK16" s="318"/>
      <c r="RQL16" s="318"/>
      <c r="RQM16" s="318"/>
      <c r="RQN16" s="318"/>
      <c r="RQO16" s="318"/>
      <c r="RQP16" s="318"/>
      <c r="RQQ16" s="318"/>
      <c r="RQR16" s="318"/>
      <c r="RQS16" s="318"/>
      <c r="RQT16" s="318"/>
      <c r="RQU16" s="318"/>
      <c r="RQV16" s="318"/>
      <c r="RQW16" s="318"/>
      <c r="RQX16" s="318"/>
      <c r="RQY16" s="318"/>
      <c r="RQZ16" s="318"/>
      <c r="RRA16" s="318"/>
      <c r="RRB16" s="318"/>
      <c r="RRC16" s="318"/>
      <c r="RRD16" s="318"/>
      <c r="RRE16" s="318"/>
      <c r="RRF16" s="318"/>
      <c r="RRG16" s="318"/>
      <c r="RRH16" s="318"/>
      <c r="RRI16" s="318"/>
      <c r="RRJ16" s="318"/>
      <c r="RRK16" s="318"/>
      <c r="RRL16" s="318"/>
      <c r="RRM16" s="318"/>
      <c r="RRN16" s="318"/>
      <c r="RRO16" s="318"/>
      <c r="RRP16" s="318"/>
      <c r="RRQ16" s="318"/>
      <c r="RRR16" s="318"/>
      <c r="RRS16" s="318"/>
      <c r="RRT16" s="318"/>
      <c r="RRU16" s="318"/>
      <c r="RRV16" s="318"/>
      <c r="RRW16" s="318"/>
      <c r="RRX16" s="318"/>
      <c r="RRY16" s="318"/>
      <c r="RRZ16" s="318"/>
      <c r="RSA16" s="318"/>
      <c r="RSB16" s="318"/>
      <c r="RSC16" s="318"/>
      <c r="RSD16" s="318"/>
      <c r="RSE16" s="318"/>
      <c r="RSF16" s="318"/>
      <c r="RSG16" s="318"/>
      <c r="RSH16" s="318"/>
      <c r="RSI16" s="318"/>
      <c r="RSJ16" s="318"/>
      <c r="RSK16" s="318"/>
      <c r="RSL16" s="318"/>
      <c r="RSM16" s="318"/>
      <c r="RSN16" s="318"/>
      <c r="RSO16" s="318"/>
      <c r="RSP16" s="318"/>
      <c r="RSQ16" s="318"/>
      <c r="RSR16" s="318"/>
      <c r="RSS16" s="318"/>
      <c r="RST16" s="318"/>
      <c r="RSU16" s="318"/>
      <c r="RSV16" s="318"/>
      <c r="RSW16" s="318"/>
      <c r="RSX16" s="318"/>
      <c r="RSY16" s="318"/>
      <c r="RSZ16" s="318"/>
      <c r="RTA16" s="318"/>
      <c r="RTB16" s="318"/>
      <c r="RTC16" s="318"/>
      <c r="RTD16" s="318"/>
      <c r="RTE16" s="318"/>
      <c r="RTF16" s="318"/>
      <c r="RTG16" s="318"/>
      <c r="RTH16" s="318"/>
      <c r="RTI16" s="318"/>
      <c r="RTJ16" s="318"/>
      <c r="RTK16" s="318"/>
      <c r="RTL16" s="318"/>
      <c r="RTM16" s="318"/>
      <c r="RTN16" s="318"/>
      <c r="RTO16" s="318"/>
      <c r="RTP16" s="318"/>
      <c r="RTQ16" s="318"/>
      <c r="RTR16" s="318"/>
      <c r="RTS16" s="318"/>
      <c r="RTT16" s="318"/>
      <c r="RTU16" s="318"/>
      <c r="RTV16" s="318"/>
      <c r="RTW16" s="318"/>
      <c r="RTX16" s="318"/>
      <c r="RTY16" s="318"/>
      <c r="RTZ16" s="318"/>
      <c r="RUA16" s="318"/>
      <c r="RUB16" s="318"/>
      <c r="RUC16" s="318"/>
      <c r="RUD16" s="318"/>
      <c r="RUE16" s="318"/>
      <c r="RUF16" s="318"/>
      <c r="RUG16" s="318"/>
      <c r="RUH16" s="318"/>
      <c r="RUI16" s="318"/>
      <c r="RUJ16" s="318"/>
      <c r="RUK16" s="318"/>
      <c r="RUL16" s="318"/>
      <c r="RUM16" s="318"/>
      <c r="RUN16" s="318"/>
      <c r="RUO16" s="318"/>
      <c r="RUP16" s="318"/>
      <c r="RUQ16" s="318"/>
      <c r="RUR16" s="318"/>
      <c r="RUS16" s="318"/>
      <c r="RUT16" s="318"/>
      <c r="RUU16" s="318"/>
      <c r="RUV16" s="318"/>
      <c r="RUW16" s="318"/>
      <c r="RUX16" s="318"/>
      <c r="RUY16" s="318"/>
      <c r="RUZ16" s="318"/>
      <c r="RVA16" s="318"/>
      <c r="RVB16" s="318"/>
      <c r="RVC16" s="318"/>
      <c r="RVD16" s="318"/>
      <c r="RVE16" s="318"/>
      <c r="RVF16" s="318"/>
      <c r="RVG16" s="318"/>
      <c r="RVH16" s="318"/>
      <c r="RVI16" s="318"/>
      <c r="RVJ16" s="318"/>
      <c r="RVK16" s="318"/>
      <c r="RVL16" s="318"/>
      <c r="RVM16" s="318"/>
      <c r="RVN16" s="318"/>
      <c r="RVO16" s="318"/>
      <c r="RVP16" s="318"/>
      <c r="RVQ16" s="318"/>
      <c r="RVR16" s="318"/>
      <c r="RVS16" s="318"/>
      <c r="RVT16" s="318"/>
      <c r="RVU16" s="318"/>
      <c r="RVV16" s="318"/>
      <c r="RVW16" s="318"/>
      <c r="RVX16" s="318"/>
      <c r="RVY16" s="318"/>
      <c r="RVZ16" s="318"/>
      <c r="RWA16" s="318"/>
      <c r="RWB16" s="318"/>
      <c r="RWC16" s="318"/>
      <c r="RWD16" s="318"/>
      <c r="RWE16" s="318"/>
      <c r="RWF16" s="318"/>
      <c r="RWG16" s="318"/>
      <c r="RWH16" s="318"/>
      <c r="RWI16" s="318"/>
      <c r="RWJ16" s="318"/>
      <c r="RWK16" s="318"/>
      <c r="RWL16" s="318"/>
      <c r="RWM16" s="318"/>
      <c r="RWN16" s="318"/>
      <c r="RWO16" s="318"/>
      <c r="RWP16" s="318"/>
      <c r="RWQ16" s="318"/>
      <c r="RWR16" s="318"/>
      <c r="RWS16" s="318"/>
      <c r="RWT16" s="318"/>
      <c r="RWU16" s="318"/>
      <c r="RWV16" s="318"/>
      <c r="RWW16" s="318"/>
      <c r="RWX16" s="318"/>
      <c r="RWY16" s="318"/>
      <c r="RWZ16" s="318"/>
      <c r="RXA16" s="318"/>
      <c r="RXB16" s="318"/>
      <c r="RXC16" s="318"/>
      <c r="RXD16" s="318"/>
      <c r="RXE16" s="318"/>
      <c r="RXF16" s="318"/>
      <c r="RXG16" s="318"/>
      <c r="RXH16" s="318"/>
      <c r="RXI16" s="318"/>
      <c r="RXJ16" s="318"/>
      <c r="RXK16" s="318"/>
      <c r="RXL16" s="318"/>
      <c r="RXM16" s="318"/>
      <c r="RXN16" s="318"/>
      <c r="RXO16" s="318"/>
      <c r="RXP16" s="318"/>
      <c r="RXQ16" s="318"/>
      <c r="RXR16" s="318"/>
      <c r="RXS16" s="318"/>
      <c r="RXT16" s="318"/>
      <c r="RXU16" s="318"/>
      <c r="RXV16" s="318"/>
      <c r="RXW16" s="318"/>
      <c r="RXX16" s="318"/>
      <c r="RXY16" s="318"/>
      <c r="RXZ16" s="318"/>
      <c r="RYA16" s="318"/>
      <c r="RYB16" s="318"/>
      <c r="RYC16" s="318"/>
      <c r="RYD16" s="318"/>
      <c r="RYE16" s="318"/>
      <c r="RYF16" s="318"/>
      <c r="RYG16" s="318"/>
      <c r="RYH16" s="318"/>
      <c r="RYI16" s="318"/>
      <c r="RYJ16" s="318"/>
      <c r="RYK16" s="318"/>
      <c r="RYL16" s="318"/>
      <c r="RYM16" s="318"/>
      <c r="RYN16" s="318"/>
      <c r="RYO16" s="318"/>
      <c r="RYP16" s="318"/>
      <c r="RYQ16" s="318"/>
      <c r="RYR16" s="318"/>
      <c r="RYS16" s="318"/>
      <c r="RYT16" s="318"/>
      <c r="RYU16" s="318"/>
      <c r="RYV16" s="318"/>
      <c r="RYW16" s="318"/>
      <c r="RYX16" s="318"/>
      <c r="RYY16" s="318"/>
      <c r="RYZ16" s="318"/>
      <c r="RZA16" s="318"/>
      <c r="RZB16" s="318"/>
      <c r="RZC16" s="318"/>
      <c r="RZD16" s="318"/>
      <c r="RZE16" s="318"/>
      <c r="RZF16" s="318"/>
      <c r="RZG16" s="318"/>
      <c r="RZH16" s="318"/>
      <c r="RZI16" s="318"/>
      <c r="RZJ16" s="318"/>
      <c r="RZK16" s="318"/>
      <c r="RZL16" s="318"/>
      <c r="RZM16" s="318"/>
      <c r="RZN16" s="318"/>
      <c r="RZO16" s="318"/>
      <c r="RZP16" s="318"/>
      <c r="RZQ16" s="318"/>
      <c r="RZR16" s="318"/>
      <c r="RZS16" s="318"/>
      <c r="RZT16" s="318"/>
      <c r="RZU16" s="318"/>
      <c r="RZV16" s="318"/>
      <c r="RZW16" s="318"/>
      <c r="RZX16" s="318"/>
      <c r="RZY16" s="318"/>
      <c r="RZZ16" s="318"/>
      <c r="SAA16" s="318"/>
      <c r="SAB16" s="318"/>
      <c r="SAC16" s="318"/>
      <c r="SAD16" s="318"/>
      <c r="SAE16" s="318"/>
      <c r="SAF16" s="318"/>
      <c r="SAG16" s="318"/>
      <c r="SAH16" s="318"/>
      <c r="SAI16" s="318"/>
      <c r="SAJ16" s="318"/>
      <c r="SAK16" s="318"/>
      <c r="SAL16" s="318"/>
      <c r="SAM16" s="318"/>
      <c r="SAN16" s="318"/>
      <c r="SAO16" s="318"/>
      <c r="SAP16" s="318"/>
      <c r="SAQ16" s="318"/>
      <c r="SAR16" s="318"/>
      <c r="SAS16" s="318"/>
      <c r="SAT16" s="318"/>
      <c r="SAU16" s="318"/>
      <c r="SAV16" s="318"/>
      <c r="SAW16" s="318"/>
      <c r="SAX16" s="318"/>
      <c r="SAY16" s="318"/>
      <c r="SAZ16" s="318"/>
      <c r="SBA16" s="318"/>
      <c r="SBB16" s="318"/>
      <c r="SBC16" s="318"/>
      <c r="SBD16" s="318"/>
      <c r="SBE16" s="318"/>
      <c r="SBF16" s="318"/>
      <c r="SBG16" s="318"/>
      <c r="SBH16" s="318"/>
      <c r="SBI16" s="318"/>
      <c r="SBJ16" s="318"/>
      <c r="SBK16" s="318"/>
      <c r="SBL16" s="318"/>
      <c r="SBM16" s="318"/>
      <c r="SBN16" s="318"/>
      <c r="SBO16" s="318"/>
      <c r="SBP16" s="318"/>
      <c r="SBQ16" s="318"/>
      <c r="SBR16" s="318"/>
      <c r="SBS16" s="318"/>
      <c r="SBT16" s="318"/>
      <c r="SBU16" s="318"/>
      <c r="SBV16" s="318"/>
      <c r="SBW16" s="318"/>
      <c r="SBX16" s="318"/>
      <c r="SBY16" s="318"/>
      <c r="SBZ16" s="318"/>
      <c r="SCA16" s="318"/>
      <c r="SCB16" s="318"/>
      <c r="SCC16" s="318"/>
      <c r="SCD16" s="318"/>
      <c r="SCE16" s="318"/>
      <c r="SCF16" s="318"/>
      <c r="SCG16" s="318"/>
      <c r="SCH16" s="318"/>
      <c r="SCI16" s="318"/>
      <c r="SCJ16" s="318"/>
      <c r="SCK16" s="318"/>
      <c r="SCL16" s="318"/>
      <c r="SCM16" s="318"/>
      <c r="SCN16" s="318"/>
      <c r="SCO16" s="318"/>
      <c r="SCP16" s="318"/>
      <c r="SCQ16" s="318"/>
      <c r="SCR16" s="318"/>
      <c r="SCS16" s="318"/>
      <c r="SCT16" s="318"/>
      <c r="SCU16" s="318"/>
      <c r="SCV16" s="318"/>
      <c r="SCW16" s="318"/>
      <c r="SCX16" s="318"/>
      <c r="SCY16" s="318"/>
      <c r="SCZ16" s="318"/>
      <c r="SDA16" s="318"/>
      <c r="SDB16" s="318"/>
      <c r="SDC16" s="318"/>
      <c r="SDD16" s="318"/>
      <c r="SDE16" s="318"/>
      <c r="SDF16" s="318"/>
      <c r="SDG16" s="318"/>
      <c r="SDH16" s="318"/>
      <c r="SDI16" s="318"/>
      <c r="SDJ16" s="318"/>
      <c r="SDK16" s="318"/>
      <c r="SDL16" s="318"/>
      <c r="SDM16" s="318"/>
      <c r="SDN16" s="318"/>
      <c r="SDO16" s="318"/>
      <c r="SDP16" s="318"/>
      <c r="SDQ16" s="318"/>
      <c r="SDR16" s="318"/>
      <c r="SDS16" s="318"/>
      <c r="SDT16" s="318"/>
      <c r="SDU16" s="318"/>
      <c r="SDV16" s="318"/>
      <c r="SDW16" s="318"/>
      <c r="SDX16" s="318"/>
      <c r="SDY16" s="318"/>
      <c r="SDZ16" s="318"/>
      <c r="SEA16" s="318"/>
      <c r="SEB16" s="318"/>
      <c r="SEC16" s="318"/>
      <c r="SED16" s="318"/>
      <c r="SEE16" s="318"/>
      <c r="SEF16" s="318"/>
      <c r="SEG16" s="318"/>
      <c r="SEH16" s="318"/>
      <c r="SEI16" s="318"/>
      <c r="SEJ16" s="318"/>
      <c r="SEK16" s="318"/>
      <c r="SEL16" s="318"/>
      <c r="SEM16" s="318"/>
      <c r="SEN16" s="318"/>
      <c r="SEO16" s="318"/>
      <c r="SEP16" s="318"/>
      <c r="SEQ16" s="318"/>
      <c r="SER16" s="318"/>
      <c r="SES16" s="318"/>
      <c r="SET16" s="318"/>
      <c r="SEU16" s="318"/>
      <c r="SEV16" s="318"/>
      <c r="SEW16" s="318"/>
      <c r="SEX16" s="318"/>
      <c r="SEY16" s="318"/>
      <c r="SEZ16" s="318"/>
      <c r="SFA16" s="318"/>
      <c r="SFB16" s="318"/>
      <c r="SFC16" s="318"/>
      <c r="SFD16" s="318"/>
      <c r="SFE16" s="318"/>
      <c r="SFF16" s="318"/>
      <c r="SFG16" s="318"/>
      <c r="SFH16" s="318"/>
      <c r="SFI16" s="318"/>
      <c r="SFJ16" s="318"/>
      <c r="SFK16" s="318"/>
      <c r="SFL16" s="318"/>
      <c r="SFM16" s="318"/>
      <c r="SFN16" s="318"/>
      <c r="SFO16" s="318"/>
      <c r="SFP16" s="318"/>
      <c r="SFQ16" s="318"/>
      <c r="SFR16" s="318"/>
      <c r="SFS16" s="318"/>
      <c r="SFT16" s="318"/>
      <c r="SFU16" s="318"/>
      <c r="SFV16" s="318"/>
      <c r="SFW16" s="318"/>
      <c r="SFX16" s="318"/>
      <c r="SFY16" s="318"/>
      <c r="SFZ16" s="318"/>
      <c r="SGA16" s="318"/>
      <c r="SGB16" s="318"/>
      <c r="SGC16" s="318"/>
      <c r="SGD16" s="318"/>
      <c r="SGE16" s="318"/>
      <c r="SGF16" s="318"/>
      <c r="SGG16" s="318"/>
      <c r="SGH16" s="318"/>
      <c r="SGI16" s="318"/>
      <c r="SGJ16" s="318"/>
      <c r="SGK16" s="318"/>
      <c r="SGL16" s="318"/>
      <c r="SGM16" s="318"/>
      <c r="SGN16" s="318"/>
      <c r="SGO16" s="318"/>
      <c r="SGP16" s="318"/>
      <c r="SGQ16" s="318"/>
      <c r="SGR16" s="318"/>
      <c r="SGS16" s="318"/>
      <c r="SGT16" s="318"/>
      <c r="SGU16" s="318"/>
      <c r="SGV16" s="318"/>
      <c r="SGW16" s="318"/>
      <c r="SGX16" s="318"/>
      <c r="SGY16" s="318"/>
      <c r="SGZ16" s="318"/>
      <c r="SHA16" s="318"/>
      <c r="SHB16" s="318"/>
      <c r="SHC16" s="318"/>
      <c r="SHD16" s="318"/>
      <c r="SHE16" s="318"/>
      <c r="SHF16" s="318"/>
      <c r="SHG16" s="318"/>
      <c r="SHH16" s="318"/>
      <c r="SHI16" s="318"/>
      <c r="SHJ16" s="318"/>
      <c r="SHK16" s="318"/>
      <c r="SHL16" s="318"/>
      <c r="SHM16" s="318"/>
      <c r="SHN16" s="318"/>
      <c r="SHO16" s="318"/>
      <c r="SHP16" s="318"/>
      <c r="SHQ16" s="318"/>
      <c r="SHR16" s="318"/>
      <c r="SHS16" s="318"/>
      <c r="SHT16" s="318"/>
      <c r="SHU16" s="318"/>
      <c r="SHV16" s="318"/>
      <c r="SHW16" s="318"/>
      <c r="SHX16" s="318"/>
      <c r="SHY16" s="318"/>
      <c r="SHZ16" s="318"/>
      <c r="SIA16" s="318"/>
      <c r="SIB16" s="318"/>
      <c r="SIC16" s="318"/>
      <c r="SID16" s="318"/>
      <c r="SIE16" s="318"/>
      <c r="SIF16" s="318"/>
      <c r="SIG16" s="318"/>
      <c r="SIH16" s="318"/>
      <c r="SII16" s="318"/>
      <c r="SIJ16" s="318"/>
      <c r="SIK16" s="318"/>
      <c r="SIL16" s="318"/>
      <c r="SIM16" s="318"/>
      <c r="SIN16" s="318"/>
      <c r="SIO16" s="318"/>
      <c r="SIP16" s="318"/>
      <c r="SIQ16" s="318"/>
      <c r="SIR16" s="318"/>
      <c r="SIS16" s="318"/>
      <c r="SIT16" s="318"/>
      <c r="SIU16" s="318"/>
      <c r="SIV16" s="318"/>
      <c r="SIW16" s="318"/>
      <c r="SIX16" s="318"/>
      <c r="SIY16" s="318"/>
      <c r="SIZ16" s="318"/>
      <c r="SJA16" s="318"/>
      <c r="SJB16" s="318"/>
      <c r="SJC16" s="318"/>
      <c r="SJD16" s="318"/>
      <c r="SJE16" s="318"/>
      <c r="SJF16" s="318"/>
      <c r="SJG16" s="318"/>
      <c r="SJH16" s="318"/>
      <c r="SJI16" s="318"/>
      <c r="SJJ16" s="318"/>
      <c r="SJK16" s="318"/>
      <c r="SJL16" s="318"/>
      <c r="SJM16" s="318"/>
      <c r="SJN16" s="318"/>
      <c r="SJO16" s="318"/>
      <c r="SJP16" s="318"/>
      <c r="SJQ16" s="318"/>
      <c r="SJR16" s="318"/>
      <c r="SJS16" s="318"/>
      <c r="SJT16" s="318"/>
      <c r="SJU16" s="318"/>
      <c r="SJV16" s="318"/>
      <c r="SJW16" s="318"/>
      <c r="SJX16" s="318"/>
      <c r="SJY16" s="318"/>
      <c r="SJZ16" s="318"/>
      <c r="SKA16" s="318"/>
      <c r="SKB16" s="318"/>
      <c r="SKC16" s="318"/>
      <c r="SKD16" s="318"/>
      <c r="SKE16" s="318"/>
      <c r="SKF16" s="318"/>
      <c r="SKG16" s="318"/>
      <c r="SKH16" s="318"/>
      <c r="SKI16" s="318"/>
      <c r="SKJ16" s="318"/>
      <c r="SKK16" s="318"/>
      <c r="SKL16" s="318"/>
      <c r="SKM16" s="318"/>
      <c r="SKN16" s="318"/>
      <c r="SKO16" s="318"/>
      <c r="SKP16" s="318"/>
      <c r="SKQ16" s="318"/>
      <c r="SKR16" s="318"/>
      <c r="SKS16" s="318"/>
      <c r="SKT16" s="318"/>
      <c r="SKU16" s="318"/>
      <c r="SKV16" s="318"/>
      <c r="SKW16" s="318"/>
      <c r="SKX16" s="318"/>
      <c r="SKY16" s="318"/>
      <c r="SKZ16" s="318"/>
      <c r="SLA16" s="318"/>
      <c r="SLB16" s="318"/>
      <c r="SLC16" s="318"/>
      <c r="SLD16" s="318"/>
      <c r="SLE16" s="318"/>
      <c r="SLF16" s="318"/>
      <c r="SLG16" s="318"/>
      <c r="SLH16" s="318"/>
      <c r="SLI16" s="318"/>
      <c r="SLJ16" s="318"/>
      <c r="SLK16" s="318"/>
      <c r="SLL16" s="318"/>
      <c r="SLM16" s="318"/>
      <c r="SLN16" s="318"/>
      <c r="SLO16" s="318"/>
      <c r="SLP16" s="318"/>
      <c r="SLQ16" s="318"/>
      <c r="SLR16" s="318"/>
      <c r="SLS16" s="318"/>
      <c r="SLT16" s="318"/>
      <c r="SLU16" s="318"/>
      <c r="SLV16" s="318"/>
      <c r="SLW16" s="318"/>
      <c r="SLX16" s="318"/>
      <c r="SLY16" s="318"/>
      <c r="SLZ16" s="318"/>
      <c r="SMA16" s="318"/>
      <c r="SMB16" s="318"/>
      <c r="SMC16" s="318"/>
      <c r="SMD16" s="318"/>
      <c r="SME16" s="318"/>
      <c r="SMF16" s="318"/>
      <c r="SMG16" s="318"/>
      <c r="SMH16" s="318"/>
      <c r="SMI16" s="318"/>
      <c r="SMJ16" s="318"/>
      <c r="SMK16" s="318"/>
      <c r="SML16" s="318"/>
      <c r="SMM16" s="318"/>
      <c r="SMN16" s="318"/>
      <c r="SMO16" s="318"/>
      <c r="SMP16" s="318"/>
      <c r="SMQ16" s="318"/>
      <c r="SMR16" s="318"/>
      <c r="SMS16" s="318"/>
      <c r="SMT16" s="318"/>
      <c r="SMU16" s="318"/>
      <c r="SMV16" s="318"/>
      <c r="SMW16" s="318"/>
      <c r="SMX16" s="318"/>
      <c r="SMY16" s="318"/>
      <c r="SMZ16" s="318"/>
      <c r="SNA16" s="318"/>
      <c r="SNB16" s="318"/>
      <c r="SNC16" s="318"/>
      <c r="SND16" s="318"/>
      <c r="SNE16" s="318"/>
      <c r="SNF16" s="318"/>
      <c r="SNG16" s="318"/>
      <c r="SNH16" s="318"/>
      <c r="SNI16" s="318"/>
      <c r="SNJ16" s="318"/>
      <c r="SNK16" s="318"/>
      <c r="SNL16" s="318"/>
      <c r="SNM16" s="318"/>
      <c r="SNN16" s="318"/>
      <c r="SNO16" s="318"/>
      <c r="SNP16" s="318"/>
      <c r="SNQ16" s="318"/>
      <c r="SNR16" s="318"/>
      <c r="SNS16" s="318"/>
      <c r="SNT16" s="318"/>
      <c r="SNU16" s="318"/>
      <c r="SNV16" s="318"/>
      <c r="SNW16" s="318"/>
      <c r="SNX16" s="318"/>
      <c r="SNY16" s="318"/>
      <c r="SNZ16" s="318"/>
      <c r="SOA16" s="318"/>
      <c r="SOB16" s="318"/>
      <c r="SOC16" s="318"/>
      <c r="SOD16" s="318"/>
      <c r="SOE16" s="318"/>
      <c r="SOF16" s="318"/>
      <c r="SOG16" s="318"/>
      <c r="SOH16" s="318"/>
      <c r="SOI16" s="318"/>
      <c r="SOJ16" s="318"/>
      <c r="SOK16" s="318"/>
      <c r="SOL16" s="318"/>
      <c r="SOM16" s="318"/>
      <c r="SON16" s="318"/>
      <c r="SOO16" s="318"/>
      <c r="SOP16" s="318"/>
      <c r="SOQ16" s="318"/>
      <c r="SOR16" s="318"/>
      <c r="SOS16" s="318"/>
      <c r="SOT16" s="318"/>
      <c r="SOU16" s="318"/>
      <c r="SOV16" s="318"/>
      <c r="SOW16" s="318"/>
      <c r="SOX16" s="318"/>
      <c r="SOY16" s="318"/>
      <c r="SOZ16" s="318"/>
      <c r="SPA16" s="318"/>
      <c r="SPB16" s="318"/>
      <c r="SPC16" s="318"/>
      <c r="SPD16" s="318"/>
      <c r="SPE16" s="318"/>
      <c r="SPF16" s="318"/>
      <c r="SPG16" s="318"/>
      <c r="SPH16" s="318"/>
      <c r="SPI16" s="318"/>
      <c r="SPJ16" s="318"/>
      <c r="SPK16" s="318"/>
      <c r="SPL16" s="318"/>
      <c r="SPM16" s="318"/>
      <c r="SPN16" s="318"/>
      <c r="SPO16" s="318"/>
      <c r="SPP16" s="318"/>
      <c r="SPQ16" s="318"/>
      <c r="SPR16" s="318"/>
      <c r="SPS16" s="318"/>
      <c r="SPT16" s="318"/>
      <c r="SPU16" s="318"/>
      <c r="SPV16" s="318"/>
      <c r="SPW16" s="318"/>
      <c r="SPX16" s="318"/>
      <c r="SPY16" s="318"/>
      <c r="SPZ16" s="318"/>
      <c r="SQA16" s="318"/>
      <c r="SQB16" s="318"/>
      <c r="SQC16" s="318"/>
      <c r="SQD16" s="318"/>
      <c r="SQE16" s="318"/>
      <c r="SQF16" s="318"/>
      <c r="SQG16" s="318"/>
      <c r="SQH16" s="318"/>
      <c r="SQI16" s="318"/>
      <c r="SQJ16" s="318"/>
      <c r="SQK16" s="318"/>
      <c r="SQL16" s="318"/>
      <c r="SQM16" s="318"/>
      <c r="SQN16" s="318"/>
      <c r="SQO16" s="318"/>
      <c r="SQP16" s="318"/>
      <c r="SQQ16" s="318"/>
      <c r="SQR16" s="318"/>
      <c r="SQS16" s="318"/>
      <c r="SQT16" s="318"/>
      <c r="SQU16" s="318"/>
      <c r="SQV16" s="318"/>
      <c r="SQW16" s="318"/>
      <c r="SQX16" s="318"/>
      <c r="SQY16" s="318"/>
      <c r="SQZ16" s="318"/>
      <c r="SRA16" s="318"/>
      <c r="SRB16" s="318"/>
      <c r="SRC16" s="318"/>
      <c r="SRD16" s="318"/>
      <c r="SRE16" s="318"/>
      <c r="SRF16" s="318"/>
      <c r="SRG16" s="318"/>
      <c r="SRH16" s="318"/>
      <c r="SRI16" s="318"/>
      <c r="SRJ16" s="318"/>
      <c r="SRK16" s="318"/>
      <c r="SRL16" s="318"/>
      <c r="SRM16" s="318"/>
      <c r="SRN16" s="318"/>
      <c r="SRO16" s="318"/>
      <c r="SRP16" s="318"/>
      <c r="SRQ16" s="318"/>
      <c r="SRR16" s="318"/>
      <c r="SRS16" s="318"/>
      <c r="SRT16" s="318"/>
      <c r="SRU16" s="318"/>
      <c r="SRV16" s="318"/>
      <c r="SRW16" s="318"/>
      <c r="SRX16" s="318"/>
      <c r="SRY16" s="318"/>
      <c r="SRZ16" s="318"/>
      <c r="SSA16" s="318"/>
      <c r="SSB16" s="318"/>
      <c r="SSC16" s="318"/>
      <c r="SSD16" s="318"/>
      <c r="SSE16" s="318"/>
      <c r="SSF16" s="318"/>
      <c r="SSG16" s="318"/>
      <c r="SSH16" s="318"/>
      <c r="SSI16" s="318"/>
      <c r="SSJ16" s="318"/>
      <c r="SSK16" s="318"/>
      <c r="SSL16" s="318"/>
      <c r="SSM16" s="318"/>
      <c r="SSN16" s="318"/>
      <c r="SSO16" s="318"/>
      <c r="SSP16" s="318"/>
      <c r="SSQ16" s="318"/>
      <c r="SSR16" s="318"/>
      <c r="SSS16" s="318"/>
      <c r="SST16" s="318"/>
      <c r="SSU16" s="318"/>
      <c r="SSV16" s="318"/>
      <c r="SSW16" s="318"/>
      <c r="SSX16" s="318"/>
      <c r="SSY16" s="318"/>
      <c r="SSZ16" s="318"/>
      <c r="STA16" s="318"/>
      <c r="STB16" s="318"/>
      <c r="STC16" s="318"/>
      <c r="STD16" s="318"/>
      <c r="STE16" s="318"/>
      <c r="STF16" s="318"/>
      <c r="STG16" s="318"/>
      <c r="STH16" s="318"/>
      <c r="STI16" s="318"/>
      <c r="STJ16" s="318"/>
      <c r="STK16" s="318"/>
      <c r="STL16" s="318"/>
      <c r="STM16" s="318"/>
      <c r="STN16" s="318"/>
      <c r="STO16" s="318"/>
      <c r="STP16" s="318"/>
      <c r="STQ16" s="318"/>
      <c r="STR16" s="318"/>
      <c r="STS16" s="318"/>
      <c r="STT16" s="318"/>
      <c r="STU16" s="318"/>
      <c r="STV16" s="318"/>
      <c r="STW16" s="318"/>
      <c r="STX16" s="318"/>
      <c r="STY16" s="318"/>
      <c r="STZ16" s="318"/>
      <c r="SUA16" s="318"/>
      <c r="SUB16" s="318"/>
      <c r="SUC16" s="318"/>
      <c r="SUD16" s="318"/>
      <c r="SUE16" s="318"/>
      <c r="SUF16" s="318"/>
      <c r="SUG16" s="318"/>
      <c r="SUH16" s="318"/>
      <c r="SUI16" s="318"/>
      <c r="SUJ16" s="318"/>
      <c r="SUK16" s="318"/>
      <c r="SUL16" s="318"/>
      <c r="SUM16" s="318"/>
      <c r="SUN16" s="318"/>
      <c r="SUO16" s="318"/>
      <c r="SUP16" s="318"/>
      <c r="SUQ16" s="318"/>
      <c r="SUR16" s="318"/>
      <c r="SUS16" s="318"/>
      <c r="SUT16" s="318"/>
      <c r="SUU16" s="318"/>
      <c r="SUV16" s="318"/>
      <c r="SUW16" s="318"/>
      <c r="SUX16" s="318"/>
      <c r="SUY16" s="318"/>
      <c r="SUZ16" s="318"/>
      <c r="SVA16" s="318"/>
      <c r="SVB16" s="318"/>
      <c r="SVC16" s="318"/>
      <c r="SVD16" s="318"/>
      <c r="SVE16" s="318"/>
      <c r="SVF16" s="318"/>
      <c r="SVG16" s="318"/>
      <c r="SVH16" s="318"/>
      <c r="SVI16" s="318"/>
      <c r="SVJ16" s="318"/>
      <c r="SVK16" s="318"/>
      <c r="SVL16" s="318"/>
      <c r="SVM16" s="318"/>
      <c r="SVN16" s="318"/>
      <c r="SVO16" s="318"/>
      <c r="SVP16" s="318"/>
      <c r="SVQ16" s="318"/>
      <c r="SVR16" s="318"/>
      <c r="SVS16" s="318"/>
      <c r="SVT16" s="318"/>
      <c r="SVU16" s="318"/>
      <c r="SVV16" s="318"/>
      <c r="SVW16" s="318"/>
      <c r="SVX16" s="318"/>
      <c r="SVY16" s="318"/>
      <c r="SVZ16" s="318"/>
      <c r="SWA16" s="318"/>
      <c r="SWB16" s="318"/>
      <c r="SWC16" s="318"/>
      <c r="SWD16" s="318"/>
      <c r="SWE16" s="318"/>
      <c r="SWF16" s="318"/>
      <c r="SWG16" s="318"/>
      <c r="SWH16" s="318"/>
      <c r="SWI16" s="318"/>
      <c r="SWJ16" s="318"/>
      <c r="SWK16" s="318"/>
      <c r="SWL16" s="318"/>
      <c r="SWM16" s="318"/>
      <c r="SWN16" s="318"/>
      <c r="SWO16" s="318"/>
      <c r="SWP16" s="318"/>
      <c r="SWQ16" s="318"/>
      <c r="SWR16" s="318"/>
      <c r="SWS16" s="318"/>
      <c r="SWT16" s="318"/>
      <c r="SWU16" s="318"/>
      <c r="SWV16" s="318"/>
      <c r="SWW16" s="318"/>
      <c r="SWX16" s="318"/>
      <c r="SWY16" s="318"/>
      <c r="SWZ16" s="318"/>
      <c r="SXA16" s="318"/>
      <c r="SXB16" s="318"/>
      <c r="SXC16" s="318"/>
      <c r="SXD16" s="318"/>
      <c r="SXE16" s="318"/>
      <c r="SXF16" s="318"/>
      <c r="SXG16" s="318"/>
      <c r="SXH16" s="318"/>
      <c r="SXI16" s="318"/>
      <c r="SXJ16" s="318"/>
      <c r="SXK16" s="318"/>
      <c r="SXL16" s="318"/>
      <c r="SXM16" s="318"/>
      <c r="SXN16" s="318"/>
      <c r="SXO16" s="318"/>
      <c r="SXP16" s="318"/>
      <c r="SXQ16" s="318"/>
      <c r="SXR16" s="318"/>
      <c r="SXS16" s="318"/>
      <c r="SXT16" s="318"/>
      <c r="SXU16" s="318"/>
      <c r="SXV16" s="318"/>
      <c r="SXW16" s="318"/>
      <c r="SXX16" s="318"/>
      <c r="SXY16" s="318"/>
      <c r="SXZ16" s="318"/>
      <c r="SYA16" s="318"/>
      <c r="SYB16" s="318"/>
      <c r="SYC16" s="318"/>
      <c r="SYD16" s="318"/>
      <c r="SYE16" s="318"/>
      <c r="SYF16" s="318"/>
      <c r="SYG16" s="318"/>
      <c r="SYH16" s="318"/>
      <c r="SYI16" s="318"/>
      <c r="SYJ16" s="318"/>
      <c r="SYK16" s="318"/>
      <c r="SYL16" s="318"/>
      <c r="SYM16" s="318"/>
      <c r="SYN16" s="318"/>
      <c r="SYO16" s="318"/>
      <c r="SYP16" s="318"/>
      <c r="SYQ16" s="318"/>
      <c r="SYR16" s="318"/>
      <c r="SYS16" s="318"/>
      <c r="SYT16" s="318"/>
      <c r="SYU16" s="318"/>
      <c r="SYV16" s="318"/>
      <c r="SYW16" s="318"/>
      <c r="SYX16" s="318"/>
      <c r="SYY16" s="318"/>
      <c r="SYZ16" s="318"/>
      <c r="SZA16" s="318"/>
      <c r="SZB16" s="318"/>
      <c r="SZC16" s="318"/>
      <c r="SZD16" s="318"/>
      <c r="SZE16" s="318"/>
      <c r="SZF16" s="318"/>
      <c r="SZG16" s="318"/>
      <c r="SZH16" s="318"/>
      <c r="SZI16" s="318"/>
      <c r="SZJ16" s="318"/>
      <c r="SZK16" s="318"/>
      <c r="SZL16" s="318"/>
      <c r="SZM16" s="318"/>
      <c r="SZN16" s="318"/>
      <c r="SZO16" s="318"/>
      <c r="SZP16" s="318"/>
      <c r="SZQ16" s="318"/>
      <c r="SZR16" s="318"/>
      <c r="SZS16" s="318"/>
      <c r="SZT16" s="318"/>
      <c r="SZU16" s="318"/>
      <c r="SZV16" s="318"/>
      <c r="SZW16" s="318"/>
      <c r="SZX16" s="318"/>
      <c r="SZY16" s="318"/>
      <c r="SZZ16" s="318"/>
      <c r="TAA16" s="318"/>
      <c r="TAB16" s="318"/>
      <c r="TAC16" s="318"/>
      <c r="TAD16" s="318"/>
      <c r="TAE16" s="318"/>
      <c r="TAF16" s="318"/>
      <c r="TAG16" s="318"/>
      <c r="TAH16" s="318"/>
      <c r="TAI16" s="318"/>
      <c r="TAJ16" s="318"/>
      <c r="TAK16" s="318"/>
      <c r="TAL16" s="318"/>
      <c r="TAM16" s="318"/>
      <c r="TAN16" s="318"/>
      <c r="TAO16" s="318"/>
      <c r="TAP16" s="318"/>
      <c r="TAQ16" s="318"/>
      <c r="TAR16" s="318"/>
      <c r="TAS16" s="318"/>
      <c r="TAT16" s="318"/>
      <c r="TAU16" s="318"/>
      <c r="TAV16" s="318"/>
      <c r="TAW16" s="318"/>
      <c r="TAX16" s="318"/>
      <c r="TAY16" s="318"/>
      <c r="TAZ16" s="318"/>
      <c r="TBA16" s="318"/>
      <c r="TBB16" s="318"/>
      <c r="TBC16" s="318"/>
      <c r="TBD16" s="318"/>
      <c r="TBE16" s="318"/>
      <c r="TBF16" s="318"/>
      <c r="TBG16" s="318"/>
      <c r="TBH16" s="318"/>
      <c r="TBI16" s="318"/>
      <c r="TBJ16" s="318"/>
      <c r="TBK16" s="318"/>
      <c r="TBL16" s="318"/>
      <c r="TBM16" s="318"/>
      <c r="TBN16" s="318"/>
      <c r="TBO16" s="318"/>
      <c r="TBP16" s="318"/>
      <c r="TBQ16" s="318"/>
      <c r="TBR16" s="318"/>
      <c r="TBS16" s="318"/>
      <c r="TBT16" s="318"/>
      <c r="TBU16" s="318"/>
      <c r="TBV16" s="318"/>
      <c r="TBW16" s="318"/>
      <c r="TBX16" s="318"/>
      <c r="TBY16" s="318"/>
      <c r="TBZ16" s="318"/>
      <c r="TCA16" s="318"/>
      <c r="TCB16" s="318"/>
      <c r="TCC16" s="318"/>
      <c r="TCD16" s="318"/>
      <c r="TCE16" s="318"/>
      <c r="TCF16" s="318"/>
      <c r="TCG16" s="318"/>
      <c r="TCH16" s="318"/>
      <c r="TCI16" s="318"/>
      <c r="TCJ16" s="318"/>
      <c r="TCK16" s="318"/>
      <c r="TCL16" s="318"/>
      <c r="TCM16" s="318"/>
      <c r="TCN16" s="318"/>
      <c r="TCO16" s="318"/>
      <c r="TCP16" s="318"/>
      <c r="TCQ16" s="318"/>
      <c r="TCR16" s="318"/>
      <c r="TCS16" s="318"/>
      <c r="TCT16" s="318"/>
      <c r="TCU16" s="318"/>
      <c r="TCV16" s="318"/>
      <c r="TCW16" s="318"/>
      <c r="TCX16" s="318"/>
      <c r="TCY16" s="318"/>
      <c r="TCZ16" s="318"/>
      <c r="TDA16" s="318"/>
      <c r="TDB16" s="318"/>
      <c r="TDC16" s="318"/>
      <c r="TDD16" s="318"/>
      <c r="TDE16" s="318"/>
      <c r="TDF16" s="318"/>
      <c r="TDG16" s="318"/>
      <c r="TDH16" s="318"/>
      <c r="TDI16" s="318"/>
      <c r="TDJ16" s="318"/>
      <c r="TDK16" s="318"/>
      <c r="TDL16" s="318"/>
      <c r="TDM16" s="318"/>
      <c r="TDN16" s="318"/>
      <c r="TDO16" s="318"/>
      <c r="TDP16" s="318"/>
      <c r="TDQ16" s="318"/>
      <c r="TDR16" s="318"/>
      <c r="TDS16" s="318"/>
      <c r="TDT16" s="318"/>
      <c r="TDU16" s="318"/>
      <c r="TDV16" s="318"/>
      <c r="TDW16" s="318"/>
      <c r="TDX16" s="318"/>
      <c r="TDY16" s="318"/>
      <c r="TDZ16" s="318"/>
      <c r="TEA16" s="318"/>
      <c r="TEB16" s="318"/>
      <c r="TEC16" s="318"/>
      <c r="TED16" s="318"/>
      <c r="TEE16" s="318"/>
      <c r="TEF16" s="318"/>
      <c r="TEG16" s="318"/>
      <c r="TEH16" s="318"/>
      <c r="TEI16" s="318"/>
      <c r="TEJ16" s="318"/>
      <c r="TEK16" s="318"/>
      <c r="TEL16" s="318"/>
      <c r="TEM16" s="318"/>
      <c r="TEN16" s="318"/>
      <c r="TEO16" s="318"/>
      <c r="TEP16" s="318"/>
      <c r="TEQ16" s="318"/>
      <c r="TER16" s="318"/>
      <c r="TES16" s="318"/>
      <c r="TET16" s="318"/>
      <c r="TEU16" s="318"/>
      <c r="TEV16" s="318"/>
      <c r="TEW16" s="318"/>
      <c r="TEX16" s="318"/>
      <c r="TEY16" s="318"/>
      <c r="TEZ16" s="318"/>
      <c r="TFA16" s="318"/>
      <c r="TFB16" s="318"/>
      <c r="TFC16" s="318"/>
      <c r="TFD16" s="318"/>
      <c r="TFE16" s="318"/>
      <c r="TFF16" s="318"/>
      <c r="TFG16" s="318"/>
      <c r="TFH16" s="318"/>
      <c r="TFI16" s="318"/>
      <c r="TFJ16" s="318"/>
      <c r="TFK16" s="318"/>
      <c r="TFL16" s="318"/>
      <c r="TFM16" s="318"/>
      <c r="TFN16" s="318"/>
      <c r="TFO16" s="318"/>
      <c r="TFP16" s="318"/>
      <c r="TFQ16" s="318"/>
      <c r="TFR16" s="318"/>
      <c r="TFS16" s="318"/>
      <c r="TFT16" s="318"/>
      <c r="TFU16" s="318"/>
      <c r="TFV16" s="318"/>
      <c r="TFW16" s="318"/>
      <c r="TFX16" s="318"/>
      <c r="TFY16" s="318"/>
      <c r="TFZ16" s="318"/>
      <c r="TGA16" s="318"/>
      <c r="TGB16" s="318"/>
      <c r="TGC16" s="318"/>
      <c r="TGD16" s="318"/>
      <c r="TGE16" s="318"/>
      <c r="TGF16" s="318"/>
      <c r="TGG16" s="318"/>
      <c r="TGH16" s="318"/>
      <c r="TGI16" s="318"/>
      <c r="TGJ16" s="318"/>
      <c r="TGK16" s="318"/>
      <c r="TGL16" s="318"/>
      <c r="TGM16" s="318"/>
      <c r="TGN16" s="318"/>
      <c r="TGO16" s="318"/>
      <c r="TGP16" s="318"/>
      <c r="TGQ16" s="318"/>
      <c r="TGR16" s="318"/>
      <c r="TGS16" s="318"/>
      <c r="TGT16" s="318"/>
      <c r="TGU16" s="318"/>
      <c r="TGV16" s="318"/>
      <c r="TGW16" s="318"/>
      <c r="TGX16" s="318"/>
      <c r="TGY16" s="318"/>
      <c r="TGZ16" s="318"/>
      <c r="THA16" s="318"/>
      <c r="THB16" s="318"/>
      <c r="THC16" s="318"/>
      <c r="THD16" s="318"/>
      <c r="THE16" s="318"/>
      <c r="THF16" s="318"/>
      <c r="THG16" s="318"/>
      <c r="THH16" s="318"/>
      <c r="THI16" s="318"/>
      <c r="THJ16" s="318"/>
      <c r="THK16" s="318"/>
      <c r="THL16" s="318"/>
      <c r="THM16" s="318"/>
      <c r="THN16" s="318"/>
      <c r="THO16" s="318"/>
      <c r="THP16" s="318"/>
      <c r="THQ16" s="318"/>
      <c r="THR16" s="318"/>
      <c r="THS16" s="318"/>
      <c r="THT16" s="318"/>
      <c r="THU16" s="318"/>
      <c r="THV16" s="318"/>
      <c r="THW16" s="318"/>
      <c r="THX16" s="318"/>
      <c r="THY16" s="318"/>
      <c r="THZ16" s="318"/>
      <c r="TIA16" s="318"/>
      <c r="TIB16" s="318"/>
      <c r="TIC16" s="318"/>
      <c r="TID16" s="318"/>
      <c r="TIE16" s="318"/>
      <c r="TIF16" s="318"/>
      <c r="TIG16" s="318"/>
      <c r="TIH16" s="318"/>
      <c r="TII16" s="318"/>
      <c r="TIJ16" s="318"/>
      <c r="TIK16" s="318"/>
      <c r="TIL16" s="318"/>
      <c r="TIM16" s="318"/>
      <c r="TIN16" s="318"/>
      <c r="TIO16" s="318"/>
      <c r="TIP16" s="318"/>
      <c r="TIQ16" s="318"/>
      <c r="TIR16" s="318"/>
      <c r="TIS16" s="318"/>
      <c r="TIT16" s="318"/>
      <c r="TIU16" s="318"/>
      <c r="TIV16" s="318"/>
      <c r="TIW16" s="318"/>
      <c r="TIX16" s="318"/>
      <c r="TIY16" s="318"/>
      <c r="TIZ16" s="318"/>
      <c r="TJA16" s="318"/>
      <c r="TJB16" s="318"/>
      <c r="TJC16" s="318"/>
      <c r="TJD16" s="318"/>
      <c r="TJE16" s="318"/>
      <c r="TJF16" s="318"/>
      <c r="TJG16" s="318"/>
      <c r="TJH16" s="318"/>
      <c r="TJI16" s="318"/>
      <c r="TJJ16" s="318"/>
      <c r="TJK16" s="318"/>
      <c r="TJL16" s="318"/>
      <c r="TJM16" s="318"/>
      <c r="TJN16" s="318"/>
      <c r="TJO16" s="318"/>
      <c r="TJP16" s="318"/>
      <c r="TJQ16" s="318"/>
      <c r="TJR16" s="318"/>
      <c r="TJS16" s="318"/>
      <c r="TJT16" s="318"/>
      <c r="TJU16" s="318"/>
      <c r="TJV16" s="318"/>
      <c r="TJW16" s="318"/>
      <c r="TJX16" s="318"/>
      <c r="TJY16" s="318"/>
      <c r="TJZ16" s="318"/>
      <c r="TKA16" s="318"/>
      <c r="TKB16" s="318"/>
      <c r="TKC16" s="318"/>
      <c r="TKD16" s="318"/>
      <c r="TKE16" s="318"/>
      <c r="TKF16" s="318"/>
      <c r="TKG16" s="318"/>
      <c r="TKH16" s="318"/>
      <c r="TKI16" s="318"/>
      <c r="TKJ16" s="318"/>
      <c r="TKK16" s="318"/>
      <c r="TKL16" s="318"/>
      <c r="TKM16" s="318"/>
      <c r="TKN16" s="318"/>
      <c r="TKO16" s="318"/>
      <c r="TKP16" s="318"/>
      <c r="TKQ16" s="318"/>
      <c r="TKR16" s="318"/>
      <c r="TKS16" s="318"/>
      <c r="TKT16" s="318"/>
      <c r="TKU16" s="318"/>
      <c r="TKV16" s="318"/>
      <c r="TKW16" s="318"/>
      <c r="TKX16" s="318"/>
      <c r="TKY16" s="318"/>
      <c r="TKZ16" s="318"/>
      <c r="TLA16" s="318"/>
      <c r="TLB16" s="318"/>
      <c r="TLC16" s="318"/>
      <c r="TLD16" s="318"/>
      <c r="TLE16" s="318"/>
      <c r="TLF16" s="318"/>
      <c r="TLG16" s="318"/>
      <c r="TLH16" s="318"/>
      <c r="TLI16" s="318"/>
      <c r="TLJ16" s="318"/>
      <c r="TLK16" s="318"/>
      <c r="TLL16" s="318"/>
      <c r="TLM16" s="318"/>
      <c r="TLN16" s="318"/>
      <c r="TLO16" s="318"/>
      <c r="TLP16" s="318"/>
      <c r="TLQ16" s="318"/>
      <c r="TLR16" s="318"/>
      <c r="TLS16" s="318"/>
      <c r="TLT16" s="318"/>
      <c r="TLU16" s="318"/>
      <c r="TLV16" s="318"/>
      <c r="TLW16" s="318"/>
      <c r="TLX16" s="318"/>
      <c r="TLY16" s="318"/>
      <c r="TLZ16" s="318"/>
      <c r="TMA16" s="318"/>
      <c r="TMB16" s="318"/>
      <c r="TMC16" s="318"/>
      <c r="TMD16" s="318"/>
      <c r="TME16" s="318"/>
      <c r="TMF16" s="318"/>
      <c r="TMG16" s="318"/>
      <c r="TMH16" s="318"/>
      <c r="TMI16" s="318"/>
      <c r="TMJ16" s="318"/>
      <c r="TMK16" s="318"/>
      <c r="TML16" s="318"/>
      <c r="TMM16" s="318"/>
      <c r="TMN16" s="318"/>
      <c r="TMO16" s="318"/>
      <c r="TMP16" s="318"/>
      <c r="TMQ16" s="318"/>
      <c r="TMR16" s="318"/>
      <c r="TMS16" s="318"/>
      <c r="TMT16" s="318"/>
      <c r="TMU16" s="318"/>
      <c r="TMV16" s="318"/>
      <c r="TMW16" s="318"/>
      <c r="TMX16" s="318"/>
      <c r="TMY16" s="318"/>
      <c r="TMZ16" s="318"/>
      <c r="TNA16" s="318"/>
      <c r="TNB16" s="318"/>
      <c r="TNC16" s="318"/>
      <c r="TND16" s="318"/>
      <c r="TNE16" s="318"/>
      <c r="TNF16" s="318"/>
      <c r="TNG16" s="318"/>
      <c r="TNH16" s="318"/>
      <c r="TNI16" s="318"/>
      <c r="TNJ16" s="318"/>
      <c r="TNK16" s="318"/>
      <c r="TNL16" s="318"/>
      <c r="TNM16" s="318"/>
      <c r="TNN16" s="318"/>
      <c r="TNO16" s="318"/>
      <c r="TNP16" s="318"/>
      <c r="TNQ16" s="318"/>
      <c r="TNR16" s="318"/>
      <c r="TNS16" s="318"/>
      <c r="TNT16" s="318"/>
      <c r="TNU16" s="318"/>
      <c r="TNV16" s="318"/>
      <c r="TNW16" s="318"/>
      <c r="TNX16" s="318"/>
      <c r="TNY16" s="318"/>
      <c r="TNZ16" s="318"/>
      <c r="TOA16" s="318"/>
      <c r="TOB16" s="318"/>
      <c r="TOC16" s="318"/>
      <c r="TOD16" s="318"/>
      <c r="TOE16" s="318"/>
      <c r="TOF16" s="318"/>
      <c r="TOG16" s="318"/>
      <c r="TOH16" s="318"/>
      <c r="TOI16" s="318"/>
      <c r="TOJ16" s="318"/>
      <c r="TOK16" s="318"/>
      <c r="TOL16" s="318"/>
      <c r="TOM16" s="318"/>
      <c r="TON16" s="318"/>
      <c r="TOO16" s="318"/>
      <c r="TOP16" s="318"/>
      <c r="TOQ16" s="318"/>
      <c r="TOR16" s="318"/>
      <c r="TOS16" s="318"/>
      <c r="TOT16" s="318"/>
      <c r="TOU16" s="318"/>
      <c r="TOV16" s="318"/>
      <c r="TOW16" s="318"/>
      <c r="TOX16" s="318"/>
      <c r="TOY16" s="318"/>
      <c r="TOZ16" s="318"/>
      <c r="TPA16" s="318"/>
      <c r="TPB16" s="318"/>
      <c r="TPC16" s="318"/>
      <c r="TPD16" s="318"/>
      <c r="TPE16" s="318"/>
      <c r="TPF16" s="318"/>
      <c r="TPG16" s="318"/>
      <c r="TPH16" s="318"/>
      <c r="TPI16" s="318"/>
      <c r="TPJ16" s="318"/>
      <c r="TPK16" s="318"/>
      <c r="TPL16" s="318"/>
      <c r="TPM16" s="318"/>
      <c r="TPN16" s="318"/>
      <c r="TPO16" s="318"/>
      <c r="TPP16" s="318"/>
      <c r="TPQ16" s="318"/>
      <c r="TPR16" s="318"/>
      <c r="TPS16" s="318"/>
      <c r="TPT16" s="318"/>
      <c r="TPU16" s="318"/>
      <c r="TPV16" s="318"/>
      <c r="TPW16" s="318"/>
      <c r="TPX16" s="318"/>
      <c r="TPY16" s="318"/>
      <c r="TPZ16" s="318"/>
      <c r="TQA16" s="318"/>
      <c r="TQB16" s="318"/>
      <c r="TQC16" s="318"/>
      <c r="TQD16" s="318"/>
      <c r="TQE16" s="318"/>
      <c r="TQF16" s="318"/>
      <c r="TQG16" s="318"/>
      <c r="TQH16" s="318"/>
      <c r="TQI16" s="318"/>
      <c r="TQJ16" s="318"/>
      <c r="TQK16" s="318"/>
      <c r="TQL16" s="318"/>
      <c r="TQM16" s="318"/>
      <c r="TQN16" s="318"/>
      <c r="TQO16" s="318"/>
      <c r="TQP16" s="318"/>
      <c r="TQQ16" s="318"/>
      <c r="TQR16" s="318"/>
      <c r="TQS16" s="318"/>
      <c r="TQT16" s="318"/>
      <c r="TQU16" s="318"/>
      <c r="TQV16" s="318"/>
      <c r="TQW16" s="318"/>
      <c r="TQX16" s="318"/>
      <c r="TQY16" s="318"/>
      <c r="TQZ16" s="318"/>
      <c r="TRA16" s="318"/>
      <c r="TRB16" s="318"/>
      <c r="TRC16" s="318"/>
      <c r="TRD16" s="318"/>
      <c r="TRE16" s="318"/>
      <c r="TRF16" s="318"/>
      <c r="TRG16" s="318"/>
      <c r="TRH16" s="318"/>
      <c r="TRI16" s="318"/>
      <c r="TRJ16" s="318"/>
      <c r="TRK16" s="318"/>
      <c r="TRL16" s="318"/>
      <c r="TRM16" s="318"/>
      <c r="TRN16" s="318"/>
      <c r="TRO16" s="318"/>
      <c r="TRP16" s="318"/>
      <c r="TRQ16" s="318"/>
      <c r="TRR16" s="318"/>
      <c r="TRS16" s="318"/>
      <c r="TRT16" s="318"/>
      <c r="TRU16" s="318"/>
      <c r="TRV16" s="318"/>
      <c r="TRW16" s="318"/>
      <c r="TRX16" s="318"/>
      <c r="TRY16" s="318"/>
      <c r="TRZ16" s="318"/>
      <c r="TSA16" s="318"/>
      <c r="TSB16" s="318"/>
      <c r="TSC16" s="318"/>
      <c r="TSD16" s="318"/>
      <c r="TSE16" s="318"/>
      <c r="TSF16" s="318"/>
      <c r="TSG16" s="318"/>
      <c r="TSH16" s="318"/>
      <c r="TSI16" s="318"/>
      <c r="TSJ16" s="318"/>
      <c r="TSK16" s="318"/>
      <c r="TSL16" s="318"/>
      <c r="TSM16" s="318"/>
      <c r="TSN16" s="318"/>
      <c r="TSO16" s="318"/>
      <c r="TSP16" s="318"/>
      <c r="TSQ16" s="318"/>
      <c r="TSR16" s="318"/>
      <c r="TSS16" s="318"/>
      <c r="TST16" s="318"/>
      <c r="TSU16" s="318"/>
      <c r="TSV16" s="318"/>
      <c r="TSW16" s="318"/>
      <c r="TSX16" s="318"/>
      <c r="TSY16" s="318"/>
      <c r="TSZ16" s="318"/>
      <c r="TTA16" s="318"/>
      <c r="TTB16" s="318"/>
      <c r="TTC16" s="318"/>
      <c r="TTD16" s="318"/>
      <c r="TTE16" s="318"/>
      <c r="TTF16" s="318"/>
      <c r="TTG16" s="318"/>
      <c r="TTH16" s="318"/>
      <c r="TTI16" s="318"/>
      <c r="TTJ16" s="318"/>
      <c r="TTK16" s="318"/>
      <c r="TTL16" s="318"/>
      <c r="TTM16" s="318"/>
      <c r="TTN16" s="318"/>
      <c r="TTO16" s="318"/>
      <c r="TTP16" s="318"/>
      <c r="TTQ16" s="318"/>
      <c r="TTR16" s="318"/>
      <c r="TTS16" s="318"/>
      <c r="TTT16" s="318"/>
      <c r="TTU16" s="318"/>
      <c r="TTV16" s="318"/>
      <c r="TTW16" s="318"/>
      <c r="TTX16" s="318"/>
      <c r="TTY16" s="318"/>
      <c r="TTZ16" s="318"/>
      <c r="TUA16" s="318"/>
      <c r="TUB16" s="318"/>
      <c r="TUC16" s="318"/>
      <c r="TUD16" s="318"/>
      <c r="TUE16" s="318"/>
      <c r="TUF16" s="318"/>
      <c r="TUG16" s="318"/>
      <c r="TUH16" s="318"/>
      <c r="TUI16" s="318"/>
      <c r="TUJ16" s="318"/>
      <c r="TUK16" s="318"/>
      <c r="TUL16" s="318"/>
      <c r="TUM16" s="318"/>
      <c r="TUN16" s="318"/>
      <c r="TUO16" s="318"/>
      <c r="TUP16" s="318"/>
      <c r="TUQ16" s="318"/>
      <c r="TUR16" s="318"/>
      <c r="TUS16" s="318"/>
      <c r="TUT16" s="318"/>
      <c r="TUU16" s="318"/>
      <c r="TUV16" s="318"/>
      <c r="TUW16" s="318"/>
      <c r="TUX16" s="318"/>
      <c r="TUY16" s="318"/>
      <c r="TUZ16" s="318"/>
      <c r="TVA16" s="318"/>
      <c r="TVB16" s="318"/>
      <c r="TVC16" s="318"/>
      <c r="TVD16" s="318"/>
      <c r="TVE16" s="318"/>
      <c r="TVF16" s="318"/>
      <c r="TVG16" s="318"/>
      <c r="TVH16" s="318"/>
      <c r="TVI16" s="318"/>
      <c r="TVJ16" s="318"/>
      <c r="TVK16" s="318"/>
      <c r="TVL16" s="318"/>
      <c r="TVM16" s="318"/>
      <c r="TVN16" s="318"/>
      <c r="TVO16" s="318"/>
      <c r="TVP16" s="318"/>
      <c r="TVQ16" s="318"/>
      <c r="TVR16" s="318"/>
      <c r="TVS16" s="318"/>
      <c r="TVT16" s="318"/>
      <c r="TVU16" s="318"/>
      <c r="TVV16" s="318"/>
      <c r="TVW16" s="318"/>
      <c r="TVX16" s="318"/>
      <c r="TVY16" s="318"/>
      <c r="TVZ16" s="318"/>
      <c r="TWA16" s="318"/>
      <c r="TWB16" s="318"/>
      <c r="TWC16" s="318"/>
      <c r="TWD16" s="318"/>
      <c r="TWE16" s="318"/>
      <c r="TWF16" s="318"/>
      <c r="TWG16" s="318"/>
      <c r="TWH16" s="318"/>
      <c r="TWI16" s="318"/>
      <c r="TWJ16" s="318"/>
      <c r="TWK16" s="318"/>
      <c r="TWL16" s="318"/>
      <c r="TWM16" s="318"/>
      <c r="TWN16" s="318"/>
      <c r="TWO16" s="318"/>
      <c r="TWP16" s="318"/>
      <c r="TWQ16" s="318"/>
      <c r="TWR16" s="318"/>
      <c r="TWS16" s="318"/>
      <c r="TWT16" s="318"/>
      <c r="TWU16" s="318"/>
      <c r="TWV16" s="318"/>
      <c r="TWW16" s="318"/>
      <c r="TWX16" s="318"/>
      <c r="TWY16" s="318"/>
      <c r="TWZ16" s="318"/>
      <c r="TXA16" s="318"/>
      <c r="TXB16" s="318"/>
      <c r="TXC16" s="318"/>
      <c r="TXD16" s="318"/>
      <c r="TXE16" s="318"/>
      <c r="TXF16" s="318"/>
      <c r="TXG16" s="318"/>
      <c r="TXH16" s="318"/>
      <c r="TXI16" s="318"/>
      <c r="TXJ16" s="318"/>
      <c r="TXK16" s="318"/>
      <c r="TXL16" s="318"/>
      <c r="TXM16" s="318"/>
      <c r="TXN16" s="318"/>
      <c r="TXO16" s="318"/>
      <c r="TXP16" s="318"/>
      <c r="TXQ16" s="318"/>
      <c r="TXR16" s="318"/>
      <c r="TXS16" s="318"/>
      <c r="TXT16" s="318"/>
      <c r="TXU16" s="318"/>
      <c r="TXV16" s="318"/>
      <c r="TXW16" s="318"/>
      <c r="TXX16" s="318"/>
      <c r="TXY16" s="318"/>
      <c r="TXZ16" s="318"/>
      <c r="TYA16" s="318"/>
      <c r="TYB16" s="318"/>
      <c r="TYC16" s="318"/>
      <c r="TYD16" s="318"/>
      <c r="TYE16" s="318"/>
      <c r="TYF16" s="318"/>
      <c r="TYG16" s="318"/>
      <c r="TYH16" s="318"/>
      <c r="TYI16" s="318"/>
      <c r="TYJ16" s="318"/>
      <c r="TYK16" s="318"/>
      <c r="TYL16" s="318"/>
      <c r="TYM16" s="318"/>
      <c r="TYN16" s="318"/>
      <c r="TYO16" s="318"/>
      <c r="TYP16" s="318"/>
      <c r="TYQ16" s="318"/>
      <c r="TYR16" s="318"/>
      <c r="TYS16" s="318"/>
      <c r="TYT16" s="318"/>
      <c r="TYU16" s="318"/>
      <c r="TYV16" s="318"/>
      <c r="TYW16" s="318"/>
      <c r="TYX16" s="318"/>
      <c r="TYY16" s="318"/>
      <c r="TYZ16" s="318"/>
      <c r="TZA16" s="318"/>
      <c r="TZB16" s="318"/>
      <c r="TZC16" s="318"/>
      <c r="TZD16" s="318"/>
      <c r="TZE16" s="318"/>
      <c r="TZF16" s="318"/>
      <c r="TZG16" s="318"/>
      <c r="TZH16" s="318"/>
      <c r="TZI16" s="318"/>
      <c r="TZJ16" s="318"/>
      <c r="TZK16" s="318"/>
      <c r="TZL16" s="318"/>
      <c r="TZM16" s="318"/>
      <c r="TZN16" s="318"/>
      <c r="TZO16" s="318"/>
      <c r="TZP16" s="318"/>
      <c r="TZQ16" s="318"/>
      <c r="TZR16" s="318"/>
      <c r="TZS16" s="318"/>
      <c r="TZT16" s="318"/>
      <c r="TZU16" s="318"/>
      <c r="TZV16" s="318"/>
      <c r="TZW16" s="318"/>
      <c r="TZX16" s="318"/>
      <c r="TZY16" s="318"/>
      <c r="TZZ16" s="318"/>
      <c r="UAA16" s="318"/>
      <c r="UAB16" s="318"/>
      <c r="UAC16" s="318"/>
      <c r="UAD16" s="318"/>
      <c r="UAE16" s="318"/>
      <c r="UAF16" s="318"/>
      <c r="UAG16" s="318"/>
      <c r="UAH16" s="318"/>
      <c r="UAI16" s="318"/>
      <c r="UAJ16" s="318"/>
      <c r="UAK16" s="318"/>
      <c r="UAL16" s="318"/>
      <c r="UAM16" s="318"/>
      <c r="UAN16" s="318"/>
      <c r="UAO16" s="318"/>
      <c r="UAP16" s="318"/>
      <c r="UAQ16" s="318"/>
      <c r="UAR16" s="318"/>
      <c r="UAS16" s="318"/>
      <c r="UAT16" s="318"/>
      <c r="UAU16" s="318"/>
      <c r="UAV16" s="318"/>
      <c r="UAW16" s="318"/>
      <c r="UAX16" s="318"/>
      <c r="UAY16" s="318"/>
      <c r="UAZ16" s="318"/>
      <c r="UBA16" s="318"/>
      <c r="UBB16" s="318"/>
      <c r="UBC16" s="318"/>
      <c r="UBD16" s="318"/>
      <c r="UBE16" s="318"/>
      <c r="UBF16" s="318"/>
      <c r="UBG16" s="318"/>
      <c r="UBH16" s="318"/>
      <c r="UBI16" s="318"/>
      <c r="UBJ16" s="318"/>
      <c r="UBK16" s="318"/>
      <c r="UBL16" s="318"/>
      <c r="UBM16" s="318"/>
      <c r="UBN16" s="318"/>
      <c r="UBO16" s="318"/>
      <c r="UBP16" s="318"/>
      <c r="UBQ16" s="318"/>
      <c r="UBR16" s="318"/>
      <c r="UBS16" s="318"/>
      <c r="UBT16" s="318"/>
      <c r="UBU16" s="318"/>
      <c r="UBV16" s="318"/>
      <c r="UBW16" s="318"/>
      <c r="UBX16" s="318"/>
      <c r="UBY16" s="318"/>
      <c r="UBZ16" s="318"/>
      <c r="UCA16" s="318"/>
      <c r="UCB16" s="318"/>
      <c r="UCC16" s="318"/>
      <c r="UCD16" s="318"/>
      <c r="UCE16" s="318"/>
      <c r="UCF16" s="318"/>
      <c r="UCG16" s="318"/>
      <c r="UCH16" s="318"/>
      <c r="UCI16" s="318"/>
      <c r="UCJ16" s="318"/>
      <c r="UCK16" s="318"/>
      <c r="UCL16" s="318"/>
      <c r="UCM16" s="318"/>
      <c r="UCN16" s="318"/>
      <c r="UCO16" s="318"/>
      <c r="UCP16" s="318"/>
      <c r="UCQ16" s="318"/>
      <c r="UCR16" s="318"/>
      <c r="UCS16" s="318"/>
      <c r="UCT16" s="318"/>
      <c r="UCU16" s="318"/>
      <c r="UCV16" s="318"/>
      <c r="UCW16" s="318"/>
      <c r="UCX16" s="318"/>
      <c r="UCY16" s="318"/>
      <c r="UCZ16" s="318"/>
      <c r="UDA16" s="318"/>
      <c r="UDB16" s="318"/>
      <c r="UDC16" s="318"/>
      <c r="UDD16" s="318"/>
      <c r="UDE16" s="318"/>
      <c r="UDF16" s="318"/>
      <c r="UDG16" s="318"/>
      <c r="UDH16" s="318"/>
      <c r="UDI16" s="318"/>
      <c r="UDJ16" s="318"/>
      <c r="UDK16" s="318"/>
      <c r="UDL16" s="318"/>
      <c r="UDM16" s="318"/>
      <c r="UDN16" s="318"/>
      <c r="UDO16" s="318"/>
      <c r="UDP16" s="318"/>
      <c r="UDQ16" s="318"/>
      <c r="UDR16" s="318"/>
      <c r="UDS16" s="318"/>
      <c r="UDT16" s="318"/>
      <c r="UDU16" s="318"/>
      <c r="UDV16" s="318"/>
      <c r="UDW16" s="318"/>
      <c r="UDX16" s="318"/>
      <c r="UDY16" s="318"/>
      <c r="UDZ16" s="318"/>
      <c r="UEA16" s="318"/>
      <c r="UEB16" s="318"/>
      <c r="UEC16" s="318"/>
      <c r="UED16" s="318"/>
      <c r="UEE16" s="318"/>
      <c r="UEF16" s="318"/>
      <c r="UEG16" s="318"/>
      <c r="UEH16" s="318"/>
      <c r="UEI16" s="318"/>
      <c r="UEJ16" s="318"/>
      <c r="UEK16" s="318"/>
      <c r="UEL16" s="318"/>
      <c r="UEM16" s="318"/>
      <c r="UEN16" s="318"/>
      <c r="UEO16" s="318"/>
      <c r="UEP16" s="318"/>
      <c r="UEQ16" s="318"/>
      <c r="UER16" s="318"/>
      <c r="UES16" s="318"/>
      <c r="UET16" s="318"/>
      <c r="UEU16" s="318"/>
      <c r="UEV16" s="318"/>
      <c r="UEW16" s="318"/>
      <c r="UEX16" s="318"/>
      <c r="UEY16" s="318"/>
      <c r="UEZ16" s="318"/>
      <c r="UFA16" s="318"/>
      <c r="UFB16" s="318"/>
      <c r="UFC16" s="318"/>
      <c r="UFD16" s="318"/>
      <c r="UFE16" s="318"/>
      <c r="UFF16" s="318"/>
      <c r="UFG16" s="318"/>
      <c r="UFH16" s="318"/>
      <c r="UFI16" s="318"/>
      <c r="UFJ16" s="318"/>
      <c r="UFK16" s="318"/>
      <c r="UFL16" s="318"/>
      <c r="UFM16" s="318"/>
      <c r="UFN16" s="318"/>
      <c r="UFO16" s="318"/>
      <c r="UFP16" s="318"/>
      <c r="UFQ16" s="318"/>
      <c r="UFR16" s="318"/>
      <c r="UFS16" s="318"/>
      <c r="UFT16" s="318"/>
      <c r="UFU16" s="318"/>
      <c r="UFV16" s="318"/>
      <c r="UFW16" s="318"/>
      <c r="UFX16" s="318"/>
      <c r="UFY16" s="318"/>
      <c r="UFZ16" s="318"/>
      <c r="UGA16" s="318"/>
      <c r="UGB16" s="318"/>
      <c r="UGC16" s="318"/>
      <c r="UGD16" s="318"/>
      <c r="UGE16" s="318"/>
      <c r="UGF16" s="318"/>
      <c r="UGG16" s="318"/>
      <c r="UGH16" s="318"/>
      <c r="UGI16" s="318"/>
      <c r="UGJ16" s="318"/>
      <c r="UGK16" s="318"/>
      <c r="UGL16" s="318"/>
      <c r="UGM16" s="318"/>
      <c r="UGN16" s="318"/>
      <c r="UGO16" s="318"/>
      <c r="UGP16" s="318"/>
      <c r="UGQ16" s="318"/>
      <c r="UGR16" s="318"/>
      <c r="UGS16" s="318"/>
      <c r="UGT16" s="318"/>
      <c r="UGU16" s="318"/>
      <c r="UGV16" s="318"/>
      <c r="UGW16" s="318"/>
      <c r="UGX16" s="318"/>
      <c r="UGY16" s="318"/>
      <c r="UGZ16" s="318"/>
      <c r="UHA16" s="318"/>
      <c r="UHB16" s="318"/>
      <c r="UHC16" s="318"/>
      <c r="UHD16" s="318"/>
      <c r="UHE16" s="318"/>
      <c r="UHF16" s="318"/>
      <c r="UHG16" s="318"/>
      <c r="UHH16" s="318"/>
      <c r="UHI16" s="318"/>
      <c r="UHJ16" s="318"/>
      <c r="UHK16" s="318"/>
      <c r="UHL16" s="318"/>
      <c r="UHM16" s="318"/>
      <c r="UHN16" s="318"/>
      <c r="UHO16" s="318"/>
      <c r="UHP16" s="318"/>
      <c r="UHQ16" s="318"/>
      <c r="UHR16" s="318"/>
      <c r="UHS16" s="318"/>
      <c r="UHT16" s="318"/>
      <c r="UHU16" s="318"/>
      <c r="UHV16" s="318"/>
      <c r="UHW16" s="318"/>
      <c r="UHX16" s="318"/>
      <c r="UHY16" s="318"/>
      <c r="UHZ16" s="318"/>
      <c r="UIA16" s="318"/>
      <c r="UIB16" s="318"/>
      <c r="UIC16" s="318"/>
      <c r="UID16" s="318"/>
      <c r="UIE16" s="318"/>
      <c r="UIF16" s="318"/>
      <c r="UIG16" s="318"/>
      <c r="UIH16" s="318"/>
      <c r="UII16" s="318"/>
      <c r="UIJ16" s="318"/>
      <c r="UIK16" s="318"/>
      <c r="UIL16" s="318"/>
      <c r="UIM16" s="318"/>
      <c r="UIN16" s="318"/>
      <c r="UIO16" s="318"/>
      <c r="UIP16" s="318"/>
      <c r="UIQ16" s="318"/>
      <c r="UIR16" s="318"/>
      <c r="UIS16" s="318"/>
      <c r="UIT16" s="318"/>
      <c r="UIU16" s="318"/>
      <c r="UIV16" s="318"/>
      <c r="UIW16" s="318"/>
      <c r="UIX16" s="318"/>
      <c r="UIY16" s="318"/>
      <c r="UIZ16" s="318"/>
      <c r="UJA16" s="318"/>
      <c r="UJB16" s="318"/>
      <c r="UJC16" s="318"/>
      <c r="UJD16" s="318"/>
      <c r="UJE16" s="318"/>
      <c r="UJF16" s="318"/>
      <c r="UJG16" s="318"/>
      <c r="UJH16" s="318"/>
      <c r="UJI16" s="318"/>
      <c r="UJJ16" s="318"/>
      <c r="UJK16" s="318"/>
      <c r="UJL16" s="318"/>
      <c r="UJM16" s="318"/>
      <c r="UJN16" s="318"/>
      <c r="UJO16" s="318"/>
      <c r="UJP16" s="318"/>
      <c r="UJQ16" s="318"/>
      <c r="UJR16" s="318"/>
      <c r="UJS16" s="318"/>
      <c r="UJT16" s="318"/>
      <c r="UJU16" s="318"/>
      <c r="UJV16" s="318"/>
      <c r="UJW16" s="318"/>
      <c r="UJX16" s="318"/>
      <c r="UJY16" s="318"/>
      <c r="UJZ16" s="318"/>
      <c r="UKA16" s="318"/>
      <c r="UKB16" s="318"/>
      <c r="UKC16" s="318"/>
      <c r="UKD16" s="318"/>
      <c r="UKE16" s="318"/>
      <c r="UKF16" s="318"/>
      <c r="UKG16" s="318"/>
      <c r="UKH16" s="318"/>
      <c r="UKI16" s="318"/>
      <c r="UKJ16" s="318"/>
      <c r="UKK16" s="318"/>
      <c r="UKL16" s="318"/>
      <c r="UKM16" s="318"/>
      <c r="UKN16" s="318"/>
      <c r="UKO16" s="318"/>
      <c r="UKP16" s="318"/>
      <c r="UKQ16" s="318"/>
      <c r="UKR16" s="318"/>
      <c r="UKS16" s="318"/>
      <c r="UKT16" s="318"/>
      <c r="UKU16" s="318"/>
      <c r="UKV16" s="318"/>
      <c r="UKW16" s="318"/>
      <c r="UKX16" s="318"/>
      <c r="UKY16" s="318"/>
      <c r="UKZ16" s="318"/>
      <c r="ULA16" s="318"/>
      <c r="ULB16" s="318"/>
      <c r="ULC16" s="318"/>
      <c r="ULD16" s="318"/>
      <c r="ULE16" s="318"/>
      <c r="ULF16" s="318"/>
      <c r="ULG16" s="318"/>
      <c r="ULH16" s="318"/>
      <c r="ULI16" s="318"/>
      <c r="ULJ16" s="318"/>
      <c r="ULK16" s="318"/>
      <c r="ULL16" s="318"/>
      <c r="ULM16" s="318"/>
      <c r="ULN16" s="318"/>
      <c r="ULO16" s="318"/>
      <c r="ULP16" s="318"/>
      <c r="ULQ16" s="318"/>
      <c r="ULR16" s="318"/>
      <c r="ULS16" s="318"/>
      <c r="ULT16" s="318"/>
      <c r="ULU16" s="318"/>
      <c r="ULV16" s="318"/>
      <c r="ULW16" s="318"/>
      <c r="ULX16" s="318"/>
      <c r="ULY16" s="318"/>
      <c r="ULZ16" s="318"/>
      <c r="UMA16" s="318"/>
      <c r="UMB16" s="318"/>
      <c r="UMC16" s="318"/>
      <c r="UMD16" s="318"/>
      <c r="UME16" s="318"/>
      <c r="UMF16" s="318"/>
      <c r="UMG16" s="318"/>
      <c r="UMH16" s="318"/>
      <c r="UMI16" s="318"/>
      <c r="UMJ16" s="318"/>
      <c r="UMK16" s="318"/>
      <c r="UML16" s="318"/>
      <c r="UMM16" s="318"/>
      <c r="UMN16" s="318"/>
      <c r="UMO16" s="318"/>
      <c r="UMP16" s="318"/>
      <c r="UMQ16" s="318"/>
      <c r="UMR16" s="318"/>
      <c r="UMS16" s="318"/>
      <c r="UMT16" s="318"/>
      <c r="UMU16" s="318"/>
      <c r="UMV16" s="318"/>
      <c r="UMW16" s="318"/>
      <c r="UMX16" s="318"/>
      <c r="UMY16" s="318"/>
      <c r="UMZ16" s="318"/>
      <c r="UNA16" s="318"/>
      <c r="UNB16" s="318"/>
      <c r="UNC16" s="318"/>
      <c r="UND16" s="318"/>
      <c r="UNE16" s="318"/>
      <c r="UNF16" s="318"/>
      <c r="UNG16" s="318"/>
      <c r="UNH16" s="318"/>
      <c r="UNI16" s="318"/>
      <c r="UNJ16" s="318"/>
      <c r="UNK16" s="318"/>
      <c r="UNL16" s="318"/>
      <c r="UNM16" s="318"/>
      <c r="UNN16" s="318"/>
      <c r="UNO16" s="318"/>
      <c r="UNP16" s="318"/>
      <c r="UNQ16" s="318"/>
      <c r="UNR16" s="318"/>
      <c r="UNS16" s="318"/>
      <c r="UNT16" s="318"/>
      <c r="UNU16" s="318"/>
      <c r="UNV16" s="318"/>
      <c r="UNW16" s="318"/>
      <c r="UNX16" s="318"/>
      <c r="UNY16" s="318"/>
      <c r="UNZ16" s="318"/>
      <c r="UOA16" s="318"/>
      <c r="UOB16" s="318"/>
      <c r="UOC16" s="318"/>
      <c r="UOD16" s="318"/>
      <c r="UOE16" s="318"/>
      <c r="UOF16" s="318"/>
      <c r="UOG16" s="318"/>
      <c r="UOH16" s="318"/>
      <c r="UOI16" s="318"/>
      <c r="UOJ16" s="318"/>
      <c r="UOK16" s="318"/>
      <c r="UOL16" s="318"/>
      <c r="UOM16" s="318"/>
      <c r="UON16" s="318"/>
      <c r="UOO16" s="318"/>
      <c r="UOP16" s="318"/>
      <c r="UOQ16" s="318"/>
      <c r="UOR16" s="318"/>
      <c r="UOS16" s="318"/>
      <c r="UOT16" s="318"/>
      <c r="UOU16" s="318"/>
      <c r="UOV16" s="318"/>
      <c r="UOW16" s="318"/>
      <c r="UOX16" s="318"/>
      <c r="UOY16" s="318"/>
      <c r="UOZ16" s="318"/>
      <c r="UPA16" s="318"/>
      <c r="UPB16" s="318"/>
      <c r="UPC16" s="318"/>
      <c r="UPD16" s="318"/>
      <c r="UPE16" s="318"/>
      <c r="UPF16" s="318"/>
      <c r="UPG16" s="318"/>
      <c r="UPH16" s="318"/>
      <c r="UPI16" s="318"/>
      <c r="UPJ16" s="318"/>
      <c r="UPK16" s="318"/>
      <c r="UPL16" s="318"/>
      <c r="UPM16" s="318"/>
      <c r="UPN16" s="318"/>
      <c r="UPO16" s="318"/>
      <c r="UPP16" s="318"/>
      <c r="UPQ16" s="318"/>
      <c r="UPR16" s="318"/>
      <c r="UPS16" s="318"/>
      <c r="UPT16" s="318"/>
      <c r="UPU16" s="318"/>
      <c r="UPV16" s="318"/>
      <c r="UPW16" s="318"/>
      <c r="UPX16" s="318"/>
      <c r="UPY16" s="318"/>
      <c r="UPZ16" s="318"/>
      <c r="UQA16" s="318"/>
      <c r="UQB16" s="318"/>
      <c r="UQC16" s="318"/>
      <c r="UQD16" s="318"/>
      <c r="UQE16" s="318"/>
      <c r="UQF16" s="318"/>
      <c r="UQG16" s="318"/>
      <c r="UQH16" s="318"/>
      <c r="UQI16" s="318"/>
      <c r="UQJ16" s="318"/>
      <c r="UQK16" s="318"/>
      <c r="UQL16" s="318"/>
      <c r="UQM16" s="318"/>
      <c r="UQN16" s="318"/>
      <c r="UQO16" s="318"/>
      <c r="UQP16" s="318"/>
      <c r="UQQ16" s="318"/>
      <c r="UQR16" s="318"/>
      <c r="UQS16" s="318"/>
      <c r="UQT16" s="318"/>
      <c r="UQU16" s="318"/>
      <c r="UQV16" s="318"/>
      <c r="UQW16" s="318"/>
      <c r="UQX16" s="318"/>
      <c r="UQY16" s="318"/>
      <c r="UQZ16" s="318"/>
      <c r="URA16" s="318"/>
      <c r="URB16" s="318"/>
      <c r="URC16" s="318"/>
      <c r="URD16" s="318"/>
      <c r="URE16" s="318"/>
      <c r="URF16" s="318"/>
      <c r="URG16" s="318"/>
      <c r="URH16" s="318"/>
      <c r="URI16" s="318"/>
      <c r="URJ16" s="318"/>
      <c r="URK16" s="318"/>
      <c r="URL16" s="318"/>
      <c r="URM16" s="318"/>
      <c r="URN16" s="318"/>
      <c r="URO16" s="318"/>
      <c r="URP16" s="318"/>
      <c r="URQ16" s="318"/>
      <c r="URR16" s="318"/>
      <c r="URS16" s="318"/>
      <c r="URT16" s="318"/>
      <c r="URU16" s="318"/>
      <c r="URV16" s="318"/>
      <c r="URW16" s="318"/>
      <c r="URX16" s="318"/>
      <c r="URY16" s="318"/>
      <c r="URZ16" s="318"/>
      <c r="USA16" s="318"/>
      <c r="USB16" s="318"/>
      <c r="USC16" s="318"/>
      <c r="USD16" s="318"/>
      <c r="USE16" s="318"/>
      <c r="USF16" s="318"/>
      <c r="USG16" s="318"/>
      <c r="USH16" s="318"/>
      <c r="USI16" s="318"/>
      <c r="USJ16" s="318"/>
      <c r="USK16" s="318"/>
      <c r="USL16" s="318"/>
      <c r="USM16" s="318"/>
      <c r="USN16" s="318"/>
      <c r="USO16" s="318"/>
      <c r="USP16" s="318"/>
      <c r="USQ16" s="318"/>
      <c r="USR16" s="318"/>
      <c r="USS16" s="318"/>
      <c r="UST16" s="318"/>
      <c r="USU16" s="318"/>
      <c r="USV16" s="318"/>
      <c r="USW16" s="318"/>
      <c r="USX16" s="318"/>
      <c r="USY16" s="318"/>
      <c r="USZ16" s="318"/>
      <c r="UTA16" s="318"/>
      <c r="UTB16" s="318"/>
      <c r="UTC16" s="318"/>
      <c r="UTD16" s="318"/>
      <c r="UTE16" s="318"/>
      <c r="UTF16" s="318"/>
      <c r="UTG16" s="318"/>
      <c r="UTH16" s="318"/>
      <c r="UTI16" s="318"/>
      <c r="UTJ16" s="318"/>
      <c r="UTK16" s="318"/>
      <c r="UTL16" s="318"/>
      <c r="UTM16" s="318"/>
      <c r="UTN16" s="318"/>
      <c r="UTO16" s="318"/>
      <c r="UTP16" s="318"/>
      <c r="UTQ16" s="318"/>
      <c r="UTR16" s="318"/>
      <c r="UTS16" s="318"/>
      <c r="UTT16" s="318"/>
      <c r="UTU16" s="318"/>
      <c r="UTV16" s="318"/>
      <c r="UTW16" s="318"/>
      <c r="UTX16" s="318"/>
      <c r="UTY16" s="318"/>
      <c r="UTZ16" s="318"/>
      <c r="UUA16" s="318"/>
      <c r="UUB16" s="318"/>
      <c r="UUC16" s="318"/>
      <c r="UUD16" s="318"/>
      <c r="UUE16" s="318"/>
      <c r="UUF16" s="318"/>
      <c r="UUG16" s="318"/>
      <c r="UUH16" s="318"/>
      <c r="UUI16" s="318"/>
      <c r="UUJ16" s="318"/>
      <c r="UUK16" s="318"/>
      <c r="UUL16" s="318"/>
      <c r="UUM16" s="318"/>
      <c r="UUN16" s="318"/>
      <c r="UUO16" s="318"/>
      <c r="UUP16" s="318"/>
      <c r="UUQ16" s="318"/>
      <c r="UUR16" s="318"/>
      <c r="UUS16" s="318"/>
      <c r="UUT16" s="318"/>
      <c r="UUU16" s="318"/>
      <c r="UUV16" s="318"/>
      <c r="UUW16" s="318"/>
      <c r="UUX16" s="318"/>
      <c r="UUY16" s="318"/>
      <c r="UUZ16" s="318"/>
      <c r="UVA16" s="318"/>
      <c r="UVB16" s="318"/>
      <c r="UVC16" s="318"/>
      <c r="UVD16" s="318"/>
      <c r="UVE16" s="318"/>
      <c r="UVF16" s="318"/>
      <c r="UVG16" s="318"/>
      <c r="UVH16" s="318"/>
      <c r="UVI16" s="318"/>
      <c r="UVJ16" s="318"/>
      <c r="UVK16" s="318"/>
      <c r="UVL16" s="318"/>
      <c r="UVM16" s="318"/>
      <c r="UVN16" s="318"/>
      <c r="UVO16" s="318"/>
      <c r="UVP16" s="318"/>
      <c r="UVQ16" s="318"/>
      <c r="UVR16" s="318"/>
      <c r="UVS16" s="318"/>
      <c r="UVT16" s="318"/>
      <c r="UVU16" s="318"/>
      <c r="UVV16" s="318"/>
      <c r="UVW16" s="318"/>
      <c r="UVX16" s="318"/>
      <c r="UVY16" s="318"/>
      <c r="UVZ16" s="318"/>
      <c r="UWA16" s="318"/>
      <c r="UWB16" s="318"/>
      <c r="UWC16" s="318"/>
      <c r="UWD16" s="318"/>
      <c r="UWE16" s="318"/>
      <c r="UWF16" s="318"/>
      <c r="UWG16" s="318"/>
      <c r="UWH16" s="318"/>
      <c r="UWI16" s="318"/>
      <c r="UWJ16" s="318"/>
      <c r="UWK16" s="318"/>
      <c r="UWL16" s="318"/>
      <c r="UWM16" s="318"/>
      <c r="UWN16" s="318"/>
      <c r="UWO16" s="318"/>
      <c r="UWP16" s="318"/>
      <c r="UWQ16" s="318"/>
      <c r="UWR16" s="318"/>
      <c r="UWS16" s="318"/>
      <c r="UWT16" s="318"/>
      <c r="UWU16" s="318"/>
      <c r="UWV16" s="318"/>
      <c r="UWW16" s="318"/>
      <c r="UWX16" s="318"/>
      <c r="UWY16" s="318"/>
      <c r="UWZ16" s="318"/>
      <c r="UXA16" s="318"/>
      <c r="UXB16" s="318"/>
      <c r="UXC16" s="318"/>
      <c r="UXD16" s="318"/>
      <c r="UXE16" s="318"/>
      <c r="UXF16" s="318"/>
      <c r="UXG16" s="318"/>
      <c r="UXH16" s="318"/>
      <c r="UXI16" s="318"/>
      <c r="UXJ16" s="318"/>
      <c r="UXK16" s="318"/>
      <c r="UXL16" s="318"/>
      <c r="UXM16" s="318"/>
      <c r="UXN16" s="318"/>
      <c r="UXO16" s="318"/>
      <c r="UXP16" s="318"/>
      <c r="UXQ16" s="318"/>
      <c r="UXR16" s="318"/>
      <c r="UXS16" s="318"/>
      <c r="UXT16" s="318"/>
      <c r="UXU16" s="318"/>
      <c r="UXV16" s="318"/>
      <c r="UXW16" s="318"/>
      <c r="UXX16" s="318"/>
      <c r="UXY16" s="318"/>
      <c r="UXZ16" s="318"/>
      <c r="UYA16" s="318"/>
      <c r="UYB16" s="318"/>
      <c r="UYC16" s="318"/>
      <c r="UYD16" s="318"/>
      <c r="UYE16" s="318"/>
      <c r="UYF16" s="318"/>
      <c r="UYG16" s="318"/>
      <c r="UYH16" s="318"/>
      <c r="UYI16" s="318"/>
      <c r="UYJ16" s="318"/>
      <c r="UYK16" s="318"/>
      <c r="UYL16" s="318"/>
      <c r="UYM16" s="318"/>
      <c r="UYN16" s="318"/>
      <c r="UYO16" s="318"/>
      <c r="UYP16" s="318"/>
      <c r="UYQ16" s="318"/>
      <c r="UYR16" s="318"/>
      <c r="UYS16" s="318"/>
      <c r="UYT16" s="318"/>
      <c r="UYU16" s="318"/>
      <c r="UYV16" s="318"/>
      <c r="UYW16" s="318"/>
      <c r="UYX16" s="318"/>
      <c r="UYY16" s="318"/>
      <c r="UYZ16" s="318"/>
      <c r="UZA16" s="318"/>
      <c r="UZB16" s="318"/>
      <c r="UZC16" s="318"/>
      <c r="UZD16" s="318"/>
      <c r="UZE16" s="318"/>
      <c r="UZF16" s="318"/>
      <c r="UZG16" s="318"/>
      <c r="UZH16" s="318"/>
      <c r="UZI16" s="318"/>
      <c r="UZJ16" s="318"/>
      <c r="UZK16" s="318"/>
      <c r="UZL16" s="318"/>
      <c r="UZM16" s="318"/>
      <c r="UZN16" s="318"/>
      <c r="UZO16" s="318"/>
      <c r="UZP16" s="318"/>
      <c r="UZQ16" s="318"/>
      <c r="UZR16" s="318"/>
      <c r="UZS16" s="318"/>
      <c r="UZT16" s="318"/>
      <c r="UZU16" s="318"/>
      <c r="UZV16" s="318"/>
      <c r="UZW16" s="318"/>
      <c r="UZX16" s="318"/>
      <c r="UZY16" s="318"/>
      <c r="UZZ16" s="318"/>
      <c r="VAA16" s="318"/>
      <c r="VAB16" s="318"/>
      <c r="VAC16" s="318"/>
      <c r="VAD16" s="318"/>
      <c r="VAE16" s="318"/>
      <c r="VAF16" s="318"/>
      <c r="VAG16" s="318"/>
      <c r="VAH16" s="318"/>
      <c r="VAI16" s="318"/>
      <c r="VAJ16" s="318"/>
      <c r="VAK16" s="318"/>
      <c r="VAL16" s="318"/>
      <c r="VAM16" s="318"/>
      <c r="VAN16" s="318"/>
      <c r="VAO16" s="318"/>
      <c r="VAP16" s="318"/>
      <c r="VAQ16" s="318"/>
      <c r="VAR16" s="318"/>
      <c r="VAS16" s="318"/>
      <c r="VAT16" s="318"/>
      <c r="VAU16" s="318"/>
      <c r="VAV16" s="318"/>
      <c r="VAW16" s="318"/>
      <c r="VAX16" s="318"/>
      <c r="VAY16" s="318"/>
      <c r="VAZ16" s="318"/>
      <c r="VBA16" s="318"/>
      <c r="VBB16" s="318"/>
      <c r="VBC16" s="318"/>
      <c r="VBD16" s="318"/>
      <c r="VBE16" s="318"/>
      <c r="VBF16" s="318"/>
      <c r="VBG16" s="318"/>
      <c r="VBH16" s="318"/>
      <c r="VBI16" s="318"/>
      <c r="VBJ16" s="318"/>
      <c r="VBK16" s="318"/>
      <c r="VBL16" s="318"/>
      <c r="VBM16" s="318"/>
      <c r="VBN16" s="318"/>
      <c r="VBO16" s="318"/>
      <c r="VBP16" s="318"/>
      <c r="VBQ16" s="318"/>
      <c r="VBR16" s="318"/>
      <c r="VBS16" s="318"/>
      <c r="VBT16" s="318"/>
      <c r="VBU16" s="318"/>
      <c r="VBV16" s="318"/>
      <c r="VBW16" s="318"/>
      <c r="VBX16" s="318"/>
      <c r="VBY16" s="318"/>
      <c r="VBZ16" s="318"/>
      <c r="VCA16" s="318"/>
      <c r="VCB16" s="318"/>
      <c r="VCC16" s="318"/>
      <c r="VCD16" s="318"/>
      <c r="VCE16" s="318"/>
      <c r="VCF16" s="318"/>
      <c r="VCG16" s="318"/>
      <c r="VCH16" s="318"/>
      <c r="VCI16" s="318"/>
      <c r="VCJ16" s="318"/>
      <c r="VCK16" s="318"/>
      <c r="VCL16" s="318"/>
      <c r="VCM16" s="318"/>
      <c r="VCN16" s="318"/>
      <c r="VCO16" s="318"/>
      <c r="VCP16" s="318"/>
      <c r="VCQ16" s="318"/>
      <c r="VCR16" s="318"/>
      <c r="VCS16" s="318"/>
      <c r="VCT16" s="318"/>
      <c r="VCU16" s="318"/>
      <c r="VCV16" s="318"/>
      <c r="VCW16" s="318"/>
      <c r="VCX16" s="318"/>
      <c r="VCY16" s="318"/>
      <c r="VCZ16" s="318"/>
      <c r="VDA16" s="318"/>
      <c r="VDB16" s="318"/>
      <c r="VDC16" s="318"/>
      <c r="VDD16" s="318"/>
      <c r="VDE16" s="318"/>
      <c r="VDF16" s="318"/>
      <c r="VDG16" s="318"/>
      <c r="VDH16" s="318"/>
      <c r="VDI16" s="318"/>
      <c r="VDJ16" s="318"/>
      <c r="VDK16" s="318"/>
      <c r="VDL16" s="318"/>
      <c r="VDM16" s="318"/>
      <c r="VDN16" s="318"/>
      <c r="VDO16" s="318"/>
      <c r="VDP16" s="318"/>
      <c r="VDQ16" s="318"/>
      <c r="VDR16" s="318"/>
      <c r="VDS16" s="318"/>
      <c r="VDT16" s="318"/>
      <c r="VDU16" s="318"/>
      <c r="VDV16" s="318"/>
      <c r="VDW16" s="318"/>
      <c r="VDX16" s="318"/>
      <c r="VDY16" s="318"/>
      <c r="VDZ16" s="318"/>
      <c r="VEA16" s="318"/>
      <c r="VEB16" s="318"/>
      <c r="VEC16" s="318"/>
      <c r="VED16" s="318"/>
      <c r="VEE16" s="318"/>
      <c r="VEF16" s="318"/>
      <c r="VEG16" s="318"/>
      <c r="VEH16" s="318"/>
      <c r="VEI16" s="318"/>
      <c r="VEJ16" s="318"/>
      <c r="VEK16" s="318"/>
      <c r="VEL16" s="318"/>
      <c r="VEM16" s="318"/>
      <c r="VEN16" s="318"/>
      <c r="VEO16" s="318"/>
      <c r="VEP16" s="318"/>
      <c r="VEQ16" s="318"/>
      <c r="VER16" s="318"/>
      <c r="VES16" s="318"/>
      <c r="VET16" s="318"/>
      <c r="VEU16" s="318"/>
      <c r="VEV16" s="318"/>
      <c r="VEW16" s="318"/>
      <c r="VEX16" s="318"/>
      <c r="VEY16" s="318"/>
      <c r="VEZ16" s="318"/>
      <c r="VFA16" s="318"/>
      <c r="VFB16" s="318"/>
      <c r="VFC16" s="318"/>
      <c r="VFD16" s="318"/>
      <c r="VFE16" s="318"/>
      <c r="VFF16" s="318"/>
      <c r="VFG16" s="318"/>
      <c r="VFH16" s="318"/>
      <c r="VFI16" s="318"/>
      <c r="VFJ16" s="318"/>
      <c r="VFK16" s="318"/>
      <c r="VFL16" s="318"/>
      <c r="VFM16" s="318"/>
      <c r="VFN16" s="318"/>
      <c r="VFO16" s="318"/>
      <c r="VFP16" s="318"/>
      <c r="VFQ16" s="318"/>
      <c r="VFR16" s="318"/>
      <c r="VFS16" s="318"/>
      <c r="VFT16" s="318"/>
      <c r="VFU16" s="318"/>
      <c r="VFV16" s="318"/>
      <c r="VFW16" s="318"/>
      <c r="VFX16" s="318"/>
      <c r="VFY16" s="318"/>
      <c r="VFZ16" s="318"/>
      <c r="VGA16" s="318"/>
      <c r="VGB16" s="318"/>
      <c r="VGC16" s="318"/>
      <c r="VGD16" s="318"/>
      <c r="VGE16" s="318"/>
      <c r="VGF16" s="318"/>
      <c r="VGG16" s="318"/>
      <c r="VGH16" s="318"/>
      <c r="VGI16" s="318"/>
      <c r="VGJ16" s="318"/>
      <c r="VGK16" s="318"/>
      <c r="VGL16" s="318"/>
      <c r="VGM16" s="318"/>
      <c r="VGN16" s="318"/>
      <c r="VGO16" s="318"/>
      <c r="VGP16" s="318"/>
      <c r="VGQ16" s="318"/>
      <c r="VGR16" s="318"/>
      <c r="VGS16" s="318"/>
      <c r="VGT16" s="318"/>
      <c r="VGU16" s="318"/>
      <c r="VGV16" s="318"/>
      <c r="VGW16" s="318"/>
      <c r="VGX16" s="318"/>
      <c r="VGY16" s="318"/>
      <c r="VGZ16" s="318"/>
      <c r="VHA16" s="318"/>
      <c r="VHB16" s="318"/>
      <c r="VHC16" s="318"/>
      <c r="VHD16" s="318"/>
      <c r="VHE16" s="318"/>
      <c r="VHF16" s="318"/>
      <c r="VHG16" s="318"/>
      <c r="VHH16" s="318"/>
      <c r="VHI16" s="318"/>
      <c r="VHJ16" s="318"/>
      <c r="VHK16" s="318"/>
      <c r="VHL16" s="318"/>
      <c r="VHM16" s="318"/>
      <c r="VHN16" s="318"/>
      <c r="VHO16" s="318"/>
      <c r="VHP16" s="318"/>
      <c r="VHQ16" s="318"/>
      <c r="VHR16" s="318"/>
      <c r="VHS16" s="318"/>
      <c r="VHT16" s="318"/>
      <c r="VHU16" s="318"/>
      <c r="VHV16" s="318"/>
      <c r="VHW16" s="318"/>
      <c r="VHX16" s="318"/>
      <c r="VHY16" s="318"/>
      <c r="VHZ16" s="318"/>
      <c r="VIA16" s="318"/>
      <c r="VIB16" s="318"/>
      <c r="VIC16" s="318"/>
      <c r="VID16" s="318"/>
      <c r="VIE16" s="318"/>
      <c r="VIF16" s="318"/>
      <c r="VIG16" s="318"/>
      <c r="VIH16" s="318"/>
      <c r="VII16" s="318"/>
      <c r="VIJ16" s="318"/>
      <c r="VIK16" s="318"/>
      <c r="VIL16" s="318"/>
      <c r="VIM16" s="318"/>
      <c r="VIN16" s="318"/>
      <c r="VIO16" s="318"/>
      <c r="VIP16" s="318"/>
      <c r="VIQ16" s="318"/>
      <c r="VIR16" s="318"/>
      <c r="VIS16" s="318"/>
      <c r="VIT16" s="318"/>
      <c r="VIU16" s="318"/>
      <c r="VIV16" s="318"/>
      <c r="VIW16" s="318"/>
      <c r="VIX16" s="318"/>
      <c r="VIY16" s="318"/>
      <c r="VIZ16" s="318"/>
      <c r="VJA16" s="318"/>
      <c r="VJB16" s="318"/>
      <c r="VJC16" s="318"/>
      <c r="VJD16" s="318"/>
      <c r="VJE16" s="318"/>
      <c r="VJF16" s="318"/>
      <c r="VJG16" s="318"/>
      <c r="VJH16" s="318"/>
      <c r="VJI16" s="318"/>
      <c r="VJJ16" s="318"/>
      <c r="VJK16" s="318"/>
      <c r="VJL16" s="318"/>
      <c r="VJM16" s="318"/>
      <c r="VJN16" s="318"/>
      <c r="VJO16" s="318"/>
      <c r="VJP16" s="318"/>
      <c r="VJQ16" s="318"/>
      <c r="VJR16" s="318"/>
      <c r="VJS16" s="318"/>
      <c r="VJT16" s="318"/>
      <c r="VJU16" s="318"/>
      <c r="VJV16" s="318"/>
      <c r="VJW16" s="318"/>
      <c r="VJX16" s="318"/>
      <c r="VJY16" s="318"/>
      <c r="VJZ16" s="318"/>
      <c r="VKA16" s="318"/>
      <c r="VKB16" s="318"/>
      <c r="VKC16" s="318"/>
      <c r="VKD16" s="318"/>
      <c r="VKE16" s="318"/>
      <c r="VKF16" s="318"/>
      <c r="VKG16" s="318"/>
      <c r="VKH16" s="318"/>
      <c r="VKI16" s="318"/>
      <c r="VKJ16" s="318"/>
      <c r="VKK16" s="318"/>
      <c r="VKL16" s="318"/>
      <c r="VKM16" s="318"/>
      <c r="VKN16" s="318"/>
      <c r="VKO16" s="318"/>
      <c r="VKP16" s="318"/>
      <c r="VKQ16" s="318"/>
      <c r="VKR16" s="318"/>
      <c r="VKS16" s="318"/>
      <c r="VKT16" s="318"/>
      <c r="VKU16" s="318"/>
      <c r="VKV16" s="318"/>
      <c r="VKW16" s="318"/>
      <c r="VKX16" s="318"/>
      <c r="VKY16" s="318"/>
      <c r="VKZ16" s="318"/>
      <c r="VLA16" s="318"/>
      <c r="VLB16" s="318"/>
      <c r="VLC16" s="318"/>
      <c r="VLD16" s="318"/>
      <c r="VLE16" s="318"/>
      <c r="VLF16" s="318"/>
      <c r="VLG16" s="318"/>
      <c r="VLH16" s="318"/>
      <c r="VLI16" s="318"/>
      <c r="VLJ16" s="318"/>
      <c r="VLK16" s="318"/>
      <c r="VLL16" s="318"/>
      <c r="VLM16" s="318"/>
      <c r="VLN16" s="318"/>
      <c r="VLO16" s="318"/>
      <c r="VLP16" s="318"/>
      <c r="VLQ16" s="318"/>
      <c r="VLR16" s="318"/>
      <c r="VLS16" s="318"/>
      <c r="VLT16" s="318"/>
      <c r="VLU16" s="318"/>
      <c r="VLV16" s="318"/>
      <c r="VLW16" s="318"/>
      <c r="VLX16" s="318"/>
      <c r="VLY16" s="318"/>
      <c r="VLZ16" s="318"/>
      <c r="VMA16" s="318"/>
      <c r="VMB16" s="318"/>
      <c r="VMC16" s="318"/>
      <c r="VMD16" s="318"/>
      <c r="VME16" s="318"/>
      <c r="VMF16" s="318"/>
      <c r="VMG16" s="318"/>
      <c r="VMH16" s="318"/>
      <c r="VMI16" s="318"/>
      <c r="VMJ16" s="318"/>
      <c r="VMK16" s="318"/>
      <c r="VML16" s="318"/>
      <c r="VMM16" s="318"/>
      <c r="VMN16" s="318"/>
      <c r="VMO16" s="318"/>
      <c r="VMP16" s="318"/>
      <c r="VMQ16" s="318"/>
      <c r="VMR16" s="318"/>
      <c r="VMS16" s="318"/>
      <c r="VMT16" s="318"/>
      <c r="VMU16" s="318"/>
      <c r="VMV16" s="318"/>
      <c r="VMW16" s="318"/>
      <c r="VMX16" s="318"/>
      <c r="VMY16" s="318"/>
      <c r="VMZ16" s="318"/>
      <c r="VNA16" s="318"/>
      <c r="VNB16" s="318"/>
      <c r="VNC16" s="318"/>
      <c r="VND16" s="318"/>
      <c r="VNE16" s="318"/>
      <c r="VNF16" s="318"/>
      <c r="VNG16" s="318"/>
      <c r="VNH16" s="318"/>
      <c r="VNI16" s="318"/>
      <c r="VNJ16" s="318"/>
      <c r="VNK16" s="318"/>
      <c r="VNL16" s="318"/>
      <c r="VNM16" s="318"/>
      <c r="VNN16" s="318"/>
      <c r="VNO16" s="318"/>
      <c r="VNP16" s="318"/>
      <c r="VNQ16" s="318"/>
      <c r="VNR16" s="318"/>
      <c r="VNS16" s="318"/>
      <c r="VNT16" s="318"/>
      <c r="VNU16" s="318"/>
      <c r="VNV16" s="318"/>
      <c r="VNW16" s="318"/>
      <c r="VNX16" s="318"/>
      <c r="VNY16" s="318"/>
      <c r="VNZ16" s="318"/>
      <c r="VOA16" s="318"/>
      <c r="VOB16" s="318"/>
      <c r="VOC16" s="318"/>
      <c r="VOD16" s="318"/>
      <c r="VOE16" s="318"/>
      <c r="VOF16" s="318"/>
      <c r="VOG16" s="318"/>
      <c r="VOH16" s="318"/>
      <c r="VOI16" s="318"/>
      <c r="VOJ16" s="318"/>
      <c r="VOK16" s="318"/>
      <c r="VOL16" s="318"/>
      <c r="VOM16" s="318"/>
      <c r="VON16" s="318"/>
      <c r="VOO16" s="318"/>
      <c r="VOP16" s="318"/>
      <c r="VOQ16" s="318"/>
      <c r="VOR16" s="318"/>
      <c r="VOS16" s="318"/>
      <c r="VOT16" s="318"/>
      <c r="VOU16" s="318"/>
      <c r="VOV16" s="318"/>
      <c r="VOW16" s="318"/>
      <c r="VOX16" s="318"/>
      <c r="VOY16" s="318"/>
      <c r="VOZ16" s="318"/>
      <c r="VPA16" s="318"/>
      <c r="VPB16" s="318"/>
      <c r="VPC16" s="318"/>
      <c r="VPD16" s="318"/>
      <c r="VPE16" s="318"/>
      <c r="VPF16" s="318"/>
      <c r="VPG16" s="318"/>
      <c r="VPH16" s="318"/>
      <c r="VPI16" s="318"/>
      <c r="VPJ16" s="318"/>
      <c r="VPK16" s="318"/>
      <c r="VPL16" s="318"/>
      <c r="VPM16" s="318"/>
      <c r="VPN16" s="318"/>
      <c r="VPO16" s="318"/>
      <c r="VPP16" s="318"/>
      <c r="VPQ16" s="318"/>
      <c r="VPR16" s="318"/>
      <c r="VPS16" s="318"/>
      <c r="VPT16" s="318"/>
      <c r="VPU16" s="318"/>
      <c r="VPV16" s="318"/>
      <c r="VPW16" s="318"/>
      <c r="VPX16" s="318"/>
      <c r="VPY16" s="318"/>
      <c r="VPZ16" s="318"/>
      <c r="VQA16" s="318"/>
      <c r="VQB16" s="318"/>
      <c r="VQC16" s="318"/>
      <c r="VQD16" s="318"/>
      <c r="VQE16" s="318"/>
      <c r="VQF16" s="318"/>
      <c r="VQG16" s="318"/>
      <c r="VQH16" s="318"/>
      <c r="VQI16" s="318"/>
      <c r="VQJ16" s="318"/>
      <c r="VQK16" s="318"/>
      <c r="VQL16" s="318"/>
      <c r="VQM16" s="318"/>
      <c r="VQN16" s="318"/>
      <c r="VQO16" s="318"/>
      <c r="VQP16" s="318"/>
      <c r="VQQ16" s="318"/>
      <c r="VQR16" s="318"/>
      <c r="VQS16" s="318"/>
      <c r="VQT16" s="318"/>
      <c r="VQU16" s="318"/>
      <c r="VQV16" s="318"/>
      <c r="VQW16" s="318"/>
      <c r="VQX16" s="318"/>
      <c r="VQY16" s="318"/>
      <c r="VQZ16" s="318"/>
      <c r="VRA16" s="318"/>
      <c r="VRB16" s="318"/>
      <c r="VRC16" s="318"/>
      <c r="VRD16" s="318"/>
      <c r="VRE16" s="318"/>
      <c r="VRF16" s="318"/>
      <c r="VRG16" s="318"/>
      <c r="VRH16" s="318"/>
      <c r="VRI16" s="318"/>
      <c r="VRJ16" s="318"/>
      <c r="VRK16" s="318"/>
      <c r="VRL16" s="318"/>
      <c r="VRM16" s="318"/>
      <c r="VRN16" s="318"/>
      <c r="VRO16" s="318"/>
      <c r="VRP16" s="318"/>
      <c r="VRQ16" s="318"/>
      <c r="VRR16" s="318"/>
      <c r="VRS16" s="318"/>
      <c r="VRT16" s="318"/>
      <c r="VRU16" s="318"/>
      <c r="VRV16" s="318"/>
      <c r="VRW16" s="318"/>
      <c r="VRX16" s="318"/>
      <c r="VRY16" s="318"/>
      <c r="VRZ16" s="318"/>
      <c r="VSA16" s="318"/>
      <c r="VSB16" s="318"/>
      <c r="VSC16" s="318"/>
      <c r="VSD16" s="318"/>
      <c r="VSE16" s="318"/>
      <c r="VSF16" s="318"/>
      <c r="VSG16" s="318"/>
      <c r="VSH16" s="318"/>
      <c r="VSI16" s="318"/>
      <c r="VSJ16" s="318"/>
      <c r="VSK16" s="318"/>
      <c r="VSL16" s="318"/>
      <c r="VSM16" s="318"/>
      <c r="VSN16" s="318"/>
      <c r="VSO16" s="318"/>
      <c r="VSP16" s="318"/>
      <c r="VSQ16" s="318"/>
      <c r="VSR16" s="318"/>
      <c r="VSS16" s="318"/>
      <c r="VST16" s="318"/>
      <c r="VSU16" s="318"/>
      <c r="VSV16" s="318"/>
      <c r="VSW16" s="318"/>
      <c r="VSX16" s="318"/>
      <c r="VSY16" s="318"/>
      <c r="VSZ16" s="318"/>
      <c r="VTA16" s="318"/>
      <c r="VTB16" s="318"/>
      <c r="VTC16" s="318"/>
      <c r="VTD16" s="318"/>
      <c r="VTE16" s="318"/>
      <c r="VTF16" s="318"/>
      <c r="VTG16" s="318"/>
      <c r="VTH16" s="318"/>
      <c r="VTI16" s="318"/>
      <c r="VTJ16" s="318"/>
      <c r="VTK16" s="318"/>
      <c r="VTL16" s="318"/>
      <c r="VTM16" s="318"/>
      <c r="VTN16" s="318"/>
      <c r="VTO16" s="318"/>
      <c r="VTP16" s="318"/>
      <c r="VTQ16" s="318"/>
      <c r="VTR16" s="318"/>
      <c r="VTS16" s="318"/>
      <c r="VTT16" s="318"/>
      <c r="VTU16" s="318"/>
      <c r="VTV16" s="318"/>
      <c r="VTW16" s="318"/>
      <c r="VTX16" s="318"/>
      <c r="VTY16" s="318"/>
      <c r="VTZ16" s="318"/>
      <c r="VUA16" s="318"/>
      <c r="VUB16" s="318"/>
      <c r="VUC16" s="318"/>
      <c r="VUD16" s="318"/>
      <c r="VUE16" s="318"/>
      <c r="VUF16" s="318"/>
      <c r="VUG16" s="318"/>
      <c r="VUH16" s="318"/>
      <c r="VUI16" s="318"/>
      <c r="VUJ16" s="318"/>
      <c r="VUK16" s="318"/>
      <c r="VUL16" s="318"/>
      <c r="VUM16" s="318"/>
      <c r="VUN16" s="318"/>
      <c r="VUO16" s="318"/>
      <c r="VUP16" s="318"/>
      <c r="VUQ16" s="318"/>
      <c r="VUR16" s="318"/>
      <c r="VUS16" s="318"/>
      <c r="VUT16" s="318"/>
      <c r="VUU16" s="318"/>
      <c r="VUV16" s="318"/>
      <c r="VUW16" s="318"/>
      <c r="VUX16" s="318"/>
      <c r="VUY16" s="318"/>
      <c r="VUZ16" s="318"/>
      <c r="VVA16" s="318"/>
      <c r="VVB16" s="318"/>
      <c r="VVC16" s="318"/>
      <c r="VVD16" s="318"/>
      <c r="VVE16" s="318"/>
      <c r="VVF16" s="318"/>
      <c r="VVG16" s="318"/>
      <c r="VVH16" s="318"/>
      <c r="VVI16" s="318"/>
      <c r="VVJ16" s="318"/>
      <c r="VVK16" s="318"/>
      <c r="VVL16" s="318"/>
      <c r="VVM16" s="318"/>
      <c r="VVN16" s="318"/>
      <c r="VVO16" s="318"/>
      <c r="VVP16" s="318"/>
      <c r="VVQ16" s="318"/>
      <c r="VVR16" s="318"/>
      <c r="VVS16" s="318"/>
      <c r="VVT16" s="318"/>
      <c r="VVU16" s="318"/>
      <c r="VVV16" s="318"/>
      <c r="VVW16" s="318"/>
      <c r="VVX16" s="318"/>
      <c r="VVY16" s="318"/>
      <c r="VVZ16" s="318"/>
      <c r="VWA16" s="318"/>
      <c r="VWB16" s="318"/>
      <c r="VWC16" s="318"/>
      <c r="VWD16" s="318"/>
      <c r="VWE16" s="318"/>
      <c r="VWF16" s="318"/>
      <c r="VWG16" s="318"/>
      <c r="VWH16" s="318"/>
      <c r="VWI16" s="318"/>
      <c r="VWJ16" s="318"/>
      <c r="VWK16" s="318"/>
      <c r="VWL16" s="318"/>
      <c r="VWM16" s="318"/>
      <c r="VWN16" s="318"/>
      <c r="VWO16" s="318"/>
      <c r="VWP16" s="318"/>
      <c r="VWQ16" s="318"/>
      <c r="VWR16" s="318"/>
      <c r="VWS16" s="318"/>
      <c r="VWT16" s="318"/>
      <c r="VWU16" s="318"/>
      <c r="VWV16" s="318"/>
      <c r="VWW16" s="318"/>
      <c r="VWX16" s="318"/>
      <c r="VWY16" s="318"/>
      <c r="VWZ16" s="318"/>
      <c r="VXA16" s="318"/>
      <c r="VXB16" s="318"/>
      <c r="VXC16" s="318"/>
      <c r="VXD16" s="318"/>
      <c r="VXE16" s="318"/>
      <c r="VXF16" s="318"/>
      <c r="VXG16" s="318"/>
      <c r="VXH16" s="318"/>
      <c r="VXI16" s="318"/>
      <c r="VXJ16" s="318"/>
      <c r="VXK16" s="318"/>
      <c r="VXL16" s="318"/>
      <c r="VXM16" s="318"/>
      <c r="VXN16" s="318"/>
      <c r="VXO16" s="318"/>
      <c r="VXP16" s="318"/>
      <c r="VXQ16" s="318"/>
      <c r="VXR16" s="318"/>
      <c r="VXS16" s="318"/>
      <c r="VXT16" s="318"/>
      <c r="VXU16" s="318"/>
      <c r="VXV16" s="318"/>
      <c r="VXW16" s="318"/>
      <c r="VXX16" s="318"/>
      <c r="VXY16" s="318"/>
      <c r="VXZ16" s="318"/>
      <c r="VYA16" s="318"/>
      <c r="VYB16" s="318"/>
      <c r="VYC16" s="318"/>
      <c r="VYD16" s="318"/>
      <c r="VYE16" s="318"/>
      <c r="VYF16" s="318"/>
      <c r="VYG16" s="318"/>
      <c r="VYH16" s="318"/>
      <c r="VYI16" s="318"/>
      <c r="VYJ16" s="318"/>
      <c r="VYK16" s="318"/>
      <c r="VYL16" s="318"/>
      <c r="VYM16" s="318"/>
      <c r="VYN16" s="318"/>
      <c r="VYO16" s="318"/>
      <c r="VYP16" s="318"/>
      <c r="VYQ16" s="318"/>
      <c r="VYR16" s="318"/>
      <c r="VYS16" s="318"/>
      <c r="VYT16" s="318"/>
      <c r="VYU16" s="318"/>
      <c r="VYV16" s="318"/>
      <c r="VYW16" s="318"/>
      <c r="VYX16" s="318"/>
      <c r="VYY16" s="318"/>
      <c r="VYZ16" s="318"/>
      <c r="VZA16" s="318"/>
      <c r="VZB16" s="318"/>
      <c r="VZC16" s="318"/>
      <c r="VZD16" s="318"/>
      <c r="VZE16" s="318"/>
      <c r="VZF16" s="318"/>
      <c r="VZG16" s="318"/>
      <c r="VZH16" s="318"/>
      <c r="VZI16" s="318"/>
      <c r="VZJ16" s="318"/>
      <c r="VZK16" s="318"/>
      <c r="VZL16" s="318"/>
      <c r="VZM16" s="318"/>
      <c r="VZN16" s="318"/>
      <c r="VZO16" s="318"/>
      <c r="VZP16" s="318"/>
      <c r="VZQ16" s="318"/>
      <c r="VZR16" s="318"/>
      <c r="VZS16" s="318"/>
      <c r="VZT16" s="318"/>
      <c r="VZU16" s="318"/>
      <c r="VZV16" s="318"/>
      <c r="VZW16" s="318"/>
      <c r="VZX16" s="318"/>
      <c r="VZY16" s="318"/>
      <c r="VZZ16" s="318"/>
      <c r="WAA16" s="318"/>
      <c r="WAB16" s="318"/>
      <c r="WAC16" s="318"/>
      <c r="WAD16" s="318"/>
      <c r="WAE16" s="318"/>
      <c r="WAF16" s="318"/>
      <c r="WAG16" s="318"/>
      <c r="WAH16" s="318"/>
      <c r="WAI16" s="318"/>
      <c r="WAJ16" s="318"/>
      <c r="WAK16" s="318"/>
      <c r="WAL16" s="318"/>
      <c r="WAM16" s="318"/>
      <c r="WAN16" s="318"/>
      <c r="WAO16" s="318"/>
      <c r="WAP16" s="318"/>
      <c r="WAQ16" s="318"/>
      <c r="WAR16" s="318"/>
      <c r="WAS16" s="318"/>
      <c r="WAT16" s="318"/>
      <c r="WAU16" s="318"/>
      <c r="WAV16" s="318"/>
      <c r="WAW16" s="318"/>
      <c r="WAX16" s="318"/>
      <c r="WAY16" s="318"/>
      <c r="WAZ16" s="318"/>
      <c r="WBA16" s="318"/>
      <c r="WBB16" s="318"/>
      <c r="WBC16" s="318"/>
      <c r="WBD16" s="318"/>
      <c r="WBE16" s="318"/>
      <c r="WBF16" s="318"/>
      <c r="WBG16" s="318"/>
      <c r="WBH16" s="318"/>
      <c r="WBI16" s="318"/>
      <c r="WBJ16" s="318"/>
      <c r="WBK16" s="318"/>
      <c r="WBL16" s="318"/>
      <c r="WBM16" s="318"/>
      <c r="WBN16" s="318"/>
      <c r="WBO16" s="318"/>
      <c r="WBP16" s="318"/>
      <c r="WBQ16" s="318"/>
      <c r="WBR16" s="318"/>
      <c r="WBS16" s="318"/>
      <c r="WBT16" s="318"/>
      <c r="WBU16" s="318"/>
      <c r="WBV16" s="318"/>
      <c r="WBW16" s="318"/>
      <c r="WBX16" s="318"/>
      <c r="WBY16" s="318"/>
      <c r="WBZ16" s="318"/>
      <c r="WCA16" s="318"/>
      <c r="WCB16" s="318"/>
      <c r="WCC16" s="318"/>
      <c r="WCD16" s="318"/>
      <c r="WCE16" s="318"/>
      <c r="WCF16" s="318"/>
      <c r="WCG16" s="318"/>
      <c r="WCH16" s="318"/>
      <c r="WCI16" s="318"/>
      <c r="WCJ16" s="318"/>
      <c r="WCK16" s="318"/>
      <c r="WCL16" s="318"/>
      <c r="WCM16" s="318"/>
      <c r="WCN16" s="318"/>
      <c r="WCO16" s="318"/>
      <c r="WCP16" s="318"/>
      <c r="WCQ16" s="318"/>
      <c r="WCR16" s="318"/>
      <c r="WCS16" s="318"/>
      <c r="WCT16" s="318"/>
      <c r="WCU16" s="318"/>
      <c r="WCV16" s="318"/>
      <c r="WCW16" s="318"/>
      <c r="WCX16" s="318"/>
      <c r="WCY16" s="318"/>
      <c r="WCZ16" s="318"/>
      <c r="WDA16" s="318"/>
      <c r="WDB16" s="318"/>
      <c r="WDC16" s="318"/>
      <c r="WDD16" s="318"/>
      <c r="WDE16" s="318"/>
      <c r="WDF16" s="318"/>
      <c r="WDG16" s="318"/>
      <c r="WDH16" s="318"/>
      <c r="WDI16" s="318"/>
      <c r="WDJ16" s="318"/>
      <c r="WDK16" s="318"/>
      <c r="WDL16" s="318"/>
      <c r="WDM16" s="318"/>
      <c r="WDN16" s="318"/>
      <c r="WDO16" s="318"/>
      <c r="WDP16" s="318"/>
      <c r="WDQ16" s="318"/>
      <c r="WDR16" s="318"/>
      <c r="WDS16" s="318"/>
      <c r="WDT16" s="318"/>
      <c r="WDU16" s="318"/>
      <c r="WDV16" s="318"/>
      <c r="WDW16" s="318"/>
      <c r="WDX16" s="318"/>
      <c r="WDY16" s="318"/>
      <c r="WDZ16" s="318"/>
      <c r="WEA16" s="318"/>
      <c r="WEB16" s="318"/>
      <c r="WEC16" s="318"/>
      <c r="WED16" s="318"/>
      <c r="WEE16" s="318"/>
      <c r="WEF16" s="318"/>
      <c r="WEG16" s="318"/>
      <c r="WEH16" s="318"/>
      <c r="WEI16" s="318"/>
      <c r="WEJ16" s="318"/>
      <c r="WEK16" s="318"/>
      <c r="WEL16" s="318"/>
      <c r="WEM16" s="318"/>
      <c r="WEN16" s="318"/>
      <c r="WEO16" s="318"/>
      <c r="WEP16" s="318"/>
      <c r="WEQ16" s="318"/>
      <c r="WER16" s="318"/>
      <c r="WES16" s="318"/>
      <c r="WET16" s="318"/>
      <c r="WEU16" s="318"/>
      <c r="WEV16" s="318"/>
      <c r="WEW16" s="318"/>
      <c r="WEX16" s="318"/>
      <c r="WEY16" s="318"/>
      <c r="WEZ16" s="318"/>
      <c r="WFA16" s="318"/>
      <c r="WFB16" s="318"/>
      <c r="WFC16" s="318"/>
      <c r="WFD16" s="318"/>
      <c r="WFE16" s="318"/>
      <c r="WFF16" s="318"/>
      <c r="WFG16" s="318"/>
      <c r="WFH16" s="318"/>
      <c r="WFI16" s="318"/>
      <c r="WFJ16" s="318"/>
      <c r="WFK16" s="318"/>
      <c r="WFL16" s="318"/>
      <c r="WFM16" s="318"/>
      <c r="WFN16" s="318"/>
      <c r="WFO16" s="318"/>
      <c r="WFP16" s="318"/>
      <c r="WFQ16" s="318"/>
      <c r="WFR16" s="318"/>
      <c r="WFS16" s="318"/>
      <c r="WFT16" s="318"/>
      <c r="WFU16" s="318"/>
      <c r="WFV16" s="318"/>
      <c r="WFW16" s="318"/>
      <c r="WFX16" s="318"/>
      <c r="WFY16" s="318"/>
      <c r="WFZ16" s="318"/>
      <c r="WGA16" s="318"/>
      <c r="WGB16" s="318"/>
      <c r="WGC16" s="318"/>
      <c r="WGD16" s="318"/>
      <c r="WGE16" s="318"/>
      <c r="WGF16" s="318"/>
      <c r="WGG16" s="318"/>
      <c r="WGH16" s="318"/>
      <c r="WGI16" s="318"/>
      <c r="WGJ16" s="318"/>
      <c r="WGK16" s="318"/>
      <c r="WGL16" s="318"/>
      <c r="WGM16" s="318"/>
      <c r="WGN16" s="318"/>
      <c r="WGO16" s="318"/>
      <c r="WGP16" s="318"/>
      <c r="WGQ16" s="318"/>
      <c r="WGR16" s="318"/>
      <c r="WGS16" s="318"/>
      <c r="WGT16" s="318"/>
      <c r="WGU16" s="318"/>
      <c r="WGV16" s="318"/>
      <c r="WGW16" s="318"/>
      <c r="WGX16" s="318"/>
      <c r="WGY16" s="318"/>
      <c r="WGZ16" s="318"/>
      <c r="WHA16" s="318"/>
      <c r="WHB16" s="318"/>
      <c r="WHC16" s="318"/>
      <c r="WHD16" s="318"/>
      <c r="WHE16" s="318"/>
      <c r="WHF16" s="318"/>
      <c r="WHG16" s="318"/>
      <c r="WHH16" s="318"/>
      <c r="WHI16" s="318"/>
      <c r="WHJ16" s="318"/>
      <c r="WHK16" s="318"/>
      <c r="WHL16" s="318"/>
      <c r="WHM16" s="318"/>
      <c r="WHN16" s="318"/>
      <c r="WHO16" s="318"/>
      <c r="WHP16" s="318"/>
      <c r="WHQ16" s="318"/>
      <c r="WHR16" s="318"/>
      <c r="WHS16" s="318"/>
      <c r="WHT16" s="318"/>
      <c r="WHU16" s="318"/>
      <c r="WHV16" s="318"/>
      <c r="WHW16" s="318"/>
      <c r="WHX16" s="318"/>
      <c r="WHY16" s="318"/>
      <c r="WHZ16" s="318"/>
      <c r="WIA16" s="318"/>
      <c r="WIB16" s="318"/>
      <c r="WIC16" s="318"/>
      <c r="WID16" s="318"/>
      <c r="WIE16" s="318"/>
      <c r="WIF16" s="318"/>
      <c r="WIG16" s="318"/>
      <c r="WIH16" s="318"/>
      <c r="WII16" s="318"/>
      <c r="WIJ16" s="318"/>
      <c r="WIK16" s="318"/>
      <c r="WIL16" s="318"/>
      <c r="WIM16" s="318"/>
      <c r="WIN16" s="318"/>
      <c r="WIO16" s="318"/>
      <c r="WIP16" s="318"/>
      <c r="WIQ16" s="318"/>
      <c r="WIR16" s="318"/>
      <c r="WIS16" s="318"/>
      <c r="WIT16" s="318"/>
      <c r="WIU16" s="318"/>
      <c r="WIV16" s="318"/>
      <c r="WIW16" s="318"/>
      <c r="WIX16" s="318"/>
      <c r="WIY16" s="318"/>
      <c r="WIZ16" s="318"/>
      <c r="WJA16" s="318"/>
      <c r="WJB16" s="318"/>
      <c r="WJC16" s="318"/>
      <c r="WJD16" s="318"/>
      <c r="WJE16" s="318"/>
      <c r="WJF16" s="318"/>
      <c r="WJG16" s="318"/>
      <c r="WJH16" s="318"/>
      <c r="WJI16" s="318"/>
      <c r="WJJ16" s="318"/>
      <c r="WJK16" s="318"/>
      <c r="WJL16" s="318"/>
      <c r="WJM16" s="318"/>
      <c r="WJN16" s="318"/>
      <c r="WJO16" s="318"/>
      <c r="WJP16" s="318"/>
      <c r="WJQ16" s="318"/>
      <c r="WJR16" s="318"/>
      <c r="WJS16" s="318"/>
      <c r="WJT16" s="318"/>
      <c r="WJU16" s="318"/>
      <c r="WJV16" s="318"/>
      <c r="WJW16" s="318"/>
      <c r="WJX16" s="318"/>
      <c r="WJY16" s="318"/>
      <c r="WJZ16" s="318"/>
      <c r="WKA16" s="318"/>
      <c r="WKB16" s="318"/>
      <c r="WKC16" s="318"/>
      <c r="WKD16" s="318"/>
      <c r="WKE16" s="318"/>
      <c r="WKF16" s="318"/>
      <c r="WKG16" s="318"/>
      <c r="WKH16" s="318"/>
      <c r="WKI16" s="318"/>
      <c r="WKJ16" s="318"/>
      <c r="WKK16" s="318"/>
      <c r="WKL16" s="318"/>
      <c r="WKM16" s="318"/>
      <c r="WKN16" s="318"/>
      <c r="WKO16" s="318"/>
      <c r="WKP16" s="318"/>
      <c r="WKQ16" s="318"/>
      <c r="WKR16" s="318"/>
      <c r="WKS16" s="318"/>
      <c r="WKT16" s="318"/>
      <c r="WKU16" s="318"/>
      <c r="WKV16" s="318"/>
      <c r="WKW16" s="318"/>
      <c r="WKX16" s="318"/>
      <c r="WKY16" s="318"/>
      <c r="WKZ16" s="318"/>
      <c r="WLA16" s="318"/>
      <c r="WLB16" s="318"/>
      <c r="WLC16" s="318"/>
      <c r="WLD16" s="318"/>
      <c r="WLE16" s="318"/>
      <c r="WLF16" s="318"/>
      <c r="WLG16" s="318"/>
      <c r="WLH16" s="318"/>
      <c r="WLI16" s="318"/>
      <c r="WLJ16" s="318"/>
      <c r="WLK16" s="318"/>
      <c r="WLL16" s="318"/>
      <c r="WLM16" s="318"/>
      <c r="WLN16" s="318"/>
      <c r="WLO16" s="318"/>
      <c r="WLP16" s="318"/>
      <c r="WLQ16" s="318"/>
      <c r="WLR16" s="318"/>
      <c r="WLS16" s="318"/>
      <c r="WLT16" s="318"/>
      <c r="WLU16" s="318"/>
      <c r="WLV16" s="318"/>
      <c r="WLW16" s="318"/>
      <c r="WLX16" s="318"/>
      <c r="WLY16" s="318"/>
      <c r="WLZ16" s="318"/>
      <c r="WMA16" s="318"/>
      <c r="WMB16" s="318"/>
      <c r="WMC16" s="318"/>
      <c r="WMD16" s="318"/>
      <c r="WME16" s="318"/>
      <c r="WMF16" s="318"/>
      <c r="WMG16" s="318"/>
      <c r="WMH16" s="318"/>
      <c r="WMI16" s="318"/>
      <c r="WMJ16" s="318"/>
      <c r="WMK16" s="318"/>
      <c r="WML16" s="318"/>
      <c r="WMM16" s="318"/>
      <c r="WMN16" s="318"/>
      <c r="WMO16" s="318"/>
      <c r="WMP16" s="318"/>
      <c r="WMQ16" s="318"/>
      <c r="WMR16" s="318"/>
      <c r="WMS16" s="318"/>
      <c r="WMT16" s="318"/>
      <c r="WMU16" s="318"/>
      <c r="WMV16" s="318"/>
      <c r="WMW16" s="318"/>
      <c r="WMX16" s="318"/>
      <c r="WMY16" s="318"/>
      <c r="WMZ16" s="318"/>
      <c r="WNA16" s="318"/>
      <c r="WNB16" s="318"/>
      <c r="WNC16" s="318"/>
      <c r="WND16" s="318"/>
      <c r="WNE16" s="318"/>
      <c r="WNF16" s="318"/>
      <c r="WNG16" s="318"/>
      <c r="WNH16" s="318"/>
      <c r="WNI16" s="318"/>
      <c r="WNJ16" s="318"/>
      <c r="WNK16" s="318"/>
      <c r="WNL16" s="318"/>
      <c r="WNM16" s="318"/>
      <c r="WNN16" s="318"/>
      <c r="WNO16" s="318"/>
      <c r="WNP16" s="318"/>
      <c r="WNQ16" s="318"/>
      <c r="WNR16" s="318"/>
      <c r="WNS16" s="318"/>
      <c r="WNT16" s="318"/>
      <c r="WNU16" s="318"/>
      <c r="WNV16" s="318"/>
      <c r="WNW16" s="318"/>
      <c r="WNX16" s="318"/>
      <c r="WNY16" s="318"/>
      <c r="WNZ16" s="318"/>
      <c r="WOA16" s="318"/>
      <c r="WOB16" s="318"/>
      <c r="WOC16" s="318"/>
      <c r="WOD16" s="318"/>
      <c r="WOE16" s="318"/>
      <c r="WOF16" s="318"/>
      <c r="WOG16" s="318"/>
      <c r="WOH16" s="318"/>
      <c r="WOI16" s="318"/>
      <c r="WOJ16" s="318"/>
      <c r="WOK16" s="318"/>
      <c r="WOL16" s="318"/>
      <c r="WOM16" s="318"/>
      <c r="WON16" s="318"/>
      <c r="WOO16" s="318"/>
      <c r="WOP16" s="318"/>
      <c r="WOQ16" s="318"/>
      <c r="WOR16" s="318"/>
      <c r="WOS16" s="318"/>
      <c r="WOT16" s="318"/>
      <c r="WOU16" s="318"/>
      <c r="WOV16" s="318"/>
      <c r="WOW16" s="318"/>
      <c r="WOX16" s="318"/>
      <c r="WOY16" s="318"/>
      <c r="WOZ16" s="318"/>
      <c r="WPA16" s="318"/>
      <c r="WPB16" s="318"/>
      <c r="WPC16" s="318"/>
      <c r="WPD16" s="318"/>
      <c r="WPE16" s="318"/>
      <c r="WPF16" s="318"/>
      <c r="WPG16" s="318"/>
      <c r="WPH16" s="318"/>
      <c r="WPI16" s="318"/>
      <c r="WPJ16" s="318"/>
      <c r="WPK16" s="318"/>
      <c r="WPL16" s="318"/>
      <c r="WPM16" s="318"/>
      <c r="WPN16" s="318"/>
      <c r="WPO16" s="318"/>
      <c r="WPP16" s="318"/>
      <c r="WPQ16" s="318"/>
      <c r="WPR16" s="318"/>
      <c r="WPS16" s="318"/>
      <c r="WPT16" s="318"/>
      <c r="WPU16" s="318"/>
      <c r="WPV16" s="318"/>
      <c r="WPW16" s="318"/>
      <c r="WPX16" s="318"/>
      <c r="WPY16" s="318"/>
      <c r="WPZ16" s="318"/>
      <c r="WQA16" s="318"/>
      <c r="WQB16" s="318"/>
      <c r="WQC16" s="318"/>
      <c r="WQD16" s="318"/>
      <c r="WQE16" s="318"/>
      <c r="WQF16" s="318"/>
      <c r="WQG16" s="318"/>
      <c r="WQH16" s="318"/>
      <c r="WQI16" s="318"/>
      <c r="WQJ16" s="318"/>
      <c r="WQK16" s="318"/>
      <c r="WQL16" s="318"/>
      <c r="WQM16" s="318"/>
      <c r="WQN16" s="318"/>
      <c r="WQO16" s="318"/>
      <c r="WQP16" s="318"/>
      <c r="WQQ16" s="318"/>
      <c r="WQR16" s="318"/>
      <c r="WQS16" s="318"/>
      <c r="WQT16" s="318"/>
      <c r="WQU16" s="318"/>
      <c r="WQV16" s="318"/>
      <c r="WQW16" s="318"/>
      <c r="WQX16" s="318"/>
      <c r="WQY16" s="318"/>
      <c r="WQZ16" s="318"/>
      <c r="WRA16" s="318"/>
      <c r="WRB16" s="318"/>
      <c r="WRC16" s="318"/>
      <c r="WRD16" s="318"/>
      <c r="WRE16" s="318"/>
      <c r="WRF16" s="318"/>
      <c r="WRG16" s="318"/>
      <c r="WRH16" s="318"/>
      <c r="WRI16" s="318"/>
      <c r="WRJ16" s="318"/>
      <c r="WRK16" s="318"/>
      <c r="WRL16" s="318"/>
      <c r="WRM16" s="318"/>
      <c r="WRN16" s="318"/>
      <c r="WRO16" s="318"/>
      <c r="WRP16" s="318"/>
      <c r="WRQ16" s="318"/>
      <c r="WRR16" s="318"/>
      <c r="WRS16" s="318"/>
      <c r="WRT16" s="318"/>
      <c r="WRU16" s="318"/>
      <c r="WRV16" s="318"/>
      <c r="WRW16" s="318"/>
      <c r="WRX16" s="318"/>
      <c r="WRY16" s="318"/>
      <c r="WRZ16" s="318"/>
      <c r="WSA16" s="318"/>
      <c r="WSB16" s="318"/>
      <c r="WSC16" s="318"/>
      <c r="WSD16" s="318"/>
      <c r="WSE16" s="318"/>
      <c r="WSF16" s="318"/>
      <c r="WSG16" s="318"/>
      <c r="WSH16" s="318"/>
      <c r="WSI16" s="318"/>
      <c r="WSJ16" s="318"/>
      <c r="WSK16" s="318"/>
      <c r="WSL16" s="318"/>
      <c r="WSM16" s="318"/>
      <c r="WSN16" s="318"/>
      <c r="WSO16" s="318"/>
      <c r="WSP16" s="318"/>
      <c r="WSQ16" s="318"/>
      <c r="WSR16" s="318"/>
      <c r="WSS16" s="318"/>
      <c r="WST16" s="318"/>
      <c r="WSU16" s="318"/>
      <c r="WSV16" s="318"/>
      <c r="WSW16" s="318"/>
      <c r="WSX16" s="318"/>
      <c r="WSY16" s="318"/>
      <c r="WSZ16" s="318"/>
      <c r="WTA16" s="318"/>
      <c r="WTB16" s="318"/>
      <c r="WTC16" s="318"/>
      <c r="WTD16" s="318"/>
      <c r="WTE16" s="318"/>
      <c r="WTF16" s="318"/>
      <c r="WTG16" s="318"/>
      <c r="WTH16" s="318"/>
      <c r="WTI16" s="318"/>
      <c r="WTJ16" s="318"/>
      <c r="WTK16" s="318"/>
      <c r="WTL16" s="318"/>
      <c r="WTM16" s="318"/>
      <c r="WTN16" s="318"/>
      <c r="WTO16" s="318"/>
      <c r="WTP16" s="318"/>
      <c r="WTQ16" s="318"/>
      <c r="WTR16" s="318"/>
      <c r="WTS16" s="318"/>
      <c r="WTT16" s="318"/>
      <c r="WTU16" s="318"/>
      <c r="WTV16" s="318"/>
      <c r="WTW16" s="318"/>
      <c r="WTX16" s="318"/>
      <c r="WTY16" s="318"/>
      <c r="WTZ16" s="318"/>
      <c r="WUA16" s="318"/>
      <c r="WUB16" s="318"/>
      <c r="WUC16" s="318"/>
      <c r="WUD16" s="318"/>
      <c r="WUE16" s="318"/>
      <c r="WUF16" s="318"/>
      <c r="WUG16" s="318"/>
      <c r="WUH16" s="318"/>
      <c r="WUI16" s="318"/>
      <c r="WUJ16" s="318"/>
      <c r="WUK16" s="318"/>
      <c r="WUL16" s="318"/>
      <c r="WUM16" s="318"/>
      <c r="WUN16" s="318"/>
      <c r="WUO16" s="318"/>
      <c r="WUP16" s="318"/>
      <c r="WUQ16" s="318"/>
      <c r="WUR16" s="318"/>
      <c r="WUS16" s="318"/>
      <c r="WUT16" s="318"/>
      <c r="WUU16" s="318"/>
      <c r="WUV16" s="318"/>
      <c r="WUW16" s="318"/>
      <c r="WUX16" s="318"/>
      <c r="WUY16" s="318"/>
      <c r="WUZ16" s="318"/>
      <c r="WVA16" s="318"/>
      <c r="WVB16" s="318"/>
      <c r="WVC16" s="318"/>
      <c r="WVD16" s="318"/>
      <c r="WVE16" s="318"/>
      <c r="WVF16" s="318"/>
      <c r="WVG16" s="318"/>
      <c r="WVH16" s="318"/>
      <c r="WVI16" s="318"/>
      <c r="WVJ16" s="318"/>
      <c r="WVK16" s="318"/>
      <c r="WVL16" s="318"/>
      <c r="WVM16" s="318"/>
      <c r="WVN16" s="318"/>
    </row>
    <row r="17" spans="1:16134" ht="12.75" customHeight="1">
      <c r="A17" s="7"/>
      <c r="B17" s="7"/>
      <c r="C17" s="7"/>
      <c r="D17" s="7"/>
      <c r="E17" s="7"/>
      <c r="F17" s="7"/>
      <c r="G17" s="7"/>
      <c r="H17" s="7"/>
      <c r="I17" s="7"/>
      <c r="K17" s="1269"/>
    </row>
    <row r="18" spans="1:16134" s="1271" customFormat="1" ht="12.75" customHeight="1">
      <c r="A18" s="7"/>
      <c r="B18" s="7" t="s">
        <v>4242</v>
      </c>
      <c r="C18" s="7"/>
      <c r="D18" s="7"/>
      <c r="E18" s="22" t="s">
        <v>4243</v>
      </c>
      <c r="F18" s="22" t="s">
        <v>4244</v>
      </c>
      <c r="G18" s="22" t="s">
        <v>280</v>
      </c>
      <c r="H18" s="7"/>
      <c r="I18" s="7"/>
      <c r="J18" s="318"/>
      <c r="K18" s="1269"/>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8"/>
      <c r="BQ18" s="318"/>
      <c r="BR18" s="318"/>
      <c r="BS18" s="318"/>
      <c r="BT18" s="318"/>
      <c r="BU18" s="318"/>
      <c r="BV18" s="318"/>
      <c r="BW18" s="318"/>
      <c r="BX18" s="318"/>
      <c r="BY18" s="318"/>
      <c r="BZ18" s="318"/>
      <c r="CA18" s="318"/>
      <c r="CB18" s="318"/>
      <c r="CC18" s="318"/>
      <c r="CD18" s="318"/>
      <c r="CE18" s="318"/>
      <c r="CF18" s="318"/>
      <c r="CG18" s="318"/>
      <c r="CH18" s="318"/>
      <c r="CI18" s="318"/>
      <c r="CJ18" s="318"/>
      <c r="CK18" s="318"/>
      <c r="CL18" s="318"/>
      <c r="CM18" s="318"/>
      <c r="CN18" s="318"/>
      <c r="CO18" s="318"/>
      <c r="CP18" s="318"/>
      <c r="CQ18" s="318"/>
      <c r="CR18" s="318"/>
      <c r="CS18" s="318"/>
      <c r="CT18" s="318"/>
      <c r="CU18" s="318"/>
      <c r="CV18" s="318"/>
      <c r="CW18" s="318"/>
      <c r="CX18" s="318"/>
      <c r="CY18" s="318"/>
      <c r="CZ18" s="318"/>
      <c r="DA18" s="318"/>
      <c r="DB18" s="318"/>
      <c r="DC18" s="318"/>
      <c r="DD18" s="318"/>
      <c r="DE18" s="318"/>
      <c r="DF18" s="318"/>
      <c r="DG18" s="318"/>
      <c r="DH18" s="318"/>
      <c r="DI18" s="318"/>
      <c r="DJ18" s="318"/>
      <c r="DK18" s="318"/>
      <c r="DL18" s="318"/>
      <c r="DM18" s="318"/>
      <c r="DN18" s="318"/>
      <c r="DO18" s="318"/>
      <c r="DP18" s="318"/>
      <c r="DQ18" s="318"/>
      <c r="DR18" s="318"/>
      <c r="DS18" s="318"/>
      <c r="DT18" s="318"/>
      <c r="DU18" s="318"/>
      <c r="DV18" s="318"/>
      <c r="DW18" s="318"/>
      <c r="DX18" s="318"/>
      <c r="DY18" s="318"/>
      <c r="DZ18" s="318"/>
      <c r="EA18" s="318"/>
      <c r="EB18" s="318"/>
      <c r="EC18" s="318"/>
      <c r="ED18" s="318"/>
      <c r="EE18" s="318"/>
      <c r="EF18" s="318"/>
      <c r="EG18" s="318"/>
      <c r="EH18" s="318"/>
      <c r="EI18" s="318"/>
      <c r="EJ18" s="318"/>
      <c r="EK18" s="318"/>
      <c r="EL18" s="318"/>
      <c r="EM18" s="318"/>
      <c r="EN18" s="318"/>
      <c r="EO18" s="318"/>
      <c r="EP18" s="318"/>
      <c r="EQ18" s="318"/>
      <c r="ER18" s="318"/>
      <c r="ES18" s="318"/>
      <c r="ET18" s="318"/>
      <c r="EU18" s="318"/>
      <c r="EV18" s="318"/>
      <c r="EW18" s="318"/>
      <c r="EX18" s="318"/>
      <c r="EY18" s="318"/>
      <c r="EZ18" s="318"/>
      <c r="FA18" s="318"/>
      <c r="FB18" s="318"/>
      <c r="FC18" s="318"/>
      <c r="FD18" s="318"/>
      <c r="FE18" s="318"/>
      <c r="FF18" s="318"/>
      <c r="FG18" s="318"/>
      <c r="FH18" s="318"/>
      <c r="FI18" s="318"/>
      <c r="FJ18" s="318"/>
      <c r="FK18" s="318"/>
      <c r="FL18" s="318"/>
      <c r="FM18" s="318"/>
      <c r="FN18" s="318"/>
      <c r="FO18" s="318"/>
      <c r="FP18" s="318"/>
      <c r="FQ18" s="318"/>
      <c r="FR18" s="318"/>
      <c r="FS18" s="318"/>
      <c r="FT18" s="318"/>
      <c r="FU18" s="318"/>
      <c r="FV18" s="318"/>
      <c r="FW18" s="318"/>
      <c r="FX18" s="318"/>
      <c r="FY18" s="318"/>
      <c r="FZ18" s="318"/>
      <c r="GA18" s="318"/>
      <c r="GB18" s="318"/>
      <c r="GC18" s="318"/>
      <c r="GD18" s="318"/>
      <c r="GE18" s="318"/>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c r="LJ18" s="318"/>
      <c r="LK18" s="318"/>
      <c r="LL18" s="318"/>
      <c r="LM18" s="318"/>
      <c r="LN18" s="318"/>
      <c r="LO18" s="318"/>
      <c r="LP18" s="318"/>
      <c r="LQ18" s="318"/>
      <c r="LR18" s="318"/>
      <c r="LS18" s="318"/>
      <c r="LT18" s="318"/>
      <c r="LU18" s="318"/>
      <c r="LV18" s="318"/>
      <c r="LW18" s="318"/>
      <c r="LX18" s="318"/>
      <c r="LY18" s="318"/>
      <c r="LZ18" s="318"/>
      <c r="MA18" s="318"/>
      <c r="MB18" s="318"/>
      <c r="MC18" s="318"/>
      <c r="MD18" s="318"/>
      <c r="ME18" s="318"/>
      <c r="MF18" s="318"/>
      <c r="MG18" s="318"/>
      <c r="MH18" s="318"/>
      <c r="MI18" s="318"/>
      <c r="MJ18" s="318"/>
      <c r="MK18" s="318"/>
      <c r="ML18" s="318"/>
      <c r="MM18" s="318"/>
      <c r="MN18" s="318"/>
      <c r="MO18" s="318"/>
      <c r="MP18" s="318"/>
      <c r="MQ18" s="318"/>
      <c r="MR18" s="318"/>
      <c r="MS18" s="318"/>
      <c r="MT18" s="318"/>
      <c r="MU18" s="318"/>
      <c r="MV18" s="318"/>
      <c r="MW18" s="318"/>
      <c r="MX18" s="318"/>
      <c r="MY18" s="318"/>
      <c r="MZ18" s="318"/>
      <c r="NA18" s="318"/>
      <c r="NB18" s="318"/>
      <c r="NC18" s="318"/>
      <c r="ND18" s="318"/>
      <c r="NE18" s="318"/>
      <c r="NF18" s="318"/>
      <c r="NG18" s="318"/>
      <c r="NH18" s="318"/>
      <c r="NI18" s="318"/>
      <c r="NJ18" s="318"/>
      <c r="NK18" s="318"/>
      <c r="NL18" s="318"/>
      <c r="NM18" s="318"/>
      <c r="NN18" s="318"/>
      <c r="NO18" s="318"/>
      <c r="NP18" s="318"/>
      <c r="NQ18" s="318"/>
      <c r="NR18" s="318"/>
      <c r="NS18" s="318"/>
      <c r="NT18" s="318"/>
      <c r="NU18" s="318"/>
      <c r="NV18" s="318"/>
      <c r="NW18" s="318"/>
      <c r="NX18" s="318"/>
      <c r="NY18" s="318"/>
      <c r="NZ18" s="318"/>
      <c r="OA18" s="318"/>
      <c r="OB18" s="318"/>
      <c r="OC18" s="318"/>
      <c r="OD18" s="318"/>
      <c r="OE18" s="318"/>
      <c r="OF18" s="318"/>
      <c r="OG18" s="318"/>
      <c r="OH18" s="318"/>
      <c r="OI18" s="318"/>
      <c r="OJ18" s="318"/>
      <c r="OK18" s="318"/>
      <c r="OL18" s="318"/>
      <c r="OM18" s="318"/>
      <c r="ON18" s="318"/>
      <c r="OO18" s="318"/>
      <c r="OP18" s="318"/>
      <c r="OQ18" s="318"/>
      <c r="OR18" s="318"/>
      <c r="OS18" s="318"/>
      <c r="OT18" s="318"/>
      <c r="OU18" s="318"/>
      <c r="OV18" s="318"/>
      <c r="OW18" s="318"/>
      <c r="OX18" s="318"/>
      <c r="OY18" s="318"/>
      <c r="OZ18" s="318"/>
      <c r="PA18" s="318"/>
      <c r="PB18" s="318"/>
      <c r="PC18" s="318"/>
      <c r="PD18" s="318"/>
      <c r="PE18" s="318"/>
      <c r="PF18" s="318"/>
      <c r="PG18" s="318"/>
      <c r="PH18" s="318"/>
      <c r="PI18" s="318"/>
      <c r="PJ18" s="318"/>
      <c r="PK18" s="318"/>
      <c r="PL18" s="318"/>
      <c r="PM18" s="318"/>
      <c r="PN18" s="318"/>
      <c r="PO18" s="318"/>
      <c r="PP18" s="318"/>
      <c r="PQ18" s="318"/>
      <c r="PR18" s="318"/>
      <c r="PS18" s="318"/>
      <c r="PT18" s="318"/>
      <c r="PU18" s="318"/>
      <c r="PV18" s="318"/>
      <c r="PW18" s="318"/>
      <c r="PX18" s="318"/>
      <c r="PY18" s="318"/>
      <c r="PZ18" s="318"/>
      <c r="QA18" s="318"/>
      <c r="QB18" s="318"/>
      <c r="QC18" s="318"/>
      <c r="QD18" s="318"/>
      <c r="QE18" s="318"/>
      <c r="QF18" s="318"/>
      <c r="QG18" s="318"/>
      <c r="QH18" s="318"/>
      <c r="QI18" s="318"/>
      <c r="QJ18" s="318"/>
      <c r="QK18" s="318"/>
      <c r="QL18" s="318"/>
      <c r="QM18" s="318"/>
      <c r="QN18" s="318"/>
      <c r="QO18" s="318"/>
      <c r="QP18" s="318"/>
      <c r="QQ18" s="318"/>
      <c r="QR18" s="318"/>
      <c r="QS18" s="318"/>
      <c r="QT18" s="318"/>
      <c r="QU18" s="318"/>
      <c r="QV18" s="318"/>
      <c r="QW18" s="318"/>
      <c r="QX18" s="318"/>
      <c r="QY18" s="318"/>
      <c r="QZ18" s="318"/>
      <c r="RA18" s="318"/>
      <c r="RB18" s="318"/>
      <c r="RC18" s="318"/>
      <c r="RD18" s="318"/>
      <c r="RE18" s="318"/>
      <c r="RF18" s="318"/>
      <c r="RG18" s="318"/>
      <c r="RH18" s="318"/>
      <c r="RI18" s="318"/>
      <c r="RJ18" s="318"/>
      <c r="RK18" s="318"/>
      <c r="RL18" s="318"/>
      <c r="RM18" s="318"/>
      <c r="RN18" s="318"/>
      <c r="RO18" s="318"/>
      <c r="RP18" s="318"/>
      <c r="RQ18" s="318"/>
      <c r="RR18" s="318"/>
      <c r="RS18" s="318"/>
      <c r="RT18" s="318"/>
      <c r="RU18" s="318"/>
      <c r="RV18" s="318"/>
      <c r="RW18" s="318"/>
      <c r="RX18" s="318"/>
      <c r="RY18" s="318"/>
      <c r="RZ18" s="318"/>
      <c r="SA18" s="318"/>
      <c r="SB18" s="318"/>
      <c r="SC18" s="318"/>
      <c r="SD18" s="318"/>
      <c r="SE18" s="318"/>
      <c r="SF18" s="318"/>
      <c r="SG18" s="318"/>
      <c r="SH18" s="318"/>
      <c r="SI18" s="318"/>
      <c r="SJ18" s="318"/>
      <c r="SK18" s="318"/>
      <c r="SL18" s="318"/>
      <c r="SM18" s="318"/>
      <c r="SN18" s="318"/>
      <c r="SO18" s="318"/>
      <c r="SP18" s="318"/>
      <c r="SQ18" s="318"/>
      <c r="SR18" s="318"/>
      <c r="SS18" s="318"/>
      <c r="ST18" s="318"/>
      <c r="SU18" s="318"/>
      <c r="SV18" s="318"/>
      <c r="SW18" s="318"/>
      <c r="SX18" s="318"/>
      <c r="SY18" s="318"/>
      <c r="SZ18" s="318"/>
      <c r="TA18" s="318"/>
      <c r="TB18" s="318"/>
      <c r="TC18" s="318"/>
      <c r="TD18" s="318"/>
      <c r="TE18" s="318"/>
      <c r="TF18" s="318"/>
      <c r="TG18" s="318"/>
      <c r="TH18" s="318"/>
      <c r="TI18" s="318"/>
      <c r="TJ18" s="318"/>
      <c r="TK18" s="318"/>
      <c r="TL18" s="318"/>
      <c r="TM18" s="318"/>
      <c r="TN18" s="318"/>
      <c r="TO18" s="318"/>
      <c r="TP18" s="318"/>
      <c r="TQ18" s="318"/>
      <c r="TR18" s="318"/>
      <c r="TS18" s="318"/>
      <c r="TT18" s="318"/>
      <c r="TU18" s="318"/>
      <c r="TV18" s="318"/>
      <c r="TW18" s="318"/>
      <c r="TX18" s="318"/>
      <c r="TY18" s="318"/>
      <c r="TZ18" s="318"/>
      <c r="UA18" s="318"/>
      <c r="UB18" s="318"/>
      <c r="UC18" s="318"/>
      <c r="UD18" s="318"/>
      <c r="UE18" s="318"/>
      <c r="UF18" s="318"/>
      <c r="UG18" s="318"/>
      <c r="UH18" s="318"/>
      <c r="UI18" s="318"/>
      <c r="UJ18" s="318"/>
      <c r="UK18" s="318"/>
      <c r="UL18" s="318"/>
      <c r="UM18" s="318"/>
      <c r="UN18" s="318"/>
      <c r="UO18" s="318"/>
      <c r="UP18" s="318"/>
      <c r="UQ18" s="318"/>
      <c r="UR18" s="318"/>
      <c r="US18" s="318"/>
      <c r="UT18" s="318"/>
      <c r="UU18" s="318"/>
      <c r="UV18" s="318"/>
      <c r="UW18" s="318"/>
      <c r="UX18" s="318"/>
      <c r="UY18" s="318"/>
      <c r="UZ18" s="318"/>
      <c r="VA18" s="318"/>
      <c r="VB18" s="318"/>
      <c r="VC18" s="318"/>
      <c r="VD18" s="318"/>
      <c r="VE18" s="318"/>
      <c r="VF18" s="318"/>
      <c r="VG18" s="318"/>
      <c r="VH18" s="318"/>
      <c r="VI18" s="318"/>
      <c r="VJ18" s="318"/>
      <c r="VK18" s="318"/>
      <c r="VL18" s="318"/>
      <c r="VM18" s="318"/>
      <c r="VN18" s="318"/>
      <c r="VO18" s="318"/>
      <c r="VP18" s="318"/>
      <c r="VQ18" s="318"/>
      <c r="VR18" s="318"/>
      <c r="VS18" s="318"/>
      <c r="VT18" s="318"/>
      <c r="VU18" s="318"/>
      <c r="VV18" s="318"/>
      <c r="VW18" s="318"/>
      <c r="VX18" s="318"/>
      <c r="VY18" s="318"/>
      <c r="VZ18" s="318"/>
      <c r="WA18" s="318"/>
      <c r="WB18" s="318"/>
      <c r="WC18" s="318"/>
      <c r="WD18" s="318"/>
      <c r="WE18" s="318"/>
      <c r="WF18" s="318"/>
      <c r="WG18" s="318"/>
      <c r="WH18" s="318"/>
      <c r="WI18" s="318"/>
      <c r="WJ18" s="318"/>
      <c r="WK18" s="318"/>
      <c r="WL18" s="318"/>
      <c r="WM18" s="318"/>
      <c r="WN18" s="318"/>
      <c r="WO18" s="318"/>
      <c r="WP18" s="318"/>
      <c r="WQ18" s="318"/>
      <c r="WR18" s="318"/>
      <c r="WS18" s="318"/>
      <c r="WT18" s="318"/>
      <c r="WU18" s="318"/>
      <c r="WV18" s="318"/>
      <c r="WW18" s="318"/>
      <c r="WX18" s="318"/>
      <c r="WY18" s="318"/>
      <c r="WZ18" s="318"/>
      <c r="XA18" s="318"/>
      <c r="XB18" s="318"/>
      <c r="XC18" s="318"/>
      <c r="XD18" s="318"/>
      <c r="XE18" s="318"/>
      <c r="XF18" s="318"/>
      <c r="XG18" s="318"/>
      <c r="XH18" s="318"/>
      <c r="XI18" s="318"/>
      <c r="XJ18" s="318"/>
      <c r="XK18" s="318"/>
      <c r="XL18" s="318"/>
      <c r="XM18" s="318"/>
      <c r="XN18" s="318"/>
      <c r="XO18" s="318"/>
      <c r="XP18" s="318"/>
      <c r="XQ18" s="318"/>
      <c r="XR18" s="318"/>
      <c r="XS18" s="318"/>
      <c r="XT18" s="318"/>
      <c r="XU18" s="318"/>
      <c r="XV18" s="318"/>
      <c r="XW18" s="318"/>
      <c r="XX18" s="318"/>
      <c r="XY18" s="318"/>
      <c r="XZ18" s="318"/>
      <c r="YA18" s="318"/>
      <c r="YB18" s="318"/>
      <c r="YC18" s="318"/>
      <c r="YD18" s="318"/>
      <c r="YE18" s="318"/>
      <c r="YF18" s="318"/>
      <c r="YG18" s="318"/>
      <c r="YH18" s="318"/>
      <c r="YI18" s="318"/>
      <c r="YJ18" s="318"/>
      <c r="YK18" s="318"/>
      <c r="YL18" s="318"/>
      <c r="YM18" s="318"/>
      <c r="YN18" s="318"/>
      <c r="YO18" s="318"/>
      <c r="YP18" s="318"/>
      <c r="YQ18" s="318"/>
      <c r="YR18" s="318"/>
      <c r="YS18" s="318"/>
      <c r="YT18" s="318"/>
      <c r="YU18" s="318"/>
      <c r="YV18" s="318"/>
      <c r="YW18" s="318"/>
      <c r="YX18" s="318"/>
      <c r="YY18" s="318"/>
      <c r="YZ18" s="318"/>
      <c r="ZA18" s="318"/>
      <c r="ZB18" s="318"/>
      <c r="ZC18" s="318"/>
      <c r="ZD18" s="318"/>
      <c r="ZE18" s="318"/>
      <c r="ZF18" s="318"/>
      <c r="ZG18" s="318"/>
      <c r="ZH18" s="318"/>
      <c r="ZI18" s="318"/>
      <c r="ZJ18" s="318"/>
      <c r="ZK18" s="318"/>
      <c r="ZL18" s="318"/>
      <c r="ZM18" s="318"/>
      <c r="ZN18" s="318"/>
      <c r="ZO18" s="318"/>
      <c r="ZP18" s="318"/>
      <c r="ZQ18" s="318"/>
      <c r="ZR18" s="318"/>
      <c r="ZS18" s="318"/>
      <c r="ZT18" s="318"/>
      <c r="ZU18" s="318"/>
      <c r="ZV18" s="318"/>
      <c r="ZW18" s="318"/>
      <c r="ZX18" s="318"/>
      <c r="ZY18" s="318"/>
      <c r="ZZ18" s="318"/>
      <c r="AAA18" s="318"/>
      <c r="AAB18" s="318"/>
      <c r="AAC18" s="318"/>
      <c r="AAD18" s="318"/>
      <c r="AAE18" s="318"/>
      <c r="AAF18" s="318"/>
      <c r="AAG18" s="318"/>
      <c r="AAH18" s="318"/>
      <c r="AAI18" s="318"/>
      <c r="AAJ18" s="318"/>
      <c r="AAK18" s="318"/>
      <c r="AAL18" s="318"/>
      <c r="AAM18" s="318"/>
      <c r="AAN18" s="318"/>
      <c r="AAO18" s="318"/>
      <c r="AAP18" s="318"/>
      <c r="AAQ18" s="318"/>
      <c r="AAR18" s="318"/>
      <c r="AAS18" s="318"/>
      <c r="AAT18" s="318"/>
      <c r="AAU18" s="318"/>
      <c r="AAV18" s="318"/>
      <c r="AAW18" s="318"/>
      <c r="AAX18" s="318"/>
      <c r="AAY18" s="318"/>
      <c r="AAZ18" s="318"/>
      <c r="ABA18" s="318"/>
      <c r="ABB18" s="318"/>
      <c r="ABC18" s="318"/>
      <c r="ABD18" s="318"/>
      <c r="ABE18" s="318"/>
      <c r="ABF18" s="318"/>
      <c r="ABG18" s="318"/>
      <c r="ABH18" s="318"/>
      <c r="ABI18" s="318"/>
      <c r="ABJ18" s="318"/>
      <c r="ABK18" s="318"/>
      <c r="ABL18" s="318"/>
      <c r="ABM18" s="318"/>
      <c r="ABN18" s="318"/>
      <c r="ABO18" s="318"/>
      <c r="ABP18" s="318"/>
      <c r="ABQ18" s="318"/>
      <c r="ABR18" s="318"/>
      <c r="ABS18" s="318"/>
      <c r="ABT18" s="318"/>
      <c r="ABU18" s="318"/>
      <c r="ABV18" s="318"/>
      <c r="ABW18" s="318"/>
      <c r="ABX18" s="318"/>
      <c r="ABY18" s="318"/>
      <c r="ABZ18" s="318"/>
      <c r="ACA18" s="318"/>
      <c r="ACB18" s="318"/>
      <c r="ACC18" s="318"/>
      <c r="ACD18" s="318"/>
      <c r="ACE18" s="318"/>
      <c r="ACF18" s="318"/>
      <c r="ACG18" s="318"/>
      <c r="ACH18" s="318"/>
      <c r="ACI18" s="318"/>
      <c r="ACJ18" s="318"/>
      <c r="ACK18" s="318"/>
      <c r="ACL18" s="318"/>
      <c r="ACM18" s="318"/>
      <c r="ACN18" s="318"/>
      <c r="ACO18" s="318"/>
      <c r="ACP18" s="318"/>
      <c r="ACQ18" s="318"/>
      <c r="ACR18" s="318"/>
      <c r="ACS18" s="318"/>
      <c r="ACT18" s="318"/>
      <c r="ACU18" s="318"/>
      <c r="ACV18" s="318"/>
      <c r="ACW18" s="318"/>
      <c r="ACX18" s="318"/>
      <c r="ACY18" s="318"/>
      <c r="ACZ18" s="318"/>
      <c r="ADA18" s="318"/>
      <c r="ADB18" s="318"/>
      <c r="ADC18" s="318"/>
      <c r="ADD18" s="318"/>
      <c r="ADE18" s="318"/>
      <c r="ADF18" s="318"/>
      <c r="ADG18" s="318"/>
      <c r="ADH18" s="318"/>
      <c r="ADI18" s="318"/>
      <c r="ADJ18" s="318"/>
      <c r="ADK18" s="318"/>
      <c r="ADL18" s="318"/>
      <c r="ADM18" s="318"/>
      <c r="ADN18" s="318"/>
      <c r="ADO18" s="318"/>
      <c r="ADP18" s="318"/>
      <c r="ADQ18" s="318"/>
      <c r="ADR18" s="318"/>
      <c r="ADS18" s="318"/>
      <c r="ADT18" s="318"/>
      <c r="ADU18" s="318"/>
      <c r="ADV18" s="318"/>
      <c r="ADW18" s="318"/>
      <c r="ADX18" s="318"/>
      <c r="ADY18" s="318"/>
      <c r="ADZ18" s="318"/>
      <c r="AEA18" s="318"/>
      <c r="AEB18" s="318"/>
      <c r="AEC18" s="318"/>
      <c r="AED18" s="318"/>
      <c r="AEE18" s="318"/>
      <c r="AEF18" s="318"/>
      <c r="AEG18" s="318"/>
      <c r="AEH18" s="318"/>
      <c r="AEI18" s="318"/>
      <c r="AEJ18" s="318"/>
      <c r="AEK18" s="318"/>
      <c r="AEL18" s="318"/>
      <c r="AEM18" s="318"/>
      <c r="AEN18" s="318"/>
      <c r="AEO18" s="318"/>
      <c r="AEP18" s="318"/>
      <c r="AEQ18" s="318"/>
      <c r="AER18" s="318"/>
      <c r="AES18" s="318"/>
      <c r="AET18" s="318"/>
      <c r="AEU18" s="318"/>
      <c r="AEV18" s="318"/>
      <c r="AEW18" s="318"/>
      <c r="AEX18" s="318"/>
      <c r="AEY18" s="318"/>
      <c r="AEZ18" s="318"/>
      <c r="AFA18" s="318"/>
      <c r="AFB18" s="318"/>
      <c r="AFC18" s="318"/>
      <c r="AFD18" s="318"/>
      <c r="AFE18" s="318"/>
      <c r="AFF18" s="318"/>
      <c r="AFG18" s="318"/>
      <c r="AFH18" s="318"/>
      <c r="AFI18" s="318"/>
      <c r="AFJ18" s="318"/>
      <c r="AFK18" s="318"/>
      <c r="AFL18" s="318"/>
      <c r="AFM18" s="318"/>
      <c r="AFN18" s="318"/>
      <c r="AFO18" s="318"/>
      <c r="AFP18" s="318"/>
      <c r="AFQ18" s="318"/>
      <c r="AFR18" s="318"/>
      <c r="AFS18" s="318"/>
      <c r="AFT18" s="318"/>
      <c r="AFU18" s="318"/>
      <c r="AFV18" s="318"/>
      <c r="AFW18" s="318"/>
      <c r="AFX18" s="318"/>
      <c r="AFY18" s="318"/>
      <c r="AFZ18" s="318"/>
      <c r="AGA18" s="318"/>
      <c r="AGB18" s="318"/>
      <c r="AGC18" s="318"/>
      <c r="AGD18" s="318"/>
      <c r="AGE18" s="318"/>
      <c r="AGF18" s="318"/>
      <c r="AGG18" s="318"/>
      <c r="AGH18" s="318"/>
      <c r="AGI18" s="318"/>
      <c r="AGJ18" s="318"/>
      <c r="AGK18" s="318"/>
      <c r="AGL18" s="318"/>
      <c r="AGM18" s="318"/>
      <c r="AGN18" s="318"/>
      <c r="AGO18" s="318"/>
      <c r="AGP18" s="318"/>
      <c r="AGQ18" s="318"/>
      <c r="AGR18" s="318"/>
      <c r="AGS18" s="318"/>
      <c r="AGT18" s="318"/>
      <c r="AGU18" s="318"/>
      <c r="AGV18" s="318"/>
      <c r="AGW18" s="318"/>
      <c r="AGX18" s="318"/>
      <c r="AGY18" s="318"/>
      <c r="AGZ18" s="318"/>
      <c r="AHA18" s="318"/>
      <c r="AHB18" s="318"/>
      <c r="AHC18" s="318"/>
      <c r="AHD18" s="318"/>
      <c r="AHE18" s="318"/>
      <c r="AHF18" s="318"/>
      <c r="AHG18" s="318"/>
      <c r="AHH18" s="318"/>
      <c r="AHI18" s="318"/>
      <c r="AHJ18" s="318"/>
      <c r="AHK18" s="318"/>
      <c r="AHL18" s="318"/>
      <c r="AHM18" s="318"/>
      <c r="AHN18" s="318"/>
      <c r="AHO18" s="318"/>
      <c r="AHP18" s="318"/>
      <c r="AHQ18" s="318"/>
      <c r="AHR18" s="318"/>
      <c r="AHS18" s="318"/>
      <c r="AHT18" s="318"/>
      <c r="AHU18" s="318"/>
      <c r="AHV18" s="318"/>
      <c r="AHW18" s="318"/>
      <c r="AHX18" s="318"/>
      <c r="AHY18" s="318"/>
      <c r="AHZ18" s="318"/>
      <c r="AIA18" s="318"/>
      <c r="AIB18" s="318"/>
      <c r="AIC18" s="318"/>
      <c r="AID18" s="318"/>
      <c r="AIE18" s="318"/>
      <c r="AIF18" s="318"/>
      <c r="AIG18" s="318"/>
      <c r="AIH18" s="318"/>
      <c r="AII18" s="318"/>
      <c r="AIJ18" s="318"/>
      <c r="AIK18" s="318"/>
      <c r="AIL18" s="318"/>
      <c r="AIM18" s="318"/>
      <c r="AIN18" s="318"/>
      <c r="AIO18" s="318"/>
      <c r="AIP18" s="318"/>
      <c r="AIQ18" s="318"/>
      <c r="AIR18" s="318"/>
      <c r="AIS18" s="318"/>
      <c r="AIT18" s="318"/>
      <c r="AIU18" s="318"/>
      <c r="AIV18" s="318"/>
      <c r="AIW18" s="318"/>
      <c r="AIX18" s="318"/>
      <c r="AIY18" s="318"/>
      <c r="AIZ18" s="318"/>
      <c r="AJA18" s="318"/>
      <c r="AJB18" s="318"/>
      <c r="AJC18" s="318"/>
      <c r="AJD18" s="318"/>
      <c r="AJE18" s="318"/>
      <c r="AJF18" s="318"/>
      <c r="AJG18" s="318"/>
      <c r="AJH18" s="318"/>
      <c r="AJI18" s="318"/>
      <c r="AJJ18" s="318"/>
      <c r="AJK18" s="318"/>
      <c r="AJL18" s="318"/>
      <c r="AJM18" s="318"/>
      <c r="AJN18" s="318"/>
      <c r="AJO18" s="318"/>
      <c r="AJP18" s="318"/>
      <c r="AJQ18" s="318"/>
      <c r="AJR18" s="318"/>
      <c r="AJS18" s="318"/>
      <c r="AJT18" s="318"/>
      <c r="AJU18" s="318"/>
      <c r="AJV18" s="318"/>
      <c r="AJW18" s="318"/>
      <c r="AJX18" s="318"/>
      <c r="AJY18" s="318"/>
      <c r="AJZ18" s="318"/>
      <c r="AKA18" s="318"/>
      <c r="AKB18" s="318"/>
      <c r="AKC18" s="318"/>
      <c r="AKD18" s="318"/>
      <c r="AKE18" s="318"/>
      <c r="AKF18" s="318"/>
      <c r="AKG18" s="318"/>
      <c r="AKH18" s="318"/>
      <c r="AKI18" s="318"/>
      <c r="AKJ18" s="318"/>
      <c r="AKK18" s="318"/>
      <c r="AKL18" s="318"/>
      <c r="AKM18" s="318"/>
      <c r="AKN18" s="318"/>
      <c r="AKO18" s="318"/>
      <c r="AKP18" s="318"/>
      <c r="AKQ18" s="318"/>
      <c r="AKR18" s="318"/>
      <c r="AKS18" s="318"/>
      <c r="AKT18" s="318"/>
      <c r="AKU18" s="318"/>
      <c r="AKV18" s="318"/>
      <c r="AKW18" s="318"/>
      <c r="AKX18" s="318"/>
      <c r="AKY18" s="318"/>
      <c r="AKZ18" s="318"/>
      <c r="ALA18" s="318"/>
      <c r="ALB18" s="318"/>
      <c r="ALC18" s="318"/>
      <c r="ALD18" s="318"/>
      <c r="ALE18" s="318"/>
      <c r="ALF18" s="318"/>
      <c r="ALG18" s="318"/>
      <c r="ALH18" s="318"/>
      <c r="ALI18" s="318"/>
      <c r="ALJ18" s="318"/>
      <c r="ALK18" s="318"/>
      <c r="ALL18" s="318"/>
      <c r="ALM18" s="318"/>
      <c r="ALN18" s="318"/>
      <c r="ALO18" s="318"/>
      <c r="ALP18" s="318"/>
      <c r="ALQ18" s="318"/>
      <c r="ALR18" s="318"/>
      <c r="ALS18" s="318"/>
      <c r="ALT18" s="318"/>
      <c r="ALU18" s="318"/>
      <c r="ALV18" s="318"/>
      <c r="ALW18" s="318"/>
      <c r="ALX18" s="318"/>
      <c r="ALY18" s="318"/>
      <c r="ALZ18" s="318"/>
      <c r="AMA18" s="318"/>
      <c r="AMB18" s="318"/>
      <c r="AMC18" s="318"/>
      <c r="AMD18" s="318"/>
      <c r="AME18" s="318"/>
      <c r="AMF18" s="318"/>
      <c r="AMG18" s="318"/>
      <c r="AMH18" s="318"/>
      <c r="AMI18" s="318"/>
      <c r="AMJ18" s="318"/>
      <c r="AMK18" s="318"/>
      <c r="AML18" s="318"/>
      <c r="AMM18" s="318"/>
      <c r="AMN18" s="318"/>
      <c r="AMO18" s="318"/>
      <c r="AMP18" s="318"/>
      <c r="AMQ18" s="318"/>
      <c r="AMR18" s="318"/>
      <c r="AMS18" s="318"/>
      <c r="AMT18" s="318"/>
      <c r="AMU18" s="318"/>
      <c r="AMV18" s="318"/>
      <c r="AMW18" s="318"/>
      <c r="AMX18" s="318"/>
      <c r="AMY18" s="318"/>
      <c r="AMZ18" s="318"/>
      <c r="ANA18" s="318"/>
      <c r="ANB18" s="318"/>
      <c r="ANC18" s="318"/>
      <c r="AND18" s="318"/>
      <c r="ANE18" s="318"/>
      <c r="ANF18" s="318"/>
      <c r="ANG18" s="318"/>
      <c r="ANH18" s="318"/>
      <c r="ANI18" s="318"/>
      <c r="ANJ18" s="318"/>
      <c r="ANK18" s="318"/>
      <c r="ANL18" s="318"/>
      <c r="ANM18" s="318"/>
      <c r="ANN18" s="318"/>
      <c r="ANO18" s="318"/>
      <c r="ANP18" s="318"/>
      <c r="ANQ18" s="318"/>
      <c r="ANR18" s="318"/>
      <c r="ANS18" s="318"/>
      <c r="ANT18" s="318"/>
      <c r="ANU18" s="318"/>
      <c r="ANV18" s="318"/>
      <c r="ANW18" s="318"/>
      <c r="ANX18" s="318"/>
      <c r="ANY18" s="318"/>
      <c r="ANZ18" s="318"/>
      <c r="AOA18" s="318"/>
      <c r="AOB18" s="318"/>
      <c r="AOC18" s="318"/>
      <c r="AOD18" s="318"/>
      <c r="AOE18" s="318"/>
      <c r="AOF18" s="318"/>
      <c r="AOG18" s="318"/>
      <c r="AOH18" s="318"/>
      <c r="AOI18" s="318"/>
      <c r="AOJ18" s="318"/>
      <c r="AOK18" s="318"/>
      <c r="AOL18" s="318"/>
      <c r="AOM18" s="318"/>
      <c r="AON18" s="318"/>
      <c r="AOO18" s="318"/>
      <c r="AOP18" s="318"/>
      <c r="AOQ18" s="318"/>
      <c r="AOR18" s="318"/>
      <c r="AOS18" s="318"/>
      <c r="AOT18" s="318"/>
      <c r="AOU18" s="318"/>
      <c r="AOV18" s="318"/>
      <c r="AOW18" s="318"/>
      <c r="AOX18" s="318"/>
      <c r="AOY18" s="318"/>
      <c r="AOZ18" s="318"/>
      <c r="APA18" s="318"/>
      <c r="APB18" s="318"/>
      <c r="APC18" s="318"/>
      <c r="APD18" s="318"/>
      <c r="APE18" s="318"/>
      <c r="APF18" s="318"/>
      <c r="APG18" s="318"/>
      <c r="APH18" s="318"/>
      <c r="API18" s="318"/>
      <c r="APJ18" s="318"/>
      <c r="APK18" s="318"/>
      <c r="APL18" s="318"/>
      <c r="APM18" s="318"/>
      <c r="APN18" s="318"/>
      <c r="APO18" s="318"/>
      <c r="APP18" s="318"/>
      <c r="APQ18" s="318"/>
      <c r="APR18" s="318"/>
      <c r="APS18" s="318"/>
      <c r="APT18" s="318"/>
      <c r="APU18" s="318"/>
      <c r="APV18" s="318"/>
      <c r="APW18" s="318"/>
      <c r="APX18" s="318"/>
      <c r="APY18" s="318"/>
      <c r="APZ18" s="318"/>
      <c r="AQA18" s="318"/>
      <c r="AQB18" s="318"/>
      <c r="AQC18" s="318"/>
      <c r="AQD18" s="318"/>
      <c r="AQE18" s="318"/>
      <c r="AQF18" s="318"/>
      <c r="AQG18" s="318"/>
      <c r="AQH18" s="318"/>
      <c r="AQI18" s="318"/>
      <c r="AQJ18" s="318"/>
      <c r="AQK18" s="318"/>
      <c r="AQL18" s="318"/>
      <c r="AQM18" s="318"/>
      <c r="AQN18" s="318"/>
      <c r="AQO18" s="318"/>
      <c r="AQP18" s="318"/>
      <c r="AQQ18" s="318"/>
      <c r="AQR18" s="318"/>
      <c r="AQS18" s="318"/>
      <c r="AQT18" s="318"/>
      <c r="AQU18" s="318"/>
      <c r="AQV18" s="318"/>
      <c r="AQW18" s="318"/>
      <c r="AQX18" s="318"/>
      <c r="AQY18" s="318"/>
      <c r="AQZ18" s="318"/>
      <c r="ARA18" s="318"/>
      <c r="ARB18" s="318"/>
      <c r="ARC18" s="318"/>
      <c r="ARD18" s="318"/>
      <c r="ARE18" s="318"/>
      <c r="ARF18" s="318"/>
      <c r="ARG18" s="318"/>
      <c r="ARH18" s="318"/>
      <c r="ARI18" s="318"/>
      <c r="ARJ18" s="318"/>
      <c r="ARK18" s="318"/>
      <c r="ARL18" s="318"/>
      <c r="ARM18" s="318"/>
      <c r="ARN18" s="318"/>
      <c r="ARO18" s="318"/>
      <c r="ARP18" s="318"/>
      <c r="ARQ18" s="318"/>
      <c r="ARR18" s="318"/>
      <c r="ARS18" s="318"/>
      <c r="ART18" s="318"/>
      <c r="ARU18" s="318"/>
      <c r="ARV18" s="318"/>
      <c r="ARW18" s="318"/>
      <c r="ARX18" s="318"/>
      <c r="ARY18" s="318"/>
      <c r="ARZ18" s="318"/>
      <c r="ASA18" s="318"/>
      <c r="ASB18" s="318"/>
      <c r="ASC18" s="318"/>
      <c r="ASD18" s="318"/>
      <c r="ASE18" s="318"/>
      <c r="ASF18" s="318"/>
      <c r="ASG18" s="318"/>
      <c r="ASH18" s="318"/>
      <c r="ASI18" s="318"/>
      <c r="ASJ18" s="318"/>
      <c r="ASK18" s="318"/>
      <c r="ASL18" s="318"/>
      <c r="ASM18" s="318"/>
      <c r="ASN18" s="318"/>
      <c r="ASO18" s="318"/>
      <c r="ASP18" s="318"/>
      <c r="ASQ18" s="318"/>
      <c r="ASR18" s="318"/>
      <c r="ASS18" s="318"/>
      <c r="AST18" s="318"/>
      <c r="ASU18" s="318"/>
      <c r="ASV18" s="318"/>
      <c r="ASW18" s="318"/>
      <c r="ASX18" s="318"/>
      <c r="ASY18" s="318"/>
      <c r="ASZ18" s="318"/>
      <c r="ATA18" s="318"/>
      <c r="ATB18" s="318"/>
      <c r="ATC18" s="318"/>
      <c r="ATD18" s="318"/>
      <c r="ATE18" s="318"/>
      <c r="ATF18" s="318"/>
      <c r="ATG18" s="318"/>
      <c r="ATH18" s="318"/>
      <c r="ATI18" s="318"/>
      <c r="ATJ18" s="318"/>
      <c r="ATK18" s="318"/>
      <c r="ATL18" s="318"/>
      <c r="ATM18" s="318"/>
      <c r="ATN18" s="318"/>
      <c r="ATO18" s="318"/>
      <c r="ATP18" s="318"/>
      <c r="ATQ18" s="318"/>
      <c r="ATR18" s="318"/>
      <c r="ATS18" s="318"/>
      <c r="ATT18" s="318"/>
      <c r="ATU18" s="318"/>
      <c r="ATV18" s="318"/>
      <c r="ATW18" s="318"/>
      <c r="ATX18" s="318"/>
      <c r="ATY18" s="318"/>
      <c r="ATZ18" s="318"/>
      <c r="AUA18" s="318"/>
      <c r="AUB18" s="318"/>
      <c r="AUC18" s="318"/>
      <c r="AUD18" s="318"/>
      <c r="AUE18" s="318"/>
      <c r="AUF18" s="318"/>
      <c r="AUG18" s="318"/>
      <c r="AUH18" s="318"/>
      <c r="AUI18" s="318"/>
      <c r="AUJ18" s="318"/>
      <c r="AUK18" s="318"/>
      <c r="AUL18" s="318"/>
      <c r="AUM18" s="318"/>
      <c r="AUN18" s="318"/>
      <c r="AUO18" s="318"/>
      <c r="AUP18" s="318"/>
      <c r="AUQ18" s="318"/>
      <c r="AUR18" s="318"/>
      <c r="AUS18" s="318"/>
      <c r="AUT18" s="318"/>
      <c r="AUU18" s="318"/>
      <c r="AUV18" s="318"/>
      <c r="AUW18" s="318"/>
      <c r="AUX18" s="318"/>
      <c r="AUY18" s="318"/>
      <c r="AUZ18" s="318"/>
      <c r="AVA18" s="318"/>
      <c r="AVB18" s="318"/>
      <c r="AVC18" s="318"/>
      <c r="AVD18" s="318"/>
      <c r="AVE18" s="318"/>
      <c r="AVF18" s="318"/>
      <c r="AVG18" s="318"/>
      <c r="AVH18" s="318"/>
      <c r="AVI18" s="318"/>
      <c r="AVJ18" s="318"/>
      <c r="AVK18" s="318"/>
      <c r="AVL18" s="318"/>
      <c r="AVM18" s="318"/>
      <c r="AVN18" s="318"/>
      <c r="AVO18" s="318"/>
      <c r="AVP18" s="318"/>
      <c r="AVQ18" s="318"/>
      <c r="AVR18" s="318"/>
      <c r="AVS18" s="318"/>
      <c r="AVT18" s="318"/>
      <c r="AVU18" s="318"/>
      <c r="AVV18" s="318"/>
      <c r="AVW18" s="318"/>
      <c r="AVX18" s="318"/>
      <c r="AVY18" s="318"/>
      <c r="AVZ18" s="318"/>
      <c r="AWA18" s="318"/>
      <c r="AWB18" s="318"/>
      <c r="AWC18" s="318"/>
      <c r="AWD18" s="318"/>
      <c r="AWE18" s="318"/>
      <c r="AWF18" s="318"/>
      <c r="AWG18" s="318"/>
      <c r="AWH18" s="318"/>
      <c r="AWI18" s="318"/>
      <c r="AWJ18" s="318"/>
      <c r="AWK18" s="318"/>
      <c r="AWL18" s="318"/>
      <c r="AWM18" s="318"/>
      <c r="AWN18" s="318"/>
      <c r="AWO18" s="318"/>
      <c r="AWP18" s="318"/>
      <c r="AWQ18" s="318"/>
      <c r="AWR18" s="318"/>
      <c r="AWS18" s="318"/>
      <c r="AWT18" s="318"/>
      <c r="AWU18" s="318"/>
      <c r="AWV18" s="318"/>
      <c r="AWW18" s="318"/>
      <c r="AWX18" s="318"/>
      <c r="AWY18" s="318"/>
      <c r="AWZ18" s="318"/>
      <c r="AXA18" s="318"/>
      <c r="AXB18" s="318"/>
      <c r="AXC18" s="318"/>
      <c r="AXD18" s="318"/>
      <c r="AXE18" s="318"/>
      <c r="AXF18" s="318"/>
      <c r="AXG18" s="318"/>
      <c r="AXH18" s="318"/>
      <c r="AXI18" s="318"/>
      <c r="AXJ18" s="318"/>
      <c r="AXK18" s="318"/>
      <c r="AXL18" s="318"/>
      <c r="AXM18" s="318"/>
      <c r="AXN18" s="318"/>
      <c r="AXO18" s="318"/>
      <c r="AXP18" s="318"/>
      <c r="AXQ18" s="318"/>
      <c r="AXR18" s="318"/>
      <c r="AXS18" s="318"/>
      <c r="AXT18" s="318"/>
      <c r="AXU18" s="318"/>
      <c r="AXV18" s="318"/>
      <c r="AXW18" s="318"/>
      <c r="AXX18" s="318"/>
      <c r="AXY18" s="318"/>
      <c r="AXZ18" s="318"/>
      <c r="AYA18" s="318"/>
      <c r="AYB18" s="318"/>
      <c r="AYC18" s="318"/>
      <c r="AYD18" s="318"/>
      <c r="AYE18" s="318"/>
      <c r="AYF18" s="318"/>
      <c r="AYG18" s="318"/>
      <c r="AYH18" s="318"/>
      <c r="AYI18" s="318"/>
      <c r="AYJ18" s="318"/>
      <c r="AYK18" s="318"/>
      <c r="AYL18" s="318"/>
      <c r="AYM18" s="318"/>
      <c r="AYN18" s="318"/>
      <c r="AYO18" s="318"/>
      <c r="AYP18" s="318"/>
      <c r="AYQ18" s="318"/>
      <c r="AYR18" s="318"/>
      <c r="AYS18" s="318"/>
      <c r="AYT18" s="318"/>
      <c r="AYU18" s="318"/>
      <c r="AYV18" s="318"/>
      <c r="AYW18" s="318"/>
      <c r="AYX18" s="318"/>
      <c r="AYY18" s="318"/>
      <c r="AYZ18" s="318"/>
      <c r="AZA18" s="318"/>
      <c r="AZB18" s="318"/>
      <c r="AZC18" s="318"/>
      <c r="AZD18" s="318"/>
      <c r="AZE18" s="318"/>
      <c r="AZF18" s="318"/>
      <c r="AZG18" s="318"/>
      <c r="AZH18" s="318"/>
      <c r="AZI18" s="318"/>
      <c r="AZJ18" s="318"/>
      <c r="AZK18" s="318"/>
      <c r="AZL18" s="318"/>
      <c r="AZM18" s="318"/>
      <c r="AZN18" s="318"/>
      <c r="AZO18" s="318"/>
      <c r="AZP18" s="318"/>
      <c r="AZQ18" s="318"/>
      <c r="AZR18" s="318"/>
      <c r="AZS18" s="318"/>
      <c r="AZT18" s="318"/>
      <c r="AZU18" s="318"/>
      <c r="AZV18" s="318"/>
      <c r="AZW18" s="318"/>
      <c r="AZX18" s="318"/>
      <c r="AZY18" s="318"/>
      <c r="AZZ18" s="318"/>
      <c r="BAA18" s="318"/>
      <c r="BAB18" s="318"/>
      <c r="BAC18" s="318"/>
      <c r="BAD18" s="318"/>
      <c r="BAE18" s="318"/>
      <c r="BAF18" s="318"/>
      <c r="BAG18" s="318"/>
      <c r="BAH18" s="318"/>
      <c r="BAI18" s="318"/>
      <c r="BAJ18" s="318"/>
      <c r="BAK18" s="318"/>
      <c r="BAL18" s="318"/>
      <c r="BAM18" s="318"/>
      <c r="BAN18" s="318"/>
      <c r="BAO18" s="318"/>
      <c r="BAP18" s="318"/>
      <c r="BAQ18" s="318"/>
      <c r="BAR18" s="318"/>
      <c r="BAS18" s="318"/>
      <c r="BAT18" s="318"/>
      <c r="BAU18" s="318"/>
      <c r="BAV18" s="318"/>
      <c r="BAW18" s="318"/>
      <c r="BAX18" s="318"/>
      <c r="BAY18" s="318"/>
      <c r="BAZ18" s="318"/>
      <c r="BBA18" s="318"/>
      <c r="BBB18" s="318"/>
      <c r="BBC18" s="318"/>
      <c r="BBD18" s="318"/>
      <c r="BBE18" s="318"/>
      <c r="BBF18" s="318"/>
      <c r="BBG18" s="318"/>
      <c r="BBH18" s="318"/>
      <c r="BBI18" s="318"/>
      <c r="BBJ18" s="318"/>
      <c r="BBK18" s="318"/>
      <c r="BBL18" s="318"/>
      <c r="BBM18" s="318"/>
      <c r="BBN18" s="318"/>
      <c r="BBO18" s="318"/>
      <c r="BBP18" s="318"/>
      <c r="BBQ18" s="318"/>
      <c r="BBR18" s="318"/>
      <c r="BBS18" s="318"/>
      <c r="BBT18" s="318"/>
      <c r="BBU18" s="318"/>
      <c r="BBV18" s="318"/>
      <c r="BBW18" s="318"/>
      <c r="BBX18" s="318"/>
      <c r="BBY18" s="318"/>
      <c r="BBZ18" s="318"/>
      <c r="BCA18" s="318"/>
      <c r="BCB18" s="318"/>
      <c r="BCC18" s="318"/>
      <c r="BCD18" s="318"/>
      <c r="BCE18" s="318"/>
      <c r="BCF18" s="318"/>
      <c r="BCG18" s="318"/>
      <c r="BCH18" s="318"/>
      <c r="BCI18" s="318"/>
      <c r="BCJ18" s="318"/>
      <c r="BCK18" s="318"/>
      <c r="BCL18" s="318"/>
      <c r="BCM18" s="318"/>
      <c r="BCN18" s="318"/>
      <c r="BCO18" s="318"/>
      <c r="BCP18" s="318"/>
      <c r="BCQ18" s="318"/>
      <c r="BCR18" s="318"/>
      <c r="BCS18" s="318"/>
      <c r="BCT18" s="318"/>
      <c r="BCU18" s="318"/>
      <c r="BCV18" s="318"/>
      <c r="BCW18" s="318"/>
      <c r="BCX18" s="318"/>
      <c r="BCY18" s="318"/>
      <c r="BCZ18" s="318"/>
      <c r="BDA18" s="318"/>
      <c r="BDB18" s="318"/>
      <c r="BDC18" s="318"/>
      <c r="BDD18" s="318"/>
      <c r="BDE18" s="318"/>
      <c r="BDF18" s="318"/>
      <c r="BDG18" s="318"/>
      <c r="BDH18" s="318"/>
      <c r="BDI18" s="318"/>
      <c r="BDJ18" s="318"/>
      <c r="BDK18" s="318"/>
      <c r="BDL18" s="318"/>
      <c r="BDM18" s="318"/>
      <c r="BDN18" s="318"/>
      <c r="BDO18" s="318"/>
      <c r="BDP18" s="318"/>
      <c r="BDQ18" s="318"/>
      <c r="BDR18" s="318"/>
      <c r="BDS18" s="318"/>
      <c r="BDT18" s="318"/>
      <c r="BDU18" s="318"/>
      <c r="BDV18" s="318"/>
      <c r="BDW18" s="318"/>
      <c r="BDX18" s="318"/>
      <c r="BDY18" s="318"/>
      <c r="BDZ18" s="318"/>
      <c r="BEA18" s="318"/>
      <c r="BEB18" s="318"/>
      <c r="BEC18" s="318"/>
      <c r="BED18" s="318"/>
      <c r="BEE18" s="318"/>
      <c r="BEF18" s="318"/>
      <c r="BEG18" s="318"/>
      <c r="BEH18" s="318"/>
      <c r="BEI18" s="318"/>
      <c r="BEJ18" s="318"/>
      <c r="BEK18" s="318"/>
      <c r="BEL18" s="318"/>
      <c r="BEM18" s="318"/>
      <c r="BEN18" s="318"/>
      <c r="BEO18" s="318"/>
      <c r="BEP18" s="318"/>
      <c r="BEQ18" s="318"/>
      <c r="BER18" s="318"/>
      <c r="BES18" s="318"/>
      <c r="BET18" s="318"/>
      <c r="BEU18" s="318"/>
      <c r="BEV18" s="318"/>
      <c r="BEW18" s="318"/>
      <c r="BEX18" s="318"/>
      <c r="BEY18" s="318"/>
      <c r="BEZ18" s="318"/>
      <c r="BFA18" s="318"/>
      <c r="BFB18" s="318"/>
      <c r="BFC18" s="318"/>
      <c r="BFD18" s="318"/>
      <c r="BFE18" s="318"/>
      <c r="BFF18" s="318"/>
      <c r="BFG18" s="318"/>
      <c r="BFH18" s="318"/>
      <c r="BFI18" s="318"/>
      <c r="BFJ18" s="318"/>
      <c r="BFK18" s="318"/>
      <c r="BFL18" s="318"/>
      <c r="BFM18" s="318"/>
      <c r="BFN18" s="318"/>
      <c r="BFO18" s="318"/>
      <c r="BFP18" s="318"/>
      <c r="BFQ18" s="318"/>
      <c r="BFR18" s="318"/>
      <c r="BFS18" s="318"/>
      <c r="BFT18" s="318"/>
      <c r="BFU18" s="318"/>
      <c r="BFV18" s="318"/>
      <c r="BFW18" s="318"/>
      <c r="BFX18" s="318"/>
      <c r="BFY18" s="318"/>
      <c r="BFZ18" s="318"/>
      <c r="BGA18" s="318"/>
      <c r="BGB18" s="318"/>
      <c r="BGC18" s="318"/>
      <c r="BGD18" s="318"/>
      <c r="BGE18" s="318"/>
      <c r="BGF18" s="318"/>
      <c r="BGG18" s="318"/>
      <c r="BGH18" s="318"/>
      <c r="BGI18" s="318"/>
      <c r="BGJ18" s="318"/>
      <c r="BGK18" s="318"/>
      <c r="BGL18" s="318"/>
      <c r="BGM18" s="318"/>
      <c r="BGN18" s="318"/>
      <c r="BGO18" s="318"/>
      <c r="BGP18" s="318"/>
      <c r="BGQ18" s="318"/>
      <c r="BGR18" s="318"/>
      <c r="BGS18" s="318"/>
      <c r="BGT18" s="318"/>
      <c r="BGU18" s="318"/>
      <c r="BGV18" s="318"/>
      <c r="BGW18" s="318"/>
      <c r="BGX18" s="318"/>
      <c r="BGY18" s="318"/>
      <c r="BGZ18" s="318"/>
      <c r="BHA18" s="318"/>
      <c r="BHB18" s="318"/>
      <c r="BHC18" s="318"/>
      <c r="BHD18" s="318"/>
      <c r="BHE18" s="318"/>
      <c r="BHF18" s="318"/>
      <c r="BHG18" s="318"/>
      <c r="BHH18" s="318"/>
      <c r="BHI18" s="318"/>
      <c r="BHJ18" s="318"/>
      <c r="BHK18" s="318"/>
      <c r="BHL18" s="318"/>
      <c r="BHM18" s="318"/>
      <c r="BHN18" s="318"/>
      <c r="BHO18" s="318"/>
      <c r="BHP18" s="318"/>
      <c r="BHQ18" s="318"/>
      <c r="BHR18" s="318"/>
      <c r="BHS18" s="318"/>
      <c r="BHT18" s="318"/>
      <c r="BHU18" s="318"/>
      <c r="BHV18" s="318"/>
      <c r="BHW18" s="318"/>
      <c r="BHX18" s="318"/>
      <c r="BHY18" s="318"/>
      <c r="BHZ18" s="318"/>
      <c r="BIA18" s="318"/>
      <c r="BIB18" s="318"/>
      <c r="BIC18" s="318"/>
      <c r="BID18" s="318"/>
      <c r="BIE18" s="318"/>
      <c r="BIF18" s="318"/>
      <c r="BIG18" s="318"/>
      <c r="BIH18" s="318"/>
      <c r="BII18" s="318"/>
      <c r="BIJ18" s="318"/>
      <c r="BIK18" s="318"/>
      <c r="BIL18" s="318"/>
      <c r="BIM18" s="318"/>
      <c r="BIN18" s="318"/>
      <c r="BIO18" s="318"/>
      <c r="BIP18" s="318"/>
      <c r="BIQ18" s="318"/>
      <c r="BIR18" s="318"/>
      <c r="BIS18" s="318"/>
      <c r="BIT18" s="318"/>
      <c r="BIU18" s="318"/>
      <c r="BIV18" s="318"/>
      <c r="BIW18" s="318"/>
      <c r="BIX18" s="318"/>
      <c r="BIY18" s="318"/>
      <c r="BIZ18" s="318"/>
      <c r="BJA18" s="318"/>
      <c r="BJB18" s="318"/>
      <c r="BJC18" s="318"/>
      <c r="BJD18" s="318"/>
      <c r="BJE18" s="318"/>
      <c r="BJF18" s="318"/>
      <c r="BJG18" s="318"/>
      <c r="BJH18" s="318"/>
      <c r="BJI18" s="318"/>
      <c r="BJJ18" s="318"/>
      <c r="BJK18" s="318"/>
      <c r="BJL18" s="318"/>
      <c r="BJM18" s="318"/>
      <c r="BJN18" s="318"/>
      <c r="BJO18" s="318"/>
      <c r="BJP18" s="318"/>
      <c r="BJQ18" s="318"/>
      <c r="BJR18" s="318"/>
      <c r="BJS18" s="318"/>
      <c r="BJT18" s="318"/>
      <c r="BJU18" s="318"/>
      <c r="BJV18" s="318"/>
      <c r="BJW18" s="318"/>
      <c r="BJX18" s="318"/>
      <c r="BJY18" s="318"/>
      <c r="BJZ18" s="318"/>
      <c r="BKA18" s="318"/>
      <c r="BKB18" s="318"/>
      <c r="BKC18" s="318"/>
      <c r="BKD18" s="318"/>
      <c r="BKE18" s="318"/>
      <c r="BKF18" s="318"/>
      <c r="BKG18" s="318"/>
      <c r="BKH18" s="318"/>
      <c r="BKI18" s="318"/>
      <c r="BKJ18" s="318"/>
      <c r="BKK18" s="318"/>
      <c r="BKL18" s="318"/>
      <c r="BKM18" s="318"/>
      <c r="BKN18" s="318"/>
      <c r="BKO18" s="318"/>
      <c r="BKP18" s="318"/>
      <c r="BKQ18" s="318"/>
      <c r="BKR18" s="318"/>
      <c r="BKS18" s="318"/>
      <c r="BKT18" s="318"/>
      <c r="BKU18" s="318"/>
      <c r="BKV18" s="318"/>
      <c r="BKW18" s="318"/>
      <c r="BKX18" s="318"/>
      <c r="BKY18" s="318"/>
      <c r="BKZ18" s="318"/>
      <c r="BLA18" s="318"/>
      <c r="BLB18" s="318"/>
      <c r="BLC18" s="318"/>
      <c r="BLD18" s="318"/>
      <c r="BLE18" s="318"/>
      <c r="BLF18" s="318"/>
      <c r="BLG18" s="318"/>
      <c r="BLH18" s="318"/>
      <c r="BLI18" s="318"/>
      <c r="BLJ18" s="318"/>
      <c r="BLK18" s="318"/>
      <c r="BLL18" s="318"/>
      <c r="BLM18" s="318"/>
      <c r="BLN18" s="318"/>
      <c r="BLO18" s="318"/>
      <c r="BLP18" s="318"/>
      <c r="BLQ18" s="318"/>
      <c r="BLR18" s="318"/>
      <c r="BLS18" s="318"/>
      <c r="BLT18" s="318"/>
      <c r="BLU18" s="318"/>
      <c r="BLV18" s="318"/>
      <c r="BLW18" s="318"/>
      <c r="BLX18" s="318"/>
      <c r="BLY18" s="318"/>
      <c r="BLZ18" s="318"/>
      <c r="BMA18" s="318"/>
      <c r="BMB18" s="318"/>
      <c r="BMC18" s="318"/>
      <c r="BMD18" s="318"/>
      <c r="BME18" s="318"/>
      <c r="BMF18" s="318"/>
      <c r="BMG18" s="318"/>
      <c r="BMH18" s="318"/>
      <c r="BMI18" s="318"/>
      <c r="BMJ18" s="318"/>
      <c r="BMK18" s="318"/>
      <c r="BML18" s="318"/>
      <c r="BMM18" s="318"/>
      <c r="BMN18" s="318"/>
      <c r="BMO18" s="318"/>
      <c r="BMP18" s="318"/>
      <c r="BMQ18" s="318"/>
      <c r="BMR18" s="318"/>
      <c r="BMS18" s="318"/>
      <c r="BMT18" s="318"/>
      <c r="BMU18" s="318"/>
      <c r="BMV18" s="318"/>
      <c r="BMW18" s="318"/>
      <c r="BMX18" s="318"/>
      <c r="BMY18" s="318"/>
      <c r="BMZ18" s="318"/>
      <c r="BNA18" s="318"/>
      <c r="BNB18" s="318"/>
      <c r="BNC18" s="318"/>
      <c r="BND18" s="318"/>
      <c r="BNE18" s="318"/>
      <c r="BNF18" s="318"/>
      <c r="BNG18" s="318"/>
      <c r="BNH18" s="318"/>
      <c r="BNI18" s="318"/>
      <c r="BNJ18" s="318"/>
      <c r="BNK18" s="318"/>
      <c r="BNL18" s="318"/>
      <c r="BNM18" s="318"/>
      <c r="BNN18" s="318"/>
      <c r="BNO18" s="318"/>
      <c r="BNP18" s="318"/>
      <c r="BNQ18" s="318"/>
      <c r="BNR18" s="318"/>
      <c r="BNS18" s="318"/>
      <c r="BNT18" s="318"/>
      <c r="BNU18" s="318"/>
      <c r="BNV18" s="318"/>
      <c r="BNW18" s="318"/>
      <c r="BNX18" s="318"/>
      <c r="BNY18" s="318"/>
      <c r="BNZ18" s="318"/>
      <c r="BOA18" s="318"/>
      <c r="BOB18" s="318"/>
      <c r="BOC18" s="318"/>
      <c r="BOD18" s="318"/>
      <c r="BOE18" s="318"/>
      <c r="BOF18" s="318"/>
      <c r="BOG18" s="318"/>
      <c r="BOH18" s="318"/>
      <c r="BOI18" s="318"/>
      <c r="BOJ18" s="318"/>
      <c r="BOK18" s="318"/>
      <c r="BOL18" s="318"/>
      <c r="BOM18" s="318"/>
      <c r="BON18" s="318"/>
      <c r="BOO18" s="318"/>
      <c r="BOP18" s="318"/>
      <c r="BOQ18" s="318"/>
      <c r="BOR18" s="318"/>
      <c r="BOS18" s="318"/>
      <c r="BOT18" s="318"/>
      <c r="BOU18" s="318"/>
      <c r="BOV18" s="318"/>
      <c r="BOW18" s="318"/>
      <c r="BOX18" s="318"/>
      <c r="BOY18" s="318"/>
      <c r="BOZ18" s="318"/>
      <c r="BPA18" s="318"/>
      <c r="BPB18" s="318"/>
      <c r="BPC18" s="318"/>
      <c r="BPD18" s="318"/>
      <c r="BPE18" s="318"/>
      <c r="BPF18" s="318"/>
      <c r="BPG18" s="318"/>
      <c r="BPH18" s="318"/>
      <c r="BPI18" s="318"/>
      <c r="BPJ18" s="318"/>
      <c r="BPK18" s="318"/>
      <c r="BPL18" s="318"/>
      <c r="BPM18" s="318"/>
      <c r="BPN18" s="318"/>
      <c r="BPO18" s="318"/>
      <c r="BPP18" s="318"/>
      <c r="BPQ18" s="318"/>
      <c r="BPR18" s="318"/>
      <c r="BPS18" s="318"/>
      <c r="BPT18" s="318"/>
      <c r="BPU18" s="318"/>
      <c r="BPV18" s="318"/>
      <c r="BPW18" s="318"/>
      <c r="BPX18" s="318"/>
      <c r="BPY18" s="318"/>
      <c r="BPZ18" s="318"/>
      <c r="BQA18" s="318"/>
      <c r="BQB18" s="318"/>
      <c r="BQC18" s="318"/>
      <c r="BQD18" s="318"/>
      <c r="BQE18" s="318"/>
      <c r="BQF18" s="318"/>
      <c r="BQG18" s="318"/>
      <c r="BQH18" s="318"/>
      <c r="BQI18" s="318"/>
      <c r="BQJ18" s="318"/>
      <c r="BQK18" s="318"/>
      <c r="BQL18" s="318"/>
      <c r="BQM18" s="318"/>
      <c r="BQN18" s="318"/>
      <c r="BQO18" s="318"/>
      <c r="BQP18" s="318"/>
      <c r="BQQ18" s="318"/>
      <c r="BQR18" s="318"/>
      <c r="BQS18" s="318"/>
      <c r="BQT18" s="318"/>
      <c r="BQU18" s="318"/>
      <c r="BQV18" s="318"/>
      <c r="BQW18" s="318"/>
      <c r="BQX18" s="318"/>
      <c r="BQY18" s="318"/>
      <c r="BQZ18" s="318"/>
      <c r="BRA18" s="318"/>
      <c r="BRB18" s="318"/>
      <c r="BRC18" s="318"/>
      <c r="BRD18" s="318"/>
      <c r="BRE18" s="318"/>
      <c r="BRF18" s="318"/>
      <c r="BRG18" s="318"/>
      <c r="BRH18" s="318"/>
      <c r="BRI18" s="318"/>
      <c r="BRJ18" s="318"/>
      <c r="BRK18" s="318"/>
      <c r="BRL18" s="318"/>
      <c r="BRM18" s="318"/>
      <c r="BRN18" s="318"/>
      <c r="BRO18" s="318"/>
      <c r="BRP18" s="318"/>
      <c r="BRQ18" s="318"/>
      <c r="BRR18" s="318"/>
      <c r="BRS18" s="318"/>
      <c r="BRT18" s="318"/>
      <c r="BRU18" s="318"/>
      <c r="BRV18" s="318"/>
      <c r="BRW18" s="318"/>
      <c r="BRX18" s="318"/>
      <c r="BRY18" s="318"/>
      <c r="BRZ18" s="318"/>
      <c r="BSA18" s="318"/>
      <c r="BSB18" s="318"/>
      <c r="BSC18" s="318"/>
      <c r="BSD18" s="318"/>
      <c r="BSE18" s="318"/>
      <c r="BSF18" s="318"/>
      <c r="BSG18" s="318"/>
      <c r="BSH18" s="318"/>
      <c r="BSI18" s="318"/>
      <c r="BSJ18" s="318"/>
      <c r="BSK18" s="318"/>
      <c r="BSL18" s="318"/>
      <c r="BSM18" s="318"/>
      <c r="BSN18" s="318"/>
      <c r="BSO18" s="318"/>
      <c r="BSP18" s="318"/>
      <c r="BSQ18" s="318"/>
      <c r="BSR18" s="318"/>
      <c r="BSS18" s="318"/>
      <c r="BST18" s="318"/>
      <c r="BSU18" s="318"/>
      <c r="BSV18" s="318"/>
      <c r="BSW18" s="318"/>
      <c r="BSX18" s="318"/>
      <c r="BSY18" s="318"/>
      <c r="BSZ18" s="318"/>
      <c r="BTA18" s="318"/>
      <c r="BTB18" s="318"/>
      <c r="BTC18" s="318"/>
      <c r="BTD18" s="318"/>
      <c r="BTE18" s="318"/>
      <c r="BTF18" s="318"/>
      <c r="BTG18" s="318"/>
      <c r="BTH18" s="318"/>
      <c r="BTI18" s="318"/>
      <c r="BTJ18" s="318"/>
      <c r="BTK18" s="318"/>
      <c r="BTL18" s="318"/>
      <c r="BTM18" s="318"/>
      <c r="BTN18" s="318"/>
      <c r="BTO18" s="318"/>
      <c r="BTP18" s="318"/>
      <c r="BTQ18" s="318"/>
      <c r="BTR18" s="318"/>
      <c r="BTS18" s="318"/>
      <c r="BTT18" s="318"/>
      <c r="BTU18" s="318"/>
      <c r="BTV18" s="318"/>
      <c r="BTW18" s="318"/>
      <c r="BTX18" s="318"/>
      <c r="BTY18" s="318"/>
      <c r="BTZ18" s="318"/>
      <c r="BUA18" s="318"/>
      <c r="BUB18" s="318"/>
      <c r="BUC18" s="318"/>
      <c r="BUD18" s="318"/>
      <c r="BUE18" s="318"/>
      <c r="BUF18" s="318"/>
      <c r="BUG18" s="318"/>
      <c r="BUH18" s="318"/>
      <c r="BUI18" s="318"/>
      <c r="BUJ18" s="318"/>
      <c r="BUK18" s="318"/>
      <c r="BUL18" s="318"/>
      <c r="BUM18" s="318"/>
      <c r="BUN18" s="318"/>
      <c r="BUO18" s="318"/>
      <c r="BUP18" s="318"/>
      <c r="BUQ18" s="318"/>
      <c r="BUR18" s="318"/>
      <c r="BUS18" s="318"/>
      <c r="BUT18" s="318"/>
      <c r="BUU18" s="318"/>
      <c r="BUV18" s="318"/>
      <c r="BUW18" s="318"/>
      <c r="BUX18" s="318"/>
      <c r="BUY18" s="318"/>
      <c r="BUZ18" s="318"/>
      <c r="BVA18" s="318"/>
      <c r="BVB18" s="318"/>
      <c r="BVC18" s="318"/>
      <c r="BVD18" s="318"/>
      <c r="BVE18" s="318"/>
      <c r="BVF18" s="318"/>
      <c r="BVG18" s="318"/>
      <c r="BVH18" s="318"/>
      <c r="BVI18" s="318"/>
      <c r="BVJ18" s="318"/>
      <c r="BVK18" s="318"/>
      <c r="BVL18" s="318"/>
      <c r="BVM18" s="318"/>
      <c r="BVN18" s="318"/>
      <c r="BVO18" s="318"/>
      <c r="BVP18" s="318"/>
      <c r="BVQ18" s="318"/>
      <c r="BVR18" s="318"/>
      <c r="BVS18" s="318"/>
      <c r="BVT18" s="318"/>
      <c r="BVU18" s="318"/>
      <c r="BVV18" s="318"/>
      <c r="BVW18" s="318"/>
      <c r="BVX18" s="318"/>
      <c r="BVY18" s="318"/>
      <c r="BVZ18" s="318"/>
      <c r="BWA18" s="318"/>
      <c r="BWB18" s="318"/>
      <c r="BWC18" s="318"/>
      <c r="BWD18" s="318"/>
      <c r="BWE18" s="318"/>
      <c r="BWF18" s="318"/>
      <c r="BWG18" s="318"/>
      <c r="BWH18" s="318"/>
      <c r="BWI18" s="318"/>
      <c r="BWJ18" s="318"/>
      <c r="BWK18" s="318"/>
      <c r="BWL18" s="318"/>
      <c r="BWM18" s="318"/>
      <c r="BWN18" s="318"/>
      <c r="BWO18" s="318"/>
      <c r="BWP18" s="318"/>
      <c r="BWQ18" s="318"/>
      <c r="BWR18" s="318"/>
      <c r="BWS18" s="318"/>
      <c r="BWT18" s="318"/>
      <c r="BWU18" s="318"/>
      <c r="BWV18" s="318"/>
      <c r="BWW18" s="318"/>
      <c r="BWX18" s="318"/>
      <c r="BWY18" s="318"/>
      <c r="BWZ18" s="318"/>
      <c r="BXA18" s="318"/>
      <c r="BXB18" s="318"/>
      <c r="BXC18" s="318"/>
      <c r="BXD18" s="318"/>
      <c r="BXE18" s="318"/>
      <c r="BXF18" s="318"/>
      <c r="BXG18" s="318"/>
      <c r="BXH18" s="318"/>
      <c r="BXI18" s="318"/>
      <c r="BXJ18" s="318"/>
      <c r="BXK18" s="318"/>
      <c r="BXL18" s="318"/>
      <c r="BXM18" s="318"/>
      <c r="BXN18" s="318"/>
      <c r="BXO18" s="318"/>
      <c r="BXP18" s="318"/>
      <c r="BXQ18" s="318"/>
      <c r="BXR18" s="318"/>
      <c r="BXS18" s="318"/>
      <c r="BXT18" s="318"/>
      <c r="BXU18" s="318"/>
      <c r="BXV18" s="318"/>
      <c r="BXW18" s="318"/>
      <c r="BXX18" s="318"/>
      <c r="BXY18" s="318"/>
      <c r="BXZ18" s="318"/>
      <c r="BYA18" s="318"/>
      <c r="BYB18" s="318"/>
      <c r="BYC18" s="318"/>
      <c r="BYD18" s="318"/>
      <c r="BYE18" s="318"/>
      <c r="BYF18" s="318"/>
      <c r="BYG18" s="318"/>
      <c r="BYH18" s="318"/>
      <c r="BYI18" s="318"/>
      <c r="BYJ18" s="318"/>
      <c r="BYK18" s="318"/>
      <c r="BYL18" s="318"/>
      <c r="BYM18" s="318"/>
      <c r="BYN18" s="318"/>
      <c r="BYO18" s="318"/>
      <c r="BYP18" s="318"/>
      <c r="BYQ18" s="318"/>
      <c r="BYR18" s="318"/>
      <c r="BYS18" s="318"/>
      <c r="BYT18" s="318"/>
      <c r="BYU18" s="318"/>
      <c r="BYV18" s="318"/>
      <c r="BYW18" s="318"/>
      <c r="BYX18" s="318"/>
      <c r="BYY18" s="318"/>
      <c r="BYZ18" s="318"/>
      <c r="BZA18" s="318"/>
      <c r="BZB18" s="318"/>
      <c r="BZC18" s="318"/>
      <c r="BZD18" s="318"/>
      <c r="BZE18" s="318"/>
      <c r="BZF18" s="318"/>
      <c r="BZG18" s="318"/>
      <c r="BZH18" s="318"/>
      <c r="BZI18" s="318"/>
      <c r="BZJ18" s="318"/>
      <c r="BZK18" s="318"/>
      <c r="BZL18" s="318"/>
      <c r="BZM18" s="318"/>
      <c r="BZN18" s="318"/>
      <c r="BZO18" s="318"/>
      <c r="BZP18" s="318"/>
      <c r="BZQ18" s="318"/>
      <c r="BZR18" s="318"/>
      <c r="BZS18" s="318"/>
      <c r="BZT18" s="318"/>
      <c r="BZU18" s="318"/>
      <c r="BZV18" s="318"/>
      <c r="BZW18" s="318"/>
      <c r="BZX18" s="318"/>
      <c r="BZY18" s="318"/>
      <c r="BZZ18" s="318"/>
      <c r="CAA18" s="318"/>
      <c r="CAB18" s="318"/>
      <c r="CAC18" s="318"/>
      <c r="CAD18" s="318"/>
      <c r="CAE18" s="318"/>
      <c r="CAF18" s="318"/>
      <c r="CAG18" s="318"/>
      <c r="CAH18" s="318"/>
      <c r="CAI18" s="318"/>
      <c r="CAJ18" s="318"/>
      <c r="CAK18" s="318"/>
      <c r="CAL18" s="318"/>
      <c r="CAM18" s="318"/>
      <c r="CAN18" s="318"/>
      <c r="CAO18" s="318"/>
      <c r="CAP18" s="318"/>
      <c r="CAQ18" s="318"/>
      <c r="CAR18" s="318"/>
      <c r="CAS18" s="318"/>
      <c r="CAT18" s="318"/>
      <c r="CAU18" s="318"/>
      <c r="CAV18" s="318"/>
      <c r="CAW18" s="318"/>
      <c r="CAX18" s="318"/>
      <c r="CAY18" s="318"/>
      <c r="CAZ18" s="318"/>
      <c r="CBA18" s="318"/>
      <c r="CBB18" s="318"/>
      <c r="CBC18" s="318"/>
      <c r="CBD18" s="318"/>
      <c r="CBE18" s="318"/>
      <c r="CBF18" s="318"/>
      <c r="CBG18" s="318"/>
      <c r="CBH18" s="318"/>
      <c r="CBI18" s="318"/>
      <c r="CBJ18" s="318"/>
      <c r="CBK18" s="318"/>
      <c r="CBL18" s="318"/>
      <c r="CBM18" s="318"/>
      <c r="CBN18" s="318"/>
      <c r="CBO18" s="318"/>
      <c r="CBP18" s="318"/>
      <c r="CBQ18" s="318"/>
      <c r="CBR18" s="318"/>
      <c r="CBS18" s="318"/>
      <c r="CBT18" s="318"/>
      <c r="CBU18" s="318"/>
      <c r="CBV18" s="318"/>
      <c r="CBW18" s="318"/>
      <c r="CBX18" s="318"/>
      <c r="CBY18" s="318"/>
      <c r="CBZ18" s="318"/>
      <c r="CCA18" s="318"/>
      <c r="CCB18" s="318"/>
      <c r="CCC18" s="318"/>
      <c r="CCD18" s="318"/>
      <c r="CCE18" s="318"/>
      <c r="CCF18" s="318"/>
      <c r="CCG18" s="318"/>
      <c r="CCH18" s="318"/>
      <c r="CCI18" s="318"/>
      <c r="CCJ18" s="318"/>
      <c r="CCK18" s="318"/>
      <c r="CCL18" s="318"/>
      <c r="CCM18" s="318"/>
      <c r="CCN18" s="318"/>
      <c r="CCO18" s="318"/>
      <c r="CCP18" s="318"/>
      <c r="CCQ18" s="318"/>
      <c r="CCR18" s="318"/>
      <c r="CCS18" s="318"/>
      <c r="CCT18" s="318"/>
      <c r="CCU18" s="318"/>
      <c r="CCV18" s="318"/>
      <c r="CCW18" s="318"/>
      <c r="CCX18" s="318"/>
      <c r="CCY18" s="318"/>
      <c r="CCZ18" s="318"/>
      <c r="CDA18" s="318"/>
      <c r="CDB18" s="318"/>
      <c r="CDC18" s="318"/>
      <c r="CDD18" s="318"/>
      <c r="CDE18" s="318"/>
      <c r="CDF18" s="318"/>
      <c r="CDG18" s="318"/>
      <c r="CDH18" s="318"/>
      <c r="CDI18" s="318"/>
      <c r="CDJ18" s="318"/>
      <c r="CDK18" s="318"/>
      <c r="CDL18" s="318"/>
      <c r="CDM18" s="318"/>
      <c r="CDN18" s="318"/>
      <c r="CDO18" s="318"/>
      <c r="CDP18" s="318"/>
      <c r="CDQ18" s="318"/>
      <c r="CDR18" s="318"/>
      <c r="CDS18" s="318"/>
      <c r="CDT18" s="318"/>
      <c r="CDU18" s="318"/>
      <c r="CDV18" s="318"/>
      <c r="CDW18" s="318"/>
      <c r="CDX18" s="318"/>
      <c r="CDY18" s="318"/>
      <c r="CDZ18" s="318"/>
      <c r="CEA18" s="318"/>
      <c r="CEB18" s="318"/>
      <c r="CEC18" s="318"/>
      <c r="CED18" s="318"/>
      <c r="CEE18" s="318"/>
      <c r="CEF18" s="318"/>
      <c r="CEG18" s="318"/>
      <c r="CEH18" s="318"/>
      <c r="CEI18" s="318"/>
      <c r="CEJ18" s="318"/>
      <c r="CEK18" s="318"/>
      <c r="CEL18" s="318"/>
      <c r="CEM18" s="318"/>
      <c r="CEN18" s="318"/>
      <c r="CEO18" s="318"/>
      <c r="CEP18" s="318"/>
      <c r="CEQ18" s="318"/>
      <c r="CER18" s="318"/>
      <c r="CES18" s="318"/>
      <c r="CET18" s="318"/>
      <c r="CEU18" s="318"/>
      <c r="CEV18" s="318"/>
      <c r="CEW18" s="318"/>
      <c r="CEX18" s="318"/>
      <c r="CEY18" s="318"/>
      <c r="CEZ18" s="318"/>
      <c r="CFA18" s="318"/>
      <c r="CFB18" s="318"/>
      <c r="CFC18" s="318"/>
      <c r="CFD18" s="318"/>
      <c r="CFE18" s="318"/>
      <c r="CFF18" s="318"/>
      <c r="CFG18" s="318"/>
      <c r="CFH18" s="318"/>
      <c r="CFI18" s="318"/>
      <c r="CFJ18" s="318"/>
      <c r="CFK18" s="318"/>
      <c r="CFL18" s="318"/>
      <c r="CFM18" s="318"/>
      <c r="CFN18" s="318"/>
      <c r="CFO18" s="318"/>
      <c r="CFP18" s="318"/>
      <c r="CFQ18" s="318"/>
      <c r="CFR18" s="318"/>
      <c r="CFS18" s="318"/>
      <c r="CFT18" s="318"/>
      <c r="CFU18" s="318"/>
      <c r="CFV18" s="318"/>
      <c r="CFW18" s="318"/>
      <c r="CFX18" s="318"/>
      <c r="CFY18" s="318"/>
      <c r="CFZ18" s="318"/>
      <c r="CGA18" s="318"/>
      <c r="CGB18" s="318"/>
      <c r="CGC18" s="318"/>
      <c r="CGD18" s="318"/>
      <c r="CGE18" s="318"/>
      <c r="CGF18" s="318"/>
      <c r="CGG18" s="318"/>
      <c r="CGH18" s="318"/>
      <c r="CGI18" s="318"/>
      <c r="CGJ18" s="318"/>
      <c r="CGK18" s="318"/>
      <c r="CGL18" s="318"/>
      <c r="CGM18" s="318"/>
      <c r="CGN18" s="318"/>
      <c r="CGO18" s="318"/>
      <c r="CGP18" s="318"/>
      <c r="CGQ18" s="318"/>
      <c r="CGR18" s="318"/>
      <c r="CGS18" s="318"/>
      <c r="CGT18" s="318"/>
      <c r="CGU18" s="318"/>
      <c r="CGV18" s="318"/>
      <c r="CGW18" s="318"/>
      <c r="CGX18" s="318"/>
      <c r="CGY18" s="318"/>
      <c r="CGZ18" s="318"/>
      <c r="CHA18" s="318"/>
      <c r="CHB18" s="318"/>
      <c r="CHC18" s="318"/>
      <c r="CHD18" s="318"/>
      <c r="CHE18" s="318"/>
      <c r="CHF18" s="318"/>
      <c r="CHG18" s="318"/>
      <c r="CHH18" s="318"/>
      <c r="CHI18" s="318"/>
      <c r="CHJ18" s="318"/>
      <c r="CHK18" s="318"/>
      <c r="CHL18" s="318"/>
      <c r="CHM18" s="318"/>
      <c r="CHN18" s="318"/>
      <c r="CHO18" s="318"/>
      <c r="CHP18" s="318"/>
      <c r="CHQ18" s="318"/>
      <c r="CHR18" s="318"/>
      <c r="CHS18" s="318"/>
      <c r="CHT18" s="318"/>
      <c r="CHU18" s="318"/>
      <c r="CHV18" s="318"/>
      <c r="CHW18" s="318"/>
      <c r="CHX18" s="318"/>
      <c r="CHY18" s="318"/>
      <c r="CHZ18" s="318"/>
      <c r="CIA18" s="318"/>
      <c r="CIB18" s="318"/>
      <c r="CIC18" s="318"/>
      <c r="CID18" s="318"/>
      <c r="CIE18" s="318"/>
      <c r="CIF18" s="318"/>
      <c r="CIG18" s="318"/>
      <c r="CIH18" s="318"/>
      <c r="CII18" s="318"/>
      <c r="CIJ18" s="318"/>
      <c r="CIK18" s="318"/>
      <c r="CIL18" s="318"/>
      <c r="CIM18" s="318"/>
      <c r="CIN18" s="318"/>
      <c r="CIO18" s="318"/>
      <c r="CIP18" s="318"/>
      <c r="CIQ18" s="318"/>
      <c r="CIR18" s="318"/>
      <c r="CIS18" s="318"/>
      <c r="CIT18" s="318"/>
      <c r="CIU18" s="318"/>
      <c r="CIV18" s="318"/>
      <c r="CIW18" s="318"/>
      <c r="CIX18" s="318"/>
      <c r="CIY18" s="318"/>
      <c r="CIZ18" s="318"/>
      <c r="CJA18" s="318"/>
      <c r="CJB18" s="318"/>
      <c r="CJC18" s="318"/>
      <c r="CJD18" s="318"/>
      <c r="CJE18" s="318"/>
      <c r="CJF18" s="318"/>
      <c r="CJG18" s="318"/>
      <c r="CJH18" s="318"/>
      <c r="CJI18" s="318"/>
      <c r="CJJ18" s="318"/>
      <c r="CJK18" s="318"/>
      <c r="CJL18" s="318"/>
      <c r="CJM18" s="318"/>
      <c r="CJN18" s="318"/>
      <c r="CJO18" s="318"/>
      <c r="CJP18" s="318"/>
      <c r="CJQ18" s="318"/>
      <c r="CJR18" s="318"/>
      <c r="CJS18" s="318"/>
      <c r="CJT18" s="318"/>
      <c r="CJU18" s="318"/>
      <c r="CJV18" s="318"/>
      <c r="CJW18" s="318"/>
      <c r="CJX18" s="318"/>
      <c r="CJY18" s="318"/>
      <c r="CJZ18" s="318"/>
      <c r="CKA18" s="318"/>
      <c r="CKB18" s="318"/>
      <c r="CKC18" s="318"/>
      <c r="CKD18" s="318"/>
      <c r="CKE18" s="318"/>
      <c r="CKF18" s="318"/>
      <c r="CKG18" s="318"/>
      <c r="CKH18" s="318"/>
      <c r="CKI18" s="318"/>
      <c r="CKJ18" s="318"/>
      <c r="CKK18" s="318"/>
      <c r="CKL18" s="318"/>
      <c r="CKM18" s="318"/>
      <c r="CKN18" s="318"/>
      <c r="CKO18" s="318"/>
      <c r="CKP18" s="318"/>
      <c r="CKQ18" s="318"/>
      <c r="CKR18" s="318"/>
      <c r="CKS18" s="318"/>
      <c r="CKT18" s="318"/>
      <c r="CKU18" s="318"/>
      <c r="CKV18" s="318"/>
      <c r="CKW18" s="318"/>
      <c r="CKX18" s="318"/>
      <c r="CKY18" s="318"/>
      <c r="CKZ18" s="318"/>
      <c r="CLA18" s="318"/>
      <c r="CLB18" s="318"/>
      <c r="CLC18" s="318"/>
      <c r="CLD18" s="318"/>
      <c r="CLE18" s="318"/>
      <c r="CLF18" s="318"/>
      <c r="CLG18" s="318"/>
      <c r="CLH18" s="318"/>
      <c r="CLI18" s="318"/>
      <c r="CLJ18" s="318"/>
      <c r="CLK18" s="318"/>
      <c r="CLL18" s="318"/>
      <c r="CLM18" s="318"/>
      <c r="CLN18" s="318"/>
      <c r="CLO18" s="318"/>
      <c r="CLP18" s="318"/>
      <c r="CLQ18" s="318"/>
      <c r="CLR18" s="318"/>
      <c r="CLS18" s="318"/>
      <c r="CLT18" s="318"/>
      <c r="CLU18" s="318"/>
      <c r="CLV18" s="318"/>
      <c r="CLW18" s="318"/>
      <c r="CLX18" s="318"/>
      <c r="CLY18" s="318"/>
      <c r="CLZ18" s="318"/>
      <c r="CMA18" s="318"/>
      <c r="CMB18" s="318"/>
      <c r="CMC18" s="318"/>
      <c r="CMD18" s="318"/>
      <c r="CME18" s="318"/>
      <c r="CMF18" s="318"/>
      <c r="CMG18" s="318"/>
      <c r="CMH18" s="318"/>
      <c r="CMI18" s="318"/>
      <c r="CMJ18" s="318"/>
      <c r="CMK18" s="318"/>
      <c r="CML18" s="318"/>
      <c r="CMM18" s="318"/>
      <c r="CMN18" s="318"/>
      <c r="CMO18" s="318"/>
      <c r="CMP18" s="318"/>
      <c r="CMQ18" s="318"/>
      <c r="CMR18" s="318"/>
      <c r="CMS18" s="318"/>
      <c r="CMT18" s="318"/>
      <c r="CMU18" s="318"/>
      <c r="CMV18" s="318"/>
      <c r="CMW18" s="318"/>
      <c r="CMX18" s="318"/>
      <c r="CMY18" s="318"/>
      <c r="CMZ18" s="318"/>
      <c r="CNA18" s="318"/>
      <c r="CNB18" s="318"/>
      <c r="CNC18" s="318"/>
      <c r="CND18" s="318"/>
      <c r="CNE18" s="318"/>
      <c r="CNF18" s="318"/>
      <c r="CNG18" s="318"/>
      <c r="CNH18" s="318"/>
      <c r="CNI18" s="318"/>
      <c r="CNJ18" s="318"/>
      <c r="CNK18" s="318"/>
      <c r="CNL18" s="318"/>
      <c r="CNM18" s="318"/>
      <c r="CNN18" s="318"/>
      <c r="CNO18" s="318"/>
      <c r="CNP18" s="318"/>
      <c r="CNQ18" s="318"/>
      <c r="CNR18" s="318"/>
      <c r="CNS18" s="318"/>
      <c r="CNT18" s="318"/>
      <c r="CNU18" s="318"/>
      <c r="CNV18" s="318"/>
      <c r="CNW18" s="318"/>
      <c r="CNX18" s="318"/>
      <c r="CNY18" s="318"/>
      <c r="CNZ18" s="318"/>
      <c r="COA18" s="318"/>
      <c r="COB18" s="318"/>
      <c r="COC18" s="318"/>
      <c r="COD18" s="318"/>
      <c r="COE18" s="318"/>
      <c r="COF18" s="318"/>
      <c r="COG18" s="318"/>
      <c r="COH18" s="318"/>
      <c r="COI18" s="318"/>
      <c r="COJ18" s="318"/>
      <c r="COK18" s="318"/>
      <c r="COL18" s="318"/>
      <c r="COM18" s="318"/>
      <c r="CON18" s="318"/>
      <c r="COO18" s="318"/>
      <c r="COP18" s="318"/>
      <c r="COQ18" s="318"/>
      <c r="COR18" s="318"/>
      <c r="COS18" s="318"/>
      <c r="COT18" s="318"/>
      <c r="COU18" s="318"/>
      <c r="COV18" s="318"/>
      <c r="COW18" s="318"/>
      <c r="COX18" s="318"/>
      <c r="COY18" s="318"/>
      <c r="COZ18" s="318"/>
      <c r="CPA18" s="318"/>
      <c r="CPB18" s="318"/>
      <c r="CPC18" s="318"/>
      <c r="CPD18" s="318"/>
      <c r="CPE18" s="318"/>
      <c r="CPF18" s="318"/>
      <c r="CPG18" s="318"/>
      <c r="CPH18" s="318"/>
      <c r="CPI18" s="318"/>
      <c r="CPJ18" s="318"/>
      <c r="CPK18" s="318"/>
      <c r="CPL18" s="318"/>
      <c r="CPM18" s="318"/>
      <c r="CPN18" s="318"/>
      <c r="CPO18" s="318"/>
      <c r="CPP18" s="318"/>
      <c r="CPQ18" s="318"/>
      <c r="CPR18" s="318"/>
      <c r="CPS18" s="318"/>
      <c r="CPT18" s="318"/>
      <c r="CPU18" s="318"/>
      <c r="CPV18" s="318"/>
      <c r="CPW18" s="318"/>
      <c r="CPX18" s="318"/>
      <c r="CPY18" s="318"/>
      <c r="CPZ18" s="318"/>
      <c r="CQA18" s="318"/>
      <c r="CQB18" s="318"/>
      <c r="CQC18" s="318"/>
      <c r="CQD18" s="318"/>
      <c r="CQE18" s="318"/>
      <c r="CQF18" s="318"/>
      <c r="CQG18" s="318"/>
      <c r="CQH18" s="318"/>
      <c r="CQI18" s="318"/>
      <c r="CQJ18" s="318"/>
      <c r="CQK18" s="318"/>
      <c r="CQL18" s="318"/>
      <c r="CQM18" s="318"/>
      <c r="CQN18" s="318"/>
      <c r="CQO18" s="318"/>
      <c r="CQP18" s="318"/>
      <c r="CQQ18" s="318"/>
      <c r="CQR18" s="318"/>
      <c r="CQS18" s="318"/>
      <c r="CQT18" s="318"/>
      <c r="CQU18" s="318"/>
      <c r="CQV18" s="318"/>
      <c r="CQW18" s="318"/>
      <c r="CQX18" s="318"/>
      <c r="CQY18" s="318"/>
      <c r="CQZ18" s="318"/>
      <c r="CRA18" s="318"/>
      <c r="CRB18" s="318"/>
      <c r="CRC18" s="318"/>
      <c r="CRD18" s="318"/>
      <c r="CRE18" s="318"/>
      <c r="CRF18" s="318"/>
      <c r="CRG18" s="318"/>
      <c r="CRH18" s="318"/>
      <c r="CRI18" s="318"/>
      <c r="CRJ18" s="318"/>
      <c r="CRK18" s="318"/>
      <c r="CRL18" s="318"/>
      <c r="CRM18" s="318"/>
      <c r="CRN18" s="318"/>
      <c r="CRO18" s="318"/>
      <c r="CRP18" s="318"/>
      <c r="CRQ18" s="318"/>
      <c r="CRR18" s="318"/>
      <c r="CRS18" s="318"/>
      <c r="CRT18" s="318"/>
      <c r="CRU18" s="318"/>
      <c r="CRV18" s="318"/>
      <c r="CRW18" s="318"/>
      <c r="CRX18" s="318"/>
      <c r="CRY18" s="318"/>
      <c r="CRZ18" s="318"/>
      <c r="CSA18" s="318"/>
      <c r="CSB18" s="318"/>
      <c r="CSC18" s="318"/>
      <c r="CSD18" s="318"/>
      <c r="CSE18" s="318"/>
      <c r="CSF18" s="318"/>
      <c r="CSG18" s="318"/>
      <c r="CSH18" s="318"/>
      <c r="CSI18" s="318"/>
      <c r="CSJ18" s="318"/>
      <c r="CSK18" s="318"/>
      <c r="CSL18" s="318"/>
      <c r="CSM18" s="318"/>
      <c r="CSN18" s="318"/>
      <c r="CSO18" s="318"/>
      <c r="CSP18" s="318"/>
      <c r="CSQ18" s="318"/>
      <c r="CSR18" s="318"/>
      <c r="CSS18" s="318"/>
      <c r="CST18" s="318"/>
      <c r="CSU18" s="318"/>
      <c r="CSV18" s="318"/>
      <c r="CSW18" s="318"/>
      <c r="CSX18" s="318"/>
      <c r="CSY18" s="318"/>
      <c r="CSZ18" s="318"/>
      <c r="CTA18" s="318"/>
      <c r="CTB18" s="318"/>
      <c r="CTC18" s="318"/>
      <c r="CTD18" s="318"/>
      <c r="CTE18" s="318"/>
      <c r="CTF18" s="318"/>
      <c r="CTG18" s="318"/>
      <c r="CTH18" s="318"/>
      <c r="CTI18" s="318"/>
      <c r="CTJ18" s="318"/>
      <c r="CTK18" s="318"/>
      <c r="CTL18" s="318"/>
      <c r="CTM18" s="318"/>
      <c r="CTN18" s="318"/>
      <c r="CTO18" s="318"/>
      <c r="CTP18" s="318"/>
      <c r="CTQ18" s="318"/>
      <c r="CTR18" s="318"/>
      <c r="CTS18" s="318"/>
      <c r="CTT18" s="318"/>
      <c r="CTU18" s="318"/>
      <c r="CTV18" s="318"/>
      <c r="CTW18" s="318"/>
      <c r="CTX18" s="318"/>
      <c r="CTY18" s="318"/>
      <c r="CTZ18" s="318"/>
      <c r="CUA18" s="318"/>
      <c r="CUB18" s="318"/>
      <c r="CUC18" s="318"/>
      <c r="CUD18" s="318"/>
      <c r="CUE18" s="318"/>
      <c r="CUF18" s="318"/>
      <c r="CUG18" s="318"/>
      <c r="CUH18" s="318"/>
      <c r="CUI18" s="318"/>
      <c r="CUJ18" s="318"/>
      <c r="CUK18" s="318"/>
      <c r="CUL18" s="318"/>
      <c r="CUM18" s="318"/>
      <c r="CUN18" s="318"/>
      <c r="CUO18" s="318"/>
      <c r="CUP18" s="318"/>
      <c r="CUQ18" s="318"/>
      <c r="CUR18" s="318"/>
      <c r="CUS18" s="318"/>
      <c r="CUT18" s="318"/>
      <c r="CUU18" s="318"/>
      <c r="CUV18" s="318"/>
      <c r="CUW18" s="318"/>
      <c r="CUX18" s="318"/>
      <c r="CUY18" s="318"/>
      <c r="CUZ18" s="318"/>
      <c r="CVA18" s="318"/>
      <c r="CVB18" s="318"/>
      <c r="CVC18" s="318"/>
      <c r="CVD18" s="318"/>
      <c r="CVE18" s="318"/>
      <c r="CVF18" s="318"/>
      <c r="CVG18" s="318"/>
      <c r="CVH18" s="318"/>
      <c r="CVI18" s="318"/>
      <c r="CVJ18" s="318"/>
      <c r="CVK18" s="318"/>
      <c r="CVL18" s="318"/>
      <c r="CVM18" s="318"/>
      <c r="CVN18" s="318"/>
      <c r="CVO18" s="318"/>
      <c r="CVP18" s="318"/>
      <c r="CVQ18" s="318"/>
      <c r="CVR18" s="318"/>
      <c r="CVS18" s="318"/>
      <c r="CVT18" s="318"/>
      <c r="CVU18" s="318"/>
      <c r="CVV18" s="318"/>
      <c r="CVW18" s="318"/>
      <c r="CVX18" s="318"/>
      <c r="CVY18" s="318"/>
      <c r="CVZ18" s="318"/>
      <c r="CWA18" s="318"/>
      <c r="CWB18" s="318"/>
      <c r="CWC18" s="318"/>
      <c r="CWD18" s="318"/>
      <c r="CWE18" s="318"/>
      <c r="CWF18" s="318"/>
      <c r="CWG18" s="318"/>
      <c r="CWH18" s="318"/>
      <c r="CWI18" s="318"/>
      <c r="CWJ18" s="318"/>
      <c r="CWK18" s="318"/>
      <c r="CWL18" s="318"/>
      <c r="CWM18" s="318"/>
      <c r="CWN18" s="318"/>
      <c r="CWO18" s="318"/>
      <c r="CWP18" s="318"/>
      <c r="CWQ18" s="318"/>
      <c r="CWR18" s="318"/>
      <c r="CWS18" s="318"/>
      <c r="CWT18" s="318"/>
      <c r="CWU18" s="318"/>
      <c r="CWV18" s="318"/>
      <c r="CWW18" s="318"/>
      <c r="CWX18" s="318"/>
      <c r="CWY18" s="318"/>
      <c r="CWZ18" s="318"/>
      <c r="CXA18" s="318"/>
      <c r="CXB18" s="318"/>
      <c r="CXC18" s="318"/>
      <c r="CXD18" s="318"/>
      <c r="CXE18" s="318"/>
      <c r="CXF18" s="318"/>
      <c r="CXG18" s="318"/>
      <c r="CXH18" s="318"/>
      <c r="CXI18" s="318"/>
      <c r="CXJ18" s="318"/>
      <c r="CXK18" s="318"/>
      <c r="CXL18" s="318"/>
      <c r="CXM18" s="318"/>
      <c r="CXN18" s="318"/>
      <c r="CXO18" s="318"/>
      <c r="CXP18" s="318"/>
      <c r="CXQ18" s="318"/>
      <c r="CXR18" s="318"/>
      <c r="CXS18" s="318"/>
      <c r="CXT18" s="318"/>
      <c r="CXU18" s="318"/>
      <c r="CXV18" s="318"/>
      <c r="CXW18" s="318"/>
      <c r="CXX18" s="318"/>
      <c r="CXY18" s="318"/>
      <c r="CXZ18" s="318"/>
      <c r="CYA18" s="318"/>
      <c r="CYB18" s="318"/>
      <c r="CYC18" s="318"/>
      <c r="CYD18" s="318"/>
      <c r="CYE18" s="318"/>
      <c r="CYF18" s="318"/>
      <c r="CYG18" s="318"/>
      <c r="CYH18" s="318"/>
      <c r="CYI18" s="318"/>
      <c r="CYJ18" s="318"/>
      <c r="CYK18" s="318"/>
      <c r="CYL18" s="318"/>
      <c r="CYM18" s="318"/>
      <c r="CYN18" s="318"/>
      <c r="CYO18" s="318"/>
      <c r="CYP18" s="318"/>
      <c r="CYQ18" s="318"/>
      <c r="CYR18" s="318"/>
      <c r="CYS18" s="318"/>
      <c r="CYT18" s="318"/>
      <c r="CYU18" s="318"/>
      <c r="CYV18" s="318"/>
      <c r="CYW18" s="318"/>
      <c r="CYX18" s="318"/>
      <c r="CYY18" s="318"/>
      <c r="CYZ18" s="318"/>
      <c r="CZA18" s="318"/>
      <c r="CZB18" s="318"/>
      <c r="CZC18" s="318"/>
      <c r="CZD18" s="318"/>
      <c r="CZE18" s="318"/>
      <c r="CZF18" s="318"/>
      <c r="CZG18" s="318"/>
      <c r="CZH18" s="318"/>
      <c r="CZI18" s="318"/>
      <c r="CZJ18" s="318"/>
      <c r="CZK18" s="318"/>
      <c r="CZL18" s="318"/>
      <c r="CZM18" s="318"/>
      <c r="CZN18" s="318"/>
      <c r="CZO18" s="318"/>
      <c r="CZP18" s="318"/>
      <c r="CZQ18" s="318"/>
      <c r="CZR18" s="318"/>
      <c r="CZS18" s="318"/>
      <c r="CZT18" s="318"/>
      <c r="CZU18" s="318"/>
      <c r="CZV18" s="318"/>
      <c r="CZW18" s="318"/>
      <c r="CZX18" s="318"/>
      <c r="CZY18" s="318"/>
      <c r="CZZ18" s="318"/>
      <c r="DAA18" s="318"/>
      <c r="DAB18" s="318"/>
      <c r="DAC18" s="318"/>
      <c r="DAD18" s="318"/>
      <c r="DAE18" s="318"/>
      <c r="DAF18" s="318"/>
      <c r="DAG18" s="318"/>
      <c r="DAH18" s="318"/>
      <c r="DAI18" s="318"/>
      <c r="DAJ18" s="318"/>
      <c r="DAK18" s="318"/>
      <c r="DAL18" s="318"/>
      <c r="DAM18" s="318"/>
      <c r="DAN18" s="318"/>
      <c r="DAO18" s="318"/>
      <c r="DAP18" s="318"/>
      <c r="DAQ18" s="318"/>
      <c r="DAR18" s="318"/>
      <c r="DAS18" s="318"/>
      <c r="DAT18" s="318"/>
      <c r="DAU18" s="318"/>
      <c r="DAV18" s="318"/>
      <c r="DAW18" s="318"/>
      <c r="DAX18" s="318"/>
      <c r="DAY18" s="318"/>
      <c r="DAZ18" s="318"/>
      <c r="DBA18" s="318"/>
      <c r="DBB18" s="318"/>
      <c r="DBC18" s="318"/>
      <c r="DBD18" s="318"/>
      <c r="DBE18" s="318"/>
      <c r="DBF18" s="318"/>
      <c r="DBG18" s="318"/>
      <c r="DBH18" s="318"/>
      <c r="DBI18" s="318"/>
      <c r="DBJ18" s="318"/>
      <c r="DBK18" s="318"/>
      <c r="DBL18" s="318"/>
      <c r="DBM18" s="318"/>
      <c r="DBN18" s="318"/>
      <c r="DBO18" s="318"/>
      <c r="DBP18" s="318"/>
      <c r="DBQ18" s="318"/>
      <c r="DBR18" s="318"/>
      <c r="DBS18" s="318"/>
      <c r="DBT18" s="318"/>
      <c r="DBU18" s="318"/>
      <c r="DBV18" s="318"/>
      <c r="DBW18" s="318"/>
      <c r="DBX18" s="318"/>
      <c r="DBY18" s="318"/>
      <c r="DBZ18" s="318"/>
      <c r="DCA18" s="318"/>
      <c r="DCB18" s="318"/>
      <c r="DCC18" s="318"/>
      <c r="DCD18" s="318"/>
      <c r="DCE18" s="318"/>
      <c r="DCF18" s="318"/>
      <c r="DCG18" s="318"/>
      <c r="DCH18" s="318"/>
      <c r="DCI18" s="318"/>
      <c r="DCJ18" s="318"/>
      <c r="DCK18" s="318"/>
      <c r="DCL18" s="318"/>
      <c r="DCM18" s="318"/>
      <c r="DCN18" s="318"/>
      <c r="DCO18" s="318"/>
      <c r="DCP18" s="318"/>
      <c r="DCQ18" s="318"/>
      <c r="DCR18" s="318"/>
      <c r="DCS18" s="318"/>
      <c r="DCT18" s="318"/>
      <c r="DCU18" s="318"/>
      <c r="DCV18" s="318"/>
      <c r="DCW18" s="318"/>
      <c r="DCX18" s="318"/>
      <c r="DCY18" s="318"/>
      <c r="DCZ18" s="318"/>
      <c r="DDA18" s="318"/>
      <c r="DDB18" s="318"/>
      <c r="DDC18" s="318"/>
      <c r="DDD18" s="318"/>
      <c r="DDE18" s="318"/>
      <c r="DDF18" s="318"/>
      <c r="DDG18" s="318"/>
      <c r="DDH18" s="318"/>
      <c r="DDI18" s="318"/>
      <c r="DDJ18" s="318"/>
      <c r="DDK18" s="318"/>
      <c r="DDL18" s="318"/>
      <c r="DDM18" s="318"/>
      <c r="DDN18" s="318"/>
      <c r="DDO18" s="318"/>
      <c r="DDP18" s="318"/>
      <c r="DDQ18" s="318"/>
      <c r="DDR18" s="318"/>
      <c r="DDS18" s="318"/>
      <c r="DDT18" s="318"/>
      <c r="DDU18" s="318"/>
      <c r="DDV18" s="318"/>
      <c r="DDW18" s="318"/>
      <c r="DDX18" s="318"/>
      <c r="DDY18" s="318"/>
      <c r="DDZ18" s="318"/>
      <c r="DEA18" s="318"/>
      <c r="DEB18" s="318"/>
      <c r="DEC18" s="318"/>
      <c r="DED18" s="318"/>
      <c r="DEE18" s="318"/>
      <c r="DEF18" s="318"/>
      <c r="DEG18" s="318"/>
      <c r="DEH18" s="318"/>
      <c r="DEI18" s="318"/>
      <c r="DEJ18" s="318"/>
      <c r="DEK18" s="318"/>
      <c r="DEL18" s="318"/>
      <c r="DEM18" s="318"/>
      <c r="DEN18" s="318"/>
      <c r="DEO18" s="318"/>
      <c r="DEP18" s="318"/>
      <c r="DEQ18" s="318"/>
      <c r="DER18" s="318"/>
      <c r="DES18" s="318"/>
      <c r="DET18" s="318"/>
      <c r="DEU18" s="318"/>
      <c r="DEV18" s="318"/>
      <c r="DEW18" s="318"/>
      <c r="DEX18" s="318"/>
      <c r="DEY18" s="318"/>
      <c r="DEZ18" s="318"/>
      <c r="DFA18" s="318"/>
      <c r="DFB18" s="318"/>
      <c r="DFC18" s="318"/>
      <c r="DFD18" s="318"/>
      <c r="DFE18" s="318"/>
      <c r="DFF18" s="318"/>
      <c r="DFG18" s="318"/>
      <c r="DFH18" s="318"/>
      <c r="DFI18" s="318"/>
      <c r="DFJ18" s="318"/>
      <c r="DFK18" s="318"/>
      <c r="DFL18" s="318"/>
      <c r="DFM18" s="318"/>
      <c r="DFN18" s="318"/>
      <c r="DFO18" s="318"/>
      <c r="DFP18" s="318"/>
      <c r="DFQ18" s="318"/>
      <c r="DFR18" s="318"/>
      <c r="DFS18" s="318"/>
      <c r="DFT18" s="318"/>
      <c r="DFU18" s="318"/>
      <c r="DFV18" s="318"/>
      <c r="DFW18" s="318"/>
      <c r="DFX18" s="318"/>
      <c r="DFY18" s="318"/>
      <c r="DFZ18" s="318"/>
      <c r="DGA18" s="318"/>
      <c r="DGB18" s="318"/>
      <c r="DGC18" s="318"/>
      <c r="DGD18" s="318"/>
      <c r="DGE18" s="318"/>
      <c r="DGF18" s="318"/>
      <c r="DGG18" s="318"/>
      <c r="DGH18" s="318"/>
      <c r="DGI18" s="318"/>
      <c r="DGJ18" s="318"/>
      <c r="DGK18" s="318"/>
      <c r="DGL18" s="318"/>
      <c r="DGM18" s="318"/>
      <c r="DGN18" s="318"/>
      <c r="DGO18" s="318"/>
      <c r="DGP18" s="318"/>
      <c r="DGQ18" s="318"/>
      <c r="DGR18" s="318"/>
      <c r="DGS18" s="318"/>
      <c r="DGT18" s="318"/>
      <c r="DGU18" s="318"/>
      <c r="DGV18" s="318"/>
      <c r="DGW18" s="318"/>
      <c r="DGX18" s="318"/>
      <c r="DGY18" s="318"/>
      <c r="DGZ18" s="318"/>
      <c r="DHA18" s="318"/>
      <c r="DHB18" s="318"/>
      <c r="DHC18" s="318"/>
      <c r="DHD18" s="318"/>
      <c r="DHE18" s="318"/>
      <c r="DHF18" s="318"/>
      <c r="DHG18" s="318"/>
      <c r="DHH18" s="318"/>
      <c r="DHI18" s="318"/>
      <c r="DHJ18" s="318"/>
      <c r="DHK18" s="318"/>
      <c r="DHL18" s="318"/>
      <c r="DHM18" s="318"/>
      <c r="DHN18" s="318"/>
      <c r="DHO18" s="318"/>
      <c r="DHP18" s="318"/>
      <c r="DHQ18" s="318"/>
      <c r="DHR18" s="318"/>
      <c r="DHS18" s="318"/>
      <c r="DHT18" s="318"/>
      <c r="DHU18" s="318"/>
      <c r="DHV18" s="318"/>
      <c r="DHW18" s="318"/>
      <c r="DHX18" s="318"/>
      <c r="DHY18" s="318"/>
      <c r="DHZ18" s="318"/>
      <c r="DIA18" s="318"/>
      <c r="DIB18" s="318"/>
      <c r="DIC18" s="318"/>
      <c r="DID18" s="318"/>
      <c r="DIE18" s="318"/>
      <c r="DIF18" s="318"/>
      <c r="DIG18" s="318"/>
      <c r="DIH18" s="318"/>
      <c r="DII18" s="318"/>
      <c r="DIJ18" s="318"/>
      <c r="DIK18" s="318"/>
      <c r="DIL18" s="318"/>
      <c r="DIM18" s="318"/>
      <c r="DIN18" s="318"/>
      <c r="DIO18" s="318"/>
      <c r="DIP18" s="318"/>
      <c r="DIQ18" s="318"/>
      <c r="DIR18" s="318"/>
      <c r="DIS18" s="318"/>
      <c r="DIT18" s="318"/>
      <c r="DIU18" s="318"/>
      <c r="DIV18" s="318"/>
      <c r="DIW18" s="318"/>
      <c r="DIX18" s="318"/>
      <c r="DIY18" s="318"/>
      <c r="DIZ18" s="318"/>
      <c r="DJA18" s="318"/>
      <c r="DJB18" s="318"/>
      <c r="DJC18" s="318"/>
      <c r="DJD18" s="318"/>
      <c r="DJE18" s="318"/>
      <c r="DJF18" s="318"/>
      <c r="DJG18" s="318"/>
      <c r="DJH18" s="318"/>
      <c r="DJI18" s="318"/>
      <c r="DJJ18" s="318"/>
      <c r="DJK18" s="318"/>
      <c r="DJL18" s="318"/>
      <c r="DJM18" s="318"/>
      <c r="DJN18" s="318"/>
      <c r="DJO18" s="318"/>
      <c r="DJP18" s="318"/>
      <c r="DJQ18" s="318"/>
      <c r="DJR18" s="318"/>
      <c r="DJS18" s="318"/>
      <c r="DJT18" s="318"/>
      <c r="DJU18" s="318"/>
      <c r="DJV18" s="318"/>
      <c r="DJW18" s="318"/>
      <c r="DJX18" s="318"/>
      <c r="DJY18" s="318"/>
      <c r="DJZ18" s="318"/>
      <c r="DKA18" s="318"/>
      <c r="DKB18" s="318"/>
      <c r="DKC18" s="318"/>
      <c r="DKD18" s="318"/>
      <c r="DKE18" s="318"/>
      <c r="DKF18" s="318"/>
      <c r="DKG18" s="318"/>
      <c r="DKH18" s="318"/>
      <c r="DKI18" s="318"/>
      <c r="DKJ18" s="318"/>
      <c r="DKK18" s="318"/>
      <c r="DKL18" s="318"/>
      <c r="DKM18" s="318"/>
      <c r="DKN18" s="318"/>
      <c r="DKO18" s="318"/>
      <c r="DKP18" s="318"/>
      <c r="DKQ18" s="318"/>
      <c r="DKR18" s="318"/>
      <c r="DKS18" s="318"/>
      <c r="DKT18" s="318"/>
      <c r="DKU18" s="318"/>
      <c r="DKV18" s="318"/>
      <c r="DKW18" s="318"/>
      <c r="DKX18" s="318"/>
      <c r="DKY18" s="318"/>
      <c r="DKZ18" s="318"/>
      <c r="DLA18" s="318"/>
      <c r="DLB18" s="318"/>
      <c r="DLC18" s="318"/>
      <c r="DLD18" s="318"/>
      <c r="DLE18" s="318"/>
      <c r="DLF18" s="318"/>
      <c r="DLG18" s="318"/>
      <c r="DLH18" s="318"/>
      <c r="DLI18" s="318"/>
      <c r="DLJ18" s="318"/>
      <c r="DLK18" s="318"/>
      <c r="DLL18" s="318"/>
      <c r="DLM18" s="318"/>
      <c r="DLN18" s="318"/>
      <c r="DLO18" s="318"/>
      <c r="DLP18" s="318"/>
      <c r="DLQ18" s="318"/>
      <c r="DLR18" s="318"/>
      <c r="DLS18" s="318"/>
      <c r="DLT18" s="318"/>
      <c r="DLU18" s="318"/>
      <c r="DLV18" s="318"/>
      <c r="DLW18" s="318"/>
      <c r="DLX18" s="318"/>
      <c r="DLY18" s="318"/>
      <c r="DLZ18" s="318"/>
      <c r="DMA18" s="318"/>
      <c r="DMB18" s="318"/>
      <c r="DMC18" s="318"/>
      <c r="DMD18" s="318"/>
      <c r="DME18" s="318"/>
      <c r="DMF18" s="318"/>
      <c r="DMG18" s="318"/>
      <c r="DMH18" s="318"/>
      <c r="DMI18" s="318"/>
      <c r="DMJ18" s="318"/>
      <c r="DMK18" s="318"/>
      <c r="DML18" s="318"/>
      <c r="DMM18" s="318"/>
      <c r="DMN18" s="318"/>
      <c r="DMO18" s="318"/>
      <c r="DMP18" s="318"/>
      <c r="DMQ18" s="318"/>
      <c r="DMR18" s="318"/>
      <c r="DMS18" s="318"/>
      <c r="DMT18" s="318"/>
      <c r="DMU18" s="318"/>
      <c r="DMV18" s="318"/>
      <c r="DMW18" s="318"/>
      <c r="DMX18" s="318"/>
      <c r="DMY18" s="318"/>
      <c r="DMZ18" s="318"/>
      <c r="DNA18" s="318"/>
      <c r="DNB18" s="318"/>
      <c r="DNC18" s="318"/>
      <c r="DND18" s="318"/>
      <c r="DNE18" s="318"/>
      <c r="DNF18" s="318"/>
      <c r="DNG18" s="318"/>
      <c r="DNH18" s="318"/>
      <c r="DNI18" s="318"/>
      <c r="DNJ18" s="318"/>
      <c r="DNK18" s="318"/>
      <c r="DNL18" s="318"/>
      <c r="DNM18" s="318"/>
      <c r="DNN18" s="318"/>
      <c r="DNO18" s="318"/>
      <c r="DNP18" s="318"/>
      <c r="DNQ18" s="318"/>
      <c r="DNR18" s="318"/>
      <c r="DNS18" s="318"/>
      <c r="DNT18" s="318"/>
      <c r="DNU18" s="318"/>
      <c r="DNV18" s="318"/>
      <c r="DNW18" s="318"/>
      <c r="DNX18" s="318"/>
      <c r="DNY18" s="318"/>
      <c r="DNZ18" s="318"/>
      <c r="DOA18" s="318"/>
      <c r="DOB18" s="318"/>
      <c r="DOC18" s="318"/>
      <c r="DOD18" s="318"/>
      <c r="DOE18" s="318"/>
      <c r="DOF18" s="318"/>
      <c r="DOG18" s="318"/>
      <c r="DOH18" s="318"/>
      <c r="DOI18" s="318"/>
      <c r="DOJ18" s="318"/>
      <c r="DOK18" s="318"/>
      <c r="DOL18" s="318"/>
      <c r="DOM18" s="318"/>
      <c r="DON18" s="318"/>
      <c r="DOO18" s="318"/>
      <c r="DOP18" s="318"/>
      <c r="DOQ18" s="318"/>
      <c r="DOR18" s="318"/>
      <c r="DOS18" s="318"/>
      <c r="DOT18" s="318"/>
      <c r="DOU18" s="318"/>
      <c r="DOV18" s="318"/>
      <c r="DOW18" s="318"/>
      <c r="DOX18" s="318"/>
      <c r="DOY18" s="318"/>
      <c r="DOZ18" s="318"/>
      <c r="DPA18" s="318"/>
      <c r="DPB18" s="318"/>
      <c r="DPC18" s="318"/>
      <c r="DPD18" s="318"/>
      <c r="DPE18" s="318"/>
      <c r="DPF18" s="318"/>
      <c r="DPG18" s="318"/>
      <c r="DPH18" s="318"/>
      <c r="DPI18" s="318"/>
      <c r="DPJ18" s="318"/>
      <c r="DPK18" s="318"/>
      <c r="DPL18" s="318"/>
      <c r="DPM18" s="318"/>
      <c r="DPN18" s="318"/>
      <c r="DPO18" s="318"/>
      <c r="DPP18" s="318"/>
      <c r="DPQ18" s="318"/>
      <c r="DPR18" s="318"/>
      <c r="DPS18" s="318"/>
      <c r="DPT18" s="318"/>
      <c r="DPU18" s="318"/>
      <c r="DPV18" s="318"/>
      <c r="DPW18" s="318"/>
      <c r="DPX18" s="318"/>
      <c r="DPY18" s="318"/>
      <c r="DPZ18" s="318"/>
      <c r="DQA18" s="318"/>
      <c r="DQB18" s="318"/>
      <c r="DQC18" s="318"/>
      <c r="DQD18" s="318"/>
      <c r="DQE18" s="318"/>
      <c r="DQF18" s="318"/>
      <c r="DQG18" s="318"/>
      <c r="DQH18" s="318"/>
      <c r="DQI18" s="318"/>
      <c r="DQJ18" s="318"/>
      <c r="DQK18" s="318"/>
      <c r="DQL18" s="318"/>
      <c r="DQM18" s="318"/>
      <c r="DQN18" s="318"/>
      <c r="DQO18" s="318"/>
      <c r="DQP18" s="318"/>
      <c r="DQQ18" s="318"/>
      <c r="DQR18" s="318"/>
      <c r="DQS18" s="318"/>
      <c r="DQT18" s="318"/>
      <c r="DQU18" s="318"/>
      <c r="DQV18" s="318"/>
      <c r="DQW18" s="318"/>
      <c r="DQX18" s="318"/>
      <c r="DQY18" s="318"/>
      <c r="DQZ18" s="318"/>
      <c r="DRA18" s="318"/>
      <c r="DRB18" s="318"/>
      <c r="DRC18" s="318"/>
      <c r="DRD18" s="318"/>
      <c r="DRE18" s="318"/>
      <c r="DRF18" s="318"/>
      <c r="DRG18" s="318"/>
      <c r="DRH18" s="318"/>
      <c r="DRI18" s="318"/>
      <c r="DRJ18" s="318"/>
      <c r="DRK18" s="318"/>
      <c r="DRL18" s="318"/>
      <c r="DRM18" s="318"/>
      <c r="DRN18" s="318"/>
      <c r="DRO18" s="318"/>
      <c r="DRP18" s="318"/>
      <c r="DRQ18" s="318"/>
      <c r="DRR18" s="318"/>
      <c r="DRS18" s="318"/>
      <c r="DRT18" s="318"/>
      <c r="DRU18" s="318"/>
      <c r="DRV18" s="318"/>
      <c r="DRW18" s="318"/>
      <c r="DRX18" s="318"/>
      <c r="DRY18" s="318"/>
      <c r="DRZ18" s="318"/>
      <c r="DSA18" s="318"/>
      <c r="DSB18" s="318"/>
      <c r="DSC18" s="318"/>
      <c r="DSD18" s="318"/>
      <c r="DSE18" s="318"/>
      <c r="DSF18" s="318"/>
      <c r="DSG18" s="318"/>
      <c r="DSH18" s="318"/>
      <c r="DSI18" s="318"/>
      <c r="DSJ18" s="318"/>
      <c r="DSK18" s="318"/>
      <c r="DSL18" s="318"/>
      <c r="DSM18" s="318"/>
      <c r="DSN18" s="318"/>
      <c r="DSO18" s="318"/>
      <c r="DSP18" s="318"/>
      <c r="DSQ18" s="318"/>
      <c r="DSR18" s="318"/>
      <c r="DSS18" s="318"/>
      <c r="DST18" s="318"/>
      <c r="DSU18" s="318"/>
      <c r="DSV18" s="318"/>
      <c r="DSW18" s="318"/>
      <c r="DSX18" s="318"/>
      <c r="DSY18" s="318"/>
      <c r="DSZ18" s="318"/>
      <c r="DTA18" s="318"/>
      <c r="DTB18" s="318"/>
      <c r="DTC18" s="318"/>
      <c r="DTD18" s="318"/>
      <c r="DTE18" s="318"/>
      <c r="DTF18" s="318"/>
      <c r="DTG18" s="318"/>
      <c r="DTH18" s="318"/>
      <c r="DTI18" s="318"/>
      <c r="DTJ18" s="318"/>
      <c r="DTK18" s="318"/>
      <c r="DTL18" s="318"/>
      <c r="DTM18" s="318"/>
      <c r="DTN18" s="318"/>
      <c r="DTO18" s="318"/>
      <c r="DTP18" s="318"/>
      <c r="DTQ18" s="318"/>
      <c r="DTR18" s="318"/>
      <c r="DTS18" s="318"/>
      <c r="DTT18" s="318"/>
      <c r="DTU18" s="318"/>
      <c r="DTV18" s="318"/>
      <c r="DTW18" s="318"/>
      <c r="DTX18" s="318"/>
      <c r="DTY18" s="318"/>
      <c r="DTZ18" s="318"/>
      <c r="DUA18" s="318"/>
      <c r="DUB18" s="318"/>
      <c r="DUC18" s="318"/>
      <c r="DUD18" s="318"/>
      <c r="DUE18" s="318"/>
      <c r="DUF18" s="318"/>
      <c r="DUG18" s="318"/>
      <c r="DUH18" s="318"/>
      <c r="DUI18" s="318"/>
      <c r="DUJ18" s="318"/>
      <c r="DUK18" s="318"/>
      <c r="DUL18" s="318"/>
      <c r="DUM18" s="318"/>
      <c r="DUN18" s="318"/>
      <c r="DUO18" s="318"/>
      <c r="DUP18" s="318"/>
      <c r="DUQ18" s="318"/>
      <c r="DUR18" s="318"/>
      <c r="DUS18" s="318"/>
      <c r="DUT18" s="318"/>
      <c r="DUU18" s="318"/>
      <c r="DUV18" s="318"/>
      <c r="DUW18" s="318"/>
      <c r="DUX18" s="318"/>
      <c r="DUY18" s="318"/>
      <c r="DUZ18" s="318"/>
      <c r="DVA18" s="318"/>
      <c r="DVB18" s="318"/>
      <c r="DVC18" s="318"/>
      <c r="DVD18" s="318"/>
      <c r="DVE18" s="318"/>
      <c r="DVF18" s="318"/>
      <c r="DVG18" s="318"/>
      <c r="DVH18" s="318"/>
      <c r="DVI18" s="318"/>
      <c r="DVJ18" s="318"/>
      <c r="DVK18" s="318"/>
      <c r="DVL18" s="318"/>
      <c r="DVM18" s="318"/>
      <c r="DVN18" s="318"/>
      <c r="DVO18" s="318"/>
      <c r="DVP18" s="318"/>
      <c r="DVQ18" s="318"/>
      <c r="DVR18" s="318"/>
      <c r="DVS18" s="318"/>
      <c r="DVT18" s="318"/>
      <c r="DVU18" s="318"/>
      <c r="DVV18" s="318"/>
      <c r="DVW18" s="318"/>
      <c r="DVX18" s="318"/>
      <c r="DVY18" s="318"/>
      <c r="DVZ18" s="318"/>
      <c r="DWA18" s="318"/>
      <c r="DWB18" s="318"/>
      <c r="DWC18" s="318"/>
      <c r="DWD18" s="318"/>
      <c r="DWE18" s="318"/>
      <c r="DWF18" s="318"/>
      <c r="DWG18" s="318"/>
      <c r="DWH18" s="318"/>
      <c r="DWI18" s="318"/>
      <c r="DWJ18" s="318"/>
      <c r="DWK18" s="318"/>
      <c r="DWL18" s="318"/>
      <c r="DWM18" s="318"/>
      <c r="DWN18" s="318"/>
      <c r="DWO18" s="318"/>
      <c r="DWP18" s="318"/>
      <c r="DWQ18" s="318"/>
      <c r="DWR18" s="318"/>
      <c r="DWS18" s="318"/>
      <c r="DWT18" s="318"/>
      <c r="DWU18" s="318"/>
      <c r="DWV18" s="318"/>
      <c r="DWW18" s="318"/>
      <c r="DWX18" s="318"/>
      <c r="DWY18" s="318"/>
      <c r="DWZ18" s="318"/>
      <c r="DXA18" s="318"/>
      <c r="DXB18" s="318"/>
      <c r="DXC18" s="318"/>
      <c r="DXD18" s="318"/>
      <c r="DXE18" s="318"/>
      <c r="DXF18" s="318"/>
      <c r="DXG18" s="318"/>
      <c r="DXH18" s="318"/>
      <c r="DXI18" s="318"/>
      <c r="DXJ18" s="318"/>
      <c r="DXK18" s="318"/>
      <c r="DXL18" s="318"/>
      <c r="DXM18" s="318"/>
      <c r="DXN18" s="318"/>
      <c r="DXO18" s="318"/>
      <c r="DXP18" s="318"/>
      <c r="DXQ18" s="318"/>
      <c r="DXR18" s="318"/>
      <c r="DXS18" s="318"/>
      <c r="DXT18" s="318"/>
      <c r="DXU18" s="318"/>
      <c r="DXV18" s="318"/>
      <c r="DXW18" s="318"/>
      <c r="DXX18" s="318"/>
      <c r="DXY18" s="318"/>
      <c r="DXZ18" s="318"/>
      <c r="DYA18" s="318"/>
      <c r="DYB18" s="318"/>
      <c r="DYC18" s="318"/>
      <c r="DYD18" s="318"/>
      <c r="DYE18" s="318"/>
      <c r="DYF18" s="318"/>
      <c r="DYG18" s="318"/>
      <c r="DYH18" s="318"/>
      <c r="DYI18" s="318"/>
      <c r="DYJ18" s="318"/>
      <c r="DYK18" s="318"/>
      <c r="DYL18" s="318"/>
      <c r="DYM18" s="318"/>
      <c r="DYN18" s="318"/>
      <c r="DYO18" s="318"/>
      <c r="DYP18" s="318"/>
      <c r="DYQ18" s="318"/>
      <c r="DYR18" s="318"/>
      <c r="DYS18" s="318"/>
      <c r="DYT18" s="318"/>
      <c r="DYU18" s="318"/>
      <c r="DYV18" s="318"/>
      <c r="DYW18" s="318"/>
      <c r="DYX18" s="318"/>
      <c r="DYY18" s="318"/>
      <c r="DYZ18" s="318"/>
      <c r="DZA18" s="318"/>
      <c r="DZB18" s="318"/>
      <c r="DZC18" s="318"/>
      <c r="DZD18" s="318"/>
      <c r="DZE18" s="318"/>
      <c r="DZF18" s="318"/>
      <c r="DZG18" s="318"/>
      <c r="DZH18" s="318"/>
      <c r="DZI18" s="318"/>
      <c r="DZJ18" s="318"/>
      <c r="DZK18" s="318"/>
      <c r="DZL18" s="318"/>
      <c r="DZM18" s="318"/>
      <c r="DZN18" s="318"/>
      <c r="DZO18" s="318"/>
      <c r="DZP18" s="318"/>
      <c r="DZQ18" s="318"/>
      <c r="DZR18" s="318"/>
      <c r="DZS18" s="318"/>
      <c r="DZT18" s="318"/>
      <c r="DZU18" s="318"/>
      <c r="DZV18" s="318"/>
      <c r="DZW18" s="318"/>
      <c r="DZX18" s="318"/>
      <c r="DZY18" s="318"/>
      <c r="DZZ18" s="318"/>
      <c r="EAA18" s="318"/>
      <c r="EAB18" s="318"/>
      <c r="EAC18" s="318"/>
      <c r="EAD18" s="318"/>
      <c r="EAE18" s="318"/>
      <c r="EAF18" s="318"/>
      <c r="EAG18" s="318"/>
      <c r="EAH18" s="318"/>
      <c r="EAI18" s="318"/>
      <c r="EAJ18" s="318"/>
      <c r="EAK18" s="318"/>
      <c r="EAL18" s="318"/>
      <c r="EAM18" s="318"/>
      <c r="EAN18" s="318"/>
      <c r="EAO18" s="318"/>
      <c r="EAP18" s="318"/>
      <c r="EAQ18" s="318"/>
      <c r="EAR18" s="318"/>
      <c r="EAS18" s="318"/>
      <c r="EAT18" s="318"/>
      <c r="EAU18" s="318"/>
      <c r="EAV18" s="318"/>
      <c r="EAW18" s="318"/>
      <c r="EAX18" s="318"/>
      <c r="EAY18" s="318"/>
      <c r="EAZ18" s="318"/>
      <c r="EBA18" s="318"/>
      <c r="EBB18" s="318"/>
      <c r="EBC18" s="318"/>
      <c r="EBD18" s="318"/>
      <c r="EBE18" s="318"/>
      <c r="EBF18" s="318"/>
      <c r="EBG18" s="318"/>
      <c r="EBH18" s="318"/>
      <c r="EBI18" s="318"/>
      <c r="EBJ18" s="318"/>
      <c r="EBK18" s="318"/>
      <c r="EBL18" s="318"/>
      <c r="EBM18" s="318"/>
      <c r="EBN18" s="318"/>
      <c r="EBO18" s="318"/>
      <c r="EBP18" s="318"/>
      <c r="EBQ18" s="318"/>
      <c r="EBR18" s="318"/>
      <c r="EBS18" s="318"/>
      <c r="EBT18" s="318"/>
      <c r="EBU18" s="318"/>
      <c r="EBV18" s="318"/>
      <c r="EBW18" s="318"/>
      <c r="EBX18" s="318"/>
      <c r="EBY18" s="318"/>
      <c r="EBZ18" s="318"/>
      <c r="ECA18" s="318"/>
      <c r="ECB18" s="318"/>
      <c r="ECC18" s="318"/>
      <c r="ECD18" s="318"/>
      <c r="ECE18" s="318"/>
      <c r="ECF18" s="318"/>
      <c r="ECG18" s="318"/>
      <c r="ECH18" s="318"/>
      <c r="ECI18" s="318"/>
      <c r="ECJ18" s="318"/>
      <c r="ECK18" s="318"/>
      <c r="ECL18" s="318"/>
      <c r="ECM18" s="318"/>
      <c r="ECN18" s="318"/>
      <c r="ECO18" s="318"/>
      <c r="ECP18" s="318"/>
      <c r="ECQ18" s="318"/>
      <c r="ECR18" s="318"/>
      <c r="ECS18" s="318"/>
      <c r="ECT18" s="318"/>
      <c r="ECU18" s="318"/>
      <c r="ECV18" s="318"/>
      <c r="ECW18" s="318"/>
      <c r="ECX18" s="318"/>
      <c r="ECY18" s="318"/>
      <c r="ECZ18" s="318"/>
      <c r="EDA18" s="318"/>
      <c r="EDB18" s="318"/>
      <c r="EDC18" s="318"/>
      <c r="EDD18" s="318"/>
      <c r="EDE18" s="318"/>
      <c r="EDF18" s="318"/>
      <c r="EDG18" s="318"/>
      <c r="EDH18" s="318"/>
      <c r="EDI18" s="318"/>
      <c r="EDJ18" s="318"/>
      <c r="EDK18" s="318"/>
      <c r="EDL18" s="318"/>
      <c r="EDM18" s="318"/>
      <c r="EDN18" s="318"/>
      <c r="EDO18" s="318"/>
      <c r="EDP18" s="318"/>
      <c r="EDQ18" s="318"/>
      <c r="EDR18" s="318"/>
      <c r="EDS18" s="318"/>
      <c r="EDT18" s="318"/>
      <c r="EDU18" s="318"/>
      <c r="EDV18" s="318"/>
      <c r="EDW18" s="318"/>
      <c r="EDX18" s="318"/>
      <c r="EDY18" s="318"/>
      <c r="EDZ18" s="318"/>
      <c r="EEA18" s="318"/>
      <c r="EEB18" s="318"/>
      <c r="EEC18" s="318"/>
      <c r="EED18" s="318"/>
      <c r="EEE18" s="318"/>
      <c r="EEF18" s="318"/>
      <c r="EEG18" s="318"/>
      <c r="EEH18" s="318"/>
      <c r="EEI18" s="318"/>
      <c r="EEJ18" s="318"/>
      <c r="EEK18" s="318"/>
      <c r="EEL18" s="318"/>
      <c r="EEM18" s="318"/>
      <c r="EEN18" s="318"/>
      <c r="EEO18" s="318"/>
      <c r="EEP18" s="318"/>
      <c r="EEQ18" s="318"/>
      <c r="EER18" s="318"/>
      <c r="EES18" s="318"/>
      <c r="EET18" s="318"/>
      <c r="EEU18" s="318"/>
      <c r="EEV18" s="318"/>
      <c r="EEW18" s="318"/>
      <c r="EEX18" s="318"/>
      <c r="EEY18" s="318"/>
      <c r="EEZ18" s="318"/>
      <c r="EFA18" s="318"/>
      <c r="EFB18" s="318"/>
      <c r="EFC18" s="318"/>
      <c r="EFD18" s="318"/>
      <c r="EFE18" s="318"/>
      <c r="EFF18" s="318"/>
      <c r="EFG18" s="318"/>
      <c r="EFH18" s="318"/>
      <c r="EFI18" s="318"/>
      <c r="EFJ18" s="318"/>
      <c r="EFK18" s="318"/>
      <c r="EFL18" s="318"/>
      <c r="EFM18" s="318"/>
      <c r="EFN18" s="318"/>
      <c r="EFO18" s="318"/>
      <c r="EFP18" s="318"/>
      <c r="EFQ18" s="318"/>
      <c r="EFR18" s="318"/>
      <c r="EFS18" s="318"/>
      <c r="EFT18" s="318"/>
      <c r="EFU18" s="318"/>
      <c r="EFV18" s="318"/>
      <c r="EFW18" s="318"/>
      <c r="EFX18" s="318"/>
      <c r="EFY18" s="318"/>
      <c r="EFZ18" s="318"/>
      <c r="EGA18" s="318"/>
      <c r="EGB18" s="318"/>
      <c r="EGC18" s="318"/>
      <c r="EGD18" s="318"/>
      <c r="EGE18" s="318"/>
      <c r="EGF18" s="318"/>
      <c r="EGG18" s="318"/>
      <c r="EGH18" s="318"/>
      <c r="EGI18" s="318"/>
      <c r="EGJ18" s="318"/>
      <c r="EGK18" s="318"/>
      <c r="EGL18" s="318"/>
      <c r="EGM18" s="318"/>
      <c r="EGN18" s="318"/>
      <c r="EGO18" s="318"/>
      <c r="EGP18" s="318"/>
      <c r="EGQ18" s="318"/>
      <c r="EGR18" s="318"/>
      <c r="EGS18" s="318"/>
      <c r="EGT18" s="318"/>
      <c r="EGU18" s="318"/>
      <c r="EGV18" s="318"/>
      <c r="EGW18" s="318"/>
      <c r="EGX18" s="318"/>
      <c r="EGY18" s="318"/>
      <c r="EGZ18" s="318"/>
      <c r="EHA18" s="318"/>
      <c r="EHB18" s="318"/>
      <c r="EHC18" s="318"/>
      <c r="EHD18" s="318"/>
      <c r="EHE18" s="318"/>
      <c r="EHF18" s="318"/>
      <c r="EHG18" s="318"/>
      <c r="EHH18" s="318"/>
      <c r="EHI18" s="318"/>
      <c r="EHJ18" s="318"/>
      <c r="EHK18" s="318"/>
      <c r="EHL18" s="318"/>
      <c r="EHM18" s="318"/>
      <c r="EHN18" s="318"/>
      <c r="EHO18" s="318"/>
      <c r="EHP18" s="318"/>
      <c r="EHQ18" s="318"/>
      <c r="EHR18" s="318"/>
      <c r="EHS18" s="318"/>
      <c r="EHT18" s="318"/>
      <c r="EHU18" s="318"/>
      <c r="EHV18" s="318"/>
      <c r="EHW18" s="318"/>
      <c r="EHX18" s="318"/>
      <c r="EHY18" s="318"/>
      <c r="EHZ18" s="318"/>
      <c r="EIA18" s="318"/>
      <c r="EIB18" s="318"/>
      <c r="EIC18" s="318"/>
      <c r="EID18" s="318"/>
      <c r="EIE18" s="318"/>
      <c r="EIF18" s="318"/>
      <c r="EIG18" s="318"/>
      <c r="EIH18" s="318"/>
      <c r="EII18" s="318"/>
      <c r="EIJ18" s="318"/>
      <c r="EIK18" s="318"/>
      <c r="EIL18" s="318"/>
      <c r="EIM18" s="318"/>
      <c r="EIN18" s="318"/>
      <c r="EIO18" s="318"/>
      <c r="EIP18" s="318"/>
      <c r="EIQ18" s="318"/>
      <c r="EIR18" s="318"/>
      <c r="EIS18" s="318"/>
      <c r="EIT18" s="318"/>
      <c r="EIU18" s="318"/>
      <c r="EIV18" s="318"/>
      <c r="EIW18" s="318"/>
      <c r="EIX18" s="318"/>
      <c r="EIY18" s="318"/>
      <c r="EIZ18" s="318"/>
      <c r="EJA18" s="318"/>
      <c r="EJB18" s="318"/>
      <c r="EJC18" s="318"/>
      <c r="EJD18" s="318"/>
      <c r="EJE18" s="318"/>
      <c r="EJF18" s="318"/>
      <c r="EJG18" s="318"/>
      <c r="EJH18" s="318"/>
      <c r="EJI18" s="318"/>
      <c r="EJJ18" s="318"/>
      <c r="EJK18" s="318"/>
      <c r="EJL18" s="318"/>
      <c r="EJM18" s="318"/>
      <c r="EJN18" s="318"/>
      <c r="EJO18" s="318"/>
      <c r="EJP18" s="318"/>
      <c r="EJQ18" s="318"/>
      <c r="EJR18" s="318"/>
      <c r="EJS18" s="318"/>
      <c r="EJT18" s="318"/>
      <c r="EJU18" s="318"/>
      <c r="EJV18" s="318"/>
      <c r="EJW18" s="318"/>
      <c r="EJX18" s="318"/>
      <c r="EJY18" s="318"/>
      <c r="EJZ18" s="318"/>
      <c r="EKA18" s="318"/>
      <c r="EKB18" s="318"/>
      <c r="EKC18" s="318"/>
      <c r="EKD18" s="318"/>
      <c r="EKE18" s="318"/>
      <c r="EKF18" s="318"/>
      <c r="EKG18" s="318"/>
      <c r="EKH18" s="318"/>
      <c r="EKI18" s="318"/>
      <c r="EKJ18" s="318"/>
      <c r="EKK18" s="318"/>
      <c r="EKL18" s="318"/>
      <c r="EKM18" s="318"/>
      <c r="EKN18" s="318"/>
      <c r="EKO18" s="318"/>
      <c r="EKP18" s="318"/>
      <c r="EKQ18" s="318"/>
      <c r="EKR18" s="318"/>
      <c r="EKS18" s="318"/>
      <c r="EKT18" s="318"/>
      <c r="EKU18" s="318"/>
      <c r="EKV18" s="318"/>
      <c r="EKW18" s="318"/>
      <c r="EKX18" s="318"/>
      <c r="EKY18" s="318"/>
      <c r="EKZ18" s="318"/>
      <c r="ELA18" s="318"/>
      <c r="ELB18" s="318"/>
      <c r="ELC18" s="318"/>
      <c r="ELD18" s="318"/>
      <c r="ELE18" s="318"/>
      <c r="ELF18" s="318"/>
      <c r="ELG18" s="318"/>
      <c r="ELH18" s="318"/>
      <c r="ELI18" s="318"/>
      <c r="ELJ18" s="318"/>
      <c r="ELK18" s="318"/>
      <c r="ELL18" s="318"/>
      <c r="ELM18" s="318"/>
      <c r="ELN18" s="318"/>
      <c r="ELO18" s="318"/>
      <c r="ELP18" s="318"/>
      <c r="ELQ18" s="318"/>
      <c r="ELR18" s="318"/>
      <c r="ELS18" s="318"/>
      <c r="ELT18" s="318"/>
      <c r="ELU18" s="318"/>
      <c r="ELV18" s="318"/>
      <c r="ELW18" s="318"/>
      <c r="ELX18" s="318"/>
      <c r="ELY18" s="318"/>
      <c r="ELZ18" s="318"/>
      <c r="EMA18" s="318"/>
      <c r="EMB18" s="318"/>
      <c r="EMC18" s="318"/>
      <c r="EMD18" s="318"/>
      <c r="EME18" s="318"/>
      <c r="EMF18" s="318"/>
      <c r="EMG18" s="318"/>
      <c r="EMH18" s="318"/>
      <c r="EMI18" s="318"/>
      <c r="EMJ18" s="318"/>
      <c r="EMK18" s="318"/>
      <c r="EML18" s="318"/>
      <c r="EMM18" s="318"/>
      <c r="EMN18" s="318"/>
      <c r="EMO18" s="318"/>
      <c r="EMP18" s="318"/>
      <c r="EMQ18" s="318"/>
      <c r="EMR18" s="318"/>
      <c r="EMS18" s="318"/>
      <c r="EMT18" s="318"/>
      <c r="EMU18" s="318"/>
      <c r="EMV18" s="318"/>
      <c r="EMW18" s="318"/>
      <c r="EMX18" s="318"/>
      <c r="EMY18" s="318"/>
      <c r="EMZ18" s="318"/>
      <c r="ENA18" s="318"/>
      <c r="ENB18" s="318"/>
      <c r="ENC18" s="318"/>
      <c r="END18" s="318"/>
      <c r="ENE18" s="318"/>
      <c r="ENF18" s="318"/>
      <c r="ENG18" s="318"/>
      <c r="ENH18" s="318"/>
      <c r="ENI18" s="318"/>
      <c r="ENJ18" s="318"/>
      <c r="ENK18" s="318"/>
      <c r="ENL18" s="318"/>
      <c r="ENM18" s="318"/>
      <c r="ENN18" s="318"/>
      <c r="ENO18" s="318"/>
      <c r="ENP18" s="318"/>
      <c r="ENQ18" s="318"/>
      <c r="ENR18" s="318"/>
      <c r="ENS18" s="318"/>
      <c r="ENT18" s="318"/>
      <c r="ENU18" s="318"/>
      <c r="ENV18" s="318"/>
      <c r="ENW18" s="318"/>
      <c r="ENX18" s="318"/>
      <c r="ENY18" s="318"/>
      <c r="ENZ18" s="318"/>
      <c r="EOA18" s="318"/>
      <c r="EOB18" s="318"/>
      <c r="EOC18" s="318"/>
      <c r="EOD18" s="318"/>
      <c r="EOE18" s="318"/>
      <c r="EOF18" s="318"/>
      <c r="EOG18" s="318"/>
      <c r="EOH18" s="318"/>
      <c r="EOI18" s="318"/>
      <c r="EOJ18" s="318"/>
      <c r="EOK18" s="318"/>
      <c r="EOL18" s="318"/>
      <c r="EOM18" s="318"/>
      <c r="EON18" s="318"/>
      <c r="EOO18" s="318"/>
      <c r="EOP18" s="318"/>
      <c r="EOQ18" s="318"/>
      <c r="EOR18" s="318"/>
      <c r="EOS18" s="318"/>
      <c r="EOT18" s="318"/>
      <c r="EOU18" s="318"/>
      <c r="EOV18" s="318"/>
      <c r="EOW18" s="318"/>
      <c r="EOX18" s="318"/>
      <c r="EOY18" s="318"/>
      <c r="EOZ18" s="318"/>
      <c r="EPA18" s="318"/>
      <c r="EPB18" s="318"/>
      <c r="EPC18" s="318"/>
      <c r="EPD18" s="318"/>
      <c r="EPE18" s="318"/>
      <c r="EPF18" s="318"/>
      <c r="EPG18" s="318"/>
      <c r="EPH18" s="318"/>
      <c r="EPI18" s="318"/>
      <c r="EPJ18" s="318"/>
      <c r="EPK18" s="318"/>
      <c r="EPL18" s="318"/>
      <c r="EPM18" s="318"/>
      <c r="EPN18" s="318"/>
      <c r="EPO18" s="318"/>
      <c r="EPP18" s="318"/>
      <c r="EPQ18" s="318"/>
      <c r="EPR18" s="318"/>
      <c r="EPS18" s="318"/>
      <c r="EPT18" s="318"/>
      <c r="EPU18" s="318"/>
      <c r="EPV18" s="318"/>
      <c r="EPW18" s="318"/>
      <c r="EPX18" s="318"/>
      <c r="EPY18" s="318"/>
      <c r="EPZ18" s="318"/>
      <c r="EQA18" s="318"/>
      <c r="EQB18" s="318"/>
      <c r="EQC18" s="318"/>
      <c r="EQD18" s="318"/>
      <c r="EQE18" s="318"/>
      <c r="EQF18" s="318"/>
      <c r="EQG18" s="318"/>
      <c r="EQH18" s="318"/>
      <c r="EQI18" s="318"/>
      <c r="EQJ18" s="318"/>
      <c r="EQK18" s="318"/>
      <c r="EQL18" s="318"/>
      <c r="EQM18" s="318"/>
      <c r="EQN18" s="318"/>
      <c r="EQO18" s="318"/>
      <c r="EQP18" s="318"/>
      <c r="EQQ18" s="318"/>
      <c r="EQR18" s="318"/>
      <c r="EQS18" s="318"/>
      <c r="EQT18" s="318"/>
      <c r="EQU18" s="318"/>
      <c r="EQV18" s="318"/>
      <c r="EQW18" s="318"/>
      <c r="EQX18" s="318"/>
      <c r="EQY18" s="318"/>
      <c r="EQZ18" s="318"/>
      <c r="ERA18" s="318"/>
      <c r="ERB18" s="318"/>
      <c r="ERC18" s="318"/>
      <c r="ERD18" s="318"/>
      <c r="ERE18" s="318"/>
      <c r="ERF18" s="318"/>
      <c r="ERG18" s="318"/>
      <c r="ERH18" s="318"/>
      <c r="ERI18" s="318"/>
      <c r="ERJ18" s="318"/>
      <c r="ERK18" s="318"/>
      <c r="ERL18" s="318"/>
      <c r="ERM18" s="318"/>
      <c r="ERN18" s="318"/>
      <c r="ERO18" s="318"/>
      <c r="ERP18" s="318"/>
      <c r="ERQ18" s="318"/>
      <c r="ERR18" s="318"/>
      <c r="ERS18" s="318"/>
      <c r="ERT18" s="318"/>
      <c r="ERU18" s="318"/>
      <c r="ERV18" s="318"/>
      <c r="ERW18" s="318"/>
      <c r="ERX18" s="318"/>
      <c r="ERY18" s="318"/>
      <c r="ERZ18" s="318"/>
      <c r="ESA18" s="318"/>
      <c r="ESB18" s="318"/>
      <c r="ESC18" s="318"/>
      <c r="ESD18" s="318"/>
      <c r="ESE18" s="318"/>
      <c r="ESF18" s="318"/>
      <c r="ESG18" s="318"/>
      <c r="ESH18" s="318"/>
      <c r="ESI18" s="318"/>
      <c r="ESJ18" s="318"/>
      <c r="ESK18" s="318"/>
      <c r="ESL18" s="318"/>
      <c r="ESM18" s="318"/>
      <c r="ESN18" s="318"/>
      <c r="ESO18" s="318"/>
      <c r="ESP18" s="318"/>
      <c r="ESQ18" s="318"/>
      <c r="ESR18" s="318"/>
      <c r="ESS18" s="318"/>
      <c r="EST18" s="318"/>
      <c r="ESU18" s="318"/>
      <c r="ESV18" s="318"/>
      <c r="ESW18" s="318"/>
      <c r="ESX18" s="318"/>
      <c r="ESY18" s="318"/>
      <c r="ESZ18" s="318"/>
      <c r="ETA18" s="318"/>
      <c r="ETB18" s="318"/>
      <c r="ETC18" s="318"/>
      <c r="ETD18" s="318"/>
      <c r="ETE18" s="318"/>
      <c r="ETF18" s="318"/>
      <c r="ETG18" s="318"/>
      <c r="ETH18" s="318"/>
      <c r="ETI18" s="318"/>
      <c r="ETJ18" s="318"/>
      <c r="ETK18" s="318"/>
      <c r="ETL18" s="318"/>
      <c r="ETM18" s="318"/>
      <c r="ETN18" s="318"/>
      <c r="ETO18" s="318"/>
      <c r="ETP18" s="318"/>
      <c r="ETQ18" s="318"/>
      <c r="ETR18" s="318"/>
      <c r="ETS18" s="318"/>
      <c r="ETT18" s="318"/>
      <c r="ETU18" s="318"/>
      <c r="ETV18" s="318"/>
      <c r="ETW18" s="318"/>
      <c r="ETX18" s="318"/>
      <c r="ETY18" s="318"/>
      <c r="ETZ18" s="318"/>
      <c r="EUA18" s="318"/>
      <c r="EUB18" s="318"/>
      <c r="EUC18" s="318"/>
      <c r="EUD18" s="318"/>
      <c r="EUE18" s="318"/>
      <c r="EUF18" s="318"/>
      <c r="EUG18" s="318"/>
      <c r="EUH18" s="318"/>
      <c r="EUI18" s="318"/>
      <c r="EUJ18" s="318"/>
      <c r="EUK18" s="318"/>
      <c r="EUL18" s="318"/>
      <c r="EUM18" s="318"/>
      <c r="EUN18" s="318"/>
      <c r="EUO18" s="318"/>
      <c r="EUP18" s="318"/>
      <c r="EUQ18" s="318"/>
      <c r="EUR18" s="318"/>
      <c r="EUS18" s="318"/>
      <c r="EUT18" s="318"/>
      <c r="EUU18" s="318"/>
      <c r="EUV18" s="318"/>
      <c r="EUW18" s="318"/>
      <c r="EUX18" s="318"/>
      <c r="EUY18" s="318"/>
      <c r="EUZ18" s="318"/>
      <c r="EVA18" s="318"/>
      <c r="EVB18" s="318"/>
      <c r="EVC18" s="318"/>
      <c r="EVD18" s="318"/>
      <c r="EVE18" s="318"/>
      <c r="EVF18" s="318"/>
      <c r="EVG18" s="318"/>
      <c r="EVH18" s="318"/>
      <c r="EVI18" s="318"/>
      <c r="EVJ18" s="318"/>
      <c r="EVK18" s="318"/>
      <c r="EVL18" s="318"/>
      <c r="EVM18" s="318"/>
      <c r="EVN18" s="318"/>
      <c r="EVO18" s="318"/>
      <c r="EVP18" s="318"/>
      <c r="EVQ18" s="318"/>
      <c r="EVR18" s="318"/>
      <c r="EVS18" s="318"/>
      <c r="EVT18" s="318"/>
      <c r="EVU18" s="318"/>
      <c r="EVV18" s="318"/>
      <c r="EVW18" s="318"/>
      <c r="EVX18" s="318"/>
      <c r="EVY18" s="318"/>
      <c r="EVZ18" s="318"/>
      <c r="EWA18" s="318"/>
      <c r="EWB18" s="318"/>
      <c r="EWC18" s="318"/>
      <c r="EWD18" s="318"/>
      <c r="EWE18" s="318"/>
      <c r="EWF18" s="318"/>
      <c r="EWG18" s="318"/>
      <c r="EWH18" s="318"/>
      <c r="EWI18" s="318"/>
      <c r="EWJ18" s="318"/>
      <c r="EWK18" s="318"/>
      <c r="EWL18" s="318"/>
      <c r="EWM18" s="318"/>
      <c r="EWN18" s="318"/>
      <c r="EWO18" s="318"/>
      <c r="EWP18" s="318"/>
      <c r="EWQ18" s="318"/>
      <c r="EWR18" s="318"/>
      <c r="EWS18" s="318"/>
      <c r="EWT18" s="318"/>
      <c r="EWU18" s="318"/>
      <c r="EWV18" s="318"/>
      <c r="EWW18" s="318"/>
      <c r="EWX18" s="318"/>
      <c r="EWY18" s="318"/>
      <c r="EWZ18" s="318"/>
      <c r="EXA18" s="318"/>
      <c r="EXB18" s="318"/>
      <c r="EXC18" s="318"/>
      <c r="EXD18" s="318"/>
      <c r="EXE18" s="318"/>
      <c r="EXF18" s="318"/>
      <c r="EXG18" s="318"/>
      <c r="EXH18" s="318"/>
      <c r="EXI18" s="318"/>
      <c r="EXJ18" s="318"/>
      <c r="EXK18" s="318"/>
      <c r="EXL18" s="318"/>
      <c r="EXM18" s="318"/>
      <c r="EXN18" s="318"/>
      <c r="EXO18" s="318"/>
      <c r="EXP18" s="318"/>
      <c r="EXQ18" s="318"/>
      <c r="EXR18" s="318"/>
      <c r="EXS18" s="318"/>
      <c r="EXT18" s="318"/>
      <c r="EXU18" s="318"/>
      <c r="EXV18" s="318"/>
      <c r="EXW18" s="318"/>
      <c r="EXX18" s="318"/>
      <c r="EXY18" s="318"/>
      <c r="EXZ18" s="318"/>
      <c r="EYA18" s="318"/>
      <c r="EYB18" s="318"/>
      <c r="EYC18" s="318"/>
      <c r="EYD18" s="318"/>
      <c r="EYE18" s="318"/>
      <c r="EYF18" s="318"/>
      <c r="EYG18" s="318"/>
      <c r="EYH18" s="318"/>
      <c r="EYI18" s="318"/>
      <c r="EYJ18" s="318"/>
      <c r="EYK18" s="318"/>
      <c r="EYL18" s="318"/>
      <c r="EYM18" s="318"/>
      <c r="EYN18" s="318"/>
      <c r="EYO18" s="318"/>
      <c r="EYP18" s="318"/>
      <c r="EYQ18" s="318"/>
      <c r="EYR18" s="318"/>
      <c r="EYS18" s="318"/>
      <c r="EYT18" s="318"/>
      <c r="EYU18" s="318"/>
      <c r="EYV18" s="318"/>
      <c r="EYW18" s="318"/>
      <c r="EYX18" s="318"/>
      <c r="EYY18" s="318"/>
      <c r="EYZ18" s="318"/>
      <c r="EZA18" s="318"/>
      <c r="EZB18" s="318"/>
      <c r="EZC18" s="318"/>
      <c r="EZD18" s="318"/>
      <c r="EZE18" s="318"/>
      <c r="EZF18" s="318"/>
      <c r="EZG18" s="318"/>
      <c r="EZH18" s="318"/>
      <c r="EZI18" s="318"/>
      <c r="EZJ18" s="318"/>
      <c r="EZK18" s="318"/>
      <c r="EZL18" s="318"/>
      <c r="EZM18" s="318"/>
      <c r="EZN18" s="318"/>
      <c r="EZO18" s="318"/>
      <c r="EZP18" s="318"/>
      <c r="EZQ18" s="318"/>
      <c r="EZR18" s="318"/>
      <c r="EZS18" s="318"/>
      <c r="EZT18" s="318"/>
      <c r="EZU18" s="318"/>
      <c r="EZV18" s="318"/>
      <c r="EZW18" s="318"/>
      <c r="EZX18" s="318"/>
      <c r="EZY18" s="318"/>
      <c r="EZZ18" s="318"/>
      <c r="FAA18" s="318"/>
      <c r="FAB18" s="318"/>
      <c r="FAC18" s="318"/>
      <c r="FAD18" s="318"/>
      <c r="FAE18" s="318"/>
      <c r="FAF18" s="318"/>
      <c r="FAG18" s="318"/>
      <c r="FAH18" s="318"/>
      <c r="FAI18" s="318"/>
      <c r="FAJ18" s="318"/>
      <c r="FAK18" s="318"/>
      <c r="FAL18" s="318"/>
      <c r="FAM18" s="318"/>
      <c r="FAN18" s="318"/>
      <c r="FAO18" s="318"/>
      <c r="FAP18" s="318"/>
      <c r="FAQ18" s="318"/>
      <c r="FAR18" s="318"/>
      <c r="FAS18" s="318"/>
      <c r="FAT18" s="318"/>
      <c r="FAU18" s="318"/>
      <c r="FAV18" s="318"/>
      <c r="FAW18" s="318"/>
      <c r="FAX18" s="318"/>
      <c r="FAY18" s="318"/>
      <c r="FAZ18" s="318"/>
      <c r="FBA18" s="318"/>
      <c r="FBB18" s="318"/>
      <c r="FBC18" s="318"/>
      <c r="FBD18" s="318"/>
      <c r="FBE18" s="318"/>
      <c r="FBF18" s="318"/>
      <c r="FBG18" s="318"/>
      <c r="FBH18" s="318"/>
      <c r="FBI18" s="318"/>
      <c r="FBJ18" s="318"/>
      <c r="FBK18" s="318"/>
      <c r="FBL18" s="318"/>
      <c r="FBM18" s="318"/>
      <c r="FBN18" s="318"/>
      <c r="FBO18" s="318"/>
      <c r="FBP18" s="318"/>
      <c r="FBQ18" s="318"/>
      <c r="FBR18" s="318"/>
      <c r="FBS18" s="318"/>
      <c r="FBT18" s="318"/>
      <c r="FBU18" s="318"/>
      <c r="FBV18" s="318"/>
      <c r="FBW18" s="318"/>
      <c r="FBX18" s="318"/>
      <c r="FBY18" s="318"/>
      <c r="FBZ18" s="318"/>
      <c r="FCA18" s="318"/>
      <c r="FCB18" s="318"/>
      <c r="FCC18" s="318"/>
      <c r="FCD18" s="318"/>
      <c r="FCE18" s="318"/>
      <c r="FCF18" s="318"/>
      <c r="FCG18" s="318"/>
      <c r="FCH18" s="318"/>
      <c r="FCI18" s="318"/>
      <c r="FCJ18" s="318"/>
      <c r="FCK18" s="318"/>
      <c r="FCL18" s="318"/>
      <c r="FCM18" s="318"/>
      <c r="FCN18" s="318"/>
      <c r="FCO18" s="318"/>
      <c r="FCP18" s="318"/>
      <c r="FCQ18" s="318"/>
      <c r="FCR18" s="318"/>
      <c r="FCS18" s="318"/>
      <c r="FCT18" s="318"/>
      <c r="FCU18" s="318"/>
      <c r="FCV18" s="318"/>
      <c r="FCW18" s="318"/>
      <c r="FCX18" s="318"/>
      <c r="FCY18" s="318"/>
      <c r="FCZ18" s="318"/>
      <c r="FDA18" s="318"/>
      <c r="FDB18" s="318"/>
      <c r="FDC18" s="318"/>
      <c r="FDD18" s="318"/>
      <c r="FDE18" s="318"/>
      <c r="FDF18" s="318"/>
      <c r="FDG18" s="318"/>
      <c r="FDH18" s="318"/>
      <c r="FDI18" s="318"/>
      <c r="FDJ18" s="318"/>
      <c r="FDK18" s="318"/>
      <c r="FDL18" s="318"/>
      <c r="FDM18" s="318"/>
      <c r="FDN18" s="318"/>
      <c r="FDO18" s="318"/>
      <c r="FDP18" s="318"/>
      <c r="FDQ18" s="318"/>
      <c r="FDR18" s="318"/>
      <c r="FDS18" s="318"/>
      <c r="FDT18" s="318"/>
      <c r="FDU18" s="318"/>
      <c r="FDV18" s="318"/>
      <c r="FDW18" s="318"/>
      <c r="FDX18" s="318"/>
      <c r="FDY18" s="318"/>
      <c r="FDZ18" s="318"/>
      <c r="FEA18" s="318"/>
      <c r="FEB18" s="318"/>
      <c r="FEC18" s="318"/>
      <c r="FED18" s="318"/>
      <c r="FEE18" s="318"/>
      <c r="FEF18" s="318"/>
      <c r="FEG18" s="318"/>
      <c r="FEH18" s="318"/>
      <c r="FEI18" s="318"/>
      <c r="FEJ18" s="318"/>
      <c r="FEK18" s="318"/>
      <c r="FEL18" s="318"/>
      <c r="FEM18" s="318"/>
      <c r="FEN18" s="318"/>
      <c r="FEO18" s="318"/>
      <c r="FEP18" s="318"/>
      <c r="FEQ18" s="318"/>
      <c r="FER18" s="318"/>
      <c r="FES18" s="318"/>
      <c r="FET18" s="318"/>
      <c r="FEU18" s="318"/>
      <c r="FEV18" s="318"/>
      <c r="FEW18" s="318"/>
      <c r="FEX18" s="318"/>
      <c r="FEY18" s="318"/>
      <c r="FEZ18" s="318"/>
      <c r="FFA18" s="318"/>
      <c r="FFB18" s="318"/>
      <c r="FFC18" s="318"/>
      <c r="FFD18" s="318"/>
      <c r="FFE18" s="318"/>
      <c r="FFF18" s="318"/>
      <c r="FFG18" s="318"/>
      <c r="FFH18" s="318"/>
      <c r="FFI18" s="318"/>
      <c r="FFJ18" s="318"/>
      <c r="FFK18" s="318"/>
      <c r="FFL18" s="318"/>
      <c r="FFM18" s="318"/>
      <c r="FFN18" s="318"/>
      <c r="FFO18" s="318"/>
      <c r="FFP18" s="318"/>
      <c r="FFQ18" s="318"/>
      <c r="FFR18" s="318"/>
      <c r="FFS18" s="318"/>
      <c r="FFT18" s="318"/>
      <c r="FFU18" s="318"/>
      <c r="FFV18" s="318"/>
      <c r="FFW18" s="318"/>
      <c r="FFX18" s="318"/>
      <c r="FFY18" s="318"/>
      <c r="FFZ18" s="318"/>
      <c r="FGA18" s="318"/>
      <c r="FGB18" s="318"/>
      <c r="FGC18" s="318"/>
      <c r="FGD18" s="318"/>
      <c r="FGE18" s="318"/>
      <c r="FGF18" s="318"/>
      <c r="FGG18" s="318"/>
      <c r="FGH18" s="318"/>
      <c r="FGI18" s="318"/>
      <c r="FGJ18" s="318"/>
      <c r="FGK18" s="318"/>
      <c r="FGL18" s="318"/>
      <c r="FGM18" s="318"/>
      <c r="FGN18" s="318"/>
      <c r="FGO18" s="318"/>
      <c r="FGP18" s="318"/>
      <c r="FGQ18" s="318"/>
      <c r="FGR18" s="318"/>
      <c r="FGS18" s="318"/>
      <c r="FGT18" s="318"/>
      <c r="FGU18" s="318"/>
      <c r="FGV18" s="318"/>
      <c r="FGW18" s="318"/>
      <c r="FGX18" s="318"/>
      <c r="FGY18" s="318"/>
      <c r="FGZ18" s="318"/>
      <c r="FHA18" s="318"/>
      <c r="FHB18" s="318"/>
      <c r="FHC18" s="318"/>
      <c r="FHD18" s="318"/>
      <c r="FHE18" s="318"/>
      <c r="FHF18" s="318"/>
      <c r="FHG18" s="318"/>
      <c r="FHH18" s="318"/>
      <c r="FHI18" s="318"/>
      <c r="FHJ18" s="318"/>
      <c r="FHK18" s="318"/>
      <c r="FHL18" s="318"/>
      <c r="FHM18" s="318"/>
      <c r="FHN18" s="318"/>
      <c r="FHO18" s="318"/>
      <c r="FHP18" s="318"/>
      <c r="FHQ18" s="318"/>
      <c r="FHR18" s="318"/>
      <c r="FHS18" s="318"/>
      <c r="FHT18" s="318"/>
      <c r="FHU18" s="318"/>
      <c r="FHV18" s="318"/>
      <c r="FHW18" s="318"/>
      <c r="FHX18" s="318"/>
      <c r="FHY18" s="318"/>
      <c r="FHZ18" s="318"/>
      <c r="FIA18" s="318"/>
      <c r="FIB18" s="318"/>
      <c r="FIC18" s="318"/>
      <c r="FID18" s="318"/>
      <c r="FIE18" s="318"/>
      <c r="FIF18" s="318"/>
      <c r="FIG18" s="318"/>
      <c r="FIH18" s="318"/>
      <c r="FII18" s="318"/>
      <c r="FIJ18" s="318"/>
      <c r="FIK18" s="318"/>
      <c r="FIL18" s="318"/>
      <c r="FIM18" s="318"/>
      <c r="FIN18" s="318"/>
      <c r="FIO18" s="318"/>
      <c r="FIP18" s="318"/>
      <c r="FIQ18" s="318"/>
      <c r="FIR18" s="318"/>
      <c r="FIS18" s="318"/>
      <c r="FIT18" s="318"/>
      <c r="FIU18" s="318"/>
      <c r="FIV18" s="318"/>
      <c r="FIW18" s="318"/>
      <c r="FIX18" s="318"/>
      <c r="FIY18" s="318"/>
      <c r="FIZ18" s="318"/>
      <c r="FJA18" s="318"/>
      <c r="FJB18" s="318"/>
      <c r="FJC18" s="318"/>
      <c r="FJD18" s="318"/>
      <c r="FJE18" s="318"/>
      <c r="FJF18" s="318"/>
      <c r="FJG18" s="318"/>
      <c r="FJH18" s="318"/>
      <c r="FJI18" s="318"/>
      <c r="FJJ18" s="318"/>
      <c r="FJK18" s="318"/>
      <c r="FJL18" s="318"/>
      <c r="FJM18" s="318"/>
      <c r="FJN18" s="318"/>
      <c r="FJO18" s="318"/>
      <c r="FJP18" s="318"/>
      <c r="FJQ18" s="318"/>
      <c r="FJR18" s="318"/>
      <c r="FJS18" s="318"/>
      <c r="FJT18" s="318"/>
      <c r="FJU18" s="318"/>
      <c r="FJV18" s="318"/>
      <c r="FJW18" s="318"/>
      <c r="FJX18" s="318"/>
      <c r="FJY18" s="318"/>
      <c r="FJZ18" s="318"/>
      <c r="FKA18" s="318"/>
      <c r="FKB18" s="318"/>
      <c r="FKC18" s="318"/>
      <c r="FKD18" s="318"/>
      <c r="FKE18" s="318"/>
      <c r="FKF18" s="318"/>
      <c r="FKG18" s="318"/>
      <c r="FKH18" s="318"/>
      <c r="FKI18" s="318"/>
      <c r="FKJ18" s="318"/>
      <c r="FKK18" s="318"/>
      <c r="FKL18" s="318"/>
      <c r="FKM18" s="318"/>
      <c r="FKN18" s="318"/>
      <c r="FKO18" s="318"/>
      <c r="FKP18" s="318"/>
      <c r="FKQ18" s="318"/>
      <c r="FKR18" s="318"/>
      <c r="FKS18" s="318"/>
      <c r="FKT18" s="318"/>
      <c r="FKU18" s="318"/>
      <c r="FKV18" s="318"/>
      <c r="FKW18" s="318"/>
      <c r="FKX18" s="318"/>
      <c r="FKY18" s="318"/>
      <c r="FKZ18" s="318"/>
      <c r="FLA18" s="318"/>
      <c r="FLB18" s="318"/>
      <c r="FLC18" s="318"/>
      <c r="FLD18" s="318"/>
      <c r="FLE18" s="318"/>
      <c r="FLF18" s="318"/>
      <c r="FLG18" s="318"/>
      <c r="FLH18" s="318"/>
      <c r="FLI18" s="318"/>
      <c r="FLJ18" s="318"/>
      <c r="FLK18" s="318"/>
      <c r="FLL18" s="318"/>
      <c r="FLM18" s="318"/>
      <c r="FLN18" s="318"/>
      <c r="FLO18" s="318"/>
      <c r="FLP18" s="318"/>
      <c r="FLQ18" s="318"/>
      <c r="FLR18" s="318"/>
      <c r="FLS18" s="318"/>
      <c r="FLT18" s="318"/>
      <c r="FLU18" s="318"/>
      <c r="FLV18" s="318"/>
      <c r="FLW18" s="318"/>
      <c r="FLX18" s="318"/>
      <c r="FLY18" s="318"/>
      <c r="FLZ18" s="318"/>
      <c r="FMA18" s="318"/>
      <c r="FMB18" s="318"/>
      <c r="FMC18" s="318"/>
      <c r="FMD18" s="318"/>
      <c r="FME18" s="318"/>
      <c r="FMF18" s="318"/>
      <c r="FMG18" s="318"/>
      <c r="FMH18" s="318"/>
      <c r="FMI18" s="318"/>
      <c r="FMJ18" s="318"/>
      <c r="FMK18" s="318"/>
      <c r="FML18" s="318"/>
      <c r="FMM18" s="318"/>
      <c r="FMN18" s="318"/>
      <c r="FMO18" s="318"/>
      <c r="FMP18" s="318"/>
      <c r="FMQ18" s="318"/>
      <c r="FMR18" s="318"/>
      <c r="FMS18" s="318"/>
      <c r="FMT18" s="318"/>
      <c r="FMU18" s="318"/>
      <c r="FMV18" s="318"/>
      <c r="FMW18" s="318"/>
      <c r="FMX18" s="318"/>
      <c r="FMY18" s="318"/>
      <c r="FMZ18" s="318"/>
      <c r="FNA18" s="318"/>
      <c r="FNB18" s="318"/>
      <c r="FNC18" s="318"/>
      <c r="FND18" s="318"/>
      <c r="FNE18" s="318"/>
      <c r="FNF18" s="318"/>
      <c r="FNG18" s="318"/>
      <c r="FNH18" s="318"/>
      <c r="FNI18" s="318"/>
      <c r="FNJ18" s="318"/>
      <c r="FNK18" s="318"/>
      <c r="FNL18" s="318"/>
      <c r="FNM18" s="318"/>
      <c r="FNN18" s="318"/>
      <c r="FNO18" s="318"/>
      <c r="FNP18" s="318"/>
      <c r="FNQ18" s="318"/>
      <c r="FNR18" s="318"/>
      <c r="FNS18" s="318"/>
      <c r="FNT18" s="318"/>
      <c r="FNU18" s="318"/>
      <c r="FNV18" s="318"/>
      <c r="FNW18" s="318"/>
      <c r="FNX18" s="318"/>
      <c r="FNY18" s="318"/>
      <c r="FNZ18" s="318"/>
      <c r="FOA18" s="318"/>
      <c r="FOB18" s="318"/>
      <c r="FOC18" s="318"/>
      <c r="FOD18" s="318"/>
      <c r="FOE18" s="318"/>
      <c r="FOF18" s="318"/>
      <c r="FOG18" s="318"/>
      <c r="FOH18" s="318"/>
      <c r="FOI18" s="318"/>
      <c r="FOJ18" s="318"/>
      <c r="FOK18" s="318"/>
      <c r="FOL18" s="318"/>
      <c r="FOM18" s="318"/>
      <c r="FON18" s="318"/>
      <c r="FOO18" s="318"/>
      <c r="FOP18" s="318"/>
      <c r="FOQ18" s="318"/>
      <c r="FOR18" s="318"/>
      <c r="FOS18" s="318"/>
      <c r="FOT18" s="318"/>
      <c r="FOU18" s="318"/>
      <c r="FOV18" s="318"/>
      <c r="FOW18" s="318"/>
      <c r="FOX18" s="318"/>
      <c r="FOY18" s="318"/>
      <c r="FOZ18" s="318"/>
      <c r="FPA18" s="318"/>
      <c r="FPB18" s="318"/>
      <c r="FPC18" s="318"/>
      <c r="FPD18" s="318"/>
      <c r="FPE18" s="318"/>
      <c r="FPF18" s="318"/>
      <c r="FPG18" s="318"/>
      <c r="FPH18" s="318"/>
      <c r="FPI18" s="318"/>
      <c r="FPJ18" s="318"/>
      <c r="FPK18" s="318"/>
      <c r="FPL18" s="318"/>
      <c r="FPM18" s="318"/>
      <c r="FPN18" s="318"/>
      <c r="FPO18" s="318"/>
      <c r="FPP18" s="318"/>
      <c r="FPQ18" s="318"/>
      <c r="FPR18" s="318"/>
      <c r="FPS18" s="318"/>
      <c r="FPT18" s="318"/>
      <c r="FPU18" s="318"/>
      <c r="FPV18" s="318"/>
      <c r="FPW18" s="318"/>
      <c r="FPX18" s="318"/>
      <c r="FPY18" s="318"/>
      <c r="FPZ18" s="318"/>
      <c r="FQA18" s="318"/>
      <c r="FQB18" s="318"/>
      <c r="FQC18" s="318"/>
      <c r="FQD18" s="318"/>
      <c r="FQE18" s="318"/>
      <c r="FQF18" s="318"/>
      <c r="FQG18" s="318"/>
      <c r="FQH18" s="318"/>
      <c r="FQI18" s="318"/>
      <c r="FQJ18" s="318"/>
      <c r="FQK18" s="318"/>
      <c r="FQL18" s="318"/>
      <c r="FQM18" s="318"/>
      <c r="FQN18" s="318"/>
      <c r="FQO18" s="318"/>
      <c r="FQP18" s="318"/>
      <c r="FQQ18" s="318"/>
      <c r="FQR18" s="318"/>
      <c r="FQS18" s="318"/>
      <c r="FQT18" s="318"/>
      <c r="FQU18" s="318"/>
      <c r="FQV18" s="318"/>
      <c r="FQW18" s="318"/>
      <c r="FQX18" s="318"/>
      <c r="FQY18" s="318"/>
      <c r="FQZ18" s="318"/>
      <c r="FRA18" s="318"/>
      <c r="FRB18" s="318"/>
      <c r="FRC18" s="318"/>
      <c r="FRD18" s="318"/>
      <c r="FRE18" s="318"/>
      <c r="FRF18" s="318"/>
      <c r="FRG18" s="318"/>
      <c r="FRH18" s="318"/>
      <c r="FRI18" s="318"/>
      <c r="FRJ18" s="318"/>
      <c r="FRK18" s="318"/>
      <c r="FRL18" s="318"/>
      <c r="FRM18" s="318"/>
      <c r="FRN18" s="318"/>
      <c r="FRO18" s="318"/>
      <c r="FRP18" s="318"/>
      <c r="FRQ18" s="318"/>
      <c r="FRR18" s="318"/>
      <c r="FRS18" s="318"/>
      <c r="FRT18" s="318"/>
      <c r="FRU18" s="318"/>
      <c r="FRV18" s="318"/>
      <c r="FRW18" s="318"/>
      <c r="FRX18" s="318"/>
      <c r="FRY18" s="318"/>
      <c r="FRZ18" s="318"/>
      <c r="FSA18" s="318"/>
      <c r="FSB18" s="318"/>
      <c r="FSC18" s="318"/>
      <c r="FSD18" s="318"/>
      <c r="FSE18" s="318"/>
      <c r="FSF18" s="318"/>
      <c r="FSG18" s="318"/>
      <c r="FSH18" s="318"/>
      <c r="FSI18" s="318"/>
      <c r="FSJ18" s="318"/>
      <c r="FSK18" s="318"/>
      <c r="FSL18" s="318"/>
      <c r="FSM18" s="318"/>
      <c r="FSN18" s="318"/>
      <c r="FSO18" s="318"/>
      <c r="FSP18" s="318"/>
      <c r="FSQ18" s="318"/>
      <c r="FSR18" s="318"/>
      <c r="FSS18" s="318"/>
      <c r="FST18" s="318"/>
      <c r="FSU18" s="318"/>
      <c r="FSV18" s="318"/>
      <c r="FSW18" s="318"/>
      <c r="FSX18" s="318"/>
      <c r="FSY18" s="318"/>
      <c r="FSZ18" s="318"/>
      <c r="FTA18" s="318"/>
      <c r="FTB18" s="318"/>
      <c r="FTC18" s="318"/>
      <c r="FTD18" s="318"/>
      <c r="FTE18" s="318"/>
      <c r="FTF18" s="318"/>
      <c r="FTG18" s="318"/>
      <c r="FTH18" s="318"/>
      <c r="FTI18" s="318"/>
      <c r="FTJ18" s="318"/>
      <c r="FTK18" s="318"/>
      <c r="FTL18" s="318"/>
      <c r="FTM18" s="318"/>
      <c r="FTN18" s="318"/>
      <c r="FTO18" s="318"/>
      <c r="FTP18" s="318"/>
      <c r="FTQ18" s="318"/>
      <c r="FTR18" s="318"/>
      <c r="FTS18" s="318"/>
      <c r="FTT18" s="318"/>
      <c r="FTU18" s="318"/>
      <c r="FTV18" s="318"/>
      <c r="FTW18" s="318"/>
      <c r="FTX18" s="318"/>
      <c r="FTY18" s="318"/>
      <c r="FTZ18" s="318"/>
      <c r="FUA18" s="318"/>
      <c r="FUB18" s="318"/>
      <c r="FUC18" s="318"/>
      <c r="FUD18" s="318"/>
      <c r="FUE18" s="318"/>
      <c r="FUF18" s="318"/>
      <c r="FUG18" s="318"/>
      <c r="FUH18" s="318"/>
      <c r="FUI18" s="318"/>
      <c r="FUJ18" s="318"/>
      <c r="FUK18" s="318"/>
      <c r="FUL18" s="318"/>
      <c r="FUM18" s="318"/>
      <c r="FUN18" s="318"/>
      <c r="FUO18" s="318"/>
      <c r="FUP18" s="318"/>
      <c r="FUQ18" s="318"/>
      <c r="FUR18" s="318"/>
      <c r="FUS18" s="318"/>
      <c r="FUT18" s="318"/>
      <c r="FUU18" s="318"/>
      <c r="FUV18" s="318"/>
      <c r="FUW18" s="318"/>
      <c r="FUX18" s="318"/>
      <c r="FUY18" s="318"/>
      <c r="FUZ18" s="318"/>
      <c r="FVA18" s="318"/>
      <c r="FVB18" s="318"/>
      <c r="FVC18" s="318"/>
      <c r="FVD18" s="318"/>
      <c r="FVE18" s="318"/>
      <c r="FVF18" s="318"/>
      <c r="FVG18" s="318"/>
      <c r="FVH18" s="318"/>
      <c r="FVI18" s="318"/>
      <c r="FVJ18" s="318"/>
      <c r="FVK18" s="318"/>
      <c r="FVL18" s="318"/>
      <c r="FVM18" s="318"/>
      <c r="FVN18" s="318"/>
      <c r="FVO18" s="318"/>
      <c r="FVP18" s="318"/>
      <c r="FVQ18" s="318"/>
      <c r="FVR18" s="318"/>
      <c r="FVS18" s="318"/>
      <c r="FVT18" s="318"/>
      <c r="FVU18" s="318"/>
      <c r="FVV18" s="318"/>
      <c r="FVW18" s="318"/>
      <c r="FVX18" s="318"/>
      <c r="FVY18" s="318"/>
      <c r="FVZ18" s="318"/>
      <c r="FWA18" s="318"/>
      <c r="FWB18" s="318"/>
      <c r="FWC18" s="318"/>
      <c r="FWD18" s="318"/>
      <c r="FWE18" s="318"/>
      <c r="FWF18" s="318"/>
      <c r="FWG18" s="318"/>
      <c r="FWH18" s="318"/>
      <c r="FWI18" s="318"/>
      <c r="FWJ18" s="318"/>
      <c r="FWK18" s="318"/>
      <c r="FWL18" s="318"/>
      <c r="FWM18" s="318"/>
      <c r="FWN18" s="318"/>
      <c r="FWO18" s="318"/>
      <c r="FWP18" s="318"/>
      <c r="FWQ18" s="318"/>
      <c r="FWR18" s="318"/>
      <c r="FWS18" s="318"/>
      <c r="FWT18" s="318"/>
      <c r="FWU18" s="318"/>
      <c r="FWV18" s="318"/>
      <c r="FWW18" s="318"/>
      <c r="FWX18" s="318"/>
      <c r="FWY18" s="318"/>
      <c r="FWZ18" s="318"/>
      <c r="FXA18" s="318"/>
      <c r="FXB18" s="318"/>
      <c r="FXC18" s="318"/>
      <c r="FXD18" s="318"/>
      <c r="FXE18" s="318"/>
      <c r="FXF18" s="318"/>
      <c r="FXG18" s="318"/>
      <c r="FXH18" s="318"/>
      <c r="FXI18" s="318"/>
      <c r="FXJ18" s="318"/>
      <c r="FXK18" s="318"/>
      <c r="FXL18" s="318"/>
      <c r="FXM18" s="318"/>
      <c r="FXN18" s="318"/>
      <c r="FXO18" s="318"/>
      <c r="FXP18" s="318"/>
      <c r="FXQ18" s="318"/>
      <c r="FXR18" s="318"/>
      <c r="FXS18" s="318"/>
      <c r="FXT18" s="318"/>
      <c r="FXU18" s="318"/>
      <c r="FXV18" s="318"/>
      <c r="FXW18" s="318"/>
      <c r="FXX18" s="318"/>
      <c r="FXY18" s="318"/>
      <c r="FXZ18" s="318"/>
      <c r="FYA18" s="318"/>
      <c r="FYB18" s="318"/>
      <c r="FYC18" s="318"/>
      <c r="FYD18" s="318"/>
      <c r="FYE18" s="318"/>
      <c r="FYF18" s="318"/>
      <c r="FYG18" s="318"/>
      <c r="FYH18" s="318"/>
      <c r="FYI18" s="318"/>
      <c r="FYJ18" s="318"/>
      <c r="FYK18" s="318"/>
      <c r="FYL18" s="318"/>
      <c r="FYM18" s="318"/>
      <c r="FYN18" s="318"/>
      <c r="FYO18" s="318"/>
      <c r="FYP18" s="318"/>
      <c r="FYQ18" s="318"/>
      <c r="FYR18" s="318"/>
      <c r="FYS18" s="318"/>
      <c r="FYT18" s="318"/>
      <c r="FYU18" s="318"/>
      <c r="FYV18" s="318"/>
      <c r="FYW18" s="318"/>
      <c r="FYX18" s="318"/>
      <c r="FYY18" s="318"/>
      <c r="FYZ18" s="318"/>
      <c r="FZA18" s="318"/>
      <c r="FZB18" s="318"/>
      <c r="FZC18" s="318"/>
      <c r="FZD18" s="318"/>
      <c r="FZE18" s="318"/>
      <c r="FZF18" s="318"/>
      <c r="FZG18" s="318"/>
      <c r="FZH18" s="318"/>
      <c r="FZI18" s="318"/>
      <c r="FZJ18" s="318"/>
      <c r="FZK18" s="318"/>
      <c r="FZL18" s="318"/>
      <c r="FZM18" s="318"/>
      <c r="FZN18" s="318"/>
      <c r="FZO18" s="318"/>
      <c r="FZP18" s="318"/>
      <c r="FZQ18" s="318"/>
      <c r="FZR18" s="318"/>
      <c r="FZS18" s="318"/>
      <c r="FZT18" s="318"/>
      <c r="FZU18" s="318"/>
      <c r="FZV18" s="318"/>
      <c r="FZW18" s="318"/>
      <c r="FZX18" s="318"/>
      <c r="FZY18" s="318"/>
      <c r="FZZ18" s="318"/>
      <c r="GAA18" s="318"/>
      <c r="GAB18" s="318"/>
      <c r="GAC18" s="318"/>
      <c r="GAD18" s="318"/>
      <c r="GAE18" s="318"/>
      <c r="GAF18" s="318"/>
      <c r="GAG18" s="318"/>
      <c r="GAH18" s="318"/>
      <c r="GAI18" s="318"/>
      <c r="GAJ18" s="318"/>
      <c r="GAK18" s="318"/>
      <c r="GAL18" s="318"/>
      <c r="GAM18" s="318"/>
      <c r="GAN18" s="318"/>
      <c r="GAO18" s="318"/>
      <c r="GAP18" s="318"/>
      <c r="GAQ18" s="318"/>
      <c r="GAR18" s="318"/>
      <c r="GAS18" s="318"/>
      <c r="GAT18" s="318"/>
      <c r="GAU18" s="318"/>
      <c r="GAV18" s="318"/>
      <c r="GAW18" s="318"/>
      <c r="GAX18" s="318"/>
      <c r="GAY18" s="318"/>
      <c r="GAZ18" s="318"/>
      <c r="GBA18" s="318"/>
      <c r="GBB18" s="318"/>
      <c r="GBC18" s="318"/>
      <c r="GBD18" s="318"/>
      <c r="GBE18" s="318"/>
      <c r="GBF18" s="318"/>
      <c r="GBG18" s="318"/>
      <c r="GBH18" s="318"/>
      <c r="GBI18" s="318"/>
      <c r="GBJ18" s="318"/>
      <c r="GBK18" s="318"/>
      <c r="GBL18" s="318"/>
      <c r="GBM18" s="318"/>
      <c r="GBN18" s="318"/>
      <c r="GBO18" s="318"/>
      <c r="GBP18" s="318"/>
      <c r="GBQ18" s="318"/>
      <c r="GBR18" s="318"/>
      <c r="GBS18" s="318"/>
      <c r="GBT18" s="318"/>
      <c r="GBU18" s="318"/>
      <c r="GBV18" s="318"/>
      <c r="GBW18" s="318"/>
      <c r="GBX18" s="318"/>
      <c r="GBY18" s="318"/>
      <c r="GBZ18" s="318"/>
      <c r="GCA18" s="318"/>
      <c r="GCB18" s="318"/>
      <c r="GCC18" s="318"/>
      <c r="GCD18" s="318"/>
      <c r="GCE18" s="318"/>
      <c r="GCF18" s="318"/>
      <c r="GCG18" s="318"/>
      <c r="GCH18" s="318"/>
      <c r="GCI18" s="318"/>
      <c r="GCJ18" s="318"/>
      <c r="GCK18" s="318"/>
      <c r="GCL18" s="318"/>
      <c r="GCM18" s="318"/>
      <c r="GCN18" s="318"/>
      <c r="GCO18" s="318"/>
      <c r="GCP18" s="318"/>
      <c r="GCQ18" s="318"/>
      <c r="GCR18" s="318"/>
      <c r="GCS18" s="318"/>
      <c r="GCT18" s="318"/>
      <c r="GCU18" s="318"/>
      <c r="GCV18" s="318"/>
      <c r="GCW18" s="318"/>
      <c r="GCX18" s="318"/>
      <c r="GCY18" s="318"/>
      <c r="GCZ18" s="318"/>
      <c r="GDA18" s="318"/>
      <c r="GDB18" s="318"/>
      <c r="GDC18" s="318"/>
      <c r="GDD18" s="318"/>
      <c r="GDE18" s="318"/>
      <c r="GDF18" s="318"/>
      <c r="GDG18" s="318"/>
      <c r="GDH18" s="318"/>
      <c r="GDI18" s="318"/>
      <c r="GDJ18" s="318"/>
      <c r="GDK18" s="318"/>
      <c r="GDL18" s="318"/>
      <c r="GDM18" s="318"/>
      <c r="GDN18" s="318"/>
      <c r="GDO18" s="318"/>
      <c r="GDP18" s="318"/>
      <c r="GDQ18" s="318"/>
      <c r="GDR18" s="318"/>
      <c r="GDS18" s="318"/>
      <c r="GDT18" s="318"/>
      <c r="GDU18" s="318"/>
      <c r="GDV18" s="318"/>
      <c r="GDW18" s="318"/>
      <c r="GDX18" s="318"/>
      <c r="GDY18" s="318"/>
      <c r="GDZ18" s="318"/>
      <c r="GEA18" s="318"/>
      <c r="GEB18" s="318"/>
      <c r="GEC18" s="318"/>
      <c r="GED18" s="318"/>
      <c r="GEE18" s="318"/>
      <c r="GEF18" s="318"/>
      <c r="GEG18" s="318"/>
      <c r="GEH18" s="318"/>
      <c r="GEI18" s="318"/>
      <c r="GEJ18" s="318"/>
      <c r="GEK18" s="318"/>
      <c r="GEL18" s="318"/>
      <c r="GEM18" s="318"/>
      <c r="GEN18" s="318"/>
      <c r="GEO18" s="318"/>
      <c r="GEP18" s="318"/>
      <c r="GEQ18" s="318"/>
      <c r="GER18" s="318"/>
      <c r="GES18" s="318"/>
      <c r="GET18" s="318"/>
      <c r="GEU18" s="318"/>
      <c r="GEV18" s="318"/>
      <c r="GEW18" s="318"/>
      <c r="GEX18" s="318"/>
      <c r="GEY18" s="318"/>
      <c r="GEZ18" s="318"/>
      <c r="GFA18" s="318"/>
      <c r="GFB18" s="318"/>
      <c r="GFC18" s="318"/>
      <c r="GFD18" s="318"/>
      <c r="GFE18" s="318"/>
      <c r="GFF18" s="318"/>
      <c r="GFG18" s="318"/>
      <c r="GFH18" s="318"/>
      <c r="GFI18" s="318"/>
      <c r="GFJ18" s="318"/>
      <c r="GFK18" s="318"/>
      <c r="GFL18" s="318"/>
      <c r="GFM18" s="318"/>
      <c r="GFN18" s="318"/>
      <c r="GFO18" s="318"/>
      <c r="GFP18" s="318"/>
      <c r="GFQ18" s="318"/>
      <c r="GFR18" s="318"/>
      <c r="GFS18" s="318"/>
      <c r="GFT18" s="318"/>
      <c r="GFU18" s="318"/>
      <c r="GFV18" s="318"/>
      <c r="GFW18" s="318"/>
      <c r="GFX18" s="318"/>
      <c r="GFY18" s="318"/>
      <c r="GFZ18" s="318"/>
      <c r="GGA18" s="318"/>
      <c r="GGB18" s="318"/>
      <c r="GGC18" s="318"/>
      <c r="GGD18" s="318"/>
      <c r="GGE18" s="318"/>
      <c r="GGF18" s="318"/>
      <c r="GGG18" s="318"/>
      <c r="GGH18" s="318"/>
      <c r="GGI18" s="318"/>
      <c r="GGJ18" s="318"/>
      <c r="GGK18" s="318"/>
      <c r="GGL18" s="318"/>
      <c r="GGM18" s="318"/>
      <c r="GGN18" s="318"/>
      <c r="GGO18" s="318"/>
      <c r="GGP18" s="318"/>
      <c r="GGQ18" s="318"/>
      <c r="GGR18" s="318"/>
      <c r="GGS18" s="318"/>
      <c r="GGT18" s="318"/>
      <c r="GGU18" s="318"/>
      <c r="GGV18" s="318"/>
      <c r="GGW18" s="318"/>
      <c r="GGX18" s="318"/>
      <c r="GGY18" s="318"/>
      <c r="GGZ18" s="318"/>
      <c r="GHA18" s="318"/>
      <c r="GHB18" s="318"/>
      <c r="GHC18" s="318"/>
      <c r="GHD18" s="318"/>
      <c r="GHE18" s="318"/>
      <c r="GHF18" s="318"/>
      <c r="GHG18" s="318"/>
      <c r="GHH18" s="318"/>
      <c r="GHI18" s="318"/>
      <c r="GHJ18" s="318"/>
      <c r="GHK18" s="318"/>
      <c r="GHL18" s="318"/>
      <c r="GHM18" s="318"/>
      <c r="GHN18" s="318"/>
      <c r="GHO18" s="318"/>
      <c r="GHP18" s="318"/>
      <c r="GHQ18" s="318"/>
      <c r="GHR18" s="318"/>
      <c r="GHS18" s="318"/>
      <c r="GHT18" s="318"/>
      <c r="GHU18" s="318"/>
      <c r="GHV18" s="318"/>
      <c r="GHW18" s="318"/>
      <c r="GHX18" s="318"/>
      <c r="GHY18" s="318"/>
      <c r="GHZ18" s="318"/>
      <c r="GIA18" s="318"/>
      <c r="GIB18" s="318"/>
      <c r="GIC18" s="318"/>
      <c r="GID18" s="318"/>
      <c r="GIE18" s="318"/>
      <c r="GIF18" s="318"/>
      <c r="GIG18" s="318"/>
      <c r="GIH18" s="318"/>
      <c r="GII18" s="318"/>
      <c r="GIJ18" s="318"/>
      <c r="GIK18" s="318"/>
      <c r="GIL18" s="318"/>
      <c r="GIM18" s="318"/>
      <c r="GIN18" s="318"/>
      <c r="GIO18" s="318"/>
      <c r="GIP18" s="318"/>
      <c r="GIQ18" s="318"/>
      <c r="GIR18" s="318"/>
      <c r="GIS18" s="318"/>
      <c r="GIT18" s="318"/>
      <c r="GIU18" s="318"/>
      <c r="GIV18" s="318"/>
      <c r="GIW18" s="318"/>
      <c r="GIX18" s="318"/>
      <c r="GIY18" s="318"/>
      <c r="GIZ18" s="318"/>
      <c r="GJA18" s="318"/>
      <c r="GJB18" s="318"/>
      <c r="GJC18" s="318"/>
      <c r="GJD18" s="318"/>
      <c r="GJE18" s="318"/>
      <c r="GJF18" s="318"/>
      <c r="GJG18" s="318"/>
      <c r="GJH18" s="318"/>
      <c r="GJI18" s="318"/>
      <c r="GJJ18" s="318"/>
      <c r="GJK18" s="318"/>
      <c r="GJL18" s="318"/>
      <c r="GJM18" s="318"/>
      <c r="GJN18" s="318"/>
      <c r="GJO18" s="318"/>
      <c r="GJP18" s="318"/>
      <c r="GJQ18" s="318"/>
      <c r="GJR18" s="318"/>
      <c r="GJS18" s="318"/>
      <c r="GJT18" s="318"/>
      <c r="GJU18" s="318"/>
      <c r="GJV18" s="318"/>
      <c r="GJW18" s="318"/>
      <c r="GJX18" s="318"/>
      <c r="GJY18" s="318"/>
      <c r="GJZ18" s="318"/>
      <c r="GKA18" s="318"/>
      <c r="GKB18" s="318"/>
      <c r="GKC18" s="318"/>
      <c r="GKD18" s="318"/>
      <c r="GKE18" s="318"/>
      <c r="GKF18" s="318"/>
      <c r="GKG18" s="318"/>
      <c r="GKH18" s="318"/>
      <c r="GKI18" s="318"/>
      <c r="GKJ18" s="318"/>
      <c r="GKK18" s="318"/>
      <c r="GKL18" s="318"/>
      <c r="GKM18" s="318"/>
      <c r="GKN18" s="318"/>
      <c r="GKO18" s="318"/>
      <c r="GKP18" s="318"/>
      <c r="GKQ18" s="318"/>
      <c r="GKR18" s="318"/>
      <c r="GKS18" s="318"/>
      <c r="GKT18" s="318"/>
      <c r="GKU18" s="318"/>
      <c r="GKV18" s="318"/>
      <c r="GKW18" s="318"/>
      <c r="GKX18" s="318"/>
      <c r="GKY18" s="318"/>
      <c r="GKZ18" s="318"/>
      <c r="GLA18" s="318"/>
      <c r="GLB18" s="318"/>
      <c r="GLC18" s="318"/>
      <c r="GLD18" s="318"/>
      <c r="GLE18" s="318"/>
      <c r="GLF18" s="318"/>
      <c r="GLG18" s="318"/>
      <c r="GLH18" s="318"/>
      <c r="GLI18" s="318"/>
      <c r="GLJ18" s="318"/>
      <c r="GLK18" s="318"/>
      <c r="GLL18" s="318"/>
      <c r="GLM18" s="318"/>
      <c r="GLN18" s="318"/>
      <c r="GLO18" s="318"/>
      <c r="GLP18" s="318"/>
      <c r="GLQ18" s="318"/>
      <c r="GLR18" s="318"/>
      <c r="GLS18" s="318"/>
      <c r="GLT18" s="318"/>
      <c r="GLU18" s="318"/>
      <c r="GLV18" s="318"/>
      <c r="GLW18" s="318"/>
      <c r="GLX18" s="318"/>
      <c r="GLY18" s="318"/>
      <c r="GLZ18" s="318"/>
      <c r="GMA18" s="318"/>
      <c r="GMB18" s="318"/>
      <c r="GMC18" s="318"/>
      <c r="GMD18" s="318"/>
      <c r="GME18" s="318"/>
      <c r="GMF18" s="318"/>
      <c r="GMG18" s="318"/>
      <c r="GMH18" s="318"/>
      <c r="GMI18" s="318"/>
      <c r="GMJ18" s="318"/>
      <c r="GMK18" s="318"/>
      <c r="GML18" s="318"/>
      <c r="GMM18" s="318"/>
      <c r="GMN18" s="318"/>
      <c r="GMO18" s="318"/>
      <c r="GMP18" s="318"/>
      <c r="GMQ18" s="318"/>
      <c r="GMR18" s="318"/>
      <c r="GMS18" s="318"/>
      <c r="GMT18" s="318"/>
      <c r="GMU18" s="318"/>
      <c r="GMV18" s="318"/>
      <c r="GMW18" s="318"/>
      <c r="GMX18" s="318"/>
      <c r="GMY18" s="318"/>
      <c r="GMZ18" s="318"/>
      <c r="GNA18" s="318"/>
      <c r="GNB18" s="318"/>
      <c r="GNC18" s="318"/>
      <c r="GND18" s="318"/>
      <c r="GNE18" s="318"/>
      <c r="GNF18" s="318"/>
      <c r="GNG18" s="318"/>
      <c r="GNH18" s="318"/>
      <c r="GNI18" s="318"/>
      <c r="GNJ18" s="318"/>
      <c r="GNK18" s="318"/>
      <c r="GNL18" s="318"/>
      <c r="GNM18" s="318"/>
      <c r="GNN18" s="318"/>
      <c r="GNO18" s="318"/>
      <c r="GNP18" s="318"/>
      <c r="GNQ18" s="318"/>
      <c r="GNR18" s="318"/>
      <c r="GNS18" s="318"/>
      <c r="GNT18" s="318"/>
      <c r="GNU18" s="318"/>
      <c r="GNV18" s="318"/>
      <c r="GNW18" s="318"/>
      <c r="GNX18" s="318"/>
      <c r="GNY18" s="318"/>
      <c r="GNZ18" s="318"/>
      <c r="GOA18" s="318"/>
      <c r="GOB18" s="318"/>
      <c r="GOC18" s="318"/>
      <c r="GOD18" s="318"/>
      <c r="GOE18" s="318"/>
      <c r="GOF18" s="318"/>
      <c r="GOG18" s="318"/>
      <c r="GOH18" s="318"/>
      <c r="GOI18" s="318"/>
      <c r="GOJ18" s="318"/>
      <c r="GOK18" s="318"/>
      <c r="GOL18" s="318"/>
      <c r="GOM18" s="318"/>
      <c r="GON18" s="318"/>
      <c r="GOO18" s="318"/>
      <c r="GOP18" s="318"/>
      <c r="GOQ18" s="318"/>
      <c r="GOR18" s="318"/>
      <c r="GOS18" s="318"/>
      <c r="GOT18" s="318"/>
      <c r="GOU18" s="318"/>
      <c r="GOV18" s="318"/>
      <c r="GOW18" s="318"/>
      <c r="GOX18" s="318"/>
      <c r="GOY18" s="318"/>
      <c r="GOZ18" s="318"/>
      <c r="GPA18" s="318"/>
      <c r="GPB18" s="318"/>
      <c r="GPC18" s="318"/>
      <c r="GPD18" s="318"/>
      <c r="GPE18" s="318"/>
      <c r="GPF18" s="318"/>
      <c r="GPG18" s="318"/>
      <c r="GPH18" s="318"/>
      <c r="GPI18" s="318"/>
      <c r="GPJ18" s="318"/>
      <c r="GPK18" s="318"/>
      <c r="GPL18" s="318"/>
      <c r="GPM18" s="318"/>
      <c r="GPN18" s="318"/>
      <c r="GPO18" s="318"/>
      <c r="GPP18" s="318"/>
      <c r="GPQ18" s="318"/>
      <c r="GPR18" s="318"/>
      <c r="GPS18" s="318"/>
      <c r="GPT18" s="318"/>
      <c r="GPU18" s="318"/>
      <c r="GPV18" s="318"/>
      <c r="GPW18" s="318"/>
      <c r="GPX18" s="318"/>
      <c r="GPY18" s="318"/>
      <c r="GPZ18" s="318"/>
      <c r="GQA18" s="318"/>
      <c r="GQB18" s="318"/>
      <c r="GQC18" s="318"/>
      <c r="GQD18" s="318"/>
      <c r="GQE18" s="318"/>
      <c r="GQF18" s="318"/>
      <c r="GQG18" s="318"/>
      <c r="GQH18" s="318"/>
      <c r="GQI18" s="318"/>
      <c r="GQJ18" s="318"/>
      <c r="GQK18" s="318"/>
      <c r="GQL18" s="318"/>
      <c r="GQM18" s="318"/>
      <c r="GQN18" s="318"/>
      <c r="GQO18" s="318"/>
      <c r="GQP18" s="318"/>
      <c r="GQQ18" s="318"/>
      <c r="GQR18" s="318"/>
      <c r="GQS18" s="318"/>
      <c r="GQT18" s="318"/>
      <c r="GQU18" s="318"/>
      <c r="GQV18" s="318"/>
      <c r="GQW18" s="318"/>
      <c r="GQX18" s="318"/>
      <c r="GQY18" s="318"/>
      <c r="GQZ18" s="318"/>
      <c r="GRA18" s="318"/>
      <c r="GRB18" s="318"/>
      <c r="GRC18" s="318"/>
      <c r="GRD18" s="318"/>
      <c r="GRE18" s="318"/>
      <c r="GRF18" s="318"/>
      <c r="GRG18" s="318"/>
      <c r="GRH18" s="318"/>
      <c r="GRI18" s="318"/>
      <c r="GRJ18" s="318"/>
      <c r="GRK18" s="318"/>
      <c r="GRL18" s="318"/>
      <c r="GRM18" s="318"/>
      <c r="GRN18" s="318"/>
      <c r="GRO18" s="318"/>
      <c r="GRP18" s="318"/>
      <c r="GRQ18" s="318"/>
      <c r="GRR18" s="318"/>
      <c r="GRS18" s="318"/>
      <c r="GRT18" s="318"/>
      <c r="GRU18" s="318"/>
      <c r="GRV18" s="318"/>
      <c r="GRW18" s="318"/>
      <c r="GRX18" s="318"/>
      <c r="GRY18" s="318"/>
      <c r="GRZ18" s="318"/>
      <c r="GSA18" s="318"/>
      <c r="GSB18" s="318"/>
      <c r="GSC18" s="318"/>
      <c r="GSD18" s="318"/>
      <c r="GSE18" s="318"/>
      <c r="GSF18" s="318"/>
      <c r="GSG18" s="318"/>
      <c r="GSH18" s="318"/>
      <c r="GSI18" s="318"/>
      <c r="GSJ18" s="318"/>
      <c r="GSK18" s="318"/>
      <c r="GSL18" s="318"/>
      <c r="GSM18" s="318"/>
      <c r="GSN18" s="318"/>
      <c r="GSO18" s="318"/>
      <c r="GSP18" s="318"/>
      <c r="GSQ18" s="318"/>
      <c r="GSR18" s="318"/>
      <c r="GSS18" s="318"/>
      <c r="GST18" s="318"/>
      <c r="GSU18" s="318"/>
      <c r="GSV18" s="318"/>
      <c r="GSW18" s="318"/>
      <c r="GSX18" s="318"/>
      <c r="GSY18" s="318"/>
      <c r="GSZ18" s="318"/>
      <c r="GTA18" s="318"/>
      <c r="GTB18" s="318"/>
      <c r="GTC18" s="318"/>
      <c r="GTD18" s="318"/>
      <c r="GTE18" s="318"/>
      <c r="GTF18" s="318"/>
      <c r="GTG18" s="318"/>
      <c r="GTH18" s="318"/>
      <c r="GTI18" s="318"/>
      <c r="GTJ18" s="318"/>
      <c r="GTK18" s="318"/>
      <c r="GTL18" s="318"/>
      <c r="GTM18" s="318"/>
      <c r="GTN18" s="318"/>
      <c r="GTO18" s="318"/>
      <c r="GTP18" s="318"/>
      <c r="GTQ18" s="318"/>
      <c r="GTR18" s="318"/>
      <c r="GTS18" s="318"/>
      <c r="GTT18" s="318"/>
      <c r="GTU18" s="318"/>
      <c r="GTV18" s="318"/>
      <c r="GTW18" s="318"/>
      <c r="GTX18" s="318"/>
      <c r="GTY18" s="318"/>
      <c r="GTZ18" s="318"/>
      <c r="GUA18" s="318"/>
      <c r="GUB18" s="318"/>
      <c r="GUC18" s="318"/>
      <c r="GUD18" s="318"/>
      <c r="GUE18" s="318"/>
      <c r="GUF18" s="318"/>
      <c r="GUG18" s="318"/>
      <c r="GUH18" s="318"/>
      <c r="GUI18" s="318"/>
      <c r="GUJ18" s="318"/>
      <c r="GUK18" s="318"/>
      <c r="GUL18" s="318"/>
      <c r="GUM18" s="318"/>
      <c r="GUN18" s="318"/>
      <c r="GUO18" s="318"/>
      <c r="GUP18" s="318"/>
      <c r="GUQ18" s="318"/>
      <c r="GUR18" s="318"/>
      <c r="GUS18" s="318"/>
      <c r="GUT18" s="318"/>
      <c r="GUU18" s="318"/>
      <c r="GUV18" s="318"/>
      <c r="GUW18" s="318"/>
      <c r="GUX18" s="318"/>
      <c r="GUY18" s="318"/>
      <c r="GUZ18" s="318"/>
      <c r="GVA18" s="318"/>
      <c r="GVB18" s="318"/>
      <c r="GVC18" s="318"/>
      <c r="GVD18" s="318"/>
      <c r="GVE18" s="318"/>
      <c r="GVF18" s="318"/>
      <c r="GVG18" s="318"/>
      <c r="GVH18" s="318"/>
      <c r="GVI18" s="318"/>
      <c r="GVJ18" s="318"/>
      <c r="GVK18" s="318"/>
      <c r="GVL18" s="318"/>
      <c r="GVM18" s="318"/>
      <c r="GVN18" s="318"/>
      <c r="GVO18" s="318"/>
      <c r="GVP18" s="318"/>
      <c r="GVQ18" s="318"/>
      <c r="GVR18" s="318"/>
      <c r="GVS18" s="318"/>
      <c r="GVT18" s="318"/>
      <c r="GVU18" s="318"/>
      <c r="GVV18" s="318"/>
      <c r="GVW18" s="318"/>
      <c r="GVX18" s="318"/>
      <c r="GVY18" s="318"/>
      <c r="GVZ18" s="318"/>
      <c r="GWA18" s="318"/>
      <c r="GWB18" s="318"/>
      <c r="GWC18" s="318"/>
      <c r="GWD18" s="318"/>
      <c r="GWE18" s="318"/>
      <c r="GWF18" s="318"/>
      <c r="GWG18" s="318"/>
      <c r="GWH18" s="318"/>
      <c r="GWI18" s="318"/>
      <c r="GWJ18" s="318"/>
      <c r="GWK18" s="318"/>
      <c r="GWL18" s="318"/>
      <c r="GWM18" s="318"/>
      <c r="GWN18" s="318"/>
      <c r="GWO18" s="318"/>
      <c r="GWP18" s="318"/>
      <c r="GWQ18" s="318"/>
      <c r="GWR18" s="318"/>
      <c r="GWS18" s="318"/>
      <c r="GWT18" s="318"/>
      <c r="GWU18" s="318"/>
      <c r="GWV18" s="318"/>
      <c r="GWW18" s="318"/>
      <c r="GWX18" s="318"/>
      <c r="GWY18" s="318"/>
      <c r="GWZ18" s="318"/>
      <c r="GXA18" s="318"/>
      <c r="GXB18" s="318"/>
      <c r="GXC18" s="318"/>
      <c r="GXD18" s="318"/>
      <c r="GXE18" s="318"/>
      <c r="GXF18" s="318"/>
      <c r="GXG18" s="318"/>
      <c r="GXH18" s="318"/>
      <c r="GXI18" s="318"/>
      <c r="GXJ18" s="318"/>
      <c r="GXK18" s="318"/>
      <c r="GXL18" s="318"/>
      <c r="GXM18" s="318"/>
      <c r="GXN18" s="318"/>
      <c r="GXO18" s="318"/>
      <c r="GXP18" s="318"/>
      <c r="GXQ18" s="318"/>
      <c r="GXR18" s="318"/>
      <c r="GXS18" s="318"/>
      <c r="GXT18" s="318"/>
      <c r="GXU18" s="318"/>
      <c r="GXV18" s="318"/>
      <c r="GXW18" s="318"/>
      <c r="GXX18" s="318"/>
      <c r="GXY18" s="318"/>
      <c r="GXZ18" s="318"/>
      <c r="GYA18" s="318"/>
      <c r="GYB18" s="318"/>
      <c r="GYC18" s="318"/>
      <c r="GYD18" s="318"/>
      <c r="GYE18" s="318"/>
      <c r="GYF18" s="318"/>
      <c r="GYG18" s="318"/>
      <c r="GYH18" s="318"/>
      <c r="GYI18" s="318"/>
      <c r="GYJ18" s="318"/>
      <c r="GYK18" s="318"/>
      <c r="GYL18" s="318"/>
      <c r="GYM18" s="318"/>
      <c r="GYN18" s="318"/>
      <c r="GYO18" s="318"/>
      <c r="GYP18" s="318"/>
      <c r="GYQ18" s="318"/>
      <c r="GYR18" s="318"/>
      <c r="GYS18" s="318"/>
      <c r="GYT18" s="318"/>
      <c r="GYU18" s="318"/>
      <c r="GYV18" s="318"/>
      <c r="GYW18" s="318"/>
      <c r="GYX18" s="318"/>
      <c r="GYY18" s="318"/>
      <c r="GYZ18" s="318"/>
      <c r="GZA18" s="318"/>
      <c r="GZB18" s="318"/>
      <c r="GZC18" s="318"/>
      <c r="GZD18" s="318"/>
      <c r="GZE18" s="318"/>
      <c r="GZF18" s="318"/>
      <c r="GZG18" s="318"/>
      <c r="GZH18" s="318"/>
      <c r="GZI18" s="318"/>
      <c r="GZJ18" s="318"/>
      <c r="GZK18" s="318"/>
      <c r="GZL18" s="318"/>
      <c r="GZM18" s="318"/>
      <c r="GZN18" s="318"/>
      <c r="GZO18" s="318"/>
      <c r="GZP18" s="318"/>
      <c r="GZQ18" s="318"/>
      <c r="GZR18" s="318"/>
      <c r="GZS18" s="318"/>
      <c r="GZT18" s="318"/>
      <c r="GZU18" s="318"/>
      <c r="GZV18" s="318"/>
      <c r="GZW18" s="318"/>
      <c r="GZX18" s="318"/>
      <c r="GZY18" s="318"/>
      <c r="GZZ18" s="318"/>
      <c r="HAA18" s="318"/>
      <c r="HAB18" s="318"/>
      <c r="HAC18" s="318"/>
      <c r="HAD18" s="318"/>
      <c r="HAE18" s="318"/>
      <c r="HAF18" s="318"/>
      <c r="HAG18" s="318"/>
      <c r="HAH18" s="318"/>
      <c r="HAI18" s="318"/>
      <c r="HAJ18" s="318"/>
      <c r="HAK18" s="318"/>
      <c r="HAL18" s="318"/>
      <c r="HAM18" s="318"/>
      <c r="HAN18" s="318"/>
      <c r="HAO18" s="318"/>
      <c r="HAP18" s="318"/>
      <c r="HAQ18" s="318"/>
      <c r="HAR18" s="318"/>
      <c r="HAS18" s="318"/>
      <c r="HAT18" s="318"/>
      <c r="HAU18" s="318"/>
      <c r="HAV18" s="318"/>
      <c r="HAW18" s="318"/>
      <c r="HAX18" s="318"/>
      <c r="HAY18" s="318"/>
      <c r="HAZ18" s="318"/>
      <c r="HBA18" s="318"/>
      <c r="HBB18" s="318"/>
      <c r="HBC18" s="318"/>
      <c r="HBD18" s="318"/>
      <c r="HBE18" s="318"/>
      <c r="HBF18" s="318"/>
      <c r="HBG18" s="318"/>
      <c r="HBH18" s="318"/>
      <c r="HBI18" s="318"/>
      <c r="HBJ18" s="318"/>
      <c r="HBK18" s="318"/>
      <c r="HBL18" s="318"/>
      <c r="HBM18" s="318"/>
      <c r="HBN18" s="318"/>
      <c r="HBO18" s="318"/>
      <c r="HBP18" s="318"/>
      <c r="HBQ18" s="318"/>
      <c r="HBR18" s="318"/>
      <c r="HBS18" s="318"/>
      <c r="HBT18" s="318"/>
      <c r="HBU18" s="318"/>
      <c r="HBV18" s="318"/>
      <c r="HBW18" s="318"/>
      <c r="HBX18" s="318"/>
      <c r="HBY18" s="318"/>
      <c r="HBZ18" s="318"/>
      <c r="HCA18" s="318"/>
      <c r="HCB18" s="318"/>
      <c r="HCC18" s="318"/>
      <c r="HCD18" s="318"/>
      <c r="HCE18" s="318"/>
      <c r="HCF18" s="318"/>
      <c r="HCG18" s="318"/>
      <c r="HCH18" s="318"/>
      <c r="HCI18" s="318"/>
      <c r="HCJ18" s="318"/>
      <c r="HCK18" s="318"/>
      <c r="HCL18" s="318"/>
      <c r="HCM18" s="318"/>
      <c r="HCN18" s="318"/>
      <c r="HCO18" s="318"/>
      <c r="HCP18" s="318"/>
      <c r="HCQ18" s="318"/>
      <c r="HCR18" s="318"/>
      <c r="HCS18" s="318"/>
      <c r="HCT18" s="318"/>
      <c r="HCU18" s="318"/>
      <c r="HCV18" s="318"/>
      <c r="HCW18" s="318"/>
      <c r="HCX18" s="318"/>
      <c r="HCY18" s="318"/>
      <c r="HCZ18" s="318"/>
      <c r="HDA18" s="318"/>
      <c r="HDB18" s="318"/>
      <c r="HDC18" s="318"/>
      <c r="HDD18" s="318"/>
      <c r="HDE18" s="318"/>
      <c r="HDF18" s="318"/>
      <c r="HDG18" s="318"/>
      <c r="HDH18" s="318"/>
      <c r="HDI18" s="318"/>
      <c r="HDJ18" s="318"/>
      <c r="HDK18" s="318"/>
      <c r="HDL18" s="318"/>
      <c r="HDM18" s="318"/>
      <c r="HDN18" s="318"/>
      <c r="HDO18" s="318"/>
      <c r="HDP18" s="318"/>
      <c r="HDQ18" s="318"/>
      <c r="HDR18" s="318"/>
      <c r="HDS18" s="318"/>
      <c r="HDT18" s="318"/>
      <c r="HDU18" s="318"/>
      <c r="HDV18" s="318"/>
      <c r="HDW18" s="318"/>
      <c r="HDX18" s="318"/>
      <c r="HDY18" s="318"/>
      <c r="HDZ18" s="318"/>
      <c r="HEA18" s="318"/>
      <c r="HEB18" s="318"/>
      <c r="HEC18" s="318"/>
      <c r="HED18" s="318"/>
      <c r="HEE18" s="318"/>
      <c r="HEF18" s="318"/>
      <c r="HEG18" s="318"/>
      <c r="HEH18" s="318"/>
      <c r="HEI18" s="318"/>
      <c r="HEJ18" s="318"/>
      <c r="HEK18" s="318"/>
      <c r="HEL18" s="318"/>
      <c r="HEM18" s="318"/>
      <c r="HEN18" s="318"/>
      <c r="HEO18" s="318"/>
      <c r="HEP18" s="318"/>
      <c r="HEQ18" s="318"/>
      <c r="HER18" s="318"/>
      <c r="HES18" s="318"/>
      <c r="HET18" s="318"/>
      <c r="HEU18" s="318"/>
      <c r="HEV18" s="318"/>
      <c r="HEW18" s="318"/>
      <c r="HEX18" s="318"/>
      <c r="HEY18" s="318"/>
      <c r="HEZ18" s="318"/>
      <c r="HFA18" s="318"/>
      <c r="HFB18" s="318"/>
      <c r="HFC18" s="318"/>
      <c r="HFD18" s="318"/>
      <c r="HFE18" s="318"/>
      <c r="HFF18" s="318"/>
      <c r="HFG18" s="318"/>
      <c r="HFH18" s="318"/>
      <c r="HFI18" s="318"/>
      <c r="HFJ18" s="318"/>
      <c r="HFK18" s="318"/>
      <c r="HFL18" s="318"/>
      <c r="HFM18" s="318"/>
      <c r="HFN18" s="318"/>
      <c r="HFO18" s="318"/>
      <c r="HFP18" s="318"/>
      <c r="HFQ18" s="318"/>
      <c r="HFR18" s="318"/>
      <c r="HFS18" s="318"/>
      <c r="HFT18" s="318"/>
      <c r="HFU18" s="318"/>
      <c r="HFV18" s="318"/>
      <c r="HFW18" s="318"/>
      <c r="HFX18" s="318"/>
      <c r="HFY18" s="318"/>
      <c r="HFZ18" s="318"/>
      <c r="HGA18" s="318"/>
      <c r="HGB18" s="318"/>
      <c r="HGC18" s="318"/>
      <c r="HGD18" s="318"/>
      <c r="HGE18" s="318"/>
      <c r="HGF18" s="318"/>
      <c r="HGG18" s="318"/>
      <c r="HGH18" s="318"/>
      <c r="HGI18" s="318"/>
      <c r="HGJ18" s="318"/>
      <c r="HGK18" s="318"/>
      <c r="HGL18" s="318"/>
      <c r="HGM18" s="318"/>
      <c r="HGN18" s="318"/>
      <c r="HGO18" s="318"/>
      <c r="HGP18" s="318"/>
      <c r="HGQ18" s="318"/>
      <c r="HGR18" s="318"/>
      <c r="HGS18" s="318"/>
      <c r="HGT18" s="318"/>
      <c r="HGU18" s="318"/>
      <c r="HGV18" s="318"/>
      <c r="HGW18" s="318"/>
      <c r="HGX18" s="318"/>
      <c r="HGY18" s="318"/>
      <c r="HGZ18" s="318"/>
      <c r="HHA18" s="318"/>
      <c r="HHB18" s="318"/>
      <c r="HHC18" s="318"/>
      <c r="HHD18" s="318"/>
      <c r="HHE18" s="318"/>
      <c r="HHF18" s="318"/>
      <c r="HHG18" s="318"/>
      <c r="HHH18" s="318"/>
      <c r="HHI18" s="318"/>
      <c r="HHJ18" s="318"/>
      <c r="HHK18" s="318"/>
      <c r="HHL18" s="318"/>
      <c r="HHM18" s="318"/>
      <c r="HHN18" s="318"/>
      <c r="HHO18" s="318"/>
      <c r="HHP18" s="318"/>
      <c r="HHQ18" s="318"/>
      <c r="HHR18" s="318"/>
      <c r="HHS18" s="318"/>
      <c r="HHT18" s="318"/>
      <c r="HHU18" s="318"/>
      <c r="HHV18" s="318"/>
      <c r="HHW18" s="318"/>
      <c r="HHX18" s="318"/>
      <c r="HHY18" s="318"/>
      <c r="HHZ18" s="318"/>
      <c r="HIA18" s="318"/>
      <c r="HIB18" s="318"/>
      <c r="HIC18" s="318"/>
      <c r="HID18" s="318"/>
      <c r="HIE18" s="318"/>
      <c r="HIF18" s="318"/>
      <c r="HIG18" s="318"/>
      <c r="HIH18" s="318"/>
      <c r="HII18" s="318"/>
      <c r="HIJ18" s="318"/>
      <c r="HIK18" s="318"/>
      <c r="HIL18" s="318"/>
      <c r="HIM18" s="318"/>
      <c r="HIN18" s="318"/>
      <c r="HIO18" s="318"/>
      <c r="HIP18" s="318"/>
      <c r="HIQ18" s="318"/>
      <c r="HIR18" s="318"/>
      <c r="HIS18" s="318"/>
      <c r="HIT18" s="318"/>
      <c r="HIU18" s="318"/>
      <c r="HIV18" s="318"/>
      <c r="HIW18" s="318"/>
      <c r="HIX18" s="318"/>
      <c r="HIY18" s="318"/>
      <c r="HIZ18" s="318"/>
      <c r="HJA18" s="318"/>
      <c r="HJB18" s="318"/>
      <c r="HJC18" s="318"/>
      <c r="HJD18" s="318"/>
      <c r="HJE18" s="318"/>
      <c r="HJF18" s="318"/>
      <c r="HJG18" s="318"/>
      <c r="HJH18" s="318"/>
      <c r="HJI18" s="318"/>
      <c r="HJJ18" s="318"/>
      <c r="HJK18" s="318"/>
      <c r="HJL18" s="318"/>
      <c r="HJM18" s="318"/>
      <c r="HJN18" s="318"/>
      <c r="HJO18" s="318"/>
      <c r="HJP18" s="318"/>
      <c r="HJQ18" s="318"/>
      <c r="HJR18" s="318"/>
      <c r="HJS18" s="318"/>
      <c r="HJT18" s="318"/>
      <c r="HJU18" s="318"/>
      <c r="HJV18" s="318"/>
      <c r="HJW18" s="318"/>
      <c r="HJX18" s="318"/>
      <c r="HJY18" s="318"/>
      <c r="HJZ18" s="318"/>
      <c r="HKA18" s="318"/>
      <c r="HKB18" s="318"/>
      <c r="HKC18" s="318"/>
      <c r="HKD18" s="318"/>
      <c r="HKE18" s="318"/>
      <c r="HKF18" s="318"/>
      <c r="HKG18" s="318"/>
      <c r="HKH18" s="318"/>
      <c r="HKI18" s="318"/>
      <c r="HKJ18" s="318"/>
      <c r="HKK18" s="318"/>
      <c r="HKL18" s="318"/>
      <c r="HKM18" s="318"/>
      <c r="HKN18" s="318"/>
      <c r="HKO18" s="318"/>
      <c r="HKP18" s="318"/>
      <c r="HKQ18" s="318"/>
      <c r="HKR18" s="318"/>
      <c r="HKS18" s="318"/>
      <c r="HKT18" s="318"/>
      <c r="HKU18" s="318"/>
      <c r="HKV18" s="318"/>
      <c r="HKW18" s="318"/>
      <c r="HKX18" s="318"/>
      <c r="HKY18" s="318"/>
      <c r="HKZ18" s="318"/>
      <c r="HLA18" s="318"/>
      <c r="HLB18" s="318"/>
      <c r="HLC18" s="318"/>
      <c r="HLD18" s="318"/>
      <c r="HLE18" s="318"/>
      <c r="HLF18" s="318"/>
      <c r="HLG18" s="318"/>
      <c r="HLH18" s="318"/>
      <c r="HLI18" s="318"/>
      <c r="HLJ18" s="318"/>
      <c r="HLK18" s="318"/>
      <c r="HLL18" s="318"/>
      <c r="HLM18" s="318"/>
      <c r="HLN18" s="318"/>
      <c r="HLO18" s="318"/>
      <c r="HLP18" s="318"/>
      <c r="HLQ18" s="318"/>
      <c r="HLR18" s="318"/>
      <c r="HLS18" s="318"/>
      <c r="HLT18" s="318"/>
      <c r="HLU18" s="318"/>
      <c r="HLV18" s="318"/>
      <c r="HLW18" s="318"/>
      <c r="HLX18" s="318"/>
      <c r="HLY18" s="318"/>
      <c r="HLZ18" s="318"/>
      <c r="HMA18" s="318"/>
      <c r="HMB18" s="318"/>
      <c r="HMC18" s="318"/>
      <c r="HMD18" s="318"/>
      <c r="HME18" s="318"/>
      <c r="HMF18" s="318"/>
      <c r="HMG18" s="318"/>
      <c r="HMH18" s="318"/>
      <c r="HMI18" s="318"/>
      <c r="HMJ18" s="318"/>
      <c r="HMK18" s="318"/>
      <c r="HML18" s="318"/>
      <c r="HMM18" s="318"/>
      <c r="HMN18" s="318"/>
      <c r="HMO18" s="318"/>
      <c r="HMP18" s="318"/>
      <c r="HMQ18" s="318"/>
      <c r="HMR18" s="318"/>
      <c r="HMS18" s="318"/>
      <c r="HMT18" s="318"/>
      <c r="HMU18" s="318"/>
      <c r="HMV18" s="318"/>
      <c r="HMW18" s="318"/>
      <c r="HMX18" s="318"/>
      <c r="HMY18" s="318"/>
      <c r="HMZ18" s="318"/>
      <c r="HNA18" s="318"/>
      <c r="HNB18" s="318"/>
      <c r="HNC18" s="318"/>
      <c r="HND18" s="318"/>
      <c r="HNE18" s="318"/>
      <c r="HNF18" s="318"/>
      <c r="HNG18" s="318"/>
      <c r="HNH18" s="318"/>
      <c r="HNI18" s="318"/>
      <c r="HNJ18" s="318"/>
      <c r="HNK18" s="318"/>
      <c r="HNL18" s="318"/>
      <c r="HNM18" s="318"/>
      <c r="HNN18" s="318"/>
      <c r="HNO18" s="318"/>
      <c r="HNP18" s="318"/>
      <c r="HNQ18" s="318"/>
      <c r="HNR18" s="318"/>
      <c r="HNS18" s="318"/>
      <c r="HNT18" s="318"/>
      <c r="HNU18" s="318"/>
      <c r="HNV18" s="318"/>
      <c r="HNW18" s="318"/>
      <c r="HNX18" s="318"/>
      <c r="HNY18" s="318"/>
      <c r="HNZ18" s="318"/>
      <c r="HOA18" s="318"/>
      <c r="HOB18" s="318"/>
      <c r="HOC18" s="318"/>
      <c r="HOD18" s="318"/>
      <c r="HOE18" s="318"/>
      <c r="HOF18" s="318"/>
      <c r="HOG18" s="318"/>
      <c r="HOH18" s="318"/>
      <c r="HOI18" s="318"/>
      <c r="HOJ18" s="318"/>
      <c r="HOK18" s="318"/>
      <c r="HOL18" s="318"/>
      <c r="HOM18" s="318"/>
      <c r="HON18" s="318"/>
      <c r="HOO18" s="318"/>
      <c r="HOP18" s="318"/>
      <c r="HOQ18" s="318"/>
      <c r="HOR18" s="318"/>
      <c r="HOS18" s="318"/>
      <c r="HOT18" s="318"/>
      <c r="HOU18" s="318"/>
      <c r="HOV18" s="318"/>
      <c r="HOW18" s="318"/>
      <c r="HOX18" s="318"/>
      <c r="HOY18" s="318"/>
      <c r="HOZ18" s="318"/>
      <c r="HPA18" s="318"/>
      <c r="HPB18" s="318"/>
      <c r="HPC18" s="318"/>
      <c r="HPD18" s="318"/>
      <c r="HPE18" s="318"/>
      <c r="HPF18" s="318"/>
      <c r="HPG18" s="318"/>
      <c r="HPH18" s="318"/>
      <c r="HPI18" s="318"/>
      <c r="HPJ18" s="318"/>
      <c r="HPK18" s="318"/>
      <c r="HPL18" s="318"/>
      <c r="HPM18" s="318"/>
      <c r="HPN18" s="318"/>
      <c r="HPO18" s="318"/>
      <c r="HPP18" s="318"/>
      <c r="HPQ18" s="318"/>
      <c r="HPR18" s="318"/>
      <c r="HPS18" s="318"/>
      <c r="HPT18" s="318"/>
      <c r="HPU18" s="318"/>
      <c r="HPV18" s="318"/>
      <c r="HPW18" s="318"/>
      <c r="HPX18" s="318"/>
      <c r="HPY18" s="318"/>
      <c r="HPZ18" s="318"/>
      <c r="HQA18" s="318"/>
      <c r="HQB18" s="318"/>
      <c r="HQC18" s="318"/>
      <c r="HQD18" s="318"/>
      <c r="HQE18" s="318"/>
      <c r="HQF18" s="318"/>
      <c r="HQG18" s="318"/>
      <c r="HQH18" s="318"/>
      <c r="HQI18" s="318"/>
      <c r="HQJ18" s="318"/>
      <c r="HQK18" s="318"/>
      <c r="HQL18" s="318"/>
      <c r="HQM18" s="318"/>
      <c r="HQN18" s="318"/>
      <c r="HQO18" s="318"/>
      <c r="HQP18" s="318"/>
      <c r="HQQ18" s="318"/>
      <c r="HQR18" s="318"/>
      <c r="HQS18" s="318"/>
      <c r="HQT18" s="318"/>
      <c r="HQU18" s="318"/>
      <c r="HQV18" s="318"/>
      <c r="HQW18" s="318"/>
      <c r="HQX18" s="318"/>
      <c r="HQY18" s="318"/>
      <c r="HQZ18" s="318"/>
      <c r="HRA18" s="318"/>
      <c r="HRB18" s="318"/>
      <c r="HRC18" s="318"/>
      <c r="HRD18" s="318"/>
      <c r="HRE18" s="318"/>
      <c r="HRF18" s="318"/>
      <c r="HRG18" s="318"/>
      <c r="HRH18" s="318"/>
      <c r="HRI18" s="318"/>
      <c r="HRJ18" s="318"/>
      <c r="HRK18" s="318"/>
      <c r="HRL18" s="318"/>
      <c r="HRM18" s="318"/>
      <c r="HRN18" s="318"/>
      <c r="HRO18" s="318"/>
      <c r="HRP18" s="318"/>
      <c r="HRQ18" s="318"/>
      <c r="HRR18" s="318"/>
      <c r="HRS18" s="318"/>
      <c r="HRT18" s="318"/>
      <c r="HRU18" s="318"/>
      <c r="HRV18" s="318"/>
      <c r="HRW18" s="318"/>
      <c r="HRX18" s="318"/>
      <c r="HRY18" s="318"/>
      <c r="HRZ18" s="318"/>
      <c r="HSA18" s="318"/>
      <c r="HSB18" s="318"/>
      <c r="HSC18" s="318"/>
      <c r="HSD18" s="318"/>
      <c r="HSE18" s="318"/>
      <c r="HSF18" s="318"/>
      <c r="HSG18" s="318"/>
      <c r="HSH18" s="318"/>
      <c r="HSI18" s="318"/>
      <c r="HSJ18" s="318"/>
      <c r="HSK18" s="318"/>
      <c r="HSL18" s="318"/>
      <c r="HSM18" s="318"/>
      <c r="HSN18" s="318"/>
      <c r="HSO18" s="318"/>
      <c r="HSP18" s="318"/>
      <c r="HSQ18" s="318"/>
      <c r="HSR18" s="318"/>
      <c r="HSS18" s="318"/>
      <c r="HST18" s="318"/>
      <c r="HSU18" s="318"/>
      <c r="HSV18" s="318"/>
      <c r="HSW18" s="318"/>
      <c r="HSX18" s="318"/>
      <c r="HSY18" s="318"/>
      <c r="HSZ18" s="318"/>
      <c r="HTA18" s="318"/>
      <c r="HTB18" s="318"/>
      <c r="HTC18" s="318"/>
      <c r="HTD18" s="318"/>
      <c r="HTE18" s="318"/>
      <c r="HTF18" s="318"/>
      <c r="HTG18" s="318"/>
      <c r="HTH18" s="318"/>
      <c r="HTI18" s="318"/>
      <c r="HTJ18" s="318"/>
      <c r="HTK18" s="318"/>
      <c r="HTL18" s="318"/>
      <c r="HTM18" s="318"/>
      <c r="HTN18" s="318"/>
      <c r="HTO18" s="318"/>
      <c r="HTP18" s="318"/>
      <c r="HTQ18" s="318"/>
      <c r="HTR18" s="318"/>
      <c r="HTS18" s="318"/>
      <c r="HTT18" s="318"/>
      <c r="HTU18" s="318"/>
      <c r="HTV18" s="318"/>
      <c r="HTW18" s="318"/>
      <c r="HTX18" s="318"/>
      <c r="HTY18" s="318"/>
      <c r="HTZ18" s="318"/>
      <c r="HUA18" s="318"/>
      <c r="HUB18" s="318"/>
      <c r="HUC18" s="318"/>
      <c r="HUD18" s="318"/>
      <c r="HUE18" s="318"/>
      <c r="HUF18" s="318"/>
      <c r="HUG18" s="318"/>
      <c r="HUH18" s="318"/>
      <c r="HUI18" s="318"/>
      <c r="HUJ18" s="318"/>
      <c r="HUK18" s="318"/>
      <c r="HUL18" s="318"/>
      <c r="HUM18" s="318"/>
      <c r="HUN18" s="318"/>
      <c r="HUO18" s="318"/>
      <c r="HUP18" s="318"/>
      <c r="HUQ18" s="318"/>
      <c r="HUR18" s="318"/>
      <c r="HUS18" s="318"/>
      <c r="HUT18" s="318"/>
      <c r="HUU18" s="318"/>
      <c r="HUV18" s="318"/>
      <c r="HUW18" s="318"/>
      <c r="HUX18" s="318"/>
      <c r="HUY18" s="318"/>
      <c r="HUZ18" s="318"/>
      <c r="HVA18" s="318"/>
      <c r="HVB18" s="318"/>
      <c r="HVC18" s="318"/>
      <c r="HVD18" s="318"/>
      <c r="HVE18" s="318"/>
      <c r="HVF18" s="318"/>
      <c r="HVG18" s="318"/>
      <c r="HVH18" s="318"/>
      <c r="HVI18" s="318"/>
      <c r="HVJ18" s="318"/>
      <c r="HVK18" s="318"/>
      <c r="HVL18" s="318"/>
      <c r="HVM18" s="318"/>
      <c r="HVN18" s="318"/>
      <c r="HVO18" s="318"/>
      <c r="HVP18" s="318"/>
      <c r="HVQ18" s="318"/>
      <c r="HVR18" s="318"/>
      <c r="HVS18" s="318"/>
      <c r="HVT18" s="318"/>
      <c r="HVU18" s="318"/>
      <c r="HVV18" s="318"/>
      <c r="HVW18" s="318"/>
      <c r="HVX18" s="318"/>
      <c r="HVY18" s="318"/>
      <c r="HVZ18" s="318"/>
      <c r="HWA18" s="318"/>
      <c r="HWB18" s="318"/>
      <c r="HWC18" s="318"/>
      <c r="HWD18" s="318"/>
      <c r="HWE18" s="318"/>
      <c r="HWF18" s="318"/>
      <c r="HWG18" s="318"/>
      <c r="HWH18" s="318"/>
      <c r="HWI18" s="318"/>
      <c r="HWJ18" s="318"/>
      <c r="HWK18" s="318"/>
      <c r="HWL18" s="318"/>
      <c r="HWM18" s="318"/>
      <c r="HWN18" s="318"/>
      <c r="HWO18" s="318"/>
      <c r="HWP18" s="318"/>
      <c r="HWQ18" s="318"/>
      <c r="HWR18" s="318"/>
      <c r="HWS18" s="318"/>
      <c r="HWT18" s="318"/>
      <c r="HWU18" s="318"/>
      <c r="HWV18" s="318"/>
      <c r="HWW18" s="318"/>
      <c r="HWX18" s="318"/>
      <c r="HWY18" s="318"/>
      <c r="HWZ18" s="318"/>
      <c r="HXA18" s="318"/>
      <c r="HXB18" s="318"/>
      <c r="HXC18" s="318"/>
      <c r="HXD18" s="318"/>
      <c r="HXE18" s="318"/>
      <c r="HXF18" s="318"/>
      <c r="HXG18" s="318"/>
      <c r="HXH18" s="318"/>
      <c r="HXI18" s="318"/>
      <c r="HXJ18" s="318"/>
      <c r="HXK18" s="318"/>
      <c r="HXL18" s="318"/>
      <c r="HXM18" s="318"/>
      <c r="HXN18" s="318"/>
      <c r="HXO18" s="318"/>
      <c r="HXP18" s="318"/>
      <c r="HXQ18" s="318"/>
      <c r="HXR18" s="318"/>
      <c r="HXS18" s="318"/>
      <c r="HXT18" s="318"/>
      <c r="HXU18" s="318"/>
      <c r="HXV18" s="318"/>
      <c r="HXW18" s="318"/>
      <c r="HXX18" s="318"/>
      <c r="HXY18" s="318"/>
      <c r="HXZ18" s="318"/>
      <c r="HYA18" s="318"/>
      <c r="HYB18" s="318"/>
      <c r="HYC18" s="318"/>
      <c r="HYD18" s="318"/>
      <c r="HYE18" s="318"/>
      <c r="HYF18" s="318"/>
      <c r="HYG18" s="318"/>
      <c r="HYH18" s="318"/>
      <c r="HYI18" s="318"/>
      <c r="HYJ18" s="318"/>
      <c r="HYK18" s="318"/>
      <c r="HYL18" s="318"/>
      <c r="HYM18" s="318"/>
      <c r="HYN18" s="318"/>
      <c r="HYO18" s="318"/>
      <c r="HYP18" s="318"/>
      <c r="HYQ18" s="318"/>
      <c r="HYR18" s="318"/>
      <c r="HYS18" s="318"/>
      <c r="HYT18" s="318"/>
      <c r="HYU18" s="318"/>
      <c r="HYV18" s="318"/>
      <c r="HYW18" s="318"/>
      <c r="HYX18" s="318"/>
      <c r="HYY18" s="318"/>
      <c r="HYZ18" s="318"/>
      <c r="HZA18" s="318"/>
      <c r="HZB18" s="318"/>
      <c r="HZC18" s="318"/>
      <c r="HZD18" s="318"/>
      <c r="HZE18" s="318"/>
      <c r="HZF18" s="318"/>
      <c r="HZG18" s="318"/>
      <c r="HZH18" s="318"/>
      <c r="HZI18" s="318"/>
      <c r="HZJ18" s="318"/>
      <c r="HZK18" s="318"/>
      <c r="HZL18" s="318"/>
      <c r="HZM18" s="318"/>
      <c r="HZN18" s="318"/>
      <c r="HZO18" s="318"/>
      <c r="HZP18" s="318"/>
      <c r="HZQ18" s="318"/>
      <c r="HZR18" s="318"/>
      <c r="HZS18" s="318"/>
      <c r="HZT18" s="318"/>
      <c r="HZU18" s="318"/>
      <c r="HZV18" s="318"/>
      <c r="HZW18" s="318"/>
      <c r="HZX18" s="318"/>
      <c r="HZY18" s="318"/>
      <c r="HZZ18" s="318"/>
      <c r="IAA18" s="318"/>
      <c r="IAB18" s="318"/>
      <c r="IAC18" s="318"/>
      <c r="IAD18" s="318"/>
      <c r="IAE18" s="318"/>
      <c r="IAF18" s="318"/>
      <c r="IAG18" s="318"/>
      <c r="IAH18" s="318"/>
      <c r="IAI18" s="318"/>
      <c r="IAJ18" s="318"/>
      <c r="IAK18" s="318"/>
      <c r="IAL18" s="318"/>
      <c r="IAM18" s="318"/>
      <c r="IAN18" s="318"/>
      <c r="IAO18" s="318"/>
      <c r="IAP18" s="318"/>
      <c r="IAQ18" s="318"/>
      <c r="IAR18" s="318"/>
      <c r="IAS18" s="318"/>
      <c r="IAT18" s="318"/>
      <c r="IAU18" s="318"/>
      <c r="IAV18" s="318"/>
      <c r="IAW18" s="318"/>
      <c r="IAX18" s="318"/>
      <c r="IAY18" s="318"/>
      <c r="IAZ18" s="318"/>
      <c r="IBA18" s="318"/>
      <c r="IBB18" s="318"/>
      <c r="IBC18" s="318"/>
      <c r="IBD18" s="318"/>
      <c r="IBE18" s="318"/>
      <c r="IBF18" s="318"/>
      <c r="IBG18" s="318"/>
      <c r="IBH18" s="318"/>
      <c r="IBI18" s="318"/>
      <c r="IBJ18" s="318"/>
      <c r="IBK18" s="318"/>
      <c r="IBL18" s="318"/>
      <c r="IBM18" s="318"/>
      <c r="IBN18" s="318"/>
      <c r="IBO18" s="318"/>
      <c r="IBP18" s="318"/>
      <c r="IBQ18" s="318"/>
      <c r="IBR18" s="318"/>
      <c r="IBS18" s="318"/>
      <c r="IBT18" s="318"/>
      <c r="IBU18" s="318"/>
      <c r="IBV18" s="318"/>
      <c r="IBW18" s="318"/>
      <c r="IBX18" s="318"/>
      <c r="IBY18" s="318"/>
      <c r="IBZ18" s="318"/>
      <c r="ICA18" s="318"/>
      <c r="ICB18" s="318"/>
      <c r="ICC18" s="318"/>
      <c r="ICD18" s="318"/>
      <c r="ICE18" s="318"/>
      <c r="ICF18" s="318"/>
      <c r="ICG18" s="318"/>
      <c r="ICH18" s="318"/>
      <c r="ICI18" s="318"/>
      <c r="ICJ18" s="318"/>
      <c r="ICK18" s="318"/>
      <c r="ICL18" s="318"/>
      <c r="ICM18" s="318"/>
      <c r="ICN18" s="318"/>
      <c r="ICO18" s="318"/>
      <c r="ICP18" s="318"/>
      <c r="ICQ18" s="318"/>
      <c r="ICR18" s="318"/>
      <c r="ICS18" s="318"/>
      <c r="ICT18" s="318"/>
      <c r="ICU18" s="318"/>
      <c r="ICV18" s="318"/>
      <c r="ICW18" s="318"/>
      <c r="ICX18" s="318"/>
      <c r="ICY18" s="318"/>
      <c r="ICZ18" s="318"/>
      <c r="IDA18" s="318"/>
      <c r="IDB18" s="318"/>
      <c r="IDC18" s="318"/>
      <c r="IDD18" s="318"/>
      <c r="IDE18" s="318"/>
      <c r="IDF18" s="318"/>
      <c r="IDG18" s="318"/>
      <c r="IDH18" s="318"/>
      <c r="IDI18" s="318"/>
      <c r="IDJ18" s="318"/>
      <c r="IDK18" s="318"/>
      <c r="IDL18" s="318"/>
      <c r="IDM18" s="318"/>
      <c r="IDN18" s="318"/>
      <c r="IDO18" s="318"/>
      <c r="IDP18" s="318"/>
      <c r="IDQ18" s="318"/>
      <c r="IDR18" s="318"/>
      <c r="IDS18" s="318"/>
      <c r="IDT18" s="318"/>
      <c r="IDU18" s="318"/>
      <c r="IDV18" s="318"/>
      <c r="IDW18" s="318"/>
      <c r="IDX18" s="318"/>
      <c r="IDY18" s="318"/>
      <c r="IDZ18" s="318"/>
      <c r="IEA18" s="318"/>
      <c r="IEB18" s="318"/>
      <c r="IEC18" s="318"/>
      <c r="IED18" s="318"/>
      <c r="IEE18" s="318"/>
      <c r="IEF18" s="318"/>
      <c r="IEG18" s="318"/>
      <c r="IEH18" s="318"/>
      <c r="IEI18" s="318"/>
      <c r="IEJ18" s="318"/>
      <c r="IEK18" s="318"/>
      <c r="IEL18" s="318"/>
      <c r="IEM18" s="318"/>
      <c r="IEN18" s="318"/>
      <c r="IEO18" s="318"/>
      <c r="IEP18" s="318"/>
      <c r="IEQ18" s="318"/>
      <c r="IER18" s="318"/>
      <c r="IES18" s="318"/>
      <c r="IET18" s="318"/>
      <c r="IEU18" s="318"/>
      <c r="IEV18" s="318"/>
      <c r="IEW18" s="318"/>
      <c r="IEX18" s="318"/>
      <c r="IEY18" s="318"/>
      <c r="IEZ18" s="318"/>
      <c r="IFA18" s="318"/>
      <c r="IFB18" s="318"/>
      <c r="IFC18" s="318"/>
      <c r="IFD18" s="318"/>
      <c r="IFE18" s="318"/>
      <c r="IFF18" s="318"/>
      <c r="IFG18" s="318"/>
      <c r="IFH18" s="318"/>
      <c r="IFI18" s="318"/>
      <c r="IFJ18" s="318"/>
      <c r="IFK18" s="318"/>
      <c r="IFL18" s="318"/>
      <c r="IFM18" s="318"/>
      <c r="IFN18" s="318"/>
      <c r="IFO18" s="318"/>
      <c r="IFP18" s="318"/>
      <c r="IFQ18" s="318"/>
      <c r="IFR18" s="318"/>
      <c r="IFS18" s="318"/>
      <c r="IFT18" s="318"/>
      <c r="IFU18" s="318"/>
      <c r="IFV18" s="318"/>
      <c r="IFW18" s="318"/>
      <c r="IFX18" s="318"/>
      <c r="IFY18" s="318"/>
      <c r="IFZ18" s="318"/>
      <c r="IGA18" s="318"/>
      <c r="IGB18" s="318"/>
      <c r="IGC18" s="318"/>
      <c r="IGD18" s="318"/>
      <c r="IGE18" s="318"/>
      <c r="IGF18" s="318"/>
      <c r="IGG18" s="318"/>
      <c r="IGH18" s="318"/>
      <c r="IGI18" s="318"/>
      <c r="IGJ18" s="318"/>
      <c r="IGK18" s="318"/>
      <c r="IGL18" s="318"/>
      <c r="IGM18" s="318"/>
      <c r="IGN18" s="318"/>
      <c r="IGO18" s="318"/>
      <c r="IGP18" s="318"/>
      <c r="IGQ18" s="318"/>
      <c r="IGR18" s="318"/>
      <c r="IGS18" s="318"/>
      <c r="IGT18" s="318"/>
      <c r="IGU18" s="318"/>
      <c r="IGV18" s="318"/>
      <c r="IGW18" s="318"/>
      <c r="IGX18" s="318"/>
      <c r="IGY18" s="318"/>
      <c r="IGZ18" s="318"/>
      <c r="IHA18" s="318"/>
      <c r="IHB18" s="318"/>
      <c r="IHC18" s="318"/>
      <c r="IHD18" s="318"/>
      <c r="IHE18" s="318"/>
      <c r="IHF18" s="318"/>
      <c r="IHG18" s="318"/>
      <c r="IHH18" s="318"/>
      <c r="IHI18" s="318"/>
      <c r="IHJ18" s="318"/>
      <c r="IHK18" s="318"/>
      <c r="IHL18" s="318"/>
      <c r="IHM18" s="318"/>
      <c r="IHN18" s="318"/>
      <c r="IHO18" s="318"/>
      <c r="IHP18" s="318"/>
      <c r="IHQ18" s="318"/>
      <c r="IHR18" s="318"/>
      <c r="IHS18" s="318"/>
      <c r="IHT18" s="318"/>
      <c r="IHU18" s="318"/>
      <c r="IHV18" s="318"/>
      <c r="IHW18" s="318"/>
      <c r="IHX18" s="318"/>
      <c r="IHY18" s="318"/>
      <c r="IHZ18" s="318"/>
      <c r="IIA18" s="318"/>
      <c r="IIB18" s="318"/>
      <c r="IIC18" s="318"/>
      <c r="IID18" s="318"/>
      <c r="IIE18" s="318"/>
      <c r="IIF18" s="318"/>
      <c r="IIG18" s="318"/>
      <c r="IIH18" s="318"/>
      <c r="III18" s="318"/>
      <c r="IIJ18" s="318"/>
      <c r="IIK18" s="318"/>
      <c r="IIL18" s="318"/>
      <c r="IIM18" s="318"/>
      <c r="IIN18" s="318"/>
      <c r="IIO18" s="318"/>
      <c r="IIP18" s="318"/>
      <c r="IIQ18" s="318"/>
      <c r="IIR18" s="318"/>
      <c r="IIS18" s="318"/>
      <c r="IIT18" s="318"/>
      <c r="IIU18" s="318"/>
      <c r="IIV18" s="318"/>
      <c r="IIW18" s="318"/>
      <c r="IIX18" s="318"/>
      <c r="IIY18" s="318"/>
      <c r="IIZ18" s="318"/>
      <c r="IJA18" s="318"/>
      <c r="IJB18" s="318"/>
      <c r="IJC18" s="318"/>
      <c r="IJD18" s="318"/>
      <c r="IJE18" s="318"/>
      <c r="IJF18" s="318"/>
      <c r="IJG18" s="318"/>
      <c r="IJH18" s="318"/>
      <c r="IJI18" s="318"/>
      <c r="IJJ18" s="318"/>
      <c r="IJK18" s="318"/>
      <c r="IJL18" s="318"/>
      <c r="IJM18" s="318"/>
      <c r="IJN18" s="318"/>
      <c r="IJO18" s="318"/>
      <c r="IJP18" s="318"/>
      <c r="IJQ18" s="318"/>
      <c r="IJR18" s="318"/>
      <c r="IJS18" s="318"/>
      <c r="IJT18" s="318"/>
      <c r="IJU18" s="318"/>
      <c r="IJV18" s="318"/>
      <c r="IJW18" s="318"/>
      <c r="IJX18" s="318"/>
      <c r="IJY18" s="318"/>
      <c r="IJZ18" s="318"/>
      <c r="IKA18" s="318"/>
      <c r="IKB18" s="318"/>
      <c r="IKC18" s="318"/>
      <c r="IKD18" s="318"/>
      <c r="IKE18" s="318"/>
      <c r="IKF18" s="318"/>
      <c r="IKG18" s="318"/>
      <c r="IKH18" s="318"/>
      <c r="IKI18" s="318"/>
      <c r="IKJ18" s="318"/>
      <c r="IKK18" s="318"/>
      <c r="IKL18" s="318"/>
      <c r="IKM18" s="318"/>
      <c r="IKN18" s="318"/>
      <c r="IKO18" s="318"/>
      <c r="IKP18" s="318"/>
      <c r="IKQ18" s="318"/>
      <c r="IKR18" s="318"/>
      <c r="IKS18" s="318"/>
      <c r="IKT18" s="318"/>
      <c r="IKU18" s="318"/>
      <c r="IKV18" s="318"/>
      <c r="IKW18" s="318"/>
      <c r="IKX18" s="318"/>
      <c r="IKY18" s="318"/>
      <c r="IKZ18" s="318"/>
      <c r="ILA18" s="318"/>
      <c r="ILB18" s="318"/>
      <c r="ILC18" s="318"/>
      <c r="ILD18" s="318"/>
      <c r="ILE18" s="318"/>
      <c r="ILF18" s="318"/>
      <c r="ILG18" s="318"/>
      <c r="ILH18" s="318"/>
      <c r="ILI18" s="318"/>
      <c r="ILJ18" s="318"/>
      <c r="ILK18" s="318"/>
      <c r="ILL18" s="318"/>
      <c r="ILM18" s="318"/>
      <c r="ILN18" s="318"/>
      <c r="ILO18" s="318"/>
      <c r="ILP18" s="318"/>
      <c r="ILQ18" s="318"/>
      <c r="ILR18" s="318"/>
      <c r="ILS18" s="318"/>
      <c r="ILT18" s="318"/>
      <c r="ILU18" s="318"/>
      <c r="ILV18" s="318"/>
      <c r="ILW18" s="318"/>
      <c r="ILX18" s="318"/>
      <c r="ILY18" s="318"/>
      <c r="ILZ18" s="318"/>
      <c r="IMA18" s="318"/>
      <c r="IMB18" s="318"/>
      <c r="IMC18" s="318"/>
      <c r="IMD18" s="318"/>
      <c r="IME18" s="318"/>
      <c r="IMF18" s="318"/>
      <c r="IMG18" s="318"/>
      <c r="IMH18" s="318"/>
      <c r="IMI18" s="318"/>
      <c r="IMJ18" s="318"/>
      <c r="IMK18" s="318"/>
      <c r="IML18" s="318"/>
      <c r="IMM18" s="318"/>
      <c r="IMN18" s="318"/>
      <c r="IMO18" s="318"/>
      <c r="IMP18" s="318"/>
      <c r="IMQ18" s="318"/>
      <c r="IMR18" s="318"/>
      <c r="IMS18" s="318"/>
      <c r="IMT18" s="318"/>
      <c r="IMU18" s="318"/>
      <c r="IMV18" s="318"/>
      <c r="IMW18" s="318"/>
      <c r="IMX18" s="318"/>
      <c r="IMY18" s="318"/>
      <c r="IMZ18" s="318"/>
      <c r="INA18" s="318"/>
      <c r="INB18" s="318"/>
      <c r="INC18" s="318"/>
      <c r="IND18" s="318"/>
      <c r="INE18" s="318"/>
      <c r="INF18" s="318"/>
      <c r="ING18" s="318"/>
      <c r="INH18" s="318"/>
      <c r="INI18" s="318"/>
      <c r="INJ18" s="318"/>
      <c r="INK18" s="318"/>
      <c r="INL18" s="318"/>
      <c r="INM18" s="318"/>
      <c r="INN18" s="318"/>
      <c r="INO18" s="318"/>
      <c r="INP18" s="318"/>
      <c r="INQ18" s="318"/>
      <c r="INR18" s="318"/>
      <c r="INS18" s="318"/>
      <c r="INT18" s="318"/>
      <c r="INU18" s="318"/>
      <c r="INV18" s="318"/>
      <c r="INW18" s="318"/>
      <c r="INX18" s="318"/>
      <c r="INY18" s="318"/>
      <c r="INZ18" s="318"/>
      <c r="IOA18" s="318"/>
      <c r="IOB18" s="318"/>
      <c r="IOC18" s="318"/>
      <c r="IOD18" s="318"/>
      <c r="IOE18" s="318"/>
      <c r="IOF18" s="318"/>
      <c r="IOG18" s="318"/>
      <c r="IOH18" s="318"/>
      <c r="IOI18" s="318"/>
      <c r="IOJ18" s="318"/>
      <c r="IOK18" s="318"/>
      <c r="IOL18" s="318"/>
      <c r="IOM18" s="318"/>
      <c r="ION18" s="318"/>
      <c r="IOO18" s="318"/>
      <c r="IOP18" s="318"/>
      <c r="IOQ18" s="318"/>
      <c r="IOR18" s="318"/>
      <c r="IOS18" s="318"/>
      <c r="IOT18" s="318"/>
      <c r="IOU18" s="318"/>
      <c r="IOV18" s="318"/>
      <c r="IOW18" s="318"/>
      <c r="IOX18" s="318"/>
      <c r="IOY18" s="318"/>
      <c r="IOZ18" s="318"/>
      <c r="IPA18" s="318"/>
      <c r="IPB18" s="318"/>
      <c r="IPC18" s="318"/>
      <c r="IPD18" s="318"/>
      <c r="IPE18" s="318"/>
      <c r="IPF18" s="318"/>
      <c r="IPG18" s="318"/>
      <c r="IPH18" s="318"/>
      <c r="IPI18" s="318"/>
      <c r="IPJ18" s="318"/>
      <c r="IPK18" s="318"/>
      <c r="IPL18" s="318"/>
      <c r="IPM18" s="318"/>
      <c r="IPN18" s="318"/>
      <c r="IPO18" s="318"/>
      <c r="IPP18" s="318"/>
      <c r="IPQ18" s="318"/>
      <c r="IPR18" s="318"/>
      <c r="IPS18" s="318"/>
      <c r="IPT18" s="318"/>
      <c r="IPU18" s="318"/>
      <c r="IPV18" s="318"/>
      <c r="IPW18" s="318"/>
      <c r="IPX18" s="318"/>
      <c r="IPY18" s="318"/>
      <c r="IPZ18" s="318"/>
      <c r="IQA18" s="318"/>
      <c r="IQB18" s="318"/>
      <c r="IQC18" s="318"/>
      <c r="IQD18" s="318"/>
      <c r="IQE18" s="318"/>
      <c r="IQF18" s="318"/>
      <c r="IQG18" s="318"/>
      <c r="IQH18" s="318"/>
      <c r="IQI18" s="318"/>
      <c r="IQJ18" s="318"/>
      <c r="IQK18" s="318"/>
      <c r="IQL18" s="318"/>
      <c r="IQM18" s="318"/>
      <c r="IQN18" s="318"/>
      <c r="IQO18" s="318"/>
      <c r="IQP18" s="318"/>
      <c r="IQQ18" s="318"/>
      <c r="IQR18" s="318"/>
      <c r="IQS18" s="318"/>
      <c r="IQT18" s="318"/>
      <c r="IQU18" s="318"/>
      <c r="IQV18" s="318"/>
      <c r="IQW18" s="318"/>
      <c r="IQX18" s="318"/>
      <c r="IQY18" s="318"/>
      <c r="IQZ18" s="318"/>
      <c r="IRA18" s="318"/>
      <c r="IRB18" s="318"/>
      <c r="IRC18" s="318"/>
      <c r="IRD18" s="318"/>
      <c r="IRE18" s="318"/>
      <c r="IRF18" s="318"/>
      <c r="IRG18" s="318"/>
      <c r="IRH18" s="318"/>
      <c r="IRI18" s="318"/>
      <c r="IRJ18" s="318"/>
      <c r="IRK18" s="318"/>
      <c r="IRL18" s="318"/>
      <c r="IRM18" s="318"/>
      <c r="IRN18" s="318"/>
      <c r="IRO18" s="318"/>
      <c r="IRP18" s="318"/>
      <c r="IRQ18" s="318"/>
      <c r="IRR18" s="318"/>
      <c r="IRS18" s="318"/>
      <c r="IRT18" s="318"/>
      <c r="IRU18" s="318"/>
      <c r="IRV18" s="318"/>
      <c r="IRW18" s="318"/>
      <c r="IRX18" s="318"/>
      <c r="IRY18" s="318"/>
      <c r="IRZ18" s="318"/>
      <c r="ISA18" s="318"/>
      <c r="ISB18" s="318"/>
      <c r="ISC18" s="318"/>
      <c r="ISD18" s="318"/>
      <c r="ISE18" s="318"/>
      <c r="ISF18" s="318"/>
      <c r="ISG18" s="318"/>
      <c r="ISH18" s="318"/>
      <c r="ISI18" s="318"/>
      <c r="ISJ18" s="318"/>
      <c r="ISK18" s="318"/>
      <c r="ISL18" s="318"/>
      <c r="ISM18" s="318"/>
      <c r="ISN18" s="318"/>
      <c r="ISO18" s="318"/>
      <c r="ISP18" s="318"/>
      <c r="ISQ18" s="318"/>
      <c r="ISR18" s="318"/>
      <c r="ISS18" s="318"/>
      <c r="IST18" s="318"/>
      <c r="ISU18" s="318"/>
      <c r="ISV18" s="318"/>
      <c r="ISW18" s="318"/>
      <c r="ISX18" s="318"/>
      <c r="ISY18" s="318"/>
      <c r="ISZ18" s="318"/>
      <c r="ITA18" s="318"/>
      <c r="ITB18" s="318"/>
      <c r="ITC18" s="318"/>
      <c r="ITD18" s="318"/>
      <c r="ITE18" s="318"/>
      <c r="ITF18" s="318"/>
      <c r="ITG18" s="318"/>
      <c r="ITH18" s="318"/>
      <c r="ITI18" s="318"/>
      <c r="ITJ18" s="318"/>
      <c r="ITK18" s="318"/>
      <c r="ITL18" s="318"/>
      <c r="ITM18" s="318"/>
      <c r="ITN18" s="318"/>
      <c r="ITO18" s="318"/>
      <c r="ITP18" s="318"/>
      <c r="ITQ18" s="318"/>
      <c r="ITR18" s="318"/>
      <c r="ITS18" s="318"/>
      <c r="ITT18" s="318"/>
      <c r="ITU18" s="318"/>
      <c r="ITV18" s="318"/>
      <c r="ITW18" s="318"/>
      <c r="ITX18" s="318"/>
      <c r="ITY18" s="318"/>
      <c r="ITZ18" s="318"/>
      <c r="IUA18" s="318"/>
      <c r="IUB18" s="318"/>
      <c r="IUC18" s="318"/>
      <c r="IUD18" s="318"/>
      <c r="IUE18" s="318"/>
      <c r="IUF18" s="318"/>
      <c r="IUG18" s="318"/>
      <c r="IUH18" s="318"/>
      <c r="IUI18" s="318"/>
      <c r="IUJ18" s="318"/>
      <c r="IUK18" s="318"/>
      <c r="IUL18" s="318"/>
      <c r="IUM18" s="318"/>
      <c r="IUN18" s="318"/>
      <c r="IUO18" s="318"/>
      <c r="IUP18" s="318"/>
      <c r="IUQ18" s="318"/>
      <c r="IUR18" s="318"/>
      <c r="IUS18" s="318"/>
      <c r="IUT18" s="318"/>
      <c r="IUU18" s="318"/>
      <c r="IUV18" s="318"/>
      <c r="IUW18" s="318"/>
      <c r="IUX18" s="318"/>
      <c r="IUY18" s="318"/>
      <c r="IUZ18" s="318"/>
      <c r="IVA18" s="318"/>
      <c r="IVB18" s="318"/>
      <c r="IVC18" s="318"/>
      <c r="IVD18" s="318"/>
      <c r="IVE18" s="318"/>
      <c r="IVF18" s="318"/>
      <c r="IVG18" s="318"/>
      <c r="IVH18" s="318"/>
      <c r="IVI18" s="318"/>
      <c r="IVJ18" s="318"/>
      <c r="IVK18" s="318"/>
      <c r="IVL18" s="318"/>
      <c r="IVM18" s="318"/>
      <c r="IVN18" s="318"/>
      <c r="IVO18" s="318"/>
      <c r="IVP18" s="318"/>
      <c r="IVQ18" s="318"/>
      <c r="IVR18" s="318"/>
      <c r="IVS18" s="318"/>
      <c r="IVT18" s="318"/>
      <c r="IVU18" s="318"/>
      <c r="IVV18" s="318"/>
      <c r="IVW18" s="318"/>
      <c r="IVX18" s="318"/>
      <c r="IVY18" s="318"/>
      <c r="IVZ18" s="318"/>
      <c r="IWA18" s="318"/>
      <c r="IWB18" s="318"/>
      <c r="IWC18" s="318"/>
      <c r="IWD18" s="318"/>
      <c r="IWE18" s="318"/>
      <c r="IWF18" s="318"/>
      <c r="IWG18" s="318"/>
      <c r="IWH18" s="318"/>
      <c r="IWI18" s="318"/>
      <c r="IWJ18" s="318"/>
      <c r="IWK18" s="318"/>
      <c r="IWL18" s="318"/>
      <c r="IWM18" s="318"/>
      <c r="IWN18" s="318"/>
      <c r="IWO18" s="318"/>
      <c r="IWP18" s="318"/>
      <c r="IWQ18" s="318"/>
      <c r="IWR18" s="318"/>
      <c r="IWS18" s="318"/>
      <c r="IWT18" s="318"/>
      <c r="IWU18" s="318"/>
      <c r="IWV18" s="318"/>
      <c r="IWW18" s="318"/>
      <c r="IWX18" s="318"/>
      <c r="IWY18" s="318"/>
      <c r="IWZ18" s="318"/>
      <c r="IXA18" s="318"/>
      <c r="IXB18" s="318"/>
      <c r="IXC18" s="318"/>
      <c r="IXD18" s="318"/>
      <c r="IXE18" s="318"/>
      <c r="IXF18" s="318"/>
      <c r="IXG18" s="318"/>
      <c r="IXH18" s="318"/>
      <c r="IXI18" s="318"/>
      <c r="IXJ18" s="318"/>
      <c r="IXK18" s="318"/>
      <c r="IXL18" s="318"/>
      <c r="IXM18" s="318"/>
      <c r="IXN18" s="318"/>
      <c r="IXO18" s="318"/>
      <c r="IXP18" s="318"/>
      <c r="IXQ18" s="318"/>
      <c r="IXR18" s="318"/>
      <c r="IXS18" s="318"/>
      <c r="IXT18" s="318"/>
      <c r="IXU18" s="318"/>
      <c r="IXV18" s="318"/>
      <c r="IXW18" s="318"/>
      <c r="IXX18" s="318"/>
      <c r="IXY18" s="318"/>
      <c r="IXZ18" s="318"/>
      <c r="IYA18" s="318"/>
      <c r="IYB18" s="318"/>
      <c r="IYC18" s="318"/>
      <c r="IYD18" s="318"/>
      <c r="IYE18" s="318"/>
      <c r="IYF18" s="318"/>
      <c r="IYG18" s="318"/>
      <c r="IYH18" s="318"/>
      <c r="IYI18" s="318"/>
      <c r="IYJ18" s="318"/>
      <c r="IYK18" s="318"/>
      <c r="IYL18" s="318"/>
      <c r="IYM18" s="318"/>
      <c r="IYN18" s="318"/>
      <c r="IYO18" s="318"/>
      <c r="IYP18" s="318"/>
      <c r="IYQ18" s="318"/>
      <c r="IYR18" s="318"/>
      <c r="IYS18" s="318"/>
      <c r="IYT18" s="318"/>
      <c r="IYU18" s="318"/>
      <c r="IYV18" s="318"/>
      <c r="IYW18" s="318"/>
      <c r="IYX18" s="318"/>
      <c r="IYY18" s="318"/>
      <c r="IYZ18" s="318"/>
      <c r="IZA18" s="318"/>
      <c r="IZB18" s="318"/>
      <c r="IZC18" s="318"/>
      <c r="IZD18" s="318"/>
      <c r="IZE18" s="318"/>
      <c r="IZF18" s="318"/>
      <c r="IZG18" s="318"/>
      <c r="IZH18" s="318"/>
      <c r="IZI18" s="318"/>
      <c r="IZJ18" s="318"/>
      <c r="IZK18" s="318"/>
      <c r="IZL18" s="318"/>
      <c r="IZM18" s="318"/>
      <c r="IZN18" s="318"/>
      <c r="IZO18" s="318"/>
      <c r="IZP18" s="318"/>
      <c r="IZQ18" s="318"/>
      <c r="IZR18" s="318"/>
      <c r="IZS18" s="318"/>
      <c r="IZT18" s="318"/>
      <c r="IZU18" s="318"/>
      <c r="IZV18" s="318"/>
      <c r="IZW18" s="318"/>
      <c r="IZX18" s="318"/>
      <c r="IZY18" s="318"/>
      <c r="IZZ18" s="318"/>
      <c r="JAA18" s="318"/>
      <c r="JAB18" s="318"/>
      <c r="JAC18" s="318"/>
      <c r="JAD18" s="318"/>
      <c r="JAE18" s="318"/>
      <c r="JAF18" s="318"/>
      <c r="JAG18" s="318"/>
      <c r="JAH18" s="318"/>
      <c r="JAI18" s="318"/>
      <c r="JAJ18" s="318"/>
      <c r="JAK18" s="318"/>
      <c r="JAL18" s="318"/>
      <c r="JAM18" s="318"/>
      <c r="JAN18" s="318"/>
      <c r="JAO18" s="318"/>
      <c r="JAP18" s="318"/>
      <c r="JAQ18" s="318"/>
      <c r="JAR18" s="318"/>
      <c r="JAS18" s="318"/>
      <c r="JAT18" s="318"/>
      <c r="JAU18" s="318"/>
      <c r="JAV18" s="318"/>
      <c r="JAW18" s="318"/>
      <c r="JAX18" s="318"/>
      <c r="JAY18" s="318"/>
      <c r="JAZ18" s="318"/>
      <c r="JBA18" s="318"/>
      <c r="JBB18" s="318"/>
      <c r="JBC18" s="318"/>
      <c r="JBD18" s="318"/>
      <c r="JBE18" s="318"/>
      <c r="JBF18" s="318"/>
      <c r="JBG18" s="318"/>
      <c r="JBH18" s="318"/>
      <c r="JBI18" s="318"/>
      <c r="JBJ18" s="318"/>
      <c r="JBK18" s="318"/>
      <c r="JBL18" s="318"/>
      <c r="JBM18" s="318"/>
      <c r="JBN18" s="318"/>
      <c r="JBO18" s="318"/>
      <c r="JBP18" s="318"/>
      <c r="JBQ18" s="318"/>
      <c r="JBR18" s="318"/>
      <c r="JBS18" s="318"/>
      <c r="JBT18" s="318"/>
      <c r="JBU18" s="318"/>
      <c r="JBV18" s="318"/>
      <c r="JBW18" s="318"/>
      <c r="JBX18" s="318"/>
      <c r="JBY18" s="318"/>
      <c r="JBZ18" s="318"/>
      <c r="JCA18" s="318"/>
      <c r="JCB18" s="318"/>
      <c r="JCC18" s="318"/>
      <c r="JCD18" s="318"/>
      <c r="JCE18" s="318"/>
      <c r="JCF18" s="318"/>
      <c r="JCG18" s="318"/>
      <c r="JCH18" s="318"/>
      <c r="JCI18" s="318"/>
      <c r="JCJ18" s="318"/>
      <c r="JCK18" s="318"/>
      <c r="JCL18" s="318"/>
      <c r="JCM18" s="318"/>
      <c r="JCN18" s="318"/>
      <c r="JCO18" s="318"/>
      <c r="JCP18" s="318"/>
      <c r="JCQ18" s="318"/>
      <c r="JCR18" s="318"/>
      <c r="JCS18" s="318"/>
      <c r="JCT18" s="318"/>
      <c r="JCU18" s="318"/>
      <c r="JCV18" s="318"/>
      <c r="JCW18" s="318"/>
      <c r="JCX18" s="318"/>
      <c r="JCY18" s="318"/>
      <c r="JCZ18" s="318"/>
      <c r="JDA18" s="318"/>
      <c r="JDB18" s="318"/>
      <c r="JDC18" s="318"/>
      <c r="JDD18" s="318"/>
      <c r="JDE18" s="318"/>
      <c r="JDF18" s="318"/>
      <c r="JDG18" s="318"/>
      <c r="JDH18" s="318"/>
      <c r="JDI18" s="318"/>
      <c r="JDJ18" s="318"/>
      <c r="JDK18" s="318"/>
      <c r="JDL18" s="318"/>
      <c r="JDM18" s="318"/>
      <c r="JDN18" s="318"/>
      <c r="JDO18" s="318"/>
      <c r="JDP18" s="318"/>
      <c r="JDQ18" s="318"/>
      <c r="JDR18" s="318"/>
      <c r="JDS18" s="318"/>
      <c r="JDT18" s="318"/>
      <c r="JDU18" s="318"/>
      <c r="JDV18" s="318"/>
      <c r="JDW18" s="318"/>
      <c r="JDX18" s="318"/>
      <c r="JDY18" s="318"/>
      <c r="JDZ18" s="318"/>
      <c r="JEA18" s="318"/>
      <c r="JEB18" s="318"/>
      <c r="JEC18" s="318"/>
      <c r="JED18" s="318"/>
      <c r="JEE18" s="318"/>
      <c r="JEF18" s="318"/>
      <c r="JEG18" s="318"/>
      <c r="JEH18" s="318"/>
      <c r="JEI18" s="318"/>
      <c r="JEJ18" s="318"/>
      <c r="JEK18" s="318"/>
      <c r="JEL18" s="318"/>
      <c r="JEM18" s="318"/>
      <c r="JEN18" s="318"/>
      <c r="JEO18" s="318"/>
      <c r="JEP18" s="318"/>
      <c r="JEQ18" s="318"/>
      <c r="JER18" s="318"/>
      <c r="JES18" s="318"/>
      <c r="JET18" s="318"/>
      <c r="JEU18" s="318"/>
      <c r="JEV18" s="318"/>
      <c r="JEW18" s="318"/>
      <c r="JEX18" s="318"/>
      <c r="JEY18" s="318"/>
      <c r="JEZ18" s="318"/>
      <c r="JFA18" s="318"/>
      <c r="JFB18" s="318"/>
      <c r="JFC18" s="318"/>
      <c r="JFD18" s="318"/>
      <c r="JFE18" s="318"/>
      <c r="JFF18" s="318"/>
      <c r="JFG18" s="318"/>
      <c r="JFH18" s="318"/>
      <c r="JFI18" s="318"/>
      <c r="JFJ18" s="318"/>
      <c r="JFK18" s="318"/>
      <c r="JFL18" s="318"/>
      <c r="JFM18" s="318"/>
      <c r="JFN18" s="318"/>
      <c r="JFO18" s="318"/>
      <c r="JFP18" s="318"/>
      <c r="JFQ18" s="318"/>
      <c r="JFR18" s="318"/>
      <c r="JFS18" s="318"/>
      <c r="JFT18" s="318"/>
      <c r="JFU18" s="318"/>
      <c r="JFV18" s="318"/>
      <c r="JFW18" s="318"/>
      <c r="JFX18" s="318"/>
      <c r="JFY18" s="318"/>
      <c r="JFZ18" s="318"/>
      <c r="JGA18" s="318"/>
      <c r="JGB18" s="318"/>
      <c r="JGC18" s="318"/>
      <c r="JGD18" s="318"/>
      <c r="JGE18" s="318"/>
      <c r="JGF18" s="318"/>
      <c r="JGG18" s="318"/>
      <c r="JGH18" s="318"/>
      <c r="JGI18" s="318"/>
      <c r="JGJ18" s="318"/>
      <c r="JGK18" s="318"/>
      <c r="JGL18" s="318"/>
      <c r="JGM18" s="318"/>
      <c r="JGN18" s="318"/>
      <c r="JGO18" s="318"/>
      <c r="JGP18" s="318"/>
      <c r="JGQ18" s="318"/>
      <c r="JGR18" s="318"/>
      <c r="JGS18" s="318"/>
      <c r="JGT18" s="318"/>
      <c r="JGU18" s="318"/>
      <c r="JGV18" s="318"/>
      <c r="JGW18" s="318"/>
      <c r="JGX18" s="318"/>
      <c r="JGY18" s="318"/>
      <c r="JGZ18" s="318"/>
      <c r="JHA18" s="318"/>
      <c r="JHB18" s="318"/>
      <c r="JHC18" s="318"/>
      <c r="JHD18" s="318"/>
      <c r="JHE18" s="318"/>
      <c r="JHF18" s="318"/>
      <c r="JHG18" s="318"/>
      <c r="JHH18" s="318"/>
      <c r="JHI18" s="318"/>
      <c r="JHJ18" s="318"/>
      <c r="JHK18" s="318"/>
      <c r="JHL18" s="318"/>
      <c r="JHM18" s="318"/>
      <c r="JHN18" s="318"/>
      <c r="JHO18" s="318"/>
      <c r="JHP18" s="318"/>
      <c r="JHQ18" s="318"/>
      <c r="JHR18" s="318"/>
      <c r="JHS18" s="318"/>
      <c r="JHT18" s="318"/>
      <c r="JHU18" s="318"/>
      <c r="JHV18" s="318"/>
      <c r="JHW18" s="318"/>
      <c r="JHX18" s="318"/>
      <c r="JHY18" s="318"/>
      <c r="JHZ18" s="318"/>
      <c r="JIA18" s="318"/>
      <c r="JIB18" s="318"/>
      <c r="JIC18" s="318"/>
      <c r="JID18" s="318"/>
      <c r="JIE18" s="318"/>
      <c r="JIF18" s="318"/>
      <c r="JIG18" s="318"/>
      <c r="JIH18" s="318"/>
      <c r="JII18" s="318"/>
      <c r="JIJ18" s="318"/>
      <c r="JIK18" s="318"/>
      <c r="JIL18" s="318"/>
      <c r="JIM18" s="318"/>
      <c r="JIN18" s="318"/>
      <c r="JIO18" s="318"/>
      <c r="JIP18" s="318"/>
      <c r="JIQ18" s="318"/>
      <c r="JIR18" s="318"/>
      <c r="JIS18" s="318"/>
      <c r="JIT18" s="318"/>
      <c r="JIU18" s="318"/>
      <c r="JIV18" s="318"/>
      <c r="JIW18" s="318"/>
      <c r="JIX18" s="318"/>
      <c r="JIY18" s="318"/>
      <c r="JIZ18" s="318"/>
      <c r="JJA18" s="318"/>
      <c r="JJB18" s="318"/>
      <c r="JJC18" s="318"/>
      <c r="JJD18" s="318"/>
      <c r="JJE18" s="318"/>
      <c r="JJF18" s="318"/>
      <c r="JJG18" s="318"/>
      <c r="JJH18" s="318"/>
      <c r="JJI18" s="318"/>
      <c r="JJJ18" s="318"/>
      <c r="JJK18" s="318"/>
      <c r="JJL18" s="318"/>
      <c r="JJM18" s="318"/>
      <c r="JJN18" s="318"/>
      <c r="JJO18" s="318"/>
      <c r="JJP18" s="318"/>
      <c r="JJQ18" s="318"/>
      <c r="JJR18" s="318"/>
      <c r="JJS18" s="318"/>
      <c r="JJT18" s="318"/>
      <c r="JJU18" s="318"/>
      <c r="JJV18" s="318"/>
      <c r="JJW18" s="318"/>
      <c r="JJX18" s="318"/>
      <c r="JJY18" s="318"/>
      <c r="JJZ18" s="318"/>
      <c r="JKA18" s="318"/>
      <c r="JKB18" s="318"/>
      <c r="JKC18" s="318"/>
      <c r="JKD18" s="318"/>
      <c r="JKE18" s="318"/>
      <c r="JKF18" s="318"/>
      <c r="JKG18" s="318"/>
      <c r="JKH18" s="318"/>
      <c r="JKI18" s="318"/>
      <c r="JKJ18" s="318"/>
      <c r="JKK18" s="318"/>
      <c r="JKL18" s="318"/>
      <c r="JKM18" s="318"/>
      <c r="JKN18" s="318"/>
      <c r="JKO18" s="318"/>
      <c r="JKP18" s="318"/>
      <c r="JKQ18" s="318"/>
      <c r="JKR18" s="318"/>
      <c r="JKS18" s="318"/>
      <c r="JKT18" s="318"/>
      <c r="JKU18" s="318"/>
      <c r="JKV18" s="318"/>
      <c r="JKW18" s="318"/>
      <c r="JKX18" s="318"/>
      <c r="JKY18" s="318"/>
      <c r="JKZ18" s="318"/>
      <c r="JLA18" s="318"/>
      <c r="JLB18" s="318"/>
      <c r="JLC18" s="318"/>
      <c r="JLD18" s="318"/>
      <c r="JLE18" s="318"/>
      <c r="JLF18" s="318"/>
      <c r="JLG18" s="318"/>
      <c r="JLH18" s="318"/>
      <c r="JLI18" s="318"/>
      <c r="JLJ18" s="318"/>
      <c r="JLK18" s="318"/>
      <c r="JLL18" s="318"/>
      <c r="JLM18" s="318"/>
      <c r="JLN18" s="318"/>
      <c r="JLO18" s="318"/>
      <c r="JLP18" s="318"/>
      <c r="JLQ18" s="318"/>
      <c r="JLR18" s="318"/>
      <c r="JLS18" s="318"/>
      <c r="JLT18" s="318"/>
      <c r="JLU18" s="318"/>
      <c r="JLV18" s="318"/>
      <c r="JLW18" s="318"/>
      <c r="JLX18" s="318"/>
      <c r="JLY18" s="318"/>
      <c r="JLZ18" s="318"/>
      <c r="JMA18" s="318"/>
      <c r="JMB18" s="318"/>
      <c r="JMC18" s="318"/>
      <c r="JMD18" s="318"/>
      <c r="JME18" s="318"/>
      <c r="JMF18" s="318"/>
      <c r="JMG18" s="318"/>
      <c r="JMH18" s="318"/>
      <c r="JMI18" s="318"/>
      <c r="JMJ18" s="318"/>
      <c r="JMK18" s="318"/>
      <c r="JML18" s="318"/>
      <c r="JMM18" s="318"/>
      <c r="JMN18" s="318"/>
      <c r="JMO18" s="318"/>
      <c r="JMP18" s="318"/>
      <c r="JMQ18" s="318"/>
      <c r="JMR18" s="318"/>
      <c r="JMS18" s="318"/>
      <c r="JMT18" s="318"/>
      <c r="JMU18" s="318"/>
      <c r="JMV18" s="318"/>
      <c r="JMW18" s="318"/>
      <c r="JMX18" s="318"/>
      <c r="JMY18" s="318"/>
      <c r="JMZ18" s="318"/>
      <c r="JNA18" s="318"/>
      <c r="JNB18" s="318"/>
      <c r="JNC18" s="318"/>
      <c r="JND18" s="318"/>
      <c r="JNE18" s="318"/>
      <c r="JNF18" s="318"/>
      <c r="JNG18" s="318"/>
      <c r="JNH18" s="318"/>
      <c r="JNI18" s="318"/>
      <c r="JNJ18" s="318"/>
      <c r="JNK18" s="318"/>
      <c r="JNL18" s="318"/>
      <c r="JNM18" s="318"/>
      <c r="JNN18" s="318"/>
      <c r="JNO18" s="318"/>
      <c r="JNP18" s="318"/>
      <c r="JNQ18" s="318"/>
      <c r="JNR18" s="318"/>
      <c r="JNS18" s="318"/>
      <c r="JNT18" s="318"/>
      <c r="JNU18" s="318"/>
      <c r="JNV18" s="318"/>
      <c r="JNW18" s="318"/>
      <c r="JNX18" s="318"/>
      <c r="JNY18" s="318"/>
      <c r="JNZ18" s="318"/>
      <c r="JOA18" s="318"/>
      <c r="JOB18" s="318"/>
      <c r="JOC18" s="318"/>
      <c r="JOD18" s="318"/>
      <c r="JOE18" s="318"/>
      <c r="JOF18" s="318"/>
      <c r="JOG18" s="318"/>
      <c r="JOH18" s="318"/>
      <c r="JOI18" s="318"/>
      <c r="JOJ18" s="318"/>
      <c r="JOK18" s="318"/>
      <c r="JOL18" s="318"/>
      <c r="JOM18" s="318"/>
      <c r="JON18" s="318"/>
      <c r="JOO18" s="318"/>
      <c r="JOP18" s="318"/>
      <c r="JOQ18" s="318"/>
      <c r="JOR18" s="318"/>
      <c r="JOS18" s="318"/>
      <c r="JOT18" s="318"/>
      <c r="JOU18" s="318"/>
      <c r="JOV18" s="318"/>
      <c r="JOW18" s="318"/>
      <c r="JOX18" s="318"/>
      <c r="JOY18" s="318"/>
      <c r="JOZ18" s="318"/>
      <c r="JPA18" s="318"/>
      <c r="JPB18" s="318"/>
      <c r="JPC18" s="318"/>
      <c r="JPD18" s="318"/>
      <c r="JPE18" s="318"/>
      <c r="JPF18" s="318"/>
      <c r="JPG18" s="318"/>
      <c r="JPH18" s="318"/>
      <c r="JPI18" s="318"/>
      <c r="JPJ18" s="318"/>
      <c r="JPK18" s="318"/>
      <c r="JPL18" s="318"/>
      <c r="JPM18" s="318"/>
      <c r="JPN18" s="318"/>
      <c r="JPO18" s="318"/>
      <c r="JPP18" s="318"/>
      <c r="JPQ18" s="318"/>
      <c r="JPR18" s="318"/>
      <c r="JPS18" s="318"/>
      <c r="JPT18" s="318"/>
      <c r="JPU18" s="318"/>
      <c r="JPV18" s="318"/>
      <c r="JPW18" s="318"/>
      <c r="JPX18" s="318"/>
      <c r="JPY18" s="318"/>
      <c r="JPZ18" s="318"/>
      <c r="JQA18" s="318"/>
      <c r="JQB18" s="318"/>
      <c r="JQC18" s="318"/>
      <c r="JQD18" s="318"/>
      <c r="JQE18" s="318"/>
      <c r="JQF18" s="318"/>
      <c r="JQG18" s="318"/>
      <c r="JQH18" s="318"/>
      <c r="JQI18" s="318"/>
      <c r="JQJ18" s="318"/>
      <c r="JQK18" s="318"/>
      <c r="JQL18" s="318"/>
      <c r="JQM18" s="318"/>
      <c r="JQN18" s="318"/>
      <c r="JQO18" s="318"/>
      <c r="JQP18" s="318"/>
      <c r="JQQ18" s="318"/>
      <c r="JQR18" s="318"/>
      <c r="JQS18" s="318"/>
      <c r="JQT18" s="318"/>
      <c r="JQU18" s="318"/>
      <c r="JQV18" s="318"/>
      <c r="JQW18" s="318"/>
      <c r="JQX18" s="318"/>
      <c r="JQY18" s="318"/>
      <c r="JQZ18" s="318"/>
      <c r="JRA18" s="318"/>
      <c r="JRB18" s="318"/>
      <c r="JRC18" s="318"/>
      <c r="JRD18" s="318"/>
      <c r="JRE18" s="318"/>
      <c r="JRF18" s="318"/>
      <c r="JRG18" s="318"/>
      <c r="JRH18" s="318"/>
      <c r="JRI18" s="318"/>
      <c r="JRJ18" s="318"/>
      <c r="JRK18" s="318"/>
      <c r="JRL18" s="318"/>
      <c r="JRM18" s="318"/>
      <c r="JRN18" s="318"/>
      <c r="JRO18" s="318"/>
      <c r="JRP18" s="318"/>
      <c r="JRQ18" s="318"/>
      <c r="JRR18" s="318"/>
      <c r="JRS18" s="318"/>
      <c r="JRT18" s="318"/>
      <c r="JRU18" s="318"/>
      <c r="JRV18" s="318"/>
      <c r="JRW18" s="318"/>
      <c r="JRX18" s="318"/>
      <c r="JRY18" s="318"/>
      <c r="JRZ18" s="318"/>
      <c r="JSA18" s="318"/>
      <c r="JSB18" s="318"/>
      <c r="JSC18" s="318"/>
      <c r="JSD18" s="318"/>
      <c r="JSE18" s="318"/>
      <c r="JSF18" s="318"/>
      <c r="JSG18" s="318"/>
      <c r="JSH18" s="318"/>
      <c r="JSI18" s="318"/>
      <c r="JSJ18" s="318"/>
      <c r="JSK18" s="318"/>
      <c r="JSL18" s="318"/>
      <c r="JSM18" s="318"/>
      <c r="JSN18" s="318"/>
      <c r="JSO18" s="318"/>
      <c r="JSP18" s="318"/>
      <c r="JSQ18" s="318"/>
      <c r="JSR18" s="318"/>
      <c r="JSS18" s="318"/>
      <c r="JST18" s="318"/>
      <c r="JSU18" s="318"/>
      <c r="JSV18" s="318"/>
      <c r="JSW18" s="318"/>
      <c r="JSX18" s="318"/>
      <c r="JSY18" s="318"/>
      <c r="JSZ18" s="318"/>
      <c r="JTA18" s="318"/>
      <c r="JTB18" s="318"/>
      <c r="JTC18" s="318"/>
      <c r="JTD18" s="318"/>
      <c r="JTE18" s="318"/>
      <c r="JTF18" s="318"/>
      <c r="JTG18" s="318"/>
      <c r="JTH18" s="318"/>
      <c r="JTI18" s="318"/>
      <c r="JTJ18" s="318"/>
      <c r="JTK18" s="318"/>
      <c r="JTL18" s="318"/>
      <c r="JTM18" s="318"/>
      <c r="JTN18" s="318"/>
      <c r="JTO18" s="318"/>
      <c r="JTP18" s="318"/>
      <c r="JTQ18" s="318"/>
      <c r="JTR18" s="318"/>
      <c r="JTS18" s="318"/>
      <c r="JTT18" s="318"/>
      <c r="JTU18" s="318"/>
      <c r="JTV18" s="318"/>
      <c r="JTW18" s="318"/>
      <c r="JTX18" s="318"/>
      <c r="JTY18" s="318"/>
      <c r="JTZ18" s="318"/>
      <c r="JUA18" s="318"/>
      <c r="JUB18" s="318"/>
      <c r="JUC18" s="318"/>
      <c r="JUD18" s="318"/>
      <c r="JUE18" s="318"/>
      <c r="JUF18" s="318"/>
      <c r="JUG18" s="318"/>
      <c r="JUH18" s="318"/>
      <c r="JUI18" s="318"/>
      <c r="JUJ18" s="318"/>
      <c r="JUK18" s="318"/>
      <c r="JUL18" s="318"/>
      <c r="JUM18" s="318"/>
      <c r="JUN18" s="318"/>
      <c r="JUO18" s="318"/>
      <c r="JUP18" s="318"/>
      <c r="JUQ18" s="318"/>
      <c r="JUR18" s="318"/>
      <c r="JUS18" s="318"/>
      <c r="JUT18" s="318"/>
      <c r="JUU18" s="318"/>
      <c r="JUV18" s="318"/>
      <c r="JUW18" s="318"/>
      <c r="JUX18" s="318"/>
      <c r="JUY18" s="318"/>
      <c r="JUZ18" s="318"/>
      <c r="JVA18" s="318"/>
      <c r="JVB18" s="318"/>
      <c r="JVC18" s="318"/>
      <c r="JVD18" s="318"/>
      <c r="JVE18" s="318"/>
      <c r="JVF18" s="318"/>
      <c r="JVG18" s="318"/>
      <c r="JVH18" s="318"/>
      <c r="JVI18" s="318"/>
      <c r="JVJ18" s="318"/>
      <c r="JVK18" s="318"/>
      <c r="JVL18" s="318"/>
      <c r="JVM18" s="318"/>
      <c r="JVN18" s="318"/>
      <c r="JVO18" s="318"/>
      <c r="JVP18" s="318"/>
      <c r="JVQ18" s="318"/>
      <c r="JVR18" s="318"/>
      <c r="JVS18" s="318"/>
      <c r="JVT18" s="318"/>
      <c r="JVU18" s="318"/>
      <c r="JVV18" s="318"/>
      <c r="JVW18" s="318"/>
      <c r="JVX18" s="318"/>
      <c r="JVY18" s="318"/>
      <c r="JVZ18" s="318"/>
      <c r="JWA18" s="318"/>
      <c r="JWB18" s="318"/>
      <c r="JWC18" s="318"/>
      <c r="JWD18" s="318"/>
      <c r="JWE18" s="318"/>
      <c r="JWF18" s="318"/>
      <c r="JWG18" s="318"/>
      <c r="JWH18" s="318"/>
      <c r="JWI18" s="318"/>
      <c r="JWJ18" s="318"/>
      <c r="JWK18" s="318"/>
      <c r="JWL18" s="318"/>
      <c r="JWM18" s="318"/>
      <c r="JWN18" s="318"/>
      <c r="JWO18" s="318"/>
      <c r="JWP18" s="318"/>
      <c r="JWQ18" s="318"/>
      <c r="JWR18" s="318"/>
      <c r="JWS18" s="318"/>
      <c r="JWT18" s="318"/>
      <c r="JWU18" s="318"/>
      <c r="JWV18" s="318"/>
      <c r="JWW18" s="318"/>
      <c r="JWX18" s="318"/>
      <c r="JWY18" s="318"/>
      <c r="JWZ18" s="318"/>
      <c r="JXA18" s="318"/>
      <c r="JXB18" s="318"/>
      <c r="JXC18" s="318"/>
      <c r="JXD18" s="318"/>
      <c r="JXE18" s="318"/>
      <c r="JXF18" s="318"/>
      <c r="JXG18" s="318"/>
      <c r="JXH18" s="318"/>
      <c r="JXI18" s="318"/>
      <c r="JXJ18" s="318"/>
      <c r="JXK18" s="318"/>
      <c r="JXL18" s="318"/>
      <c r="JXM18" s="318"/>
      <c r="JXN18" s="318"/>
      <c r="JXO18" s="318"/>
      <c r="JXP18" s="318"/>
      <c r="JXQ18" s="318"/>
      <c r="JXR18" s="318"/>
      <c r="JXS18" s="318"/>
      <c r="JXT18" s="318"/>
      <c r="JXU18" s="318"/>
      <c r="JXV18" s="318"/>
      <c r="JXW18" s="318"/>
      <c r="JXX18" s="318"/>
      <c r="JXY18" s="318"/>
      <c r="JXZ18" s="318"/>
      <c r="JYA18" s="318"/>
      <c r="JYB18" s="318"/>
      <c r="JYC18" s="318"/>
      <c r="JYD18" s="318"/>
      <c r="JYE18" s="318"/>
      <c r="JYF18" s="318"/>
      <c r="JYG18" s="318"/>
      <c r="JYH18" s="318"/>
      <c r="JYI18" s="318"/>
      <c r="JYJ18" s="318"/>
      <c r="JYK18" s="318"/>
      <c r="JYL18" s="318"/>
      <c r="JYM18" s="318"/>
      <c r="JYN18" s="318"/>
      <c r="JYO18" s="318"/>
      <c r="JYP18" s="318"/>
      <c r="JYQ18" s="318"/>
      <c r="JYR18" s="318"/>
      <c r="JYS18" s="318"/>
      <c r="JYT18" s="318"/>
      <c r="JYU18" s="318"/>
      <c r="JYV18" s="318"/>
      <c r="JYW18" s="318"/>
      <c r="JYX18" s="318"/>
      <c r="JYY18" s="318"/>
      <c r="JYZ18" s="318"/>
      <c r="JZA18" s="318"/>
      <c r="JZB18" s="318"/>
      <c r="JZC18" s="318"/>
      <c r="JZD18" s="318"/>
      <c r="JZE18" s="318"/>
      <c r="JZF18" s="318"/>
      <c r="JZG18" s="318"/>
      <c r="JZH18" s="318"/>
      <c r="JZI18" s="318"/>
      <c r="JZJ18" s="318"/>
      <c r="JZK18" s="318"/>
      <c r="JZL18" s="318"/>
      <c r="JZM18" s="318"/>
      <c r="JZN18" s="318"/>
      <c r="JZO18" s="318"/>
      <c r="JZP18" s="318"/>
      <c r="JZQ18" s="318"/>
      <c r="JZR18" s="318"/>
      <c r="JZS18" s="318"/>
      <c r="JZT18" s="318"/>
      <c r="JZU18" s="318"/>
      <c r="JZV18" s="318"/>
      <c r="JZW18" s="318"/>
      <c r="JZX18" s="318"/>
      <c r="JZY18" s="318"/>
      <c r="JZZ18" s="318"/>
      <c r="KAA18" s="318"/>
      <c r="KAB18" s="318"/>
      <c r="KAC18" s="318"/>
      <c r="KAD18" s="318"/>
      <c r="KAE18" s="318"/>
      <c r="KAF18" s="318"/>
      <c r="KAG18" s="318"/>
      <c r="KAH18" s="318"/>
      <c r="KAI18" s="318"/>
      <c r="KAJ18" s="318"/>
      <c r="KAK18" s="318"/>
      <c r="KAL18" s="318"/>
      <c r="KAM18" s="318"/>
      <c r="KAN18" s="318"/>
      <c r="KAO18" s="318"/>
      <c r="KAP18" s="318"/>
      <c r="KAQ18" s="318"/>
      <c r="KAR18" s="318"/>
      <c r="KAS18" s="318"/>
      <c r="KAT18" s="318"/>
      <c r="KAU18" s="318"/>
      <c r="KAV18" s="318"/>
      <c r="KAW18" s="318"/>
      <c r="KAX18" s="318"/>
      <c r="KAY18" s="318"/>
      <c r="KAZ18" s="318"/>
      <c r="KBA18" s="318"/>
      <c r="KBB18" s="318"/>
      <c r="KBC18" s="318"/>
      <c r="KBD18" s="318"/>
      <c r="KBE18" s="318"/>
      <c r="KBF18" s="318"/>
      <c r="KBG18" s="318"/>
      <c r="KBH18" s="318"/>
      <c r="KBI18" s="318"/>
      <c r="KBJ18" s="318"/>
      <c r="KBK18" s="318"/>
      <c r="KBL18" s="318"/>
      <c r="KBM18" s="318"/>
      <c r="KBN18" s="318"/>
      <c r="KBO18" s="318"/>
      <c r="KBP18" s="318"/>
      <c r="KBQ18" s="318"/>
      <c r="KBR18" s="318"/>
      <c r="KBS18" s="318"/>
      <c r="KBT18" s="318"/>
      <c r="KBU18" s="318"/>
      <c r="KBV18" s="318"/>
      <c r="KBW18" s="318"/>
      <c r="KBX18" s="318"/>
      <c r="KBY18" s="318"/>
      <c r="KBZ18" s="318"/>
      <c r="KCA18" s="318"/>
      <c r="KCB18" s="318"/>
      <c r="KCC18" s="318"/>
      <c r="KCD18" s="318"/>
      <c r="KCE18" s="318"/>
      <c r="KCF18" s="318"/>
      <c r="KCG18" s="318"/>
      <c r="KCH18" s="318"/>
      <c r="KCI18" s="318"/>
      <c r="KCJ18" s="318"/>
      <c r="KCK18" s="318"/>
      <c r="KCL18" s="318"/>
      <c r="KCM18" s="318"/>
      <c r="KCN18" s="318"/>
      <c r="KCO18" s="318"/>
      <c r="KCP18" s="318"/>
      <c r="KCQ18" s="318"/>
      <c r="KCR18" s="318"/>
      <c r="KCS18" s="318"/>
      <c r="KCT18" s="318"/>
      <c r="KCU18" s="318"/>
      <c r="KCV18" s="318"/>
      <c r="KCW18" s="318"/>
      <c r="KCX18" s="318"/>
      <c r="KCY18" s="318"/>
      <c r="KCZ18" s="318"/>
      <c r="KDA18" s="318"/>
      <c r="KDB18" s="318"/>
      <c r="KDC18" s="318"/>
      <c r="KDD18" s="318"/>
      <c r="KDE18" s="318"/>
      <c r="KDF18" s="318"/>
      <c r="KDG18" s="318"/>
      <c r="KDH18" s="318"/>
      <c r="KDI18" s="318"/>
      <c r="KDJ18" s="318"/>
      <c r="KDK18" s="318"/>
      <c r="KDL18" s="318"/>
      <c r="KDM18" s="318"/>
      <c r="KDN18" s="318"/>
      <c r="KDO18" s="318"/>
      <c r="KDP18" s="318"/>
      <c r="KDQ18" s="318"/>
      <c r="KDR18" s="318"/>
      <c r="KDS18" s="318"/>
      <c r="KDT18" s="318"/>
      <c r="KDU18" s="318"/>
      <c r="KDV18" s="318"/>
      <c r="KDW18" s="318"/>
      <c r="KDX18" s="318"/>
      <c r="KDY18" s="318"/>
      <c r="KDZ18" s="318"/>
      <c r="KEA18" s="318"/>
      <c r="KEB18" s="318"/>
      <c r="KEC18" s="318"/>
      <c r="KED18" s="318"/>
      <c r="KEE18" s="318"/>
      <c r="KEF18" s="318"/>
      <c r="KEG18" s="318"/>
      <c r="KEH18" s="318"/>
      <c r="KEI18" s="318"/>
      <c r="KEJ18" s="318"/>
      <c r="KEK18" s="318"/>
      <c r="KEL18" s="318"/>
      <c r="KEM18" s="318"/>
      <c r="KEN18" s="318"/>
      <c r="KEO18" s="318"/>
      <c r="KEP18" s="318"/>
      <c r="KEQ18" s="318"/>
      <c r="KER18" s="318"/>
      <c r="KES18" s="318"/>
      <c r="KET18" s="318"/>
      <c r="KEU18" s="318"/>
      <c r="KEV18" s="318"/>
      <c r="KEW18" s="318"/>
      <c r="KEX18" s="318"/>
      <c r="KEY18" s="318"/>
      <c r="KEZ18" s="318"/>
      <c r="KFA18" s="318"/>
      <c r="KFB18" s="318"/>
      <c r="KFC18" s="318"/>
      <c r="KFD18" s="318"/>
      <c r="KFE18" s="318"/>
      <c r="KFF18" s="318"/>
      <c r="KFG18" s="318"/>
      <c r="KFH18" s="318"/>
      <c r="KFI18" s="318"/>
      <c r="KFJ18" s="318"/>
      <c r="KFK18" s="318"/>
      <c r="KFL18" s="318"/>
      <c r="KFM18" s="318"/>
      <c r="KFN18" s="318"/>
      <c r="KFO18" s="318"/>
      <c r="KFP18" s="318"/>
      <c r="KFQ18" s="318"/>
      <c r="KFR18" s="318"/>
      <c r="KFS18" s="318"/>
      <c r="KFT18" s="318"/>
      <c r="KFU18" s="318"/>
      <c r="KFV18" s="318"/>
      <c r="KFW18" s="318"/>
      <c r="KFX18" s="318"/>
      <c r="KFY18" s="318"/>
      <c r="KFZ18" s="318"/>
      <c r="KGA18" s="318"/>
      <c r="KGB18" s="318"/>
      <c r="KGC18" s="318"/>
      <c r="KGD18" s="318"/>
      <c r="KGE18" s="318"/>
      <c r="KGF18" s="318"/>
      <c r="KGG18" s="318"/>
      <c r="KGH18" s="318"/>
      <c r="KGI18" s="318"/>
      <c r="KGJ18" s="318"/>
      <c r="KGK18" s="318"/>
      <c r="KGL18" s="318"/>
      <c r="KGM18" s="318"/>
      <c r="KGN18" s="318"/>
      <c r="KGO18" s="318"/>
      <c r="KGP18" s="318"/>
      <c r="KGQ18" s="318"/>
      <c r="KGR18" s="318"/>
      <c r="KGS18" s="318"/>
      <c r="KGT18" s="318"/>
      <c r="KGU18" s="318"/>
      <c r="KGV18" s="318"/>
      <c r="KGW18" s="318"/>
      <c r="KGX18" s="318"/>
      <c r="KGY18" s="318"/>
      <c r="KGZ18" s="318"/>
      <c r="KHA18" s="318"/>
      <c r="KHB18" s="318"/>
      <c r="KHC18" s="318"/>
      <c r="KHD18" s="318"/>
      <c r="KHE18" s="318"/>
      <c r="KHF18" s="318"/>
      <c r="KHG18" s="318"/>
      <c r="KHH18" s="318"/>
      <c r="KHI18" s="318"/>
      <c r="KHJ18" s="318"/>
      <c r="KHK18" s="318"/>
      <c r="KHL18" s="318"/>
      <c r="KHM18" s="318"/>
      <c r="KHN18" s="318"/>
      <c r="KHO18" s="318"/>
      <c r="KHP18" s="318"/>
      <c r="KHQ18" s="318"/>
      <c r="KHR18" s="318"/>
      <c r="KHS18" s="318"/>
      <c r="KHT18" s="318"/>
      <c r="KHU18" s="318"/>
      <c r="KHV18" s="318"/>
      <c r="KHW18" s="318"/>
      <c r="KHX18" s="318"/>
      <c r="KHY18" s="318"/>
      <c r="KHZ18" s="318"/>
      <c r="KIA18" s="318"/>
      <c r="KIB18" s="318"/>
      <c r="KIC18" s="318"/>
      <c r="KID18" s="318"/>
      <c r="KIE18" s="318"/>
      <c r="KIF18" s="318"/>
      <c r="KIG18" s="318"/>
      <c r="KIH18" s="318"/>
      <c r="KII18" s="318"/>
      <c r="KIJ18" s="318"/>
      <c r="KIK18" s="318"/>
      <c r="KIL18" s="318"/>
      <c r="KIM18" s="318"/>
      <c r="KIN18" s="318"/>
      <c r="KIO18" s="318"/>
      <c r="KIP18" s="318"/>
      <c r="KIQ18" s="318"/>
      <c r="KIR18" s="318"/>
      <c r="KIS18" s="318"/>
      <c r="KIT18" s="318"/>
      <c r="KIU18" s="318"/>
      <c r="KIV18" s="318"/>
      <c r="KIW18" s="318"/>
      <c r="KIX18" s="318"/>
      <c r="KIY18" s="318"/>
      <c r="KIZ18" s="318"/>
      <c r="KJA18" s="318"/>
      <c r="KJB18" s="318"/>
      <c r="KJC18" s="318"/>
      <c r="KJD18" s="318"/>
      <c r="KJE18" s="318"/>
      <c r="KJF18" s="318"/>
      <c r="KJG18" s="318"/>
      <c r="KJH18" s="318"/>
      <c r="KJI18" s="318"/>
      <c r="KJJ18" s="318"/>
      <c r="KJK18" s="318"/>
      <c r="KJL18" s="318"/>
      <c r="KJM18" s="318"/>
      <c r="KJN18" s="318"/>
      <c r="KJO18" s="318"/>
      <c r="KJP18" s="318"/>
      <c r="KJQ18" s="318"/>
      <c r="KJR18" s="318"/>
      <c r="KJS18" s="318"/>
      <c r="KJT18" s="318"/>
      <c r="KJU18" s="318"/>
      <c r="KJV18" s="318"/>
      <c r="KJW18" s="318"/>
      <c r="KJX18" s="318"/>
      <c r="KJY18" s="318"/>
      <c r="KJZ18" s="318"/>
      <c r="KKA18" s="318"/>
      <c r="KKB18" s="318"/>
      <c r="KKC18" s="318"/>
      <c r="KKD18" s="318"/>
      <c r="KKE18" s="318"/>
      <c r="KKF18" s="318"/>
      <c r="KKG18" s="318"/>
      <c r="KKH18" s="318"/>
      <c r="KKI18" s="318"/>
      <c r="KKJ18" s="318"/>
      <c r="KKK18" s="318"/>
      <c r="KKL18" s="318"/>
      <c r="KKM18" s="318"/>
      <c r="KKN18" s="318"/>
      <c r="KKO18" s="318"/>
      <c r="KKP18" s="318"/>
      <c r="KKQ18" s="318"/>
      <c r="KKR18" s="318"/>
      <c r="KKS18" s="318"/>
      <c r="KKT18" s="318"/>
      <c r="KKU18" s="318"/>
      <c r="KKV18" s="318"/>
      <c r="KKW18" s="318"/>
      <c r="KKX18" s="318"/>
      <c r="KKY18" s="318"/>
      <c r="KKZ18" s="318"/>
      <c r="KLA18" s="318"/>
      <c r="KLB18" s="318"/>
      <c r="KLC18" s="318"/>
      <c r="KLD18" s="318"/>
      <c r="KLE18" s="318"/>
      <c r="KLF18" s="318"/>
      <c r="KLG18" s="318"/>
      <c r="KLH18" s="318"/>
      <c r="KLI18" s="318"/>
      <c r="KLJ18" s="318"/>
      <c r="KLK18" s="318"/>
      <c r="KLL18" s="318"/>
      <c r="KLM18" s="318"/>
      <c r="KLN18" s="318"/>
      <c r="KLO18" s="318"/>
      <c r="KLP18" s="318"/>
      <c r="KLQ18" s="318"/>
      <c r="KLR18" s="318"/>
      <c r="KLS18" s="318"/>
      <c r="KLT18" s="318"/>
      <c r="KLU18" s="318"/>
      <c r="KLV18" s="318"/>
      <c r="KLW18" s="318"/>
      <c r="KLX18" s="318"/>
      <c r="KLY18" s="318"/>
      <c r="KLZ18" s="318"/>
      <c r="KMA18" s="318"/>
      <c r="KMB18" s="318"/>
      <c r="KMC18" s="318"/>
      <c r="KMD18" s="318"/>
      <c r="KME18" s="318"/>
      <c r="KMF18" s="318"/>
      <c r="KMG18" s="318"/>
      <c r="KMH18" s="318"/>
      <c r="KMI18" s="318"/>
      <c r="KMJ18" s="318"/>
      <c r="KMK18" s="318"/>
      <c r="KML18" s="318"/>
      <c r="KMM18" s="318"/>
      <c r="KMN18" s="318"/>
      <c r="KMO18" s="318"/>
      <c r="KMP18" s="318"/>
      <c r="KMQ18" s="318"/>
      <c r="KMR18" s="318"/>
      <c r="KMS18" s="318"/>
      <c r="KMT18" s="318"/>
      <c r="KMU18" s="318"/>
      <c r="KMV18" s="318"/>
      <c r="KMW18" s="318"/>
      <c r="KMX18" s="318"/>
      <c r="KMY18" s="318"/>
      <c r="KMZ18" s="318"/>
      <c r="KNA18" s="318"/>
      <c r="KNB18" s="318"/>
      <c r="KNC18" s="318"/>
      <c r="KND18" s="318"/>
      <c r="KNE18" s="318"/>
      <c r="KNF18" s="318"/>
      <c r="KNG18" s="318"/>
      <c r="KNH18" s="318"/>
      <c r="KNI18" s="318"/>
      <c r="KNJ18" s="318"/>
      <c r="KNK18" s="318"/>
      <c r="KNL18" s="318"/>
      <c r="KNM18" s="318"/>
      <c r="KNN18" s="318"/>
      <c r="KNO18" s="318"/>
      <c r="KNP18" s="318"/>
      <c r="KNQ18" s="318"/>
      <c r="KNR18" s="318"/>
      <c r="KNS18" s="318"/>
      <c r="KNT18" s="318"/>
      <c r="KNU18" s="318"/>
      <c r="KNV18" s="318"/>
      <c r="KNW18" s="318"/>
      <c r="KNX18" s="318"/>
      <c r="KNY18" s="318"/>
      <c r="KNZ18" s="318"/>
      <c r="KOA18" s="318"/>
      <c r="KOB18" s="318"/>
      <c r="KOC18" s="318"/>
      <c r="KOD18" s="318"/>
      <c r="KOE18" s="318"/>
      <c r="KOF18" s="318"/>
      <c r="KOG18" s="318"/>
      <c r="KOH18" s="318"/>
      <c r="KOI18" s="318"/>
      <c r="KOJ18" s="318"/>
      <c r="KOK18" s="318"/>
      <c r="KOL18" s="318"/>
      <c r="KOM18" s="318"/>
      <c r="KON18" s="318"/>
      <c r="KOO18" s="318"/>
      <c r="KOP18" s="318"/>
      <c r="KOQ18" s="318"/>
      <c r="KOR18" s="318"/>
      <c r="KOS18" s="318"/>
      <c r="KOT18" s="318"/>
      <c r="KOU18" s="318"/>
      <c r="KOV18" s="318"/>
      <c r="KOW18" s="318"/>
      <c r="KOX18" s="318"/>
      <c r="KOY18" s="318"/>
      <c r="KOZ18" s="318"/>
      <c r="KPA18" s="318"/>
      <c r="KPB18" s="318"/>
      <c r="KPC18" s="318"/>
      <c r="KPD18" s="318"/>
      <c r="KPE18" s="318"/>
      <c r="KPF18" s="318"/>
      <c r="KPG18" s="318"/>
      <c r="KPH18" s="318"/>
      <c r="KPI18" s="318"/>
      <c r="KPJ18" s="318"/>
      <c r="KPK18" s="318"/>
      <c r="KPL18" s="318"/>
      <c r="KPM18" s="318"/>
      <c r="KPN18" s="318"/>
      <c r="KPO18" s="318"/>
      <c r="KPP18" s="318"/>
      <c r="KPQ18" s="318"/>
      <c r="KPR18" s="318"/>
      <c r="KPS18" s="318"/>
      <c r="KPT18" s="318"/>
      <c r="KPU18" s="318"/>
      <c r="KPV18" s="318"/>
      <c r="KPW18" s="318"/>
      <c r="KPX18" s="318"/>
      <c r="KPY18" s="318"/>
      <c r="KPZ18" s="318"/>
      <c r="KQA18" s="318"/>
      <c r="KQB18" s="318"/>
      <c r="KQC18" s="318"/>
      <c r="KQD18" s="318"/>
      <c r="KQE18" s="318"/>
      <c r="KQF18" s="318"/>
      <c r="KQG18" s="318"/>
      <c r="KQH18" s="318"/>
      <c r="KQI18" s="318"/>
      <c r="KQJ18" s="318"/>
      <c r="KQK18" s="318"/>
      <c r="KQL18" s="318"/>
      <c r="KQM18" s="318"/>
      <c r="KQN18" s="318"/>
      <c r="KQO18" s="318"/>
      <c r="KQP18" s="318"/>
      <c r="KQQ18" s="318"/>
      <c r="KQR18" s="318"/>
      <c r="KQS18" s="318"/>
      <c r="KQT18" s="318"/>
      <c r="KQU18" s="318"/>
      <c r="KQV18" s="318"/>
      <c r="KQW18" s="318"/>
      <c r="KQX18" s="318"/>
      <c r="KQY18" s="318"/>
      <c r="KQZ18" s="318"/>
      <c r="KRA18" s="318"/>
      <c r="KRB18" s="318"/>
      <c r="KRC18" s="318"/>
      <c r="KRD18" s="318"/>
      <c r="KRE18" s="318"/>
      <c r="KRF18" s="318"/>
      <c r="KRG18" s="318"/>
      <c r="KRH18" s="318"/>
      <c r="KRI18" s="318"/>
      <c r="KRJ18" s="318"/>
      <c r="KRK18" s="318"/>
      <c r="KRL18" s="318"/>
      <c r="KRM18" s="318"/>
      <c r="KRN18" s="318"/>
      <c r="KRO18" s="318"/>
      <c r="KRP18" s="318"/>
      <c r="KRQ18" s="318"/>
      <c r="KRR18" s="318"/>
      <c r="KRS18" s="318"/>
      <c r="KRT18" s="318"/>
      <c r="KRU18" s="318"/>
      <c r="KRV18" s="318"/>
      <c r="KRW18" s="318"/>
      <c r="KRX18" s="318"/>
      <c r="KRY18" s="318"/>
      <c r="KRZ18" s="318"/>
      <c r="KSA18" s="318"/>
      <c r="KSB18" s="318"/>
      <c r="KSC18" s="318"/>
      <c r="KSD18" s="318"/>
      <c r="KSE18" s="318"/>
      <c r="KSF18" s="318"/>
      <c r="KSG18" s="318"/>
      <c r="KSH18" s="318"/>
      <c r="KSI18" s="318"/>
      <c r="KSJ18" s="318"/>
      <c r="KSK18" s="318"/>
      <c r="KSL18" s="318"/>
      <c r="KSM18" s="318"/>
      <c r="KSN18" s="318"/>
      <c r="KSO18" s="318"/>
      <c r="KSP18" s="318"/>
      <c r="KSQ18" s="318"/>
      <c r="KSR18" s="318"/>
      <c r="KSS18" s="318"/>
      <c r="KST18" s="318"/>
      <c r="KSU18" s="318"/>
      <c r="KSV18" s="318"/>
      <c r="KSW18" s="318"/>
      <c r="KSX18" s="318"/>
      <c r="KSY18" s="318"/>
      <c r="KSZ18" s="318"/>
      <c r="KTA18" s="318"/>
      <c r="KTB18" s="318"/>
      <c r="KTC18" s="318"/>
      <c r="KTD18" s="318"/>
      <c r="KTE18" s="318"/>
      <c r="KTF18" s="318"/>
      <c r="KTG18" s="318"/>
      <c r="KTH18" s="318"/>
      <c r="KTI18" s="318"/>
      <c r="KTJ18" s="318"/>
      <c r="KTK18" s="318"/>
      <c r="KTL18" s="318"/>
      <c r="KTM18" s="318"/>
      <c r="KTN18" s="318"/>
      <c r="KTO18" s="318"/>
      <c r="KTP18" s="318"/>
      <c r="KTQ18" s="318"/>
      <c r="KTR18" s="318"/>
      <c r="KTS18" s="318"/>
      <c r="KTT18" s="318"/>
      <c r="KTU18" s="318"/>
      <c r="KTV18" s="318"/>
      <c r="KTW18" s="318"/>
      <c r="KTX18" s="318"/>
      <c r="KTY18" s="318"/>
      <c r="KTZ18" s="318"/>
      <c r="KUA18" s="318"/>
      <c r="KUB18" s="318"/>
      <c r="KUC18" s="318"/>
      <c r="KUD18" s="318"/>
      <c r="KUE18" s="318"/>
      <c r="KUF18" s="318"/>
      <c r="KUG18" s="318"/>
      <c r="KUH18" s="318"/>
      <c r="KUI18" s="318"/>
      <c r="KUJ18" s="318"/>
      <c r="KUK18" s="318"/>
      <c r="KUL18" s="318"/>
      <c r="KUM18" s="318"/>
      <c r="KUN18" s="318"/>
      <c r="KUO18" s="318"/>
      <c r="KUP18" s="318"/>
      <c r="KUQ18" s="318"/>
      <c r="KUR18" s="318"/>
      <c r="KUS18" s="318"/>
      <c r="KUT18" s="318"/>
      <c r="KUU18" s="318"/>
      <c r="KUV18" s="318"/>
      <c r="KUW18" s="318"/>
      <c r="KUX18" s="318"/>
      <c r="KUY18" s="318"/>
      <c r="KUZ18" s="318"/>
      <c r="KVA18" s="318"/>
      <c r="KVB18" s="318"/>
      <c r="KVC18" s="318"/>
      <c r="KVD18" s="318"/>
      <c r="KVE18" s="318"/>
      <c r="KVF18" s="318"/>
      <c r="KVG18" s="318"/>
      <c r="KVH18" s="318"/>
      <c r="KVI18" s="318"/>
      <c r="KVJ18" s="318"/>
      <c r="KVK18" s="318"/>
      <c r="KVL18" s="318"/>
      <c r="KVM18" s="318"/>
      <c r="KVN18" s="318"/>
      <c r="KVO18" s="318"/>
      <c r="KVP18" s="318"/>
      <c r="KVQ18" s="318"/>
      <c r="KVR18" s="318"/>
      <c r="KVS18" s="318"/>
      <c r="KVT18" s="318"/>
      <c r="KVU18" s="318"/>
      <c r="KVV18" s="318"/>
      <c r="KVW18" s="318"/>
      <c r="KVX18" s="318"/>
      <c r="KVY18" s="318"/>
      <c r="KVZ18" s="318"/>
      <c r="KWA18" s="318"/>
      <c r="KWB18" s="318"/>
      <c r="KWC18" s="318"/>
      <c r="KWD18" s="318"/>
      <c r="KWE18" s="318"/>
      <c r="KWF18" s="318"/>
      <c r="KWG18" s="318"/>
      <c r="KWH18" s="318"/>
      <c r="KWI18" s="318"/>
      <c r="KWJ18" s="318"/>
      <c r="KWK18" s="318"/>
      <c r="KWL18" s="318"/>
      <c r="KWM18" s="318"/>
      <c r="KWN18" s="318"/>
      <c r="KWO18" s="318"/>
      <c r="KWP18" s="318"/>
      <c r="KWQ18" s="318"/>
      <c r="KWR18" s="318"/>
      <c r="KWS18" s="318"/>
      <c r="KWT18" s="318"/>
      <c r="KWU18" s="318"/>
      <c r="KWV18" s="318"/>
      <c r="KWW18" s="318"/>
      <c r="KWX18" s="318"/>
      <c r="KWY18" s="318"/>
      <c r="KWZ18" s="318"/>
      <c r="KXA18" s="318"/>
      <c r="KXB18" s="318"/>
      <c r="KXC18" s="318"/>
      <c r="KXD18" s="318"/>
      <c r="KXE18" s="318"/>
      <c r="KXF18" s="318"/>
      <c r="KXG18" s="318"/>
      <c r="KXH18" s="318"/>
      <c r="KXI18" s="318"/>
      <c r="KXJ18" s="318"/>
      <c r="KXK18" s="318"/>
      <c r="KXL18" s="318"/>
      <c r="KXM18" s="318"/>
      <c r="KXN18" s="318"/>
      <c r="KXO18" s="318"/>
      <c r="KXP18" s="318"/>
      <c r="KXQ18" s="318"/>
      <c r="KXR18" s="318"/>
      <c r="KXS18" s="318"/>
      <c r="KXT18" s="318"/>
      <c r="KXU18" s="318"/>
      <c r="KXV18" s="318"/>
      <c r="KXW18" s="318"/>
      <c r="KXX18" s="318"/>
      <c r="KXY18" s="318"/>
      <c r="KXZ18" s="318"/>
      <c r="KYA18" s="318"/>
      <c r="KYB18" s="318"/>
      <c r="KYC18" s="318"/>
      <c r="KYD18" s="318"/>
      <c r="KYE18" s="318"/>
      <c r="KYF18" s="318"/>
      <c r="KYG18" s="318"/>
      <c r="KYH18" s="318"/>
      <c r="KYI18" s="318"/>
      <c r="KYJ18" s="318"/>
      <c r="KYK18" s="318"/>
      <c r="KYL18" s="318"/>
      <c r="KYM18" s="318"/>
      <c r="KYN18" s="318"/>
      <c r="KYO18" s="318"/>
      <c r="KYP18" s="318"/>
      <c r="KYQ18" s="318"/>
      <c r="KYR18" s="318"/>
      <c r="KYS18" s="318"/>
      <c r="KYT18" s="318"/>
      <c r="KYU18" s="318"/>
      <c r="KYV18" s="318"/>
      <c r="KYW18" s="318"/>
      <c r="KYX18" s="318"/>
      <c r="KYY18" s="318"/>
      <c r="KYZ18" s="318"/>
      <c r="KZA18" s="318"/>
      <c r="KZB18" s="318"/>
      <c r="KZC18" s="318"/>
      <c r="KZD18" s="318"/>
      <c r="KZE18" s="318"/>
      <c r="KZF18" s="318"/>
      <c r="KZG18" s="318"/>
      <c r="KZH18" s="318"/>
      <c r="KZI18" s="318"/>
      <c r="KZJ18" s="318"/>
      <c r="KZK18" s="318"/>
      <c r="KZL18" s="318"/>
      <c r="KZM18" s="318"/>
      <c r="KZN18" s="318"/>
      <c r="KZO18" s="318"/>
      <c r="KZP18" s="318"/>
      <c r="KZQ18" s="318"/>
      <c r="KZR18" s="318"/>
      <c r="KZS18" s="318"/>
      <c r="KZT18" s="318"/>
      <c r="KZU18" s="318"/>
      <c r="KZV18" s="318"/>
      <c r="KZW18" s="318"/>
      <c r="KZX18" s="318"/>
      <c r="KZY18" s="318"/>
      <c r="KZZ18" s="318"/>
      <c r="LAA18" s="318"/>
      <c r="LAB18" s="318"/>
      <c r="LAC18" s="318"/>
      <c r="LAD18" s="318"/>
      <c r="LAE18" s="318"/>
      <c r="LAF18" s="318"/>
      <c r="LAG18" s="318"/>
      <c r="LAH18" s="318"/>
      <c r="LAI18" s="318"/>
      <c r="LAJ18" s="318"/>
      <c r="LAK18" s="318"/>
      <c r="LAL18" s="318"/>
      <c r="LAM18" s="318"/>
      <c r="LAN18" s="318"/>
      <c r="LAO18" s="318"/>
      <c r="LAP18" s="318"/>
      <c r="LAQ18" s="318"/>
      <c r="LAR18" s="318"/>
      <c r="LAS18" s="318"/>
      <c r="LAT18" s="318"/>
      <c r="LAU18" s="318"/>
      <c r="LAV18" s="318"/>
      <c r="LAW18" s="318"/>
      <c r="LAX18" s="318"/>
      <c r="LAY18" s="318"/>
      <c r="LAZ18" s="318"/>
      <c r="LBA18" s="318"/>
      <c r="LBB18" s="318"/>
      <c r="LBC18" s="318"/>
      <c r="LBD18" s="318"/>
      <c r="LBE18" s="318"/>
      <c r="LBF18" s="318"/>
      <c r="LBG18" s="318"/>
      <c r="LBH18" s="318"/>
      <c r="LBI18" s="318"/>
      <c r="LBJ18" s="318"/>
      <c r="LBK18" s="318"/>
      <c r="LBL18" s="318"/>
      <c r="LBM18" s="318"/>
      <c r="LBN18" s="318"/>
      <c r="LBO18" s="318"/>
      <c r="LBP18" s="318"/>
      <c r="LBQ18" s="318"/>
      <c r="LBR18" s="318"/>
      <c r="LBS18" s="318"/>
      <c r="LBT18" s="318"/>
      <c r="LBU18" s="318"/>
      <c r="LBV18" s="318"/>
      <c r="LBW18" s="318"/>
      <c r="LBX18" s="318"/>
      <c r="LBY18" s="318"/>
      <c r="LBZ18" s="318"/>
      <c r="LCA18" s="318"/>
      <c r="LCB18" s="318"/>
      <c r="LCC18" s="318"/>
      <c r="LCD18" s="318"/>
      <c r="LCE18" s="318"/>
      <c r="LCF18" s="318"/>
      <c r="LCG18" s="318"/>
      <c r="LCH18" s="318"/>
      <c r="LCI18" s="318"/>
      <c r="LCJ18" s="318"/>
      <c r="LCK18" s="318"/>
      <c r="LCL18" s="318"/>
      <c r="LCM18" s="318"/>
      <c r="LCN18" s="318"/>
      <c r="LCO18" s="318"/>
      <c r="LCP18" s="318"/>
      <c r="LCQ18" s="318"/>
      <c r="LCR18" s="318"/>
      <c r="LCS18" s="318"/>
      <c r="LCT18" s="318"/>
      <c r="LCU18" s="318"/>
      <c r="LCV18" s="318"/>
      <c r="LCW18" s="318"/>
      <c r="LCX18" s="318"/>
      <c r="LCY18" s="318"/>
      <c r="LCZ18" s="318"/>
      <c r="LDA18" s="318"/>
      <c r="LDB18" s="318"/>
      <c r="LDC18" s="318"/>
      <c r="LDD18" s="318"/>
      <c r="LDE18" s="318"/>
      <c r="LDF18" s="318"/>
      <c r="LDG18" s="318"/>
      <c r="LDH18" s="318"/>
      <c r="LDI18" s="318"/>
      <c r="LDJ18" s="318"/>
      <c r="LDK18" s="318"/>
      <c r="LDL18" s="318"/>
      <c r="LDM18" s="318"/>
      <c r="LDN18" s="318"/>
      <c r="LDO18" s="318"/>
      <c r="LDP18" s="318"/>
      <c r="LDQ18" s="318"/>
      <c r="LDR18" s="318"/>
      <c r="LDS18" s="318"/>
      <c r="LDT18" s="318"/>
      <c r="LDU18" s="318"/>
      <c r="LDV18" s="318"/>
      <c r="LDW18" s="318"/>
      <c r="LDX18" s="318"/>
      <c r="LDY18" s="318"/>
      <c r="LDZ18" s="318"/>
      <c r="LEA18" s="318"/>
      <c r="LEB18" s="318"/>
      <c r="LEC18" s="318"/>
      <c r="LED18" s="318"/>
      <c r="LEE18" s="318"/>
      <c r="LEF18" s="318"/>
      <c r="LEG18" s="318"/>
      <c r="LEH18" s="318"/>
      <c r="LEI18" s="318"/>
      <c r="LEJ18" s="318"/>
      <c r="LEK18" s="318"/>
      <c r="LEL18" s="318"/>
      <c r="LEM18" s="318"/>
      <c r="LEN18" s="318"/>
      <c r="LEO18" s="318"/>
      <c r="LEP18" s="318"/>
      <c r="LEQ18" s="318"/>
      <c r="LER18" s="318"/>
      <c r="LES18" s="318"/>
      <c r="LET18" s="318"/>
      <c r="LEU18" s="318"/>
      <c r="LEV18" s="318"/>
      <c r="LEW18" s="318"/>
      <c r="LEX18" s="318"/>
      <c r="LEY18" s="318"/>
      <c r="LEZ18" s="318"/>
      <c r="LFA18" s="318"/>
      <c r="LFB18" s="318"/>
      <c r="LFC18" s="318"/>
      <c r="LFD18" s="318"/>
      <c r="LFE18" s="318"/>
      <c r="LFF18" s="318"/>
      <c r="LFG18" s="318"/>
      <c r="LFH18" s="318"/>
      <c r="LFI18" s="318"/>
      <c r="LFJ18" s="318"/>
      <c r="LFK18" s="318"/>
      <c r="LFL18" s="318"/>
      <c r="LFM18" s="318"/>
      <c r="LFN18" s="318"/>
      <c r="LFO18" s="318"/>
      <c r="LFP18" s="318"/>
      <c r="LFQ18" s="318"/>
      <c r="LFR18" s="318"/>
      <c r="LFS18" s="318"/>
      <c r="LFT18" s="318"/>
      <c r="LFU18" s="318"/>
      <c r="LFV18" s="318"/>
      <c r="LFW18" s="318"/>
      <c r="LFX18" s="318"/>
      <c r="LFY18" s="318"/>
      <c r="LFZ18" s="318"/>
      <c r="LGA18" s="318"/>
      <c r="LGB18" s="318"/>
      <c r="LGC18" s="318"/>
      <c r="LGD18" s="318"/>
      <c r="LGE18" s="318"/>
      <c r="LGF18" s="318"/>
      <c r="LGG18" s="318"/>
      <c r="LGH18" s="318"/>
      <c r="LGI18" s="318"/>
      <c r="LGJ18" s="318"/>
      <c r="LGK18" s="318"/>
      <c r="LGL18" s="318"/>
      <c r="LGM18" s="318"/>
      <c r="LGN18" s="318"/>
      <c r="LGO18" s="318"/>
      <c r="LGP18" s="318"/>
      <c r="LGQ18" s="318"/>
      <c r="LGR18" s="318"/>
      <c r="LGS18" s="318"/>
      <c r="LGT18" s="318"/>
      <c r="LGU18" s="318"/>
      <c r="LGV18" s="318"/>
      <c r="LGW18" s="318"/>
      <c r="LGX18" s="318"/>
      <c r="LGY18" s="318"/>
      <c r="LGZ18" s="318"/>
      <c r="LHA18" s="318"/>
      <c r="LHB18" s="318"/>
      <c r="LHC18" s="318"/>
      <c r="LHD18" s="318"/>
      <c r="LHE18" s="318"/>
      <c r="LHF18" s="318"/>
      <c r="LHG18" s="318"/>
      <c r="LHH18" s="318"/>
      <c r="LHI18" s="318"/>
      <c r="LHJ18" s="318"/>
      <c r="LHK18" s="318"/>
      <c r="LHL18" s="318"/>
      <c r="LHM18" s="318"/>
      <c r="LHN18" s="318"/>
      <c r="LHO18" s="318"/>
      <c r="LHP18" s="318"/>
      <c r="LHQ18" s="318"/>
      <c r="LHR18" s="318"/>
      <c r="LHS18" s="318"/>
      <c r="LHT18" s="318"/>
      <c r="LHU18" s="318"/>
      <c r="LHV18" s="318"/>
      <c r="LHW18" s="318"/>
      <c r="LHX18" s="318"/>
      <c r="LHY18" s="318"/>
      <c r="LHZ18" s="318"/>
      <c r="LIA18" s="318"/>
      <c r="LIB18" s="318"/>
      <c r="LIC18" s="318"/>
      <c r="LID18" s="318"/>
      <c r="LIE18" s="318"/>
      <c r="LIF18" s="318"/>
      <c r="LIG18" s="318"/>
      <c r="LIH18" s="318"/>
      <c r="LII18" s="318"/>
      <c r="LIJ18" s="318"/>
      <c r="LIK18" s="318"/>
      <c r="LIL18" s="318"/>
      <c r="LIM18" s="318"/>
      <c r="LIN18" s="318"/>
      <c r="LIO18" s="318"/>
      <c r="LIP18" s="318"/>
      <c r="LIQ18" s="318"/>
      <c r="LIR18" s="318"/>
      <c r="LIS18" s="318"/>
      <c r="LIT18" s="318"/>
      <c r="LIU18" s="318"/>
      <c r="LIV18" s="318"/>
      <c r="LIW18" s="318"/>
      <c r="LIX18" s="318"/>
      <c r="LIY18" s="318"/>
      <c r="LIZ18" s="318"/>
      <c r="LJA18" s="318"/>
      <c r="LJB18" s="318"/>
      <c r="LJC18" s="318"/>
      <c r="LJD18" s="318"/>
      <c r="LJE18" s="318"/>
      <c r="LJF18" s="318"/>
      <c r="LJG18" s="318"/>
      <c r="LJH18" s="318"/>
      <c r="LJI18" s="318"/>
      <c r="LJJ18" s="318"/>
      <c r="LJK18" s="318"/>
      <c r="LJL18" s="318"/>
      <c r="LJM18" s="318"/>
      <c r="LJN18" s="318"/>
      <c r="LJO18" s="318"/>
      <c r="LJP18" s="318"/>
      <c r="LJQ18" s="318"/>
      <c r="LJR18" s="318"/>
      <c r="LJS18" s="318"/>
      <c r="LJT18" s="318"/>
      <c r="LJU18" s="318"/>
      <c r="LJV18" s="318"/>
      <c r="LJW18" s="318"/>
      <c r="LJX18" s="318"/>
      <c r="LJY18" s="318"/>
      <c r="LJZ18" s="318"/>
      <c r="LKA18" s="318"/>
      <c r="LKB18" s="318"/>
      <c r="LKC18" s="318"/>
      <c r="LKD18" s="318"/>
      <c r="LKE18" s="318"/>
      <c r="LKF18" s="318"/>
      <c r="LKG18" s="318"/>
      <c r="LKH18" s="318"/>
      <c r="LKI18" s="318"/>
      <c r="LKJ18" s="318"/>
      <c r="LKK18" s="318"/>
      <c r="LKL18" s="318"/>
      <c r="LKM18" s="318"/>
      <c r="LKN18" s="318"/>
      <c r="LKO18" s="318"/>
      <c r="LKP18" s="318"/>
      <c r="LKQ18" s="318"/>
      <c r="LKR18" s="318"/>
      <c r="LKS18" s="318"/>
      <c r="LKT18" s="318"/>
      <c r="LKU18" s="318"/>
      <c r="LKV18" s="318"/>
      <c r="LKW18" s="318"/>
      <c r="LKX18" s="318"/>
      <c r="LKY18" s="318"/>
      <c r="LKZ18" s="318"/>
      <c r="LLA18" s="318"/>
      <c r="LLB18" s="318"/>
      <c r="LLC18" s="318"/>
      <c r="LLD18" s="318"/>
      <c r="LLE18" s="318"/>
      <c r="LLF18" s="318"/>
      <c r="LLG18" s="318"/>
      <c r="LLH18" s="318"/>
      <c r="LLI18" s="318"/>
      <c r="LLJ18" s="318"/>
      <c r="LLK18" s="318"/>
      <c r="LLL18" s="318"/>
      <c r="LLM18" s="318"/>
      <c r="LLN18" s="318"/>
      <c r="LLO18" s="318"/>
      <c r="LLP18" s="318"/>
      <c r="LLQ18" s="318"/>
      <c r="LLR18" s="318"/>
      <c r="LLS18" s="318"/>
      <c r="LLT18" s="318"/>
      <c r="LLU18" s="318"/>
      <c r="LLV18" s="318"/>
      <c r="LLW18" s="318"/>
      <c r="LLX18" s="318"/>
      <c r="LLY18" s="318"/>
      <c r="LLZ18" s="318"/>
      <c r="LMA18" s="318"/>
      <c r="LMB18" s="318"/>
      <c r="LMC18" s="318"/>
      <c r="LMD18" s="318"/>
      <c r="LME18" s="318"/>
      <c r="LMF18" s="318"/>
      <c r="LMG18" s="318"/>
      <c r="LMH18" s="318"/>
      <c r="LMI18" s="318"/>
      <c r="LMJ18" s="318"/>
      <c r="LMK18" s="318"/>
      <c r="LML18" s="318"/>
      <c r="LMM18" s="318"/>
      <c r="LMN18" s="318"/>
      <c r="LMO18" s="318"/>
      <c r="LMP18" s="318"/>
      <c r="LMQ18" s="318"/>
      <c r="LMR18" s="318"/>
      <c r="LMS18" s="318"/>
      <c r="LMT18" s="318"/>
      <c r="LMU18" s="318"/>
      <c r="LMV18" s="318"/>
      <c r="LMW18" s="318"/>
      <c r="LMX18" s="318"/>
      <c r="LMY18" s="318"/>
      <c r="LMZ18" s="318"/>
      <c r="LNA18" s="318"/>
      <c r="LNB18" s="318"/>
      <c r="LNC18" s="318"/>
      <c r="LND18" s="318"/>
      <c r="LNE18" s="318"/>
      <c r="LNF18" s="318"/>
      <c r="LNG18" s="318"/>
      <c r="LNH18" s="318"/>
      <c r="LNI18" s="318"/>
      <c r="LNJ18" s="318"/>
      <c r="LNK18" s="318"/>
      <c r="LNL18" s="318"/>
      <c r="LNM18" s="318"/>
      <c r="LNN18" s="318"/>
      <c r="LNO18" s="318"/>
      <c r="LNP18" s="318"/>
      <c r="LNQ18" s="318"/>
      <c r="LNR18" s="318"/>
      <c r="LNS18" s="318"/>
      <c r="LNT18" s="318"/>
      <c r="LNU18" s="318"/>
      <c r="LNV18" s="318"/>
      <c r="LNW18" s="318"/>
      <c r="LNX18" s="318"/>
      <c r="LNY18" s="318"/>
      <c r="LNZ18" s="318"/>
      <c r="LOA18" s="318"/>
      <c r="LOB18" s="318"/>
      <c r="LOC18" s="318"/>
      <c r="LOD18" s="318"/>
      <c r="LOE18" s="318"/>
      <c r="LOF18" s="318"/>
      <c r="LOG18" s="318"/>
      <c r="LOH18" s="318"/>
      <c r="LOI18" s="318"/>
      <c r="LOJ18" s="318"/>
      <c r="LOK18" s="318"/>
      <c r="LOL18" s="318"/>
      <c r="LOM18" s="318"/>
      <c r="LON18" s="318"/>
      <c r="LOO18" s="318"/>
      <c r="LOP18" s="318"/>
      <c r="LOQ18" s="318"/>
      <c r="LOR18" s="318"/>
      <c r="LOS18" s="318"/>
      <c r="LOT18" s="318"/>
      <c r="LOU18" s="318"/>
      <c r="LOV18" s="318"/>
      <c r="LOW18" s="318"/>
      <c r="LOX18" s="318"/>
      <c r="LOY18" s="318"/>
      <c r="LOZ18" s="318"/>
      <c r="LPA18" s="318"/>
      <c r="LPB18" s="318"/>
      <c r="LPC18" s="318"/>
      <c r="LPD18" s="318"/>
      <c r="LPE18" s="318"/>
      <c r="LPF18" s="318"/>
      <c r="LPG18" s="318"/>
      <c r="LPH18" s="318"/>
      <c r="LPI18" s="318"/>
      <c r="LPJ18" s="318"/>
      <c r="LPK18" s="318"/>
      <c r="LPL18" s="318"/>
      <c r="LPM18" s="318"/>
      <c r="LPN18" s="318"/>
      <c r="LPO18" s="318"/>
      <c r="LPP18" s="318"/>
      <c r="LPQ18" s="318"/>
      <c r="LPR18" s="318"/>
      <c r="LPS18" s="318"/>
      <c r="LPT18" s="318"/>
      <c r="LPU18" s="318"/>
      <c r="LPV18" s="318"/>
      <c r="LPW18" s="318"/>
      <c r="LPX18" s="318"/>
      <c r="LPY18" s="318"/>
      <c r="LPZ18" s="318"/>
      <c r="LQA18" s="318"/>
      <c r="LQB18" s="318"/>
      <c r="LQC18" s="318"/>
      <c r="LQD18" s="318"/>
      <c r="LQE18" s="318"/>
      <c r="LQF18" s="318"/>
      <c r="LQG18" s="318"/>
      <c r="LQH18" s="318"/>
      <c r="LQI18" s="318"/>
      <c r="LQJ18" s="318"/>
      <c r="LQK18" s="318"/>
      <c r="LQL18" s="318"/>
      <c r="LQM18" s="318"/>
      <c r="LQN18" s="318"/>
      <c r="LQO18" s="318"/>
      <c r="LQP18" s="318"/>
      <c r="LQQ18" s="318"/>
      <c r="LQR18" s="318"/>
      <c r="LQS18" s="318"/>
      <c r="LQT18" s="318"/>
      <c r="LQU18" s="318"/>
      <c r="LQV18" s="318"/>
      <c r="LQW18" s="318"/>
      <c r="LQX18" s="318"/>
      <c r="LQY18" s="318"/>
      <c r="LQZ18" s="318"/>
      <c r="LRA18" s="318"/>
      <c r="LRB18" s="318"/>
      <c r="LRC18" s="318"/>
      <c r="LRD18" s="318"/>
      <c r="LRE18" s="318"/>
      <c r="LRF18" s="318"/>
      <c r="LRG18" s="318"/>
      <c r="LRH18" s="318"/>
      <c r="LRI18" s="318"/>
      <c r="LRJ18" s="318"/>
      <c r="LRK18" s="318"/>
      <c r="LRL18" s="318"/>
      <c r="LRM18" s="318"/>
      <c r="LRN18" s="318"/>
      <c r="LRO18" s="318"/>
      <c r="LRP18" s="318"/>
      <c r="LRQ18" s="318"/>
      <c r="LRR18" s="318"/>
      <c r="LRS18" s="318"/>
      <c r="LRT18" s="318"/>
      <c r="LRU18" s="318"/>
      <c r="LRV18" s="318"/>
      <c r="LRW18" s="318"/>
      <c r="LRX18" s="318"/>
      <c r="LRY18" s="318"/>
      <c r="LRZ18" s="318"/>
      <c r="LSA18" s="318"/>
      <c r="LSB18" s="318"/>
      <c r="LSC18" s="318"/>
      <c r="LSD18" s="318"/>
      <c r="LSE18" s="318"/>
      <c r="LSF18" s="318"/>
      <c r="LSG18" s="318"/>
      <c r="LSH18" s="318"/>
      <c r="LSI18" s="318"/>
      <c r="LSJ18" s="318"/>
      <c r="LSK18" s="318"/>
      <c r="LSL18" s="318"/>
      <c r="LSM18" s="318"/>
      <c r="LSN18" s="318"/>
      <c r="LSO18" s="318"/>
      <c r="LSP18" s="318"/>
      <c r="LSQ18" s="318"/>
      <c r="LSR18" s="318"/>
      <c r="LSS18" s="318"/>
      <c r="LST18" s="318"/>
      <c r="LSU18" s="318"/>
      <c r="LSV18" s="318"/>
      <c r="LSW18" s="318"/>
      <c r="LSX18" s="318"/>
      <c r="LSY18" s="318"/>
      <c r="LSZ18" s="318"/>
      <c r="LTA18" s="318"/>
      <c r="LTB18" s="318"/>
      <c r="LTC18" s="318"/>
      <c r="LTD18" s="318"/>
      <c r="LTE18" s="318"/>
      <c r="LTF18" s="318"/>
      <c r="LTG18" s="318"/>
      <c r="LTH18" s="318"/>
      <c r="LTI18" s="318"/>
      <c r="LTJ18" s="318"/>
      <c r="LTK18" s="318"/>
      <c r="LTL18" s="318"/>
      <c r="LTM18" s="318"/>
      <c r="LTN18" s="318"/>
      <c r="LTO18" s="318"/>
      <c r="LTP18" s="318"/>
      <c r="LTQ18" s="318"/>
      <c r="LTR18" s="318"/>
      <c r="LTS18" s="318"/>
      <c r="LTT18" s="318"/>
      <c r="LTU18" s="318"/>
      <c r="LTV18" s="318"/>
      <c r="LTW18" s="318"/>
      <c r="LTX18" s="318"/>
      <c r="LTY18" s="318"/>
      <c r="LTZ18" s="318"/>
      <c r="LUA18" s="318"/>
      <c r="LUB18" s="318"/>
      <c r="LUC18" s="318"/>
      <c r="LUD18" s="318"/>
      <c r="LUE18" s="318"/>
      <c r="LUF18" s="318"/>
      <c r="LUG18" s="318"/>
      <c r="LUH18" s="318"/>
      <c r="LUI18" s="318"/>
      <c r="LUJ18" s="318"/>
      <c r="LUK18" s="318"/>
      <c r="LUL18" s="318"/>
      <c r="LUM18" s="318"/>
      <c r="LUN18" s="318"/>
      <c r="LUO18" s="318"/>
      <c r="LUP18" s="318"/>
      <c r="LUQ18" s="318"/>
      <c r="LUR18" s="318"/>
      <c r="LUS18" s="318"/>
      <c r="LUT18" s="318"/>
      <c r="LUU18" s="318"/>
      <c r="LUV18" s="318"/>
      <c r="LUW18" s="318"/>
      <c r="LUX18" s="318"/>
      <c r="LUY18" s="318"/>
      <c r="LUZ18" s="318"/>
      <c r="LVA18" s="318"/>
      <c r="LVB18" s="318"/>
      <c r="LVC18" s="318"/>
      <c r="LVD18" s="318"/>
      <c r="LVE18" s="318"/>
      <c r="LVF18" s="318"/>
      <c r="LVG18" s="318"/>
      <c r="LVH18" s="318"/>
      <c r="LVI18" s="318"/>
      <c r="LVJ18" s="318"/>
      <c r="LVK18" s="318"/>
      <c r="LVL18" s="318"/>
      <c r="LVM18" s="318"/>
      <c r="LVN18" s="318"/>
      <c r="LVO18" s="318"/>
      <c r="LVP18" s="318"/>
      <c r="LVQ18" s="318"/>
      <c r="LVR18" s="318"/>
      <c r="LVS18" s="318"/>
      <c r="LVT18" s="318"/>
      <c r="LVU18" s="318"/>
      <c r="LVV18" s="318"/>
      <c r="LVW18" s="318"/>
      <c r="LVX18" s="318"/>
      <c r="LVY18" s="318"/>
      <c r="LVZ18" s="318"/>
      <c r="LWA18" s="318"/>
      <c r="LWB18" s="318"/>
      <c r="LWC18" s="318"/>
      <c r="LWD18" s="318"/>
      <c r="LWE18" s="318"/>
      <c r="LWF18" s="318"/>
      <c r="LWG18" s="318"/>
      <c r="LWH18" s="318"/>
      <c r="LWI18" s="318"/>
      <c r="LWJ18" s="318"/>
      <c r="LWK18" s="318"/>
      <c r="LWL18" s="318"/>
      <c r="LWM18" s="318"/>
      <c r="LWN18" s="318"/>
      <c r="LWO18" s="318"/>
      <c r="LWP18" s="318"/>
      <c r="LWQ18" s="318"/>
      <c r="LWR18" s="318"/>
      <c r="LWS18" s="318"/>
      <c r="LWT18" s="318"/>
      <c r="LWU18" s="318"/>
      <c r="LWV18" s="318"/>
      <c r="LWW18" s="318"/>
      <c r="LWX18" s="318"/>
      <c r="LWY18" s="318"/>
      <c r="LWZ18" s="318"/>
      <c r="LXA18" s="318"/>
      <c r="LXB18" s="318"/>
      <c r="LXC18" s="318"/>
      <c r="LXD18" s="318"/>
      <c r="LXE18" s="318"/>
      <c r="LXF18" s="318"/>
      <c r="LXG18" s="318"/>
      <c r="LXH18" s="318"/>
      <c r="LXI18" s="318"/>
      <c r="LXJ18" s="318"/>
      <c r="LXK18" s="318"/>
      <c r="LXL18" s="318"/>
      <c r="LXM18" s="318"/>
      <c r="LXN18" s="318"/>
      <c r="LXO18" s="318"/>
      <c r="LXP18" s="318"/>
      <c r="LXQ18" s="318"/>
      <c r="LXR18" s="318"/>
      <c r="LXS18" s="318"/>
      <c r="LXT18" s="318"/>
      <c r="LXU18" s="318"/>
      <c r="LXV18" s="318"/>
      <c r="LXW18" s="318"/>
      <c r="LXX18" s="318"/>
      <c r="LXY18" s="318"/>
      <c r="LXZ18" s="318"/>
      <c r="LYA18" s="318"/>
      <c r="LYB18" s="318"/>
      <c r="LYC18" s="318"/>
      <c r="LYD18" s="318"/>
      <c r="LYE18" s="318"/>
      <c r="LYF18" s="318"/>
      <c r="LYG18" s="318"/>
      <c r="LYH18" s="318"/>
      <c r="LYI18" s="318"/>
      <c r="LYJ18" s="318"/>
      <c r="LYK18" s="318"/>
      <c r="LYL18" s="318"/>
      <c r="LYM18" s="318"/>
      <c r="LYN18" s="318"/>
      <c r="LYO18" s="318"/>
      <c r="LYP18" s="318"/>
      <c r="LYQ18" s="318"/>
      <c r="LYR18" s="318"/>
      <c r="LYS18" s="318"/>
      <c r="LYT18" s="318"/>
      <c r="LYU18" s="318"/>
      <c r="LYV18" s="318"/>
      <c r="LYW18" s="318"/>
      <c r="LYX18" s="318"/>
      <c r="LYY18" s="318"/>
      <c r="LYZ18" s="318"/>
      <c r="LZA18" s="318"/>
      <c r="LZB18" s="318"/>
      <c r="LZC18" s="318"/>
      <c r="LZD18" s="318"/>
      <c r="LZE18" s="318"/>
      <c r="LZF18" s="318"/>
      <c r="LZG18" s="318"/>
      <c r="LZH18" s="318"/>
      <c r="LZI18" s="318"/>
      <c r="LZJ18" s="318"/>
      <c r="LZK18" s="318"/>
      <c r="LZL18" s="318"/>
      <c r="LZM18" s="318"/>
      <c r="LZN18" s="318"/>
      <c r="LZO18" s="318"/>
      <c r="LZP18" s="318"/>
      <c r="LZQ18" s="318"/>
      <c r="LZR18" s="318"/>
      <c r="LZS18" s="318"/>
      <c r="LZT18" s="318"/>
      <c r="LZU18" s="318"/>
      <c r="LZV18" s="318"/>
      <c r="LZW18" s="318"/>
      <c r="LZX18" s="318"/>
      <c r="LZY18" s="318"/>
      <c r="LZZ18" s="318"/>
      <c r="MAA18" s="318"/>
      <c r="MAB18" s="318"/>
      <c r="MAC18" s="318"/>
      <c r="MAD18" s="318"/>
      <c r="MAE18" s="318"/>
      <c r="MAF18" s="318"/>
      <c r="MAG18" s="318"/>
      <c r="MAH18" s="318"/>
      <c r="MAI18" s="318"/>
      <c r="MAJ18" s="318"/>
      <c r="MAK18" s="318"/>
      <c r="MAL18" s="318"/>
      <c r="MAM18" s="318"/>
      <c r="MAN18" s="318"/>
      <c r="MAO18" s="318"/>
      <c r="MAP18" s="318"/>
      <c r="MAQ18" s="318"/>
      <c r="MAR18" s="318"/>
      <c r="MAS18" s="318"/>
      <c r="MAT18" s="318"/>
      <c r="MAU18" s="318"/>
      <c r="MAV18" s="318"/>
      <c r="MAW18" s="318"/>
      <c r="MAX18" s="318"/>
      <c r="MAY18" s="318"/>
      <c r="MAZ18" s="318"/>
      <c r="MBA18" s="318"/>
      <c r="MBB18" s="318"/>
      <c r="MBC18" s="318"/>
      <c r="MBD18" s="318"/>
      <c r="MBE18" s="318"/>
      <c r="MBF18" s="318"/>
      <c r="MBG18" s="318"/>
      <c r="MBH18" s="318"/>
      <c r="MBI18" s="318"/>
      <c r="MBJ18" s="318"/>
      <c r="MBK18" s="318"/>
      <c r="MBL18" s="318"/>
      <c r="MBM18" s="318"/>
      <c r="MBN18" s="318"/>
      <c r="MBO18" s="318"/>
      <c r="MBP18" s="318"/>
      <c r="MBQ18" s="318"/>
      <c r="MBR18" s="318"/>
      <c r="MBS18" s="318"/>
      <c r="MBT18" s="318"/>
      <c r="MBU18" s="318"/>
      <c r="MBV18" s="318"/>
      <c r="MBW18" s="318"/>
      <c r="MBX18" s="318"/>
      <c r="MBY18" s="318"/>
      <c r="MBZ18" s="318"/>
      <c r="MCA18" s="318"/>
      <c r="MCB18" s="318"/>
      <c r="MCC18" s="318"/>
      <c r="MCD18" s="318"/>
      <c r="MCE18" s="318"/>
      <c r="MCF18" s="318"/>
      <c r="MCG18" s="318"/>
      <c r="MCH18" s="318"/>
      <c r="MCI18" s="318"/>
      <c r="MCJ18" s="318"/>
      <c r="MCK18" s="318"/>
      <c r="MCL18" s="318"/>
      <c r="MCM18" s="318"/>
      <c r="MCN18" s="318"/>
      <c r="MCO18" s="318"/>
      <c r="MCP18" s="318"/>
      <c r="MCQ18" s="318"/>
      <c r="MCR18" s="318"/>
      <c r="MCS18" s="318"/>
      <c r="MCT18" s="318"/>
      <c r="MCU18" s="318"/>
      <c r="MCV18" s="318"/>
      <c r="MCW18" s="318"/>
      <c r="MCX18" s="318"/>
      <c r="MCY18" s="318"/>
      <c r="MCZ18" s="318"/>
      <c r="MDA18" s="318"/>
      <c r="MDB18" s="318"/>
      <c r="MDC18" s="318"/>
      <c r="MDD18" s="318"/>
      <c r="MDE18" s="318"/>
      <c r="MDF18" s="318"/>
      <c r="MDG18" s="318"/>
      <c r="MDH18" s="318"/>
      <c r="MDI18" s="318"/>
      <c r="MDJ18" s="318"/>
      <c r="MDK18" s="318"/>
      <c r="MDL18" s="318"/>
      <c r="MDM18" s="318"/>
      <c r="MDN18" s="318"/>
      <c r="MDO18" s="318"/>
      <c r="MDP18" s="318"/>
      <c r="MDQ18" s="318"/>
      <c r="MDR18" s="318"/>
      <c r="MDS18" s="318"/>
      <c r="MDT18" s="318"/>
      <c r="MDU18" s="318"/>
      <c r="MDV18" s="318"/>
      <c r="MDW18" s="318"/>
      <c r="MDX18" s="318"/>
      <c r="MDY18" s="318"/>
      <c r="MDZ18" s="318"/>
      <c r="MEA18" s="318"/>
      <c r="MEB18" s="318"/>
      <c r="MEC18" s="318"/>
      <c r="MED18" s="318"/>
      <c r="MEE18" s="318"/>
      <c r="MEF18" s="318"/>
      <c r="MEG18" s="318"/>
      <c r="MEH18" s="318"/>
      <c r="MEI18" s="318"/>
      <c r="MEJ18" s="318"/>
      <c r="MEK18" s="318"/>
      <c r="MEL18" s="318"/>
      <c r="MEM18" s="318"/>
      <c r="MEN18" s="318"/>
      <c r="MEO18" s="318"/>
      <c r="MEP18" s="318"/>
      <c r="MEQ18" s="318"/>
      <c r="MER18" s="318"/>
      <c r="MES18" s="318"/>
      <c r="MET18" s="318"/>
      <c r="MEU18" s="318"/>
      <c r="MEV18" s="318"/>
      <c r="MEW18" s="318"/>
      <c r="MEX18" s="318"/>
      <c r="MEY18" s="318"/>
      <c r="MEZ18" s="318"/>
      <c r="MFA18" s="318"/>
      <c r="MFB18" s="318"/>
      <c r="MFC18" s="318"/>
      <c r="MFD18" s="318"/>
      <c r="MFE18" s="318"/>
      <c r="MFF18" s="318"/>
      <c r="MFG18" s="318"/>
      <c r="MFH18" s="318"/>
      <c r="MFI18" s="318"/>
      <c r="MFJ18" s="318"/>
      <c r="MFK18" s="318"/>
      <c r="MFL18" s="318"/>
      <c r="MFM18" s="318"/>
      <c r="MFN18" s="318"/>
      <c r="MFO18" s="318"/>
      <c r="MFP18" s="318"/>
      <c r="MFQ18" s="318"/>
      <c r="MFR18" s="318"/>
      <c r="MFS18" s="318"/>
      <c r="MFT18" s="318"/>
      <c r="MFU18" s="318"/>
      <c r="MFV18" s="318"/>
      <c r="MFW18" s="318"/>
      <c r="MFX18" s="318"/>
      <c r="MFY18" s="318"/>
      <c r="MFZ18" s="318"/>
      <c r="MGA18" s="318"/>
      <c r="MGB18" s="318"/>
      <c r="MGC18" s="318"/>
      <c r="MGD18" s="318"/>
      <c r="MGE18" s="318"/>
      <c r="MGF18" s="318"/>
      <c r="MGG18" s="318"/>
      <c r="MGH18" s="318"/>
      <c r="MGI18" s="318"/>
      <c r="MGJ18" s="318"/>
      <c r="MGK18" s="318"/>
      <c r="MGL18" s="318"/>
      <c r="MGM18" s="318"/>
      <c r="MGN18" s="318"/>
      <c r="MGO18" s="318"/>
      <c r="MGP18" s="318"/>
      <c r="MGQ18" s="318"/>
      <c r="MGR18" s="318"/>
      <c r="MGS18" s="318"/>
      <c r="MGT18" s="318"/>
      <c r="MGU18" s="318"/>
      <c r="MGV18" s="318"/>
      <c r="MGW18" s="318"/>
      <c r="MGX18" s="318"/>
      <c r="MGY18" s="318"/>
      <c r="MGZ18" s="318"/>
      <c r="MHA18" s="318"/>
      <c r="MHB18" s="318"/>
      <c r="MHC18" s="318"/>
      <c r="MHD18" s="318"/>
      <c r="MHE18" s="318"/>
      <c r="MHF18" s="318"/>
      <c r="MHG18" s="318"/>
      <c r="MHH18" s="318"/>
      <c r="MHI18" s="318"/>
      <c r="MHJ18" s="318"/>
      <c r="MHK18" s="318"/>
      <c r="MHL18" s="318"/>
      <c r="MHM18" s="318"/>
      <c r="MHN18" s="318"/>
      <c r="MHO18" s="318"/>
      <c r="MHP18" s="318"/>
      <c r="MHQ18" s="318"/>
      <c r="MHR18" s="318"/>
      <c r="MHS18" s="318"/>
      <c r="MHT18" s="318"/>
      <c r="MHU18" s="318"/>
      <c r="MHV18" s="318"/>
      <c r="MHW18" s="318"/>
      <c r="MHX18" s="318"/>
      <c r="MHY18" s="318"/>
      <c r="MHZ18" s="318"/>
      <c r="MIA18" s="318"/>
      <c r="MIB18" s="318"/>
      <c r="MIC18" s="318"/>
      <c r="MID18" s="318"/>
      <c r="MIE18" s="318"/>
      <c r="MIF18" s="318"/>
      <c r="MIG18" s="318"/>
      <c r="MIH18" s="318"/>
      <c r="MII18" s="318"/>
      <c r="MIJ18" s="318"/>
      <c r="MIK18" s="318"/>
      <c r="MIL18" s="318"/>
      <c r="MIM18" s="318"/>
      <c r="MIN18" s="318"/>
      <c r="MIO18" s="318"/>
      <c r="MIP18" s="318"/>
      <c r="MIQ18" s="318"/>
      <c r="MIR18" s="318"/>
      <c r="MIS18" s="318"/>
      <c r="MIT18" s="318"/>
      <c r="MIU18" s="318"/>
      <c r="MIV18" s="318"/>
      <c r="MIW18" s="318"/>
      <c r="MIX18" s="318"/>
      <c r="MIY18" s="318"/>
      <c r="MIZ18" s="318"/>
      <c r="MJA18" s="318"/>
      <c r="MJB18" s="318"/>
      <c r="MJC18" s="318"/>
      <c r="MJD18" s="318"/>
      <c r="MJE18" s="318"/>
      <c r="MJF18" s="318"/>
      <c r="MJG18" s="318"/>
      <c r="MJH18" s="318"/>
      <c r="MJI18" s="318"/>
      <c r="MJJ18" s="318"/>
      <c r="MJK18" s="318"/>
      <c r="MJL18" s="318"/>
      <c r="MJM18" s="318"/>
      <c r="MJN18" s="318"/>
      <c r="MJO18" s="318"/>
      <c r="MJP18" s="318"/>
      <c r="MJQ18" s="318"/>
      <c r="MJR18" s="318"/>
      <c r="MJS18" s="318"/>
      <c r="MJT18" s="318"/>
      <c r="MJU18" s="318"/>
      <c r="MJV18" s="318"/>
      <c r="MJW18" s="318"/>
      <c r="MJX18" s="318"/>
      <c r="MJY18" s="318"/>
      <c r="MJZ18" s="318"/>
      <c r="MKA18" s="318"/>
      <c r="MKB18" s="318"/>
      <c r="MKC18" s="318"/>
      <c r="MKD18" s="318"/>
      <c r="MKE18" s="318"/>
      <c r="MKF18" s="318"/>
      <c r="MKG18" s="318"/>
      <c r="MKH18" s="318"/>
      <c r="MKI18" s="318"/>
      <c r="MKJ18" s="318"/>
      <c r="MKK18" s="318"/>
      <c r="MKL18" s="318"/>
      <c r="MKM18" s="318"/>
      <c r="MKN18" s="318"/>
      <c r="MKO18" s="318"/>
      <c r="MKP18" s="318"/>
      <c r="MKQ18" s="318"/>
      <c r="MKR18" s="318"/>
      <c r="MKS18" s="318"/>
      <c r="MKT18" s="318"/>
      <c r="MKU18" s="318"/>
      <c r="MKV18" s="318"/>
      <c r="MKW18" s="318"/>
      <c r="MKX18" s="318"/>
      <c r="MKY18" s="318"/>
      <c r="MKZ18" s="318"/>
      <c r="MLA18" s="318"/>
      <c r="MLB18" s="318"/>
      <c r="MLC18" s="318"/>
      <c r="MLD18" s="318"/>
      <c r="MLE18" s="318"/>
      <c r="MLF18" s="318"/>
      <c r="MLG18" s="318"/>
      <c r="MLH18" s="318"/>
      <c r="MLI18" s="318"/>
      <c r="MLJ18" s="318"/>
      <c r="MLK18" s="318"/>
      <c r="MLL18" s="318"/>
      <c r="MLM18" s="318"/>
      <c r="MLN18" s="318"/>
      <c r="MLO18" s="318"/>
      <c r="MLP18" s="318"/>
      <c r="MLQ18" s="318"/>
      <c r="MLR18" s="318"/>
      <c r="MLS18" s="318"/>
      <c r="MLT18" s="318"/>
      <c r="MLU18" s="318"/>
      <c r="MLV18" s="318"/>
      <c r="MLW18" s="318"/>
      <c r="MLX18" s="318"/>
      <c r="MLY18" s="318"/>
      <c r="MLZ18" s="318"/>
      <c r="MMA18" s="318"/>
      <c r="MMB18" s="318"/>
      <c r="MMC18" s="318"/>
      <c r="MMD18" s="318"/>
      <c r="MME18" s="318"/>
      <c r="MMF18" s="318"/>
      <c r="MMG18" s="318"/>
      <c r="MMH18" s="318"/>
      <c r="MMI18" s="318"/>
      <c r="MMJ18" s="318"/>
      <c r="MMK18" s="318"/>
      <c r="MML18" s="318"/>
      <c r="MMM18" s="318"/>
      <c r="MMN18" s="318"/>
      <c r="MMO18" s="318"/>
      <c r="MMP18" s="318"/>
      <c r="MMQ18" s="318"/>
      <c r="MMR18" s="318"/>
      <c r="MMS18" s="318"/>
      <c r="MMT18" s="318"/>
      <c r="MMU18" s="318"/>
      <c r="MMV18" s="318"/>
      <c r="MMW18" s="318"/>
      <c r="MMX18" s="318"/>
      <c r="MMY18" s="318"/>
      <c r="MMZ18" s="318"/>
      <c r="MNA18" s="318"/>
      <c r="MNB18" s="318"/>
      <c r="MNC18" s="318"/>
      <c r="MND18" s="318"/>
      <c r="MNE18" s="318"/>
      <c r="MNF18" s="318"/>
      <c r="MNG18" s="318"/>
      <c r="MNH18" s="318"/>
      <c r="MNI18" s="318"/>
      <c r="MNJ18" s="318"/>
      <c r="MNK18" s="318"/>
      <c r="MNL18" s="318"/>
      <c r="MNM18" s="318"/>
      <c r="MNN18" s="318"/>
      <c r="MNO18" s="318"/>
      <c r="MNP18" s="318"/>
      <c r="MNQ18" s="318"/>
      <c r="MNR18" s="318"/>
      <c r="MNS18" s="318"/>
      <c r="MNT18" s="318"/>
      <c r="MNU18" s="318"/>
      <c r="MNV18" s="318"/>
      <c r="MNW18" s="318"/>
      <c r="MNX18" s="318"/>
      <c r="MNY18" s="318"/>
      <c r="MNZ18" s="318"/>
      <c r="MOA18" s="318"/>
      <c r="MOB18" s="318"/>
      <c r="MOC18" s="318"/>
      <c r="MOD18" s="318"/>
      <c r="MOE18" s="318"/>
      <c r="MOF18" s="318"/>
      <c r="MOG18" s="318"/>
      <c r="MOH18" s="318"/>
      <c r="MOI18" s="318"/>
      <c r="MOJ18" s="318"/>
      <c r="MOK18" s="318"/>
      <c r="MOL18" s="318"/>
      <c r="MOM18" s="318"/>
      <c r="MON18" s="318"/>
      <c r="MOO18" s="318"/>
      <c r="MOP18" s="318"/>
      <c r="MOQ18" s="318"/>
      <c r="MOR18" s="318"/>
      <c r="MOS18" s="318"/>
      <c r="MOT18" s="318"/>
      <c r="MOU18" s="318"/>
      <c r="MOV18" s="318"/>
      <c r="MOW18" s="318"/>
      <c r="MOX18" s="318"/>
      <c r="MOY18" s="318"/>
      <c r="MOZ18" s="318"/>
      <c r="MPA18" s="318"/>
      <c r="MPB18" s="318"/>
      <c r="MPC18" s="318"/>
      <c r="MPD18" s="318"/>
      <c r="MPE18" s="318"/>
      <c r="MPF18" s="318"/>
      <c r="MPG18" s="318"/>
      <c r="MPH18" s="318"/>
      <c r="MPI18" s="318"/>
      <c r="MPJ18" s="318"/>
      <c r="MPK18" s="318"/>
      <c r="MPL18" s="318"/>
      <c r="MPM18" s="318"/>
      <c r="MPN18" s="318"/>
      <c r="MPO18" s="318"/>
      <c r="MPP18" s="318"/>
      <c r="MPQ18" s="318"/>
      <c r="MPR18" s="318"/>
      <c r="MPS18" s="318"/>
      <c r="MPT18" s="318"/>
      <c r="MPU18" s="318"/>
      <c r="MPV18" s="318"/>
      <c r="MPW18" s="318"/>
      <c r="MPX18" s="318"/>
      <c r="MPY18" s="318"/>
      <c r="MPZ18" s="318"/>
      <c r="MQA18" s="318"/>
      <c r="MQB18" s="318"/>
      <c r="MQC18" s="318"/>
      <c r="MQD18" s="318"/>
      <c r="MQE18" s="318"/>
      <c r="MQF18" s="318"/>
      <c r="MQG18" s="318"/>
      <c r="MQH18" s="318"/>
      <c r="MQI18" s="318"/>
      <c r="MQJ18" s="318"/>
      <c r="MQK18" s="318"/>
      <c r="MQL18" s="318"/>
      <c r="MQM18" s="318"/>
      <c r="MQN18" s="318"/>
      <c r="MQO18" s="318"/>
      <c r="MQP18" s="318"/>
      <c r="MQQ18" s="318"/>
      <c r="MQR18" s="318"/>
      <c r="MQS18" s="318"/>
      <c r="MQT18" s="318"/>
      <c r="MQU18" s="318"/>
      <c r="MQV18" s="318"/>
      <c r="MQW18" s="318"/>
      <c r="MQX18" s="318"/>
      <c r="MQY18" s="318"/>
      <c r="MQZ18" s="318"/>
      <c r="MRA18" s="318"/>
      <c r="MRB18" s="318"/>
      <c r="MRC18" s="318"/>
      <c r="MRD18" s="318"/>
      <c r="MRE18" s="318"/>
      <c r="MRF18" s="318"/>
      <c r="MRG18" s="318"/>
      <c r="MRH18" s="318"/>
      <c r="MRI18" s="318"/>
      <c r="MRJ18" s="318"/>
      <c r="MRK18" s="318"/>
      <c r="MRL18" s="318"/>
      <c r="MRM18" s="318"/>
      <c r="MRN18" s="318"/>
      <c r="MRO18" s="318"/>
      <c r="MRP18" s="318"/>
      <c r="MRQ18" s="318"/>
      <c r="MRR18" s="318"/>
      <c r="MRS18" s="318"/>
      <c r="MRT18" s="318"/>
      <c r="MRU18" s="318"/>
      <c r="MRV18" s="318"/>
      <c r="MRW18" s="318"/>
      <c r="MRX18" s="318"/>
      <c r="MRY18" s="318"/>
      <c r="MRZ18" s="318"/>
      <c r="MSA18" s="318"/>
      <c r="MSB18" s="318"/>
      <c r="MSC18" s="318"/>
      <c r="MSD18" s="318"/>
      <c r="MSE18" s="318"/>
      <c r="MSF18" s="318"/>
      <c r="MSG18" s="318"/>
      <c r="MSH18" s="318"/>
      <c r="MSI18" s="318"/>
      <c r="MSJ18" s="318"/>
      <c r="MSK18" s="318"/>
      <c r="MSL18" s="318"/>
      <c r="MSM18" s="318"/>
      <c r="MSN18" s="318"/>
      <c r="MSO18" s="318"/>
      <c r="MSP18" s="318"/>
      <c r="MSQ18" s="318"/>
      <c r="MSR18" s="318"/>
      <c r="MSS18" s="318"/>
      <c r="MST18" s="318"/>
      <c r="MSU18" s="318"/>
      <c r="MSV18" s="318"/>
      <c r="MSW18" s="318"/>
      <c r="MSX18" s="318"/>
      <c r="MSY18" s="318"/>
      <c r="MSZ18" s="318"/>
      <c r="MTA18" s="318"/>
      <c r="MTB18" s="318"/>
      <c r="MTC18" s="318"/>
      <c r="MTD18" s="318"/>
      <c r="MTE18" s="318"/>
      <c r="MTF18" s="318"/>
      <c r="MTG18" s="318"/>
      <c r="MTH18" s="318"/>
      <c r="MTI18" s="318"/>
      <c r="MTJ18" s="318"/>
      <c r="MTK18" s="318"/>
      <c r="MTL18" s="318"/>
      <c r="MTM18" s="318"/>
      <c r="MTN18" s="318"/>
      <c r="MTO18" s="318"/>
      <c r="MTP18" s="318"/>
      <c r="MTQ18" s="318"/>
      <c r="MTR18" s="318"/>
      <c r="MTS18" s="318"/>
      <c r="MTT18" s="318"/>
      <c r="MTU18" s="318"/>
      <c r="MTV18" s="318"/>
      <c r="MTW18" s="318"/>
      <c r="MTX18" s="318"/>
      <c r="MTY18" s="318"/>
      <c r="MTZ18" s="318"/>
      <c r="MUA18" s="318"/>
      <c r="MUB18" s="318"/>
      <c r="MUC18" s="318"/>
      <c r="MUD18" s="318"/>
      <c r="MUE18" s="318"/>
      <c r="MUF18" s="318"/>
      <c r="MUG18" s="318"/>
      <c r="MUH18" s="318"/>
      <c r="MUI18" s="318"/>
      <c r="MUJ18" s="318"/>
      <c r="MUK18" s="318"/>
      <c r="MUL18" s="318"/>
      <c r="MUM18" s="318"/>
      <c r="MUN18" s="318"/>
      <c r="MUO18" s="318"/>
      <c r="MUP18" s="318"/>
      <c r="MUQ18" s="318"/>
      <c r="MUR18" s="318"/>
      <c r="MUS18" s="318"/>
      <c r="MUT18" s="318"/>
      <c r="MUU18" s="318"/>
      <c r="MUV18" s="318"/>
      <c r="MUW18" s="318"/>
      <c r="MUX18" s="318"/>
      <c r="MUY18" s="318"/>
      <c r="MUZ18" s="318"/>
      <c r="MVA18" s="318"/>
      <c r="MVB18" s="318"/>
      <c r="MVC18" s="318"/>
      <c r="MVD18" s="318"/>
      <c r="MVE18" s="318"/>
      <c r="MVF18" s="318"/>
      <c r="MVG18" s="318"/>
      <c r="MVH18" s="318"/>
      <c r="MVI18" s="318"/>
      <c r="MVJ18" s="318"/>
      <c r="MVK18" s="318"/>
      <c r="MVL18" s="318"/>
      <c r="MVM18" s="318"/>
      <c r="MVN18" s="318"/>
      <c r="MVO18" s="318"/>
      <c r="MVP18" s="318"/>
      <c r="MVQ18" s="318"/>
      <c r="MVR18" s="318"/>
      <c r="MVS18" s="318"/>
      <c r="MVT18" s="318"/>
      <c r="MVU18" s="318"/>
      <c r="MVV18" s="318"/>
      <c r="MVW18" s="318"/>
      <c r="MVX18" s="318"/>
      <c r="MVY18" s="318"/>
      <c r="MVZ18" s="318"/>
      <c r="MWA18" s="318"/>
      <c r="MWB18" s="318"/>
      <c r="MWC18" s="318"/>
      <c r="MWD18" s="318"/>
      <c r="MWE18" s="318"/>
      <c r="MWF18" s="318"/>
      <c r="MWG18" s="318"/>
      <c r="MWH18" s="318"/>
      <c r="MWI18" s="318"/>
      <c r="MWJ18" s="318"/>
      <c r="MWK18" s="318"/>
      <c r="MWL18" s="318"/>
      <c r="MWM18" s="318"/>
      <c r="MWN18" s="318"/>
      <c r="MWO18" s="318"/>
      <c r="MWP18" s="318"/>
      <c r="MWQ18" s="318"/>
      <c r="MWR18" s="318"/>
      <c r="MWS18" s="318"/>
      <c r="MWT18" s="318"/>
      <c r="MWU18" s="318"/>
      <c r="MWV18" s="318"/>
      <c r="MWW18" s="318"/>
      <c r="MWX18" s="318"/>
      <c r="MWY18" s="318"/>
      <c r="MWZ18" s="318"/>
      <c r="MXA18" s="318"/>
      <c r="MXB18" s="318"/>
      <c r="MXC18" s="318"/>
      <c r="MXD18" s="318"/>
      <c r="MXE18" s="318"/>
      <c r="MXF18" s="318"/>
      <c r="MXG18" s="318"/>
      <c r="MXH18" s="318"/>
      <c r="MXI18" s="318"/>
      <c r="MXJ18" s="318"/>
      <c r="MXK18" s="318"/>
      <c r="MXL18" s="318"/>
      <c r="MXM18" s="318"/>
      <c r="MXN18" s="318"/>
      <c r="MXO18" s="318"/>
      <c r="MXP18" s="318"/>
      <c r="MXQ18" s="318"/>
      <c r="MXR18" s="318"/>
      <c r="MXS18" s="318"/>
      <c r="MXT18" s="318"/>
      <c r="MXU18" s="318"/>
      <c r="MXV18" s="318"/>
      <c r="MXW18" s="318"/>
      <c r="MXX18" s="318"/>
      <c r="MXY18" s="318"/>
      <c r="MXZ18" s="318"/>
      <c r="MYA18" s="318"/>
      <c r="MYB18" s="318"/>
      <c r="MYC18" s="318"/>
      <c r="MYD18" s="318"/>
      <c r="MYE18" s="318"/>
      <c r="MYF18" s="318"/>
      <c r="MYG18" s="318"/>
      <c r="MYH18" s="318"/>
      <c r="MYI18" s="318"/>
      <c r="MYJ18" s="318"/>
      <c r="MYK18" s="318"/>
      <c r="MYL18" s="318"/>
      <c r="MYM18" s="318"/>
      <c r="MYN18" s="318"/>
      <c r="MYO18" s="318"/>
      <c r="MYP18" s="318"/>
      <c r="MYQ18" s="318"/>
      <c r="MYR18" s="318"/>
      <c r="MYS18" s="318"/>
      <c r="MYT18" s="318"/>
      <c r="MYU18" s="318"/>
      <c r="MYV18" s="318"/>
      <c r="MYW18" s="318"/>
      <c r="MYX18" s="318"/>
      <c r="MYY18" s="318"/>
      <c r="MYZ18" s="318"/>
      <c r="MZA18" s="318"/>
      <c r="MZB18" s="318"/>
      <c r="MZC18" s="318"/>
      <c r="MZD18" s="318"/>
      <c r="MZE18" s="318"/>
      <c r="MZF18" s="318"/>
      <c r="MZG18" s="318"/>
      <c r="MZH18" s="318"/>
      <c r="MZI18" s="318"/>
      <c r="MZJ18" s="318"/>
      <c r="MZK18" s="318"/>
      <c r="MZL18" s="318"/>
      <c r="MZM18" s="318"/>
      <c r="MZN18" s="318"/>
      <c r="MZO18" s="318"/>
      <c r="MZP18" s="318"/>
      <c r="MZQ18" s="318"/>
      <c r="MZR18" s="318"/>
      <c r="MZS18" s="318"/>
      <c r="MZT18" s="318"/>
      <c r="MZU18" s="318"/>
      <c r="MZV18" s="318"/>
      <c r="MZW18" s="318"/>
      <c r="MZX18" s="318"/>
      <c r="MZY18" s="318"/>
      <c r="MZZ18" s="318"/>
      <c r="NAA18" s="318"/>
      <c r="NAB18" s="318"/>
      <c r="NAC18" s="318"/>
      <c r="NAD18" s="318"/>
      <c r="NAE18" s="318"/>
      <c r="NAF18" s="318"/>
      <c r="NAG18" s="318"/>
      <c r="NAH18" s="318"/>
      <c r="NAI18" s="318"/>
      <c r="NAJ18" s="318"/>
      <c r="NAK18" s="318"/>
      <c r="NAL18" s="318"/>
      <c r="NAM18" s="318"/>
      <c r="NAN18" s="318"/>
      <c r="NAO18" s="318"/>
      <c r="NAP18" s="318"/>
      <c r="NAQ18" s="318"/>
      <c r="NAR18" s="318"/>
      <c r="NAS18" s="318"/>
      <c r="NAT18" s="318"/>
      <c r="NAU18" s="318"/>
      <c r="NAV18" s="318"/>
      <c r="NAW18" s="318"/>
      <c r="NAX18" s="318"/>
      <c r="NAY18" s="318"/>
      <c r="NAZ18" s="318"/>
      <c r="NBA18" s="318"/>
      <c r="NBB18" s="318"/>
      <c r="NBC18" s="318"/>
      <c r="NBD18" s="318"/>
      <c r="NBE18" s="318"/>
      <c r="NBF18" s="318"/>
      <c r="NBG18" s="318"/>
      <c r="NBH18" s="318"/>
      <c r="NBI18" s="318"/>
      <c r="NBJ18" s="318"/>
      <c r="NBK18" s="318"/>
      <c r="NBL18" s="318"/>
      <c r="NBM18" s="318"/>
      <c r="NBN18" s="318"/>
      <c r="NBO18" s="318"/>
      <c r="NBP18" s="318"/>
      <c r="NBQ18" s="318"/>
      <c r="NBR18" s="318"/>
      <c r="NBS18" s="318"/>
      <c r="NBT18" s="318"/>
      <c r="NBU18" s="318"/>
      <c r="NBV18" s="318"/>
      <c r="NBW18" s="318"/>
      <c r="NBX18" s="318"/>
      <c r="NBY18" s="318"/>
      <c r="NBZ18" s="318"/>
      <c r="NCA18" s="318"/>
      <c r="NCB18" s="318"/>
      <c r="NCC18" s="318"/>
      <c r="NCD18" s="318"/>
      <c r="NCE18" s="318"/>
      <c r="NCF18" s="318"/>
      <c r="NCG18" s="318"/>
      <c r="NCH18" s="318"/>
      <c r="NCI18" s="318"/>
      <c r="NCJ18" s="318"/>
      <c r="NCK18" s="318"/>
      <c r="NCL18" s="318"/>
      <c r="NCM18" s="318"/>
      <c r="NCN18" s="318"/>
      <c r="NCO18" s="318"/>
      <c r="NCP18" s="318"/>
      <c r="NCQ18" s="318"/>
      <c r="NCR18" s="318"/>
      <c r="NCS18" s="318"/>
      <c r="NCT18" s="318"/>
      <c r="NCU18" s="318"/>
      <c r="NCV18" s="318"/>
      <c r="NCW18" s="318"/>
      <c r="NCX18" s="318"/>
      <c r="NCY18" s="318"/>
      <c r="NCZ18" s="318"/>
      <c r="NDA18" s="318"/>
      <c r="NDB18" s="318"/>
      <c r="NDC18" s="318"/>
      <c r="NDD18" s="318"/>
      <c r="NDE18" s="318"/>
      <c r="NDF18" s="318"/>
      <c r="NDG18" s="318"/>
      <c r="NDH18" s="318"/>
      <c r="NDI18" s="318"/>
      <c r="NDJ18" s="318"/>
      <c r="NDK18" s="318"/>
      <c r="NDL18" s="318"/>
      <c r="NDM18" s="318"/>
      <c r="NDN18" s="318"/>
      <c r="NDO18" s="318"/>
      <c r="NDP18" s="318"/>
      <c r="NDQ18" s="318"/>
      <c r="NDR18" s="318"/>
      <c r="NDS18" s="318"/>
      <c r="NDT18" s="318"/>
      <c r="NDU18" s="318"/>
      <c r="NDV18" s="318"/>
      <c r="NDW18" s="318"/>
      <c r="NDX18" s="318"/>
      <c r="NDY18" s="318"/>
      <c r="NDZ18" s="318"/>
      <c r="NEA18" s="318"/>
      <c r="NEB18" s="318"/>
      <c r="NEC18" s="318"/>
      <c r="NED18" s="318"/>
      <c r="NEE18" s="318"/>
      <c r="NEF18" s="318"/>
      <c r="NEG18" s="318"/>
      <c r="NEH18" s="318"/>
      <c r="NEI18" s="318"/>
      <c r="NEJ18" s="318"/>
      <c r="NEK18" s="318"/>
      <c r="NEL18" s="318"/>
      <c r="NEM18" s="318"/>
      <c r="NEN18" s="318"/>
      <c r="NEO18" s="318"/>
      <c r="NEP18" s="318"/>
      <c r="NEQ18" s="318"/>
      <c r="NER18" s="318"/>
      <c r="NES18" s="318"/>
      <c r="NET18" s="318"/>
      <c r="NEU18" s="318"/>
      <c r="NEV18" s="318"/>
      <c r="NEW18" s="318"/>
      <c r="NEX18" s="318"/>
      <c r="NEY18" s="318"/>
      <c r="NEZ18" s="318"/>
      <c r="NFA18" s="318"/>
      <c r="NFB18" s="318"/>
      <c r="NFC18" s="318"/>
      <c r="NFD18" s="318"/>
      <c r="NFE18" s="318"/>
      <c r="NFF18" s="318"/>
      <c r="NFG18" s="318"/>
      <c r="NFH18" s="318"/>
      <c r="NFI18" s="318"/>
      <c r="NFJ18" s="318"/>
      <c r="NFK18" s="318"/>
      <c r="NFL18" s="318"/>
      <c r="NFM18" s="318"/>
      <c r="NFN18" s="318"/>
      <c r="NFO18" s="318"/>
      <c r="NFP18" s="318"/>
      <c r="NFQ18" s="318"/>
      <c r="NFR18" s="318"/>
      <c r="NFS18" s="318"/>
      <c r="NFT18" s="318"/>
      <c r="NFU18" s="318"/>
      <c r="NFV18" s="318"/>
      <c r="NFW18" s="318"/>
      <c r="NFX18" s="318"/>
      <c r="NFY18" s="318"/>
      <c r="NFZ18" s="318"/>
      <c r="NGA18" s="318"/>
      <c r="NGB18" s="318"/>
      <c r="NGC18" s="318"/>
      <c r="NGD18" s="318"/>
      <c r="NGE18" s="318"/>
      <c r="NGF18" s="318"/>
      <c r="NGG18" s="318"/>
      <c r="NGH18" s="318"/>
      <c r="NGI18" s="318"/>
      <c r="NGJ18" s="318"/>
      <c r="NGK18" s="318"/>
      <c r="NGL18" s="318"/>
      <c r="NGM18" s="318"/>
      <c r="NGN18" s="318"/>
      <c r="NGO18" s="318"/>
      <c r="NGP18" s="318"/>
      <c r="NGQ18" s="318"/>
      <c r="NGR18" s="318"/>
      <c r="NGS18" s="318"/>
      <c r="NGT18" s="318"/>
      <c r="NGU18" s="318"/>
      <c r="NGV18" s="318"/>
      <c r="NGW18" s="318"/>
      <c r="NGX18" s="318"/>
      <c r="NGY18" s="318"/>
      <c r="NGZ18" s="318"/>
      <c r="NHA18" s="318"/>
      <c r="NHB18" s="318"/>
      <c r="NHC18" s="318"/>
      <c r="NHD18" s="318"/>
      <c r="NHE18" s="318"/>
      <c r="NHF18" s="318"/>
      <c r="NHG18" s="318"/>
      <c r="NHH18" s="318"/>
      <c r="NHI18" s="318"/>
      <c r="NHJ18" s="318"/>
      <c r="NHK18" s="318"/>
      <c r="NHL18" s="318"/>
      <c r="NHM18" s="318"/>
      <c r="NHN18" s="318"/>
      <c r="NHO18" s="318"/>
      <c r="NHP18" s="318"/>
      <c r="NHQ18" s="318"/>
      <c r="NHR18" s="318"/>
      <c r="NHS18" s="318"/>
      <c r="NHT18" s="318"/>
      <c r="NHU18" s="318"/>
      <c r="NHV18" s="318"/>
      <c r="NHW18" s="318"/>
      <c r="NHX18" s="318"/>
      <c r="NHY18" s="318"/>
      <c r="NHZ18" s="318"/>
      <c r="NIA18" s="318"/>
      <c r="NIB18" s="318"/>
      <c r="NIC18" s="318"/>
      <c r="NID18" s="318"/>
      <c r="NIE18" s="318"/>
      <c r="NIF18" s="318"/>
      <c r="NIG18" s="318"/>
      <c r="NIH18" s="318"/>
      <c r="NII18" s="318"/>
      <c r="NIJ18" s="318"/>
      <c r="NIK18" s="318"/>
      <c r="NIL18" s="318"/>
      <c r="NIM18" s="318"/>
      <c r="NIN18" s="318"/>
      <c r="NIO18" s="318"/>
      <c r="NIP18" s="318"/>
      <c r="NIQ18" s="318"/>
      <c r="NIR18" s="318"/>
      <c r="NIS18" s="318"/>
      <c r="NIT18" s="318"/>
      <c r="NIU18" s="318"/>
      <c r="NIV18" s="318"/>
      <c r="NIW18" s="318"/>
      <c r="NIX18" s="318"/>
      <c r="NIY18" s="318"/>
      <c r="NIZ18" s="318"/>
      <c r="NJA18" s="318"/>
      <c r="NJB18" s="318"/>
      <c r="NJC18" s="318"/>
      <c r="NJD18" s="318"/>
      <c r="NJE18" s="318"/>
      <c r="NJF18" s="318"/>
      <c r="NJG18" s="318"/>
      <c r="NJH18" s="318"/>
      <c r="NJI18" s="318"/>
      <c r="NJJ18" s="318"/>
      <c r="NJK18" s="318"/>
      <c r="NJL18" s="318"/>
      <c r="NJM18" s="318"/>
      <c r="NJN18" s="318"/>
      <c r="NJO18" s="318"/>
      <c r="NJP18" s="318"/>
      <c r="NJQ18" s="318"/>
      <c r="NJR18" s="318"/>
      <c r="NJS18" s="318"/>
      <c r="NJT18" s="318"/>
      <c r="NJU18" s="318"/>
      <c r="NJV18" s="318"/>
      <c r="NJW18" s="318"/>
      <c r="NJX18" s="318"/>
      <c r="NJY18" s="318"/>
      <c r="NJZ18" s="318"/>
      <c r="NKA18" s="318"/>
      <c r="NKB18" s="318"/>
      <c r="NKC18" s="318"/>
      <c r="NKD18" s="318"/>
      <c r="NKE18" s="318"/>
      <c r="NKF18" s="318"/>
      <c r="NKG18" s="318"/>
      <c r="NKH18" s="318"/>
      <c r="NKI18" s="318"/>
      <c r="NKJ18" s="318"/>
      <c r="NKK18" s="318"/>
      <c r="NKL18" s="318"/>
      <c r="NKM18" s="318"/>
      <c r="NKN18" s="318"/>
      <c r="NKO18" s="318"/>
      <c r="NKP18" s="318"/>
      <c r="NKQ18" s="318"/>
      <c r="NKR18" s="318"/>
      <c r="NKS18" s="318"/>
      <c r="NKT18" s="318"/>
      <c r="NKU18" s="318"/>
      <c r="NKV18" s="318"/>
      <c r="NKW18" s="318"/>
      <c r="NKX18" s="318"/>
      <c r="NKY18" s="318"/>
      <c r="NKZ18" s="318"/>
      <c r="NLA18" s="318"/>
      <c r="NLB18" s="318"/>
      <c r="NLC18" s="318"/>
      <c r="NLD18" s="318"/>
      <c r="NLE18" s="318"/>
      <c r="NLF18" s="318"/>
      <c r="NLG18" s="318"/>
      <c r="NLH18" s="318"/>
      <c r="NLI18" s="318"/>
      <c r="NLJ18" s="318"/>
      <c r="NLK18" s="318"/>
      <c r="NLL18" s="318"/>
      <c r="NLM18" s="318"/>
      <c r="NLN18" s="318"/>
      <c r="NLO18" s="318"/>
      <c r="NLP18" s="318"/>
      <c r="NLQ18" s="318"/>
      <c r="NLR18" s="318"/>
      <c r="NLS18" s="318"/>
      <c r="NLT18" s="318"/>
      <c r="NLU18" s="318"/>
      <c r="NLV18" s="318"/>
      <c r="NLW18" s="318"/>
      <c r="NLX18" s="318"/>
      <c r="NLY18" s="318"/>
      <c r="NLZ18" s="318"/>
      <c r="NMA18" s="318"/>
      <c r="NMB18" s="318"/>
      <c r="NMC18" s="318"/>
      <c r="NMD18" s="318"/>
      <c r="NME18" s="318"/>
      <c r="NMF18" s="318"/>
      <c r="NMG18" s="318"/>
      <c r="NMH18" s="318"/>
      <c r="NMI18" s="318"/>
      <c r="NMJ18" s="318"/>
      <c r="NMK18" s="318"/>
      <c r="NML18" s="318"/>
      <c r="NMM18" s="318"/>
      <c r="NMN18" s="318"/>
      <c r="NMO18" s="318"/>
      <c r="NMP18" s="318"/>
      <c r="NMQ18" s="318"/>
      <c r="NMR18" s="318"/>
      <c r="NMS18" s="318"/>
      <c r="NMT18" s="318"/>
      <c r="NMU18" s="318"/>
      <c r="NMV18" s="318"/>
      <c r="NMW18" s="318"/>
      <c r="NMX18" s="318"/>
      <c r="NMY18" s="318"/>
      <c r="NMZ18" s="318"/>
      <c r="NNA18" s="318"/>
      <c r="NNB18" s="318"/>
      <c r="NNC18" s="318"/>
      <c r="NND18" s="318"/>
      <c r="NNE18" s="318"/>
      <c r="NNF18" s="318"/>
      <c r="NNG18" s="318"/>
      <c r="NNH18" s="318"/>
      <c r="NNI18" s="318"/>
      <c r="NNJ18" s="318"/>
      <c r="NNK18" s="318"/>
      <c r="NNL18" s="318"/>
      <c r="NNM18" s="318"/>
      <c r="NNN18" s="318"/>
      <c r="NNO18" s="318"/>
      <c r="NNP18" s="318"/>
      <c r="NNQ18" s="318"/>
      <c r="NNR18" s="318"/>
      <c r="NNS18" s="318"/>
      <c r="NNT18" s="318"/>
      <c r="NNU18" s="318"/>
      <c r="NNV18" s="318"/>
      <c r="NNW18" s="318"/>
      <c r="NNX18" s="318"/>
      <c r="NNY18" s="318"/>
      <c r="NNZ18" s="318"/>
      <c r="NOA18" s="318"/>
      <c r="NOB18" s="318"/>
      <c r="NOC18" s="318"/>
      <c r="NOD18" s="318"/>
      <c r="NOE18" s="318"/>
      <c r="NOF18" s="318"/>
      <c r="NOG18" s="318"/>
      <c r="NOH18" s="318"/>
      <c r="NOI18" s="318"/>
      <c r="NOJ18" s="318"/>
      <c r="NOK18" s="318"/>
      <c r="NOL18" s="318"/>
      <c r="NOM18" s="318"/>
      <c r="NON18" s="318"/>
      <c r="NOO18" s="318"/>
      <c r="NOP18" s="318"/>
      <c r="NOQ18" s="318"/>
      <c r="NOR18" s="318"/>
      <c r="NOS18" s="318"/>
      <c r="NOT18" s="318"/>
      <c r="NOU18" s="318"/>
      <c r="NOV18" s="318"/>
      <c r="NOW18" s="318"/>
      <c r="NOX18" s="318"/>
      <c r="NOY18" s="318"/>
      <c r="NOZ18" s="318"/>
      <c r="NPA18" s="318"/>
      <c r="NPB18" s="318"/>
      <c r="NPC18" s="318"/>
      <c r="NPD18" s="318"/>
      <c r="NPE18" s="318"/>
      <c r="NPF18" s="318"/>
      <c r="NPG18" s="318"/>
      <c r="NPH18" s="318"/>
      <c r="NPI18" s="318"/>
      <c r="NPJ18" s="318"/>
      <c r="NPK18" s="318"/>
      <c r="NPL18" s="318"/>
      <c r="NPM18" s="318"/>
      <c r="NPN18" s="318"/>
      <c r="NPO18" s="318"/>
      <c r="NPP18" s="318"/>
      <c r="NPQ18" s="318"/>
      <c r="NPR18" s="318"/>
      <c r="NPS18" s="318"/>
      <c r="NPT18" s="318"/>
      <c r="NPU18" s="318"/>
      <c r="NPV18" s="318"/>
      <c r="NPW18" s="318"/>
      <c r="NPX18" s="318"/>
      <c r="NPY18" s="318"/>
      <c r="NPZ18" s="318"/>
      <c r="NQA18" s="318"/>
      <c r="NQB18" s="318"/>
      <c r="NQC18" s="318"/>
      <c r="NQD18" s="318"/>
      <c r="NQE18" s="318"/>
      <c r="NQF18" s="318"/>
      <c r="NQG18" s="318"/>
      <c r="NQH18" s="318"/>
      <c r="NQI18" s="318"/>
      <c r="NQJ18" s="318"/>
      <c r="NQK18" s="318"/>
      <c r="NQL18" s="318"/>
      <c r="NQM18" s="318"/>
      <c r="NQN18" s="318"/>
      <c r="NQO18" s="318"/>
      <c r="NQP18" s="318"/>
      <c r="NQQ18" s="318"/>
      <c r="NQR18" s="318"/>
      <c r="NQS18" s="318"/>
      <c r="NQT18" s="318"/>
      <c r="NQU18" s="318"/>
      <c r="NQV18" s="318"/>
      <c r="NQW18" s="318"/>
      <c r="NQX18" s="318"/>
      <c r="NQY18" s="318"/>
      <c r="NQZ18" s="318"/>
      <c r="NRA18" s="318"/>
      <c r="NRB18" s="318"/>
      <c r="NRC18" s="318"/>
      <c r="NRD18" s="318"/>
      <c r="NRE18" s="318"/>
      <c r="NRF18" s="318"/>
      <c r="NRG18" s="318"/>
      <c r="NRH18" s="318"/>
      <c r="NRI18" s="318"/>
      <c r="NRJ18" s="318"/>
      <c r="NRK18" s="318"/>
      <c r="NRL18" s="318"/>
      <c r="NRM18" s="318"/>
      <c r="NRN18" s="318"/>
      <c r="NRO18" s="318"/>
      <c r="NRP18" s="318"/>
      <c r="NRQ18" s="318"/>
      <c r="NRR18" s="318"/>
      <c r="NRS18" s="318"/>
      <c r="NRT18" s="318"/>
      <c r="NRU18" s="318"/>
      <c r="NRV18" s="318"/>
      <c r="NRW18" s="318"/>
      <c r="NRX18" s="318"/>
      <c r="NRY18" s="318"/>
      <c r="NRZ18" s="318"/>
      <c r="NSA18" s="318"/>
      <c r="NSB18" s="318"/>
      <c r="NSC18" s="318"/>
      <c r="NSD18" s="318"/>
      <c r="NSE18" s="318"/>
      <c r="NSF18" s="318"/>
      <c r="NSG18" s="318"/>
      <c r="NSH18" s="318"/>
      <c r="NSI18" s="318"/>
      <c r="NSJ18" s="318"/>
      <c r="NSK18" s="318"/>
      <c r="NSL18" s="318"/>
      <c r="NSM18" s="318"/>
      <c r="NSN18" s="318"/>
      <c r="NSO18" s="318"/>
      <c r="NSP18" s="318"/>
      <c r="NSQ18" s="318"/>
      <c r="NSR18" s="318"/>
      <c r="NSS18" s="318"/>
      <c r="NST18" s="318"/>
      <c r="NSU18" s="318"/>
      <c r="NSV18" s="318"/>
      <c r="NSW18" s="318"/>
      <c r="NSX18" s="318"/>
      <c r="NSY18" s="318"/>
      <c r="NSZ18" s="318"/>
      <c r="NTA18" s="318"/>
      <c r="NTB18" s="318"/>
      <c r="NTC18" s="318"/>
      <c r="NTD18" s="318"/>
      <c r="NTE18" s="318"/>
      <c r="NTF18" s="318"/>
      <c r="NTG18" s="318"/>
      <c r="NTH18" s="318"/>
      <c r="NTI18" s="318"/>
      <c r="NTJ18" s="318"/>
      <c r="NTK18" s="318"/>
      <c r="NTL18" s="318"/>
      <c r="NTM18" s="318"/>
      <c r="NTN18" s="318"/>
      <c r="NTO18" s="318"/>
      <c r="NTP18" s="318"/>
      <c r="NTQ18" s="318"/>
      <c r="NTR18" s="318"/>
      <c r="NTS18" s="318"/>
      <c r="NTT18" s="318"/>
      <c r="NTU18" s="318"/>
      <c r="NTV18" s="318"/>
      <c r="NTW18" s="318"/>
      <c r="NTX18" s="318"/>
      <c r="NTY18" s="318"/>
      <c r="NTZ18" s="318"/>
      <c r="NUA18" s="318"/>
      <c r="NUB18" s="318"/>
      <c r="NUC18" s="318"/>
      <c r="NUD18" s="318"/>
      <c r="NUE18" s="318"/>
      <c r="NUF18" s="318"/>
      <c r="NUG18" s="318"/>
      <c r="NUH18" s="318"/>
      <c r="NUI18" s="318"/>
      <c r="NUJ18" s="318"/>
      <c r="NUK18" s="318"/>
      <c r="NUL18" s="318"/>
      <c r="NUM18" s="318"/>
      <c r="NUN18" s="318"/>
      <c r="NUO18" s="318"/>
      <c r="NUP18" s="318"/>
      <c r="NUQ18" s="318"/>
      <c r="NUR18" s="318"/>
      <c r="NUS18" s="318"/>
      <c r="NUT18" s="318"/>
      <c r="NUU18" s="318"/>
      <c r="NUV18" s="318"/>
      <c r="NUW18" s="318"/>
      <c r="NUX18" s="318"/>
      <c r="NUY18" s="318"/>
      <c r="NUZ18" s="318"/>
      <c r="NVA18" s="318"/>
      <c r="NVB18" s="318"/>
      <c r="NVC18" s="318"/>
      <c r="NVD18" s="318"/>
      <c r="NVE18" s="318"/>
      <c r="NVF18" s="318"/>
      <c r="NVG18" s="318"/>
      <c r="NVH18" s="318"/>
      <c r="NVI18" s="318"/>
      <c r="NVJ18" s="318"/>
      <c r="NVK18" s="318"/>
      <c r="NVL18" s="318"/>
      <c r="NVM18" s="318"/>
      <c r="NVN18" s="318"/>
      <c r="NVO18" s="318"/>
      <c r="NVP18" s="318"/>
      <c r="NVQ18" s="318"/>
      <c r="NVR18" s="318"/>
      <c r="NVS18" s="318"/>
      <c r="NVT18" s="318"/>
      <c r="NVU18" s="318"/>
      <c r="NVV18" s="318"/>
      <c r="NVW18" s="318"/>
      <c r="NVX18" s="318"/>
      <c r="NVY18" s="318"/>
      <c r="NVZ18" s="318"/>
      <c r="NWA18" s="318"/>
      <c r="NWB18" s="318"/>
      <c r="NWC18" s="318"/>
      <c r="NWD18" s="318"/>
      <c r="NWE18" s="318"/>
      <c r="NWF18" s="318"/>
      <c r="NWG18" s="318"/>
      <c r="NWH18" s="318"/>
      <c r="NWI18" s="318"/>
      <c r="NWJ18" s="318"/>
      <c r="NWK18" s="318"/>
      <c r="NWL18" s="318"/>
      <c r="NWM18" s="318"/>
      <c r="NWN18" s="318"/>
      <c r="NWO18" s="318"/>
      <c r="NWP18" s="318"/>
      <c r="NWQ18" s="318"/>
      <c r="NWR18" s="318"/>
      <c r="NWS18" s="318"/>
      <c r="NWT18" s="318"/>
      <c r="NWU18" s="318"/>
      <c r="NWV18" s="318"/>
      <c r="NWW18" s="318"/>
      <c r="NWX18" s="318"/>
      <c r="NWY18" s="318"/>
      <c r="NWZ18" s="318"/>
      <c r="NXA18" s="318"/>
      <c r="NXB18" s="318"/>
      <c r="NXC18" s="318"/>
      <c r="NXD18" s="318"/>
      <c r="NXE18" s="318"/>
      <c r="NXF18" s="318"/>
      <c r="NXG18" s="318"/>
      <c r="NXH18" s="318"/>
      <c r="NXI18" s="318"/>
      <c r="NXJ18" s="318"/>
      <c r="NXK18" s="318"/>
      <c r="NXL18" s="318"/>
      <c r="NXM18" s="318"/>
      <c r="NXN18" s="318"/>
      <c r="NXO18" s="318"/>
      <c r="NXP18" s="318"/>
      <c r="NXQ18" s="318"/>
      <c r="NXR18" s="318"/>
      <c r="NXS18" s="318"/>
      <c r="NXT18" s="318"/>
      <c r="NXU18" s="318"/>
      <c r="NXV18" s="318"/>
      <c r="NXW18" s="318"/>
      <c r="NXX18" s="318"/>
      <c r="NXY18" s="318"/>
      <c r="NXZ18" s="318"/>
      <c r="NYA18" s="318"/>
      <c r="NYB18" s="318"/>
      <c r="NYC18" s="318"/>
      <c r="NYD18" s="318"/>
      <c r="NYE18" s="318"/>
      <c r="NYF18" s="318"/>
      <c r="NYG18" s="318"/>
      <c r="NYH18" s="318"/>
      <c r="NYI18" s="318"/>
      <c r="NYJ18" s="318"/>
      <c r="NYK18" s="318"/>
      <c r="NYL18" s="318"/>
      <c r="NYM18" s="318"/>
      <c r="NYN18" s="318"/>
      <c r="NYO18" s="318"/>
      <c r="NYP18" s="318"/>
      <c r="NYQ18" s="318"/>
      <c r="NYR18" s="318"/>
      <c r="NYS18" s="318"/>
      <c r="NYT18" s="318"/>
      <c r="NYU18" s="318"/>
      <c r="NYV18" s="318"/>
      <c r="NYW18" s="318"/>
      <c r="NYX18" s="318"/>
      <c r="NYY18" s="318"/>
      <c r="NYZ18" s="318"/>
      <c r="NZA18" s="318"/>
      <c r="NZB18" s="318"/>
      <c r="NZC18" s="318"/>
      <c r="NZD18" s="318"/>
      <c r="NZE18" s="318"/>
      <c r="NZF18" s="318"/>
      <c r="NZG18" s="318"/>
      <c r="NZH18" s="318"/>
      <c r="NZI18" s="318"/>
      <c r="NZJ18" s="318"/>
      <c r="NZK18" s="318"/>
      <c r="NZL18" s="318"/>
      <c r="NZM18" s="318"/>
      <c r="NZN18" s="318"/>
      <c r="NZO18" s="318"/>
      <c r="NZP18" s="318"/>
      <c r="NZQ18" s="318"/>
      <c r="NZR18" s="318"/>
      <c r="NZS18" s="318"/>
      <c r="NZT18" s="318"/>
      <c r="NZU18" s="318"/>
      <c r="NZV18" s="318"/>
      <c r="NZW18" s="318"/>
      <c r="NZX18" s="318"/>
      <c r="NZY18" s="318"/>
      <c r="NZZ18" s="318"/>
      <c r="OAA18" s="318"/>
      <c r="OAB18" s="318"/>
      <c r="OAC18" s="318"/>
      <c r="OAD18" s="318"/>
      <c r="OAE18" s="318"/>
      <c r="OAF18" s="318"/>
      <c r="OAG18" s="318"/>
      <c r="OAH18" s="318"/>
      <c r="OAI18" s="318"/>
      <c r="OAJ18" s="318"/>
      <c r="OAK18" s="318"/>
      <c r="OAL18" s="318"/>
      <c r="OAM18" s="318"/>
      <c r="OAN18" s="318"/>
      <c r="OAO18" s="318"/>
      <c r="OAP18" s="318"/>
      <c r="OAQ18" s="318"/>
      <c r="OAR18" s="318"/>
      <c r="OAS18" s="318"/>
      <c r="OAT18" s="318"/>
      <c r="OAU18" s="318"/>
      <c r="OAV18" s="318"/>
      <c r="OAW18" s="318"/>
      <c r="OAX18" s="318"/>
      <c r="OAY18" s="318"/>
      <c r="OAZ18" s="318"/>
      <c r="OBA18" s="318"/>
      <c r="OBB18" s="318"/>
      <c r="OBC18" s="318"/>
      <c r="OBD18" s="318"/>
      <c r="OBE18" s="318"/>
      <c r="OBF18" s="318"/>
      <c r="OBG18" s="318"/>
      <c r="OBH18" s="318"/>
      <c r="OBI18" s="318"/>
      <c r="OBJ18" s="318"/>
      <c r="OBK18" s="318"/>
      <c r="OBL18" s="318"/>
      <c r="OBM18" s="318"/>
      <c r="OBN18" s="318"/>
      <c r="OBO18" s="318"/>
      <c r="OBP18" s="318"/>
      <c r="OBQ18" s="318"/>
      <c r="OBR18" s="318"/>
      <c r="OBS18" s="318"/>
      <c r="OBT18" s="318"/>
      <c r="OBU18" s="318"/>
      <c r="OBV18" s="318"/>
      <c r="OBW18" s="318"/>
      <c r="OBX18" s="318"/>
      <c r="OBY18" s="318"/>
      <c r="OBZ18" s="318"/>
      <c r="OCA18" s="318"/>
      <c r="OCB18" s="318"/>
      <c r="OCC18" s="318"/>
      <c r="OCD18" s="318"/>
      <c r="OCE18" s="318"/>
      <c r="OCF18" s="318"/>
      <c r="OCG18" s="318"/>
      <c r="OCH18" s="318"/>
      <c r="OCI18" s="318"/>
      <c r="OCJ18" s="318"/>
      <c r="OCK18" s="318"/>
      <c r="OCL18" s="318"/>
      <c r="OCM18" s="318"/>
      <c r="OCN18" s="318"/>
      <c r="OCO18" s="318"/>
      <c r="OCP18" s="318"/>
      <c r="OCQ18" s="318"/>
      <c r="OCR18" s="318"/>
      <c r="OCS18" s="318"/>
      <c r="OCT18" s="318"/>
      <c r="OCU18" s="318"/>
      <c r="OCV18" s="318"/>
      <c r="OCW18" s="318"/>
      <c r="OCX18" s="318"/>
      <c r="OCY18" s="318"/>
      <c r="OCZ18" s="318"/>
      <c r="ODA18" s="318"/>
      <c r="ODB18" s="318"/>
      <c r="ODC18" s="318"/>
      <c r="ODD18" s="318"/>
      <c r="ODE18" s="318"/>
      <c r="ODF18" s="318"/>
      <c r="ODG18" s="318"/>
      <c r="ODH18" s="318"/>
      <c r="ODI18" s="318"/>
      <c r="ODJ18" s="318"/>
      <c r="ODK18" s="318"/>
      <c r="ODL18" s="318"/>
      <c r="ODM18" s="318"/>
      <c r="ODN18" s="318"/>
      <c r="ODO18" s="318"/>
      <c r="ODP18" s="318"/>
      <c r="ODQ18" s="318"/>
      <c r="ODR18" s="318"/>
      <c r="ODS18" s="318"/>
      <c r="ODT18" s="318"/>
      <c r="ODU18" s="318"/>
      <c r="ODV18" s="318"/>
      <c r="ODW18" s="318"/>
      <c r="ODX18" s="318"/>
      <c r="ODY18" s="318"/>
      <c r="ODZ18" s="318"/>
      <c r="OEA18" s="318"/>
      <c r="OEB18" s="318"/>
      <c r="OEC18" s="318"/>
      <c r="OED18" s="318"/>
      <c r="OEE18" s="318"/>
      <c r="OEF18" s="318"/>
      <c r="OEG18" s="318"/>
      <c r="OEH18" s="318"/>
      <c r="OEI18" s="318"/>
      <c r="OEJ18" s="318"/>
      <c r="OEK18" s="318"/>
      <c r="OEL18" s="318"/>
      <c r="OEM18" s="318"/>
      <c r="OEN18" s="318"/>
      <c r="OEO18" s="318"/>
      <c r="OEP18" s="318"/>
      <c r="OEQ18" s="318"/>
      <c r="OER18" s="318"/>
      <c r="OES18" s="318"/>
      <c r="OET18" s="318"/>
      <c r="OEU18" s="318"/>
      <c r="OEV18" s="318"/>
      <c r="OEW18" s="318"/>
      <c r="OEX18" s="318"/>
      <c r="OEY18" s="318"/>
      <c r="OEZ18" s="318"/>
      <c r="OFA18" s="318"/>
      <c r="OFB18" s="318"/>
      <c r="OFC18" s="318"/>
      <c r="OFD18" s="318"/>
      <c r="OFE18" s="318"/>
      <c r="OFF18" s="318"/>
      <c r="OFG18" s="318"/>
      <c r="OFH18" s="318"/>
      <c r="OFI18" s="318"/>
      <c r="OFJ18" s="318"/>
      <c r="OFK18" s="318"/>
      <c r="OFL18" s="318"/>
      <c r="OFM18" s="318"/>
      <c r="OFN18" s="318"/>
      <c r="OFO18" s="318"/>
      <c r="OFP18" s="318"/>
      <c r="OFQ18" s="318"/>
      <c r="OFR18" s="318"/>
      <c r="OFS18" s="318"/>
      <c r="OFT18" s="318"/>
      <c r="OFU18" s="318"/>
      <c r="OFV18" s="318"/>
      <c r="OFW18" s="318"/>
      <c r="OFX18" s="318"/>
      <c r="OFY18" s="318"/>
      <c r="OFZ18" s="318"/>
      <c r="OGA18" s="318"/>
      <c r="OGB18" s="318"/>
      <c r="OGC18" s="318"/>
      <c r="OGD18" s="318"/>
      <c r="OGE18" s="318"/>
      <c r="OGF18" s="318"/>
      <c r="OGG18" s="318"/>
      <c r="OGH18" s="318"/>
      <c r="OGI18" s="318"/>
      <c r="OGJ18" s="318"/>
      <c r="OGK18" s="318"/>
      <c r="OGL18" s="318"/>
      <c r="OGM18" s="318"/>
      <c r="OGN18" s="318"/>
      <c r="OGO18" s="318"/>
      <c r="OGP18" s="318"/>
      <c r="OGQ18" s="318"/>
      <c r="OGR18" s="318"/>
      <c r="OGS18" s="318"/>
      <c r="OGT18" s="318"/>
      <c r="OGU18" s="318"/>
      <c r="OGV18" s="318"/>
      <c r="OGW18" s="318"/>
      <c r="OGX18" s="318"/>
      <c r="OGY18" s="318"/>
      <c r="OGZ18" s="318"/>
      <c r="OHA18" s="318"/>
      <c r="OHB18" s="318"/>
      <c r="OHC18" s="318"/>
      <c r="OHD18" s="318"/>
      <c r="OHE18" s="318"/>
      <c r="OHF18" s="318"/>
      <c r="OHG18" s="318"/>
      <c r="OHH18" s="318"/>
      <c r="OHI18" s="318"/>
      <c r="OHJ18" s="318"/>
      <c r="OHK18" s="318"/>
      <c r="OHL18" s="318"/>
      <c r="OHM18" s="318"/>
      <c r="OHN18" s="318"/>
      <c r="OHO18" s="318"/>
      <c r="OHP18" s="318"/>
      <c r="OHQ18" s="318"/>
      <c r="OHR18" s="318"/>
      <c r="OHS18" s="318"/>
      <c r="OHT18" s="318"/>
      <c r="OHU18" s="318"/>
      <c r="OHV18" s="318"/>
      <c r="OHW18" s="318"/>
      <c r="OHX18" s="318"/>
      <c r="OHY18" s="318"/>
      <c r="OHZ18" s="318"/>
      <c r="OIA18" s="318"/>
      <c r="OIB18" s="318"/>
      <c r="OIC18" s="318"/>
      <c r="OID18" s="318"/>
      <c r="OIE18" s="318"/>
      <c r="OIF18" s="318"/>
      <c r="OIG18" s="318"/>
      <c r="OIH18" s="318"/>
      <c r="OII18" s="318"/>
      <c r="OIJ18" s="318"/>
      <c r="OIK18" s="318"/>
      <c r="OIL18" s="318"/>
      <c r="OIM18" s="318"/>
      <c r="OIN18" s="318"/>
      <c r="OIO18" s="318"/>
      <c r="OIP18" s="318"/>
      <c r="OIQ18" s="318"/>
      <c r="OIR18" s="318"/>
      <c r="OIS18" s="318"/>
      <c r="OIT18" s="318"/>
      <c r="OIU18" s="318"/>
      <c r="OIV18" s="318"/>
      <c r="OIW18" s="318"/>
      <c r="OIX18" s="318"/>
      <c r="OIY18" s="318"/>
      <c r="OIZ18" s="318"/>
      <c r="OJA18" s="318"/>
      <c r="OJB18" s="318"/>
      <c r="OJC18" s="318"/>
      <c r="OJD18" s="318"/>
      <c r="OJE18" s="318"/>
      <c r="OJF18" s="318"/>
      <c r="OJG18" s="318"/>
      <c r="OJH18" s="318"/>
      <c r="OJI18" s="318"/>
      <c r="OJJ18" s="318"/>
      <c r="OJK18" s="318"/>
      <c r="OJL18" s="318"/>
      <c r="OJM18" s="318"/>
      <c r="OJN18" s="318"/>
      <c r="OJO18" s="318"/>
      <c r="OJP18" s="318"/>
      <c r="OJQ18" s="318"/>
      <c r="OJR18" s="318"/>
      <c r="OJS18" s="318"/>
      <c r="OJT18" s="318"/>
      <c r="OJU18" s="318"/>
      <c r="OJV18" s="318"/>
      <c r="OJW18" s="318"/>
      <c r="OJX18" s="318"/>
      <c r="OJY18" s="318"/>
      <c r="OJZ18" s="318"/>
      <c r="OKA18" s="318"/>
      <c r="OKB18" s="318"/>
      <c r="OKC18" s="318"/>
      <c r="OKD18" s="318"/>
      <c r="OKE18" s="318"/>
      <c r="OKF18" s="318"/>
      <c r="OKG18" s="318"/>
      <c r="OKH18" s="318"/>
      <c r="OKI18" s="318"/>
      <c r="OKJ18" s="318"/>
      <c r="OKK18" s="318"/>
      <c r="OKL18" s="318"/>
      <c r="OKM18" s="318"/>
      <c r="OKN18" s="318"/>
      <c r="OKO18" s="318"/>
      <c r="OKP18" s="318"/>
      <c r="OKQ18" s="318"/>
      <c r="OKR18" s="318"/>
      <c r="OKS18" s="318"/>
      <c r="OKT18" s="318"/>
      <c r="OKU18" s="318"/>
      <c r="OKV18" s="318"/>
      <c r="OKW18" s="318"/>
      <c r="OKX18" s="318"/>
      <c r="OKY18" s="318"/>
      <c r="OKZ18" s="318"/>
      <c r="OLA18" s="318"/>
      <c r="OLB18" s="318"/>
      <c r="OLC18" s="318"/>
      <c r="OLD18" s="318"/>
      <c r="OLE18" s="318"/>
      <c r="OLF18" s="318"/>
      <c r="OLG18" s="318"/>
      <c r="OLH18" s="318"/>
      <c r="OLI18" s="318"/>
      <c r="OLJ18" s="318"/>
      <c r="OLK18" s="318"/>
      <c r="OLL18" s="318"/>
      <c r="OLM18" s="318"/>
      <c r="OLN18" s="318"/>
      <c r="OLO18" s="318"/>
      <c r="OLP18" s="318"/>
      <c r="OLQ18" s="318"/>
      <c r="OLR18" s="318"/>
      <c r="OLS18" s="318"/>
      <c r="OLT18" s="318"/>
      <c r="OLU18" s="318"/>
      <c r="OLV18" s="318"/>
      <c r="OLW18" s="318"/>
      <c r="OLX18" s="318"/>
      <c r="OLY18" s="318"/>
      <c r="OLZ18" s="318"/>
      <c r="OMA18" s="318"/>
      <c r="OMB18" s="318"/>
      <c r="OMC18" s="318"/>
      <c r="OMD18" s="318"/>
      <c r="OME18" s="318"/>
      <c r="OMF18" s="318"/>
      <c r="OMG18" s="318"/>
      <c r="OMH18" s="318"/>
      <c r="OMI18" s="318"/>
      <c r="OMJ18" s="318"/>
      <c r="OMK18" s="318"/>
      <c r="OML18" s="318"/>
      <c r="OMM18" s="318"/>
      <c r="OMN18" s="318"/>
      <c r="OMO18" s="318"/>
      <c r="OMP18" s="318"/>
      <c r="OMQ18" s="318"/>
      <c r="OMR18" s="318"/>
      <c r="OMS18" s="318"/>
      <c r="OMT18" s="318"/>
      <c r="OMU18" s="318"/>
      <c r="OMV18" s="318"/>
      <c r="OMW18" s="318"/>
      <c r="OMX18" s="318"/>
      <c r="OMY18" s="318"/>
      <c r="OMZ18" s="318"/>
      <c r="ONA18" s="318"/>
      <c r="ONB18" s="318"/>
      <c r="ONC18" s="318"/>
      <c r="OND18" s="318"/>
      <c r="ONE18" s="318"/>
      <c r="ONF18" s="318"/>
      <c r="ONG18" s="318"/>
      <c r="ONH18" s="318"/>
      <c r="ONI18" s="318"/>
      <c r="ONJ18" s="318"/>
      <c r="ONK18" s="318"/>
      <c r="ONL18" s="318"/>
      <c r="ONM18" s="318"/>
      <c r="ONN18" s="318"/>
      <c r="ONO18" s="318"/>
      <c r="ONP18" s="318"/>
      <c r="ONQ18" s="318"/>
      <c r="ONR18" s="318"/>
      <c r="ONS18" s="318"/>
      <c r="ONT18" s="318"/>
      <c r="ONU18" s="318"/>
      <c r="ONV18" s="318"/>
      <c r="ONW18" s="318"/>
      <c r="ONX18" s="318"/>
      <c r="ONY18" s="318"/>
      <c r="ONZ18" s="318"/>
      <c r="OOA18" s="318"/>
      <c r="OOB18" s="318"/>
      <c r="OOC18" s="318"/>
      <c r="OOD18" s="318"/>
      <c r="OOE18" s="318"/>
      <c r="OOF18" s="318"/>
      <c r="OOG18" s="318"/>
      <c r="OOH18" s="318"/>
      <c r="OOI18" s="318"/>
      <c r="OOJ18" s="318"/>
      <c r="OOK18" s="318"/>
      <c r="OOL18" s="318"/>
      <c r="OOM18" s="318"/>
      <c r="OON18" s="318"/>
      <c r="OOO18" s="318"/>
      <c r="OOP18" s="318"/>
      <c r="OOQ18" s="318"/>
      <c r="OOR18" s="318"/>
      <c r="OOS18" s="318"/>
      <c r="OOT18" s="318"/>
      <c r="OOU18" s="318"/>
      <c r="OOV18" s="318"/>
      <c r="OOW18" s="318"/>
      <c r="OOX18" s="318"/>
      <c r="OOY18" s="318"/>
      <c r="OOZ18" s="318"/>
      <c r="OPA18" s="318"/>
      <c r="OPB18" s="318"/>
      <c r="OPC18" s="318"/>
      <c r="OPD18" s="318"/>
      <c r="OPE18" s="318"/>
      <c r="OPF18" s="318"/>
      <c r="OPG18" s="318"/>
      <c r="OPH18" s="318"/>
      <c r="OPI18" s="318"/>
      <c r="OPJ18" s="318"/>
      <c r="OPK18" s="318"/>
      <c r="OPL18" s="318"/>
      <c r="OPM18" s="318"/>
      <c r="OPN18" s="318"/>
      <c r="OPO18" s="318"/>
      <c r="OPP18" s="318"/>
      <c r="OPQ18" s="318"/>
      <c r="OPR18" s="318"/>
      <c r="OPS18" s="318"/>
      <c r="OPT18" s="318"/>
      <c r="OPU18" s="318"/>
      <c r="OPV18" s="318"/>
      <c r="OPW18" s="318"/>
      <c r="OPX18" s="318"/>
      <c r="OPY18" s="318"/>
      <c r="OPZ18" s="318"/>
      <c r="OQA18" s="318"/>
      <c r="OQB18" s="318"/>
      <c r="OQC18" s="318"/>
      <c r="OQD18" s="318"/>
      <c r="OQE18" s="318"/>
      <c r="OQF18" s="318"/>
      <c r="OQG18" s="318"/>
      <c r="OQH18" s="318"/>
      <c r="OQI18" s="318"/>
      <c r="OQJ18" s="318"/>
      <c r="OQK18" s="318"/>
      <c r="OQL18" s="318"/>
      <c r="OQM18" s="318"/>
      <c r="OQN18" s="318"/>
      <c r="OQO18" s="318"/>
      <c r="OQP18" s="318"/>
      <c r="OQQ18" s="318"/>
      <c r="OQR18" s="318"/>
      <c r="OQS18" s="318"/>
      <c r="OQT18" s="318"/>
      <c r="OQU18" s="318"/>
      <c r="OQV18" s="318"/>
      <c r="OQW18" s="318"/>
      <c r="OQX18" s="318"/>
      <c r="OQY18" s="318"/>
      <c r="OQZ18" s="318"/>
      <c r="ORA18" s="318"/>
      <c r="ORB18" s="318"/>
      <c r="ORC18" s="318"/>
      <c r="ORD18" s="318"/>
      <c r="ORE18" s="318"/>
      <c r="ORF18" s="318"/>
      <c r="ORG18" s="318"/>
      <c r="ORH18" s="318"/>
      <c r="ORI18" s="318"/>
      <c r="ORJ18" s="318"/>
      <c r="ORK18" s="318"/>
      <c r="ORL18" s="318"/>
      <c r="ORM18" s="318"/>
      <c r="ORN18" s="318"/>
      <c r="ORO18" s="318"/>
      <c r="ORP18" s="318"/>
      <c r="ORQ18" s="318"/>
      <c r="ORR18" s="318"/>
      <c r="ORS18" s="318"/>
      <c r="ORT18" s="318"/>
      <c r="ORU18" s="318"/>
      <c r="ORV18" s="318"/>
      <c r="ORW18" s="318"/>
      <c r="ORX18" s="318"/>
      <c r="ORY18" s="318"/>
      <c r="ORZ18" s="318"/>
      <c r="OSA18" s="318"/>
      <c r="OSB18" s="318"/>
      <c r="OSC18" s="318"/>
      <c r="OSD18" s="318"/>
      <c r="OSE18" s="318"/>
      <c r="OSF18" s="318"/>
      <c r="OSG18" s="318"/>
      <c r="OSH18" s="318"/>
      <c r="OSI18" s="318"/>
      <c r="OSJ18" s="318"/>
      <c r="OSK18" s="318"/>
      <c r="OSL18" s="318"/>
      <c r="OSM18" s="318"/>
      <c r="OSN18" s="318"/>
      <c r="OSO18" s="318"/>
      <c r="OSP18" s="318"/>
      <c r="OSQ18" s="318"/>
      <c r="OSR18" s="318"/>
      <c r="OSS18" s="318"/>
      <c r="OST18" s="318"/>
      <c r="OSU18" s="318"/>
      <c r="OSV18" s="318"/>
      <c r="OSW18" s="318"/>
      <c r="OSX18" s="318"/>
      <c r="OSY18" s="318"/>
      <c r="OSZ18" s="318"/>
      <c r="OTA18" s="318"/>
      <c r="OTB18" s="318"/>
      <c r="OTC18" s="318"/>
      <c r="OTD18" s="318"/>
      <c r="OTE18" s="318"/>
      <c r="OTF18" s="318"/>
      <c r="OTG18" s="318"/>
      <c r="OTH18" s="318"/>
      <c r="OTI18" s="318"/>
      <c r="OTJ18" s="318"/>
      <c r="OTK18" s="318"/>
      <c r="OTL18" s="318"/>
      <c r="OTM18" s="318"/>
      <c r="OTN18" s="318"/>
      <c r="OTO18" s="318"/>
      <c r="OTP18" s="318"/>
      <c r="OTQ18" s="318"/>
      <c r="OTR18" s="318"/>
      <c r="OTS18" s="318"/>
      <c r="OTT18" s="318"/>
      <c r="OTU18" s="318"/>
      <c r="OTV18" s="318"/>
      <c r="OTW18" s="318"/>
      <c r="OTX18" s="318"/>
      <c r="OTY18" s="318"/>
      <c r="OTZ18" s="318"/>
      <c r="OUA18" s="318"/>
      <c r="OUB18" s="318"/>
      <c r="OUC18" s="318"/>
      <c r="OUD18" s="318"/>
      <c r="OUE18" s="318"/>
      <c r="OUF18" s="318"/>
      <c r="OUG18" s="318"/>
      <c r="OUH18" s="318"/>
      <c r="OUI18" s="318"/>
      <c r="OUJ18" s="318"/>
      <c r="OUK18" s="318"/>
      <c r="OUL18" s="318"/>
      <c r="OUM18" s="318"/>
      <c r="OUN18" s="318"/>
      <c r="OUO18" s="318"/>
      <c r="OUP18" s="318"/>
      <c r="OUQ18" s="318"/>
      <c r="OUR18" s="318"/>
      <c r="OUS18" s="318"/>
      <c r="OUT18" s="318"/>
      <c r="OUU18" s="318"/>
      <c r="OUV18" s="318"/>
      <c r="OUW18" s="318"/>
      <c r="OUX18" s="318"/>
      <c r="OUY18" s="318"/>
      <c r="OUZ18" s="318"/>
      <c r="OVA18" s="318"/>
      <c r="OVB18" s="318"/>
      <c r="OVC18" s="318"/>
      <c r="OVD18" s="318"/>
      <c r="OVE18" s="318"/>
      <c r="OVF18" s="318"/>
      <c r="OVG18" s="318"/>
      <c r="OVH18" s="318"/>
      <c r="OVI18" s="318"/>
      <c r="OVJ18" s="318"/>
      <c r="OVK18" s="318"/>
      <c r="OVL18" s="318"/>
      <c r="OVM18" s="318"/>
      <c r="OVN18" s="318"/>
      <c r="OVO18" s="318"/>
      <c r="OVP18" s="318"/>
      <c r="OVQ18" s="318"/>
      <c r="OVR18" s="318"/>
      <c r="OVS18" s="318"/>
      <c r="OVT18" s="318"/>
      <c r="OVU18" s="318"/>
      <c r="OVV18" s="318"/>
      <c r="OVW18" s="318"/>
      <c r="OVX18" s="318"/>
      <c r="OVY18" s="318"/>
      <c r="OVZ18" s="318"/>
      <c r="OWA18" s="318"/>
      <c r="OWB18" s="318"/>
      <c r="OWC18" s="318"/>
      <c r="OWD18" s="318"/>
      <c r="OWE18" s="318"/>
      <c r="OWF18" s="318"/>
      <c r="OWG18" s="318"/>
      <c r="OWH18" s="318"/>
      <c r="OWI18" s="318"/>
      <c r="OWJ18" s="318"/>
      <c r="OWK18" s="318"/>
      <c r="OWL18" s="318"/>
      <c r="OWM18" s="318"/>
      <c r="OWN18" s="318"/>
      <c r="OWO18" s="318"/>
      <c r="OWP18" s="318"/>
      <c r="OWQ18" s="318"/>
      <c r="OWR18" s="318"/>
      <c r="OWS18" s="318"/>
      <c r="OWT18" s="318"/>
      <c r="OWU18" s="318"/>
      <c r="OWV18" s="318"/>
      <c r="OWW18" s="318"/>
      <c r="OWX18" s="318"/>
      <c r="OWY18" s="318"/>
      <c r="OWZ18" s="318"/>
      <c r="OXA18" s="318"/>
      <c r="OXB18" s="318"/>
      <c r="OXC18" s="318"/>
      <c r="OXD18" s="318"/>
      <c r="OXE18" s="318"/>
      <c r="OXF18" s="318"/>
      <c r="OXG18" s="318"/>
      <c r="OXH18" s="318"/>
      <c r="OXI18" s="318"/>
      <c r="OXJ18" s="318"/>
      <c r="OXK18" s="318"/>
      <c r="OXL18" s="318"/>
      <c r="OXM18" s="318"/>
      <c r="OXN18" s="318"/>
      <c r="OXO18" s="318"/>
      <c r="OXP18" s="318"/>
      <c r="OXQ18" s="318"/>
      <c r="OXR18" s="318"/>
      <c r="OXS18" s="318"/>
      <c r="OXT18" s="318"/>
      <c r="OXU18" s="318"/>
      <c r="OXV18" s="318"/>
      <c r="OXW18" s="318"/>
      <c r="OXX18" s="318"/>
      <c r="OXY18" s="318"/>
      <c r="OXZ18" s="318"/>
      <c r="OYA18" s="318"/>
      <c r="OYB18" s="318"/>
      <c r="OYC18" s="318"/>
      <c r="OYD18" s="318"/>
      <c r="OYE18" s="318"/>
      <c r="OYF18" s="318"/>
      <c r="OYG18" s="318"/>
      <c r="OYH18" s="318"/>
      <c r="OYI18" s="318"/>
      <c r="OYJ18" s="318"/>
      <c r="OYK18" s="318"/>
      <c r="OYL18" s="318"/>
      <c r="OYM18" s="318"/>
      <c r="OYN18" s="318"/>
      <c r="OYO18" s="318"/>
      <c r="OYP18" s="318"/>
      <c r="OYQ18" s="318"/>
      <c r="OYR18" s="318"/>
      <c r="OYS18" s="318"/>
      <c r="OYT18" s="318"/>
      <c r="OYU18" s="318"/>
      <c r="OYV18" s="318"/>
      <c r="OYW18" s="318"/>
      <c r="OYX18" s="318"/>
      <c r="OYY18" s="318"/>
      <c r="OYZ18" s="318"/>
      <c r="OZA18" s="318"/>
      <c r="OZB18" s="318"/>
      <c r="OZC18" s="318"/>
      <c r="OZD18" s="318"/>
      <c r="OZE18" s="318"/>
      <c r="OZF18" s="318"/>
      <c r="OZG18" s="318"/>
      <c r="OZH18" s="318"/>
      <c r="OZI18" s="318"/>
      <c r="OZJ18" s="318"/>
      <c r="OZK18" s="318"/>
      <c r="OZL18" s="318"/>
      <c r="OZM18" s="318"/>
      <c r="OZN18" s="318"/>
      <c r="OZO18" s="318"/>
      <c r="OZP18" s="318"/>
      <c r="OZQ18" s="318"/>
      <c r="OZR18" s="318"/>
      <c r="OZS18" s="318"/>
      <c r="OZT18" s="318"/>
      <c r="OZU18" s="318"/>
      <c r="OZV18" s="318"/>
      <c r="OZW18" s="318"/>
      <c r="OZX18" s="318"/>
      <c r="OZY18" s="318"/>
      <c r="OZZ18" s="318"/>
      <c r="PAA18" s="318"/>
      <c r="PAB18" s="318"/>
      <c r="PAC18" s="318"/>
      <c r="PAD18" s="318"/>
      <c r="PAE18" s="318"/>
      <c r="PAF18" s="318"/>
      <c r="PAG18" s="318"/>
      <c r="PAH18" s="318"/>
      <c r="PAI18" s="318"/>
      <c r="PAJ18" s="318"/>
      <c r="PAK18" s="318"/>
      <c r="PAL18" s="318"/>
      <c r="PAM18" s="318"/>
      <c r="PAN18" s="318"/>
      <c r="PAO18" s="318"/>
      <c r="PAP18" s="318"/>
      <c r="PAQ18" s="318"/>
      <c r="PAR18" s="318"/>
      <c r="PAS18" s="318"/>
      <c r="PAT18" s="318"/>
      <c r="PAU18" s="318"/>
      <c r="PAV18" s="318"/>
      <c r="PAW18" s="318"/>
      <c r="PAX18" s="318"/>
      <c r="PAY18" s="318"/>
      <c r="PAZ18" s="318"/>
      <c r="PBA18" s="318"/>
      <c r="PBB18" s="318"/>
      <c r="PBC18" s="318"/>
      <c r="PBD18" s="318"/>
      <c r="PBE18" s="318"/>
      <c r="PBF18" s="318"/>
      <c r="PBG18" s="318"/>
      <c r="PBH18" s="318"/>
      <c r="PBI18" s="318"/>
      <c r="PBJ18" s="318"/>
      <c r="PBK18" s="318"/>
      <c r="PBL18" s="318"/>
      <c r="PBM18" s="318"/>
      <c r="PBN18" s="318"/>
      <c r="PBO18" s="318"/>
      <c r="PBP18" s="318"/>
      <c r="PBQ18" s="318"/>
      <c r="PBR18" s="318"/>
      <c r="PBS18" s="318"/>
      <c r="PBT18" s="318"/>
      <c r="PBU18" s="318"/>
      <c r="PBV18" s="318"/>
      <c r="PBW18" s="318"/>
      <c r="PBX18" s="318"/>
      <c r="PBY18" s="318"/>
      <c r="PBZ18" s="318"/>
      <c r="PCA18" s="318"/>
      <c r="PCB18" s="318"/>
      <c r="PCC18" s="318"/>
      <c r="PCD18" s="318"/>
      <c r="PCE18" s="318"/>
      <c r="PCF18" s="318"/>
      <c r="PCG18" s="318"/>
      <c r="PCH18" s="318"/>
      <c r="PCI18" s="318"/>
      <c r="PCJ18" s="318"/>
      <c r="PCK18" s="318"/>
      <c r="PCL18" s="318"/>
      <c r="PCM18" s="318"/>
      <c r="PCN18" s="318"/>
      <c r="PCO18" s="318"/>
      <c r="PCP18" s="318"/>
      <c r="PCQ18" s="318"/>
      <c r="PCR18" s="318"/>
      <c r="PCS18" s="318"/>
      <c r="PCT18" s="318"/>
      <c r="PCU18" s="318"/>
      <c r="PCV18" s="318"/>
      <c r="PCW18" s="318"/>
      <c r="PCX18" s="318"/>
      <c r="PCY18" s="318"/>
      <c r="PCZ18" s="318"/>
      <c r="PDA18" s="318"/>
      <c r="PDB18" s="318"/>
      <c r="PDC18" s="318"/>
      <c r="PDD18" s="318"/>
      <c r="PDE18" s="318"/>
      <c r="PDF18" s="318"/>
      <c r="PDG18" s="318"/>
      <c r="PDH18" s="318"/>
      <c r="PDI18" s="318"/>
      <c r="PDJ18" s="318"/>
      <c r="PDK18" s="318"/>
      <c r="PDL18" s="318"/>
      <c r="PDM18" s="318"/>
      <c r="PDN18" s="318"/>
      <c r="PDO18" s="318"/>
      <c r="PDP18" s="318"/>
      <c r="PDQ18" s="318"/>
      <c r="PDR18" s="318"/>
      <c r="PDS18" s="318"/>
      <c r="PDT18" s="318"/>
      <c r="PDU18" s="318"/>
      <c r="PDV18" s="318"/>
      <c r="PDW18" s="318"/>
      <c r="PDX18" s="318"/>
      <c r="PDY18" s="318"/>
      <c r="PDZ18" s="318"/>
      <c r="PEA18" s="318"/>
      <c r="PEB18" s="318"/>
      <c r="PEC18" s="318"/>
      <c r="PED18" s="318"/>
      <c r="PEE18" s="318"/>
      <c r="PEF18" s="318"/>
      <c r="PEG18" s="318"/>
      <c r="PEH18" s="318"/>
      <c r="PEI18" s="318"/>
      <c r="PEJ18" s="318"/>
      <c r="PEK18" s="318"/>
      <c r="PEL18" s="318"/>
      <c r="PEM18" s="318"/>
      <c r="PEN18" s="318"/>
      <c r="PEO18" s="318"/>
      <c r="PEP18" s="318"/>
      <c r="PEQ18" s="318"/>
      <c r="PER18" s="318"/>
      <c r="PES18" s="318"/>
      <c r="PET18" s="318"/>
      <c r="PEU18" s="318"/>
      <c r="PEV18" s="318"/>
      <c r="PEW18" s="318"/>
      <c r="PEX18" s="318"/>
      <c r="PEY18" s="318"/>
      <c r="PEZ18" s="318"/>
      <c r="PFA18" s="318"/>
      <c r="PFB18" s="318"/>
      <c r="PFC18" s="318"/>
      <c r="PFD18" s="318"/>
      <c r="PFE18" s="318"/>
      <c r="PFF18" s="318"/>
      <c r="PFG18" s="318"/>
      <c r="PFH18" s="318"/>
      <c r="PFI18" s="318"/>
      <c r="PFJ18" s="318"/>
      <c r="PFK18" s="318"/>
      <c r="PFL18" s="318"/>
      <c r="PFM18" s="318"/>
      <c r="PFN18" s="318"/>
      <c r="PFO18" s="318"/>
      <c r="PFP18" s="318"/>
      <c r="PFQ18" s="318"/>
      <c r="PFR18" s="318"/>
      <c r="PFS18" s="318"/>
      <c r="PFT18" s="318"/>
      <c r="PFU18" s="318"/>
      <c r="PFV18" s="318"/>
      <c r="PFW18" s="318"/>
      <c r="PFX18" s="318"/>
      <c r="PFY18" s="318"/>
      <c r="PFZ18" s="318"/>
      <c r="PGA18" s="318"/>
      <c r="PGB18" s="318"/>
      <c r="PGC18" s="318"/>
      <c r="PGD18" s="318"/>
      <c r="PGE18" s="318"/>
      <c r="PGF18" s="318"/>
      <c r="PGG18" s="318"/>
      <c r="PGH18" s="318"/>
      <c r="PGI18" s="318"/>
      <c r="PGJ18" s="318"/>
      <c r="PGK18" s="318"/>
      <c r="PGL18" s="318"/>
      <c r="PGM18" s="318"/>
      <c r="PGN18" s="318"/>
      <c r="PGO18" s="318"/>
      <c r="PGP18" s="318"/>
      <c r="PGQ18" s="318"/>
      <c r="PGR18" s="318"/>
      <c r="PGS18" s="318"/>
      <c r="PGT18" s="318"/>
      <c r="PGU18" s="318"/>
      <c r="PGV18" s="318"/>
      <c r="PGW18" s="318"/>
      <c r="PGX18" s="318"/>
      <c r="PGY18" s="318"/>
      <c r="PGZ18" s="318"/>
      <c r="PHA18" s="318"/>
      <c r="PHB18" s="318"/>
      <c r="PHC18" s="318"/>
      <c r="PHD18" s="318"/>
      <c r="PHE18" s="318"/>
      <c r="PHF18" s="318"/>
      <c r="PHG18" s="318"/>
      <c r="PHH18" s="318"/>
      <c r="PHI18" s="318"/>
      <c r="PHJ18" s="318"/>
      <c r="PHK18" s="318"/>
      <c r="PHL18" s="318"/>
      <c r="PHM18" s="318"/>
      <c r="PHN18" s="318"/>
      <c r="PHO18" s="318"/>
      <c r="PHP18" s="318"/>
      <c r="PHQ18" s="318"/>
      <c r="PHR18" s="318"/>
      <c r="PHS18" s="318"/>
      <c r="PHT18" s="318"/>
      <c r="PHU18" s="318"/>
      <c r="PHV18" s="318"/>
      <c r="PHW18" s="318"/>
      <c r="PHX18" s="318"/>
      <c r="PHY18" s="318"/>
      <c r="PHZ18" s="318"/>
      <c r="PIA18" s="318"/>
      <c r="PIB18" s="318"/>
      <c r="PIC18" s="318"/>
      <c r="PID18" s="318"/>
      <c r="PIE18" s="318"/>
      <c r="PIF18" s="318"/>
      <c r="PIG18" s="318"/>
      <c r="PIH18" s="318"/>
      <c r="PII18" s="318"/>
      <c r="PIJ18" s="318"/>
      <c r="PIK18" s="318"/>
      <c r="PIL18" s="318"/>
      <c r="PIM18" s="318"/>
      <c r="PIN18" s="318"/>
      <c r="PIO18" s="318"/>
      <c r="PIP18" s="318"/>
      <c r="PIQ18" s="318"/>
      <c r="PIR18" s="318"/>
      <c r="PIS18" s="318"/>
      <c r="PIT18" s="318"/>
      <c r="PIU18" s="318"/>
      <c r="PIV18" s="318"/>
      <c r="PIW18" s="318"/>
      <c r="PIX18" s="318"/>
      <c r="PIY18" s="318"/>
      <c r="PIZ18" s="318"/>
      <c r="PJA18" s="318"/>
      <c r="PJB18" s="318"/>
      <c r="PJC18" s="318"/>
      <c r="PJD18" s="318"/>
      <c r="PJE18" s="318"/>
      <c r="PJF18" s="318"/>
      <c r="PJG18" s="318"/>
      <c r="PJH18" s="318"/>
      <c r="PJI18" s="318"/>
      <c r="PJJ18" s="318"/>
      <c r="PJK18" s="318"/>
      <c r="PJL18" s="318"/>
      <c r="PJM18" s="318"/>
      <c r="PJN18" s="318"/>
      <c r="PJO18" s="318"/>
      <c r="PJP18" s="318"/>
      <c r="PJQ18" s="318"/>
      <c r="PJR18" s="318"/>
      <c r="PJS18" s="318"/>
      <c r="PJT18" s="318"/>
      <c r="PJU18" s="318"/>
      <c r="PJV18" s="318"/>
      <c r="PJW18" s="318"/>
      <c r="PJX18" s="318"/>
      <c r="PJY18" s="318"/>
      <c r="PJZ18" s="318"/>
      <c r="PKA18" s="318"/>
      <c r="PKB18" s="318"/>
      <c r="PKC18" s="318"/>
      <c r="PKD18" s="318"/>
      <c r="PKE18" s="318"/>
      <c r="PKF18" s="318"/>
      <c r="PKG18" s="318"/>
      <c r="PKH18" s="318"/>
      <c r="PKI18" s="318"/>
      <c r="PKJ18" s="318"/>
      <c r="PKK18" s="318"/>
      <c r="PKL18" s="318"/>
      <c r="PKM18" s="318"/>
      <c r="PKN18" s="318"/>
      <c r="PKO18" s="318"/>
      <c r="PKP18" s="318"/>
      <c r="PKQ18" s="318"/>
      <c r="PKR18" s="318"/>
      <c r="PKS18" s="318"/>
      <c r="PKT18" s="318"/>
      <c r="PKU18" s="318"/>
      <c r="PKV18" s="318"/>
      <c r="PKW18" s="318"/>
      <c r="PKX18" s="318"/>
      <c r="PKY18" s="318"/>
      <c r="PKZ18" s="318"/>
      <c r="PLA18" s="318"/>
      <c r="PLB18" s="318"/>
      <c r="PLC18" s="318"/>
      <c r="PLD18" s="318"/>
      <c r="PLE18" s="318"/>
      <c r="PLF18" s="318"/>
      <c r="PLG18" s="318"/>
      <c r="PLH18" s="318"/>
      <c r="PLI18" s="318"/>
      <c r="PLJ18" s="318"/>
      <c r="PLK18" s="318"/>
      <c r="PLL18" s="318"/>
      <c r="PLM18" s="318"/>
      <c r="PLN18" s="318"/>
      <c r="PLO18" s="318"/>
      <c r="PLP18" s="318"/>
      <c r="PLQ18" s="318"/>
      <c r="PLR18" s="318"/>
      <c r="PLS18" s="318"/>
      <c r="PLT18" s="318"/>
      <c r="PLU18" s="318"/>
      <c r="PLV18" s="318"/>
      <c r="PLW18" s="318"/>
      <c r="PLX18" s="318"/>
      <c r="PLY18" s="318"/>
      <c r="PLZ18" s="318"/>
      <c r="PMA18" s="318"/>
      <c r="PMB18" s="318"/>
      <c r="PMC18" s="318"/>
      <c r="PMD18" s="318"/>
      <c r="PME18" s="318"/>
      <c r="PMF18" s="318"/>
      <c r="PMG18" s="318"/>
      <c r="PMH18" s="318"/>
      <c r="PMI18" s="318"/>
      <c r="PMJ18" s="318"/>
      <c r="PMK18" s="318"/>
      <c r="PML18" s="318"/>
      <c r="PMM18" s="318"/>
      <c r="PMN18" s="318"/>
      <c r="PMO18" s="318"/>
      <c r="PMP18" s="318"/>
      <c r="PMQ18" s="318"/>
      <c r="PMR18" s="318"/>
      <c r="PMS18" s="318"/>
      <c r="PMT18" s="318"/>
      <c r="PMU18" s="318"/>
      <c r="PMV18" s="318"/>
      <c r="PMW18" s="318"/>
      <c r="PMX18" s="318"/>
      <c r="PMY18" s="318"/>
      <c r="PMZ18" s="318"/>
      <c r="PNA18" s="318"/>
      <c r="PNB18" s="318"/>
      <c r="PNC18" s="318"/>
      <c r="PND18" s="318"/>
      <c r="PNE18" s="318"/>
      <c r="PNF18" s="318"/>
      <c r="PNG18" s="318"/>
      <c r="PNH18" s="318"/>
      <c r="PNI18" s="318"/>
      <c r="PNJ18" s="318"/>
      <c r="PNK18" s="318"/>
      <c r="PNL18" s="318"/>
      <c r="PNM18" s="318"/>
      <c r="PNN18" s="318"/>
      <c r="PNO18" s="318"/>
      <c r="PNP18" s="318"/>
      <c r="PNQ18" s="318"/>
      <c r="PNR18" s="318"/>
      <c r="PNS18" s="318"/>
      <c r="PNT18" s="318"/>
      <c r="PNU18" s="318"/>
      <c r="PNV18" s="318"/>
      <c r="PNW18" s="318"/>
      <c r="PNX18" s="318"/>
      <c r="PNY18" s="318"/>
      <c r="PNZ18" s="318"/>
      <c r="POA18" s="318"/>
      <c r="POB18" s="318"/>
      <c r="POC18" s="318"/>
      <c r="POD18" s="318"/>
      <c r="POE18" s="318"/>
      <c r="POF18" s="318"/>
      <c r="POG18" s="318"/>
      <c r="POH18" s="318"/>
      <c r="POI18" s="318"/>
      <c r="POJ18" s="318"/>
      <c r="POK18" s="318"/>
      <c r="POL18" s="318"/>
      <c r="POM18" s="318"/>
      <c r="PON18" s="318"/>
      <c r="POO18" s="318"/>
      <c r="POP18" s="318"/>
      <c r="POQ18" s="318"/>
      <c r="POR18" s="318"/>
      <c r="POS18" s="318"/>
      <c r="POT18" s="318"/>
      <c r="POU18" s="318"/>
      <c r="POV18" s="318"/>
      <c r="POW18" s="318"/>
      <c r="POX18" s="318"/>
      <c r="POY18" s="318"/>
      <c r="POZ18" s="318"/>
      <c r="PPA18" s="318"/>
      <c r="PPB18" s="318"/>
      <c r="PPC18" s="318"/>
      <c r="PPD18" s="318"/>
      <c r="PPE18" s="318"/>
      <c r="PPF18" s="318"/>
      <c r="PPG18" s="318"/>
      <c r="PPH18" s="318"/>
      <c r="PPI18" s="318"/>
      <c r="PPJ18" s="318"/>
      <c r="PPK18" s="318"/>
      <c r="PPL18" s="318"/>
      <c r="PPM18" s="318"/>
      <c r="PPN18" s="318"/>
      <c r="PPO18" s="318"/>
      <c r="PPP18" s="318"/>
      <c r="PPQ18" s="318"/>
      <c r="PPR18" s="318"/>
      <c r="PPS18" s="318"/>
      <c r="PPT18" s="318"/>
      <c r="PPU18" s="318"/>
      <c r="PPV18" s="318"/>
      <c r="PPW18" s="318"/>
      <c r="PPX18" s="318"/>
      <c r="PPY18" s="318"/>
      <c r="PPZ18" s="318"/>
      <c r="PQA18" s="318"/>
      <c r="PQB18" s="318"/>
      <c r="PQC18" s="318"/>
      <c r="PQD18" s="318"/>
      <c r="PQE18" s="318"/>
      <c r="PQF18" s="318"/>
      <c r="PQG18" s="318"/>
      <c r="PQH18" s="318"/>
      <c r="PQI18" s="318"/>
      <c r="PQJ18" s="318"/>
      <c r="PQK18" s="318"/>
      <c r="PQL18" s="318"/>
      <c r="PQM18" s="318"/>
      <c r="PQN18" s="318"/>
      <c r="PQO18" s="318"/>
      <c r="PQP18" s="318"/>
      <c r="PQQ18" s="318"/>
      <c r="PQR18" s="318"/>
      <c r="PQS18" s="318"/>
      <c r="PQT18" s="318"/>
      <c r="PQU18" s="318"/>
      <c r="PQV18" s="318"/>
      <c r="PQW18" s="318"/>
      <c r="PQX18" s="318"/>
      <c r="PQY18" s="318"/>
      <c r="PQZ18" s="318"/>
      <c r="PRA18" s="318"/>
      <c r="PRB18" s="318"/>
      <c r="PRC18" s="318"/>
      <c r="PRD18" s="318"/>
      <c r="PRE18" s="318"/>
      <c r="PRF18" s="318"/>
      <c r="PRG18" s="318"/>
      <c r="PRH18" s="318"/>
      <c r="PRI18" s="318"/>
      <c r="PRJ18" s="318"/>
      <c r="PRK18" s="318"/>
      <c r="PRL18" s="318"/>
      <c r="PRM18" s="318"/>
      <c r="PRN18" s="318"/>
      <c r="PRO18" s="318"/>
      <c r="PRP18" s="318"/>
      <c r="PRQ18" s="318"/>
      <c r="PRR18" s="318"/>
      <c r="PRS18" s="318"/>
      <c r="PRT18" s="318"/>
      <c r="PRU18" s="318"/>
      <c r="PRV18" s="318"/>
      <c r="PRW18" s="318"/>
      <c r="PRX18" s="318"/>
      <c r="PRY18" s="318"/>
      <c r="PRZ18" s="318"/>
      <c r="PSA18" s="318"/>
      <c r="PSB18" s="318"/>
      <c r="PSC18" s="318"/>
      <c r="PSD18" s="318"/>
      <c r="PSE18" s="318"/>
      <c r="PSF18" s="318"/>
      <c r="PSG18" s="318"/>
      <c r="PSH18" s="318"/>
      <c r="PSI18" s="318"/>
      <c r="PSJ18" s="318"/>
      <c r="PSK18" s="318"/>
      <c r="PSL18" s="318"/>
      <c r="PSM18" s="318"/>
      <c r="PSN18" s="318"/>
      <c r="PSO18" s="318"/>
      <c r="PSP18" s="318"/>
      <c r="PSQ18" s="318"/>
      <c r="PSR18" s="318"/>
      <c r="PSS18" s="318"/>
      <c r="PST18" s="318"/>
      <c r="PSU18" s="318"/>
      <c r="PSV18" s="318"/>
      <c r="PSW18" s="318"/>
      <c r="PSX18" s="318"/>
      <c r="PSY18" s="318"/>
      <c r="PSZ18" s="318"/>
      <c r="PTA18" s="318"/>
      <c r="PTB18" s="318"/>
      <c r="PTC18" s="318"/>
      <c r="PTD18" s="318"/>
      <c r="PTE18" s="318"/>
      <c r="PTF18" s="318"/>
      <c r="PTG18" s="318"/>
      <c r="PTH18" s="318"/>
      <c r="PTI18" s="318"/>
      <c r="PTJ18" s="318"/>
      <c r="PTK18" s="318"/>
      <c r="PTL18" s="318"/>
      <c r="PTM18" s="318"/>
      <c r="PTN18" s="318"/>
      <c r="PTO18" s="318"/>
      <c r="PTP18" s="318"/>
      <c r="PTQ18" s="318"/>
      <c r="PTR18" s="318"/>
      <c r="PTS18" s="318"/>
      <c r="PTT18" s="318"/>
      <c r="PTU18" s="318"/>
      <c r="PTV18" s="318"/>
      <c r="PTW18" s="318"/>
      <c r="PTX18" s="318"/>
      <c r="PTY18" s="318"/>
      <c r="PTZ18" s="318"/>
      <c r="PUA18" s="318"/>
      <c r="PUB18" s="318"/>
      <c r="PUC18" s="318"/>
      <c r="PUD18" s="318"/>
      <c r="PUE18" s="318"/>
      <c r="PUF18" s="318"/>
      <c r="PUG18" s="318"/>
      <c r="PUH18" s="318"/>
      <c r="PUI18" s="318"/>
      <c r="PUJ18" s="318"/>
      <c r="PUK18" s="318"/>
      <c r="PUL18" s="318"/>
      <c r="PUM18" s="318"/>
      <c r="PUN18" s="318"/>
      <c r="PUO18" s="318"/>
      <c r="PUP18" s="318"/>
      <c r="PUQ18" s="318"/>
      <c r="PUR18" s="318"/>
      <c r="PUS18" s="318"/>
      <c r="PUT18" s="318"/>
      <c r="PUU18" s="318"/>
      <c r="PUV18" s="318"/>
      <c r="PUW18" s="318"/>
      <c r="PUX18" s="318"/>
      <c r="PUY18" s="318"/>
      <c r="PUZ18" s="318"/>
      <c r="PVA18" s="318"/>
      <c r="PVB18" s="318"/>
      <c r="PVC18" s="318"/>
      <c r="PVD18" s="318"/>
      <c r="PVE18" s="318"/>
      <c r="PVF18" s="318"/>
      <c r="PVG18" s="318"/>
      <c r="PVH18" s="318"/>
      <c r="PVI18" s="318"/>
      <c r="PVJ18" s="318"/>
      <c r="PVK18" s="318"/>
      <c r="PVL18" s="318"/>
      <c r="PVM18" s="318"/>
      <c r="PVN18" s="318"/>
      <c r="PVO18" s="318"/>
      <c r="PVP18" s="318"/>
      <c r="PVQ18" s="318"/>
      <c r="PVR18" s="318"/>
      <c r="PVS18" s="318"/>
      <c r="PVT18" s="318"/>
      <c r="PVU18" s="318"/>
      <c r="PVV18" s="318"/>
      <c r="PVW18" s="318"/>
      <c r="PVX18" s="318"/>
      <c r="PVY18" s="318"/>
      <c r="PVZ18" s="318"/>
      <c r="PWA18" s="318"/>
      <c r="PWB18" s="318"/>
      <c r="PWC18" s="318"/>
      <c r="PWD18" s="318"/>
      <c r="PWE18" s="318"/>
      <c r="PWF18" s="318"/>
      <c r="PWG18" s="318"/>
      <c r="PWH18" s="318"/>
      <c r="PWI18" s="318"/>
      <c r="PWJ18" s="318"/>
      <c r="PWK18" s="318"/>
      <c r="PWL18" s="318"/>
      <c r="PWM18" s="318"/>
      <c r="PWN18" s="318"/>
      <c r="PWO18" s="318"/>
      <c r="PWP18" s="318"/>
      <c r="PWQ18" s="318"/>
      <c r="PWR18" s="318"/>
      <c r="PWS18" s="318"/>
      <c r="PWT18" s="318"/>
      <c r="PWU18" s="318"/>
      <c r="PWV18" s="318"/>
      <c r="PWW18" s="318"/>
      <c r="PWX18" s="318"/>
      <c r="PWY18" s="318"/>
      <c r="PWZ18" s="318"/>
      <c r="PXA18" s="318"/>
      <c r="PXB18" s="318"/>
      <c r="PXC18" s="318"/>
      <c r="PXD18" s="318"/>
      <c r="PXE18" s="318"/>
      <c r="PXF18" s="318"/>
      <c r="PXG18" s="318"/>
      <c r="PXH18" s="318"/>
      <c r="PXI18" s="318"/>
      <c r="PXJ18" s="318"/>
      <c r="PXK18" s="318"/>
      <c r="PXL18" s="318"/>
      <c r="PXM18" s="318"/>
      <c r="PXN18" s="318"/>
      <c r="PXO18" s="318"/>
      <c r="PXP18" s="318"/>
      <c r="PXQ18" s="318"/>
      <c r="PXR18" s="318"/>
      <c r="PXS18" s="318"/>
      <c r="PXT18" s="318"/>
      <c r="PXU18" s="318"/>
      <c r="PXV18" s="318"/>
      <c r="PXW18" s="318"/>
      <c r="PXX18" s="318"/>
      <c r="PXY18" s="318"/>
      <c r="PXZ18" s="318"/>
      <c r="PYA18" s="318"/>
      <c r="PYB18" s="318"/>
      <c r="PYC18" s="318"/>
      <c r="PYD18" s="318"/>
      <c r="PYE18" s="318"/>
      <c r="PYF18" s="318"/>
      <c r="PYG18" s="318"/>
      <c r="PYH18" s="318"/>
      <c r="PYI18" s="318"/>
      <c r="PYJ18" s="318"/>
      <c r="PYK18" s="318"/>
      <c r="PYL18" s="318"/>
      <c r="PYM18" s="318"/>
      <c r="PYN18" s="318"/>
      <c r="PYO18" s="318"/>
      <c r="PYP18" s="318"/>
      <c r="PYQ18" s="318"/>
      <c r="PYR18" s="318"/>
      <c r="PYS18" s="318"/>
      <c r="PYT18" s="318"/>
      <c r="PYU18" s="318"/>
      <c r="PYV18" s="318"/>
      <c r="PYW18" s="318"/>
      <c r="PYX18" s="318"/>
      <c r="PYY18" s="318"/>
      <c r="PYZ18" s="318"/>
      <c r="PZA18" s="318"/>
      <c r="PZB18" s="318"/>
      <c r="PZC18" s="318"/>
      <c r="PZD18" s="318"/>
      <c r="PZE18" s="318"/>
      <c r="PZF18" s="318"/>
      <c r="PZG18" s="318"/>
      <c r="PZH18" s="318"/>
      <c r="PZI18" s="318"/>
      <c r="PZJ18" s="318"/>
      <c r="PZK18" s="318"/>
      <c r="PZL18" s="318"/>
      <c r="PZM18" s="318"/>
      <c r="PZN18" s="318"/>
      <c r="PZO18" s="318"/>
      <c r="PZP18" s="318"/>
      <c r="PZQ18" s="318"/>
      <c r="PZR18" s="318"/>
      <c r="PZS18" s="318"/>
      <c r="PZT18" s="318"/>
      <c r="PZU18" s="318"/>
      <c r="PZV18" s="318"/>
      <c r="PZW18" s="318"/>
      <c r="PZX18" s="318"/>
      <c r="PZY18" s="318"/>
      <c r="PZZ18" s="318"/>
      <c r="QAA18" s="318"/>
      <c r="QAB18" s="318"/>
      <c r="QAC18" s="318"/>
      <c r="QAD18" s="318"/>
      <c r="QAE18" s="318"/>
      <c r="QAF18" s="318"/>
      <c r="QAG18" s="318"/>
      <c r="QAH18" s="318"/>
      <c r="QAI18" s="318"/>
      <c r="QAJ18" s="318"/>
      <c r="QAK18" s="318"/>
      <c r="QAL18" s="318"/>
      <c r="QAM18" s="318"/>
      <c r="QAN18" s="318"/>
      <c r="QAO18" s="318"/>
      <c r="QAP18" s="318"/>
      <c r="QAQ18" s="318"/>
      <c r="QAR18" s="318"/>
      <c r="QAS18" s="318"/>
      <c r="QAT18" s="318"/>
      <c r="QAU18" s="318"/>
      <c r="QAV18" s="318"/>
      <c r="QAW18" s="318"/>
      <c r="QAX18" s="318"/>
      <c r="QAY18" s="318"/>
      <c r="QAZ18" s="318"/>
      <c r="QBA18" s="318"/>
      <c r="QBB18" s="318"/>
      <c r="QBC18" s="318"/>
      <c r="QBD18" s="318"/>
      <c r="QBE18" s="318"/>
      <c r="QBF18" s="318"/>
      <c r="QBG18" s="318"/>
      <c r="QBH18" s="318"/>
      <c r="QBI18" s="318"/>
      <c r="QBJ18" s="318"/>
      <c r="QBK18" s="318"/>
      <c r="QBL18" s="318"/>
      <c r="QBM18" s="318"/>
      <c r="QBN18" s="318"/>
      <c r="QBO18" s="318"/>
      <c r="QBP18" s="318"/>
      <c r="QBQ18" s="318"/>
      <c r="QBR18" s="318"/>
      <c r="QBS18" s="318"/>
      <c r="QBT18" s="318"/>
      <c r="QBU18" s="318"/>
      <c r="QBV18" s="318"/>
      <c r="QBW18" s="318"/>
      <c r="QBX18" s="318"/>
      <c r="QBY18" s="318"/>
      <c r="QBZ18" s="318"/>
      <c r="QCA18" s="318"/>
      <c r="QCB18" s="318"/>
      <c r="QCC18" s="318"/>
      <c r="QCD18" s="318"/>
      <c r="QCE18" s="318"/>
      <c r="QCF18" s="318"/>
      <c r="QCG18" s="318"/>
      <c r="QCH18" s="318"/>
      <c r="QCI18" s="318"/>
      <c r="QCJ18" s="318"/>
      <c r="QCK18" s="318"/>
      <c r="QCL18" s="318"/>
      <c r="QCM18" s="318"/>
      <c r="QCN18" s="318"/>
      <c r="QCO18" s="318"/>
      <c r="QCP18" s="318"/>
      <c r="QCQ18" s="318"/>
      <c r="QCR18" s="318"/>
      <c r="QCS18" s="318"/>
      <c r="QCT18" s="318"/>
      <c r="QCU18" s="318"/>
      <c r="QCV18" s="318"/>
      <c r="QCW18" s="318"/>
      <c r="QCX18" s="318"/>
      <c r="QCY18" s="318"/>
      <c r="QCZ18" s="318"/>
      <c r="QDA18" s="318"/>
      <c r="QDB18" s="318"/>
      <c r="QDC18" s="318"/>
      <c r="QDD18" s="318"/>
      <c r="QDE18" s="318"/>
      <c r="QDF18" s="318"/>
      <c r="QDG18" s="318"/>
      <c r="QDH18" s="318"/>
      <c r="QDI18" s="318"/>
      <c r="QDJ18" s="318"/>
      <c r="QDK18" s="318"/>
      <c r="QDL18" s="318"/>
      <c r="QDM18" s="318"/>
      <c r="QDN18" s="318"/>
      <c r="QDO18" s="318"/>
      <c r="QDP18" s="318"/>
      <c r="QDQ18" s="318"/>
      <c r="QDR18" s="318"/>
      <c r="QDS18" s="318"/>
      <c r="QDT18" s="318"/>
      <c r="QDU18" s="318"/>
      <c r="QDV18" s="318"/>
      <c r="QDW18" s="318"/>
      <c r="QDX18" s="318"/>
      <c r="QDY18" s="318"/>
      <c r="QDZ18" s="318"/>
      <c r="QEA18" s="318"/>
      <c r="QEB18" s="318"/>
      <c r="QEC18" s="318"/>
      <c r="QED18" s="318"/>
      <c r="QEE18" s="318"/>
      <c r="QEF18" s="318"/>
      <c r="QEG18" s="318"/>
      <c r="QEH18" s="318"/>
      <c r="QEI18" s="318"/>
      <c r="QEJ18" s="318"/>
      <c r="QEK18" s="318"/>
      <c r="QEL18" s="318"/>
      <c r="QEM18" s="318"/>
      <c r="QEN18" s="318"/>
      <c r="QEO18" s="318"/>
      <c r="QEP18" s="318"/>
      <c r="QEQ18" s="318"/>
      <c r="QER18" s="318"/>
      <c r="QES18" s="318"/>
      <c r="QET18" s="318"/>
      <c r="QEU18" s="318"/>
      <c r="QEV18" s="318"/>
      <c r="QEW18" s="318"/>
      <c r="QEX18" s="318"/>
      <c r="QEY18" s="318"/>
      <c r="QEZ18" s="318"/>
      <c r="QFA18" s="318"/>
      <c r="QFB18" s="318"/>
      <c r="QFC18" s="318"/>
      <c r="QFD18" s="318"/>
      <c r="QFE18" s="318"/>
      <c r="QFF18" s="318"/>
      <c r="QFG18" s="318"/>
      <c r="QFH18" s="318"/>
      <c r="QFI18" s="318"/>
      <c r="QFJ18" s="318"/>
      <c r="QFK18" s="318"/>
      <c r="QFL18" s="318"/>
      <c r="QFM18" s="318"/>
      <c r="QFN18" s="318"/>
      <c r="QFO18" s="318"/>
      <c r="QFP18" s="318"/>
      <c r="QFQ18" s="318"/>
      <c r="QFR18" s="318"/>
      <c r="QFS18" s="318"/>
      <c r="QFT18" s="318"/>
      <c r="QFU18" s="318"/>
      <c r="QFV18" s="318"/>
      <c r="QFW18" s="318"/>
      <c r="QFX18" s="318"/>
      <c r="QFY18" s="318"/>
      <c r="QFZ18" s="318"/>
      <c r="QGA18" s="318"/>
      <c r="QGB18" s="318"/>
      <c r="QGC18" s="318"/>
      <c r="QGD18" s="318"/>
      <c r="QGE18" s="318"/>
      <c r="QGF18" s="318"/>
      <c r="QGG18" s="318"/>
      <c r="QGH18" s="318"/>
      <c r="QGI18" s="318"/>
      <c r="QGJ18" s="318"/>
      <c r="QGK18" s="318"/>
      <c r="QGL18" s="318"/>
      <c r="QGM18" s="318"/>
      <c r="QGN18" s="318"/>
      <c r="QGO18" s="318"/>
      <c r="QGP18" s="318"/>
      <c r="QGQ18" s="318"/>
      <c r="QGR18" s="318"/>
      <c r="QGS18" s="318"/>
      <c r="QGT18" s="318"/>
      <c r="QGU18" s="318"/>
      <c r="QGV18" s="318"/>
      <c r="QGW18" s="318"/>
      <c r="QGX18" s="318"/>
      <c r="QGY18" s="318"/>
      <c r="QGZ18" s="318"/>
      <c r="QHA18" s="318"/>
      <c r="QHB18" s="318"/>
      <c r="QHC18" s="318"/>
      <c r="QHD18" s="318"/>
      <c r="QHE18" s="318"/>
      <c r="QHF18" s="318"/>
      <c r="QHG18" s="318"/>
      <c r="QHH18" s="318"/>
      <c r="QHI18" s="318"/>
      <c r="QHJ18" s="318"/>
      <c r="QHK18" s="318"/>
      <c r="QHL18" s="318"/>
      <c r="QHM18" s="318"/>
      <c r="QHN18" s="318"/>
      <c r="QHO18" s="318"/>
      <c r="QHP18" s="318"/>
      <c r="QHQ18" s="318"/>
      <c r="QHR18" s="318"/>
      <c r="QHS18" s="318"/>
      <c r="QHT18" s="318"/>
      <c r="QHU18" s="318"/>
      <c r="QHV18" s="318"/>
      <c r="QHW18" s="318"/>
      <c r="QHX18" s="318"/>
      <c r="QHY18" s="318"/>
      <c r="QHZ18" s="318"/>
      <c r="QIA18" s="318"/>
      <c r="QIB18" s="318"/>
      <c r="QIC18" s="318"/>
      <c r="QID18" s="318"/>
      <c r="QIE18" s="318"/>
      <c r="QIF18" s="318"/>
      <c r="QIG18" s="318"/>
      <c r="QIH18" s="318"/>
      <c r="QII18" s="318"/>
      <c r="QIJ18" s="318"/>
      <c r="QIK18" s="318"/>
      <c r="QIL18" s="318"/>
      <c r="QIM18" s="318"/>
      <c r="QIN18" s="318"/>
      <c r="QIO18" s="318"/>
      <c r="QIP18" s="318"/>
      <c r="QIQ18" s="318"/>
      <c r="QIR18" s="318"/>
      <c r="QIS18" s="318"/>
      <c r="QIT18" s="318"/>
      <c r="QIU18" s="318"/>
      <c r="QIV18" s="318"/>
      <c r="QIW18" s="318"/>
      <c r="QIX18" s="318"/>
      <c r="QIY18" s="318"/>
      <c r="QIZ18" s="318"/>
      <c r="QJA18" s="318"/>
      <c r="QJB18" s="318"/>
      <c r="QJC18" s="318"/>
      <c r="QJD18" s="318"/>
      <c r="QJE18" s="318"/>
      <c r="QJF18" s="318"/>
      <c r="QJG18" s="318"/>
      <c r="QJH18" s="318"/>
      <c r="QJI18" s="318"/>
      <c r="QJJ18" s="318"/>
      <c r="QJK18" s="318"/>
      <c r="QJL18" s="318"/>
      <c r="QJM18" s="318"/>
      <c r="QJN18" s="318"/>
      <c r="QJO18" s="318"/>
      <c r="QJP18" s="318"/>
      <c r="QJQ18" s="318"/>
      <c r="QJR18" s="318"/>
      <c r="QJS18" s="318"/>
      <c r="QJT18" s="318"/>
      <c r="QJU18" s="318"/>
      <c r="QJV18" s="318"/>
      <c r="QJW18" s="318"/>
      <c r="QJX18" s="318"/>
      <c r="QJY18" s="318"/>
      <c r="QJZ18" s="318"/>
      <c r="QKA18" s="318"/>
      <c r="QKB18" s="318"/>
      <c r="QKC18" s="318"/>
      <c r="QKD18" s="318"/>
      <c r="QKE18" s="318"/>
      <c r="QKF18" s="318"/>
      <c r="QKG18" s="318"/>
      <c r="QKH18" s="318"/>
      <c r="QKI18" s="318"/>
      <c r="QKJ18" s="318"/>
      <c r="QKK18" s="318"/>
      <c r="QKL18" s="318"/>
      <c r="QKM18" s="318"/>
      <c r="QKN18" s="318"/>
      <c r="QKO18" s="318"/>
      <c r="QKP18" s="318"/>
      <c r="QKQ18" s="318"/>
      <c r="QKR18" s="318"/>
      <c r="QKS18" s="318"/>
      <c r="QKT18" s="318"/>
      <c r="QKU18" s="318"/>
      <c r="QKV18" s="318"/>
      <c r="QKW18" s="318"/>
      <c r="QKX18" s="318"/>
      <c r="QKY18" s="318"/>
      <c r="QKZ18" s="318"/>
      <c r="QLA18" s="318"/>
      <c r="QLB18" s="318"/>
      <c r="QLC18" s="318"/>
      <c r="QLD18" s="318"/>
      <c r="QLE18" s="318"/>
      <c r="QLF18" s="318"/>
      <c r="QLG18" s="318"/>
      <c r="QLH18" s="318"/>
      <c r="QLI18" s="318"/>
      <c r="QLJ18" s="318"/>
      <c r="QLK18" s="318"/>
      <c r="QLL18" s="318"/>
      <c r="QLM18" s="318"/>
      <c r="QLN18" s="318"/>
      <c r="QLO18" s="318"/>
      <c r="QLP18" s="318"/>
      <c r="QLQ18" s="318"/>
      <c r="QLR18" s="318"/>
      <c r="QLS18" s="318"/>
      <c r="QLT18" s="318"/>
      <c r="QLU18" s="318"/>
      <c r="QLV18" s="318"/>
      <c r="QLW18" s="318"/>
      <c r="QLX18" s="318"/>
      <c r="QLY18" s="318"/>
      <c r="QLZ18" s="318"/>
      <c r="QMA18" s="318"/>
      <c r="QMB18" s="318"/>
      <c r="QMC18" s="318"/>
      <c r="QMD18" s="318"/>
      <c r="QME18" s="318"/>
      <c r="QMF18" s="318"/>
      <c r="QMG18" s="318"/>
      <c r="QMH18" s="318"/>
      <c r="QMI18" s="318"/>
      <c r="QMJ18" s="318"/>
      <c r="QMK18" s="318"/>
      <c r="QML18" s="318"/>
      <c r="QMM18" s="318"/>
      <c r="QMN18" s="318"/>
      <c r="QMO18" s="318"/>
      <c r="QMP18" s="318"/>
      <c r="QMQ18" s="318"/>
      <c r="QMR18" s="318"/>
      <c r="QMS18" s="318"/>
      <c r="QMT18" s="318"/>
      <c r="QMU18" s="318"/>
      <c r="QMV18" s="318"/>
      <c r="QMW18" s="318"/>
      <c r="QMX18" s="318"/>
      <c r="QMY18" s="318"/>
      <c r="QMZ18" s="318"/>
      <c r="QNA18" s="318"/>
      <c r="QNB18" s="318"/>
      <c r="QNC18" s="318"/>
      <c r="QND18" s="318"/>
      <c r="QNE18" s="318"/>
      <c r="QNF18" s="318"/>
      <c r="QNG18" s="318"/>
      <c r="QNH18" s="318"/>
      <c r="QNI18" s="318"/>
      <c r="QNJ18" s="318"/>
      <c r="QNK18" s="318"/>
      <c r="QNL18" s="318"/>
      <c r="QNM18" s="318"/>
      <c r="QNN18" s="318"/>
      <c r="QNO18" s="318"/>
      <c r="QNP18" s="318"/>
      <c r="QNQ18" s="318"/>
      <c r="QNR18" s="318"/>
      <c r="QNS18" s="318"/>
      <c r="QNT18" s="318"/>
      <c r="QNU18" s="318"/>
      <c r="QNV18" s="318"/>
      <c r="QNW18" s="318"/>
      <c r="QNX18" s="318"/>
      <c r="QNY18" s="318"/>
      <c r="QNZ18" s="318"/>
      <c r="QOA18" s="318"/>
      <c r="QOB18" s="318"/>
      <c r="QOC18" s="318"/>
      <c r="QOD18" s="318"/>
      <c r="QOE18" s="318"/>
      <c r="QOF18" s="318"/>
      <c r="QOG18" s="318"/>
      <c r="QOH18" s="318"/>
      <c r="QOI18" s="318"/>
      <c r="QOJ18" s="318"/>
      <c r="QOK18" s="318"/>
      <c r="QOL18" s="318"/>
      <c r="QOM18" s="318"/>
      <c r="QON18" s="318"/>
      <c r="QOO18" s="318"/>
      <c r="QOP18" s="318"/>
      <c r="QOQ18" s="318"/>
      <c r="QOR18" s="318"/>
      <c r="QOS18" s="318"/>
      <c r="QOT18" s="318"/>
      <c r="QOU18" s="318"/>
      <c r="QOV18" s="318"/>
      <c r="QOW18" s="318"/>
      <c r="QOX18" s="318"/>
      <c r="QOY18" s="318"/>
      <c r="QOZ18" s="318"/>
      <c r="QPA18" s="318"/>
      <c r="QPB18" s="318"/>
      <c r="QPC18" s="318"/>
      <c r="QPD18" s="318"/>
      <c r="QPE18" s="318"/>
      <c r="QPF18" s="318"/>
      <c r="QPG18" s="318"/>
      <c r="QPH18" s="318"/>
      <c r="QPI18" s="318"/>
      <c r="QPJ18" s="318"/>
      <c r="QPK18" s="318"/>
      <c r="QPL18" s="318"/>
      <c r="QPM18" s="318"/>
      <c r="QPN18" s="318"/>
      <c r="QPO18" s="318"/>
      <c r="QPP18" s="318"/>
      <c r="QPQ18" s="318"/>
      <c r="QPR18" s="318"/>
      <c r="QPS18" s="318"/>
      <c r="QPT18" s="318"/>
      <c r="QPU18" s="318"/>
      <c r="QPV18" s="318"/>
      <c r="QPW18" s="318"/>
      <c r="QPX18" s="318"/>
      <c r="QPY18" s="318"/>
      <c r="QPZ18" s="318"/>
      <c r="QQA18" s="318"/>
      <c r="QQB18" s="318"/>
      <c r="QQC18" s="318"/>
      <c r="QQD18" s="318"/>
      <c r="QQE18" s="318"/>
      <c r="QQF18" s="318"/>
      <c r="QQG18" s="318"/>
      <c r="QQH18" s="318"/>
      <c r="QQI18" s="318"/>
      <c r="QQJ18" s="318"/>
      <c r="QQK18" s="318"/>
      <c r="QQL18" s="318"/>
      <c r="QQM18" s="318"/>
      <c r="QQN18" s="318"/>
      <c r="QQO18" s="318"/>
      <c r="QQP18" s="318"/>
      <c r="QQQ18" s="318"/>
      <c r="QQR18" s="318"/>
      <c r="QQS18" s="318"/>
      <c r="QQT18" s="318"/>
      <c r="QQU18" s="318"/>
      <c r="QQV18" s="318"/>
      <c r="QQW18" s="318"/>
      <c r="QQX18" s="318"/>
      <c r="QQY18" s="318"/>
      <c r="QQZ18" s="318"/>
      <c r="QRA18" s="318"/>
      <c r="QRB18" s="318"/>
      <c r="QRC18" s="318"/>
      <c r="QRD18" s="318"/>
      <c r="QRE18" s="318"/>
      <c r="QRF18" s="318"/>
      <c r="QRG18" s="318"/>
      <c r="QRH18" s="318"/>
      <c r="QRI18" s="318"/>
      <c r="QRJ18" s="318"/>
      <c r="QRK18" s="318"/>
      <c r="QRL18" s="318"/>
      <c r="QRM18" s="318"/>
      <c r="QRN18" s="318"/>
      <c r="QRO18" s="318"/>
      <c r="QRP18" s="318"/>
      <c r="QRQ18" s="318"/>
      <c r="QRR18" s="318"/>
      <c r="QRS18" s="318"/>
      <c r="QRT18" s="318"/>
      <c r="QRU18" s="318"/>
      <c r="QRV18" s="318"/>
      <c r="QRW18" s="318"/>
      <c r="QRX18" s="318"/>
      <c r="QRY18" s="318"/>
      <c r="QRZ18" s="318"/>
      <c r="QSA18" s="318"/>
      <c r="QSB18" s="318"/>
      <c r="QSC18" s="318"/>
      <c r="QSD18" s="318"/>
      <c r="QSE18" s="318"/>
      <c r="QSF18" s="318"/>
      <c r="QSG18" s="318"/>
      <c r="QSH18" s="318"/>
      <c r="QSI18" s="318"/>
      <c r="QSJ18" s="318"/>
      <c r="QSK18" s="318"/>
      <c r="QSL18" s="318"/>
      <c r="QSM18" s="318"/>
      <c r="QSN18" s="318"/>
      <c r="QSO18" s="318"/>
      <c r="QSP18" s="318"/>
      <c r="QSQ18" s="318"/>
      <c r="QSR18" s="318"/>
      <c r="QSS18" s="318"/>
      <c r="QST18" s="318"/>
      <c r="QSU18" s="318"/>
      <c r="QSV18" s="318"/>
      <c r="QSW18" s="318"/>
      <c r="QSX18" s="318"/>
      <c r="QSY18" s="318"/>
      <c r="QSZ18" s="318"/>
      <c r="QTA18" s="318"/>
      <c r="QTB18" s="318"/>
      <c r="QTC18" s="318"/>
      <c r="QTD18" s="318"/>
      <c r="QTE18" s="318"/>
      <c r="QTF18" s="318"/>
      <c r="QTG18" s="318"/>
      <c r="QTH18" s="318"/>
      <c r="QTI18" s="318"/>
      <c r="QTJ18" s="318"/>
      <c r="QTK18" s="318"/>
      <c r="QTL18" s="318"/>
      <c r="QTM18" s="318"/>
      <c r="QTN18" s="318"/>
      <c r="QTO18" s="318"/>
      <c r="QTP18" s="318"/>
      <c r="QTQ18" s="318"/>
      <c r="QTR18" s="318"/>
      <c r="QTS18" s="318"/>
      <c r="QTT18" s="318"/>
      <c r="QTU18" s="318"/>
      <c r="QTV18" s="318"/>
      <c r="QTW18" s="318"/>
      <c r="QTX18" s="318"/>
      <c r="QTY18" s="318"/>
      <c r="QTZ18" s="318"/>
      <c r="QUA18" s="318"/>
      <c r="QUB18" s="318"/>
      <c r="QUC18" s="318"/>
      <c r="QUD18" s="318"/>
      <c r="QUE18" s="318"/>
      <c r="QUF18" s="318"/>
      <c r="QUG18" s="318"/>
      <c r="QUH18" s="318"/>
      <c r="QUI18" s="318"/>
      <c r="QUJ18" s="318"/>
      <c r="QUK18" s="318"/>
      <c r="QUL18" s="318"/>
      <c r="QUM18" s="318"/>
      <c r="QUN18" s="318"/>
      <c r="QUO18" s="318"/>
      <c r="QUP18" s="318"/>
      <c r="QUQ18" s="318"/>
      <c r="QUR18" s="318"/>
      <c r="QUS18" s="318"/>
      <c r="QUT18" s="318"/>
      <c r="QUU18" s="318"/>
      <c r="QUV18" s="318"/>
      <c r="QUW18" s="318"/>
      <c r="QUX18" s="318"/>
      <c r="QUY18" s="318"/>
      <c r="QUZ18" s="318"/>
      <c r="QVA18" s="318"/>
      <c r="QVB18" s="318"/>
      <c r="QVC18" s="318"/>
      <c r="QVD18" s="318"/>
      <c r="QVE18" s="318"/>
      <c r="QVF18" s="318"/>
      <c r="QVG18" s="318"/>
      <c r="QVH18" s="318"/>
      <c r="QVI18" s="318"/>
      <c r="QVJ18" s="318"/>
      <c r="QVK18" s="318"/>
      <c r="QVL18" s="318"/>
      <c r="QVM18" s="318"/>
      <c r="QVN18" s="318"/>
      <c r="QVO18" s="318"/>
      <c r="QVP18" s="318"/>
      <c r="QVQ18" s="318"/>
      <c r="QVR18" s="318"/>
      <c r="QVS18" s="318"/>
      <c r="QVT18" s="318"/>
      <c r="QVU18" s="318"/>
      <c r="QVV18" s="318"/>
      <c r="QVW18" s="318"/>
      <c r="QVX18" s="318"/>
      <c r="QVY18" s="318"/>
      <c r="QVZ18" s="318"/>
      <c r="QWA18" s="318"/>
      <c r="QWB18" s="318"/>
      <c r="QWC18" s="318"/>
      <c r="QWD18" s="318"/>
      <c r="QWE18" s="318"/>
      <c r="QWF18" s="318"/>
      <c r="QWG18" s="318"/>
      <c r="QWH18" s="318"/>
      <c r="QWI18" s="318"/>
      <c r="QWJ18" s="318"/>
      <c r="QWK18" s="318"/>
      <c r="QWL18" s="318"/>
      <c r="QWM18" s="318"/>
      <c r="QWN18" s="318"/>
      <c r="QWO18" s="318"/>
      <c r="QWP18" s="318"/>
      <c r="QWQ18" s="318"/>
      <c r="QWR18" s="318"/>
      <c r="QWS18" s="318"/>
      <c r="QWT18" s="318"/>
      <c r="QWU18" s="318"/>
      <c r="QWV18" s="318"/>
      <c r="QWW18" s="318"/>
      <c r="QWX18" s="318"/>
      <c r="QWY18" s="318"/>
      <c r="QWZ18" s="318"/>
      <c r="QXA18" s="318"/>
      <c r="QXB18" s="318"/>
      <c r="QXC18" s="318"/>
      <c r="QXD18" s="318"/>
      <c r="QXE18" s="318"/>
      <c r="QXF18" s="318"/>
      <c r="QXG18" s="318"/>
      <c r="QXH18" s="318"/>
      <c r="QXI18" s="318"/>
      <c r="QXJ18" s="318"/>
      <c r="QXK18" s="318"/>
      <c r="QXL18" s="318"/>
      <c r="QXM18" s="318"/>
      <c r="QXN18" s="318"/>
      <c r="QXO18" s="318"/>
      <c r="QXP18" s="318"/>
      <c r="QXQ18" s="318"/>
      <c r="QXR18" s="318"/>
      <c r="QXS18" s="318"/>
      <c r="QXT18" s="318"/>
      <c r="QXU18" s="318"/>
      <c r="QXV18" s="318"/>
      <c r="QXW18" s="318"/>
      <c r="QXX18" s="318"/>
      <c r="QXY18" s="318"/>
      <c r="QXZ18" s="318"/>
      <c r="QYA18" s="318"/>
      <c r="QYB18" s="318"/>
      <c r="QYC18" s="318"/>
      <c r="QYD18" s="318"/>
      <c r="QYE18" s="318"/>
      <c r="QYF18" s="318"/>
      <c r="QYG18" s="318"/>
      <c r="QYH18" s="318"/>
      <c r="QYI18" s="318"/>
      <c r="QYJ18" s="318"/>
      <c r="QYK18" s="318"/>
      <c r="QYL18" s="318"/>
      <c r="QYM18" s="318"/>
      <c r="QYN18" s="318"/>
      <c r="QYO18" s="318"/>
      <c r="QYP18" s="318"/>
      <c r="QYQ18" s="318"/>
      <c r="QYR18" s="318"/>
      <c r="QYS18" s="318"/>
      <c r="QYT18" s="318"/>
      <c r="QYU18" s="318"/>
      <c r="QYV18" s="318"/>
      <c r="QYW18" s="318"/>
      <c r="QYX18" s="318"/>
      <c r="QYY18" s="318"/>
      <c r="QYZ18" s="318"/>
      <c r="QZA18" s="318"/>
      <c r="QZB18" s="318"/>
      <c r="QZC18" s="318"/>
      <c r="QZD18" s="318"/>
      <c r="QZE18" s="318"/>
      <c r="QZF18" s="318"/>
      <c r="QZG18" s="318"/>
      <c r="QZH18" s="318"/>
      <c r="QZI18" s="318"/>
      <c r="QZJ18" s="318"/>
      <c r="QZK18" s="318"/>
      <c r="QZL18" s="318"/>
      <c r="QZM18" s="318"/>
      <c r="QZN18" s="318"/>
      <c r="QZO18" s="318"/>
      <c r="QZP18" s="318"/>
      <c r="QZQ18" s="318"/>
      <c r="QZR18" s="318"/>
      <c r="QZS18" s="318"/>
      <c r="QZT18" s="318"/>
      <c r="QZU18" s="318"/>
      <c r="QZV18" s="318"/>
      <c r="QZW18" s="318"/>
      <c r="QZX18" s="318"/>
      <c r="QZY18" s="318"/>
      <c r="QZZ18" s="318"/>
      <c r="RAA18" s="318"/>
      <c r="RAB18" s="318"/>
      <c r="RAC18" s="318"/>
      <c r="RAD18" s="318"/>
      <c r="RAE18" s="318"/>
      <c r="RAF18" s="318"/>
      <c r="RAG18" s="318"/>
      <c r="RAH18" s="318"/>
      <c r="RAI18" s="318"/>
      <c r="RAJ18" s="318"/>
      <c r="RAK18" s="318"/>
      <c r="RAL18" s="318"/>
      <c r="RAM18" s="318"/>
      <c r="RAN18" s="318"/>
      <c r="RAO18" s="318"/>
      <c r="RAP18" s="318"/>
      <c r="RAQ18" s="318"/>
      <c r="RAR18" s="318"/>
      <c r="RAS18" s="318"/>
      <c r="RAT18" s="318"/>
      <c r="RAU18" s="318"/>
      <c r="RAV18" s="318"/>
      <c r="RAW18" s="318"/>
      <c r="RAX18" s="318"/>
      <c r="RAY18" s="318"/>
      <c r="RAZ18" s="318"/>
      <c r="RBA18" s="318"/>
      <c r="RBB18" s="318"/>
      <c r="RBC18" s="318"/>
      <c r="RBD18" s="318"/>
      <c r="RBE18" s="318"/>
      <c r="RBF18" s="318"/>
      <c r="RBG18" s="318"/>
      <c r="RBH18" s="318"/>
      <c r="RBI18" s="318"/>
      <c r="RBJ18" s="318"/>
      <c r="RBK18" s="318"/>
      <c r="RBL18" s="318"/>
      <c r="RBM18" s="318"/>
      <c r="RBN18" s="318"/>
      <c r="RBO18" s="318"/>
      <c r="RBP18" s="318"/>
      <c r="RBQ18" s="318"/>
      <c r="RBR18" s="318"/>
      <c r="RBS18" s="318"/>
      <c r="RBT18" s="318"/>
      <c r="RBU18" s="318"/>
      <c r="RBV18" s="318"/>
      <c r="RBW18" s="318"/>
      <c r="RBX18" s="318"/>
      <c r="RBY18" s="318"/>
      <c r="RBZ18" s="318"/>
      <c r="RCA18" s="318"/>
      <c r="RCB18" s="318"/>
      <c r="RCC18" s="318"/>
      <c r="RCD18" s="318"/>
      <c r="RCE18" s="318"/>
      <c r="RCF18" s="318"/>
      <c r="RCG18" s="318"/>
      <c r="RCH18" s="318"/>
      <c r="RCI18" s="318"/>
      <c r="RCJ18" s="318"/>
      <c r="RCK18" s="318"/>
      <c r="RCL18" s="318"/>
      <c r="RCM18" s="318"/>
      <c r="RCN18" s="318"/>
      <c r="RCO18" s="318"/>
      <c r="RCP18" s="318"/>
      <c r="RCQ18" s="318"/>
      <c r="RCR18" s="318"/>
      <c r="RCS18" s="318"/>
      <c r="RCT18" s="318"/>
      <c r="RCU18" s="318"/>
      <c r="RCV18" s="318"/>
      <c r="RCW18" s="318"/>
      <c r="RCX18" s="318"/>
      <c r="RCY18" s="318"/>
      <c r="RCZ18" s="318"/>
      <c r="RDA18" s="318"/>
      <c r="RDB18" s="318"/>
      <c r="RDC18" s="318"/>
      <c r="RDD18" s="318"/>
      <c r="RDE18" s="318"/>
      <c r="RDF18" s="318"/>
      <c r="RDG18" s="318"/>
      <c r="RDH18" s="318"/>
      <c r="RDI18" s="318"/>
      <c r="RDJ18" s="318"/>
      <c r="RDK18" s="318"/>
      <c r="RDL18" s="318"/>
      <c r="RDM18" s="318"/>
      <c r="RDN18" s="318"/>
      <c r="RDO18" s="318"/>
      <c r="RDP18" s="318"/>
      <c r="RDQ18" s="318"/>
      <c r="RDR18" s="318"/>
      <c r="RDS18" s="318"/>
      <c r="RDT18" s="318"/>
      <c r="RDU18" s="318"/>
      <c r="RDV18" s="318"/>
      <c r="RDW18" s="318"/>
      <c r="RDX18" s="318"/>
      <c r="RDY18" s="318"/>
      <c r="RDZ18" s="318"/>
      <c r="REA18" s="318"/>
      <c r="REB18" s="318"/>
      <c r="REC18" s="318"/>
      <c r="RED18" s="318"/>
      <c r="REE18" s="318"/>
      <c r="REF18" s="318"/>
      <c r="REG18" s="318"/>
      <c r="REH18" s="318"/>
      <c r="REI18" s="318"/>
      <c r="REJ18" s="318"/>
      <c r="REK18" s="318"/>
      <c r="REL18" s="318"/>
      <c r="REM18" s="318"/>
      <c r="REN18" s="318"/>
      <c r="REO18" s="318"/>
      <c r="REP18" s="318"/>
      <c r="REQ18" s="318"/>
      <c r="RER18" s="318"/>
      <c r="RES18" s="318"/>
      <c r="RET18" s="318"/>
      <c r="REU18" s="318"/>
      <c r="REV18" s="318"/>
      <c r="REW18" s="318"/>
      <c r="REX18" s="318"/>
      <c r="REY18" s="318"/>
      <c r="REZ18" s="318"/>
      <c r="RFA18" s="318"/>
      <c r="RFB18" s="318"/>
      <c r="RFC18" s="318"/>
      <c r="RFD18" s="318"/>
      <c r="RFE18" s="318"/>
      <c r="RFF18" s="318"/>
      <c r="RFG18" s="318"/>
      <c r="RFH18" s="318"/>
      <c r="RFI18" s="318"/>
      <c r="RFJ18" s="318"/>
      <c r="RFK18" s="318"/>
      <c r="RFL18" s="318"/>
      <c r="RFM18" s="318"/>
      <c r="RFN18" s="318"/>
      <c r="RFO18" s="318"/>
      <c r="RFP18" s="318"/>
      <c r="RFQ18" s="318"/>
      <c r="RFR18" s="318"/>
      <c r="RFS18" s="318"/>
      <c r="RFT18" s="318"/>
      <c r="RFU18" s="318"/>
      <c r="RFV18" s="318"/>
      <c r="RFW18" s="318"/>
      <c r="RFX18" s="318"/>
      <c r="RFY18" s="318"/>
      <c r="RFZ18" s="318"/>
      <c r="RGA18" s="318"/>
      <c r="RGB18" s="318"/>
      <c r="RGC18" s="318"/>
      <c r="RGD18" s="318"/>
      <c r="RGE18" s="318"/>
      <c r="RGF18" s="318"/>
      <c r="RGG18" s="318"/>
      <c r="RGH18" s="318"/>
      <c r="RGI18" s="318"/>
      <c r="RGJ18" s="318"/>
      <c r="RGK18" s="318"/>
      <c r="RGL18" s="318"/>
      <c r="RGM18" s="318"/>
      <c r="RGN18" s="318"/>
      <c r="RGO18" s="318"/>
      <c r="RGP18" s="318"/>
      <c r="RGQ18" s="318"/>
      <c r="RGR18" s="318"/>
      <c r="RGS18" s="318"/>
      <c r="RGT18" s="318"/>
      <c r="RGU18" s="318"/>
      <c r="RGV18" s="318"/>
      <c r="RGW18" s="318"/>
      <c r="RGX18" s="318"/>
      <c r="RGY18" s="318"/>
      <c r="RGZ18" s="318"/>
      <c r="RHA18" s="318"/>
      <c r="RHB18" s="318"/>
      <c r="RHC18" s="318"/>
      <c r="RHD18" s="318"/>
      <c r="RHE18" s="318"/>
      <c r="RHF18" s="318"/>
      <c r="RHG18" s="318"/>
      <c r="RHH18" s="318"/>
      <c r="RHI18" s="318"/>
      <c r="RHJ18" s="318"/>
      <c r="RHK18" s="318"/>
      <c r="RHL18" s="318"/>
      <c r="RHM18" s="318"/>
      <c r="RHN18" s="318"/>
      <c r="RHO18" s="318"/>
      <c r="RHP18" s="318"/>
      <c r="RHQ18" s="318"/>
      <c r="RHR18" s="318"/>
      <c r="RHS18" s="318"/>
      <c r="RHT18" s="318"/>
      <c r="RHU18" s="318"/>
      <c r="RHV18" s="318"/>
      <c r="RHW18" s="318"/>
      <c r="RHX18" s="318"/>
      <c r="RHY18" s="318"/>
      <c r="RHZ18" s="318"/>
      <c r="RIA18" s="318"/>
      <c r="RIB18" s="318"/>
      <c r="RIC18" s="318"/>
      <c r="RID18" s="318"/>
      <c r="RIE18" s="318"/>
      <c r="RIF18" s="318"/>
      <c r="RIG18" s="318"/>
      <c r="RIH18" s="318"/>
      <c r="RII18" s="318"/>
      <c r="RIJ18" s="318"/>
      <c r="RIK18" s="318"/>
      <c r="RIL18" s="318"/>
      <c r="RIM18" s="318"/>
      <c r="RIN18" s="318"/>
      <c r="RIO18" s="318"/>
      <c r="RIP18" s="318"/>
      <c r="RIQ18" s="318"/>
      <c r="RIR18" s="318"/>
      <c r="RIS18" s="318"/>
      <c r="RIT18" s="318"/>
      <c r="RIU18" s="318"/>
      <c r="RIV18" s="318"/>
      <c r="RIW18" s="318"/>
      <c r="RIX18" s="318"/>
      <c r="RIY18" s="318"/>
      <c r="RIZ18" s="318"/>
      <c r="RJA18" s="318"/>
      <c r="RJB18" s="318"/>
      <c r="RJC18" s="318"/>
      <c r="RJD18" s="318"/>
      <c r="RJE18" s="318"/>
      <c r="RJF18" s="318"/>
      <c r="RJG18" s="318"/>
      <c r="RJH18" s="318"/>
      <c r="RJI18" s="318"/>
      <c r="RJJ18" s="318"/>
      <c r="RJK18" s="318"/>
      <c r="RJL18" s="318"/>
      <c r="RJM18" s="318"/>
      <c r="RJN18" s="318"/>
      <c r="RJO18" s="318"/>
      <c r="RJP18" s="318"/>
      <c r="RJQ18" s="318"/>
      <c r="RJR18" s="318"/>
      <c r="RJS18" s="318"/>
      <c r="RJT18" s="318"/>
      <c r="RJU18" s="318"/>
      <c r="RJV18" s="318"/>
      <c r="RJW18" s="318"/>
      <c r="RJX18" s="318"/>
      <c r="RJY18" s="318"/>
      <c r="RJZ18" s="318"/>
      <c r="RKA18" s="318"/>
      <c r="RKB18" s="318"/>
      <c r="RKC18" s="318"/>
      <c r="RKD18" s="318"/>
      <c r="RKE18" s="318"/>
      <c r="RKF18" s="318"/>
      <c r="RKG18" s="318"/>
      <c r="RKH18" s="318"/>
      <c r="RKI18" s="318"/>
      <c r="RKJ18" s="318"/>
      <c r="RKK18" s="318"/>
      <c r="RKL18" s="318"/>
      <c r="RKM18" s="318"/>
      <c r="RKN18" s="318"/>
      <c r="RKO18" s="318"/>
      <c r="RKP18" s="318"/>
      <c r="RKQ18" s="318"/>
      <c r="RKR18" s="318"/>
      <c r="RKS18" s="318"/>
      <c r="RKT18" s="318"/>
      <c r="RKU18" s="318"/>
      <c r="RKV18" s="318"/>
      <c r="RKW18" s="318"/>
      <c r="RKX18" s="318"/>
      <c r="RKY18" s="318"/>
      <c r="RKZ18" s="318"/>
      <c r="RLA18" s="318"/>
      <c r="RLB18" s="318"/>
      <c r="RLC18" s="318"/>
      <c r="RLD18" s="318"/>
      <c r="RLE18" s="318"/>
      <c r="RLF18" s="318"/>
      <c r="RLG18" s="318"/>
      <c r="RLH18" s="318"/>
      <c r="RLI18" s="318"/>
      <c r="RLJ18" s="318"/>
      <c r="RLK18" s="318"/>
      <c r="RLL18" s="318"/>
      <c r="RLM18" s="318"/>
      <c r="RLN18" s="318"/>
      <c r="RLO18" s="318"/>
      <c r="RLP18" s="318"/>
      <c r="RLQ18" s="318"/>
      <c r="RLR18" s="318"/>
      <c r="RLS18" s="318"/>
      <c r="RLT18" s="318"/>
      <c r="RLU18" s="318"/>
      <c r="RLV18" s="318"/>
      <c r="RLW18" s="318"/>
      <c r="RLX18" s="318"/>
      <c r="RLY18" s="318"/>
      <c r="RLZ18" s="318"/>
      <c r="RMA18" s="318"/>
      <c r="RMB18" s="318"/>
      <c r="RMC18" s="318"/>
      <c r="RMD18" s="318"/>
      <c r="RME18" s="318"/>
      <c r="RMF18" s="318"/>
      <c r="RMG18" s="318"/>
      <c r="RMH18" s="318"/>
      <c r="RMI18" s="318"/>
      <c r="RMJ18" s="318"/>
      <c r="RMK18" s="318"/>
      <c r="RML18" s="318"/>
      <c r="RMM18" s="318"/>
      <c r="RMN18" s="318"/>
      <c r="RMO18" s="318"/>
      <c r="RMP18" s="318"/>
      <c r="RMQ18" s="318"/>
      <c r="RMR18" s="318"/>
      <c r="RMS18" s="318"/>
      <c r="RMT18" s="318"/>
      <c r="RMU18" s="318"/>
      <c r="RMV18" s="318"/>
      <c r="RMW18" s="318"/>
      <c r="RMX18" s="318"/>
      <c r="RMY18" s="318"/>
      <c r="RMZ18" s="318"/>
      <c r="RNA18" s="318"/>
      <c r="RNB18" s="318"/>
      <c r="RNC18" s="318"/>
      <c r="RND18" s="318"/>
      <c r="RNE18" s="318"/>
      <c r="RNF18" s="318"/>
      <c r="RNG18" s="318"/>
      <c r="RNH18" s="318"/>
      <c r="RNI18" s="318"/>
      <c r="RNJ18" s="318"/>
      <c r="RNK18" s="318"/>
      <c r="RNL18" s="318"/>
      <c r="RNM18" s="318"/>
      <c r="RNN18" s="318"/>
      <c r="RNO18" s="318"/>
      <c r="RNP18" s="318"/>
      <c r="RNQ18" s="318"/>
      <c r="RNR18" s="318"/>
      <c r="RNS18" s="318"/>
      <c r="RNT18" s="318"/>
      <c r="RNU18" s="318"/>
      <c r="RNV18" s="318"/>
      <c r="RNW18" s="318"/>
      <c r="RNX18" s="318"/>
      <c r="RNY18" s="318"/>
      <c r="RNZ18" s="318"/>
      <c r="ROA18" s="318"/>
      <c r="ROB18" s="318"/>
      <c r="ROC18" s="318"/>
      <c r="ROD18" s="318"/>
      <c r="ROE18" s="318"/>
      <c r="ROF18" s="318"/>
      <c r="ROG18" s="318"/>
      <c r="ROH18" s="318"/>
      <c r="ROI18" s="318"/>
      <c r="ROJ18" s="318"/>
      <c r="ROK18" s="318"/>
      <c r="ROL18" s="318"/>
      <c r="ROM18" s="318"/>
      <c r="RON18" s="318"/>
      <c r="ROO18" s="318"/>
      <c r="ROP18" s="318"/>
      <c r="ROQ18" s="318"/>
      <c r="ROR18" s="318"/>
      <c r="ROS18" s="318"/>
      <c r="ROT18" s="318"/>
      <c r="ROU18" s="318"/>
      <c r="ROV18" s="318"/>
      <c r="ROW18" s="318"/>
      <c r="ROX18" s="318"/>
      <c r="ROY18" s="318"/>
      <c r="ROZ18" s="318"/>
      <c r="RPA18" s="318"/>
      <c r="RPB18" s="318"/>
      <c r="RPC18" s="318"/>
      <c r="RPD18" s="318"/>
      <c r="RPE18" s="318"/>
      <c r="RPF18" s="318"/>
      <c r="RPG18" s="318"/>
      <c r="RPH18" s="318"/>
      <c r="RPI18" s="318"/>
      <c r="RPJ18" s="318"/>
      <c r="RPK18" s="318"/>
      <c r="RPL18" s="318"/>
      <c r="RPM18" s="318"/>
      <c r="RPN18" s="318"/>
      <c r="RPO18" s="318"/>
      <c r="RPP18" s="318"/>
      <c r="RPQ18" s="318"/>
      <c r="RPR18" s="318"/>
      <c r="RPS18" s="318"/>
      <c r="RPT18" s="318"/>
      <c r="RPU18" s="318"/>
      <c r="RPV18" s="318"/>
      <c r="RPW18" s="318"/>
      <c r="RPX18" s="318"/>
      <c r="RPY18" s="318"/>
      <c r="RPZ18" s="318"/>
      <c r="RQA18" s="318"/>
      <c r="RQB18" s="318"/>
      <c r="RQC18" s="318"/>
      <c r="RQD18" s="318"/>
      <c r="RQE18" s="318"/>
      <c r="RQF18" s="318"/>
      <c r="RQG18" s="318"/>
      <c r="RQH18" s="318"/>
      <c r="RQI18" s="318"/>
      <c r="RQJ18" s="318"/>
      <c r="RQK18" s="318"/>
      <c r="RQL18" s="318"/>
      <c r="RQM18" s="318"/>
      <c r="RQN18" s="318"/>
      <c r="RQO18" s="318"/>
      <c r="RQP18" s="318"/>
      <c r="RQQ18" s="318"/>
      <c r="RQR18" s="318"/>
      <c r="RQS18" s="318"/>
      <c r="RQT18" s="318"/>
      <c r="RQU18" s="318"/>
      <c r="RQV18" s="318"/>
      <c r="RQW18" s="318"/>
      <c r="RQX18" s="318"/>
      <c r="RQY18" s="318"/>
      <c r="RQZ18" s="318"/>
      <c r="RRA18" s="318"/>
      <c r="RRB18" s="318"/>
      <c r="RRC18" s="318"/>
      <c r="RRD18" s="318"/>
      <c r="RRE18" s="318"/>
      <c r="RRF18" s="318"/>
      <c r="RRG18" s="318"/>
      <c r="RRH18" s="318"/>
      <c r="RRI18" s="318"/>
      <c r="RRJ18" s="318"/>
      <c r="RRK18" s="318"/>
      <c r="RRL18" s="318"/>
      <c r="RRM18" s="318"/>
      <c r="RRN18" s="318"/>
      <c r="RRO18" s="318"/>
      <c r="RRP18" s="318"/>
      <c r="RRQ18" s="318"/>
      <c r="RRR18" s="318"/>
      <c r="RRS18" s="318"/>
      <c r="RRT18" s="318"/>
      <c r="RRU18" s="318"/>
      <c r="RRV18" s="318"/>
      <c r="RRW18" s="318"/>
      <c r="RRX18" s="318"/>
      <c r="RRY18" s="318"/>
      <c r="RRZ18" s="318"/>
      <c r="RSA18" s="318"/>
      <c r="RSB18" s="318"/>
      <c r="RSC18" s="318"/>
      <c r="RSD18" s="318"/>
      <c r="RSE18" s="318"/>
      <c r="RSF18" s="318"/>
      <c r="RSG18" s="318"/>
      <c r="RSH18" s="318"/>
      <c r="RSI18" s="318"/>
      <c r="RSJ18" s="318"/>
      <c r="RSK18" s="318"/>
      <c r="RSL18" s="318"/>
      <c r="RSM18" s="318"/>
      <c r="RSN18" s="318"/>
      <c r="RSO18" s="318"/>
      <c r="RSP18" s="318"/>
      <c r="RSQ18" s="318"/>
      <c r="RSR18" s="318"/>
      <c r="RSS18" s="318"/>
      <c r="RST18" s="318"/>
      <c r="RSU18" s="318"/>
      <c r="RSV18" s="318"/>
      <c r="RSW18" s="318"/>
      <c r="RSX18" s="318"/>
      <c r="RSY18" s="318"/>
      <c r="RSZ18" s="318"/>
      <c r="RTA18" s="318"/>
      <c r="RTB18" s="318"/>
      <c r="RTC18" s="318"/>
      <c r="RTD18" s="318"/>
      <c r="RTE18" s="318"/>
      <c r="RTF18" s="318"/>
      <c r="RTG18" s="318"/>
      <c r="RTH18" s="318"/>
      <c r="RTI18" s="318"/>
      <c r="RTJ18" s="318"/>
      <c r="RTK18" s="318"/>
      <c r="RTL18" s="318"/>
      <c r="RTM18" s="318"/>
      <c r="RTN18" s="318"/>
      <c r="RTO18" s="318"/>
      <c r="RTP18" s="318"/>
      <c r="RTQ18" s="318"/>
      <c r="RTR18" s="318"/>
      <c r="RTS18" s="318"/>
      <c r="RTT18" s="318"/>
      <c r="RTU18" s="318"/>
      <c r="RTV18" s="318"/>
      <c r="RTW18" s="318"/>
      <c r="RTX18" s="318"/>
      <c r="RTY18" s="318"/>
      <c r="RTZ18" s="318"/>
      <c r="RUA18" s="318"/>
      <c r="RUB18" s="318"/>
      <c r="RUC18" s="318"/>
      <c r="RUD18" s="318"/>
      <c r="RUE18" s="318"/>
      <c r="RUF18" s="318"/>
      <c r="RUG18" s="318"/>
      <c r="RUH18" s="318"/>
      <c r="RUI18" s="318"/>
      <c r="RUJ18" s="318"/>
      <c r="RUK18" s="318"/>
      <c r="RUL18" s="318"/>
      <c r="RUM18" s="318"/>
      <c r="RUN18" s="318"/>
      <c r="RUO18" s="318"/>
      <c r="RUP18" s="318"/>
      <c r="RUQ18" s="318"/>
      <c r="RUR18" s="318"/>
      <c r="RUS18" s="318"/>
      <c r="RUT18" s="318"/>
      <c r="RUU18" s="318"/>
      <c r="RUV18" s="318"/>
      <c r="RUW18" s="318"/>
      <c r="RUX18" s="318"/>
      <c r="RUY18" s="318"/>
      <c r="RUZ18" s="318"/>
      <c r="RVA18" s="318"/>
      <c r="RVB18" s="318"/>
      <c r="RVC18" s="318"/>
      <c r="RVD18" s="318"/>
      <c r="RVE18" s="318"/>
      <c r="RVF18" s="318"/>
      <c r="RVG18" s="318"/>
      <c r="RVH18" s="318"/>
      <c r="RVI18" s="318"/>
      <c r="RVJ18" s="318"/>
      <c r="RVK18" s="318"/>
      <c r="RVL18" s="318"/>
      <c r="RVM18" s="318"/>
      <c r="RVN18" s="318"/>
      <c r="RVO18" s="318"/>
      <c r="RVP18" s="318"/>
      <c r="RVQ18" s="318"/>
      <c r="RVR18" s="318"/>
      <c r="RVS18" s="318"/>
      <c r="RVT18" s="318"/>
      <c r="RVU18" s="318"/>
      <c r="RVV18" s="318"/>
      <c r="RVW18" s="318"/>
      <c r="RVX18" s="318"/>
      <c r="RVY18" s="318"/>
      <c r="RVZ18" s="318"/>
      <c r="RWA18" s="318"/>
      <c r="RWB18" s="318"/>
      <c r="RWC18" s="318"/>
      <c r="RWD18" s="318"/>
      <c r="RWE18" s="318"/>
      <c r="RWF18" s="318"/>
      <c r="RWG18" s="318"/>
      <c r="RWH18" s="318"/>
      <c r="RWI18" s="318"/>
      <c r="RWJ18" s="318"/>
      <c r="RWK18" s="318"/>
      <c r="RWL18" s="318"/>
      <c r="RWM18" s="318"/>
      <c r="RWN18" s="318"/>
      <c r="RWO18" s="318"/>
      <c r="RWP18" s="318"/>
      <c r="RWQ18" s="318"/>
      <c r="RWR18" s="318"/>
      <c r="RWS18" s="318"/>
      <c r="RWT18" s="318"/>
      <c r="RWU18" s="318"/>
      <c r="RWV18" s="318"/>
      <c r="RWW18" s="318"/>
      <c r="RWX18" s="318"/>
      <c r="RWY18" s="318"/>
      <c r="RWZ18" s="318"/>
      <c r="RXA18" s="318"/>
      <c r="RXB18" s="318"/>
      <c r="RXC18" s="318"/>
      <c r="RXD18" s="318"/>
      <c r="RXE18" s="318"/>
      <c r="RXF18" s="318"/>
      <c r="RXG18" s="318"/>
      <c r="RXH18" s="318"/>
      <c r="RXI18" s="318"/>
      <c r="RXJ18" s="318"/>
      <c r="RXK18" s="318"/>
      <c r="RXL18" s="318"/>
      <c r="RXM18" s="318"/>
      <c r="RXN18" s="318"/>
      <c r="RXO18" s="318"/>
      <c r="RXP18" s="318"/>
      <c r="RXQ18" s="318"/>
      <c r="RXR18" s="318"/>
      <c r="RXS18" s="318"/>
      <c r="RXT18" s="318"/>
      <c r="RXU18" s="318"/>
      <c r="RXV18" s="318"/>
      <c r="RXW18" s="318"/>
      <c r="RXX18" s="318"/>
      <c r="RXY18" s="318"/>
      <c r="RXZ18" s="318"/>
      <c r="RYA18" s="318"/>
      <c r="RYB18" s="318"/>
      <c r="RYC18" s="318"/>
      <c r="RYD18" s="318"/>
      <c r="RYE18" s="318"/>
      <c r="RYF18" s="318"/>
      <c r="RYG18" s="318"/>
      <c r="RYH18" s="318"/>
      <c r="RYI18" s="318"/>
      <c r="RYJ18" s="318"/>
      <c r="RYK18" s="318"/>
      <c r="RYL18" s="318"/>
      <c r="RYM18" s="318"/>
      <c r="RYN18" s="318"/>
      <c r="RYO18" s="318"/>
      <c r="RYP18" s="318"/>
      <c r="RYQ18" s="318"/>
      <c r="RYR18" s="318"/>
      <c r="RYS18" s="318"/>
      <c r="RYT18" s="318"/>
      <c r="RYU18" s="318"/>
      <c r="RYV18" s="318"/>
      <c r="RYW18" s="318"/>
      <c r="RYX18" s="318"/>
      <c r="RYY18" s="318"/>
      <c r="RYZ18" s="318"/>
      <c r="RZA18" s="318"/>
      <c r="RZB18" s="318"/>
      <c r="RZC18" s="318"/>
      <c r="RZD18" s="318"/>
      <c r="RZE18" s="318"/>
      <c r="RZF18" s="318"/>
      <c r="RZG18" s="318"/>
      <c r="RZH18" s="318"/>
      <c r="RZI18" s="318"/>
      <c r="RZJ18" s="318"/>
      <c r="RZK18" s="318"/>
      <c r="RZL18" s="318"/>
      <c r="RZM18" s="318"/>
      <c r="RZN18" s="318"/>
      <c r="RZO18" s="318"/>
      <c r="RZP18" s="318"/>
      <c r="RZQ18" s="318"/>
      <c r="RZR18" s="318"/>
      <c r="RZS18" s="318"/>
      <c r="RZT18" s="318"/>
      <c r="RZU18" s="318"/>
      <c r="RZV18" s="318"/>
      <c r="RZW18" s="318"/>
      <c r="RZX18" s="318"/>
      <c r="RZY18" s="318"/>
      <c r="RZZ18" s="318"/>
      <c r="SAA18" s="318"/>
      <c r="SAB18" s="318"/>
      <c r="SAC18" s="318"/>
      <c r="SAD18" s="318"/>
      <c r="SAE18" s="318"/>
      <c r="SAF18" s="318"/>
      <c r="SAG18" s="318"/>
      <c r="SAH18" s="318"/>
      <c r="SAI18" s="318"/>
      <c r="SAJ18" s="318"/>
      <c r="SAK18" s="318"/>
      <c r="SAL18" s="318"/>
      <c r="SAM18" s="318"/>
      <c r="SAN18" s="318"/>
      <c r="SAO18" s="318"/>
      <c r="SAP18" s="318"/>
      <c r="SAQ18" s="318"/>
      <c r="SAR18" s="318"/>
      <c r="SAS18" s="318"/>
      <c r="SAT18" s="318"/>
      <c r="SAU18" s="318"/>
      <c r="SAV18" s="318"/>
      <c r="SAW18" s="318"/>
      <c r="SAX18" s="318"/>
      <c r="SAY18" s="318"/>
      <c r="SAZ18" s="318"/>
      <c r="SBA18" s="318"/>
      <c r="SBB18" s="318"/>
      <c r="SBC18" s="318"/>
      <c r="SBD18" s="318"/>
      <c r="SBE18" s="318"/>
      <c r="SBF18" s="318"/>
      <c r="SBG18" s="318"/>
      <c r="SBH18" s="318"/>
      <c r="SBI18" s="318"/>
      <c r="SBJ18" s="318"/>
      <c r="SBK18" s="318"/>
      <c r="SBL18" s="318"/>
      <c r="SBM18" s="318"/>
      <c r="SBN18" s="318"/>
      <c r="SBO18" s="318"/>
      <c r="SBP18" s="318"/>
      <c r="SBQ18" s="318"/>
      <c r="SBR18" s="318"/>
      <c r="SBS18" s="318"/>
      <c r="SBT18" s="318"/>
      <c r="SBU18" s="318"/>
      <c r="SBV18" s="318"/>
      <c r="SBW18" s="318"/>
      <c r="SBX18" s="318"/>
      <c r="SBY18" s="318"/>
      <c r="SBZ18" s="318"/>
      <c r="SCA18" s="318"/>
      <c r="SCB18" s="318"/>
      <c r="SCC18" s="318"/>
      <c r="SCD18" s="318"/>
      <c r="SCE18" s="318"/>
      <c r="SCF18" s="318"/>
      <c r="SCG18" s="318"/>
      <c r="SCH18" s="318"/>
      <c r="SCI18" s="318"/>
      <c r="SCJ18" s="318"/>
      <c r="SCK18" s="318"/>
      <c r="SCL18" s="318"/>
      <c r="SCM18" s="318"/>
      <c r="SCN18" s="318"/>
      <c r="SCO18" s="318"/>
      <c r="SCP18" s="318"/>
      <c r="SCQ18" s="318"/>
      <c r="SCR18" s="318"/>
      <c r="SCS18" s="318"/>
      <c r="SCT18" s="318"/>
      <c r="SCU18" s="318"/>
      <c r="SCV18" s="318"/>
      <c r="SCW18" s="318"/>
      <c r="SCX18" s="318"/>
      <c r="SCY18" s="318"/>
      <c r="SCZ18" s="318"/>
      <c r="SDA18" s="318"/>
      <c r="SDB18" s="318"/>
      <c r="SDC18" s="318"/>
      <c r="SDD18" s="318"/>
      <c r="SDE18" s="318"/>
      <c r="SDF18" s="318"/>
      <c r="SDG18" s="318"/>
      <c r="SDH18" s="318"/>
      <c r="SDI18" s="318"/>
      <c r="SDJ18" s="318"/>
      <c r="SDK18" s="318"/>
      <c r="SDL18" s="318"/>
      <c r="SDM18" s="318"/>
      <c r="SDN18" s="318"/>
      <c r="SDO18" s="318"/>
      <c r="SDP18" s="318"/>
      <c r="SDQ18" s="318"/>
      <c r="SDR18" s="318"/>
      <c r="SDS18" s="318"/>
      <c r="SDT18" s="318"/>
      <c r="SDU18" s="318"/>
      <c r="SDV18" s="318"/>
      <c r="SDW18" s="318"/>
      <c r="SDX18" s="318"/>
      <c r="SDY18" s="318"/>
      <c r="SDZ18" s="318"/>
      <c r="SEA18" s="318"/>
      <c r="SEB18" s="318"/>
      <c r="SEC18" s="318"/>
      <c r="SED18" s="318"/>
      <c r="SEE18" s="318"/>
      <c r="SEF18" s="318"/>
      <c r="SEG18" s="318"/>
      <c r="SEH18" s="318"/>
      <c r="SEI18" s="318"/>
      <c r="SEJ18" s="318"/>
      <c r="SEK18" s="318"/>
      <c r="SEL18" s="318"/>
      <c r="SEM18" s="318"/>
      <c r="SEN18" s="318"/>
      <c r="SEO18" s="318"/>
      <c r="SEP18" s="318"/>
      <c r="SEQ18" s="318"/>
      <c r="SER18" s="318"/>
      <c r="SES18" s="318"/>
      <c r="SET18" s="318"/>
      <c r="SEU18" s="318"/>
      <c r="SEV18" s="318"/>
      <c r="SEW18" s="318"/>
      <c r="SEX18" s="318"/>
      <c r="SEY18" s="318"/>
      <c r="SEZ18" s="318"/>
      <c r="SFA18" s="318"/>
      <c r="SFB18" s="318"/>
      <c r="SFC18" s="318"/>
      <c r="SFD18" s="318"/>
      <c r="SFE18" s="318"/>
      <c r="SFF18" s="318"/>
      <c r="SFG18" s="318"/>
      <c r="SFH18" s="318"/>
      <c r="SFI18" s="318"/>
      <c r="SFJ18" s="318"/>
      <c r="SFK18" s="318"/>
      <c r="SFL18" s="318"/>
      <c r="SFM18" s="318"/>
      <c r="SFN18" s="318"/>
      <c r="SFO18" s="318"/>
      <c r="SFP18" s="318"/>
      <c r="SFQ18" s="318"/>
      <c r="SFR18" s="318"/>
      <c r="SFS18" s="318"/>
      <c r="SFT18" s="318"/>
      <c r="SFU18" s="318"/>
      <c r="SFV18" s="318"/>
      <c r="SFW18" s="318"/>
      <c r="SFX18" s="318"/>
      <c r="SFY18" s="318"/>
      <c r="SFZ18" s="318"/>
      <c r="SGA18" s="318"/>
      <c r="SGB18" s="318"/>
      <c r="SGC18" s="318"/>
      <c r="SGD18" s="318"/>
      <c r="SGE18" s="318"/>
      <c r="SGF18" s="318"/>
      <c r="SGG18" s="318"/>
      <c r="SGH18" s="318"/>
      <c r="SGI18" s="318"/>
      <c r="SGJ18" s="318"/>
      <c r="SGK18" s="318"/>
      <c r="SGL18" s="318"/>
      <c r="SGM18" s="318"/>
      <c r="SGN18" s="318"/>
      <c r="SGO18" s="318"/>
      <c r="SGP18" s="318"/>
      <c r="SGQ18" s="318"/>
      <c r="SGR18" s="318"/>
      <c r="SGS18" s="318"/>
      <c r="SGT18" s="318"/>
      <c r="SGU18" s="318"/>
      <c r="SGV18" s="318"/>
      <c r="SGW18" s="318"/>
      <c r="SGX18" s="318"/>
      <c r="SGY18" s="318"/>
      <c r="SGZ18" s="318"/>
      <c r="SHA18" s="318"/>
      <c r="SHB18" s="318"/>
      <c r="SHC18" s="318"/>
      <c r="SHD18" s="318"/>
      <c r="SHE18" s="318"/>
      <c r="SHF18" s="318"/>
      <c r="SHG18" s="318"/>
      <c r="SHH18" s="318"/>
      <c r="SHI18" s="318"/>
      <c r="SHJ18" s="318"/>
      <c r="SHK18" s="318"/>
      <c r="SHL18" s="318"/>
      <c r="SHM18" s="318"/>
      <c r="SHN18" s="318"/>
      <c r="SHO18" s="318"/>
      <c r="SHP18" s="318"/>
      <c r="SHQ18" s="318"/>
      <c r="SHR18" s="318"/>
      <c r="SHS18" s="318"/>
      <c r="SHT18" s="318"/>
      <c r="SHU18" s="318"/>
      <c r="SHV18" s="318"/>
      <c r="SHW18" s="318"/>
      <c r="SHX18" s="318"/>
      <c r="SHY18" s="318"/>
      <c r="SHZ18" s="318"/>
      <c r="SIA18" s="318"/>
      <c r="SIB18" s="318"/>
      <c r="SIC18" s="318"/>
      <c r="SID18" s="318"/>
      <c r="SIE18" s="318"/>
      <c r="SIF18" s="318"/>
      <c r="SIG18" s="318"/>
      <c r="SIH18" s="318"/>
      <c r="SII18" s="318"/>
      <c r="SIJ18" s="318"/>
      <c r="SIK18" s="318"/>
      <c r="SIL18" s="318"/>
      <c r="SIM18" s="318"/>
      <c r="SIN18" s="318"/>
      <c r="SIO18" s="318"/>
      <c r="SIP18" s="318"/>
      <c r="SIQ18" s="318"/>
      <c r="SIR18" s="318"/>
      <c r="SIS18" s="318"/>
      <c r="SIT18" s="318"/>
      <c r="SIU18" s="318"/>
      <c r="SIV18" s="318"/>
      <c r="SIW18" s="318"/>
      <c r="SIX18" s="318"/>
      <c r="SIY18" s="318"/>
      <c r="SIZ18" s="318"/>
      <c r="SJA18" s="318"/>
      <c r="SJB18" s="318"/>
      <c r="SJC18" s="318"/>
      <c r="SJD18" s="318"/>
      <c r="SJE18" s="318"/>
      <c r="SJF18" s="318"/>
      <c r="SJG18" s="318"/>
      <c r="SJH18" s="318"/>
      <c r="SJI18" s="318"/>
      <c r="SJJ18" s="318"/>
      <c r="SJK18" s="318"/>
      <c r="SJL18" s="318"/>
      <c r="SJM18" s="318"/>
      <c r="SJN18" s="318"/>
      <c r="SJO18" s="318"/>
      <c r="SJP18" s="318"/>
      <c r="SJQ18" s="318"/>
      <c r="SJR18" s="318"/>
      <c r="SJS18" s="318"/>
      <c r="SJT18" s="318"/>
      <c r="SJU18" s="318"/>
      <c r="SJV18" s="318"/>
      <c r="SJW18" s="318"/>
      <c r="SJX18" s="318"/>
      <c r="SJY18" s="318"/>
      <c r="SJZ18" s="318"/>
      <c r="SKA18" s="318"/>
      <c r="SKB18" s="318"/>
      <c r="SKC18" s="318"/>
      <c r="SKD18" s="318"/>
      <c r="SKE18" s="318"/>
      <c r="SKF18" s="318"/>
      <c r="SKG18" s="318"/>
      <c r="SKH18" s="318"/>
      <c r="SKI18" s="318"/>
      <c r="SKJ18" s="318"/>
      <c r="SKK18" s="318"/>
      <c r="SKL18" s="318"/>
      <c r="SKM18" s="318"/>
      <c r="SKN18" s="318"/>
      <c r="SKO18" s="318"/>
      <c r="SKP18" s="318"/>
      <c r="SKQ18" s="318"/>
      <c r="SKR18" s="318"/>
      <c r="SKS18" s="318"/>
      <c r="SKT18" s="318"/>
      <c r="SKU18" s="318"/>
      <c r="SKV18" s="318"/>
      <c r="SKW18" s="318"/>
      <c r="SKX18" s="318"/>
      <c r="SKY18" s="318"/>
      <c r="SKZ18" s="318"/>
      <c r="SLA18" s="318"/>
      <c r="SLB18" s="318"/>
      <c r="SLC18" s="318"/>
      <c r="SLD18" s="318"/>
      <c r="SLE18" s="318"/>
      <c r="SLF18" s="318"/>
      <c r="SLG18" s="318"/>
      <c r="SLH18" s="318"/>
      <c r="SLI18" s="318"/>
      <c r="SLJ18" s="318"/>
      <c r="SLK18" s="318"/>
      <c r="SLL18" s="318"/>
      <c r="SLM18" s="318"/>
      <c r="SLN18" s="318"/>
      <c r="SLO18" s="318"/>
      <c r="SLP18" s="318"/>
      <c r="SLQ18" s="318"/>
      <c r="SLR18" s="318"/>
      <c r="SLS18" s="318"/>
      <c r="SLT18" s="318"/>
      <c r="SLU18" s="318"/>
      <c r="SLV18" s="318"/>
      <c r="SLW18" s="318"/>
      <c r="SLX18" s="318"/>
      <c r="SLY18" s="318"/>
      <c r="SLZ18" s="318"/>
      <c r="SMA18" s="318"/>
      <c r="SMB18" s="318"/>
      <c r="SMC18" s="318"/>
      <c r="SMD18" s="318"/>
      <c r="SME18" s="318"/>
      <c r="SMF18" s="318"/>
      <c r="SMG18" s="318"/>
      <c r="SMH18" s="318"/>
      <c r="SMI18" s="318"/>
      <c r="SMJ18" s="318"/>
      <c r="SMK18" s="318"/>
      <c r="SML18" s="318"/>
      <c r="SMM18" s="318"/>
      <c r="SMN18" s="318"/>
      <c r="SMO18" s="318"/>
      <c r="SMP18" s="318"/>
      <c r="SMQ18" s="318"/>
      <c r="SMR18" s="318"/>
      <c r="SMS18" s="318"/>
      <c r="SMT18" s="318"/>
      <c r="SMU18" s="318"/>
      <c r="SMV18" s="318"/>
      <c r="SMW18" s="318"/>
      <c r="SMX18" s="318"/>
      <c r="SMY18" s="318"/>
      <c r="SMZ18" s="318"/>
      <c r="SNA18" s="318"/>
      <c r="SNB18" s="318"/>
      <c r="SNC18" s="318"/>
      <c r="SND18" s="318"/>
      <c r="SNE18" s="318"/>
      <c r="SNF18" s="318"/>
      <c r="SNG18" s="318"/>
      <c r="SNH18" s="318"/>
      <c r="SNI18" s="318"/>
      <c r="SNJ18" s="318"/>
      <c r="SNK18" s="318"/>
      <c r="SNL18" s="318"/>
      <c r="SNM18" s="318"/>
      <c r="SNN18" s="318"/>
      <c r="SNO18" s="318"/>
      <c r="SNP18" s="318"/>
      <c r="SNQ18" s="318"/>
      <c r="SNR18" s="318"/>
      <c r="SNS18" s="318"/>
      <c r="SNT18" s="318"/>
      <c r="SNU18" s="318"/>
      <c r="SNV18" s="318"/>
      <c r="SNW18" s="318"/>
      <c r="SNX18" s="318"/>
      <c r="SNY18" s="318"/>
      <c r="SNZ18" s="318"/>
      <c r="SOA18" s="318"/>
      <c r="SOB18" s="318"/>
      <c r="SOC18" s="318"/>
      <c r="SOD18" s="318"/>
      <c r="SOE18" s="318"/>
      <c r="SOF18" s="318"/>
      <c r="SOG18" s="318"/>
      <c r="SOH18" s="318"/>
      <c r="SOI18" s="318"/>
      <c r="SOJ18" s="318"/>
      <c r="SOK18" s="318"/>
      <c r="SOL18" s="318"/>
      <c r="SOM18" s="318"/>
      <c r="SON18" s="318"/>
      <c r="SOO18" s="318"/>
      <c r="SOP18" s="318"/>
      <c r="SOQ18" s="318"/>
      <c r="SOR18" s="318"/>
      <c r="SOS18" s="318"/>
      <c r="SOT18" s="318"/>
      <c r="SOU18" s="318"/>
      <c r="SOV18" s="318"/>
      <c r="SOW18" s="318"/>
      <c r="SOX18" s="318"/>
      <c r="SOY18" s="318"/>
      <c r="SOZ18" s="318"/>
      <c r="SPA18" s="318"/>
      <c r="SPB18" s="318"/>
      <c r="SPC18" s="318"/>
      <c r="SPD18" s="318"/>
      <c r="SPE18" s="318"/>
      <c r="SPF18" s="318"/>
      <c r="SPG18" s="318"/>
      <c r="SPH18" s="318"/>
      <c r="SPI18" s="318"/>
      <c r="SPJ18" s="318"/>
      <c r="SPK18" s="318"/>
      <c r="SPL18" s="318"/>
      <c r="SPM18" s="318"/>
      <c r="SPN18" s="318"/>
      <c r="SPO18" s="318"/>
      <c r="SPP18" s="318"/>
      <c r="SPQ18" s="318"/>
      <c r="SPR18" s="318"/>
      <c r="SPS18" s="318"/>
      <c r="SPT18" s="318"/>
      <c r="SPU18" s="318"/>
      <c r="SPV18" s="318"/>
      <c r="SPW18" s="318"/>
      <c r="SPX18" s="318"/>
      <c r="SPY18" s="318"/>
      <c r="SPZ18" s="318"/>
      <c r="SQA18" s="318"/>
      <c r="SQB18" s="318"/>
      <c r="SQC18" s="318"/>
      <c r="SQD18" s="318"/>
      <c r="SQE18" s="318"/>
      <c r="SQF18" s="318"/>
      <c r="SQG18" s="318"/>
      <c r="SQH18" s="318"/>
      <c r="SQI18" s="318"/>
      <c r="SQJ18" s="318"/>
      <c r="SQK18" s="318"/>
      <c r="SQL18" s="318"/>
      <c r="SQM18" s="318"/>
      <c r="SQN18" s="318"/>
      <c r="SQO18" s="318"/>
      <c r="SQP18" s="318"/>
      <c r="SQQ18" s="318"/>
      <c r="SQR18" s="318"/>
      <c r="SQS18" s="318"/>
      <c r="SQT18" s="318"/>
      <c r="SQU18" s="318"/>
      <c r="SQV18" s="318"/>
      <c r="SQW18" s="318"/>
      <c r="SQX18" s="318"/>
      <c r="SQY18" s="318"/>
      <c r="SQZ18" s="318"/>
      <c r="SRA18" s="318"/>
      <c r="SRB18" s="318"/>
      <c r="SRC18" s="318"/>
      <c r="SRD18" s="318"/>
      <c r="SRE18" s="318"/>
      <c r="SRF18" s="318"/>
      <c r="SRG18" s="318"/>
      <c r="SRH18" s="318"/>
      <c r="SRI18" s="318"/>
      <c r="SRJ18" s="318"/>
      <c r="SRK18" s="318"/>
      <c r="SRL18" s="318"/>
      <c r="SRM18" s="318"/>
      <c r="SRN18" s="318"/>
      <c r="SRO18" s="318"/>
      <c r="SRP18" s="318"/>
      <c r="SRQ18" s="318"/>
      <c r="SRR18" s="318"/>
      <c r="SRS18" s="318"/>
      <c r="SRT18" s="318"/>
      <c r="SRU18" s="318"/>
      <c r="SRV18" s="318"/>
      <c r="SRW18" s="318"/>
      <c r="SRX18" s="318"/>
      <c r="SRY18" s="318"/>
      <c r="SRZ18" s="318"/>
      <c r="SSA18" s="318"/>
      <c r="SSB18" s="318"/>
      <c r="SSC18" s="318"/>
      <c r="SSD18" s="318"/>
      <c r="SSE18" s="318"/>
      <c r="SSF18" s="318"/>
      <c r="SSG18" s="318"/>
      <c r="SSH18" s="318"/>
      <c r="SSI18" s="318"/>
      <c r="SSJ18" s="318"/>
      <c r="SSK18" s="318"/>
      <c r="SSL18" s="318"/>
      <c r="SSM18" s="318"/>
      <c r="SSN18" s="318"/>
      <c r="SSO18" s="318"/>
      <c r="SSP18" s="318"/>
      <c r="SSQ18" s="318"/>
      <c r="SSR18" s="318"/>
      <c r="SSS18" s="318"/>
      <c r="SST18" s="318"/>
      <c r="SSU18" s="318"/>
      <c r="SSV18" s="318"/>
      <c r="SSW18" s="318"/>
      <c r="SSX18" s="318"/>
      <c r="SSY18" s="318"/>
      <c r="SSZ18" s="318"/>
      <c r="STA18" s="318"/>
      <c r="STB18" s="318"/>
      <c r="STC18" s="318"/>
      <c r="STD18" s="318"/>
      <c r="STE18" s="318"/>
      <c r="STF18" s="318"/>
      <c r="STG18" s="318"/>
      <c r="STH18" s="318"/>
      <c r="STI18" s="318"/>
      <c r="STJ18" s="318"/>
      <c r="STK18" s="318"/>
      <c r="STL18" s="318"/>
      <c r="STM18" s="318"/>
      <c r="STN18" s="318"/>
      <c r="STO18" s="318"/>
      <c r="STP18" s="318"/>
      <c r="STQ18" s="318"/>
      <c r="STR18" s="318"/>
      <c r="STS18" s="318"/>
      <c r="STT18" s="318"/>
      <c r="STU18" s="318"/>
      <c r="STV18" s="318"/>
      <c r="STW18" s="318"/>
      <c r="STX18" s="318"/>
      <c r="STY18" s="318"/>
      <c r="STZ18" s="318"/>
      <c r="SUA18" s="318"/>
      <c r="SUB18" s="318"/>
      <c r="SUC18" s="318"/>
      <c r="SUD18" s="318"/>
      <c r="SUE18" s="318"/>
      <c r="SUF18" s="318"/>
      <c r="SUG18" s="318"/>
      <c r="SUH18" s="318"/>
      <c r="SUI18" s="318"/>
      <c r="SUJ18" s="318"/>
      <c r="SUK18" s="318"/>
      <c r="SUL18" s="318"/>
      <c r="SUM18" s="318"/>
      <c r="SUN18" s="318"/>
      <c r="SUO18" s="318"/>
      <c r="SUP18" s="318"/>
      <c r="SUQ18" s="318"/>
      <c r="SUR18" s="318"/>
      <c r="SUS18" s="318"/>
      <c r="SUT18" s="318"/>
      <c r="SUU18" s="318"/>
      <c r="SUV18" s="318"/>
      <c r="SUW18" s="318"/>
      <c r="SUX18" s="318"/>
      <c r="SUY18" s="318"/>
      <c r="SUZ18" s="318"/>
      <c r="SVA18" s="318"/>
      <c r="SVB18" s="318"/>
      <c r="SVC18" s="318"/>
      <c r="SVD18" s="318"/>
      <c r="SVE18" s="318"/>
      <c r="SVF18" s="318"/>
      <c r="SVG18" s="318"/>
      <c r="SVH18" s="318"/>
      <c r="SVI18" s="318"/>
      <c r="SVJ18" s="318"/>
      <c r="SVK18" s="318"/>
      <c r="SVL18" s="318"/>
      <c r="SVM18" s="318"/>
      <c r="SVN18" s="318"/>
      <c r="SVO18" s="318"/>
      <c r="SVP18" s="318"/>
      <c r="SVQ18" s="318"/>
      <c r="SVR18" s="318"/>
      <c r="SVS18" s="318"/>
      <c r="SVT18" s="318"/>
      <c r="SVU18" s="318"/>
      <c r="SVV18" s="318"/>
      <c r="SVW18" s="318"/>
      <c r="SVX18" s="318"/>
      <c r="SVY18" s="318"/>
      <c r="SVZ18" s="318"/>
      <c r="SWA18" s="318"/>
      <c r="SWB18" s="318"/>
      <c r="SWC18" s="318"/>
      <c r="SWD18" s="318"/>
      <c r="SWE18" s="318"/>
      <c r="SWF18" s="318"/>
      <c r="SWG18" s="318"/>
      <c r="SWH18" s="318"/>
      <c r="SWI18" s="318"/>
      <c r="SWJ18" s="318"/>
      <c r="SWK18" s="318"/>
      <c r="SWL18" s="318"/>
      <c r="SWM18" s="318"/>
      <c r="SWN18" s="318"/>
      <c r="SWO18" s="318"/>
      <c r="SWP18" s="318"/>
      <c r="SWQ18" s="318"/>
      <c r="SWR18" s="318"/>
      <c r="SWS18" s="318"/>
      <c r="SWT18" s="318"/>
      <c r="SWU18" s="318"/>
      <c r="SWV18" s="318"/>
      <c r="SWW18" s="318"/>
      <c r="SWX18" s="318"/>
      <c r="SWY18" s="318"/>
      <c r="SWZ18" s="318"/>
      <c r="SXA18" s="318"/>
      <c r="SXB18" s="318"/>
      <c r="SXC18" s="318"/>
      <c r="SXD18" s="318"/>
      <c r="SXE18" s="318"/>
      <c r="SXF18" s="318"/>
      <c r="SXG18" s="318"/>
      <c r="SXH18" s="318"/>
      <c r="SXI18" s="318"/>
      <c r="SXJ18" s="318"/>
      <c r="SXK18" s="318"/>
      <c r="SXL18" s="318"/>
      <c r="SXM18" s="318"/>
      <c r="SXN18" s="318"/>
      <c r="SXO18" s="318"/>
      <c r="SXP18" s="318"/>
      <c r="SXQ18" s="318"/>
      <c r="SXR18" s="318"/>
      <c r="SXS18" s="318"/>
      <c r="SXT18" s="318"/>
      <c r="SXU18" s="318"/>
      <c r="SXV18" s="318"/>
      <c r="SXW18" s="318"/>
      <c r="SXX18" s="318"/>
      <c r="SXY18" s="318"/>
      <c r="SXZ18" s="318"/>
      <c r="SYA18" s="318"/>
      <c r="SYB18" s="318"/>
      <c r="SYC18" s="318"/>
      <c r="SYD18" s="318"/>
      <c r="SYE18" s="318"/>
      <c r="SYF18" s="318"/>
      <c r="SYG18" s="318"/>
      <c r="SYH18" s="318"/>
      <c r="SYI18" s="318"/>
      <c r="SYJ18" s="318"/>
      <c r="SYK18" s="318"/>
      <c r="SYL18" s="318"/>
      <c r="SYM18" s="318"/>
      <c r="SYN18" s="318"/>
      <c r="SYO18" s="318"/>
      <c r="SYP18" s="318"/>
      <c r="SYQ18" s="318"/>
      <c r="SYR18" s="318"/>
      <c r="SYS18" s="318"/>
      <c r="SYT18" s="318"/>
      <c r="SYU18" s="318"/>
      <c r="SYV18" s="318"/>
      <c r="SYW18" s="318"/>
      <c r="SYX18" s="318"/>
      <c r="SYY18" s="318"/>
      <c r="SYZ18" s="318"/>
      <c r="SZA18" s="318"/>
      <c r="SZB18" s="318"/>
      <c r="SZC18" s="318"/>
      <c r="SZD18" s="318"/>
      <c r="SZE18" s="318"/>
      <c r="SZF18" s="318"/>
      <c r="SZG18" s="318"/>
      <c r="SZH18" s="318"/>
      <c r="SZI18" s="318"/>
      <c r="SZJ18" s="318"/>
      <c r="SZK18" s="318"/>
      <c r="SZL18" s="318"/>
      <c r="SZM18" s="318"/>
      <c r="SZN18" s="318"/>
      <c r="SZO18" s="318"/>
      <c r="SZP18" s="318"/>
      <c r="SZQ18" s="318"/>
      <c r="SZR18" s="318"/>
      <c r="SZS18" s="318"/>
      <c r="SZT18" s="318"/>
      <c r="SZU18" s="318"/>
      <c r="SZV18" s="318"/>
      <c r="SZW18" s="318"/>
      <c r="SZX18" s="318"/>
      <c r="SZY18" s="318"/>
      <c r="SZZ18" s="318"/>
      <c r="TAA18" s="318"/>
      <c r="TAB18" s="318"/>
      <c r="TAC18" s="318"/>
      <c r="TAD18" s="318"/>
      <c r="TAE18" s="318"/>
      <c r="TAF18" s="318"/>
      <c r="TAG18" s="318"/>
      <c r="TAH18" s="318"/>
      <c r="TAI18" s="318"/>
      <c r="TAJ18" s="318"/>
      <c r="TAK18" s="318"/>
      <c r="TAL18" s="318"/>
      <c r="TAM18" s="318"/>
      <c r="TAN18" s="318"/>
      <c r="TAO18" s="318"/>
      <c r="TAP18" s="318"/>
      <c r="TAQ18" s="318"/>
      <c r="TAR18" s="318"/>
      <c r="TAS18" s="318"/>
      <c r="TAT18" s="318"/>
      <c r="TAU18" s="318"/>
      <c r="TAV18" s="318"/>
      <c r="TAW18" s="318"/>
      <c r="TAX18" s="318"/>
      <c r="TAY18" s="318"/>
      <c r="TAZ18" s="318"/>
      <c r="TBA18" s="318"/>
      <c r="TBB18" s="318"/>
      <c r="TBC18" s="318"/>
      <c r="TBD18" s="318"/>
      <c r="TBE18" s="318"/>
      <c r="TBF18" s="318"/>
      <c r="TBG18" s="318"/>
      <c r="TBH18" s="318"/>
      <c r="TBI18" s="318"/>
      <c r="TBJ18" s="318"/>
      <c r="TBK18" s="318"/>
      <c r="TBL18" s="318"/>
      <c r="TBM18" s="318"/>
      <c r="TBN18" s="318"/>
      <c r="TBO18" s="318"/>
      <c r="TBP18" s="318"/>
      <c r="TBQ18" s="318"/>
      <c r="TBR18" s="318"/>
      <c r="TBS18" s="318"/>
      <c r="TBT18" s="318"/>
      <c r="TBU18" s="318"/>
      <c r="TBV18" s="318"/>
      <c r="TBW18" s="318"/>
      <c r="TBX18" s="318"/>
      <c r="TBY18" s="318"/>
      <c r="TBZ18" s="318"/>
      <c r="TCA18" s="318"/>
      <c r="TCB18" s="318"/>
      <c r="TCC18" s="318"/>
      <c r="TCD18" s="318"/>
      <c r="TCE18" s="318"/>
      <c r="TCF18" s="318"/>
      <c r="TCG18" s="318"/>
      <c r="TCH18" s="318"/>
      <c r="TCI18" s="318"/>
      <c r="TCJ18" s="318"/>
      <c r="TCK18" s="318"/>
      <c r="TCL18" s="318"/>
      <c r="TCM18" s="318"/>
      <c r="TCN18" s="318"/>
      <c r="TCO18" s="318"/>
      <c r="TCP18" s="318"/>
      <c r="TCQ18" s="318"/>
      <c r="TCR18" s="318"/>
      <c r="TCS18" s="318"/>
      <c r="TCT18" s="318"/>
      <c r="TCU18" s="318"/>
      <c r="TCV18" s="318"/>
      <c r="TCW18" s="318"/>
      <c r="TCX18" s="318"/>
      <c r="TCY18" s="318"/>
      <c r="TCZ18" s="318"/>
      <c r="TDA18" s="318"/>
      <c r="TDB18" s="318"/>
      <c r="TDC18" s="318"/>
      <c r="TDD18" s="318"/>
      <c r="TDE18" s="318"/>
      <c r="TDF18" s="318"/>
      <c r="TDG18" s="318"/>
      <c r="TDH18" s="318"/>
      <c r="TDI18" s="318"/>
      <c r="TDJ18" s="318"/>
      <c r="TDK18" s="318"/>
      <c r="TDL18" s="318"/>
      <c r="TDM18" s="318"/>
      <c r="TDN18" s="318"/>
      <c r="TDO18" s="318"/>
      <c r="TDP18" s="318"/>
      <c r="TDQ18" s="318"/>
      <c r="TDR18" s="318"/>
      <c r="TDS18" s="318"/>
      <c r="TDT18" s="318"/>
      <c r="TDU18" s="318"/>
      <c r="TDV18" s="318"/>
      <c r="TDW18" s="318"/>
      <c r="TDX18" s="318"/>
      <c r="TDY18" s="318"/>
      <c r="TDZ18" s="318"/>
      <c r="TEA18" s="318"/>
      <c r="TEB18" s="318"/>
      <c r="TEC18" s="318"/>
      <c r="TED18" s="318"/>
      <c r="TEE18" s="318"/>
      <c r="TEF18" s="318"/>
      <c r="TEG18" s="318"/>
      <c r="TEH18" s="318"/>
      <c r="TEI18" s="318"/>
      <c r="TEJ18" s="318"/>
      <c r="TEK18" s="318"/>
      <c r="TEL18" s="318"/>
      <c r="TEM18" s="318"/>
      <c r="TEN18" s="318"/>
      <c r="TEO18" s="318"/>
      <c r="TEP18" s="318"/>
      <c r="TEQ18" s="318"/>
      <c r="TER18" s="318"/>
      <c r="TES18" s="318"/>
      <c r="TET18" s="318"/>
      <c r="TEU18" s="318"/>
      <c r="TEV18" s="318"/>
      <c r="TEW18" s="318"/>
      <c r="TEX18" s="318"/>
      <c r="TEY18" s="318"/>
      <c r="TEZ18" s="318"/>
      <c r="TFA18" s="318"/>
      <c r="TFB18" s="318"/>
      <c r="TFC18" s="318"/>
      <c r="TFD18" s="318"/>
      <c r="TFE18" s="318"/>
      <c r="TFF18" s="318"/>
      <c r="TFG18" s="318"/>
      <c r="TFH18" s="318"/>
      <c r="TFI18" s="318"/>
      <c r="TFJ18" s="318"/>
      <c r="TFK18" s="318"/>
      <c r="TFL18" s="318"/>
      <c r="TFM18" s="318"/>
      <c r="TFN18" s="318"/>
      <c r="TFO18" s="318"/>
      <c r="TFP18" s="318"/>
      <c r="TFQ18" s="318"/>
      <c r="TFR18" s="318"/>
      <c r="TFS18" s="318"/>
      <c r="TFT18" s="318"/>
      <c r="TFU18" s="318"/>
      <c r="TFV18" s="318"/>
      <c r="TFW18" s="318"/>
      <c r="TFX18" s="318"/>
      <c r="TFY18" s="318"/>
      <c r="TFZ18" s="318"/>
      <c r="TGA18" s="318"/>
      <c r="TGB18" s="318"/>
      <c r="TGC18" s="318"/>
      <c r="TGD18" s="318"/>
      <c r="TGE18" s="318"/>
      <c r="TGF18" s="318"/>
      <c r="TGG18" s="318"/>
      <c r="TGH18" s="318"/>
      <c r="TGI18" s="318"/>
      <c r="TGJ18" s="318"/>
      <c r="TGK18" s="318"/>
      <c r="TGL18" s="318"/>
      <c r="TGM18" s="318"/>
      <c r="TGN18" s="318"/>
      <c r="TGO18" s="318"/>
      <c r="TGP18" s="318"/>
      <c r="TGQ18" s="318"/>
      <c r="TGR18" s="318"/>
      <c r="TGS18" s="318"/>
      <c r="TGT18" s="318"/>
      <c r="TGU18" s="318"/>
      <c r="TGV18" s="318"/>
      <c r="TGW18" s="318"/>
      <c r="TGX18" s="318"/>
      <c r="TGY18" s="318"/>
      <c r="TGZ18" s="318"/>
      <c r="THA18" s="318"/>
      <c r="THB18" s="318"/>
      <c r="THC18" s="318"/>
      <c r="THD18" s="318"/>
      <c r="THE18" s="318"/>
      <c r="THF18" s="318"/>
      <c r="THG18" s="318"/>
      <c r="THH18" s="318"/>
      <c r="THI18" s="318"/>
      <c r="THJ18" s="318"/>
      <c r="THK18" s="318"/>
      <c r="THL18" s="318"/>
      <c r="THM18" s="318"/>
      <c r="THN18" s="318"/>
      <c r="THO18" s="318"/>
      <c r="THP18" s="318"/>
      <c r="THQ18" s="318"/>
      <c r="THR18" s="318"/>
      <c r="THS18" s="318"/>
      <c r="THT18" s="318"/>
      <c r="THU18" s="318"/>
      <c r="THV18" s="318"/>
      <c r="THW18" s="318"/>
      <c r="THX18" s="318"/>
      <c r="THY18" s="318"/>
      <c r="THZ18" s="318"/>
      <c r="TIA18" s="318"/>
      <c r="TIB18" s="318"/>
      <c r="TIC18" s="318"/>
      <c r="TID18" s="318"/>
      <c r="TIE18" s="318"/>
      <c r="TIF18" s="318"/>
      <c r="TIG18" s="318"/>
      <c r="TIH18" s="318"/>
      <c r="TII18" s="318"/>
      <c r="TIJ18" s="318"/>
      <c r="TIK18" s="318"/>
      <c r="TIL18" s="318"/>
      <c r="TIM18" s="318"/>
      <c r="TIN18" s="318"/>
      <c r="TIO18" s="318"/>
      <c r="TIP18" s="318"/>
      <c r="TIQ18" s="318"/>
      <c r="TIR18" s="318"/>
      <c r="TIS18" s="318"/>
      <c r="TIT18" s="318"/>
      <c r="TIU18" s="318"/>
      <c r="TIV18" s="318"/>
      <c r="TIW18" s="318"/>
      <c r="TIX18" s="318"/>
      <c r="TIY18" s="318"/>
      <c r="TIZ18" s="318"/>
      <c r="TJA18" s="318"/>
      <c r="TJB18" s="318"/>
      <c r="TJC18" s="318"/>
      <c r="TJD18" s="318"/>
      <c r="TJE18" s="318"/>
      <c r="TJF18" s="318"/>
      <c r="TJG18" s="318"/>
      <c r="TJH18" s="318"/>
      <c r="TJI18" s="318"/>
      <c r="TJJ18" s="318"/>
      <c r="TJK18" s="318"/>
      <c r="TJL18" s="318"/>
      <c r="TJM18" s="318"/>
      <c r="TJN18" s="318"/>
      <c r="TJO18" s="318"/>
      <c r="TJP18" s="318"/>
      <c r="TJQ18" s="318"/>
      <c r="TJR18" s="318"/>
      <c r="TJS18" s="318"/>
      <c r="TJT18" s="318"/>
      <c r="TJU18" s="318"/>
      <c r="TJV18" s="318"/>
      <c r="TJW18" s="318"/>
      <c r="TJX18" s="318"/>
      <c r="TJY18" s="318"/>
      <c r="TJZ18" s="318"/>
      <c r="TKA18" s="318"/>
      <c r="TKB18" s="318"/>
      <c r="TKC18" s="318"/>
      <c r="TKD18" s="318"/>
      <c r="TKE18" s="318"/>
      <c r="TKF18" s="318"/>
      <c r="TKG18" s="318"/>
      <c r="TKH18" s="318"/>
      <c r="TKI18" s="318"/>
      <c r="TKJ18" s="318"/>
      <c r="TKK18" s="318"/>
      <c r="TKL18" s="318"/>
      <c r="TKM18" s="318"/>
      <c r="TKN18" s="318"/>
      <c r="TKO18" s="318"/>
      <c r="TKP18" s="318"/>
      <c r="TKQ18" s="318"/>
      <c r="TKR18" s="318"/>
      <c r="TKS18" s="318"/>
      <c r="TKT18" s="318"/>
      <c r="TKU18" s="318"/>
      <c r="TKV18" s="318"/>
      <c r="TKW18" s="318"/>
      <c r="TKX18" s="318"/>
      <c r="TKY18" s="318"/>
      <c r="TKZ18" s="318"/>
      <c r="TLA18" s="318"/>
      <c r="TLB18" s="318"/>
      <c r="TLC18" s="318"/>
      <c r="TLD18" s="318"/>
      <c r="TLE18" s="318"/>
      <c r="TLF18" s="318"/>
      <c r="TLG18" s="318"/>
      <c r="TLH18" s="318"/>
      <c r="TLI18" s="318"/>
      <c r="TLJ18" s="318"/>
      <c r="TLK18" s="318"/>
      <c r="TLL18" s="318"/>
      <c r="TLM18" s="318"/>
      <c r="TLN18" s="318"/>
      <c r="TLO18" s="318"/>
      <c r="TLP18" s="318"/>
      <c r="TLQ18" s="318"/>
      <c r="TLR18" s="318"/>
      <c r="TLS18" s="318"/>
      <c r="TLT18" s="318"/>
      <c r="TLU18" s="318"/>
      <c r="TLV18" s="318"/>
      <c r="TLW18" s="318"/>
      <c r="TLX18" s="318"/>
      <c r="TLY18" s="318"/>
      <c r="TLZ18" s="318"/>
      <c r="TMA18" s="318"/>
      <c r="TMB18" s="318"/>
      <c r="TMC18" s="318"/>
      <c r="TMD18" s="318"/>
      <c r="TME18" s="318"/>
      <c r="TMF18" s="318"/>
      <c r="TMG18" s="318"/>
      <c r="TMH18" s="318"/>
      <c r="TMI18" s="318"/>
      <c r="TMJ18" s="318"/>
      <c r="TMK18" s="318"/>
      <c r="TML18" s="318"/>
      <c r="TMM18" s="318"/>
      <c r="TMN18" s="318"/>
      <c r="TMO18" s="318"/>
      <c r="TMP18" s="318"/>
      <c r="TMQ18" s="318"/>
      <c r="TMR18" s="318"/>
      <c r="TMS18" s="318"/>
      <c r="TMT18" s="318"/>
      <c r="TMU18" s="318"/>
      <c r="TMV18" s="318"/>
      <c r="TMW18" s="318"/>
      <c r="TMX18" s="318"/>
      <c r="TMY18" s="318"/>
      <c r="TMZ18" s="318"/>
      <c r="TNA18" s="318"/>
      <c r="TNB18" s="318"/>
      <c r="TNC18" s="318"/>
      <c r="TND18" s="318"/>
      <c r="TNE18" s="318"/>
      <c r="TNF18" s="318"/>
      <c r="TNG18" s="318"/>
      <c r="TNH18" s="318"/>
      <c r="TNI18" s="318"/>
      <c r="TNJ18" s="318"/>
      <c r="TNK18" s="318"/>
      <c r="TNL18" s="318"/>
      <c r="TNM18" s="318"/>
      <c r="TNN18" s="318"/>
      <c r="TNO18" s="318"/>
      <c r="TNP18" s="318"/>
      <c r="TNQ18" s="318"/>
      <c r="TNR18" s="318"/>
      <c r="TNS18" s="318"/>
      <c r="TNT18" s="318"/>
      <c r="TNU18" s="318"/>
      <c r="TNV18" s="318"/>
      <c r="TNW18" s="318"/>
      <c r="TNX18" s="318"/>
      <c r="TNY18" s="318"/>
      <c r="TNZ18" s="318"/>
      <c r="TOA18" s="318"/>
      <c r="TOB18" s="318"/>
      <c r="TOC18" s="318"/>
      <c r="TOD18" s="318"/>
      <c r="TOE18" s="318"/>
      <c r="TOF18" s="318"/>
      <c r="TOG18" s="318"/>
      <c r="TOH18" s="318"/>
      <c r="TOI18" s="318"/>
      <c r="TOJ18" s="318"/>
      <c r="TOK18" s="318"/>
      <c r="TOL18" s="318"/>
      <c r="TOM18" s="318"/>
      <c r="TON18" s="318"/>
      <c r="TOO18" s="318"/>
      <c r="TOP18" s="318"/>
      <c r="TOQ18" s="318"/>
      <c r="TOR18" s="318"/>
      <c r="TOS18" s="318"/>
      <c r="TOT18" s="318"/>
      <c r="TOU18" s="318"/>
      <c r="TOV18" s="318"/>
      <c r="TOW18" s="318"/>
      <c r="TOX18" s="318"/>
      <c r="TOY18" s="318"/>
      <c r="TOZ18" s="318"/>
      <c r="TPA18" s="318"/>
      <c r="TPB18" s="318"/>
      <c r="TPC18" s="318"/>
      <c r="TPD18" s="318"/>
      <c r="TPE18" s="318"/>
      <c r="TPF18" s="318"/>
      <c r="TPG18" s="318"/>
      <c r="TPH18" s="318"/>
      <c r="TPI18" s="318"/>
      <c r="TPJ18" s="318"/>
      <c r="TPK18" s="318"/>
      <c r="TPL18" s="318"/>
      <c r="TPM18" s="318"/>
      <c r="TPN18" s="318"/>
      <c r="TPO18" s="318"/>
      <c r="TPP18" s="318"/>
      <c r="TPQ18" s="318"/>
      <c r="TPR18" s="318"/>
      <c r="TPS18" s="318"/>
      <c r="TPT18" s="318"/>
      <c r="TPU18" s="318"/>
      <c r="TPV18" s="318"/>
      <c r="TPW18" s="318"/>
      <c r="TPX18" s="318"/>
      <c r="TPY18" s="318"/>
      <c r="TPZ18" s="318"/>
      <c r="TQA18" s="318"/>
      <c r="TQB18" s="318"/>
      <c r="TQC18" s="318"/>
      <c r="TQD18" s="318"/>
      <c r="TQE18" s="318"/>
      <c r="TQF18" s="318"/>
      <c r="TQG18" s="318"/>
      <c r="TQH18" s="318"/>
      <c r="TQI18" s="318"/>
      <c r="TQJ18" s="318"/>
      <c r="TQK18" s="318"/>
      <c r="TQL18" s="318"/>
      <c r="TQM18" s="318"/>
      <c r="TQN18" s="318"/>
      <c r="TQO18" s="318"/>
      <c r="TQP18" s="318"/>
      <c r="TQQ18" s="318"/>
      <c r="TQR18" s="318"/>
      <c r="TQS18" s="318"/>
      <c r="TQT18" s="318"/>
      <c r="TQU18" s="318"/>
      <c r="TQV18" s="318"/>
      <c r="TQW18" s="318"/>
      <c r="TQX18" s="318"/>
      <c r="TQY18" s="318"/>
      <c r="TQZ18" s="318"/>
      <c r="TRA18" s="318"/>
      <c r="TRB18" s="318"/>
      <c r="TRC18" s="318"/>
      <c r="TRD18" s="318"/>
      <c r="TRE18" s="318"/>
      <c r="TRF18" s="318"/>
      <c r="TRG18" s="318"/>
      <c r="TRH18" s="318"/>
      <c r="TRI18" s="318"/>
      <c r="TRJ18" s="318"/>
      <c r="TRK18" s="318"/>
      <c r="TRL18" s="318"/>
      <c r="TRM18" s="318"/>
      <c r="TRN18" s="318"/>
      <c r="TRO18" s="318"/>
      <c r="TRP18" s="318"/>
      <c r="TRQ18" s="318"/>
      <c r="TRR18" s="318"/>
      <c r="TRS18" s="318"/>
      <c r="TRT18" s="318"/>
      <c r="TRU18" s="318"/>
      <c r="TRV18" s="318"/>
      <c r="TRW18" s="318"/>
      <c r="TRX18" s="318"/>
      <c r="TRY18" s="318"/>
      <c r="TRZ18" s="318"/>
      <c r="TSA18" s="318"/>
      <c r="TSB18" s="318"/>
      <c r="TSC18" s="318"/>
      <c r="TSD18" s="318"/>
      <c r="TSE18" s="318"/>
      <c r="TSF18" s="318"/>
      <c r="TSG18" s="318"/>
      <c r="TSH18" s="318"/>
      <c r="TSI18" s="318"/>
      <c r="TSJ18" s="318"/>
      <c r="TSK18" s="318"/>
      <c r="TSL18" s="318"/>
      <c r="TSM18" s="318"/>
      <c r="TSN18" s="318"/>
      <c r="TSO18" s="318"/>
      <c r="TSP18" s="318"/>
      <c r="TSQ18" s="318"/>
      <c r="TSR18" s="318"/>
      <c r="TSS18" s="318"/>
      <c r="TST18" s="318"/>
      <c r="TSU18" s="318"/>
      <c r="TSV18" s="318"/>
      <c r="TSW18" s="318"/>
      <c r="TSX18" s="318"/>
      <c r="TSY18" s="318"/>
      <c r="TSZ18" s="318"/>
      <c r="TTA18" s="318"/>
      <c r="TTB18" s="318"/>
      <c r="TTC18" s="318"/>
      <c r="TTD18" s="318"/>
      <c r="TTE18" s="318"/>
      <c r="TTF18" s="318"/>
      <c r="TTG18" s="318"/>
      <c r="TTH18" s="318"/>
      <c r="TTI18" s="318"/>
      <c r="TTJ18" s="318"/>
      <c r="TTK18" s="318"/>
      <c r="TTL18" s="318"/>
      <c r="TTM18" s="318"/>
      <c r="TTN18" s="318"/>
      <c r="TTO18" s="318"/>
      <c r="TTP18" s="318"/>
      <c r="TTQ18" s="318"/>
      <c r="TTR18" s="318"/>
      <c r="TTS18" s="318"/>
      <c r="TTT18" s="318"/>
      <c r="TTU18" s="318"/>
      <c r="TTV18" s="318"/>
      <c r="TTW18" s="318"/>
      <c r="TTX18" s="318"/>
      <c r="TTY18" s="318"/>
      <c r="TTZ18" s="318"/>
      <c r="TUA18" s="318"/>
      <c r="TUB18" s="318"/>
      <c r="TUC18" s="318"/>
      <c r="TUD18" s="318"/>
      <c r="TUE18" s="318"/>
      <c r="TUF18" s="318"/>
      <c r="TUG18" s="318"/>
      <c r="TUH18" s="318"/>
      <c r="TUI18" s="318"/>
      <c r="TUJ18" s="318"/>
      <c r="TUK18" s="318"/>
      <c r="TUL18" s="318"/>
      <c r="TUM18" s="318"/>
      <c r="TUN18" s="318"/>
      <c r="TUO18" s="318"/>
      <c r="TUP18" s="318"/>
      <c r="TUQ18" s="318"/>
      <c r="TUR18" s="318"/>
      <c r="TUS18" s="318"/>
      <c r="TUT18" s="318"/>
      <c r="TUU18" s="318"/>
      <c r="TUV18" s="318"/>
      <c r="TUW18" s="318"/>
      <c r="TUX18" s="318"/>
      <c r="TUY18" s="318"/>
      <c r="TUZ18" s="318"/>
      <c r="TVA18" s="318"/>
      <c r="TVB18" s="318"/>
      <c r="TVC18" s="318"/>
      <c r="TVD18" s="318"/>
      <c r="TVE18" s="318"/>
      <c r="TVF18" s="318"/>
      <c r="TVG18" s="318"/>
      <c r="TVH18" s="318"/>
      <c r="TVI18" s="318"/>
      <c r="TVJ18" s="318"/>
      <c r="TVK18" s="318"/>
      <c r="TVL18" s="318"/>
      <c r="TVM18" s="318"/>
      <c r="TVN18" s="318"/>
      <c r="TVO18" s="318"/>
      <c r="TVP18" s="318"/>
      <c r="TVQ18" s="318"/>
      <c r="TVR18" s="318"/>
      <c r="TVS18" s="318"/>
      <c r="TVT18" s="318"/>
      <c r="TVU18" s="318"/>
      <c r="TVV18" s="318"/>
      <c r="TVW18" s="318"/>
      <c r="TVX18" s="318"/>
      <c r="TVY18" s="318"/>
      <c r="TVZ18" s="318"/>
      <c r="TWA18" s="318"/>
      <c r="TWB18" s="318"/>
      <c r="TWC18" s="318"/>
      <c r="TWD18" s="318"/>
      <c r="TWE18" s="318"/>
      <c r="TWF18" s="318"/>
      <c r="TWG18" s="318"/>
      <c r="TWH18" s="318"/>
      <c r="TWI18" s="318"/>
      <c r="TWJ18" s="318"/>
      <c r="TWK18" s="318"/>
      <c r="TWL18" s="318"/>
      <c r="TWM18" s="318"/>
      <c r="TWN18" s="318"/>
      <c r="TWO18" s="318"/>
      <c r="TWP18" s="318"/>
      <c r="TWQ18" s="318"/>
      <c r="TWR18" s="318"/>
      <c r="TWS18" s="318"/>
      <c r="TWT18" s="318"/>
      <c r="TWU18" s="318"/>
      <c r="TWV18" s="318"/>
      <c r="TWW18" s="318"/>
      <c r="TWX18" s="318"/>
      <c r="TWY18" s="318"/>
      <c r="TWZ18" s="318"/>
      <c r="TXA18" s="318"/>
      <c r="TXB18" s="318"/>
      <c r="TXC18" s="318"/>
      <c r="TXD18" s="318"/>
      <c r="TXE18" s="318"/>
      <c r="TXF18" s="318"/>
      <c r="TXG18" s="318"/>
      <c r="TXH18" s="318"/>
      <c r="TXI18" s="318"/>
      <c r="TXJ18" s="318"/>
      <c r="TXK18" s="318"/>
      <c r="TXL18" s="318"/>
      <c r="TXM18" s="318"/>
      <c r="TXN18" s="318"/>
      <c r="TXO18" s="318"/>
      <c r="TXP18" s="318"/>
      <c r="TXQ18" s="318"/>
      <c r="TXR18" s="318"/>
      <c r="TXS18" s="318"/>
      <c r="TXT18" s="318"/>
      <c r="TXU18" s="318"/>
      <c r="TXV18" s="318"/>
      <c r="TXW18" s="318"/>
      <c r="TXX18" s="318"/>
      <c r="TXY18" s="318"/>
      <c r="TXZ18" s="318"/>
      <c r="TYA18" s="318"/>
      <c r="TYB18" s="318"/>
      <c r="TYC18" s="318"/>
      <c r="TYD18" s="318"/>
      <c r="TYE18" s="318"/>
      <c r="TYF18" s="318"/>
      <c r="TYG18" s="318"/>
      <c r="TYH18" s="318"/>
      <c r="TYI18" s="318"/>
      <c r="TYJ18" s="318"/>
      <c r="TYK18" s="318"/>
      <c r="TYL18" s="318"/>
      <c r="TYM18" s="318"/>
      <c r="TYN18" s="318"/>
      <c r="TYO18" s="318"/>
      <c r="TYP18" s="318"/>
      <c r="TYQ18" s="318"/>
      <c r="TYR18" s="318"/>
      <c r="TYS18" s="318"/>
      <c r="TYT18" s="318"/>
      <c r="TYU18" s="318"/>
      <c r="TYV18" s="318"/>
      <c r="TYW18" s="318"/>
      <c r="TYX18" s="318"/>
      <c r="TYY18" s="318"/>
      <c r="TYZ18" s="318"/>
      <c r="TZA18" s="318"/>
      <c r="TZB18" s="318"/>
      <c r="TZC18" s="318"/>
      <c r="TZD18" s="318"/>
      <c r="TZE18" s="318"/>
      <c r="TZF18" s="318"/>
      <c r="TZG18" s="318"/>
      <c r="TZH18" s="318"/>
      <c r="TZI18" s="318"/>
      <c r="TZJ18" s="318"/>
      <c r="TZK18" s="318"/>
      <c r="TZL18" s="318"/>
      <c r="TZM18" s="318"/>
      <c r="TZN18" s="318"/>
      <c r="TZO18" s="318"/>
      <c r="TZP18" s="318"/>
      <c r="TZQ18" s="318"/>
      <c r="TZR18" s="318"/>
      <c r="TZS18" s="318"/>
      <c r="TZT18" s="318"/>
      <c r="TZU18" s="318"/>
      <c r="TZV18" s="318"/>
      <c r="TZW18" s="318"/>
      <c r="TZX18" s="318"/>
      <c r="TZY18" s="318"/>
      <c r="TZZ18" s="318"/>
      <c r="UAA18" s="318"/>
      <c r="UAB18" s="318"/>
      <c r="UAC18" s="318"/>
      <c r="UAD18" s="318"/>
      <c r="UAE18" s="318"/>
      <c r="UAF18" s="318"/>
      <c r="UAG18" s="318"/>
      <c r="UAH18" s="318"/>
      <c r="UAI18" s="318"/>
      <c r="UAJ18" s="318"/>
      <c r="UAK18" s="318"/>
      <c r="UAL18" s="318"/>
      <c r="UAM18" s="318"/>
      <c r="UAN18" s="318"/>
      <c r="UAO18" s="318"/>
      <c r="UAP18" s="318"/>
      <c r="UAQ18" s="318"/>
      <c r="UAR18" s="318"/>
      <c r="UAS18" s="318"/>
      <c r="UAT18" s="318"/>
      <c r="UAU18" s="318"/>
      <c r="UAV18" s="318"/>
      <c r="UAW18" s="318"/>
      <c r="UAX18" s="318"/>
      <c r="UAY18" s="318"/>
      <c r="UAZ18" s="318"/>
      <c r="UBA18" s="318"/>
      <c r="UBB18" s="318"/>
      <c r="UBC18" s="318"/>
      <c r="UBD18" s="318"/>
      <c r="UBE18" s="318"/>
      <c r="UBF18" s="318"/>
      <c r="UBG18" s="318"/>
      <c r="UBH18" s="318"/>
      <c r="UBI18" s="318"/>
      <c r="UBJ18" s="318"/>
      <c r="UBK18" s="318"/>
      <c r="UBL18" s="318"/>
      <c r="UBM18" s="318"/>
      <c r="UBN18" s="318"/>
      <c r="UBO18" s="318"/>
      <c r="UBP18" s="318"/>
      <c r="UBQ18" s="318"/>
      <c r="UBR18" s="318"/>
      <c r="UBS18" s="318"/>
      <c r="UBT18" s="318"/>
      <c r="UBU18" s="318"/>
      <c r="UBV18" s="318"/>
      <c r="UBW18" s="318"/>
      <c r="UBX18" s="318"/>
      <c r="UBY18" s="318"/>
      <c r="UBZ18" s="318"/>
      <c r="UCA18" s="318"/>
      <c r="UCB18" s="318"/>
      <c r="UCC18" s="318"/>
      <c r="UCD18" s="318"/>
      <c r="UCE18" s="318"/>
      <c r="UCF18" s="318"/>
      <c r="UCG18" s="318"/>
      <c r="UCH18" s="318"/>
      <c r="UCI18" s="318"/>
      <c r="UCJ18" s="318"/>
      <c r="UCK18" s="318"/>
      <c r="UCL18" s="318"/>
      <c r="UCM18" s="318"/>
      <c r="UCN18" s="318"/>
      <c r="UCO18" s="318"/>
      <c r="UCP18" s="318"/>
      <c r="UCQ18" s="318"/>
      <c r="UCR18" s="318"/>
      <c r="UCS18" s="318"/>
      <c r="UCT18" s="318"/>
      <c r="UCU18" s="318"/>
      <c r="UCV18" s="318"/>
      <c r="UCW18" s="318"/>
      <c r="UCX18" s="318"/>
      <c r="UCY18" s="318"/>
      <c r="UCZ18" s="318"/>
      <c r="UDA18" s="318"/>
      <c r="UDB18" s="318"/>
      <c r="UDC18" s="318"/>
      <c r="UDD18" s="318"/>
      <c r="UDE18" s="318"/>
      <c r="UDF18" s="318"/>
      <c r="UDG18" s="318"/>
      <c r="UDH18" s="318"/>
      <c r="UDI18" s="318"/>
      <c r="UDJ18" s="318"/>
      <c r="UDK18" s="318"/>
      <c r="UDL18" s="318"/>
      <c r="UDM18" s="318"/>
      <c r="UDN18" s="318"/>
      <c r="UDO18" s="318"/>
      <c r="UDP18" s="318"/>
      <c r="UDQ18" s="318"/>
      <c r="UDR18" s="318"/>
      <c r="UDS18" s="318"/>
      <c r="UDT18" s="318"/>
      <c r="UDU18" s="318"/>
      <c r="UDV18" s="318"/>
      <c r="UDW18" s="318"/>
      <c r="UDX18" s="318"/>
      <c r="UDY18" s="318"/>
      <c r="UDZ18" s="318"/>
      <c r="UEA18" s="318"/>
      <c r="UEB18" s="318"/>
      <c r="UEC18" s="318"/>
      <c r="UED18" s="318"/>
      <c r="UEE18" s="318"/>
      <c r="UEF18" s="318"/>
      <c r="UEG18" s="318"/>
      <c r="UEH18" s="318"/>
      <c r="UEI18" s="318"/>
      <c r="UEJ18" s="318"/>
      <c r="UEK18" s="318"/>
      <c r="UEL18" s="318"/>
      <c r="UEM18" s="318"/>
      <c r="UEN18" s="318"/>
      <c r="UEO18" s="318"/>
      <c r="UEP18" s="318"/>
      <c r="UEQ18" s="318"/>
      <c r="UER18" s="318"/>
      <c r="UES18" s="318"/>
      <c r="UET18" s="318"/>
      <c r="UEU18" s="318"/>
      <c r="UEV18" s="318"/>
      <c r="UEW18" s="318"/>
      <c r="UEX18" s="318"/>
      <c r="UEY18" s="318"/>
      <c r="UEZ18" s="318"/>
      <c r="UFA18" s="318"/>
      <c r="UFB18" s="318"/>
      <c r="UFC18" s="318"/>
      <c r="UFD18" s="318"/>
      <c r="UFE18" s="318"/>
      <c r="UFF18" s="318"/>
      <c r="UFG18" s="318"/>
      <c r="UFH18" s="318"/>
      <c r="UFI18" s="318"/>
      <c r="UFJ18" s="318"/>
      <c r="UFK18" s="318"/>
      <c r="UFL18" s="318"/>
      <c r="UFM18" s="318"/>
      <c r="UFN18" s="318"/>
      <c r="UFO18" s="318"/>
      <c r="UFP18" s="318"/>
      <c r="UFQ18" s="318"/>
      <c r="UFR18" s="318"/>
      <c r="UFS18" s="318"/>
      <c r="UFT18" s="318"/>
      <c r="UFU18" s="318"/>
      <c r="UFV18" s="318"/>
      <c r="UFW18" s="318"/>
      <c r="UFX18" s="318"/>
      <c r="UFY18" s="318"/>
      <c r="UFZ18" s="318"/>
      <c r="UGA18" s="318"/>
      <c r="UGB18" s="318"/>
      <c r="UGC18" s="318"/>
      <c r="UGD18" s="318"/>
      <c r="UGE18" s="318"/>
      <c r="UGF18" s="318"/>
      <c r="UGG18" s="318"/>
      <c r="UGH18" s="318"/>
      <c r="UGI18" s="318"/>
      <c r="UGJ18" s="318"/>
      <c r="UGK18" s="318"/>
      <c r="UGL18" s="318"/>
      <c r="UGM18" s="318"/>
      <c r="UGN18" s="318"/>
      <c r="UGO18" s="318"/>
      <c r="UGP18" s="318"/>
      <c r="UGQ18" s="318"/>
      <c r="UGR18" s="318"/>
      <c r="UGS18" s="318"/>
      <c r="UGT18" s="318"/>
      <c r="UGU18" s="318"/>
      <c r="UGV18" s="318"/>
      <c r="UGW18" s="318"/>
      <c r="UGX18" s="318"/>
      <c r="UGY18" s="318"/>
      <c r="UGZ18" s="318"/>
      <c r="UHA18" s="318"/>
      <c r="UHB18" s="318"/>
      <c r="UHC18" s="318"/>
      <c r="UHD18" s="318"/>
      <c r="UHE18" s="318"/>
      <c r="UHF18" s="318"/>
      <c r="UHG18" s="318"/>
      <c r="UHH18" s="318"/>
      <c r="UHI18" s="318"/>
      <c r="UHJ18" s="318"/>
      <c r="UHK18" s="318"/>
      <c r="UHL18" s="318"/>
      <c r="UHM18" s="318"/>
      <c r="UHN18" s="318"/>
      <c r="UHO18" s="318"/>
      <c r="UHP18" s="318"/>
      <c r="UHQ18" s="318"/>
      <c r="UHR18" s="318"/>
      <c r="UHS18" s="318"/>
      <c r="UHT18" s="318"/>
      <c r="UHU18" s="318"/>
      <c r="UHV18" s="318"/>
      <c r="UHW18" s="318"/>
      <c r="UHX18" s="318"/>
      <c r="UHY18" s="318"/>
      <c r="UHZ18" s="318"/>
      <c r="UIA18" s="318"/>
      <c r="UIB18" s="318"/>
      <c r="UIC18" s="318"/>
      <c r="UID18" s="318"/>
      <c r="UIE18" s="318"/>
      <c r="UIF18" s="318"/>
      <c r="UIG18" s="318"/>
      <c r="UIH18" s="318"/>
      <c r="UII18" s="318"/>
      <c r="UIJ18" s="318"/>
      <c r="UIK18" s="318"/>
      <c r="UIL18" s="318"/>
      <c r="UIM18" s="318"/>
      <c r="UIN18" s="318"/>
      <c r="UIO18" s="318"/>
      <c r="UIP18" s="318"/>
      <c r="UIQ18" s="318"/>
      <c r="UIR18" s="318"/>
      <c r="UIS18" s="318"/>
      <c r="UIT18" s="318"/>
      <c r="UIU18" s="318"/>
      <c r="UIV18" s="318"/>
      <c r="UIW18" s="318"/>
      <c r="UIX18" s="318"/>
      <c r="UIY18" s="318"/>
      <c r="UIZ18" s="318"/>
      <c r="UJA18" s="318"/>
      <c r="UJB18" s="318"/>
      <c r="UJC18" s="318"/>
      <c r="UJD18" s="318"/>
      <c r="UJE18" s="318"/>
      <c r="UJF18" s="318"/>
      <c r="UJG18" s="318"/>
      <c r="UJH18" s="318"/>
      <c r="UJI18" s="318"/>
      <c r="UJJ18" s="318"/>
      <c r="UJK18" s="318"/>
      <c r="UJL18" s="318"/>
      <c r="UJM18" s="318"/>
      <c r="UJN18" s="318"/>
      <c r="UJO18" s="318"/>
      <c r="UJP18" s="318"/>
      <c r="UJQ18" s="318"/>
      <c r="UJR18" s="318"/>
      <c r="UJS18" s="318"/>
      <c r="UJT18" s="318"/>
      <c r="UJU18" s="318"/>
      <c r="UJV18" s="318"/>
      <c r="UJW18" s="318"/>
      <c r="UJX18" s="318"/>
      <c r="UJY18" s="318"/>
      <c r="UJZ18" s="318"/>
      <c r="UKA18" s="318"/>
      <c r="UKB18" s="318"/>
      <c r="UKC18" s="318"/>
      <c r="UKD18" s="318"/>
      <c r="UKE18" s="318"/>
      <c r="UKF18" s="318"/>
      <c r="UKG18" s="318"/>
      <c r="UKH18" s="318"/>
      <c r="UKI18" s="318"/>
      <c r="UKJ18" s="318"/>
      <c r="UKK18" s="318"/>
      <c r="UKL18" s="318"/>
      <c r="UKM18" s="318"/>
      <c r="UKN18" s="318"/>
      <c r="UKO18" s="318"/>
      <c r="UKP18" s="318"/>
      <c r="UKQ18" s="318"/>
      <c r="UKR18" s="318"/>
      <c r="UKS18" s="318"/>
      <c r="UKT18" s="318"/>
      <c r="UKU18" s="318"/>
      <c r="UKV18" s="318"/>
      <c r="UKW18" s="318"/>
      <c r="UKX18" s="318"/>
      <c r="UKY18" s="318"/>
      <c r="UKZ18" s="318"/>
      <c r="ULA18" s="318"/>
      <c r="ULB18" s="318"/>
      <c r="ULC18" s="318"/>
      <c r="ULD18" s="318"/>
      <c r="ULE18" s="318"/>
      <c r="ULF18" s="318"/>
      <c r="ULG18" s="318"/>
      <c r="ULH18" s="318"/>
      <c r="ULI18" s="318"/>
      <c r="ULJ18" s="318"/>
      <c r="ULK18" s="318"/>
      <c r="ULL18" s="318"/>
      <c r="ULM18" s="318"/>
      <c r="ULN18" s="318"/>
      <c r="ULO18" s="318"/>
      <c r="ULP18" s="318"/>
      <c r="ULQ18" s="318"/>
      <c r="ULR18" s="318"/>
      <c r="ULS18" s="318"/>
      <c r="ULT18" s="318"/>
      <c r="ULU18" s="318"/>
      <c r="ULV18" s="318"/>
      <c r="ULW18" s="318"/>
      <c r="ULX18" s="318"/>
      <c r="ULY18" s="318"/>
      <c r="ULZ18" s="318"/>
      <c r="UMA18" s="318"/>
      <c r="UMB18" s="318"/>
      <c r="UMC18" s="318"/>
      <c r="UMD18" s="318"/>
      <c r="UME18" s="318"/>
      <c r="UMF18" s="318"/>
      <c r="UMG18" s="318"/>
      <c r="UMH18" s="318"/>
      <c r="UMI18" s="318"/>
      <c r="UMJ18" s="318"/>
      <c r="UMK18" s="318"/>
      <c r="UML18" s="318"/>
      <c r="UMM18" s="318"/>
      <c r="UMN18" s="318"/>
      <c r="UMO18" s="318"/>
      <c r="UMP18" s="318"/>
      <c r="UMQ18" s="318"/>
      <c r="UMR18" s="318"/>
      <c r="UMS18" s="318"/>
      <c r="UMT18" s="318"/>
      <c r="UMU18" s="318"/>
      <c r="UMV18" s="318"/>
      <c r="UMW18" s="318"/>
      <c r="UMX18" s="318"/>
      <c r="UMY18" s="318"/>
      <c r="UMZ18" s="318"/>
      <c r="UNA18" s="318"/>
      <c r="UNB18" s="318"/>
      <c r="UNC18" s="318"/>
      <c r="UND18" s="318"/>
      <c r="UNE18" s="318"/>
      <c r="UNF18" s="318"/>
      <c r="UNG18" s="318"/>
      <c r="UNH18" s="318"/>
      <c r="UNI18" s="318"/>
      <c r="UNJ18" s="318"/>
      <c r="UNK18" s="318"/>
      <c r="UNL18" s="318"/>
      <c r="UNM18" s="318"/>
      <c r="UNN18" s="318"/>
      <c r="UNO18" s="318"/>
      <c r="UNP18" s="318"/>
      <c r="UNQ18" s="318"/>
      <c r="UNR18" s="318"/>
      <c r="UNS18" s="318"/>
      <c r="UNT18" s="318"/>
      <c r="UNU18" s="318"/>
      <c r="UNV18" s="318"/>
      <c r="UNW18" s="318"/>
      <c r="UNX18" s="318"/>
      <c r="UNY18" s="318"/>
      <c r="UNZ18" s="318"/>
      <c r="UOA18" s="318"/>
      <c r="UOB18" s="318"/>
      <c r="UOC18" s="318"/>
      <c r="UOD18" s="318"/>
      <c r="UOE18" s="318"/>
      <c r="UOF18" s="318"/>
      <c r="UOG18" s="318"/>
      <c r="UOH18" s="318"/>
      <c r="UOI18" s="318"/>
      <c r="UOJ18" s="318"/>
      <c r="UOK18" s="318"/>
      <c r="UOL18" s="318"/>
      <c r="UOM18" s="318"/>
      <c r="UON18" s="318"/>
      <c r="UOO18" s="318"/>
      <c r="UOP18" s="318"/>
      <c r="UOQ18" s="318"/>
      <c r="UOR18" s="318"/>
      <c r="UOS18" s="318"/>
      <c r="UOT18" s="318"/>
      <c r="UOU18" s="318"/>
      <c r="UOV18" s="318"/>
      <c r="UOW18" s="318"/>
      <c r="UOX18" s="318"/>
      <c r="UOY18" s="318"/>
      <c r="UOZ18" s="318"/>
      <c r="UPA18" s="318"/>
      <c r="UPB18" s="318"/>
      <c r="UPC18" s="318"/>
      <c r="UPD18" s="318"/>
      <c r="UPE18" s="318"/>
      <c r="UPF18" s="318"/>
      <c r="UPG18" s="318"/>
      <c r="UPH18" s="318"/>
      <c r="UPI18" s="318"/>
      <c r="UPJ18" s="318"/>
      <c r="UPK18" s="318"/>
      <c r="UPL18" s="318"/>
      <c r="UPM18" s="318"/>
      <c r="UPN18" s="318"/>
      <c r="UPO18" s="318"/>
      <c r="UPP18" s="318"/>
      <c r="UPQ18" s="318"/>
      <c r="UPR18" s="318"/>
      <c r="UPS18" s="318"/>
      <c r="UPT18" s="318"/>
      <c r="UPU18" s="318"/>
      <c r="UPV18" s="318"/>
      <c r="UPW18" s="318"/>
      <c r="UPX18" s="318"/>
      <c r="UPY18" s="318"/>
      <c r="UPZ18" s="318"/>
      <c r="UQA18" s="318"/>
      <c r="UQB18" s="318"/>
      <c r="UQC18" s="318"/>
      <c r="UQD18" s="318"/>
      <c r="UQE18" s="318"/>
      <c r="UQF18" s="318"/>
      <c r="UQG18" s="318"/>
      <c r="UQH18" s="318"/>
      <c r="UQI18" s="318"/>
      <c r="UQJ18" s="318"/>
      <c r="UQK18" s="318"/>
      <c r="UQL18" s="318"/>
      <c r="UQM18" s="318"/>
      <c r="UQN18" s="318"/>
      <c r="UQO18" s="318"/>
      <c r="UQP18" s="318"/>
      <c r="UQQ18" s="318"/>
      <c r="UQR18" s="318"/>
      <c r="UQS18" s="318"/>
      <c r="UQT18" s="318"/>
      <c r="UQU18" s="318"/>
      <c r="UQV18" s="318"/>
      <c r="UQW18" s="318"/>
      <c r="UQX18" s="318"/>
      <c r="UQY18" s="318"/>
      <c r="UQZ18" s="318"/>
      <c r="URA18" s="318"/>
      <c r="URB18" s="318"/>
      <c r="URC18" s="318"/>
      <c r="URD18" s="318"/>
      <c r="URE18" s="318"/>
      <c r="URF18" s="318"/>
      <c r="URG18" s="318"/>
      <c r="URH18" s="318"/>
      <c r="URI18" s="318"/>
      <c r="URJ18" s="318"/>
      <c r="URK18" s="318"/>
      <c r="URL18" s="318"/>
      <c r="URM18" s="318"/>
      <c r="URN18" s="318"/>
      <c r="URO18" s="318"/>
      <c r="URP18" s="318"/>
      <c r="URQ18" s="318"/>
      <c r="URR18" s="318"/>
      <c r="URS18" s="318"/>
      <c r="URT18" s="318"/>
      <c r="URU18" s="318"/>
      <c r="URV18" s="318"/>
      <c r="URW18" s="318"/>
      <c r="URX18" s="318"/>
      <c r="URY18" s="318"/>
      <c r="URZ18" s="318"/>
      <c r="USA18" s="318"/>
      <c r="USB18" s="318"/>
      <c r="USC18" s="318"/>
      <c r="USD18" s="318"/>
      <c r="USE18" s="318"/>
      <c r="USF18" s="318"/>
      <c r="USG18" s="318"/>
      <c r="USH18" s="318"/>
      <c r="USI18" s="318"/>
      <c r="USJ18" s="318"/>
      <c r="USK18" s="318"/>
      <c r="USL18" s="318"/>
      <c r="USM18" s="318"/>
      <c r="USN18" s="318"/>
      <c r="USO18" s="318"/>
      <c r="USP18" s="318"/>
      <c r="USQ18" s="318"/>
      <c r="USR18" s="318"/>
      <c r="USS18" s="318"/>
      <c r="UST18" s="318"/>
      <c r="USU18" s="318"/>
      <c r="USV18" s="318"/>
      <c r="USW18" s="318"/>
      <c r="USX18" s="318"/>
      <c r="USY18" s="318"/>
      <c r="USZ18" s="318"/>
      <c r="UTA18" s="318"/>
      <c r="UTB18" s="318"/>
      <c r="UTC18" s="318"/>
      <c r="UTD18" s="318"/>
      <c r="UTE18" s="318"/>
      <c r="UTF18" s="318"/>
      <c r="UTG18" s="318"/>
      <c r="UTH18" s="318"/>
      <c r="UTI18" s="318"/>
      <c r="UTJ18" s="318"/>
      <c r="UTK18" s="318"/>
      <c r="UTL18" s="318"/>
      <c r="UTM18" s="318"/>
      <c r="UTN18" s="318"/>
      <c r="UTO18" s="318"/>
      <c r="UTP18" s="318"/>
      <c r="UTQ18" s="318"/>
      <c r="UTR18" s="318"/>
      <c r="UTS18" s="318"/>
      <c r="UTT18" s="318"/>
      <c r="UTU18" s="318"/>
      <c r="UTV18" s="318"/>
      <c r="UTW18" s="318"/>
      <c r="UTX18" s="318"/>
      <c r="UTY18" s="318"/>
      <c r="UTZ18" s="318"/>
      <c r="UUA18" s="318"/>
      <c r="UUB18" s="318"/>
      <c r="UUC18" s="318"/>
      <c r="UUD18" s="318"/>
      <c r="UUE18" s="318"/>
      <c r="UUF18" s="318"/>
      <c r="UUG18" s="318"/>
      <c r="UUH18" s="318"/>
      <c r="UUI18" s="318"/>
      <c r="UUJ18" s="318"/>
      <c r="UUK18" s="318"/>
      <c r="UUL18" s="318"/>
      <c r="UUM18" s="318"/>
      <c r="UUN18" s="318"/>
      <c r="UUO18" s="318"/>
      <c r="UUP18" s="318"/>
      <c r="UUQ18" s="318"/>
      <c r="UUR18" s="318"/>
      <c r="UUS18" s="318"/>
      <c r="UUT18" s="318"/>
      <c r="UUU18" s="318"/>
      <c r="UUV18" s="318"/>
      <c r="UUW18" s="318"/>
      <c r="UUX18" s="318"/>
      <c r="UUY18" s="318"/>
      <c r="UUZ18" s="318"/>
      <c r="UVA18" s="318"/>
      <c r="UVB18" s="318"/>
      <c r="UVC18" s="318"/>
      <c r="UVD18" s="318"/>
      <c r="UVE18" s="318"/>
      <c r="UVF18" s="318"/>
      <c r="UVG18" s="318"/>
      <c r="UVH18" s="318"/>
      <c r="UVI18" s="318"/>
      <c r="UVJ18" s="318"/>
      <c r="UVK18" s="318"/>
      <c r="UVL18" s="318"/>
      <c r="UVM18" s="318"/>
      <c r="UVN18" s="318"/>
      <c r="UVO18" s="318"/>
      <c r="UVP18" s="318"/>
      <c r="UVQ18" s="318"/>
      <c r="UVR18" s="318"/>
      <c r="UVS18" s="318"/>
      <c r="UVT18" s="318"/>
      <c r="UVU18" s="318"/>
      <c r="UVV18" s="318"/>
      <c r="UVW18" s="318"/>
      <c r="UVX18" s="318"/>
      <c r="UVY18" s="318"/>
      <c r="UVZ18" s="318"/>
      <c r="UWA18" s="318"/>
      <c r="UWB18" s="318"/>
      <c r="UWC18" s="318"/>
      <c r="UWD18" s="318"/>
      <c r="UWE18" s="318"/>
      <c r="UWF18" s="318"/>
      <c r="UWG18" s="318"/>
      <c r="UWH18" s="318"/>
      <c r="UWI18" s="318"/>
      <c r="UWJ18" s="318"/>
      <c r="UWK18" s="318"/>
      <c r="UWL18" s="318"/>
      <c r="UWM18" s="318"/>
      <c r="UWN18" s="318"/>
      <c r="UWO18" s="318"/>
      <c r="UWP18" s="318"/>
      <c r="UWQ18" s="318"/>
      <c r="UWR18" s="318"/>
      <c r="UWS18" s="318"/>
      <c r="UWT18" s="318"/>
      <c r="UWU18" s="318"/>
      <c r="UWV18" s="318"/>
      <c r="UWW18" s="318"/>
      <c r="UWX18" s="318"/>
      <c r="UWY18" s="318"/>
      <c r="UWZ18" s="318"/>
      <c r="UXA18" s="318"/>
      <c r="UXB18" s="318"/>
      <c r="UXC18" s="318"/>
      <c r="UXD18" s="318"/>
      <c r="UXE18" s="318"/>
      <c r="UXF18" s="318"/>
      <c r="UXG18" s="318"/>
      <c r="UXH18" s="318"/>
      <c r="UXI18" s="318"/>
      <c r="UXJ18" s="318"/>
      <c r="UXK18" s="318"/>
      <c r="UXL18" s="318"/>
      <c r="UXM18" s="318"/>
      <c r="UXN18" s="318"/>
      <c r="UXO18" s="318"/>
      <c r="UXP18" s="318"/>
      <c r="UXQ18" s="318"/>
      <c r="UXR18" s="318"/>
      <c r="UXS18" s="318"/>
      <c r="UXT18" s="318"/>
      <c r="UXU18" s="318"/>
      <c r="UXV18" s="318"/>
      <c r="UXW18" s="318"/>
      <c r="UXX18" s="318"/>
      <c r="UXY18" s="318"/>
      <c r="UXZ18" s="318"/>
      <c r="UYA18" s="318"/>
      <c r="UYB18" s="318"/>
      <c r="UYC18" s="318"/>
      <c r="UYD18" s="318"/>
      <c r="UYE18" s="318"/>
      <c r="UYF18" s="318"/>
      <c r="UYG18" s="318"/>
      <c r="UYH18" s="318"/>
      <c r="UYI18" s="318"/>
      <c r="UYJ18" s="318"/>
      <c r="UYK18" s="318"/>
      <c r="UYL18" s="318"/>
      <c r="UYM18" s="318"/>
      <c r="UYN18" s="318"/>
      <c r="UYO18" s="318"/>
      <c r="UYP18" s="318"/>
      <c r="UYQ18" s="318"/>
      <c r="UYR18" s="318"/>
      <c r="UYS18" s="318"/>
      <c r="UYT18" s="318"/>
      <c r="UYU18" s="318"/>
      <c r="UYV18" s="318"/>
      <c r="UYW18" s="318"/>
      <c r="UYX18" s="318"/>
      <c r="UYY18" s="318"/>
      <c r="UYZ18" s="318"/>
      <c r="UZA18" s="318"/>
      <c r="UZB18" s="318"/>
      <c r="UZC18" s="318"/>
      <c r="UZD18" s="318"/>
      <c r="UZE18" s="318"/>
      <c r="UZF18" s="318"/>
      <c r="UZG18" s="318"/>
      <c r="UZH18" s="318"/>
      <c r="UZI18" s="318"/>
      <c r="UZJ18" s="318"/>
      <c r="UZK18" s="318"/>
      <c r="UZL18" s="318"/>
      <c r="UZM18" s="318"/>
      <c r="UZN18" s="318"/>
      <c r="UZO18" s="318"/>
      <c r="UZP18" s="318"/>
      <c r="UZQ18" s="318"/>
      <c r="UZR18" s="318"/>
      <c r="UZS18" s="318"/>
      <c r="UZT18" s="318"/>
      <c r="UZU18" s="318"/>
      <c r="UZV18" s="318"/>
      <c r="UZW18" s="318"/>
      <c r="UZX18" s="318"/>
      <c r="UZY18" s="318"/>
      <c r="UZZ18" s="318"/>
      <c r="VAA18" s="318"/>
      <c r="VAB18" s="318"/>
      <c r="VAC18" s="318"/>
      <c r="VAD18" s="318"/>
      <c r="VAE18" s="318"/>
      <c r="VAF18" s="318"/>
      <c r="VAG18" s="318"/>
      <c r="VAH18" s="318"/>
      <c r="VAI18" s="318"/>
      <c r="VAJ18" s="318"/>
      <c r="VAK18" s="318"/>
      <c r="VAL18" s="318"/>
      <c r="VAM18" s="318"/>
      <c r="VAN18" s="318"/>
      <c r="VAO18" s="318"/>
      <c r="VAP18" s="318"/>
      <c r="VAQ18" s="318"/>
      <c r="VAR18" s="318"/>
      <c r="VAS18" s="318"/>
      <c r="VAT18" s="318"/>
      <c r="VAU18" s="318"/>
      <c r="VAV18" s="318"/>
      <c r="VAW18" s="318"/>
      <c r="VAX18" s="318"/>
      <c r="VAY18" s="318"/>
      <c r="VAZ18" s="318"/>
      <c r="VBA18" s="318"/>
      <c r="VBB18" s="318"/>
      <c r="VBC18" s="318"/>
      <c r="VBD18" s="318"/>
      <c r="VBE18" s="318"/>
      <c r="VBF18" s="318"/>
      <c r="VBG18" s="318"/>
      <c r="VBH18" s="318"/>
      <c r="VBI18" s="318"/>
      <c r="VBJ18" s="318"/>
      <c r="VBK18" s="318"/>
      <c r="VBL18" s="318"/>
      <c r="VBM18" s="318"/>
      <c r="VBN18" s="318"/>
      <c r="VBO18" s="318"/>
      <c r="VBP18" s="318"/>
      <c r="VBQ18" s="318"/>
      <c r="VBR18" s="318"/>
      <c r="VBS18" s="318"/>
      <c r="VBT18" s="318"/>
      <c r="VBU18" s="318"/>
      <c r="VBV18" s="318"/>
      <c r="VBW18" s="318"/>
      <c r="VBX18" s="318"/>
      <c r="VBY18" s="318"/>
      <c r="VBZ18" s="318"/>
      <c r="VCA18" s="318"/>
      <c r="VCB18" s="318"/>
      <c r="VCC18" s="318"/>
      <c r="VCD18" s="318"/>
      <c r="VCE18" s="318"/>
      <c r="VCF18" s="318"/>
      <c r="VCG18" s="318"/>
      <c r="VCH18" s="318"/>
      <c r="VCI18" s="318"/>
      <c r="VCJ18" s="318"/>
      <c r="VCK18" s="318"/>
      <c r="VCL18" s="318"/>
      <c r="VCM18" s="318"/>
      <c r="VCN18" s="318"/>
      <c r="VCO18" s="318"/>
      <c r="VCP18" s="318"/>
      <c r="VCQ18" s="318"/>
      <c r="VCR18" s="318"/>
      <c r="VCS18" s="318"/>
      <c r="VCT18" s="318"/>
      <c r="VCU18" s="318"/>
      <c r="VCV18" s="318"/>
      <c r="VCW18" s="318"/>
      <c r="VCX18" s="318"/>
      <c r="VCY18" s="318"/>
      <c r="VCZ18" s="318"/>
      <c r="VDA18" s="318"/>
      <c r="VDB18" s="318"/>
      <c r="VDC18" s="318"/>
      <c r="VDD18" s="318"/>
      <c r="VDE18" s="318"/>
      <c r="VDF18" s="318"/>
      <c r="VDG18" s="318"/>
      <c r="VDH18" s="318"/>
      <c r="VDI18" s="318"/>
      <c r="VDJ18" s="318"/>
      <c r="VDK18" s="318"/>
      <c r="VDL18" s="318"/>
      <c r="VDM18" s="318"/>
      <c r="VDN18" s="318"/>
      <c r="VDO18" s="318"/>
      <c r="VDP18" s="318"/>
      <c r="VDQ18" s="318"/>
      <c r="VDR18" s="318"/>
      <c r="VDS18" s="318"/>
      <c r="VDT18" s="318"/>
      <c r="VDU18" s="318"/>
      <c r="VDV18" s="318"/>
      <c r="VDW18" s="318"/>
      <c r="VDX18" s="318"/>
      <c r="VDY18" s="318"/>
      <c r="VDZ18" s="318"/>
      <c r="VEA18" s="318"/>
      <c r="VEB18" s="318"/>
      <c r="VEC18" s="318"/>
      <c r="VED18" s="318"/>
      <c r="VEE18" s="318"/>
      <c r="VEF18" s="318"/>
      <c r="VEG18" s="318"/>
      <c r="VEH18" s="318"/>
      <c r="VEI18" s="318"/>
      <c r="VEJ18" s="318"/>
      <c r="VEK18" s="318"/>
      <c r="VEL18" s="318"/>
      <c r="VEM18" s="318"/>
      <c r="VEN18" s="318"/>
      <c r="VEO18" s="318"/>
      <c r="VEP18" s="318"/>
      <c r="VEQ18" s="318"/>
      <c r="VER18" s="318"/>
      <c r="VES18" s="318"/>
      <c r="VET18" s="318"/>
      <c r="VEU18" s="318"/>
      <c r="VEV18" s="318"/>
      <c r="VEW18" s="318"/>
      <c r="VEX18" s="318"/>
      <c r="VEY18" s="318"/>
      <c r="VEZ18" s="318"/>
      <c r="VFA18" s="318"/>
      <c r="VFB18" s="318"/>
      <c r="VFC18" s="318"/>
      <c r="VFD18" s="318"/>
      <c r="VFE18" s="318"/>
      <c r="VFF18" s="318"/>
      <c r="VFG18" s="318"/>
      <c r="VFH18" s="318"/>
      <c r="VFI18" s="318"/>
      <c r="VFJ18" s="318"/>
      <c r="VFK18" s="318"/>
      <c r="VFL18" s="318"/>
      <c r="VFM18" s="318"/>
      <c r="VFN18" s="318"/>
      <c r="VFO18" s="318"/>
      <c r="VFP18" s="318"/>
      <c r="VFQ18" s="318"/>
      <c r="VFR18" s="318"/>
      <c r="VFS18" s="318"/>
      <c r="VFT18" s="318"/>
      <c r="VFU18" s="318"/>
      <c r="VFV18" s="318"/>
      <c r="VFW18" s="318"/>
      <c r="VFX18" s="318"/>
      <c r="VFY18" s="318"/>
      <c r="VFZ18" s="318"/>
      <c r="VGA18" s="318"/>
      <c r="VGB18" s="318"/>
      <c r="VGC18" s="318"/>
      <c r="VGD18" s="318"/>
      <c r="VGE18" s="318"/>
      <c r="VGF18" s="318"/>
      <c r="VGG18" s="318"/>
      <c r="VGH18" s="318"/>
      <c r="VGI18" s="318"/>
      <c r="VGJ18" s="318"/>
      <c r="VGK18" s="318"/>
      <c r="VGL18" s="318"/>
      <c r="VGM18" s="318"/>
      <c r="VGN18" s="318"/>
      <c r="VGO18" s="318"/>
      <c r="VGP18" s="318"/>
      <c r="VGQ18" s="318"/>
      <c r="VGR18" s="318"/>
      <c r="VGS18" s="318"/>
      <c r="VGT18" s="318"/>
      <c r="VGU18" s="318"/>
      <c r="VGV18" s="318"/>
      <c r="VGW18" s="318"/>
      <c r="VGX18" s="318"/>
      <c r="VGY18" s="318"/>
      <c r="VGZ18" s="318"/>
      <c r="VHA18" s="318"/>
      <c r="VHB18" s="318"/>
      <c r="VHC18" s="318"/>
      <c r="VHD18" s="318"/>
      <c r="VHE18" s="318"/>
      <c r="VHF18" s="318"/>
      <c r="VHG18" s="318"/>
      <c r="VHH18" s="318"/>
      <c r="VHI18" s="318"/>
      <c r="VHJ18" s="318"/>
      <c r="VHK18" s="318"/>
      <c r="VHL18" s="318"/>
      <c r="VHM18" s="318"/>
      <c r="VHN18" s="318"/>
      <c r="VHO18" s="318"/>
      <c r="VHP18" s="318"/>
      <c r="VHQ18" s="318"/>
      <c r="VHR18" s="318"/>
      <c r="VHS18" s="318"/>
      <c r="VHT18" s="318"/>
      <c r="VHU18" s="318"/>
      <c r="VHV18" s="318"/>
      <c r="VHW18" s="318"/>
      <c r="VHX18" s="318"/>
      <c r="VHY18" s="318"/>
      <c r="VHZ18" s="318"/>
      <c r="VIA18" s="318"/>
      <c r="VIB18" s="318"/>
      <c r="VIC18" s="318"/>
      <c r="VID18" s="318"/>
      <c r="VIE18" s="318"/>
      <c r="VIF18" s="318"/>
      <c r="VIG18" s="318"/>
      <c r="VIH18" s="318"/>
      <c r="VII18" s="318"/>
      <c r="VIJ18" s="318"/>
      <c r="VIK18" s="318"/>
      <c r="VIL18" s="318"/>
      <c r="VIM18" s="318"/>
      <c r="VIN18" s="318"/>
      <c r="VIO18" s="318"/>
      <c r="VIP18" s="318"/>
      <c r="VIQ18" s="318"/>
      <c r="VIR18" s="318"/>
      <c r="VIS18" s="318"/>
      <c r="VIT18" s="318"/>
      <c r="VIU18" s="318"/>
      <c r="VIV18" s="318"/>
      <c r="VIW18" s="318"/>
      <c r="VIX18" s="318"/>
      <c r="VIY18" s="318"/>
      <c r="VIZ18" s="318"/>
      <c r="VJA18" s="318"/>
      <c r="VJB18" s="318"/>
      <c r="VJC18" s="318"/>
      <c r="VJD18" s="318"/>
      <c r="VJE18" s="318"/>
      <c r="VJF18" s="318"/>
      <c r="VJG18" s="318"/>
      <c r="VJH18" s="318"/>
      <c r="VJI18" s="318"/>
      <c r="VJJ18" s="318"/>
      <c r="VJK18" s="318"/>
      <c r="VJL18" s="318"/>
      <c r="VJM18" s="318"/>
      <c r="VJN18" s="318"/>
      <c r="VJO18" s="318"/>
      <c r="VJP18" s="318"/>
      <c r="VJQ18" s="318"/>
      <c r="VJR18" s="318"/>
      <c r="VJS18" s="318"/>
      <c r="VJT18" s="318"/>
      <c r="VJU18" s="318"/>
      <c r="VJV18" s="318"/>
      <c r="VJW18" s="318"/>
      <c r="VJX18" s="318"/>
      <c r="VJY18" s="318"/>
      <c r="VJZ18" s="318"/>
      <c r="VKA18" s="318"/>
      <c r="VKB18" s="318"/>
      <c r="VKC18" s="318"/>
      <c r="VKD18" s="318"/>
      <c r="VKE18" s="318"/>
      <c r="VKF18" s="318"/>
      <c r="VKG18" s="318"/>
      <c r="VKH18" s="318"/>
      <c r="VKI18" s="318"/>
      <c r="VKJ18" s="318"/>
      <c r="VKK18" s="318"/>
      <c r="VKL18" s="318"/>
      <c r="VKM18" s="318"/>
      <c r="VKN18" s="318"/>
      <c r="VKO18" s="318"/>
      <c r="VKP18" s="318"/>
      <c r="VKQ18" s="318"/>
      <c r="VKR18" s="318"/>
      <c r="VKS18" s="318"/>
      <c r="VKT18" s="318"/>
      <c r="VKU18" s="318"/>
      <c r="VKV18" s="318"/>
      <c r="VKW18" s="318"/>
      <c r="VKX18" s="318"/>
      <c r="VKY18" s="318"/>
      <c r="VKZ18" s="318"/>
      <c r="VLA18" s="318"/>
      <c r="VLB18" s="318"/>
      <c r="VLC18" s="318"/>
      <c r="VLD18" s="318"/>
      <c r="VLE18" s="318"/>
      <c r="VLF18" s="318"/>
      <c r="VLG18" s="318"/>
      <c r="VLH18" s="318"/>
      <c r="VLI18" s="318"/>
      <c r="VLJ18" s="318"/>
      <c r="VLK18" s="318"/>
      <c r="VLL18" s="318"/>
      <c r="VLM18" s="318"/>
      <c r="VLN18" s="318"/>
      <c r="VLO18" s="318"/>
      <c r="VLP18" s="318"/>
      <c r="VLQ18" s="318"/>
      <c r="VLR18" s="318"/>
      <c r="VLS18" s="318"/>
      <c r="VLT18" s="318"/>
      <c r="VLU18" s="318"/>
      <c r="VLV18" s="318"/>
      <c r="VLW18" s="318"/>
      <c r="VLX18" s="318"/>
      <c r="VLY18" s="318"/>
      <c r="VLZ18" s="318"/>
      <c r="VMA18" s="318"/>
      <c r="VMB18" s="318"/>
      <c r="VMC18" s="318"/>
      <c r="VMD18" s="318"/>
      <c r="VME18" s="318"/>
      <c r="VMF18" s="318"/>
      <c r="VMG18" s="318"/>
      <c r="VMH18" s="318"/>
      <c r="VMI18" s="318"/>
      <c r="VMJ18" s="318"/>
      <c r="VMK18" s="318"/>
      <c r="VML18" s="318"/>
      <c r="VMM18" s="318"/>
      <c r="VMN18" s="318"/>
      <c r="VMO18" s="318"/>
      <c r="VMP18" s="318"/>
      <c r="VMQ18" s="318"/>
      <c r="VMR18" s="318"/>
      <c r="VMS18" s="318"/>
      <c r="VMT18" s="318"/>
      <c r="VMU18" s="318"/>
      <c r="VMV18" s="318"/>
      <c r="VMW18" s="318"/>
      <c r="VMX18" s="318"/>
      <c r="VMY18" s="318"/>
      <c r="VMZ18" s="318"/>
      <c r="VNA18" s="318"/>
      <c r="VNB18" s="318"/>
      <c r="VNC18" s="318"/>
      <c r="VND18" s="318"/>
      <c r="VNE18" s="318"/>
      <c r="VNF18" s="318"/>
      <c r="VNG18" s="318"/>
      <c r="VNH18" s="318"/>
      <c r="VNI18" s="318"/>
      <c r="VNJ18" s="318"/>
      <c r="VNK18" s="318"/>
      <c r="VNL18" s="318"/>
      <c r="VNM18" s="318"/>
      <c r="VNN18" s="318"/>
      <c r="VNO18" s="318"/>
      <c r="VNP18" s="318"/>
      <c r="VNQ18" s="318"/>
      <c r="VNR18" s="318"/>
      <c r="VNS18" s="318"/>
      <c r="VNT18" s="318"/>
      <c r="VNU18" s="318"/>
      <c r="VNV18" s="318"/>
      <c r="VNW18" s="318"/>
      <c r="VNX18" s="318"/>
      <c r="VNY18" s="318"/>
      <c r="VNZ18" s="318"/>
      <c r="VOA18" s="318"/>
      <c r="VOB18" s="318"/>
      <c r="VOC18" s="318"/>
      <c r="VOD18" s="318"/>
      <c r="VOE18" s="318"/>
      <c r="VOF18" s="318"/>
      <c r="VOG18" s="318"/>
      <c r="VOH18" s="318"/>
      <c r="VOI18" s="318"/>
      <c r="VOJ18" s="318"/>
      <c r="VOK18" s="318"/>
      <c r="VOL18" s="318"/>
      <c r="VOM18" s="318"/>
      <c r="VON18" s="318"/>
      <c r="VOO18" s="318"/>
      <c r="VOP18" s="318"/>
      <c r="VOQ18" s="318"/>
      <c r="VOR18" s="318"/>
      <c r="VOS18" s="318"/>
      <c r="VOT18" s="318"/>
      <c r="VOU18" s="318"/>
      <c r="VOV18" s="318"/>
      <c r="VOW18" s="318"/>
      <c r="VOX18" s="318"/>
      <c r="VOY18" s="318"/>
      <c r="VOZ18" s="318"/>
      <c r="VPA18" s="318"/>
      <c r="VPB18" s="318"/>
      <c r="VPC18" s="318"/>
      <c r="VPD18" s="318"/>
      <c r="VPE18" s="318"/>
      <c r="VPF18" s="318"/>
      <c r="VPG18" s="318"/>
      <c r="VPH18" s="318"/>
      <c r="VPI18" s="318"/>
      <c r="VPJ18" s="318"/>
      <c r="VPK18" s="318"/>
      <c r="VPL18" s="318"/>
      <c r="VPM18" s="318"/>
      <c r="VPN18" s="318"/>
      <c r="VPO18" s="318"/>
      <c r="VPP18" s="318"/>
      <c r="VPQ18" s="318"/>
      <c r="VPR18" s="318"/>
      <c r="VPS18" s="318"/>
      <c r="VPT18" s="318"/>
      <c r="VPU18" s="318"/>
      <c r="VPV18" s="318"/>
      <c r="VPW18" s="318"/>
      <c r="VPX18" s="318"/>
      <c r="VPY18" s="318"/>
      <c r="VPZ18" s="318"/>
      <c r="VQA18" s="318"/>
      <c r="VQB18" s="318"/>
      <c r="VQC18" s="318"/>
      <c r="VQD18" s="318"/>
      <c r="VQE18" s="318"/>
      <c r="VQF18" s="318"/>
      <c r="VQG18" s="318"/>
      <c r="VQH18" s="318"/>
      <c r="VQI18" s="318"/>
      <c r="VQJ18" s="318"/>
      <c r="VQK18" s="318"/>
      <c r="VQL18" s="318"/>
      <c r="VQM18" s="318"/>
      <c r="VQN18" s="318"/>
      <c r="VQO18" s="318"/>
      <c r="VQP18" s="318"/>
      <c r="VQQ18" s="318"/>
      <c r="VQR18" s="318"/>
      <c r="VQS18" s="318"/>
      <c r="VQT18" s="318"/>
      <c r="VQU18" s="318"/>
      <c r="VQV18" s="318"/>
      <c r="VQW18" s="318"/>
      <c r="VQX18" s="318"/>
      <c r="VQY18" s="318"/>
      <c r="VQZ18" s="318"/>
      <c r="VRA18" s="318"/>
      <c r="VRB18" s="318"/>
      <c r="VRC18" s="318"/>
      <c r="VRD18" s="318"/>
      <c r="VRE18" s="318"/>
      <c r="VRF18" s="318"/>
      <c r="VRG18" s="318"/>
      <c r="VRH18" s="318"/>
      <c r="VRI18" s="318"/>
      <c r="VRJ18" s="318"/>
      <c r="VRK18" s="318"/>
      <c r="VRL18" s="318"/>
      <c r="VRM18" s="318"/>
      <c r="VRN18" s="318"/>
      <c r="VRO18" s="318"/>
      <c r="VRP18" s="318"/>
      <c r="VRQ18" s="318"/>
      <c r="VRR18" s="318"/>
      <c r="VRS18" s="318"/>
      <c r="VRT18" s="318"/>
      <c r="VRU18" s="318"/>
      <c r="VRV18" s="318"/>
      <c r="VRW18" s="318"/>
      <c r="VRX18" s="318"/>
      <c r="VRY18" s="318"/>
      <c r="VRZ18" s="318"/>
      <c r="VSA18" s="318"/>
      <c r="VSB18" s="318"/>
      <c r="VSC18" s="318"/>
      <c r="VSD18" s="318"/>
      <c r="VSE18" s="318"/>
      <c r="VSF18" s="318"/>
      <c r="VSG18" s="318"/>
      <c r="VSH18" s="318"/>
      <c r="VSI18" s="318"/>
      <c r="VSJ18" s="318"/>
      <c r="VSK18" s="318"/>
      <c r="VSL18" s="318"/>
      <c r="VSM18" s="318"/>
      <c r="VSN18" s="318"/>
      <c r="VSO18" s="318"/>
      <c r="VSP18" s="318"/>
      <c r="VSQ18" s="318"/>
      <c r="VSR18" s="318"/>
      <c r="VSS18" s="318"/>
      <c r="VST18" s="318"/>
      <c r="VSU18" s="318"/>
      <c r="VSV18" s="318"/>
      <c r="VSW18" s="318"/>
      <c r="VSX18" s="318"/>
      <c r="VSY18" s="318"/>
      <c r="VSZ18" s="318"/>
      <c r="VTA18" s="318"/>
      <c r="VTB18" s="318"/>
      <c r="VTC18" s="318"/>
      <c r="VTD18" s="318"/>
      <c r="VTE18" s="318"/>
      <c r="VTF18" s="318"/>
      <c r="VTG18" s="318"/>
      <c r="VTH18" s="318"/>
      <c r="VTI18" s="318"/>
      <c r="VTJ18" s="318"/>
      <c r="VTK18" s="318"/>
      <c r="VTL18" s="318"/>
      <c r="VTM18" s="318"/>
      <c r="VTN18" s="318"/>
      <c r="VTO18" s="318"/>
      <c r="VTP18" s="318"/>
      <c r="VTQ18" s="318"/>
      <c r="VTR18" s="318"/>
      <c r="VTS18" s="318"/>
      <c r="VTT18" s="318"/>
      <c r="VTU18" s="318"/>
      <c r="VTV18" s="318"/>
      <c r="VTW18" s="318"/>
      <c r="VTX18" s="318"/>
      <c r="VTY18" s="318"/>
      <c r="VTZ18" s="318"/>
      <c r="VUA18" s="318"/>
      <c r="VUB18" s="318"/>
      <c r="VUC18" s="318"/>
      <c r="VUD18" s="318"/>
      <c r="VUE18" s="318"/>
      <c r="VUF18" s="318"/>
      <c r="VUG18" s="318"/>
      <c r="VUH18" s="318"/>
      <c r="VUI18" s="318"/>
      <c r="VUJ18" s="318"/>
      <c r="VUK18" s="318"/>
      <c r="VUL18" s="318"/>
      <c r="VUM18" s="318"/>
      <c r="VUN18" s="318"/>
      <c r="VUO18" s="318"/>
      <c r="VUP18" s="318"/>
      <c r="VUQ18" s="318"/>
      <c r="VUR18" s="318"/>
      <c r="VUS18" s="318"/>
      <c r="VUT18" s="318"/>
      <c r="VUU18" s="318"/>
      <c r="VUV18" s="318"/>
      <c r="VUW18" s="318"/>
      <c r="VUX18" s="318"/>
      <c r="VUY18" s="318"/>
      <c r="VUZ18" s="318"/>
      <c r="VVA18" s="318"/>
      <c r="VVB18" s="318"/>
      <c r="VVC18" s="318"/>
      <c r="VVD18" s="318"/>
      <c r="VVE18" s="318"/>
      <c r="VVF18" s="318"/>
      <c r="VVG18" s="318"/>
      <c r="VVH18" s="318"/>
      <c r="VVI18" s="318"/>
      <c r="VVJ18" s="318"/>
      <c r="VVK18" s="318"/>
      <c r="VVL18" s="318"/>
      <c r="VVM18" s="318"/>
      <c r="VVN18" s="318"/>
      <c r="VVO18" s="318"/>
      <c r="VVP18" s="318"/>
      <c r="VVQ18" s="318"/>
      <c r="VVR18" s="318"/>
      <c r="VVS18" s="318"/>
      <c r="VVT18" s="318"/>
      <c r="VVU18" s="318"/>
      <c r="VVV18" s="318"/>
      <c r="VVW18" s="318"/>
      <c r="VVX18" s="318"/>
      <c r="VVY18" s="318"/>
      <c r="VVZ18" s="318"/>
      <c r="VWA18" s="318"/>
      <c r="VWB18" s="318"/>
      <c r="VWC18" s="318"/>
      <c r="VWD18" s="318"/>
      <c r="VWE18" s="318"/>
      <c r="VWF18" s="318"/>
      <c r="VWG18" s="318"/>
      <c r="VWH18" s="318"/>
      <c r="VWI18" s="318"/>
      <c r="VWJ18" s="318"/>
      <c r="VWK18" s="318"/>
      <c r="VWL18" s="318"/>
      <c r="VWM18" s="318"/>
      <c r="VWN18" s="318"/>
      <c r="VWO18" s="318"/>
      <c r="VWP18" s="318"/>
      <c r="VWQ18" s="318"/>
      <c r="VWR18" s="318"/>
      <c r="VWS18" s="318"/>
      <c r="VWT18" s="318"/>
      <c r="VWU18" s="318"/>
      <c r="VWV18" s="318"/>
      <c r="VWW18" s="318"/>
      <c r="VWX18" s="318"/>
      <c r="VWY18" s="318"/>
      <c r="VWZ18" s="318"/>
      <c r="VXA18" s="318"/>
      <c r="VXB18" s="318"/>
      <c r="VXC18" s="318"/>
      <c r="VXD18" s="318"/>
      <c r="VXE18" s="318"/>
      <c r="VXF18" s="318"/>
      <c r="VXG18" s="318"/>
      <c r="VXH18" s="318"/>
      <c r="VXI18" s="318"/>
      <c r="VXJ18" s="318"/>
      <c r="VXK18" s="318"/>
      <c r="VXL18" s="318"/>
      <c r="VXM18" s="318"/>
      <c r="VXN18" s="318"/>
      <c r="VXO18" s="318"/>
      <c r="VXP18" s="318"/>
      <c r="VXQ18" s="318"/>
      <c r="VXR18" s="318"/>
      <c r="VXS18" s="318"/>
      <c r="VXT18" s="318"/>
      <c r="VXU18" s="318"/>
      <c r="VXV18" s="318"/>
      <c r="VXW18" s="318"/>
      <c r="VXX18" s="318"/>
      <c r="VXY18" s="318"/>
      <c r="VXZ18" s="318"/>
      <c r="VYA18" s="318"/>
      <c r="VYB18" s="318"/>
      <c r="VYC18" s="318"/>
      <c r="VYD18" s="318"/>
      <c r="VYE18" s="318"/>
      <c r="VYF18" s="318"/>
      <c r="VYG18" s="318"/>
      <c r="VYH18" s="318"/>
      <c r="VYI18" s="318"/>
      <c r="VYJ18" s="318"/>
      <c r="VYK18" s="318"/>
      <c r="VYL18" s="318"/>
      <c r="VYM18" s="318"/>
      <c r="VYN18" s="318"/>
      <c r="VYO18" s="318"/>
      <c r="VYP18" s="318"/>
      <c r="VYQ18" s="318"/>
      <c r="VYR18" s="318"/>
      <c r="VYS18" s="318"/>
      <c r="VYT18" s="318"/>
      <c r="VYU18" s="318"/>
      <c r="VYV18" s="318"/>
      <c r="VYW18" s="318"/>
      <c r="VYX18" s="318"/>
      <c r="VYY18" s="318"/>
      <c r="VYZ18" s="318"/>
      <c r="VZA18" s="318"/>
      <c r="VZB18" s="318"/>
      <c r="VZC18" s="318"/>
      <c r="VZD18" s="318"/>
      <c r="VZE18" s="318"/>
      <c r="VZF18" s="318"/>
      <c r="VZG18" s="318"/>
      <c r="VZH18" s="318"/>
      <c r="VZI18" s="318"/>
      <c r="VZJ18" s="318"/>
      <c r="VZK18" s="318"/>
      <c r="VZL18" s="318"/>
      <c r="VZM18" s="318"/>
      <c r="VZN18" s="318"/>
      <c r="VZO18" s="318"/>
      <c r="VZP18" s="318"/>
      <c r="VZQ18" s="318"/>
      <c r="VZR18" s="318"/>
      <c r="VZS18" s="318"/>
      <c r="VZT18" s="318"/>
      <c r="VZU18" s="318"/>
      <c r="VZV18" s="318"/>
      <c r="VZW18" s="318"/>
      <c r="VZX18" s="318"/>
      <c r="VZY18" s="318"/>
      <c r="VZZ18" s="318"/>
      <c r="WAA18" s="318"/>
      <c r="WAB18" s="318"/>
      <c r="WAC18" s="318"/>
      <c r="WAD18" s="318"/>
      <c r="WAE18" s="318"/>
      <c r="WAF18" s="318"/>
      <c r="WAG18" s="318"/>
      <c r="WAH18" s="318"/>
      <c r="WAI18" s="318"/>
      <c r="WAJ18" s="318"/>
      <c r="WAK18" s="318"/>
      <c r="WAL18" s="318"/>
      <c r="WAM18" s="318"/>
      <c r="WAN18" s="318"/>
      <c r="WAO18" s="318"/>
      <c r="WAP18" s="318"/>
      <c r="WAQ18" s="318"/>
      <c r="WAR18" s="318"/>
      <c r="WAS18" s="318"/>
      <c r="WAT18" s="318"/>
      <c r="WAU18" s="318"/>
      <c r="WAV18" s="318"/>
      <c r="WAW18" s="318"/>
      <c r="WAX18" s="318"/>
      <c r="WAY18" s="318"/>
      <c r="WAZ18" s="318"/>
      <c r="WBA18" s="318"/>
      <c r="WBB18" s="318"/>
      <c r="WBC18" s="318"/>
      <c r="WBD18" s="318"/>
      <c r="WBE18" s="318"/>
      <c r="WBF18" s="318"/>
      <c r="WBG18" s="318"/>
      <c r="WBH18" s="318"/>
      <c r="WBI18" s="318"/>
      <c r="WBJ18" s="318"/>
      <c r="WBK18" s="318"/>
      <c r="WBL18" s="318"/>
      <c r="WBM18" s="318"/>
      <c r="WBN18" s="318"/>
      <c r="WBO18" s="318"/>
      <c r="WBP18" s="318"/>
      <c r="WBQ18" s="318"/>
      <c r="WBR18" s="318"/>
      <c r="WBS18" s="318"/>
      <c r="WBT18" s="318"/>
      <c r="WBU18" s="318"/>
      <c r="WBV18" s="318"/>
      <c r="WBW18" s="318"/>
      <c r="WBX18" s="318"/>
      <c r="WBY18" s="318"/>
      <c r="WBZ18" s="318"/>
      <c r="WCA18" s="318"/>
      <c r="WCB18" s="318"/>
      <c r="WCC18" s="318"/>
      <c r="WCD18" s="318"/>
      <c r="WCE18" s="318"/>
      <c r="WCF18" s="318"/>
      <c r="WCG18" s="318"/>
      <c r="WCH18" s="318"/>
      <c r="WCI18" s="318"/>
      <c r="WCJ18" s="318"/>
      <c r="WCK18" s="318"/>
      <c r="WCL18" s="318"/>
      <c r="WCM18" s="318"/>
      <c r="WCN18" s="318"/>
      <c r="WCO18" s="318"/>
      <c r="WCP18" s="318"/>
      <c r="WCQ18" s="318"/>
      <c r="WCR18" s="318"/>
      <c r="WCS18" s="318"/>
      <c r="WCT18" s="318"/>
      <c r="WCU18" s="318"/>
      <c r="WCV18" s="318"/>
      <c r="WCW18" s="318"/>
      <c r="WCX18" s="318"/>
      <c r="WCY18" s="318"/>
      <c r="WCZ18" s="318"/>
      <c r="WDA18" s="318"/>
      <c r="WDB18" s="318"/>
      <c r="WDC18" s="318"/>
      <c r="WDD18" s="318"/>
      <c r="WDE18" s="318"/>
      <c r="WDF18" s="318"/>
      <c r="WDG18" s="318"/>
      <c r="WDH18" s="318"/>
      <c r="WDI18" s="318"/>
      <c r="WDJ18" s="318"/>
      <c r="WDK18" s="318"/>
      <c r="WDL18" s="318"/>
      <c r="WDM18" s="318"/>
      <c r="WDN18" s="318"/>
      <c r="WDO18" s="318"/>
      <c r="WDP18" s="318"/>
      <c r="WDQ18" s="318"/>
      <c r="WDR18" s="318"/>
      <c r="WDS18" s="318"/>
      <c r="WDT18" s="318"/>
      <c r="WDU18" s="318"/>
      <c r="WDV18" s="318"/>
      <c r="WDW18" s="318"/>
      <c r="WDX18" s="318"/>
      <c r="WDY18" s="318"/>
      <c r="WDZ18" s="318"/>
      <c r="WEA18" s="318"/>
      <c r="WEB18" s="318"/>
      <c r="WEC18" s="318"/>
      <c r="WED18" s="318"/>
      <c r="WEE18" s="318"/>
      <c r="WEF18" s="318"/>
      <c r="WEG18" s="318"/>
      <c r="WEH18" s="318"/>
      <c r="WEI18" s="318"/>
      <c r="WEJ18" s="318"/>
      <c r="WEK18" s="318"/>
      <c r="WEL18" s="318"/>
      <c r="WEM18" s="318"/>
      <c r="WEN18" s="318"/>
      <c r="WEO18" s="318"/>
      <c r="WEP18" s="318"/>
      <c r="WEQ18" s="318"/>
      <c r="WER18" s="318"/>
      <c r="WES18" s="318"/>
      <c r="WET18" s="318"/>
      <c r="WEU18" s="318"/>
      <c r="WEV18" s="318"/>
      <c r="WEW18" s="318"/>
      <c r="WEX18" s="318"/>
      <c r="WEY18" s="318"/>
      <c r="WEZ18" s="318"/>
      <c r="WFA18" s="318"/>
      <c r="WFB18" s="318"/>
      <c r="WFC18" s="318"/>
      <c r="WFD18" s="318"/>
      <c r="WFE18" s="318"/>
      <c r="WFF18" s="318"/>
      <c r="WFG18" s="318"/>
      <c r="WFH18" s="318"/>
      <c r="WFI18" s="318"/>
      <c r="WFJ18" s="318"/>
      <c r="WFK18" s="318"/>
      <c r="WFL18" s="318"/>
      <c r="WFM18" s="318"/>
      <c r="WFN18" s="318"/>
      <c r="WFO18" s="318"/>
      <c r="WFP18" s="318"/>
      <c r="WFQ18" s="318"/>
      <c r="WFR18" s="318"/>
      <c r="WFS18" s="318"/>
      <c r="WFT18" s="318"/>
      <c r="WFU18" s="318"/>
      <c r="WFV18" s="318"/>
      <c r="WFW18" s="318"/>
      <c r="WFX18" s="318"/>
      <c r="WFY18" s="318"/>
      <c r="WFZ18" s="318"/>
      <c r="WGA18" s="318"/>
      <c r="WGB18" s="318"/>
      <c r="WGC18" s="318"/>
      <c r="WGD18" s="318"/>
      <c r="WGE18" s="318"/>
      <c r="WGF18" s="318"/>
      <c r="WGG18" s="318"/>
      <c r="WGH18" s="318"/>
      <c r="WGI18" s="318"/>
      <c r="WGJ18" s="318"/>
      <c r="WGK18" s="318"/>
      <c r="WGL18" s="318"/>
      <c r="WGM18" s="318"/>
      <c r="WGN18" s="318"/>
      <c r="WGO18" s="318"/>
      <c r="WGP18" s="318"/>
      <c r="WGQ18" s="318"/>
      <c r="WGR18" s="318"/>
      <c r="WGS18" s="318"/>
      <c r="WGT18" s="318"/>
      <c r="WGU18" s="318"/>
      <c r="WGV18" s="318"/>
      <c r="WGW18" s="318"/>
      <c r="WGX18" s="318"/>
      <c r="WGY18" s="318"/>
      <c r="WGZ18" s="318"/>
      <c r="WHA18" s="318"/>
      <c r="WHB18" s="318"/>
      <c r="WHC18" s="318"/>
      <c r="WHD18" s="318"/>
      <c r="WHE18" s="318"/>
      <c r="WHF18" s="318"/>
      <c r="WHG18" s="318"/>
      <c r="WHH18" s="318"/>
      <c r="WHI18" s="318"/>
      <c r="WHJ18" s="318"/>
      <c r="WHK18" s="318"/>
      <c r="WHL18" s="318"/>
      <c r="WHM18" s="318"/>
      <c r="WHN18" s="318"/>
      <c r="WHO18" s="318"/>
      <c r="WHP18" s="318"/>
      <c r="WHQ18" s="318"/>
      <c r="WHR18" s="318"/>
      <c r="WHS18" s="318"/>
      <c r="WHT18" s="318"/>
      <c r="WHU18" s="318"/>
      <c r="WHV18" s="318"/>
      <c r="WHW18" s="318"/>
      <c r="WHX18" s="318"/>
      <c r="WHY18" s="318"/>
      <c r="WHZ18" s="318"/>
      <c r="WIA18" s="318"/>
      <c r="WIB18" s="318"/>
      <c r="WIC18" s="318"/>
      <c r="WID18" s="318"/>
      <c r="WIE18" s="318"/>
      <c r="WIF18" s="318"/>
      <c r="WIG18" s="318"/>
      <c r="WIH18" s="318"/>
      <c r="WII18" s="318"/>
      <c r="WIJ18" s="318"/>
      <c r="WIK18" s="318"/>
      <c r="WIL18" s="318"/>
      <c r="WIM18" s="318"/>
      <c r="WIN18" s="318"/>
      <c r="WIO18" s="318"/>
      <c r="WIP18" s="318"/>
      <c r="WIQ18" s="318"/>
      <c r="WIR18" s="318"/>
      <c r="WIS18" s="318"/>
      <c r="WIT18" s="318"/>
      <c r="WIU18" s="318"/>
      <c r="WIV18" s="318"/>
      <c r="WIW18" s="318"/>
      <c r="WIX18" s="318"/>
      <c r="WIY18" s="318"/>
      <c r="WIZ18" s="318"/>
      <c r="WJA18" s="318"/>
      <c r="WJB18" s="318"/>
      <c r="WJC18" s="318"/>
      <c r="WJD18" s="318"/>
      <c r="WJE18" s="318"/>
      <c r="WJF18" s="318"/>
      <c r="WJG18" s="318"/>
      <c r="WJH18" s="318"/>
      <c r="WJI18" s="318"/>
      <c r="WJJ18" s="318"/>
      <c r="WJK18" s="318"/>
      <c r="WJL18" s="318"/>
      <c r="WJM18" s="318"/>
      <c r="WJN18" s="318"/>
      <c r="WJO18" s="318"/>
      <c r="WJP18" s="318"/>
      <c r="WJQ18" s="318"/>
      <c r="WJR18" s="318"/>
      <c r="WJS18" s="318"/>
      <c r="WJT18" s="318"/>
      <c r="WJU18" s="318"/>
      <c r="WJV18" s="318"/>
      <c r="WJW18" s="318"/>
      <c r="WJX18" s="318"/>
      <c r="WJY18" s="318"/>
      <c r="WJZ18" s="318"/>
      <c r="WKA18" s="318"/>
      <c r="WKB18" s="318"/>
      <c r="WKC18" s="318"/>
      <c r="WKD18" s="318"/>
      <c r="WKE18" s="318"/>
      <c r="WKF18" s="318"/>
      <c r="WKG18" s="318"/>
      <c r="WKH18" s="318"/>
      <c r="WKI18" s="318"/>
      <c r="WKJ18" s="318"/>
      <c r="WKK18" s="318"/>
      <c r="WKL18" s="318"/>
      <c r="WKM18" s="318"/>
      <c r="WKN18" s="318"/>
      <c r="WKO18" s="318"/>
      <c r="WKP18" s="318"/>
      <c r="WKQ18" s="318"/>
      <c r="WKR18" s="318"/>
      <c r="WKS18" s="318"/>
      <c r="WKT18" s="318"/>
      <c r="WKU18" s="318"/>
      <c r="WKV18" s="318"/>
      <c r="WKW18" s="318"/>
      <c r="WKX18" s="318"/>
      <c r="WKY18" s="318"/>
      <c r="WKZ18" s="318"/>
      <c r="WLA18" s="318"/>
      <c r="WLB18" s="318"/>
      <c r="WLC18" s="318"/>
      <c r="WLD18" s="318"/>
      <c r="WLE18" s="318"/>
      <c r="WLF18" s="318"/>
      <c r="WLG18" s="318"/>
      <c r="WLH18" s="318"/>
      <c r="WLI18" s="318"/>
      <c r="WLJ18" s="318"/>
      <c r="WLK18" s="318"/>
      <c r="WLL18" s="318"/>
      <c r="WLM18" s="318"/>
      <c r="WLN18" s="318"/>
      <c r="WLO18" s="318"/>
      <c r="WLP18" s="318"/>
      <c r="WLQ18" s="318"/>
      <c r="WLR18" s="318"/>
      <c r="WLS18" s="318"/>
      <c r="WLT18" s="318"/>
      <c r="WLU18" s="318"/>
      <c r="WLV18" s="318"/>
      <c r="WLW18" s="318"/>
      <c r="WLX18" s="318"/>
      <c r="WLY18" s="318"/>
      <c r="WLZ18" s="318"/>
      <c r="WMA18" s="318"/>
      <c r="WMB18" s="318"/>
      <c r="WMC18" s="318"/>
      <c r="WMD18" s="318"/>
      <c r="WME18" s="318"/>
      <c r="WMF18" s="318"/>
      <c r="WMG18" s="318"/>
      <c r="WMH18" s="318"/>
      <c r="WMI18" s="318"/>
      <c r="WMJ18" s="318"/>
      <c r="WMK18" s="318"/>
      <c r="WML18" s="318"/>
      <c r="WMM18" s="318"/>
      <c r="WMN18" s="318"/>
      <c r="WMO18" s="318"/>
      <c r="WMP18" s="318"/>
      <c r="WMQ18" s="318"/>
      <c r="WMR18" s="318"/>
      <c r="WMS18" s="318"/>
      <c r="WMT18" s="318"/>
      <c r="WMU18" s="318"/>
      <c r="WMV18" s="318"/>
      <c r="WMW18" s="318"/>
      <c r="WMX18" s="318"/>
      <c r="WMY18" s="318"/>
      <c r="WMZ18" s="318"/>
      <c r="WNA18" s="318"/>
      <c r="WNB18" s="318"/>
      <c r="WNC18" s="318"/>
      <c r="WND18" s="318"/>
      <c r="WNE18" s="318"/>
      <c r="WNF18" s="318"/>
      <c r="WNG18" s="318"/>
      <c r="WNH18" s="318"/>
      <c r="WNI18" s="318"/>
      <c r="WNJ18" s="318"/>
      <c r="WNK18" s="318"/>
      <c r="WNL18" s="318"/>
      <c r="WNM18" s="318"/>
      <c r="WNN18" s="318"/>
      <c r="WNO18" s="318"/>
      <c r="WNP18" s="318"/>
      <c r="WNQ18" s="318"/>
      <c r="WNR18" s="318"/>
      <c r="WNS18" s="318"/>
      <c r="WNT18" s="318"/>
      <c r="WNU18" s="318"/>
      <c r="WNV18" s="318"/>
      <c r="WNW18" s="318"/>
      <c r="WNX18" s="318"/>
      <c r="WNY18" s="318"/>
      <c r="WNZ18" s="318"/>
      <c r="WOA18" s="318"/>
      <c r="WOB18" s="318"/>
      <c r="WOC18" s="318"/>
      <c r="WOD18" s="318"/>
      <c r="WOE18" s="318"/>
      <c r="WOF18" s="318"/>
      <c r="WOG18" s="318"/>
      <c r="WOH18" s="318"/>
      <c r="WOI18" s="318"/>
      <c r="WOJ18" s="318"/>
      <c r="WOK18" s="318"/>
      <c r="WOL18" s="318"/>
      <c r="WOM18" s="318"/>
      <c r="WON18" s="318"/>
      <c r="WOO18" s="318"/>
      <c r="WOP18" s="318"/>
      <c r="WOQ18" s="318"/>
      <c r="WOR18" s="318"/>
      <c r="WOS18" s="318"/>
      <c r="WOT18" s="318"/>
      <c r="WOU18" s="318"/>
      <c r="WOV18" s="318"/>
      <c r="WOW18" s="318"/>
      <c r="WOX18" s="318"/>
      <c r="WOY18" s="318"/>
      <c r="WOZ18" s="318"/>
      <c r="WPA18" s="318"/>
      <c r="WPB18" s="318"/>
      <c r="WPC18" s="318"/>
      <c r="WPD18" s="318"/>
      <c r="WPE18" s="318"/>
      <c r="WPF18" s="318"/>
      <c r="WPG18" s="318"/>
      <c r="WPH18" s="318"/>
      <c r="WPI18" s="318"/>
      <c r="WPJ18" s="318"/>
      <c r="WPK18" s="318"/>
      <c r="WPL18" s="318"/>
      <c r="WPM18" s="318"/>
      <c r="WPN18" s="318"/>
      <c r="WPO18" s="318"/>
      <c r="WPP18" s="318"/>
      <c r="WPQ18" s="318"/>
      <c r="WPR18" s="318"/>
      <c r="WPS18" s="318"/>
      <c r="WPT18" s="318"/>
      <c r="WPU18" s="318"/>
      <c r="WPV18" s="318"/>
      <c r="WPW18" s="318"/>
      <c r="WPX18" s="318"/>
      <c r="WPY18" s="318"/>
      <c r="WPZ18" s="318"/>
      <c r="WQA18" s="318"/>
      <c r="WQB18" s="318"/>
      <c r="WQC18" s="318"/>
      <c r="WQD18" s="318"/>
      <c r="WQE18" s="318"/>
      <c r="WQF18" s="318"/>
      <c r="WQG18" s="318"/>
      <c r="WQH18" s="318"/>
      <c r="WQI18" s="318"/>
      <c r="WQJ18" s="318"/>
      <c r="WQK18" s="318"/>
      <c r="WQL18" s="318"/>
      <c r="WQM18" s="318"/>
      <c r="WQN18" s="318"/>
      <c r="WQO18" s="318"/>
      <c r="WQP18" s="318"/>
      <c r="WQQ18" s="318"/>
      <c r="WQR18" s="318"/>
      <c r="WQS18" s="318"/>
      <c r="WQT18" s="318"/>
      <c r="WQU18" s="318"/>
      <c r="WQV18" s="318"/>
      <c r="WQW18" s="318"/>
      <c r="WQX18" s="318"/>
      <c r="WQY18" s="318"/>
      <c r="WQZ18" s="318"/>
      <c r="WRA18" s="318"/>
      <c r="WRB18" s="318"/>
      <c r="WRC18" s="318"/>
      <c r="WRD18" s="318"/>
      <c r="WRE18" s="318"/>
      <c r="WRF18" s="318"/>
      <c r="WRG18" s="318"/>
      <c r="WRH18" s="318"/>
      <c r="WRI18" s="318"/>
      <c r="WRJ18" s="318"/>
      <c r="WRK18" s="318"/>
      <c r="WRL18" s="318"/>
      <c r="WRM18" s="318"/>
      <c r="WRN18" s="318"/>
      <c r="WRO18" s="318"/>
      <c r="WRP18" s="318"/>
      <c r="WRQ18" s="318"/>
      <c r="WRR18" s="318"/>
      <c r="WRS18" s="318"/>
      <c r="WRT18" s="318"/>
      <c r="WRU18" s="318"/>
      <c r="WRV18" s="318"/>
      <c r="WRW18" s="318"/>
      <c r="WRX18" s="318"/>
      <c r="WRY18" s="318"/>
      <c r="WRZ18" s="318"/>
      <c r="WSA18" s="318"/>
      <c r="WSB18" s="318"/>
      <c r="WSC18" s="318"/>
      <c r="WSD18" s="318"/>
      <c r="WSE18" s="318"/>
      <c r="WSF18" s="318"/>
      <c r="WSG18" s="318"/>
      <c r="WSH18" s="318"/>
      <c r="WSI18" s="318"/>
      <c r="WSJ18" s="318"/>
      <c r="WSK18" s="318"/>
      <c r="WSL18" s="318"/>
      <c r="WSM18" s="318"/>
      <c r="WSN18" s="318"/>
      <c r="WSO18" s="318"/>
      <c r="WSP18" s="318"/>
      <c r="WSQ18" s="318"/>
      <c r="WSR18" s="318"/>
      <c r="WSS18" s="318"/>
      <c r="WST18" s="318"/>
      <c r="WSU18" s="318"/>
      <c r="WSV18" s="318"/>
      <c r="WSW18" s="318"/>
      <c r="WSX18" s="318"/>
      <c r="WSY18" s="318"/>
      <c r="WSZ18" s="318"/>
      <c r="WTA18" s="318"/>
      <c r="WTB18" s="318"/>
      <c r="WTC18" s="318"/>
      <c r="WTD18" s="318"/>
      <c r="WTE18" s="318"/>
      <c r="WTF18" s="318"/>
      <c r="WTG18" s="318"/>
      <c r="WTH18" s="318"/>
      <c r="WTI18" s="318"/>
      <c r="WTJ18" s="318"/>
      <c r="WTK18" s="318"/>
      <c r="WTL18" s="318"/>
      <c r="WTM18" s="318"/>
      <c r="WTN18" s="318"/>
      <c r="WTO18" s="318"/>
      <c r="WTP18" s="318"/>
      <c r="WTQ18" s="318"/>
      <c r="WTR18" s="318"/>
      <c r="WTS18" s="318"/>
      <c r="WTT18" s="318"/>
      <c r="WTU18" s="318"/>
      <c r="WTV18" s="318"/>
      <c r="WTW18" s="318"/>
      <c r="WTX18" s="318"/>
      <c r="WTY18" s="318"/>
      <c r="WTZ18" s="318"/>
      <c r="WUA18" s="318"/>
      <c r="WUB18" s="318"/>
      <c r="WUC18" s="318"/>
      <c r="WUD18" s="318"/>
      <c r="WUE18" s="318"/>
      <c r="WUF18" s="318"/>
      <c r="WUG18" s="318"/>
      <c r="WUH18" s="318"/>
      <c r="WUI18" s="318"/>
      <c r="WUJ18" s="318"/>
      <c r="WUK18" s="318"/>
      <c r="WUL18" s="318"/>
      <c r="WUM18" s="318"/>
      <c r="WUN18" s="318"/>
      <c r="WUO18" s="318"/>
      <c r="WUP18" s="318"/>
      <c r="WUQ18" s="318"/>
      <c r="WUR18" s="318"/>
      <c r="WUS18" s="318"/>
      <c r="WUT18" s="318"/>
      <c r="WUU18" s="318"/>
      <c r="WUV18" s="318"/>
      <c r="WUW18" s="318"/>
      <c r="WUX18" s="318"/>
      <c r="WUY18" s="318"/>
      <c r="WUZ18" s="318"/>
      <c r="WVA18" s="318"/>
      <c r="WVB18" s="318"/>
      <c r="WVC18" s="318"/>
      <c r="WVD18" s="318"/>
      <c r="WVE18" s="318"/>
      <c r="WVF18" s="318"/>
      <c r="WVG18" s="318"/>
      <c r="WVH18" s="318"/>
      <c r="WVI18" s="318"/>
      <c r="WVJ18" s="318"/>
      <c r="WVK18" s="318"/>
      <c r="WVL18" s="318"/>
      <c r="WVM18" s="318"/>
      <c r="WVN18" s="318"/>
    </row>
    <row r="19" spans="1:16134" s="1271" customFormat="1" ht="12.75" customHeight="1">
      <c r="A19" s="7"/>
      <c r="B19" s="7"/>
      <c r="C19" s="7" t="s">
        <v>4245</v>
      </c>
      <c r="D19" s="7"/>
      <c r="E19" s="201">
        <v>16104</v>
      </c>
      <c r="F19" s="527">
        <v>16110</v>
      </c>
      <c r="G19" s="202">
        <v>16115</v>
      </c>
      <c r="H19" s="7"/>
      <c r="I19" s="7"/>
      <c r="J19" s="318"/>
      <c r="K19" s="1269"/>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c r="BD19" s="318"/>
      <c r="BE19" s="318"/>
      <c r="BF19" s="318"/>
      <c r="BG19" s="318"/>
      <c r="BH19" s="318"/>
      <c r="BI19" s="318"/>
      <c r="BJ19" s="318"/>
      <c r="BK19" s="318"/>
      <c r="BL19" s="318"/>
      <c r="BM19" s="318"/>
      <c r="BN19" s="318"/>
      <c r="BO19" s="318"/>
      <c r="BP19" s="318"/>
      <c r="BQ19" s="318"/>
      <c r="BR19" s="318"/>
      <c r="BS19" s="318"/>
      <c r="BT19" s="318"/>
      <c r="BU19" s="318"/>
      <c r="BV19" s="318"/>
      <c r="BW19" s="318"/>
      <c r="BX19" s="318"/>
      <c r="BY19" s="318"/>
      <c r="BZ19" s="318"/>
      <c r="CA19" s="318"/>
      <c r="CB19" s="318"/>
      <c r="CC19" s="318"/>
      <c r="CD19" s="318"/>
      <c r="CE19" s="318"/>
      <c r="CF19" s="318"/>
      <c r="CG19" s="318"/>
      <c r="CH19" s="318"/>
      <c r="CI19" s="318"/>
      <c r="CJ19" s="318"/>
      <c r="CK19" s="318"/>
      <c r="CL19" s="318"/>
      <c r="CM19" s="318"/>
      <c r="CN19" s="318"/>
      <c r="CO19" s="318"/>
      <c r="CP19" s="318"/>
      <c r="CQ19" s="318"/>
      <c r="CR19" s="318"/>
      <c r="CS19" s="318"/>
      <c r="CT19" s="318"/>
      <c r="CU19" s="318"/>
      <c r="CV19" s="318"/>
      <c r="CW19" s="318"/>
      <c r="CX19" s="318"/>
      <c r="CY19" s="318"/>
      <c r="CZ19" s="318"/>
      <c r="DA19" s="318"/>
      <c r="DB19" s="318"/>
      <c r="DC19" s="318"/>
      <c r="DD19" s="318"/>
      <c r="DE19" s="318"/>
      <c r="DF19" s="318"/>
      <c r="DG19" s="318"/>
      <c r="DH19" s="318"/>
      <c r="DI19" s="318"/>
      <c r="DJ19" s="318"/>
      <c r="DK19" s="318"/>
      <c r="DL19" s="318"/>
      <c r="DM19" s="318"/>
      <c r="DN19" s="318"/>
      <c r="DO19" s="318"/>
      <c r="DP19" s="318"/>
      <c r="DQ19" s="318"/>
      <c r="DR19" s="318"/>
      <c r="DS19" s="318"/>
      <c r="DT19" s="318"/>
      <c r="DU19" s="318"/>
      <c r="DV19" s="318"/>
      <c r="DW19" s="318"/>
      <c r="DX19" s="318"/>
      <c r="DY19" s="318"/>
      <c r="DZ19" s="318"/>
      <c r="EA19" s="318"/>
      <c r="EB19" s="318"/>
      <c r="EC19" s="318"/>
      <c r="ED19" s="318"/>
      <c r="EE19" s="318"/>
      <c r="EF19" s="318"/>
      <c r="EG19" s="318"/>
      <c r="EH19" s="318"/>
      <c r="EI19" s="318"/>
      <c r="EJ19" s="318"/>
      <c r="EK19" s="318"/>
      <c r="EL19" s="318"/>
      <c r="EM19" s="318"/>
      <c r="EN19" s="318"/>
      <c r="EO19" s="318"/>
      <c r="EP19" s="318"/>
      <c r="EQ19" s="318"/>
      <c r="ER19" s="318"/>
      <c r="ES19" s="318"/>
      <c r="ET19" s="318"/>
      <c r="EU19" s="318"/>
      <c r="EV19" s="318"/>
      <c r="EW19" s="318"/>
      <c r="EX19" s="318"/>
      <c r="EY19" s="318"/>
      <c r="EZ19" s="318"/>
      <c r="FA19" s="318"/>
      <c r="FB19" s="318"/>
      <c r="FC19" s="318"/>
      <c r="FD19" s="318"/>
      <c r="FE19" s="318"/>
      <c r="FF19" s="318"/>
      <c r="FG19" s="318"/>
      <c r="FH19" s="318"/>
      <c r="FI19" s="318"/>
      <c r="FJ19" s="318"/>
      <c r="FK19" s="318"/>
      <c r="FL19" s="318"/>
      <c r="FM19" s="318"/>
      <c r="FN19" s="318"/>
      <c r="FO19" s="318"/>
      <c r="FP19" s="318"/>
      <c r="FQ19" s="318"/>
      <c r="FR19" s="318"/>
      <c r="FS19" s="318"/>
      <c r="FT19" s="318"/>
      <c r="FU19" s="318"/>
      <c r="FV19" s="318"/>
      <c r="FW19" s="318"/>
      <c r="FX19" s="318"/>
      <c r="FY19" s="318"/>
      <c r="FZ19" s="318"/>
      <c r="GA19" s="318"/>
      <c r="GB19" s="318"/>
      <c r="GC19" s="318"/>
      <c r="GD19" s="318"/>
      <c r="GE19" s="318"/>
      <c r="GF19" s="318"/>
      <c r="GG19" s="318"/>
      <c r="GH19" s="318"/>
      <c r="GI19" s="318"/>
      <c r="GJ19" s="318"/>
      <c r="GK19" s="318"/>
      <c r="GL19" s="318"/>
      <c r="GM19" s="318"/>
      <c r="GN19" s="318"/>
      <c r="GO19" s="318"/>
      <c r="GP19" s="318"/>
      <c r="GQ19" s="318"/>
      <c r="GR19" s="318"/>
      <c r="GS19" s="318"/>
      <c r="GT19" s="318"/>
      <c r="GU19" s="318"/>
      <c r="GV19" s="318"/>
      <c r="GW19" s="318"/>
      <c r="GX19" s="318"/>
      <c r="GY19" s="318"/>
      <c r="GZ19" s="318"/>
      <c r="HA19" s="318"/>
      <c r="HB19" s="318"/>
      <c r="HC19" s="318"/>
      <c r="HD19" s="318"/>
      <c r="HE19" s="318"/>
      <c r="HF19" s="318"/>
      <c r="HG19" s="318"/>
      <c r="HH19" s="318"/>
      <c r="HI19" s="318"/>
      <c r="HJ19" s="318"/>
      <c r="HK19" s="318"/>
      <c r="HL19" s="318"/>
      <c r="HM19" s="318"/>
      <c r="HN19" s="318"/>
      <c r="HO19" s="318"/>
      <c r="HP19" s="318"/>
      <c r="HQ19" s="318"/>
      <c r="HR19" s="318"/>
      <c r="HS19" s="318"/>
      <c r="HT19" s="318"/>
      <c r="HU19" s="318"/>
      <c r="HV19" s="318"/>
      <c r="HW19" s="318"/>
      <c r="HX19" s="318"/>
      <c r="HY19" s="318"/>
      <c r="HZ19" s="318"/>
      <c r="IA19" s="318"/>
      <c r="IB19" s="318"/>
      <c r="IC19" s="318"/>
      <c r="ID19" s="318"/>
      <c r="IE19" s="318"/>
      <c r="IF19" s="318"/>
      <c r="IG19" s="318"/>
      <c r="IH19" s="318"/>
      <c r="II19" s="318"/>
      <c r="IJ19" s="318"/>
      <c r="IK19" s="318"/>
      <c r="IL19" s="318"/>
      <c r="IM19" s="318"/>
      <c r="IN19" s="318"/>
      <c r="IO19" s="318"/>
      <c r="IP19" s="318"/>
      <c r="IQ19" s="318"/>
      <c r="IR19" s="318"/>
      <c r="IS19" s="318"/>
      <c r="IT19" s="318"/>
      <c r="IU19" s="318"/>
      <c r="IV19" s="318"/>
      <c r="IW19" s="318"/>
      <c r="IX19" s="318"/>
      <c r="IY19" s="318"/>
      <c r="IZ19" s="318"/>
      <c r="JA19" s="318"/>
      <c r="JB19" s="318"/>
      <c r="JC19" s="318"/>
      <c r="JD19" s="318"/>
      <c r="JE19" s="318"/>
      <c r="JF19" s="318"/>
      <c r="JG19" s="318"/>
      <c r="JH19" s="318"/>
      <c r="JI19" s="318"/>
      <c r="JJ19" s="318"/>
      <c r="JK19" s="318"/>
      <c r="JL19" s="318"/>
      <c r="JM19" s="318"/>
      <c r="JN19" s="318"/>
      <c r="JO19" s="318"/>
      <c r="JP19" s="318"/>
      <c r="JQ19" s="318"/>
      <c r="JR19" s="318"/>
      <c r="JS19" s="318"/>
      <c r="JT19" s="318"/>
      <c r="JU19" s="318"/>
      <c r="JV19" s="318"/>
      <c r="JW19" s="318"/>
      <c r="JX19" s="318"/>
      <c r="JY19" s="318"/>
      <c r="JZ19" s="318"/>
      <c r="KA19" s="318"/>
      <c r="KB19" s="318"/>
      <c r="KC19" s="318"/>
      <c r="KD19" s="318"/>
      <c r="KE19" s="318"/>
      <c r="KF19" s="318"/>
      <c r="KG19" s="318"/>
      <c r="KH19" s="318"/>
      <c r="KI19" s="318"/>
      <c r="KJ19" s="318"/>
      <c r="KK19" s="318"/>
      <c r="KL19" s="318"/>
      <c r="KM19" s="318"/>
      <c r="KN19" s="318"/>
      <c r="KO19" s="318"/>
      <c r="KP19" s="318"/>
      <c r="KQ19" s="318"/>
      <c r="KR19" s="318"/>
      <c r="KS19" s="318"/>
      <c r="KT19" s="318"/>
      <c r="KU19" s="318"/>
      <c r="KV19" s="318"/>
      <c r="KW19" s="318"/>
      <c r="KX19" s="318"/>
      <c r="KY19" s="318"/>
      <c r="KZ19" s="318"/>
      <c r="LA19" s="318"/>
      <c r="LB19" s="318"/>
      <c r="LC19" s="318"/>
      <c r="LD19" s="318"/>
      <c r="LE19" s="318"/>
      <c r="LF19" s="318"/>
      <c r="LG19" s="318"/>
      <c r="LH19" s="318"/>
      <c r="LI19" s="318"/>
      <c r="LJ19" s="318"/>
      <c r="LK19" s="318"/>
      <c r="LL19" s="318"/>
      <c r="LM19" s="318"/>
      <c r="LN19" s="318"/>
      <c r="LO19" s="318"/>
      <c r="LP19" s="318"/>
      <c r="LQ19" s="318"/>
      <c r="LR19" s="318"/>
      <c r="LS19" s="318"/>
      <c r="LT19" s="318"/>
      <c r="LU19" s="318"/>
      <c r="LV19" s="318"/>
      <c r="LW19" s="318"/>
      <c r="LX19" s="318"/>
      <c r="LY19" s="318"/>
      <c r="LZ19" s="318"/>
      <c r="MA19" s="318"/>
      <c r="MB19" s="318"/>
      <c r="MC19" s="318"/>
      <c r="MD19" s="318"/>
      <c r="ME19" s="318"/>
      <c r="MF19" s="318"/>
      <c r="MG19" s="318"/>
      <c r="MH19" s="318"/>
      <c r="MI19" s="318"/>
      <c r="MJ19" s="318"/>
      <c r="MK19" s="318"/>
      <c r="ML19" s="318"/>
      <c r="MM19" s="318"/>
      <c r="MN19" s="318"/>
      <c r="MO19" s="318"/>
      <c r="MP19" s="318"/>
      <c r="MQ19" s="318"/>
      <c r="MR19" s="318"/>
      <c r="MS19" s="318"/>
      <c r="MT19" s="318"/>
      <c r="MU19" s="318"/>
      <c r="MV19" s="318"/>
      <c r="MW19" s="318"/>
      <c r="MX19" s="318"/>
      <c r="MY19" s="318"/>
      <c r="MZ19" s="318"/>
      <c r="NA19" s="318"/>
      <c r="NB19" s="318"/>
      <c r="NC19" s="318"/>
      <c r="ND19" s="318"/>
      <c r="NE19" s="318"/>
      <c r="NF19" s="318"/>
      <c r="NG19" s="318"/>
      <c r="NH19" s="318"/>
      <c r="NI19" s="318"/>
      <c r="NJ19" s="318"/>
      <c r="NK19" s="318"/>
      <c r="NL19" s="318"/>
      <c r="NM19" s="318"/>
      <c r="NN19" s="318"/>
      <c r="NO19" s="318"/>
      <c r="NP19" s="318"/>
      <c r="NQ19" s="318"/>
      <c r="NR19" s="318"/>
      <c r="NS19" s="318"/>
      <c r="NT19" s="318"/>
      <c r="NU19" s="318"/>
      <c r="NV19" s="318"/>
      <c r="NW19" s="318"/>
      <c r="NX19" s="318"/>
      <c r="NY19" s="318"/>
      <c r="NZ19" s="318"/>
      <c r="OA19" s="318"/>
      <c r="OB19" s="318"/>
      <c r="OC19" s="318"/>
      <c r="OD19" s="318"/>
      <c r="OE19" s="318"/>
      <c r="OF19" s="318"/>
      <c r="OG19" s="318"/>
      <c r="OH19" s="318"/>
      <c r="OI19" s="318"/>
      <c r="OJ19" s="318"/>
      <c r="OK19" s="318"/>
      <c r="OL19" s="318"/>
      <c r="OM19" s="318"/>
      <c r="ON19" s="318"/>
      <c r="OO19" s="318"/>
      <c r="OP19" s="318"/>
      <c r="OQ19" s="318"/>
      <c r="OR19" s="318"/>
      <c r="OS19" s="318"/>
      <c r="OT19" s="318"/>
      <c r="OU19" s="318"/>
      <c r="OV19" s="318"/>
      <c r="OW19" s="318"/>
      <c r="OX19" s="318"/>
      <c r="OY19" s="318"/>
      <c r="OZ19" s="318"/>
      <c r="PA19" s="318"/>
      <c r="PB19" s="318"/>
      <c r="PC19" s="318"/>
      <c r="PD19" s="318"/>
      <c r="PE19" s="318"/>
      <c r="PF19" s="318"/>
      <c r="PG19" s="318"/>
      <c r="PH19" s="318"/>
      <c r="PI19" s="318"/>
      <c r="PJ19" s="318"/>
      <c r="PK19" s="318"/>
      <c r="PL19" s="318"/>
      <c r="PM19" s="318"/>
      <c r="PN19" s="318"/>
      <c r="PO19" s="318"/>
      <c r="PP19" s="318"/>
      <c r="PQ19" s="318"/>
      <c r="PR19" s="318"/>
      <c r="PS19" s="318"/>
      <c r="PT19" s="318"/>
      <c r="PU19" s="318"/>
      <c r="PV19" s="318"/>
      <c r="PW19" s="318"/>
      <c r="PX19" s="318"/>
      <c r="PY19" s="318"/>
      <c r="PZ19" s="318"/>
      <c r="QA19" s="318"/>
      <c r="QB19" s="318"/>
      <c r="QC19" s="318"/>
      <c r="QD19" s="318"/>
      <c r="QE19" s="318"/>
      <c r="QF19" s="318"/>
      <c r="QG19" s="318"/>
      <c r="QH19" s="318"/>
      <c r="QI19" s="318"/>
      <c r="QJ19" s="318"/>
      <c r="QK19" s="318"/>
      <c r="QL19" s="318"/>
      <c r="QM19" s="318"/>
      <c r="QN19" s="318"/>
      <c r="QO19" s="318"/>
      <c r="QP19" s="318"/>
      <c r="QQ19" s="318"/>
      <c r="QR19" s="318"/>
      <c r="QS19" s="318"/>
      <c r="QT19" s="318"/>
      <c r="QU19" s="318"/>
      <c r="QV19" s="318"/>
      <c r="QW19" s="318"/>
      <c r="QX19" s="318"/>
      <c r="QY19" s="318"/>
      <c r="QZ19" s="318"/>
      <c r="RA19" s="318"/>
      <c r="RB19" s="318"/>
      <c r="RC19" s="318"/>
      <c r="RD19" s="318"/>
      <c r="RE19" s="318"/>
      <c r="RF19" s="318"/>
      <c r="RG19" s="318"/>
      <c r="RH19" s="318"/>
      <c r="RI19" s="318"/>
      <c r="RJ19" s="318"/>
      <c r="RK19" s="318"/>
      <c r="RL19" s="318"/>
      <c r="RM19" s="318"/>
      <c r="RN19" s="318"/>
      <c r="RO19" s="318"/>
      <c r="RP19" s="318"/>
      <c r="RQ19" s="318"/>
      <c r="RR19" s="318"/>
      <c r="RS19" s="318"/>
      <c r="RT19" s="318"/>
      <c r="RU19" s="318"/>
      <c r="RV19" s="318"/>
      <c r="RW19" s="318"/>
      <c r="RX19" s="318"/>
      <c r="RY19" s="318"/>
      <c r="RZ19" s="318"/>
      <c r="SA19" s="318"/>
      <c r="SB19" s="318"/>
      <c r="SC19" s="318"/>
      <c r="SD19" s="318"/>
      <c r="SE19" s="318"/>
      <c r="SF19" s="318"/>
      <c r="SG19" s="318"/>
      <c r="SH19" s="318"/>
      <c r="SI19" s="318"/>
      <c r="SJ19" s="318"/>
      <c r="SK19" s="318"/>
      <c r="SL19" s="318"/>
      <c r="SM19" s="318"/>
      <c r="SN19" s="318"/>
      <c r="SO19" s="318"/>
      <c r="SP19" s="318"/>
      <c r="SQ19" s="318"/>
      <c r="SR19" s="318"/>
      <c r="SS19" s="318"/>
      <c r="ST19" s="318"/>
      <c r="SU19" s="318"/>
      <c r="SV19" s="318"/>
      <c r="SW19" s="318"/>
      <c r="SX19" s="318"/>
      <c r="SY19" s="318"/>
      <c r="SZ19" s="318"/>
      <c r="TA19" s="318"/>
      <c r="TB19" s="318"/>
      <c r="TC19" s="318"/>
      <c r="TD19" s="318"/>
      <c r="TE19" s="318"/>
      <c r="TF19" s="318"/>
      <c r="TG19" s="318"/>
      <c r="TH19" s="318"/>
      <c r="TI19" s="318"/>
      <c r="TJ19" s="318"/>
      <c r="TK19" s="318"/>
      <c r="TL19" s="318"/>
      <c r="TM19" s="318"/>
      <c r="TN19" s="318"/>
      <c r="TO19" s="318"/>
      <c r="TP19" s="318"/>
      <c r="TQ19" s="318"/>
      <c r="TR19" s="318"/>
      <c r="TS19" s="318"/>
      <c r="TT19" s="318"/>
      <c r="TU19" s="318"/>
      <c r="TV19" s="318"/>
      <c r="TW19" s="318"/>
      <c r="TX19" s="318"/>
      <c r="TY19" s="318"/>
      <c r="TZ19" s="318"/>
      <c r="UA19" s="318"/>
      <c r="UB19" s="318"/>
      <c r="UC19" s="318"/>
      <c r="UD19" s="318"/>
      <c r="UE19" s="318"/>
      <c r="UF19" s="318"/>
      <c r="UG19" s="318"/>
      <c r="UH19" s="318"/>
      <c r="UI19" s="318"/>
      <c r="UJ19" s="318"/>
      <c r="UK19" s="318"/>
      <c r="UL19" s="318"/>
      <c r="UM19" s="318"/>
      <c r="UN19" s="318"/>
      <c r="UO19" s="318"/>
      <c r="UP19" s="318"/>
      <c r="UQ19" s="318"/>
      <c r="UR19" s="318"/>
      <c r="US19" s="318"/>
      <c r="UT19" s="318"/>
      <c r="UU19" s="318"/>
      <c r="UV19" s="318"/>
      <c r="UW19" s="318"/>
      <c r="UX19" s="318"/>
      <c r="UY19" s="318"/>
      <c r="UZ19" s="318"/>
      <c r="VA19" s="318"/>
      <c r="VB19" s="318"/>
      <c r="VC19" s="318"/>
      <c r="VD19" s="318"/>
      <c r="VE19" s="318"/>
      <c r="VF19" s="318"/>
      <c r="VG19" s="318"/>
      <c r="VH19" s="318"/>
      <c r="VI19" s="318"/>
      <c r="VJ19" s="318"/>
      <c r="VK19" s="318"/>
      <c r="VL19" s="318"/>
      <c r="VM19" s="318"/>
      <c r="VN19" s="318"/>
      <c r="VO19" s="318"/>
      <c r="VP19" s="318"/>
      <c r="VQ19" s="318"/>
      <c r="VR19" s="318"/>
      <c r="VS19" s="318"/>
      <c r="VT19" s="318"/>
      <c r="VU19" s="318"/>
      <c r="VV19" s="318"/>
      <c r="VW19" s="318"/>
      <c r="VX19" s="318"/>
      <c r="VY19" s="318"/>
      <c r="VZ19" s="318"/>
      <c r="WA19" s="318"/>
      <c r="WB19" s="318"/>
      <c r="WC19" s="318"/>
      <c r="WD19" s="318"/>
      <c r="WE19" s="318"/>
      <c r="WF19" s="318"/>
      <c r="WG19" s="318"/>
      <c r="WH19" s="318"/>
      <c r="WI19" s="318"/>
      <c r="WJ19" s="318"/>
      <c r="WK19" s="318"/>
      <c r="WL19" s="318"/>
      <c r="WM19" s="318"/>
      <c r="WN19" s="318"/>
      <c r="WO19" s="318"/>
      <c r="WP19" s="318"/>
      <c r="WQ19" s="318"/>
      <c r="WR19" s="318"/>
      <c r="WS19" s="318"/>
      <c r="WT19" s="318"/>
      <c r="WU19" s="318"/>
      <c r="WV19" s="318"/>
      <c r="WW19" s="318"/>
      <c r="WX19" s="318"/>
      <c r="WY19" s="318"/>
      <c r="WZ19" s="318"/>
      <c r="XA19" s="318"/>
      <c r="XB19" s="318"/>
      <c r="XC19" s="318"/>
      <c r="XD19" s="318"/>
      <c r="XE19" s="318"/>
      <c r="XF19" s="318"/>
      <c r="XG19" s="318"/>
      <c r="XH19" s="318"/>
      <c r="XI19" s="318"/>
      <c r="XJ19" s="318"/>
      <c r="XK19" s="318"/>
      <c r="XL19" s="318"/>
      <c r="XM19" s="318"/>
      <c r="XN19" s="318"/>
      <c r="XO19" s="318"/>
      <c r="XP19" s="318"/>
      <c r="XQ19" s="318"/>
      <c r="XR19" s="318"/>
      <c r="XS19" s="318"/>
      <c r="XT19" s="318"/>
      <c r="XU19" s="318"/>
      <c r="XV19" s="318"/>
      <c r="XW19" s="318"/>
      <c r="XX19" s="318"/>
      <c r="XY19" s="318"/>
      <c r="XZ19" s="318"/>
      <c r="YA19" s="318"/>
      <c r="YB19" s="318"/>
      <c r="YC19" s="318"/>
      <c r="YD19" s="318"/>
      <c r="YE19" s="318"/>
      <c r="YF19" s="318"/>
      <c r="YG19" s="318"/>
      <c r="YH19" s="318"/>
      <c r="YI19" s="318"/>
      <c r="YJ19" s="318"/>
      <c r="YK19" s="318"/>
      <c r="YL19" s="318"/>
      <c r="YM19" s="318"/>
      <c r="YN19" s="318"/>
      <c r="YO19" s="318"/>
      <c r="YP19" s="318"/>
      <c r="YQ19" s="318"/>
      <c r="YR19" s="318"/>
      <c r="YS19" s="318"/>
      <c r="YT19" s="318"/>
      <c r="YU19" s="318"/>
      <c r="YV19" s="318"/>
      <c r="YW19" s="318"/>
      <c r="YX19" s="318"/>
      <c r="YY19" s="318"/>
      <c r="YZ19" s="318"/>
      <c r="ZA19" s="318"/>
      <c r="ZB19" s="318"/>
      <c r="ZC19" s="318"/>
      <c r="ZD19" s="318"/>
      <c r="ZE19" s="318"/>
      <c r="ZF19" s="318"/>
      <c r="ZG19" s="318"/>
      <c r="ZH19" s="318"/>
      <c r="ZI19" s="318"/>
      <c r="ZJ19" s="318"/>
      <c r="ZK19" s="318"/>
      <c r="ZL19" s="318"/>
      <c r="ZM19" s="318"/>
      <c r="ZN19" s="318"/>
      <c r="ZO19" s="318"/>
      <c r="ZP19" s="318"/>
      <c r="ZQ19" s="318"/>
      <c r="ZR19" s="318"/>
      <c r="ZS19" s="318"/>
      <c r="ZT19" s="318"/>
      <c r="ZU19" s="318"/>
      <c r="ZV19" s="318"/>
      <c r="ZW19" s="318"/>
      <c r="ZX19" s="318"/>
      <c r="ZY19" s="318"/>
      <c r="ZZ19" s="318"/>
      <c r="AAA19" s="318"/>
      <c r="AAB19" s="318"/>
      <c r="AAC19" s="318"/>
      <c r="AAD19" s="318"/>
      <c r="AAE19" s="318"/>
      <c r="AAF19" s="318"/>
      <c r="AAG19" s="318"/>
      <c r="AAH19" s="318"/>
      <c r="AAI19" s="318"/>
      <c r="AAJ19" s="318"/>
      <c r="AAK19" s="318"/>
      <c r="AAL19" s="318"/>
      <c r="AAM19" s="318"/>
      <c r="AAN19" s="318"/>
      <c r="AAO19" s="318"/>
      <c r="AAP19" s="318"/>
      <c r="AAQ19" s="318"/>
      <c r="AAR19" s="318"/>
      <c r="AAS19" s="318"/>
      <c r="AAT19" s="318"/>
      <c r="AAU19" s="318"/>
      <c r="AAV19" s="318"/>
      <c r="AAW19" s="318"/>
      <c r="AAX19" s="318"/>
      <c r="AAY19" s="318"/>
      <c r="AAZ19" s="318"/>
      <c r="ABA19" s="318"/>
      <c r="ABB19" s="318"/>
      <c r="ABC19" s="318"/>
      <c r="ABD19" s="318"/>
      <c r="ABE19" s="318"/>
      <c r="ABF19" s="318"/>
      <c r="ABG19" s="318"/>
      <c r="ABH19" s="318"/>
      <c r="ABI19" s="318"/>
      <c r="ABJ19" s="318"/>
      <c r="ABK19" s="318"/>
      <c r="ABL19" s="318"/>
      <c r="ABM19" s="318"/>
      <c r="ABN19" s="318"/>
      <c r="ABO19" s="318"/>
      <c r="ABP19" s="318"/>
      <c r="ABQ19" s="318"/>
      <c r="ABR19" s="318"/>
      <c r="ABS19" s="318"/>
      <c r="ABT19" s="318"/>
      <c r="ABU19" s="318"/>
      <c r="ABV19" s="318"/>
      <c r="ABW19" s="318"/>
      <c r="ABX19" s="318"/>
      <c r="ABY19" s="318"/>
      <c r="ABZ19" s="318"/>
      <c r="ACA19" s="318"/>
      <c r="ACB19" s="318"/>
      <c r="ACC19" s="318"/>
      <c r="ACD19" s="318"/>
      <c r="ACE19" s="318"/>
      <c r="ACF19" s="318"/>
      <c r="ACG19" s="318"/>
      <c r="ACH19" s="318"/>
      <c r="ACI19" s="318"/>
      <c r="ACJ19" s="318"/>
      <c r="ACK19" s="318"/>
      <c r="ACL19" s="318"/>
      <c r="ACM19" s="318"/>
      <c r="ACN19" s="318"/>
      <c r="ACO19" s="318"/>
      <c r="ACP19" s="318"/>
      <c r="ACQ19" s="318"/>
      <c r="ACR19" s="318"/>
      <c r="ACS19" s="318"/>
      <c r="ACT19" s="318"/>
      <c r="ACU19" s="318"/>
      <c r="ACV19" s="318"/>
      <c r="ACW19" s="318"/>
      <c r="ACX19" s="318"/>
      <c r="ACY19" s="318"/>
      <c r="ACZ19" s="318"/>
      <c r="ADA19" s="318"/>
      <c r="ADB19" s="318"/>
      <c r="ADC19" s="318"/>
      <c r="ADD19" s="318"/>
      <c r="ADE19" s="318"/>
      <c r="ADF19" s="318"/>
      <c r="ADG19" s="318"/>
      <c r="ADH19" s="318"/>
      <c r="ADI19" s="318"/>
      <c r="ADJ19" s="318"/>
      <c r="ADK19" s="318"/>
      <c r="ADL19" s="318"/>
      <c r="ADM19" s="318"/>
      <c r="ADN19" s="318"/>
      <c r="ADO19" s="318"/>
      <c r="ADP19" s="318"/>
      <c r="ADQ19" s="318"/>
      <c r="ADR19" s="318"/>
      <c r="ADS19" s="318"/>
      <c r="ADT19" s="318"/>
      <c r="ADU19" s="318"/>
      <c r="ADV19" s="318"/>
      <c r="ADW19" s="318"/>
      <c r="ADX19" s="318"/>
      <c r="ADY19" s="318"/>
      <c r="ADZ19" s="318"/>
      <c r="AEA19" s="318"/>
      <c r="AEB19" s="318"/>
      <c r="AEC19" s="318"/>
      <c r="AED19" s="318"/>
      <c r="AEE19" s="318"/>
      <c r="AEF19" s="318"/>
      <c r="AEG19" s="318"/>
      <c r="AEH19" s="318"/>
      <c r="AEI19" s="318"/>
      <c r="AEJ19" s="318"/>
      <c r="AEK19" s="318"/>
      <c r="AEL19" s="318"/>
      <c r="AEM19" s="318"/>
      <c r="AEN19" s="318"/>
      <c r="AEO19" s="318"/>
      <c r="AEP19" s="318"/>
      <c r="AEQ19" s="318"/>
      <c r="AER19" s="318"/>
      <c r="AES19" s="318"/>
      <c r="AET19" s="318"/>
      <c r="AEU19" s="318"/>
      <c r="AEV19" s="318"/>
      <c r="AEW19" s="318"/>
      <c r="AEX19" s="318"/>
      <c r="AEY19" s="318"/>
      <c r="AEZ19" s="318"/>
      <c r="AFA19" s="318"/>
      <c r="AFB19" s="318"/>
      <c r="AFC19" s="318"/>
      <c r="AFD19" s="318"/>
      <c r="AFE19" s="318"/>
      <c r="AFF19" s="318"/>
      <c r="AFG19" s="318"/>
      <c r="AFH19" s="318"/>
      <c r="AFI19" s="318"/>
      <c r="AFJ19" s="318"/>
      <c r="AFK19" s="318"/>
      <c r="AFL19" s="318"/>
      <c r="AFM19" s="318"/>
      <c r="AFN19" s="318"/>
      <c r="AFO19" s="318"/>
      <c r="AFP19" s="318"/>
      <c r="AFQ19" s="318"/>
      <c r="AFR19" s="318"/>
      <c r="AFS19" s="318"/>
      <c r="AFT19" s="318"/>
      <c r="AFU19" s="318"/>
      <c r="AFV19" s="318"/>
      <c r="AFW19" s="318"/>
      <c r="AFX19" s="318"/>
      <c r="AFY19" s="318"/>
      <c r="AFZ19" s="318"/>
      <c r="AGA19" s="318"/>
      <c r="AGB19" s="318"/>
      <c r="AGC19" s="318"/>
      <c r="AGD19" s="318"/>
      <c r="AGE19" s="318"/>
      <c r="AGF19" s="318"/>
      <c r="AGG19" s="318"/>
      <c r="AGH19" s="318"/>
      <c r="AGI19" s="318"/>
      <c r="AGJ19" s="318"/>
      <c r="AGK19" s="318"/>
      <c r="AGL19" s="318"/>
      <c r="AGM19" s="318"/>
      <c r="AGN19" s="318"/>
      <c r="AGO19" s="318"/>
      <c r="AGP19" s="318"/>
      <c r="AGQ19" s="318"/>
      <c r="AGR19" s="318"/>
      <c r="AGS19" s="318"/>
      <c r="AGT19" s="318"/>
      <c r="AGU19" s="318"/>
      <c r="AGV19" s="318"/>
      <c r="AGW19" s="318"/>
      <c r="AGX19" s="318"/>
      <c r="AGY19" s="318"/>
      <c r="AGZ19" s="318"/>
      <c r="AHA19" s="318"/>
      <c r="AHB19" s="318"/>
      <c r="AHC19" s="318"/>
      <c r="AHD19" s="318"/>
      <c r="AHE19" s="318"/>
      <c r="AHF19" s="318"/>
      <c r="AHG19" s="318"/>
      <c r="AHH19" s="318"/>
      <c r="AHI19" s="318"/>
      <c r="AHJ19" s="318"/>
      <c r="AHK19" s="318"/>
      <c r="AHL19" s="318"/>
      <c r="AHM19" s="318"/>
      <c r="AHN19" s="318"/>
      <c r="AHO19" s="318"/>
      <c r="AHP19" s="318"/>
      <c r="AHQ19" s="318"/>
      <c r="AHR19" s="318"/>
      <c r="AHS19" s="318"/>
      <c r="AHT19" s="318"/>
      <c r="AHU19" s="318"/>
      <c r="AHV19" s="318"/>
      <c r="AHW19" s="318"/>
      <c r="AHX19" s="318"/>
      <c r="AHY19" s="318"/>
      <c r="AHZ19" s="318"/>
      <c r="AIA19" s="318"/>
      <c r="AIB19" s="318"/>
      <c r="AIC19" s="318"/>
      <c r="AID19" s="318"/>
      <c r="AIE19" s="318"/>
      <c r="AIF19" s="318"/>
      <c r="AIG19" s="318"/>
      <c r="AIH19" s="318"/>
      <c r="AII19" s="318"/>
      <c r="AIJ19" s="318"/>
      <c r="AIK19" s="318"/>
      <c r="AIL19" s="318"/>
      <c r="AIM19" s="318"/>
      <c r="AIN19" s="318"/>
      <c r="AIO19" s="318"/>
      <c r="AIP19" s="318"/>
      <c r="AIQ19" s="318"/>
      <c r="AIR19" s="318"/>
      <c r="AIS19" s="318"/>
      <c r="AIT19" s="318"/>
      <c r="AIU19" s="318"/>
      <c r="AIV19" s="318"/>
      <c r="AIW19" s="318"/>
      <c r="AIX19" s="318"/>
      <c r="AIY19" s="318"/>
      <c r="AIZ19" s="318"/>
      <c r="AJA19" s="318"/>
      <c r="AJB19" s="318"/>
      <c r="AJC19" s="318"/>
      <c r="AJD19" s="318"/>
      <c r="AJE19" s="318"/>
      <c r="AJF19" s="318"/>
      <c r="AJG19" s="318"/>
      <c r="AJH19" s="318"/>
      <c r="AJI19" s="318"/>
      <c r="AJJ19" s="318"/>
      <c r="AJK19" s="318"/>
      <c r="AJL19" s="318"/>
      <c r="AJM19" s="318"/>
      <c r="AJN19" s="318"/>
      <c r="AJO19" s="318"/>
      <c r="AJP19" s="318"/>
      <c r="AJQ19" s="318"/>
      <c r="AJR19" s="318"/>
      <c r="AJS19" s="318"/>
      <c r="AJT19" s="318"/>
      <c r="AJU19" s="318"/>
      <c r="AJV19" s="318"/>
      <c r="AJW19" s="318"/>
      <c r="AJX19" s="318"/>
      <c r="AJY19" s="318"/>
      <c r="AJZ19" s="318"/>
      <c r="AKA19" s="318"/>
      <c r="AKB19" s="318"/>
      <c r="AKC19" s="318"/>
      <c r="AKD19" s="318"/>
      <c r="AKE19" s="318"/>
      <c r="AKF19" s="318"/>
      <c r="AKG19" s="318"/>
      <c r="AKH19" s="318"/>
      <c r="AKI19" s="318"/>
      <c r="AKJ19" s="318"/>
      <c r="AKK19" s="318"/>
      <c r="AKL19" s="318"/>
      <c r="AKM19" s="318"/>
      <c r="AKN19" s="318"/>
      <c r="AKO19" s="318"/>
      <c r="AKP19" s="318"/>
      <c r="AKQ19" s="318"/>
      <c r="AKR19" s="318"/>
      <c r="AKS19" s="318"/>
      <c r="AKT19" s="318"/>
      <c r="AKU19" s="318"/>
      <c r="AKV19" s="318"/>
      <c r="AKW19" s="318"/>
      <c r="AKX19" s="318"/>
      <c r="AKY19" s="318"/>
      <c r="AKZ19" s="318"/>
      <c r="ALA19" s="318"/>
      <c r="ALB19" s="318"/>
      <c r="ALC19" s="318"/>
      <c r="ALD19" s="318"/>
      <c r="ALE19" s="318"/>
      <c r="ALF19" s="318"/>
      <c r="ALG19" s="318"/>
      <c r="ALH19" s="318"/>
      <c r="ALI19" s="318"/>
      <c r="ALJ19" s="318"/>
      <c r="ALK19" s="318"/>
      <c r="ALL19" s="318"/>
      <c r="ALM19" s="318"/>
      <c r="ALN19" s="318"/>
      <c r="ALO19" s="318"/>
      <c r="ALP19" s="318"/>
      <c r="ALQ19" s="318"/>
      <c r="ALR19" s="318"/>
      <c r="ALS19" s="318"/>
      <c r="ALT19" s="318"/>
      <c r="ALU19" s="318"/>
      <c r="ALV19" s="318"/>
      <c r="ALW19" s="318"/>
      <c r="ALX19" s="318"/>
      <c r="ALY19" s="318"/>
      <c r="ALZ19" s="318"/>
      <c r="AMA19" s="318"/>
      <c r="AMB19" s="318"/>
      <c r="AMC19" s="318"/>
      <c r="AMD19" s="318"/>
      <c r="AME19" s="318"/>
      <c r="AMF19" s="318"/>
      <c r="AMG19" s="318"/>
      <c r="AMH19" s="318"/>
      <c r="AMI19" s="318"/>
      <c r="AMJ19" s="318"/>
      <c r="AMK19" s="318"/>
      <c r="AML19" s="318"/>
      <c r="AMM19" s="318"/>
      <c r="AMN19" s="318"/>
      <c r="AMO19" s="318"/>
      <c r="AMP19" s="318"/>
      <c r="AMQ19" s="318"/>
      <c r="AMR19" s="318"/>
      <c r="AMS19" s="318"/>
      <c r="AMT19" s="318"/>
      <c r="AMU19" s="318"/>
      <c r="AMV19" s="318"/>
      <c r="AMW19" s="318"/>
      <c r="AMX19" s="318"/>
      <c r="AMY19" s="318"/>
      <c r="AMZ19" s="318"/>
      <c r="ANA19" s="318"/>
      <c r="ANB19" s="318"/>
      <c r="ANC19" s="318"/>
      <c r="AND19" s="318"/>
      <c r="ANE19" s="318"/>
      <c r="ANF19" s="318"/>
      <c r="ANG19" s="318"/>
      <c r="ANH19" s="318"/>
      <c r="ANI19" s="318"/>
      <c r="ANJ19" s="318"/>
      <c r="ANK19" s="318"/>
      <c r="ANL19" s="318"/>
      <c r="ANM19" s="318"/>
      <c r="ANN19" s="318"/>
      <c r="ANO19" s="318"/>
      <c r="ANP19" s="318"/>
      <c r="ANQ19" s="318"/>
      <c r="ANR19" s="318"/>
      <c r="ANS19" s="318"/>
      <c r="ANT19" s="318"/>
      <c r="ANU19" s="318"/>
      <c r="ANV19" s="318"/>
      <c r="ANW19" s="318"/>
      <c r="ANX19" s="318"/>
      <c r="ANY19" s="318"/>
      <c r="ANZ19" s="318"/>
      <c r="AOA19" s="318"/>
      <c r="AOB19" s="318"/>
      <c r="AOC19" s="318"/>
      <c r="AOD19" s="318"/>
      <c r="AOE19" s="318"/>
      <c r="AOF19" s="318"/>
      <c r="AOG19" s="318"/>
      <c r="AOH19" s="318"/>
      <c r="AOI19" s="318"/>
      <c r="AOJ19" s="318"/>
      <c r="AOK19" s="318"/>
      <c r="AOL19" s="318"/>
      <c r="AOM19" s="318"/>
      <c r="AON19" s="318"/>
      <c r="AOO19" s="318"/>
      <c r="AOP19" s="318"/>
      <c r="AOQ19" s="318"/>
      <c r="AOR19" s="318"/>
      <c r="AOS19" s="318"/>
      <c r="AOT19" s="318"/>
      <c r="AOU19" s="318"/>
      <c r="AOV19" s="318"/>
      <c r="AOW19" s="318"/>
      <c r="AOX19" s="318"/>
      <c r="AOY19" s="318"/>
      <c r="AOZ19" s="318"/>
      <c r="APA19" s="318"/>
      <c r="APB19" s="318"/>
      <c r="APC19" s="318"/>
      <c r="APD19" s="318"/>
      <c r="APE19" s="318"/>
      <c r="APF19" s="318"/>
      <c r="APG19" s="318"/>
      <c r="APH19" s="318"/>
      <c r="API19" s="318"/>
      <c r="APJ19" s="318"/>
      <c r="APK19" s="318"/>
      <c r="APL19" s="318"/>
      <c r="APM19" s="318"/>
      <c r="APN19" s="318"/>
      <c r="APO19" s="318"/>
      <c r="APP19" s="318"/>
      <c r="APQ19" s="318"/>
      <c r="APR19" s="318"/>
      <c r="APS19" s="318"/>
      <c r="APT19" s="318"/>
      <c r="APU19" s="318"/>
      <c r="APV19" s="318"/>
      <c r="APW19" s="318"/>
      <c r="APX19" s="318"/>
      <c r="APY19" s="318"/>
      <c r="APZ19" s="318"/>
      <c r="AQA19" s="318"/>
      <c r="AQB19" s="318"/>
      <c r="AQC19" s="318"/>
      <c r="AQD19" s="318"/>
      <c r="AQE19" s="318"/>
      <c r="AQF19" s="318"/>
      <c r="AQG19" s="318"/>
      <c r="AQH19" s="318"/>
      <c r="AQI19" s="318"/>
      <c r="AQJ19" s="318"/>
      <c r="AQK19" s="318"/>
      <c r="AQL19" s="318"/>
      <c r="AQM19" s="318"/>
      <c r="AQN19" s="318"/>
      <c r="AQO19" s="318"/>
      <c r="AQP19" s="318"/>
      <c r="AQQ19" s="318"/>
      <c r="AQR19" s="318"/>
      <c r="AQS19" s="318"/>
      <c r="AQT19" s="318"/>
      <c r="AQU19" s="318"/>
      <c r="AQV19" s="318"/>
      <c r="AQW19" s="318"/>
      <c r="AQX19" s="318"/>
      <c r="AQY19" s="318"/>
      <c r="AQZ19" s="318"/>
      <c r="ARA19" s="318"/>
      <c r="ARB19" s="318"/>
      <c r="ARC19" s="318"/>
      <c r="ARD19" s="318"/>
      <c r="ARE19" s="318"/>
      <c r="ARF19" s="318"/>
      <c r="ARG19" s="318"/>
      <c r="ARH19" s="318"/>
      <c r="ARI19" s="318"/>
      <c r="ARJ19" s="318"/>
      <c r="ARK19" s="318"/>
      <c r="ARL19" s="318"/>
      <c r="ARM19" s="318"/>
      <c r="ARN19" s="318"/>
      <c r="ARO19" s="318"/>
      <c r="ARP19" s="318"/>
      <c r="ARQ19" s="318"/>
      <c r="ARR19" s="318"/>
      <c r="ARS19" s="318"/>
      <c r="ART19" s="318"/>
      <c r="ARU19" s="318"/>
      <c r="ARV19" s="318"/>
      <c r="ARW19" s="318"/>
      <c r="ARX19" s="318"/>
      <c r="ARY19" s="318"/>
      <c r="ARZ19" s="318"/>
      <c r="ASA19" s="318"/>
      <c r="ASB19" s="318"/>
      <c r="ASC19" s="318"/>
      <c r="ASD19" s="318"/>
      <c r="ASE19" s="318"/>
      <c r="ASF19" s="318"/>
      <c r="ASG19" s="318"/>
      <c r="ASH19" s="318"/>
      <c r="ASI19" s="318"/>
      <c r="ASJ19" s="318"/>
      <c r="ASK19" s="318"/>
      <c r="ASL19" s="318"/>
      <c r="ASM19" s="318"/>
      <c r="ASN19" s="318"/>
      <c r="ASO19" s="318"/>
      <c r="ASP19" s="318"/>
      <c r="ASQ19" s="318"/>
      <c r="ASR19" s="318"/>
      <c r="ASS19" s="318"/>
      <c r="AST19" s="318"/>
      <c r="ASU19" s="318"/>
      <c r="ASV19" s="318"/>
      <c r="ASW19" s="318"/>
      <c r="ASX19" s="318"/>
      <c r="ASY19" s="318"/>
      <c r="ASZ19" s="318"/>
      <c r="ATA19" s="318"/>
      <c r="ATB19" s="318"/>
      <c r="ATC19" s="318"/>
      <c r="ATD19" s="318"/>
      <c r="ATE19" s="318"/>
      <c r="ATF19" s="318"/>
      <c r="ATG19" s="318"/>
      <c r="ATH19" s="318"/>
      <c r="ATI19" s="318"/>
      <c r="ATJ19" s="318"/>
      <c r="ATK19" s="318"/>
      <c r="ATL19" s="318"/>
      <c r="ATM19" s="318"/>
      <c r="ATN19" s="318"/>
      <c r="ATO19" s="318"/>
      <c r="ATP19" s="318"/>
      <c r="ATQ19" s="318"/>
      <c r="ATR19" s="318"/>
      <c r="ATS19" s="318"/>
      <c r="ATT19" s="318"/>
      <c r="ATU19" s="318"/>
      <c r="ATV19" s="318"/>
      <c r="ATW19" s="318"/>
      <c r="ATX19" s="318"/>
      <c r="ATY19" s="318"/>
      <c r="ATZ19" s="318"/>
      <c r="AUA19" s="318"/>
      <c r="AUB19" s="318"/>
      <c r="AUC19" s="318"/>
      <c r="AUD19" s="318"/>
      <c r="AUE19" s="318"/>
      <c r="AUF19" s="318"/>
      <c r="AUG19" s="318"/>
      <c r="AUH19" s="318"/>
      <c r="AUI19" s="318"/>
      <c r="AUJ19" s="318"/>
      <c r="AUK19" s="318"/>
      <c r="AUL19" s="318"/>
      <c r="AUM19" s="318"/>
      <c r="AUN19" s="318"/>
      <c r="AUO19" s="318"/>
      <c r="AUP19" s="318"/>
      <c r="AUQ19" s="318"/>
      <c r="AUR19" s="318"/>
      <c r="AUS19" s="318"/>
      <c r="AUT19" s="318"/>
      <c r="AUU19" s="318"/>
      <c r="AUV19" s="318"/>
      <c r="AUW19" s="318"/>
      <c r="AUX19" s="318"/>
      <c r="AUY19" s="318"/>
      <c r="AUZ19" s="318"/>
      <c r="AVA19" s="318"/>
      <c r="AVB19" s="318"/>
      <c r="AVC19" s="318"/>
      <c r="AVD19" s="318"/>
      <c r="AVE19" s="318"/>
      <c r="AVF19" s="318"/>
      <c r="AVG19" s="318"/>
      <c r="AVH19" s="318"/>
      <c r="AVI19" s="318"/>
      <c r="AVJ19" s="318"/>
      <c r="AVK19" s="318"/>
      <c r="AVL19" s="318"/>
      <c r="AVM19" s="318"/>
      <c r="AVN19" s="318"/>
      <c r="AVO19" s="318"/>
      <c r="AVP19" s="318"/>
      <c r="AVQ19" s="318"/>
      <c r="AVR19" s="318"/>
      <c r="AVS19" s="318"/>
      <c r="AVT19" s="318"/>
      <c r="AVU19" s="318"/>
      <c r="AVV19" s="318"/>
      <c r="AVW19" s="318"/>
      <c r="AVX19" s="318"/>
      <c r="AVY19" s="318"/>
      <c r="AVZ19" s="318"/>
      <c r="AWA19" s="318"/>
      <c r="AWB19" s="318"/>
      <c r="AWC19" s="318"/>
      <c r="AWD19" s="318"/>
      <c r="AWE19" s="318"/>
      <c r="AWF19" s="318"/>
      <c r="AWG19" s="318"/>
      <c r="AWH19" s="318"/>
      <c r="AWI19" s="318"/>
      <c r="AWJ19" s="318"/>
      <c r="AWK19" s="318"/>
      <c r="AWL19" s="318"/>
      <c r="AWM19" s="318"/>
      <c r="AWN19" s="318"/>
      <c r="AWO19" s="318"/>
      <c r="AWP19" s="318"/>
      <c r="AWQ19" s="318"/>
      <c r="AWR19" s="318"/>
      <c r="AWS19" s="318"/>
      <c r="AWT19" s="318"/>
      <c r="AWU19" s="318"/>
      <c r="AWV19" s="318"/>
      <c r="AWW19" s="318"/>
      <c r="AWX19" s="318"/>
      <c r="AWY19" s="318"/>
      <c r="AWZ19" s="318"/>
      <c r="AXA19" s="318"/>
      <c r="AXB19" s="318"/>
      <c r="AXC19" s="318"/>
      <c r="AXD19" s="318"/>
      <c r="AXE19" s="318"/>
      <c r="AXF19" s="318"/>
      <c r="AXG19" s="318"/>
      <c r="AXH19" s="318"/>
      <c r="AXI19" s="318"/>
      <c r="AXJ19" s="318"/>
      <c r="AXK19" s="318"/>
      <c r="AXL19" s="318"/>
      <c r="AXM19" s="318"/>
      <c r="AXN19" s="318"/>
      <c r="AXO19" s="318"/>
      <c r="AXP19" s="318"/>
      <c r="AXQ19" s="318"/>
      <c r="AXR19" s="318"/>
      <c r="AXS19" s="318"/>
      <c r="AXT19" s="318"/>
      <c r="AXU19" s="318"/>
      <c r="AXV19" s="318"/>
      <c r="AXW19" s="318"/>
      <c r="AXX19" s="318"/>
      <c r="AXY19" s="318"/>
      <c r="AXZ19" s="318"/>
      <c r="AYA19" s="318"/>
      <c r="AYB19" s="318"/>
      <c r="AYC19" s="318"/>
      <c r="AYD19" s="318"/>
      <c r="AYE19" s="318"/>
      <c r="AYF19" s="318"/>
      <c r="AYG19" s="318"/>
      <c r="AYH19" s="318"/>
      <c r="AYI19" s="318"/>
      <c r="AYJ19" s="318"/>
      <c r="AYK19" s="318"/>
      <c r="AYL19" s="318"/>
      <c r="AYM19" s="318"/>
      <c r="AYN19" s="318"/>
      <c r="AYO19" s="318"/>
      <c r="AYP19" s="318"/>
      <c r="AYQ19" s="318"/>
      <c r="AYR19" s="318"/>
      <c r="AYS19" s="318"/>
      <c r="AYT19" s="318"/>
      <c r="AYU19" s="318"/>
      <c r="AYV19" s="318"/>
      <c r="AYW19" s="318"/>
      <c r="AYX19" s="318"/>
      <c r="AYY19" s="318"/>
      <c r="AYZ19" s="318"/>
      <c r="AZA19" s="318"/>
      <c r="AZB19" s="318"/>
      <c r="AZC19" s="318"/>
      <c r="AZD19" s="318"/>
      <c r="AZE19" s="318"/>
      <c r="AZF19" s="318"/>
      <c r="AZG19" s="318"/>
      <c r="AZH19" s="318"/>
      <c r="AZI19" s="318"/>
      <c r="AZJ19" s="318"/>
      <c r="AZK19" s="318"/>
      <c r="AZL19" s="318"/>
      <c r="AZM19" s="318"/>
      <c r="AZN19" s="318"/>
      <c r="AZO19" s="318"/>
      <c r="AZP19" s="318"/>
      <c r="AZQ19" s="318"/>
      <c r="AZR19" s="318"/>
      <c r="AZS19" s="318"/>
      <c r="AZT19" s="318"/>
      <c r="AZU19" s="318"/>
      <c r="AZV19" s="318"/>
      <c r="AZW19" s="318"/>
      <c r="AZX19" s="318"/>
      <c r="AZY19" s="318"/>
      <c r="AZZ19" s="318"/>
      <c r="BAA19" s="318"/>
      <c r="BAB19" s="318"/>
      <c r="BAC19" s="318"/>
      <c r="BAD19" s="318"/>
      <c r="BAE19" s="318"/>
      <c r="BAF19" s="318"/>
      <c r="BAG19" s="318"/>
      <c r="BAH19" s="318"/>
      <c r="BAI19" s="318"/>
      <c r="BAJ19" s="318"/>
      <c r="BAK19" s="318"/>
      <c r="BAL19" s="318"/>
      <c r="BAM19" s="318"/>
      <c r="BAN19" s="318"/>
      <c r="BAO19" s="318"/>
      <c r="BAP19" s="318"/>
      <c r="BAQ19" s="318"/>
      <c r="BAR19" s="318"/>
      <c r="BAS19" s="318"/>
      <c r="BAT19" s="318"/>
      <c r="BAU19" s="318"/>
      <c r="BAV19" s="318"/>
      <c r="BAW19" s="318"/>
      <c r="BAX19" s="318"/>
      <c r="BAY19" s="318"/>
      <c r="BAZ19" s="318"/>
      <c r="BBA19" s="318"/>
      <c r="BBB19" s="318"/>
      <c r="BBC19" s="318"/>
      <c r="BBD19" s="318"/>
      <c r="BBE19" s="318"/>
      <c r="BBF19" s="318"/>
      <c r="BBG19" s="318"/>
      <c r="BBH19" s="318"/>
      <c r="BBI19" s="318"/>
      <c r="BBJ19" s="318"/>
      <c r="BBK19" s="318"/>
      <c r="BBL19" s="318"/>
      <c r="BBM19" s="318"/>
      <c r="BBN19" s="318"/>
      <c r="BBO19" s="318"/>
      <c r="BBP19" s="318"/>
      <c r="BBQ19" s="318"/>
      <c r="BBR19" s="318"/>
      <c r="BBS19" s="318"/>
      <c r="BBT19" s="318"/>
      <c r="BBU19" s="318"/>
      <c r="BBV19" s="318"/>
      <c r="BBW19" s="318"/>
      <c r="BBX19" s="318"/>
      <c r="BBY19" s="318"/>
      <c r="BBZ19" s="318"/>
      <c r="BCA19" s="318"/>
      <c r="BCB19" s="318"/>
      <c r="BCC19" s="318"/>
      <c r="BCD19" s="318"/>
      <c r="BCE19" s="318"/>
      <c r="BCF19" s="318"/>
      <c r="BCG19" s="318"/>
      <c r="BCH19" s="318"/>
      <c r="BCI19" s="318"/>
      <c r="BCJ19" s="318"/>
      <c r="BCK19" s="318"/>
      <c r="BCL19" s="318"/>
      <c r="BCM19" s="318"/>
      <c r="BCN19" s="318"/>
      <c r="BCO19" s="318"/>
      <c r="BCP19" s="318"/>
      <c r="BCQ19" s="318"/>
      <c r="BCR19" s="318"/>
      <c r="BCS19" s="318"/>
      <c r="BCT19" s="318"/>
      <c r="BCU19" s="318"/>
      <c r="BCV19" s="318"/>
      <c r="BCW19" s="318"/>
      <c r="BCX19" s="318"/>
      <c r="BCY19" s="318"/>
      <c r="BCZ19" s="318"/>
      <c r="BDA19" s="318"/>
      <c r="BDB19" s="318"/>
      <c r="BDC19" s="318"/>
      <c r="BDD19" s="318"/>
      <c r="BDE19" s="318"/>
      <c r="BDF19" s="318"/>
      <c r="BDG19" s="318"/>
      <c r="BDH19" s="318"/>
      <c r="BDI19" s="318"/>
      <c r="BDJ19" s="318"/>
      <c r="BDK19" s="318"/>
      <c r="BDL19" s="318"/>
      <c r="BDM19" s="318"/>
      <c r="BDN19" s="318"/>
      <c r="BDO19" s="318"/>
      <c r="BDP19" s="318"/>
      <c r="BDQ19" s="318"/>
      <c r="BDR19" s="318"/>
      <c r="BDS19" s="318"/>
      <c r="BDT19" s="318"/>
      <c r="BDU19" s="318"/>
      <c r="BDV19" s="318"/>
      <c r="BDW19" s="318"/>
      <c r="BDX19" s="318"/>
      <c r="BDY19" s="318"/>
      <c r="BDZ19" s="318"/>
      <c r="BEA19" s="318"/>
      <c r="BEB19" s="318"/>
      <c r="BEC19" s="318"/>
      <c r="BED19" s="318"/>
      <c r="BEE19" s="318"/>
      <c r="BEF19" s="318"/>
      <c r="BEG19" s="318"/>
      <c r="BEH19" s="318"/>
      <c r="BEI19" s="318"/>
      <c r="BEJ19" s="318"/>
      <c r="BEK19" s="318"/>
      <c r="BEL19" s="318"/>
      <c r="BEM19" s="318"/>
      <c r="BEN19" s="318"/>
      <c r="BEO19" s="318"/>
      <c r="BEP19" s="318"/>
      <c r="BEQ19" s="318"/>
      <c r="BER19" s="318"/>
      <c r="BES19" s="318"/>
      <c r="BET19" s="318"/>
      <c r="BEU19" s="318"/>
      <c r="BEV19" s="318"/>
      <c r="BEW19" s="318"/>
      <c r="BEX19" s="318"/>
      <c r="BEY19" s="318"/>
      <c r="BEZ19" s="318"/>
      <c r="BFA19" s="318"/>
      <c r="BFB19" s="318"/>
      <c r="BFC19" s="318"/>
      <c r="BFD19" s="318"/>
      <c r="BFE19" s="318"/>
      <c r="BFF19" s="318"/>
      <c r="BFG19" s="318"/>
      <c r="BFH19" s="318"/>
      <c r="BFI19" s="318"/>
      <c r="BFJ19" s="318"/>
      <c r="BFK19" s="318"/>
      <c r="BFL19" s="318"/>
      <c r="BFM19" s="318"/>
      <c r="BFN19" s="318"/>
      <c r="BFO19" s="318"/>
      <c r="BFP19" s="318"/>
      <c r="BFQ19" s="318"/>
      <c r="BFR19" s="318"/>
      <c r="BFS19" s="318"/>
      <c r="BFT19" s="318"/>
      <c r="BFU19" s="318"/>
      <c r="BFV19" s="318"/>
      <c r="BFW19" s="318"/>
      <c r="BFX19" s="318"/>
      <c r="BFY19" s="318"/>
      <c r="BFZ19" s="318"/>
      <c r="BGA19" s="318"/>
      <c r="BGB19" s="318"/>
      <c r="BGC19" s="318"/>
      <c r="BGD19" s="318"/>
      <c r="BGE19" s="318"/>
      <c r="BGF19" s="318"/>
      <c r="BGG19" s="318"/>
      <c r="BGH19" s="318"/>
      <c r="BGI19" s="318"/>
      <c r="BGJ19" s="318"/>
      <c r="BGK19" s="318"/>
      <c r="BGL19" s="318"/>
      <c r="BGM19" s="318"/>
      <c r="BGN19" s="318"/>
      <c r="BGO19" s="318"/>
      <c r="BGP19" s="318"/>
      <c r="BGQ19" s="318"/>
      <c r="BGR19" s="318"/>
      <c r="BGS19" s="318"/>
      <c r="BGT19" s="318"/>
      <c r="BGU19" s="318"/>
      <c r="BGV19" s="318"/>
      <c r="BGW19" s="318"/>
      <c r="BGX19" s="318"/>
      <c r="BGY19" s="318"/>
      <c r="BGZ19" s="318"/>
      <c r="BHA19" s="318"/>
      <c r="BHB19" s="318"/>
      <c r="BHC19" s="318"/>
      <c r="BHD19" s="318"/>
      <c r="BHE19" s="318"/>
      <c r="BHF19" s="318"/>
      <c r="BHG19" s="318"/>
      <c r="BHH19" s="318"/>
      <c r="BHI19" s="318"/>
      <c r="BHJ19" s="318"/>
      <c r="BHK19" s="318"/>
      <c r="BHL19" s="318"/>
      <c r="BHM19" s="318"/>
      <c r="BHN19" s="318"/>
      <c r="BHO19" s="318"/>
      <c r="BHP19" s="318"/>
      <c r="BHQ19" s="318"/>
      <c r="BHR19" s="318"/>
      <c r="BHS19" s="318"/>
      <c r="BHT19" s="318"/>
      <c r="BHU19" s="318"/>
      <c r="BHV19" s="318"/>
      <c r="BHW19" s="318"/>
      <c r="BHX19" s="318"/>
      <c r="BHY19" s="318"/>
      <c r="BHZ19" s="318"/>
      <c r="BIA19" s="318"/>
      <c r="BIB19" s="318"/>
      <c r="BIC19" s="318"/>
      <c r="BID19" s="318"/>
      <c r="BIE19" s="318"/>
      <c r="BIF19" s="318"/>
      <c r="BIG19" s="318"/>
      <c r="BIH19" s="318"/>
      <c r="BII19" s="318"/>
      <c r="BIJ19" s="318"/>
      <c r="BIK19" s="318"/>
      <c r="BIL19" s="318"/>
      <c r="BIM19" s="318"/>
      <c r="BIN19" s="318"/>
      <c r="BIO19" s="318"/>
      <c r="BIP19" s="318"/>
      <c r="BIQ19" s="318"/>
      <c r="BIR19" s="318"/>
      <c r="BIS19" s="318"/>
      <c r="BIT19" s="318"/>
      <c r="BIU19" s="318"/>
      <c r="BIV19" s="318"/>
      <c r="BIW19" s="318"/>
      <c r="BIX19" s="318"/>
      <c r="BIY19" s="318"/>
      <c r="BIZ19" s="318"/>
      <c r="BJA19" s="318"/>
      <c r="BJB19" s="318"/>
      <c r="BJC19" s="318"/>
      <c r="BJD19" s="318"/>
      <c r="BJE19" s="318"/>
      <c r="BJF19" s="318"/>
      <c r="BJG19" s="318"/>
      <c r="BJH19" s="318"/>
      <c r="BJI19" s="318"/>
      <c r="BJJ19" s="318"/>
      <c r="BJK19" s="318"/>
      <c r="BJL19" s="318"/>
      <c r="BJM19" s="318"/>
      <c r="BJN19" s="318"/>
      <c r="BJO19" s="318"/>
      <c r="BJP19" s="318"/>
      <c r="BJQ19" s="318"/>
      <c r="BJR19" s="318"/>
      <c r="BJS19" s="318"/>
      <c r="BJT19" s="318"/>
      <c r="BJU19" s="318"/>
      <c r="BJV19" s="318"/>
      <c r="BJW19" s="318"/>
      <c r="BJX19" s="318"/>
      <c r="BJY19" s="318"/>
      <c r="BJZ19" s="318"/>
      <c r="BKA19" s="318"/>
      <c r="BKB19" s="318"/>
      <c r="BKC19" s="318"/>
      <c r="BKD19" s="318"/>
      <c r="BKE19" s="318"/>
      <c r="BKF19" s="318"/>
      <c r="BKG19" s="318"/>
      <c r="BKH19" s="318"/>
      <c r="BKI19" s="318"/>
      <c r="BKJ19" s="318"/>
      <c r="BKK19" s="318"/>
      <c r="BKL19" s="318"/>
      <c r="BKM19" s="318"/>
      <c r="BKN19" s="318"/>
      <c r="BKO19" s="318"/>
      <c r="BKP19" s="318"/>
      <c r="BKQ19" s="318"/>
      <c r="BKR19" s="318"/>
      <c r="BKS19" s="318"/>
      <c r="BKT19" s="318"/>
      <c r="BKU19" s="318"/>
      <c r="BKV19" s="318"/>
      <c r="BKW19" s="318"/>
      <c r="BKX19" s="318"/>
      <c r="BKY19" s="318"/>
      <c r="BKZ19" s="318"/>
      <c r="BLA19" s="318"/>
      <c r="BLB19" s="318"/>
      <c r="BLC19" s="318"/>
      <c r="BLD19" s="318"/>
      <c r="BLE19" s="318"/>
      <c r="BLF19" s="318"/>
      <c r="BLG19" s="318"/>
      <c r="BLH19" s="318"/>
      <c r="BLI19" s="318"/>
      <c r="BLJ19" s="318"/>
      <c r="BLK19" s="318"/>
      <c r="BLL19" s="318"/>
      <c r="BLM19" s="318"/>
      <c r="BLN19" s="318"/>
      <c r="BLO19" s="318"/>
      <c r="BLP19" s="318"/>
      <c r="BLQ19" s="318"/>
      <c r="BLR19" s="318"/>
      <c r="BLS19" s="318"/>
      <c r="BLT19" s="318"/>
      <c r="BLU19" s="318"/>
      <c r="BLV19" s="318"/>
      <c r="BLW19" s="318"/>
      <c r="BLX19" s="318"/>
      <c r="BLY19" s="318"/>
      <c r="BLZ19" s="318"/>
      <c r="BMA19" s="318"/>
      <c r="BMB19" s="318"/>
      <c r="BMC19" s="318"/>
      <c r="BMD19" s="318"/>
      <c r="BME19" s="318"/>
      <c r="BMF19" s="318"/>
      <c r="BMG19" s="318"/>
      <c r="BMH19" s="318"/>
      <c r="BMI19" s="318"/>
      <c r="BMJ19" s="318"/>
      <c r="BMK19" s="318"/>
      <c r="BML19" s="318"/>
      <c r="BMM19" s="318"/>
      <c r="BMN19" s="318"/>
      <c r="BMO19" s="318"/>
      <c r="BMP19" s="318"/>
      <c r="BMQ19" s="318"/>
      <c r="BMR19" s="318"/>
      <c r="BMS19" s="318"/>
      <c r="BMT19" s="318"/>
      <c r="BMU19" s="318"/>
      <c r="BMV19" s="318"/>
      <c r="BMW19" s="318"/>
      <c r="BMX19" s="318"/>
      <c r="BMY19" s="318"/>
      <c r="BMZ19" s="318"/>
      <c r="BNA19" s="318"/>
      <c r="BNB19" s="318"/>
      <c r="BNC19" s="318"/>
      <c r="BND19" s="318"/>
      <c r="BNE19" s="318"/>
      <c r="BNF19" s="318"/>
      <c r="BNG19" s="318"/>
      <c r="BNH19" s="318"/>
      <c r="BNI19" s="318"/>
      <c r="BNJ19" s="318"/>
      <c r="BNK19" s="318"/>
      <c r="BNL19" s="318"/>
      <c r="BNM19" s="318"/>
      <c r="BNN19" s="318"/>
      <c r="BNO19" s="318"/>
      <c r="BNP19" s="318"/>
      <c r="BNQ19" s="318"/>
      <c r="BNR19" s="318"/>
      <c r="BNS19" s="318"/>
      <c r="BNT19" s="318"/>
      <c r="BNU19" s="318"/>
      <c r="BNV19" s="318"/>
      <c r="BNW19" s="318"/>
      <c r="BNX19" s="318"/>
      <c r="BNY19" s="318"/>
      <c r="BNZ19" s="318"/>
      <c r="BOA19" s="318"/>
      <c r="BOB19" s="318"/>
      <c r="BOC19" s="318"/>
      <c r="BOD19" s="318"/>
      <c r="BOE19" s="318"/>
      <c r="BOF19" s="318"/>
      <c r="BOG19" s="318"/>
      <c r="BOH19" s="318"/>
      <c r="BOI19" s="318"/>
      <c r="BOJ19" s="318"/>
      <c r="BOK19" s="318"/>
      <c r="BOL19" s="318"/>
      <c r="BOM19" s="318"/>
      <c r="BON19" s="318"/>
      <c r="BOO19" s="318"/>
      <c r="BOP19" s="318"/>
      <c r="BOQ19" s="318"/>
      <c r="BOR19" s="318"/>
      <c r="BOS19" s="318"/>
      <c r="BOT19" s="318"/>
      <c r="BOU19" s="318"/>
      <c r="BOV19" s="318"/>
      <c r="BOW19" s="318"/>
      <c r="BOX19" s="318"/>
      <c r="BOY19" s="318"/>
      <c r="BOZ19" s="318"/>
      <c r="BPA19" s="318"/>
      <c r="BPB19" s="318"/>
      <c r="BPC19" s="318"/>
      <c r="BPD19" s="318"/>
      <c r="BPE19" s="318"/>
      <c r="BPF19" s="318"/>
      <c r="BPG19" s="318"/>
      <c r="BPH19" s="318"/>
      <c r="BPI19" s="318"/>
      <c r="BPJ19" s="318"/>
      <c r="BPK19" s="318"/>
      <c r="BPL19" s="318"/>
      <c r="BPM19" s="318"/>
      <c r="BPN19" s="318"/>
      <c r="BPO19" s="318"/>
      <c r="BPP19" s="318"/>
      <c r="BPQ19" s="318"/>
      <c r="BPR19" s="318"/>
      <c r="BPS19" s="318"/>
      <c r="BPT19" s="318"/>
      <c r="BPU19" s="318"/>
      <c r="BPV19" s="318"/>
      <c r="BPW19" s="318"/>
      <c r="BPX19" s="318"/>
      <c r="BPY19" s="318"/>
      <c r="BPZ19" s="318"/>
      <c r="BQA19" s="318"/>
      <c r="BQB19" s="318"/>
      <c r="BQC19" s="318"/>
      <c r="BQD19" s="318"/>
      <c r="BQE19" s="318"/>
      <c r="BQF19" s="318"/>
      <c r="BQG19" s="318"/>
      <c r="BQH19" s="318"/>
      <c r="BQI19" s="318"/>
      <c r="BQJ19" s="318"/>
      <c r="BQK19" s="318"/>
      <c r="BQL19" s="318"/>
      <c r="BQM19" s="318"/>
      <c r="BQN19" s="318"/>
      <c r="BQO19" s="318"/>
      <c r="BQP19" s="318"/>
      <c r="BQQ19" s="318"/>
      <c r="BQR19" s="318"/>
      <c r="BQS19" s="318"/>
      <c r="BQT19" s="318"/>
      <c r="BQU19" s="318"/>
      <c r="BQV19" s="318"/>
      <c r="BQW19" s="318"/>
      <c r="BQX19" s="318"/>
      <c r="BQY19" s="318"/>
      <c r="BQZ19" s="318"/>
      <c r="BRA19" s="318"/>
      <c r="BRB19" s="318"/>
      <c r="BRC19" s="318"/>
      <c r="BRD19" s="318"/>
      <c r="BRE19" s="318"/>
      <c r="BRF19" s="318"/>
      <c r="BRG19" s="318"/>
      <c r="BRH19" s="318"/>
      <c r="BRI19" s="318"/>
      <c r="BRJ19" s="318"/>
      <c r="BRK19" s="318"/>
      <c r="BRL19" s="318"/>
      <c r="BRM19" s="318"/>
      <c r="BRN19" s="318"/>
      <c r="BRO19" s="318"/>
      <c r="BRP19" s="318"/>
      <c r="BRQ19" s="318"/>
      <c r="BRR19" s="318"/>
      <c r="BRS19" s="318"/>
      <c r="BRT19" s="318"/>
      <c r="BRU19" s="318"/>
      <c r="BRV19" s="318"/>
      <c r="BRW19" s="318"/>
      <c r="BRX19" s="318"/>
      <c r="BRY19" s="318"/>
      <c r="BRZ19" s="318"/>
      <c r="BSA19" s="318"/>
      <c r="BSB19" s="318"/>
      <c r="BSC19" s="318"/>
      <c r="BSD19" s="318"/>
      <c r="BSE19" s="318"/>
      <c r="BSF19" s="318"/>
      <c r="BSG19" s="318"/>
      <c r="BSH19" s="318"/>
      <c r="BSI19" s="318"/>
      <c r="BSJ19" s="318"/>
      <c r="BSK19" s="318"/>
      <c r="BSL19" s="318"/>
      <c r="BSM19" s="318"/>
      <c r="BSN19" s="318"/>
      <c r="BSO19" s="318"/>
      <c r="BSP19" s="318"/>
      <c r="BSQ19" s="318"/>
      <c r="BSR19" s="318"/>
      <c r="BSS19" s="318"/>
      <c r="BST19" s="318"/>
      <c r="BSU19" s="318"/>
      <c r="BSV19" s="318"/>
      <c r="BSW19" s="318"/>
      <c r="BSX19" s="318"/>
      <c r="BSY19" s="318"/>
      <c r="BSZ19" s="318"/>
      <c r="BTA19" s="318"/>
      <c r="BTB19" s="318"/>
      <c r="BTC19" s="318"/>
      <c r="BTD19" s="318"/>
      <c r="BTE19" s="318"/>
      <c r="BTF19" s="318"/>
      <c r="BTG19" s="318"/>
      <c r="BTH19" s="318"/>
      <c r="BTI19" s="318"/>
      <c r="BTJ19" s="318"/>
      <c r="BTK19" s="318"/>
      <c r="BTL19" s="318"/>
      <c r="BTM19" s="318"/>
      <c r="BTN19" s="318"/>
      <c r="BTO19" s="318"/>
      <c r="BTP19" s="318"/>
      <c r="BTQ19" s="318"/>
      <c r="BTR19" s="318"/>
      <c r="BTS19" s="318"/>
      <c r="BTT19" s="318"/>
      <c r="BTU19" s="318"/>
      <c r="BTV19" s="318"/>
      <c r="BTW19" s="318"/>
      <c r="BTX19" s="318"/>
      <c r="BTY19" s="318"/>
      <c r="BTZ19" s="318"/>
      <c r="BUA19" s="318"/>
      <c r="BUB19" s="318"/>
      <c r="BUC19" s="318"/>
      <c r="BUD19" s="318"/>
      <c r="BUE19" s="318"/>
      <c r="BUF19" s="318"/>
      <c r="BUG19" s="318"/>
      <c r="BUH19" s="318"/>
      <c r="BUI19" s="318"/>
      <c r="BUJ19" s="318"/>
      <c r="BUK19" s="318"/>
      <c r="BUL19" s="318"/>
      <c r="BUM19" s="318"/>
      <c r="BUN19" s="318"/>
      <c r="BUO19" s="318"/>
      <c r="BUP19" s="318"/>
      <c r="BUQ19" s="318"/>
      <c r="BUR19" s="318"/>
      <c r="BUS19" s="318"/>
      <c r="BUT19" s="318"/>
      <c r="BUU19" s="318"/>
      <c r="BUV19" s="318"/>
      <c r="BUW19" s="318"/>
      <c r="BUX19" s="318"/>
      <c r="BUY19" s="318"/>
      <c r="BUZ19" s="318"/>
      <c r="BVA19" s="318"/>
      <c r="BVB19" s="318"/>
      <c r="BVC19" s="318"/>
      <c r="BVD19" s="318"/>
      <c r="BVE19" s="318"/>
      <c r="BVF19" s="318"/>
      <c r="BVG19" s="318"/>
      <c r="BVH19" s="318"/>
      <c r="BVI19" s="318"/>
      <c r="BVJ19" s="318"/>
      <c r="BVK19" s="318"/>
      <c r="BVL19" s="318"/>
      <c r="BVM19" s="318"/>
      <c r="BVN19" s="318"/>
      <c r="BVO19" s="318"/>
      <c r="BVP19" s="318"/>
      <c r="BVQ19" s="318"/>
      <c r="BVR19" s="318"/>
      <c r="BVS19" s="318"/>
      <c r="BVT19" s="318"/>
      <c r="BVU19" s="318"/>
      <c r="BVV19" s="318"/>
      <c r="BVW19" s="318"/>
      <c r="BVX19" s="318"/>
      <c r="BVY19" s="318"/>
      <c r="BVZ19" s="318"/>
      <c r="BWA19" s="318"/>
      <c r="BWB19" s="318"/>
      <c r="BWC19" s="318"/>
      <c r="BWD19" s="318"/>
      <c r="BWE19" s="318"/>
      <c r="BWF19" s="318"/>
      <c r="BWG19" s="318"/>
      <c r="BWH19" s="318"/>
      <c r="BWI19" s="318"/>
      <c r="BWJ19" s="318"/>
      <c r="BWK19" s="318"/>
      <c r="BWL19" s="318"/>
      <c r="BWM19" s="318"/>
      <c r="BWN19" s="318"/>
      <c r="BWO19" s="318"/>
      <c r="BWP19" s="318"/>
      <c r="BWQ19" s="318"/>
      <c r="BWR19" s="318"/>
      <c r="BWS19" s="318"/>
      <c r="BWT19" s="318"/>
      <c r="BWU19" s="318"/>
      <c r="BWV19" s="318"/>
      <c r="BWW19" s="318"/>
      <c r="BWX19" s="318"/>
      <c r="BWY19" s="318"/>
      <c r="BWZ19" s="318"/>
      <c r="BXA19" s="318"/>
      <c r="BXB19" s="318"/>
      <c r="BXC19" s="318"/>
      <c r="BXD19" s="318"/>
      <c r="BXE19" s="318"/>
      <c r="BXF19" s="318"/>
      <c r="BXG19" s="318"/>
      <c r="BXH19" s="318"/>
      <c r="BXI19" s="318"/>
      <c r="BXJ19" s="318"/>
      <c r="BXK19" s="318"/>
      <c r="BXL19" s="318"/>
      <c r="BXM19" s="318"/>
      <c r="BXN19" s="318"/>
      <c r="BXO19" s="318"/>
      <c r="BXP19" s="318"/>
      <c r="BXQ19" s="318"/>
      <c r="BXR19" s="318"/>
      <c r="BXS19" s="318"/>
      <c r="BXT19" s="318"/>
      <c r="BXU19" s="318"/>
      <c r="BXV19" s="318"/>
      <c r="BXW19" s="318"/>
      <c r="BXX19" s="318"/>
      <c r="BXY19" s="318"/>
      <c r="BXZ19" s="318"/>
      <c r="BYA19" s="318"/>
      <c r="BYB19" s="318"/>
      <c r="BYC19" s="318"/>
      <c r="BYD19" s="318"/>
      <c r="BYE19" s="318"/>
      <c r="BYF19" s="318"/>
      <c r="BYG19" s="318"/>
      <c r="BYH19" s="318"/>
      <c r="BYI19" s="318"/>
      <c r="BYJ19" s="318"/>
      <c r="BYK19" s="318"/>
      <c r="BYL19" s="318"/>
      <c r="BYM19" s="318"/>
      <c r="BYN19" s="318"/>
      <c r="BYO19" s="318"/>
      <c r="BYP19" s="318"/>
      <c r="BYQ19" s="318"/>
      <c r="BYR19" s="318"/>
      <c r="BYS19" s="318"/>
      <c r="BYT19" s="318"/>
      <c r="BYU19" s="318"/>
      <c r="BYV19" s="318"/>
      <c r="BYW19" s="318"/>
      <c r="BYX19" s="318"/>
      <c r="BYY19" s="318"/>
      <c r="BYZ19" s="318"/>
      <c r="BZA19" s="318"/>
      <c r="BZB19" s="318"/>
      <c r="BZC19" s="318"/>
      <c r="BZD19" s="318"/>
      <c r="BZE19" s="318"/>
      <c r="BZF19" s="318"/>
      <c r="BZG19" s="318"/>
      <c r="BZH19" s="318"/>
      <c r="BZI19" s="318"/>
      <c r="BZJ19" s="318"/>
      <c r="BZK19" s="318"/>
      <c r="BZL19" s="318"/>
      <c r="BZM19" s="318"/>
      <c r="BZN19" s="318"/>
      <c r="BZO19" s="318"/>
      <c r="BZP19" s="318"/>
      <c r="BZQ19" s="318"/>
      <c r="BZR19" s="318"/>
      <c r="BZS19" s="318"/>
      <c r="BZT19" s="318"/>
      <c r="BZU19" s="318"/>
      <c r="BZV19" s="318"/>
      <c r="BZW19" s="318"/>
      <c r="BZX19" s="318"/>
      <c r="BZY19" s="318"/>
      <c r="BZZ19" s="318"/>
      <c r="CAA19" s="318"/>
      <c r="CAB19" s="318"/>
      <c r="CAC19" s="318"/>
      <c r="CAD19" s="318"/>
      <c r="CAE19" s="318"/>
      <c r="CAF19" s="318"/>
      <c r="CAG19" s="318"/>
      <c r="CAH19" s="318"/>
      <c r="CAI19" s="318"/>
      <c r="CAJ19" s="318"/>
      <c r="CAK19" s="318"/>
      <c r="CAL19" s="318"/>
      <c r="CAM19" s="318"/>
      <c r="CAN19" s="318"/>
      <c r="CAO19" s="318"/>
      <c r="CAP19" s="318"/>
      <c r="CAQ19" s="318"/>
      <c r="CAR19" s="318"/>
      <c r="CAS19" s="318"/>
      <c r="CAT19" s="318"/>
      <c r="CAU19" s="318"/>
      <c r="CAV19" s="318"/>
      <c r="CAW19" s="318"/>
      <c r="CAX19" s="318"/>
      <c r="CAY19" s="318"/>
      <c r="CAZ19" s="318"/>
      <c r="CBA19" s="318"/>
      <c r="CBB19" s="318"/>
      <c r="CBC19" s="318"/>
      <c r="CBD19" s="318"/>
      <c r="CBE19" s="318"/>
      <c r="CBF19" s="318"/>
      <c r="CBG19" s="318"/>
      <c r="CBH19" s="318"/>
      <c r="CBI19" s="318"/>
      <c r="CBJ19" s="318"/>
      <c r="CBK19" s="318"/>
      <c r="CBL19" s="318"/>
      <c r="CBM19" s="318"/>
      <c r="CBN19" s="318"/>
      <c r="CBO19" s="318"/>
      <c r="CBP19" s="318"/>
      <c r="CBQ19" s="318"/>
      <c r="CBR19" s="318"/>
      <c r="CBS19" s="318"/>
      <c r="CBT19" s="318"/>
      <c r="CBU19" s="318"/>
      <c r="CBV19" s="318"/>
      <c r="CBW19" s="318"/>
      <c r="CBX19" s="318"/>
      <c r="CBY19" s="318"/>
      <c r="CBZ19" s="318"/>
      <c r="CCA19" s="318"/>
      <c r="CCB19" s="318"/>
      <c r="CCC19" s="318"/>
      <c r="CCD19" s="318"/>
      <c r="CCE19" s="318"/>
      <c r="CCF19" s="318"/>
      <c r="CCG19" s="318"/>
      <c r="CCH19" s="318"/>
      <c r="CCI19" s="318"/>
      <c r="CCJ19" s="318"/>
      <c r="CCK19" s="318"/>
      <c r="CCL19" s="318"/>
      <c r="CCM19" s="318"/>
      <c r="CCN19" s="318"/>
      <c r="CCO19" s="318"/>
      <c r="CCP19" s="318"/>
      <c r="CCQ19" s="318"/>
      <c r="CCR19" s="318"/>
      <c r="CCS19" s="318"/>
      <c r="CCT19" s="318"/>
      <c r="CCU19" s="318"/>
      <c r="CCV19" s="318"/>
      <c r="CCW19" s="318"/>
      <c r="CCX19" s="318"/>
      <c r="CCY19" s="318"/>
      <c r="CCZ19" s="318"/>
      <c r="CDA19" s="318"/>
      <c r="CDB19" s="318"/>
      <c r="CDC19" s="318"/>
      <c r="CDD19" s="318"/>
      <c r="CDE19" s="318"/>
      <c r="CDF19" s="318"/>
      <c r="CDG19" s="318"/>
      <c r="CDH19" s="318"/>
      <c r="CDI19" s="318"/>
      <c r="CDJ19" s="318"/>
      <c r="CDK19" s="318"/>
      <c r="CDL19" s="318"/>
      <c r="CDM19" s="318"/>
      <c r="CDN19" s="318"/>
      <c r="CDO19" s="318"/>
      <c r="CDP19" s="318"/>
      <c r="CDQ19" s="318"/>
      <c r="CDR19" s="318"/>
      <c r="CDS19" s="318"/>
      <c r="CDT19" s="318"/>
      <c r="CDU19" s="318"/>
      <c r="CDV19" s="318"/>
      <c r="CDW19" s="318"/>
      <c r="CDX19" s="318"/>
      <c r="CDY19" s="318"/>
      <c r="CDZ19" s="318"/>
      <c r="CEA19" s="318"/>
      <c r="CEB19" s="318"/>
      <c r="CEC19" s="318"/>
      <c r="CED19" s="318"/>
      <c r="CEE19" s="318"/>
      <c r="CEF19" s="318"/>
      <c r="CEG19" s="318"/>
      <c r="CEH19" s="318"/>
      <c r="CEI19" s="318"/>
      <c r="CEJ19" s="318"/>
      <c r="CEK19" s="318"/>
      <c r="CEL19" s="318"/>
      <c r="CEM19" s="318"/>
      <c r="CEN19" s="318"/>
      <c r="CEO19" s="318"/>
      <c r="CEP19" s="318"/>
      <c r="CEQ19" s="318"/>
      <c r="CER19" s="318"/>
      <c r="CES19" s="318"/>
      <c r="CET19" s="318"/>
      <c r="CEU19" s="318"/>
      <c r="CEV19" s="318"/>
      <c r="CEW19" s="318"/>
      <c r="CEX19" s="318"/>
      <c r="CEY19" s="318"/>
      <c r="CEZ19" s="318"/>
      <c r="CFA19" s="318"/>
      <c r="CFB19" s="318"/>
      <c r="CFC19" s="318"/>
      <c r="CFD19" s="318"/>
      <c r="CFE19" s="318"/>
      <c r="CFF19" s="318"/>
      <c r="CFG19" s="318"/>
      <c r="CFH19" s="318"/>
      <c r="CFI19" s="318"/>
      <c r="CFJ19" s="318"/>
      <c r="CFK19" s="318"/>
      <c r="CFL19" s="318"/>
      <c r="CFM19" s="318"/>
      <c r="CFN19" s="318"/>
      <c r="CFO19" s="318"/>
      <c r="CFP19" s="318"/>
      <c r="CFQ19" s="318"/>
      <c r="CFR19" s="318"/>
      <c r="CFS19" s="318"/>
      <c r="CFT19" s="318"/>
      <c r="CFU19" s="318"/>
      <c r="CFV19" s="318"/>
      <c r="CFW19" s="318"/>
      <c r="CFX19" s="318"/>
      <c r="CFY19" s="318"/>
      <c r="CFZ19" s="318"/>
      <c r="CGA19" s="318"/>
      <c r="CGB19" s="318"/>
      <c r="CGC19" s="318"/>
      <c r="CGD19" s="318"/>
      <c r="CGE19" s="318"/>
      <c r="CGF19" s="318"/>
      <c r="CGG19" s="318"/>
      <c r="CGH19" s="318"/>
      <c r="CGI19" s="318"/>
      <c r="CGJ19" s="318"/>
      <c r="CGK19" s="318"/>
      <c r="CGL19" s="318"/>
      <c r="CGM19" s="318"/>
      <c r="CGN19" s="318"/>
      <c r="CGO19" s="318"/>
      <c r="CGP19" s="318"/>
      <c r="CGQ19" s="318"/>
      <c r="CGR19" s="318"/>
      <c r="CGS19" s="318"/>
      <c r="CGT19" s="318"/>
      <c r="CGU19" s="318"/>
      <c r="CGV19" s="318"/>
      <c r="CGW19" s="318"/>
      <c r="CGX19" s="318"/>
      <c r="CGY19" s="318"/>
      <c r="CGZ19" s="318"/>
      <c r="CHA19" s="318"/>
      <c r="CHB19" s="318"/>
      <c r="CHC19" s="318"/>
      <c r="CHD19" s="318"/>
      <c r="CHE19" s="318"/>
      <c r="CHF19" s="318"/>
      <c r="CHG19" s="318"/>
      <c r="CHH19" s="318"/>
      <c r="CHI19" s="318"/>
      <c r="CHJ19" s="318"/>
      <c r="CHK19" s="318"/>
      <c r="CHL19" s="318"/>
      <c r="CHM19" s="318"/>
      <c r="CHN19" s="318"/>
      <c r="CHO19" s="318"/>
      <c r="CHP19" s="318"/>
      <c r="CHQ19" s="318"/>
      <c r="CHR19" s="318"/>
      <c r="CHS19" s="318"/>
      <c r="CHT19" s="318"/>
      <c r="CHU19" s="318"/>
      <c r="CHV19" s="318"/>
      <c r="CHW19" s="318"/>
      <c r="CHX19" s="318"/>
      <c r="CHY19" s="318"/>
      <c r="CHZ19" s="318"/>
      <c r="CIA19" s="318"/>
      <c r="CIB19" s="318"/>
      <c r="CIC19" s="318"/>
      <c r="CID19" s="318"/>
      <c r="CIE19" s="318"/>
      <c r="CIF19" s="318"/>
      <c r="CIG19" s="318"/>
      <c r="CIH19" s="318"/>
      <c r="CII19" s="318"/>
      <c r="CIJ19" s="318"/>
      <c r="CIK19" s="318"/>
      <c r="CIL19" s="318"/>
      <c r="CIM19" s="318"/>
      <c r="CIN19" s="318"/>
      <c r="CIO19" s="318"/>
      <c r="CIP19" s="318"/>
      <c r="CIQ19" s="318"/>
      <c r="CIR19" s="318"/>
      <c r="CIS19" s="318"/>
      <c r="CIT19" s="318"/>
      <c r="CIU19" s="318"/>
      <c r="CIV19" s="318"/>
      <c r="CIW19" s="318"/>
      <c r="CIX19" s="318"/>
      <c r="CIY19" s="318"/>
      <c r="CIZ19" s="318"/>
      <c r="CJA19" s="318"/>
      <c r="CJB19" s="318"/>
      <c r="CJC19" s="318"/>
      <c r="CJD19" s="318"/>
      <c r="CJE19" s="318"/>
      <c r="CJF19" s="318"/>
      <c r="CJG19" s="318"/>
      <c r="CJH19" s="318"/>
      <c r="CJI19" s="318"/>
      <c r="CJJ19" s="318"/>
      <c r="CJK19" s="318"/>
      <c r="CJL19" s="318"/>
      <c r="CJM19" s="318"/>
      <c r="CJN19" s="318"/>
      <c r="CJO19" s="318"/>
      <c r="CJP19" s="318"/>
      <c r="CJQ19" s="318"/>
      <c r="CJR19" s="318"/>
      <c r="CJS19" s="318"/>
      <c r="CJT19" s="318"/>
      <c r="CJU19" s="318"/>
      <c r="CJV19" s="318"/>
      <c r="CJW19" s="318"/>
      <c r="CJX19" s="318"/>
      <c r="CJY19" s="318"/>
      <c r="CJZ19" s="318"/>
      <c r="CKA19" s="318"/>
      <c r="CKB19" s="318"/>
      <c r="CKC19" s="318"/>
      <c r="CKD19" s="318"/>
      <c r="CKE19" s="318"/>
      <c r="CKF19" s="318"/>
      <c r="CKG19" s="318"/>
      <c r="CKH19" s="318"/>
      <c r="CKI19" s="318"/>
      <c r="CKJ19" s="318"/>
      <c r="CKK19" s="318"/>
      <c r="CKL19" s="318"/>
      <c r="CKM19" s="318"/>
      <c r="CKN19" s="318"/>
      <c r="CKO19" s="318"/>
      <c r="CKP19" s="318"/>
      <c r="CKQ19" s="318"/>
      <c r="CKR19" s="318"/>
      <c r="CKS19" s="318"/>
      <c r="CKT19" s="318"/>
      <c r="CKU19" s="318"/>
      <c r="CKV19" s="318"/>
      <c r="CKW19" s="318"/>
      <c r="CKX19" s="318"/>
      <c r="CKY19" s="318"/>
      <c r="CKZ19" s="318"/>
      <c r="CLA19" s="318"/>
      <c r="CLB19" s="318"/>
      <c r="CLC19" s="318"/>
      <c r="CLD19" s="318"/>
      <c r="CLE19" s="318"/>
      <c r="CLF19" s="318"/>
      <c r="CLG19" s="318"/>
      <c r="CLH19" s="318"/>
      <c r="CLI19" s="318"/>
      <c r="CLJ19" s="318"/>
      <c r="CLK19" s="318"/>
      <c r="CLL19" s="318"/>
      <c r="CLM19" s="318"/>
      <c r="CLN19" s="318"/>
      <c r="CLO19" s="318"/>
      <c r="CLP19" s="318"/>
      <c r="CLQ19" s="318"/>
      <c r="CLR19" s="318"/>
      <c r="CLS19" s="318"/>
      <c r="CLT19" s="318"/>
      <c r="CLU19" s="318"/>
      <c r="CLV19" s="318"/>
      <c r="CLW19" s="318"/>
      <c r="CLX19" s="318"/>
      <c r="CLY19" s="318"/>
      <c r="CLZ19" s="318"/>
      <c r="CMA19" s="318"/>
      <c r="CMB19" s="318"/>
      <c r="CMC19" s="318"/>
      <c r="CMD19" s="318"/>
      <c r="CME19" s="318"/>
      <c r="CMF19" s="318"/>
      <c r="CMG19" s="318"/>
      <c r="CMH19" s="318"/>
      <c r="CMI19" s="318"/>
      <c r="CMJ19" s="318"/>
      <c r="CMK19" s="318"/>
      <c r="CML19" s="318"/>
      <c r="CMM19" s="318"/>
      <c r="CMN19" s="318"/>
      <c r="CMO19" s="318"/>
      <c r="CMP19" s="318"/>
      <c r="CMQ19" s="318"/>
      <c r="CMR19" s="318"/>
      <c r="CMS19" s="318"/>
      <c r="CMT19" s="318"/>
      <c r="CMU19" s="318"/>
      <c r="CMV19" s="318"/>
      <c r="CMW19" s="318"/>
      <c r="CMX19" s="318"/>
      <c r="CMY19" s="318"/>
      <c r="CMZ19" s="318"/>
      <c r="CNA19" s="318"/>
      <c r="CNB19" s="318"/>
      <c r="CNC19" s="318"/>
      <c r="CND19" s="318"/>
      <c r="CNE19" s="318"/>
      <c r="CNF19" s="318"/>
      <c r="CNG19" s="318"/>
      <c r="CNH19" s="318"/>
      <c r="CNI19" s="318"/>
      <c r="CNJ19" s="318"/>
      <c r="CNK19" s="318"/>
      <c r="CNL19" s="318"/>
      <c r="CNM19" s="318"/>
      <c r="CNN19" s="318"/>
      <c r="CNO19" s="318"/>
      <c r="CNP19" s="318"/>
      <c r="CNQ19" s="318"/>
      <c r="CNR19" s="318"/>
      <c r="CNS19" s="318"/>
      <c r="CNT19" s="318"/>
      <c r="CNU19" s="318"/>
      <c r="CNV19" s="318"/>
      <c r="CNW19" s="318"/>
      <c r="CNX19" s="318"/>
      <c r="CNY19" s="318"/>
      <c r="CNZ19" s="318"/>
      <c r="COA19" s="318"/>
      <c r="COB19" s="318"/>
      <c r="COC19" s="318"/>
      <c r="COD19" s="318"/>
      <c r="COE19" s="318"/>
      <c r="COF19" s="318"/>
      <c r="COG19" s="318"/>
      <c r="COH19" s="318"/>
      <c r="COI19" s="318"/>
      <c r="COJ19" s="318"/>
      <c r="COK19" s="318"/>
      <c r="COL19" s="318"/>
      <c r="COM19" s="318"/>
      <c r="CON19" s="318"/>
      <c r="COO19" s="318"/>
      <c r="COP19" s="318"/>
      <c r="COQ19" s="318"/>
      <c r="COR19" s="318"/>
      <c r="COS19" s="318"/>
      <c r="COT19" s="318"/>
      <c r="COU19" s="318"/>
      <c r="COV19" s="318"/>
      <c r="COW19" s="318"/>
      <c r="COX19" s="318"/>
      <c r="COY19" s="318"/>
      <c r="COZ19" s="318"/>
      <c r="CPA19" s="318"/>
      <c r="CPB19" s="318"/>
      <c r="CPC19" s="318"/>
      <c r="CPD19" s="318"/>
      <c r="CPE19" s="318"/>
      <c r="CPF19" s="318"/>
      <c r="CPG19" s="318"/>
      <c r="CPH19" s="318"/>
      <c r="CPI19" s="318"/>
      <c r="CPJ19" s="318"/>
      <c r="CPK19" s="318"/>
      <c r="CPL19" s="318"/>
      <c r="CPM19" s="318"/>
      <c r="CPN19" s="318"/>
      <c r="CPO19" s="318"/>
      <c r="CPP19" s="318"/>
      <c r="CPQ19" s="318"/>
      <c r="CPR19" s="318"/>
      <c r="CPS19" s="318"/>
      <c r="CPT19" s="318"/>
      <c r="CPU19" s="318"/>
      <c r="CPV19" s="318"/>
      <c r="CPW19" s="318"/>
      <c r="CPX19" s="318"/>
      <c r="CPY19" s="318"/>
      <c r="CPZ19" s="318"/>
      <c r="CQA19" s="318"/>
      <c r="CQB19" s="318"/>
      <c r="CQC19" s="318"/>
      <c r="CQD19" s="318"/>
      <c r="CQE19" s="318"/>
      <c r="CQF19" s="318"/>
      <c r="CQG19" s="318"/>
      <c r="CQH19" s="318"/>
      <c r="CQI19" s="318"/>
      <c r="CQJ19" s="318"/>
      <c r="CQK19" s="318"/>
      <c r="CQL19" s="318"/>
      <c r="CQM19" s="318"/>
      <c r="CQN19" s="318"/>
      <c r="CQO19" s="318"/>
      <c r="CQP19" s="318"/>
      <c r="CQQ19" s="318"/>
      <c r="CQR19" s="318"/>
      <c r="CQS19" s="318"/>
      <c r="CQT19" s="318"/>
      <c r="CQU19" s="318"/>
      <c r="CQV19" s="318"/>
      <c r="CQW19" s="318"/>
      <c r="CQX19" s="318"/>
      <c r="CQY19" s="318"/>
      <c r="CQZ19" s="318"/>
      <c r="CRA19" s="318"/>
      <c r="CRB19" s="318"/>
      <c r="CRC19" s="318"/>
      <c r="CRD19" s="318"/>
      <c r="CRE19" s="318"/>
      <c r="CRF19" s="318"/>
      <c r="CRG19" s="318"/>
      <c r="CRH19" s="318"/>
      <c r="CRI19" s="318"/>
      <c r="CRJ19" s="318"/>
      <c r="CRK19" s="318"/>
      <c r="CRL19" s="318"/>
      <c r="CRM19" s="318"/>
      <c r="CRN19" s="318"/>
      <c r="CRO19" s="318"/>
      <c r="CRP19" s="318"/>
      <c r="CRQ19" s="318"/>
      <c r="CRR19" s="318"/>
      <c r="CRS19" s="318"/>
      <c r="CRT19" s="318"/>
      <c r="CRU19" s="318"/>
      <c r="CRV19" s="318"/>
      <c r="CRW19" s="318"/>
      <c r="CRX19" s="318"/>
      <c r="CRY19" s="318"/>
      <c r="CRZ19" s="318"/>
      <c r="CSA19" s="318"/>
      <c r="CSB19" s="318"/>
      <c r="CSC19" s="318"/>
      <c r="CSD19" s="318"/>
      <c r="CSE19" s="318"/>
      <c r="CSF19" s="318"/>
      <c r="CSG19" s="318"/>
      <c r="CSH19" s="318"/>
      <c r="CSI19" s="318"/>
      <c r="CSJ19" s="318"/>
      <c r="CSK19" s="318"/>
      <c r="CSL19" s="318"/>
      <c r="CSM19" s="318"/>
      <c r="CSN19" s="318"/>
      <c r="CSO19" s="318"/>
      <c r="CSP19" s="318"/>
      <c r="CSQ19" s="318"/>
      <c r="CSR19" s="318"/>
      <c r="CSS19" s="318"/>
      <c r="CST19" s="318"/>
      <c r="CSU19" s="318"/>
      <c r="CSV19" s="318"/>
      <c r="CSW19" s="318"/>
      <c r="CSX19" s="318"/>
      <c r="CSY19" s="318"/>
      <c r="CSZ19" s="318"/>
      <c r="CTA19" s="318"/>
      <c r="CTB19" s="318"/>
      <c r="CTC19" s="318"/>
      <c r="CTD19" s="318"/>
      <c r="CTE19" s="318"/>
      <c r="CTF19" s="318"/>
      <c r="CTG19" s="318"/>
      <c r="CTH19" s="318"/>
      <c r="CTI19" s="318"/>
      <c r="CTJ19" s="318"/>
      <c r="CTK19" s="318"/>
      <c r="CTL19" s="318"/>
      <c r="CTM19" s="318"/>
      <c r="CTN19" s="318"/>
      <c r="CTO19" s="318"/>
      <c r="CTP19" s="318"/>
      <c r="CTQ19" s="318"/>
      <c r="CTR19" s="318"/>
      <c r="CTS19" s="318"/>
      <c r="CTT19" s="318"/>
      <c r="CTU19" s="318"/>
      <c r="CTV19" s="318"/>
      <c r="CTW19" s="318"/>
      <c r="CTX19" s="318"/>
      <c r="CTY19" s="318"/>
      <c r="CTZ19" s="318"/>
      <c r="CUA19" s="318"/>
      <c r="CUB19" s="318"/>
      <c r="CUC19" s="318"/>
      <c r="CUD19" s="318"/>
      <c r="CUE19" s="318"/>
      <c r="CUF19" s="318"/>
      <c r="CUG19" s="318"/>
      <c r="CUH19" s="318"/>
      <c r="CUI19" s="318"/>
      <c r="CUJ19" s="318"/>
      <c r="CUK19" s="318"/>
      <c r="CUL19" s="318"/>
      <c r="CUM19" s="318"/>
      <c r="CUN19" s="318"/>
      <c r="CUO19" s="318"/>
      <c r="CUP19" s="318"/>
      <c r="CUQ19" s="318"/>
      <c r="CUR19" s="318"/>
      <c r="CUS19" s="318"/>
      <c r="CUT19" s="318"/>
      <c r="CUU19" s="318"/>
      <c r="CUV19" s="318"/>
      <c r="CUW19" s="318"/>
      <c r="CUX19" s="318"/>
      <c r="CUY19" s="318"/>
      <c r="CUZ19" s="318"/>
      <c r="CVA19" s="318"/>
      <c r="CVB19" s="318"/>
      <c r="CVC19" s="318"/>
      <c r="CVD19" s="318"/>
      <c r="CVE19" s="318"/>
      <c r="CVF19" s="318"/>
      <c r="CVG19" s="318"/>
      <c r="CVH19" s="318"/>
      <c r="CVI19" s="318"/>
      <c r="CVJ19" s="318"/>
      <c r="CVK19" s="318"/>
      <c r="CVL19" s="318"/>
      <c r="CVM19" s="318"/>
      <c r="CVN19" s="318"/>
      <c r="CVO19" s="318"/>
      <c r="CVP19" s="318"/>
      <c r="CVQ19" s="318"/>
      <c r="CVR19" s="318"/>
      <c r="CVS19" s="318"/>
      <c r="CVT19" s="318"/>
      <c r="CVU19" s="318"/>
      <c r="CVV19" s="318"/>
      <c r="CVW19" s="318"/>
      <c r="CVX19" s="318"/>
      <c r="CVY19" s="318"/>
      <c r="CVZ19" s="318"/>
      <c r="CWA19" s="318"/>
      <c r="CWB19" s="318"/>
      <c r="CWC19" s="318"/>
      <c r="CWD19" s="318"/>
      <c r="CWE19" s="318"/>
      <c r="CWF19" s="318"/>
      <c r="CWG19" s="318"/>
      <c r="CWH19" s="318"/>
      <c r="CWI19" s="318"/>
      <c r="CWJ19" s="318"/>
      <c r="CWK19" s="318"/>
      <c r="CWL19" s="318"/>
      <c r="CWM19" s="318"/>
      <c r="CWN19" s="318"/>
      <c r="CWO19" s="318"/>
      <c r="CWP19" s="318"/>
      <c r="CWQ19" s="318"/>
      <c r="CWR19" s="318"/>
      <c r="CWS19" s="318"/>
      <c r="CWT19" s="318"/>
      <c r="CWU19" s="318"/>
      <c r="CWV19" s="318"/>
      <c r="CWW19" s="318"/>
      <c r="CWX19" s="318"/>
      <c r="CWY19" s="318"/>
      <c r="CWZ19" s="318"/>
      <c r="CXA19" s="318"/>
      <c r="CXB19" s="318"/>
      <c r="CXC19" s="318"/>
      <c r="CXD19" s="318"/>
      <c r="CXE19" s="318"/>
      <c r="CXF19" s="318"/>
      <c r="CXG19" s="318"/>
      <c r="CXH19" s="318"/>
      <c r="CXI19" s="318"/>
      <c r="CXJ19" s="318"/>
      <c r="CXK19" s="318"/>
      <c r="CXL19" s="318"/>
      <c r="CXM19" s="318"/>
      <c r="CXN19" s="318"/>
      <c r="CXO19" s="318"/>
      <c r="CXP19" s="318"/>
      <c r="CXQ19" s="318"/>
      <c r="CXR19" s="318"/>
      <c r="CXS19" s="318"/>
      <c r="CXT19" s="318"/>
      <c r="CXU19" s="318"/>
      <c r="CXV19" s="318"/>
      <c r="CXW19" s="318"/>
      <c r="CXX19" s="318"/>
      <c r="CXY19" s="318"/>
      <c r="CXZ19" s="318"/>
      <c r="CYA19" s="318"/>
      <c r="CYB19" s="318"/>
      <c r="CYC19" s="318"/>
      <c r="CYD19" s="318"/>
      <c r="CYE19" s="318"/>
      <c r="CYF19" s="318"/>
      <c r="CYG19" s="318"/>
      <c r="CYH19" s="318"/>
      <c r="CYI19" s="318"/>
      <c r="CYJ19" s="318"/>
      <c r="CYK19" s="318"/>
      <c r="CYL19" s="318"/>
      <c r="CYM19" s="318"/>
      <c r="CYN19" s="318"/>
      <c r="CYO19" s="318"/>
      <c r="CYP19" s="318"/>
      <c r="CYQ19" s="318"/>
      <c r="CYR19" s="318"/>
      <c r="CYS19" s="318"/>
      <c r="CYT19" s="318"/>
      <c r="CYU19" s="318"/>
      <c r="CYV19" s="318"/>
      <c r="CYW19" s="318"/>
      <c r="CYX19" s="318"/>
      <c r="CYY19" s="318"/>
      <c r="CYZ19" s="318"/>
      <c r="CZA19" s="318"/>
      <c r="CZB19" s="318"/>
      <c r="CZC19" s="318"/>
      <c r="CZD19" s="318"/>
      <c r="CZE19" s="318"/>
      <c r="CZF19" s="318"/>
      <c r="CZG19" s="318"/>
      <c r="CZH19" s="318"/>
      <c r="CZI19" s="318"/>
      <c r="CZJ19" s="318"/>
      <c r="CZK19" s="318"/>
      <c r="CZL19" s="318"/>
      <c r="CZM19" s="318"/>
      <c r="CZN19" s="318"/>
      <c r="CZO19" s="318"/>
      <c r="CZP19" s="318"/>
      <c r="CZQ19" s="318"/>
      <c r="CZR19" s="318"/>
      <c r="CZS19" s="318"/>
      <c r="CZT19" s="318"/>
      <c r="CZU19" s="318"/>
      <c r="CZV19" s="318"/>
      <c r="CZW19" s="318"/>
      <c r="CZX19" s="318"/>
      <c r="CZY19" s="318"/>
      <c r="CZZ19" s="318"/>
      <c r="DAA19" s="318"/>
      <c r="DAB19" s="318"/>
      <c r="DAC19" s="318"/>
      <c r="DAD19" s="318"/>
      <c r="DAE19" s="318"/>
      <c r="DAF19" s="318"/>
      <c r="DAG19" s="318"/>
      <c r="DAH19" s="318"/>
      <c r="DAI19" s="318"/>
      <c r="DAJ19" s="318"/>
      <c r="DAK19" s="318"/>
      <c r="DAL19" s="318"/>
      <c r="DAM19" s="318"/>
      <c r="DAN19" s="318"/>
      <c r="DAO19" s="318"/>
      <c r="DAP19" s="318"/>
      <c r="DAQ19" s="318"/>
      <c r="DAR19" s="318"/>
      <c r="DAS19" s="318"/>
      <c r="DAT19" s="318"/>
      <c r="DAU19" s="318"/>
      <c r="DAV19" s="318"/>
      <c r="DAW19" s="318"/>
      <c r="DAX19" s="318"/>
      <c r="DAY19" s="318"/>
      <c r="DAZ19" s="318"/>
      <c r="DBA19" s="318"/>
      <c r="DBB19" s="318"/>
      <c r="DBC19" s="318"/>
      <c r="DBD19" s="318"/>
      <c r="DBE19" s="318"/>
      <c r="DBF19" s="318"/>
      <c r="DBG19" s="318"/>
      <c r="DBH19" s="318"/>
      <c r="DBI19" s="318"/>
      <c r="DBJ19" s="318"/>
      <c r="DBK19" s="318"/>
      <c r="DBL19" s="318"/>
      <c r="DBM19" s="318"/>
      <c r="DBN19" s="318"/>
      <c r="DBO19" s="318"/>
      <c r="DBP19" s="318"/>
      <c r="DBQ19" s="318"/>
      <c r="DBR19" s="318"/>
      <c r="DBS19" s="318"/>
      <c r="DBT19" s="318"/>
      <c r="DBU19" s="318"/>
      <c r="DBV19" s="318"/>
      <c r="DBW19" s="318"/>
      <c r="DBX19" s="318"/>
      <c r="DBY19" s="318"/>
      <c r="DBZ19" s="318"/>
      <c r="DCA19" s="318"/>
      <c r="DCB19" s="318"/>
      <c r="DCC19" s="318"/>
      <c r="DCD19" s="318"/>
      <c r="DCE19" s="318"/>
      <c r="DCF19" s="318"/>
      <c r="DCG19" s="318"/>
      <c r="DCH19" s="318"/>
      <c r="DCI19" s="318"/>
      <c r="DCJ19" s="318"/>
      <c r="DCK19" s="318"/>
      <c r="DCL19" s="318"/>
      <c r="DCM19" s="318"/>
      <c r="DCN19" s="318"/>
      <c r="DCO19" s="318"/>
      <c r="DCP19" s="318"/>
      <c r="DCQ19" s="318"/>
      <c r="DCR19" s="318"/>
      <c r="DCS19" s="318"/>
      <c r="DCT19" s="318"/>
      <c r="DCU19" s="318"/>
      <c r="DCV19" s="318"/>
      <c r="DCW19" s="318"/>
      <c r="DCX19" s="318"/>
      <c r="DCY19" s="318"/>
      <c r="DCZ19" s="318"/>
      <c r="DDA19" s="318"/>
      <c r="DDB19" s="318"/>
      <c r="DDC19" s="318"/>
      <c r="DDD19" s="318"/>
      <c r="DDE19" s="318"/>
      <c r="DDF19" s="318"/>
      <c r="DDG19" s="318"/>
      <c r="DDH19" s="318"/>
      <c r="DDI19" s="318"/>
      <c r="DDJ19" s="318"/>
      <c r="DDK19" s="318"/>
      <c r="DDL19" s="318"/>
      <c r="DDM19" s="318"/>
      <c r="DDN19" s="318"/>
      <c r="DDO19" s="318"/>
      <c r="DDP19" s="318"/>
      <c r="DDQ19" s="318"/>
      <c r="DDR19" s="318"/>
      <c r="DDS19" s="318"/>
      <c r="DDT19" s="318"/>
      <c r="DDU19" s="318"/>
      <c r="DDV19" s="318"/>
      <c r="DDW19" s="318"/>
      <c r="DDX19" s="318"/>
      <c r="DDY19" s="318"/>
      <c r="DDZ19" s="318"/>
      <c r="DEA19" s="318"/>
      <c r="DEB19" s="318"/>
      <c r="DEC19" s="318"/>
      <c r="DED19" s="318"/>
      <c r="DEE19" s="318"/>
      <c r="DEF19" s="318"/>
      <c r="DEG19" s="318"/>
      <c r="DEH19" s="318"/>
      <c r="DEI19" s="318"/>
      <c r="DEJ19" s="318"/>
      <c r="DEK19" s="318"/>
      <c r="DEL19" s="318"/>
      <c r="DEM19" s="318"/>
      <c r="DEN19" s="318"/>
      <c r="DEO19" s="318"/>
      <c r="DEP19" s="318"/>
      <c r="DEQ19" s="318"/>
      <c r="DER19" s="318"/>
      <c r="DES19" s="318"/>
      <c r="DET19" s="318"/>
      <c r="DEU19" s="318"/>
      <c r="DEV19" s="318"/>
      <c r="DEW19" s="318"/>
      <c r="DEX19" s="318"/>
      <c r="DEY19" s="318"/>
      <c r="DEZ19" s="318"/>
      <c r="DFA19" s="318"/>
      <c r="DFB19" s="318"/>
      <c r="DFC19" s="318"/>
      <c r="DFD19" s="318"/>
      <c r="DFE19" s="318"/>
      <c r="DFF19" s="318"/>
      <c r="DFG19" s="318"/>
      <c r="DFH19" s="318"/>
      <c r="DFI19" s="318"/>
      <c r="DFJ19" s="318"/>
      <c r="DFK19" s="318"/>
      <c r="DFL19" s="318"/>
      <c r="DFM19" s="318"/>
      <c r="DFN19" s="318"/>
      <c r="DFO19" s="318"/>
      <c r="DFP19" s="318"/>
      <c r="DFQ19" s="318"/>
      <c r="DFR19" s="318"/>
      <c r="DFS19" s="318"/>
      <c r="DFT19" s="318"/>
      <c r="DFU19" s="318"/>
      <c r="DFV19" s="318"/>
      <c r="DFW19" s="318"/>
      <c r="DFX19" s="318"/>
      <c r="DFY19" s="318"/>
      <c r="DFZ19" s="318"/>
      <c r="DGA19" s="318"/>
      <c r="DGB19" s="318"/>
      <c r="DGC19" s="318"/>
      <c r="DGD19" s="318"/>
      <c r="DGE19" s="318"/>
      <c r="DGF19" s="318"/>
      <c r="DGG19" s="318"/>
      <c r="DGH19" s="318"/>
      <c r="DGI19" s="318"/>
      <c r="DGJ19" s="318"/>
      <c r="DGK19" s="318"/>
      <c r="DGL19" s="318"/>
      <c r="DGM19" s="318"/>
      <c r="DGN19" s="318"/>
      <c r="DGO19" s="318"/>
      <c r="DGP19" s="318"/>
      <c r="DGQ19" s="318"/>
      <c r="DGR19" s="318"/>
      <c r="DGS19" s="318"/>
      <c r="DGT19" s="318"/>
      <c r="DGU19" s="318"/>
      <c r="DGV19" s="318"/>
      <c r="DGW19" s="318"/>
      <c r="DGX19" s="318"/>
      <c r="DGY19" s="318"/>
      <c r="DGZ19" s="318"/>
      <c r="DHA19" s="318"/>
      <c r="DHB19" s="318"/>
      <c r="DHC19" s="318"/>
      <c r="DHD19" s="318"/>
      <c r="DHE19" s="318"/>
      <c r="DHF19" s="318"/>
      <c r="DHG19" s="318"/>
      <c r="DHH19" s="318"/>
      <c r="DHI19" s="318"/>
      <c r="DHJ19" s="318"/>
      <c r="DHK19" s="318"/>
      <c r="DHL19" s="318"/>
      <c r="DHM19" s="318"/>
      <c r="DHN19" s="318"/>
      <c r="DHO19" s="318"/>
      <c r="DHP19" s="318"/>
      <c r="DHQ19" s="318"/>
      <c r="DHR19" s="318"/>
      <c r="DHS19" s="318"/>
      <c r="DHT19" s="318"/>
      <c r="DHU19" s="318"/>
      <c r="DHV19" s="318"/>
      <c r="DHW19" s="318"/>
      <c r="DHX19" s="318"/>
      <c r="DHY19" s="318"/>
      <c r="DHZ19" s="318"/>
      <c r="DIA19" s="318"/>
      <c r="DIB19" s="318"/>
      <c r="DIC19" s="318"/>
      <c r="DID19" s="318"/>
      <c r="DIE19" s="318"/>
      <c r="DIF19" s="318"/>
      <c r="DIG19" s="318"/>
      <c r="DIH19" s="318"/>
      <c r="DII19" s="318"/>
      <c r="DIJ19" s="318"/>
      <c r="DIK19" s="318"/>
      <c r="DIL19" s="318"/>
      <c r="DIM19" s="318"/>
      <c r="DIN19" s="318"/>
      <c r="DIO19" s="318"/>
      <c r="DIP19" s="318"/>
      <c r="DIQ19" s="318"/>
      <c r="DIR19" s="318"/>
      <c r="DIS19" s="318"/>
      <c r="DIT19" s="318"/>
      <c r="DIU19" s="318"/>
      <c r="DIV19" s="318"/>
      <c r="DIW19" s="318"/>
      <c r="DIX19" s="318"/>
      <c r="DIY19" s="318"/>
      <c r="DIZ19" s="318"/>
      <c r="DJA19" s="318"/>
      <c r="DJB19" s="318"/>
      <c r="DJC19" s="318"/>
      <c r="DJD19" s="318"/>
      <c r="DJE19" s="318"/>
      <c r="DJF19" s="318"/>
      <c r="DJG19" s="318"/>
      <c r="DJH19" s="318"/>
      <c r="DJI19" s="318"/>
      <c r="DJJ19" s="318"/>
      <c r="DJK19" s="318"/>
      <c r="DJL19" s="318"/>
      <c r="DJM19" s="318"/>
      <c r="DJN19" s="318"/>
      <c r="DJO19" s="318"/>
      <c r="DJP19" s="318"/>
      <c r="DJQ19" s="318"/>
      <c r="DJR19" s="318"/>
      <c r="DJS19" s="318"/>
      <c r="DJT19" s="318"/>
      <c r="DJU19" s="318"/>
      <c r="DJV19" s="318"/>
      <c r="DJW19" s="318"/>
      <c r="DJX19" s="318"/>
      <c r="DJY19" s="318"/>
      <c r="DJZ19" s="318"/>
      <c r="DKA19" s="318"/>
      <c r="DKB19" s="318"/>
      <c r="DKC19" s="318"/>
      <c r="DKD19" s="318"/>
      <c r="DKE19" s="318"/>
      <c r="DKF19" s="318"/>
      <c r="DKG19" s="318"/>
      <c r="DKH19" s="318"/>
      <c r="DKI19" s="318"/>
      <c r="DKJ19" s="318"/>
      <c r="DKK19" s="318"/>
      <c r="DKL19" s="318"/>
      <c r="DKM19" s="318"/>
      <c r="DKN19" s="318"/>
      <c r="DKO19" s="318"/>
      <c r="DKP19" s="318"/>
      <c r="DKQ19" s="318"/>
      <c r="DKR19" s="318"/>
      <c r="DKS19" s="318"/>
      <c r="DKT19" s="318"/>
      <c r="DKU19" s="318"/>
      <c r="DKV19" s="318"/>
      <c r="DKW19" s="318"/>
      <c r="DKX19" s="318"/>
      <c r="DKY19" s="318"/>
      <c r="DKZ19" s="318"/>
      <c r="DLA19" s="318"/>
      <c r="DLB19" s="318"/>
      <c r="DLC19" s="318"/>
      <c r="DLD19" s="318"/>
      <c r="DLE19" s="318"/>
      <c r="DLF19" s="318"/>
      <c r="DLG19" s="318"/>
      <c r="DLH19" s="318"/>
      <c r="DLI19" s="318"/>
      <c r="DLJ19" s="318"/>
      <c r="DLK19" s="318"/>
      <c r="DLL19" s="318"/>
      <c r="DLM19" s="318"/>
      <c r="DLN19" s="318"/>
      <c r="DLO19" s="318"/>
      <c r="DLP19" s="318"/>
      <c r="DLQ19" s="318"/>
      <c r="DLR19" s="318"/>
      <c r="DLS19" s="318"/>
      <c r="DLT19" s="318"/>
      <c r="DLU19" s="318"/>
      <c r="DLV19" s="318"/>
      <c r="DLW19" s="318"/>
      <c r="DLX19" s="318"/>
      <c r="DLY19" s="318"/>
      <c r="DLZ19" s="318"/>
      <c r="DMA19" s="318"/>
      <c r="DMB19" s="318"/>
      <c r="DMC19" s="318"/>
      <c r="DMD19" s="318"/>
      <c r="DME19" s="318"/>
      <c r="DMF19" s="318"/>
      <c r="DMG19" s="318"/>
      <c r="DMH19" s="318"/>
      <c r="DMI19" s="318"/>
      <c r="DMJ19" s="318"/>
      <c r="DMK19" s="318"/>
      <c r="DML19" s="318"/>
      <c r="DMM19" s="318"/>
      <c r="DMN19" s="318"/>
      <c r="DMO19" s="318"/>
      <c r="DMP19" s="318"/>
      <c r="DMQ19" s="318"/>
      <c r="DMR19" s="318"/>
      <c r="DMS19" s="318"/>
      <c r="DMT19" s="318"/>
      <c r="DMU19" s="318"/>
      <c r="DMV19" s="318"/>
      <c r="DMW19" s="318"/>
      <c r="DMX19" s="318"/>
      <c r="DMY19" s="318"/>
      <c r="DMZ19" s="318"/>
      <c r="DNA19" s="318"/>
      <c r="DNB19" s="318"/>
      <c r="DNC19" s="318"/>
      <c r="DND19" s="318"/>
      <c r="DNE19" s="318"/>
      <c r="DNF19" s="318"/>
      <c r="DNG19" s="318"/>
      <c r="DNH19" s="318"/>
      <c r="DNI19" s="318"/>
      <c r="DNJ19" s="318"/>
      <c r="DNK19" s="318"/>
      <c r="DNL19" s="318"/>
      <c r="DNM19" s="318"/>
      <c r="DNN19" s="318"/>
      <c r="DNO19" s="318"/>
      <c r="DNP19" s="318"/>
      <c r="DNQ19" s="318"/>
      <c r="DNR19" s="318"/>
      <c r="DNS19" s="318"/>
      <c r="DNT19" s="318"/>
      <c r="DNU19" s="318"/>
      <c r="DNV19" s="318"/>
      <c r="DNW19" s="318"/>
      <c r="DNX19" s="318"/>
      <c r="DNY19" s="318"/>
      <c r="DNZ19" s="318"/>
      <c r="DOA19" s="318"/>
      <c r="DOB19" s="318"/>
      <c r="DOC19" s="318"/>
      <c r="DOD19" s="318"/>
      <c r="DOE19" s="318"/>
      <c r="DOF19" s="318"/>
      <c r="DOG19" s="318"/>
      <c r="DOH19" s="318"/>
      <c r="DOI19" s="318"/>
      <c r="DOJ19" s="318"/>
      <c r="DOK19" s="318"/>
      <c r="DOL19" s="318"/>
      <c r="DOM19" s="318"/>
      <c r="DON19" s="318"/>
      <c r="DOO19" s="318"/>
      <c r="DOP19" s="318"/>
      <c r="DOQ19" s="318"/>
      <c r="DOR19" s="318"/>
      <c r="DOS19" s="318"/>
      <c r="DOT19" s="318"/>
      <c r="DOU19" s="318"/>
      <c r="DOV19" s="318"/>
      <c r="DOW19" s="318"/>
      <c r="DOX19" s="318"/>
      <c r="DOY19" s="318"/>
      <c r="DOZ19" s="318"/>
      <c r="DPA19" s="318"/>
      <c r="DPB19" s="318"/>
      <c r="DPC19" s="318"/>
      <c r="DPD19" s="318"/>
      <c r="DPE19" s="318"/>
      <c r="DPF19" s="318"/>
      <c r="DPG19" s="318"/>
      <c r="DPH19" s="318"/>
      <c r="DPI19" s="318"/>
      <c r="DPJ19" s="318"/>
      <c r="DPK19" s="318"/>
      <c r="DPL19" s="318"/>
      <c r="DPM19" s="318"/>
      <c r="DPN19" s="318"/>
      <c r="DPO19" s="318"/>
      <c r="DPP19" s="318"/>
      <c r="DPQ19" s="318"/>
      <c r="DPR19" s="318"/>
      <c r="DPS19" s="318"/>
      <c r="DPT19" s="318"/>
      <c r="DPU19" s="318"/>
      <c r="DPV19" s="318"/>
      <c r="DPW19" s="318"/>
      <c r="DPX19" s="318"/>
      <c r="DPY19" s="318"/>
      <c r="DPZ19" s="318"/>
      <c r="DQA19" s="318"/>
      <c r="DQB19" s="318"/>
      <c r="DQC19" s="318"/>
      <c r="DQD19" s="318"/>
      <c r="DQE19" s="318"/>
      <c r="DQF19" s="318"/>
      <c r="DQG19" s="318"/>
      <c r="DQH19" s="318"/>
      <c r="DQI19" s="318"/>
      <c r="DQJ19" s="318"/>
      <c r="DQK19" s="318"/>
      <c r="DQL19" s="318"/>
      <c r="DQM19" s="318"/>
      <c r="DQN19" s="318"/>
      <c r="DQO19" s="318"/>
      <c r="DQP19" s="318"/>
      <c r="DQQ19" s="318"/>
      <c r="DQR19" s="318"/>
      <c r="DQS19" s="318"/>
      <c r="DQT19" s="318"/>
      <c r="DQU19" s="318"/>
      <c r="DQV19" s="318"/>
      <c r="DQW19" s="318"/>
      <c r="DQX19" s="318"/>
      <c r="DQY19" s="318"/>
      <c r="DQZ19" s="318"/>
      <c r="DRA19" s="318"/>
      <c r="DRB19" s="318"/>
      <c r="DRC19" s="318"/>
      <c r="DRD19" s="318"/>
      <c r="DRE19" s="318"/>
      <c r="DRF19" s="318"/>
      <c r="DRG19" s="318"/>
      <c r="DRH19" s="318"/>
      <c r="DRI19" s="318"/>
      <c r="DRJ19" s="318"/>
      <c r="DRK19" s="318"/>
      <c r="DRL19" s="318"/>
      <c r="DRM19" s="318"/>
      <c r="DRN19" s="318"/>
      <c r="DRO19" s="318"/>
      <c r="DRP19" s="318"/>
      <c r="DRQ19" s="318"/>
      <c r="DRR19" s="318"/>
      <c r="DRS19" s="318"/>
      <c r="DRT19" s="318"/>
      <c r="DRU19" s="318"/>
      <c r="DRV19" s="318"/>
      <c r="DRW19" s="318"/>
      <c r="DRX19" s="318"/>
      <c r="DRY19" s="318"/>
      <c r="DRZ19" s="318"/>
      <c r="DSA19" s="318"/>
      <c r="DSB19" s="318"/>
      <c r="DSC19" s="318"/>
      <c r="DSD19" s="318"/>
      <c r="DSE19" s="318"/>
      <c r="DSF19" s="318"/>
      <c r="DSG19" s="318"/>
      <c r="DSH19" s="318"/>
      <c r="DSI19" s="318"/>
      <c r="DSJ19" s="318"/>
      <c r="DSK19" s="318"/>
      <c r="DSL19" s="318"/>
      <c r="DSM19" s="318"/>
      <c r="DSN19" s="318"/>
      <c r="DSO19" s="318"/>
      <c r="DSP19" s="318"/>
      <c r="DSQ19" s="318"/>
      <c r="DSR19" s="318"/>
      <c r="DSS19" s="318"/>
      <c r="DST19" s="318"/>
      <c r="DSU19" s="318"/>
      <c r="DSV19" s="318"/>
      <c r="DSW19" s="318"/>
      <c r="DSX19" s="318"/>
      <c r="DSY19" s="318"/>
      <c r="DSZ19" s="318"/>
      <c r="DTA19" s="318"/>
      <c r="DTB19" s="318"/>
      <c r="DTC19" s="318"/>
      <c r="DTD19" s="318"/>
      <c r="DTE19" s="318"/>
      <c r="DTF19" s="318"/>
      <c r="DTG19" s="318"/>
      <c r="DTH19" s="318"/>
      <c r="DTI19" s="318"/>
      <c r="DTJ19" s="318"/>
      <c r="DTK19" s="318"/>
      <c r="DTL19" s="318"/>
      <c r="DTM19" s="318"/>
      <c r="DTN19" s="318"/>
      <c r="DTO19" s="318"/>
      <c r="DTP19" s="318"/>
      <c r="DTQ19" s="318"/>
      <c r="DTR19" s="318"/>
      <c r="DTS19" s="318"/>
      <c r="DTT19" s="318"/>
      <c r="DTU19" s="318"/>
      <c r="DTV19" s="318"/>
      <c r="DTW19" s="318"/>
      <c r="DTX19" s="318"/>
      <c r="DTY19" s="318"/>
      <c r="DTZ19" s="318"/>
      <c r="DUA19" s="318"/>
      <c r="DUB19" s="318"/>
      <c r="DUC19" s="318"/>
      <c r="DUD19" s="318"/>
      <c r="DUE19" s="318"/>
      <c r="DUF19" s="318"/>
      <c r="DUG19" s="318"/>
      <c r="DUH19" s="318"/>
      <c r="DUI19" s="318"/>
      <c r="DUJ19" s="318"/>
      <c r="DUK19" s="318"/>
      <c r="DUL19" s="318"/>
      <c r="DUM19" s="318"/>
      <c r="DUN19" s="318"/>
      <c r="DUO19" s="318"/>
      <c r="DUP19" s="318"/>
      <c r="DUQ19" s="318"/>
      <c r="DUR19" s="318"/>
      <c r="DUS19" s="318"/>
      <c r="DUT19" s="318"/>
      <c r="DUU19" s="318"/>
      <c r="DUV19" s="318"/>
      <c r="DUW19" s="318"/>
      <c r="DUX19" s="318"/>
      <c r="DUY19" s="318"/>
      <c r="DUZ19" s="318"/>
      <c r="DVA19" s="318"/>
      <c r="DVB19" s="318"/>
      <c r="DVC19" s="318"/>
      <c r="DVD19" s="318"/>
      <c r="DVE19" s="318"/>
      <c r="DVF19" s="318"/>
      <c r="DVG19" s="318"/>
      <c r="DVH19" s="318"/>
      <c r="DVI19" s="318"/>
      <c r="DVJ19" s="318"/>
      <c r="DVK19" s="318"/>
      <c r="DVL19" s="318"/>
      <c r="DVM19" s="318"/>
      <c r="DVN19" s="318"/>
      <c r="DVO19" s="318"/>
      <c r="DVP19" s="318"/>
      <c r="DVQ19" s="318"/>
      <c r="DVR19" s="318"/>
      <c r="DVS19" s="318"/>
      <c r="DVT19" s="318"/>
      <c r="DVU19" s="318"/>
      <c r="DVV19" s="318"/>
      <c r="DVW19" s="318"/>
      <c r="DVX19" s="318"/>
      <c r="DVY19" s="318"/>
      <c r="DVZ19" s="318"/>
      <c r="DWA19" s="318"/>
      <c r="DWB19" s="318"/>
      <c r="DWC19" s="318"/>
      <c r="DWD19" s="318"/>
      <c r="DWE19" s="318"/>
      <c r="DWF19" s="318"/>
      <c r="DWG19" s="318"/>
      <c r="DWH19" s="318"/>
      <c r="DWI19" s="318"/>
      <c r="DWJ19" s="318"/>
      <c r="DWK19" s="318"/>
      <c r="DWL19" s="318"/>
      <c r="DWM19" s="318"/>
      <c r="DWN19" s="318"/>
      <c r="DWO19" s="318"/>
      <c r="DWP19" s="318"/>
      <c r="DWQ19" s="318"/>
      <c r="DWR19" s="318"/>
      <c r="DWS19" s="318"/>
      <c r="DWT19" s="318"/>
      <c r="DWU19" s="318"/>
      <c r="DWV19" s="318"/>
      <c r="DWW19" s="318"/>
      <c r="DWX19" s="318"/>
      <c r="DWY19" s="318"/>
      <c r="DWZ19" s="318"/>
      <c r="DXA19" s="318"/>
      <c r="DXB19" s="318"/>
      <c r="DXC19" s="318"/>
      <c r="DXD19" s="318"/>
      <c r="DXE19" s="318"/>
      <c r="DXF19" s="318"/>
      <c r="DXG19" s="318"/>
      <c r="DXH19" s="318"/>
      <c r="DXI19" s="318"/>
      <c r="DXJ19" s="318"/>
      <c r="DXK19" s="318"/>
      <c r="DXL19" s="318"/>
      <c r="DXM19" s="318"/>
      <c r="DXN19" s="318"/>
      <c r="DXO19" s="318"/>
      <c r="DXP19" s="318"/>
      <c r="DXQ19" s="318"/>
      <c r="DXR19" s="318"/>
      <c r="DXS19" s="318"/>
      <c r="DXT19" s="318"/>
      <c r="DXU19" s="318"/>
      <c r="DXV19" s="318"/>
      <c r="DXW19" s="318"/>
      <c r="DXX19" s="318"/>
      <c r="DXY19" s="318"/>
      <c r="DXZ19" s="318"/>
      <c r="DYA19" s="318"/>
      <c r="DYB19" s="318"/>
      <c r="DYC19" s="318"/>
      <c r="DYD19" s="318"/>
      <c r="DYE19" s="318"/>
      <c r="DYF19" s="318"/>
      <c r="DYG19" s="318"/>
      <c r="DYH19" s="318"/>
      <c r="DYI19" s="318"/>
      <c r="DYJ19" s="318"/>
      <c r="DYK19" s="318"/>
      <c r="DYL19" s="318"/>
      <c r="DYM19" s="318"/>
      <c r="DYN19" s="318"/>
      <c r="DYO19" s="318"/>
      <c r="DYP19" s="318"/>
      <c r="DYQ19" s="318"/>
      <c r="DYR19" s="318"/>
      <c r="DYS19" s="318"/>
      <c r="DYT19" s="318"/>
      <c r="DYU19" s="318"/>
      <c r="DYV19" s="318"/>
      <c r="DYW19" s="318"/>
      <c r="DYX19" s="318"/>
      <c r="DYY19" s="318"/>
      <c r="DYZ19" s="318"/>
      <c r="DZA19" s="318"/>
      <c r="DZB19" s="318"/>
      <c r="DZC19" s="318"/>
      <c r="DZD19" s="318"/>
      <c r="DZE19" s="318"/>
      <c r="DZF19" s="318"/>
      <c r="DZG19" s="318"/>
      <c r="DZH19" s="318"/>
      <c r="DZI19" s="318"/>
      <c r="DZJ19" s="318"/>
      <c r="DZK19" s="318"/>
      <c r="DZL19" s="318"/>
      <c r="DZM19" s="318"/>
      <c r="DZN19" s="318"/>
      <c r="DZO19" s="318"/>
      <c r="DZP19" s="318"/>
      <c r="DZQ19" s="318"/>
      <c r="DZR19" s="318"/>
      <c r="DZS19" s="318"/>
      <c r="DZT19" s="318"/>
      <c r="DZU19" s="318"/>
      <c r="DZV19" s="318"/>
      <c r="DZW19" s="318"/>
      <c r="DZX19" s="318"/>
      <c r="DZY19" s="318"/>
      <c r="DZZ19" s="318"/>
      <c r="EAA19" s="318"/>
      <c r="EAB19" s="318"/>
      <c r="EAC19" s="318"/>
      <c r="EAD19" s="318"/>
      <c r="EAE19" s="318"/>
      <c r="EAF19" s="318"/>
      <c r="EAG19" s="318"/>
      <c r="EAH19" s="318"/>
      <c r="EAI19" s="318"/>
      <c r="EAJ19" s="318"/>
      <c r="EAK19" s="318"/>
      <c r="EAL19" s="318"/>
      <c r="EAM19" s="318"/>
      <c r="EAN19" s="318"/>
      <c r="EAO19" s="318"/>
      <c r="EAP19" s="318"/>
      <c r="EAQ19" s="318"/>
      <c r="EAR19" s="318"/>
      <c r="EAS19" s="318"/>
      <c r="EAT19" s="318"/>
      <c r="EAU19" s="318"/>
      <c r="EAV19" s="318"/>
      <c r="EAW19" s="318"/>
      <c r="EAX19" s="318"/>
      <c r="EAY19" s="318"/>
      <c r="EAZ19" s="318"/>
      <c r="EBA19" s="318"/>
      <c r="EBB19" s="318"/>
      <c r="EBC19" s="318"/>
      <c r="EBD19" s="318"/>
      <c r="EBE19" s="318"/>
      <c r="EBF19" s="318"/>
      <c r="EBG19" s="318"/>
      <c r="EBH19" s="318"/>
      <c r="EBI19" s="318"/>
      <c r="EBJ19" s="318"/>
      <c r="EBK19" s="318"/>
      <c r="EBL19" s="318"/>
      <c r="EBM19" s="318"/>
      <c r="EBN19" s="318"/>
      <c r="EBO19" s="318"/>
      <c r="EBP19" s="318"/>
      <c r="EBQ19" s="318"/>
      <c r="EBR19" s="318"/>
      <c r="EBS19" s="318"/>
      <c r="EBT19" s="318"/>
      <c r="EBU19" s="318"/>
      <c r="EBV19" s="318"/>
      <c r="EBW19" s="318"/>
      <c r="EBX19" s="318"/>
      <c r="EBY19" s="318"/>
      <c r="EBZ19" s="318"/>
      <c r="ECA19" s="318"/>
      <c r="ECB19" s="318"/>
      <c r="ECC19" s="318"/>
      <c r="ECD19" s="318"/>
      <c r="ECE19" s="318"/>
      <c r="ECF19" s="318"/>
      <c r="ECG19" s="318"/>
      <c r="ECH19" s="318"/>
      <c r="ECI19" s="318"/>
      <c r="ECJ19" s="318"/>
      <c r="ECK19" s="318"/>
      <c r="ECL19" s="318"/>
      <c r="ECM19" s="318"/>
      <c r="ECN19" s="318"/>
      <c r="ECO19" s="318"/>
      <c r="ECP19" s="318"/>
      <c r="ECQ19" s="318"/>
      <c r="ECR19" s="318"/>
      <c r="ECS19" s="318"/>
      <c r="ECT19" s="318"/>
      <c r="ECU19" s="318"/>
      <c r="ECV19" s="318"/>
      <c r="ECW19" s="318"/>
      <c r="ECX19" s="318"/>
      <c r="ECY19" s="318"/>
      <c r="ECZ19" s="318"/>
      <c r="EDA19" s="318"/>
      <c r="EDB19" s="318"/>
      <c r="EDC19" s="318"/>
      <c r="EDD19" s="318"/>
      <c r="EDE19" s="318"/>
      <c r="EDF19" s="318"/>
      <c r="EDG19" s="318"/>
      <c r="EDH19" s="318"/>
      <c r="EDI19" s="318"/>
      <c r="EDJ19" s="318"/>
      <c r="EDK19" s="318"/>
      <c r="EDL19" s="318"/>
      <c r="EDM19" s="318"/>
      <c r="EDN19" s="318"/>
      <c r="EDO19" s="318"/>
      <c r="EDP19" s="318"/>
      <c r="EDQ19" s="318"/>
      <c r="EDR19" s="318"/>
      <c r="EDS19" s="318"/>
      <c r="EDT19" s="318"/>
      <c r="EDU19" s="318"/>
      <c r="EDV19" s="318"/>
      <c r="EDW19" s="318"/>
      <c r="EDX19" s="318"/>
      <c r="EDY19" s="318"/>
      <c r="EDZ19" s="318"/>
      <c r="EEA19" s="318"/>
      <c r="EEB19" s="318"/>
      <c r="EEC19" s="318"/>
      <c r="EED19" s="318"/>
      <c r="EEE19" s="318"/>
      <c r="EEF19" s="318"/>
      <c r="EEG19" s="318"/>
      <c r="EEH19" s="318"/>
      <c r="EEI19" s="318"/>
      <c r="EEJ19" s="318"/>
      <c r="EEK19" s="318"/>
      <c r="EEL19" s="318"/>
      <c r="EEM19" s="318"/>
      <c r="EEN19" s="318"/>
      <c r="EEO19" s="318"/>
      <c r="EEP19" s="318"/>
      <c r="EEQ19" s="318"/>
      <c r="EER19" s="318"/>
      <c r="EES19" s="318"/>
      <c r="EET19" s="318"/>
      <c r="EEU19" s="318"/>
      <c r="EEV19" s="318"/>
      <c r="EEW19" s="318"/>
      <c r="EEX19" s="318"/>
      <c r="EEY19" s="318"/>
      <c r="EEZ19" s="318"/>
      <c r="EFA19" s="318"/>
      <c r="EFB19" s="318"/>
      <c r="EFC19" s="318"/>
      <c r="EFD19" s="318"/>
      <c r="EFE19" s="318"/>
      <c r="EFF19" s="318"/>
      <c r="EFG19" s="318"/>
      <c r="EFH19" s="318"/>
      <c r="EFI19" s="318"/>
      <c r="EFJ19" s="318"/>
      <c r="EFK19" s="318"/>
      <c r="EFL19" s="318"/>
      <c r="EFM19" s="318"/>
      <c r="EFN19" s="318"/>
      <c r="EFO19" s="318"/>
      <c r="EFP19" s="318"/>
      <c r="EFQ19" s="318"/>
      <c r="EFR19" s="318"/>
      <c r="EFS19" s="318"/>
      <c r="EFT19" s="318"/>
      <c r="EFU19" s="318"/>
      <c r="EFV19" s="318"/>
      <c r="EFW19" s="318"/>
      <c r="EFX19" s="318"/>
      <c r="EFY19" s="318"/>
      <c r="EFZ19" s="318"/>
      <c r="EGA19" s="318"/>
      <c r="EGB19" s="318"/>
      <c r="EGC19" s="318"/>
      <c r="EGD19" s="318"/>
      <c r="EGE19" s="318"/>
      <c r="EGF19" s="318"/>
      <c r="EGG19" s="318"/>
      <c r="EGH19" s="318"/>
      <c r="EGI19" s="318"/>
      <c r="EGJ19" s="318"/>
      <c r="EGK19" s="318"/>
      <c r="EGL19" s="318"/>
      <c r="EGM19" s="318"/>
      <c r="EGN19" s="318"/>
      <c r="EGO19" s="318"/>
      <c r="EGP19" s="318"/>
      <c r="EGQ19" s="318"/>
      <c r="EGR19" s="318"/>
      <c r="EGS19" s="318"/>
      <c r="EGT19" s="318"/>
      <c r="EGU19" s="318"/>
      <c r="EGV19" s="318"/>
      <c r="EGW19" s="318"/>
      <c r="EGX19" s="318"/>
      <c r="EGY19" s="318"/>
      <c r="EGZ19" s="318"/>
      <c r="EHA19" s="318"/>
      <c r="EHB19" s="318"/>
      <c r="EHC19" s="318"/>
      <c r="EHD19" s="318"/>
      <c r="EHE19" s="318"/>
      <c r="EHF19" s="318"/>
      <c r="EHG19" s="318"/>
      <c r="EHH19" s="318"/>
      <c r="EHI19" s="318"/>
      <c r="EHJ19" s="318"/>
      <c r="EHK19" s="318"/>
      <c r="EHL19" s="318"/>
      <c r="EHM19" s="318"/>
      <c r="EHN19" s="318"/>
      <c r="EHO19" s="318"/>
      <c r="EHP19" s="318"/>
      <c r="EHQ19" s="318"/>
      <c r="EHR19" s="318"/>
      <c r="EHS19" s="318"/>
      <c r="EHT19" s="318"/>
      <c r="EHU19" s="318"/>
      <c r="EHV19" s="318"/>
      <c r="EHW19" s="318"/>
      <c r="EHX19" s="318"/>
      <c r="EHY19" s="318"/>
      <c r="EHZ19" s="318"/>
      <c r="EIA19" s="318"/>
      <c r="EIB19" s="318"/>
      <c r="EIC19" s="318"/>
      <c r="EID19" s="318"/>
      <c r="EIE19" s="318"/>
      <c r="EIF19" s="318"/>
      <c r="EIG19" s="318"/>
      <c r="EIH19" s="318"/>
      <c r="EII19" s="318"/>
      <c r="EIJ19" s="318"/>
      <c r="EIK19" s="318"/>
      <c r="EIL19" s="318"/>
      <c r="EIM19" s="318"/>
      <c r="EIN19" s="318"/>
      <c r="EIO19" s="318"/>
      <c r="EIP19" s="318"/>
      <c r="EIQ19" s="318"/>
      <c r="EIR19" s="318"/>
      <c r="EIS19" s="318"/>
      <c r="EIT19" s="318"/>
      <c r="EIU19" s="318"/>
      <c r="EIV19" s="318"/>
      <c r="EIW19" s="318"/>
      <c r="EIX19" s="318"/>
      <c r="EIY19" s="318"/>
      <c r="EIZ19" s="318"/>
      <c r="EJA19" s="318"/>
      <c r="EJB19" s="318"/>
      <c r="EJC19" s="318"/>
      <c r="EJD19" s="318"/>
      <c r="EJE19" s="318"/>
      <c r="EJF19" s="318"/>
      <c r="EJG19" s="318"/>
      <c r="EJH19" s="318"/>
      <c r="EJI19" s="318"/>
      <c r="EJJ19" s="318"/>
      <c r="EJK19" s="318"/>
      <c r="EJL19" s="318"/>
      <c r="EJM19" s="318"/>
      <c r="EJN19" s="318"/>
      <c r="EJO19" s="318"/>
      <c r="EJP19" s="318"/>
      <c r="EJQ19" s="318"/>
      <c r="EJR19" s="318"/>
      <c r="EJS19" s="318"/>
      <c r="EJT19" s="318"/>
      <c r="EJU19" s="318"/>
      <c r="EJV19" s="318"/>
      <c r="EJW19" s="318"/>
      <c r="EJX19" s="318"/>
      <c r="EJY19" s="318"/>
      <c r="EJZ19" s="318"/>
      <c r="EKA19" s="318"/>
      <c r="EKB19" s="318"/>
      <c r="EKC19" s="318"/>
      <c r="EKD19" s="318"/>
      <c r="EKE19" s="318"/>
      <c r="EKF19" s="318"/>
      <c r="EKG19" s="318"/>
      <c r="EKH19" s="318"/>
      <c r="EKI19" s="318"/>
      <c r="EKJ19" s="318"/>
      <c r="EKK19" s="318"/>
      <c r="EKL19" s="318"/>
      <c r="EKM19" s="318"/>
      <c r="EKN19" s="318"/>
      <c r="EKO19" s="318"/>
      <c r="EKP19" s="318"/>
      <c r="EKQ19" s="318"/>
      <c r="EKR19" s="318"/>
      <c r="EKS19" s="318"/>
      <c r="EKT19" s="318"/>
      <c r="EKU19" s="318"/>
      <c r="EKV19" s="318"/>
      <c r="EKW19" s="318"/>
      <c r="EKX19" s="318"/>
      <c r="EKY19" s="318"/>
      <c r="EKZ19" s="318"/>
      <c r="ELA19" s="318"/>
      <c r="ELB19" s="318"/>
      <c r="ELC19" s="318"/>
      <c r="ELD19" s="318"/>
      <c r="ELE19" s="318"/>
      <c r="ELF19" s="318"/>
      <c r="ELG19" s="318"/>
      <c r="ELH19" s="318"/>
      <c r="ELI19" s="318"/>
      <c r="ELJ19" s="318"/>
      <c r="ELK19" s="318"/>
      <c r="ELL19" s="318"/>
      <c r="ELM19" s="318"/>
      <c r="ELN19" s="318"/>
      <c r="ELO19" s="318"/>
      <c r="ELP19" s="318"/>
      <c r="ELQ19" s="318"/>
      <c r="ELR19" s="318"/>
      <c r="ELS19" s="318"/>
      <c r="ELT19" s="318"/>
      <c r="ELU19" s="318"/>
      <c r="ELV19" s="318"/>
      <c r="ELW19" s="318"/>
      <c r="ELX19" s="318"/>
      <c r="ELY19" s="318"/>
      <c r="ELZ19" s="318"/>
      <c r="EMA19" s="318"/>
      <c r="EMB19" s="318"/>
      <c r="EMC19" s="318"/>
      <c r="EMD19" s="318"/>
      <c r="EME19" s="318"/>
      <c r="EMF19" s="318"/>
      <c r="EMG19" s="318"/>
      <c r="EMH19" s="318"/>
      <c r="EMI19" s="318"/>
      <c r="EMJ19" s="318"/>
      <c r="EMK19" s="318"/>
      <c r="EML19" s="318"/>
      <c r="EMM19" s="318"/>
      <c r="EMN19" s="318"/>
      <c r="EMO19" s="318"/>
      <c r="EMP19" s="318"/>
      <c r="EMQ19" s="318"/>
      <c r="EMR19" s="318"/>
      <c r="EMS19" s="318"/>
      <c r="EMT19" s="318"/>
      <c r="EMU19" s="318"/>
      <c r="EMV19" s="318"/>
      <c r="EMW19" s="318"/>
      <c r="EMX19" s="318"/>
      <c r="EMY19" s="318"/>
      <c r="EMZ19" s="318"/>
      <c r="ENA19" s="318"/>
      <c r="ENB19" s="318"/>
      <c r="ENC19" s="318"/>
      <c r="END19" s="318"/>
      <c r="ENE19" s="318"/>
      <c r="ENF19" s="318"/>
      <c r="ENG19" s="318"/>
      <c r="ENH19" s="318"/>
      <c r="ENI19" s="318"/>
      <c r="ENJ19" s="318"/>
      <c r="ENK19" s="318"/>
      <c r="ENL19" s="318"/>
      <c r="ENM19" s="318"/>
      <c r="ENN19" s="318"/>
      <c r="ENO19" s="318"/>
      <c r="ENP19" s="318"/>
      <c r="ENQ19" s="318"/>
      <c r="ENR19" s="318"/>
      <c r="ENS19" s="318"/>
      <c r="ENT19" s="318"/>
      <c r="ENU19" s="318"/>
      <c r="ENV19" s="318"/>
      <c r="ENW19" s="318"/>
      <c r="ENX19" s="318"/>
      <c r="ENY19" s="318"/>
      <c r="ENZ19" s="318"/>
      <c r="EOA19" s="318"/>
      <c r="EOB19" s="318"/>
      <c r="EOC19" s="318"/>
      <c r="EOD19" s="318"/>
      <c r="EOE19" s="318"/>
      <c r="EOF19" s="318"/>
      <c r="EOG19" s="318"/>
      <c r="EOH19" s="318"/>
      <c r="EOI19" s="318"/>
      <c r="EOJ19" s="318"/>
      <c r="EOK19" s="318"/>
      <c r="EOL19" s="318"/>
      <c r="EOM19" s="318"/>
      <c r="EON19" s="318"/>
      <c r="EOO19" s="318"/>
      <c r="EOP19" s="318"/>
      <c r="EOQ19" s="318"/>
      <c r="EOR19" s="318"/>
      <c r="EOS19" s="318"/>
      <c r="EOT19" s="318"/>
      <c r="EOU19" s="318"/>
      <c r="EOV19" s="318"/>
      <c r="EOW19" s="318"/>
      <c r="EOX19" s="318"/>
      <c r="EOY19" s="318"/>
      <c r="EOZ19" s="318"/>
      <c r="EPA19" s="318"/>
      <c r="EPB19" s="318"/>
      <c r="EPC19" s="318"/>
      <c r="EPD19" s="318"/>
      <c r="EPE19" s="318"/>
      <c r="EPF19" s="318"/>
      <c r="EPG19" s="318"/>
      <c r="EPH19" s="318"/>
      <c r="EPI19" s="318"/>
      <c r="EPJ19" s="318"/>
      <c r="EPK19" s="318"/>
      <c r="EPL19" s="318"/>
      <c r="EPM19" s="318"/>
      <c r="EPN19" s="318"/>
      <c r="EPO19" s="318"/>
      <c r="EPP19" s="318"/>
      <c r="EPQ19" s="318"/>
      <c r="EPR19" s="318"/>
      <c r="EPS19" s="318"/>
      <c r="EPT19" s="318"/>
      <c r="EPU19" s="318"/>
      <c r="EPV19" s="318"/>
      <c r="EPW19" s="318"/>
      <c r="EPX19" s="318"/>
      <c r="EPY19" s="318"/>
      <c r="EPZ19" s="318"/>
      <c r="EQA19" s="318"/>
      <c r="EQB19" s="318"/>
      <c r="EQC19" s="318"/>
      <c r="EQD19" s="318"/>
      <c r="EQE19" s="318"/>
      <c r="EQF19" s="318"/>
      <c r="EQG19" s="318"/>
      <c r="EQH19" s="318"/>
      <c r="EQI19" s="318"/>
      <c r="EQJ19" s="318"/>
      <c r="EQK19" s="318"/>
      <c r="EQL19" s="318"/>
      <c r="EQM19" s="318"/>
      <c r="EQN19" s="318"/>
      <c r="EQO19" s="318"/>
      <c r="EQP19" s="318"/>
      <c r="EQQ19" s="318"/>
      <c r="EQR19" s="318"/>
      <c r="EQS19" s="318"/>
      <c r="EQT19" s="318"/>
      <c r="EQU19" s="318"/>
      <c r="EQV19" s="318"/>
      <c r="EQW19" s="318"/>
      <c r="EQX19" s="318"/>
      <c r="EQY19" s="318"/>
      <c r="EQZ19" s="318"/>
      <c r="ERA19" s="318"/>
      <c r="ERB19" s="318"/>
      <c r="ERC19" s="318"/>
      <c r="ERD19" s="318"/>
      <c r="ERE19" s="318"/>
      <c r="ERF19" s="318"/>
      <c r="ERG19" s="318"/>
      <c r="ERH19" s="318"/>
      <c r="ERI19" s="318"/>
      <c r="ERJ19" s="318"/>
      <c r="ERK19" s="318"/>
      <c r="ERL19" s="318"/>
      <c r="ERM19" s="318"/>
      <c r="ERN19" s="318"/>
      <c r="ERO19" s="318"/>
      <c r="ERP19" s="318"/>
      <c r="ERQ19" s="318"/>
      <c r="ERR19" s="318"/>
      <c r="ERS19" s="318"/>
      <c r="ERT19" s="318"/>
      <c r="ERU19" s="318"/>
      <c r="ERV19" s="318"/>
      <c r="ERW19" s="318"/>
      <c r="ERX19" s="318"/>
      <c r="ERY19" s="318"/>
      <c r="ERZ19" s="318"/>
      <c r="ESA19" s="318"/>
      <c r="ESB19" s="318"/>
      <c r="ESC19" s="318"/>
      <c r="ESD19" s="318"/>
      <c r="ESE19" s="318"/>
      <c r="ESF19" s="318"/>
      <c r="ESG19" s="318"/>
      <c r="ESH19" s="318"/>
      <c r="ESI19" s="318"/>
      <c r="ESJ19" s="318"/>
      <c r="ESK19" s="318"/>
      <c r="ESL19" s="318"/>
      <c r="ESM19" s="318"/>
      <c r="ESN19" s="318"/>
      <c r="ESO19" s="318"/>
      <c r="ESP19" s="318"/>
      <c r="ESQ19" s="318"/>
      <c r="ESR19" s="318"/>
      <c r="ESS19" s="318"/>
      <c r="EST19" s="318"/>
      <c r="ESU19" s="318"/>
      <c r="ESV19" s="318"/>
      <c r="ESW19" s="318"/>
      <c r="ESX19" s="318"/>
      <c r="ESY19" s="318"/>
      <c r="ESZ19" s="318"/>
      <c r="ETA19" s="318"/>
      <c r="ETB19" s="318"/>
      <c r="ETC19" s="318"/>
      <c r="ETD19" s="318"/>
      <c r="ETE19" s="318"/>
      <c r="ETF19" s="318"/>
      <c r="ETG19" s="318"/>
      <c r="ETH19" s="318"/>
      <c r="ETI19" s="318"/>
      <c r="ETJ19" s="318"/>
      <c r="ETK19" s="318"/>
      <c r="ETL19" s="318"/>
      <c r="ETM19" s="318"/>
      <c r="ETN19" s="318"/>
      <c r="ETO19" s="318"/>
      <c r="ETP19" s="318"/>
      <c r="ETQ19" s="318"/>
      <c r="ETR19" s="318"/>
      <c r="ETS19" s="318"/>
      <c r="ETT19" s="318"/>
      <c r="ETU19" s="318"/>
      <c r="ETV19" s="318"/>
      <c r="ETW19" s="318"/>
      <c r="ETX19" s="318"/>
      <c r="ETY19" s="318"/>
      <c r="ETZ19" s="318"/>
      <c r="EUA19" s="318"/>
      <c r="EUB19" s="318"/>
      <c r="EUC19" s="318"/>
      <c r="EUD19" s="318"/>
      <c r="EUE19" s="318"/>
      <c r="EUF19" s="318"/>
      <c r="EUG19" s="318"/>
      <c r="EUH19" s="318"/>
      <c r="EUI19" s="318"/>
      <c r="EUJ19" s="318"/>
      <c r="EUK19" s="318"/>
      <c r="EUL19" s="318"/>
      <c r="EUM19" s="318"/>
      <c r="EUN19" s="318"/>
      <c r="EUO19" s="318"/>
      <c r="EUP19" s="318"/>
      <c r="EUQ19" s="318"/>
      <c r="EUR19" s="318"/>
      <c r="EUS19" s="318"/>
      <c r="EUT19" s="318"/>
      <c r="EUU19" s="318"/>
      <c r="EUV19" s="318"/>
      <c r="EUW19" s="318"/>
      <c r="EUX19" s="318"/>
      <c r="EUY19" s="318"/>
      <c r="EUZ19" s="318"/>
      <c r="EVA19" s="318"/>
      <c r="EVB19" s="318"/>
      <c r="EVC19" s="318"/>
      <c r="EVD19" s="318"/>
      <c r="EVE19" s="318"/>
      <c r="EVF19" s="318"/>
      <c r="EVG19" s="318"/>
      <c r="EVH19" s="318"/>
      <c r="EVI19" s="318"/>
      <c r="EVJ19" s="318"/>
      <c r="EVK19" s="318"/>
      <c r="EVL19" s="318"/>
      <c r="EVM19" s="318"/>
      <c r="EVN19" s="318"/>
      <c r="EVO19" s="318"/>
      <c r="EVP19" s="318"/>
      <c r="EVQ19" s="318"/>
      <c r="EVR19" s="318"/>
      <c r="EVS19" s="318"/>
      <c r="EVT19" s="318"/>
      <c r="EVU19" s="318"/>
      <c r="EVV19" s="318"/>
      <c r="EVW19" s="318"/>
      <c r="EVX19" s="318"/>
      <c r="EVY19" s="318"/>
      <c r="EVZ19" s="318"/>
      <c r="EWA19" s="318"/>
      <c r="EWB19" s="318"/>
      <c r="EWC19" s="318"/>
      <c r="EWD19" s="318"/>
      <c r="EWE19" s="318"/>
      <c r="EWF19" s="318"/>
      <c r="EWG19" s="318"/>
      <c r="EWH19" s="318"/>
      <c r="EWI19" s="318"/>
      <c r="EWJ19" s="318"/>
      <c r="EWK19" s="318"/>
      <c r="EWL19" s="318"/>
      <c r="EWM19" s="318"/>
      <c r="EWN19" s="318"/>
      <c r="EWO19" s="318"/>
      <c r="EWP19" s="318"/>
      <c r="EWQ19" s="318"/>
      <c r="EWR19" s="318"/>
      <c r="EWS19" s="318"/>
      <c r="EWT19" s="318"/>
      <c r="EWU19" s="318"/>
      <c r="EWV19" s="318"/>
      <c r="EWW19" s="318"/>
      <c r="EWX19" s="318"/>
      <c r="EWY19" s="318"/>
      <c r="EWZ19" s="318"/>
      <c r="EXA19" s="318"/>
      <c r="EXB19" s="318"/>
      <c r="EXC19" s="318"/>
      <c r="EXD19" s="318"/>
      <c r="EXE19" s="318"/>
      <c r="EXF19" s="318"/>
      <c r="EXG19" s="318"/>
      <c r="EXH19" s="318"/>
      <c r="EXI19" s="318"/>
      <c r="EXJ19" s="318"/>
      <c r="EXK19" s="318"/>
      <c r="EXL19" s="318"/>
      <c r="EXM19" s="318"/>
      <c r="EXN19" s="318"/>
      <c r="EXO19" s="318"/>
      <c r="EXP19" s="318"/>
      <c r="EXQ19" s="318"/>
      <c r="EXR19" s="318"/>
      <c r="EXS19" s="318"/>
      <c r="EXT19" s="318"/>
      <c r="EXU19" s="318"/>
      <c r="EXV19" s="318"/>
      <c r="EXW19" s="318"/>
      <c r="EXX19" s="318"/>
      <c r="EXY19" s="318"/>
      <c r="EXZ19" s="318"/>
      <c r="EYA19" s="318"/>
      <c r="EYB19" s="318"/>
      <c r="EYC19" s="318"/>
      <c r="EYD19" s="318"/>
      <c r="EYE19" s="318"/>
      <c r="EYF19" s="318"/>
      <c r="EYG19" s="318"/>
      <c r="EYH19" s="318"/>
      <c r="EYI19" s="318"/>
      <c r="EYJ19" s="318"/>
      <c r="EYK19" s="318"/>
      <c r="EYL19" s="318"/>
      <c r="EYM19" s="318"/>
      <c r="EYN19" s="318"/>
      <c r="EYO19" s="318"/>
      <c r="EYP19" s="318"/>
      <c r="EYQ19" s="318"/>
      <c r="EYR19" s="318"/>
      <c r="EYS19" s="318"/>
      <c r="EYT19" s="318"/>
      <c r="EYU19" s="318"/>
      <c r="EYV19" s="318"/>
      <c r="EYW19" s="318"/>
      <c r="EYX19" s="318"/>
      <c r="EYY19" s="318"/>
      <c r="EYZ19" s="318"/>
      <c r="EZA19" s="318"/>
      <c r="EZB19" s="318"/>
      <c r="EZC19" s="318"/>
      <c r="EZD19" s="318"/>
      <c r="EZE19" s="318"/>
      <c r="EZF19" s="318"/>
      <c r="EZG19" s="318"/>
      <c r="EZH19" s="318"/>
      <c r="EZI19" s="318"/>
      <c r="EZJ19" s="318"/>
      <c r="EZK19" s="318"/>
      <c r="EZL19" s="318"/>
      <c r="EZM19" s="318"/>
      <c r="EZN19" s="318"/>
      <c r="EZO19" s="318"/>
      <c r="EZP19" s="318"/>
      <c r="EZQ19" s="318"/>
      <c r="EZR19" s="318"/>
      <c r="EZS19" s="318"/>
      <c r="EZT19" s="318"/>
      <c r="EZU19" s="318"/>
      <c r="EZV19" s="318"/>
      <c r="EZW19" s="318"/>
      <c r="EZX19" s="318"/>
      <c r="EZY19" s="318"/>
      <c r="EZZ19" s="318"/>
      <c r="FAA19" s="318"/>
      <c r="FAB19" s="318"/>
      <c r="FAC19" s="318"/>
      <c r="FAD19" s="318"/>
      <c r="FAE19" s="318"/>
      <c r="FAF19" s="318"/>
      <c r="FAG19" s="318"/>
      <c r="FAH19" s="318"/>
      <c r="FAI19" s="318"/>
      <c r="FAJ19" s="318"/>
      <c r="FAK19" s="318"/>
      <c r="FAL19" s="318"/>
      <c r="FAM19" s="318"/>
      <c r="FAN19" s="318"/>
      <c r="FAO19" s="318"/>
      <c r="FAP19" s="318"/>
      <c r="FAQ19" s="318"/>
      <c r="FAR19" s="318"/>
      <c r="FAS19" s="318"/>
      <c r="FAT19" s="318"/>
      <c r="FAU19" s="318"/>
      <c r="FAV19" s="318"/>
      <c r="FAW19" s="318"/>
      <c r="FAX19" s="318"/>
      <c r="FAY19" s="318"/>
      <c r="FAZ19" s="318"/>
      <c r="FBA19" s="318"/>
      <c r="FBB19" s="318"/>
      <c r="FBC19" s="318"/>
      <c r="FBD19" s="318"/>
      <c r="FBE19" s="318"/>
      <c r="FBF19" s="318"/>
      <c r="FBG19" s="318"/>
      <c r="FBH19" s="318"/>
      <c r="FBI19" s="318"/>
      <c r="FBJ19" s="318"/>
      <c r="FBK19" s="318"/>
      <c r="FBL19" s="318"/>
      <c r="FBM19" s="318"/>
      <c r="FBN19" s="318"/>
      <c r="FBO19" s="318"/>
      <c r="FBP19" s="318"/>
      <c r="FBQ19" s="318"/>
      <c r="FBR19" s="318"/>
      <c r="FBS19" s="318"/>
      <c r="FBT19" s="318"/>
      <c r="FBU19" s="318"/>
      <c r="FBV19" s="318"/>
      <c r="FBW19" s="318"/>
      <c r="FBX19" s="318"/>
      <c r="FBY19" s="318"/>
      <c r="FBZ19" s="318"/>
      <c r="FCA19" s="318"/>
      <c r="FCB19" s="318"/>
      <c r="FCC19" s="318"/>
      <c r="FCD19" s="318"/>
      <c r="FCE19" s="318"/>
      <c r="FCF19" s="318"/>
      <c r="FCG19" s="318"/>
      <c r="FCH19" s="318"/>
      <c r="FCI19" s="318"/>
      <c r="FCJ19" s="318"/>
      <c r="FCK19" s="318"/>
      <c r="FCL19" s="318"/>
      <c r="FCM19" s="318"/>
      <c r="FCN19" s="318"/>
      <c r="FCO19" s="318"/>
      <c r="FCP19" s="318"/>
      <c r="FCQ19" s="318"/>
      <c r="FCR19" s="318"/>
      <c r="FCS19" s="318"/>
      <c r="FCT19" s="318"/>
      <c r="FCU19" s="318"/>
      <c r="FCV19" s="318"/>
      <c r="FCW19" s="318"/>
      <c r="FCX19" s="318"/>
      <c r="FCY19" s="318"/>
      <c r="FCZ19" s="318"/>
      <c r="FDA19" s="318"/>
      <c r="FDB19" s="318"/>
      <c r="FDC19" s="318"/>
      <c r="FDD19" s="318"/>
      <c r="FDE19" s="318"/>
      <c r="FDF19" s="318"/>
      <c r="FDG19" s="318"/>
      <c r="FDH19" s="318"/>
      <c r="FDI19" s="318"/>
      <c r="FDJ19" s="318"/>
      <c r="FDK19" s="318"/>
      <c r="FDL19" s="318"/>
      <c r="FDM19" s="318"/>
      <c r="FDN19" s="318"/>
      <c r="FDO19" s="318"/>
      <c r="FDP19" s="318"/>
      <c r="FDQ19" s="318"/>
      <c r="FDR19" s="318"/>
      <c r="FDS19" s="318"/>
      <c r="FDT19" s="318"/>
      <c r="FDU19" s="318"/>
      <c r="FDV19" s="318"/>
      <c r="FDW19" s="318"/>
      <c r="FDX19" s="318"/>
      <c r="FDY19" s="318"/>
      <c r="FDZ19" s="318"/>
      <c r="FEA19" s="318"/>
      <c r="FEB19" s="318"/>
      <c r="FEC19" s="318"/>
      <c r="FED19" s="318"/>
      <c r="FEE19" s="318"/>
      <c r="FEF19" s="318"/>
      <c r="FEG19" s="318"/>
      <c r="FEH19" s="318"/>
      <c r="FEI19" s="318"/>
      <c r="FEJ19" s="318"/>
      <c r="FEK19" s="318"/>
      <c r="FEL19" s="318"/>
      <c r="FEM19" s="318"/>
      <c r="FEN19" s="318"/>
      <c r="FEO19" s="318"/>
      <c r="FEP19" s="318"/>
      <c r="FEQ19" s="318"/>
      <c r="FER19" s="318"/>
      <c r="FES19" s="318"/>
      <c r="FET19" s="318"/>
      <c r="FEU19" s="318"/>
      <c r="FEV19" s="318"/>
      <c r="FEW19" s="318"/>
      <c r="FEX19" s="318"/>
      <c r="FEY19" s="318"/>
      <c r="FEZ19" s="318"/>
      <c r="FFA19" s="318"/>
      <c r="FFB19" s="318"/>
      <c r="FFC19" s="318"/>
      <c r="FFD19" s="318"/>
      <c r="FFE19" s="318"/>
      <c r="FFF19" s="318"/>
      <c r="FFG19" s="318"/>
      <c r="FFH19" s="318"/>
      <c r="FFI19" s="318"/>
      <c r="FFJ19" s="318"/>
      <c r="FFK19" s="318"/>
      <c r="FFL19" s="318"/>
      <c r="FFM19" s="318"/>
      <c r="FFN19" s="318"/>
      <c r="FFO19" s="318"/>
      <c r="FFP19" s="318"/>
      <c r="FFQ19" s="318"/>
      <c r="FFR19" s="318"/>
      <c r="FFS19" s="318"/>
      <c r="FFT19" s="318"/>
      <c r="FFU19" s="318"/>
      <c r="FFV19" s="318"/>
      <c r="FFW19" s="318"/>
      <c r="FFX19" s="318"/>
      <c r="FFY19" s="318"/>
      <c r="FFZ19" s="318"/>
      <c r="FGA19" s="318"/>
      <c r="FGB19" s="318"/>
      <c r="FGC19" s="318"/>
      <c r="FGD19" s="318"/>
      <c r="FGE19" s="318"/>
      <c r="FGF19" s="318"/>
      <c r="FGG19" s="318"/>
      <c r="FGH19" s="318"/>
      <c r="FGI19" s="318"/>
      <c r="FGJ19" s="318"/>
      <c r="FGK19" s="318"/>
      <c r="FGL19" s="318"/>
      <c r="FGM19" s="318"/>
      <c r="FGN19" s="318"/>
      <c r="FGO19" s="318"/>
      <c r="FGP19" s="318"/>
      <c r="FGQ19" s="318"/>
      <c r="FGR19" s="318"/>
      <c r="FGS19" s="318"/>
      <c r="FGT19" s="318"/>
      <c r="FGU19" s="318"/>
      <c r="FGV19" s="318"/>
      <c r="FGW19" s="318"/>
      <c r="FGX19" s="318"/>
      <c r="FGY19" s="318"/>
      <c r="FGZ19" s="318"/>
      <c r="FHA19" s="318"/>
      <c r="FHB19" s="318"/>
      <c r="FHC19" s="318"/>
      <c r="FHD19" s="318"/>
      <c r="FHE19" s="318"/>
      <c r="FHF19" s="318"/>
      <c r="FHG19" s="318"/>
      <c r="FHH19" s="318"/>
      <c r="FHI19" s="318"/>
      <c r="FHJ19" s="318"/>
      <c r="FHK19" s="318"/>
      <c r="FHL19" s="318"/>
      <c r="FHM19" s="318"/>
      <c r="FHN19" s="318"/>
      <c r="FHO19" s="318"/>
      <c r="FHP19" s="318"/>
      <c r="FHQ19" s="318"/>
      <c r="FHR19" s="318"/>
      <c r="FHS19" s="318"/>
      <c r="FHT19" s="318"/>
      <c r="FHU19" s="318"/>
      <c r="FHV19" s="318"/>
      <c r="FHW19" s="318"/>
      <c r="FHX19" s="318"/>
      <c r="FHY19" s="318"/>
      <c r="FHZ19" s="318"/>
      <c r="FIA19" s="318"/>
      <c r="FIB19" s="318"/>
      <c r="FIC19" s="318"/>
      <c r="FID19" s="318"/>
      <c r="FIE19" s="318"/>
      <c r="FIF19" s="318"/>
      <c r="FIG19" s="318"/>
      <c r="FIH19" s="318"/>
      <c r="FII19" s="318"/>
      <c r="FIJ19" s="318"/>
      <c r="FIK19" s="318"/>
      <c r="FIL19" s="318"/>
      <c r="FIM19" s="318"/>
      <c r="FIN19" s="318"/>
      <c r="FIO19" s="318"/>
      <c r="FIP19" s="318"/>
      <c r="FIQ19" s="318"/>
      <c r="FIR19" s="318"/>
      <c r="FIS19" s="318"/>
      <c r="FIT19" s="318"/>
      <c r="FIU19" s="318"/>
      <c r="FIV19" s="318"/>
      <c r="FIW19" s="318"/>
      <c r="FIX19" s="318"/>
      <c r="FIY19" s="318"/>
      <c r="FIZ19" s="318"/>
      <c r="FJA19" s="318"/>
      <c r="FJB19" s="318"/>
      <c r="FJC19" s="318"/>
      <c r="FJD19" s="318"/>
      <c r="FJE19" s="318"/>
      <c r="FJF19" s="318"/>
      <c r="FJG19" s="318"/>
      <c r="FJH19" s="318"/>
      <c r="FJI19" s="318"/>
      <c r="FJJ19" s="318"/>
      <c r="FJK19" s="318"/>
      <c r="FJL19" s="318"/>
      <c r="FJM19" s="318"/>
      <c r="FJN19" s="318"/>
      <c r="FJO19" s="318"/>
      <c r="FJP19" s="318"/>
      <c r="FJQ19" s="318"/>
      <c r="FJR19" s="318"/>
      <c r="FJS19" s="318"/>
      <c r="FJT19" s="318"/>
      <c r="FJU19" s="318"/>
      <c r="FJV19" s="318"/>
      <c r="FJW19" s="318"/>
      <c r="FJX19" s="318"/>
      <c r="FJY19" s="318"/>
      <c r="FJZ19" s="318"/>
      <c r="FKA19" s="318"/>
      <c r="FKB19" s="318"/>
      <c r="FKC19" s="318"/>
      <c r="FKD19" s="318"/>
      <c r="FKE19" s="318"/>
      <c r="FKF19" s="318"/>
      <c r="FKG19" s="318"/>
      <c r="FKH19" s="318"/>
      <c r="FKI19" s="318"/>
      <c r="FKJ19" s="318"/>
      <c r="FKK19" s="318"/>
      <c r="FKL19" s="318"/>
      <c r="FKM19" s="318"/>
      <c r="FKN19" s="318"/>
      <c r="FKO19" s="318"/>
      <c r="FKP19" s="318"/>
      <c r="FKQ19" s="318"/>
      <c r="FKR19" s="318"/>
      <c r="FKS19" s="318"/>
      <c r="FKT19" s="318"/>
      <c r="FKU19" s="318"/>
      <c r="FKV19" s="318"/>
      <c r="FKW19" s="318"/>
      <c r="FKX19" s="318"/>
      <c r="FKY19" s="318"/>
      <c r="FKZ19" s="318"/>
      <c r="FLA19" s="318"/>
      <c r="FLB19" s="318"/>
      <c r="FLC19" s="318"/>
      <c r="FLD19" s="318"/>
      <c r="FLE19" s="318"/>
      <c r="FLF19" s="318"/>
      <c r="FLG19" s="318"/>
      <c r="FLH19" s="318"/>
      <c r="FLI19" s="318"/>
      <c r="FLJ19" s="318"/>
      <c r="FLK19" s="318"/>
      <c r="FLL19" s="318"/>
      <c r="FLM19" s="318"/>
      <c r="FLN19" s="318"/>
      <c r="FLO19" s="318"/>
      <c r="FLP19" s="318"/>
      <c r="FLQ19" s="318"/>
      <c r="FLR19" s="318"/>
      <c r="FLS19" s="318"/>
      <c r="FLT19" s="318"/>
      <c r="FLU19" s="318"/>
      <c r="FLV19" s="318"/>
      <c r="FLW19" s="318"/>
      <c r="FLX19" s="318"/>
      <c r="FLY19" s="318"/>
      <c r="FLZ19" s="318"/>
      <c r="FMA19" s="318"/>
      <c r="FMB19" s="318"/>
      <c r="FMC19" s="318"/>
      <c r="FMD19" s="318"/>
      <c r="FME19" s="318"/>
      <c r="FMF19" s="318"/>
      <c r="FMG19" s="318"/>
      <c r="FMH19" s="318"/>
      <c r="FMI19" s="318"/>
      <c r="FMJ19" s="318"/>
      <c r="FMK19" s="318"/>
      <c r="FML19" s="318"/>
      <c r="FMM19" s="318"/>
      <c r="FMN19" s="318"/>
      <c r="FMO19" s="318"/>
      <c r="FMP19" s="318"/>
      <c r="FMQ19" s="318"/>
      <c r="FMR19" s="318"/>
      <c r="FMS19" s="318"/>
      <c r="FMT19" s="318"/>
      <c r="FMU19" s="318"/>
      <c r="FMV19" s="318"/>
      <c r="FMW19" s="318"/>
      <c r="FMX19" s="318"/>
      <c r="FMY19" s="318"/>
      <c r="FMZ19" s="318"/>
      <c r="FNA19" s="318"/>
      <c r="FNB19" s="318"/>
      <c r="FNC19" s="318"/>
      <c r="FND19" s="318"/>
      <c r="FNE19" s="318"/>
      <c r="FNF19" s="318"/>
      <c r="FNG19" s="318"/>
      <c r="FNH19" s="318"/>
      <c r="FNI19" s="318"/>
      <c r="FNJ19" s="318"/>
      <c r="FNK19" s="318"/>
      <c r="FNL19" s="318"/>
      <c r="FNM19" s="318"/>
      <c r="FNN19" s="318"/>
      <c r="FNO19" s="318"/>
      <c r="FNP19" s="318"/>
      <c r="FNQ19" s="318"/>
      <c r="FNR19" s="318"/>
      <c r="FNS19" s="318"/>
      <c r="FNT19" s="318"/>
      <c r="FNU19" s="318"/>
      <c r="FNV19" s="318"/>
      <c r="FNW19" s="318"/>
      <c r="FNX19" s="318"/>
      <c r="FNY19" s="318"/>
      <c r="FNZ19" s="318"/>
      <c r="FOA19" s="318"/>
      <c r="FOB19" s="318"/>
      <c r="FOC19" s="318"/>
      <c r="FOD19" s="318"/>
      <c r="FOE19" s="318"/>
      <c r="FOF19" s="318"/>
      <c r="FOG19" s="318"/>
      <c r="FOH19" s="318"/>
      <c r="FOI19" s="318"/>
      <c r="FOJ19" s="318"/>
      <c r="FOK19" s="318"/>
      <c r="FOL19" s="318"/>
      <c r="FOM19" s="318"/>
      <c r="FON19" s="318"/>
      <c r="FOO19" s="318"/>
      <c r="FOP19" s="318"/>
      <c r="FOQ19" s="318"/>
      <c r="FOR19" s="318"/>
      <c r="FOS19" s="318"/>
      <c r="FOT19" s="318"/>
      <c r="FOU19" s="318"/>
      <c r="FOV19" s="318"/>
      <c r="FOW19" s="318"/>
      <c r="FOX19" s="318"/>
      <c r="FOY19" s="318"/>
      <c r="FOZ19" s="318"/>
      <c r="FPA19" s="318"/>
      <c r="FPB19" s="318"/>
      <c r="FPC19" s="318"/>
      <c r="FPD19" s="318"/>
      <c r="FPE19" s="318"/>
      <c r="FPF19" s="318"/>
      <c r="FPG19" s="318"/>
      <c r="FPH19" s="318"/>
      <c r="FPI19" s="318"/>
      <c r="FPJ19" s="318"/>
      <c r="FPK19" s="318"/>
      <c r="FPL19" s="318"/>
      <c r="FPM19" s="318"/>
      <c r="FPN19" s="318"/>
      <c r="FPO19" s="318"/>
      <c r="FPP19" s="318"/>
      <c r="FPQ19" s="318"/>
      <c r="FPR19" s="318"/>
      <c r="FPS19" s="318"/>
      <c r="FPT19" s="318"/>
      <c r="FPU19" s="318"/>
      <c r="FPV19" s="318"/>
      <c r="FPW19" s="318"/>
      <c r="FPX19" s="318"/>
      <c r="FPY19" s="318"/>
      <c r="FPZ19" s="318"/>
      <c r="FQA19" s="318"/>
      <c r="FQB19" s="318"/>
      <c r="FQC19" s="318"/>
      <c r="FQD19" s="318"/>
      <c r="FQE19" s="318"/>
      <c r="FQF19" s="318"/>
      <c r="FQG19" s="318"/>
      <c r="FQH19" s="318"/>
      <c r="FQI19" s="318"/>
      <c r="FQJ19" s="318"/>
      <c r="FQK19" s="318"/>
      <c r="FQL19" s="318"/>
      <c r="FQM19" s="318"/>
      <c r="FQN19" s="318"/>
      <c r="FQO19" s="318"/>
      <c r="FQP19" s="318"/>
      <c r="FQQ19" s="318"/>
      <c r="FQR19" s="318"/>
      <c r="FQS19" s="318"/>
      <c r="FQT19" s="318"/>
      <c r="FQU19" s="318"/>
      <c r="FQV19" s="318"/>
      <c r="FQW19" s="318"/>
      <c r="FQX19" s="318"/>
      <c r="FQY19" s="318"/>
      <c r="FQZ19" s="318"/>
      <c r="FRA19" s="318"/>
      <c r="FRB19" s="318"/>
      <c r="FRC19" s="318"/>
      <c r="FRD19" s="318"/>
      <c r="FRE19" s="318"/>
      <c r="FRF19" s="318"/>
      <c r="FRG19" s="318"/>
      <c r="FRH19" s="318"/>
      <c r="FRI19" s="318"/>
      <c r="FRJ19" s="318"/>
      <c r="FRK19" s="318"/>
      <c r="FRL19" s="318"/>
      <c r="FRM19" s="318"/>
      <c r="FRN19" s="318"/>
      <c r="FRO19" s="318"/>
      <c r="FRP19" s="318"/>
      <c r="FRQ19" s="318"/>
      <c r="FRR19" s="318"/>
      <c r="FRS19" s="318"/>
      <c r="FRT19" s="318"/>
      <c r="FRU19" s="318"/>
      <c r="FRV19" s="318"/>
      <c r="FRW19" s="318"/>
      <c r="FRX19" s="318"/>
      <c r="FRY19" s="318"/>
      <c r="FRZ19" s="318"/>
      <c r="FSA19" s="318"/>
      <c r="FSB19" s="318"/>
      <c r="FSC19" s="318"/>
      <c r="FSD19" s="318"/>
      <c r="FSE19" s="318"/>
      <c r="FSF19" s="318"/>
      <c r="FSG19" s="318"/>
      <c r="FSH19" s="318"/>
      <c r="FSI19" s="318"/>
      <c r="FSJ19" s="318"/>
      <c r="FSK19" s="318"/>
      <c r="FSL19" s="318"/>
      <c r="FSM19" s="318"/>
      <c r="FSN19" s="318"/>
      <c r="FSO19" s="318"/>
      <c r="FSP19" s="318"/>
      <c r="FSQ19" s="318"/>
      <c r="FSR19" s="318"/>
      <c r="FSS19" s="318"/>
      <c r="FST19" s="318"/>
      <c r="FSU19" s="318"/>
      <c r="FSV19" s="318"/>
      <c r="FSW19" s="318"/>
      <c r="FSX19" s="318"/>
      <c r="FSY19" s="318"/>
      <c r="FSZ19" s="318"/>
      <c r="FTA19" s="318"/>
      <c r="FTB19" s="318"/>
      <c r="FTC19" s="318"/>
      <c r="FTD19" s="318"/>
      <c r="FTE19" s="318"/>
      <c r="FTF19" s="318"/>
      <c r="FTG19" s="318"/>
      <c r="FTH19" s="318"/>
      <c r="FTI19" s="318"/>
      <c r="FTJ19" s="318"/>
      <c r="FTK19" s="318"/>
      <c r="FTL19" s="318"/>
      <c r="FTM19" s="318"/>
      <c r="FTN19" s="318"/>
      <c r="FTO19" s="318"/>
      <c r="FTP19" s="318"/>
      <c r="FTQ19" s="318"/>
      <c r="FTR19" s="318"/>
      <c r="FTS19" s="318"/>
      <c r="FTT19" s="318"/>
      <c r="FTU19" s="318"/>
      <c r="FTV19" s="318"/>
      <c r="FTW19" s="318"/>
      <c r="FTX19" s="318"/>
      <c r="FTY19" s="318"/>
      <c r="FTZ19" s="318"/>
      <c r="FUA19" s="318"/>
      <c r="FUB19" s="318"/>
      <c r="FUC19" s="318"/>
      <c r="FUD19" s="318"/>
      <c r="FUE19" s="318"/>
      <c r="FUF19" s="318"/>
      <c r="FUG19" s="318"/>
      <c r="FUH19" s="318"/>
      <c r="FUI19" s="318"/>
      <c r="FUJ19" s="318"/>
      <c r="FUK19" s="318"/>
      <c r="FUL19" s="318"/>
      <c r="FUM19" s="318"/>
      <c r="FUN19" s="318"/>
      <c r="FUO19" s="318"/>
      <c r="FUP19" s="318"/>
      <c r="FUQ19" s="318"/>
      <c r="FUR19" s="318"/>
      <c r="FUS19" s="318"/>
      <c r="FUT19" s="318"/>
      <c r="FUU19" s="318"/>
      <c r="FUV19" s="318"/>
      <c r="FUW19" s="318"/>
      <c r="FUX19" s="318"/>
      <c r="FUY19" s="318"/>
      <c r="FUZ19" s="318"/>
      <c r="FVA19" s="318"/>
      <c r="FVB19" s="318"/>
      <c r="FVC19" s="318"/>
      <c r="FVD19" s="318"/>
      <c r="FVE19" s="318"/>
      <c r="FVF19" s="318"/>
      <c r="FVG19" s="318"/>
      <c r="FVH19" s="318"/>
      <c r="FVI19" s="318"/>
      <c r="FVJ19" s="318"/>
      <c r="FVK19" s="318"/>
      <c r="FVL19" s="318"/>
      <c r="FVM19" s="318"/>
      <c r="FVN19" s="318"/>
      <c r="FVO19" s="318"/>
      <c r="FVP19" s="318"/>
      <c r="FVQ19" s="318"/>
      <c r="FVR19" s="318"/>
      <c r="FVS19" s="318"/>
      <c r="FVT19" s="318"/>
      <c r="FVU19" s="318"/>
      <c r="FVV19" s="318"/>
      <c r="FVW19" s="318"/>
      <c r="FVX19" s="318"/>
      <c r="FVY19" s="318"/>
      <c r="FVZ19" s="318"/>
      <c r="FWA19" s="318"/>
      <c r="FWB19" s="318"/>
      <c r="FWC19" s="318"/>
      <c r="FWD19" s="318"/>
      <c r="FWE19" s="318"/>
      <c r="FWF19" s="318"/>
      <c r="FWG19" s="318"/>
      <c r="FWH19" s="318"/>
      <c r="FWI19" s="318"/>
      <c r="FWJ19" s="318"/>
      <c r="FWK19" s="318"/>
      <c r="FWL19" s="318"/>
      <c r="FWM19" s="318"/>
      <c r="FWN19" s="318"/>
      <c r="FWO19" s="318"/>
      <c r="FWP19" s="318"/>
      <c r="FWQ19" s="318"/>
      <c r="FWR19" s="318"/>
      <c r="FWS19" s="318"/>
      <c r="FWT19" s="318"/>
      <c r="FWU19" s="318"/>
      <c r="FWV19" s="318"/>
      <c r="FWW19" s="318"/>
      <c r="FWX19" s="318"/>
      <c r="FWY19" s="318"/>
      <c r="FWZ19" s="318"/>
      <c r="FXA19" s="318"/>
      <c r="FXB19" s="318"/>
      <c r="FXC19" s="318"/>
      <c r="FXD19" s="318"/>
      <c r="FXE19" s="318"/>
      <c r="FXF19" s="318"/>
      <c r="FXG19" s="318"/>
      <c r="FXH19" s="318"/>
      <c r="FXI19" s="318"/>
      <c r="FXJ19" s="318"/>
      <c r="FXK19" s="318"/>
      <c r="FXL19" s="318"/>
      <c r="FXM19" s="318"/>
      <c r="FXN19" s="318"/>
      <c r="FXO19" s="318"/>
      <c r="FXP19" s="318"/>
      <c r="FXQ19" s="318"/>
      <c r="FXR19" s="318"/>
      <c r="FXS19" s="318"/>
      <c r="FXT19" s="318"/>
      <c r="FXU19" s="318"/>
      <c r="FXV19" s="318"/>
      <c r="FXW19" s="318"/>
      <c r="FXX19" s="318"/>
      <c r="FXY19" s="318"/>
      <c r="FXZ19" s="318"/>
      <c r="FYA19" s="318"/>
      <c r="FYB19" s="318"/>
      <c r="FYC19" s="318"/>
      <c r="FYD19" s="318"/>
      <c r="FYE19" s="318"/>
      <c r="FYF19" s="318"/>
      <c r="FYG19" s="318"/>
      <c r="FYH19" s="318"/>
      <c r="FYI19" s="318"/>
      <c r="FYJ19" s="318"/>
      <c r="FYK19" s="318"/>
      <c r="FYL19" s="318"/>
      <c r="FYM19" s="318"/>
      <c r="FYN19" s="318"/>
      <c r="FYO19" s="318"/>
      <c r="FYP19" s="318"/>
      <c r="FYQ19" s="318"/>
      <c r="FYR19" s="318"/>
      <c r="FYS19" s="318"/>
      <c r="FYT19" s="318"/>
      <c r="FYU19" s="318"/>
      <c r="FYV19" s="318"/>
      <c r="FYW19" s="318"/>
      <c r="FYX19" s="318"/>
      <c r="FYY19" s="318"/>
      <c r="FYZ19" s="318"/>
      <c r="FZA19" s="318"/>
      <c r="FZB19" s="318"/>
      <c r="FZC19" s="318"/>
      <c r="FZD19" s="318"/>
      <c r="FZE19" s="318"/>
      <c r="FZF19" s="318"/>
      <c r="FZG19" s="318"/>
      <c r="FZH19" s="318"/>
      <c r="FZI19" s="318"/>
      <c r="FZJ19" s="318"/>
      <c r="FZK19" s="318"/>
      <c r="FZL19" s="318"/>
      <c r="FZM19" s="318"/>
      <c r="FZN19" s="318"/>
      <c r="FZO19" s="318"/>
      <c r="FZP19" s="318"/>
      <c r="FZQ19" s="318"/>
      <c r="FZR19" s="318"/>
      <c r="FZS19" s="318"/>
      <c r="FZT19" s="318"/>
      <c r="FZU19" s="318"/>
      <c r="FZV19" s="318"/>
      <c r="FZW19" s="318"/>
      <c r="FZX19" s="318"/>
      <c r="FZY19" s="318"/>
      <c r="FZZ19" s="318"/>
      <c r="GAA19" s="318"/>
      <c r="GAB19" s="318"/>
      <c r="GAC19" s="318"/>
      <c r="GAD19" s="318"/>
      <c r="GAE19" s="318"/>
      <c r="GAF19" s="318"/>
      <c r="GAG19" s="318"/>
      <c r="GAH19" s="318"/>
      <c r="GAI19" s="318"/>
      <c r="GAJ19" s="318"/>
      <c r="GAK19" s="318"/>
      <c r="GAL19" s="318"/>
      <c r="GAM19" s="318"/>
      <c r="GAN19" s="318"/>
      <c r="GAO19" s="318"/>
      <c r="GAP19" s="318"/>
      <c r="GAQ19" s="318"/>
      <c r="GAR19" s="318"/>
      <c r="GAS19" s="318"/>
      <c r="GAT19" s="318"/>
      <c r="GAU19" s="318"/>
      <c r="GAV19" s="318"/>
      <c r="GAW19" s="318"/>
      <c r="GAX19" s="318"/>
      <c r="GAY19" s="318"/>
      <c r="GAZ19" s="318"/>
      <c r="GBA19" s="318"/>
      <c r="GBB19" s="318"/>
      <c r="GBC19" s="318"/>
      <c r="GBD19" s="318"/>
      <c r="GBE19" s="318"/>
      <c r="GBF19" s="318"/>
      <c r="GBG19" s="318"/>
      <c r="GBH19" s="318"/>
      <c r="GBI19" s="318"/>
      <c r="GBJ19" s="318"/>
      <c r="GBK19" s="318"/>
      <c r="GBL19" s="318"/>
      <c r="GBM19" s="318"/>
      <c r="GBN19" s="318"/>
      <c r="GBO19" s="318"/>
      <c r="GBP19" s="318"/>
      <c r="GBQ19" s="318"/>
      <c r="GBR19" s="318"/>
      <c r="GBS19" s="318"/>
      <c r="GBT19" s="318"/>
      <c r="GBU19" s="318"/>
      <c r="GBV19" s="318"/>
      <c r="GBW19" s="318"/>
      <c r="GBX19" s="318"/>
      <c r="GBY19" s="318"/>
      <c r="GBZ19" s="318"/>
      <c r="GCA19" s="318"/>
      <c r="GCB19" s="318"/>
      <c r="GCC19" s="318"/>
      <c r="GCD19" s="318"/>
      <c r="GCE19" s="318"/>
      <c r="GCF19" s="318"/>
      <c r="GCG19" s="318"/>
      <c r="GCH19" s="318"/>
      <c r="GCI19" s="318"/>
      <c r="GCJ19" s="318"/>
      <c r="GCK19" s="318"/>
      <c r="GCL19" s="318"/>
      <c r="GCM19" s="318"/>
      <c r="GCN19" s="318"/>
      <c r="GCO19" s="318"/>
      <c r="GCP19" s="318"/>
      <c r="GCQ19" s="318"/>
      <c r="GCR19" s="318"/>
      <c r="GCS19" s="318"/>
      <c r="GCT19" s="318"/>
      <c r="GCU19" s="318"/>
      <c r="GCV19" s="318"/>
      <c r="GCW19" s="318"/>
      <c r="GCX19" s="318"/>
      <c r="GCY19" s="318"/>
      <c r="GCZ19" s="318"/>
      <c r="GDA19" s="318"/>
      <c r="GDB19" s="318"/>
      <c r="GDC19" s="318"/>
      <c r="GDD19" s="318"/>
      <c r="GDE19" s="318"/>
      <c r="GDF19" s="318"/>
      <c r="GDG19" s="318"/>
      <c r="GDH19" s="318"/>
      <c r="GDI19" s="318"/>
      <c r="GDJ19" s="318"/>
      <c r="GDK19" s="318"/>
      <c r="GDL19" s="318"/>
      <c r="GDM19" s="318"/>
      <c r="GDN19" s="318"/>
      <c r="GDO19" s="318"/>
      <c r="GDP19" s="318"/>
      <c r="GDQ19" s="318"/>
      <c r="GDR19" s="318"/>
      <c r="GDS19" s="318"/>
      <c r="GDT19" s="318"/>
      <c r="GDU19" s="318"/>
      <c r="GDV19" s="318"/>
      <c r="GDW19" s="318"/>
      <c r="GDX19" s="318"/>
      <c r="GDY19" s="318"/>
      <c r="GDZ19" s="318"/>
      <c r="GEA19" s="318"/>
      <c r="GEB19" s="318"/>
      <c r="GEC19" s="318"/>
      <c r="GED19" s="318"/>
      <c r="GEE19" s="318"/>
      <c r="GEF19" s="318"/>
      <c r="GEG19" s="318"/>
      <c r="GEH19" s="318"/>
      <c r="GEI19" s="318"/>
      <c r="GEJ19" s="318"/>
      <c r="GEK19" s="318"/>
      <c r="GEL19" s="318"/>
      <c r="GEM19" s="318"/>
      <c r="GEN19" s="318"/>
      <c r="GEO19" s="318"/>
      <c r="GEP19" s="318"/>
      <c r="GEQ19" s="318"/>
      <c r="GER19" s="318"/>
      <c r="GES19" s="318"/>
      <c r="GET19" s="318"/>
      <c r="GEU19" s="318"/>
      <c r="GEV19" s="318"/>
      <c r="GEW19" s="318"/>
      <c r="GEX19" s="318"/>
      <c r="GEY19" s="318"/>
      <c r="GEZ19" s="318"/>
      <c r="GFA19" s="318"/>
      <c r="GFB19" s="318"/>
      <c r="GFC19" s="318"/>
      <c r="GFD19" s="318"/>
      <c r="GFE19" s="318"/>
      <c r="GFF19" s="318"/>
      <c r="GFG19" s="318"/>
      <c r="GFH19" s="318"/>
      <c r="GFI19" s="318"/>
      <c r="GFJ19" s="318"/>
      <c r="GFK19" s="318"/>
      <c r="GFL19" s="318"/>
      <c r="GFM19" s="318"/>
      <c r="GFN19" s="318"/>
      <c r="GFO19" s="318"/>
      <c r="GFP19" s="318"/>
      <c r="GFQ19" s="318"/>
      <c r="GFR19" s="318"/>
      <c r="GFS19" s="318"/>
      <c r="GFT19" s="318"/>
      <c r="GFU19" s="318"/>
      <c r="GFV19" s="318"/>
      <c r="GFW19" s="318"/>
      <c r="GFX19" s="318"/>
      <c r="GFY19" s="318"/>
      <c r="GFZ19" s="318"/>
      <c r="GGA19" s="318"/>
      <c r="GGB19" s="318"/>
      <c r="GGC19" s="318"/>
      <c r="GGD19" s="318"/>
      <c r="GGE19" s="318"/>
      <c r="GGF19" s="318"/>
      <c r="GGG19" s="318"/>
      <c r="GGH19" s="318"/>
      <c r="GGI19" s="318"/>
      <c r="GGJ19" s="318"/>
      <c r="GGK19" s="318"/>
      <c r="GGL19" s="318"/>
      <c r="GGM19" s="318"/>
      <c r="GGN19" s="318"/>
      <c r="GGO19" s="318"/>
      <c r="GGP19" s="318"/>
      <c r="GGQ19" s="318"/>
      <c r="GGR19" s="318"/>
      <c r="GGS19" s="318"/>
      <c r="GGT19" s="318"/>
      <c r="GGU19" s="318"/>
      <c r="GGV19" s="318"/>
      <c r="GGW19" s="318"/>
      <c r="GGX19" s="318"/>
      <c r="GGY19" s="318"/>
      <c r="GGZ19" s="318"/>
      <c r="GHA19" s="318"/>
      <c r="GHB19" s="318"/>
      <c r="GHC19" s="318"/>
      <c r="GHD19" s="318"/>
      <c r="GHE19" s="318"/>
      <c r="GHF19" s="318"/>
      <c r="GHG19" s="318"/>
      <c r="GHH19" s="318"/>
      <c r="GHI19" s="318"/>
      <c r="GHJ19" s="318"/>
      <c r="GHK19" s="318"/>
      <c r="GHL19" s="318"/>
      <c r="GHM19" s="318"/>
      <c r="GHN19" s="318"/>
      <c r="GHO19" s="318"/>
      <c r="GHP19" s="318"/>
      <c r="GHQ19" s="318"/>
      <c r="GHR19" s="318"/>
      <c r="GHS19" s="318"/>
      <c r="GHT19" s="318"/>
      <c r="GHU19" s="318"/>
      <c r="GHV19" s="318"/>
      <c r="GHW19" s="318"/>
      <c r="GHX19" s="318"/>
      <c r="GHY19" s="318"/>
      <c r="GHZ19" s="318"/>
      <c r="GIA19" s="318"/>
      <c r="GIB19" s="318"/>
      <c r="GIC19" s="318"/>
      <c r="GID19" s="318"/>
      <c r="GIE19" s="318"/>
      <c r="GIF19" s="318"/>
      <c r="GIG19" s="318"/>
      <c r="GIH19" s="318"/>
      <c r="GII19" s="318"/>
      <c r="GIJ19" s="318"/>
      <c r="GIK19" s="318"/>
      <c r="GIL19" s="318"/>
      <c r="GIM19" s="318"/>
      <c r="GIN19" s="318"/>
      <c r="GIO19" s="318"/>
      <c r="GIP19" s="318"/>
      <c r="GIQ19" s="318"/>
      <c r="GIR19" s="318"/>
      <c r="GIS19" s="318"/>
      <c r="GIT19" s="318"/>
      <c r="GIU19" s="318"/>
      <c r="GIV19" s="318"/>
      <c r="GIW19" s="318"/>
      <c r="GIX19" s="318"/>
      <c r="GIY19" s="318"/>
      <c r="GIZ19" s="318"/>
      <c r="GJA19" s="318"/>
      <c r="GJB19" s="318"/>
      <c r="GJC19" s="318"/>
      <c r="GJD19" s="318"/>
      <c r="GJE19" s="318"/>
      <c r="GJF19" s="318"/>
      <c r="GJG19" s="318"/>
      <c r="GJH19" s="318"/>
      <c r="GJI19" s="318"/>
      <c r="GJJ19" s="318"/>
      <c r="GJK19" s="318"/>
      <c r="GJL19" s="318"/>
      <c r="GJM19" s="318"/>
      <c r="GJN19" s="318"/>
      <c r="GJO19" s="318"/>
      <c r="GJP19" s="318"/>
      <c r="GJQ19" s="318"/>
      <c r="GJR19" s="318"/>
      <c r="GJS19" s="318"/>
      <c r="GJT19" s="318"/>
      <c r="GJU19" s="318"/>
      <c r="GJV19" s="318"/>
      <c r="GJW19" s="318"/>
      <c r="GJX19" s="318"/>
      <c r="GJY19" s="318"/>
      <c r="GJZ19" s="318"/>
      <c r="GKA19" s="318"/>
      <c r="GKB19" s="318"/>
      <c r="GKC19" s="318"/>
      <c r="GKD19" s="318"/>
      <c r="GKE19" s="318"/>
      <c r="GKF19" s="318"/>
      <c r="GKG19" s="318"/>
      <c r="GKH19" s="318"/>
      <c r="GKI19" s="318"/>
      <c r="GKJ19" s="318"/>
      <c r="GKK19" s="318"/>
      <c r="GKL19" s="318"/>
      <c r="GKM19" s="318"/>
      <c r="GKN19" s="318"/>
      <c r="GKO19" s="318"/>
      <c r="GKP19" s="318"/>
      <c r="GKQ19" s="318"/>
      <c r="GKR19" s="318"/>
      <c r="GKS19" s="318"/>
      <c r="GKT19" s="318"/>
      <c r="GKU19" s="318"/>
      <c r="GKV19" s="318"/>
      <c r="GKW19" s="318"/>
      <c r="GKX19" s="318"/>
      <c r="GKY19" s="318"/>
      <c r="GKZ19" s="318"/>
      <c r="GLA19" s="318"/>
      <c r="GLB19" s="318"/>
      <c r="GLC19" s="318"/>
      <c r="GLD19" s="318"/>
      <c r="GLE19" s="318"/>
      <c r="GLF19" s="318"/>
      <c r="GLG19" s="318"/>
      <c r="GLH19" s="318"/>
      <c r="GLI19" s="318"/>
      <c r="GLJ19" s="318"/>
      <c r="GLK19" s="318"/>
      <c r="GLL19" s="318"/>
      <c r="GLM19" s="318"/>
      <c r="GLN19" s="318"/>
      <c r="GLO19" s="318"/>
      <c r="GLP19" s="318"/>
      <c r="GLQ19" s="318"/>
      <c r="GLR19" s="318"/>
      <c r="GLS19" s="318"/>
      <c r="GLT19" s="318"/>
      <c r="GLU19" s="318"/>
      <c r="GLV19" s="318"/>
      <c r="GLW19" s="318"/>
      <c r="GLX19" s="318"/>
      <c r="GLY19" s="318"/>
      <c r="GLZ19" s="318"/>
      <c r="GMA19" s="318"/>
      <c r="GMB19" s="318"/>
      <c r="GMC19" s="318"/>
      <c r="GMD19" s="318"/>
      <c r="GME19" s="318"/>
      <c r="GMF19" s="318"/>
      <c r="GMG19" s="318"/>
      <c r="GMH19" s="318"/>
      <c r="GMI19" s="318"/>
      <c r="GMJ19" s="318"/>
      <c r="GMK19" s="318"/>
      <c r="GML19" s="318"/>
      <c r="GMM19" s="318"/>
      <c r="GMN19" s="318"/>
      <c r="GMO19" s="318"/>
      <c r="GMP19" s="318"/>
      <c r="GMQ19" s="318"/>
      <c r="GMR19" s="318"/>
      <c r="GMS19" s="318"/>
      <c r="GMT19" s="318"/>
      <c r="GMU19" s="318"/>
      <c r="GMV19" s="318"/>
      <c r="GMW19" s="318"/>
      <c r="GMX19" s="318"/>
      <c r="GMY19" s="318"/>
      <c r="GMZ19" s="318"/>
      <c r="GNA19" s="318"/>
      <c r="GNB19" s="318"/>
      <c r="GNC19" s="318"/>
      <c r="GND19" s="318"/>
      <c r="GNE19" s="318"/>
      <c r="GNF19" s="318"/>
      <c r="GNG19" s="318"/>
      <c r="GNH19" s="318"/>
      <c r="GNI19" s="318"/>
      <c r="GNJ19" s="318"/>
      <c r="GNK19" s="318"/>
      <c r="GNL19" s="318"/>
      <c r="GNM19" s="318"/>
      <c r="GNN19" s="318"/>
      <c r="GNO19" s="318"/>
      <c r="GNP19" s="318"/>
      <c r="GNQ19" s="318"/>
      <c r="GNR19" s="318"/>
      <c r="GNS19" s="318"/>
      <c r="GNT19" s="318"/>
      <c r="GNU19" s="318"/>
      <c r="GNV19" s="318"/>
      <c r="GNW19" s="318"/>
      <c r="GNX19" s="318"/>
      <c r="GNY19" s="318"/>
      <c r="GNZ19" s="318"/>
      <c r="GOA19" s="318"/>
      <c r="GOB19" s="318"/>
      <c r="GOC19" s="318"/>
      <c r="GOD19" s="318"/>
      <c r="GOE19" s="318"/>
      <c r="GOF19" s="318"/>
      <c r="GOG19" s="318"/>
      <c r="GOH19" s="318"/>
      <c r="GOI19" s="318"/>
      <c r="GOJ19" s="318"/>
      <c r="GOK19" s="318"/>
      <c r="GOL19" s="318"/>
      <c r="GOM19" s="318"/>
      <c r="GON19" s="318"/>
      <c r="GOO19" s="318"/>
      <c r="GOP19" s="318"/>
      <c r="GOQ19" s="318"/>
      <c r="GOR19" s="318"/>
      <c r="GOS19" s="318"/>
      <c r="GOT19" s="318"/>
      <c r="GOU19" s="318"/>
      <c r="GOV19" s="318"/>
      <c r="GOW19" s="318"/>
      <c r="GOX19" s="318"/>
      <c r="GOY19" s="318"/>
      <c r="GOZ19" s="318"/>
      <c r="GPA19" s="318"/>
      <c r="GPB19" s="318"/>
      <c r="GPC19" s="318"/>
      <c r="GPD19" s="318"/>
      <c r="GPE19" s="318"/>
      <c r="GPF19" s="318"/>
      <c r="GPG19" s="318"/>
      <c r="GPH19" s="318"/>
      <c r="GPI19" s="318"/>
      <c r="GPJ19" s="318"/>
      <c r="GPK19" s="318"/>
      <c r="GPL19" s="318"/>
      <c r="GPM19" s="318"/>
      <c r="GPN19" s="318"/>
      <c r="GPO19" s="318"/>
      <c r="GPP19" s="318"/>
      <c r="GPQ19" s="318"/>
      <c r="GPR19" s="318"/>
      <c r="GPS19" s="318"/>
      <c r="GPT19" s="318"/>
      <c r="GPU19" s="318"/>
      <c r="GPV19" s="318"/>
      <c r="GPW19" s="318"/>
      <c r="GPX19" s="318"/>
      <c r="GPY19" s="318"/>
      <c r="GPZ19" s="318"/>
      <c r="GQA19" s="318"/>
      <c r="GQB19" s="318"/>
      <c r="GQC19" s="318"/>
      <c r="GQD19" s="318"/>
      <c r="GQE19" s="318"/>
      <c r="GQF19" s="318"/>
      <c r="GQG19" s="318"/>
      <c r="GQH19" s="318"/>
      <c r="GQI19" s="318"/>
      <c r="GQJ19" s="318"/>
      <c r="GQK19" s="318"/>
      <c r="GQL19" s="318"/>
      <c r="GQM19" s="318"/>
      <c r="GQN19" s="318"/>
      <c r="GQO19" s="318"/>
      <c r="GQP19" s="318"/>
      <c r="GQQ19" s="318"/>
      <c r="GQR19" s="318"/>
      <c r="GQS19" s="318"/>
      <c r="GQT19" s="318"/>
      <c r="GQU19" s="318"/>
      <c r="GQV19" s="318"/>
      <c r="GQW19" s="318"/>
      <c r="GQX19" s="318"/>
      <c r="GQY19" s="318"/>
      <c r="GQZ19" s="318"/>
      <c r="GRA19" s="318"/>
      <c r="GRB19" s="318"/>
      <c r="GRC19" s="318"/>
      <c r="GRD19" s="318"/>
      <c r="GRE19" s="318"/>
      <c r="GRF19" s="318"/>
      <c r="GRG19" s="318"/>
      <c r="GRH19" s="318"/>
      <c r="GRI19" s="318"/>
      <c r="GRJ19" s="318"/>
      <c r="GRK19" s="318"/>
      <c r="GRL19" s="318"/>
      <c r="GRM19" s="318"/>
      <c r="GRN19" s="318"/>
      <c r="GRO19" s="318"/>
      <c r="GRP19" s="318"/>
      <c r="GRQ19" s="318"/>
      <c r="GRR19" s="318"/>
      <c r="GRS19" s="318"/>
      <c r="GRT19" s="318"/>
      <c r="GRU19" s="318"/>
      <c r="GRV19" s="318"/>
      <c r="GRW19" s="318"/>
      <c r="GRX19" s="318"/>
      <c r="GRY19" s="318"/>
      <c r="GRZ19" s="318"/>
      <c r="GSA19" s="318"/>
      <c r="GSB19" s="318"/>
      <c r="GSC19" s="318"/>
      <c r="GSD19" s="318"/>
      <c r="GSE19" s="318"/>
      <c r="GSF19" s="318"/>
      <c r="GSG19" s="318"/>
      <c r="GSH19" s="318"/>
      <c r="GSI19" s="318"/>
      <c r="GSJ19" s="318"/>
      <c r="GSK19" s="318"/>
      <c r="GSL19" s="318"/>
      <c r="GSM19" s="318"/>
      <c r="GSN19" s="318"/>
      <c r="GSO19" s="318"/>
      <c r="GSP19" s="318"/>
      <c r="GSQ19" s="318"/>
      <c r="GSR19" s="318"/>
      <c r="GSS19" s="318"/>
      <c r="GST19" s="318"/>
      <c r="GSU19" s="318"/>
      <c r="GSV19" s="318"/>
      <c r="GSW19" s="318"/>
      <c r="GSX19" s="318"/>
      <c r="GSY19" s="318"/>
      <c r="GSZ19" s="318"/>
      <c r="GTA19" s="318"/>
      <c r="GTB19" s="318"/>
      <c r="GTC19" s="318"/>
      <c r="GTD19" s="318"/>
      <c r="GTE19" s="318"/>
      <c r="GTF19" s="318"/>
      <c r="GTG19" s="318"/>
      <c r="GTH19" s="318"/>
      <c r="GTI19" s="318"/>
      <c r="GTJ19" s="318"/>
      <c r="GTK19" s="318"/>
      <c r="GTL19" s="318"/>
      <c r="GTM19" s="318"/>
      <c r="GTN19" s="318"/>
      <c r="GTO19" s="318"/>
      <c r="GTP19" s="318"/>
      <c r="GTQ19" s="318"/>
      <c r="GTR19" s="318"/>
      <c r="GTS19" s="318"/>
      <c r="GTT19" s="318"/>
      <c r="GTU19" s="318"/>
      <c r="GTV19" s="318"/>
      <c r="GTW19" s="318"/>
      <c r="GTX19" s="318"/>
      <c r="GTY19" s="318"/>
      <c r="GTZ19" s="318"/>
      <c r="GUA19" s="318"/>
      <c r="GUB19" s="318"/>
      <c r="GUC19" s="318"/>
      <c r="GUD19" s="318"/>
      <c r="GUE19" s="318"/>
      <c r="GUF19" s="318"/>
      <c r="GUG19" s="318"/>
      <c r="GUH19" s="318"/>
      <c r="GUI19" s="318"/>
      <c r="GUJ19" s="318"/>
      <c r="GUK19" s="318"/>
      <c r="GUL19" s="318"/>
      <c r="GUM19" s="318"/>
      <c r="GUN19" s="318"/>
      <c r="GUO19" s="318"/>
      <c r="GUP19" s="318"/>
      <c r="GUQ19" s="318"/>
      <c r="GUR19" s="318"/>
      <c r="GUS19" s="318"/>
      <c r="GUT19" s="318"/>
      <c r="GUU19" s="318"/>
      <c r="GUV19" s="318"/>
      <c r="GUW19" s="318"/>
      <c r="GUX19" s="318"/>
      <c r="GUY19" s="318"/>
      <c r="GUZ19" s="318"/>
      <c r="GVA19" s="318"/>
      <c r="GVB19" s="318"/>
      <c r="GVC19" s="318"/>
      <c r="GVD19" s="318"/>
      <c r="GVE19" s="318"/>
      <c r="GVF19" s="318"/>
      <c r="GVG19" s="318"/>
      <c r="GVH19" s="318"/>
      <c r="GVI19" s="318"/>
      <c r="GVJ19" s="318"/>
      <c r="GVK19" s="318"/>
      <c r="GVL19" s="318"/>
      <c r="GVM19" s="318"/>
      <c r="GVN19" s="318"/>
      <c r="GVO19" s="318"/>
      <c r="GVP19" s="318"/>
      <c r="GVQ19" s="318"/>
      <c r="GVR19" s="318"/>
      <c r="GVS19" s="318"/>
      <c r="GVT19" s="318"/>
      <c r="GVU19" s="318"/>
      <c r="GVV19" s="318"/>
      <c r="GVW19" s="318"/>
      <c r="GVX19" s="318"/>
      <c r="GVY19" s="318"/>
      <c r="GVZ19" s="318"/>
      <c r="GWA19" s="318"/>
      <c r="GWB19" s="318"/>
      <c r="GWC19" s="318"/>
      <c r="GWD19" s="318"/>
      <c r="GWE19" s="318"/>
      <c r="GWF19" s="318"/>
      <c r="GWG19" s="318"/>
      <c r="GWH19" s="318"/>
      <c r="GWI19" s="318"/>
      <c r="GWJ19" s="318"/>
      <c r="GWK19" s="318"/>
      <c r="GWL19" s="318"/>
      <c r="GWM19" s="318"/>
      <c r="GWN19" s="318"/>
      <c r="GWO19" s="318"/>
      <c r="GWP19" s="318"/>
      <c r="GWQ19" s="318"/>
      <c r="GWR19" s="318"/>
      <c r="GWS19" s="318"/>
      <c r="GWT19" s="318"/>
      <c r="GWU19" s="318"/>
      <c r="GWV19" s="318"/>
      <c r="GWW19" s="318"/>
      <c r="GWX19" s="318"/>
      <c r="GWY19" s="318"/>
      <c r="GWZ19" s="318"/>
      <c r="GXA19" s="318"/>
      <c r="GXB19" s="318"/>
      <c r="GXC19" s="318"/>
      <c r="GXD19" s="318"/>
      <c r="GXE19" s="318"/>
      <c r="GXF19" s="318"/>
      <c r="GXG19" s="318"/>
      <c r="GXH19" s="318"/>
      <c r="GXI19" s="318"/>
      <c r="GXJ19" s="318"/>
      <c r="GXK19" s="318"/>
      <c r="GXL19" s="318"/>
      <c r="GXM19" s="318"/>
      <c r="GXN19" s="318"/>
      <c r="GXO19" s="318"/>
      <c r="GXP19" s="318"/>
      <c r="GXQ19" s="318"/>
      <c r="GXR19" s="318"/>
      <c r="GXS19" s="318"/>
      <c r="GXT19" s="318"/>
      <c r="GXU19" s="318"/>
      <c r="GXV19" s="318"/>
      <c r="GXW19" s="318"/>
      <c r="GXX19" s="318"/>
      <c r="GXY19" s="318"/>
      <c r="GXZ19" s="318"/>
      <c r="GYA19" s="318"/>
      <c r="GYB19" s="318"/>
      <c r="GYC19" s="318"/>
      <c r="GYD19" s="318"/>
      <c r="GYE19" s="318"/>
      <c r="GYF19" s="318"/>
      <c r="GYG19" s="318"/>
      <c r="GYH19" s="318"/>
      <c r="GYI19" s="318"/>
      <c r="GYJ19" s="318"/>
      <c r="GYK19" s="318"/>
      <c r="GYL19" s="318"/>
      <c r="GYM19" s="318"/>
      <c r="GYN19" s="318"/>
      <c r="GYO19" s="318"/>
      <c r="GYP19" s="318"/>
      <c r="GYQ19" s="318"/>
      <c r="GYR19" s="318"/>
      <c r="GYS19" s="318"/>
      <c r="GYT19" s="318"/>
      <c r="GYU19" s="318"/>
      <c r="GYV19" s="318"/>
      <c r="GYW19" s="318"/>
      <c r="GYX19" s="318"/>
      <c r="GYY19" s="318"/>
      <c r="GYZ19" s="318"/>
      <c r="GZA19" s="318"/>
      <c r="GZB19" s="318"/>
      <c r="GZC19" s="318"/>
      <c r="GZD19" s="318"/>
      <c r="GZE19" s="318"/>
      <c r="GZF19" s="318"/>
      <c r="GZG19" s="318"/>
      <c r="GZH19" s="318"/>
      <c r="GZI19" s="318"/>
      <c r="GZJ19" s="318"/>
      <c r="GZK19" s="318"/>
      <c r="GZL19" s="318"/>
      <c r="GZM19" s="318"/>
      <c r="GZN19" s="318"/>
      <c r="GZO19" s="318"/>
      <c r="GZP19" s="318"/>
      <c r="GZQ19" s="318"/>
      <c r="GZR19" s="318"/>
      <c r="GZS19" s="318"/>
      <c r="GZT19" s="318"/>
      <c r="GZU19" s="318"/>
      <c r="GZV19" s="318"/>
      <c r="GZW19" s="318"/>
      <c r="GZX19" s="318"/>
      <c r="GZY19" s="318"/>
      <c r="GZZ19" s="318"/>
      <c r="HAA19" s="318"/>
      <c r="HAB19" s="318"/>
      <c r="HAC19" s="318"/>
      <c r="HAD19" s="318"/>
      <c r="HAE19" s="318"/>
      <c r="HAF19" s="318"/>
      <c r="HAG19" s="318"/>
      <c r="HAH19" s="318"/>
      <c r="HAI19" s="318"/>
      <c r="HAJ19" s="318"/>
      <c r="HAK19" s="318"/>
      <c r="HAL19" s="318"/>
      <c r="HAM19" s="318"/>
      <c r="HAN19" s="318"/>
      <c r="HAO19" s="318"/>
      <c r="HAP19" s="318"/>
      <c r="HAQ19" s="318"/>
      <c r="HAR19" s="318"/>
      <c r="HAS19" s="318"/>
      <c r="HAT19" s="318"/>
      <c r="HAU19" s="318"/>
      <c r="HAV19" s="318"/>
      <c r="HAW19" s="318"/>
      <c r="HAX19" s="318"/>
      <c r="HAY19" s="318"/>
      <c r="HAZ19" s="318"/>
      <c r="HBA19" s="318"/>
      <c r="HBB19" s="318"/>
      <c r="HBC19" s="318"/>
      <c r="HBD19" s="318"/>
      <c r="HBE19" s="318"/>
      <c r="HBF19" s="318"/>
      <c r="HBG19" s="318"/>
      <c r="HBH19" s="318"/>
      <c r="HBI19" s="318"/>
      <c r="HBJ19" s="318"/>
      <c r="HBK19" s="318"/>
      <c r="HBL19" s="318"/>
      <c r="HBM19" s="318"/>
      <c r="HBN19" s="318"/>
      <c r="HBO19" s="318"/>
      <c r="HBP19" s="318"/>
      <c r="HBQ19" s="318"/>
      <c r="HBR19" s="318"/>
      <c r="HBS19" s="318"/>
      <c r="HBT19" s="318"/>
      <c r="HBU19" s="318"/>
      <c r="HBV19" s="318"/>
      <c r="HBW19" s="318"/>
      <c r="HBX19" s="318"/>
      <c r="HBY19" s="318"/>
      <c r="HBZ19" s="318"/>
      <c r="HCA19" s="318"/>
      <c r="HCB19" s="318"/>
      <c r="HCC19" s="318"/>
      <c r="HCD19" s="318"/>
      <c r="HCE19" s="318"/>
      <c r="HCF19" s="318"/>
      <c r="HCG19" s="318"/>
      <c r="HCH19" s="318"/>
      <c r="HCI19" s="318"/>
      <c r="HCJ19" s="318"/>
      <c r="HCK19" s="318"/>
      <c r="HCL19" s="318"/>
      <c r="HCM19" s="318"/>
      <c r="HCN19" s="318"/>
      <c r="HCO19" s="318"/>
      <c r="HCP19" s="318"/>
      <c r="HCQ19" s="318"/>
      <c r="HCR19" s="318"/>
      <c r="HCS19" s="318"/>
      <c r="HCT19" s="318"/>
      <c r="HCU19" s="318"/>
      <c r="HCV19" s="318"/>
      <c r="HCW19" s="318"/>
      <c r="HCX19" s="318"/>
      <c r="HCY19" s="318"/>
      <c r="HCZ19" s="318"/>
      <c r="HDA19" s="318"/>
      <c r="HDB19" s="318"/>
      <c r="HDC19" s="318"/>
      <c r="HDD19" s="318"/>
      <c r="HDE19" s="318"/>
      <c r="HDF19" s="318"/>
      <c r="HDG19" s="318"/>
      <c r="HDH19" s="318"/>
      <c r="HDI19" s="318"/>
      <c r="HDJ19" s="318"/>
      <c r="HDK19" s="318"/>
      <c r="HDL19" s="318"/>
      <c r="HDM19" s="318"/>
      <c r="HDN19" s="318"/>
      <c r="HDO19" s="318"/>
      <c r="HDP19" s="318"/>
      <c r="HDQ19" s="318"/>
      <c r="HDR19" s="318"/>
      <c r="HDS19" s="318"/>
      <c r="HDT19" s="318"/>
      <c r="HDU19" s="318"/>
      <c r="HDV19" s="318"/>
      <c r="HDW19" s="318"/>
      <c r="HDX19" s="318"/>
      <c r="HDY19" s="318"/>
      <c r="HDZ19" s="318"/>
      <c r="HEA19" s="318"/>
      <c r="HEB19" s="318"/>
      <c r="HEC19" s="318"/>
      <c r="HED19" s="318"/>
      <c r="HEE19" s="318"/>
      <c r="HEF19" s="318"/>
      <c r="HEG19" s="318"/>
      <c r="HEH19" s="318"/>
      <c r="HEI19" s="318"/>
      <c r="HEJ19" s="318"/>
      <c r="HEK19" s="318"/>
      <c r="HEL19" s="318"/>
      <c r="HEM19" s="318"/>
      <c r="HEN19" s="318"/>
      <c r="HEO19" s="318"/>
      <c r="HEP19" s="318"/>
      <c r="HEQ19" s="318"/>
      <c r="HER19" s="318"/>
      <c r="HES19" s="318"/>
      <c r="HET19" s="318"/>
      <c r="HEU19" s="318"/>
      <c r="HEV19" s="318"/>
      <c r="HEW19" s="318"/>
      <c r="HEX19" s="318"/>
      <c r="HEY19" s="318"/>
      <c r="HEZ19" s="318"/>
      <c r="HFA19" s="318"/>
      <c r="HFB19" s="318"/>
      <c r="HFC19" s="318"/>
      <c r="HFD19" s="318"/>
      <c r="HFE19" s="318"/>
      <c r="HFF19" s="318"/>
      <c r="HFG19" s="318"/>
      <c r="HFH19" s="318"/>
      <c r="HFI19" s="318"/>
      <c r="HFJ19" s="318"/>
      <c r="HFK19" s="318"/>
      <c r="HFL19" s="318"/>
      <c r="HFM19" s="318"/>
      <c r="HFN19" s="318"/>
      <c r="HFO19" s="318"/>
      <c r="HFP19" s="318"/>
      <c r="HFQ19" s="318"/>
      <c r="HFR19" s="318"/>
      <c r="HFS19" s="318"/>
      <c r="HFT19" s="318"/>
      <c r="HFU19" s="318"/>
      <c r="HFV19" s="318"/>
      <c r="HFW19" s="318"/>
      <c r="HFX19" s="318"/>
      <c r="HFY19" s="318"/>
      <c r="HFZ19" s="318"/>
      <c r="HGA19" s="318"/>
      <c r="HGB19" s="318"/>
      <c r="HGC19" s="318"/>
      <c r="HGD19" s="318"/>
      <c r="HGE19" s="318"/>
      <c r="HGF19" s="318"/>
      <c r="HGG19" s="318"/>
      <c r="HGH19" s="318"/>
      <c r="HGI19" s="318"/>
      <c r="HGJ19" s="318"/>
      <c r="HGK19" s="318"/>
      <c r="HGL19" s="318"/>
      <c r="HGM19" s="318"/>
      <c r="HGN19" s="318"/>
      <c r="HGO19" s="318"/>
      <c r="HGP19" s="318"/>
      <c r="HGQ19" s="318"/>
      <c r="HGR19" s="318"/>
      <c r="HGS19" s="318"/>
      <c r="HGT19" s="318"/>
      <c r="HGU19" s="318"/>
      <c r="HGV19" s="318"/>
      <c r="HGW19" s="318"/>
      <c r="HGX19" s="318"/>
      <c r="HGY19" s="318"/>
      <c r="HGZ19" s="318"/>
      <c r="HHA19" s="318"/>
      <c r="HHB19" s="318"/>
      <c r="HHC19" s="318"/>
      <c r="HHD19" s="318"/>
      <c r="HHE19" s="318"/>
      <c r="HHF19" s="318"/>
      <c r="HHG19" s="318"/>
      <c r="HHH19" s="318"/>
      <c r="HHI19" s="318"/>
      <c r="HHJ19" s="318"/>
      <c r="HHK19" s="318"/>
      <c r="HHL19" s="318"/>
      <c r="HHM19" s="318"/>
      <c r="HHN19" s="318"/>
      <c r="HHO19" s="318"/>
      <c r="HHP19" s="318"/>
      <c r="HHQ19" s="318"/>
      <c r="HHR19" s="318"/>
      <c r="HHS19" s="318"/>
      <c r="HHT19" s="318"/>
      <c r="HHU19" s="318"/>
      <c r="HHV19" s="318"/>
      <c r="HHW19" s="318"/>
      <c r="HHX19" s="318"/>
      <c r="HHY19" s="318"/>
      <c r="HHZ19" s="318"/>
      <c r="HIA19" s="318"/>
      <c r="HIB19" s="318"/>
      <c r="HIC19" s="318"/>
      <c r="HID19" s="318"/>
      <c r="HIE19" s="318"/>
      <c r="HIF19" s="318"/>
      <c r="HIG19" s="318"/>
      <c r="HIH19" s="318"/>
      <c r="HII19" s="318"/>
      <c r="HIJ19" s="318"/>
      <c r="HIK19" s="318"/>
      <c r="HIL19" s="318"/>
      <c r="HIM19" s="318"/>
      <c r="HIN19" s="318"/>
      <c r="HIO19" s="318"/>
      <c r="HIP19" s="318"/>
      <c r="HIQ19" s="318"/>
      <c r="HIR19" s="318"/>
      <c r="HIS19" s="318"/>
      <c r="HIT19" s="318"/>
      <c r="HIU19" s="318"/>
      <c r="HIV19" s="318"/>
      <c r="HIW19" s="318"/>
      <c r="HIX19" s="318"/>
      <c r="HIY19" s="318"/>
      <c r="HIZ19" s="318"/>
      <c r="HJA19" s="318"/>
      <c r="HJB19" s="318"/>
      <c r="HJC19" s="318"/>
      <c r="HJD19" s="318"/>
      <c r="HJE19" s="318"/>
      <c r="HJF19" s="318"/>
      <c r="HJG19" s="318"/>
      <c r="HJH19" s="318"/>
      <c r="HJI19" s="318"/>
      <c r="HJJ19" s="318"/>
      <c r="HJK19" s="318"/>
      <c r="HJL19" s="318"/>
      <c r="HJM19" s="318"/>
      <c r="HJN19" s="318"/>
      <c r="HJO19" s="318"/>
      <c r="HJP19" s="318"/>
      <c r="HJQ19" s="318"/>
      <c r="HJR19" s="318"/>
      <c r="HJS19" s="318"/>
      <c r="HJT19" s="318"/>
      <c r="HJU19" s="318"/>
      <c r="HJV19" s="318"/>
      <c r="HJW19" s="318"/>
      <c r="HJX19" s="318"/>
      <c r="HJY19" s="318"/>
      <c r="HJZ19" s="318"/>
      <c r="HKA19" s="318"/>
      <c r="HKB19" s="318"/>
      <c r="HKC19" s="318"/>
      <c r="HKD19" s="318"/>
      <c r="HKE19" s="318"/>
      <c r="HKF19" s="318"/>
      <c r="HKG19" s="318"/>
      <c r="HKH19" s="318"/>
      <c r="HKI19" s="318"/>
      <c r="HKJ19" s="318"/>
      <c r="HKK19" s="318"/>
      <c r="HKL19" s="318"/>
      <c r="HKM19" s="318"/>
      <c r="HKN19" s="318"/>
      <c r="HKO19" s="318"/>
      <c r="HKP19" s="318"/>
      <c r="HKQ19" s="318"/>
      <c r="HKR19" s="318"/>
      <c r="HKS19" s="318"/>
      <c r="HKT19" s="318"/>
      <c r="HKU19" s="318"/>
      <c r="HKV19" s="318"/>
      <c r="HKW19" s="318"/>
      <c r="HKX19" s="318"/>
      <c r="HKY19" s="318"/>
      <c r="HKZ19" s="318"/>
      <c r="HLA19" s="318"/>
      <c r="HLB19" s="318"/>
      <c r="HLC19" s="318"/>
      <c r="HLD19" s="318"/>
      <c r="HLE19" s="318"/>
      <c r="HLF19" s="318"/>
      <c r="HLG19" s="318"/>
      <c r="HLH19" s="318"/>
      <c r="HLI19" s="318"/>
      <c r="HLJ19" s="318"/>
      <c r="HLK19" s="318"/>
      <c r="HLL19" s="318"/>
      <c r="HLM19" s="318"/>
      <c r="HLN19" s="318"/>
      <c r="HLO19" s="318"/>
      <c r="HLP19" s="318"/>
      <c r="HLQ19" s="318"/>
      <c r="HLR19" s="318"/>
      <c r="HLS19" s="318"/>
      <c r="HLT19" s="318"/>
      <c r="HLU19" s="318"/>
      <c r="HLV19" s="318"/>
      <c r="HLW19" s="318"/>
      <c r="HLX19" s="318"/>
      <c r="HLY19" s="318"/>
      <c r="HLZ19" s="318"/>
      <c r="HMA19" s="318"/>
      <c r="HMB19" s="318"/>
      <c r="HMC19" s="318"/>
      <c r="HMD19" s="318"/>
      <c r="HME19" s="318"/>
      <c r="HMF19" s="318"/>
      <c r="HMG19" s="318"/>
      <c r="HMH19" s="318"/>
      <c r="HMI19" s="318"/>
      <c r="HMJ19" s="318"/>
      <c r="HMK19" s="318"/>
      <c r="HML19" s="318"/>
      <c r="HMM19" s="318"/>
      <c r="HMN19" s="318"/>
      <c r="HMO19" s="318"/>
      <c r="HMP19" s="318"/>
      <c r="HMQ19" s="318"/>
      <c r="HMR19" s="318"/>
      <c r="HMS19" s="318"/>
      <c r="HMT19" s="318"/>
      <c r="HMU19" s="318"/>
      <c r="HMV19" s="318"/>
      <c r="HMW19" s="318"/>
      <c r="HMX19" s="318"/>
      <c r="HMY19" s="318"/>
      <c r="HMZ19" s="318"/>
      <c r="HNA19" s="318"/>
      <c r="HNB19" s="318"/>
      <c r="HNC19" s="318"/>
      <c r="HND19" s="318"/>
      <c r="HNE19" s="318"/>
      <c r="HNF19" s="318"/>
      <c r="HNG19" s="318"/>
      <c r="HNH19" s="318"/>
      <c r="HNI19" s="318"/>
      <c r="HNJ19" s="318"/>
      <c r="HNK19" s="318"/>
      <c r="HNL19" s="318"/>
      <c r="HNM19" s="318"/>
      <c r="HNN19" s="318"/>
      <c r="HNO19" s="318"/>
      <c r="HNP19" s="318"/>
      <c r="HNQ19" s="318"/>
      <c r="HNR19" s="318"/>
      <c r="HNS19" s="318"/>
      <c r="HNT19" s="318"/>
      <c r="HNU19" s="318"/>
      <c r="HNV19" s="318"/>
      <c r="HNW19" s="318"/>
      <c r="HNX19" s="318"/>
      <c r="HNY19" s="318"/>
      <c r="HNZ19" s="318"/>
      <c r="HOA19" s="318"/>
      <c r="HOB19" s="318"/>
      <c r="HOC19" s="318"/>
      <c r="HOD19" s="318"/>
      <c r="HOE19" s="318"/>
      <c r="HOF19" s="318"/>
      <c r="HOG19" s="318"/>
      <c r="HOH19" s="318"/>
      <c r="HOI19" s="318"/>
      <c r="HOJ19" s="318"/>
      <c r="HOK19" s="318"/>
      <c r="HOL19" s="318"/>
      <c r="HOM19" s="318"/>
      <c r="HON19" s="318"/>
      <c r="HOO19" s="318"/>
      <c r="HOP19" s="318"/>
      <c r="HOQ19" s="318"/>
      <c r="HOR19" s="318"/>
      <c r="HOS19" s="318"/>
      <c r="HOT19" s="318"/>
      <c r="HOU19" s="318"/>
      <c r="HOV19" s="318"/>
      <c r="HOW19" s="318"/>
      <c r="HOX19" s="318"/>
      <c r="HOY19" s="318"/>
      <c r="HOZ19" s="318"/>
      <c r="HPA19" s="318"/>
      <c r="HPB19" s="318"/>
      <c r="HPC19" s="318"/>
      <c r="HPD19" s="318"/>
      <c r="HPE19" s="318"/>
      <c r="HPF19" s="318"/>
      <c r="HPG19" s="318"/>
      <c r="HPH19" s="318"/>
      <c r="HPI19" s="318"/>
      <c r="HPJ19" s="318"/>
      <c r="HPK19" s="318"/>
      <c r="HPL19" s="318"/>
      <c r="HPM19" s="318"/>
      <c r="HPN19" s="318"/>
      <c r="HPO19" s="318"/>
      <c r="HPP19" s="318"/>
      <c r="HPQ19" s="318"/>
      <c r="HPR19" s="318"/>
      <c r="HPS19" s="318"/>
      <c r="HPT19" s="318"/>
      <c r="HPU19" s="318"/>
      <c r="HPV19" s="318"/>
      <c r="HPW19" s="318"/>
      <c r="HPX19" s="318"/>
      <c r="HPY19" s="318"/>
      <c r="HPZ19" s="318"/>
      <c r="HQA19" s="318"/>
      <c r="HQB19" s="318"/>
      <c r="HQC19" s="318"/>
      <c r="HQD19" s="318"/>
      <c r="HQE19" s="318"/>
      <c r="HQF19" s="318"/>
      <c r="HQG19" s="318"/>
      <c r="HQH19" s="318"/>
      <c r="HQI19" s="318"/>
      <c r="HQJ19" s="318"/>
      <c r="HQK19" s="318"/>
      <c r="HQL19" s="318"/>
      <c r="HQM19" s="318"/>
      <c r="HQN19" s="318"/>
      <c r="HQO19" s="318"/>
      <c r="HQP19" s="318"/>
      <c r="HQQ19" s="318"/>
      <c r="HQR19" s="318"/>
      <c r="HQS19" s="318"/>
      <c r="HQT19" s="318"/>
      <c r="HQU19" s="318"/>
      <c r="HQV19" s="318"/>
      <c r="HQW19" s="318"/>
      <c r="HQX19" s="318"/>
      <c r="HQY19" s="318"/>
      <c r="HQZ19" s="318"/>
      <c r="HRA19" s="318"/>
      <c r="HRB19" s="318"/>
      <c r="HRC19" s="318"/>
      <c r="HRD19" s="318"/>
      <c r="HRE19" s="318"/>
      <c r="HRF19" s="318"/>
      <c r="HRG19" s="318"/>
      <c r="HRH19" s="318"/>
      <c r="HRI19" s="318"/>
      <c r="HRJ19" s="318"/>
      <c r="HRK19" s="318"/>
      <c r="HRL19" s="318"/>
      <c r="HRM19" s="318"/>
      <c r="HRN19" s="318"/>
      <c r="HRO19" s="318"/>
      <c r="HRP19" s="318"/>
      <c r="HRQ19" s="318"/>
      <c r="HRR19" s="318"/>
      <c r="HRS19" s="318"/>
      <c r="HRT19" s="318"/>
      <c r="HRU19" s="318"/>
      <c r="HRV19" s="318"/>
      <c r="HRW19" s="318"/>
      <c r="HRX19" s="318"/>
      <c r="HRY19" s="318"/>
      <c r="HRZ19" s="318"/>
      <c r="HSA19" s="318"/>
      <c r="HSB19" s="318"/>
      <c r="HSC19" s="318"/>
      <c r="HSD19" s="318"/>
      <c r="HSE19" s="318"/>
      <c r="HSF19" s="318"/>
      <c r="HSG19" s="318"/>
      <c r="HSH19" s="318"/>
      <c r="HSI19" s="318"/>
      <c r="HSJ19" s="318"/>
      <c r="HSK19" s="318"/>
      <c r="HSL19" s="318"/>
      <c r="HSM19" s="318"/>
      <c r="HSN19" s="318"/>
      <c r="HSO19" s="318"/>
      <c r="HSP19" s="318"/>
      <c r="HSQ19" s="318"/>
      <c r="HSR19" s="318"/>
      <c r="HSS19" s="318"/>
      <c r="HST19" s="318"/>
      <c r="HSU19" s="318"/>
      <c r="HSV19" s="318"/>
      <c r="HSW19" s="318"/>
      <c r="HSX19" s="318"/>
      <c r="HSY19" s="318"/>
      <c r="HSZ19" s="318"/>
      <c r="HTA19" s="318"/>
      <c r="HTB19" s="318"/>
      <c r="HTC19" s="318"/>
      <c r="HTD19" s="318"/>
      <c r="HTE19" s="318"/>
      <c r="HTF19" s="318"/>
      <c r="HTG19" s="318"/>
      <c r="HTH19" s="318"/>
      <c r="HTI19" s="318"/>
      <c r="HTJ19" s="318"/>
      <c r="HTK19" s="318"/>
      <c r="HTL19" s="318"/>
      <c r="HTM19" s="318"/>
      <c r="HTN19" s="318"/>
      <c r="HTO19" s="318"/>
      <c r="HTP19" s="318"/>
      <c r="HTQ19" s="318"/>
      <c r="HTR19" s="318"/>
      <c r="HTS19" s="318"/>
      <c r="HTT19" s="318"/>
      <c r="HTU19" s="318"/>
      <c r="HTV19" s="318"/>
      <c r="HTW19" s="318"/>
      <c r="HTX19" s="318"/>
      <c r="HTY19" s="318"/>
      <c r="HTZ19" s="318"/>
      <c r="HUA19" s="318"/>
      <c r="HUB19" s="318"/>
      <c r="HUC19" s="318"/>
      <c r="HUD19" s="318"/>
      <c r="HUE19" s="318"/>
      <c r="HUF19" s="318"/>
      <c r="HUG19" s="318"/>
      <c r="HUH19" s="318"/>
      <c r="HUI19" s="318"/>
      <c r="HUJ19" s="318"/>
      <c r="HUK19" s="318"/>
      <c r="HUL19" s="318"/>
      <c r="HUM19" s="318"/>
      <c r="HUN19" s="318"/>
      <c r="HUO19" s="318"/>
      <c r="HUP19" s="318"/>
      <c r="HUQ19" s="318"/>
      <c r="HUR19" s="318"/>
      <c r="HUS19" s="318"/>
      <c r="HUT19" s="318"/>
      <c r="HUU19" s="318"/>
      <c r="HUV19" s="318"/>
      <c r="HUW19" s="318"/>
      <c r="HUX19" s="318"/>
      <c r="HUY19" s="318"/>
      <c r="HUZ19" s="318"/>
      <c r="HVA19" s="318"/>
      <c r="HVB19" s="318"/>
      <c r="HVC19" s="318"/>
      <c r="HVD19" s="318"/>
      <c r="HVE19" s="318"/>
      <c r="HVF19" s="318"/>
      <c r="HVG19" s="318"/>
      <c r="HVH19" s="318"/>
      <c r="HVI19" s="318"/>
      <c r="HVJ19" s="318"/>
      <c r="HVK19" s="318"/>
      <c r="HVL19" s="318"/>
      <c r="HVM19" s="318"/>
      <c r="HVN19" s="318"/>
      <c r="HVO19" s="318"/>
      <c r="HVP19" s="318"/>
      <c r="HVQ19" s="318"/>
      <c r="HVR19" s="318"/>
      <c r="HVS19" s="318"/>
      <c r="HVT19" s="318"/>
      <c r="HVU19" s="318"/>
      <c r="HVV19" s="318"/>
      <c r="HVW19" s="318"/>
      <c r="HVX19" s="318"/>
      <c r="HVY19" s="318"/>
      <c r="HVZ19" s="318"/>
      <c r="HWA19" s="318"/>
      <c r="HWB19" s="318"/>
      <c r="HWC19" s="318"/>
      <c r="HWD19" s="318"/>
      <c r="HWE19" s="318"/>
      <c r="HWF19" s="318"/>
      <c r="HWG19" s="318"/>
      <c r="HWH19" s="318"/>
      <c r="HWI19" s="318"/>
      <c r="HWJ19" s="318"/>
      <c r="HWK19" s="318"/>
      <c r="HWL19" s="318"/>
      <c r="HWM19" s="318"/>
      <c r="HWN19" s="318"/>
      <c r="HWO19" s="318"/>
      <c r="HWP19" s="318"/>
      <c r="HWQ19" s="318"/>
      <c r="HWR19" s="318"/>
      <c r="HWS19" s="318"/>
      <c r="HWT19" s="318"/>
      <c r="HWU19" s="318"/>
      <c r="HWV19" s="318"/>
      <c r="HWW19" s="318"/>
      <c r="HWX19" s="318"/>
      <c r="HWY19" s="318"/>
      <c r="HWZ19" s="318"/>
      <c r="HXA19" s="318"/>
      <c r="HXB19" s="318"/>
      <c r="HXC19" s="318"/>
      <c r="HXD19" s="318"/>
      <c r="HXE19" s="318"/>
      <c r="HXF19" s="318"/>
      <c r="HXG19" s="318"/>
      <c r="HXH19" s="318"/>
      <c r="HXI19" s="318"/>
      <c r="HXJ19" s="318"/>
      <c r="HXK19" s="318"/>
      <c r="HXL19" s="318"/>
      <c r="HXM19" s="318"/>
      <c r="HXN19" s="318"/>
      <c r="HXO19" s="318"/>
      <c r="HXP19" s="318"/>
      <c r="HXQ19" s="318"/>
      <c r="HXR19" s="318"/>
      <c r="HXS19" s="318"/>
      <c r="HXT19" s="318"/>
      <c r="HXU19" s="318"/>
      <c r="HXV19" s="318"/>
      <c r="HXW19" s="318"/>
      <c r="HXX19" s="318"/>
      <c r="HXY19" s="318"/>
      <c r="HXZ19" s="318"/>
      <c r="HYA19" s="318"/>
      <c r="HYB19" s="318"/>
      <c r="HYC19" s="318"/>
      <c r="HYD19" s="318"/>
      <c r="HYE19" s="318"/>
      <c r="HYF19" s="318"/>
      <c r="HYG19" s="318"/>
      <c r="HYH19" s="318"/>
      <c r="HYI19" s="318"/>
      <c r="HYJ19" s="318"/>
      <c r="HYK19" s="318"/>
      <c r="HYL19" s="318"/>
      <c r="HYM19" s="318"/>
      <c r="HYN19" s="318"/>
      <c r="HYO19" s="318"/>
      <c r="HYP19" s="318"/>
      <c r="HYQ19" s="318"/>
      <c r="HYR19" s="318"/>
      <c r="HYS19" s="318"/>
      <c r="HYT19" s="318"/>
      <c r="HYU19" s="318"/>
      <c r="HYV19" s="318"/>
      <c r="HYW19" s="318"/>
      <c r="HYX19" s="318"/>
      <c r="HYY19" s="318"/>
      <c r="HYZ19" s="318"/>
      <c r="HZA19" s="318"/>
      <c r="HZB19" s="318"/>
      <c r="HZC19" s="318"/>
      <c r="HZD19" s="318"/>
      <c r="HZE19" s="318"/>
      <c r="HZF19" s="318"/>
      <c r="HZG19" s="318"/>
      <c r="HZH19" s="318"/>
      <c r="HZI19" s="318"/>
      <c r="HZJ19" s="318"/>
      <c r="HZK19" s="318"/>
      <c r="HZL19" s="318"/>
      <c r="HZM19" s="318"/>
      <c r="HZN19" s="318"/>
      <c r="HZO19" s="318"/>
      <c r="HZP19" s="318"/>
      <c r="HZQ19" s="318"/>
      <c r="HZR19" s="318"/>
      <c r="HZS19" s="318"/>
      <c r="HZT19" s="318"/>
      <c r="HZU19" s="318"/>
      <c r="HZV19" s="318"/>
      <c r="HZW19" s="318"/>
      <c r="HZX19" s="318"/>
      <c r="HZY19" s="318"/>
      <c r="HZZ19" s="318"/>
      <c r="IAA19" s="318"/>
      <c r="IAB19" s="318"/>
      <c r="IAC19" s="318"/>
      <c r="IAD19" s="318"/>
      <c r="IAE19" s="318"/>
      <c r="IAF19" s="318"/>
      <c r="IAG19" s="318"/>
      <c r="IAH19" s="318"/>
      <c r="IAI19" s="318"/>
      <c r="IAJ19" s="318"/>
      <c r="IAK19" s="318"/>
      <c r="IAL19" s="318"/>
      <c r="IAM19" s="318"/>
      <c r="IAN19" s="318"/>
      <c r="IAO19" s="318"/>
      <c r="IAP19" s="318"/>
      <c r="IAQ19" s="318"/>
      <c r="IAR19" s="318"/>
      <c r="IAS19" s="318"/>
      <c r="IAT19" s="318"/>
      <c r="IAU19" s="318"/>
      <c r="IAV19" s="318"/>
      <c r="IAW19" s="318"/>
      <c r="IAX19" s="318"/>
      <c r="IAY19" s="318"/>
      <c r="IAZ19" s="318"/>
      <c r="IBA19" s="318"/>
      <c r="IBB19" s="318"/>
      <c r="IBC19" s="318"/>
      <c r="IBD19" s="318"/>
      <c r="IBE19" s="318"/>
      <c r="IBF19" s="318"/>
      <c r="IBG19" s="318"/>
      <c r="IBH19" s="318"/>
      <c r="IBI19" s="318"/>
      <c r="IBJ19" s="318"/>
      <c r="IBK19" s="318"/>
      <c r="IBL19" s="318"/>
      <c r="IBM19" s="318"/>
      <c r="IBN19" s="318"/>
      <c r="IBO19" s="318"/>
      <c r="IBP19" s="318"/>
      <c r="IBQ19" s="318"/>
      <c r="IBR19" s="318"/>
      <c r="IBS19" s="318"/>
      <c r="IBT19" s="318"/>
      <c r="IBU19" s="318"/>
      <c r="IBV19" s="318"/>
      <c r="IBW19" s="318"/>
      <c r="IBX19" s="318"/>
      <c r="IBY19" s="318"/>
      <c r="IBZ19" s="318"/>
      <c r="ICA19" s="318"/>
      <c r="ICB19" s="318"/>
      <c r="ICC19" s="318"/>
      <c r="ICD19" s="318"/>
      <c r="ICE19" s="318"/>
      <c r="ICF19" s="318"/>
      <c r="ICG19" s="318"/>
      <c r="ICH19" s="318"/>
      <c r="ICI19" s="318"/>
      <c r="ICJ19" s="318"/>
      <c r="ICK19" s="318"/>
      <c r="ICL19" s="318"/>
      <c r="ICM19" s="318"/>
      <c r="ICN19" s="318"/>
      <c r="ICO19" s="318"/>
      <c r="ICP19" s="318"/>
      <c r="ICQ19" s="318"/>
      <c r="ICR19" s="318"/>
      <c r="ICS19" s="318"/>
      <c r="ICT19" s="318"/>
      <c r="ICU19" s="318"/>
      <c r="ICV19" s="318"/>
      <c r="ICW19" s="318"/>
      <c r="ICX19" s="318"/>
      <c r="ICY19" s="318"/>
      <c r="ICZ19" s="318"/>
      <c r="IDA19" s="318"/>
      <c r="IDB19" s="318"/>
      <c r="IDC19" s="318"/>
      <c r="IDD19" s="318"/>
      <c r="IDE19" s="318"/>
      <c r="IDF19" s="318"/>
      <c r="IDG19" s="318"/>
      <c r="IDH19" s="318"/>
      <c r="IDI19" s="318"/>
      <c r="IDJ19" s="318"/>
      <c r="IDK19" s="318"/>
      <c r="IDL19" s="318"/>
      <c r="IDM19" s="318"/>
      <c r="IDN19" s="318"/>
      <c r="IDO19" s="318"/>
      <c r="IDP19" s="318"/>
      <c r="IDQ19" s="318"/>
      <c r="IDR19" s="318"/>
      <c r="IDS19" s="318"/>
      <c r="IDT19" s="318"/>
      <c r="IDU19" s="318"/>
      <c r="IDV19" s="318"/>
      <c r="IDW19" s="318"/>
      <c r="IDX19" s="318"/>
      <c r="IDY19" s="318"/>
      <c r="IDZ19" s="318"/>
      <c r="IEA19" s="318"/>
      <c r="IEB19" s="318"/>
      <c r="IEC19" s="318"/>
      <c r="IED19" s="318"/>
      <c r="IEE19" s="318"/>
      <c r="IEF19" s="318"/>
      <c r="IEG19" s="318"/>
      <c r="IEH19" s="318"/>
      <c r="IEI19" s="318"/>
      <c r="IEJ19" s="318"/>
      <c r="IEK19" s="318"/>
      <c r="IEL19" s="318"/>
      <c r="IEM19" s="318"/>
      <c r="IEN19" s="318"/>
      <c r="IEO19" s="318"/>
      <c r="IEP19" s="318"/>
      <c r="IEQ19" s="318"/>
      <c r="IER19" s="318"/>
      <c r="IES19" s="318"/>
      <c r="IET19" s="318"/>
      <c r="IEU19" s="318"/>
      <c r="IEV19" s="318"/>
      <c r="IEW19" s="318"/>
      <c r="IEX19" s="318"/>
      <c r="IEY19" s="318"/>
      <c r="IEZ19" s="318"/>
      <c r="IFA19" s="318"/>
      <c r="IFB19" s="318"/>
      <c r="IFC19" s="318"/>
      <c r="IFD19" s="318"/>
      <c r="IFE19" s="318"/>
      <c r="IFF19" s="318"/>
      <c r="IFG19" s="318"/>
      <c r="IFH19" s="318"/>
      <c r="IFI19" s="318"/>
      <c r="IFJ19" s="318"/>
      <c r="IFK19" s="318"/>
      <c r="IFL19" s="318"/>
      <c r="IFM19" s="318"/>
      <c r="IFN19" s="318"/>
      <c r="IFO19" s="318"/>
      <c r="IFP19" s="318"/>
      <c r="IFQ19" s="318"/>
      <c r="IFR19" s="318"/>
      <c r="IFS19" s="318"/>
      <c r="IFT19" s="318"/>
      <c r="IFU19" s="318"/>
      <c r="IFV19" s="318"/>
      <c r="IFW19" s="318"/>
      <c r="IFX19" s="318"/>
      <c r="IFY19" s="318"/>
      <c r="IFZ19" s="318"/>
      <c r="IGA19" s="318"/>
      <c r="IGB19" s="318"/>
      <c r="IGC19" s="318"/>
      <c r="IGD19" s="318"/>
      <c r="IGE19" s="318"/>
      <c r="IGF19" s="318"/>
      <c r="IGG19" s="318"/>
      <c r="IGH19" s="318"/>
      <c r="IGI19" s="318"/>
      <c r="IGJ19" s="318"/>
      <c r="IGK19" s="318"/>
      <c r="IGL19" s="318"/>
      <c r="IGM19" s="318"/>
      <c r="IGN19" s="318"/>
      <c r="IGO19" s="318"/>
      <c r="IGP19" s="318"/>
      <c r="IGQ19" s="318"/>
      <c r="IGR19" s="318"/>
      <c r="IGS19" s="318"/>
      <c r="IGT19" s="318"/>
      <c r="IGU19" s="318"/>
      <c r="IGV19" s="318"/>
      <c r="IGW19" s="318"/>
      <c r="IGX19" s="318"/>
      <c r="IGY19" s="318"/>
      <c r="IGZ19" s="318"/>
      <c r="IHA19" s="318"/>
      <c r="IHB19" s="318"/>
      <c r="IHC19" s="318"/>
      <c r="IHD19" s="318"/>
      <c r="IHE19" s="318"/>
      <c r="IHF19" s="318"/>
      <c r="IHG19" s="318"/>
      <c r="IHH19" s="318"/>
      <c r="IHI19" s="318"/>
      <c r="IHJ19" s="318"/>
      <c r="IHK19" s="318"/>
      <c r="IHL19" s="318"/>
      <c r="IHM19" s="318"/>
      <c r="IHN19" s="318"/>
      <c r="IHO19" s="318"/>
      <c r="IHP19" s="318"/>
      <c r="IHQ19" s="318"/>
      <c r="IHR19" s="318"/>
      <c r="IHS19" s="318"/>
      <c r="IHT19" s="318"/>
      <c r="IHU19" s="318"/>
      <c r="IHV19" s="318"/>
      <c r="IHW19" s="318"/>
      <c r="IHX19" s="318"/>
      <c r="IHY19" s="318"/>
      <c r="IHZ19" s="318"/>
      <c r="IIA19" s="318"/>
      <c r="IIB19" s="318"/>
      <c r="IIC19" s="318"/>
      <c r="IID19" s="318"/>
      <c r="IIE19" s="318"/>
      <c r="IIF19" s="318"/>
      <c r="IIG19" s="318"/>
      <c r="IIH19" s="318"/>
      <c r="III19" s="318"/>
      <c r="IIJ19" s="318"/>
      <c r="IIK19" s="318"/>
      <c r="IIL19" s="318"/>
      <c r="IIM19" s="318"/>
      <c r="IIN19" s="318"/>
      <c r="IIO19" s="318"/>
      <c r="IIP19" s="318"/>
      <c r="IIQ19" s="318"/>
      <c r="IIR19" s="318"/>
      <c r="IIS19" s="318"/>
      <c r="IIT19" s="318"/>
      <c r="IIU19" s="318"/>
      <c r="IIV19" s="318"/>
      <c r="IIW19" s="318"/>
      <c r="IIX19" s="318"/>
      <c r="IIY19" s="318"/>
      <c r="IIZ19" s="318"/>
      <c r="IJA19" s="318"/>
      <c r="IJB19" s="318"/>
      <c r="IJC19" s="318"/>
      <c r="IJD19" s="318"/>
      <c r="IJE19" s="318"/>
      <c r="IJF19" s="318"/>
      <c r="IJG19" s="318"/>
      <c r="IJH19" s="318"/>
      <c r="IJI19" s="318"/>
      <c r="IJJ19" s="318"/>
      <c r="IJK19" s="318"/>
      <c r="IJL19" s="318"/>
      <c r="IJM19" s="318"/>
      <c r="IJN19" s="318"/>
      <c r="IJO19" s="318"/>
      <c r="IJP19" s="318"/>
      <c r="IJQ19" s="318"/>
      <c r="IJR19" s="318"/>
      <c r="IJS19" s="318"/>
      <c r="IJT19" s="318"/>
      <c r="IJU19" s="318"/>
      <c r="IJV19" s="318"/>
      <c r="IJW19" s="318"/>
      <c r="IJX19" s="318"/>
      <c r="IJY19" s="318"/>
      <c r="IJZ19" s="318"/>
      <c r="IKA19" s="318"/>
      <c r="IKB19" s="318"/>
      <c r="IKC19" s="318"/>
      <c r="IKD19" s="318"/>
      <c r="IKE19" s="318"/>
      <c r="IKF19" s="318"/>
      <c r="IKG19" s="318"/>
      <c r="IKH19" s="318"/>
      <c r="IKI19" s="318"/>
      <c r="IKJ19" s="318"/>
      <c r="IKK19" s="318"/>
      <c r="IKL19" s="318"/>
      <c r="IKM19" s="318"/>
      <c r="IKN19" s="318"/>
      <c r="IKO19" s="318"/>
      <c r="IKP19" s="318"/>
      <c r="IKQ19" s="318"/>
      <c r="IKR19" s="318"/>
      <c r="IKS19" s="318"/>
      <c r="IKT19" s="318"/>
      <c r="IKU19" s="318"/>
      <c r="IKV19" s="318"/>
      <c r="IKW19" s="318"/>
      <c r="IKX19" s="318"/>
      <c r="IKY19" s="318"/>
      <c r="IKZ19" s="318"/>
      <c r="ILA19" s="318"/>
      <c r="ILB19" s="318"/>
      <c r="ILC19" s="318"/>
      <c r="ILD19" s="318"/>
      <c r="ILE19" s="318"/>
      <c r="ILF19" s="318"/>
      <c r="ILG19" s="318"/>
      <c r="ILH19" s="318"/>
      <c r="ILI19" s="318"/>
      <c r="ILJ19" s="318"/>
      <c r="ILK19" s="318"/>
      <c r="ILL19" s="318"/>
      <c r="ILM19" s="318"/>
      <c r="ILN19" s="318"/>
      <c r="ILO19" s="318"/>
      <c r="ILP19" s="318"/>
      <c r="ILQ19" s="318"/>
      <c r="ILR19" s="318"/>
      <c r="ILS19" s="318"/>
      <c r="ILT19" s="318"/>
      <c r="ILU19" s="318"/>
      <c r="ILV19" s="318"/>
      <c r="ILW19" s="318"/>
      <c r="ILX19" s="318"/>
      <c r="ILY19" s="318"/>
      <c r="ILZ19" s="318"/>
      <c r="IMA19" s="318"/>
      <c r="IMB19" s="318"/>
      <c r="IMC19" s="318"/>
      <c r="IMD19" s="318"/>
      <c r="IME19" s="318"/>
      <c r="IMF19" s="318"/>
      <c r="IMG19" s="318"/>
      <c r="IMH19" s="318"/>
      <c r="IMI19" s="318"/>
      <c r="IMJ19" s="318"/>
      <c r="IMK19" s="318"/>
      <c r="IML19" s="318"/>
      <c r="IMM19" s="318"/>
      <c r="IMN19" s="318"/>
      <c r="IMO19" s="318"/>
      <c r="IMP19" s="318"/>
      <c r="IMQ19" s="318"/>
      <c r="IMR19" s="318"/>
      <c r="IMS19" s="318"/>
      <c r="IMT19" s="318"/>
      <c r="IMU19" s="318"/>
      <c r="IMV19" s="318"/>
      <c r="IMW19" s="318"/>
      <c r="IMX19" s="318"/>
      <c r="IMY19" s="318"/>
      <c r="IMZ19" s="318"/>
      <c r="INA19" s="318"/>
      <c r="INB19" s="318"/>
      <c r="INC19" s="318"/>
      <c r="IND19" s="318"/>
      <c r="INE19" s="318"/>
      <c r="INF19" s="318"/>
      <c r="ING19" s="318"/>
      <c r="INH19" s="318"/>
      <c r="INI19" s="318"/>
      <c r="INJ19" s="318"/>
      <c r="INK19" s="318"/>
      <c r="INL19" s="318"/>
      <c r="INM19" s="318"/>
      <c r="INN19" s="318"/>
      <c r="INO19" s="318"/>
      <c r="INP19" s="318"/>
      <c r="INQ19" s="318"/>
      <c r="INR19" s="318"/>
      <c r="INS19" s="318"/>
      <c r="INT19" s="318"/>
      <c r="INU19" s="318"/>
      <c r="INV19" s="318"/>
      <c r="INW19" s="318"/>
      <c r="INX19" s="318"/>
      <c r="INY19" s="318"/>
      <c r="INZ19" s="318"/>
      <c r="IOA19" s="318"/>
      <c r="IOB19" s="318"/>
      <c r="IOC19" s="318"/>
      <c r="IOD19" s="318"/>
      <c r="IOE19" s="318"/>
      <c r="IOF19" s="318"/>
      <c r="IOG19" s="318"/>
      <c r="IOH19" s="318"/>
      <c r="IOI19" s="318"/>
      <c r="IOJ19" s="318"/>
      <c r="IOK19" s="318"/>
      <c r="IOL19" s="318"/>
      <c r="IOM19" s="318"/>
      <c r="ION19" s="318"/>
      <c r="IOO19" s="318"/>
      <c r="IOP19" s="318"/>
      <c r="IOQ19" s="318"/>
      <c r="IOR19" s="318"/>
      <c r="IOS19" s="318"/>
      <c r="IOT19" s="318"/>
      <c r="IOU19" s="318"/>
      <c r="IOV19" s="318"/>
      <c r="IOW19" s="318"/>
      <c r="IOX19" s="318"/>
      <c r="IOY19" s="318"/>
      <c r="IOZ19" s="318"/>
      <c r="IPA19" s="318"/>
      <c r="IPB19" s="318"/>
      <c r="IPC19" s="318"/>
      <c r="IPD19" s="318"/>
      <c r="IPE19" s="318"/>
      <c r="IPF19" s="318"/>
      <c r="IPG19" s="318"/>
      <c r="IPH19" s="318"/>
      <c r="IPI19" s="318"/>
      <c r="IPJ19" s="318"/>
      <c r="IPK19" s="318"/>
      <c r="IPL19" s="318"/>
      <c r="IPM19" s="318"/>
      <c r="IPN19" s="318"/>
      <c r="IPO19" s="318"/>
      <c r="IPP19" s="318"/>
      <c r="IPQ19" s="318"/>
      <c r="IPR19" s="318"/>
      <c r="IPS19" s="318"/>
      <c r="IPT19" s="318"/>
      <c r="IPU19" s="318"/>
      <c r="IPV19" s="318"/>
      <c r="IPW19" s="318"/>
      <c r="IPX19" s="318"/>
      <c r="IPY19" s="318"/>
      <c r="IPZ19" s="318"/>
      <c r="IQA19" s="318"/>
      <c r="IQB19" s="318"/>
      <c r="IQC19" s="318"/>
      <c r="IQD19" s="318"/>
      <c r="IQE19" s="318"/>
      <c r="IQF19" s="318"/>
      <c r="IQG19" s="318"/>
      <c r="IQH19" s="318"/>
      <c r="IQI19" s="318"/>
      <c r="IQJ19" s="318"/>
      <c r="IQK19" s="318"/>
      <c r="IQL19" s="318"/>
      <c r="IQM19" s="318"/>
      <c r="IQN19" s="318"/>
      <c r="IQO19" s="318"/>
      <c r="IQP19" s="318"/>
      <c r="IQQ19" s="318"/>
      <c r="IQR19" s="318"/>
      <c r="IQS19" s="318"/>
      <c r="IQT19" s="318"/>
      <c r="IQU19" s="318"/>
      <c r="IQV19" s="318"/>
      <c r="IQW19" s="318"/>
      <c r="IQX19" s="318"/>
      <c r="IQY19" s="318"/>
      <c r="IQZ19" s="318"/>
      <c r="IRA19" s="318"/>
      <c r="IRB19" s="318"/>
      <c r="IRC19" s="318"/>
      <c r="IRD19" s="318"/>
      <c r="IRE19" s="318"/>
      <c r="IRF19" s="318"/>
      <c r="IRG19" s="318"/>
      <c r="IRH19" s="318"/>
      <c r="IRI19" s="318"/>
      <c r="IRJ19" s="318"/>
      <c r="IRK19" s="318"/>
      <c r="IRL19" s="318"/>
      <c r="IRM19" s="318"/>
      <c r="IRN19" s="318"/>
      <c r="IRO19" s="318"/>
      <c r="IRP19" s="318"/>
      <c r="IRQ19" s="318"/>
      <c r="IRR19" s="318"/>
      <c r="IRS19" s="318"/>
      <c r="IRT19" s="318"/>
      <c r="IRU19" s="318"/>
      <c r="IRV19" s="318"/>
      <c r="IRW19" s="318"/>
      <c r="IRX19" s="318"/>
      <c r="IRY19" s="318"/>
      <c r="IRZ19" s="318"/>
      <c r="ISA19" s="318"/>
      <c r="ISB19" s="318"/>
      <c r="ISC19" s="318"/>
      <c r="ISD19" s="318"/>
      <c r="ISE19" s="318"/>
      <c r="ISF19" s="318"/>
      <c r="ISG19" s="318"/>
      <c r="ISH19" s="318"/>
      <c r="ISI19" s="318"/>
      <c r="ISJ19" s="318"/>
      <c r="ISK19" s="318"/>
      <c r="ISL19" s="318"/>
      <c r="ISM19" s="318"/>
      <c r="ISN19" s="318"/>
      <c r="ISO19" s="318"/>
      <c r="ISP19" s="318"/>
      <c r="ISQ19" s="318"/>
      <c r="ISR19" s="318"/>
      <c r="ISS19" s="318"/>
      <c r="IST19" s="318"/>
      <c r="ISU19" s="318"/>
      <c r="ISV19" s="318"/>
      <c r="ISW19" s="318"/>
      <c r="ISX19" s="318"/>
      <c r="ISY19" s="318"/>
      <c r="ISZ19" s="318"/>
      <c r="ITA19" s="318"/>
      <c r="ITB19" s="318"/>
      <c r="ITC19" s="318"/>
      <c r="ITD19" s="318"/>
      <c r="ITE19" s="318"/>
      <c r="ITF19" s="318"/>
      <c r="ITG19" s="318"/>
      <c r="ITH19" s="318"/>
      <c r="ITI19" s="318"/>
      <c r="ITJ19" s="318"/>
      <c r="ITK19" s="318"/>
      <c r="ITL19" s="318"/>
      <c r="ITM19" s="318"/>
      <c r="ITN19" s="318"/>
      <c r="ITO19" s="318"/>
      <c r="ITP19" s="318"/>
      <c r="ITQ19" s="318"/>
      <c r="ITR19" s="318"/>
      <c r="ITS19" s="318"/>
      <c r="ITT19" s="318"/>
      <c r="ITU19" s="318"/>
      <c r="ITV19" s="318"/>
      <c r="ITW19" s="318"/>
      <c r="ITX19" s="318"/>
      <c r="ITY19" s="318"/>
      <c r="ITZ19" s="318"/>
      <c r="IUA19" s="318"/>
      <c r="IUB19" s="318"/>
      <c r="IUC19" s="318"/>
      <c r="IUD19" s="318"/>
      <c r="IUE19" s="318"/>
      <c r="IUF19" s="318"/>
      <c r="IUG19" s="318"/>
      <c r="IUH19" s="318"/>
      <c r="IUI19" s="318"/>
      <c r="IUJ19" s="318"/>
      <c r="IUK19" s="318"/>
      <c r="IUL19" s="318"/>
      <c r="IUM19" s="318"/>
      <c r="IUN19" s="318"/>
      <c r="IUO19" s="318"/>
      <c r="IUP19" s="318"/>
      <c r="IUQ19" s="318"/>
      <c r="IUR19" s="318"/>
      <c r="IUS19" s="318"/>
      <c r="IUT19" s="318"/>
      <c r="IUU19" s="318"/>
      <c r="IUV19" s="318"/>
      <c r="IUW19" s="318"/>
      <c r="IUX19" s="318"/>
      <c r="IUY19" s="318"/>
      <c r="IUZ19" s="318"/>
      <c r="IVA19" s="318"/>
      <c r="IVB19" s="318"/>
      <c r="IVC19" s="318"/>
      <c r="IVD19" s="318"/>
      <c r="IVE19" s="318"/>
      <c r="IVF19" s="318"/>
      <c r="IVG19" s="318"/>
      <c r="IVH19" s="318"/>
      <c r="IVI19" s="318"/>
      <c r="IVJ19" s="318"/>
      <c r="IVK19" s="318"/>
      <c r="IVL19" s="318"/>
      <c r="IVM19" s="318"/>
      <c r="IVN19" s="318"/>
      <c r="IVO19" s="318"/>
      <c r="IVP19" s="318"/>
      <c r="IVQ19" s="318"/>
      <c r="IVR19" s="318"/>
      <c r="IVS19" s="318"/>
      <c r="IVT19" s="318"/>
      <c r="IVU19" s="318"/>
      <c r="IVV19" s="318"/>
      <c r="IVW19" s="318"/>
      <c r="IVX19" s="318"/>
      <c r="IVY19" s="318"/>
      <c r="IVZ19" s="318"/>
      <c r="IWA19" s="318"/>
      <c r="IWB19" s="318"/>
      <c r="IWC19" s="318"/>
      <c r="IWD19" s="318"/>
      <c r="IWE19" s="318"/>
      <c r="IWF19" s="318"/>
      <c r="IWG19" s="318"/>
      <c r="IWH19" s="318"/>
      <c r="IWI19" s="318"/>
      <c r="IWJ19" s="318"/>
      <c r="IWK19" s="318"/>
      <c r="IWL19" s="318"/>
      <c r="IWM19" s="318"/>
      <c r="IWN19" s="318"/>
      <c r="IWO19" s="318"/>
      <c r="IWP19" s="318"/>
      <c r="IWQ19" s="318"/>
      <c r="IWR19" s="318"/>
      <c r="IWS19" s="318"/>
      <c r="IWT19" s="318"/>
      <c r="IWU19" s="318"/>
      <c r="IWV19" s="318"/>
      <c r="IWW19" s="318"/>
      <c r="IWX19" s="318"/>
      <c r="IWY19" s="318"/>
      <c r="IWZ19" s="318"/>
      <c r="IXA19" s="318"/>
      <c r="IXB19" s="318"/>
      <c r="IXC19" s="318"/>
      <c r="IXD19" s="318"/>
      <c r="IXE19" s="318"/>
      <c r="IXF19" s="318"/>
      <c r="IXG19" s="318"/>
      <c r="IXH19" s="318"/>
      <c r="IXI19" s="318"/>
      <c r="IXJ19" s="318"/>
      <c r="IXK19" s="318"/>
      <c r="IXL19" s="318"/>
      <c r="IXM19" s="318"/>
      <c r="IXN19" s="318"/>
      <c r="IXO19" s="318"/>
      <c r="IXP19" s="318"/>
      <c r="IXQ19" s="318"/>
      <c r="IXR19" s="318"/>
      <c r="IXS19" s="318"/>
      <c r="IXT19" s="318"/>
      <c r="IXU19" s="318"/>
      <c r="IXV19" s="318"/>
      <c r="IXW19" s="318"/>
      <c r="IXX19" s="318"/>
      <c r="IXY19" s="318"/>
      <c r="IXZ19" s="318"/>
      <c r="IYA19" s="318"/>
      <c r="IYB19" s="318"/>
      <c r="IYC19" s="318"/>
      <c r="IYD19" s="318"/>
      <c r="IYE19" s="318"/>
      <c r="IYF19" s="318"/>
      <c r="IYG19" s="318"/>
      <c r="IYH19" s="318"/>
      <c r="IYI19" s="318"/>
      <c r="IYJ19" s="318"/>
      <c r="IYK19" s="318"/>
      <c r="IYL19" s="318"/>
      <c r="IYM19" s="318"/>
      <c r="IYN19" s="318"/>
      <c r="IYO19" s="318"/>
      <c r="IYP19" s="318"/>
      <c r="IYQ19" s="318"/>
      <c r="IYR19" s="318"/>
      <c r="IYS19" s="318"/>
      <c r="IYT19" s="318"/>
      <c r="IYU19" s="318"/>
      <c r="IYV19" s="318"/>
      <c r="IYW19" s="318"/>
      <c r="IYX19" s="318"/>
      <c r="IYY19" s="318"/>
      <c r="IYZ19" s="318"/>
      <c r="IZA19" s="318"/>
      <c r="IZB19" s="318"/>
      <c r="IZC19" s="318"/>
      <c r="IZD19" s="318"/>
      <c r="IZE19" s="318"/>
      <c r="IZF19" s="318"/>
      <c r="IZG19" s="318"/>
      <c r="IZH19" s="318"/>
      <c r="IZI19" s="318"/>
      <c r="IZJ19" s="318"/>
      <c r="IZK19" s="318"/>
      <c r="IZL19" s="318"/>
      <c r="IZM19" s="318"/>
      <c r="IZN19" s="318"/>
      <c r="IZO19" s="318"/>
      <c r="IZP19" s="318"/>
      <c r="IZQ19" s="318"/>
      <c r="IZR19" s="318"/>
      <c r="IZS19" s="318"/>
      <c r="IZT19" s="318"/>
      <c r="IZU19" s="318"/>
      <c r="IZV19" s="318"/>
      <c r="IZW19" s="318"/>
      <c r="IZX19" s="318"/>
      <c r="IZY19" s="318"/>
      <c r="IZZ19" s="318"/>
      <c r="JAA19" s="318"/>
      <c r="JAB19" s="318"/>
      <c r="JAC19" s="318"/>
      <c r="JAD19" s="318"/>
      <c r="JAE19" s="318"/>
      <c r="JAF19" s="318"/>
      <c r="JAG19" s="318"/>
      <c r="JAH19" s="318"/>
      <c r="JAI19" s="318"/>
      <c r="JAJ19" s="318"/>
      <c r="JAK19" s="318"/>
      <c r="JAL19" s="318"/>
      <c r="JAM19" s="318"/>
      <c r="JAN19" s="318"/>
      <c r="JAO19" s="318"/>
      <c r="JAP19" s="318"/>
      <c r="JAQ19" s="318"/>
      <c r="JAR19" s="318"/>
      <c r="JAS19" s="318"/>
      <c r="JAT19" s="318"/>
      <c r="JAU19" s="318"/>
      <c r="JAV19" s="318"/>
      <c r="JAW19" s="318"/>
      <c r="JAX19" s="318"/>
      <c r="JAY19" s="318"/>
      <c r="JAZ19" s="318"/>
      <c r="JBA19" s="318"/>
      <c r="JBB19" s="318"/>
      <c r="JBC19" s="318"/>
      <c r="JBD19" s="318"/>
      <c r="JBE19" s="318"/>
      <c r="JBF19" s="318"/>
      <c r="JBG19" s="318"/>
      <c r="JBH19" s="318"/>
      <c r="JBI19" s="318"/>
      <c r="JBJ19" s="318"/>
      <c r="JBK19" s="318"/>
      <c r="JBL19" s="318"/>
      <c r="JBM19" s="318"/>
      <c r="JBN19" s="318"/>
      <c r="JBO19" s="318"/>
      <c r="JBP19" s="318"/>
      <c r="JBQ19" s="318"/>
      <c r="JBR19" s="318"/>
      <c r="JBS19" s="318"/>
      <c r="JBT19" s="318"/>
      <c r="JBU19" s="318"/>
      <c r="JBV19" s="318"/>
      <c r="JBW19" s="318"/>
      <c r="JBX19" s="318"/>
      <c r="JBY19" s="318"/>
      <c r="JBZ19" s="318"/>
      <c r="JCA19" s="318"/>
      <c r="JCB19" s="318"/>
      <c r="JCC19" s="318"/>
      <c r="JCD19" s="318"/>
      <c r="JCE19" s="318"/>
      <c r="JCF19" s="318"/>
      <c r="JCG19" s="318"/>
      <c r="JCH19" s="318"/>
      <c r="JCI19" s="318"/>
      <c r="JCJ19" s="318"/>
      <c r="JCK19" s="318"/>
      <c r="JCL19" s="318"/>
      <c r="JCM19" s="318"/>
      <c r="JCN19" s="318"/>
      <c r="JCO19" s="318"/>
      <c r="JCP19" s="318"/>
      <c r="JCQ19" s="318"/>
      <c r="JCR19" s="318"/>
      <c r="JCS19" s="318"/>
      <c r="JCT19" s="318"/>
      <c r="JCU19" s="318"/>
      <c r="JCV19" s="318"/>
      <c r="JCW19" s="318"/>
      <c r="JCX19" s="318"/>
      <c r="JCY19" s="318"/>
      <c r="JCZ19" s="318"/>
      <c r="JDA19" s="318"/>
      <c r="JDB19" s="318"/>
      <c r="JDC19" s="318"/>
      <c r="JDD19" s="318"/>
      <c r="JDE19" s="318"/>
      <c r="JDF19" s="318"/>
      <c r="JDG19" s="318"/>
      <c r="JDH19" s="318"/>
      <c r="JDI19" s="318"/>
      <c r="JDJ19" s="318"/>
      <c r="JDK19" s="318"/>
      <c r="JDL19" s="318"/>
      <c r="JDM19" s="318"/>
      <c r="JDN19" s="318"/>
      <c r="JDO19" s="318"/>
      <c r="JDP19" s="318"/>
      <c r="JDQ19" s="318"/>
      <c r="JDR19" s="318"/>
      <c r="JDS19" s="318"/>
      <c r="JDT19" s="318"/>
      <c r="JDU19" s="318"/>
      <c r="JDV19" s="318"/>
      <c r="JDW19" s="318"/>
      <c r="JDX19" s="318"/>
      <c r="JDY19" s="318"/>
      <c r="JDZ19" s="318"/>
      <c r="JEA19" s="318"/>
      <c r="JEB19" s="318"/>
      <c r="JEC19" s="318"/>
      <c r="JED19" s="318"/>
      <c r="JEE19" s="318"/>
      <c r="JEF19" s="318"/>
      <c r="JEG19" s="318"/>
      <c r="JEH19" s="318"/>
      <c r="JEI19" s="318"/>
      <c r="JEJ19" s="318"/>
      <c r="JEK19" s="318"/>
      <c r="JEL19" s="318"/>
      <c r="JEM19" s="318"/>
      <c r="JEN19" s="318"/>
      <c r="JEO19" s="318"/>
      <c r="JEP19" s="318"/>
      <c r="JEQ19" s="318"/>
      <c r="JER19" s="318"/>
      <c r="JES19" s="318"/>
      <c r="JET19" s="318"/>
      <c r="JEU19" s="318"/>
      <c r="JEV19" s="318"/>
      <c r="JEW19" s="318"/>
      <c r="JEX19" s="318"/>
      <c r="JEY19" s="318"/>
      <c r="JEZ19" s="318"/>
      <c r="JFA19" s="318"/>
      <c r="JFB19" s="318"/>
      <c r="JFC19" s="318"/>
      <c r="JFD19" s="318"/>
      <c r="JFE19" s="318"/>
      <c r="JFF19" s="318"/>
      <c r="JFG19" s="318"/>
      <c r="JFH19" s="318"/>
      <c r="JFI19" s="318"/>
      <c r="JFJ19" s="318"/>
      <c r="JFK19" s="318"/>
      <c r="JFL19" s="318"/>
      <c r="JFM19" s="318"/>
      <c r="JFN19" s="318"/>
      <c r="JFO19" s="318"/>
      <c r="JFP19" s="318"/>
      <c r="JFQ19" s="318"/>
      <c r="JFR19" s="318"/>
      <c r="JFS19" s="318"/>
      <c r="JFT19" s="318"/>
      <c r="JFU19" s="318"/>
      <c r="JFV19" s="318"/>
      <c r="JFW19" s="318"/>
      <c r="JFX19" s="318"/>
      <c r="JFY19" s="318"/>
      <c r="JFZ19" s="318"/>
      <c r="JGA19" s="318"/>
      <c r="JGB19" s="318"/>
      <c r="JGC19" s="318"/>
      <c r="JGD19" s="318"/>
      <c r="JGE19" s="318"/>
      <c r="JGF19" s="318"/>
      <c r="JGG19" s="318"/>
      <c r="JGH19" s="318"/>
      <c r="JGI19" s="318"/>
      <c r="JGJ19" s="318"/>
      <c r="JGK19" s="318"/>
      <c r="JGL19" s="318"/>
      <c r="JGM19" s="318"/>
      <c r="JGN19" s="318"/>
      <c r="JGO19" s="318"/>
      <c r="JGP19" s="318"/>
      <c r="JGQ19" s="318"/>
      <c r="JGR19" s="318"/>
      <c r="JGS19" s="318"/>
      <c r="JGT19" s="318"/>
      <c r="JGU19" s="318"/>
      <c r="JGV19" s="318"/>
      <c r="JGW19" s="318"/>
      <c r="JGX19" s="318"/>
      <c r="JGY19" s="318"/>
      <c r="JGZ19" s="318"/>
      <c r="JHA19" s="318"/>
      <c r="JHB19" s="318"/>
      <c r="JHC19" s="318"/>
      <c r="JHD19" s="318"/>
      <c r="JHE19" s="318"/>
      <c r="JHF19" s="318"/>
      <c r="JHG19" s="318"/>
      <c r="JHH19" s="318"/>
      <c r="JHI19" s="318"/>
      <c r="JHJ19" s="318"/>
      <c r="JHK19" s="318"/>
      <c r="JHL19" s="318"/>
      <c r="JHM19" s="318"/>
      <c r="JHN19" s="318"/>
      <c r="JHO19" s="318"/>
      <c r="JHP19" s="318"/>
      <c r="JHQ19" s="318"/>
      <c r="JHR19" s="318"/>
      <c r="JHS19" s="318"/>
      <c r="JHT19" s="318"/>
      <c r="JHU19" s="318"/>
      <c r="JHV19" s="318"/>
      <c r="JHW19" s="318"/>
      <c r="JHX19" s="318"/>
      <c r="JHY19" s="318"/>
      <c r="JHZ19" s="318"/>
      <c r="JIA19" s="318"/>
      <c r="JIB19" s="318"/>
      <c r="JIC19" s="318"/>
      <c r="JID19" s="318"/>
      <c r="JIE19" s="318"/>
      <c r="JIF19" s="318"/>
      <c r="JIG19" s="318"/>
      <c r="JIH19" s="318"/>
      <c r="JII19" s="318"/>
      <c r="JIJ19" s="318"/>
      <c r="JIK19" s="318"/>
      <c r="JIL19" s="318"/>
      <c r="JIM19" s="318"/>
      <c r="JIN19" s="318"/>
      <c r="JIO19" s="318"/>
      <c r="JIP19" s="318"/>
      <c r="JIQ19" s="318"/>
      <c r="JIR19" s="318"/>
      <c r="JIS19" s="318"/>
      <c r="JIT19" s="318"/>
      <c r="JIU19" s="318"/>
      <c r="JIV19" s="318"/>
      <c r="JIW19" s="318"/>
      <c r="JIX19" s="318"/>
      <c r="JIY19" s="318"/>
      <c r="JIZ19" s="318"/>
      <c r="JJA19" s="318"/>
      <c r="JJB19" s="318"/>
      <c r="JJC19" s="318"/>
      <c r="JJD19" s="318"/>
      <c r="JJE19" s="318"/>
      <c r="JJF19" s="318"/>
      <c r="JJG19" s="318"/>
      <c r="JJH19" s="318"/>
      <c r="JJI19" s="318"/>
      <c r="JJJ19" s="318"/>
      <c r="JJK19" s="318"/>
      <c r="JJL19" s="318"/>
      <c r="JJM19" s="318"/>
      <c r="JJN19" s="318"/>
      <c r="JJO19" s="318"/>
      <c r="JJP19" s="318"/>
      <c r="JJQ19" s="318"/>
      <c r="JJR19" s="318"/>
      <c r="JJS19" s="318"/>
      <c r="JJT19" s="318"/>
      <c r="JJU19" s="318"/>
      <c r="JJV19" s="318"/>
      <c r="JJW19" s="318"/>
      <c r="JJX19" s="318"/>
      <c r="JJY19" s="318"/>
      <c r="JJZ19" s="318"/>
      <c r="JKA19" s="318"/>
      <c r="JKB19" s="318"/>
      <c r="JKC19" s="318"/>
      <c r="JKD19" s="318"/>
      <c r="JKE19" s="318"/>
      <c r="JKF19" s="318"/>
      <c r="JKG19" s="318"/>
      <c r="JKH19" s="318"/>
      <c r="JKI19" s="318"/>
      <c r="JKJ19" s="318"/>
      <c r="JKK19" s="318"/>
      <c r="JKL19" s="318"/>
      <c r="JKM19" s="318"/>
      <c r="JKN19" s="318"/>
      <c r="JKO19" s="318"/>
      <c r="JKP19" s="318"/>
      <c r="JKQ19" s="318"/>
      <c r="JKR19" s="318"/>
      <c r="JKS19" s="318"/>
      <c r="JKT19" s="318"/>
      <c r="JKU19" s="318"/>
      <c r="JKV19" s="318"/>
      <c r="JKW19" s="318"/>
      <c r="JKX19" s="318"/>
      <c r="JKY19" s="318"/>
      <c r="JKZ19" s="318"/>
      <c r="JLA19" s="318"/>
      <c r="JLB19" s="318"/>
      <c r="JLC19" s="318"/>
      <c r="JLD19" s="318"/>
      <c r="JLE19" s="318"/>
      <c r="JLF19" s="318"/>
      <c r="JLG19" s="318"/>
      <c r="JLH19" s="318"/>
      <c r="JLI19" s="318"/>
      <c r="JLJ19" s="318"/>
      <c r="JLK19" s="318"/>
      <c r="JLL19" s="318"/>
      <c r="JLM19" s="318"/>
      <c r="JLN19" s="318"/>
      <c r="JLO19" s="318"/>
      <c r="JLP19" s="318"/>
      <c r="JLQ19" s="318"/>
      <c r="JLR19" s="318"/>
      <c r="JLS19" s="318"/>
      <c r="JLT19" s="318"/>
      <c r="JLU19" s="318"/>
      <c r="JLV19" s="318"/>
      <c r="JLW19" s="318"/>
      <c r="JLX19" s="318"/>
      <c r="JLY19" s="318"/>
      <c r="JLZ19" s="318"/>
      <c r="JMA19" s="318"/>
      <c r="JMB19" s="318"/>
      <c r="JMC19" s="318"/>
      <c r="JMD19" s="318"/>
      <c r="JME19" s="318"/>
      <c r="JMF19" s="318"/>
      <c r="JMG19" s="318"/>
      <c r="JMH19" s="318"/>
      <c r="JMI19" s="318"/>
      <c r="JMJ19" s="318"/>
      <c r="JMK19" s="318"/>
      <c r="JML19" s="318"/>
      <c r="JMM19" s="318"/>
      <c r="JMN19" s="318"/>
      <c r="JMO19" s="318"/>
      <c r="JMP19" s="318"/>
      <c r="JMQ19" s="318"/>
      <c r="JMR19" s="318"/>
      <c r="JMS19" s="318"/>
      <c r="JMT19" s="318"/>
      <c r="JMU19" s="318"/>
      <c r="JMV19" s="318"/>
      <c r="JMW19" s="318"/>
      <c r="JMX19" s="318"/>
      <c r="JMY19" s="318"/>
      <c r="JMZ19" s="318"/>
      <c r="JNA19" s="318"/>
      <c r="JNB19" s="318"/>
      <c r="JNC19" s="318"/>
      <c r="JND19" s="318"/>
      <c r="JNE19" s="318"/>
      <c r="JNF19" s="318"/>
      <c r="JNG19" s="318"/>
      <c r="JNH19" s="318"/>
      <c r="JNI19" s="318"/>
      <c r="JNJ19" s="318"/>
      <c r="JNK19" s="318"/>
      <c r="JNL19" s="318"/>
      <c r="JNM19" s="318"/>
      <c r="JNN19" s="318"/>
      <c r="JNO19" s="318"/>
      <c r="JNP19" s="318"/>
      <c r="JNQ19" s="318"/>
      <c r="JNR19" s="318"/>
      <c r="JNS19" s="318"/>
      <c r="JNT19" s="318"/>
      <c r="JNU19" s="318"/>
      <c r="JNV19" s="318"/>
      <c r="JNW19" s="318"/>
      <c r="JNX19" s="318"/>
      <c r="JNY19" s="318"/>
      <c r="JNZ19" s="318"/>
      <c r="JOA19" s="318"/>
      <c r="JOB19" s="318"/>
      <c r="JOC19" s="318"/>
      <c r="JOD19" s="318"/>
      <c r="JOE19" s="318"/>
      <c r="JOF19" s="318"/>
      <c r="JOG19" s="318"/>
      <c r="JOH19" s="318"/>
      <c r="JOI19" s="318"/>
      <c r="JOJ19" s="318"/>
      <c r="JOK19" s="318"/>
      <c r="JOL19" s="318"/>
      <c r="JOM19" s="318"/>
      <c r="JON19" s="318"/>
      <c r="JOO19" s="318"/>
      <c r="JOP19" s="318"/>
      <c r="JOQ19" s="318"/>
      <c r="JOR19" s="318"/>
      <c r="JOS19" s="318"/>
      <c r="JOT19" s="318"/>
      <c r="JOU19" s="318"/>
      <c r="JOV19" s="318"/>
      <c r="JOW19" s="318"/>
      <c r="JOX19" s="318"/>
      <c r="JOY19" s="318"/>
      <c r="JOZ19" s="318"/>
      <c r="JPA19" s="318"/>
      <c r="JPB19" s="318"/>
      <c r="JPC19" s="318"/>
      <c r="JPD19" s="318"/>
      <c r="JPE19" s="318"/>
      <c r="JPF19" s="318"/>
      <c r="JPG19" s="318"/>
      <c r="JPH19" s="318"/>
      <c r="JPI19" s="318"/>
      <c r="JPJ19" s="318"/>
      <c r="JPK19" s="318"/>
      <c r="JPL19" s="318"/>
      <c r="JPM19" s="318"/>
      <c r="JPN19" s="318"/>
      <c r="JPO19" s="318"/>
      <c r="JPP19" s="318"/>
      <c r="JPQ19" s="318"/>
      <c r="JPR19" s="318"/>
      <c r="JPS19" s="318"/>
      <c r="JPT19" s="318"/>
      <c r="JPU19" s="318"/>
      <c r="JPV19" s="318"/>
      <c r="JPW19" s="318"/>
      <c r="JPX19" s="318"/>
      <c r="JPY19" s="318"/>
      <c r="JPZ19" s="318"/>
      <c r="JQA19" s="318"/>
      <c r="JQB19" s="318"/>
      <c r="JQC19" s="318"/>
      <c r="JQD19" s="318"/>
      <c r="JQE19" s="318"/>
      <c r="JQF19" s="318"/>
      <c r="JQG19" s="318"/>
      <c r="JQH19" s="318"/>
      <c r="JQI19" s="318"/>
      <c r="JQJ19" s="318"/>
      <c r="JQK19" s="318"/>
      <c r="JQL19" s="318"/>
      <c r="JQM19" s="318"/>
      <c r="JQN19" s="318"/>
      <c r="JQO19" s="318"/>
      <c r="JQP19" s="318"/>
      <c r="JQQ19" s="318"/>
      <c r="JQR19" s="318"/>
      <c r="JQS19" s="318"/>
      <c r="JQT19" s="318"/>
      <c r="JQU19" s="318"/>
      <c r="JQV19" s="318"/>
      <c r="JQW19" s="318"/>
      <c r="JQX19" s="318"/>
      <c r="JQY19" s="318"/>
      <c r="JQZ19" s="318"/>
      <c r="JRA19" s="318"/>
      <c r="JRB19" s="318"/>
      <c r="JRC19" s="318"/>
      <c r="JRD19" s="318"/>
      <c r="JRE19" s="318"/>
      <c r="JRF19" s="318"/>
      <c r="JRG19" s="318"/>
      <c r="JRH19" s="318"/>
      <c r="JRI19" s="318"/>
      <c r="JRJ19" s="318"/>
      <c r="JRK19" s="318"/>
      <c r="JRL19" s="318"/>
      <c r="JRM19" s="318"/>
      <c r="JRN19" s="318"/>
      <c r="JRO19" s="318"/>
      <c r="JRP19" s="318"/>
      <c r="JRQ19" s="318"/>
      <c r="JRR19" s="318"/>
      <c r="JRS19" s="318"/>
      <c r="JRT19" s="318"/>
      <c r="JRU19" s="318"/>
      <c r="JRV19" s="318"/>
      <c r="JRW19" s="318"/>
      <c r="JRX19" s="318"/>
      <c r="JRY19" s="318"/>
      <c r="JRZ19" s="318"/>
      <c r="JSA19" s="318"/>
      <c r="JSB19" s="318"/>
      <c r="JSC19" s="318"/>
      <c r="JSD19" s="318"/>
      <c r="JSE19" s="318"/>
      <c r="JSF19" s="318"/>
      <c r="JSG19" s="318"/>
      <c r="JSH19" s="318"/>
      <c r="JSI19" s="318"/>
      <c r="JSJ19" s="318"/>
      <c r="JSK19" s="318"/>
      <c r="JSL19" s="318"/>
      <c r="JSM19" s="318"/>
      <c r="JSN19" s="318"/>
      <c r="JSO19" s="318"/>
      <c r="JSP19" s="318"/>
      <c r="JSQ19" s="318"/>
      <c r="JSR19" s="318"/>
      <c r="JSS19" s="318"/>
      <c r="JST19" s="318"/>
      <c r="JSU19" s="318"/>
      <c r="JSV19" s="318"/>
      <c r="JSW19" s="318"/>
      <c r="JSX19" s="318"/>
      <c r="JSY19" s="318"/>
      <c r="JSZ19" s="318"/>
      <c r="JTA19" s="318"/>
      <c r="JTB19" s="318"/>
      <c r="JTC19" s="318"/>
      <c r="JTD19" s="318"/>
      <c r="JTE19" s="318"/>
      <c r="JTF19" s="318"/>
      <c r="JTG19" s="318"/>
      <c r="JTH19" s="318"/>
      <c r="JTI19" s="318"/>
      <c r="JTJ19" s="318"/>
      <c r="JTK19" s="318"/>
      <c r="JTL19" s="318"/>
      <c r="JTM19" s="318"/>
      <c r="JTN19" s="318"/>
      <c r="JTO19" s="318"/>
      <c r="JTP19" s="318"/>
      <c r="JTQ19" s="318"/>
      <c r="JTR19" s="318"/>
      <c r="JTS19" s="318"/>
      <c r="JTT19" s="318"/>
      <c r="JTU19" s="318"/>
      <c r="JTV19" s="318"/>
      <c r="JTW19" s="318"/>
      <c r="JTX19" s="318"/>
      <c r="JTY19" s="318"/>
      <c r="JTZ19" s="318"/>
      <c r="JUA19" s="318"/>
      <c r="JUB19" s="318"/>
      <c r="JUC19" s="318"/>
      <c r="JUD19" s="318"/>
      <c r="JUE19" s="318"/>
      <c r="JUF19" s="318"/>
      <c r="JUG19" s="318"/>
      <c r="JUH19" s="318"/>
      <c r="JUI19" s="318"/>
      <c r="JUJ19" s="318"/>
      <c r="JUK19" s="318"/>
      <c r="JUL19" s="318"/>
      <c r="JUM19" s="318"/>
      <c r="JUN19" s="318"/>
      <c r="JUO19" s="318"/>
      <c r="JUP19" s="318"/>
      <c r="JUQ19" s="318"/>
      <c r="JUR19" s="318"/>
      <c r="JUS19" s="318"/>
      <c r="JUT19" s="318"/>
      <c r="JUU19" s="318"/>
      <c r="JUV19" s="318"/>
      <c r="JUW19" s="318"/>
      <c r="JUX19" s="318"/>
      <c r="JUY19" s="318"/>
      <c r="JUZ19" s="318"/>
      <c r="JVA19" s="318"/>
      <c r="JVB19" s="318"/>
      <c r="JVC19" s="318"/>
      <c r="JVD19" s="318"/>
      <c r="JVE19" s="318"/>
      <c r="JVF19" s="318"/>
      <c r="JVG19" s="318"/>
      <c r="JVH19" s="318"/>
      <c r="JVI19" s="318"/>
      <c r="JVJ19" s="318"/>
      <c r="JVK19" s="318"/>
      <c r="JVL19" s="318"/>
      <c r="JVM19" s="318"/>
      <c r="JVN19" s="318"/>
      <c r="JVO19" s="318"/>
      <c r="JVP19" s="318"/>
      <c r="JVQ19" s="318"/>
      <c r="JVR19" s="318"/>
      <c r="JVS19" s="318"/>
      <c r="JVT19" s="318"/>
      <c r="JVU19" s="318"/>
      <c r="JVV19" s="318"/>
      <c r="JVW19" s="318"/>
      <c r="JVX19" s="318"/>
      <c r="JVY19" s="318"/>
      <c r="JVZ19" s="318"/>
      <c r="JWA19" s="318"/>
      <c r="JWB19" s="318"/>
      <c r="JWC19" s="318"/>
      <c r="JWD19" s="318"/>
      <c r="JWE19" s="318"/>
      <c r="JWF19" s="318"/>
      <c r="JWG19" s="318"/>
      <c r="JWH19" s="318"/>
      <c r="JWI19" s="318"/>
      <c r="JWJ19" s="318"/>
      <c r="JWK19" s="318"/>
      <c r="JWL19" s="318"/>
      <c r="JWM19" s="318"/>
      <c r="JWN19" s="318"/>
      <c r="JWO19" s="318"/>
      <c r="JWP19" s="318"/>
      <c r="JWQ19" s="318"/>
      <c r="JWR19" s="318"/>
      <c r="JWS19" s="318"/>
      <c r="JWT19" s="318"/>
      <c r="JWU19" s="318"/>
      <c r="JWV19" s="318"/>
      <c r="JWW19" s="318"/>
      <c r="JWX19" s="318"/>
      <c r="JWY19" s="318"/>
      <c r="JWZ19" s="318"/>
      <c r="JXA19" s="318"/>
      <c r="JXB19" s="318"/>
      <c r="JXC19" s="318"/>
      <c r="JXD19" s="318"/>
      <c r="JXE19" s="318"/>
      <c r="JXF19" s="318"/>
      <c r="JXG19" s="318"/>
      <c r="JXH19" s="318"/>
      <c r="JXI19" s="318"/>
      <c r="JXJ19" s="318"/>
      <c r="JXK19" s="318"/>
      <c r="JXL19" s="318"/>
      <c r="JXM19" s="318"/>
      <c r="JXN19" s="318"/>
      <c r="JXO19" s="318"/>
      <c r="JXP19" s="318"/>
      <c r="JXQ19" s="318"/>
      <c r="JXR19" s="318"/>
      <c r="JXS19" s="318"/>
      <c r="JXT19" s="318"/>
      <c r="JXU19" s="318"/>
      <c r="JXV19" s="318"/>
      <c r="JXW19" s="318"/>
      <c r="JXX19" s="318"/>
      <c r="JXY19" s="318"/>
      <c r="JXZ19" s="318"/>
      <c r="JYA19" s="318"/>
      <c r="JYB19" s="318"/>
      <c r="JYC19" s="318"/>
      <c r="JYD19" s="318"/>
      <c r="JYE19" s="318"/>
      <c r="JYF19" s="318"/>
      <c r="JYG19" s="318"/>
      <c r="JYH19" s="318"/>
      <c r="JYI19" s="318"/>
      <c r="JYJ19" s="318"/>
      <c r="JYK19" s="318"/>
      <c r="JYL19" s="318"/>
      <c r="JYM19" s="318"/>
      <c r="JYN19" s="318"/>
      <c r="JYO19" s="318"/>
      <c r="JYP19" s="318"/>
      <c r="JYQ19" s="318"/>
      <c r="JYR19" s="318"/>
      <c r="JYS19" s="318"/>
      <c r="JYT19" s="318"/>
      <c r="JYU19" s="318"/>
      <c r="JYV19" s="318"/>
      <c r="JYW19" s="318"/>
      <c r="JYX19" s="318"/>
      <c r="JYY19" s="318"/>
      <c r="JYZ19" s="318"/>
      <c r="JZA19" s="318"/>
      <c r="JZB19" s="318"/>
      <c r="JZC19" s="318"/>
      <c r="JZD19" s="318"/>
      <c r="JZE19" s="318"/>
      <c r="JZF19" s="318"/>
      <c r="JZG19" s="318"/>
      <c r="JZH19" s="318"/>
      <c r="JZI19" s="318"/>
      <c r="JZJ19" s="318"/>
      <c r="JZK19" s="318"/>
      <c r="JZL19" s="318"/>
      <c r="JZM19" s="318"/>
      <c r="JZN19" s="318"/>
      <c r="JZO19" s="318"/>
      <c r="JZP19" s="318"/>
      <c r="JZQ19" s="318"/>
      <c r="JZR19" s="318"/>
      <c r="JZS19" s="318"/>
      <c r="JZT19" s="318"/>
      <c r="JZU19" s="318"/>
      <c r="JZV19" s="318"/>
      <c r="JZW19" s="318"/>
      <c r="JZX19" s="318"/>
      <c r="JZY19" s="318"/>
      <c r="JZZ19" s="318"/>
      <c r="KAA19" s="318"/>
      <c r="KAB19" s="318"/>
      <c r="KAC19" s="318"/>
      <c r="KAD19" s="318"/>
      <c r="KAE19" s="318"/>
      <c r="KAF19" s="318"/>
      <c r="KAG19" s="318"/>
      <c r="KAH19" s="318"/>
      <c r="KAI19" s="318"/>
      <c r="KAJ19" s="318"/>
      <c r="KAK19" s="318"/>
      <c r="KAL19" s="318"/>
      <c r="KAM19" s="318"/>
      <c r="KAN19" s="318"/>
      <c r="KAO19" s="318"/>
      <c r="KAP19" s="318"/>
      <c r="KAQ19" s="318"/>
      <c r="KAR19" s="318"/>
      <c r="KAS19" s="318"/>
      <c r="KAT19" s="318"/>
      <c r="KAU19" s="318"/>
      <c r="KAV19" s="318"/>
      <c r="KAW19" s="318"/>
      <c r="KAX19" s="318"/>
      <c r="KAY19" s="318"/>
      <c r="KAZ19" s="318"/>
      <c r="KBA19" s="318"/>
      <c r="KBB19" s="318"/>
      <c r="KBC19" s="318"/>
      <c r="KBD19" s="318"/>
      <c r="KBE19" s="318"/>
      <c r="KBF19" s="318"/>
      <c r="KBG19" s="318"/>
      <c r="KBH19" s="318"/>
      <c r="KBI19" s="318"/>
      <c r="KBJ19" s="318"/>
      <c r="KBK19" s="318"/>
      <c r="KBL19" s="318"/>
      <c r="KBM19" s="318"/>
      <c r="KBN19" s="318"/>
      <c r="KBO19" s="318"/>
      <c r="KBP19" s="318"/>
      <c r="KBQ19" s="318"/>
      <c r="KBR19" s="318"/>
      <c r="KBS19" s="318"/>
      <c r="KBT19" s="318"/>
      <c r="KBU19" s="318"/>
      <c r="KBV19" s="318"/>
      <c r="KBW19" s="318"/>
      <c r="KBX19" s="318"/>
      <c r="KBY19" s="318"/>
      <c r="KBZ19" s="318"/>
      <c r="KCA19" s="318"/>
      <c r="KCB19" s="318"/>
      <c r="KCC19" s="318"/>
      <c r="KCD19" s="318"/>
      <c r="KCE19" s="318"/>
      <c r="KCF19" s="318"/>
      <c r="KCG19" s="318"/>
      <c r="KCH19" s="318"/>
      <c r="KCI19" s="318"/>
      <c r="KCJ19" s="318"/>
      <c r="KCK19" s="318"/>
      <c r="KCL19" s="318"/>
      <c r="KCM19" s="318"/>
      <c r="KCN19" s="318"/>
      <c r="KCO19" s="318"/>
      <c r="KCP19" s="318"/>
      <c r="KCQ19" s="318"/>
      <c r="KCR19" s="318"/>
      <c r="KCS19" s="318"/>
      <c r="KCT19" s="318"/>
      <c r="KCU19" s="318"/>
      <c r="KCV19" s="318"/>
      <c r="KCW19" s="318"/>
      <c r="KCX19" s="318"/>
      <c r="KCY19" s="318"/>
      <c r="KCZ19" s="318"/>
      <c r="KDA19" s="318"/>
      <c r="KDB19" s="318"/>
      <c r="KDC19" s="318"/>
      <c r="KDD19" s="318"/>
      <c r="KDE19" s="318"/>
      <c r="KDF19" s="318"/>
      <c r="KDG19" s="318"/>
      <c r="KDH19" s="318"/>
      <c r="KDI19" s="318"/>
      <c r="KDJ19" s="318"/>
      <c r="KDK19" s="318"/>
      <c r="KDL19" s="318"/>
      <c r="KDM19" s="318"/>
      <c r="KDN19" s="318"/>
      <c r="KDO19" s="318"/>
      <c r="KDP19" s="318"/>
      <c r="KDQ19" s="318"/>
      <c r="KDR19" s="318"/>
      <c r="KDS19" s="318"/>
      <c r="KDT19" s="318"/>
      <c r="KDU19" s="318"/>
      <c r="KDV19" s="318"/>
      <c r="KDW19" s="318"/>
      <c r="KDX19" s="318"/>
      <c r="KDY19" s="318"/>
      <c r="KDZ19" s="318"/>
      <c r="KEA19" s="318"/>
      <c r="KEB19" s="318"/>
      <c r="KEC19" s="318"/>
      <c r="KED19" s="318"/>
      <c r="KEE19" s="318"/>
      <c r="KEF19" s="318"/>
      <c r="KEG19" s="318"/>
      <c r="KEH19" s="318"/>
      <c r="KEI19" s="318"/>
      <c r="KEJ19" s="318"/>
      <c r="KEK19" s="318"/>
      <c r="KEL19" s="318"/>
      <c r="KEM19" s="318"/>
      <c r="KEN19" s="318"/>
      <c r="KEO19" s="318"/>
      <c r="KEP19" s="318"/>
      <c r="KEQ19" s="318"/>
      <c r="KER19" s="318"/>
      <c r="KES19" s="318"/>
      <c r="KET19" s="318"/>
      <c r="KEU19" s="318"/>
      <c r="KEV19" s="318"/>
      <c r="KEW19" s="318"/>
      <c r="KEX19" s="318"/>
      <c r="KEY19" s="318"/>
      <c r="KEZ19" s="318"/>
      <c r="KFA19" s="318"/>
      <c r="KFB19" s="318"/>
      <c r="KFC19" s="318"/>
      <c r="KFD19" s="318"/>
      <c r="KFE19" s="318"/>
      <c r="KFF19" s="318"/>
      <c r="KFG19" s="318"/>
      <c r="KFH19" s="318"/>
      <c r="KFI19" s="318"/>
      <c r="KFJ19" s="318"/>
      <c r="KFK19" s="318"/>
      <c r="KFL19" s="318"/>
      <c r="KFM19" s="318"/>
      <c r="KFN19" s="318"/>
      <c r="KFO19" s="318"/>
      <c r="KFP19" s="318"/>
      <c r="KFQ19" s="318"/>
      <c r="KFR19" s="318"/>
      <c r="KFS19" s="318"/>
      <c r="KFT19" s="318"/>
      <c r="KFU19" s="318"/>
      <c r="KFV19" s="318"/>
      <c r="KFW19" s="318"/>
      <c r="KFX19" s="318"/>
      <c r="KFY19" s="318"/>
      <c r="KFZ19" s="318"/>
      <c r="KGA19" s="318"/>
      <c r="KGB19" s="318"/>
      <c r="KGC19" s="318"/>
      <c r="KGD19" s="318"/>
      <c r="KGE19" s="318"/>
      <c r="KGF19" s="318"/>
      <c r="KGG19" s="318"/>
      <c r="KGH19" s="318"/>
      <c r="KGI19" s="318"/>
      <c r="KGJ19" s="318"/>
      <c r="KGK19" s="318"/>
      <c r="KGL19" s="318"/>
      <c r="KGM19" s="318"/>
      <c r="KGN19" s="318"/>
      <c r="KGO19" s="318"/>
      <c r="KGP19" s="318"/>
      <c r="KGQ19" s="318"/>
      <c r="KGR19" s="318"/>
      <c r="KGS19" s="318"/>
      <c r="KGT19" s="318"/>
      <c r="KGU19" s="318"/>
      <c r="KGV19" s="318"/>
      <c r="KGW19" s="318"/>
      <c r="KGX19" s="318"/>
      <c r="KGY19" s="318"/>
      <c r="KGZ19" s="318"/>
      <c r="KHA19" s="318"/>
      <c r="KHB19" s="318"/>
      <c r="KHC19" s="318"/>
      <c r="KHD19" s="318"/>
      <c r="KHE19" s="318"/>
      <c r="KHF19" s="318"/>
      <c r="KHG19" s="318"/>
      <c r="KHH19" s="318"/>
      <c r="KHI19" s="318"/>
      <c r="KHJ19" s="318"/>
      <c r="KHK19" s="318"/>
      <c r="KHL19" s="318"/>
      <c r="KHM19" s="318"/>
      <c r="KHN19" s="318"/>
      <c r="KHO19" s="318"/>
      <c r="KHP19" s="318"/>
      <c r="KHQ19" s="318"/>
      <c r="KHR19" s="318"/>
      <c r="KHS19" s="318"/>
      <c r="KHT19" s="318"/>
      <c r="KHU19" s="318"/>
      <c r="KHV19" s="318"/>
      <c r="KHW19" s="318"/>
      <c r="KHX19" s="318"/>
      <c r="KHY19" s="318"/>
      <c r="KHZ19" s="318"/>
      <c r="KIA19" s="318"/>
      <c r="KIB19" s="318"/>
      <c r="KIC19" s="318"/>
      <c r="KID19" s="318"/>
      <c r="KIE19" s="318"/>
      <c r="KIF19" s="318"/>
      <c r="KIG19" s="318"/>
      <c r="KIH19" s="318"/>
      <c r="KII19" s="318"/>
      <c r="KIJ19" s="318"/>
      <c r="KIK19" s="318"/>
      <c r="KIL19" s="318"/>
      <c r="KIM19" s="318"/>
      <c r="KIN19" s="318"/>
      <c r="KIO19" s="318"/>
      <c r="KIP19" s="318"/>
      <c r="KIQ19" s="318"/>
      <c r="KIR19" s="318"/>
      <c r="KIS19" s="318"/>
      <c r="KIT19" s="318"/>
      <c r="KIU19" s="318"/>
      <c r="KIV19" s="318"/>
      <c r="KIW19" s="318"/>
      <c r="KIX19" s="318"/>
      <c r="KIY19" s="318"/>
      <c r="KIZ19" s="318"/>
      <c r="KJA19" s="318"/>
      <c r="KJB19" s="318"/>
      <c r="KJC19" s="318"/>
      <c r="KJD19" s="318"/>
      <c r="KJE19" s="318"/>
      <c r="KJF19" s="318"/>
      <c r="KJG19" s="318"/>
      <c r="KJH19" s="318"/>
      <c r="KJI19" s="318"/>
      <c r="KJJ19" s="318"/>
      <c r="KJK19" s="318"/>
      <c r="KJL19" s="318"/>
      <c r="KJM19" s="318"/>
      <c r="KJN19" s="318"/>
      <c r="KJO19" s="318"/>
      <c r="KJP19" s="318"/>
      <c r="KJQ19" s="318"/>
      <c r="KJR19" s="318"/>
      <c r="KJS19" s="318"/>
      <c r="KJT19" s="318"/>
      <c r="KJU19" s="318"/>
      <c r="KJV19" s="318"/>
      <c r="KJW19" s="318"/>
      <c r="KJX19" s="318"/>
      <c r="KJY19" s="318"/>
      <c r="KJZ19" s="318"/>
      <c r="KKA19" s="318"/>
      <c r="KKB19" s="318"/>
      <c r="KKC19" s="318"/>
      <c r="KKD19" s="318"/>
      <c r="KKE19" s="318"/>
      <c r="KKF19" s="318"/>
      <c r="KKG19" s="318"/>
      <c r="KKH19" s="318"/>
      <c r="KKI19" s="318"/>
      <c r="KKJ19" s="318"/>
      <c r="KKK19" s="318"/>
      <c r="KKL19" s="318"/>
      <c r="KKM19" s="318"/>
      <c r="KKN19" s="318"/>
      <c r="KKO19" s="318"/>
      <c r="KKP19" s="318"/>
      <c r="KKQ19" s="318"/>
      <c r="KKR19" s="318"/>
      <c r="KKS19" s="318"/>
      <c r="KKT19" s="318"/>
      <c r="KKU19" s="318"/>
      <c r="KKV19" s="318"/>
      <c r="KKW19" s="318"/>
      <c r="KKX19" s="318"/>
      <c r="KKY19" s="318"/>
      <c r="KKZ19" s="318"/>
      <c r="KLA19" s="318"/>
      <c r="KLB19" s="318"/>
      <c r="KLC19" s="318"/>
      <c r="KLD19" s="318"/>
      <c r="KLE19" s="318"/>
      <c r="KLF19" s="318"/>
      <c r="KLG19" s="318"/>
      <c r="KLH19" s="318"/>
      <c r="KLI19" s="318"/>
      <c r="KLJ19" s="318"/>
      <c r="KLK19" s="318"/>
      <c r="KLL19" s="318"/>
      <c r="KLM19" s="318"/>
      <c r="KLN19" s="318"/>
      <c r="KLO19" s="318"/>
      <c r="KLP19" s="318"/>
      <c r="KLQ19" s="318"/>
      <c r="KLR19" s="318"/>
      <c r="KLS19" s="318"/>
      <c r="KLT19" s="318"/>
      <c r="KLU19" s="318"/>
      <c r="KLV19" s="318"/>
      <c r="KLW19" s="318"/>
      <c r="KLX19" s="318"/>
      <c r="KLY19" s="318"/>
      <c r="KLZ19" s="318"/>
      <c r="KMA19" s="318"/>
      <c r="KMB19" s="318"/>
      <c r="KMC19" s="318"/>
      <c r="KMD19" s="318"/>
      <c r="KME19" s="318"/>
      <c r="KMF19" s="318"/>
      <c r="KMG19" s="318"/>
      <c r="KMH19" s="318"/>
      <c r="KMI19" s="318"/>
      <c r="KMJ19" s="318"/>
      <c r="KMK19" s="318"/>
      <c r="KML19" s="318"/>
      <c r="KMM19" s="318"/>
      <c r="KMN19" s="318"/>
      <c r="KMO19" s="318"/>
      <c r="KMP19" s="318"/>
      <c r="KMQ19" s="318"/>
      <c r="KMR19" s="318"/>
      <c r="KMS19" s="318"/>
      <c r="KMT19" s="318"/>
      <c r="KMU19" s="318"/>
      <c r="KMV19" s="318"/>
      <c r="KMW19" s="318"/>
      <c r="KMX19" s="318"/>
      <c r="KMY19" s="318"/>
      <c r="KMZ19" s="318"/>
      <c r="KNA19" s="318"/>
      <c r="KNB19" s="318"/>
      <c r="KNC19" s="318"/>
      <c r="KND19" s="318"/>
      <c r="KNE19" s="318"/>
      <c r="KNF19" s="318"/>
      <c r="KNG19" s="318"/>
      <c r="KNH19" s="318"/>
      <c r="KNI19" s="318"/>
      <c r="KNJ19" s="318"/>
      <c r="KNK19" s="318"/>
      <c r="KNL19" s="318"/>
      <c r="KNM19" s="318"/>
      <c r="KNN19" s="318"/>
      <c r="KNO19" s="318"/>
      <c r="KNP19" s="318"/>
      <c r="KNQ19" s="318"/>
      <c r="KNR19" s="318"/>
      <c r="KNS19" s="318"/>
      <c r="KNT19" s="318"/>
      <c r="KNU19" s="318"/>
      <c r="KNV19" s="318"/>
      <c r="KNW19" s="318"/>
      <c r="KNX19" s="318"/>
      <c r="KNY19" s="318"/>
      <c r="KNZ19" s="318"/>
      <c r="KOA19" s="318"/>
      <c r="KOB19" s="318"/>
      <c r="KOC19" s="318"/>
      <c r="KOD19" s="318"/>
      <c r="KOE19" s="318"/>
      <c r="KOF19" s="318"/>
      <c r="KOG19" s="318"/>
      <c r="KOH19" s="318"/>
      <c r="KOI19" s="318"/>
      <c r="KOJ19" s="318"/>
      <c r="KOK19" s="318"/>
      <c r="KOL19" s="318"/>
      <c r="KOM19" s="318"/>
      <c r="KON19" s="318"/>
      <c r="KOO19" s="318"/>
      <c r="KOP19" s="318"/>
      <c r="KOQ19" s="318"/>
      <c r="KOR19" s="318"/>
      <c r="KOS19" s="318"/>
      <c r="KOT19" s="318"/>
      <c r="KOU19" s="318"/>
      <c r="KOV19" s="318"/>
      <c r="KOW19" s="318"/>
      <c r="KOX19" s="318"/>
      <c r="KOY19" s="318"/>
      <c r="KOZ19" s="318"/>
      <c r="KPA19" s="318"/>
      <c r="KPB19" s="318"/>
      <c r="KPC19" s="318"/>
      <c r="KPD19" s="318"/>
      <c r="KPE19" s="318"/>
      <c r="KPF19" s="318"/>
      <c r="KPG19" s="318"/>
      <c r="KPH19" s="318"/>
      <c r="KPI19" s="318"/>
      <c r="KPJ19" s="318"/>
      <c r="KPK19" s="318"/>
      <c r="KPL19" s="318"/>
      <c r="KPM19" s="318"/>
      <c r="KPN19" s="318"/>
      <c r="KPO19" s="318"/>
      <c r="KPP19" s="318"/>
      <c r="KPQ19" s="318"/>
      <c r="KPR19" s="318"/>
      <c r="KPS19" s="318"/>
      <c r="KPT19" s="318"/>
      <c r="KPU19" s="318"/>
      <c r="KPV19" s="318"/>
      <c r="KPW19" s="318"/>
      <c r="KPX19" s="318"/>
      <c r="KPY19" s="318"/>
      <c r="KPZ19" s="318"/>
      <c r="KQA19" s="318"/>
      <c r="KQB19" s="318"/>
      <c r="KQC19" s="318"/>
      <c r="KQD19" s="318"/>
      <c r="KQE19" s="318"/>
      <c r="KQF19" s="318"/>
      <c r="KQG19" s="318"/>
      <c r="KQH19" s="318"/>
      <c r="KQI19" s="318"/>
      <c r="KQJ19" s="318"/>
      <c r="KQK19" s="318"/>
      <c r="KQL19" s="318"/>
      <c r="KQM19" s="318"/>
      <c r="KQN19" s="318"/>
      <c r="KQO19" s="318"/>
      <c r="KQP19" s="318"/>
      <c r="KQQ19" s="318"/>
      <c r="KQR19" s="318"/>
      <c r="KQS19" s="318"/>
      <c r="KQT19" s="318"/>
      <c r="KQU19" s="318"/>
      <c r="KQV19" s="318"/>
      <c r="KQW19" s="318"/>
      <c r="KQX19" s="318"/>
      <c r="KQY19" s="318"/>
      <c r="KQZ19" s="318"/>
      <c r="KRA19" s="318"/>
      <c r="KRB19" s="318"/>
      <c r="KRC19" s="318"/>
      <c r="KRD19" s="318"/>
      <c r="KRE19" s="318"/>
      <c r="KRF19" s="318"/>
      <c r="KRG19" s="318"/>
      <c r="KRH19" s="318"/>
      <c r="KRI19" s="318"/>
      <c r="KRJ19" s="318"/>
      <c r="KRK19" s="318"/>
      <c r="KRL19" s="318"/>
      <c r="KRM19" s="318"/>
      <c r="KRN19" s="318"/>
      <c r="KRO19" s="318"/>
      <c r="KRP19" s="318"/>
      <c r="KRQ19" s="318"/>
      <c r="KRR19" s="318"/>
      <c r="KRS19" s="318"/>
      <c r="KRT19" s="318"/>
      <c r="KRU19" s="318"/>
      <c r="KRV19" s="318"/>
      <c r="KRW19" s="318"/>
      <c r="KRX19" s="318"/>
      <c r="KRY19" s="318"/>
      <c r="KRZ19" s="318"/>
      <c r="KSA19" s="318"/>
      <c r="KSB19" s="318"/>
      <c r="KSC19" s="318"/>
      <c r="KSD19" s="318"/>
      <c r="KSE19" s="318"/>
      <c r="KSF19" s="318"/>
      <c r="KSG19" s="318"/>
      <c r="KSH19" s="318"/>
      <c r="KSI19" s="318"/>
      <c r="KSJ19" s="318"/>
      <c r="KSK19" s="318"/>
      <c r="KSL19" s="318"/>
      <c r="KSM19" s="318"/>
      <c r="KSN19" s="318"/>
      <c r="KSO19" s="318"/>
      <c r="KSP19" s="318"/>
      <c r="KSQ19" s="318"/>
      <c r="KSR19" s="318"/>
      <c r="KSS19" s="318"/>
      <c r="KST19" s="318"/>
      <c r="KSU19" s="318"/>
      <c r="KSV19" s="318"/>
      <c r="KSW19" s="318"/>
      <c r="KSX19" s="318"/>
      <c r="KSY19" s="318"/>
      <c r="KSZ19" s="318"/>
      <c r="KTA19" s="318"/>
      <c r="KTB19" s="318"/>
      <c r="KTC19" s="318"/>
      <c r="KTD19" s="318"/>
      <c r="KTE19" s="318"/>
      <c r="KTF19" s="318"/>
      <c r="KTG19" s="318"/>
      <c r="KTH19" s="318"/>
      <c r="KTI19" s="318"/>
      <c r="KTJ19" s="318"/>
      <c r="KTK19" s="318"/>
      <c r="KTL19" s="318"/>
      <c r="KTM19" s="318"/>
      <c r="KTN19" s="318"/>
      <c r="KTO19" s="318"/>
      <c r="KTP19" s="318"/>
      <c r="KTQ19" s="318"/>
      <c r="KTR19" s="318"/>
      <c r="KTS19" s="318"/>
      <c r="KTT19" s="318"/>
      <c r="KTU19" s="318"/>
      <c r="KTV19" s="318"/>
      <c r="KTW19" s="318"/>
      <c r="KTX19" s="318"/>
      <c r="KTY19" s="318"/>
      <c r="KTZ19" s="318"/>
      <c r="KUA19" s="318"/>
      <c r="KUB19" s="318"/>
      <c r="KUC19" s="318"/>
      <c r="KUD19" s="318"/>
      <c r="KUE19" s="318"/>
      <c r="KUF19" s="318"/>
      <c r="KUG19" s="318"/>
      <c r="KUH19" s="318"/>
      <c r="KUI19" s="318"/>
      <c r="KUJ19" s="318"/>
      <c r="KUK19" s="318"/>
      <c r="KUL19" s="318"/>
      <c r="KUM19" s="318"/>
      <c r="KUN19" s="318"/>
      <c r="KUO19" s="318"/>
      <c r="KUP19" s="318"/>
      <c r="KUQ19" s="318"/>
      <c r="KUR19" s="318"/>
      <c r="KUS19" s="318"/>
      <c r="KUT19" s="318"/>
      <c r="KUU19" s="318"/>
      <c r="KUV19" s="318"/>
      <c r="KUW19" s="318"/>
      <c r="KUX19" s="318"/>
      <c r="KUY19" s="318"/>
      <c r="KUZ19" s="318"/>
      <c r="KVA19" s="318"/>
      <c r="KVB19" s="318"/>
      <c r="KVC19" s="318"/>
      <c r="KVD19" s="318"/>
      <c r="KVE19" s="318"/>
      <c r="KVF19" s="318"/>
      <c r="KVG19" s="318"/>
      <c r="KVH19" s="318"/>
      <c r="KVI19" s="318"/>
      <c r="KVJ19" s="318"/>
      <c r="KVK19" s="318"/>
      <c r="KVL19" s="318"/>
      <c r="KVM19" s="318"/>
      <c r="KVN19" s="318"/>
      <c r="KVO19" s="318"/>
      <c r="KVP19" s="318"/>
      <c r="KVQ19" s="318"/>
      <c r="KVR19" s="318"/>
      <c r="KVS19" s="318"/>
      <c r="KVT19" s="318"/>
      <c r="KVU19" s="318"/>
      <c r="KVV19" s="318"/>
      <c r="KVW19" s="318"/>
      <c r="KVX19" s="318"/>
      <c r="KVY19" s="318"/>
      <c r="KVZ19" s="318"/>
      <c r="KWA19" s="318"/>
      <c r="KWB19" s="318"/>
      <c r="KWC19" s="318"/>
      <c r="KWD19" s="318"/>
      <c r="KWE19" s="318"/>
      <c r="KWF19" s="318"/>
      <c r="KWG19" s="318"/>
      <c r="KWH19" s="318"/>
      <c r="KWI19" s="318"/>
      <c r="KWJ19" s="318"/>
      <c r="KWK19" s="318"/>
      <c r="KWL19" s="318"/>
      <c r="KWM19" s="318"/>
      <c r="KWN19" s="318"/>
      <c r="KWO19" s="318"/>
      <c r="KWP19" s="318"/>
      <c r="KWQ19" s="318"/>
      <c r="KWR19" s="318"/>
      <c r="KWS19" s="318"/>
      <c r="KWT19" s="318"/>
      <c r="KWU19" s="318"/>
      <c r="KWV19" s="318"/>
      <c r="KWW19" s="318"/>
      <c r="KWX19" s="318"/>
      <c r="KWY19" s="318"/>
      <c r="KWZ19" s="318"/>
      <c r="KXA19" s="318"/>
      <c r="KXB19" s="318"/>
      <c r="KXC19" s="318"/>
      <c r="KXD19" s="318"/>
      <c r="KXE19" s="318"/>
      <c r="KXF19" s="318"/>
      <c r="KXG19" s="318"/>
      <c r="KXH19" s="318"/>
      <c r="KXI19" s="318"/>
      <c r="KXJ19" s="318"/>
      <c r="KXK19" s="318"/>
      <c r="KXL19" s="318"/>
      <c r="KXM19" s="318"/>
      <c r="KXN19" s="318"/>
      <c r="KXO19" s="318"/>
      <c r="KXP19" s="318"/>
      <c r="KXQ19" s="318"/>
      <c r="KXR19" s="318"/>
      <c r="KXS19" s="318"/>
      <c r="KXT19" s="318"/>
      <c r="KXU19" s="318"/>
      <c r="KXV19" s="318"/>
      <c r="KXW19" s="318"/>
      <c r="KXX19" s="318"/>
      <c r="KXY19" s="318"/>
      <c r="KXZ19" s="318"/>
      <c r="KYA19" s="318"/>
      <c r="KYB19" s="318"/>
      <c r="KYC19" s="318"/>
      <c r="KYD19" s="318"/>
      <c r="KYE19" s="318"/>
      <c r="KYF19" s="318"/>
      <c r="KYG19" s="318"/>
      <c r="KYH19" s="318"/>
      <c r="KYI19" s="318"/>
      <c r="KYJ19" s="318"/>
      <c r="KYK19" s="318"/>
      <c r="KYL19" s="318"/>
      <c r="KYM19" s="318"/>
      <c r="KYN19" s="318"/>
      <c r="KYO19" s="318"/>
      <c r="KYP19" s="318"/>
      <c r="KYQ19" s="318"/>
      <c r="KYR19" s="318"/>
      <c r="KYS19" s="318"/>
      <c r="KYT19" s="318"/>
      <c r="KYU19" s="318"/>
      <c r="KYV19" s="318"/>
      <c r="KYW19" s="318"/>
      <c r="KYX19" s="318"/>
      <c r="KYY19" s="318"/>
      <c r="KYZ19" s="318"/>
      <c r="KZA19" s="318"/>
      <c r="KZB19" s="318"/>
      <c r="KZC19" s="318"/>
      <c r="KZD19" s="318"/>
      <c r="KZE19" s="318"/>
      <c r="KZF19" s="318"/>
      <c r="KZG19" s="318"/>
      <c r="KZH19" s="318"/>
      <c r="KZI19" s="318"/>
      <c r="KZJ19" s="318"/>
      <c r="KZK19" s="318"/>
      <c r="KZL19" s="318"/>
      <c r="KZM19" s="318"/>
      <c r="KZN19" s="318"/>
      <c r="KZO19" s="318"/>
      <c r="KZP19" s="318"/>
      <c r="KZQ19" s="318"/>
      <c r="KZR19" s="318"/>
      <c r="KZS19" s="318"/>
      <c r="KZT19" s="318"/>
      <c r="KZU19" s="318"/>
      <c r="KZV19" s="318"/>
      <c r="KZW19" s="318"/>
      <c r="KZX19" s="318"/>
      <c r="KZY19" s="318"/>
      <c r="KZZ19" s="318"/>
      <c r="LAA19" s="318"/>
      <c r="LAB19" s="318"/>
      <c r="LAC19" s="318"/>
      <c r="LAD19" s="318"/>
      <c r="LAE19" s="318"/>
      <c r="LAF19" s="318"/>
      <c r="LAG19" s="318"/>
      <c r="LAH19" s="318"/>
      <c r="LAI19" s="318"/>
      <c r="LAJ19" s="318"/>
      <c r="LAK19" s="318"/>
      <c r="LAL19" s="318"/>
      <c r="LAM19" s="318"/>
      <c r="LAN19" s="318"/>
      <c r="LAO19" s="318"/>
      <c r="LAP19" s="318"/>
      <c r="LAQ19" s="318"/>
      <c r="LAR19" s="318"/>
      <c r="LAS19" s="318"/>
      <c r="LAT19" s="318"/>
      <c r="LAU19" s="318"/>
      <c r="LAV19" s="318"/>
      <c r="LAW19" s="318"/>
      <c r="LAX19" s="318"/>
      <c r="LAY19" s="318"/>
      <c r="LAZ19" s="318"/>
      <c r="LBA19" s="318"/>
      <c r="LBB19" s="318"/>
      <c r="LBC19" s="318"/>
      <c r="LBD19" s="318"/>
      <c r="LBE19" s="318"/>
      <c r="LBF19" s="318"/>
      <c r="LBG19" s="318"/>
      <c r="LBH19" s="318"/>
      <c r="LBI19" s="318"/>
      <c r="LBJ19" s="318"/>
      <c r="LBK19" s="318"/>
      <c r="LBL19" s="318"/>
      <c r="LBM19" s="318"/>
      <c r="LBN19" s="318"/>
      <c r="LBO19" s="318"/>
      <c r="LBP19" s="318"/>
      <c r="LBQ19" s="318"/>
      <c r="LBR19" s="318"/>
      <c r="LBS19" s="318"/>
      <c r="LBT19" s="318"/>
      <c r="LBU19" s="318"/>
      <c r="LBV19" s="318"/>
      <c r="LBW19" s="318"/>
      <c r="LBX19" s="318"/>
      <c r="LBY19" s="318"/>
      <c r="LBZ19" s="318"/>
      <c r="LCA19" s="318"/>
      <c r="LCB19" s="318"/>
      <c r="LCC19" s="318"/>
      <c r="LCD19" s="318"/>
      <c r="LCE19" s="318"/>
      <c r="LCF19" s="318"/>
      <c r="LCG19" s="318"/>
      <c r="LCH19" s="318"/>
      <c r="LCI19" s="318"/>
      <c r="LCJ19" s="318"/>
      <c r="LCK19" s="318"/>
      <c r="LCL19" s="318"/>
      <c r="LCM19" s="318"/>
      <c r="LCN19" s="318"/>
      <c r="LCO19" s="318"/>
      <c r="LCP19" s="318"/>
      <c r="LCQ19" s="318"/>
      <c r="LCR19" s="318"/>
      <c r="LCS19" s="318"/>
      <c r="LCT19" s="318"/>
      <c r="LCU19" s="318"/>
      <c r="LCV19" s="318"/>
      <c r="LCW19" s="318"/>
      <c r="LCX19" s="318"/>
      <c r="LCY19" s="318"/>
      <c r="LCZ19" s="318"/>
      <c r="LDA19" s="318"/>
      <c r="LDB19" s="318"/>
      <c r="LDC19" s="318"/>
      <c r="LDD19" s="318"/>
      <c r="LDE19" s="318"/>
      <c r="LDF19" s="318"/>
      <c r="LDG19" s="318"/>
      <c r="LDH19" s="318"/>
      <c r="LDI19" s="318"/>
      <c r="LDJ19" s="318"/>
      <c r="LDK19" s="318"/>
      <c r="LDL19" s="318"/>
      <c r="LDM19" s="318"/>
      <c r="LDN19" s="318"/>
      <c r="LDO19" s="318"/>
      <c r="LDP19" s="318"/>
      <c r="LDQ19" s="318"/>
      <c r="LDR19" s="318"/>
      <c r="LDS19" s="318"/>
      <c r="LDT19" s="318"/>
      <c r="LDU19" s="318"/>
      <c r="LDV19" s="318"/>
      <c r="LDW19" s="318"/>
      <c r="LDX19" s="318"/>
      <c r="LDY19" s="318"/>
      <c r="LDZ19" s="318"/>
      <c r="LEA19" s="318"/>
      <c r="LEB19" s="318"/>
      <c r="LEC19" s="318"/>
      <c r="LED19" s="318"/>
      <c r="LEE19" s="318"/>
      <c r="LEF19" s="318"/>
      <c r="LEG19" s="318"/>
      <c r="LEH19" s="318"/>
      <c r="LEI19" s="318"/>
      <c r="LEJ19" s="318"/>
      <c r="LEK19" s="318"/>
      <c r="LEL19" s="318"/>
      <c r="LEM19" s="318"/>
      <c r="LEN19" s="318"/>
      <c r="LEO19" s="318"/>
      <c r="LEP19" s="318"/>
      <c r="LEQ19" s="318"/>
      <c r="LER19" s="318"/>
      <c r="LES19" s="318"/>
      <c r="LET19" s="318"/>
      <c r="LEU19" s="318"/>
      <c r="LEV19" s="318"/>
      <c r="LEW19" s="318"/>
      <c r="LEX19" s="318"/>
      <c r="LEY19" s="318"/>
      <c r="LEZ19" s="318"/>
      <c r="LFA19" s="318"/>
      <c r="LFB19" s="318"/>
      <c r="LFC19" s="318"/>
      <c r="LFD19" s="318"/>
      <c r="LFE19" s="318"/>
      <c r="LFF19" s="318"/>
      <c r="LFG19" s="318"/>
      <c r="LFH19" s="318"/>
      <c r="LFI19" s="318"/>
      <c r="LFJ19" s="318"/>
      <c r="LFK19" s="318"/>
      <c r="LFL19" s="318"/>
      <c r="LFM19" s="318"/>
      <c r="LFN19" s="318"/>
      <c r="LFO19" s="318"/>
      <c r="LFP19" s="318"/>
      <c r="LFQ19" s="318"/>
      <c r="LFR19" s="318"/>
      <c r="LFS19" s="318"/>
      <c r="LFT19" s="318"/>
      <c r="LFU19" s="318"/>
      <c r="LFV19" s="318"/>
      <c r="LFW19" s="318"/>
      <c r="LFX19" s="318"/>
      <c r="LFY19" s="318"/>
      <c r="LFZ19" s="318"/>
      <c r="LGA19" s="318"/>
      <c r="LGB19" s="318"/>
      <c r="LGC19" s="318"/>
      <c r="LGD19" s="318"/>
      <c r="LGE19" s="318"/>
      <c r="LGF19" s="318"/>
      <c r="LGG19" s="318"/>
      <c r="LGH19" s="318"/>
      <c r="LGI19" s="318"/>
      <c r="LGJ19" s="318"/>
      <c r="LGK19" s="318"/>
      <c r="LGL19" s="318"/>
      <c r="LGM19" s="318"/>
      <c r="LGN19" s="318"/>
      <c r="LGO19" s="318"/>
      <c r="LGP19" s="318"/>
      <c r="LGQ19" s="318"/>
      <c r="LGR19" s="318"/>
      <c r="LGS19" s="318"/>
      <c r="LGT19" s="318"/>
      <c r="LGU19" s="318"/>
      <c r="LGV19" s="318"/>
      <c r="LGW19" s="318"/>
      <c r="LGX19" s="318"/>
      <c r="LGY19" s="318"/>
      <c r="LGZ19" s="318"/>
      <c r="LHA19" s="318"/>
      <c r="LHB19" s="318"/>
      <c r="LHC19" s="318"/>
      <c r="LHD19" s="318"/>
      <c r="LHE19" s="318"/>
      <c r="LHF19" s="318"/>
      <c r="LHG19" s="318"/>
      <c r="LHH19" s="318"/>
      <c r="LHI19" s="318"/>
      <c r="LHJ19" s="318"/>
      <c r="LHK19" s="318"/>
      <c r="LHL19" s="318"/>
      <c r="LHM19" s="318"/>
      <c r="LHN19" s="318"/>
      <c r="LHO19" s="318"/>
      <c r="LHP19" s="318"/>
      <c r="LHQ19" s="318"/>
      <c r="LHR19" s="318"/>
      <c r="LHS19" s="318"/>
      <c r="LHT19" s="318"/>
      <c r="LHU19" s="318"/>
      <c r="LHV19" s="318"/>
      <c r="LHW19" s="318"/>
      <c r="LHX19" s="318"/>
      <c r="LHY19" s="318"/>
      <c r="LHZ19" s="318"/>
      <c r="LIA19" s="318"/>
      <c r="LIB19" s="318"/>
      <c r="LIC19" s="318"/>
      <c r="LID19" s="318"/>
      <c r="LIE19" s="318"/>
      <c r="LIF19" s="318"/>
      <c r="LIG19" s="318"/>
      <c r="LIH19" s="318"/>
      <c r="LII19" s="318"/>
      <c r="LIJ19" s="318"/>
      <c r="LIK19" s="318"/>
      <c r="LIL19" s="318"/>
      <c r="LIM19" s="318"/>
      <c r="LIN19" s="318"/>
      <c r="LIO19" s="318"/>
      <c r="LIP19" s="318"/>
      <c r="LIQ19" s="318"/>
      <c r="LIR19" s="318"/>
      <c r="LIS19" s="318"/>
      <c r="LIT19" s="318"/>
      <c r="LIU19" s="318"/>
      <c r="LIV19" s="318"/>
      <c r="LIW19" s="318"/>
      <c r="LIX19" s="318"/>
      <c r="LIY19" s="318"/>
      <c r="LIZ19" s="318"/>
      <c r="LJA19" s="318"/>
      <c r="LJB19" s="318"/>
      <c r="LJC19" s="318"/>
      <c r="LJD19" s="318"/>
      <c r="LJE19" s="318"/>
      <c r="LJF19" s="318"/>
      <c r="LJG19" s="318"/>
      <c r="LJH19" s="318"/>
      <c r="LJI19" s="318"/>
      <c r="LJJ19" s="318"/>
      <c r="LJK19" s="318"/>
      <c r="LJL19" s="318"/>
      <c r="LJM19" s="318"/>
      <c r="LJN19" s="318"/>
      <c r="LJO19" s="318"/>
      <c r="LJP19" s="318"/>
      <c r="LJQ19" s="318"/>
      <c r="LJR19" s="318"/>
      <c r="LJS19" s="318"/>
      <c r="LJT19" s="318"/>
      <c r="LJU19" s="318"/>
      <c r="LJV19" s="318"/>
      <c r="LJW19" s="318"/>
      <c r="LJX19" s="318"/>
      <c r="LJY19" s="318"/>
      <c r="LJZ19" s="318"/>
      <c r="LKA19" s="318"/>
      <c r="LKB19" s="318"/>
      <c r="LKC19" s="318"/>
      <c r="LKD19" s="318"/>
      <c r="LKE19" s="318"/>
      <c r="LKF19" s="318"/>
      <c r="LKG19" s="318"/>
      <c r="LKH19" s="318"/>
      <c r="LKI19" s="318"/>
      <c r="LKJ19" s="318"/>
      <c r="LKK19" s="318"/>
      <c r="LKL19" s="318"/>
      <c r="LKM19" s="318"/>
      <c r="LKN19" s="318"/>
      <c r="LKO19" s="318"/>
      <c r="LKP19" s="318"/>
      <c r="LKQ19" s="318"/>
      <c r="LKR19" s="318"/>
      <c r="LKS19" s="318"/>
      <c r="LKT19" s="318"/>
      <c r="LKU19" s="318"/>
      <c r="LKV19" s="318"/>
      <c r="LKW19" s="318"/>
      <c r="LKX19" s="318"/>
      <c r="LKY19" s="318"/>
      <c r="LKZ19" s="318"/>
      <c r="LLA19" s="318"/>
      <c r="LLB19" s="318"/>
      <c r="LLC19" s="318"/>
      <c r="LLD19" s="318"/>
      <c r="LLE19" s="318"/>
      <c r="LLF19" s="318"/>
      <c r="LLG19" s="318"/>
      <c r="LLH19" s="318"/>
      <c r="LLI19" s="318"/>
      <c r="LLJ19" s="318"/>
      <c r="LLK19" s="318"/>
      <c r="LLL19" s="318"/>
      <c r="LLM19" s="318"/>
      <c r="LLN19" s="318"/>
      <c r="LLO19" s="318"/>
      <c r="LLP19" s="318"/>
      <c r="LLQ19" s="318"/>
      <c r="LLR19" s="318"/>
      <c r="LLS19" s="318"/>
      <c r="LLT19" s="318"/>
      <c r="LLU19" s="318"/>
      <c r="LLV19" s="318"/>
      <c r="LLW19" s="318"/>
      <c r="LLX19" s="318"/>
      <c r="LLY19" s="318"/>
      <c r="LLZ19" s="318"/>
      <c r="LMA19" s="318"/>
      <c r="LMB19" s="318"/>
      <c r="LMC19" s="318"/>
      <c r="LMD19" s="318"/>
      <c r="LME19" s="318"/>
      <c r="LMF19" s="318"/>
      <c r="LMG19" s="318"/>
      <c r="LMH19" s="318"/>
      <c r="LMI19" s="318"/>
      <c r="LMJ19" s="318"/>
      <c r="LMK19" s="318"/>
      <c r="LML19" s="318"/>
      <c r="LMM19" s="318"/>
      <c r="LMN19" s="318"/>
      <c r="LMO19" s="318"/>
      <c r="LMP19" s="318"/>
      <c r="LMQ19" s="318"/>
      <c r="LMR19" s="318"/>
      <c r="LMS19" s="318"/>
      <c r="LMT19" s="318"/>
      <c r="LMU19" s="318"/>
      <c r="LMV19" s="318"/>
      <c r="LMW19" s="318"/>
      <c r="LMX19" s="318"/>
      <c r="LMY19" s="318"/>
      <c r="LMZ19" s="318"/>
      <c r="LNA19" s="318"/>
      <c r="LNB19" s="318"/>
      <c r="LNC19" s="318"/>
      <c r="LND19" s="318"/>
      <c r="LNE19" s="318"/>
      <c r="LNF19" s="318"/>
      <c r="LNG19" s="318"/>
      <c r="LNH19" s="318"/>
      <c r="LNI19" s="318"/>
      <c r="LNJ19" s="318"/>
      <c r="LNK19" s="318"/>
      <c r="LNL19" s="318"/>
      <c r="LNM19" s="318"/>
      <c r="LNN19" s="318"/>
      <c r="LNO19" s="318"/>
      <c r="LNP19" s="318"/>
      <c r="LNQ19" s="318"/>
      <c r="LNR19" s="318"/>
      <c r="LNS19" s="318"/>
      <c r="LNT19" s="318"/>
      <c r="LNU19" s="318"/>
      <c r="LNV19" s="318"/>
      <c r="LNW19" s="318"/>
      <c r="LNX19" s="318"/>
      <c r="LNY19" s="318"/>
      <c r="LNZ19" s="318"/>
      <c r="LOA19" s="318"/>
      <c r="LOB19" s="318"/>
      <c r="LOC19" s="318"/>
      <c r="LOD19" s="318"/>
      <c r="LOE19" s="318"/>
      <c r="LOF19" s="318"/>
      <c r="LOG19" s="318"/>
      <c r="LOH19" s="318"/>
      <c r="LOI19" s="318"/>
      <c r="LOJ19" s="318"/>
      <c r="LOK19" s="318"/>
      <c r="LOL19" s="318"/>
      <c r="LOM19" s="318"/>
      <c r="LON19" s="318"/>
      <c r="LOO19" s="318"/>
      <c r="LOP19" s="318"/>
      <c r="LOQ19" s="318"/>
      <c r="LOR19" s="318"/>
      <c r="LOS19" s="318"/>
      <c r="LOT19" s="318"/>
      <c r="LOU19" s="318"/>
      <c r="LOV19" s="318"/>
      <c r="LOW19" s="318"/>
      <c r="LOX19" s="318"/>
      <c r="LOY19" s="318"/>
      <c r="LOZ19" s="318"/>
      <c r="LPA19" s="318"/>
      <c r="LPB19" s="318"/>
      <c r="LPC19" s="318"/>
      <c r="LPD19" s="318"/>
      <c r="LPE19" s="318"/>
      <c r="LPF19" s="318"/>
      <c r="LPG19" s="318"/>
      <c r="LPH19" s="318"/>
      <c r="LPI19" s="318"/>
      <c r="LPJ19" s="318"/>
      <c r="LPK19" s="318"/>
      <c r="LPL19" s="318"/>
      <c r="LPM19" s="318"/>
      <c r="LPN19" s="318"/>
      <c r="LPO19" s="318"/>
      <c r="LPP19" s="318"/>
      <c r="LPQ19" s="318"/>
      <c r="LPR19" s="318"/>
      <c r="LPS19" s="318"/>
      <c r="LPT19" s="318"/>
      <c r="LPU19" s="318"/>
      <c r="LPV19" s="318"/>
      <c r="LPW19" s="318"/>
      <c r="LPX19" s="318"/>
      <c r="LPY19" s="318"/>
      <c r="LPZ19" s="318"/>
      <c r="LQA19" s="318"/>
      <c r="LQB19" s="318"/>
      <c r="LQC19" s="318"/>
      <c r="LQD19" s="318"/>
      <c r="LQE19" s="318"/>
      <c r="LQF19" s="318"/>
      <c r="LQG19" s="318"/>
      <c r="LQH19" s="318"/>
      <c r="LQI19" s="318"/>
      <c r="LQJ19" s="318"/>
      <c r="LQK19" s="318"/>
      <c r="LQL19" s="318"/>
      <c r="LQM19" s="318"/>
      <c r="LQN19" s="318"/>
      <c r="LQO19" s="318"/>
      <c r="LQP19" s="318"/>
      <c r="LQQ19" s="318"/>
      <c r="LQR19" s="318"/>
      <c r="LQS19" s="318"/>
      <c r="LQT19" s="318"/>
      <c r="LQU19" s="318"/>
      <c r="LQV19" s="318"/>
      <c r="LQW19" s="318"/>
      <c r="LQX19" s="318"/>
      <c r="LQY19" s="318"/>
      <c r="LQZ19" s="318"/>
      <c r="LRA19" s="318"/>
      <c r="LRB19" s="318"/>
      <c r="LRC19" s="318"/>
      <c r="LRD19" s="318"/>
      <c r="LRE19" s="318"/>
      <c r="LRF19" s="318"/>
      <c r="LRG19" s="318"/>
      <c r="LRH19" s="318"/>
      <c r="LRI19" s="318"/>
      <c r="LRJ19" s="318"/>
      <c r="LRK19" s="318"/>
      <c r="LRL19" s="318"/>
      <c r="LRM19" s="318"/>
      <c r="LRN19" s="318"/>
      <c r="LRO19" s="318"/>
      <c r="LRP19" s="318"/>
      <c r="LRQ19" s="318"/>
      <c r="LRR19" s="318"/>
      <c r="LRS19" s="318"/>
      <c r="LRT19" s="318"/>
      <c r="LRU19" s="318"/>
      <c r="LRV19" s="318"/>
      <c r="LRW19" s="318"/>
      <c r="LRX19" s="318"/>
      <c r="LRY19" s="318"/>
      <c r="LRZ19" s="318"/>
      <c r="LSA19" s="318"/>
      <c r="LSB19" s="318"/>
      <c r="LSC19" s="318"/>
      <c r="LSD19" s="318"/>
      <c r="LSE19" s="318"/>
      <c r="LSF19" s="318"/>
      <c r="LSG19" s="318"/>
      <c r="LSH19" s="318"/>
      <c r="LSI19" s="318"/>
      <c r="LSJ19" s="318"/>
      <c r="LSK19" s="318"/>
      <c r="LSL19" s="318"/>
      <c r="LSM19" s="318"/>
      <c r="LSN19" s="318"/>
      <c r="LSO19" s="318"/>
      <c r="LSP19" s="318"/>
      <c r="LSQ19" s="318"/>
      <c r="LSR19" s="318"/>
      <c r="LSS19" s="318"/>
      <c r="LST19" s="318"/>
      <c r="LSU19" s="318"/>
      <c r="LSV19" s="318"/>
      <c r="LSW19" s="318"/>
      <c r="LSX19" s="318"/>
      <c r="LSY19" s="318"/>
      <c r="LSZ19" s="318"/>
      <c r="LTA19" s="318"/>
      <c r="LTB19" s="318"/>
      <c r="LTC19" s="318"/>
      <c r="LTD19" s="318"/>
      <c r="LTE19" s="318"/>
      <c r="LTF19" s="318"/>
      <c r="LTG19" s="318"/>
      <c r="LTH19" s="318"/>
      <c r="LTI19" s="318"/>
      <c r="LTJ19" s="318"/>
      <c r="LTK19" s="318"/>
      <c r="LTL19" s="318"/>
      <c r="LTM19" s="318"/>
      <c r="LTN19" s="318"/>
      <c r="LTO19" s="318"/>
      <c r="LTP19" s="318"/>
      <c r="LTQ19" s="318"/>
      <c r="LTR19" s="318"/>
      <c r="LTS19" s="318"/>
      <c r="LTT19" s="318"/>
      <c r="LTU19" s="318"/>
      <c r="LTV19" s="318"/>
      <c r="LTW19" s="318"/>
      <c r="LTX19" s="318"/>
      <c r="LTY19" s="318"/>
      <c r="LTZ19" s="318"/>
      <c r="LUA19" s="318"/>
      <c r="LUB19" s="318"/>
      <c r="LUC19" s="318"/>
      <c r="LUD19" s="318"/>
      <c r="LUE19" s="318"/>
      <c r="LUF19" s="318"/>
      <c r="LUG19" s="318"/>
      <c r="LUH19" s="318"/>
      <c r="LUI19" s="318"/>
      <c r="LUJ19" s="318"/>
      <c r="LUK19" s="318"/>
      <c r="LUL19" s="318"/>
      <c r="LUM19" s="318"/>
      <c r="LUN19" s="318"/>
      <c r="LUO19" s="318"/>
      <c r="LUP19" s="318"/>
      <c r="LUQ19" s="318"/>
      <c r="LUR19" s="318"/>
      <c r="LUS19" s="318"/>
      <c r="LUT19" s="318"/>
      <c r="LUU19" s="318"/>
      <c r="LUV19" s="318"/>
      <c r="LUW19" s="318"/>
      <c r="LUX19" s="318"/>
      <c r="LUY19" s="318"/>
      <c r="LUZ19" s="318"/>
      <c r="LVA19" s="318"/>
      <c r="LVB19" s="318"/>
      <c r="LVC19" s="318"/>
      <c r="LVD19" s="318"/>
      <c r="LVE19" s="318"/>
      <c r="LVF19" s="318"/>
      <c r="LVG19" s="318"/>
      <c r="LVH19" s="318"/>
      <c r="LVI19" s="318"/>
      <c r="LVJ19" s="318"/>
      <c r="LVK19" s="318"/>
      <c r="LVL19" s="318"/>
      <c r="LVM19" s="318"/>
      <c r="LVN19" s="318"/>
      <c r="LVO19" s="318"/>
      <c r="LVP19" s="318"/>
      <c r="LVQ19" s="318"/>
      <c r="LVR19" s="318"/>
      <c r="LVS19" s="318"/>
      <c r="LVT19" s="318"/>
      <c r="LVU19" s="318"/>
      <c r="LVV19" s="318"/>
      <c r="LVW19" s="318"/>
      <c r="LVX19" s="318"/>
      <c r="LVY19" s="318"/>
      <c r="LVZ19" s="318"/>
      <c r="LWA19" s="318"/>
      <c r="LWB19" s="318"/>
      <c r="LWC19" s="318"/>
      <c r="LWD19" s="318"/>
      <c r="LWE19" s="318"/>
      <c r="LWF19" s="318"/>
      <c r="LWG19" s="318"/>
      <c r="LWH19" s="318"/>
      <c r="LWI19" s="318"/>
      <c r="LWJ19" s="318"/>
      <c r="LWK19" s="318"/>
      <c r="LWL19" s="318"/>
      <c r="LWM19" s="318"/>
      <c r="LWN19" s="318"/>
      <c r="LWO19" s="318"/>
      <c r="LWP19" s="318"/>
      <c r="LWQ19" s="318"/>
      <c r="LWR19" s="318"/>
      <c r="LWS19" s="318"/>
      <c r="LWT19" s="318"/>
      <c r="LWU19" s="318"/>
      <c r="LWV19" s="318"/>
      <c r="LWW19" s="318"/>
      <c r="LWX19" s="318"/>
      <c r="LWY19" s="318"/>
      <c r="LWZ19" s="318"/>
      <c r="LXA19" s="318"/>
      <c r="LXB19" s="318"/>
      <c r="LXC19" s="318"/>
      <c r="LXD19" s="318"/>
      <c r="LXE19" s="318"/>
      <c r="LXF19" s="318"/>
      <c r="LXG19" s="318"/>
      <c r="LXH19" s="318"/>
      <c r="LXI19" s="318"/>
      <c r="LXJ19" s="318"/>
      <c r="LXK19" s="318"/>
      <c r="LXL19" s="318"/>
      <c r="LXM19" s="318"/>
      <c r="LXN19" s="318"/>
      <c r="LXO19" s="318"/>
      <c r="LXP19" s="318"/>
      <c r="LXQ19" s="318"/>
      <c r="LXR19" s="318"/>
      <c r="LXS19" s="318"/>
      <c r="LXT19" s="318"/>
      <c r="LXU19" s="318"/>
      <c r="LXV19" s="318"/>
      <c r="LXW19" s="318"/>
      <c r="LXX19" s="318"/>
      <c r="LXY19" s="318"/>
      <c r="LXZ19" s="318"/>
      <c r="LYA19" s="318"/>
      <c r="LYB19" s="318"/>
      <c r="LYC19" s="318"/>
      <c r="LYD19" s="318"/>
      <c r="LYE19" s="318"/>
      <c r="LYF19" s="318"/>
      <c r="LYG19" s="318"/>
      <c r="LYH19" s="318"/>
      <c r="LYI19" s="318"/>
      <c r="LYJ19" s="318"/>
      <c r="LYK19" s="318"/>
      <c r="LYL19" s="318"/>
      <c r="LYM19" s="318"/>
      <c r="LYN19" s="318"/>
      <c r="LYO19" s="318"/>
      <c r="LYP19" s="318"/>
      <c r="LYQ19" s="318"/>
      <c r="LYR19" s="318"/>
      <c r="LYS19" s="318"/>
      <c r="LYT19" s="318"/>
      <c r="LYU19" s="318"/>
      <c r="LYV19" s="318"/>
      <c r="LYW19" s="318"/>
      <c r="LYX19" s="318"/>
      <c r="LYY19" s="318"/>
      <c r="LYZ19" s="318"/>
      <c r="LZA19" s="318"/>
      <c r="LZB19" s="318"/>
      <c r="LZC19" s="318"/>
      <c r="LZD19" s="318"/>
      <c r="LZE19" s="318"/>
      <c r="LZF19" s="318"/>
      <c r="LZG19" s="318"/>
      <c r="LZH19" s="318"/>
      <c r="LZI19" s="318"/>
      <c r="LZJ19" s="318"/>
      <c r="LZK19" s="318"/>
      <c r="LZL19" s="318"/>
      <c r="LZM19" s="318"/>
      <c r="LZN19" s="318"/>
      <c r="LZO19" s="318"/>
      <c r="LZP19" s="318"/>
      <c r="LZQ19" s="318"/>
      <c r="LZR19" s="318"/>
      <c r="LZS19" s="318"/>
      <c r="LZT19" s="318"/>
      <c r="LZU19" s="318"/>
      <c r="LZV19" s="318"/>
      <c r="LZW19" s="318"/>
      <c r="LZX19" s="318"/>
      <c r="LZY19" s="318"/>
      <c r="LZZ19" s="318"/>
      <c r="MAA19" s="318"/>
      <c r="MAB19" s="318"/>
      <c r="MAC19" s="318"/>
      <c r="MAD19" s="318"/>
      <c r="MAE19" s="318"/>
      <c r="MAF19" s="318"/>
      <c r="MAG19" s="318"/>
      <c r="MAH19" s="318"/>
      <c r="MAI19" s="318"/>
      <c r="MAJ19" s="318"/>
      <c r="MAK19" s="318"/>
      <c r="MAL19" s="318"/>
      <c r="MAM19" s="318"/>
      <c r="MAN19" s="318"/>
      <c r="MAO19" s="318"/>
      <c r="MAP19" s="318"/>
      <c r="MAQ19" s="318"/>
      <c r="MAR19" s="318"/>
      <c r="MAS19" s="318"/>
      <c r="MAT19" s="318"/>
      <c r="MAU19" s="318"/>
      <c r="MAV19" s="318"/>
      <c r="MAW19" s="318"/>
      <c r="MAX19" s="318"/>
      <c r="MAY19" s="318"/>
      <c r="MAZ19" s="318"/>
      <c r="MBA19" s="318"/>
      <c r="MBB19" s="318"/>
      <c r="MBC19" s="318"/>
      <c r="MBD19" s="318"/>
      <c r="MBE19" s="318"/>
      <c r="MBF19" s="318"/>
      <c r="MBG19" s="318"/>
      <c r="MBH19" s="318"/>
      <c r="MBI19" s="318"/>
      <c r="MBJ19" s="318"/>
      <c r="MBK19" s="318"/>
      <c r="MBL19" s="318"/>
      <c r="MBM19" s="318"/>
      <c r="MBN19" s="318"/>
      <c r="MBO19" s="318"/>
      <c r="MBP19" s="318"/>
      <c r="MBQ19" s="318"/>
      <c r="MBR19" s="318"/>
      <c r="MBS19" s="318"/>
      <c r="MBT19" s="318"/>
      <c r="MBU19" s="318"/>
      <c r="MBV19" s="318"/>
      <c r="MBW19" s="318"/>
      <c r="MBX19" s="318"/>
      <c r="MBY19" s="318"/>
      <c r="MBZ19" s="318"/>
      <c r="MCA19" s="318"/>
      <c r="MCB19" s="318"/>
      <c r="MCC19" s="318"/>
      <c r="MCD19" s="318"/>
      <c r="MCE19" s="318"/>
      <c r="MCF19" s="318"/>
      <c r="MCG19" s="318"/>
      <c r="MCH19" s="318"/>
      <c r="MCI19" s="318"/>
      <c r="MCJ19" s="318"/>
      <c r="MCK19" s="318"/>
      <c r="MCL19" s="318"/>
      <c r="MCM19" s="318"/>
      <c r="MCN19" s="318"/>
      <c r="MCO19" s="318"/>
      <c r="MCP19" s="318"/>
      <c r="MCQ19" s="318"/>
      <c r="MCR19" s="318"/>
      <c r="MCS19" s="318"/>
      <c r="MCT19" s="318"/>
      <c r="MCU19" s="318"/>
      <c r="MCV19" s="318"/>
      <c r="MCW19" s="318"/>
      <c r="MCX19" s="318"/>
      <c r="MCY19" s="318"/>
      <c r="MCZ19" s="318"/>
      <c r="MDA19" s="318"/>
      <c r="MDB19" s="318"/>
      <c r="MDC19" s="318"/>
      <c r="MDD19" s="318"/>
      <c r="MDE19" s="318"/>
      <c r="MDF19" s="318"/>
      <c r="MDG19" s="318"/>
      <c r="MDH19" s="318"/>
      <c r="MDI19" s="318"/>
      <c r="MDJ19" s="318"/>
      <c r="MDK19" s="318"/>
      <c r="MDL19" s="318"/>
      <c r="MDM19" s="318"/>
      <c r="MDN19" s="318"/>
      <c r="MDO19" s="318"/>
      <c r="MDP19" s="318"/>
      <c r="MDQ19" s="318"/>
      <c r="MDR19" s="318"/>
      <c r="MDS19" s="318"/>
      <c r="MDT19" s="318"/>
      <c r="MDU19" s="318"/>
      <c r="MDV19" s="318"/>
      <c r="MDW19" s="318"/>
      <c r="MDX19" s="318"/>
      <c r="MDY19" s="318"/>
      <c r="MDZ19" s="318"/>
      <c r="MEA19" s="318"/>
      <c r="MEB19" s="318"/>
      <c r="MEC19" s="318"/>
      <c r="MED19" s="318"/>
      <c r="MEE19" s="318"/>
      <c r="MEF19" s="318"/>
      <c r="MEG19" s="318"/>
      <c r="MEH19" s="318"/>
      <c r="MEI19" s="318"/>
      <c r="MEJ19" s="318"/>
      <c r="MEK19" s="318"/>
      <c r="MEL19" s="318"/>
      <c r="MEM19" s="318"/>
      <c r="MEN19" s="318"/>
      <c r="MEO19" s="318"/>
      <c r="MEP19" s="318"/>
      <c r="MEQ19" s="318"/>
      <c r="MER19" s="318"/>
      <c r="MES19" s="318"/>
      <c r="MET19" s="318"/>
      <c r="MEU19" s="318"/>
      <c r="MEV19" s="318"/>
      <c r="MEW19" s="318"/>
      <c r="MEX19" s="318"/>
      <c r="MEY19" s="318"/>
      <c r="MEZ19" s="318"/>
      <c r="MFA19" s="318"/>
      <c r="MFB19" s="318"/>
      <c r="MFC19" s="318"/>
      <c r="MFD19" s="318"/>
      <c r="MFE19" s="318"/>
      <c r="MFF19" s="318"/>
      <c r="MFG19" s="318"/>
      <c r="MFH19" s="318"/>
      <c r="MFI19" s="318"/>
      <c r="MFJ19" s="318"/>
      <c r="MFK19" s="318"/>
      <c r="MFL19" s="318"/>
      <c r="MFM19" s="318"/>
      <c r="MFN19" s="318"/>
      <c r="MFO19" s="318"/>
      <c r="MFP19" s="318"/>
      <c r="MFQ19" s="318"/>
      <c r="MFR19" s="318"/>
      <c r="MFS19" s="318"/>
      <c r="MFT19" s="318"/>
      <c r="MFU19" s="318"/>
      <c r="MFV19" s="318"/>
      <c r="MFW19" s="318"/>
      <c r="MFX19" s="318"/>
      <c r="MFY19" s="318"/>
      <c r="MFZ19" s="318"/>
      <c r="MGA19" s="318"/>
      <c r="MGB19" s="318"/>
      <c r="MGC19" s="318"/>
      <c r="MGD19" s="318"/>
      <c r="MGE19" s="318"/>
      <c r="MGF19" s="318"/>
      <c r="MGG19" s="318"/>
      <c r="MGH19" s="318"/>
      <c r="MGI19" s="318"/>
      <c r="MGJ19" s="318"/>
      <c r="MGK19" s="318"/>
      <c r="MGL19" s="318"/>
      <c r="MGM19" s="318"/>
      <c r="MGN19" s="318"/>
      <c r="MGO19" s="318"/>
      <c r="MGP19" s="318"/>
      <c r="MGQ19" s="318"/>
      <c r="MGR19" s="318"/>
      <c r="MGS19" s="318"/>
      <c r="MGT19" s="318"/>
      <c r="MGU19" s="318"/>
      <c r="MGV19" s="318"/>
      <c r="MGW19" s="318"/>
      <c r="MGX19" s="318"/>
      <c r="MGY19" s="318"/>
      <c r="MGZ19" s="318"/>
      <c r="MHA19" s="318"/>
      <c r="MHB19" s="318"/>
      <c r="MHC19" s="318"/>
      <c r="MHD19" s="318"/>
      <c r="MHE19" s="318"/>
      <c r="MHF19" s="318"/>
      <c r="MHG19" s="318"/>
      <c r="MHH19" s="318"/>
      <c r="MHI19" s="318"/>
      <c r="MHJ19" s="318"/>
      <c r="MHK19" s="318"/>
      <c r="MHL19" s="318"/>
      <c r="MHM19" s="318"/>
      <c r="MHN19" s="318"/>
      <c r="MHO19" s="318"/>
      <c r="MHP19" s="318"/>
      <c r="MHQ19" s="318"/>
      <c r="MHR19" s="318"/>
      <c r="MHS19" s="318"/>
      <c r="MHT19" s="318"/>
      <c r="MHU19" s="318"/>
      <c r="MHV19" s="318"/>
      <c r="MHW19" s="318"/>
      <c r="MHX19" s="318"/>
      <c r="MHY19" s="318"/>
      <c r="MHZ19" s="318"/>
      <c r="MIA19" s="318"/>
      <c r="MIB19" s="318"/>
      <c r="MIC19" s="318"/>
      <c r="MID19" s="318"/>
      <c r="MIE19" s="318"/>
      <c r="MIF19" s="318"/>
      <c r="MIG19" s="318"/>
      <c r="MIH19" s="318"/>
      <c r="MII19" s="318"/>
      <c r="MIJ19" s="318"/>
      <c r="MIK19" s="318"/>
      <c r="MIL19" s="318"/>
      <c r="MIM19" s="318"/>
      <c r="MIN19" s="318"/>
      <c r="MIO19" s="318"/>
      <c r="MIP19" s="318"/>
      <c r="MIQ19" s="318"/>
      <c r="MIR19" s="318"/>
      <c r="MIS19" s="318"/>
      <c r="MIT19" s="318"/>
      <c r="MIU19" s="318"/>
      <c r="MIV19" s="318"/>
      <c r="MIW19" s="318"/>
      <c r="MIX19" s="318"/>
      <c r="MIY19" s="318"/>
      <c r="MIZ19" s="318"/>
      <c r="MJA19" s="318"/>
      <c r="MJB19" s="318"/>
      <c r="MJC19" s="318"/>
      <c r="MJD19" s="318"/>
      <c r="MJE19" s="318"/>
      <c r="MJF19" s="318"/>
      <c r="MJG19" s="318"/>
      <c r="MJH19" s="318"/>
      <c r="MJI19" s="318"/>
      <c r="MJJ19" s="318"/>
      <c r="MJK19" s="318"/>
      <c r="MJL19" s="318"/>
      <c r="MJM19" s="318"/>
      <c r="MJN19" s="318"/>
      <c r="MJO19" s="318"/>
      <c r="MJP19" s="318"/>
      <c r="MJQ19" s="318"/>
      <c r="MJR19" s="318"/>
      <c r="MJS19" s="318"/>
      <c r="MJT19" s="318"/>
      <c r="MJU19" s="318"/>
      <c r="MJV19" s="318"/>
      <c r="MJW19" s="318"/>
      <c r="MJX19" s="318"/>
      <c r="MJY19" s="318"/>
      <c r="MJZ19" s="318"/>
      <c r="MKA19" s="318"/>
      <c r="MKB19" s="318"/>
      <c r="MKC19" s="318"/>
      <c r="MKD19" s="318"/>
      <c r="MKE19" s="318"/>
      <c r="MKF19" s="318"/>
      <c r="MKG19" s="318"/>
      <c r="MKH19" s="318"/>
      <c r="MKI19" s="318"/>
      <c r="MKJ19" s="318"/>
      <c r="MKK19" s="318"/>
      <c r="MKL19" s="318"/>
      <c r="MKM19" s="318"/>
      <c r="MKN19" s="318"/>
      <c r="MKO19" s="318"/>
      <c r="MKP19" s="318"/>
      <c r="MKQ19" s="318"/>
      <c r="MKR19" s="318"/>
      <c r="MKS19" s="318"/>
      <c r="MKT19" s="318"/>
      <c r="MKU19" s="318"/>
      <c r="MKV19" s="318"/>
      <c r="MKW19" s="318"/>
      <c r="MKX19" s="318"/>
      <c r="MKY19" s="318"/>
      <c r="MKZ19" s="318"/>
      <c r="MLA19" s="318"/>
      <c r="MLB19" s="318"/>
      <c r="MLC19" s="318"/>
      <c r="MLD19" s="318"/>
      <c r="MLE19" s="318"/>
      <c r="MLF19" s="318"/>
      <c r="MLG19" s="318"/>
      <c r="MLH19" s="318"/>
      <c r="MLI19" s="318"/>
      <c r="MLJ19" s="318"/>
      <c r="MLK19" s="318"/>
      <c r="MLL19" s="318"/>
      <c r="MLM19" s="318"/>
      <c r="MLN19" s="318"/>
      <c r="MLO19" s="318"/>
      <c r="MLP19" s="318"/>
      <c r="MLQ19" s="318"/>
      <c r="MLR19" s="318"/>
      <c r="MLS19" s="318"/>
      <c r="MLT19" s="318"/>
      <c r="MLU19" s="318"/>
      <c r="MLV19" s="318"/>
      <c r="MLW19" s="318"/>
      <c r="MLX19" s="318"/>
      <c r="MLY19" s="318"/>
      <c r="MLZ19" s="318"/>
      <c r="MMA19" s="318"/>
      <c r="MMB19" s="318"/>
      <c r="MMC19" s="318"/>
      <c r="MMD19" s="318"/>
      <c r="MME19" s="318"/>
      <c r="MMF19" s="318"/>
      <c r="MMG19" s="318"/>
      <c r="MMH19" s="318"/>
      <c r="MMI19" s="318"/>
      <c r="MMJ19" s="318"/>
      <c r="MMK19" s="318"/>
      <c r="MML19" s="318"/>
      <c r="MMM19" s="318"/>
      <c r="MMN19" s="318"/>
      <c r="MMO19" s="318"/>
      <c r="MMP19" s="318"/>
      <c r="MMQ19" s="318"/>
      <c r="MMR19" s="318"/>
      <c r="MMS19" s="318"/>
      <c r="MMT19" s="318"/>
      <c r="MMU19" s="318"/>
      <c r="MMV19" s="318"/>
      <c r="MMW19" s="318"/>
      <c r="MMX19" s="318"/>
      <c r="MMY19" s="318"/>
      <c r="MMZ19" s="318"/>
      <c r="MNA19" s="318"/>
      <c r="MNB19" s="318"/>
      <c r="MNC19" s="318"/>
      <c r="MND19" s="318"/>
      <c r="MNE19" s="318"/>
      <c r="MNF19" s="318"/>
      <c r="MNG19" s="318"/>
      <c r="MNH19" s="318"/>
      <c r="MNI19" s="318"/>
      <c r="MNJ19" s="318"/>
      <c r="MNK19" s="318"/>
      <c r="MNL19" s="318"/>
      <c r="MNM19" s="318"/>
      <c r="MNN19" s="318"/>
      <c r="MNO19" s="318"/>
      <c r="MNP19" s="318"/>
      <c r="MNQ19" s="318"/>
      <c r="MNR19" s="318"/>
      <c r="MNS19" s="318"/>
      <c r="MNT19" s="318"/>
      <c r="MNU19" s="318"/>
      <c r="MNV19" s="318"/>
      <c r="MNW19" s="318"/>
      <c r="MNX19" s="318"/>
      <c r="MNY19" s="318"/>
      <c r="MNZ19" s="318"/>
      <c r="MOA19" s="318"/>
      <c r="MOB19" s="318"/>
      <c r="MOC19" s="318"/>
      <c r="MOD19" s="318"/>
      <c r="MOE19" s="318"/>
      <c r="MOF19" s="318"/>
      <c r="MOG19" s="318"/>
      <c r="MOH19" s="318"/>
      <c r="MOI19" s="318"/>
      <c r="MOJ19" s="318"/>
      <c r="MOK19" s="318"/>
      <c r="MOL19" s="318"/>
      <c r="MOM19" s="318"/>
      <c r="MON19" s="318"/>
      <c r="MOO19" s="318"/>
      <c r="MOP19" s="318"/>
      <c r="MOQ19" s="318"/>
      <c r="MOR19" s="318"/>
      <c r="MOS19" s="318"/>
      <c r="MOT19" s="318"/>
      <c r="MOU19" s="318"/>
      <c r="MOV19" s="318"/>
      <c r="MOW19" s="318"/>
      <c r="MOX19" s="318"/>
      <c r="MOY19" s="318"/>
      <c r="MOZ19" s="318"/>
      <c r="MPA19" s="318"/>
      <c r="MPB19" s="318"/>
      <c r="MPC19" s="318"/>
      <c r="MPD19" s="318"/>
      <c r="MPE19" s="318"/>
      <c r="MPF19" s="318"/>
      <c r="MPG19" s="318"/>
      <c r="MPH19" s="318"/>
      <c r="MPI19" s="318"/>
      <c r="MPJ19" s="318"/>
      <c r="MPK19" s="318"/>
      <c r="MPL19" s="318"/>
      <c r="MPM19" s="318"/>
      <c r="MPN19" s="318"/>
      <c r="MPO19" s="318"/>
      <c r="MPP19" s="318"/>
      <c r="MPQ19" s="318"/>
      <c r="MPR19" s="318"/>
      <c r="MPS19" s="318"/>
      <c r="MPT19" s="318"/>
      <c r="MPU19" s="318"/>
      <c r="MPV19" s="318"/>
      <c r="MPW19" s="318"/>
      <c r="MPX19" s="318"/>
      <c r="MPY19" s="318"/>
      <c r="MPZ19" s="318"/>
      <c r="MQA19" s="318"/>
      <c r="MQB19" s="318"/>
      <c r="MQC19" s="318"/>
      <c r="MQD19" s="318"/>
      <c r="MQE19" s="318"/>
      <c r="MQF19" s="318"/>
      <c r="MQG19" s="318"/>
      <c r="MQH19" s="318"/>
      <c r="MQI19" s="318"/>
      <c r="MQJ19" s="318"/>
      <c r="MQK19" s="318"/>
      <c r="MQL19" s="318"/>
      <c r="MQM19" s="318"/>
      <c r="MQN19" s="318"/>
      <c r="MQO19" s="318"/>
      <c r="MQP19" s="318"/>
      <c r="MQQ19" s="318"/>
      <c r="MQR19" s="318"/>
      <c r="MQS19" s="318"/>
      <c r="MQT19" s="318"/>
      <c r="MQU19" s="318"/>
      <c r="MQV19" s="318"/>
      <c r="MQW19" s="318"/>
      <c r="MQX19" s="318"/>
      <c r="MQY19" s="318"/>
      <c r="MQZ19" s="318"/>
      <c r="MRA19" s="318"/>
      <c r="MRB19" s="318"/>
      <c r="MRC19" s="318"/>
      <c r="MRD19" s="318"/>
      <c r="MRE19" s="318"/>
      <c r="MRF19" s="318"/>
      <c r="MRG19" s="318"/>
      <c r="MRH19" s="318"/>
      <c r="MRI19" s="318"/>
      <c r="MRJ19" s="318"/>
      <c r="MRK19" s="318"/>
      <c r="MRL19" s="318"/>
      <c r="MRM19" s="318"/>
      <c r="MRN19" s="318"/>
      <c r="MRO19" s="318"/>
      <c r="MRP19" s="318"/>
      <c r="MRQ19" s="318"/>
      <c r="MRR19" s="318"/>
      <c r="MRS19" s="318"/>
      <c r="MRT19" s="318"/>
      <c r="MRU19" s="318"/>
      <c r="MRV19" s="318"/>
      <c r="MRW19" s="318"/>
      <c r="MRX19" s="318"/>
      <c r="MRY19" s="318"/>
      <c r="MRZ19" s="318"/>
      <c r="MSA19" s="318"/>
      <c r="MSB19" s="318"/>
      <c r="MSC19" s="318"/>
      <c r="MSD19" s="318"/>
      <c r="MSE19" s="318"/>
      <c r="MSF19" s="318"/>
      <c r="MSG19" s="318"/>
      <c r="MSH19" s="318"/>
      <c r="MSI19" s="318"/>
      <c r="MSJ19" s="318"/>
      <c r="MSK19" s="318"/>
      <c r="MSL19" s="318"/>
      <c r="MSM19" s="318"/>
      <c r="MSN19" s="318"/>
      <c r="MSO19" s="318"/>
      <c r="MSP19" s="318"/>
      <c r="MSQ19" s="318"/>
      <c r="MSR19" s="318"/>
      <c r="MSS19" s="318"/>
      <c r="MST19" s="318"/>
      <c r="MSU19" s="318"/>
      <c r="MSV19" s="318"/>
      <c r="MSW19" s="318"/>
      <c r="MSX19" s="318"/>
      <c r="MSY19" s="318"/>
      <c r="MSZ19" s="318"/>
      <c r="MTA19" s="318"/>
      <c r="MTB19" s="318"/>
      <c r="MTC19" s="318"/>
      <c r="MTD19" s="318"/>
      <c r="MTE19" s="318"/>
      <c r="MTF19" s="318"/>
      <c r="MTG19" s="318"/>
      <c r="MTH19" s="318"/>
      <c r="MTI19" s="318"/>
      <c r="MTJ19" s="318"/>
      <c r="MTK19" s="318"/>
      <c r="MTL19" s="318"/>
      <c r="MTM19" s="318"/>
      <c r="MTN19" s="318"/>
      <c r="MTO19" s="318"/>
      <c r="MTP19" s="318"/>
      <c r="MTQ19" s="318"/>
      <c r="MTR19" s="318"/>
      <c r="MTS19" s="318"/>
      <c r="MTT19" s="318"/>
      <c r="MTU19" s="318"/>
      <c r="MTV19" s="318"/>
      <c r="MTW19" s="318"/>
      <c r="MTX19" s="318"/>
      <c r="MTY19" s="318"/>
      <c r="MTZ19" s="318"/>
      <c r="MUA19" s="318"/>
      <c r="MUB19" s="318"/>
      <c r="MUC19" s="318"/>
      <c r="MUD19" s="318"/>
      <c r="MUE19" s="318"/>
      <c r="MUF19" s="318"/>
      <c r="MUG19" s="318"/>
      <c r="MUH19" s="318"/>
      <c r="MUI19" s="318"/>
      <c r="MUJ19" s="318"/>
      <c r="MUK19" s="318"/>
      <c r="MUL19" s="318"/>
      <c r="MUM19" s="318"/>
      <c r="MUN19" s="318"/>
      <c r="MUO19" s="318"/>
      <c r="MUP19" s="318"/>
      <c r="MUQ19" s="318"/>
      <c r="MUR19" s="318"/>
      <c r="MUS19" s="318"/>
      <c r="MUT19" s="318"/>
      <c r="MUU19" s="318"/>
      <c r="MUV19" s="318"/>
      <c r="MUW19" s="318"/>
      <c r="MUX19" s="318"/>
      <c r="MUY19" s="318"/>
      <c r="MUZ19" s="318"/>
      <c r="MVA19" s="318"/>
      <c r="MVB19" s="318"/>
      <c r="MVC19" s="318"/>
      <c r="MVD19" s="318"/>
      <c r="MVE19" s="318"/>
      <c r="MVF19" s="318"/>
      <c r="MVG19" s="318"/>
      <c r="MVH19" s="318"/>
      <c r="MVI19" s="318"/>
      <c r="MVJ19" s="318"/>
      <c r="MVK19" s="318"/>
      <c r="MVL19" s="318"/>
      <c r="MVM19" s="318"/>
      <c r="MVN19" s="318"/>
      <c r="MVO19" s="318"/>
      <c r="MVP19" s="318"/>
      <c r="MVQ19" s="318"/>
      <c r="MVR19" s="318"/>
      <c r="MVS19" s="318"/>
      <c r="MVT19" s="318"/>
      <c r="MVU19" s="318"/>
      <c r="MVV19" s="318"/>
      <c r="MVW19" s="318"/>
      <c r="MVX19" s="318"/>
      <c r="MVY19" s="318"/>
      <c r="MVZ19" s="318"/>
      <c r="MWA19" s="318"/>
      <c r="MWB19" s="318"/>
      <c r="MWC19" s="318"/>
      <c r="MWD19" s="318"/>
      <c r="MWE19" s="318"/>
      <c r="MWF19" s="318"/>
      <c r="MWG19" s="318"/>
      <c r="MWH19" s="318"/>
      <c r="MWI19" s="318"/>
      <c r="MWJ19" s="318"/>
      <c r="MWK19" s="318"/>
      <c r="MWL19" s="318"/>
      <c r="MWM19" s="318"/>
      <c r="MWN19" s="318"/>
      <c r="MWO19" s="318"/>
      <c r="MWP19" s="318"/>
      <c r="MWQ19" s="318"/>
      <c r="MWR19" s="318"/>
      <c r="MWS19" s="318"/>
      <c r="MWT19" s="318"/>
      <c r="MWU19" s="318"/>
      <c r="MWV19" s="318"/>
      <c r="MWW19" s="318"/>
      <c r="MWX19" s="318"/>
      <c r="MWY19" s="318"/>
      <c r="MWZ19" s="318"/>
      <c r="MXA19" s="318"/>
      <c r="MXB19" s="318"/>
      <c r="MXC19" s="318"/>
      <c r="MXD19" s="318"/>
      <c r="MXE19" s="318"/>
      <c r="MXF19" s="318"/>
      <c r="MXG19" s="318"/>
      <c r="MXH19" s="318"/>
      <c r="MXI19" s="318"/>
      <c r="MXJ19" s="318"/>
      <c r="MXK19" s="318"/>
      <c r="MXL19" s="318"/>
      <c r="MXM19" s="318"/>
      <c r="MXN19" s="318"/>
      <c r="MXO19" s="318"/>
      <c r="MXP19" s="318"/>
      <c r="MXQ19" s="318"/>
      <c r="MXR19" s="318"/>
      <c r="MXS19" s="318"/>
      <c r="MXT19" s="318"/>
      <c r="MXU19" s="318"/>
      <c r="MXV19" s="318"/>
      <c r="MXW19" s="318"/>
      <c r="MXX19" s="318"/>
      <c r="MXY19" s="318"/>
      <c r="MXZ19" s="318"/>
      <c r="MYA19" s="318"/>
      <c r="MYB19" s="318"/>
      <c r="MYC19" s="318"/>
      <c r="MYD19" s="318"/>
      <c r="MYE19" s="318"/>
      <c r="MYF19" s="318"/>
      <c r="MYG19" s="318"/>
      <c r="MYH19" s="318"/>
      <c r="MYI19" s="318"/>
      <c r="MYJ19" s="318"/>
      <c r="MYK19" s="318"/>
      <c r="MYL19" s="318"/>
      <c r="MYM19" s="318"/>
      <c r="MYN19" s="318"/>
      <c r="MYO19" s="318"/>
      <c r="MYP19" s="318"/>
      <c r="MYQ19" s="318"/>
      <c r="MYR19" s="318"/>
      <c r="MYS19" s="318"/>
      <c r="MYT19" s="318"/>
      <c r="MYU19" s="318"/>
      <c r="MYV19" s="318"/>
      <c r="MYW19" s="318"/>
      <c r="MYX19" s="318"/>
      <c r="MYY19" s="318"/>
      <c r="MYZ19" s="318"/>
      <c r="MZA19" s="318"/>
      <c r="MZB19" s="318"/>
      <c r="MZC19" s="318"/>
      <c r="MZD19" s="318"/>
      <c r="MZE19" s="318"/>
      <c r="MZF19" s="318"/>
      <c r="MZG19" s="318"/>
      <c r="MZH19" s="318"/>
      <c r="MZI19" s="318"/>
      <c r="MZJ19" s="318"/>
      <c r="MZK19" s="318"/>
      <c r="MZL19" s="318"/>
      <c r="MZM19" s="318"/>
      <c r="MZN19" s="318"/>
      <c r="MZO19" s="318"/>
      <c r="MZP19" s="318"/>
      <c r="MZQ19" s="318"/>
      <c r="MZR19" s="318"/>
      <c r="MZS19" s="318"/>
      <c r="MZT19" s="318"/>
      <c r="MZU19" s="318"/>
      <c r="MZV19" s="318"/>
      <c r="MZW19" s="318"/>
      <c r="MZX19" s="318"/>
      <c r="MZY19" s="318"/>
      <c r="MZZ19" s="318"/>
      <c r="NAA19" s="318"/>
      <c r="NAB19" s="318"/>
      <c r="NAC19" s="318"/>
      <c r="NAD19" s="318"/>
      <c r="NAE19" s="318"/>
      <c r="NAF19" s="318"/>
      <c r="NAG19" s="318"/>
      <c r="NAH19" s="318"/>
      <c r="NAI19" s="318"/>
      <c r="NAJ19" s="318"/>
      <c r="NAK19" s="318"/>
      <c r="NAL19" s="318"/>
      <c r="NAM19" s="318"/>
      <c r="NAN19" s="318"/>
      <c r="NAO19" s="318"/>
      <c r="NAP19" s="318"/>
      <c r="NAQ19" s="318"/>
      <c r="NAR19" s="318"/>
      <c r="NAS19" s="318"/>
      <c r="NAT19" s="318"/>
      <c r="NAU19" s="318"/>
      <c r="NAV19" s="318"/>
      <c r="NAW19" s="318"/>
      <c r="NAX19" s="318"/>
      <c r="NAY19" s="318"/>
      <c r="NAZ19" s="318"/>
      <c r="NBA19" s="318"/>
      <c r="NBB19" s="318"/>
      <c r="NBC19" s="318"/>
      <c r="NBD19" s="318"/>
      <c r="NBE19" s="318"/>
      <c r="NBF19" s="318"/>
      <c r="NBG19" s="318"/>
      <c r="NBH19" s="318"/>
      <c r="NBI19" s="318"/>
      <c r="NBJ19" s="318"/>
      <c r="NBK19" s="318"/>
      <c r="NBL19" s="318"/>
      <c r="NBM19" s="318"/>
      <c r="NBN19" s="318"/>
      <c r="NBO19" s="318"/>
      <c r="NBP19" s="318"/>
      <c r="NBQ19" s="318"/>
      <c r="NBR19" s="318"/>
      <c r="NBS19" s="318"/>
      <c r="NBT19" s="318"/>
      <c r="NBU19" s="318"/>
      <c r="NBV19" s="318"/>
      <c r="NBW19" s="318"/>
      <c r="NBX19" s="318"/>
      <c r="NBY19" s="318"/>
      <c r="NBZ19" s="318"/>
      <c r="NCA19" s="318"/>
      <c r="NCB19" s="318"/>
      <c r="NCC19" s="318"/>
      <c r="NCD19" s="318"/>
      <c r="NCE19" s="318"/>
      <c r="NCF19" s="318"/>
      <c r="NCG19" s="318"/>
      <c r="NCH19" s="318"/>
      <c r="NCI19" s="318"/>
      <c r="NCJ19" s="318"/>
      <c r="NCK19" s="318"/>
      <c r="NCL19" s="318"/>
      <c r="NCM19" s="318"/>
      <c r="NCN19" s="318"/>
      <c r="NCO19" s="318"/>
      <c r="NCP19" s="318"/>
      <c r="NCQ19" s="318"/>
      <c r="NCR19" s="318"/>
      <c r="NCS19" s="318"/>
      <c r="NCT19" s="318"/>
      <c r="NCU19" s="318"/>
      <c r="NCV19" s="318"/>
      <c r="NCW19" s="318"/>
      <c r="NCX19" s="318"/>
      <c r="NCY19" s="318"/>
      <c r="NCZ19" s="318"/>
      <c r="NDA19" s="318"/>
      <c r="NDB19" s="318"/>
      <c r="NDC19" s="318"/>
      <c r="NDD19" s="318"/>
      <c r="NDE19" s="318"/>
      <c r="NDF19" s="318"/>
      <c r="NDG19" s="318"/>
      <c r="NDH19" s="318"/>
      <c r="NDI19" s="318"/>
      <c r="NDJ19" s="318"/>
      <c r="NDK19" s="318"/>
      <c r="NDL19" s="318"/>
      <c r="NDM19" s="318"/>
      <c r="NDN19" s="318"/>
      <c r="NDO19" s="318"/>
      <c r="NDP19" s="318"/>
      <c r="NDQ19" s="318"/>
      <c r="NDR19" s="318"/>
      <c r="NDS19" s="318"/>
      <c r="NDT19" s="318"/>
      <c r="NDU19" s="318"/>
      <c r="NDV19" s="318"/>
      <c r="NDW19" s="318"/>
      <c r="NDX19" s="318"/>
      <c r="NDY19" s="318"/>
      <c r="NDZ19" s="318"/>
      <c r="NEA19" s="318"/>
      <c r="NEB19" s="318"/>
      <c r="NEC19" s="318"/>
      <c r="NED19" s="318"/>
      <c r="NEE19" s="318"/>
      <c r="NEF19" s="318"/>
      <c r="NEG19" s="318"/>
      <c r="NEH19" s="318"/>
      <c r="NEI19" s="318"/>
      <c r="NEJ19" s="318"/>
      <c r="NEK19" s="318"/>
      <c r="NEL19" s="318"/>
      <c r="NEM19" s="318"/>
      <c r="NEN19" s="318"/>
      <c r="NEO19" s="318"/>
      <c r="NEP19" s="318"/>
      <c r="NEQ19" s="318"/>
      <c r="NER19" s="318"/>
      <c r="NES19" s="318"/>
      <c r="NET19" s="318"/>
      <c r="NEU19" s="318"/>
      <c r="NEV19" s="318"/>
      <c r="NEW19" s="318"/>
      <c r="NEX19" s="318"/>
      <c r="NEY19" s="318"/>
      <c r="NEZ19" s="318"/>
      <c r="NFA19" s="318"/>
      <c r="NFB19" s="318"/>
      <c r="NFC19" s="318"/>
      <c r="NFD19" s="318"/>
      <c r="NFE19" s="318"/>
      <c r="NFF19" s="318"/>
      <c r="NFG19" s="318"/>
      <c r="NFH19" s="318"/>
      <c r="NFI19" s="318"/>
      <c r="NFJ19" s="318"/>
      <c r="NFK19" s="318"/>
      <c r="NFL19" s="318"/>
      <c r="NFM19" s="318"/>
      <c r="NFN19" s="318"/>
      <c r="NFO19" s="318"/>
      <c r="NFP19" s="318"/>
      <c r="NFQ19" s="318"/>
      <c r="NFR19" s="318"/>
      <c r="NFS19" s="318"/>
      <c r="NFT19" s="318"/>
      <c r="NFU19" s="318"/>
      <c r="NFV19" s="318"/>
      <c r="NFW19" s="318"/>
      <c r="NFX19" s="318"/>
      <c r="NFY19" s="318"/>
      <c r="NFZ19" s="318"/>
      <c r="NGA19" s="318"/>
      <c r="NGB19" s="318"/>
      <c r="NGC19" s="318"/>
      <c r="NGD19" s="318"/>
      <c r="NGE19" s="318"/>
      <c r="NGF19" s="318"/>
      <c r="NGG19" s="318"/>
      <c r="NGH19" s="318"/>
      <c r="NGI19" s="318"/>
      <c r="NGJ19" s="318"/>
      <c r="NGK19" s="318"/>
      <c r="NGL19" s="318"/>
      <c r="NGM19" s="318"/>
      <c r="NGN19" s="318"/>
      <c r="NGO19" s="318"/>
      <c r="NGP19" s="318"/>
      <c r="NGQ19" s="318"/>
      <c r="NGR19" s="318"/>
      <c r="NGS19" s="318"/>
      <c r="NGT19" s="318"/>
      <c r="NGU19" s="318"/>
      <c r="NGV19" s="318"/>
      <c r="NGW19" s="318"/>
      <c r="NGX19" s="318"/>
      <c r="NGY19" s="318"/>
      <c r="NGZ19" s="318"/>
      <c r="NHA19" s="318"/>
      <c r="NHB19" s="318"/>
      <c r="NHC19" s="318"/>
      <c r="NHD19" s="318"/>
      <c r="NHE19" s="318"/>
      <c r="NHF19" s="318"/>
      <c r="NHG19" s="318"/>
      <c r="NHH19" s="318"/>
      <c r="NHI19" s="318"/>
      <c r="NHJ19" s="318"/>
      <c r="NHK19" s="318"/>
      <c r="NHL19" s="318"/>
      <c r="NHM19" s="318"/>
      <c r="NHN19" s="318"/>
      <c r="NHO19" s="318"/>
      <c r="NHP19" s="318"/>
      <c r="NHQ19" s="318"/>
      <c r="NHR19" s="318"/>
      <c r="NHS19" s="318"/>
      <c r="NHT19" s="318"/>
      <c r="NHU19" s="318"/>
      <c r="NHV19" s="318"/>
      <c r="NHW19" s="318"/>
      <c r="NHX19" s="318"/>
      <c r="NHY19" s="318"/>
      <c r="NHZ19" s="318"/>
      <c r="NIA19" s="318"/>
      <c r="NIB19" s="318"/>
      <c r="NIC19" s="318"/>
      <c r="NID19" s="318"/>
      <c r="NIE19" s="318"/>
      <c r="NIF19" s="318"/>
      <c r="NIG19" s="318"/>
      <c r="NIH19" s="318"/>
      <c r="NII19" s="318"/>
      <c r="NIJ19" s="318"/>
      <c r="NIK19" s="318"/>
      <c r="NIL19" s="318"/>
      <c r="NIM19" s="318"/>
      <c r="NIN19" s="318"/>
      <c r="NIO19" s="318"/>
      <c r="NIP19" s="318"/>
      <c r="NIQ19" s="318"/>
      <c r="NIR19" s="318"/>
      <c r="NIS19" s="318"/>
      <c r="NIT19" s="318"/>
      <c r="NIU19" s="318"/>
      <c r="NIV19" s="318"/>
      <c r="NIW19" s="318"/>
      <c r="NIX19" s="318"/>
      <c r="NIY19" s="318"/>
      <c r="NIZ19" s="318"/>
      <c r="NJA19" s="318"/>
      <c r="NJB19" s="318"/>
      <c r="NJC19" s="318"/>
      <c r="NJD19" s="318"/>
      <c r="NJE19" s="318"/>
      <c r="NJF19" s="318"/>
      <c r="NJG19" s="318"/>
      <c r="NJH19" s="318"/>
      <c r="NJI19" s="318"/>
      <c r="NJJ19" s="318"/>
      <c r="NJK19" s="318"/>
      <c r="NJL19" s="318"/>
      <c r="NJM19" s="318"/>
      <c r="NJN19" s="318"/>
      <c r="NJO19" s="318"/>
      <c r="NJP19" s="318"/>
      <c r="NJQ19" s="318"/>
      <c r="NJR19" s="318"/>
      <c r="NJS19" s="318"/>
      <c r="NJT19" s="318"/>
      <c r="NJU19" s="318"/>
      <c r="NJV19" s="318"/>
      <c r="NJW19" s="318"/>
      <c r="NJX19" s="318"/>
      <c r="NJY19" s="318"/>
      <c r="NJZ19" s="318"/>
      <c r="NKA19" s="318"/>
      <c r="NKB19" s="318"/>
      <c r="NKC19" s="318"/>
      <c r="NKD19" s="318"/>
      <c r="NKE19" s="318"/>
      <c r="NKF19" s="318"/>
      <c r="NKG19" s="318"/>
      <c r="NKH19" s="318"/>
      <c r="NKI19" s="318"/>
      <c r="NKJ19" s="318"/>
      <c r="NKK19" s="318"/>
      <c r="NKL19" s="318"/>
      <c r="NKM19" s="318"/>
      <c r="NKN19" s="318"/>
      <c r="NKO19" s="318"/>
      <c r="NKP19" s="318"/>
      <c r="NKQ19" s="318"/>
      <c r="NKR19" s="318"/>
      <c r="NKS19" s="318"/>
      <c r="NKT19" s="318"/>
      <c r="NKU19" s="318"/>
      <c r="NKV19" s="318"/>
      <c r="NKW19" s="318"/>
      <c r="NKX19" s="318"/>
      <c r="NKY19" s="318"/>
      <c r="NKZ19" s="318"/>
      <c r="NLA19" s="318"/>
      <c r="NLB19" s="318"/>
      <c r="NLC19" s="318"/>
      <c r="NLD19" s="318"/>
      <c r="NLE19" s="318"/>
      <c r="NLF19" s="318"/>
      <c r="NLG19" s="318"/>
      <c r="NLH19" s="318"/>
      <c r="NLI19" s="318"/>
      <c r="NLJ19" s="318"/>
      <c r="NLK19" s="318"/>
      <c r="NLL19" s="318"/>
      <c r="NLM19" s="318"/>
      <c r="NLN19" s="318"/>
      <c r="NLO19" s="318"/>
      <c r="NLP19" s="318"/>
      <c r="NLQ19" s="318"/>
      <c r="NLR19" s="318"/>
      <c r="NLS19" s="318"/>
      <c r="NLT19" s="318"/>
      <c r="NLU19" s="318"/>
      <c r="NLV19" s="318"/>
      <c r="NLW19" s="318"/>
      <c r="NLX19" s="318"/>
      <c r="NLY19" s="318"/>
      <c r="NLZ19" s="318"/>
      <c r="NMA19" s="318"/>
      <c r="NMB19" s="318"/>
      <c r="NMC19" s="318"/>
      <c r="NMD19" s="318"/>
      <c r="NME19" s="318"/>
      <c r="NMF19" s="318"/>
      <c r="NMG19" s="318"/>
      <c r="NMH19" s="318"/>
      <c r="NMI19" s="318"/>
      <c r="NMJ19" s="318"/>
      <c r="NMK19" s="318"/>
      <c r="NML19" s="318"/>
      <c r="NMM19" s="318"/>
      <c r="NMN19" s="318"/>
      <c r="NMO19" s="318"/>
      <c r="NMP19" s="318"/>
      <c r="NMQ19" s="318"/>
      <c r="NMR19" s="318"/>
      <c r="NMS19" s="318"/>
      <c r="NMT19" s="318"/>
      <c r="NMU19" s="318"/>
      <c r="NMV19" s="318"/>
      <c r="NMW19" s="318"/>
      <c r="NMX19" s="318"/>
      <c r="NMY19" s="318"/>
      <c r="NMZ19" s="318"/>
      <c r="NNA19" s="318"/>
      <c r="NNB19" s="318"/>
      <c r="NNC19" s="318"/>
      <c r="NND19" s="318"/>
      <c r="NNE19" s="318"/>
      <c r="NNF19" s="318"/>
      <c r="NNG19" s="318"/>
      <c r="NNH19" s="318"/>
      <c r="NNI19" s="318"/>
      <c r="NNJ19" s="318"/>
      <c r="NNK19" s="318"/>
      <c r="NNL19" s="318"/>
      <c r="NNM19" s="318"/>
      <c r="NNN19" s="318"/>
      <c r="NNO19" s="318"/>
      <c r="NNP19" s="318"/>
      <c r="NNQ19" s="318"/>
      <c r="NNR19" s="318"/>
      <c r="NNS19" s="318"/>
      <c r="NNT19" s="318"/>
      <c r="NNU19" s="318"/>
      <c r="NNV19" s="318"/>
      <c r="NNW19" s="318"/>
      <c r="NNX19" s="318"/>
      <c r="NNY19" s="318"/>
      <c r="NNZ19" s="318"/>
      <c r="NOA19" s="318"/>
      <c r="NOB19" s="318"/>
      <c r="NOC19" s="318"/>
      <c r="NOD19" s="318"/>
      <c r="NOE19" s="318"/>
      <c r="NOF19" s="318"/>
      <c r="NOG19" s="318"/>
      <c r="NOH19" s="318"/>
      <c r="NOI19" s="318"/>
      <c r="NOJ19" s="318"/>
      <c r="NOK19" s="318"/>
      <c r="NOL19" s="318"/>
      <c r="NOM19" s="318"/>
      <c r="NON19" s="318"/>
      <c r="NOO19" s="318"/>
      <c r="NOP19" s="318"/>
      <c r="NOQ19" s="318"/>
      <c r="NOR19" s="318"/>
      <c r="NOS19" s="318"/>
      <c r="NOT19" s="318"/>
      <c r="NOU19" s="318"/>
      <c r="NOV19" s="318"/>
      <c r="NOW19" s="318"/>
      <c r="NOX19" s="318"/>
      <c r="NOY19" s="318"/>
      <c r="NOZ19" s="318"/>
      <c r="NPA19" s="318"/>
      <c r="NPB19" s="318"/>
      <c r="NPC19" s="318"/>
      <c r="NPD19" s="318"/>
      <c r="NPE19" s="318"/>
      <c r="NPF19" s="318"/>
      <c r="NPG19" s="318"/>
      <c r="NPH19" s="318"/>
      <c r="NPI19" s="318"/>
      <c r="NPJ19" s="318"/>
      <c r="NPK19" s="318"/>
      <c r="NPL19" s="318"/>
      <c r="NPM19" s="318"/>
      <c r="NPN19" s="318"/>
      <c r="NPO19" s="318"/>
      <c r="NPP19" s="318"/>
      <c r="NPQ19" s="318"/>
      <c r="NPR19" s="318"/>
      <c r="NPS19" s="318"/>
      <c r="NPT19" s="318"/>
      <c r="NPU19" s="318"/>
      <c r="NPV19" s="318"/>
      <c r="NPW19" s="318"/>
      <c r="NPX19" s="318"/>
      <c r="NPY19" s="318"/>
      <c r="NPZ19" s="318"/>
      <c r="NQA19" s="318"/>
      <c r="NQB19" s="318"/>
      <c r="NQC19" s="318"/>
      <c r="NQD19" s="318"/>
      <c r="NQE19" s="318"/>
      <c r="NQF19" s="318"/>
      <c r="NQG19" s="318"/>
      <c r="NQH19" s="318"/>
      <c r="NQI19" s="318"/>
      <c r="NQJ19" s="318"/>
      <c r="NQK19" s="318"/>
      <c r="NQL19" s="318"/>
      <c r="NQM19" s="318"/>
      <c r="NQN19" s="318"/>
      <c r="NQO19" s="318"/>
      <c r="NQP19" s="318"/>
      <c r="NQQ19" s="318"/>
      <c r="NQR19" s="318"/>
      <c r="NQS19" s="318"/>
      <c r="NQT19" s="318"/>
      <c r="NQU19" s="318"/>
      <c r="NQV19" s="318"/>
      <c r="NQW19" s="318"/>
      <c r="NQX19" s="318"/>
      <c r="NQY19" s="318"/>
      <c r="NQZ19" s="318"/>
      <c r="NRA19" s="318"/>
      <c r="NRB19" s="318"/>
      <c r="NRC19" s="318"/>
      <c r="NRD19" s="318"/>
      <c r="NRE19" s="318"/>
      <c r="NRF19" s="318"/>
      <c r="NRG19" s="318"/>
      <c r="NRH19" s="318"/>
      <c r="NRI19" s="318"/>
      <c r="NRJ19" s="318"/>
      <c r="NRK19" s="318"/>
      <c r="NRL19" s="318"/>
      <c r="NRM19" s="318"/>
      <c r="NRN19" s="318"/>
      <c r="NRO19" s="318"/>
      <c r="NRP19" s="318"/>
      <c r="NRQ19" s="318"/>
      <c r="NRR19" s="318"/>
      <c r="NRS19" s="318"/>
      <c r="NRT19" s="318"/>
      <c r="NRU19" s="318"/>
      <c r="NRV19" s="318"/>
      <c r="NRW19" s="318"/>
      <c r="NRX19" s="318"/>
      <c r="NRY19" s="318"/>
      <c r="NRZ19" s="318"/>
      <c r="NSA19" s="318"/>
      <c r="NSB19" s="318"/>
      <c r="NSC19" s="318"/>
      <c r="NSD19" s="318"/>
      <c r="NSE19" s="318"/>
      <c r="NSF19" s="318"/>
      <c r="NSG19" s="318"/>
      <c r="NSH19" s="318"/>
      <c r="NSI19" s="318"/>
      <c r="NSJ19" s="318"/>
      <c r="NSK19" s="318"/>
      <c r="NSL19" s="318"/>
      <c r="NSM19" s="318"/>
      <c r="NSN19" s="318"/>
      <c r="NSO19" s="318"/>
      <c r="NSP19" s="318"/>
      <c r="NSQ19" s="318"/>
      <c r="NSR19" s="318"/>
      <c r="NSS19" s="318"/>
      <c r="NST19" s="318"/>
      <c r="NSU19" s="318"/>
      <c r="NSV19" s="318"/>
      <c r="NSW19" s="318"/>
      <c r="NSX19" s="318"/>
      <c r="NSY19" s="318"/>
      <c r="NSZ19" s="318"/>
      <c r="NTA19" s="318"/>
      <c r="NTB19" s="318"/>
      <c r="NTC19" s="318"/>
      <c r="NTD19" s="318"/>
      <c r="NTE19" s="318"/>
      <c r="NTF19" s="318"/>
      <c r="NTG19" s="318"/>
      <c r="NTH19" s="318"/>
      <c r="NTI19" s="318"/>
      <c r="NTJ19" s="318"/>
      <c r="NTK19" s="318"/>
      <c r="NTL19" s="318"/>
      <c r="NTM19" s="318"/>
      <c r="NTN19" s="318"/>
      <c r="NTO19" s="318"/>
      <c r="NTP19" s="318"/>
      <c r="NTQ19" s="318"/>
      <c r="NTR19" s="318"/>
      <c r="NTS19" s="318"/>
      <c r="NTT19" s="318"/>
      <c r="NTU19" s="318"/>
      <c r="NTV19" s="318"/>
      <c r="NTW19" s="318"/>
      <c r="NTX19" s="318"/>
      <c r="NTY19" s="318"/>
      <c r="NTZ19" s="318"/>
      <c r="NUA19" s="318"/>
      <c r="NUB19" s="318"/>
      <c r="NUC19" s="318"/>
      <c r="NUD19" s="318"/>
      <c r="NUE19" s="318"/>
      <c r="NUF19" s="318"/>
      <c r="NUG19" s="318"/>
      <c r="NUH19" s="318"/>
      <c r="NUI19" s="318"/>
      <c r="NUJ19" s="318"/>
      <c r="NUK19" s="318"/>
      <c r="NUL19" s="318"/>
      <c r="NUM19" s="318"/>
      <c r="NUN19" s="318"/>
      <c r="NUO19" s="318"/>
      <c r="NUP19" s="318"/>
      <c r="NUQ19" s="318"/>
      <c r="NUR19" s="318"/>
      <c r="NUS19" s="318"/>
      <c r="NUT19" s="318"/>
      <c r="NUU19" s="318"/>
      <c r="NUV19" s="318"/>
      <c r="NUW19" s="318"/>
      <c r="NUX19" s="318"/>
      <c r="NUY19" s="318"/>
      <c r="NUZ19" s="318"/>
      <c r="NVA19" s="318"/>
      <c r="NVB19" s="318"/>
      <c r="NVC19" s="318"/>
      <c r="NVD19" s="318"/>
      <c r="NVE19" s="318"/>
      <c r="NVF19" s="318"/>
      <c r="NVG19" s="318"/>
      <c r="NVH19" s="318"/>
      <c r="NVI19" s="318"/>
      <c r="NVJ19" s="318"/>
      <c r="NVK19" s="318"/>
      <c r="NVL19" s="318"/>
      <c r="NVM19" s="318"/>
      <c r="NVN19" s="318"/>
      <c r="NVO19" s="318"/>
      <c r="NVP19" s="318"/>
      <c r="NVQ19" s="318"/>
      <c r="NVR19" s="318"/>
      <c r="NVS19" s="318"/>
      <c r="NVT19" s="318"/>
      <c r="NVU19" s="318"/>
      <c r="NVV19" s="318"/>
      <c r="NVW19" s="318"/>
      <c r="NVX19" s="318"/>
      <c r="NVY19" s="318"/>
      <c r="NVZ19" s="318"/>
      <c r="NWA19" s="318"/>
      <c r="NWB19" s="318"/>
      <c r="NWC19" s="318"/>
      <c r="NWD19" s="318"/>
      <c r="NWE19" s="318"/>
      <c r="NWF19" s="318"/>
      <c r="NWG19" s="318"/>
      <c r="NWH19" s="318"/>
      <c r="NWI19" s="318"/>
      <c r="NWJ19" s="318"/>
      <c r="NWK19" s="318"/>
      <c r="NWL19" s="318"/>
      <c r="NWM19" s="318"/>
      <c r="NWN19" s="318"/>
      <c r="NWO19" s="318"/>
      <c r="NWP19" s="318"/>
      <c r="NWQ19" s="318"/>
      <c r="NWR19" s="318"/>
      <c r="NWS19" s="318"/>
      <c r="NWT19" s="318"/>
      <c r="NWU19" s="318"/>
      <c r="NWV19" s="318"/>
      <c r="NWW19" s="318"/>
      <c r="NWX19" s="318"/>
      <c r="NWY19" s="318"/>
      <c r="NWZ19" s="318"/>
      <c r="NXA19" s="318"/>
      <c r="NXB19" s="318"/>
      <c r="NXC19" s="318"/>
      <c r="NXD19" s="318"/>
      <c r="NXE19" s="318"/>
      <c r="NXF19" s="318"/>
      <c r="NXG19" s="318"/>
      <c r="NXH19" s="318"/>
      <c r="NXI19" s="318"/>
      <c r="NXJ19" s="318"/>
      <c r="NXK19" s="318"/>
      <c r="NXL19" s="318"/>
      <c r="NXM19" s="318"/>
      <c r="NXN19" s="318"/>
      <c r="NXO19" s="318"/>
      <c r="NXP19" s="318"/>
      <c r="NXQ19" s="318"/>
      <c r="NXR19" s="318"/>
      <c r="NXS19" s="318"/>
      <c r="NXT19" s="318"/>
      <c r="NXU19" s="318"/>
      <c r="NXV19" s="318"/>
      <c r="NXW19" s="318"/>
      <c r="NXX19" s="318"/>
      <c r="NXY19" s="318"/>
      <c r="NXZ19" s="318"/>
      <c r="NYA19" s="318"/>
      <c r="NYB19" s="318"/>
      <c r="NYC19" s="318"/>
      <c r="NYD19" s="318"/>
      <c r="NYE19" s="318"/>
      <c r="NYF19" s="318"/>
      <c r="NYG19" s="318"/>
      <c r="NYH19" s="318"/>
      <c r="NYI19" s="318"/>
      <c r="NYJ19" s="318"/>
      <c r="NYK19" s="318"/>
      <c r="NYL19" s="318"/>
      <c r="NYM19" s="318"/>
      <c r="NYN19" s="318"/>
      <c r="NYO19" s="318"/>
      <c r="NYP19" s="318"/>
      <c r="NYQ19" s="318"/>
      <c r="NYR19" s="318"/>
      <c r="NYS19" s="318"/>
      <c r="NYT19" s="318"/>
      <c r="NYU19" s="318"/>
      <c r="NYV19" s="318"/>
      <c r="NYW19" s="318"/>
      <c r="NYX19" s="318"/>
      <c r="NYY19" s="318"/>
      <c r="NYZ19" s="318"/>
      <c r="NZA19" s="318"/>
      <c r="NZB19" s="318"/>
      <c r="NZC19" s="318"/>
      <c r="NZD19" s="318"/>
      <c r="NZE19" s="318"/>
      <c r="NZF19" s="318"/>
      <c r="NZG19" s="318"/>
      <c r="NZH19" s="318"/>
      <c r="NZI19" s="318"/>
      <c r="NZJ19" s="318"/>
      <c r="NZK19" s="318"/>
      <c r="NZL19" s="318"/>
      <c r="NZM19" s="318"/>
      <c r="NZN19" s="318"/>
      <c r="NZO19" s="318"/>
      <c r="NZP19" s="318"/>
      <c r="NZQ19" s="318"/>
      <c r="NZR19" s="318"/>
      <c r="NZS19" s="318"/>
      <c r="NZT19" s="318"/>
      <c r="NZU19" s="318"/>
      <c r="NZV19" s="318"/>
      <c r="NZW19" s="318"/>
      <c r="NZX19" s="318"/>
      <c r="NZY19" s="318"/>
      <c r="NZZ19" s="318"/>
      <c r="OAA19" s="318"/>
      <c r="OAB19" s="318"/>
      <c r="OAC19" s="318"/>
      <c r="OAD19" s="318"/>
      <c r="OAE19" s="318"/>
      <c r="OAF19" s="318"/>
      <c r="OAG19" s="318"/>
      <c r="OAH19" s="318"/>
      <c r="OAI19" s="318"/>
      <c r="OAJ19" s="318"/>
      <c r="OAK19" s="318"/>
      <c r="OAL19" s="318"/>
      <c r="OAM19" s="318"/>
      <c r="OAN19" s="318"/>
      <c r="OAO19" s="318"/>
      <c r="OAP19" s="318"/>
      <c r="OAQ19" s="318"/>
      <c r="OAR19" s="318"/>
      <c r="OAS19" s="318"/>
      <c r="OAT19" s="318"/>
      <c r="OAU19" s="318"/>
      <c r="OAV19" s="318"/>
      <c r="OAW19" s="318"/>
      <c r="OAX19" s="318"/>
      <c r="OAY19" s="318"/>
      <c r="OAZ19" s="318"/>
      <c r="OBA19" s="318"/>
      <c r="OBB19" s="318"/>
      <c r="OBC19" s="318"/>
      <c r="OBD19" s="318"/>
      <c r="OBE19" s="318"/>
      <c r="OBF19" s="318"/>
      <c r="OBG19" s="318"/>
      <c r="OBH19" s="318"/>
      <c r="OBI19" s="318"/>
      <c r="OBJ19" s="318"/>
      <c r="OBK19" s="318"/>
      <c r="OBL19" s="318"/>
      <c r="OBM19" s="318"/>
      <c r="OBN19" s="318"/>
      <c r="OBO19" s="318"/>
      <c r="OBP19" s="318"/>
      <c r="OBQ19" s="318"/>
      <c r="OBR19" s="318"/>
      <c r="OBS19" s="318"/>
      <c r="OBT19" s="318"/>
      <c r="OBU19" s="318"/>
      <c r="OBV19" s="318"/>
      <c r="OBW19" s="318"/>
      <c r="OBX19" s="318"/>
      <c r="OBY19" s="318"/>
      <c r="OBZ19" s="318"/>
      <c r="OCA19" s="318"/>
      <c r="OCB19" s="318"/>
      <c r="OCC19" s="318"/>
      <c r="OCD19" s="318"/>
      <c r="OCE19" s="318"/>
      <c r="OCF19" s="318"/>
      <c r="OCG19" s="318"/>
      <c r="OCH19" s="318"/>
      <c r="OCI19" s="318"/>
      <c r="OCJ19" s="318"/>
      <c r="OCK19" s="318"/>
      <c r="OCL19" s="318"/>
      <c r="OCM19" s="318"/>
      <c r="OCN19" s="318"/>
      <c r="OCO19" s="318"/>
      <c r="OCP19" s="318"/>
      <c r="OCQ19" s="318"/>
      <c r="OCR19" s="318"/>
      <c r="OCS19" s="318"/>
      <c r="OCT19" s="318"/>
      <c r="OCU19" s="318"/>
      <c r="OCV19" s="318"/>
      <c r="OCW19" s="318"/>
      <c r="OCX19" s="318"/>
      <c r="OCY19" s="318"/>
      <c r="OCZ19" s="318"/>
      <c r="ODA19" s="318"/>
      <c r="ODB19" s="318"/>
      <c r="ODC19" s="318"/>
      <c r="ODD19" s="318"/>
      <c r="ODE19" s="318"/>
      <c r="ODF19" s="318"/>
      <c r="ODG19" s="318"/>
      <c r="ODH19" s="318"/>
      <c r="ODI19" s="318"/>
      <c r="ODJ19" s="318"/>
      <c r="ODK19" s="318"/>
      <c r="ODL19" s="318"/>
      <c r="ODM19" s="318"/>
      <c r="ODN19" s="318"/>
      <c r="ODO19" s="318"/>
      <c r="ODP19" s="318"/>
      <c r="ODQ19" s="318"/>
      <c r="ODR19" s="318"/>
      <c r="ODS19" s="318"/>
      <c r="ODT19" s="318"/>
      <c r="ODU19" s="318"/>
      <c r="ODV19" s="318"/>
      <c r="ODW19" s="318"/>
      <c r="ODX19" s="318"/>
      <c r="ODY19" s="318"/>
      <c r="ODZ19" s="318"/>
      <c r="OEA19" s="318"/>
      <c r="OEB19" s="318"/>
      <c r="OEC19" s="318"/>
      <c r="OED19" s="318"/>
      <c r="OEE19" s="318"/>
      <c r="OEF19" s="318"/>
      <c r="OEG19" s="318"/>
      <c r="OEH19" s="318"/>
      <c r="OEI19" s="318"/>
      <c r="OEJ19" s="318"/>
      <c r="OEK19" s="318"/>
      <c r="OEL19" s="318"/>
      <c r="OEM19" s="318"/>
      <c r="OEN19" s="318"/>
      <c r="OEO19" s="318"/>
      <c r="OEP19" s="318"/>
      <c r="OEQ19" s="318"/>
      <c r="OER19" s="318"/>
      <c r="OES19" s="318"/>
      <c r="OET19" s="318"/>
      <c r="OEU19" s="318"/>
      <c r="OEV19" s="318"/>
      <c r="OEW19" s="318"/>
      <c r="OEX19" s="318"/>
      <c r="OEY19" s="318"/>
      <c r="OEZ19" s="318"/>
      <c r="OFA19" s="318"/>
      <c r="OFB19" s="318"/>
      <c r="OFC19" s="318"/>
      <c r="OFD19" s="318"/>
      <c r="OFE19" s="318"/>
      <c r="OFF19" s="318"/>
      <c r="OFG19" s="318"/>
      <c r="OFH19" s="318"/>
      <c r="OFI19" s="318"/>
      <c r="OFJ19" s="318"/>
      <c r="OFK19" s="318"/>
      <c r="OFL19" s="318"/>
      <c r="OFM19" s="318"/>
      <c r="OFN19" s="318"/>
      <c r="OFO19" s="318"/>
      <c r="OFP19" s="318"/>
      <c r="OFQ19" s="318"/>
      <c r="OFR19" s="318"/>
      <c r="OFS19" s="318"/>
      <c r="OFT19" s="318"/>
      <c r="OFU19" s="318"/>
      <c r="OFV19" s="318"/>
      <c r="OFW19" s="318"/>
      <c r="OFX19" s="318"/>
      <c r="OFY19" s="318"/>
      <c r="OFZ19" s="318"/>
      <c r="OGA19" s="318"/>
      <c r="OGB19" s="318"/>
      <c r="OGC19" s="318"/>
      <c r="OGD19" s="318"/>
      <c r="OGE19" s="318"/>
      <c r="OGF19" s="318"/>
      <c r="OGG19" s="318"/>
      <c r="OGH19" s="318"/>
      <c r="OGI19" s="318"/>
      <c r="OGJ19" s="318"/>
      <c r="OGK19" s="318"/>
      <c r="OGL19" s="318"/>
      <c r="OGM19" s="318"/>
      <c r="OGN19" s="318"/>
      <c r="OGO19" s="318"/>
      <c r="OGP19" s="318"/>
      <c r="OGQ19" s="318"/>
      <c r="OGR19" s="318"/>
      <c r="OGS19" s="318"/>
      <c r="OGT19" s="318"/>
      <c r="OGU19" s="318"/>
      <c r="OGV19" s="318"/>
      <c r="OGW19" s="318"/>
      <c r="OGX19" s="318"/>
      <c r="OGY19" s="318"/>
      <c r="OGZ19" s="318"/>
      <c r="OHA19" s="318"/>
      <c r="OHB19" s="318"/>
      <c r="OHC19" s="318"/>
      <c r="OHD19" s="318"/>
      <c r="OHE19" s="318"/>
      <c r="OHF19" s="318"/>
      <c r="OHG19" s="318"/>
      <c r="OHH19" s="318"/>
      <c r="OHI19" s="318"/>
      <c r="OHJ19" s="318"/>
      <c r="OHK19" s="318"/>
      <c r="OHL19" s="318"/>
      <c r="OHM19" s="318"/>
      <c r="OHN19" s="318"/>
      <c r="OHO19" s="318"/>
      <c r="OHP19" s="318"/>
      <c r="OHQ19" s="318"/>
      <c r="OHR19" s="318"/>
      <c r="OHS19" s="318"/>
      <c r="OHT19" s="318"/>
      <c r="OHU19" s="318"/>
      <c r="OHV19" s="318"/>
      <c r="OHW19" s="318"/>
      <c r="OHX19" s="318"/>
      <c r="OHY19" s="318"/>
      <c r="OHZ19" s="318"/>
      <c r="OIA19" s="318"/>
      <c r="OIB19" s="318"/>
      <c r="OIC19" s="318"/>
      <c r="OID19" s="318"/>
      <c r="OIE19" s="318"/>
      <c r="OIF19" s="318"/>
      <c r="OIG19" s="318"/>
      <c r="OIH19" s="318"/>
      <c r="OII19" s="318"/>
      <c r="OIJ19" s="318"/>
      <c r="OIK19" s="318"/>
      <c r="OIL19" s="318"/>
      <c r="OIM19" s="318"/>
      <c r="OIN19" s="318"/>
      <c r="OIO19" s="318"/>
      <c r="OIP19" s="318"/>
      <c r="OIQ19" s="318"/>
      <c r="OIR19" s="318"/>
      <c r="OIS19" s="318"/>
      <c r="OIT19" s="318"/>
      <c r="OIU19" s="318"/>
      <c r="OIV19" s="318"/>
      <c r="OIW19" s="318"/>
      <c r="OIX19" s="318"/>
      <c r="OIY19" s="318"/>
      <c r="OIZ19" s="318"/>
      <c r="OJA19" s="318"/>
      <c r="OJB19" s="318"/>
      <c r="OJC19" s="318"/>
      <c r="OJD19" s="318"/>
      <c r="OJE19" s="318"/>
      <c r="OJF19" s="318"/>
      <c r="OJG19" s="318"/>
      <c r="OJH19" s="318"/>
      <c r="OJI19" s="318"/>
      <c r="OJJ19" s="318"/>
      <c r="OJK19" s="318"/>
      <c r="OJL19" s="318"/>
      <c r="OJM19" s="318"/>
      <c r="OJN19" s="318"/>
      <c r="OJO19" s="318"/>
      <c r="OJP19" s="318"/>
      <c r="OJQ19" s="318"/>
      <c r="OJR19" s="318"/>
      <c r="OJS19" s="318"/>
      <c r="OJT19" s="318"/>
      <c r="OJU19" s="318"/>
      <c r="OJV19" s="318"/>
      <c r="OJW19" s="318"/>
      <c r="OJX19" s="318"/>
      <c r="OJY19" s="318"/>
      <c r="OJZ19" s="318"/>
      <c r="OKA19" s="318"/>
      <c r="OKB19" s="318"/>
      <c r="OKC19" s="318"/>
      <c r="OKD19" s="318"/>
      <c r="OKE19" s="318"/>
      <c r="OKF19" s="318"/>
      <c r="OKG19" s="318"/>
      <c r="OKH19" s="318"/>
      <c r="OKI19" s="318"/>
      <c r="OKJ19" s="318"/>
      <c r="OKK19" s="318"/>
      <c r="OKL19" s="318"/>
      <c r="OKM19" s="318"/>
      <c r="OKN19" s="318"/>
      <c r="OKO19" s="318"/>
      <c r="OKP19" s="318"/>
      <c r="OKQ19" s="318"/>
      <c r="OKR19" s="318"/>
      <c r="OKS19" s="318"/>
      <c r="OKT19" s="318"/>
      <c r="OKU19" s="318"/>
      <c r="OKV19" s="318"/>
      <c r="OKW19" s="318"/>
      <c r="OKX19" s="318"/>
      <c r="OKY19" s="318"/>
      <c r="OKZ19" s="318"/>
      <c r="OLA19" s="318"/>
      <c r="OLB19" s="318"/>
      <c r="OLC19" s="318"/>
      <c r="OLD19" s="318"/>
      <c r="OLE19" s="318"/>
      <c r="OLF19" s="318"/>
      <c r="OLG19" s="318"/>
      <c r="OLH19" s="318"/>
      <c r="OLI19" s="318"/>
      <c r="OLJ19" s="318"/>
      <c r="OLK19" s="318"/>
      <c r="OLL19" s="318"/>
      <c r="OLM19" s="318"/>
      <c r="OLN19" s="318"/>
      <c r="OLO19" s="318"/>
      <c r="OLP19" s="318"/>
      <c r="OLQ19" s="318"/>
      <c r="OLR19" s="318"/>
      <c r="OLS19" s="318"/>
      <c r="OLT19" s="318"/>
      <c r="OLU19" s="318"/>
      <c r="OLV19" s="318"/>
      <c r="OLW19" s="318"/>
      <c r="OLX19" s="318"/>
      <c r="OLY19" s="318"/>
      <c r="OLZ19" s="318"/>
      <c r="OMA19" s="318"/>
      <c r="OMB19" s="318"/>
      <c r="OMC19" s="318"/>
      <c r="OMD19" s="318"/>
      <c r="OME19" s="318"/>
      <c r="OMF19" s="318"/>
      <c r="OMG19" s="318"/>
      <c r="OMH19" s="318"/>
      <c r="OMI19" s="318"/>
      <c r="OMJ19" s="318"/>
      <c r="OMK19" s="318"/>
      <c r="OML19" s="318"/>
      <c r="OMM19" s="318"/>
      <c r="OMN19" s="318"/>
      <c r="OMO19" s="318"/>
      <c r="OMP19" s="318"/>
      <c r="OMQ19" s="318"/>
      <c r="OMR19" s="318"/>
      <c r="OMS19" s="318"/>
      <c r="OMT19" s="318"/>
      <c r="OMU19" s="318"/>
      <c r="OMV19" s="318"/>
      <c r="OMW19" s="318"/>
      <c r="OMX19" s="318"/>
      <c r="OMY19" s="318"/>
      <c r="OMZ19" s="318"/>
      <c r="ONA19" s="318"/>
      <c r="ONB19" s="318"/>
      <c r="ONC19" s="318"/>
      <c r="OND19" s="318"/>
      <c r="ONE19" s="318"/>
      <c r="ONF19" s="318"/>
      <c r="ONG19" s="318"/>
      <c r="ONH19" s="318"/>
      <c r="ONI19" s="318"/>
      <c r="ONJ19" s="318"/>
      <c r="ONK19" s="318"/>
      <c r="ONL19" s="318"/>
      <c r="ONM19" s="318"/>
      <c r="ONN19" s="318"/>
      <c r="ONO19" s="318"/>
      <c r="ONP19" s="318"/>
      <c r="ONQ19" s="318"/>
      <c r="ONR19" s="318"/>
      <c r="ONS19" s="318"/>
      <c r="ONT19" s="318"/>
      <c r="ONU19" s="318"/>
      <c r="ONV19" s="318"/>
      <c r="ONW19" s="318"/>
      <c r="ONX19" s="318"/>
      <c r="ONY19" s="318"/>
      <c r="ONZ19" s="318"/>
      <c r="OOA19" s="318"/>
      <c r="OOB19" s="318"/>
      <c r="OOC19" s="318"/>
      <c r="OOD19" s="318"/>
      <c r="OOE19" s="318"/>
      <c r="OOF19" s="318"/>
      <c r="OOG19" s="318"/>
      <c r="OOH19" s="318"/>
      <c r="OOI19" s="318"/>
      <c r="OOJ19" s="318"/>
      <c r="OOK19" s="318"/>
      <c r="OOL19" s="318"/>
      <c r="OOM19" s="318"/>
      <c r="OON19" s="318"/>
      <c r="OOO19" s="318"/>
      <c r="OOP19" s="318"/>
      <c r="OOQ19" s="318"/>
      <c r="OOR19" s="318"/>
      <c r="OOS19" s="318"/>
      <c r="OOT19" s="318"/>
      <c r="OOU19" s="318"/>
      <c r="OOV19" s="318"/>
      <c r="OOW19" s="318"/>
      <c r="OOX19" s="318"/>
      <c r="OOY19" s="318"/>
      <c r="OOZ19" s="318"/>
      <c r="OPA19" s="318"/>
      <c r="OPB19" s="318"/>
      <c r="OPC19" s="318"/>
      <c r="OPD19" s="318"/>
      <c r="OPE19" s="318"/>
      <c r="OPF19" s="318"/>
      <c r="OPG19" s="318"/>
      <c r="OPH19" s="318"/>
      <c r="OPI19" s="318"/>
      <c r="OPJ19" s="318"/>
      <c r="OPK19" s="318"/>
      <c r="OPL19" s="318"/>
      <c r="OPM19" s="318"/>
      <c r="OPN19" s="318"/>
      <c r="OPO19" s="318"/>
      <c r="OPP19" s="318"/>
      <c r="OPQ19" s="318"/>
      <c r="OPR19" s="318"/>
      <c r="OPS19" s="318"/>
      <c r="OPT19" s="318"/>
      <c r="OPU19" s="318"/>
      <c r="OPV19" s="318"/>
      <c r="OPW19" s="318"/>
      <c r="OPX19" s="318"/>
      <c r="OPY19" s="318"/>
      <c r="OPZ19" s="318"/>
      <c r="OQA19" s="318"/>
      <c r="OQB19" s="318"/>
      <c r="OQC19" s="318"/>
      <c r="OQD19" s="318"/>
      <c r="OQE19" s="318"/>
      <c r="OQF19" s="318"/>
      <c r="OQG19" s="318"/>
      <c r="OQH19" s="318"/>
      <c r="OQI19" s="318"/>
      <c r="OQJ19" s="318"/>
      <c r="OQK19" s="318"/>
      <c r="OQL19" s="318"/>
      <c r="OQM19" s="318"/>
      <c r="OQN19" s="318"/>
      <c r="OQO19" s="318"/>
      <c r="OQP19" s="318"/>
      <c r="OQQ19" s="318"/>
      <c r="OQR19" s="318"/>
      <c r="OQS19" s="318"/>
      <c r="OQT19" s="318"/>
      <c r="OQU19" s="318"/>
      <c r="OQV19" s="318"/>
      <c r="OQW19" s="318"/>
      <c r="OQX19" s="318"/>
      <c r="OQY19" s="318"/>
      <c r="OQZ19" s="318"/>
      <c r="ORA19" s="318"/>
      <c r="ORB19" s="318"/>
      <c r="ORC19" s="318"/>
      <c r="ORD19" s="318"/>
      <c r="ORE19" s="318"/>
      <c r="ORF19" s="318"/>
      <c r="ORG19" s="318"/>
      <c r="ORH19" s="318"/>
      <c r="ORI19" s="318"/>
      <c r="ORJ19" s="318"/>
      <c r="ORK19" s="318"/>
      <c r="ORL19" s="318"/>
      <c r="ORM19" s="318"/>
      <c r="ORN19" s="318"/>
      <c r="ORO19" s="318"/>
      <c r="ORP19" s="318"/>
      <c r="ORQ19" s="318"/>
      <c r="ORR19" s="318"/>
      <c r="ORS19" s="318"/>
      <c r="ORT19" s="318"/>
      <c r="ORU19" s="318"/>
      <c r="ORV19" s="318"/>
      <c r="ORW19" s="318"/>
      <c r="ORX19" s="318"/>
      <c r="ORY19" s="318"/>
      <c r="ORZ19" s="318"/>
      <c r="OSA19" s="318"/>
      <c r="OSB19" s="318"/>
      <c r="OSC19" s="318"/>
      <c r="OSD19" s="318"/>
      <c r="OSE19" s="318"/>
      <c r="OSF19" s="318"/>
      <c r="OSG19" s="318"/>
      <c r="OSH19" s="318"/>
      <c r="OSI19" s="318"/>
      <c r="OSJ19" s="318"/>
      <c r="OSK19" s="318"/>
      <c r="OSL19" s="318"/>
      <c r="OSM19" s="318"/>
      <c r="OSN19" s="318"/>
      <c r="OSO19" s="318"/>
      <c r="OSP19" s="318"/>
      <c r="OSQ19" s="318"/>
      <c r="OSR19" s="318"/>
      <c r="OSS19" s="318"/>
      <c r="OST19" s="318"/>
      <c r="OSU19" s="318"/>
      <c r="OSV19" s="318"/>
      <c r="OSW19" s="318"/>
      <c r="OSX19" s="318"/>
      <c r="OSY19" s="318"/>
      <c r="OSZ19" s="318"/>
      <c r="OTA19" s="318"/>
      <c r="OTB19" s="318"/>
      <c r="OTC19" s="318"/>
      <c r="OTD19" s="318"/>
      <c r="OTE19" s="318"/>
      <c r="OTF19" s="318"/>
      <c r="OTG19" s="318"/>
      <c r="OTH19" s="318"/>
      <c r="OTI19" s="318"/>
      <c r="OTJ19" s="318"/>
      <c r="OTK19" s="318"/>
      <c r="OTL19" s="318"/>
      <c r="OTM19" s="318"/>
      <c r="OTN19" s="318"/>
      <c r="OTO19" s="318"/>
      <c r="OTP19" s="318"/>
      <c r="OTQ19" s="318"/>
      <c r="OTR19" s="318"/>
      <c r="OTS19" s="318"/>
      <c r="OTT19" s="318"/>
      <c r="OTU19" s="318"/>
      <c r="OTV19" s="318"/>
      <c r="OTW19" s="318"/>
      <c r="OTX19" s="318"/>
      <c r="OTY19" s="318"/>
      <c r="OTZ19" s="318"/>
      <c r="OUA19" s="318"/>
      <c r="OUB19" s="318"/>
      <c r="OUC19" s="318"/>
      <c r="OUD19" s="318"/>
      <c r="OUE19" s="318"/>
      <c r="OUF19" s="318"/>
      <c r="OUG19" s="318"/>
      <c r="OUH19" s="318"/>
      <c r="OUI19" s="318"/>
      <c r="OUJ19" s="318"/>
      <c r="OUK19" s="318"/>
      <c r="OUL19" s="318"/>
      <c r="OUM19" s="318"/>
      <c r="OUN19" s="318"/>
      <c r="OUO19" s="318"/>
      <c r="OUP19" s="318"/>
      <c r="OUQ19" s="318"/>
      <c r="OUR19" s="318"/>
      <c r="OUS19" s="318"/>
      <c r="OUT19" s="318"/>
      <c r="OUU19" s="318"/>
      <c r="OUV19" s="318"/>
      <c r="OUW19" s="318"/>
      <c r="OUX19" s="318"/>
      <c r="OUY19" s="318"/>
      <c r="OUZ19" s="318"/>
      <c r="OVA19" s="318"/>
      <c r="OVB19" s="318"/>
      <c r="OVC19" s="318"/>
      <c r="OVD19" s="318"/>
      <c r="OVE19" s="318"/>
      <c r="OVF19" s="318"/>
      <c r="OVG19" s="318"/>
      <c r="OVH19" s="318"/>
      <c r="OVI19" s="318"/>
      <c r="OVJ19" s="318"/>
      <c r="OVK19" s="318"/>
      <c r="OVL19" s="318"/>
      <c r="OVM19" s="318"/>
      <c r="OVN19" s="318"/>
      <c r="OVO19" s="318"/>
      <c r="OVP19" s="318"/>
      <c r="OVQ19" s="318"/>
      <c r="OVR19" s="318"/>
      <c r="OVS19" s="318"/>
      <c r="OVT19" s="318"/>
      <c r="OVU19" s="318"/>
      <c r="OVV19" s="318"/>
      <c r="OVW19" s="318"/>
      <c r="OVX19" s="318"/>
      <c r="OVY19" s="318"/>
      <c r="OVZ19" s="318"/>
      <c r="OWA19" s="318"/>
      <c r="OWB19" s="318"/>
      <c r="OWC19" s="318"/>
      <c r="OWD19" s="318"/>
      <c r="OWE19" s="318"/>
      <c r="OWF19" s="318"/>
      <c r="OWG19" s="318"/>
      <c r="OWH19" s="318"/>
      <c r="OWI19" s="318"/>
      <c r="OWJ19" s="318"/>
      <c r="OWK19" s="318"/>
      <c r="OWL19" s="318"/>
      <c r="OWM19" s="318"/>
      <c r="OWN19" s="318"/>
      <c r="OWO19" s="318"/>
      <c r="OWP19" s="318"/>
      <c r="OWQ19" s="318"/>
      <c r="OWR19" s="318"/>
      <c r="OWS19" s="318"/>
      <c r="OWT19" s="318"/>
      <c r="OWU19" s="318"/>
      <c r="OWV19" s="318"/>
      <c r="OWW19" s="318"/>
      <c r="OWX19" s="318"/>
      <c r="OWY19" s="318"/>
      <c r="OWZ19" s="318"/>
      <c r="OXA19" s="318"/>
      <c r="OXB19" s="318"/>
      <c r="OXC19" s="318"/>
      <c r="OXD19" s="318"/>
      <c r="OXE19" s="318"/>
      <c r="OXF19" s="318"/>
      <c r="OXG19" s="318"/>
      <c r="OXH19" s="318"/>
      <c r="OXI19" s="318"/>
      <c r="OXJ19" s="318"/>
      <c r="OXK19" s="318"/>
      <c r="OXL19" s="318"/>
      <c r="OXM19" s="318"/>
      <c r="OXN19" s="318"/>
      <c r="OXO19" s="318"/>
      <c r="OXP19" s="318"/>
      <c r="OXQ19" s="318"/>
      <c r="OXR19" s="318"/>
      <c r="OXS19" s="318"/>
      <c r="OXT19" s="318"/>
      <c r="OXU19" s="318"/>
      <c r="OXV19" s="318"/>
      <c r="OXW19" s="318"/>
      <c r="OXX19" s="318"/>
      <c r="OXY19" s="318"/>
      <c r="OXZ19" s="318"/>
      <c r="OYA19" s="318"/>
      <c r="OYB19" s="318"/>
      <c r="OYC19" s="318"/>
      <c r="OYD19" s="318"/>
      <c r="OYE19" s="318"/>
      <c r="OYF19" s="318"/>
      <c r="OYG19" s="318"/>
      <c r="OYH19" s="318"/>
      <c r="OYI19" s="318"/>
      <c r="OYJ19" s="318"/>
      <c r="OYK19" s="318"/>
      <c r="OYL19" s="318"/>
      <c r="OYM19" s="318"/>
      <c r="OYN19" s="318"/>
      <c r="OYO19" s="318"/>
      <c r="OYP19" s="318"/>
      <c r="OYQ19" s="318"/>
      <c r="OYR19" s="318"/>
      <c r="OYS19" s="318"/>
      <c r="OYT19" s="318"/>
      <c r="OYU19" s="318"/>
      <c r="OYV19" s="318"/>
      <c r="OYW19" s="318"/>
      <c r="OYX19" s="318"/>
      <c r="OYY19" s="318"/>
      <c r="OYZ19" s="318"/>
      <c r="OZA19" s="318"/>
      <c r="OZB19" s="318"/>
      <c r="OZC19" s="318"/>
      <c r="OZD19" s="318"/>
      <c r="OZE19" s="318"/>
      <c r="OZF19" s="318"/>
      <c r="OZG19" s="318"/>
      <c r="OZH19" s="318"/>
      <c r="OZI19" s="318"/>
      <c r="OZJ19" s="318"/>
      <c r="OZK19" s="318"/>
      <c r="OZL19" s="318"/>
      <c r="OZM19" s="318"/>
      <c r="OZN19" s="318"/>
      <c r="OZO19" s="318"/>
      <c r="OZP19" s="318"/>
      <c r="OZQ19" s="318"/>
      <c r="OZR19" s="318"/>
      <c r="OZS19" s="318"/>
      <c r="OZT19" s="318"/>
      <c r="OZU19" s="318"/>
      <c r="OZV19" s="318"/>
      <c r="OZW19" s="318"/>
      <c r="OZX19" s="318"/>
      <c r="OZY19" s="318"/>
      <c r="OZZ19" s="318"/>
      <c r="PAA19" s="318"/>
      <c r="PAB19" s="318"/>
      <c r="PAC19" s="318"/>
      <c r="PAD19" s="318"/>
      <c r="PAE19" s="318"/>
      <c r="PAF19" s="318"/>
      <c r="PAG19" s="318"/>
      <c r="PAH19" s="318"/>
      <c r="PAI19" s="318"/>
      <c r="PAJ19" s="318"/>
      <c r="PAK19" s="318"/>
      <c r="PAL19" s="318"/>
      <c r="PAM19" s="318"/>
      <c r="PAN19" s="318"/>
      <c r="PAO19" s="318"/>
      <c r="PAP19" s="318"/>
      <c r="PAQ19" s="318"/>
      <c r="PAR19" s="318"/>
      <c r="PAS19" s="318"/>
      <c r="PAT19" s="318"/>
      <c r="PAU19" s="318"/>
      <c r="PAV19" s="318"/>
      <c r="PAW19" s="318"/>
      <c r="PAX19" s="318"/>
      <c r="PAY19" s="318"/>
      <c r="PAZ19" s="318"/>
      <c r="PBA19" s="318"/>
      <c r="PBB19" s="318"/>
      <c r="PBC19" s="318"/>
      <c r="PBD19" s="318"/>
      <c r="PBE19" s="318"/>
      <c r="PBF19" s="318"/>
      <c r="PBG19" s="318"/>
      <c r="PBH19" s="318"/>
      <c r="PBI19" s="318"/>
      <c r="PBJ19" s="318"/>
      <c r="PBK19" s="318"/>
      <c r="PBL19" s="318"/>
      <c r="PBM19" s="318"/>
      <c r="PBN19" s="318"/>
      <c r="PBO19" s="318"/>
      <c r="PBP19" s="318"/>
      <c r="PBQ19" s="318"/>
      <c r="PBR19" s="318"/>
      <c r="PBS19" s="318"/>
      <c r="PBT19" s="318"/>
      <c r="PBU19" s="318"/>
      <c r="PBV19" s="318"/>
      <c r="PBW19" s="318"/>
      <c r="PBX19" s="318"/>
      <c r="PBY19" s="318"/>
      <c r="PBZ19" s="318"/>
      <c r="PCA19" s="318"/>
      <c r="PCB19" s="318"/>
      <c r="PCC19" s="318"/>
      <c r="PCD19" s="318"/>
      <c r="PCE19" s="318"/>
      <c r="PCF19" s="318"/>
      <c r="PCG19" s="318"/>
      <c r="PCH19" s="318"/>
      <c r="PCI19" s="318"/>
      <c r="PCJ19" s="318"/>
      <c r="PCK19" s="318"/>
      <c r="PCL19" s="318"/>
      <c r="PCM19" s="318"/>
      <c r="PCN19" s="318"/>
      <c r="PCO19" s="318"/>
      <c r="PCP19" s="318"/>
      <c r="PCQ19" s="318"/>
      <c r="PCR19" s="318"/>
      <c r="PCS19" s="318"/>
      <c r="PCT19" s="318"/>
      <c r="PCU19" s="318"/>
      <c r="PCV19" s="318"/>
      <c r="PCW19" s="318"/>
      <c r="PCX19" s="318"/>
      <c r="PCY19" s="318"/>
      <c r="PCZ19" s="318"/>
      <c r="PDA19" s="318"/>
      <c r="PDB19" s="318"/>
      <c r="PDC19" s="318"/>
      <c r="PDD19" s="318"/>
      <c r="PDE19" s="318"/>
      <c r="PDF19" s="318"/>
      <c r="PDG19" s="318"/>
      <c r="PDH19" s="318"/>
      <c r="PDI19" s="318"/>
      <c r="PDJ19" s="318"/>
      <c r="PDK19" s="318"/>
      <c r="PDL19" s="318"/>
      <c r="PDM19" s="318"/>
      <c r="PDN19" s="318"/>
      <c r="PDO19" s="318"/>
      <c r="PDP19" s="318"/>
      <c r="PDQ19" s="318"/>
      <c r="PDR19" s="318"/>
      <c r="PDS19" s="318"/>
      <c r="PDT19" s="318"/>
      <c r="PDU19" s="318"/>
      <c r="PDV19" s="318"/>
      <c r="PDW19" s="318"/>
      <c r="PDX19" s="318"/>
      <c r="PDY19" s="318"/>
      <c r="PDZ19" s="318"/>
      <c r="PEA19" s="318"/>
      <c r="PEB19" s="318"/>
      <c r="PEC19" s="318"/>
      <c r="PED19" s="318"/>
      <c r="PEE19" s="318"/>
      <c r="PEF19" s="318"/>
      <c r="PEG19" s="318"/>
      <c r="PEH19" s="318"/>
      <c r="PEI19" s="318"/>
      <c r="PEJ19" s="318"/>
      <c r="PEK19" s="318"/>
      <c r="PEL19" s="318"/>
      <c r="PEM19" s="318"/>
      <c r="PEN19" s="318"/>
      <c r="PEO19" s="318"/>
      <c r="PEP19" s="318"/>
      <c r="PEQ19" s="318"/>
      <c r="PER19" s="318"/>
      <c r="PES19" s="318"/>
      <c r="PET19" s="318"/>
      <c r="PEU19" s="318"/>
      <c r="PEV19" s="318"/>
      <c r="PEW19" s="318"/>
      <c r="PEX19" s="318"/>
      <c r="PEY19" s="318"/>
      <c r="PEZ19" s="318"/>
      <c r="PFA19" s="318"/>
      <c r="PFB19" s="318"/>
      <c r="PFC19" s="318"/>
      <c r="PFD19" s="318"/>
      <c r="PFE19" s="318"/>
      <c r="PFF19" s="318"/>
      <c r="PFG19" s="318"/>
      <c r="PFH19" s="318"/>
      <c r="PFI19" s="318"/>
      <c r="PFJ19" s="318"/>
      <c r="PFK19" s="318"/>
      <c r="PFL19" s="318"/>
      <c r="PFM19" s="318"/>
      <c r="PFN19" s="318"/>
      <c r="PFO19" s="318"/>
      <c r="PFP19" s="318"/>
      <c r="PFQ19" s="318"/>
      <c r="PFR19" s="318"/>
      <c r="PFS19" s="318"/>
      <c r="PFT19" s="318"/>
      <c r="PFU19" s="318"/>
      <c r="PFV19" s="318"/>
      <c r="PFW19" s="318"/>
      <c r="PFX19" s="318"/>
      <c r="PFY19" s="318"/>
      <c r="PFZ19" s="318"/>
      <c r="PGA19" s="318"/>
      <c r="PGB19" s="318"/>
      <c r="PGC19" s="318"/>
      <c r="PGD19" s="318"/>
      <c r="PGE19" s="318"/>
      <c r="PGF19" s="318"/>
      <c r="PGG19" s="318"/>
      <c r="PGH19" s="318"/>
      <c r="PGI19" s="318"/>
      <c r="PGJ19" s="318"/>
      <c r="PGK19" s="318"/>
      <c r="PGL19" s="318"/>
      <c r="PGM19" s="318"/>
      <c r="PGN19" s="318"/>
      <c r="PGO19" s="318"/>
      <c r="PGP19" s="318"/>
      <c r="PGQ19" s="318"/>
      <c r="PGR19" s="318"/>
      <c r="PGS19" s="318"/>
      <c r="PGT19" s="318"/>
      <c r="PGU19" s="318"/>
      <c r="PGV19" s="318"/>
      <c r="PGW19" s="318"/>
      <c r="PGX19" s="318"/>
      <c r="PGY19" s="318"/>
      <c r="PGZ19" s="318"/>
      <c r="PHA19" s="318"/>
      <c r="PHB19" s="318"/>
      <c r="PHC19" s="318"/>
      <c r="PHD19" s="318"/>
      <c r="PHE19" s="318"/>
      <c r="PHF19" s="318"/>
      <c r="PHG19" s="318"/>
      <c r="PHH19" s="318"/>
      <c r="PHI19" s="318"/>
      <c r="PHJ19" s="318"/>
      <c r="PHK19" s="318"/>
      <c r="PHL19" s="318"/>
      <c r="PHM19" s="318"/>
      <c r="PHN19" s="318"/>
      <c r="PHO19" s="318"/>
      <c r="PHP19" s="318"/>
      <c r="PHQ19" s="318"/>
      <c r="PHR19" s="318"/>
      <c r="PHS19" s="318"/>
      <c r="PHT19" s="318"/>
      <c r="PHU19" s="318"/>
      <c r="PHV19" s="318"/>
      <c r="PHW19" s="318"/>
      <c r="PHX19" s="318"/>
      <c r="PHY19" s="318"/>
      <c r="PHZ19" s="318"/>
      <c r="PIA19" s="318"/>
      <c r="PIB19" s="318"/>
      <c r="PIC19" s="318"/>
      <c r="PID19" s="318"/>
      <c r="PIE19" s="318"/>
      <c r="PIF19" s="318"/>
      <c r="PIG19" s="318"/>
      <c r="PIH19" s="318"/>
      <c r="PII19" s="318"/>
      <c r="PIJ19" s="318"/>
      <c r="PIK19" s="318"/>
      <c r="PIL19" s="318"/>
      <c r="PIM19" s="318"/>
      <c r="PIN19" s="318"/>
      <c r="PIO19" s="318"/>
      <c r="PIP19" s="318"/>
      <c r="PIQ19" s="318"/>
      <c r="PIR19" s="318"/>
      <c r="PIS19" s="318"/>
      <c r="PIT19" s="318"/>
      <c r="PIU19" s="318"/>
      <c r="PIV19" s="318"/>
      <c r="PIW19" s="318"/>
      <c r="PIX19" s="318"/>
      <c r="PIY19" s="318"/>
      <c r="PIZ19" s="318"/>
      <c r="PJA19" s="318"/>
      <c r="PJB19" s="318"/>
      <c r="PJC19" s="318"/>
      <c r="PJD19" s="318"/>
      <c r="PJE19" s="318"/>
      <c r="PJF19" s="318"/>
      <c r="PJG19" s="318"/>
      <c r="PJH19" s="318"/>
      <c r="PJI19" s="318"/>
      <c r="PJJ19" s="318"/>
      <c r="PJK19" s="318"/>
      <c r="PJL19" s="318"/>
      <c r="PJM19" s="318"/>
      <c r="PJN19" s="318"/>
      <c r="PJO19" s="318"/>
      <c r="PJP19" s="318"/>
      <c r="PJQ19" s="318"/>
      <c r="PJR19" s="318"/>
      <c r="PJS19" s="318"/>
      <c r="PJT19" s="318"/>
      <c r="PJU19" s="318"/>
      <c r="PJV19" s="318"/>
      <c r="PJW19" s="318"/>
      <c r="PJX19" s="318"/>
      <c r="PJY19" s="318"/>
      <c r="PJZ19" s="318"/>
      <c r="PKA19" s="318"/>
      <c r="PKB19" s="318"/>
      <c r="PKC19" s="318"/>
      <c r="PKD19" s="318"/>
      <c r="PKE19" s="318"/>
      <c r="PKF19" s="318"/>
      <c r="PKG19" s="318"/>
      <c r="PKH19" s="318"/>
      <c r="PKI19" s="318"/>
      <c r="PKJ19" s="318"/>
      <c r="PKK19" s="318"/>
      <c r="PKL19" s="318"/>
      <c r="PKM19" s="318"/>
      <c r="PKN19" s="318"/>
      <c r="PKO19" s="318"/>
      <c r="PKP19" s="318"/>
      <c r="PKQ19" s="318"/>
      <c r="PKR19" s="318"/>
      <c r="PKS19" s="318"/>
      <c r="PKT19" s="318"/>
      <c r="PKU19" s="318"/>
      <c r="PKV19" s="318"/>
      <c r="PKW19" s="318"/>
      <c r="PKX19" s="318"/>
      <c r="PKY19" s="318"/>
      <c r="PKZ19" s="318"/>
      <c r="PLA19" s="318"/>
      <c r="PLB19" s="318"/>
      <c r="PLC19" s="318"/>
      <c r="PLD19" s="318"/>
      <c r="PLE19" s="318"/>
      <c r="PLF19" s="318"/>
      <c r="PLG19" s="318"/>
      <c r="PLH19" s="318"/>
      <c r="PLI19" s="318"/>
      <c r="PLJ19" s="318"/>
      <c r="PLK19" s="318"/>
      <c r="PLL19" s="318"/>
      <c r="PLM19" s="318"/>
      <c r="PLN19" s="318"/>
      <c r="PLO19" s="318"/>
      <c r="PLP19" s="318"/>
      <c r="PLQ19" s="318"/>
      <c r="PLR19" s="318"/>
      <c r="PLS19" s="318"/>
      <c r="PLT19" s="318"/>
      <c r="PLU19" s="318"/>
      <c r="PLV19" s="318"/>
      <c r="PLW19" s="318"/>
      <c r="PLX19" s="318"/>
      <c r="PLY19" s="318"/>
      <c r="PLZ19" s="318"/>
      <c r="PMA19" s="318"/>
      <c r="PMB19" s="318"/>
      <c r="PMC19" s="318"/>
      <c r="PMD19" s="318"/>
      <c r="PME19" s="318"/>
      <c r="PMF19" s="318"/>
      <c r="PMG19" s="318"/>
      <c r="PMH19" s="318"/>
      <c r="PMI19" s="318"/>
      <c r="PMJ19" s="318"/>
      <c r="PMK19" s="318"/>
      <c r="PML19" s="318"/>
      <c r="PMM19" s="318"/>
      <c r="PMN19" s="318"/>
      <c r="PMO19" s="318"/>
      <c r="PMP19" s="318"/>
      <c r="PMQ19" s="318"/>
      <c r="PMR19" s="318"/>
      <c r="PMS19" s="318"/>
      <c r="PMT19" s="318"/>
      <c r="PMU19" s="318"/>
      <c r="PMV19" s="318"/>
      <c r="PMW19" s="318"/>
      <c r="PMX19" s="318"/>
      <c r="PMY19" s="318"/>
      <c r="PMZ19" s="318"/>
      <c r="PNA19" s="318"/>
      <c r="PNB19" s="318"/>
      <c r="PNC19" s="318"/>
      <c r="PND19" s="318"/>
      <c r="PNE19" s="318"/>
      <c r="PNF19" s="318"/>
      <c r="PNG19" s="318"/>
      <c r="PNH19" s="318"/>
      <c r="PNI19" s="318"/>
      <c r="PNJ19" s="318"/>
      <c r="PNK19" s="318"/>
      <c r="PNL19" s="318"/>
      <c r="PNM19" s="318"/>
      <c r="PNN19" s="318"/>
      <c r="PNO19" s="318"/>
      <c r="PNP19" s="318"/>
      <c r="PNQ19" s="318"/>
      <c r="PNR19" s="318"/>
      <c r="PNS19" s="318"/>
      <c r="PNT19" s="318"/>
      <c r="PNU19" s="318"/>
      <c r="PNV19" s="318"/>
      <c r="PNW19" s="318"/>
      <c r="PNX19" s="318"/>
      <c r="PNY19" s="318"/>
      <c r="PNZ19" s="318"/>
      <c r="POA19" s="318"/>
      <c r="POB19" s="318"/>
      <c r="POC19" s="318"/>
      <c r="POD19" s="318"/>
      <c r="POE19" s="318"/>
      <c r="POF19" s="318"/>
      <c r="POG19" s="318"/>
      <c r="POH19" s="318"/>
      <c r="POI19" s="318"/>
      <c r="POJ19" s="318"/>
      <c r="POK19" s="318"/>
      <c r="POL19" s="318"/>
      <c r="POM19" s="318"/>
      <c r="PON19" s="318"/>
      <c r="POO19" s="318"/>
      <c r="POP19" s="318"/>
      <c r="POQ19" s="318"/>
      <c r="POR19" s="318"/>
      <c r="POS19" s="318"/>
      <c r="POT19" s="318"/>
      <c r="POU19" s="318"/>
      <c r="POV19" s="318"/>
      <c r="POW19" s="318"/>
      <c r="POX19" s="318"/>
      <c r="POY19" s="318"/>
      <c r="POZ19" s="318"/>
      <c r="PPA19" s="318"/>
      <c r="PPB19" s="318"/>
      <c r="PPC19" s="318"/>
      <c r="PPD19" s="318"/>
      <c r="PPE19" s="318"/>
      <c r="PPF19" s="318"/>
      <c r="PPG19" s="318"/>
      <c r="PPH19" s="318"/>
      <c r="PPI19" s="318"/>
      <c r="PPJ19" s="318"/>
      <c r="PPK19" s="318"/>
      <c r="PPL19" s="318"/>
      <c r="PPM19" s="318"/>
      <c r="PPN19" s="318"/>
      <c r="PPO19" s="318"/>
      <c r="PPP19" s="318"/>
      <c r="PPQ19" s="318"/>
      <c r="PPR19" s="318"/>
      <c r="PPS19" s="318"/>
      <c r="PPT19" s="318"/>
      <c r="PPU19" s="318"/>
      <c r="PPV19" s="318"/>
      <c r="PPW19" s="318"/>
      <c r="PPX19" s="318"/>
      <c r="PPY19" s="318"/>
      <c r="PPZ19" s="318"/>
      <c r="PQA19" s="318"/>
      <c r="PQB19" s="318"/>
      <c r="PQC19" s="318"/>
      <c r="PQD19" s="318"/>
      <c r="PQE19" s="318"/>
      <c r="PQF19" s="318"/>
      <c r="PQG19" s="318"/>
      <c r="PQH19" s="318"/>
      <c r="PQI19" s="318"/>
      <c r="PQJ19" s="318"/>
      <c r="PQK19" s="318"/>
      <c r="PQL19" s="318"/>
      <c r="PQM19" s="318"/>
      <c r="PQN19" s="318"/>
      <c r="PQO19" s="318"/>
      <c r="PQP19" s="318"/>
      <c r="PQQ19" s="318"/>
      <c r="PQR19" s="318"/>
      <c r="PQS19" s="318"/>
      <c r="PQT19" s="318"/>
      <c r="PQU19" s="318"/>
      <c r="PQV19" s="318"/>
      <c r="PQW19" s="318"/>
      <c r="PQX19" s="318"/>
      <c r="PQY19" s="318"/>
      <c r="PQZ19" s="318"/>
      <c r="PRA19" s="318"/>
      <c r="PRB19" s="318"/>
      <c r="PRC19" s="318"/>
      <c r="PRD19" s="318"/>
      <c r="PRE19" s="318"/>
      <c r="PRF19" s="318"/>
      <c r="PRG19" s="318"/>
      <c r="PRH19" s="318"/>
      <c r="PRI19" s="318"/>
      <c r="PRJ19" s="318"/>
      <c r="PRK19" s="318"/>
      <c r="PRL19" s="318"/>
      <c r="PRM19" s="318"/>
      <c r="PRN19" s="318"/>
      <c r="PRO19" s="318"/>
      <c r="PRP19" s="318"/>
      <c r="PRQ19" s="318"/>
      <c r="PRR19" s="318"/>
      <c r="PRS19" s="318"/>
      <c r="PRT19" s="318"/>
      <c r="PRU19" s="318"/>
      <c r="PRV19" s="318"/>
      <c r="PRW19" s="318"/>
      <c r="PRX19" s="318"/>
      <c r="PRY19" s="318"/>
      <c r="PRZ19" s="318"/>
      <c r="PSA19" s="318"/>
      <c r="PSB19" s="318"/>
      <c r="PSC19" s="318"/>
      <c r="PSD19" s="318"/>
      <c r="PSE19" s="318"/>
      <c r="PSF19" s="318"/>
      <c r="PSG19" s="318"/>
      <c r="PSH19" s="318"/>
      <c r="PSI19" s="318"/>
      <c r="PSJ19" s="318"/>
      <c r="PSK19" s="318"/>
      <c r="PSL19" s="318"/>
      <c r="PSM19" s="318"/>
      <c r="PSN19" s="318"/>
      <c r="PSO19" s="318"/>
      <c r="PSP19" s="318"/>
      <c r="PSQ19" s="318"/>
      <c r="PSR19" s="318"/>
      <c r="PSS19" s="318"/>
      <c r="PST19" s="318"/>
      <c r="PSU19" s="318"/>
      <c r="PSV19" s="318"/>
      <c r="PSW19" s="318"/>
      <c r="PSX19" s="318"/>
      <c r="PSY19" s="318"/>
      <c r="PSZ19" s="318"/>
      <c r="PTA19" s="318"/>
      <c r="PTB19" s="318"/>
      <c r="PTC19" s="318"/>
      <c r="PTD19" s="318"/>
      <c r="PTE19" s="318"/>
      <c r="PTF19" s="318"/>
      <c r="PTG19" s="318"/>
      <c r="PTH19" s="318"/>
      <c r="PTI19" s="318"/>
      <c r="PTJ19" s="318"/>
      <c r="PTK19" s="318"/>
      <c r="PTL19" s="318"/>
      <c r="PTM19" s="318"/>
      <c r="PTN19" s="318"/>
      <c r="PTO19" s="318"/>
      <c r="PTP19" s="318"/>
      <c r="PTQ19" s="318"/>
      <c r="PTR19" s="318"/>
      <c r="PTS19" s="318"/>
      <c r="PTT19" s="318"/>
      <c r="PTU19" s="318"/>
      <c r="PTV19" s="318"/>
      <c r="PTW19" s="318"/>
      <c r="PTX19" s="318"/>
      <c r="PTY19" s="318"/>
      <c r="PTZ19" s="318"/>
      <c r="PUA19" s="318"/>
      <c r="PUB19" s="318"/>
      <c r="PUC19" s="318"/>
      <c r="PUD19" s="318"/>
      <c r="PUE19" s="318"/>
      <c r="PUF19" s="318"/>
      <c r="PUG19" s="318"/>
      <c r="PUH19" s="318"/>
      <c r="PUI19" s="318"/>
      <c r="PUJ19" s="318"/>
      <c r="PUK19" s="318"/>
      <c r="PUL19" s="318"/>
      <c r="PUM19" s="318"/>
      <c r="PUN19" s="318"/>
      <c r="PUO19" s="318"/>
      <c r="PUP19" s="318"/>
      <c r="PUQ19" s="318"/>
      <c r="PUR19" s="318"/>
      <c r="PUS19" s="318"/>
      <c r="PUT19" s="318"/>
      <c r="PUU19" s="318"/>
      <c r="PUV19" s="318"/>
      <c r="PUW19" s="318"/>
      <c r="PUX19" s="318"/>
      <c r="PUY19" s="318"/>
      <c r="PUZ19" s="318"/>
      <c r="PVA19" s="318"/>
      <c r="PVB19" s="318"/>
      <c r="PVC19" s="318"/>
      <c r="PVD19" s="318"/>
      <c r="PVE19" s="318"/>
      <c r="PVF19" s="318"/>
      <c r="PVG19" s="318"/>
      <c r="PVH19" s="318"/>
      <c r="PVI19" s="318"/>
      <c r="PVJ19" s="318"/>
      <c r="PVK19" s="318"/>
      <c r="PVL19" s="318"/>
      <c r="PVM19" s="318"/>
      <c r="PVN19" s="318"/>
      <c r="PVO19" s="318"/>
      <c r="PVP19" s="318"/>
      <c r="PVQ19" s="318"/>
      <c r="PVR19" s="318"/>
      <c r="PVS19" s="318"/>
      <c r="PVT19" s="318"/>
      <c r="PVU19" s="318"/>
      <c r="PVV19" s="318"/>
      <c r="PVW19" s="318"/>
      <c r="PVX19" s="318"/>
      <c r="PVY19" s="318"/>
      <c r="PVZ19" s="318"/>
      <c r="PWA19" s="318"/>
      <c r="PWB19" s="318"/>
      <c r="PWC19" s="318"/>
      <c r="PWD19" s="318"/>
      <c r="PWE19" s="318"/>
      <c r="PWF19" s="318"/>
      <c r="PWG19" s="318"/>
      <c r="PWH19" s="318"/>
      <c r="PWI19" s="318"/>
      <c r="PWJ19" s="318"/>
      <c r="PWK19" s="318"/>
      <c r="PWL19" s="318"/>
      <c r="PWM19" s="318"/>
      <c r="PWN19" s="318"/>
      <c r="PWO19" s="318"/>
      <c r="PWP19" s="318"/>
      <c r="PWQ19" s="318"/>
      <c r="PWR19" s="318"/>
      <c r="PWS19" s="318"/>
      <c r="PWT19" s="318"/>
      <c r="PWU19" s="318"/>
      <c r="PWV19" s="318"/>
      <c r="PWW19" s="318"/>
      <c r="PWX19" s="318"/>
      <c r="PWY19" s="318"/>
      <c r="PWZ19" s="318"/>
      <c r="PXA19" s="318"/>
      <c r="PXB19" s="318"/>
      <c r="PXC19" s="318"/>
      <c r="PXD19" s="318"/>
      <c r="PXE19" s="318"/>
      <c r="PXF19" s="318"/>
      <c r="PXG19" s="318"/>
      <c r="PXH19" s="318"/>
      <c r="PXI19" s="318"/>
      <c r="PXJ19" s="318"/>
      <c r="PXK19" s="318"/>
      <c r="PXL19" s="318"/>
      <c r="PXM19" s="318"/>
      <c r="PXN19" s="318"/>
      <c r="PXO19" s="318"/>
      <c r="PXP19" s="318"/>
      <c r="PXQ19" s="318"/>
      <c r="PXR19" s="318"/>
      <c r="PXS19" s="318"/>
      <c r="PXT19" s="318"/>
      <c r="PXU19" s="318"/>
      <c r="PXV19" s="318"/>
      <c r="PXW19" s="318"/>
      <c r="PXX19" s="318"/>
      <c r="PXY19" s="318"/>
      <c r="PXZ19" s="318"/>
      <c r="PYA19" s="318"/>
      <c r="PYB19" s="318"/>
      <c r="PYC19" s="318"/>
      <c r="PYD19" s="318"/>
      <c r="PYE19" s="318"/>
      <c r="PYF19" s="318"/>
      <c r="PYG19" s="318"/>
      <c r="PYH19" s="318"/>
      <c r="PYI19" s="318"/>
      <c r="PYJ19" s="318"/>
      <c r="PYK19" s="318"/>
      <c r="PYL19" s="318"/>
      <c r="PYM19" s="318"/>
      <c r="PYN19" s="318"/>
      <c r="PYO19" s="318"/>
      <c r="PYP19" s="318"/>
      <c r="PYQ19" s="318"/>
      <c r="PYR19" s="318"/>
      <c r="PYS19" s="318"/>
      <c r="PYT19" s="318"/>
      <c r="PYU19" s="318"/>
      <c r="PYV19" s="318"/>
      <c r="PYW19" s="318"/>
      <c r="PYX19" s="318"/>
      <c r="PYY19" s="318"/>
      <c r="PYZ19" s="318"/>
      <c r="PZA19" s="318"/>
      <c r="PZB19" s="318"/>
      <c r="PZC19" s="318"/>
      <c r="PZD19" s="318"/>
      <c r="PZE19" s="318"/>
      <c r="PZF19" s="318"/>
      <c r="PZG19" s="318"/>
      <c r="PZH19" s="318"/>
      <c r="PZI19" s="318"/>
      <c r="PZJ19" s="318"/>
      <c r="PZK19" s="318"/>
      <c r="PZL19" s="318"/>
      <c r="PZM19" s="318"/>
      <c r="PZN19" s="318"/>
      <c r="PZO19" s="318"/>
      <c r="PZP19" s="318"/>
      <c r="PZQ19" s="318"/>
      <c r="PZR19" s="318"/>
      <c r="PZS19" s="318"/>
      <c r="PZT19" s="318"/>
      <c r="PZU19" s="318"/>
      <c r="PZV19" s="318"/>
      <c r="PZW19" s="318"/>
      <c r="PZX19" s="318"/>
      <c r="PZY19" s="318"/>
      <c r="PZZ19" s="318"/>
      <c r="QAA19" s="318"/>
      <c r="QAB19" s="318"/>
      <c r="QAC19" s="318"/>
      <c r="QAD19" s="318"/>
      <c r="QAE19" s="318"/>
      <c r="QAF19" s="318"/>
      <c r="QAG19" s="318"/>
      <c r="QAH19" s="318"/>
      <c r="QAI19" s="318"/>
      <c r="QAJ19" s="318"/>
      <c r="QAK19" s="318"/>
      <c r="QAL19" s="318"/>
      <c r="QAM19" s="318"/>
      <c r="QAN19" s="318"/>
      <c r="QAO19" s="318"/>
      <c r="QAP19" s="318"/>
      <c r="QAQ19" s="318"/>
      <c r="QAR19" s="318"/>
      <c r="QAS19" s="318"/>
      <c r="QAT19" s="318"/>
      <c r="QAU19" s="318"/>
      <c r="QAV19" s="318"/>
      <c r="QAW19" s="318"/>
      <c r="QAX19" s="318"/>
      <c r="QAY19" s="318"/>
      <c r="QAZ19" s="318"/>
      <c r="QBA19" s="318"/>
      <c r="QBB19" s="318"/>
      <c r="QBC19" s="318"/>
      <c r="QBD19" s="318"/>
      <c r="QBE19" s="318"/>
      <c r="QBF19" s="318"/>
      <c r="QBG19" s="318"/>
      <c r="QBH19" s="318"/>
      <c r="QBI19" s="318"/>
      <c r="QBJ19" s="318"/>
      <c r="QBK19" s="318"/>
      <c r="QBL19" s="318"/>
      <c r="QBM19" s="318"/>
      <c r="QBN19" s="318"/>
      <c r="QBO19" s="318"/>
      <c r="QBP19" s="318"/>
      <c r="QBQ19" s="318"/>
      <c r="QBR19" s="318"/>
      <c r="QBS19" s="318"/>
      <c r="QBT19" s="318"/>
      <c r="QBU19" s="318"/>
      <c r="QBV19" s="318"/>
      <c r="QBW19" s="318"/>
      <c r="QBX19" s="318"/>
      <c r="QBY19" s="318"/>
      <c r="QBZ19" s="318"/>
      <c r="QCA19" s="318"/>
      <c r="QCB19" s="318"/>
      <c r="QCC19" s="318"/>
      <c r="QCD19" s="318"/>
      <c r="QCE19" s="318"/>
      <c r="QCF19" s="318"/>
      <c r="QCG19" s="318"/>
      <c r="QCH19" s="318"/>
      <c r="QCI19" s="318"/>
      <c r="QCJ19" s="318"/>
      <c r="QCK19" s="318"/>
      <c r="QCL19" s="318"/>
      <c r="QCM19" s="318"/>
      <c r="QCN19" s="318"/>
      <c r="QCO19" s="318"/>
      <c r="QCP19" s="318"/>
      <c r="QCQ19" s="318"/>
      <c r="QCR19" s="318"/>
      <c r="QCS19" s="318"/>
      <c r="QCT19" s="318"/>
      <c r="QCU19" s="318"/>
      <c r="QCV19" s="318"/>
      <c r="QCW19" s="318"/>
      <c r="QCX19" s="318"/>
      <c r="QCY19" s="318"/>
      <c r="QCZ19" s="318"/>
      <c r="QDA19" s="318"/>
      <c r="QDB19" s="318"/>
      <c r="QDC19" s="318"/>
      <c r="QDD19" s="318"/>
      <c r="QDE19" s="318"/>
      <c r="QDF19" s="318"/>
      <c r="QDG19" s="318"/>
      <c r="QDH19" s="318"/>
      <c r="QDI19" s="318"/>
      <c r="QDJ19" s="318"/>
      <c r="QDK19" s="318"/>
      <c r="QDL19" s="318"/>
      <c r="QDM19" s="318"/>
      <c r="QDN19" s="318"/>
      <c r="QDO19" s="318"/>
      <c r="QDP19" s="318"/>
      <c r="QDQ19" s="318"/>
      <c r="QDR19" s="318"/>
      <c r="QDS19" s="318"/>
      <c r="QDT19" s="318"/>
      <c r="QDU19" s="318"/>
      <c r="QDV19" s="318"/>
      <c r="QDW19" s="318"/>
      <c r="QDX19" s="318"/>
      <c r="QDY19" s="318"/>
      <c r="QDZ19" s="318"/>
      <c r="QEA19" s="318"/>
      <c r="QEB19" s="318"/>
      <c r="QEC19" s="318"/>
      <c r="QED19" s="318"/>
      <c r="QEE19" s="318"/>
      <c r="QEF19" s="318"/>
      <c r="QEG19" s="318"/>
      <c r="QEH19" s="318"/>
      <c r="QEI19" s="318"/>
      <c r="QEJ19" s="318"/>
      <c r="QEK19" s="318"/>
      <c r="QEL19" s="318"/>
      <c r="QEM19" s="318"/>
      <c r="QEN19" s="318"/>
      <c r="QEO19" s="318"/>
      <c r="QEP19" s="318"/>
      <c r="QEQ19" s="318"/>
      <c r="QER19" s="318"/>
      <c r="QES19" s="318"/>
      <c r="QET19" s="318"/>
      <c r="QEU19" s="318"/>
      <c r="QEV19" s="318"/>
      <c r="QEW19" s="318"/>
      <c r="QEX19" s="318"/>
      <c r="QEY19" s="318"/>
      <c r="QEZ19" s="318"/>
      <c r="QFA19" s="318"/>
      <c r="QFB19" s="318"/>
      <c r="QFC19" s="318"/>
      <c r="QFD19" s="318"/>
      <c r="QFE19" s="318"/>
      <c r="QFF19" s="318"/>
      <c r="QFG19" s="318"/>
      <c r="QFH19" s="318"/>
      <c r="QFI19" s="318"/>
      <c r="QFJ19" s="318"/>
      <c r="QFK19" s="318"/>
      <c r="QFL19" s="318"/>
      <c r="QFM19" s="318"/>
      <c r="QFN19" s="318"/>
      <c r="QFO19" s="318"/>
      <c r="QFP19" s="318"/>
      <c r="QFQ19" s="318"/>
      <c r="QFR19" s="318"/>
      <c r="QFS19" s="318"/>
      <c r="QFT19" s="318"/>
      <c r="QFU19" s="318"/>
      <c r="QFV19" s="318"/>
      <c r="QFW19" s="318"/>
      <c r="QFX19" s="318"/>
      <c r="QFY19" s="318"/>
      <c r="QFZ19" s="318"/>
      <c r="QGA19" s="318"/>
      <c r="QGB19" s="318"/>
      <c r="QGC19" s="318"/>
      <c r="QGD19" s="318"/>
      <c r="QGE19" s="318"/>
      <c r="QGF19" s="318"/>
      <c r="QGG19" s="318"/>
      <c r="QGH19" s="318"/>
      <c r="QGI19" s="318"/>
      <c r="QGJ19" s="318"/>
      <c r="QGK19" s="318"/>
      <c r="QGL19" s="318"/>
      <c r="QGM19" s="318"/>
      <c r="QGN19" s="318"/>
      <c r="QGO19" s="318"/>
      <c r="QGP19" s="318"/>
      <c r="QGQ19" s="318"/>
      <c r="QGR19" s="318"/>
      <c r="QGS19" s="318"/>
      <c r="QGT19" s="318"/>
      <c r="QGU19" s="318"/>
      <c r="QGV19" s="318"/>
      <c r="QGW19" s="318"/>
      <c r="QGX19" s="318"/>
      <c r="QGY19" s="318"/>
      <c r="QGZ19" s="318"/>
      <c r="QHA19" s="318"/>
      <c r="QHB19" s="318"/>
      <c r="QHC19" s="318"/>
      <c r="QHD19" s="318"/>
      <c r="QHE19" s="318"/>
      <c r="QHF19" s="318"/>
      <c r="QHG19" s="318"/>
      <c r="QHH19" s="318"/>
      <c r="QHI19" s="318"/>
      <c r="QHJ19" s="318"/>
      <c r="QHK19" s="318"/>
      <c r="QHL19" s="318"/>
      <c r="QHM19" s="318"/>
      <c r="QHN19" s="318"/>
      <c r="QHO19" s="318"/>
      <c r="QHP19" s="318"/>
      <c r="QHQ19" s="318"/>
      <c r="QHR19" s="318"/>
      <c r="QHS19" s="318"/>
      <c r="QHT19" s="318"/>
      <c r="QHU19" s="318"/>
      <c r="QHV19" s="318"/>
      <c r="QHW19" s="318"/>
      <c r="QHX19" s="318"/>
      <c r="QHY19" s="318"/>
      <c r="QHZ19" s="318"/>
      <c r="QIA19" s="318"/>
      <c r="QIB19" s="318"/>
      <c r="QIC19" s="318"/>
      <c r="QID19" s="318"/>
      <c r="QIE19" s="318"/>
      <c r="QIF19" s="318"/>
      <c r="QIG19" s="318"/>
      <c r="QIH19" s="318"/>
      <c r="QII19" s="318"/>
      <c r="QIJ19" s="318"/>
      <c r="QIK19" s="318"/>
      <c r="QIL19" s="318"/>
      <c r="QIM19" s="318"/>
      <c r="QIN19" s="318"/>
      <c r="QIO19" s="318"/>
      <c r="QIP19" s="318"/>
      <c r="QIQ19" s="318"/>
      <c r="QIR19" s="318"/>
      <c r="QIS19" s="318"/>
      <c r="QIT19" s="318"/>
      <c r="QIU19" s="318"/>
      <c r="QIV19" s="318"/>
      <c r="QIW19" s="318"/>
      <c r="QIX19" s="318"/>
      <c r="QIY19" s="318"/>
      <c r="QIZ19" s="318"/>
      <c r="QJA19" s="318"/>
      <c r="QJB19" s="318"/>
      <c r="QJC19" s="318"/>
      <c r="QJD19" s="318"/>
      <c r="QJE19" s="318"/>
      <c r="QJF19" s="318"/>
      <c r="QJG19" s="318"/>
      <c r="QJH19" s="318"/>
      <c r="QJI19" s="318"/>
      <c r="QJJ19" s="318"/>
      <c r="QJK19" s="318"/>
      <c r="QJL19" s="318"/>
      <c r="QJM19" s="318"/>
      <c r="QJN19" s="318"/>
      <c r="QJO19" s="318"/>
      <c r="QJP19" s="318"/>
      <c r="QJQ19" s="318"/>
      <c r="QJR19" s="318"/>
      <c r="QJS19" s="318"/>
      <c r="QJT19" s="318"/>
      <c r="QJU19" s="318"/>
      <c r="QJV19" s="318"/>
      <c r="QJW19" s="318"/>
      <c r="QJX19" s="318"/>
      <c r="QJY19" s="318"/>
      <c r="QJZ19" s="318"/>
      <c r="QKA19" s="318"/>
      <c r="QKB19" s="318"/>
      <c r="QKC19" s="318"/>
      <c r="QKD19" s="318"/>
      <c r="QKE19" s="318"/>
      <c r="QKF19" s="318"/>
      <c r="QKG19" s="318"/>
      <c r="QKH19" s="318"/>
      <c r="QKI19" s="318"/>
      <c r="QKJ19" s="318"/>
      <c r="QKK19" s="318"/>
      <c r="QKL19" s="318"/>
      <c r="QKM19" s="318"/>
      <c r="QKN19" s="318"/>
      <c r="QKO19" s="318"/>
      <c r="QKP19" s="318"/>
      <c r="QKQ19" s="318"/>
      <c r="QKR19" s="318"/>
      <c r="QKS19" s="318"/>
      <c r="QKT19" s="318"/>
      <c r="QKU19" s="318"/>
      <c r="QKV19" s="318"/>
      <c r="QKW19" s="318"/>
      <c r="QKX19" s="318"/>
      <c r="QKY19" s="318"/>
      <c r="QKZ19" s="318"/>
      <c r="QLA19" s="318"/>
      <c r="QLB19" s="318"/>
      <c r="QLC19" s="318"/>
      <c r="QLD19" s="318"/>
      <c r="QLE19" s="318"/>
      <c r="QLF19" s="318"/>
      <c r="QLG19" s="318"/>
      <c r="QLH19" s="318"/>
      <c r="QLI19" s="318"/>
      <c r="QLJ19" s="318"/>
      <c r="QLK19" s="318"/>
      <c r="QLL19" s="318"/>
      <c r="QLM19" s="318"/>
      <c r="QLN19" s="318"/>
      <c r="QLO19" s="318"/>
      <c r="QLP19" s="318"/>
      <c r="QLQ19" s="318"/>
      <c r="QLR19" s="318"/>
      <c r="QLS19" s="318"/>
      <c r="QLT19" s="318"/>
      <c r="QLU19" s="318"/>
      <c r="QLV19" s="318"/>
      <c r="QLW19" s="318"/>
      <c r="QLX19" s="318"/>
      <c r="QLY19" s="318"/>
      <c r="QLZ19" s="318"/>
      <c r="QMA19" s="318"/>
      <c r="QMB19" s="318"/>
      <c r="QMC19" s="318"/>
      <c r="QMD19" s="318"/>
      <c r="QME19" s="318"/>
      <c r="QMF19" s="318"/>
      <c r="QMG19" s="318"/>
      <c r="QMH19" s="318"/>
      <c r="QMI19" s="318"/>
      <c r="QMJ19" s="318"/>
      <c r="QMK19" s="318"/>
      <c r="QML19" s="318"/>
      <c r="QMM19" s="318"/>
      <c r="QMN19" s="318"/>
      <c r="QMO19" s="318"/>
      <c r="QMP19" s="318"/>
      <c r="QMQ19" s="318"/>
      <c r="QMR19" s="318"/>
      <c r="QMS19" s="318"/>
      <c r="QMT19" s="318"/>
      <c r="QMU19" s="318"/>
      <c r="QMV19" s="318"/>
      <c r="QMW19" s="318"/>
      <c r="QMX19" s="318"/>
      <c r="QMY19" s="318"/>
      <c r="QMZ19" s="318"/>
      <c r="QNA19" s="318"/>
      <c r="QNB19" s="318"/>
      <c r="QNC19" s="318"/>
      <c r="QND19" s="318"/>
      <c r="QNE19" s="318"/>
      <c r="QNF19" s="318"/>
      <c r="QNG19" s="318"/>
      <c r="QNH19" s="318"/>
      <c r="QNI19" s="318"/>
      <c r="QNJ19" s="318"/>
      <c r="QNK19" s="318"/>
      <c r="QNL19" s="318"/>
      <c r="QNM19" s="318"/>
      <c r="QNN19" s="318"/>
      <c r="QNO19" s="318"/>
      <c r="QNP19" s="318"/>
      <c r="QNQ19" s="318"/>
      <c r="QNR19" s="318"/>
      <c r="QNS19" s="318"/>
      <c r="QNT19" s="318"/>
      <c r="QNU19" s="318"/>
      <c r="QNV19" s="318"/>
      <c r="QNW19" s="318"/>
      <c r="QNX19" s="318"/>
      <c r="QNY19" s="318"/>
      <c r="QNZ19" s="318"/>
      <c r="QOA19" s="318"/>
      <c r="QOB19" s="318"/>
      <c r="QOC19" s="318"/>
      <c r="QOD19" s="318"/>
      <c r="QOE19" s="318"/>
      <c r="QOF19" s="318"/>
      <c r="QOG19" s="318"/>
      <c r="QOH19" s="318"/>
      <c r="QOI19" s="318"/>
      <c r="QOJ19" s="318"/>
      <c r="QOK19" s="318"/>
      <c r="QOL19" s="318"/>
      <c r="QOM19" s="318"/>
      <c r="QON19" s="318"/>
      <c r="QOO19" s="318"/>
      <c r="QOP19" s="318"/>
      <c r="QOQ19" s="318"/>
      <c r="QOR19" s="318"/>
      <c r="QOS19" s="318"/>
      <c r="QOT19" s="318"/>
      <c r="QOU19" s="318"/>
      <c r="QOV19" s="318"/>
      <c r="QOW19" s="318"/>
      <c r="QOX19" s="318"/>
      <c r="QOY19" s="318"/>
      <c r="QOZ19" s="318"/>
      <c r="QPA19" s="318"/>
      <c r="QPB19" s="318"/>
      <c r="QPC19" s="318"/>
      <c r="QPD19" s="318"/>
      <c r="QPE19" s="318"/>
      <c r="QPF19" s="318"/>
      <c r="QPG19" s="318"/>
      <c r="QPH19" s="318"/>
      <c r="QPI19" s="318"/>
      <c r="QPJ19" s="318"/>
      <c r="QPK19" s="318"/>
      <c r="QPL19" s="318"/>
      <c r="QPM19" s="318"/>
      <c r="QPN19" s="318"/>
      <c r="QPO19" s="318"/>
      <c r="QPP19" s="318"/>
      <c r="QPQ19" s="318"/>
      <c r="QPR19" s="318"/>
      <c r="QPS19" s="318"/>
      <c r="QPT19" s="318"/>
      <c r="QPU19" s="318"/>
      <c r="QPV19" s="318"/>
      <c r="QPW19" s="318"/>
      <c r="QPX19" s="318"/>
      <c r="QPY19" s="318"/>
      <c r="QPZ19" s="318"/>
      <c r="QQA19" s="318"/>
      <c r="QQB19" s="318"/>
      <c r="QQC19" s="318"/>
      <c r="QQD19" s="318"/>
      <c r="QQE19" s="318"/>
      <c r="QQF19" s="318"/>
      <c r="QQG19" s="318"/>
      <c r="QQH19" s="318"/>
      <c r="QQI19" s="318"/>
      <c r="QQJ19" s="318"/>
      <c r="QQK19" s="318"/>
      <c r="QQL19" s="318"/>
      <c r="QQM19" s="318"/>
      <c r="QQN19" s="318"/>
      <c r="QQO19" s="318"/>
      <c r="QQP19" s="318"/>
      <c r="QQQ19" s="318"/>
      <c r="QQR19" s="318"/>
      <c r="QQS19" s="318"/>
      <c r="QQT19" s="318"/>
      <c r="QQU19" s="318"/>
      <c r="QQV19" s="318"/>
      <c r="QQW19" s="318"/>
      <c r="QQX19" s="318"/>
      <c r="QQY19" s="318"/>
      <c r="QQZ19" s="318"/>
      <c r="QRA19" s="318"/>
      <c r="QRB19" s="318"/>
      <c r="QRC19" s="318"/>
      <c r="QRD19" s="318"/>
      <c r="QRE19" s="318"/>
      <c r="QRF19" s="318"/>
      <c r="QRG19" s="318"/>
      <c r="QRH19" s="318"/>
      <c r="QRI19" s="318"/>
      <c r="QRJ19" s="318"/>
      <c r="QRK19" s="318"/>
      <c r="QRL19" s="318"/>
      <c r="QRM19" s="318"/>
      <c r="QRN19" s="318"/>
      <c r="QRO19" s="318"/>
      <c r="QRP19" s="318"/>
      <c r="QRQ19" s="318"/>
      <c r="QRR19" s="318"/>
      <c r="QRS19" s="318"/>
      <c r="QRT19" s="318"/>
      <c r="QRU19" s="318"/>
      <c r="QRV19" s="318"/>
      <c r="QRW19" s="318"/>
      <c r="QRX19" s="318"/>
      <c r="QRY19" s="318"/>
      <c r="QRZ19" s="318"/>
      <c r="QSA19" s="318"/>
      <c r="QSB19" s="318"/>
      <c r="QSC19" s="318"/>
      <c r="QSD19" s="318"/>
      <c r="QSE19" s="318"/>
      <c r="QSF19" s="318"/>
      <c r="QSG19" s="318"/>
      <c r="QSH19" s="318"/>
      <c r="QSI19" s="318"/>
      <c r="QSJ19" s="318"/>
      <c r="QSK19" s="318"/>
      <c r="QSL19" s="318"/>
      <c r="QSM19" s="318"/>
      <c r="QSN19" s="318"/>
      <c r="QSO19" s="318"/>
      <c r="QSP19" s="318"/>
      <c r="QSQ19" s="318"/>
      <c r="QSR19" s="318"/>
      <c r="QSS19" s="318"/>
      <c r="QST19" s="318"/>
      <c r="QSU19" s="318"/>
      <c r="QSV19" s="318"/>
      <c r="QSW19" s="318"/>
      <c r="QSX19" s="318"/>
      <c r="QSY19" s="318"/>
      <c r="QSZ19" s="318"/>
      <c r="QTA19" s="318"/>
      <c r="QTB19" s="318"/>
      <c r="QTC19" s="318"/>
      <c r="QTD19" s="318"/>
      <c r="QTE19" s="318"/>
      <c r="QTF19" s="318"/>
      <c r="QTG19" s="318"/>
      <c r="QTH19" s="318"/>
      <c r="QTI19" s="318"/>
      <c r="QTJ19" s="318"/>
      <c r="QTK19" s="318"/>
      <c r="QTL19" s="318"/>
      <c r="QTM19" s="318"/>
      <c r="QTN19" s="318"/>
      <c r="QTO19" s="318"/>
      <c r="QTP19" s="318"/>
      <c r="QTQ19" s="318"/>
      <c r="QTR19" s="318"/>
      <c r="QTS19" s="318"/>
      <c r="QTT19" s="318"/>
      <c r="QTU19" s="318"/>
      <c r="QTV19" s="318"/>
      <c r="QTW19" s="318"/>
      <c r="QTX19" s="318"/>
      <c r="QTY19" s="318"/>
      <c r="QTZ19" s="318"/>
      <c r="QUA19" s="318"/>
      <c r="QUB19" s="318"/>
      <c r="QUC19" s="318"/>
      <c r="QUD19" s="318"/>
      <c r="QUE19" s="318"/>
      <c r="QUF19" s="318"/>
      <c r="QUG19" s="318"/>
      <c r="QUH19" s="318"/>
      <c r="QUI19" s="318"/>
      <c r="QUJ19" s="318"/>
      <c r="QUK19" s="318"/>
      <c r="QUL19" s="318"/>
      <c r="QUM19" s="318"/>
      <c r="QUN19" s="318"/>
      <c r="QUO19" s="318"/>
      <c r="QUP19" s="318"/>
      <c r="QUQ19" s="318"/>
      <c r="QUR19" s="318"/>
      <c r="QUS19" s="318"/>
      <c r="QUT19" s="318"/>
      <c r="QUU19" s="318"/>
      <c r="QUV19" s="318"/>
      <c r="QUW19" s="318"/>
      <c r="QUX19" s="318"/>
      <c r="QUY19" s="318"/>
      <c r="QUZ19" s="318"/>
      <c r="QVA19" s="318"/>
      <c r="QVB19" s="318"/>
      <c r="QVC19" s="318"/>
      <c r="QVD19" s="318"/>
      <c r="QVE19" s="318"/>
      <c r="QVF19" s="318"/>
      <c r="QVG19" s="318"/>
      <c r="QVH19" s="318"/>
      <c r="QVI19" s="318"/>
      <c r="QVJ19" s="318"/>
      <c r="QVK19" s="318"/>
      <c r="QVL19" s="318"/>
      <c r="QVM19" s="318"/>
      <c r="QVN19" s="318"/>
      <c r="QVO19" s="318"/>
      <c r="QVP19" s="318"/>
      <c r="QVQ19" s="318"/>
      <c r="QVR19" s="318"/>
      <c r="QVS19" s="318"/>
      <c r="QVT19" s="318"/>
      <c r="QVU19" s="318"/>
      <c r="QVV19" s="318"/>
      <c r="QVW19" s="318"/>
      <c r="QVX19" s="318"/>
      <c r="QVY19" s="318"/>
      <c r="QVZ19" s="318"/>
      <c r="QWA19" s="318"/>
      <c r="QWB19" s="318"/>
      <c r="QWC19" s="318"/>
      <c r="QWD19" s="318"/>
      <c r="QWE19" s="318"/>
      <c r="QWF19" s="318"/>
      <c r="QWG19" s="318"/>
      <c r="QWH19" s="318"/>
      <c r="QWI19" s="318"/>
      <c r="QWJ19" s="318"/>
      <c r="QWK19" s="318"/>
      <c r="QWL19" s="318"/>
      <c r="QWM19" s="318"/>
      <c r="QWN19" s="318"/>
      <c r="QWO19" s="318"/>
      <c r="QWP19" s="318"/>
      <c r="QWQ19" s="318"/>
      <c r="QWR19" s="318"/>
      <c r="QWS19" s="318"/>
      <c r="QWT19" s="318"/>
      <c r="QWU19" s="318"/>
      <c r="QWV19" s="318"/>
      <c r="QWW19" s="318"/>
      <c r="QWX19" s="318"/>
      <c r="QWY19" s="318"/>
      <c r="QWZ19" s="318"/>
      <c r="QXA19" s="318"/>
      <c r="QXB19" s="318"/>
      <c r="QXC19" s="318"/>
      <c r="QXD19" s="318"/>
      <c r="QXE19" s="318"/>
      <c r="QXF19" s="318"/>
      <c r="QXG19" s="318"/>
      <c r="QXH19" s="318"/>
      <c r="QXI19" s="318"/>
      <c r="QXJ19" s="318"/>
      <c r="QXK19" s="318"/>
      <c r="QXL19" s="318"/>
      <c r="QXM19" s="318"/>
      <c r="QXN19" s="318"/>
      <c r="QXO19" s="318"/>
      <c r="QXP19" s="318"/>
      <c r="QXQ19" s="318"/>
      <c r="QXR19" s="318"/>
      <c r="QXS19" s="318"/>
      <c r="QXT19" s="318"/>
      <c r="QXU19" s="318"/>
      <c r="QXV19" s="318"/>
      <c r="QXW19" s="318"/>
      <c r="QXX19" s="318"/>
      <c r="QXY19" s="318"/>
      <c r="QXZ19" s="318"/>
      <c r="QYA19" s="318"/>
      <c r="QYB19" s="318"/>
      <c r="QYC19" s="318"/>
      <c r="QYD19" s="318"/>
      <c r="QYE19" s="318"/>
      <c r="QYF19" s="318"/>
      <c r="QYG19" s="318"/>
      <c r="QYH19" s="318"/>
      <c r="QYI19" s="318"/>
      <c r="QYJ19" s="318"/>
      <c r="QYK19" s="318"/>
      <c r="QYL19" s="318"/>
      <c r="QYM19" s="318"/>
      <c r="QYN19" s="318"/>
      <c r="QYO19" s="318"/>
      <c r="QYP19" s="318"/>
      <c r="QYQ19" s="318"/>
      <c r="QYR19" s="318"/>
      <c r="QYS19" s="318"/>
      <c r="QYT19" s="318"/>
      <c r="QYU19" s="318"/>
      <c r="QYV19" s="318"/>
      <c r="QYW19" s="318"/>
      <c r="QYX19" s="318"/>
      <c r="QYY19" s="318"/>
      <c r="QYZ19" s="318"/>
      <c r="QZA19" s="318"/>
      <c r="QZB19" s="318"/>
      <c r="QZC19" s="318"/>
      <c r="QZD19" s="318"/>
      <c r="QZE19" s="318"/>
      <c r="QZF19" s="318"/>
      <c r="QZG19" s="318"/>
      <c r="QZH19" s="318"/>
      <c r="QZI19" s="318"/>
      <c r="QZJ19" s="318"/>
      <c r="QZK19" s="318"/>
      <c r="QZL19" s="318"/>
      <c r="QZM19" s="318"/>
      <c r="QZN19" s="318"/>
      <c r="QZO19" s="318"/>
      <c r="QZP19" s="318"/>
      <c r="QZQ19" s="318"/>
      <c r="QZR19" s="318"/>
      <c r="QZS19" s="318"/>
      <c r="QZT19" s="318"/>
      <c r="QZU19" s="318"/>
      <c r="QZV19" s="318"/>
      <c r="QZW19" s="318"/>
      <c r="QZX19" s="318"/>
      <c r="QZY19" s="318"/>
      <c r="QZZ19" s="318"/>
      <c r="RAA19" s="318"/>
      <c r="RAB19" s="318"/>
      <c r="RAC19" s="318"/>
      <c r="RAD19" s="318"/>
      <c r="RAE19" s="318"/>
      <c r="RAF19" s="318"/>
      <c r="RAG19" s="318"/>
      <c r="RAH19" s="318"/>
      <c r="RAI19" s="318"/>
      <c r="RAJ19" s="318"/>
      <c r="RAK19" s="318"/>
      <c r="RAL19" s="318"/>
      <c r="RAM19" s="318"/>
      <c r="RAN19" s="318"/>
      <c r="RAO19" s="318"/>
      <c r="RAP19" s="318"/>
      <c r="RAQ19" s="318"/>
      <c r="RAR19" s="318"/>
      <c r="RAS19" s="318"/>
      <c r="RAT19" s="318"/>
      <c r="RAU19" s="318"/>
      <c r="RAV19" s="318"/>
      <c r="RAW19" s="318"/>
      <c r="RAX19" s="318"/>
      <c r="RAY19" s="318"/>
      <c r="RAZ19" s="318"/>
      <c r="RBA19" s="318"/>
      <c r="RBB19" s="318"/>
      <c r="RBC19" s="318"/>
      <c r="RBD19" s="318"/>
      <c r="RBE19" s="318"/>
      <c r="RBF19" s="318"/>
      <c r="RBG19" s="318"/>
      <c r="RBH19" s="318"/>
      <c r="RBI19" s="318"/>
      <c r="RBJ19" s="318"/>
      <c r="RBK19" s="318"/>
      <c r="RBL19" s="318"/>
      <c r="RBM19" s="318"/>
      <c r="RBN19" s="318"/>
      <c r="RBO19" s="318"/>
      <c r="RBP19" s="318"/>
      <c r="RBQ19" s="318"/>
      <c r="RBR19" s="318"/>
      <c r="RBS19" s="318"/>
      <c r="RBT19" s="318"/>
      <c r="RBU19" s="318"/>
      <c r="RBV19" s="318"/>
      <c r="RBW19" s="318"/>
      <c r="RBX19" s="318"/>
      <c r="RBY19" s="318"/>
      <c r="RBZ19" s="318"/>
      <c r="RCA19" s="318"/>
      <c r="RCB19" s="318"/>
      <c r="RCC19" s="318"/>
      <c r="RCD19" s="318"/>
      <c r="RCE19" s="318"/>
      <c r="RCF19" s="318"/>
      <c r="RCG19" s="318"/>
      <c r="RCH19" s="318"/>
      <c r="RCI19" s="318"/>
      <c r="RCJ19" s="318"/>
      <c r="RCK19" s="318"/>
      <c r="RCL19" s="318"/>
      <c r="RCM19" s="318"/>
      <c r="RCN19" s="318"/>
      <c r="RCO19" s="318"/>
      <c r="RCP19" s="318"/>
      <c r="RCQ19" s="318"/>
      <c r="RCR19" s="318"/>
      <c r="RCS19" s="318"/>
      <c r="RCT19" s="318"/>
      <c r="RCU19" s="318"/>
      <c r="RCV19" s="318"/>
      <c r="RCW19" s="318"/>
      <c r="RCX19" s="318"/>
      <c r="RCY19" s="318"/>
      <c r="RCZ19" s="318"/>
      <c r="RDA19" s="318"/>
      <c r="RDB19" s="318"/>
      <c r="RDC19" s="318"/>
      <c r="RDD19" s="318"/>
      <c r="RDE19" s="318"/>
      <c r="RDF19" s="318"/>
      <c r="RDG19" s="318"/>
      <c r="RDH19" s="318"/>
      <c r="RDI19" s="318"/>
      <c r="RDJ19" s="318"/>
      <c r="RDK19" s="318"/>
      <c r="RDL19" s="318"/>
      <c r="RDM19" s="318"/>
      <c r="RDN19" s="318"/>
      <c r="RDO19" s="318"/>
      <c r="RDP19" s="318"/>
      <c r="RDQ19" s="318"/>
      <c r="RDR19" s="318"/>
      <c r="RDS19" s="318"/>
      <c r="RDT19" s="318"/>
      <c r="RDU19" s="318"/>
      <c r="RDV19" s="318"/>
      <c r="RDW19" s="318"/>
      <c r="RDX19" s="318"/>
      <c r="RDY19" s="318"/>
      <c r="RDZ19" s="318"/>
      <c r="REA19" s="318"/>
      <c r="REB19" s="318"/>
      <c r="REC19" s="318"/>
      <c r="RED19" s="318"/>
      <c r="REE19" s="318"/>
      <c r="REF19" s="318"/>
      <c r="REG19" s="318"/>
      <c r="REH19" s="318"/>
      <c r="REI19" s="318"/>
      <c r="REJ19" s="318"/>
      <c r="REK19" s="318"/>
      <c r="REL19" s="318"/>
      <c r="REM19" s="318"/>
      <c r="REN19" s="318"/>
      <c r="REO19" s="318"/>
      <c r="REP19" s="318"/>
      <c r="REQ19" s="318"/>
      <c r="RER19" s="318"/>
      <c r="RES19" s="318"/>
      <c r="RET19" s="318"/>
      <c r="REU19" s="318"/>
      <c r="REV19" s="318"/>
      <c r="REW19" s="318"/>
      <c r="REX19" s="318"/>
      <c r="REY19" s="318"/>
      <c r="REZ19" s="318"/>
      <c r="RFA19" s="318"/>
      <c r="RFB19" s="318"/>
      <c r="RFC19" s="318"/>
      <c r="RFD19" s="318"/>
      <c r="RFE19" s="318"/>
      <c r="RFF19" s="318"/>
      <c r="RFG19" s="318"/>
      <c r="RFH19" s="318"/>
      <c r="RFI19" s="318"/>
      <c r="RFJ19" s="318"/>
      <c r="RFK19" s="318"/>
      <c r="RFL19" s="318"/>
      <c r="RFM19" s="318"/>
      <c r="RFN19" s="318"/>
      <c r="RFO19" s="318"/>
      <c r="RFP19" s="318"/>
      <c r="RFQ19" s="318"/>
      <c r="RFR19" s="318"/>
      <c r="RFS19" s="318"/>
      <c r="RFT19" s="318"/>
      <c r="RFU19" s="318"/>
      <c r="RFV19" s="318"/>
      <c r="RFW19" s="318"/>
      <c r="RFX19" s="318"/>
      <c r="RFY19" s="318"/>
      <c r="RFZ19" s="318"/>
      <c r="RGA19" s="318"/>
      <c r="RGB19" s="318"/>
      <c r="RGC19" s="318"/>
      <c r="RGD19" s="318"/>
      <c r="RGE19" s="318"/>
      <c r="RGF19" s="318"/>
      <c r="RGG19" s="318"/>
      <c r="RGH19" s="318"/>
      <c r="RGI19" s="318"/>
      <c r="RGJ19" s="318"/>
      <c r="RGK19" s="318"/>
      <c r="RGL19" s="318"/>
      <c r="RGM19" s="318"/>
      <c r="RGN19" s="318"/>
      <c r="RGO19" s="318"/>
      <c r="RGP19" s="318"/>
      <c r="RGQ19" s="318"/>
      <c r="RGR19" s="318"/>
      <c r="RGS19" s="318"/>
      <c r="RGT19" s="318"/>
      <c r="RGU19" s="318"/>
      <c r="RGV19" s="318"/>
      <c r="RGW19" s="318"/>
      <c r="RGX19" s="318"/>
      <c r="RGY19" s="318"/>
      <c r="RGZ19" s="318"/>
      <c r="RHA19" s="318"/>
      <c r="RHB19" s="318"/>
      <c r="RHC19" s="318"/>
      <c r="RHD19" s="318"/>
      <c r="RHE19" s="318"/>
      <c r="RHF19" s="318"/>
      <c r="RHG19" s="318"/>
      <c r="RHH19" s="318"/>
      <c r="RHI19" s="318"/>
      <c r="RHJ19" s="318"/>
      <c r="RHK19" s="318"/>
      <c r="RHL19" s="318"/>
      <c r="RHM19" s="318"/>
      <c r="RHN19" s="318"/>
      <c r="RHO19" s="318"/>
      <c r="RHP19" s="318"/>
      <c r="RHQ19" s="318"/>
      <c r="RHR19" s="318"/>
      <c r="RHS19" s="318"/>
      <c r="RHT19" s="318"/>
      <c r="RHU19" s="318"/>
      <c r="RHV19" s="318"/>
      <c r="RHW19" s="318"/>
      <c r="RHX19" s="318"/>
      <c r="RHY19" s="318"/>
      <c r="RHZ19" s="318"/>
      <c r="RIA19" s="318"/>
      <c r="RIB19" s="318"/>
      <c r="RIC19" s="318"/>
      <c r="RID19" s="318"/>
      <c r="RIE19" s="318"/>
      <c r="RIF19" s="318"/>
      <c r="RIG19" s="318"/>
      <c r="RIH19" s="318"/>
      <c r="RII19" s="318"/>
      <c r="RIJ19" s="318"/>
      <c r="RIK19" s="318"/>
      <c r="RIL19" s="318"/>
      <c r="RIM19" s="318"/>
      <c r="RIN19" s="318"/>
      <c r="RIO19" s="318"/>
      <c r="RIP19" s="318"/>
      <c r="RIQ19" s="318"/>
      <c r="RIR19" s="318"/>
      <c r="RIS19" s="318"/>
      <c r="RIT19" s="318"/>
      <c r="RIU19" s="318"/>
      <c r="RIV19" s="318"/>
      <c r="RIW19" s="318"/>
      <c r="RIX19" s="318"/>
      <c r="RIY19" s="318"/>
      <c r="RIZ19" s="318"/>
      <c r="RJA19" s="318"/>
      <c r="RJB19" s="318"/>
      <c r="RJC19" s="318"/>
      <c r="RJD19" s="318"/>
      <c r="RJE19" s="318"/>
      <c r="RJF19" s="318"/>
      <c r="RJG19" s="318"/>
      <c r="RJH19" s="318"/>
      <c r="RJI19" s="318"/>
      <c r="RJJ19" s="318"/>
      <c r="RJK19" s="318"/>
      <c r="RJL19" s="318"/>
      <c r="RJM19" s="318"/>
      <c r="RJN19" s="318"/>
      <c r="RJO19" s="318"/>
      <c r="RJP19" s="318"/>
      <c r="RJQ19" s="318"/>
      <c r="RJR19" s="318"/>
      <c r="RJS19" s="318"/>
      <c r="RJT19" s="318"/>
      <c r="RJU19" s="318"/>
      <c r="RJV19" s="318"/>
      <c r="RJW19" s="318"/>
      <c r="RJX19" s="318"/>
      <c r="RJY19" s="318"/>
      <c r="RJZ19" s="318"/>
      <c r="RKA19" s="318"/>
      <c r="RKB19" s="318"/>
      <c r="RKC19" s="318"/>
      <c r="RKD19" s="318"/>
      <c r="RKE19" s="318"/>
      <c r="RKF19" s="318"/>
      <c r="RKG19" s="318"/>
      <c r="RKH19" s="318"/>
      <c r="RKI19" s="318"/>
      <c r="RKJ19" s="318"/>
      <c r="RKK19" s="318"/>
      <c r="RKL19" s="318"/>
      <c r="RKM19" s="318"/>
      <c r="RKN19" s="318"/>
      <c r="RKO19" s="318"/>
      <c r="RKP19" s="318"/>
      <c r="RKQ19" s="318"/>
      <c r="RKR19" s="318"/>
      <c r="RKS19" s="318"/>
      <c r="RKT19" s="318"/>
      <c r="RKU19" s="318"/>
      <c r="RKV19" s="318"/>
      <c r="RKW19" s="318"/>
      <c r="RKX19" s="318"/>
      <c r="RKY19" s="318"/>
      <c r="RKZ19" s="318"/>
      <c r="RLA19" s="318"/>
      <c r="RLB19" s="318"/>
      <c r="RLC19" s="318"/>
      <c r="RLD19" s="318"/>
      <c r="RLE19" s="318"/>
      <c r="RLF19" s="318"/>
      <c r="RLG19" s="318"/>
      <c r="RLH19" s="318"/>
      <c r="RLI19" s="318"/>
      <c r="RLJ19" s="318"/>
      <c r="RLK19" s="318"/>
      <c r="RLL19" s="318"/>
      <c r="RLM19" s="318"/>
      <c r="RLN19" s="318"/>
      <c r="RLO19" s="318"/>
      <c r="RLP19" s="318"/>
      <c r="RLQ19" s="318"/>
      <c r="RLR19" s="318"/>
      <c r="RLS19" s="318"/>
      <c r="RLT19" s="318"/>
      <c r="RLU19" s="318"/>
      <c r="RLV19" s="318"/>
      <c r="RLW19" s="318"/>
      <c r="RLX19" s="318"/>
      <c r="RLY19" s="318"/>
      <c r="RLZ19" s="318"/>
      <c r="RMA19" s="318"/>
      <c r="RMB19" s="318"/>
      <c r="RMC19" s="318"/>
      <c r="RMD19" s="318"/>
      <c r="RME19" s="318"/>
      <c r="RMF19" s="318"/>
      <c r="RMG19" s="318"/>
      <c r="RMH19" s="318"/>
      <c r="RMI19" s="318"/>
      <c r="RMJ19" s="318"/>
      <c r="RMK19" s="318"/>
      <c r="RML19" s="318"/>
      <c r="RMM19" s="318"/>
      <c r="RMN19" s="318"/>
      <c r="RMO19" s="318"/>
      <c r="RMP19" s="318"/>
      <c r="RMQ19" s="318"/>
      <c r="RMR19" s="318"/>
      <c r="RMS19" s="318"/>
      <c r="RMT19" s="318"/>
      <c r="RMU19" s="318"/>
      <c r="RMV19" s="318"/>
      <c r="RMW19" s="318"/>
      <c r="RMX19" s="318"/>
      <c r="RMY19" s="318"/>
      <c r="RMZ19" s="318"/>
      <c r="RNA19" s="318"/>
      <c r="RNB19" s="318"/>
      <c r="RNC19" s="318"/>
      <c r="RND19" s="318"/>
      <c r="RNE19" s="318"/>
      <c r="RNF19" s="318"/>
      <c r="RNG19" s="318"/>
      <c r="RNH19" s="318"/>
      <c r="RNI19" s="318"/>
      <c r="RNJ19" s="318"/>
      <c r="RNK19" s="318"/>
      <c r="RNL19" s="318"/>
      <c r="RNM19" s="318"/>
      <c r="RNN19" s="318"/>
      <c r="RNO19" s="318"/>
      <c r="RNP19" s="318"/>
      <c r="RNQ19" s="318"/>
      <c r="RNR19" s="318"/>
      <c r="RNS19" s="318"/>
      <c r="RNT19" s="318"/>
      <c r="RNU19" s="318"/>
      <c r="RNV19" s="318"/>
      <c r="RNW19" s="318"/>
      <c r="RNX19" s="318"/>
      <c r="RNY19" s="318"/>
      <c r="RNZ19" s="318"/>
      <c r="ROA19" s="318"/>
      <c r="ROB19" s="318"/>
      <c r="ROC19" s="318"/>
      <c r="ROD19" s="318"/>
      <c r="ROE19" s="318"/>
      <c r="ROF19" s="318"/>
      <c r="ROG19" s="318"/>
      <c r="ROH19" s="318"/>
      <c r="ROI19" s="318"/>
      <c r="ROJ19" s="318"/>
      <c r="ROK19" s="318"/>
      <c r="ROL19" s="318"/>
      <c r="ROM19" s="318"/>
      <c r="RON19" s="318"/>
      <c r="ROO19" s="318"/>
      <c r="ROP19" s="318"/>
      <c r="ROQ19" s="318"/>
      <c r="ROR19" s="318"/>
      <c r="ROS19" s="318"/>
      <c r="ROT19" s="318"/>
      <c r="ROU19" s="318"/>
      <c r="ROV19" s="318"/>
      <c r="ROW19" s="318"/>
      <c r="ROX19" s="318"/>
      <c r="ROY19" s="318"/>
      <c r="ROZ19" s="318"/>
      <c r="RPA19" s="318"/>
      <c r="RPB19" s="318"/>
      <c r="RPC19" s="318"/>
      <c r="RPD19" s="318"/>
      <c r="RPE19" s="318"/>
      <c r="RPF19" s="318"/>
      <c r="RPG19" s="318"/>
      <c r="RPH19" s="318"/>
      <c r="RPI19" s="318"/>
      <c r="RPJ19" s="318"/>
      <c r="RPK19" s="318"/>
      <c r="RPL19" s="318"/>
      <c r="RPM19" s="318"/>
      <c r="RPN19" s="318"/>
      <c r="RPO19" s="318"/>
      <c r="RPP19" s="318"/>
      <c r="RPQ19" s="318"/>
      <c r="RPR19" s="318"/>
      <c r="RPS19" s="318"/>
      <c r="RPT19" s="318"/>
      <c r="RPU19" s="318"/>
      <c r="RPV19" s="318"/>
      <c r="RPW19" s="318"/>
      <c r="RPX19" s="318"/>
      <c r="RPY19" s="318"/>
      <c r="RPZ19" s="318"/>
      <c r="RQA19" s="318"/>
      <c r="RQB19" s="318"/>
      <c r="RQC19" s="318"/>
      <c r="RQD19" s="318"/>
      <c r="RQE19" s="318"/>
      <c r="RQF19" s="318"/>
      <c r="RQG19" s="318"/>
      <c r="RQH19" s="318"/>
      <c r="RQI19" s="318"/>
      <c r="RQJ19" s="318"/>
      <c r="RQK19" s="318"/>
      <c r="RQL19" s="318"/>
      <c r="RQM19" s="318"/>
      <c r="RQN19" s="318"/>
      <c r="RQO19" s="318"/>
      <c r="RQP19" s="318"/>
      <c r="RQQ19" s="318"/>
      <c r="RQR19" s="318"/>
      <c r="RQS19" s="318"/>
      <c r="RQT19" s="318"/>
      <c r="RQU19" s="318"/>
      <c r="RQV19" s="318"/>
      <c r="RQW19" s="318"/>
      <c r="RQX19" s="318"/>
      <c r="RQY19" s="318"/>
      <c r="RQZ19" s="318"/>
      <c r="RRA19" s="318"/>
      <c r="RRB19" s="318"/>
      <c r="RRC19" s="318"/>
      <c r="RRD19" s="318"/>
      <c r="RRE19" s="318"/>
      <c r="RRF19" s="318"/>
      <c r="RRG19" s="318"/>
      <c r="RRH19" s="318"/>
      <c r="RRI19" s="318"/>
      <c r="RRJ19" s="318"/>
      <c r="RRK19" s="318"/>
      <c r="RRL19" s="318"/>
      <c r="RRM19" s="318"/>
      <c r="RRN19" s="318"/>
      <c r="RRO19" s="318"/>
      <c r="RRP19" s="318"/>
      <c r="RRQ19" s="318"/>
      <c r="RRR19" s="318"/>
      <c r="RRS19" s="318"/>
      <c r="RRT19" s="318"/>
      <c r="RRU19" s="318"/>
      <c r="RRV19" s="318"/>
      <c r="RRW19" s="318"/>
      <c r="RRX19" s="318"/>
      <c r="RRY19" s="318"/>
      <c r="RRZ19" s="318"/>
      <c r="RSA19" s="318"/>
      <c r="RSB19" s="318"/>
      <c r="RSC19" s="318"/>
      <c r="RSD19" s="318"/>
      <c r="RSE19" s="318"/>
      <c r="RSF19" s="318"/>
      <c r="RSG19" s="318"/>
      <c r="RSH19" s="318"/>
      <c r="RSI19" s="318"/>
      <c r="RSJ19" s="318"/>
      <c r="RSK19" s="318"/>
      <c r="RSL19" s="318"/>
      <c r="RSM19" s="318"/>
      <c r="RSN19" s="318"/>
      <c r="RSO19" s="318"/>
      <c r="RSP19" s="318"/>
      <c r="RSQ19" s="318"/>
      <c r="RSR19" s="318"/>
      <c r="RSS19" s="318"/>
      <c r="RST19" s="318"/>
      <c r="RSU19" s="318"/>
      <c r="RSV19" s="318"/>
      <c r="RSW19" s="318"/>
      <c r="RSX19" s="318"/>
      <c r="RSY19" s="318"/>
      <c r="RSZ19" s="318"/>
      <c r="RTA19" s="318"/>
      <c r="RTB19" s="318"/>
      <c r="RTC19" s="318"/>
      <c r="RTD19" s="318"/>
      <c r="RTE19" s="318"/>
      <c r="RTF19" s="318"/>
      <c r="RTG19" s="318"/>
      <c r="RTH19" s="318"/>
      <c r="RTI19" s="318"/>
      <c r="RTJ19" s="318"/>
      <c r="RTK19" s="318"/>
      <c r="RTL19" s="318"/>
      <c r="RTM19" s="318"/>
      <c r="RTN19" s="318"/>
      <c r="RTO19" s="318"/>
      <c r="RTP19" s="318"/>
      <c r="RTQ19" s="318"/>
      <c r="RTR19" s="318"/>
      <c r="RTS19" s="318"/>
      <c r="RTT19" s="318"/>
      <c r="RTU19" s="318"/>
      <c r="RTV19" s="318"/>
      <c r="RTW19" s="318"/>
      <c r="RTX19" s="318"/>
      <c r="RTY19" s="318"/>
      <c r="RTZ19" s="318"/>
      <c r="RUA19" s="318"/>
      <c r="RUB19" s="318"/>
      <c r="RUC19" s="318"/>
      <c r="RUD19" s="318"/>
      <c r="RUE19" s="318"/>
      <c r="RUF19" s="318"/>
      <c r="RUG19" s="318"/>
      <c r="RUH19" s="318"/>
      <c r="RUI19" s="318"/>
      <c r="RUJ19" s="318"/>
      <c r="RUK19" s="318"/>
      <c r="RUL19" s="318"/>
      <c r="RUM19" s="318"/>
      <c r="RUN19" s="318"/>
      <c r="RUO19" s="318"/>
      <c r="RUP19" s="318"/>
      <c r="RUQ19" s="318"/>
      <c r="RUR19" s="318"/>
      <c r="RUS19" s="318"/>
      <c r="RUT19" s="318"/>
      <c r="RUU19" s="318"/>
      <c r="RUV19" s="318"/>
      <c r="RUW19" s="318"/>
      <c r="RUX19" s="318"/>
      <c r="RUY19" s="318"/>
      <c r="RUZ19" s="318"/>
      <c r="RVA19" s="318"/>
      <c r="RVB19" s="318"/>
      <c r="RVC19" s="318"/>
      <c r="RVD19" s="318"/>
      <c r="RVE19" s="318"/>
      <c r="RVF19" s="318"/>
      <c r="RVG19" s="318"/>
      <c r="RVH19" s="318"/>
      <c r="RVI19" s="318"/>
      <c r="RVJ19" s="318"/>
      <c r="RVK19" s="318"/>
      <c r="RVL19" s="318"/>
      <c r="RVM19" s="318"/>
      <c r="RVN19" s="318"/>
      <c r="RVO19" s="318"/>
      <c r="RVP19" s="318"/>
      <c r="RVQ19" s="318"/>
      <c r="RVR19" s="318"/>
      <c r="RVS19" s="318"/>
      <c r="RVT19" s="318"/>
      <c r="RVU19" s="318"/>
      <c r="RVV19" s="318"/>
      <c r="RVW19" s="318"/>
      <c r="RVX19" s="318"/>
      <c r="RVY19" s="318"/>
      <c r="RVZ19" s="318"/>
      <c r="RWA19" s="318"/>
      <c r="RWB19" s="318"/>
      <c r="RWC19" s="318"/>
      <c r="RWD19" s="318"/>
      <c r="RWE19" s="318"/>
      <c r="RWF19" s="318"/>
      <c r="RWG19" s="318"/>
      <c r="RWH19" s="318"/>
      <c r="RWI19" s="318"/>
      <c r="RWJ19" s="318"/>
      <c r="RWK19" s="318"/>
      <c r="RWL19" s="318"/>
      <c r="RWM19" s="318"/>
      <c r="RWN19" s="318"/>
      <c r="RWO19" s="318"/>
      <c r="RWP19" s="318"/>
      <c r="RWQ19" s="318"/>
      <c r="RWR19" s="318"/>
      <c r="RWS19" s="318"/>
      <c r="RWT19" s="318"/>
      <c r="RWU19" s="318"/>
      <c r="RWV19" s="318"/>
      <c r="RWW19" s="318"/>
      <c r="RWX19" s="318"/>
      <c r="RWY19" s="318"/>
      <c r="RWZ19" s="318"/>
      <c r="RXA19" s="318"/>
      <c r="RXB19" s="318"/>
      <c r="RXC19" s="318"/>
      <c r="RXD19" s="318"/>
      <c r="RXE19" s="318"/>
      <c r="RXF19" s="318"/>
      <c r="RXG19" s="318"/>
      <c r="RXH19" s="318"/>
      <c r="RXI19" s="318"/>
      <c r="RXJ19" s="318"/>
      <c r="RXK19" s="318"/>
      <c r="RXL19" s="318"/>
      <c r="RXM19" s="318"/>
      <c r="RXN19" s="318"/>
      <c r="RXO19" s="318"/>
      <c r="RXP19" s="318"/>
      <c r="RXQ19" s="318"/>
      <c r="RXR19" s="318"/>
      <c r="RXS19" s="318"/>
      <c r="RXT19" s="318"/>
      <c r="RXU19" s="318"/>
      <c r="RXV19" s="318"/>
      <c r="RXW19" s="318"/>
      <c r="RXX19" s="318"/>
      <c r="RXY19" s="318"/>
      <c r="RXZ19" s="318"/>
      <c r="RYA19" s="318"/>
      <c r="RYB19" s="318"/>
      <c r="RYC19" s="318"/>
      <c r="RYD19" s="318"/>
      <c r="RYE19" s="318"/>
      <c r="RYF19" s="318"/>
      <c r="RYG19" s="318"/>
      <c r="RYH19" s="318"/>
      <c r="RYI19" s="318"/>
      <c r="RYJ19" s="318"/>
      <c r="RYK19" s="318"/>
      <c r="RYL19" s="318"/>
      <c r="RYM19" s="318"/>
      <c r="RYN19" s="318"/>
      <c r="RYO19" s="318"/>
      <c r="RYP19" s="318"/>
      <c r="RYQ19" s="318"/>
      <c r="RYR19" s="318"/>
      <c r="RYS19" s="318"/>
      <c r="RYT19" s="318"/>
      <c r="RYU19" s="318"/>
      <c r="RYV19" s="318"/>
      <c r="RYW19" s="318"/>
      <c r="RYX19" s="318"/>
      <c r="RYY19" s="318"/>
      <c r="RYZ19" s="318"/>
      <c r="RZA19" s="318"/>
      <c r="RZB19" s="318"/>
      <c r="RZC19" s="318"/>
      <c r="RZD19" s="318"/>
      <c r="RZE19" s="318"/>
      <c r="RZF19" s="318"/>
      <c r="RZG19" s="318"/>
      <c r="RZH19" s="318"/>
      <c r="RZI19" s="318"/>
      <c r="RZJ19" s="318"/>
      <c r="RZK19" s="318"/>
      <c r="RZL19" s="318"/>
      <c r="RZM19" s="318"/>
      <c r="RZN19" s="318"/>
      <c r="RZO19" s="318"/>
      <c r="RZP19" s="318"/>
      <c r="RZQ19" s="318"/>
      <c r="RZR19" s="318"/>
      <c r="RZS19" s="318"/>
      <c r="RZT19" s="318"/>
      <c r="RZU19" s="318"/>
      <c r="RZV19" s="318"/>
      <c r="RZW19" s="318"/>
      <c r="RZX19" s="318"/>
      <c r="RZY19" s="318"/>
      <c r="RZZ19" s="318"/>
      <c r="SAA19" s="318"/>
      <c r="SAB19" s="318"/>
      <c r="SAC19" s="318"/>
      <c r="SAD19" s="318"/>
      <c r="SAE19" s="318"/>
      <c r="SAF19" s="318"/>
      <c r="SAG19" s="318"/>
      <c r="SAH19" s="318"/>
      <c r="SAI19" s="318"/>
      <c r="SAJ19" s="318"/>
      <c r="SAK19" s="318"/>
      <c r="SAL19" s="318"/>
      <c r="SAM19" s="318"/>
      <c r="SAN19" s="318"/>
      <c r="SAO19" s="318"/>
      <c r="SAP19" s="318"/>
      <c r="SAQ19" s="318"/>
      <c r="SAR19" s="318"/>
      <c r="SAS19" s="318"/>
      <c r="SAT19" s="318"/>
      <c r="SAU19" s="318"/>
      <c r="SAV19" s="318"/>
      <c r="SAW19" s="318"/>
      <c r="SAX19" s="318"/>
      <c r="SAY19" s="318"/>
      <c r="SAZ19" s="318"/>
      <c r="SBA19" s="318"/>
      <c r="SBB19" s="318"/>
      <c r="SBC19" s="318"/>
      <c r="SBD19" s="318"/>
      <c r="SBE19" s="318"/>
      <c r="SBF19" s="318"/>
      <c r="SBG19" s="318"/>
      <c r="SBH19" s="318"/>
      <c r="SBI19" s="318"/>
      <c r="SBJ19" s="318"/>
      <c r="SBK19" s="318"/>
      <c r="SBL19" s="318"/>
      <c r="SBM19" s="318"/>
      <c r="SBN19" s="318"/>
      <c r="SBO19" s="318"/>
      <c r="SBP19" s="318"/>
      <c r="SBQ19" s="318"/>
      <c r="SBR19" s="318"/>
      <c r="SBS19" s="318"/>
      <c r="SBT19" s="318"/>
      <c r="SBU19" s="318"/>
      <c r="SBV19" s="318"/>
      <c r="SBW19" s="318"/>
      <c r="SBX19" s="318"/>
      <c r="SBY19" s="318"/>
      <c r="SBZ19" s="318"/>
      <c r="SCA19" s="318"/>
      <c r="SCB19" s="318"/>
      <c r="SCC19" s="318"/>
      <c r="SCD19" s="318"/>
      <c r="SCE19" s="318"/>
      <c r="SCF19" s="318"/>
      <c r="SCG19" s="318"/>
      <c r="SCH19" s="318"/>
      <c r="SCI19" s="318"/>
      <c r="SCJ19" s="318"/>
      <c r="SCK19" s="318"/>
      <c r="SCL19" s="318"/>
      <c r="SCM19" s="318"/>
      <c r="SCN19" s="318"/>
      <c r="SCO19" s="318"/>
      <c r="SCP19" s="318"/>
      <c r="SCQ19" s="318"/>
      <c r="SCR19" s="318"/>
      <c r="SCS19" s="318"/>
      <c r="SCT19" s="318"/>
      <c r="SCU19" s="318"/>
      <c r="SCV19" s="318"/>
      <c r="SCW19" s="318"/>
      <c r="SCX19" s="318"/>
      <c r="SCY19" s="318"/>
      <c r="SCZ19" s="318"/>
      <c r="SDA19" s="318"/>
      <c r="SDB19" s="318"/>
      <c r="SDC19" s="318"/>
      <c r="SDD19" s="318"/>
      <c r="SDE19" s="318"/>
      <c r="SDF19" s="318"/>
      <c r="SDG19" s="318"/>
      <c r="SDH19" s="318"/>
      <c r="SDI19" s="318"/>
      <c r="SDJ19" s="318"/>
      <c r="SDK19" s="318"/>
      <c r="SDL19" s="318"/>
      <c r="SDM19" s="318"/>
      <c r="SDN19" s="318"/>
      <c r="SDO19" s="318"/>
      <c r="SDP19" s="318"/>
      <c r="SDQ19" s="318"/>
      <c r="SDR19" s="318"/>
      <c r="SDS19" s="318"/>
      <c r="SDT19" s="318"/>
      <c r="SDU19" s="318"/>
      <c r="SDV19" s="318"/>
      <c r="SDW19" s="318"/>
      <c r="SDX19" s="318"/>
      <c r="SDY19" s="318"/>
      <c r="SDZ19" s="318"/>
      <c r="SEA19" s="318"/>
      <c r="SEB19" s="318"/>
      <c r="SEC19" s="318"/>
      <c r="SED19" s="318"/>
      <c r="SEE19" s="318"/>
      <c r="SEF19" s="318"/>
      <c r="SEG19" s="318"/>
      <c r="SEH19" s="318"/>
      <c r="SEI19" s="318"/>
      <c r="SEJ19" s="318"/>
      <c r="SEK19" s="318"/>
      <c r="SEL19" s="318"/>
      <c r="SEM19" s="318"/>
      <c r="SEN19" s="318"/>
      <c r="SEO19" s="318"/>
      <c r="SEP19" s="318"/>
      <c r="SEQ19" s="318"/>
      <c r="SER19" s="318"/>
      <c r="SES19" s="318"/>
      <c r="SET19" s="318"/>
      <c r="SEU19" s="318"/>
      <c r="SEV19" s="318"/>
      <c r="SEW19" s="318"/>
      <c r="SEX19" s="318"/>
      <c r="SEY19" s="318"/>
      <c r="SEZ19" s="318"/>
      <c r="SFA19" s="318"/>
      <c r="SFB19" s="318"/>
      <c r="SFC19" s="318"/>
      <c r="SFD19" s="318"/>
      <c r="SFE19" s="318"/>
      <c r="SFF19" s="318"/>
      <c r="SFG19" s="318"/>
      <c r="SFH19" s="318"/>
      <c r="SFI19" s="318"/>
      <c r="SFJ19" s="318"/>
      <c r="SFK19" s="318"/>
      <c r="SFL19" s="318"/>
      <c r="SFM19" s="318"/>
      <c r="SFN19" s="318"/>
      <c r="SFO19" s="318"/>
      <c r="SFP19" s="318"/>
      <c r="SFQ19" s="318"/>
      <c r="SFR19" s="318"/>
      <c r="SFS19" s="318"/>
      <c r="SFT19" s="318"/>
      <c r="SFU19" s="318"/>
      <c r="SFV19" s="318"/>
      <c r="SFW19" s="318"/>
      <c r="SFX19" s="318"/>
      <c r="SFY19" s="318"/>
      <c r="SFZ19" s="318"/>
      <c r="SGA19" s="318"/>
      <c r="SGB19" s="318"/>
      <c r="SGC19" s="318"/>
      <c r="SGD19" s="318"/>
      <c r="SGE19" s="318"/>
      <c r="SGF19" s="318"/>
      <c r="SGG19" s="318"/>
      <c r="SGH19" s="318"/>
      <c r="SGI19" s="318"/>
      <c r="SGJ19" s="318"/>
      <c r="SGK19" s="318"/>
      <c r="SGL19" s="318"/>
      <c r="SGM19" s="318"/>
      <c r="SGN19" s="318"/>
      <c r="SGO19" s="318"/>
      <c r="SGP19" s="318"/>
      <c r="SGQ19" s="318"/>
      <c r="SGR19" s="318"/>
      <c r="SGS19" s="318"/>
      <c r="SGT19" s="318"/>
      <c r="SGU19" s="318"/>
      <c r="SGV19" s="318"/>
      <c r="SGW19" s="318"/>
      <c r="SGX19" s="318"/>
      <c r="SGY19" s="318"/>
      <c r="SGZ19" s="318"/>
      <c r="SHA19" s="318"/>
      <c r="SHB19" s="318"/>
      <c r="SHC19" s="318"/>
      <c r="SHD19" s="318"/>
      <c r="SHE19" s="318"/>
      <c r="SHF19" s="318"/>
      <c r="SHG19" s="318"/>
      <c r="SHH19" s="318"/>
      <c r="SHI19" s="318"/>
      <c r="SHJ19" s="318"/>
      <c r="SHK19" s="318"/>
      <c r="SHL19" s="318"/>
      <c r="SHM19" s="318"/>
      <c r="SHN19" s="318"/>
      <c r="SHO19" s="318"/>
      <c r="SHP19" s="318"/>
      <c r="SHQ19" s="318"/>
      <c r="SHR19" s="318"/>
      <c r="SHS19" s="318"/>
      <c r="SHT19" s="318"/>
      <c r="SHU19" s="318"/>
      <c r="SHV19" s="318"/>
      <c r="SHW19" s="318"/>
      <c r="SHX19" s="318"/>
      <c r="SHY19" s="318"/>
      <c r="SHZ19" s="318"/>
      <c r="SIA19" s="318"/>
      <c r="SIB19" s="318"/>
      <c r="SIC19" s="318"/>
      <c r="SID19" s="318"/>
      <c r="SIE19" s="318"/>
      <c r="SIF19" s="318"/>
      <c r="SIG19" s="318"/>
      <c r="SIH19" s="318"/>
      <c r="SII19" s="318"/>
      <c r="SIJ19" s="318"/>
      <c r="SIK19" s="318"/>
      <c r="SIL19" s="318"/>
      <c r="SIM19" s="318"/>
      <c r="SIN19" s="318"/>
      <c r="SIO19" s="318"/>
      <c r="SIP19" s="318"/>
      <c r="SIQ19" s="318"/>
      <c r="SIR19" s="318"/>
      <c r="SIS19" s="318"/>
      <c r="SIT19" s="318"/>
      <c r="SIU19" s="318"/>
      <c r="SIV19" s="318"/>
      <c r="SIW19" s="318"/>
      <c r="SIX19" s="318"/>
      <c r="SIY19" s="318"/>
      <c r="SIZ19" s="318"/>
      <c r="SJA19" s="318"/>
      <c r="SJB19" s="318"/>
      <c r="SJC19" s="318"/>
      <c r="SJD19" s="318"/>
      <c r="SJE19" s="318"/>
      <c r="SJF19" s="318"/>
      <c r="SJG19" s="318"/>
      <c r="SJH19" s="318"/>
      <c r="SJI19" s="318"/>
      <c r="SJJ19" s="318"/>
      <c r="SJK19" s="318"/>
      <c r="SJL19" s="318"/>
      <c r="SJM19" s="318"/>
      <c r="SJN19" s="318"/>
      <c r="SJO19" s="318"/>
      <c r="SJP19" s="318"/>
      <c r="SJQ19" s="318"/>
      <c r="SJR19" s="318"/>
      <c r="SJS19" s="318"/>
      <c r="SJT19" s="318"/>
      <c r="SJU19" s="318"/>
      <c r="SJV19" s="318"/>
      <c r="SJW19" s="318"/>
      <c r="SJX19" s="318"/>
      <c r="SJY19" s="318"/>
      <c r="SJZ19" s="318"/>
      <c r="SKA19" s="318"/>
      <c r="SKB19" s="318"/>
      <c r="SKC19" s="318"/>
      <c r="SKD19" s="318"/>
      <c r="SKE19" s="318"/>
      <c r="SKF19" s="318"/>
      <c r="SKG19" s="318"/>
      <c r="SKH19" s="318"/>
      <c r="SKI19" s="318"/>
      <c r="SKJ19" s="318"/>
      <c r="SKK19" s="318"/>
      <c r="SKL19" s="318"/>
      <c r="SKM19" s="318"/>
      <c r="SKN19" s="318"/>
      <c r="SKO19" s="318"/>
      <c r="SKP19" s="318"/>
      <c r="SKQ19" s="318"/>
      <c r="SKR19" s="318"/>
      <c r="SKS19" s="318"/>
      <c r="SKT19" s="318"/>
      <c r="SKU19" s="318"/>
      <c r="SKV19" s="318"/>
      <c r="SKW19" s="318"/>
      <c r="SKX19" s="318"/>
      <c r="SKY19" s="318"/>
      <c r="SKZ19" s="318"/>
      <c r="SLA19" s="318"/>
      <c r="SLB19" s="318"/>
      <c r="SLC19" s="318"/>
      <c r="SLD19" s="318"/>
      <c r="SLE19" s="318"/>
      <c r="SLF19" s="318"/>
      <c r="SLG19" s="318"/>
      <c r="SLH19" s="318"/>
      <c r="SLI19" s="318"/>
      <c r="SLJ19" s="318"/>
      <c r="SLK19" s="318"/>
      <c r="SLL19" s="318"/>
      <c r="SLM19" s="318"/>
      <c r="SLN19" s="318"/>
      <c r="SLO19" s="318"/>
      <c r="SLP19" s="318"/>
      <c r="SLQ19" s="318"/>
      <c r="SLR19" s="318"/>
      <c r="SLS19" s="318"/>
      <c r="SLT19" s="318"/>
      <c r="SLU19" s="318"/>
      <c r="SLV19" s="318"/>
      <c r="SLW19" s="318"/>
      <c r="SLX19" s="318"/>
      <c r="SLY19" s="318"/>
      <c r="SLZ19" s="318"/>
      <c r="SMA19" s="318"/>
      <c r="SMB19" s="318"/>
      <c r="SMC19" s="318"/>
      <c r="SMD19" s="318"/>
      <c r="SME19" s="318"/>
      <c r="SMF19" s="318"/>
      <c r="SMG19" s="318"/>
      <c r="SMH19" s="318"/>
      <c r="SMI19" s="318"/>
      <c r="SMJ19" s="318"/>
      <c r="SMK19" s="318"/>
      <c r="SML19" s="318"/>
      <c r="SMM19" s="318"/>
      <c r="SMN19" s="318"/>
      <c r="SMO19" s="318"/>
      <c r="SMP19" s="318"/>
      <c r="SMQ19" s="318"/>
      <c r="SMR19" s="318"/>
      <c r="SMS19" s="318"/>
      <c r="SMT19" s="318"/>
      <c r="SMU19" s="318"/>
      <c r="SMV19" s="318"/>
      <c r="SMW19" s="318"/>
      <c r="SMX19" s="318"/>
      <c r="SMY19" s="318"/>
      <c r="SMZ19" s="318"/>
      <c r="SNA19" s="318"/>
      <c r="SNB19" s="318"/>
      <c r="SNC19" s="318"/>
      <c r="SND19" s="318"/>
      <c r="SNE19" s="318"/>
      <c r="SNF19" s="318"/>
      <c r="SNG19" s="318"/>
      <c r="SNH19" s="318"/>
      <c r="SNI19" s="318"/>
      <c r="SNJ19" s="318"/>
      <c r="SNK19" s="318"/>
      <c r="SNL19" s="318"/>
      <c r="SNM19" s="318"/>
      <c r="SNN19" s="318"/>
      <c r="SNO19" s="318"/>
      <c r="SNP19" s="318"/>
      <c r="SNQ19" s="318"/>
      <c r="SNR19" s="318"/>
      <c r="SNS19" s="318"/>
      <c r="SNT19" s="318"/>
      <c r="SNU19" s="318"/>
      <c r="SNV19" s="318"/>
      <c r="SNW19" s="318"/>
      <c r="SNX19" s="318"/>
      <c r="SNY19" s="318"/>
      <c r="SNZ19" s="318"/>
      <c r="SOA19" s="318"/>
      <c r="SOB19" s="318"/>
      <c r="SOC19" s="318"/>
      <c r="SOD19" s="318"/>
      <c r="SOE19" s="318"/>
      <c r="SOF19" s="318"/>
      <c r="SOG19" s="318"/>
      <c r="SOH19" s="318"/>
      <c r="SOI19" s="318"/>
      <c r="SOJ19" s="318"/>
      <c r="SOK19" s="318"/>
      <c r="SOL19" s="318"/>
      <c r="SOM19" s="318"/>
      <c r="SON19" s="318"/>
      <c r="SOO19" s="318"/>
      <c r="SOP19" s="318"/>
      <c r="SOQ19" s="318"/>
      <c r="SOR19" s="318"/>
      <c r="SOS19" s="318"/>
      <c r="SOT19" s="318"/>
      <c r="SOU19" s="318"/>
      <c r="SOV19" s="318"/>
      <c r="SOW19" s="318"/>
      <c r="SOX19" s="318"/>
      <c r="SOY19" s="318"/>
      <c r="SOZ19" s="318"/>
      <c r="SPA19" s="318"/>
      <c r="SPB19" s="318"/>
      <c r="SPC19" s="318"/>
      <c r="SPD19" s="318"/>
      <c r="SPE19" s="318"/>
      <c r="SPF19" s="318"/>
      <c r="SPG19" s="318"/>
      <c r="SPH19" s="318"/>
      <c r="SPI19" s="318"/>
      <c r="SPJ19" s="318"/>
      <c r="SPK19" s="318"/>
      <c r="SPL19" s="318"/>
      <c r="SPM19" s="318"/>
      <c r="SPN19" s="318"/>
      <c r="SPO19" s="318"/>
      <c r="SPP19" s="318"/>
      <c r="SPQ19" s="318"/>
      <c r="SPR19" s="318"/>
      <c r="SPS19" s="318"/>
      <c r="SPT19" s="318"/>
      <c r="SPU19" s="318"/>
      <c r="SPV19" s="318"/>
      <c r="SPW19" s="318"/>
      <c r="SPX19" s="318"/>
      <c r="SPY19" s="318"/>
      <c r="SPZ19" s="318"/>
      <c r="SQA19" s="318"/>
      <c r="SQB19" s="318"/>
      <c r="SQC19" s="318"/>
      <c r="SQD19" s="318"/>
      <c r="SQE19" s="318"/>
      <c r="SQF19" s="318"/>
      <c r="SQG19" s="318"/>
      <c r="SQH19" s="318"/>
      <c r="SQI19" s="318"/>
      <c r="SQJ19" s="318"/>
      <c r="SQK19" s="318"/>
      <c r="SQL19" s="318"/>
      <c r="SQM19" s="318"/>
      <c r="SQN19" s="318"/>
      <c r="SQO19" s="318"/>
      <c r="SQP19" s="318"/>
      <c r="SQQ19" s="318"/>
      <c r="SQR19" s="318"/>
      <c r="SQS19" s="318"/>
      <c r="SQT19" s="318"/>
      <c r="SQU19" s="318"/>
      <c r="SQV19" s="318"/>
      <c r="SQW19" s="318"/>
      <c r="SQX19" s="318"/>
      <c r="SQY19" s="318"/>
      <c r="SQZ19" s="318"/>
      <c r="SRA19" s="318"/>
      <c r="SRB19" s="318"/>
      <c r="SRC19" s="318"/>
      <c r="SRD19" s="318"/>
      <c r="SRE19" s="318"/>
      <c r="SRF19" s="318"/>
      <c r="SRG19" s="318"/>
      <c r="SRH19" s="318"/>
      <c r="SRI19" s="318"/>
      <c r="SRJ19" s="318"/>
      <c r="SRK19" s="318"/>
      <c r="SRL19" s="318"/>
      <c r="SRM19" s="318"/>
      <c r="SRN19" s="318"/>
      <c r="SRO19" s="318"/>
      <c r="SRP19" s="318"/>
      <c r="SRQ19" s="318"/>
      <c r="SRR19" s="318"/>
      <c r="SRS19" s="318"/>
      <c r="SRT19" s="318"/>
      <c r="SRU19" s="318"/>
      <c r="SRV19" s="318"/>
      <c r="SRW19" s="318"/>
      <c r="SRX19" s="318"/>
      <c r="SRY19" s="318"/>
      <c r="SRZ19" s="318"/>
      <c r="SSA19" s="318"/>
      <c r="SSB19" s="318"/>
      <c r="SSC19" s="318"/>
      <c r="SSD19" s="318"/>
      <c r="SSE19" s="318"/>
      <c r="SSF19" s="318"/>
      <c r="SSG19" s="318"/>
      <c r="SSH19" s="318"/>
      <c r="SSI19" s="318"/>
      <c r="SSJ19" s="318"/>
      <c r="SSK19" s="318"/>
      <c r="SSL19" s="318"/>
      <c r="SSM19" s="318"/>
      <c r="SSN19" s="318"/>
      <c r="SSO19" s="318"/>
      <c r="SSP19" s="318"/>
      <c r="SSQ19" s="318"/>
      <c r="SSR19" s="318"/>
      <c r="SSS19" s="318"/>
      <c r="SST19" s="318"/>
      <c r="SSU19" s="318"/>
      <c r="SSV19" s="318"/>
      <c r="SSW19" s="318"/>
      <c r="SSX19" s="318"/>
      <c r="SSY19" s="318"/>
      <c r="SSZ19" s="318"/>
      <c r="STA19" s="318"/>
      <c r="STB19" s="318"/>
      <c r="STC19" s="318"/>
      <c r="STD19" s="318"/>
      <c r="STE19" s="318"/>
      <c r="STF19" s="318"/>
      <c r="STG19" s="318"/>
      <c r="STH19" s="318"/>
      <c r="STI19" s="318"/>
      <c r="STJ19" s="318"/>
      <c r="STK19" s="318"/>
      <c r="STL19" s="318"/>
      <c r="STM19" s="318"/>
      <c r="STN19" s="318"/>
      <c r="STO19" s="318"/>
      <c r="STP19" s="318"/>
      <c r="STQ19" s="318"/>
      <c r="STR19" s="318"/>
      <c r="STS19" s="318"/>
      <c r="STT19" s="318"/>
      <c r="STU19" s="318"/>
      <c r="STV19" s="318"/>
      <c r="STW19" s="318"/>
      <c r="STX19" s="318"/>
      <c r="STY19" s="318"/>
      <c r="STZ19" s="318"/>
      <c r="SUA19" s="318"/>
      <c r="SUB19" s="318"/>
      <c r="SUC19" s="318"/>
      <c r="SUD19" s="318"/>
      <c r="SUE19" s="318"/>
      <c r="SUF19" s="318"/>
      <c r="SUG19" s="318"/>
      <c r="SUH19" s="318"/>
      <c r="SUI19" s="318"/>
      <c r="SUJ19" s="318"/>
      <c r="SUK19" s="318"/>
      <c r="SUL19" s="318"/>
      <c r="SUM19" s="318"/>
      <c r="SUN19" s="318"/>
      <c r="SUO19" s="318"/>
      <c r="SUP19" s="318"/>
      <c r="SUQ19" s="318"/>
      <c r="SUR19" s="318"/>
      <c r="SUS19" s="318"/>
      <c r="SUT19" s="318"/>
      <c r="SUU19" s="318"/>
      <c r="SUV19" s="318"/>
      <c r="SUW19" s="318"/>
      <c r="SUX19" s="318"/>
      <c r="SUY19" s="318"/>
      <c r="SUZ19" s="318"/>
      <c r="SVA19" s="318"/>
      <c r="SVB19" s="318"/>
      <c r="SVC19" s="318"/>
      <c r="SVD19" s="318"/>
      <c r="SVE19" s="318"/>
      <c r="SVF19" s="318"/>
      <c r="SVG19" s="318"/>
      <c r="SVH19" s="318"/>
      <c r="SVI19" s="318"/>
      <c r="SVJ19" s="318"/>
      <c r="SVK19" s="318"/>
      <c r="SVL19" s="318"/>
      <c r="SVM19" s="318"/>
      <c r="SVN19" s="318"/>
      <c r="SVO19" s="318"/>
      <c r="SVP19" s="318"/>
      <c r="SVQ19" s="318"/>
      <c r="SVR19" s="318"/>
      <c r="SVS19" s="318"/>
      <c r="SVT19" s="318"/>
      <c r="SVU19" s="318"/>
      <c r="SVV19" s="318"/>
      <c r="SVW19" s="318"/>
      <c r="SVX19" s="318"/>
      <c r="SVY19" s="318"/>
      <c r="SVZ19" s="318"/>
      <c r="SWA19" s="318"/>
      <c r="SWB19" s="318"/>
      <c r="SWC19" s="318"/>
      <c r="SWD19" s="318"/>
      <c r="SWE19" s="318"/>
      <c r="SWF19" s="318"/>
      <c r="SWG19" s="318"/>
      <c r="SWH19" s="318"/>
      <c r="SWI19" s="318"/>
      <c r="SWJ19" s="318"/>
      <c r="SWK19" s="318"/>
      <c r="SWL19" s="318"/>
      <c r="SWM19" s="318"/>
      <c r="SWN19" s="318"/>
      <c r="SWO19" s="318"/>
      <c r="SWP19" s="318"/>
      <c r="SWQ19" s="318"/>
      <c r="SWR19" s="318"/>
      <c r="SWS19" s="318"/>
      <c r="SWT19" s="318"/>
      <c r="SWU19" s="318"/>
      <c r="SWV19" s="318"/>
      <c r="SWW19" s="318"/>
      <c r="SWX19" s="318"/>
      <c r="SWY19" s="318"/>
      <c r="SWZ19" s="318"/>
      <c r="SXA19" s="318"/>
      <c r="SXB19" s="318"/>
      <c r="SXC19" s="318"/>
      <c r="SXD19" s="318"/>
      <c r="SXE19" s="318"/>
      <c r="SXF19" s="318"/>
      <c r="SXG19" s="318"/>
      <c r="SXH19" s="318"/>
      <c r="SXI19" s="318"/>
      <c r="SXJ19" s="318"/>
      <c r="SXK19" s="318"/>
      <c r="SXL19" s="318"/>
      <c r="SXM19" s="318"/>
      <c r="SXN19" s="318"/>
      <c r="SXO19" s="318"/>
      <c r="SXP19" s="318"/>
      <c r="SXQ19" s="318"/>
      <c r="SXR19" s="318"/>
      <c r="SXS19" s="318"/>
      <c r="SXT19" s="318"/>
      <c r="SXU19" s="318"/>
      <c r="SXV19" s="318"/>
      <c r="SXW19" s="318"/>
      <c r="SXX19" s="318"/>
      <c r="SXY19" s="318"/>
      <c r="SXZ19" s="318"/>
      <c r="SYA19" s="318"/>
      <c r="SYB19" s="318"/>
      <c r="SYC19" s="318"/>
      <c r="SYD19" s="318"/>
      <c r="SYE19" s="318"/>
      <c r="SYF19" s="318"/>
      <c r="SYG19" s="318"/>
      <c r="SYH19" s="318"/>
      <c r="SYI19" s="318"/>
      <c r="SYJ19" s="318"/>
      <c r="SYK19" s="318"/>
      <c r="SYL19" s="318"/>
      <c r="SYM19" s="318"/>
      <c r="SYN19" s="318"/>
      <c r="SYO19" s="318"/>
      <c r="SYP19" s="318"/>
      <c r="SYQ19" s="318"/>
      <c r="SYR19" s="318"/>
      <c r="SYS19" s="318"/>
      <c r="SYT19" s="318"/>
      <c r="SYU19" s="318"/>
      <c r="SYV19" s="318"/>
      <c r="SYW19" s="318"/>
      <c r="SYX19" s="318"/>
      <c r="SYY19" s="318"/>
      <c r="SYZ19" s="318"/>
      <c r="SZA19" s="318"/>
      <c r="SZB19" s="318"/>
      <c r="SZC19" s="318"/>
      <c r="SZD19" s="318"/>
      <c r="SZE19" s="318"/>
      <c r="SZF19" s="318"/>
      <c r="SZG19" s="318"/>
      <c r="SZH19" s="318"/>
      <c r="SZI19" s="318"/>
      <c r="SZJ19" s="318"/>
      <c r="SZK19" s="318"/>
      <c r="SZL19" s="318"/>
      <c r="SZM19" s="318"/>
      <c r="SZN19" s="318"/>
      <c r="SZO19" s="318"/>
      <c r="SZP19" s="318"/>
      <c r="SZQ19" s="318"/>
      <c r="SZR19" s="318"/>
      <c r="SZS19" s="318"/>
      <c r="SZT19" s="318"/>
      <c r="SZU19" s="318"/>
      <c r="SZV19" s="318"/>
      <c r="SZW19" s="318"/>
      <c r="SZX19" s="318"/>
      <c r="SZY19" s="318"/>
      <c r="SZZ19" s="318"/>
      <c r="TAA19" s="318"/>
      <c r="TAB19" s="318"/>
      <c r="TAC19" s="318"/>
      <c r="TAD19" s="318"/>
      <c r="TAE19" s="318"/>
      <c r="TAF19" s="318"/>
      <c r="TAG19" s="318"/>
      <c r="TAH19" s="318"/>
      <c r="TAI19" s="318"/>
      <c r="TAJ19" s="318"/>
      <c r="TAK19" s="318"/>
      <c r="TAL19" s="318"/>
      <c r="TAM19" s="318"/>
      <c r="TAN19" s="318"/>
      <c r="TAO19" s="318"/>
      <c r="TAP19" s="318"/>
      <c r="TAQ19" s="318"/>
      <c r="TAR19" s="318"/>
      <c r="TAS19" s="318"/>
      <c r="TAT19" s="318"/>
      <c r="TAU19" s="318"/>
      <c r="TAV19" s="318"/>
      <c r="TAW19" s="318"/>
      <c r="TAX19" s="318"/>
      <c r="TAY19" s="318"/>
      <c r="TAZ19" s="318"/>
      <c r="TBA19" s="318"/>
      <c r="TBB19" s="318"/>
      <c r="TBC19" s="318"/>
      <c r="TBD19" s="318"/>
      <c r="TBE19" s="318"/>
      <c r="TBF19" s="318"/>
      <c r="TBG19" s="318"/>
      <c r="TBH19" s="318"/>
      <c r="TBI19" s="318"/>
      <c r="TBJ19" s="318"/>
      <c r="TBK19" s="318"/>
      <c r="TBL19" s="318"/>
      <c r="TBM19" s="318"/>
      <c r="TBN19" s="318"/>
      <c r="TBO19" s="318"/>
      <c r="TBP19" s="318"/>
      <c r="TBQ19" s="318"/>
      <c r="TBR19" s="318"/>
      <c r="TBS19" s="318"/>
      <c r="TBT19" s="318"/>
      <c r="TBU19" s="318"/>
      <c r="TBV19" s="318"/>
      <c r="TBW19" s="318"/>
      <c r="TBX19" s="318"/>
      <c r="TBY19" s="318"/>
      <c r="TBZ19" s="318"/>
      <c r="TCA19" s="318"/>
      <c r="TCB19" s="318"/>
      <c r="TCC19" s="318"/>
      <c r="TCD19" s="318"/>
      <c r="TCE19" s="318"/>
      <c r="TCF19" s="318"/>
      <c r="TCG19" s="318"/>
      <c r="TCH19" s="318"/>
      <c r="TCI19" s="318"/>
      <c r="TCJ19" s="318"/>
      <c r="TCK19" s="318"/>
      <c r="TCL19" s="318"/>
      <c r="TCM19" s="318"/>
      <c r="TCN19" s="318"/>
      <c r="TCO19" s="318"/>
      <c r="TCP19" s="318"/>
      <c r="TCQ19" s="318"/>
      <c r="TCR19" s="318"/>
      <c r="TCS19" s="318"/>
      <c r="TCT19" s="318"/>
      <c r="TCU19" s="318"/>
      <c r="TCV19" s="318"/>
      <c r="TCW19" s="318"/>
      <c r="TCX19" s="318"/>
      <c r="TCY19" s="318"/>
      <c r="TCZ19" s="318"/>
      <c r="TDA19" s="318"/>
      <c r="TDB19" s="318"/>
      <c r="TDC19" s="318"/>
      <c r="TDD19" s="318"/>
      <c r="TDE19" s="318"/>
      <c r="TDF19" s="318"/>
      <c r="TDG19" s="318"/>
      <c r="TDH19" s="318"/>
      <c r="TDI19" s="318"/>
      <c r="TDJ19" s="318"/>
      <c r="TDK19" s="318"/>
      <c r="TDL19" s="318"/>
      <c r="TDM19" s="318"/>
      <c r="TDN19" s="318"/>
      <c r="TDO19" s="318"/>
      <c r="TDP19" s="318"/>
      <c r="TDQ19" s="318"/>
      <c r="TDR19" s="318"/>
      <c r="TDS19" s="318"/>
      <c r="TDT19" s="318"/>
      <c r="TDU19" s="318"/>
      <c r="TDV19" s="318"/>
      <c r="TDW19" s="318"/>
      <c r="TDX19" s="318"/>
      <c r="TDY19" s="318"/>
      <c r="TDZ19" s="318"/>
      <c r="TEA19" s="318"/>
      <c r="TEB19" s="318"/>
      <c r="TEC19" s="318"/>
      <c r="TED19" s="318"/>
      <c r="TEE19" s="318"/>
      <c r="TEF19" s="318"/>
      <c r="TEG19" s="318"/>
      <c r="TEH19" s="318"/>
      <c r="TEI19" s="318"/>
      <c r="TEJ19" s="318"/>
      <c r="TEK19" s="318"/>
      <c r="TEL19" s="318"/>
      <c r="TEM19" s="318"/>
      <c r="TEN19" s="318"/>
      <c r="TEO19" s="318"/>
      <c r="TEP19" s="318"/>
      <c r="TEQ19" s="318"/>
      <c r="TER19" s="318"/>
      <c r="TES19" s="318"/>
      <c r="TET19" s="318"/>
      <c r="TEU19" s="318"/>
      <c r="TEV19" s="318"/>
      <c r="TEW19" s="318"/>
      <c r="TEX19" s="318"/>
      <c r="TEY19" s="318"/>
      <c r="TEZ19" s="318"/>
      <c r="TFA19" s="318"/>
      <c r="TFB19" s="318"/>
      <c r="TFC19" s="318"/>
      <c r="TFD19" s="318"/>
      <c r="TFE19" s="318"/>
      <c r="TFF19" s="318"/>
      <c r="TFG19" s="318"/>
      <c r="TFH19" s="318"/>
      <c r="TFI19" s="318"/>
      <c r="TFJ19" s="318"/>
      <c r="TFK19" s="318"/>
      <c r="TFL19" s="318"/>
      <c r="TFM19" s="318"/>
      <c r="TFN19" s="318"/>
      <c r="TFO19" s="318"/>
      <c r="TFP19" s="318"/>
      <c r="TFQ19" s="318"/>
      <c r="TFR19" s="318"/>
      <c r="TFS19" s="318"/>
      <c r="TFT19" s="318"/>
      <c r="TFU19" s="318"/>
      <c r="TFV19" s="318"/>
      <c r="TFW19" s="318"/>
      <c r="TFX19" s="318"/>
      <c r="TFY19" s="318"/>
      <c r="TFZ19" s="318"/>
      <c r="TGA19" s="318"/>
      <c r="TGB19" s="318"/>
      <c r="TGC19" s="318"/>
      <c r="TGD19" s="318"/>
      <c r="TGE19" s="318"/>
      <c r="TGF19" s="318"/>
      <c r="TGG19" s="318"/>
      <c r="TGH19" s="318"/>
      <c r="TGI19" s="318"/>
      <c r="TGJ19" s="318"/>
      <c r="TGK19" s="318"/>
      <c r="TGL19" s="318"/>
      <c r="TGM19" s="318"/>
      <c r="TGN19" s="318"/>
      <c r="TGO19" s="318"/>
      <c r="TGP19" s="318"/>
      <c r="TGQ19" s="318"/>
      <c r="TGR19" s="318"/>
      <c r="TGS19" s="318"/>
      <c r="TGT19" s="318"/>
      <c r="TGU19" s="318"/>
      <c r="TGV19" s="318"/>
      <c r="TGW19" s="318"/>
      <c r="TGX19" s="318"/>
      <c r="TGY19" s="318"/>
      <c r="TGZ19" s="318"/>
      <c r="THA19" s="318"/>
      <c r="THB19" s="318"/>
      <c r="THC19" s="318"/>
      <c r="THD19" s="318"/>
      <c r="THE19" s="318"/>
      <c r="THF19" s="318"/>
      <c r="THG19" s="318"/>
      <c r="THH19" s="318"/>
      <c r="THI19" s="318"/>
      <c r="THJ19" s="318"/>
      <c r="THK19" s="318"/>
      <c r="THL19" s="318"/>
      <c r="THM19" s="318"/>
      <c r="THN19" s="318"/>
      <c r="THO19" s="318"/>
      <c r="THP19" s="318"/>
      <c r="THQ19" s="318"/>
      <c r="THR19" s="318"/>
      <c r="THS19" s="318"/>
      <c r="THT19" s="318"/>
      <c r="THU19" s="318"/>
      <c r="THV19" s="318"/>
      <c r="THW19" s="318"/>
      <c r="THX19" s="318"/>
      <c r="THY19" s="318"/>
      <c r="THZ19" s="318"/>
      <c r="TIA19" s="318"/>
      <c r="TIB19" s="318"/>
      <c r="TIC19" s="318"/>
      <c r="TID19" s="318"/>
      <c r="TIE19" s="318"/>
      <c r="TIF19" s="318"/>
      <c r="TIG19" s="318"/>
      <c r="TIH19" s="318"/>
      <c r="TII19" s="318"/>
      <c r="TIJ19" s="318"/>
      <c r="TIK19" s="318"/>
      <c r="TIL19" s="318"/>
      <c r="TIM19" s="318"/>
      <c r="TIN19" s="318"/>
      <c r="TIO19" s="318"/>
      <c r="TIP19" s="318"/>
      <c r="TIQ19" s="318"/>
      <c r="TIR19" s="318"/>
      <c r="TIS19" s="318"/>
      <c r="TIT19" s="318"/>
      <c r="TIU19" s="318"/>
      <c r="TIV19" s="318"/>
      <c r="TIW19" s="318"/>
      <c r="TIX19" s="318"/>
      <c r="TIY19" s="318"/>
      <c r="TIZ19" s="318"/>
      <c r="TJA19" s="318"/>
      <c r="TJB19" s="318"/>
      <c r="TJC19" s="318"/>
      <c r="TJD19" s="318"/>
      <c r="TJE19" s="318"/>
      <c r="TJF19" s="318"/>
      <c r="TJG19" s="318"/>
      <c r="TJH19" s="318"/>
      <c r="TJI19" s="318"/>
      <c r="TJJ19" s="318"/>
      <c r="TJK19" s="318"/>
      <c r="TJL19" s="318"/>
      <c r="TJM19" s="318"/>
      <c r="TJN19" s="318"/>
      <c r="TJO19" s="318"/>
      <c r="TJP19" s="318"/>
      <c r="TJQ19" s="318"/>
      <c r="TJR19" s="318"/>
      <c r="TJS19" s="318"/>
      <c r="TJT19" s="318"/>
      <c r="TJU19" s="318"/>
      <c r="TJV19" s="318"/>
      <c r="TJW19" s="318"/>
      <c r="TJX19" s="318"/>
      <c r="TJY19" s="318"/>
      <c r="TJZ19" s="318"/>
      <c r="TKA19" s="318"/>
      <c r="TKB19" s="318"/>
      <c r="TKC19" s="318"/>
      <c r="TKD19" s="318"/>
      <c r="TKE19" s="318"/>
      <c r="TKF19" s="318"/>
      <c r="TKG19" s="318"/>
      <c r="TKH19" s="318"/>
      <c r="TKI19" s="318"/>
      <c r="TKJ19" s="318"/>
      <c r="TKK19" s="318"/>
      <c r="TKL19" s="318"/>
      <c r="TKM19" s="318"/>
      <c r="TKN19" s="318"/>
      <c r="TKO19" s="318"/>
      <c r="TKP19" s="318"/>
      <c r="TKQ19" s="318"/>
      <c r="TKR19" s="318"/>
      <c r="TKS19" s="318"/>
      <c r="TKT19" s="318"/>
      <c r="TKU19" s="318"/>
      <c r="TKV19" s="318"/>
      <c r="TKW19" s="318"/>
      <c r="TKX19" s="318"/>
      <c r="TKY19" s="318"/>
      <c r="TKZ19" s="318"/>
      <c r="TLA19" s="318"/>
      <c r="TLB19" s="318"/>
      <c r="TLC19" s="318"/>
      <c r="TLD19" s="318"/>
      <c r="TLE19" s="318"/>
      <c r="TLF19" s="318"/>
      <c r="TLG19" s="318"/>
      <c r="TLH19" s="318"/>
      <c r="TLI19" s="318"/>
      <c r="TLJ19" s="318"/>
      <c r="TLK19" s="318"/>
      <c r="TLL19" s="318"/>
      <c r="TLM19" s="318"/>
      <c r="TLN19" s="318"/>
      <c r="TLO19" s="318"/>
      <c r="TLP19" s="318"/>
      <c r="TLQ19" s="318"/>
      <c r="TLR19" s="318"/>
      <c r="TLS19" s="318"/>
      <c r="TLT19" s="318"/>
      <c r="TLU19" s="318"/>
      <c r="TLV19" s="318"/>
      <c r="TLW19" s="318"/>
      <c r="TLX19" s="318"/>
      <c r="TLY19" s="318"/>
      <c r="TLZ19" s="318"/>
      <c r="TMA19" s="318"/>
      <c r="TMB19" s="318"/>
      <c r="TMC19" s="318"/>
      <c r="TMD19" s="318"/>
      <c r="TME19" s="318"/>
      <c r="TMF19" s="318"/>
      <c r="TMG19" s="318"/>
      <c r="TMH19" s="318"/>
      <c r="TMI19" s="318"/>
      <c r="TMJ19" s="318"/>
      <c r="TMK19" s="318"/>
      <c r="TML19" s="318"/>
      <c r="TMM19" s="318"/>
      <c r="TMN19" s="318"/>
      <c r="TMO19" s="318"/>
      <c r="TMP19" s="318"/>
      <c r="TMQ19" s="318"/>
      <c r="TMR19" s="318"/>
      <c r="TMS19" s="318"/>
      <c r="TMT19" s="318"/>
      <c r="TMU19" s="318"/>
      <c r="TMV19" s="318"/>
      <c r="TMW19" s="318"/>
      <c r="TMX19" s="318"/>
      <c r="TMY19" s="318"/>
      <c r="TMZ19" s="318"/>
      <c r="TNA19" s="318"/>
      <c r="TNB19" s="318"/>
      <c r="TNC19" s="318"/>
      <c r="TND19" s="318"/>
      <c r="TNE19" s="318"/>
      <c r="TNF19" s="318"/>
      <c r="TNG19" s="318"/>
      <c r="TNH19" s="318"/>
      <c r="TNI19" s="318"/>
      <c r="TNJ19" s="318"/>
      <c r="TNK19" s="318"/>
      <c r="TNL19" s="318"/>
      <c r="TNM19" s="318"/>
      <c r="TNN19" s="318"/>
      <c r="TNO19" s="318"/>
      <c r="TNP19" s="318"/>
      <c r="TNQ19" s="318"/>
      <c r="TNR19" s="318"/>
      <c r="TNS19" s="318"/>
      <c r="TNT19" s="318"/>
      <c r="TNU19" s="318"/>
      <c r="TNV19" s="318"/>
      <c r="TNW19" s="318"/>
      <c r="TNX19" s="318"/>
      <c r="TNY19" s="318"/>
      <c r="TNZ19" s="318"/>
      <c r="TOA19" s="318"/>
      <c r="TOB19" s="318"/>
      <c r="TOC19" s="318"/>
      <c r="TOD19" s="318"/>
      <c r="TOE19" s="318"/>
      <c r="TOF19" s="318"/>
      <c r="TOG19" s="318"/>
      <c r="TOH19" s="318"/>
      <c r="TOI19" s="318"/>
      <c r="TOJ19" s="318"/>
      <c r="TOK19" s="318"/>
      <c r="TOL19" s="318"/>
      <c r="TOM19" s="318"/>
      <c r="TON19" s="318"/>
      <c r="TOO19" s="318"/>
      <c r="TOP19" s="318"/>
      <c r="TOQ19" s="318"/>
      <c r="TOR19" s="318"/>
      <c r="TOS19" s="318"/>
      <c r="TOT19" s="318"/>
      <c r="TOU19" s="318"/>
      <c r="TOV19" s="318"/>
      <c r="TOW19" s="318"/>
      <c r="TOX19" s="318"/>
      <c r="TOY19" s="318"/>
      <c r="TOZ19" s="318"/>
      <c r="TPA19" s="318"/>
      <c r="TPB19" s="318"/>
      <c r="TPC19" s="318"/>
      <c r="TPD19" s="318"/>
      <c r="TPE19" s="318"/>
      <c r="TPF19" s="318"/>
      <c r="TPG19" s="318"/>
      <c r="TPH19" s="318"/>
      <c r="TPI19" s="318"/>
      <c r="TPJ19" s="318"/>
      <c r="TPK19" s="318"/>
      <c r="TPL19" s="318"/>
      <c r="TPM19" s="318"/>
      <c r="TPN19" s="318"/>
      <c r="TPO19" s="318"/>
      <c r="TPP19" s="318"/>
      <c r="TPQ19" s="318"/>
      <c r="TPR19" s="318"/>
      <c r="TPS19" s="318"/>
      <c r="TPT19" s="318"/>
      <c r="TPU19" s="318"/>
      <c r="TPV19" s="318"/>
      <c r="TPW19" s="318"/>
      <c r="TPX19" s="318"/>
      <c r="TPY19" s="318"/>
      <c r="TPZ19" s="318"/>
      <c r="TQA19" s="318"/>
      <c r="TQB19" s="318"/>
      <c r="TQC19" s="318"/>
      <c r="TQD19" s="318"/>
      <c r="TQE19" s="318"/>
      <c r="TQF19" s="318"/>
      <c r="TQG19" s="318"/>
      <c r="TQH19" s="318"/>
      <c r="TQI19" s="318"/>
      <c r="TQJ19" s="318"/>
      <c r="TQK19" s="318"/>
      <c r="TQL19" s="318"/>
      <c r="TQM19" s="318"/>
      <c r="TQN19" s="318"/>
      <c r="TQO19" s="318"/>
      <c r="TQP19" s="318"/>
      <c r="TQQ19" s="318"/>
      <c r="TQR19" s="318"/>
      <c r="TQS19" s="318"/>
      <c r="TQT19" s="318"/>
      <c r="TQU19" s="318"/>
      <c r="TQV19" s="318"/>
      <c r="TQW19" s="318"/>
      <c r="TQX19" s="318"/>
      <c r="TQY19" s="318"/>
      <c r="TQZ19" s="318"/>
      <c r="TRA19" s="318"/>
      <c r="TRB19" s="318"/>
      <c r="TRC19" s="318"/>
      <c r="TRD19" s="318"/>
      <c r="TRE19" s="318"/>
      <c r="TRF19" s="318"/>
      <c r="TRG19" s="318"/>
      <c r="TRH19" s="318"/>
      <c r="TRI19" s="318"/>
      <c r="TRJ19" s="318"/>
      <c r="TRK19" s="318"/>
      <c r="TRL19" s="318"/>
      <c r="TRM19" s="318"/>
      <c r="TRN19" s="318"/>
      <c r="TRO19" s="318"/>
      <c r="TRP19" s="318"/>
      <c r="TRQ19" s="318"/>
      <c r="TRR19" s="318"/>
      <c r="TRS19" s="318"/>
      <c r="TRT19" s="318"/>
      <c r="TRU19" s="318"/>
      <c r="TRV19" s="318"/>
      <c r="TRW19" s="318"/>
      <c r="TRX19" s="318"/>
      <c r="TRY19" s="318"/>
      <c r="TRZ19" s="318"/>
      <c r="TSA19" s="318"/>
      <c r="TSB19" s="318"/>
      <c r="TSC19" s="318"/>
      <c r="TSD19" s="318"/>
      <c r="TSE19" s="318"/>
      <c r="TSF19" s="318"/>
      <c r="TSG19" s="318"/>
      <c r="TSH19" s="318"/>
      <c r="TSI19" s="318"/>
      <c r="TSJ19" s="318"/>
      <c r="TSK19" s="318"/>
      <c r="TSL19" s="318"/>
      <c r="TSM19" s="318"/>
      <c r="TSN19" s="318"/>
      <c r="TSO19" s="318"/>
      <c r="TSP19" s="318"/>
      <c r="TSQ19" s="318"/>
      <c r="TSR19" s="318"/>
      <c r="TSS19" s="318"/>
      <c r="TST19" s="318"/>
      <c r="TSU19" s="318"/>
      <c r="TSV19" s="318"/>
      <c r="TSW19" s="318"/>
      <c r="TSX19" s="318"/>
      <c r="TSY19" s="318"/>
      <c r="TSZ19" s="318"/>
      <c r="TTA19" s="318"/>
      <c r="TTB19" s="318"/>
      <c r="TTC19" s="318"/>
      <c r="TTD19" s="318"/>
      <c r="TTE19" s="318"/>
      <c r="TTF19" s="318"/>
      <c r="TTG19" s="318"/>
      <c r="TTH19" s="318"/>
      <c r="TTI19" s="318"/>
      <c r="TTJ19" s="318"/>
      <c r="TTK19" s="318"/>
      <c r="TTL19" s="318"/>
      <c r="TTM19" s="318"/>
      <c r="TTN19" s="318"/>
      <c r="TTO19" s="318"/>
      <c r="TTP19" s="318"/>
      <c r="TTQ19" s="318"/>
      <c r="TTR19" s="318"/>
      <c r="TTS19" s="318"/>
      <c r="TTT19" s="318"/>
      <c r="TTU19" s="318"/>
      <c r="TTV19" s="318"/>
      <c r="TTW19" s="318"/>
      <c r="TTX19" s="318"/>
      <c r="TTY19" s="318"/>
      <c r="TTZ19" s="318"/>
      <c r="TUA19" s="318"/>
      <c r="TUB19" s="318"/>
      <c r="TUC19" s="318"/>
      <c r="TUD19" s="318"/>
      <c r="TUE19" s="318"/>
      <c r="TUF19" s="318"/>
      <c r="TUG19" s="318"/>
      <c r="TUH19" s="318"/>
      <c r="TUI19" s="318"/>
      <c r="TUJ19" s="318"/>
      <c r="TUK19" s="318"/>
      <c r="TUL19" s="318"/>
      <c r="TUM19" s="318"/>
      <c r="TUN19" s="318"/>
      <c r="TUO19" s="318"/>
      <c r="TUP19" s="318"/>
      <c r="TUQ19" s="318"/>
      <c r="TUR19" s="318"/>
      <c r="TUS19" s="318"/>
      <c r="TUT19" s="318"/>
      <c r="TUU19" s="318"/>
      <c r="TUV19" s="318"/>
      <c r="TUW19" s="318"/>
      <c r="TUX19" s="318"/>
      <c r="TUY19" s="318"/>
      <c r="TUZ19" s="318"/>
      <c r="TVA19" s="318"/>
      <c r="TVB19" s="318"/>
      <c r="TVC19" s="318"/>
      <c r="TVD19" s="318"/>
      <c r="TVE19" s="318"/>
      <c r="TVF19" s="318"/>
      <c r="TVG19" s="318"/>
      <c r="TVH19" s="318"/>
      <c r="TVI19" s="318"/>
      <c r="TVJ19" s="318"/>
      <c r="TVK19" s="318"/>
      <c r="TVL19" s="318"/>
      <c r="TVM19" s="318"/>
      <c r="TVN19" s="318"/>
      <c r="TVO19" s="318"/>
      <c r="TVP19" s="318"/>
      <c r="TVQ19" s="318"/>
      <c r="TVR19" s="318"/>
      <c r="TVS19" s="318"/>
      <c r="TVT19" s="318"/>
      <c r="TVU19" s="318"/>
      <c r="TVV19" s="318"/>
      <c r="TVW19" s="318"/>
      <c r="TVX19" s="318"/>
      <c r="TVY19" s="318"/>
      <c r="TVZ19" s="318"/>
      <c r="TWA19" s="318"/>
      <c r="TWB19" s="318"/>
      <c r="TWC19" s="318"/>
      <c r="TWD19" s="318"/>
      <c r="TWE19" s="318"/>
      <c r="TWF19" s="318"/>
      <c r="TWG19" s="318"/>
      <c r="TWH19" s="318"/>
      <c r="TWI19" s="318"/>
      <c r="TWJ19" s="318"/>
      <c r="TWK19" s="318"/>
      <c r="TWL19" s="318"/>
      <c r="TWM19" s="318"/>
      <c r="TWN19" s="318"/>
      <c r="TWO19" s="318"/>
      <c r="TWP19" s="318"/>
      <c r="TWQ19" s="318"/>
      <c r="TWR19" s="318"/>
      <c r="TWS19" s="318"/>
      <c r="TWT19" s="318"/>
      <c r="TWU19" s="318"/>
      <c r="TWV19" s="318"/>
      <c r="TWW19" s="318"/>
      <c r="TWX19" s="318"/>
      <c r="TWY19" s="318"/>
      <c r="TWZ19" s="318"/>
      <c r="TXA19" s="318"/>
      <c r="TXB19" s="318"/>
      <c r="TXC19" s="318"/>
      <c r="TXD19" s="318"/>
      <c r="TXE19" s="318"/>
      <c r="TXF19" s="318"/>
      <c r="TXG19" s="318"/>
      <c r="TXH19" s="318"/>
      <c r="TXI19" s="318"/>
      <c r="TXJ19" s="318"/>
      <c r="TXK19" s="318"/>
      <c r="TXL19" s="318"/>
      <c r="TXM19" s="318"/>
      <c r="TXN19" s="318"/>
      <c r="TXO19" s="318"/>
      <c r="TXP19" s="318"/>
      <c r="TXQ19" s="318"/>
      <c r="TXR19" s="318"/>
      <c r="TXS19" s="318"/>
      <c r="TXT19" s="318"/>
      <c r="TXU19" s="318"/>
      <c r="TXV19" s="318"/>
      <c r="TXW19" s="318"/>
      <c r="TXX19" s="318"/>
      <c r="TXY19" s="318"/>
      <c r="TXZ19" s="318"/>
      <c r="TYA19" s="318"/>
      <c r="TYB19" s="318"/>
      <c r="TYC19" s="318"/>
      <c r="TYD19" s="318"/>
      <c r="TYE19" s="318"/>
      <c r="TYF19" s="318"/>
      <c r="TYG19" s="318"/>
      <c r="TYH19" s="318"/>
      <c r="TYI19" s="318"/>
      <c r="TYJ19" s="318"/>
      <c r="TYK19" s="318"/>
      <c r="TYL19" s="318"/>
      <c r="TYM19" s="318"/>
      <c r="TYN19" s="318"/>
      <c r="TYO19" s="318"/>
      <c r="TYP19" s="318"/>
      <c r="TYQ19" s="318"/>
      <c r="TYR19" s="318"/>
      <c r="TYS19" s="318"/>
      <c r="TYT19" s="318"/>
      <c r="TYU19" s="318"/>
      <c r="TYV19" s="318"/>
      <c r="TYW19" s="318"/>
      <c r="TYX19" s="318"/>
      <c r="TYY19" s="318"/>
      <c r="TYZ19" s="318"/>
      <c r="TZA19" s="318"/>
      <c r="TZB19" s="318"/>
      <c r="TZC19" s="318"/>
      <c r="TZD19" s="318"/>
      <c r="TZE19" s="318"/>
      <c r="TZF19" s="318"/>
      <c r="TZG19" s="318"/>
      <c r="TZH19" s="318"/>
      <c r="TZI19" s="318"/>
      <c r="TZJ19" s="318"/>
      <c r="TZK19" s="318"/>
      <c r="TZL19" s="318"/>
      <c r="TZM19" s="318"/>
      <c r="TZN19" s="318"/>
      <c r="TZO19" s="318"/>
      <c r="TZP19" s="318"/>
      <c r="TZQ19" s="318"/>
      <c r="TZR19" s="318"/>
      <c r="TZS19" s="318"/>
      <c r="TZT19" s="318"/>
      <c r="TZU19" s="318"/>
      <c r="TZV19" s="318"/>
      <c r="TZW19" s="318"/>
      <c r="TZX19" s="318"/>
      <c r="TZY19" s="318"/>
      <c r="TZZ19" s="318"/>
      <c r="UAA19" s="318"/>
      <c r="UAB19" s="318"/>
      <c r="UAC19" s="318"/>
      <c r="UAD19" s="318"/>
      <c r="UAE19" s="318"/>
      <c r="UAF19" s="318"/>
      <c r="UAG19" s="318"/>
      <c r="UAH19" s="318"/>
      <c r="UAI19" s="318"/>
      <c r="UAJ19" s="318"/>
      <c r="UAK19" s="318"/>
      <c r="UAL19" s="318"/>
      <c r="UAM19" s="318"/>
      <c r="UAN19" s="318"/>
      <c r="UAO19" s="318"/>
      <c r="UAP19" s="318"/>
      <c r="UAQ19" s="318"/>
      <c r="UAR19" s="318"/>
      <c r="UAS19" s="318"/>
      <c r="UAT19" s="318"/>
      <c r="UAU19" s="318"/>
      <c r="UAV19" s="318"/>
      <c r="UAW19" s="318"/>
      <c r="UAX19" s="318"/>
      <c r="UAY19" s="318"/>
      <c r="UAZ19" s="318"/>
      <c r="UBA19" s="318"/>
      <c r="UBB19" s="318"/>
      <c r="UBC19" s="318"/>
      <c r="UBD19" s="318"/>
      <c r="UBE19" s="318"/>
      <c r="UBF19" s="318"/>
      <c r="UBG19" s="318"/>
      <c r="UBH19" s="318"/>
      <c r="UBI19" s="318"/>
      <c r="UBJ19" s="318"/>
      <c r="UBK19" s="318"/>
      <c r="UBL19" s="318"/>
      <c r="UBM19" s="318"/>
      <c r="UBN19" s="318"/>
      <c r="UBO19" s="318"/>
      <c r="UBP19" s="318"/>
      <c r="UBQ19" s="318"/>
      <c r="UBR19" s="318"/>
      <c r="UBS19" s="318"/>
      <c r="UBT19" s="318"/>
      <c r="UBU19" s="318"/>
      <c r="UBV19" s="318"/>
      <c r="UBW19" s="318"/>
      <c r="UBX19" s="318"/>
      <c r="UBY19" s="318"/>
      <c r="UBZ19" s="318"/>
      <c r="UCA19" s="318"/>
      <c r="UCB19" s="318"/>
      <c r="UCC19" s="318"/>
      <c r="UCD19" s="318"/>
      <c r="UCE19" s="318"/>
      <c r="UCF19" s="318"/>
      <c r="UCG19" s="318"/>
      <c r="UCH19" s="318"/>
      <c r="UCI19" s="318"/>
      <c r="UCJ19" s="318"/>
      <c r="UCK19" s="318"/>
      <c r="UCL19" s="318"/>
      <c r="UCM19" s="318"/>
      <c r="UCN19" s="318"/>
      <c r="UCO19" s="318"/>
      <c r="UCP19" s="318"/>
      <c r="UCQ19" s="318"/>
      <c r="UCR19" s="318"/>
      <c r="UCS19" s="318"/>
      <c r="UCT19" s="318"/>
      <c r="UCU19" s="318"/>
      <c r="UCV19" s="318"/>
      <c r="UCW19" s="318"/>
      <c r="UCX19" s="318"/>
      <c r="UCY19" s="318"/>
      <c r="UCZ19" s="318"/>
      <c r="UDA19" s="318"/>
      <c r="UDB19" s="318"/>
      <c r="UDC19" s="318"/>
      <c r="UDD19" s="318"/>
      <c r="UDE19" s="318"/>
      <c r="UDF19" s="318"/>
      <c r="UDG19" s="318"/>
      <c r="UDH19" s="318"/>
      <c r="UDI19" s="318"/>
      <c r="UDJ19" s="318"/>
      <c r="UDK19" s="318"/>
      <c r="UDL19" s="318"/>
      <c r="UDM19" s="318"/>
      <c r="UDN19" s="318"/>
      <c r="UDO19" s="318"/>
      <c r="UDP19" s="318"/>
      <c r="UDQ19" s="318"/>
      <c r="UDR19" s="318"/>
      <c r="UDS19" s="318"/>
      <c r="UDT19" s="318"/>
      <c r="UDU19" s="318"/>
      <c r="UDV19" s="318"/>
      <c r="UDW19" s="318"/>
      <c r="UDX19" s="318"/>
      <c r="UDY19" s="318"/>
      <c r="UDZ19" s="318"/>
      <c r="UEA19" s="318"/>
      <c r="UEB19" s="318"/>
      <c r="UEC19" s="318"/>
      <c r="UED19" s="318"/>
      <c r="UEE19" s="318"/>
      <c r="UEF19" s="318"/>
      <c r="UEG19" s="318"/>
      <c r="UEH19" s="318"/>
      <c r="UEI19" s="318"/>
      <c r="UEJ19" s="318"/>
      <c r="UEK19" s="318"/>
      <c r="UEL19" s="318"/>
      <c r="UEM19" s="318"/>
      <c r="UEN19" s="318"/>
      <c r="UEO19" s="318"/>
      <c r="UEP19" s="318"/>
      <c r="UEQ19" s="318"/>
      <c r="UER19" s="318"/>
      <c r="UES19" s="318"/>
      <c r="UET19" s="318"/>
      <c r="UEU19" s="318"/>
      <c r="UEV19" s="318"/>
      <c r="UEW19" s="318"/>
      <c r="UEX19" s="318"/>
      <c r="UEY19" s="318"/>
      <c r="UEZ19" s="318"/>
      <c r="UFA19" s="318"/>
      <c r="UFB19" s="318"/>
      <c r="UFC19" s="318"/>
      <c r="UFD19" s="318"/>
      <c r="UFE19" s="318"/>
      <c r="UFF19" s="318"/>
      <c r="UFG19" s="318"/>
      <c r="UFH19" s="318"/>
      <c r="UFI19" s="318"/>
      <c r="UFJ19" s="318"/>
      <c r="UFK19" s="318"/>
      <c r="UFL19" s="318"/>
      <c r="UFM19" s="318"/>
      <c r="UFN19" s="318"/>
      <c r="UFO19" s="318"/>
      <c r="UFP19" s="318"/>
      <c r="UFQ19" s="318"/>
      <c r="UFR19" s="318"/>
      <c r="UFS19" s="318"/>
      <c r="UFT19" s="318"/>
      <c r="UFU19" s="318"/>
      <c r="UFV19" s="318"/>
      <c r="UFW19" s="318"/>
      <c r="UFX19" s="318"/>
      <c r="UFY19" s="318"/>
      <c r="UFZ19" s="318"/>
      <c r="UGA19" s="318"/>
      <c r="UGB19" s="318"/>
      <c r="UGC19" s="318"/>
      <c r="UGD19" s="318"/>
      <c r="UGE19" s="318"/>
      <c r="UGF19" s="318"/>
      <c r="UGG19" s="318"/>
      <c r="UGH19" s="318"/>
      <c r="UGI19" s="318"/>
      <c r="UGJ19" s="318"/>
      <c r="UGK19" s="318"/>
      <c r="UGL19" s="318"/>
      <c r="UGM19" s="318"/>
      <c r="UGN19" s="318"/>
      <c r="UGO19" s="318"/>
      <c r="UGP19" s="318"/>
      <c r="UGQ19" s="318"/>
      <c r="UGR19" s="318"/>
      <c r="UGS19" s="318"/>
      <c r="UGT19" s="318"/>
      <c r="UGU19" s="318"/>
      <c r="UGV19" s="318"/>
      <c r="UGW19" s="318"/>
      <c r="UGX19" s="318"/>
      <c r="UGY19" s="318"/>
      <c r="UGZ19" s="318"/>
      <c r="UHA19" s="318"/>
      <c r="UHB19" s="318"/>
      <c r="UHC19" s="318"/>
      <c r="UHD19" s="318"/>
      <c r="UHE19" s="318"/>
      <c r="UHF19" s="318"/>
      <c r="UHG19" s="318"/>
      <c r="UHH19" s="318"/>
      <c r="UHI19" s="318"/>
      <c r="UHJ19" s="318"/>
      <c r="UHK19" s="318"/>
      <c r="UHL19" s="318"/>
      <c r="UHM19" s="318"/>
      <c r="UHN19" s="318"/>
      <c r="UHO19" s="318"/>
      <c r="UHP19" s="318"/>
      <c r="UHQ19" s="318"/>
      <c r="UHR19" s="318"/>
      <c r="UHS19" s="318"/>
      <c r="UHT19" s="318"/>
      <c r="UHU19" s="318"/>
      <c r="UHV19" s="318"/>
      <c r="UHW19" s="318"/>
      <c r="UHX19" s="318"/>
      <c r="UHY19" s="318"/>
      <c r="UHZ19" s="318"/>
      <c r="UIA19" s="318"/>
      <c r="UIB19" s="318"/>
      <c r="UIC19" s="318"/>
      <c r="UID19" s="318"/>
      <c r="UIE19" s="318"/>
      <c r="UIF19" s="318"/>
      <c r="UIG19" s="318"/>
      <c r="UIH19" s="318"/>
      <c r="UII19" s="318"/>
      <c r="UIJ19" s="318"/>
      <c r="UIK19" s="318"/>
      <c r="UIL19" s="318"/>
      <c r="UIM19" s="318"/>
      <c r="UIN19" s="318"/>
      <c r="UIO19" s="318"/>
      <c r="UIP19" s="318"/>
      <c r="UIQ19" s="318"/>
      <c r="UIR19" s="318"/>
      <c r="UIS19" s="318"/>
      <c r="UIT19" s="318"/>
      <c r="UIU19" s="318"/>
      <c r="UIV19" s="318"/>
      <c r="UIW19" s="318"/>
      <c r="UIX19" s="318"/>
      <c r="UIY19" s="318"/>
      <c r="UIZ19" s="318"/>
      <c r="UJA19" s="318"/>
      <c r="UJB19" s="318"/>
      <c r="UJC19" s="318"/>
      <c r="UJD19" s="318"/>
      <c r="UJE19" s="318"/>
      <c r="UJF19" s="318"/>
      <c r="UJG19" s="318"/>
      <c r="UJH19" s="318"/>
      <c r="UJI19" s="318"/>
      <c r="UJJ19" s="318"/>
      <c r="UJK19" s="318"/>
      <c r="UJL19" s="318"/>
      <c r="UJM19" s="318"/>
      <c r="UJN19" s="318"/>
      <c r="UJO19" s="318"/>
      <c r="UJP19" s="318"/>
      <c r="UJQ19" s="318"/>
      <c r="UJR19" s="318"/>
      <c r="UJS19" s="318"/>
      <c r="UJT19" s="318"/>
      <c r="UJU19" s="318"/>
      <c r="UJV19" s="318"/>
      <c r="UJW19" s="318"/>
      <c r="UJX19" s="318"/>
      <c r="UJY19" s="318"/>
      <c r="UJZ19" s="318"/>
      <c r="UKA19" s="318"/>
      <c r="UKB19" s="318"/>
      <c r="UKC19" s="318"/>
      <c r="UKD19" s="318"/>
      <c r="UKE19" s="318"/>
      <c r="UKF19" s="318"/>
      <c r="UKG19" s="318"/>
      <c r="UKH19" s="318"/>
      <c r="UKI19" s="318"/>
      <c r="UKJ19" s="318"/>
      <c r="UKK19" s="318"/>
      <c r="UKL19" s="318"/>
      <c r="UKM19" s="318"/>
      <c r="UKN19" s="318"/>
      <c r="UKO19" s="318"/>
      <c r="UKP19" s="318"/>
      <c r="UKQ19" s="318"/>
      <c r="UKR19" s="318"/>
      <c r="UKS19" s="318"/>
      <c r="UKT19" s="318"/>
      <c r="UKU19" s="318"/>
      <c r="UKV19" s="318"/>
      <c r="UKW19" s="318"/>
      <c r="UKX19" s="318"/>
      <c r="UKY19" s="318"/>
      <c r="UKZ19" s="318"/>
      <c r="ULA19" s="318"/>
      <c r="ULB19" s="318"/>
      <c r="ULC19" s="318"/>
      <c r="ULD19" s="318"/>
      <c r="ULE19" s="318"/>
      <c r="ULF19" s="318"/>
      <c r="ULG19" s="318"/>
      <c r="ULH19" s="318"/>
      <c r="ULI19" s="318"/>
      <c r="ULJ19" s="318"/>
      <c r="ULK19" s="318"/>
      <c r="ULL19" s="318"/>
      <c r="ULM19" s="318"/>
      <c r="ULN19" s="318"/>
      <c r="ULO19" s="318"/>
      <c r="ULP19" s="318"/>
      <c r="ULQ19" s="318"/>
      <c r="ULR19" s="318"/>
      <c r="ULS19" s="318"/>
      <c r="ULT19" s="318"/>
      <c r="ULU19" s="318"/>
      <c r="ULV19" s="318"/>
      <c r="ULW19" s="318"/>
      <c r="ULX19" s="318"/>
      <c r="ULY19" s="318"/>
      <c r="ULZ19" s="318"/>
      <c r="UMA19" s="318"/>
      <c r="UMB19" s="318"/>
      <c r="UMC19" s="318"/>
      <c r="UMD19" s="318"/>
      <c r="UME19" s="318"/>
      <c r="UMF19" s="318"/>
      <c r="UMG19" s="318"/>
      <c r="UMH19" s="318"/>
      <c r="UMI19" s="318"/>
      <c r="UMJ19" s="318"/>
      <c r="UMK19" s="318"/>
      <c r="UML19" s="318"/>
      <c r="UMM19" s="318"/>
      <c r="UMN19" s="318"/>
      <c r="UMO19" s="318"/>
      <c r="UMP19" s="318"/>
      <c r="UMQ19" s="318"/>
      <c r="UMR19" s="318"/>
      <c r="UMS19" s="318"/>
      <c r="UMT19" s="318"/>
      <c r="UMU19" s="318"/>
      <c r="UMV19" s="318"/>
      <c r="UMW19" s="318"/>
      <c r="UMX19" s="318"/>
      <c r="UMY19" s="318"/>
      <c r="UMZ19" s="318"/>
      <c r="UNA19" s="318"/>
      <c r="UNB19" s="318"/>
      <c r="UNC19" s="318"/>
      <c r="UND19" s="318"/>
      <c r="UNE19" s="318"/>
      <c r="UNF19" s="318"/>
      <c r="UNG19" s="318"/>
      <c r="UNH19" s="318"/>
      <c r="UNI19" s="318"/>
      <c r="UNJ19" s="318"/>
      <c r="UNK19" s="318"/>
      <c r="UNL19" s="318"/>
      <c r="UNM19" s="318"/>
      <c r="UNN19" s="318"/>
      <c r="UNO19" s="318"/>
      <c r="UNP19" s="318"/>
      <c r="UNQ19" s="318"/>
      <c r="UNR19" s="318"/>
      <c r="UNS19" s="318"/>
      <c r="UNT19" s="318"/>
      <c r="UNU19" s="318"/>
      <c r="UNV19" s="318"/>
      <c r="UNW19" s="318"/>
      <c r="UNX19" s="318"/>
      <c r="UNY19" s="318"/>
      <c r="UNZ19" s="318"/>
      <c r="UOA19" s="318"/>
      <c r="UOB19" s="318"/>
      <c r="UOC19" s="318"/>
      <c r="UOD19" s="318"/>
      <c r="UOE19" s="318"/>
      <c r="UOF19" s="318"/>
      <c r="UOG19" s="318"/>
      <c r="UOH19" s="318"/>
      <c r="UOI19" s="318"/>
      <c r="UOJ19" s="318"/>
      <c r="UOK19" s="318"/>
      <c r="UOL19" s="318"/>
      <c r="UOM19" s="318"/>
      <c r="UON19" s="318"/>
      <c r="UOO19" s="318"/>
      <c r="UOP19" s="318"/>
      <c r="UOQ19" s="318"/>
      <c r="UOR19" s="318"/>
      <c r="UOS19" s="318"/>
      <c r="UOT19" s="318"/>
      <c r="UOU19" s="318"/>
      <c r="UOV19" s="318"/>
      <c r="UOW19" s="318"/>
      <c r="UOX19" s="318"/>
      <c r="UOY19" s="318"/>
      <c r="UOZ19" s="318"/>
      <c r="UPA19" s="318"/>
      <c r="UPB19" s="318"/>
      <c r="UPC19" s="318"/>
      <c r="UPD19" s="318"/>
      <c r="UPE19" s="318"/>
      <c r="UPF19" s="318"/>
      <c r="UPG19" s="318"/>
      <c r="UPH19" s="318"/>
      <c r="UPI19" s="318"/>
      <c r="UPJ19" s="318"/>
      <c r="UPK19" s="318"/>
      <c r="UPL19" s="318"/>
      <c r="UPM19" s="318"/>
      <c r="UPN19" s="318"/>
      <c r="UPO19" s="318"/>
      <c r="UPP19" s="318"/>
      <c r="UPQ19" s="318"/>
      <c r="UPR19" s="318"/>
      <c r="UPS19" s="318"/>
      <c r="UPT19" s="318"/>
      <c r="UPU19" s="318"/>
      <c r="UPV19" s="318"/>
      <c r="UPW19" s="318"/>
      <c r="UPX19" s="318"/>
      <c r="UPY19" s="318"/>
      <c r="UPZ19" s="318"/>
      <c r="UQA19" s="318"/>
      <c r="UQB19" s="318"/>
      <c r="UQC19" s="318"/>
      <c r="UQD19" s="318"/>
      <c r="UQE19" s="318"/>
      <c r="UQF19" s="318"/>
      <c r="UQG19" s="318"/>
      <c r="UQH19" s="318"/>
      <c r="UQI19" s="318"/>
      <c r="UQJ19" s="318"/>
      <c r="UQK19" s="318"/>
      <c r="UQL19" s="318"/>
      <c r="UQM19" s="318"/>
      <c r="UQN19" s="318"/>
      <c r="UQO19" s="318"/>
      <c r="UQP19" s="318"/>
      <c r="UQQ19" s="318"/>
      <c r="UQR19" s="318"/>
      <c r="UQS19" s="318"/>
      <c r="UQT19" s="318"/>
      <c r="UQU19" s="318"/>
      <c r="UQV19" s="318"/>
      <c r="UQW19" s="318"/>
      <c r="UQX19" s="318"/>
      <c r="UQY19" s="318"/>
      <c r="UQZ19" s="318"/>
      <c r="URA19" s="318"/>
      <c r="URB19" s="318"/>
      <c r="URC19" s="318"/>
      <c r="URD19" s="318"/>
      <c r="URE19" s="318"/>
      <c r="URF19" s="318"/>
      <c r="URG19" s="318"/>
      <c r="URH19" s="318"/>
      <c r="URI19" s="318"/>
      <c r="URJ19" s="318"/>
      <c r="URK19" s="318"/>
      <c r="URL19" s="318"/>
      <c r="URM19" s="318"/>
      <c r="URN19" s="318"/>
      <c r="URO19" s="318"/>
      <c r="URP19" s="318"/>
      <c r="URQ19" s="318"/>
      <c r="URR19" s="318"/>
      <c r="URS19" s="318"/>
      <c r="URT19" s="318"/>
      <c r="URU19" s="318"/>
      <c r="URV19" s="318"/>
      <c r="URW19" s="318"/>
      <c r="URX19" s="318"/>
      <c r="URY19" s="318"/>
      <c r="URZ19" s="318"/>
      <c r="USA19" s="318"/>
      <c r="USB19" s="318"/>
      <c r="USC19" s="318"/>
      <c r="USD19" s="318"/>
      <c r="USE19" s="318"/>
      <c r="USF19" s="318"/>
      <c r="USG19" s="318"/>
      <c r="USH19" s="318"/>
      <c r="USI19" s="318"/>
      <c r="USJ19" s="318"/>
      <c r="USK19" s="318"/>
      <c r="USL19" s="318"/>
      <c r="USM19" s="318"/>
      <c r="USN19" s="318"/>
      <c r="USO19" s="318"/>
      <c r="USP19" s="318"/>
      <c r="USQ19" s="318"/>
      <c r="USR19" s="318"/>
      <c r="USS19" s="318"/>
      <c r="UST19" s="318"/>
      <c r="USU19" s="318"/>
      <c r="USV19" s="318"/>
      <c r="USW19" s="318"/>
      <c r="USX19" s="318"/>
      <c r="USY19" s="318"/>
      <c r="USZ19" s="318"/>
      <c r="UTA19" s="318"/>
      <c r="UTB19" s="318"/>
      <c r="UTC19" s="318"/>
      <c r="UTD19" s="318"/>
      <c r="UTE19" s="318"/>
      <c r="UTF19" s="318"/>
      <c r="UTG19" s="318"/>
      <c r="UTH19" s="318"/>
      <c r="UTI19" s="318"/>
      <c r="UTJ19" s="318"/>
      <c r="UTK19" s="318"/>
      <c r="UTL19" s="318"/>
      <c r="UTM19" s="318"/>
      <c r="UTN19" s="318"/>
      <c r="UTO19" s="318"/>
      <c r="UTP19" s="318"/>
      <c r="UTQ19" s="318"/>
      <c r="UTR19" s="318"/>
      <c r="UTS19" s="318"/>
      <c r="UTT19" s="318"/>
      <c r="UTU19" s="318"/>
      <c r="UTV19" s="318"/>
      <c r="UTW19" s="318"/>
      <c r="UTX19" s="318"/>
      <c r="UTY19" s="318"/>
      <c r="UTZ19" s="318"/>
      <c r="UUA19" s="318"/>
      <c r="UUB19" s="318"/>
      <c r="UUC19" s="318"/>
      <c r="UUD19" s="318"/>
      <c r="UUE19" s="318"/>
      <c r="UUF19" s="318"/>
      <c r="UUG19" s="318"/>
      <c r="UUH19" s="318"/>
      <c r="UUI19" s="318"/>
      <c r="UUJ19" s="318"/>
      <c r="UUK19" s="318"/>
      <c r="UUL19" s="318"/>
      <c r="UUM19" s="318"/>
      <c r="UUN19" s="318"/>
      <c r="UUO19" s="318"/>
      <c r="UUP19" s="318"/>
      <c r="UUQ19" s="318"/>
      <c r="UUR19" s="318"/>
      <c r="UUS19" s="318"/>
      <c r="UUT19" s="318"/>
      <c r="UUU19" s="318"/>
      <c r="UUV19" s="318"/>
      <c r="UUW19" s="318"/>
      <c r="UUX19" s="318"/>
      <c r="UUY19" s="318"/>
      <c r="UUZ19" s="318"/>
      <c r="UVA19" s="318"/>
      <c r="UVB19" s="318"/>
      <c r="UVC19" s="318"/>
      <c r="UVD19" s="318"/>
      <c r="UVE19" s="318"/>
      <c r="UVF19" s="318"/>
      <c r="UVG19" s="318"/>
      <c r="UVH19" s="318"/>
      <c r="UVI19" s="318"/>
      <c r="UVJ19" s="318"/>
      <c r="UVK19" s="318"/>
      <c r="UVL19" s="318"/>
      <c r="UVM19" s="318"/>
      <c r="UVN19" s="318"/>
      <c r="UVO19" s="318"/>
      <c r="UVP19" s="318"/>
      <c r="UVQ19" s="318"/>
      <c r="UVR19" s="318"/>
      <c r="UVS19" s="318"/>
      <c r="UVT19" s="318"/>
      <c r="UVU19" s="318"/>
      <c r="UVV19" s="318"/>
      <c r="UVW19" s="318"/>
      <c r="UVX19" s="318"/>
      <c r="UVY19" s="318"/>
      <c r="UVZ19" s="318"/>
      <c r="UWA19" s="318"/>
      <c r="UWB19" s="318"/>
      <c r="UWC19" s="318"/>
      <c r="UWD19" s="318"/>
      <c r="UWE19" s="318"/>
      <c r="UWF19" s="318"/>
      <c r="UWG19" s="318"/>
      <c r="UWH19" s="318"/>
      <c r="UWI19" s="318"/>
      <c r="UWJ19" s="318"/>
      <c r="UWK19" s="318"/>
      <c r="UWL19" s="318"/>
      <c r="UWM19" s="318"/>
      <c r="UWN19" s="318"/>
      <c r="UWO19" s="318"/>
      <c r="UWP19" s="318"/>
      <c r="UWQ19" s="318"/>
      <c r="UWR19" s="318"/>
      <c r="UWS19" s="318"/>
      <c r="UWT19" s="318"/>
      <c r="UWU19" s="318"/>
      <c r="UWV19" s="318"/>
      <c r="UWW19" s="318"/>
      <c r="UWX19" s="318"/>
      <c r="UWY19" s="318"/>
      <c r="UWZ19" s="318"/>
      <c r="UXA19" s="318"/>
      <c r="UXB19" s="318"/>
      <c r="UXC19" s="318"/>
      <c r="UXD19" s="318"/>
      <c r="UXE19" s="318"/>
      <c r="UXF19" s="318"/>
      <c r="UXG19" s="318"/>
      <c r="UXH19" s="318"/>
      <c r="UXI19" s="318"/>
      <c r="UXJ19" s="318"/>
      <c r="UXK19" s="318"/>
      <c r="UXL19" s="318"/>
      <c r="UXM19" s="318"/>
      <c r="UXN19" s="318"/>
      <c r="UXO19" s="318"/>
      <c r="UXP19" s="318"/>
      <c r="UXQ19" s="318"/>
      <c r="UXR19" s="318"/>
      <c r="UXS19" s="318"/>
      <c r="UXT19" s="318"/>
      <c r="UXU19" s="318"/>
      <c r="UXV19" s="318"/>
      <c r="UXW19" s="318"/>
      <c r="UXX19" s="318"/>
      <c r="UXY19" s="318"/>
      <c r="UXZ19" s="318"/>
      <c r="UYA19" s="318"/>
      <c r="UYB19" s="318"/>
      <c r="UYC19" s="318"/>
      <c r="UYD19" s="318"/>
      <c r="UYE19" s="318"/>
      <c r="UYF19" s="318"/>
      <c r="UYG19" s="318"/>
      <c r="UYH19" s="318"/>
      <c r="UYI19" s="318"/>
      <c r="UYJ19" s="318"/>
      <c r="UYK19" s="318"/>
      <c r="UYL19" s="318"/>
      <c r="UYM19" s="318"/>
      <c r="UYN19" s="318"/>
      <c r="UYO19" s="318"/>
      <c r="UYP19" s="318"/>
      <c r="UYQ19" s="318"/>
      <c r="UYR19" s="318"/>
      <c r="UYS19" s="318"/>
      <c r="UYT19" s="318"/>
      <c r="UYU19" s="318"/>
      <c r="UYV19" s="318"/>
      <c r="UYW19" s="318"/>
      <c r="UYX19" s="318"/>
      <c r="UYY19" s="318"/>
      <c r="UYZ19" s="318"/>
      <c r="UZA19" s="318"/>
      <c r="UZB19" s="318"/>
      <c r="UZC19" s="318"/>
      <c r="UZD19" s="318"/>
      <c r="UZE19" s="318"/>
      <c r="UZF19" s="318"/>
      <c r="UZG19" s="318"/>
      <c r="UZH19" s="318"/>
      <c r="UZI19" s="318"/>
      <c r="UZJ19" s="318"/>
      <c r="UZK19" s="318"/>
      <c r="UZL19" s="318"/>
      <c r="UZM19" s="318"/>
      <c r="UZN19" s="318"/>
      <c r="UZO19" s="318"/>
      <c r="UZP19" s="318"/>
      <c r="UZQ19" s="318"/>
      <c r="UZR19" s="318"/>
      <c r="UZS19" s="318"/>
      <c r="UZT19" s="318"/>
      <c r="UZU19" s="318"/>
      <c r="UZV19" s="318"/>
      <c r="UZW19" s="318"/>
      <c r="UZX19" s="318"/>
      <c r="UZY19" s="318"/>
      <c r="UZZ19" s="318"/>
      <c r="VAA19" s="318"/>
      <c r="VAB19" s="318"/>
      <c r="VAC19" s="318"/>
      <c r="VAD19" s="318"/>
      <c r="VAE19" s="318"/>
      <c r="VAF19" s="318"/>
      <c r="VAG19" s="318"/>
      <c r="VAH19" s="318"/>
      <c r="VAI19" s="318"/>
      <c r="VAJ19" s="318"/>
      <c r="VAK19" s="318"/>
      <c r="VAL19" s="318"/>
      <c r="VAM19" s="318"/>
      <c r="VAN19" s="318"/>
      <c r="VAO19" s="318"/>
      <c r="VAP19" s="318"/>
      <c r="VAQ19" s="318"/>
      <c r="VAR19" s="318"/>
      <c r="VAS19" s="318"/>
      <c r="VAT19" s="318"/>
      <c r="VAU19" s="318"/>
      <c r="VAV19" s="318"/>
      <c r="VAW19" s="318"/>
      <c r="VAX19" s="318"/>
      <c r="VAY19" s="318"/>
      <c r="VAZ19" s="318"/>
      <c r="VBA19" s="318"/>
      <c r="VBB19" s="318"/>
      <c r="VBC19" s="318"/>
      <c r="VBD19" s="318"/>
      <c r="VBE19" s="318"/>
      <c r="VBF19" s="318"/>
      <c r="VBG19" s="318"/>
      <c r="VBH19" s="318"/>
      <c r="VBI19" s="318"/>
      <c r="VBJ19" s="318"/>
      <c r="VBK19" s="318"/>
      <c r="VBL19" s="318"/>
      <c r="VBM19" s="318"/>
      <c r="VBN19" s="318"/>
      <c r="VBO19" s="318"/>
      <c r="VBP19" s="318"/>
      <c r="VBQ19" s="318"/>
      <c r="VBR19" s="318"/>
      <c r="VBS19" s="318"/>
      <c r="VBT19" s="318"/>
      <c r="VBU19" s="318"/>
      <c r="VBV19" s="318"/>
      <c r="VBW19" s="318"/>
      <c r="VBX19" s="318"/>
      <c r="VBY19" s="318"/>
      <c r="VBZ19" s="318"/>
      <c r="VCA19" s="318"/>
      <c r="VCB19" s="318"/>
      <c r="VCC19" s="318"/>
      <c r="VCD19" s="318"/>
      <c r="VCE19" s="318"/>
      <c r="VCF19" s="318"/>
      <c r="VCG19" s="318"/>
      <c r="VCH19" s="318"/>
      <c r="VCI19" s="318"/>
      <c r="VCJ19" s="318"/>
      <c r="VCK19" s="318"/>
      <c r="VCL19" s="318"/>
      <c r="VCM19" s="318"/>
      <c r="VCN19" s="318"/>
      <c r="VCO19" s="318"/>
      <c r="VCP19" s="318"/>
      <c r="VCQ19" s="318"/>
      <c r="VCR19" s="318"/>
      <c r="VCS19" s="318"/>
      <c r="VCT19" s="318"/>
      <c r="VCU19" s="318"/>
      <c r="VCV19" s="318"/>
      <c r="VCW19" s="318"/>
      <c r="VCX19" s="318"/>
      <c r="VCY19" s="318"/>
      <c r="VCZ19" s="318"/>
      <c r="VDA19" s="318"/>
      <c r="VDB19" s="318"/>
      <c r="VDC19" s="318"/>
      <c r="VDD19" s="318"/>
      <c r="VDE19" s="318"/>
      <c r="VDF19" s="318"/>
      <c r="VDG19" s="318"/>
      <c r="VDH19" s="318"/>
      <c r="VDI19" s="318"/>
      <c r="VDJ19" s="318"/>
      <c r="VDK19" s="318"/>
      <c r="VDL19" s="318"/>
      <c r="VDM19" s="318"/>
      <c r="VDN19" s="318"/>
      <c r="VDO19" s="318"/>
      <c r="VDP19" s="318"/>
      <c r="VDQ19" s="318"/>
      <c r="VDR19" s="318"/>
      <c r="VDS19" s="318"/>
      <c r="VDT19" s="318"/>
      <c r="VDU19" s="318"/>
      <c r="VDV19" s="318"/>
      <c r="VDW19" s="318"/>
      <c r="VDX19" s="318"/>
      <c r="VDY19" s="318"/>
      <c r="VDZ19" s="318"/>
      <c r="VEA19" s="318"/>
      <c r="VEB19" s="318"/>
      <c r="VEC19" s="318"/>
      <c r="VED19" s="318"/>
      <c r="VEE19" s="318"/>
      <c r="VEF19" s="318"/>
      <c r="VEG19" s="318"/>
      <c r="VEH19" s="318"/>
      <c r="VEI19" s="318"/>
      <c r="VEJ19" s="318"/>
      <c r="VEK19" s="318"/>
      <c r="VEL19" s="318"/>
      <c r="VEM19" s="318"/>
      <c r="VEN19" s="318"/>
      <c r="VEO19" s="318"/>
      <c r="VEP19" s="318"/>
      <c r="VEQ19" s="318"/>
      <c r="VER19" s="318"/>
      <c r="VES19" s="318"/>
      <c r="VET19" s="318"/>
      <c r="VEU19" s="318"/>
      <c r="VEV19" s="318"/>
      <c r="VEW19" s="318"/>
      <c r="VEX19" s="318"/>
      <c r="VEY19" s="318"/>
      <c r="VEZ19" s="318"/>
      <c r="VFA19" s="318"/>
      <c r="VFB19" s="318"/>
      <c r="VFC19" s="318"/>
      <c r="VFD19" s="318"/>
      <c r="VFE19" s="318"/>
      <c r="VFF19" s="318"/>
      <c r="VFG19" s="318"/>
      <c r="VFH19" s="318"/>
      <c r="VFI19" s="318"/>
      <c r="VFJ19" s="318"/>
      <c r="VFK19" s="318"/>
      <c r="VFL19" s="318"/>
      <c r="VFM19" s="318"/>
      <c r="VFN19" s="318"/>
      <c r="VFO19" s="318"/>
      <c r="VFP19" s="318"/>
      <c r="VFQ19" s="318"/>
      <c r="VFR19" s="318"/>
      <c r="VFS19" s="318"/>
      <c r="VFT19" s="318"/>
      <c r="VFU19" s="318"/>
      <c r="VFV19" s="318"/>
      <c r="VFW19" s="318"/>
      <c r="VFX19" s="318"/>
      <c r="VFY19" s="318"/>
      <c r="VFZ19" s="318"/>
      <c r="VGA19" s="318"/>
      <c r="VGB19" s="318"/>
      <c r="VGC19" s="318"/>
      <c r="VGD19" s="318"/>
      <c r="VGE19" s="318"/>
      <c r="VGF19" s="318"/>
      <c r="VGG19" s="318"/>
      <c r="VGH19" s="318"/>
      <c r="VGI19" s="318"/>
      <c r="VGJ19" s="318"/>
      <c r="VGK19" s="318"/>
      <c r="VGL19" s="318"/>
      <c r="VGM19" s="318"/>
      <c r="VGN19" s="318"/>
      <c r="VGO19" s="318"/>
      <c r="VGP19" s="318"/>
      <c r="VGQ19" s="318"/>
      <c r="VGR19" s="318"/>
      <c r="VGS19" s="318"/>
      <c r="VGT19" s="318"/>
      <c r="VGU19" s="318"/>
      <c r="VGV19" s="318"/>
      <c r="VGW19" s="318"/>
      <c r="VGX19" s="318"/>
      <c r="VGY19" s="318"/>
      <c r="VGZ19" s="318"/>
      <c r="VHA19" s="318"/>
      <c r="VHB19" s="318"/>
      <c r="VHC19" s="318"/>
      <c r="VHD19" s="318"/>
      <c r="VHE19" s="318"/>
      <c r="VHF19" s="318"/>
      <c r="VHG19" s="318"/>
      <c r="VHH19" s="318"/>
      <c r="VHI19" s="318"/>
      <c r="VHJ19" s="318"/>
      <c r="VHK19" s="318"/>
      <c r="VHL19" s="318"/>
      <c r="VHM19" s="318"/>
      <c r="VHN19" s="318"/>
      <c r="VHO19" s="318"/>
      <c r="VHP19" s="318"/>
      <c r="VHQ19" s="318"/>
      <c r="VHR19" s="318"/>
      <c r="VHS19" s="318"/>
      <c r="VHT19" s="318"/>
      <c r="VHU19" s="318"/>
      <c r="VHV19" s="318"/>
      <c r="VHW19" s="318"/>
      <c r="VHX19" s="318"/>
      <c r="VHY19" s="318"/>
      <c r="VHZ19" s="318"/>
      <c r="VIA19" s="318"/>
      <c r="VIB19" s="318"/>
      <c r="VIC19" s="318"/>
      <c r="VID19" s="318"/>
      <c r="VIE19" s="318"/>
      <c r="VIF19" s="318"/>
      <c r="VIG19" s="318"/>
      <c r="VIH19" s="318"/>
      <c r="VII19" s="318"/>
      <c r="VIJ19" s="318"/>
      <c r="VIK19" s="318"/>
      <c r="VIL19" s="318"/>
      <c r="VIM19" s="318"/>
      <c r="VIN19" s="318"/>
      <c r="VIO19" s="318"/>
      <c r="VIP19" s="318"/>
      <c r="VIQ19" s="318"/>
      <c r="VIR19" s="318"/>
      <c r="VIS19" s="318"/>
      <c r="VIT19" s="318"/>
      <c r="VIU19" s="318"/>
      <c r="VIV19" s="318"/>
      <c r="VIW19" s="318"/>
      <c r="VIX19" s="318"/>
      <c r="VIY19" s="318"/>
      <c r="VIZ19" s="318"/>
      <c r="VJA19" s="318"/>
      <c r="VJB19" s="318"/>
      <c r="VJC19" s="318"/>
      <c r="VJD19" s="318"/>
      <c r="VJE19" s="318"/>
      <c r="VJF19" s="318"/>
      <c r="VJG19" s="318"/>
      <c r="VJH19" s="318"/>
      <c r="VJI19" s="318"/>
      <c r="VJJ19" s="318"/>
      <c r="VJK19" s="318"/>
      <c r="VJL19" s="318"/>
      <c r="VJM19" s="318"/>
      <c r="VJN19" s="318"/>
      <c r="VJO19" s="318"/>
      <c r="VJP19" s="318"/>
      <c r="VJQ19" s="318"/>
      <c r="VJR19" s="318"/>
      <c r="VJS19" s="318"/>
      <c r="VJT19" s="318"/>
      <c r="VJU19" s="318"/>
      <c r="VJV19" s="318"/>
      <c r="VJW19" s="318"/>
      <c r="VJX19" s="318"/>
      <c r="VJY19" s="318"/>
      <c r="VJZ19" s="318"/>
      <c r="VKA19" s="318"/>
      <c r="VKB19" s="318"/>
      <c r="VKC19" s="318"/>
      <c r="VKD19" s="318"/>
      <c r="VKE19" s="318"/>
      <c r="VKF19" s="318"/>
      <c r="VKG19" s="318"/>
      <c r="VKH19" s="318"/>
      <c r="VKI19" s="318"/>
      <c r="VKJ19" s="318"/>
      <c r="VKK19" s="318"/>
      <c r="VKL19" s="318"/>
      <c r="VKM19" s="318"/>
      <c r="VKN19" s="318"/>
      <c r="VKO19" s="318"/>
      <c r="VKP19" s="318"/>
      <c r="VKQ19" s="318"/>
      <c r="VKR19" s="318"/>
      <c r="VKS19" s="318"/>
      <c r="VKT19" s="318"/>
      <c r="VKU19" s="318"/>
      <c r="VKV19" s="318"/>
      <c r="VKW19" s="318"/>
      <c r="VKX19" s="318"/>
      <c r="VKY19" s="318"/>
      <c r="VKZ19" s="318"/>
      <c r="VLA19" s="318"/>
      <c r="VLB19" s="318"/>
      <c r="VLC19" s="318"/>
      <c r="VLD19" s="318"/>
      <c r="VLE19" s="318"/>
      <c r="VLF19" s="318"/>
      <c r="VLG19" s="318"/>
      <c r="VLH19" s="318"/>
      <c r="VLI19" s="318"/>
      <c r="VLJ19" s="318"/>
      <c r="VLK19" s="318"/>
      <c r="VLL19" s="318"/>
      <c r="VLM19" s="318"/>
      <c r="VLN19" s="318"/>
      <c r="VLO19" s="318"/>
      <c r="VLP19" s="318"/>
      <c r="VLQ19" s="318"/>
      <c r="VLR19" s="318"/>
      <c r="VLS19" s="318"/>
      <c r="VLT19" s="318"/>
      <c r="VLU19" s="318"/>
      <c r="VLV19" s="318"/>
      <c r="VLW19" s="318"/>
      <c r="VLX19" s="318"/>
      <c r="VLY19" s="318"/>
      <c r="VLZ19" s="318"/>
      <c r="VMA19" s="318"/>
      <c r="VMB19" s="318"/>
      <c r="VMC19" s="318"/>
      <c r="VMD19" s="318"/>
      <c r="VME19" s="318"/>
      <c r="VMF19" s="318"/>
      <c r="VMG19" s="318"/>
      <c r="VMH19" s="318"/>
      <c r="VMI19" s="318"/>
      <c r="VMJ19" s="318"/>
      <c r="VMK19" s="318"/>
      <c r="VML19" s="318"/>
      <c r="VMM19" s="318"/>
      <c r="VMN19" s="318"/>
      <c r="VMO19" s="318"/>
      <c r="VMP19" s="318"/>
      <c r="VMQ19" s="318"/>
      <c r="VMR19" s="318"/>
      <c r="VMS19" s="318"/>
      <c r="VMT19" s="318"/>
      <c r="VMU19" s="318"/>
      <c r="VMV19" s="318"/>
      <c r="VMW19" s="318"/>
      <c r="VMX19" s="318"/>
      <c r="VMY19" s="318"/>
      <c r="VMZ19" s="318"/>
      <c r="VNA19" s="318"/>
      <c r="VNB19" s="318"/>
      <c r="VNC19" s="318"/>
      <c r="VND19" s="318"/>
      <c r="VNE19" s="318"/>
      <c r="VNF19" s="318"/>
      <c r="VNG19" s="318"/>
      <c r="VNH19" s="318"/>
      <c r="VNI19" s="318"/>
      <c r="VNJ19" s="318"/>
      <c r="VNK19" s="318"/>
      <c r="VNL19" s="318"/>
      <c r="VNM19" s="318"/>
      <c r="VNN19" s="318"/>
      <c r="VNO19" s="318"/>
      <c r="VNP19" s="318"/>
      <c r="VNQ19" s="318"/>
      <c r="VNR19" s="318"/>
      <c r="VNS19" s="318"/>
      <c r="VNT19" s="318"/>
      <c r="VNU19" s="318"/>
      <c r="VNV19" s="318"/>
      <c r="VNW19" s="318"/>
      <c r="VNX19" s="318"/>
      <c r="VNY19" s="318"/>
      <c r="VNZ19" s="318"/>
      <c r="VOA19" s="318"/>
      <c r="VOB19" s="318"/>
      <c r="VOC19" s="318"/>
      <c r="VOD19" s="318"/>
      <c r="VOE19" s="318"/>
      <c r="VOF19" s="318"/>
      <c r="VOG19" s="318"/>
      <c r="VOH19" s="318"/>
      <c r="VOI19" s="318"/>
      <c r="VOJ19" s="318"/>
      <c r="VOK19" s="318"/>
      <c r="VOL19" s="318"/>
      <c r="VOM19" s="318"/>
      <c r="VON19" s="318"/>
      <c r="VOO19" s="318"/>
      <c r="VOP19" s="318"/>
      <c r="VOQ19" s="318"/>
      <c r="VOR19" s="318"/>
      <c r="VOS19" s="318"/>
      <c r="VOT19" s="318"/>
      <c r="VOU19" s="318"/>
      <c r="VOV19" s="318"/>
      <c r="VOW19" s="318"/>
      <c r="VOX19" s="318"/>
      <c r="VOY19" s="318"/>
      <c r="VOZ19" s="318"/>
      <c r="VPA19" s="318"/>
      <c r="VPB19" s="318"/>
      <c r="VPC19" s="318"/>
      <c r="VPD19" s="318"/>
      <c r="VPE19" s="318"/>
      <c r="VPF19" s="318"/>
      <c r="VPG19" s="318"/>
      <c r="VPH19" s="318"/>
      <c r="VPI19" s="318"/>
      <c r="VPJ19" s="318"/>
      <c r="VPK19" s="318"/>
      <c r="VPL19" s="318"/>
      <c r="VPM19" s="318"/>
      <c r="VPN19" s="318"/>
      <c r="VPO19" s="318"/>
      <c r="VPP19" s="318"/>
      <c r="VPQ19" s="318"/>
      <c r="VPR19" s="318"/>
      <c r="VPS19" s="318"/>
      <c r="VPT19" s="318"/>
      <c r="VPU19" s="318"/>
      <c r="VPV19" s="318"/>
      <c r="VPW19" s="318"/>
      <c r="VPX19" s="318"/>
      <c r="VPY19" s="318"/>
      <c r="VPZ19" s="318"/>
      <c r="VQA19" s="318"/>
      <c r="VQB19" s="318"/>
      <c r="VQC19" s="318"/>
      <c r="VQD19" s="318"/>
      <c r="VQE19" s="318"/>
      <c r="VQF19" s="318"/>
      <c r="VQG19" s="318"/>
      <c r="VQH19" s="318"/>
      <c r="VQI19" s="318"/>
      <c r="VQJ19" s="318"/>
      <c r="VQK19" s="318"/>
      <c r="VQL19" s="318"/>
      <c r="VQM19" s="318"/>
      <c r="VQN19" s="318"/>
      <c r="VQO19" s="318"/>
      <c r="VQP19" s="318"/>
      <c r="VQQ19" s="318"/>
      <c r="VQR19" s="318"/>
      <c r="VQS19" s="318"/>
      <c r="VQT19" s="318"/>
      <c r="VQU19" s="318"/>
      <c r="VQV19" s="318"/>
      <c r="VQW19" s="318"/>
      <c r="VQX19" s="318"/>
      <c r="VQY19" s="318"/>
      <c r="VQZ19" s="318"/>
      <c r="VRA19" s="318"/>
      <c r="VRB19" s="318"/>
      <c r="VRC19" s="318"/>
      <c r="VRD19" s="318"/>
      <c r="VRE19" s="318"/>
      <c r="VRF19" s="318"/>
      <c r="VRG19" s="318"/>
      <c r="VRH19" s="318"/>
      <c r="VRI19" s="318"/>
      <c r="VRJ19" s="318"/>
      <c r="VRK19" s="318"/>
      <c r="VRL19" s="318"/>
      <c r="VRM19" s="318"/>
      <c r="VRN19" s="318"/>
      <c r="VRO19" s="318"/>
      <c r="VRP19" s="318"/>
      <c r="VRQ19" s="318"/>
      <c r="VRR19" s="318"/>
      <c r="VRS19" s="318"/>
      <c r="VRT19" s="318"/>
      <c r="VRU19" s="318"/>
      <c r="VRV19" s="318"/>
      <c r="VRW19" s="318"/>
      <c r="VRX19" s="318"/>
      <c r="VRY19" s="318"/>
      <c r="VRZ19" s="318"/>
      <c r="VSA19" s="318"/>
      <c r="VSB19" s="318"/>
      <c r="VSC19" s="318"/>
      <c r="VSD19" s="318"/>
      <c r="VSE19" s="318"/>
      <c r="VSF19" s="318"/>
      <c r="VSG19" s="318"/>
      <c r="VSH19" s="318"/>
      <c r="VSI19" s="318"/>
      <c r="VSJ19" s="318"/>
      <c r="VSK19" s="318"/>
      <c r="VSL19" s="318"/>
      <c r="VSM19" s="318"/>
      <c r="VSN19" s="318"/>
      <c r="VSO19" s="318"/>
      <c r="VSP19" s="318"/>
      <c r="VSQ19" s="318"/>
      <c r="VSR19" s="318"/>
      <c r="VSS19" s="318"/>
      <c r="VST19" s="318"/>
      <c r="VSU19" s="318"/>
      <c r="VSV19" s="318"/>
      <c r="VSW19" s="318"/>
      <c r="VSX19" s="318"/>
      <c r="VSY19" s="318"/>
      <c r="VSZ19" s="318"/>
      <c r="VTA19" s="318"/>
      <c r="VTB19" s="318"/>
      <c r="VTC19" s="318"/>
      <c r="VTD19" s="318"/>
      <c r="VTE19" s="318"/>
      <c r="VTF19" s="318"/>
      <c r="VTG19" s="318"/>
      <c r="VTH19" s="318"/>
      <c r="VTI19" s="318"/>
      <c r="VTJ19" s="318"/>
      <c r="VTK19" s="318"/>
      <c r="VTL19" s="318"/>
      <c r="VTM19" s="318"/>
      <c r="VTN19" s="318"/>
      <c r="VTO19" s="318"/>
      <c r="VTP19" s="318"/>
      <c r="VTQ19" s="318"/>
      <c r="VTR19" s="318"/>
      <c r="VTS19" s="318"/>
      <c r="VTT19" s="318"/>
      <c r="VTU19" s="318"/>
      <c r="VTV19" s="318"/>
      <c r="VTW19" s="318"/>
      <c r="VTX19" s="318"/>
      <c r="VTY19" s="318"/>
      <c r="VTZ19" s="318"/>
      <c r="VUA19" s="318"/>
      <c r="VUB19" s="318"/>
      <c r="VUC19" s="318"/>
      <c r="VUD19" s="318"/>
      <c r="VUE19" s="318"/>
      <c r="VUF19" s="318"/>
      <c r="VUG19" s="318"/>
      <c r="VUH19" s="318"/>
      <c r="VUI19" s="318"/>
      <c r="VUJ19" s="318"/>
      <c r="VUK19" s="318"/>
      <c r="VUL19" s="318"/>
      <c r="VUM19" s="318"/>
      <c r="VUN19" s="318"/>
      <c r="VUO19" s="318"/>
      <c r="VUP19" s="318"/>
      <c r="VUQ19" s="318"/>
      <c r="VUR19" s="318"/>
      <c r="VUS19" s="318"/>
      <c r="VUT19" s="318"/>
      <c r="VUU19" s="318"/>
      <c r="VUV19" s="318"/>
      <c r="VUW19" s="318"/>
      <c r="VUX19" s="318"/>
      <c r="VUY19" s="318"/>
      <c r="VUZ19" s="318"/>
      <c r="VVA19" s="318"/>
      <c r="VVB19" s="318"/>
      <c r="VVC19" s="318"/>
      <c r="VVD19" s="318"/>
      <c r="VVE19" s="318"/>
      <c r="VVF19" s="318"/>
      <c r="VVG19" s="318"/>
      <c r="VVH19" s="318"/>
      <c r="VVI19" s="318"/>
      <c r="VVJ19" s="318"/>
      <c r="VVK19" s="318"/>
      <c r="VVL19" s="318"/>
      <c r="VVM19" s="318"/>
      <c r="VVN19" s="318"/>
      <c r="VVO19" s="318"/>
      <c r="VVP19" s="318"/>
      <c r="VVQ19" s="318"/>
      <c r="VVR19" s="318"/>
      <c r="VVS19" s="318"/>
      <c r="VVT19" s="318"/>
      <c r="VVU19" s="318"/>
      <c r="VVV19" s="318"/>
      <c r="VVW19" s="318"/>
      <c r="VVX19" s="318"/>
      <c r="VVY19" s="318"/>
      <c r="VVZ19" s="318"/>
      <c r="VWA19" s="318"/>
      <c r="VWB19" s="318"/>
      <c r="VWC19" s="318"/>
      <c r="VWD19" s="318"/>
      <c r="VWE19" s="318"/>
      <c r="VWF19" s="318"/>
      <c r="VWG19" s="318"/>
      <c r="VWH19" s="318"/>
      <c r="VWI19" s="318"/>
      <c r="VWJ19" s="318"/>
      <c r="VWK19" s="318"/>
      <c r="VWL19" s="318"/>
      <c r="VWM19" s="318"/>
      <c r="VWN19" s="318"/>
      <c r="VWO19" s="318"/>
      <c r="VWP19" s="318"/>
      <c r="VWQ19" s="318"/>
      <c r="VWR19" s="318"/>
      <c r="VWS19" s="318"/>
      <c r="VWT19" s="318"/>
      <c r="VWU19" s="318"/>
      <c r="VWV19" s="318"/>
      <c r="VWW19" s="318"/>
      <c r="VWX19" s="318"/>
      <c r="VWY19" s="318"/>
      <c r="VWZ19" s="318"/>
      <c r="VXA19" s="318"/>
      <c r="VXB19" s="318"/>
      <c r="VXC19" s="318"/>
      <c r="VXD19" s="318"/>
      <c r="VXE19" s="318"/>
      <c r="VXF19" s="318"/>
      <c r="VXG19" s="318"/>
      <c r="VXH19" s="318"/>
      <c r="VXI19" s="318"/>
      <c r="VXJ19" s="318"/>
      <c r="VXK19" s="318"/>
      <c r="VXL19" s="318"/>
      <c r="VXM19" s="318"/>
      <c r="VXN19" s="318"/>
      <c r="VXO19" s="318"/>
      <c r="VXP19" s="318"/>
      <c r="VXQ19" s="318"/>
      <c r="VXR19" s="318"/>
      <c r="VXS19" s="318"/>
      <c r="VXT19" s="318"/>
      <c r="VXU19" s="318"/>
      <c r="VXV19" s="318"/>
      <c r="VXW19" s="318"/>
      <c r="VXX19" s="318"/>
      <c r="VXY19" s="318"/>
      <c r="VXZ19" s="318"/>
      <c r="VYA19" s="318"/>
      <c r="VYB19" s="318"/>
      <c r="VYC19" s="318"/>
      <c r="VYD19" s="318"/>
      <c r="VYE19" s="318"/>
      <c r="VYF19" s="318"/>
      <c r="VYG19" s="318"/>
      <c r="VYH19" s="318"/>
      <c r="VYI19" s="318"/>
      <c r="VYJ19" s="318"/>
      <c r="VYK19" s="318"/>
      <c r="VYL19" s="318"/>
      <c r="VYM19" s="318"/>
      <c r="VYN19" s="318"/>
      <c r="VYO19" s="318"/>
      <c r="VYP19" s="318"/>
      <c r="VYQ19" s="318"/>
      <c r="VYR19" s="318"/>
      <c r="VYS19" s="318"/>
      <c r="VYT19" s="318"/>
      <c r="VYU19" s="318"/>
      <c r="VYV19" s="318"/>
      <c r="VYW19" s="318"/>
      <c r="VYX19" s="318"/>
      <c r="VYY19" s="318"/>
      <c r="VYZ19" s="318"/>
      <c r="VZA19" s="318"/>
      <c r="VZB19" s="318"/>
      <c r="VZC19" s="318"/>
      <c r="VZD19" s="318"/>
      <c r="VZE19" s="318"/>
      <c r="VZF19" s="318"/>
      <c r="VZG19" s="318"/>
      <c r="VZH19" s="318"/>
      <c r="VZI19" s="318"/>
      <c r="VZJ19" s="318"/>
      <c r="VZK19" s="318"/>
      <c r="VZL19" s="318"/>
      <c r="VZM19" s="318"/>
      <c r="VZN19" s="318"/>
      <c r="VZO19" s="318"/>
      <c r="VZP19" s="318"/>
      <c r="VZQ19" s="318"/>
      <c r="VZR19" s="318"/>
      <c r="VZS19" s="318"/>
      <c r="VZT19" s="318"/>
      <c r="VZU19" s="318"/>
      <c r="VZV19" s="318"/>
      <c r="VZW19" s="318"/>
      <c r="VZX19" s="318"/>
      <c r="VZY19" s="318"/>
      <c r="VZZ19" s="318"/>
      <c r="WAA19" s="318"/>
      <c r="WAB19" s="318"/>
      <c r="WAC19" s="318"/>
      <c r="WAD19" s="318"/>
      <c r="WAE19" s="318"/>
      <c r="WAF19" s="318"/>
      <c r="WAG19" s="318"/>
      <c r="WAH19" s="318"/>
      <c r="WAI19" s="318"/>
      <c r="WAJ19" s="318"/>
      <c r="WAK19" s="318"/>
      <c r="WAL19" s="318"/>
      <c r="WAM19" s="318"/>
      <c r="WAN19" s="318"/>
      <c r="WAO19" s="318"/>
      <c r="WAP19" s="318"/>
      <c r="WAQ19" s="318"/>
      <c r="WAR19" s="318"/>
      <c r="WAS19" s="318"/>
      <c r="WAT19" s="318"/>
      <c r="WAU19" s="318"/>
      <c r="WAV19" s="318"/>
      <c r="WAW19" s="318"/>
      <c r="WAX19" s="318"/>
      <c r="WAY19" s="318"/>
      <c r="WAZ19" s="318"/>
      <c r="WBA19" s="318"/>
      <c r="WBB19" s="318"/>
      <c r="WBC19" s="318"/>
      <c r="WBD19" s="318"/>
      <c r="WBE19" s="318"/>
      <c r="WBF19" s="318"/>
      <c r="WBG19" s="318"/>
      <c r="WBH19" s="318"/>
      <c r="WBI19" s="318"/>
      <c r="WBJ19" s="318"/>
      <c r="WBK19" s="318"/>
      <c r="WBL19" s="318"/>
      <c r="WBM19" s="318"/>
      <c r="WBN19" s="318"/>
      <c r="WBO19" s="318"/>
      <c r="WBP19" s="318"/>
      <c r="WBQ19" s="318"/>
      <c r="WBR19" s="318"/>
      <c r="WBS19" s="318"/>
      <c r="WBT19" s="318"/>
      <c r="WBU19" s="318"/>
      <c r="WBV19" s="318"/>
      <c r="WBW19" s="318"/>
      <c r="WBX19" s="318"/>
      <c r="WBY19" s="318"/>
      <c r="WBZ19" s="318"/>
      <c r="WCA19" s="318"/>
      <c r="WCB19" s="318"/>
      <c r="WCC19" s="318"/>
      <c r="WCD19" s="318"/>
      <c r="WCE19" s="318"/>
      <c r="WCF19" s="318"/>
      <c r="WCG19" s="318"/>
      <c r="WCH19" s="318"/>
      <c r="WCI19" s="318"/>
      <c r="WCJ19" s="318"/>
      <c r="WCK19" s="318"/>
      <c r="WCL19" s="318"/>
      <c r="WCM19" s="318"/>
      <c r="WCN19" s="318"/>
      <c r="WCO19" s="318"/>
      <c r="WCP19" s="318"/>
      <c r="WCQ19" s="318"/>
      <c r="WCR19" s="318"/>
      <c r="WCS19" s="318"/>
      <c r="WCT19" s="318"/>
      <c r="WCU19" s="318"/>
      <c r="WCV19" s="318"/>
      <c r="WCW19" s="318"/>
      <c r="WCX19" s="318"/>
      <c r="WCY19" s="318"/>
      <c r="WCZ19" s="318"/>
      <c r="WDA19" s="318"/>
      <c r="WDB19" s="318"/>
      <c r="WDC19" s="318"/>
      <c r="WDD19" s="318"/>
      <c r="WDE19" s="318"/>
      <c r="WDF19" s="318"/>
      <c r="WDG19" s="318"/>
      <c r="WDH19" s="318"/>
      <c r="WDI19" s="318"/>
      <c r="WDJ19" s="318"/>
      <c r="WDK19" s="318"/>
      <c r="WDL19" s="318"/>
      <c r="WDM19" s="318"/>
      <c r="WDN19" s="318"/>
      <c r="WDO19" s="318"/>
      <c r="WDP19" s="318"/>
      <c r="WDQ19" s="318"/>
      <c r="WDR19" s="318"/>
      <c r="WDS19" s="318"/>
      <c r="WDT19" s="318"/>
      <c r="WDU19" s="318"/>
      <c r="WDV19" s="318"/>
      <c r="WDW19" s="318"/>
      <c r="WDX19" s="318"/>
      <c r="WDY19" s="318"/>
      <c r="WDZ19" s="318"/>
      <c r="WEA19" s="318"/>
      <c r="WEB19" s="318"/>
      <c r="WEC19" s="318"/>
      <c r="WED19" s="318"/>
      <c r="WEE19" s="318"/>
      <c r="WEF19" s="318"/>
      <c r="WEG19" s="318"/>
      <c r="WEH19" s="318"/>
      <c r="WEI19" s="318"/>
      <c r="WEJ19" s="318"/>
      <c r="WEK19" s="318"/>
      <c r="WEL19" s="318"/>
      <c r="WEM19" s="318"/>
      <c r="WEN19" s="318"/>
      <c r="WEO19" s="318"/>
      <c r="WEP19" s="318"/>
      <c r="WEQ19" s="318"/>
      <c r="WER19" s="318"/>
      <c r="WES19" s="318"/>
      <c r="WET19" s="318"/>
      <c r="WEU19" s="318"/>
      <c r="WEV19" s="318"/>
      <c r="WEW19" s="318"/>
      <c r="WEX19" s="318"/>
      <c r="WEY19" s="318"/>
      <c r="WEZ19" s="318"/>
      <c r="WFA19" s="318"/>
      <c r="WFB19" s="318"/>
      <c r="WFC19" s="318"/>
      <c r="WFD19" s="318"/>
      <c r="WFE19" s="318"/>
      <c r="WFF19" s="318"/>
      <c r="WFG19" s="318"/>
      <c r="WFH19" s="318"/>
      <c r="WFI19" s="318"/>
      <c r="WFJ19" s="318"/>
      <c r="WFK19" s="318"/>
      <c r="WFL19" s="318"/>
      <c r="WFM19" s="318"/>
      <c r="WFN19" s="318"/>
      <c r="WFO19" s="318"/>
      <c r="WFP19" s="318"/>
      <c r="WFQ19" s="318"/>
      <c r="WFR19" s="318"/>
      <c r="WFS19" s="318"/>
      <c r="WFT19" s="318"/>
      <c r="WFU19" s="318"/>
      <c r="WFV19" s="318"/>
      <c r="WFW19" s="318"/>
      <c r="WFX19" s="318"/>
      <c r="WFY19" s="318"/>
      <c r="WFZ19" s="318"/>
      <c r="WGA19" s="318"/>
      <c r="WGB19" s="318"/>
      <c r="WGC19" s="318"/>
      <c r="WGD19" s="318"/>
      <c r="WGE19" s="318"/>
      <c r="WGF19" s="318"/>
      <c r="WGG19" s="318"/>
      <c r="WGH19" s="318"/>
      <c r="WGI19" s="318"/>
      <c r="WGJ19" s="318"/>
      <c r="WGK19" s="318"/>
      <c r="WGL19" s="318"/>
      <c r="WGM19" s="318"/>
      <c r="WGN19" s="318"/>
      <c r="WGO19" s="318"/>
      <c r="WGP19" s="318"/>
      <c r="WGQ19" s="318"/>
      <c r="WGR19" s="318"/>
      <c r="WGS19" s="318"/>
      <c r="WGT19" s="318"/>
      <c r="WGU19" s="318"/>
      <c r="WGV19" s="318"/>
      <c r="WGW19" s="318"/>
      <c r="WGX19" s="318"/>
      <c r="WGY19" s="318"/>
      <c r="WGZ19" s="318"/>
      <c r="WHA19" s="318"/>
      <c r="WHB19" s="318"/>
      <c r="WHC19" s="318"/>
      <c r="WHD19" s="318"/>
      <c r="WHE19" s="318"/>
      <c r="WHF19" s="318"/>
      <c r="WHG19" s="318"/>
      <c r="WHH19" s="318"/>
      <c r="WHI19" s="318"/>
      <c r="WHJ19" s="318"/>
      <c r="WHK19" s="318"/>
      <c r="WHL19" s="318"/>
      <c r="WHM19" s="318"/>
      <c r="WHN19" s="318"/>
      <c r="WHO19" s="318"/>
      <c r="WHP19" s="318"/>
      <c r="WHQ19" s="318"/>
      <c r="WHR19" s="318"/>
      <c r="WHS19" s="318"/>
      <c r="WHT19" s="318"/>
      <c r="WHU19" s="318"/>
      <c r="WHV19" s="318"/>
      <c r="WHW19" s="318"/>
      <c r="WHX19" s="318"/>
      <c r="WHY19" s="318"/>
      <c r="WHZ19" s="318"/>
      <c r="WIA19" s="318"/>
      <c r="WIB19" s="318"/>
      <c r="WIC19" s="318"/>
      <c r="WID19" s="318"/>
      <c r="WIE19" s="318"/>
      <c r="WIF19" s="318"/>
      <c r="WIG19" s="318"/>
      <c r="WIH19" s="318"/>
      <c r="WII19" s="318"/>
      <c r="WIJ19" s="318"/>
      <c r="WIK19" s="318"/>
      <c r="WIL19" s="318"/>
      <c r="WIM19" s="318"/>
      <c r="WIN19" s="318"/>
      <c r="WIO19" s="318"/>
      <c r="WIP19" s="318"/>
      <c r="WIQ19" s="318"/>
      <c r="WIR19" s="318"/>
      <c r="WIS19" s="318"/>
      <c r="WIT19" s="318"/>
      <c r="WIU19" s="318"/>
      <c r="WIV19" s="318"/>
      <c r="WIW19" s="318"/>
      <c r="WIX19" s="318"/>
      <c r="WIY19" s="318"/>
      <c r="WIZ19" s="318"/>
      <c r="WJA19" s="318"/>
      <c r="WJB19" s="318"/>
      <c r="WJC19" s="318"/>
      <c r="WJD19" s="318"/>
      <c r="WJE19" s="318"/>
      <c r="WJF19" s="318"/>
      <c r="WJG19" s="318"/>
      <c r="WJH19" s="318"/>
      <c r="WJI19" s="318"/>
      <c r="WJJ19" s="318"/>
      <c r="WJK19" s="318"/>
      <c r="WJL19" s="318"/>
      <c r="WJM19" s="318"/>
      <c r="WJN19" s="318"/>
      <c r="WJO19" s="318"/>
      <c r="WJP19" s="318"/>
      <c r="WJQ19" s="318"/>
      <c r="WJR19" s="318"/>
      <c r="WJS19" s="318"/>
      <c r="WJT19" s="318"/>
      <c r="WJU19" s="318"/>
      <c r="WJV19" s="318"/>
      <c r="WJW19" s="318"/>
      <c r="WJX19" s="318"/>
      <c r="WJY19" s="318"/>
      <c r="WJZ19" s="318"/>
      <c r="WKA19" s="318"/>
      <c r="WKB19" s="318"/>
      <c r="WKC19" s="318"/>
      <c r="WKD19" s="318"/>
      <c r="WKE19" s="318"/>
      <c r="WKF19" s="318"/>
      <c r="WKG19" s="318"/>
      <c r="WKH19" s="318"/>
      <c r="WKI19" s="318"/>
      <c r="WKJ19" s="318"/>
      <c r="WKK19" s="318"/>
      <c r="WKL19" s="318"/>
      <c r="WKM19" s="318"/>
      <c r="WKN19" s="318"/>
      <c r="WKO19" s="318"/>
      <c r="WKP19" s="318"/>
      <c r="WKQ19" s="318"/>
      <c r="WKR19" s="318"/>
      <c r="WKS19" s="318"/>
      <c r="WKT19" s="318"/>
      <c r="WKU19" s="318"/>
      <c r="WKV19" s="318"/>
      <c r="WKW19" s="318"/>
      <c r="WKX19" s="318"/>
      <c r="WKY19" s="318"/>
      <c r="WKZ19" s="318"/>
      <c r="WLA19" s="318"/>
      <c r="WLB19" s="318"/>
      <c r="WLC19" s="318"/>
      <c r="WLD19" s="318"/>
      <c r="WLE19" s="318"/>
      <c r="WLF19" s="318"/>
      <c r="WLG19" s="318"/>
      <c r="WLH19" s="318"/>
      <c r="WLI19" s="318"/>
      <c r="WLJ19" s="318"/>
      <c r="WLK19" s="318"/>
      <c r="WLL19" s="318"/>
      <c r="WLM19" s="318"/>
      <c r="WLN19" s="318"/>
      <c r="WLO19" s="318"/>
      <c r="WLP19" s="318"/>
      <c r="WLQ19" s="318"/>
      <c r="WLR19" s="318"/>
      <c r="WLS19" s="318"/>
      <c r="WLT19" s="318"/>
      <c r="WLU19" s="318"/>
      <c r="WLV19" s="318"/>
      <c r="WLW19" s="318"/>
      <c r="WLX19" s="318"/>
      <c r="WLY19" s="318"/>
      <c r="WLZ19" s="318"/>
      <c r="WMA19" s="318"/>
      <c r="WMB19" s="318"/>
      <c r="WMC19" s="318"/>
      <c r="WMD19" s="318"/>
      <c r="WME19" s="318"/>
      <c r="WMF19" s="318"/>
      <c r="WMG19" s="318"/>
      <c r="WMH19" s="318"/>
      <c r="WMI19" s="318"/>
      <c r="WMJ19" s="318"/>
      <c r="WMK19" s="318"/>
      <c r="WML19" s="318"/>
      <c r="WMM19" s="318"/>
      <c r="WMN19" s="318"/>
      <c r="WMO19" s="318"/>
      <c r="WMP19" s="318"/>
      <c r="WMQ19" s="318"/>
      <c r="WMR19" s="318"/>
      <c r="WMS19" s="318"/>
      <c r="WMT19" s="318"/>
      <c r="WMU19" s="318"/>
      <c r="WMV19" s="318"/>
      <c r="WMW19" s="318"/>
      <c r="WMX19" s="318"/>
      <c r="WMY19" s="318"/>
      <c r="WMZ19" s="318"/>
      <c r="WNA19" s="318"/>
      <c r="WNB19" s="318"/>
      <c r="WNC19" s="318"/>
      <c r="WND19" s="318"/>
      <c r="WNE19" s="318"/>
      <c r="WNF19" s="318"/>
      <c r="WNG19" s="318"/>
      <c r="WNH19" s="318"/>
      <c r="WNI19" s="318"/>
      <c r="WNJ19" s="318"/>
      <c r="WNK19" s="318"/>
      <c r="WNL19" s="318"/>
      <c r="WNM19" s="318"/>
      <c r="WNN19" s="318"/>
      <c r="WNO19" s="318"/>
      <c r="WNP19" s="318"/>
      <c r="WNQ19" s="318"/>
      <c r="WNR19" s="318"/>
      <c r="WNS19" s="318"/>
      <c r="WNT19" s="318"/>
      <c r="WNU19" s="318"/>
      <c r="WNV19" s="318"/>
      <c r="WNW19" s="318"/>
      <c r="WNX19" s="318"/>
      <c r="WNY19" s="318"/>
      <c r="WNZ19" s="318"/>
      <c r="WOA19" s="318"/>
      <c r="WOB19" s="318"/>
      <c r="WOC19" s="318"/>
      <c r="WOD19" s="318"/>
      <c r="WOE19" s="318"/>
      <c r="WOF19" s="318"/>
      <c r="WOG19" s="318"/>
      <c r="WOH19" s="318"/>
      <c r="WOI19" s="318"/>
      <c r="WOJ19" s="318"/>
      <c r="WOK19" s="318"/>
      <c r="WOL19" s="318"/>
      <c r="WOM19" s="318"/>
      <c r="WON19" s="318"/>
      <c r="WOO19" s="318"/>
      <c r="WOP19" s="318"/>
      <c r="WOQ19" s="318"/>
      <c r="WOR19" s="318"/>
      <c r="WOS19" s="318"/>
      <c r="WOT19" s="318"/>
      <c r="WOU19" s="318"/>
      <c r="WOV19" s="318"/>
      <c r="WOW19" s="318"/>
      <c r="WOX19" s="318"/>
      <c r="WOY19" s="318"/>
      <c r="WOZ19" s="318"/>
      <c r="WPA19" s="318"/>
      <c r="WPB19" s="318"/>
      <c r="WPC19" s="318"/>
      <c r="WPD19" s="318"/>
      <c r="WPE19" s="318"/>
      <c r="WPF19" s="318"/>
      <c r="WPG19" s="318"/>
      <c r="WPH19" s="318"/>
      <c r="WPI19" s="318"/>
      <c r="WPJ19" s="318"/>
      <c r="WPK19" s="318"/>
      <c r="WPL19" s="318"/>
      <c r="WPM19" s="318"/>
      <c r="WPN19" s="318"/>
      <c r="WPO19" s="318"/>
      <c r="WPP19" s="318"/>
      <c r="WPQ19" s="318"/>
      <c r="WPR19" s="318"/>
      <c r="WPS19" s="318"/>
      <c r="WPT19" s="318"/>
      <c r="WPU19" s="318"/>
      <c r="WPV19" s="318"/>
      <c r="WPW19" s="318"/>
      <c r="WPX19" s="318"/>
      <c r="WPY19" s="318"/>
      <c r="WPZ19" s="318"/>
      <c r="WQA19" s="318"/>
      <c r="WQB19" s="318"/>
      <c r="WQC19" s="318"/>
      <c r="WQD19" s="318"/>
      <c r="WQE19" s="318"/>
      <c r="WQF19" s="318"/>
      <c r="WQG19" s="318"/>
      <c r="WQH19" s="318"/>
      <c r="WQI19" s="318"/>
      <c r="WQJ19" s="318"/>
      <c r="WQK19" s="318"/>
      <c r="WQL19" s="318"/>
      <c r="WQM19" s="318"/>
      <c r="WQN19" s="318"/>
      <c r="WQO19" s="318"/>
      <c r="WQP19" s="318"/>
      <c r="WQQ19" s="318"/>
      <c r="WQR19" s="318"/>
      <c r="WQS19" s="318"/>
      <c r="WQT19" s="318"/>
      <c r="WQU19" s="318"/>
      <c r="WQV19" s="318"/>
      <c r="WQW19" s="318"/>
      <c r="WQX19" s="318"/>
      <c r="WQY19" s="318"/>
      <c r="WQZ19" s="318"/>
      <c r="WRA19" s="318"/>
      <c r="WRB19" s="318"/>
      <c r="WRC19" s="318"/>
      <c r="WRD19" s="318"/>
      <c r="WRE19" s="318"/>
      <c r="WRF19" s="318"/>
      <c r="WRG19" s="318"/>
      <c r="WRH19" s="318"/>
      <c r="WRI19" s="318"/>
      <c r="WRJ19" s="318"/>
      <c r="WRK19" s="318"/>
      <c r="WRL19" s="318"/>
      <c r="WRM19" s="318"/>
      <c r="WRN19" s="318"/>
      <c r="WRO19" s="318"/>
      <c r="WRP19" s="318"/>
      <c r="WRQ19" s="318"/>
      <c r="WRR19" s="318"/>
      <c r="WRS19" s="318"/>
      <c r="WRT19" s="318"/>
      <c r="WRU19" s="318"/>
      <c r="WRV19" s="318"/>
      <c r="WRW19" s="318"/>
      <c r="WRX19" s="318"/>
      <c r="WRY19" s="318"/>
      <c r="WRZ19" s="318"/>
      <c r="WSA19" s="318"/>
      <c r="WSB19" s="318"/>
      <c r="WSC19" s="318"/>
      <c r="WSD19" s="318"/>
      <c r="WSE19" s="318"/>
      <c r="WSF19" s="318"/>
      <c r="WSG19" s="318"/>
      <c r="WSH19" s="318"/>
      <c r="WSI19" s="318"/>
      <c r="WSJ19" s="318"/>
      <c r="WSK19" s="318"/>
      <c r="WSL19" s="318"/>
      <c r="WSM19" s="318"/>
      <c r="WSN19" s="318"/>
      <c r="WSO19" s="318"/>
      <c r="WSP19" s="318"/>
      <c r="WSQ19" s="318"/>
      <c r="WSR19" s="318"/>
      <c r="WSS19" s="318"/>
      <c r="WST19" s="318"/>
      <c r="WSU19" s="318"/>
      <c r="WSV19" s="318"/>
      <c r="WSW19" s="318"/>
      <c r="WSX19" s="318"/>
      <c r="WSY19" s="318"/>
      <c r="WSZ19" s="318"/>
      <c r="WTA19" s="318"/>
      <c r="WTB19" s="318"/>
      <c r="WTC19" s="318"/>
      <c r="WTD19" s="318"/>
      <c r="WTE19" s="318"/>
      <c r="WTF19" s="318"/>
      <c r="WTG19" s="318"/>
      <c r="WTH19" s="318"/>
      <c r="WTI19" s="318"/>
      <c r="WTJ19" s="318"/>
      <c r="WTK19" s="318"/>
      <c r="WTL19" s="318"/>
      <c r="WTM19" s="318"/>
      <c r="WTN19" s="318"/>
      <c r="WTO19" s="318"/>
      <c r="WTP19" s="318"/>
      <c r="WTQ19" s="318"/>
      <c r="WTR19" s="318"/>
      <c r="WTS19" s="318"/>
      <c r="WTT19" s="318"/>
      <c r="WTU19" s="318"/>
      <c r="WTV19" s="318"/>
      <c r="WTW19" s="318"/>
      <c r="WTX19" s="318"/>
      <c r="WTY19" s="318"/>
      <c r="WTZ19" s="318"/>
      <c r="WUA19" s="318"/>
      <c r="WUB19" s="318"/>
      <c r="WUC19" s="318"/>
      <c r="WUD19" s="318"/>
      <c r="WUE19" s="318"/>
      <c r="WUF19" s="318"/>
      <c r="WUG19" s="318"/>
      <c r="WUH19" s="318"/>
      <c r="WUI19" s="318"/>
      <c r="WUJ19" s="318"/>
      <c r="WUK19" s="318"/>
      <c r="WUL19" s="318"/>
      <c r="WUM19" s="318"/>
      <c r="WUN19" s="318"/>
      <c r="WUO19" s="318"/>
      <c r="WUP19" s="318"/>
      <c r="WUQ19" s="318"/>
      <c r="WUR19" s="318"/>
      <c r="WUS19" s="318"/>
      <c r="WUT19" s="318"/>
      <c r="WUU19" s="318"/>
      <c r="WUV19" s="318"/>
      <c r="WUW19" s="318"/>
      <c r="WUX19" s="318"/>
      <c r="WUY19" s="318"/>
      <c r="WUZ19" s="318"/>
      <c r="WVA19" s="318"/>
      <c r="WVB19" s="318"/>
      <c r="WVC19" s="318"/>
      <c r="WVD19" s="318"/>
      <c r="WVE19" s="318"/>
      <c r="WVF19" s="318"/>
      <c r="WVG19" s="318"/>
      <c r="WVH19" s="318"/>
      <c r="WVI19" s="318"/>
      <c r="WVJ19" s="318"/>
      <c r="WVK19" s="318"/>
      <c r="WVL19" s="318"/>
      <c r="WVM19" s="318"/>
      <c r="WVN19" s="318"/>
    </row>
    <row r="20" spans="1:16134" s="1271" customFormat="1" ht="12.75" customHeight="1">
      <c r="A20" s="7"/>
      <c r="B20" s="7"/>
      <c r="C20" s="7" t="s">
        <v>4246</v>
      </c>
      <c r="D20" s="7"/>
      <c r="E20" s="527">
        <v>16105</v>
      </c>
      <c r="F20" s="7">
        <v>16111</v>
      </c>
      <c r="G20" s="527">
        <v>16116</v>
      </c>
      <c r="H20" s="7"/>
      <c r="I20" s="7"/>
      <c r="J20" s="318"/>
      <c r="K20" s="1269"/>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Q20" s="318"/>
      <c r="BR20" s="318"/>
      <c r="BS20" s="318"/>
      <c r="BT20" s="318"/>
      <c r="BU20" s="318"/>
      <c r="BV20" s="318"/>
      <c r="BW20" s="318"/>
      <c r="BX20" s="318"/>
      <c r="BY20" s="318"/>
      <c r="BZ20" s="318"/>
      <c r="CA20" s="318"/>
      <c r="CB20" s="318"/>
      <c r="CC20" s="318"/>
      <c r="CD20" s="318"/>
      <c r="CE20" s="318"/>
      <c r="CF20" s="318"/>
      <c r="CG20" s="318"/>
      <c r="CH20" s="318"/>
      <c r="CI20" s="318"/>
      <c r="CJ20" s="318"/>
      <c r="CK20" s="318"/>
      <c r="CL20" s="318"/>
      <c r="CM20" s="318"/>
      <c r="CN20" s="318"/>
      <c r="CO20" s="318"/>
      <c r="CP20" s="318"/>
      <c r="CQ20" s="318"/>
      <c r="CR20" s="318"/>
      <c r="CS20" s="318"/>
      <c r="CT20" s="318"/>
      <c r="CU20" s="318"/>
      <c r="CV20" s="318"/>
      <c r="CW20" s="318"/>
      <c r="CX20" s="318"/>
      <c r="CY20" s="318"/>
      <c r="CZ20" s="318"/>
      <c r="DA20" s="318"/>
      <c r="DB20" s="318"/>
      <c r="DC20" s="318"/>
      <c r="DD20" s="318"/>
      <c r="DE20" s="318"/>
      <c r="DF20" s="318"/>
      <c r="DG20" s="318"/>
      <c r="DH20" s="318"/>
      <c r="DI20" s="318"/>
      <c r="DJ20" s="318"/>
      <c r="DK20" s="318"/>
      <c r="DL20" s="318"/>
      <c r="DM20" s="318"/>
      <c r="DN20" s="318"/>
      <c r="DO20" s="318"/>
      <c r="DP20" s="318"/>
      <c r="DQ20" s="318"/>
      <c r="DR20" s="318"/>
      <c r="DS20" s="318"/>
      <c r="DT20" s="318"/>
      <c r="DU20" s="318"/>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c r="EU20" s="318"/>
      <c r="EV20" s="318"/>
      <c r="EW20" s="318"/>
      <c r="EX20" s="318"/>
      <c r="EY20" s="318"/>
      <c r="EZ20" s="318"/>
      <c r="FA20" s="318"/>
      <c r="FB20" s="318"/>
      <c r="FC20" s="318"/>
      <c r="FD20" s="318"/>
      <c r="FE20" s="318"/>
      <c r="FF20" s="318"/>
      <c r="FG20" s="318"/>
      <c r="FH20" s="318"/>
      <c r="FI20" s="318"/>
      <c r="FJ20" s="318"/>
      <c r="FK20" s="318"/>
      <c r="FL20" s="318"/>
      <c r="FM20" s="318"/>
      <c r="FN20" s="318"/>
      <c r="FO20" s="318"/>
      <c r="FP20" s="318"/>
      <c r="FQ20" s="318"/>
      <c r="FR20" s="318"/>
      <c r="FS20" s="318"/>
      <c r="FT20" s="318"/>
      <c r="FU20" s="318"/>
      <c r="FV20" s="318"/>
      <c r="FW20" s="318"/>
      <c r="FX20" s="318"/>
      <c r="FY20" s="318"/>
      <c r="FZ20" s="318"/>
      <c r="GA20" s="318"/>
      <c r="GB20" s="318"/>
      <c r="GC20" s="318"/>
      <c r="GD20" s="318"/>
      <c r="GE20" s="318"/>
      <c r="GF20" s="318"/>
      <c r="GG20" s="318"/>
      <c r="GH20" s="318"/>
      <c r="GI20" s="318"/>
      <c r="GJ20" s="318"/>
      <c r="GK20" s="318"/>
      <c r="GL20" s="318"/>
      <c r="GM20" s="318"/>
      <c r="GN20" s="318"/>
      <c r="GO20" s="318"/>
      <c r="GP20" s="318"/>
      <c r="GQ20" s="318"/>
      <c r="GR20" s="318"/>
      <c r="GS20" s="318"/>
      <c r="GT20" s="318"/>
      <c r="GU20" s="318"/>
      <c r="GV20" s="318"/>
      <c r="GW20" s="318"/>
      <c r="GX20" s="318"/>
      <c r="GY20" s="318"/>
      <c r="GZ20" s="318"/>
      <c r="HA20" s="318"/>
      <c r="HB20" s="318"/>
      <c r="HC20" s="318"/>
      <c r="HD20" s="318"/>
      <c r="HE20" s="318"/>
      <c r="HF20" s="318"/>
      <c r="HG20" s="318"/>
      <c r="HH20" s="318"/>
      <c r="HI20" s="318"/>
      <c r="HJ20" s="318"/>
      <c r="HK20" s="318"/>
      <c r="HL20" s="318"/>
      <c r="HM20" s="318"/>
      <c r="HN20" s="318"/>
      <c r="HO20" s="318"/>
      <c r="HP20" s="318"/>
      <c r="HQ20" s="318"/>
      <c r="HR20" s="318"/>
      <c r="HS20" s="318"/>
      <c r="HT20" s="318"/>
      <c r="HU20" s="318"/>
      <c r="HV20" s="318"/>
      <c r="HW20" s="318"/>
      <c r="HX20" s="318"/>
      <c r="HY20" s="318"/>
      <c r="HZ20" s="318"/>
      <c r="IA20" s="318"/>
      <c r="IB20" s="318"/>
      <c r="IC20" s="318"/>
      <c r="ID20" s="318"/>
      <c r="IE20" s="318"/>
      <c r="IF20" s="318"/>
      <c r="IG20" s="318"/>
      <c r="IH20" s="318"/>
      <c r="II20" s="318"/>
      <c r="IJ20" s="318"/>
      <c r="IK20" s="318"/>
      <c r="IL20" s="318"/>
      <c r="IM20" s="318"/>
      <c r="IN20" s="318"/>
      <c r="IO20" s="318"/>
      <c r="IP20" s="318"/>
      <c r="IQ20" s="318"/>
      <c r="IR20" s="318"/>
      <c r="IS20" s="318"/>
      <c r="IT20" s="318"/>
      <c r="IU20" s="318"/>
      <c r="IV20" s="318"/>
      <c r="IW20" s="318"/>
      <c r="IX20" s="318"/>
      <c r="IY20" s="318"/>
      <c r="IZ20" s="318"/>
      <c r="JA20" s="318"/>
      <c r="JB20" s="318"/>
      <c r="JC20" s="318"/>
      <c r="JD20" s="318"/>
      <c r="JE20" s="318"/>
      <c r="JF20" s="318"/>
      <c r="JG20" s="318"/>
      <c r="JH20" s="318"/>
      <c r="JI20" s="318"/>
      <c r="JJ20" s="318"/>
      <c r="JK20" s="318"/>
      <c r="JL20" s="318"/>
      <c r="JM20" s="318"/>
      <c r="JN20" s="318"/>
      <c r="JO20" s="318"/>
      <c r="JP20" s="318"/>
      <c r="JQ20" s="318"/>
      <c r="JR20" s="318"/>
      <c r="JS20" s="318"/>
      <c r="JT20" s="318"/>
      <c r="JU20" s="318"/>
      <c r="JV20" s="318"/>
      <c r="JW20" s="318"/>
      <c r="JX20" s="318"/>
      <c r="JY20" s="318"/>
      <c r="JZ20" s="318"/>
      <c r="KA20" s="318"/>
      <c r="KB20" s="318"/>
      <c r="KC20" s="318"/>
      <c r="KD20" s="318"/>
      <c r="KE20" s="318"/>
      <c r="KF20" s="318"/>
      <c r="KG20" s="318"/>
      <c r="KH20" s="318"/>
      <c r="KI20" s="318"/>
      <c r="KJ20" s="318"/>
      <c r="KK20" s="318"/>
      <c r="KL20" s="318"/>
      <c r="KM20" s="318"/>
      <c r="KN20" s="318"/>
      <c r="KO20" s="318"/>
      <c r="KP20" s="318"/>
      <c r="KQ20" s="318"/>
      <c r="KR20" s="318"/>
      <c r="KS20" s="318"/>
      <c r="KT20" s="318"/>
      <c r="KU20" s="318"/>
      <c r="KV20" s="318"/>
      <c r="KW20" s="318"/>
      <c r="KX20" s="318"/>
      <c r="KY20" s="318"/>
      <c r="KZ20" s="318"/>
      <c r="LA20" s="318"/>
      <c r="LB20" s="318"/>
      <c r="LC20" s="318"/>
      <c r="LD20" s="318"/>
      <c r="LE20" s="318"/>
      <c r="LF20" s="318"/>
      <c r="LG20" s="318"/>
      <c r="LH20" s="318"/>
      <c r="LI20" s="318"/>
      <c r="LJ20" s="318"/>
      <c r="LK20" s="318"/>
      <c r="LL20" s="318"/>
      <c r="LM20" s="318"/>
      <c r="LN20" s="318"/>
      <c r="LO20" s="318"/>
      <c r="LP20" s="318"/>
      <c r="LQ20" s="318"/>
      <c r="LR20" s="318"/>
      <c r="LS20" s="318"/>
      <c r="LT20" s="318"/>
      <c r="LU20" s="318"/>
      <c r="LV20" s="318"/>
      <c r="LW20" s="318"/>
      <c r="LX20" s="318"/>
      <c r="LY20" s="318"/>
      <c r="LZ20" s="318"/>
      <c r="MA20" s="318"/>
      <c r="MB20" s="318"/>
      <c r="MC20" s="318"/>
      <c r="MD20" s="318"/>
      <c r="ME20" s="318"/>
      <c r="MF20" s="318"/>
      <c r="MG20" s="318"/>
      <c r="MH20" s="318"/>
      <c r="MI20" s="318"/>
      <c r="MJ20" s="318"/>
      <c r="MK20" s="318"/>
      <c r="ML20" s="318"/>
      <c r="MM20" s="318"/>
      <c r="MN20" s="318"/>
      <c r="MO20" s="318"/>
      <c r="MP20" s="318"/>
      <c r="MQ20" s="318"/>
      <c r="MR20" s="318"/>
      <c r="MS20" s="318"/>
      <c r="MT20" s="318"/>
      <c r="MU20" s="318"/>
      <c r="MV20" s="318"/>
      <c r="MW20" s="318"/>
      <c r="MX20" s="318"/>
      <c r="MY20" s="318"/>
      <c r="MZ20" s="318"/>
      <c r="NA20" s="318"/>
      <c r="NB20" s="318"/>
      <c r="NC20" s="318"/>
      <c r="ND20" s="318"/>
      <c r="NE20" s="318"/>
      <c r="NF20" s="318"/>
      <c r="NG20" s="318"/>
      <c r="NH20" s="318"/>
      <c r="NI20" s="318"/>
      <c r="NJ20" s="318"/>
      <c r="NK20" s="318"/>
      <c r="NL20" s="318"/>
      <c r="NM20" s="318"/>
      <c r="NN20" s="318"/>
      <c r="NO20" s="318"/>
      <c r="NP20" s="318"/>
      <c r="NQ20" s="318"/>
      <c r="NR20" s="318"/>
      <c r="NS20" s="318"/>
      <c r="NT20" s="318"/>
      <c r="NU20" s="318"/>
      <c r="NV20" s="318"/>
      <c r="NW20" s="318"/>
      <c r="NX20" s="318"/>
      <c r="NY20" s="318"/>
      <c r="NZ20" s="318"/>
      <c r="OA20" s="318"/>
      <c r="OB20" s="318"/>
      <c r="OC20" s="318"/>
      <c r="OD20" s="318"/>
      <c r="OE20" s="318"/>
      <c r="OF20" s="318"/>
      <c r="OG20" s="318"/>
      <c r="OH20" s="318"/>
      <c r="OI20" s="318"/>
      <c r="OJ20" s="318"/>
      <c r="OK20" s="318"/>
      <c r="OL20" s="318"/>
      <c r="OM20" s="318"/>
      <c r="ON20" s="318"/>
      <c r="OO20" s="318"/>
      <c r="OP20" s="318"/>
      <c r="OQ20" s="318"/>
      <c r="OR20" s="318"/>
      <c r="OS20" s="318"/>
      <c r="OT20" s="318"/>
      <c r="OU20" s="318"/>
      <c r="OV20" s="318"/>
      <c r="OW20" s="318"/>
      <c r="OX20" s="318"/>
      <c r="OY20" s="318"/>
      <c r="OZ20" s="318"/>
      <c r="PA20" s="318"/>
      <c r="PB20" s="318"/>
      <c r="PC20" s="318"/>
      <c r="PD20" s="318"/>
      <c r="PE20" s="318"/>
      <c r="PF20" s="318"/>
      <c r="PG20" s="318"/>
      <c r="PH20" s="318"/>
      <c r="PI20" s="318"/>
      <c r="PJ20" s="318"/>
      <c r="PK20" s="318"/>
      <c r="PL20" s="318"/>
      <c r="PM20" s="318"/>
      <c r="PN20" s="318"/>
      <c r="PO20" s="318"/>
      <c r="PP20" s="318"/>
      <c r="PQ20" s="318"/>
      <c r="PR20" s="318"/>
      <c r="PS20" s="318"/>
      <c r="PT20" s="318"/>
      <c r="PU20" s="318"/>
      <c r="PV20" s="318"/>
      <c r="PW20" s="318"/>
      <c r="PX20" s="318"/>
      <c r="PY20" s="318"/>
      <c r="PZ20" s="318"/>
      <c r="QA20" s="318"/>
      <c r="QB20" s="318"/>
      <c r="QC20" s="318"/>
      <c r="QD20" s="318"/>
      <c r="QE20" s="318"/>
      <c r="QF20" s="318"/>
      <c r="QG20" s="318"/>
      <c r="QH20" s="318"/>
      <c r="QI20" s="318"/>
      <c r="QJ20" s="318"/>
      <c r="QK20" s="318"/>
      <c r="QL20" s="318"/>
      <c r="QM20" s="318"/>
      <c r="QN20" s="318"/>
      <c r="QO20" s="318"/>
      <c r="QP20" s="318"/>
      <c r="QQ20" s="318"/>
      <c r="QR20" s="318"/>
      <c r="QS20" s="318"/>
      <c r="QT20" s="318"/>
      <c r="QU20" s="318"/>
      <c r="QV20" s="318"/>
      <c r="QW20" s="318"/>
      <c r="QX20" s="318"/>
      <c r="QY20" s="318"/>
      <c r="QZ20" s="318"/>
      <c r="RA20" s="318"/>
      <c r="RB20" s="318"/>
      <c r="RC20" s="318"/>
      <c r="RD20" s="318"/>
      <c r="RE20" s="318"/>
      <c r="RF20" s="318"/>
      <c r="RG20" s="318"/>
      <c r="RH20" s="318"/>
      <c r="RI20" s="318"/>
      <c r="RJ20" s="318"/>
      <c r="RK20" s="318"/>
      <c r="RL20" s="318"/>
      <c r="RM20" s="318"/>
      <c r="RN20" s="318"/>
      <c r="RO20" s="318"/>
      <c r="RP20" s="318"/>
      <c r="RQ20" s="318"/>
      <c r="RR20" s="318"/>
      <c r="RS20" s="318"/>
      <c r="RT20" s="318"/>
      <c r="RU20" s="318"/>
      <c r="RV20" s="318"/>
      <c r="RW20" s="318"/>
      <c r="RX20" s="318"/>
      <c r="RY20" s="318"/>
      <c r="RZ20" s="318"/>
      <c r="SA20" s="318"/>
      <c r="SB20" s="318"/>
      <c r="SC20" s="318"/>
      <c r="SD20" s="318"/>
      <c r="SE20" s="318"/>
      <c r="SF20" s="318"/>
      <c r="SG20" s="318"/>
      <c r="SH20" s="318"/>
      <c r="SI20" s="318"/>
      <c r="SJ20" s="318"/>
      <c r="SK20" s="318"/>
      <c r="SL20" s="318"/>
      <c r="SM20" s="318"/>
      <c r="SN20" s="318"/>
      <c r="SO20" s="318"/>
      <c r="SP20" s="318"/>
      <c r="SQ20" s="318"/>
      <c r="SR20" s="318"/>
      <c r="SS20" s="318"/>
      <c r="ST20" s="318"/>
      <c r="SU20" s="318"/>
      <c r="SV20" s="318"/>
      <c r="SW20" s="318"/>
      <c r="SX20" s="318"/>
      <c r="SY20" s="318"/>
      <c r="SZ20" s="318"/>
      <c r="TA20" s="318"/>
      <c r="TB20" s="318"/>
      <c r="TC20" s="318"/>
      <c r="TD20" s="318"/>
      <c r="TE20" s="318"/>
      <c r="TF20" s="318"/>
      <c r="TG20" s="318"/>
      <c r="TH20" s="318"/>
      <c r="TI20" s="318"/>
      <c r="TJ20" s="318"/>
      <c r="TK20" s="318"/>
      <c r="TL20" s="318"/>
      <c r="TM20" s="318"/>
      <c r="TN20" s="318"/>
      <c r="TO20" s="318"/>
      <c r="TP20" s="318"/>
      <c r="TQ20" s="318"/>
      <c r="TR20" s="318"/>
      <c r="TS20" s="318"/>
      <c r="TT20" s="318"/>
      <c r="TU20" s="318"/>
      <c r="TV20" s="318"/>
      <c r="TW20" s="318"/>
      <c r="TX20" s="318"/>
      <c r="TY20" s="318"/>
      <c r="TZ20" s="318"/>
      <c r="UA20" s="318"/>
      <c r="UB20" s="318"/>
      <c r="UC20" s="318"/>
      <c r="UD20" s="318"/>
      <c r="UE20" s="318"/>
      <c r="UF20" s="318"/>
      <c r="UG20" s="318"/>
      <c r="UH20" s="318"/>
      <c r="UI20" s="318"/>
      <c r="UJ20" s="318"/>
      <c r="UK20" s="318"/>
      <c r="UL20" s="318"/>
      <c r="UM20" s="318"/>
      <c r="UN20" s="318"/>
      <c r="UO20" s="318"/>
      <c r="UP20" s="318"/>
      <c r="UQ20" s="318"/>
      <c r="UR20" s="318"/>
      <c r="US20" s="318"/>
      <c r="UT20" s="318"/>
      <c r="UU20" s="318"/>
      <c r="UV20" s="318"/>
      <c r="UW20" s="318"/>
      <c r="UX20" s="318"/>
      <c r="UY20" s="318"/>
      <c r="UZ20" s="318"/>
      <c r="VA20" s="318"/>
      <c r="VB20" s="318"/>
      <c r="VC20" s="318"/>
      <c r="VD20" s="318"/>
      <c r="VE20" s="318"/>
      <c r="VF20" s="318"/>
      <c r="VG20" s="318"/>
      <c r="VH20" s="318"/>
      <c r="VI20" s="318"/>
      <c r="VJ20" s="318"/>
      <c r="VK20" s="318"/>
      <c r="VL20" s="318"/>
      <c r="VM20" s="318"/>
      <c r="VN20" s="318"/>
      <c r="VO20" s="318"/>
      <c r="VP20" s="318"/>
      <c r="VQ20" s="318"/>
      <c r="VR20" s="318"/>
      <c r="VS20" s="318"/>
      <c r="VT20" s="318"/>
      <c r="VU20" s="318"/>
      <c r="VV20" s="318"/>
      <c r="VW20" s="318"/>
      <c r="VX20" s="318"/>
      <c r="VY20" s="318"/>
      <c r="VZ20" s="318"/>
      <c r="WA20" s="318"/>
      <c r="WB20" s="318"/>
      <c r="WC20" s="318"/>
      <c r="WD20" s="318"/>
      <c r="WE20" s="318"/>
      <c r="WF20" s="318"/>
      <c r="WG20" s="318"/>
      <c r="WH20" s="318"/>
      <c r="WI20" s="318"/>
      <c r="WJ20" s="318"/>
      <c r="WK20" s="318"/>
      <c r="WL20" s="318"/>
      <c r="WM20" s="318"/>
      <c r="WN20" s="318"/>
      <c r="WO20" s="318"/>
      <c r="WP20" s="318"/>
      <c r="WQ20" s="318"/>
      <c r="WR20" s="318"/>
      <c r="WS20" s="318"/>
      <c r="WT20" s="318"/>
      <c r="WU20" s="318"/>
      <c r="WV20" s="318"/>
      <c r="WW20" s="318"/>
      <c r="WX20" s="318"/>
      <c r="WY20" s="318"/>
      <c r="WZ20" s="318"/>
      <c r="XA20" s="318"/>
      <c r="XB20" s="318"/>
      <c r="XC20" s="318"/>
      <c r="XD20" s="318"/>
      <c r="XE20" s="318"/>
      <c r="XF20" s="318"/>
      <c r="XG20" s="318"/>
      <c r="XH20" s="318"/>
      <c r="XI20" s="318"/>
      <c r="XJ20" s="318"/>
      <c r="XK20" s="318"/>
      <c r="XL20" s="318"/>
      <c r="XM20" s="318"/>
      <c r="XN20" s="318"/>
      <c r="XO20" s="318"/>
      <c r="XP20" s="318"/>
      <c r="XQ20" s="318"/>
      <c r="XR20" s="318"/>
      <c r="XS20" s="318"/>
      <c r="XT20" s="318"/>
      <c r="XU20" s="318"/>
      <c r="XV20" s="318"/>
      <c r="XW20" s="318"/>
      <c r="XX20" s="318"/>
      <c r="XY20" s="318"/>
      <c r="XZ20" s="318"/>
      <c r="YA20" s="318"/>
      <c r="YB20" s="318"/>
      <c r="YC20" s="318"/>
      <c r="YD20" s="318"/>
      <c r="YE20" s="318"/>
      <c r="YF20" s="318"/>
      <c r="YG20" s="318"/>
      <c r="YH20" s="318"/>
      <c r="YI20" s="318"/>
      <c r="YJ20" s="318"/>
      <c r="YK20" s="318"/>
      <c r="YL20" s="318"/>
      <c r="YM20" s="318"/>
      <c r="YN20" s="318"/>
      <c r="YO20" s="318"/>
      <c r="YP20" s="318"/>
      <c r="YQ20" s="318"/>
      <c r="YR20" s="318"/>
      <c r="YS20" s="318"/>
      <c r="YT20" s="318"/>
      <c r="YU20" s="318"/>
      <c r="YV20" s="318"/>
      <c r="YW20" s="318"/>
      <c r="YX20" s="318"/>
      <c r="YY20" s="318"/>
      <c r="YZ20" s="318"/>
      <c r="ZA20" s="318"/>
      <c r="ZB20" s="318"/>
      <c r="ZC20" s="318"/>
      <c r="ZD20" s="318"/>
      <c r="ZE20" s="318"/>
      <c r="ZF20" s="318"/>
      <c r="ZG20" s="318"/>
      <c r="ZH20" s="318"/>
      <c r="ZI20" s="318"/>
      <c r="ZJ20" s="318"/>
      <c r="ZK20" s="318"/>
      <c r="ZL20" s="318"/>
      <c r="ZM20" s="318"/>
      <c r="ZN20" s="318"/>
      <c r="ZO20" s="318"/>
      <c r="ZP20" s="318"/>
      <c r="ZQ20" s="318"/>
      <c r="ZR20" s="318"/>
      <c r="ZS20" s="318"/>
      <c r="ZT20" s="318"/>
      <c r="ZU20" s="318"/>
      <c r="ZV20" s="318"/>
      <c r="ZW20" s="318"/>
      <c r="ZX20" s="318"/>
      <c r="ZY20" s="318"/>
      <c r="ZZ20" s="318"/>
      <c r="AAA20" s="318"/>
      <c r="AAB20" s="318"/>
      <c r="AAC20" s="318"/>
      <c r="AAD20" s="318"/>
      <c r="AAE20" s="318"/>
      <c r="AAF20" s="318"/>
      <c r="AAG20" s="318"/>
      <c r="AAH20" s="318"/>
      <c r="AAI20" s="318"/>
      <c r="AAJ20" s="318"/>
      <c r="AAK20" s="318"/>
      <c r="AAL20" s="318"/>
      <c r="AAM20" s="318"/>
      <c r="AAN20" s="318"/>
      <c r="AAO20" s="318"/>
      <c r="AAP20" s="318"/>
      <c r="AAQ20" s="318"/>
      <c r="AAR20" s="318"/>
      <c r="AAS20" s="318"/>
      <c r="AAT20" s="318"/>
      <c r="AAU20" s="318"/>
      <c r="AAV20" s="318"/>
      <c r="AAW20" s="318"/>
      <c r="AAX20" s="318"/>
      <c r="AAY20" s="318"/>
      <c r="AAZ20" s="318"/>
      <c r="ABA20" s="318"/>
      <c r="ABB20" s="318"/>
      <c r="ABC20" s="318"/>
      <c r="ABD20" s="318"/>
      <c r="ABE20" s="318"/>
      <c r="ABF20" s="318"/>
      <c r="ABG20" s="318"/>
      <c r="ABH20" s="318"/>
      <c r="ABI20" s="318"/>
      <c r="ABJ20" s="318"/>
      <c r="ABK20" s="318"/>
      <c r="ABL20" s="318"/>
      <c r="ABM20" s="318"/>
      <c r="ABN20" s="318"/>
      <c r="ABO20" s="318"/>
      <c r="ABP20" s="318"/>
      <c r="ABQ20" s="318"/>
      <c r="ABR20" s="318"/>
      <c r="ABS20" s="318"/>
      <c r="ABT20" s="318"/>
      <c r="ABU20" s="318"/>
      <c r="ABV20" s="318"/>
      <c r="ABW20" s="318"/>
      <c r="ABX20" s="318"/>
      <c r="ABY20" s="318"/>
      <c r="ABZ20" s="318"/>
      <c r="ACA20" s="318"/>
      <c r="ACB20" s="318"/>
      <c r="ACC20" s="318"/>
      <c r="ACD20" s="318"/>
      <c r="ACE20" s="318"/>
      <c r="ACF20" s="318"/>
      <c r="ACG20" s="318"/>
      <c r="ACH20" s="318"/>
      <c r="ACI20" s="318"/>
      <c r="ACJ20" s="318"/>
      <c r="ACK20" s="318"/>
      <c r="ACL20" s="318"/>
      <c r="ACM20" s="318"/>
      <c r="ACN20" s="318"/>
      <c r="ACO20" s="318"/>
      <c r="ACP20" s="318"/>
      <c r="ACQ20" s="318"/>
      <c r="ACR20" s="318"/>
      <c r="ACS20" s="318"/>
      <c r="ACT20" s="318"/>
      <c r="ACU20" s="318"/>
      <c r="ACV20" s="318"/>
      <c r="ACW20" s="318"/>
      <c r="ACX20" s="318"/>
      <c r="ACY20" s="318"/>
      <c r="ACZ20" s="318"/>
      <c r="ADA20" s="318"/>
      <c r="ADB20" s="318"/>
      <c r="ADC20" s="318"/>
      <c r="ADD20" s="318"/>
      <c r="ADE20" s="318"/>
      <c r="ADF20" s="318"/>
      <c r="ADG20" s="318"/>
      <c r="ADH20" s="318"/>
      <c r="ADI20" s="318"/>
      <c r="ADJ20" s="318"/>
      <c r="ADK20" s="318"/>
      <c r="ADL20" s="318"/>
      <c r="ADM20" s="318"/>
      <c r="ADN20" s="318"/>
      <c r="ADO20" s="318"/>
      <c r="ADP20" s="318"/>
      <c r="ADQ20" s="318"/>
      <c r="ADR20" s="318"/>
      <c r="ADS20" s="318"/>
      <c r="ADT20" s="318"/>
      <c r="ADU20" s="318"/>
      <c r="ADV20" s="318"/>
      <c r="ADW20" s="318"/>
      <c r="ADX20" s="318"/>
      <c r="ADY20" s="318"/>
      <c r="ADZ20" s="318"/>
      <c r="AEA20" s="318"/>
      <c r="AEB20" s="318"/>
      <c r="AEC20" s="318"/>
      <c r="AED20" s="318"/>
      <c r="AEE20" s="318"/>
      <c r="AEF20" s="318"/>
      <c r="AEG20" s="318"/>
      <c r="AEH20" s="318"/>
      <c r="AEI20" s="318"/>
      <c r="AEJ20" s="318"/>
      <c r="AEK20" s="318"/>
      <c r="AEL20" s="318"/>
      <c r="AEM20" s="318"/>
      <c r="AEN20" s="318"/>
      <c r="AEO20" s="318"/>
      <c r="AEP20" s="318"/>
      <c r="AEQ20" s="318"/>
      <c r="AER20" s="318"/>
      <c r="AES20" s="318"/>
      <c r="AET20" s="318"/>
      <c r="AEU20" s="318"/>
      <c r="AEV20" s="318"/>
      <c r="AEW20" s="318"/>
      <c r="AEX20" s="318"/>
      <c r="AEY20" s="318"/>
      <c r="AEZ20" s="318"/>
      <c r="AFA20" s="318"/>
      <c r="AFB20" s="318"/>
      <c r="AFC20" s="318"/>
      <c r="AFD20" s="318"/>
      <c r="AFE20" s="318"/>
      <c r="AFF20" s="318"/>
      <c r="AFG20" s="318"/>
      <c r="AFH20" s="318"/>
      <c r="AFI20" s="318"/>
      <c r="AFJ20" s="318"/>
      <c r="AFK20" s="318"/>
      <c r="AFL20" s="318"/>
      <c r="AFM20" s="318"/>
      <c r="AFN20" s="318"/>
      <c r="AFO20" s="318"/>
      <c r="AFP20" s="318"/>
      <c r="AFQ20" s="318"/>
      <c r="AFR20" s="318"/>
      <c r="AFS20" s="318"/>
      <c r="AFT20" s="318"/>
      <c r="AFU20" s="318"/>
      <c r="AFV20" s="318"/>
      <c r="AFW20" s="318"/>
      <c r="AFX20" s="318"/>
      <c r="AFY20" s="318"/>
      <c r="AFZ20" s="318"/>
      <c r="AGA20" s="318"/>
      <c r="AGB20" s="318"/>
      <c r="AGC20" s="318"/>
      <c r="AGD20" s="318"/>
      <c r="AGE20" s="318"/>
      <c r="AGF20" s="318"/>
      <c r="AGG20" s="318"/>
      <c r="AGH20" s="318"/>
      <c r="AGI20" s="318"/>
      <c r="AGJ20" s="318"/>
      <c r="AGK20" s="318"/>
      <c r="AGL20" s="318"/>
      <c r="AGM20" s="318"/>
      <c r="AGN20" s="318"/>
      <c r="AGO20" s="318"/>
      <c r="AGP20" s="318"/>
      <c r="AGQ20" s="318"/>
      <c r="AGR20" s="318"/>
      <c r="AGS20" s="318"/>
      <c r="AGT20" s="318"/>
      <c r="AGU20" s="318"/>
      <c r="AGV20" s="318"/>
      <c r="AGW20" s="318"/>
      <c r="AGX20" s="318"/>
      <c r="AGY20" s="318"/>
      <c r="AGZ20" s="318"/>
      <c r="AHA20" s="318"/>
      <c r="AHB20" s="318"/>
      <c r="AHC20" s="318"/>
      <c r="AHD20" s="318"/>
      <c r="AHE20" s="318"/>
      <c r="AHF20" s="318"/>
      <c r="AHG20" s="318"/>
      <c r="AHH20" s="318"/>
      <c r="AHI20" s="318"/>
      <c r="AHJ20" s="318"/>
      <c r="AHK20" s="318"/>
      <c r="AHL20" s="318"/>
      <c r="AHM20" s="318"/>
      <c r="AHN20" s="318"/>
      <c r="AHO20" s="318"/>
      <c r="AHP20" s="318"/>
      <c r="AHQ20" s="318"/>
      <c r="AHR20" s="318"/>
      <c r="AHS20" s="318"/>
      <c r="AHT20" s="318"/>
      <c r="AHU20" s="318"/>
      <c r="AHV20" s="318"/>
      <c r="AHW20" s="318"/>
      <c r="AHX20" s="318"/>
      <c r="AHY20" s="318"/>
      <c r="AHZ20" s="318"/>
      <c r="AIA20" s="318"/>
      <c r="AIB20" s="318"/>
      <c r="AIC20" s="318"/>
      <c r="AID20" s="318"/>
      <c r="AIE20" s="318"/>
      <c r="AIF20" s="318"/>
      <c r="AIG20" s="318"/>
      <c r="AIH20" s="318"/>
      <c r="AII20" s="318"/>
      <c r="AIJ20" s="318"/>
      <c r="AIK20" s="318"/>
      <c r="AIL20" s="318"/>
      <c r="AIM20" s="318"/>
      <c r="AIN20" s="318"/>
      <c r="AIO20" s="318"/>
      <c r="AIP20" s="318"/>
      <c r="AIQ20" s="318"/>
      <c r="AIR20" s="318"/>
      <c r="AIS20" s="318"/>
      <c r="AIT20" s="318"/>
      <c r="AIU20" s="318"/>
      <c r="AIV20" s="318"/>
      <c r="AIW20" s="318"/>
      <c r="AIX20" s="318"/>
      <c r="AIY20" s="318"/>
      <c r="AIZ20" s="318"/>
      <c r="AJA20" s="318"/>
      <c r="AJB20" s="318"/>
      <c r="AJC20" s="318"/>
      <c r="AJD20" s="318"/>
      <c r="AJE20" s="318"/>
      <c r="AJF20" s="318"/>
      <c r="AJG20" s="318"/>
      <c r="AJH20" s="318"/>
      <c r="AJI20" s="318"/>
      <c r="AJJ20" s="318"/>
      <c r="AJK20" s="318"/>
      <c r="AJL20" s="318"/>
      <c r="AJM20" s="318"/>
      <c r="AJN20" s="318"/>
      <c r="AJO20" s="318"/>
      <c r="AJP20" s="318"/>
      <c r="AJQ20" s="318"/>
      <c r="AJR20" s="318"/>
      <c r="AJS20" s="318"/>
      <c r="AJT20" s="318"/>
      <c r="AJU20" s="318"/>
      <c r="AJV20" s="318"/>
      <c r="AJW20" s="318"/>
      <c r="AJX20" s="318"/>
      <c r="AJY20" s="318"/>
      <c r="AJZ20" s="318"/>
      <c r="AKA20" s="318"/>
      <c r="AKB20" s="318"/>
      <c r="AKC20" s="318"/>
      <c r="AKD20" s="318"/>
      <c r="AKE20" s="318"/>
      <c r="AKF20" s="318"/>
      <c r="AKG20" s="318"/>
      <c r="AKH20" s="318"/>
      <c r="AKI20" s="318"/>
      <c r="AKJ20" s="318"/>
      <c r="AKK20" s="318"/>
      <c r="AKL20" s="318"/>
      <c r="AKM20" s="318"/>
      <c r="AKN20" s="318"/>
      <c r="AKO20" s="318"/>
      <c r="AKP20" s="318"/>
      <c r="AKQ20" s="318"/>
      <c r="AKR20" s="318"/>
      <c r="AKS20" s="318"/>
      <c r="AKT20" s="318"/>
      <c r="AKU20" s="318"/>
      <c r="AKV20" s="318"/>
      <c r="AKW20" s="318"/>
      <c r="AKX20" s="318"/>
      <c r="AKY20" s="318"/>
      <c r="AKZ20" s="318"/>
      <c r="ALA20" s="318"/>
      <c r="ALB20" s="318"/>
      <c r="ALC20" s="318"/>
      <c r="ALD20" s="318"/>
      <c r="ALE20" s="318"/>
      <c r="ALF20" s="318"/>
      <c r="ALG20" s="318"/>
      <c r="ALH20" s="318"/>
      <c r="ALI20" s="318"/>
      <c r="ALJ20" s="318"/>
      <c r="ALK20" s="318"/>
      <c r="ALL20" s="318"/>
      <c r="ALM20" s="318"/>
      <c r="ALN20" s="318"/>
      <c r="ALO20" s="318"/>
      <c r="ALP20" s="318"/>
      <c r="ALQ20" s="318"/>
      <c r="ALR20" s="318"/>
      <c r="ALS20" s="318"/>
      <c r="ALT20" s="318"/>
      <c r="ALU20" s="318"/>
      <c r="ALV20" s="318"/>
      <c r="ALW20" s="318"/>
      <c r="ALX20" s="318"/>
      <c r="ALY20" s="318"/>
      <c r="ALZ20" s="318"/>
      <c r="AMA20" s="318"/>
      <c r="AMB20" s="318"/>
      <c r="AMC20" s="318"/>
      <c r="AMD20" s="318"/>
      <c r="AME20" s="318"/>
      <c r="AMF20" s="318"/>
      <c r="AMG20" s="318"/>
      <c r="AMH20" s="318"/>
      <c r="AMI20" s="318"/>
      <c r="AMJ20" s="318"/>
      <c r="AMK20" s="318"/>
      <c r="AML20" s="318"/>
      <c r="AMM20" s="318"/>
      <c r="AMN20" s="318"/>
      <c r="AMO20" s="318"/>
      <c r="AMP20" s="318"/>
      <c r="AMQ20" s="318"/>
      <c r="AMR20" s="318"/>
      <c r="AMS20" s="318"/>
      <c r="AMT20" s="318"/>
      <c r="AMU20" s="318"/>
      <c r="AMV20" s="318"/>
      <c r="AMW20" s="318"/>
      <c r="AMX20" s="318"/>
      <c r="AMY20" s="318"/>
      <c r="AMZ20" s="318"/>
      <c r="ANA20" s="318"/>
      <c r="ANB20" s="318"/>
      <c r="ANC20" s="318"/>
      <c r="AND20" s="318"/>
      <c r="ANE20" s="318"/>
      <c r="ANF20" s="318"/>
      <c r="ANG20" s="318"/>
      <c r="ANH20" s="318"/>
      <c r="ANI20" s="318"/>
      <c r="ANJ20" s="318"/>
      <c r="ANK20" s="318"/>
      <c r="ANL20" s="318"/>
      <c r="ANM20" s="318"/>
      <c r="ANN20" s="318"/>
      <c r="ANO20" s="318"/>
      <c r="ANP20" s="318"/>
      <c r="ANQ20" s="318"/>
      <c r="ANR20" s="318"/>
      <c r="ANS20" s="318"/>
      <c r="ANT20" s="318"/>
      <c r="ANU20" s="318"/>
      <c r="ANV20" s="318"/>
      <c r="ANW20" s="318"/>
      <c r="ANX20" s="318"/>
      <c r="ANY20" s="318"/>
      <c r="ANZ20" s="318"/>
      <c r="AOA20" s="318"/>
      <c r="AOB20" s="318"/>
      <c r="AOC20" s="318"/>
      <c r="AOD20" s="318"/>
      <c r="AOE20" s="318"/>
      <c r="AOF20" s="318"/>
      <c r="AOG20" s="318"/>
      <c r="AOH20" s="318"/>
      <c r="AOI20" s="318"/>
      <c r="AOJ20" s="318"/>
      <c r="AOK20" s="318"/>
      <c r="AOL20" s="318"/>
      <c r="AOM20" s="318"/>
      <c r="AON20" s="318"/>
      <c r="AOO20" s="318"/>
      <c r="AOP20" s="318"/>
      <c r="AOQ20" s="318"/>
      <c r="AOR20" s="318"/>
      <c r="AOS20" s="318"/>
      <c r="AOT20" s="318"/>
      <c r="AOU20" s="318"/>
      <c r="AOV20" s="318"/>
      <c r="AOW20" s="318"/>
      <c r="AOX20" s="318"/>
      <c r="AOY20" s="318"/>
      <c r="AOZ20" s="318"/>
      <c r="APA20" s="318"/>
      <c r="APB20" s="318"/>
      <c r="APC20" s="318"/>
      <c r="APD20" s="318"/>
      <c r="APE20" s="318"/>
      <c r="APF20" s="318"/>
      <c r="APG20" s="318"/>
      <c r="APH20" s="318"/>
      <c r="API20" s="318"/>
      <c r="APJ20" s="318"/>
      <c r="APK20" s="318"/>
      <c r="APL20" s="318"/>
      <c r="APM20" s="318"/>
      <c r="APN20" s="318"/>
      <c r="APO20" s="318"/>
      <c r="APP20" s="318"/>
      <c r="APQ20" s="318"/>
      <c r="APR20" s="318"/>
      <c r="APS20" s="318"/>
      <c r="APT20" s="318"/>
      <c r="APU20" s="318"/>
      <c r="APV20" s="318"/>
      <c r="APW20" s="318"/>
      <c r="APX20" s="318"/>
      <c r="APY20" s="318"/>
      <c r="APZ20" s="318"/>
      <c r="AQA20" s="318"/>
      <c r="AQB20" s="318"/>
      <c r="AQC20" s="318"/>
      <c r="AQD20" s="318"/>
      <c r="AQE20" s="318"/>
      <c r="AQF20" s="318"/>
      <c r="AQG20" s="318"/>
      <c r="AQH20" s="318"/>
      <c r="AQI20" s="318"/>
      <c r="AQJ20" s="318"/>
      <c r="AQK20" s="318"/>
      <c r="AQL20" s="318"/>
      <c r="AQM20" s="318"/>
      <c r="AQN20" s="318"/>
      <c r="AQO20" s="318"/>
      <c r="AQP20" s="318"/>
      <c r="AQQ20" s="318"/>
      <c r="AQR20" s="318"/>
      <c r="AQS20" s="318"/>
      <c r="AQT20" s="318"/>
      <c r="AQU20" s="318"/>
      <c r="AQV20" s="318"/>
      <c r="AQW20" s="318"/>
      <c r="AQX20" s="318"/>
      <c r="AQY20" s="318"/>
      <c r="AQZ20" s="318"/>
      <c r="ARA20" s="318"/>
      <c r="ARB20" s="318"/>
      <c r="ARC20" s="318"/>
      <c r="ARD20" s="318"/>
      <c r="ARE20" s="318"/>
      <c r="ARF20" s="318"/>
      <c r="ARG20" s="318"/>
      <c r="ARH20" s="318"/>
      <c r="ARI20" s="318"/>
      <c r="ARJ20" s="318"/>
      <c r="ARK20" s="318"/>
      <c r="ARL20" s="318"/>
      <c r="ARM20" s="318"/>
      <c r="ARN20" s="318"/>
      <c r="ARO20" s="318"/>
      <c r="ARP20" s="318"/>
      <c r="ARQ20" s="318"/>
      <c r="ARR20" s="318"/>
      <c r="ARS20" s="318"/>
      <c r="ART20" s="318"/>
      <c r="ARU20" s="318"/>
      <c r="ARV20" s="318"/>
      <c r="ARW20" s="318"/>
      <c r="ARX20" s="318"/>
      <c r="ARY20" s="318"/>
      <c r="ARZ20" s="318"/>
      <c r="ASA20" s="318"/>
      <c r="ASB20" s="318"/>
      <c r="ASC20" s="318"/>
      <c r="ASD20" s="318"/>
      <c r="ASE20" s="318"/>
      <c r="ASF20" s="318"/>
      <c r="ASG20" s="318"/>
      <c r="ASH20" s="318"/>
      <c r="ASI20" s="318"/>
      <c r="ASJ20" s="318"/>
      <c r="ASK20" s="318"/>
      <c r="ASL20" s="318"/>
      <c r="ASM20" s="318"/>
      <c r="ASN20" s="318"/>
      <c r="ASO20" s="318"/>
      <c r="ASP20" s="318"/>
      <c r="ASQ20" s="318"/>
      <c r="ASR20" s="318"/>
      <c r="ASS20" s="318"/>
      <c r="AST20" s="318"/>
      <c r="ASU20" s="318"/>
      <c r="ASV20" s="318"/>
      <c r="ASW20" s="318"/>
      <c r="ASX20" s="318"/>
      <c r="ASY20" s="318"/>
      <c r="ASZ20" s="318"/>
      <c r="ATA20" s="318"/>
      <c r="ATB20" s="318"/>
      <c r="ATC20" s="318"/>
      <c r="ATD20" s="318"/>
      <c r="ATE20" s="318"/>
      <c r="ATF20" s="318"/>
      <c r="ATG20" s="318"/>
      <c r="ATH20" s="318"/>
      <c r="ATI20" s="318"/>
      <c r="ATJ20" s="318"/>
      <c r="ATK20" s="318"/>
      <c r="ATL20" s="318"/>
      <c r="ATM20" s="318"/>
      <c r="ATN20" s="318"/>
      <c r="ATO20" s="318"/>
      <c r="ATP20" s="318"/>
      <c r="ATQ20" s="318"/>
      <c r="ATR20" s="318"/>
      <c r="ATS20" s="318"/>
      <c r="ATT20" s="318"/>
      <c r="ATU20" s="318"/>
      <c r="ATV20" s="318"/>
      <c r="ATW20" s="318"/>
      <c r="ATX20" s="318"/>
      <c r="ATY20" s="318"/>
      <c r="ATZ20" s="318"/>
      <c r="AUA20" s="318"/>
      <c r="AUB20" s="318"/>
      <c r="AUC20" s="318"/>
      <c r="AUD20" s="318"/>
      <c r="AUE20" s="318"/>
      <c r="AUF20" s="318"/>
      <c r="AUG20" s="318"/>
      <c r="AUH20" s="318"/>
      <c r="AUI20" s="318"/>
      <c r="AUJ20" s="318"/>
      <c r="AUK20" s="318"/>
      <c r="AUL20" s="318"/>
      <c r="AUM20" s="318"/>
      <c r="AUN20" s="318"/>
      <c r="AUO20" s="318"/>
      <c r="AUP20" s="318"/>
      <c r="AUQ20" s="318"/>
      <c r="AUR20" s="318"/>
      <c r="AUS20" s="318"/>
      <c r="AUT20" s="318"/>
      <c r="AUU20" s="318"/>
      <c r="AUV20" s="318"/>
      <c r="AUW20" s="318"/>
      <c r="AUX20" s="318"/>
      <c r="AUY20" s="318"/>
      <c r="AUZ20" s="318"/>
      <c r="AVA20" s="318"/>
      <c r="AVB20" s="318"/>
      <c r="AVC20" s="318"/>
      <c r="AVD20" s="318"/>
      <c r="AVE20" s="318"/>
      <c r="AVF20" s="318"/>
      <c r="AVG20" s="318"/>
      <c r="AVH20" s="318"/>
      <c r="AVI20" s="318"/>
      <c r="AVJ20" s="318"/>
      <c r="AVK20" s="318"/>
      <c r="AVL20" s="318"/>
      <c r="AVM20" s="318"/>
      <c r="AVN20" s="318"/>
      <c r="AVO20" s="318"/>
      <c r="AVP20" s="318"/>
      <c r="AVQ20" s="318"/>
      <c r="AVR20" s="318"/>
      <c r="AVS20" s="318"/>
      <c r="AVT20" s="318"/>
      <c r="AVU20" s="318"/>
      <c r="AVV20" s="318"/>
      <c r="AVW20" s="318"/>
      <c r="AVX20" s="318"/>
      <c r="AVY20" s="318"/>
      <c r="AVZ20" s="318"/>
      <c r="AWA20" s="318"/>
      <c r="AWB20" s="318"/>
      <c r="AWC20" s="318"/>
      <c r="AWD20" s="318"/>
      <c r="AWE20" s="318"/>
      <c r="AWF20" s="318"/>
      <c r="AWG20" s="318"/>
      <c r="AWH20" s="318"/>
      <c r="AWI20" s="318"/>
      <c r="AWJ20" s="318"/>
      <c r="AWK20" s="318"/>
      <c r="AWL20" s="318"/>
      <c r="AWM20" s="318"/>
      <c r="AWN20" s="318"/>
      <c r="AWO20" s="318"/>
      <c r="AWP20" s="318"/>
      <c r="AWQ20" s="318"/>
      <c r="AWR20" s="318"/>
      <c r="AWS20" s="318"/>
      <c r="AWT20" s="318"/>
      <c r="AWU20" s="318"/>
      <c r="AWV20" s="318"/>
      <c r="AWW20" s="318"/>
      <c r="AWX20" s="318"/>
      <c r="AWY20" s="318"/>
      <c r="AWZ20" s="318"/>
      <c r="AXA20" s="318"/>
      <c r="AXB20" s="318"/>
      <c r="AXC20" s="318"/>
      <c r="AXD20" s="318"/>
      <c r="AXE20" s="318"/>
      <c r="AXF20" s="318"/>
      <c r="AXG20" s="318"/>
      <c r="AXH20" s="318"/>
      <c r="AXI20" s="318"/>
      <c r="AXJ20" s="318"/>
      <c r="AXK20" s="318"/>
      <c r="AXL20" s="318"/>
      <c r="AXM20" s="318"/>
      <c r="AXN20" s="318"/>
      <c r="AXO20" s="318"/>
      <c r="AXP20" s="318"/>
      <c r="AXQ20" s="318"/>
      <c r="AXR20" s="318"/>
      <c r="AXS20" s="318"/>
      <c r="AXT20" s="318"/>
      <c r="AXU20" s="318"/>
      <c r="AXV20" s="318"/>
      <c r="AXW20" s="318"/>
      <c r="AXX20" s="318"/>
      <c r="AXY20" s="318"/>
      <c r="AXZ20" s="318"/>
      <c r="AYA20" s="318"/>
      <c r="AYB20" s="318"/>
      <c r="AYC20" s="318"/>
      <c r="AYD20" s="318"/>
      <c r="AYE20" s="318"/>
      <c r="AYF20" s="318"/>
      <c r="AYG20" s="318"/>
      <c r="AYH20" s="318"/>
      <c r="AYI20" s="318"/>
      <c r="AYJ20" s="318"/>
      <c r="AYK20" s="318"/>
      <c r="AYL20" s="318"/>
      <c r="AYM20" s="318"/>
      <c r="AYN20" s="318"/>
      <c r="AYO20" s="318"/>
      <c r="AYP20" s="318"/>
      <c r="AYQ20" s="318"/>
      <c r="AYR20" s="318"/>
      <c r="AYS20" s="318"/>
      <c r="AYT20" s="318"/>
      <c r="AYU20" s="318"/>
      <c r="AYV20" s="318"/>
      <c r="AYW20" s="318"/>
      <c r="AYX20" s="318"/>
      <c r="AYY20" s="318"/>
      <c r="AYZ20" s="318"/>
      <c r="AZA20" s="318"/>
      <c r="AZB20" s="318"/>
      <c r="AZC20" s="318"/>
      <c r="AZD20" s="318"/>
      <c r="AZE20" s="318"/>
      <c r="AZF20" s="318"/>
      <c r="AZG20" s="318"/>
      <c r="AZH20" s="318"/>
      <c r="AZI20" s="318"/>
      <c r="AZJ20" s="318"/>
      <c r="AZK20" s="318"/>
      <c r="AZL20" s="318"/>
      <c r="AZM20" s="318"/>
      <c r="AZN20" s="318"/>
      <c r="AZO20" s="318"/>
      <c r="AZP20" s="318"/>
      <c r="AZQ20" s="318"/>
      <c r="AZR20" s="318"/>
      <c r="AZS20" s="318"/>
      <c r="AZT20" s="318"/>
      <c r="AZU20" s="318"/>
      <c r="AZV20" s="318"/>
      <c r="AZW20" s="318"/>
      <c r="AZX20" s="318"/>
      <c r="AZY20" s="318"/>
      <c r="AZZ20" s="318"/>
      <c r="BAA20" s="318"/>
      <c r="BAB20" s="318"/>
      <c r="BAC20" s="318"/>
      <c r="BAD20" s="318"/>
      <c r="BAE20" s="318"/>
      <c r="BAF20" s="318"/>
      <c r="BAG20" s="318"/>
      <c r="BAH20" s="318"/>
      <c r="BAI20" s="318"/>
      <c r="BAJ20" s="318"/>
      <c r="BAK20" s="318"/>
      <c r="BAL20" s="318"/>
      <c r="BAM20" s="318"/>
      <c r="BAN20" s="318"/>
      <c r="BAO20" s="318"/>
      <c r="BAP20" s="318"/>
      <c r="BAQ20" s="318"/>
      <c r="BAR20" s="318"/>
      <c r="BAS20" s="318"/>
      <c r="BAT20" s="318"/>
      <c r="BAU20" s="318"/>
      <c r="BAV20" s="318"/>
      <c r="BAW20" s="318"/>
      <c r="BAX20" s="318"/>
      <c r="BAY20" s="318"/>
      <c r="BAZ20" s="318"/>
      <c r="BBA20" s="318"/>
      <c r="BBB20" s="318"/>
      <c r="BBC20" s="318"/>
      <c r="BBD20" s="318"/>
      <c r="BBE20" s="318"/>
      <c r="BBF20" s="318"/>
      <c r="BBG20" s="318"/>
      <c r="BBH20" s="318"/>
      <c r="BBI20" s="318"/>
      <c r="BBJ20" s="318"/>
      <c r="BBK20" s="318"/>
      <c r="BBL20" s="318"/>
      <c r="BBM20" s="318"/>
      <c r="BBN20" s="318"/>
      <c r="BBO20" s="318"/>
      <c r="BBP20" s="318"/>
      <c r="BBQ20" s="318"/>
      <c r="BBR20" s="318"/>
      <c r="BBS20" s="318"/>
      <c r="BBT20" s="318"/>
      <c r="BBU20" s="318"/>
      <c r="BBV20" s="318"/>
      <c r="BBW20" s="318"/>
      <c r="BBX20" s="318"/>
      <c r="BBY20" s="318"/>
      <c r="BBZ20" s="318"/>
      <c r="BCA20" s="318"/>
      <c r="BCB20" s="318"/>
      <c r="BCC20" s="318"/>
      <c r="BCD20" s="318"/>
      <c r="BCE20" s="318"/>
      <c r="BCF20" s="318"/>
      <c r="BCG20" s="318"/>
      <c r="BCH20" s="318"/>
      <c r="BCI20" s="318"/>
      <c r="BCJ20" s="318"/>
      <c r="BCK20" s="318"/>
      <c r="BCL20" s="318"/>
      <c r="BCM20" s="318"/>
      <c r="BCN20" s="318"/>
      <c r="BCO20" s="318"/>
      <c r="BCP20" s="318"/>
      <c r="BCQ20" s="318"/>
      <c r="BCR20" s="318"/>
      <c r="BCS20" s="318"/>
      <c r="BCT20" s="318"/>
      <c r="BCU20" s="318"/>
      <c r="BCV20" s="318"/>
      <c r="BCW20" s="318"/>
      <c r="BCX20" s="318"/>
      <c r="BCY20" s="318"/>
      <c r="BCZ20" s="318"/>
      <c r="BDA20" s="318"/>
      <c r="BDB20" s="318"/>
      <c r="BDC20" s="318"/>
      <c r="BDD20" s="318"/>
      <c r="BDE20" s="318"/>
      <c r="BDF20" s="318"/>
      <c r="BDG20" s="318"/>
      <c r="BDH20" s="318"/>
      <c r="BDI20" s="318"/>
      <c r="BDJ20" s="318"/>
      <c r="BDK20" s="318"/>
      <c r="BDL20" s="318"/>
      <c r="BDM20" s="318"/>
      <c r="BDN20" s="318"/>
      <c r="BDO20" s="318"/>
      <c r="BDP20" s="318"/>
      <c r="BDQ20" s="318"/>
      <c r="BDR20" s="318"/>
      <c r="BDS20" s="318"/>
      <c r="BDT20" s="318"/>
      <c r="BDU20" s="318"/>
      <c r="BDV20" s="318"/>
      <c r="BDW20" s="318"/>
      <c r="BDX20" s="318"/>
      <c r="BDY20" s="318"/>
      <c r="BDZ20" s="318"/>
      <c r="BEA20" s="318"/>
      <c r="BEB20" s="318"/>
      <c r="BEC20" s="318"/>
      <c r="BED20" s="318"/>
      <c r="BEE20" s="318"/>
      <c r="BEF20" s="318"/>
      <c r="BEG20" s="318"/>
      <c r="BEH20" s="318"/>
      <c r="BEI20" s="318"/>
      <c r="BEJ20" s="318"/>
      <c r="BEK20" s="318"/>
      <c r="BEL20" s="318"/>
      <c r="BEM20" s="318"/>
      <c r="BEN20" s="318"/>
      <c r="BEO20" s="318"/>
      <c r="BEP20" s="318"/>
      <c r="BEQ20" s="318"/>
      <c r="BER20" s="318"/>
      <c r="BES20" s="318"/>
      <c r="BET20" s="318"/>
      <c r="BEU20" s="318"/>
      <c r="BEV20" s="318"/>
      <c r="BEW20" s="318"/>
      <c r="BEX20" s="318"/>
      <c r="BEY20" s="318"/>
      <c r="BEZ20" s="318"/>
      <c r="BFA20" s="318"/>
      <c r="BFB20" s="318"/>
      <c r="BFC20" s="318"/>
      <c r="BFD20" s="318"/>
      <c r="BFE20" s="318"/>
      <c r="BFF20" s="318"/>
      <c r="BFG20" s="318"/>
      <c r="BFH20" s="318"/>
      <c r="BFI20" s="318"/>
      <c r="BFJ20" s="318"/>
      <c r="BFK20" s="318"/>
      <c r="BFL20" s="318"/>
      <c r="BFM20" s="318"/>
      <c r="BFN20" s="318"/>
      <c r="BFO20" s="318"/>
      <c r="BFP20" s="318"/>
      <c r="BFQ20" s="318"/>
      <c r="BFR20" s="318"/>
      <c r="BFS20" s="318"/>
      <c r="BFT20" s="318"/>
      <c r="BFU20" s="318"/>
      <c r="BFV20" s="318"/>
      <c r="BFW20" s="318"/>
      <c r="BFX20" s="318"/>
      <c r="BFY20" s="318"/>
      <c r="BFZ20" s="318"/>
      <c r="BGA20" s="318"/>
      <c r="BGB20" s="318"/>
      <c r="BGC20" s="318"/>
      <c r="BGD20" s="318"/>
      <c r="BGE20" s="318"/>
      <c r="BGF20" s="318"/>
      <c r="BGG20" s="318"/>
      <c r="BGH20" s="318"/>
      <c r="BGI20" s="318"/>
      <c r="BGJ20" s="318"/>
      <c r="BGK20" s="318"/>
      <c r="BGL20" s="318"/>
      <c r="BGM20" s="318"/>
      <c r="BGN20" s="318"/>
      <c r="BGO20" s="318"/>
      <c r="BGP20" s="318"/>
      <c r="BGQ20" s="318"/>
      <c r="BGR20" s="318"/>
      <c r="BGS20" s="318"/>
      <c r="BGT20" s="318"/>
      <c r="BGU20" s="318"/>
      <c r="BGV20" s="318"/>
      <c r="BGW20" s="318"/>
      <c r="BGX20" s="318"/>
      <c r="BGY20" s="318"/>
      <c r="BGZ20" s="318"/>
      <c r="BHA20" s="318"/>
      <c r="BHB20" s="318"/>
      <c r="BHC20" s="318"/>
      <c r="BHD20" s="318"/>
      <c r="BHE20" s="318"/>
      <c r="BHF20" s="318"/>
      <c r="BHG20" s="318"/>
      <c r="BHH20" s="318"/>
      <c r="BHI20" s="318"/>
      <c r="BHJ20" s="318"/>
      <c r="BHK20" s="318"/>
      <c r="BHL20" s="318"/>
      <c r="BHM20" s="318"/>
      <c r="BHN20" s="318"/>
      <c r="BHO20" s="318"/>
      <c r="BHP20" s="318"/>
      <c r="BHQ20" s="318"/>
      <c r="BHR20" s="318"/>
      <c r="BHS20" s="318"/>
      <c r="BHT20" s="318"/>
      <c r="BHU20" s="318"/>
      <c r="BHV20" s="318"/>
      <c r="BHW20" s="318"/>
      <c r="BHX20" s="318"/>
      <c r="BHY20" s="318"/>
      <c r="BHZ20" s="318"/>
      <c r="BIA20" s="318"/>
      <c r="BIB20" s="318"/>
      <c r="BIC20" s="318"/>
      <c r="BID20" s="318"/>
      <c r="BIE20" s="318"/>
      <c r="BIF20" s="318"/>
      <c r="BIG20" s="318"/>
      <c r="BIH20" s="318"/>
      <c r="BII20" s="318"/>
      <c r="BIJ20" s="318"/>
      <c r="BIK20" s="318"/>
      <c r="BIL20" s="318"/>
      <c r="BIM20" s="318"/>
      <c r="BIN20" s="318"/>
      <c r="BIO20" s="318"/>
      <c r="BIP20" s="318"/>
      <c r="BIQ20" s="318"/>
      <c r="BIR20" s="318"/>
      <c r="BIS20" s="318"/>
      <c r="BIT20" s="318"/>
      <c r="BIU20" s="318"/>
      <c r="BIV20" s="318"/>
      <c r="BIW20" s="318"/>
      <c r="BIX20" s="318"/>
      <c r="BIY20" s="318"/>
      <c r="BIZ20" s="318"/>
      <c r="BJA20" s="318"/>
      <c r="BJB20" s="318"/>
      <c r="BJC20" s="318"/>
      <c r="BJD20" s="318"/>
      <c r="BJE20" s="318"/>
      <c r="BJF20" s="318"/>
      <c r="BJG20" s="318"/>
      <c r="BJH20" s="318"/>
      <c r="BJI20" s="318"/>
      <c r="BJJ20" s="318"/>
      <c r="BJK20" s="318"/>
      <c r="BJL20" s="318"/>
      <c r="BJM20" s="318"/>
      <c r="BJN20" s="318"/>
      <c r="BJO20" s="318"/>
      <c r="BJP20" s="318"/>
      <c r="BJQ20" s="318"/>
      <c r="BJR20" s="318"/>
      <c r="BJS20" s="318"/>
      <c r="BJT20" s="318"/>
      <c r="BJU20" s="318"/>
      <c r="BJV20" s="318"/>
      <c r="BJW20" s="318"/>
      <c r="BJX20" s="318"/>
      <c r="BJY20" s="318"/>
      <c r="BJZ20" s="318"/>
      <c r="BKA20" s="318"/>
      <c r="BKB20" s="318"/>
      <c r="BKC20" s="318"/>
      <c r="BKD20" s="318"/>
      <c r="BKE20" s="318"/>
      <c r="BKF20" s="318"/>
      <c r="BKG20" s="318"/>
      <c r="BKH20" s="318"/>
      <c r="BKI20" s="318"/>
      <c r="BKJ20" s="318"/>
      <c r="BKK20" s="318"/>
      <c r="BKL20" s="318"/>
      <c r="BKM20" s="318"/>
      <c r="BKN20" s="318"/>
      <c r="BKO20" s="318"/>
      <c r="BKP20" s="318"/>
      <c r="BKQ20" s="318"/>
      <c r="BKR20" s="318"/>
      <c r="BKS20" s="318"/>
      <c r="BKT20" s="318"/>
      <c r="BKU20" s="318"/>
      <c r="BKV20" s="318"/>
      <c r="BKW20" s="318"/>
      <c r="BKX20" s="318"/>
      <c r="BKY20" s="318"/>
      <c r="BKZ20" s="318"/>
      <c r="BLA20" s="318"/>
      <c r="BLB20" s="318"/>
      <c r="BLC20" s="318"/>
      <c r="BLD20" s="318"/>
      <c r="BLE20" s="318"/>
      <c r="BLF20" s="318"/>
      <c r="BLG20" s="318"/>
      <c r="BLH20" s="318"/>
      <c r="BLI20" s="318"/>
      <c r="BLJ20" s="318"/>
      <c r="BLK20" s="318"/>
      <c r="BLL20" s="318"/>
      <c r="BLM20" s="318"/>
      <c r="BLN20" s="318"/>
      <c r="BLO20" s="318"/>
      <c r="BLP20" s="318"/>
      <c r="BLQ20" s="318"/>
      <c r="BLR20" s="318"/>
      <c r="BLS20" s="318"/>
      <c r="BLT20" s="318"/>
      <c r="BLU20" s="318"/>
      <c r="BLV20" s="318"/>
      <c r="BLW20" s="318"/>
      <c r="BLX20" s="318"/>
      <c r="BLY20" s="318"/>
      <c r="BLZ20" s="318"/>
      <c r="BMA20" s="318"/>
      <c r="BMB20" s="318"/>
      <c r="BMC20" s="318"/>
      <c r="BMD20" s="318"/>
      <c r="BME20" s="318"/>
      <c r="BMF20" s="318"/>
      <c r="BMG20" s="318"/>
      <c r="BMH20" s="318"/>
      <c r="BMI20" s="318"/>
      <c r="BMJ20" s="318"/>
      <c r="BMK20" s="318"/>
      <c r="BML20" s="318"/>
      <c r="BMM20" s="318"/>
      <c r="BMN20" s="318"/>
      <c r="BMO20" s="318"/>
      <c r="BMP20" s="318"/>
      <c r="BMQ20" s="318"/>
      <c r="BMR20" s="318"/>
      <c r="BMS20" s="318"/>
      <c r="BMT20" s="318"/>
      <c r="BMU20" s="318"/>
      <c r="BMV20" s="318"/>
      <c r="BMW20" s="318"/>
      <c r="BMX20" s="318"/>
      <c r="BMY20" s="318"/>
      <c r="BMZ20" s="318"/>
      <c r="BNA20" s="318"/>
      <c r="BNB20" s="318"/>
      <c r="BNC20" s="318"/>
      <c r="BND20" s="318"/>
      <c r="BNE20" s="318"/>
      <c r="BNF20" s="318"/>
      <c r="BNG20" s="318"/>
      <c r="BNH20" s="318"/>
      <c r="BNI20" s="318"/>
      <c r="BNJ20" s="318"/>
      <c r="BNK20" s="318"/>
      <c r="BNL20" s="318"/>
      <c r="BNM20" s="318"/>
      <c r="BNN20" s="318"/>
      <c r="BNO20" s="318"/>
      <c r="BNP20" s="318"/>
      <c r="BNQ20" s="318"/>
      <c r="BNR20" s="318"/>
      <c r="BNS20" s="318"/>
      <c r="BNT20" s="318"/>
      <c r="BNU20" s="318"/>
      <c r="BNV20" s="318"/>
      <c r="BNW20" s="318"/>
      <c r="BNX20" s="318"/>
      <c r="BNY20" s="318"/>
      <c r="BNZ20" s="318"/>
      <c r="BOA20" s="318"/>
      <c r="BOB20" s="318"/>
      <c r="BOC20" s="318"/>
      <c r="BOD20" s="318"/>
      <c r="BOE20" s="318"/>
      <c r="BOF20" s="318"/>
      <c r="BOG20" s="318"/>
      <c r="BOH20" s="318"/>
      <c r="BOI20" s="318"/>
      <c r="BOJ20" s="318"/>
      <c r="BOK20" s="318"/>
      <c r="BOL20" s="318"/>
      <c r="BOM20" s="318"/>
      <c r="BON20" s="318"/>
      <c r="BOO20" s="318"/>
      <c r="BOP20" s="318"/>
      <c r="BOQ20" s="318"/>
      <c r="BOR20" s="318"/>
      <c r="BOS20" s="318"/>
      <c r="BOT20" s="318"/>
      <c r="BOU20" s="318"/>
      <c r="BOV20" s="318"/>
      <c r="BOW20" s="318"/>
      <c r="BOX20" s="318"/>
      <c r="BOY20" s="318"/>
      <c r="BOZ20" s="318"/>
      <c r="BPA20" s="318"/>
      <c r="BPB20" s="318"/>
      <c r="BPC20" s="318"/>
      <c r="BPD20" s="318"/>
      <c r="BPE20" s="318"/>
      <c r="BPF20" s="318"/>
      <c r="BPG20" s="318"/>
      <c r="BPH20" s="318"/>
      <c r="BPI20" s="318"/>
      <c r="BPJ20" s="318"/>
      <c r="BPK20" s="318"/>
      <c r="BPL20" s="318"/>
      <c r="BPM20" s="318"/>
      <c r="BPN20" s="318"/>
      <c r="BPO20" s="318"/>
      <c r="BPP20" s="318"/>
      <c r="BPQ20" s="318"/>
      <c r="BPR20" s="318"/>
      <c r="BPS20" s="318"/>
      <c r="BPT20" s="318"/>
      <c r="BPU20" s="318"/>
      <c r="BPV20" s="318"/>
      <c r="BPW20" s="318"/>
      <c r="BPX20" s="318"/>
      <c r="BPY20" s="318"/>
      <c r="BPZ20" s="318"/>
      <c r="BQA20" s="318"/>
      <c r="BQB20" s="318"/>
      <c r="BQC20" s="318"/>
      <c r="BQD20" s="318"/>
      <c r="BQE20" s="318"/>
      <c r="BQF20" s="318"/>
      <c r="BQG20" s="318"/>
      <c r="BQH20" s="318"/>
      <c r="BQI20" s="318"/>
      <c r="BQJ20" s="318"/>
      <c r="BQK20" s="318"/>
      <c r="BQL20" s="318"/>
      <c r="BQM20" s="318"/>
      <c r="BQN20" s="318"/>
      <c r="BQO20" s="318"/>
      <c r="BQP20" s="318"/>
      <c r="BQQ20" s="318"/>
      <c r="BQR20" s="318"/>
      <c r="BQS20" s="318"/>
      <c r="BQT20" s="318"/>
      <c r="BQU20" s="318"/>
      <c r="BQV20" s="318"/>
      <c r="BQW20" s="318"/>
      <c r="BQX20" s="318"/>
      <c r="BQY20" s="318"/>
      <c r="BQZ20" s="318"/>
      <c r="BRA20" s="318"/>
      <c r="BRB20" s="318"/>
      <c r="BRC20" s="318"/>
      <c r="BRD20" s="318"/>
      <c r="BRE20" s="318"/>
      <c r="BRF20" s="318"/>
      <c r="BRG20" s="318"/>
      <c r="BRH20" s="318"/>
      <c r="BRI20" s="318"/>
      <c r="BRJ20" s="318"/>
      <c r="BRK20" s="318"/>
      <c r="BRL20" s="318"/>
      <c r="BRM20" s="318"/>
      <c r="BRN20" s="318"/>
      <c r="BRO20" s="318"/>
      <c r="BRP20" s="318"/>
      <c r="BRQ20" s="318"/>
      <c r="BRR20" s="318"/>
      <c r="BRS20" s="318"/>
      <c r="BRT20" s="318"/>
      <c r="BRU20" s="318"/>
      <c r="BRV20" s="318"/>
      <c r="BRW20" s="318"/>
      <c r="BRX20" s="318"/>
      <c r="BRY20" s="318"/>
      <c r="BRZ20" s="318"/>
      <c r="BSA20" s="318"/>
      <c r="BSB20" s="318"/>
      <c r="BSC20" s="318"/>
      <c r="BSD20" s="318"/>
      <c r="BSE20" s="318"/>
      <c r="BSF20" s="318"/>
      <c r="BSG20" s="318"/>
      <c r="BSH20" s="318"/>
      <c r="BSI20" s="318"/>
      <c r="BSJ20" s="318"/>
      <c r="BSK20" s="318"/>
      <c r="BSL20" s="318"/>
      <c r="BSM20" s="318"/>
      <c r="BSN20" s="318"/>
      <c r="BSO20" s="318"/>
      <c r="BSP20" s="318"/>
      <c r="BSQ20" s="318"/>
      <c r="BSR20" s="318"/>
      <c r="BSS20" s="318"/>
      <c r="BST20" s="318"/>
      <c r="BSU20" s="318"/>
      <c r="BSV20" s="318"/>
      <c r="BSW20" s="318"/>
      <c r="BSX20" s="318"/>
      <c r="BSY20" s="318"/>
      <c r="BSZ20" s="318"/>
      <c r="BTA20" s="318"/>
      <c r="BTB20" s="318"/>
      <c r="BTC20" s="318"/>
      <c r="BTD20" s="318"/>
      <c r="BTE20" s="318"/>
      <c r="BTF20" s="318"/>
      <c r="BTG20" s="318"/>
      <c r="BTH20" s="318"/>
      <c r="BTI20" s="318"/>
      <c r="BTJ20" s="318"/>
      <c r="BTK20" s="318"/>
      <c r="BTL20" s="318"/>
      <c r="BTM20" s="318"/>
      <c r="BTN20" s="318"/>
      <c r="BTO20" s="318"/>
      <c r="BTP20" s="318"/>
      <c r="BTQ20" s="318"/>
      <c r="BTR20" s="318"/>
      <c r="BTS20" s="318"/>
      <c r="BTT20" s="318"/>
      <c r="BTU20" s="318"/>
      <c r="BTV20" s="318"/>
      <c r="BTW20" s="318"/>
      <c r="BTX20" s="318"/>
      <c r="BTY20" s="318"/>
      <c r="BTZ20" s="318"/>
      <c r="BUA20" s="318"/>
      <c r="BUB20" s="318"/>
      <c r="BUC20" s="318"/>
      <c r="BUD20" s="318"/>
      <c r="BUE20" s="318"/>
      <c r="BUF20" s="318"/>
      <c r="BUG20" s="318"/>
      <c r="BUH20" s="318"/>
      <c r="BUI20" s="318"/>
      <c r="BUJ20" s="318"/>
      <c r="BUK20" s="318"/>
      <c r="BUL20" s="318"/>
      <c r="BUM20" s="318"/>
      <c r="BUN20" s="318"/>
      <c r="BUO20" s="318"/>
      <c r="BUP20" s="318"/>
      <c r="BUQ20" s="318"/>
      <c r="BUR20" s="318"/>
      <c r="BUS20" s="318"/>
      <c r="BUT20" s="318"/>
      <c r="BUU20" s="318"/>
      <c r="BUV20" s="318"/>
      <c r="BUW20" s="318"/>
      <c r="BUX20" s="318"/>
      <c r="BUY20" s="318"/>
      <c r="BUZ20" s="318"/>
      <c r="BVA20" s="318"/>
      <c r="BVB20" s="318"/>
      <c r="BVC20" s="318"/>
      <c r="BVD20" s="318"/>
      <c r="BVE20" s="318"/>
      <c r="BVF20" s="318"/>
      <c r="BVG20" s="318"/>
      <c r="BVH20" s="318"/>
      <c r="BVI20" s="318"/>
      <c r="BVJ20" s="318"/>
      <c r="BVK20" s="318"/>
      <c r="BVL20" s="318"/>
      <c r="BVM20" s="318"/>
      <c r="BVN20" s="318"/>
      <c r="BVO20" s="318"/>
      <c r="BVP20" s="318"/>
      <c r="BVQ20" s="318"/>
      <c r="BVR20" s="318"/>
      <c r="BVS20" s="318"/>
      <c r="BVT20" s="318"/>
      <c r="BVU20" s="318"/>
      <c r="BVV20" s="318"/>
      <c r="BVW20" s="318"/>
      <c r="BVX20" s="318"/>
      <c r="BVY20" s="318"/>
      <c r="BVZ20" s="318"/>
      <c r="BWA20" s="318"/>
      <c r="BWB20" s="318"/>
      <c r="BWC20" s="318"/>
      <c r="BWD20" s="318"/>
      <c r="BWE20" s="318"/>
      <c r="BWF20" s="318"/>
      <c r="BWG20" s="318"/>
      <c r="BWH20" s="318"/>
      <c r="BWI20" s="318"/>
      <c r="BWJ20" s="318"/>
      <c r="BWK20" s="318"/>
      <c r="BWL20" s="318"/>
      <c r="BWM20" s="318"/>
      <c r="BWN20" s="318"/>
      <c r="BWO20" s="318"/>
      <c r="BWP20" s="318"/>
      <c r="BWQ20" s="318"/>
      <c r="BWR20" s="318"/>
      <c r="BWS20" s="318"/>
      <c r="BWT20" s="318"/>
      <c r="BWU20" s="318"/>
      <c r="BWV20" s="318"/>
      <c r="BWW20" s="318"/>
      <c r="BWX20" s="318"/>
      <c r="BWY20" s="318"/>
      <c r="BWZ20" s="318"/>
      <c r="BXA20" s="318"/>
      <c r="BXB20" s="318"/>
      <c r="BXC20" s="318"/>
      <c r="BXD20" s="318"/>
      <c r="BXE20" s="318"/>
      <c r="BXF20" s="318"/>
      <c r="BXG20" s="318"/>
      <c r="BXH20" s="318"/>
      <c r="BXI20" s="318"/>
      <c r="BXJ20" s="318"/>
      <c r="BXK20" s="318"/>
      <c r="BXL20" s="318"/>
      <c r="BXM20" s="318"/>
      <c r="BXN20" s="318"/>
      <c r="BXO20" s="318"/>
      <c r="BXP20" s="318"/>
      <c r="BXQ20" s="318"/>
      <c r="BXR20" s="318"/>
      <c r="BXS20" s="318"/>
      <c r="BXT20" s="318"/>
      <c r="BXU20" s="318"/>
      <c r="BXV20" s="318"/>
      <c r="BXW20" s="318"/>
      <c r="BXX20" s="318"/>
      <c r="BXY20" s="318"/>
      <c r="BXZ20" s="318"/>
      <c r="BYA20" s="318"/>
      <c r="BYB20" s="318"/>
      <c r="BYC20" s="318"/>
      <c r="BYD20" s="318"/>
      <c r="BYE20" s="318"/>
      <c r="BYF20" s="318"/>
      <c r="BYG20" s="318"/>
      <c r="BYH20" s="318"/>
      <c r="BYI20" s="318"/>
      <c r="BYJ20" s="318"/>
      <c r="BYK20" s="318"/>
      <c r="BYL20" s="318"/>
      <c r="BYM20" s="318"/>
      <c r="BYN20" s="318"/>
      <c r="BYO20" s="318"/>
      <c r="BYP20" s="318"/>
      <c r="BYQ20" s="318"/>
      <c r="BYR20" s="318"/>
      <c r="BYS20" s="318"/>
      <c r="BYT20" s="318"/>
      <c r="BYU20" s="318"/>
      <c r="BYV20" s="318"/>
      <c r="BYW20" s="318"/>
      <c r="BYX20" s="318"/>
      <c r="BYY20" s="318"/>
      <c r="BYZ20" s="318"/>
      <c r="BZA20" s="318"/>
      <c r="BZB20" s="318"/>
      <c r="BZC20" s="318"/>
      <c r="BZD20" s="318"/>
      <c r="BZE20" s="318"/>
      <c r="BZF20" s="318"/>
      <c r="BZG20" s="318"/>
      <c r="BZH20" s="318"/>
      <c r="BZI20" s="318"/>
      <c r="BZJ20" s="318"/>
      <c r="BZK20" s="318"/>
      <c r="BZL20" s="318"/>
      <c r="BZM20" s="318"/>
      <c r="BZN20" s="318"/>
      <c r="BZO20" s="318"/>
      <c r="BZP20" s="318"/>
      <c r="BZQ20" s="318"/>
      <c r="BZR20" s="318"/>
      <c r="BZS20" s="318"/>
      <c r="BZT20" s="318"/>
      <c r="BZU20" s="318"/>
      <c r="BZV20" s="318"/>
      <c r="BZW20" s="318"/>
      <c r="BZX20" s="318"/>
      <c r="BZY20" s="318"/>
      <c r="BZZ20" s="318"/>
      <c r="CAA20" s="318"/>
      <c r="CAB20" s="318"/>
      <c r="CAC20" s="318"/>
      <c r="CAD20" s="318"/>
      <c r="CAE20" s="318"/>
      <c r="CAF20" s="318"/>
      <c r="CAG20" s="318"/>
      <c r="CAH20" s="318"/>
      <c r="CAI20" s="318"/>
      <c r="CAJ20" s="318"/>
      <c r="CAK20" s="318"/>
      <c r="CAL20" s="318"/>
      <c r="CAM20" s="318"/>
      <c r="CAN20" s="318"/>
      <c r="CAO20" s="318"/>
      <c r="CAP20" s="318"/>
      <c r="CAQ20" s="318"/>
      <c r="CAR20" s="318"/>
      <c r="CAS20" s="318"/>
      <c r="CAT20" s="318"/>
      <c r="CAU20" s="318"/>
      <c r="CAV20" s="318"/>
      <c r="CAW20" s="318"/>
      <c r="CAX20" s="318"/>
      <c r="CAY20" s="318"/>
      <c r="CAZ20" s="318"/>
      <c r="CBA20" s="318"/>
      <c r="CBB20" s="318"/>
      <c r="CBC20" s="318"/>
      <c r="CBD20" s="318"/>
      <c r="CBE20" s="318"/>
      <c r="CBF20" s="318"/>
      <c r="CBG20" s="318"/>
      <c r="CBH20" s="318"/>
      <c r="CBI20" s="318"/>
      <c r="CBJ20" s="318"/>
      <c r="CBK20" s="318"/>
      <c r="CBL20" s="318"/>
      <c r="CBM20" s="318"/>
      <c r="CBN20" s="318"/>
      <c r="CBO20" s="318"/>
      <c r="CBP20" s="318"/>
      <c r="CBQ20" s="318"/>
      <c r="CBR20" s="318"/>
      <c r="CBS20" s="318"/>
      <c r="CBT20" s="318"/>
      <c r="CBU20" s="318"/>
      <c r="CBV20" s="318"/>
      <c r="CBW20" s="318"/>
      <c r="CBX20" s="318"/>
      <c r="CBY20" s="318"/>
      <c r="CBZ20" s="318"/>
      <c r="CCA20" s="318"/>
      <c r="CCB20" s="318"/>
      <c r="CCC20" s="318"/>
      <c r="CCD20" s="318"/>
      <c r="CCE20" s="318"/>
      <c r="CCF20" s="318"/>
      <c r="CCG20" s="318"/>
      <c r="CCH20" s="318"/>
      <c r="CCI20" s="318"/>
      <c r="CCJ20" s="318"/>
      <c r="CCK20" s="318"/>
      <c r="CCL20" s="318"/>
      <c r="CCM20" s="318"/>
      <c r="CCN20" s="318"/>
      <c r="CCO20" s="318"/>
      <c r="CCP20" s="318"/>
      <c r="CCQ20" s="318"/>
      <c r="CCR20" s="318"/>
      <c r="CCS20" s="318"/>
      <c r="CCT20" s="318"/>
      <c r="CCU20" s="318"/>
      <c r="CCV20" s="318"/>
      <c r="CCW20" s="318"/>
      <c r="CCX20" s="318"/>
      <c r="CCY20" s="318"/>
      <c r="CCZ20" s="318"/>
      <c r="CDA20" s="318"/>
      <c r="CDB20" s="318"/>
      <c r="CDC20" s="318"/>
      <c r="CDD20" s="318"/>
      <c r="CDE20" s="318"/>
      <c r="CDF20" s="318"/>
      <c r="CDG20" s="318"/>
      <c r="CDH20" s="318"/>
      <c r="CDI20" s="318"/>
      <c r="CDJ20" s="318"/>
      <c r="CDK20" s="318"/>
      <c r="CDL20" s="318"/>
      <c r="CDM20" s="318"/>
      <c r="CDN20" s="318"/>
      <c r="CDO20" s="318"/>
      <c r="CDP20" s="318"/>
      <c r="CDQ20" s="318"/>
      <c r="CDR20" s="318"/>
      <c r="CDS20" s="318"/>
      <c r="CDT20" s="318"/>
      <c r="CDU20" s="318"/>
      <c r="CDV20" s="318"/>
      <c r="CDW20" s="318"/>
      <c r="CDX20" s="318"/>
      <c r="CDY20" s="318"/>
      <c r="CDZ20" s="318"/>
      <c r="CEA20" s="318"/>
      <c r="CEB20" s="318"/>
      <c r="CEC20" s="318"/>
      <c r="CED20" s="318"/>
      <c r="CEE20" s="318"/>
      <c r="CEF20" s="318"/>
      <c r="CEG20" s="318"/>
      <c r="CEH20" s="318"/>
      <c r="CEI20" s="318"/>
      <c r="CEJ20" s="318"/>
      <c r="CEK20" s="318"/>
      <c r="CEL20" s="318"/>
      <c r="CEM20" s="318"/>
      <c r="CEN20" s="318"/>
      <c r="CEO20" s="318"/>
      <c r="CEP20" s="318"/>
      <c r="CEQ20" s="318"/>
      <c r="CER20" s="318"/>
      <c r="CES20" s="318"/>
      <c r="CET20" s="318"/>
      <c r="CEU20" s="318"/>
      <c r="CEV20" s="318"/>
      <c r="CEW20" s="318"/>
      <c r="CEX20" s="318"/>
      <c r="CEY20" s="318"/>
      <c r="CEZ20" s="318"/>
      <c r="CFA20" s="318"/>
      <c r="CFB20" s="318"/>
      <c r="CFC20" s="318"/>
      <c r="CFD20" s="318"/>
      <c r="CFE20" s="318"/>
      <c r="CFF20" s="318"/>
      <c r="CFG20" s="318"/>
      <c r="CFH20" s="318"/>
      <c r="CFI20" s="318"/>
      <c r="CFJ20" s="318"/>
      <c r="CFK20" s="318"/>
      <c r="CFL20" s="318"/>
      <c r="CFM20" s="318"/>
      <c r="CFN20" s="318"/>
      <c r="CFO20" s="318"/>
      <c r="CFP20" s="318"/>
      <c r="CFQ20" s="318"/>
      <c r="CFR20" s="318"/>
      <c r="CFS20" s="318"/>
      <c r="CFT20" s="318"/>
      <c r="CFU20" s="318"/>
      <c r="CFV20" s="318"/>
      <c r="CFW20" s="318"/>
      <c r="CFX20" s="318"/>
      <c r="CFY20" s="318"/>
      <c r="CFZ20" s="318"/>
      <c r="CGA20" s="318"/>
      <c r="CGB20" s="318"/>
      <c r="CGC20" s="318"/>
      <c r="CGD20" s="318"/>
      <c r="CGE20" s="318"/>
      <c r="CGF20" s="318"/>
      <c r="CGG20" s="318"/>
      <c r="CGH20" s="318"/>
      <c r="CGI20" s="318"/>
      <c r="CGJ20" s="318"/>
      <c r="CGK20" s="318"/>
      <c r="CGL20" s="318"/>
      <c r="CGM20" s="318"/>
      <c r="CGN20" s="318"/>
      <c r="CGO20" s="318"/>
      <c r="CGP20" s="318"/>
      <c r="CGQ20" s="318"/>
      <c r="CGR20" s="318"/>
      <c r="CGS20" s="318"/>
      <c r="CGT20" s="318"/>
      <c r="CGU20" s="318"/>
      <c r="CGV20" s="318"/>
      <c r="CGW20" s="318"/>
      <c r="CGX20" s="318"/>
      <c r="CGY20" s="318"/>
      <c r="CGZ20" s="318"/>
      <c r="CHA20" s="318"/>
      <c r="CHB20" s="318"/>
      <c r="CHC20" s="318"/>
      <c r="CHD20" s="318"/>
      <c r="CHE20" s="318"/>
      <c r="CHF20" s="318"/>
      <c r="CHG20" s="318"/>
      <c r="CHH20" s="318"/>
      <c r="CHI20" s="318"/>
      <c r="CHJ20" s="318"/>
      <c r="CHK20" s="318"/>
      <c r="CHL20" s="318"/>
      <c r="CHM20" s="318"/>
      <c r="CHN20" s="318"/>
      <c r="CHO20" s="318"/>
      <c r="CHP20" s="318"/>
      <c r="CHQ20" s="318"/>
      <c r="CHR20" s="318"/>
      <c r="CHS20" s="318"/>
      <c r="CHT20" s="318"/>
      <c r="CHU20" s="318"/>
      <c r="CHV20" s="318"/>
      <c r="CHW20" s="318"/>
      <c r="CHX20" s="318"/>
      <c r="CHY20" s="318"/>
      <c r="CHZ20" s="318"/>
      <c r="CIA20" s="318"/>
      <c r="CIB20" s="318"/>
      <c r="CIC20" s="318"/>
      <c r="CID20" s="318"/>
      <c r="CIE20" s="318"/>
      <c r="CIF20" s="318"/>
      <c r="CIG20" s="318"/>
      <c r="CIH20" s="318"/>
      <c r="CII20" s="318"/>
      <c r="CIJ20" s="318"/>
      <c r="CIK20" s="318"/>
      <c r="CIL20" s="318"/>
      <c r="CIM20" s="318"/>
      <c r="CIN20" s="318"/>
      <c r="CIO20" s="318"/>
      <c r="CIP20" s="318"/>
      <c r="CIQ20" s="318"/>
      <c r="CIR20" s="318"/>
      <c r="CIS20" s="318"/>
      <c r="CIT20" s="318"/>
      <c r="CIU20" s="318"/>
      <c r="CIV20" s="318"/>
      <c r="CIW20" s="318"/>
      <c r="CIX20" s="318"/>
      <c r="CIY20" s="318"/>
      <c r="CIZ20" s="318"/>
      <c r="CJA20" s="318"/>
      <c r="CJB20" s="318"/>
      <c r="CJC20" s="318"/>
      <c r="CJD20" s="318"/>
      <c r="CJE20" s="318"/>
      <c r="CJF20" s="318"/>
      <c r="CJG20" s="318"/>
      <c r="CJH20" s="318"/>
      <c r="CJI20" s="318"/>
      <c r="CJJ20" s="318"/>
      <c r="CJK20" s="318"/>
      <c r="CJL20" s="318"/>
      <c r="CJM20" s="318"/>
      <c r="CJN20" s="318"/>
      <c r="CJO20" s="318"/>
      <c r="CJP20" s="318"/>
      <c r="CJQ20" s="318"/>
      <c r="CJR20" s="318"/>
      <c r="CJS20" s="318"/>
      <c r="CJT20" s="318"/>
      <c r="CJU20" s="318"/>
      <c r="CJV20" s="318"/>
      <c r="CJW20" s="318"/>
      <c r="CJX20" s="318"/>
      <c r="CJY20" s="318"/>
      <c r="CJZ20" s="318"/>
      <c r="CKA20" s="318"/>
      <c r="CKB20" s="318"/>
      <c r="CKC20" s="318"/>
      <c r="CKD20" s="318"/>
      <c r="CKE20" s="318"/>
      <c r="CKF20" s="318"/>
      <c r="CKG20" s="318"/>
      <c r="CKH20" s="318"/>
      <c r="CKI20" s="318"/>
      <c r="CKJ20" s="318"/>
      <c r="CKK20" s="318"/>
      <c r="CKL20" s="318"/>
      <c r="CKM20" s="318"/>
      <c r="CKN20" s="318"/>
      <c r="CKO20" s="318"/>
      <c r="CKP20" s="318"/>
      <c r="CKQ20" s="318"/>
      <c r="CKR20" s="318"/>
      <c r="CKS20" s="318"/>
      <c r="CKT20" s="318"/>
      <c r="CKU20" s="318"/>
      <c r="CKV20" s="318"/>
      <c r="CKW20" s="318"/>
      <c r="CKX20" s="318"/>
      <c r="CKY20" s="318"/>
      <c r="CKZ20" s="318"/>
      <c r="CLA20" s="318"/>
      <c r="CLB20" s="318"/>
      <c r="CLC20" s="318"/>
      <c r="CLD20" s="318"/>
      <c r="CLE20" s="318"/>
      <c r="CLF20" s="318"/>
      <c r="CLG20" s="318"/>
      <c r="CLH20" s="318"/>
      <c r="CLI20" s="318"/>
      <c r="CLJ20" s="318"/>
      <c r="CLK20" s="318"/>
      <c r="CLL20" s="318"/>
      <c r="CLM20" s="318"/>
      <c r="CLN20" s="318"/>
      <c r="CLO20" s="318"/>
      <c r="CLP20" s="318"/>
      <c r="CLQ20" s="318"/>
      <c r="CLR20" s="318"/>
      <c r="CLS20" s="318"/>
      <c r="CLT20" s="318"/>
      <c r="CLU20" s="318"/>
      <c r="CLV20" s="318"/>
      <c r="CLW20" s="318"/>
      <c r="CLX20" s="318"/>
      <c r="CLY20" s="318"/>
      <c r="CLZ20" s="318"/>
      <c r="CMA20" s="318"/>
      <c r="CMB20" s="318"/>
      <c r="CMC20" s="318"/>
      <c r="CMD20" s="318"/>
      <c r="CME20" s="318"/>
      <c r="CMF20" s="318"/>
      <c r="CMG20" s="318"/>
      <c r="CMH20" s="318"/>
      <c r="CMI20" s="318"/>
      <c r="CMJ20" s="318"/>
      <c r="CMK20" s="318"/>
      <c r="CML20" s="318"/>
      <c r="CMM20" s="318"/>
      <c r="CMN20" s="318"/>
      <c r="CMO20" s="318"/>
      <c r="CMP20" s="318"/>
      <c r="CMQ20" s="318"/>
      <c r="CMR20" s="318"/>
      <c r="CMS20" s="318"/>
      <c r="CMT20" s="318"/>
      <c r="CMU20" s="318"/>
      <c r="CMV20" s="318"/>
      <c r="CMW20" s="318"/>
      <c r="CMX20" s="318"/>
      <c r="CMY20" s="318"/>
      <c r="CMZ20" s="318"/>
      <c r="CNA20" s="318"/>
      <c r="CNB20" s="318"/>
      <c r="CNC20" s="318"/>
      <c r="CND20" s="318"/>
      <c r="CNE20" s="318"/>
      <c r="CNF20" s="318"/>
      <c r="CNG20" s="318"/>
      <c r="CNH20" s="318"/>
      <c r="CNI20" s="318"/>
      <c r="CNJ20" s="318"/>
      <c r="CNK20" s="318"/>
      <c r="CNL20" s="318"/>
      <c r="CNM20" s="318"/>
      <c r="CNN20" s="318"/>
      <c r="CNO20" s="318"/>
      <c r="CNP20" s="318"/>
      <c r="CNQ20" s="318"/>
      <c r="CNR20" s="318"/>
      <c r="CNS20" s="318"/>
      <c r="CNT20" s="318"/>
      <c r="CNU20" s="318"/>
      <c r="CNV20" s="318"/>
      <c r="CNW20" s="318"/>
      <c r="CNX20" s="318"/>
      <c r="CNY20" s="318"/>
      <c r="CNZ20" s="318"/>
      <c r="COA20" s="318"/>
      <c r="COB20" s="318"/>
      <c r="COC20" s="318"/>
      <c r="COD20" s="318"/>
      <c r="COE20" s="318"/>
      <c r="COF20" s="318"/>
      <c r="COG20" s="318"/>
      <c r="COH20" s="318"/>
      <c r="COI20" s="318"/>
      <c r="COJ20" s="318"/>
      <c r="COK20" s="318"/>
      <c r="COL20" s="318"/>
      <c r="COM20" s="318"/>
      <c r="CON20" s="318"/>
      <c r="COO20" s="318"/>
      <c r="COP20" s="318"/>
      <c r="COQ20" s="318"/>
      <c r="COR20" s="318"/>
      <c r="COS20" s="318"/>
      <c r="COT20" s="318"/>
      <c r="COU20" s="318"/>
      <c r="COV20" s="318"/>
      <c r="COW20" s="318"/>
      <c r="COX20" s="318"/>
      <c r="COY20" s="318"/>
      <c r="COZ20" s="318"/>
      <c r="CPA20" s="318"/>
      <c r="CPB20" s="318"/>
      <c r="CPC20" s="318"/>
      <c r="CPD20" s="318"/>
      <c r="CPE20" s="318"/>
      <c r="CPF20" s="318"/>
      <c r="CPG20" s="318"/>
      <c r="CPH20" s="318"/>
      <c r="CPI20" s="318"/>
      <c r="CPJ20" s="318"/>
      <c r="CPK20" s="318"/>
      <c r="CPL20" s="318"/>
      <c r="CPM20" s="318"/>
      <c r="CPN20" s="318"/>
      <c r="CPO20" s="318"/>
      <c r="CPP20" s="318"/>
      <c r="CPQ20" s="318"/>
      <c r="CPR20" s="318"/>
      <c r="CPS20" s="318"/>
      <c r="CPT20" s="318"/>
      <c r="CPU20" s="318"/>
      <c r="CPV20" s="318"/>
      <c r="CPW20" s="318"/>
      <c r="CPX20" s="318"/>
      <c r="CPY20" s="318"/>
      <c r="CPZ20" s="318"/>
      <c r="CQA20" s="318"/>
      <c r="CQB20" s="318"/>
      <c r="CQC20" s="318"/>
      <c r="CQD20" s="318"/>
      <c r="CQE20" s="318"/>
      <c r="CQF20" s="318"/>
      <c r="CQG20" s="318"/>
      <c r="CQH20" s="318"/>
      <c r="CQI20" s="318"/>
      <c r="CQJ20" s="318"/>
      <c r="CQK20" s="318"/>
      <c r="CQL20" s="318"/>
      <c r="CQM20" s="318"/>
      <c r="CQN20" s="318"/>
      <c r="CQO20" s="318"/>
      <c r="CQP20" s="318"/>
      <c r="CQQ20" s="318"/>
      <c r="CQR20" s="318"/>
      <c r="CQS20" s="318"/>
      <c r="CQT20" s="318"/>
      <c r="CQU20" s="318"/>
      <c r="CQV20" s="318"/>
      <c r="CQW20" s="318"/>
      <c r="CQX20" s="318"/>
      <c r="CQY20" s="318"/>
      <c r="CQZ20" s="318"/>
      <c r="CRA20" s="318"/>
      <c r="CRB20" s="318"/>
      <c r="CRC20" s="318"/>
      <c r="CRD20" s="318"/>
      <c r="CRE20" s="318"/>
      <c r="CRF20" s="318"/>
      <c r="CRG20" s="318"/>
      <c r="CRH20" s="318"/>
      <c r="CRI20" s="318"/>
      <c r="CRJ20" s="318"/>
      <c r="CRK20" s="318"/>
      <c r="CRL20" s="318"/>
      <c r="CRM20" s="318"/>
      <c r="CRN20" s="318"/>
      <c r="CRO20" s="318"/>
      <c r="CRP20" s="318"/>
      <c r="CRQ20" s="318"/>
      <c r="CRR20" s="318"/>
      <c r="CRS20" s="318"/>
      <c r="CRT20" s="318"/>
      <c r="CRU20" s="318"/>
      <c r="CRV20" s="318"/>
      <c r="CRW20" s="318"/>
      <c r="CRX20" s="318"/>
      <c r="CRY20" s="318"/>
      <c r="CRZ20" s="318"/>
      <c r="CSA20" s="318"/>
      <c r="CSB20" s="318"/>
      <c r="CSC20" s="318"/>
      <c r="CSD20" s="318"/>
      <c r="CSE20" s="318"/>
      <c r="CSF20" s="318"/>
      <c r="CSG20" s="318"/>
      <c r="CSH20" s="318"/>
      <c r="CSI20" s="318"/>
      <c r="CSJ20" s="318"/>
      <c r="CSK20" s="318"/>
      <c r="CSL20" s="318"/>
      <c r="CSM20" s="318"/>
      <c r="CSN20" s="318"/>
      <c r="CSO20" s="318"/>
      <c r="CSP20" s="318"/>
      <c r="CSQ20" s="318"/>
      <c r="CSR20" s="318"/>
      <c r="CSS20" s="318"/>
      <c r="CST20" s="318"/>
      <c r="CSU20" s="318"/>
      <c r="CSV20" s="318"/>
      <c r="CSW20" s="318"/>
      <c r="CSX20" s="318"/>
      <c r="CSY20" s="318"/>
      <c r="CSZ20" s="318"/>
      <c r="CTA20" s="318"/>
      <c r="CTB20" s="318"/>
      <c r="CTC20" s="318"/>
      <c r="CTD20" s="318"/>
      <c r="CTE20" s="318"/>
      <c r="CTF20" s="318"/>
      <c r="CTG20" s="318"/>
      <c r="CTH20" s="318"/>
      <c r="CTI20" s="318"/>
      <c r="CTJ20" s="318"/>
      <c r="CTK20" s="318"/>
      <c r="CTL20" s="318"/>
      <c r="CTM20" s="318"/>
      <c r="CTN20" s="318"/>
      <c r="CTO20" s="318"/>
      <c r="CTP20" s="318"/>
      <c r="CTQ20" s="318"/>
      <c r="CTR20" s="318"/>
      <c r="CTS20" s="318"/>
      <c r="CTT20" s="318"/>
      <c r="CTU20" s="318"/>
      <c r="CTV20" s="318"/>
      <c r="CTW20" s="318"/>
      <c r="CTX20" s="318"/>
      <c r="CTY20" s="318"/>
      <c r="CTZ20" s="318"/>
      <c r="CUA20" s="318"/>
      <c r="CUB20" s="318"/>
      <c r="CUC20" s="318"/>
      <c r="CUD20" s="318"/>
      <c r="CUE20" s="318"/>
      <c r="CUF20" s="318"/>
      <c r="CUG20" s="318"/>
      <c r="CUH20" s="318"/>
      <c r="CUI20" s="318"/>
      <c r="CUJ20" s="318"/>
      <c r="CUK20" s="318"/>
      <c r="CUL20" s="318"/>
      <c r="CUM20" s="318"/>
      <c r="CUN20" s="318"/>
      <c r="CUO20" s="318"/>
      <c r="CUP20" s="318"/>
      <c r="CUQ20" s="318"/>
      <c r="CUR20" s="318"/>
      <c r="CUS20" s="318"/>
      <c r="CUT20" s="318"/>
      <c r="CUU20" s="318"/>
      <c r="CUV20" s="318"/>
      <c r="CUW20" s="318"/>
      <c r="CUX20" s="318"/>
      <c r="CUY20" s="318"/>
      <c r="CUZ20" s="318"/>
      <c r="CVA20" s="318"/>
      <c r="CVB20" s="318"/>
      <c r="CVC20" s="318"/>
      <c r="CVD20" s="318"/>
      <c r="CVE20" s="318"/>
      <c r="CVF20" s="318"/>
      <c r="CVG20" s="318"/>
      <c r="CVH20" s="318"/>
      <c r="CVI20" s="318"/>
      <c r="CVJ20" s="318"/>
      <c r="CVK20" s="318"/>
      <c r="CVL20" s="318"/>
      <c r="CVM20" s="318"/>
      <c r="CVN20" s="318"/>
      <c r="CVO20" s="318"/>
      <c r="CVP20" s="318"/>
      <c r="CVQ20" s="318"/>
      <c r="CVR20" s="318"/>
      <c r="CVS20" s="318"/>
      <c r="CVT20" s="318"/>
      <c r="CVU20" s="318"/>
      <c r="CVV20" s="318"/>
      <c r="CVW20" s="318"/>
      <c r="CVX20" s="318"/>
      <c r="CVY20" s="318"/>
      <c r="CVZ20" s="318"/>
      <c r="CWA20" s="318"/>
      <c r="CWB20" s="318"/>
      <c r="CWC20" s="318"/>
      <c r="CWD20" s="318"/>
      <c r="CWE20" s="318"/>
      <c r="CWF20" s="318"/>
      <c r="CWG20" s="318"/>
      <c r="CWH20" s="318"/>
      <c r="CWI20" s="318"/>
      <c r="CWJ20" s="318"/>
      <c r="CWK20" s="318"/>
      <c r="CWL20" s="318"/>
      <c r="CWM20" s="318"/>
      <c r="CWN20" s="318"/>
      <c r="CWO20" s="318"/>
      <c r="CWP20" s="318"/>
      <c r="CWQ20" s="318"/>
      <c r="CWR20" s="318"/>
      <c r="CWS20" s="318"/>
      <c r="CWT20" s="318"/>
      <c r="CWU20" s="318"/>
      <c r="CWV20" s="318"/>
      <c r="CWW20" s="318"/>
      <c r="CWX20" s="318"/>
      <c r="CWY20" s="318"/>
      <c r="CWZ20" s="318"/>
      <c r="CXA20" s="318"/>
      <c r="CXB20" s="318"/>
      <c r="CXC20" s="318"/>
      <c r="CXD20" s="318"/>
      <c r="CXE20" s="318"/>
      <c r="CXF20" s="318"/>
      <c r="CXG20" s="318"/>
      <c r="CXH20" s="318"/>
      <c r="CXI20" s="318"/>
      <c r="CXJ20" s="318"/>
      <c r="CXK20" s="318"/>
      <c r="CXL20" s="318"/>
      <c r="CXM20" s="318"/>
      <c r="CXN20" s="318"/>
      <c r="CXO20" s="318"/>
      <c r="CXP20" s="318"/>
      <c r="CXQ20" s="318"/>
      <c r="CXR20" s="318"/>
      <c r="CXS20" s="318"/>
      <c r="CXT20" s="318"/>
      <c r="CXU20" s="318"/>
      <c r="CXV20" s="318"/>
      <c r="CXW20" s="318"/>
      <c r="CXX20" s="318"/>
      <c r="CXY20" s="318"/>
      <c r="CXZ20" s="318"/>
      <c r="CYA20" s="318"/>
      <c r="CYB20" s="318"/>
      <c r="CYC20" s="318"/>
      <c r="CYD20" s="318"/>
      <c r="CYE20" s="318"/>
      <c r="CYF20" s="318"/>
      <c r="CYG20" s="318"/>
      <c r="CYH20" s="318"/>
      <c r="CYI20" s="318"/>
      <c r="CYJ20" s="318"/>
      <c r="CYK20" s="318"/>
      <c r="CYL20" s="318"/>
      <c r="CYM20" s="318"/>
      <c r="CYN20" s="318"/>
      <c r="CYO20" s="318"/>
      <c r="CYP20" s="318"/>
      <c r="CYQ20" s="318"/>
      <c r="CYR20" s="318"/>
      <c r="CYS20" s="318"/>
      <c r="CYT20" s="318"/>
      <c r="CYU20" s="318"/>
      <c r="CYV20" s="318"/>
      <c r="CYW20" s="318"/>
      <c r="CYX20" s="318"/>
      <c r="CYY20" s="318"/>
      <c r="CYZ20" s="318"/>
      <c r="CZA20" s="318"/>
      <c r="CZB20" s="318"/>
      <c r="CZC20" s="318"/>
      <c r="CZD20" s="318"/>
      <c r="CZE20" s="318"/>
      <c r="CZF20" s="318"/>
      <c r="CZG20" s="318"/>
      <c r="CZH20" s="318"/>
      <c r="CZI20" s="318"/>
      <c r="CZJ20" s="318"/>
      <c r="CZK20" s="318"/>
      <c r="CZL20" s="318"/>
      <c r="CZM20" s="318"/>
      <c r="CZN20" s="318"/>
      <c r="CZO20" s="318"/>
      <c r="CZP20" s="318"/>
      <c r="CZQ20" s="318"/>
      <c r="CZR20" s="318"/>
      <c r="CZS20" s="318"/>
      <c r="CZT20" s="318"/>
      <c r="CZU20" s="318"/>
      <c r="CZV20" s="318"/>
      <c r="CZW20" s="318"/>
      <c r="CZX20" s="318"/>
      <c r="CZY20" s="318"/>
      <c r="CZZ20" s="318"/>
      <c r="DAA20" s="318"/>
      <c r="DAB20" s="318"/>
      <c r="DAC20" s="318"/>
      <c r="DAD20" s="318"/>
      <c r="DAE20" s="318"/>
      <c r="DAF20" s="318"/>
      <c r="DAG20" s="318"/>
      <c r="DAH20" s="318"/>
      <c r="DAI20" s="318"/>
      <c r="DAJ20" s="318"/>
      <c r="DAK20" s="318"/>
      <c r="DAL20" s="318"/>
      <c r="DAM20" s="318"/>
      <c r="DAN20" s="318"/>
      <c r="DAO20" s="318"/>
      <c r="DAP20" s="318"/>
      <c r="DAQ20" s="318"/>
      <c r="DAR20" s="318"/>
      <c r="DAS20" s="318"/>
      <c r="DAT20" s="318"/>
      <c r="DAU20" s="318"/>
      <c r="DAV20" s="318"/>
      <c r="DAW20" s="318"/>
      <c r="DAX20" s="318"/>
      <c r="DAY20" s="318"/>
      <c r="DAZ20" s="318"/>
      <c r="DBA20" s="318"/>
      <c r="DBB20" s="318"/>
      <c r="DBC20" s="318"/>
      <c r="DBD20" s="318"/>
      <c r="DBE20" s="318"/>
      <c r="DBF20" s="318"/>
      <c r="DBG20" s="318"/>
      <c r="DBH20" s="318"/>
      <c r="DBI20" s="318"/>
      <c r="DBJ20" s="318"/>
      <c r="DBK20" s="318"/>
      <c r="DBL20" s="318"/>
      <c r="DBM20" s="318"/>
      <c r="DBN20" s="318"/>
      <c r="DBO20" s="318"/>
      <c r="DBP20" s="318"/>
      <c r="DBQ20" s="318"/>
      <c r="DBR20" s="318"/>
      <c r="DBS20" s="318"/>
      <c r="DBT20" s="318"/>
      <c r="DBU20" s="318"/>
      <c r="DBV20" s="318"/>
      <c r="DBW20" s="318"/>
      <c r="DBX20" s="318"/>
      <c r="DBY20" s="318"/>
      <c r="DBZ20" s="318"/>
      <c r="DCA20" s="318"/>
      <c r="DCB20" s="318"/>
      <c r="DCC20" s="318"/>
      <c r="DCD20" s="318"/>
      <c r="DCE20" s="318"/>
      <c r="DCF20" s="318"/>
      <c r="DCG20" s="318"/>
      <c r="DCH20" s="318"/>
      <c r="DCI20" s="318"/>
      <c r="DCJ20" s="318"/>
      <c r="DCK20" s="318"/>
      <c r="DCL20" s="318"/>
      <c r="DCM20" s="318"/>
      <c r="DCN20" s="318"/>
      <c r="DCO20" s="318"/>
      <c r="DCP20" s="318"/>
      <c r="DCQ20" s="318"/>
      <c r="DCR20" s="318"/>
      <c r="DCS20" s="318"/>
      <c r="DCT20" s="318"/>
      <c r="DCU20" s="318"/>
      <c r="DCV20" s="318"/>
      <c r="DCW20" s="318"/>
      <c r="DCX20" s="318"/>
      <c r="DCY20" s="318"/>
      <c r="DCZ20" s="318"/>
      <c r="DDA20" s="318"/>
      <c r="DDB20" s="318"/>
      <c r="DDC20" s="318"/>
      <c r="DDD20" s="318"/>
      <c r="DDE20" s="318"/>
      <c r="DDF20" s="318"/>
      <c r="DDG20" s="318"/>
      <c r="DDH20" s="318"/>
      <c r="DDI20" s="318"/>
      <c r="DDJ20" s="318"/>
      <c r="DDK20" s="318"/>
      <c r="DDL20" s="318"/>
      <c r="DDM20" s="318"/>
      <c r="DDN20" s="318"/>
      <c r="DDO20" s="318"/>
      <c r="DDP20" s="318"/>
      <c r="DDQ20" s="318"/>
      <c r="DDR20" s="318"/>
      <c r="DDS20" s="318"/>
      <c r="DDT20" s="318"/>
      <c r="DDU20" s="318"/>
      <c r="DDV20" s="318"/>
      <c r="DDW20" s="318"/>
      <c r="DDX20" s="318"/>
      <c r="DDY20" s="318"/>
      <c r="DDZ20" s="318"/>
      <c r="DEA20" s="318"/>
      <c r="DEB20" s="318"/>
      <c r="DEC20" s="318"/>
      <c r="DED20" s="318"/>
      <c r="DEE20" s="318"/>
      <c r="DEF20" s="318"/>
      <c r="DEG20" s="318"/>
      <c r="DEH20" s="318"/>
      <c r="DEI20" s="318"/>
      <c r="DEJ20" s="318"/>
      <c r="DEK20" s="318"/>
      <c r="DEL20" s="318"/>
      <c r="DEM20" s="318"/>
      <c r="DEN20" s="318"/>
      <c r="DEO20" s="318"/>
      <c r="DEP20" s="318"/>
      <c r="DEQ20" s="318"/>
      <c r="DER20" s="318"/>
      <c r="DES20" s="318"/>
      <c r="DET20" s="318"/>
      <c r="DEU20" s="318"/>
      <c r="DEV20" s="318"/>
      <c r="DEW20" s="318"/>
      <c r="DEX20" s="318"/>
      <c r="DEY20" s="318"/>
      <c r="DEZ20" s="318"/>
      <c r="DFA20" s="318"/>
      <c r="DFB20" s="318"/>
      <c r="DFC20" s="318"/>
      <c r="DFD20" s="318"/>
      <c r="DFE20" s="318"/>
      <c r="DFF20" s="318"/>
      <c r="DFG20" s="318"/>
      <c r="DFH20" s="318"/>
      <c r="DFI20" s="318"/>
      <c r="DFJ20" s="318"/>
      <c r="DFK20" s="318"/>
      <c r="DFL20" s="318"/>
      <c r="DFM20" s="318"/>
      <c r="DFN20" s="318"/>
      <c r="DFO20" s="318"/>
      <c r="DFP20" s="318"/>
      <c r="DFQ20" s="318"/>
      <c r="DFR20" s="318"/>
      <c r="DFS20" s="318"/>
      <c r="DFT20" s="318"/>
      <c r="DFU20" s="318"/>
      <c r="DFV20" s="318"/>
      <c r="DFW20" s="318"/>
      <c r="DFX20" s="318"/>
      <c r="DFY20" s="318"/>
      <c r="DFZ20" s="318"/>
      <c r="DGA20" s="318"/>
      <c r="DGB20" s="318"/>
      <c r="DGC20" s="318"/>
      <c r="DGD20" s="318"/>
      <c r="DGE20" s="318"/>
      <c r="DGF20" s="318"/>
      <c r="DGG20" s="318"/>
      <c r="DGH20" s="318"/>
      <c r="DGI20" s="318"/>
      <c r="DGJ20" s="318"/>
      <c r="DGK20" s="318"/>
      <c r="DGL20" s="318"/>
      <c r="DGM20" s="318"/>
      <c r="DGN20" s="318"/>
      <c r="DGO20" s="318"/>
      <c r="DGP20" s="318"/>
      <c r="DGQ20" s="318"/>
      <c r="DGR20" s="318"/>
      <c r="DGS20" s="318"/>
      <c r="DGT20" s="318"/>
      <c r="DGU20" s="318"/>
      <c r="DGV20" s="318"/>
      <c r="DGW20" s="318"/>
      <c r="DGX20" s="318"/>
      <c r="DGY20" s="318"/>
      <c r="DGZ20" s="318"/>
      <c r="DHA20" s="318"/>
      <c r="DHB20" s="318"/>
      <c r="DHC20" s="318"/>
      <c r="DHD20" s="318"/>
      <c r="DHE20" s="318"/>
      <c r="DHF20" s="318"/>
      <c r="DHG20" s="318"/>
      <c r="DHH20" s="318"/>
      <c r="DHI20" s="318"/>
      <c r="DHJ20" s="318"/>
      <c r="DHK20" s="318"/>
      <c r="DHL20" s="318"/>
      <c r="DHM20" s="318"/>
      <c r="DHN20" s="318"/>
      <c r="DHO20" s="318"/>
      <c r="DHP20" s="318"/>
      <c r="DHQ20" s="318"/>
      <c r="DHR20" s="318"/>
      <c r="DHS20" s="318"/>
      <c r="DHT20" s="318"/>
      <c r="DHU20" s="318"/>
      <c r="DHV20" s="318"/>
      <c r="DHW20" s="318"/>
      <c r="DHX20" s="318"/>
      <c r="DHY20" s="318"/>
      <c r="DHZ20" s="318"/>
      <c r="DIA20" s="318"/>
      <c r="DIB20" s="318"/>
      <c r="DIC20" s="318"/>
      <c r="DID20" s="318"/>
      <c r="DIE20" s="318"/>
      <c r="DIF20" s="318"/>
      <c r="DIG20" s="318"/>
      <c r="DIH20" s="318"/>
      <c r="DII20" s="318"/>
      <c r="DIJ20" s="318"/>
      <c r="DIK20" s="318"/>
      <c r="DIL20" s="318"/>
      <c r="DIM20" s="318"/>
      <c r="DIN20" s="318"/>
      <c r="DIO20" s="318"/>
      <c r="DIP20" s="318"/>
      <c r="DIQ20" s="318"/>
      <c r="DIR20" s="318"/>
      <c r="DIS20" s="318"/>
      <c r="DIT20" s="318"/>
      <c r="DIU20" s="318"/>
      <c r="DIV20" s="318"/>
      <c r="DIW20" s="318"/>
      <c r="DIX20" s="318"/>
      <c r="DIY20" s="318"/>
      <c r="DIZ20" s="318"/>
      <c r="DJA20" s="318"/>
      <c r="DJB20" s="318"/>
      <c r="DJC20" s="318"/>
      <c r="DJD20" s="318"/>
      <c r="DJE20" s="318"/>
      <c r="DJF20" s="318"/>
      <c r="DJG20" s="318"/>
      <c r="DJH20" s="318"/>
      <c r="DJI20" s="318"/>
      <c r="DJJ20" s="318"/>
      <c r="DJK20" s="318"/>
      <c r="DJL20" s="318"/>
      <c r="DJM20" s="318"/>
      <c r="DJN20" s="318"/>
      <c r="DJO20" s="318"/>
      <c r="DJP20" s="318"/>
      <c r="DJQ20" s="318"/>
      <c r="DJR20" s="318"/>
      <c r="DJS20" s="318"/>
      <c r="DJT20" s="318"/>
      <c r="DJU20" s="318"/>
      <c r="DJV20" s="318"/>
      <c r="DJW20" s="318"/>
      <c r="DJX20" s="318"/>
      <c r="DJY20" s="318"/>
      <c r="DJZ20" s="318"/>
      <c r="DKA20" s="318"/>
      <c r="DKB20" s="318"/>
      <c r="DKC20" s="318"/>
      <c r="DKD20" s="318"/>
      <c r="DKE20" s="318"/>
      <c r="DKF20" s="318"/>
      <c r="DKG20" s="318"/>
      <c r="DKH20" s="318"/>
      <c r="DKI20" s="318"/>
      <c r="DKJ20" s="318"/>
      <c r="DKK20" s="318"/>
      <c r="DKL20" s="318"/>
      <c r="DKM20" s="318"/>
      <c r="DKN20" s="318"/>
      <c r="DKO20" s="318"/>
      <c r="DKP20" s="318"/>
      <c r="DKQ20" s="318"/>
      <c r="DKR20" s="318"/>
      <c r="DKS20" s="318"/>
      <c r="DKT20" s="318"/>
      <c r="DKU20" s="318"/>
      <c r="DKV20" s="318"/>
      <c r="DKW20" s="318"/>
      <c r="DKX20" s="318"/>
      <c r="DKY20" s="318"/>
      <c r="DKZ20" s="318"/>
      <c r="DLA20" s="318"/>
      <c r="DLB20" s="318"/>
      <c r="DLC20" s="318"/>
      <c r="DLD20" s="318"/>
      <c r="DLE20" s="318"/>
      <c r="DLF20" s="318"/>
      <c r="DLG20" s="318"/>
      <c r="DLH20" s="318"/>
      <c r="DLI20" s="318"/>
      <c r="DLJ20" s="318"/>
      <c r="DLK20" s="318"/>
      <c r="DLL20" s="318"/>
      <c r="DLM20" s="318"/>
      <c r="DLN20" s="318"/>
      <c r="DLO20" s="318"/>
      <c r="DLP20" s="318"/>
      <c r="DLQ20" s="318"/>
      <c r="DLR20" s="318"/>
      <c r="DLS20" s="318"/>
      <c r="DLT20" s="318"/>
      <c r="DLU20" s="318"/>
      <c r="DLV20" s="318"/>
      <c r="DLW20" s="318"/>
      <c r="DLX20" s="318"/>
      <c r="DLY20" s="318"/>
      <c r="DLZ20" s="318"/>
      <c r="DMA20" s="318"/>
      <c r="DMB20" s="318"/>
      <c r="DMC20" s="318"/>
      <c r="DMD20" s="318"/>
      <c r="DME20" s="318"/>
      <c r="DMF20" s="318"/>
      <c r="DMG20" s="318"/>
      <c r="DMH20" s="318"/>
      <c r="DMI20" s="318"/>
      <c r="DMJ20" s="318"/>
      <c r="DMK20" s="318"/>
      <c r="DML20" s="318"/>
      <c r="DMM20" s="318"/>
      <c r="DMN20" s="318"/>
      <c r="DMO20" s="318"/>
      <c r="DMP20" s="318"/>
      <c r="DMQ20" s="318"/>
      <c r="DMR20" s="318"/>
      <c r="DMS20" s="318"/>
      <c r="DMT20" s="318"/>
      <c r="DMU20" s="318"/>
      <c r="DMV20" s="318"/>
      <c r="DMW20" s="318"/>
      <c r="DMX20" s="318"/>
      <c r="DMY20" s="318"/>
      <c r="DMZ20" s="318"/>
      <c r="DNA20" s="318"/>
      <c r="DNB20" s="318"/>
      <c r="DNC20" s="318"/>
      <c r="DND20" s="318"/>
      <c r="DNE20" s="318"/>
      <c r="DNF20" s="318"/>
      <c r="DNG20" s="318"/>
      <c r="DNH20" s="318"/>
      <c r="DNI20" s="318"/>
      <c r="DNJ20" s="318"/>
      <c r="DNK20" s="318"/>
      <c r="DNL20" s="318"/>
      <c r="DNM20" s="318"/>
      <c r="DNN20" s="318"/>
      <c r="DNO20" s="318"/>
      <c r="DNP20" s="318"/>
      <c r="DNQ20" s="318"/>
      <c r="DNR20" s="318"/>
      <c r="DNS20" s="318"/>
      <c r="DNT20" s="318"/>
      <c r="DNU20" s="318"/>
      <c r="DNV20" s="318"/>
      <c r="DNW20" s="318"/>
      <c r="DNX20" s="318"/>
      <c r="DNY20" s="318"/>
      <c r="DNZ20" s="318"/>
      <c r="DOA20" s="318"/>
      <c r="DOB20" s="318"/>
      <c r="DOC20" s="318"/>
      <c r="DOD20" s="318"/>
      <c r="DOE20" s="318"/>
      <c r="DOF20" s="318"/>
      <c r="DOG20" s="318"/>
      <c r="DOH20" s="318"/>
      <c r="DOI20" s="318"/>
      <c r="DOJ20" s="318"/>
      <c r="DOK20" s="318"/>
      <c r="DOL20" s="318"/>
      <c r="DOM20" s="318"/>
      <c r="DON20" s="318"/>
      <c r="DOO20" s="318"/>
      <c r="DOP20" s="318"/>
      <c r="DOQ20" s="318"/>
      <c r="DOR20" s="318"/>
      <c r="DOS20" s="318"/>
      <c r="DOT20" s="318"/>
      <c r="DOU20" s="318"/>
      <c r="DOV20" s="318"/>
      <c r="DOW20" s="318"/>
      <c r="DOX20" s="318"/>
      <c r="DOY20" s="318"/>
      <c r="DOZ20" s="318"/>
      <c r="DPA20" s="318"/>
      <c r="DPB20" s="318"/>
      <c r="DPC20" s="318"/>
      <c r="DPD20" s="318"/>
      <c r="DPE20" s="318"/>
      <c r="DPF20" s="318"/>
      <c r="DPG20" s="318"/>
      <c r="DPH20" s="318"/>
      <c r="DPI20" s="318"/>
      <c r="DPJ20" s="318"/>
      <c r="DPK20" s="318"/>
      <c r="DPL20" s="318"/>
      <c r="DPM20" s="318"/>
      <c r="DPN20" s="318"/>
      <c r="DPO20" s="318"/>
      <c r="DPP20" s="318"/>
      <c r="DPQ20" s="318"/>
      <c r="DPR20" s="318"/>
      <c r="DPS20" s="318"/>
      <c r="DPT20" s="318"/>
      <c r="DPU20" s="318"/>
      <c r="DPV20" s="318"/>
      <c r="DPW20" s="318"/>
      <c r="DPX20" s="318"/>
      <c r="DPY20" s="318"/>
      <c r="DPZ20" s="318"/>
      <c r="DQA20" s="318"/>
      <c r="DQB20" s="318"/>
      <c r="DQC20" s="318"/>
      <c r="DQD20" s="318"/>
      <c r="DQE20" s="318"/>
      <c r="DQF20" s="318"/>
      <c r="DQG20" s="318"/>
      <c r="DQH20" s="318"/>
      <c r="DQI20" s="318"/>
      <c r="DQJ20" s="318"/>
      <c r="DQK20" s="318"/>
      <c r="DQL20" s="318"/>
      <c r="DQM20" s="318"/>
      <c r="DQN20" s="318"/>
      <c r="DQO20" s="318"/>
      <c r="DQP20" s="318"/>
      <c r="DQQ20" s="318"/>
      <c r="DQR20" s="318"/>
      <c r="DQS20" s="318"/>
      <c r="DQT20" s="318"/>
      <c r="DQU20" s="318"/>
      <c r="DQV20" s="318"/>
      <c r="DQW20" s="318"/>
      <c r="DQX20" s="318"/>
      <c r="DQY20" s="318"/>
      <c r="DQZ20" s="318"/>
      <c r="DRA20" s="318"/>
      <c r="DRB20" s="318"/>
      <c r="DRC20" s="318"/>
      <c r="DRD20" s="318"/>
      <c r="DRE20" s="318"/>
      <c r="DRF20" s="318"/>
      <c r="DRG20" s="318"/>
      <c r="DRH20" s="318"/>
      <c r="DRI20" s="318"/>
      <c r="DRJ20" s="318"/>
      <c r="DRK20" s="318"/>
      <c r="DRL20" s="318"/>
      <c r="DRM20" s="318"/>
      <c r="DRN20" s="318"/>
      <c r="DRO20" s="318"/>
      <c r="DRP20" s="318"/>
      <c r="DRQ20" s="318"/>
      <c r="DRR20" s="318"/>
      <c r="DRS20" s="318"/>
      <c r="DRT20" s="318"/>
      <c r="DRU20" s="318"/>
      <c r="DRV20" s="318"/>
      <c r="DRW20" s="318"/>
      <c r="DRX20" s="318"/>
      <c r="DRY20" s="318"/>
      <c r="DRZ20" s="318"/>
      <c r="DSA20" s="318"/>
      <c r="DSB20" s="318"/>
      <c r="DSC20" s="318"/>
      <c r="DSD20" s="318"/>
      <c r="DSE20" s="318"/>
      <c r="DSF20" s="318"/>
      <c r="DSG20" s="318"/>
      <c r="DSH20" s="318"/>
      <c r="DSI20" s="318"/>
      <c r="DSJ20" s="318"/>
      <c r="DSK20" s="318"/>
      <c r="DSL20" s="318"/>
      <c r="DSM20" s="318"/>
      <c r="DSN20" s="318"/>
      <c r="DSO20" s="318"/>
      <c r="DSP20" s="318"/>
      <c r="DSQ20" s="318"/>
      <c r="DSR20" s="318"/>
      <c r="DSS20" s="318"/>
      <c r="DST20" s="318"/>
      <c r="DSU20" s="318"/>
      <c r="DSV20" s="318"/>
      <c r="DSW20" s="318"/>
      <c r="DSX20" s="318"/>
      <c r="DSY20" s="318"/>
      <c r="DSZ20" s="318"/>
      <c r="DTA20" s="318"/>
      <c r="DTB20" s="318"/>
      <c r="DTC20" s="318"/>
      <c r="DTD20" s="318"/>
      <c r="DTE20" s="318"/>
      <c r="DTF20" s="318"/>
      <c r="DTG20" s="318"/>
      <c r="DTH20" s="318"/>
      <c r="DTI20" s="318"/>
      <c r="DTJ20" s="318"/>
      <c r="DTK20" s="318"/>
      <c r="DTL20" s="318"/>
      <c r="DTM20" s="318"/>
      <c r="DTN20" s="318"/>
      <c r="DTO20" s="318"/>
      <c r="DTP20" s="318"/>
      <c r="DTQ20" s="318"/>
      <c r="DTR20" s="318"/>
      <c r="DTS20" s="318"/>
      <c r="DTT20" s="318"/>
      <c r="DTU20" s="318"/>
      <c r="DTV20" s="318"/>
      <c r="DTW20" s="318"/>
      <c r="DTX20" s="318"/>
      <c r="DTY20" s="318"/>
      <c r="DTZ20" s="318"/>
      <c r="DUA20" s="318"/>
      <c r="DUB20" s="318"/>
      <c r="DUC20" s="318"/>
      <c r="DUD20" s="318"/>
      <c r="DUE20" s="318"/>
      <c r="DUF20" s="318"/>
      <c r="DUG20" s="318"/>
      <c r="DUH20" s="318"/>
      <c r="DUI20" s="318"/>
      <c r="DUJ20" s="318"/>
      <c r="DUK20" s="318"/>
      <c r="DUL20" s="318"/>
      <c r="DUM20" s="318"/>
      <c r="DUN20" s="318"/>
      <c r="DUO20" s="318"/>
      <c r="DUP20" s="318"/>
      <c r="DUQ20" s="318"/>
      <c r="DUR20" s="318"/>
      <c r="DUS20" s="318"/>
      <c r="DUT20" s="318"/>
      <c r="DUU20" s="318"/>
      <c r="DUV20" s="318"/>
      <c r="DUW20" s="318"/>
      <c r="DUX20" s="318"/>
      <c r="DUY20" s="318"/>
      <c r="DUZ20" s="318"/>
      <c r="DVA20" s="318"/>
      <c r="DVB20" s="318"/>
      <c r="DVC20" s="318"/>
      <c r="DVD20" s="318"/>
      <c r="DVE20" s="318"/>
      <c r="DVF20" s="318"/>
      <c r="DVG20" s="318"/>
      <c r="DVH20" s="318"/>
      <c r="DVI20" s="318"/>
      <c r="DVJ20" s="318"/>
      <c r="DVK20" s="318"/>
      <c r="DVL20" s="318"/>
      <c r="DVM20" s="318"/>
      <c r="DVN20" s="318"/>
      <c r="DVO20" s="318"/>
      <c r="DVP20" s="318"/>
      <c r="DVQ20" s="318"/>
      <c r="DVR20" s="318"/>
      <c r="DVS20" s="318"/>
      <c r="DVT20" s="318"/>
      <c r="DVU20" s="318"/>
      <c r="DVV20" s="318"/>
      <c r="DVW20" s="318"/>
      <c r="DVX20" s="318"/>
      <c r="DVY20" s="318"/>
      <c r="DVZ20" s="318"/>
      <c r="DWA20" s="318"/>
      <c r="DWB20" s="318"/>
      <c r="DWC20" s="318"/>
      <c r="DWD20" s="318"/>
      <c r="DWE20" s="318"/>
      <c r="DWF20" s="318"/>
      <c r="DWG20" s="318"/>
      <c r="DWH20" s="318"/>
      <c r="DWI20" s="318"/>
      <c r="DWJ20" s="318"/>
      <c r="DWK20" s="318"/>
      <c r="DWL20" s="318"/>
      <c r="DWM20" s="318"/>
      <c r="DWN20" s="318"/>
      <c r="DWO20" s="318"/>
      <c r="DWP20" s="318"/>
      <c r="DWQ20" s="318"/>
      <c r="DWR20" s="318"/>
      <c r="DWS20" s="318"/>
      <c r="DWT20" s="318"/>
      <c r="DWU20" s="318"/>
      <c r="DWV20" s="318"/>
      <c r="DWW20" s="318"/>
      <c r="DWX20" s="318"/>
      <c r="DWY20" s="318"/>
      <c r="DWZ20" s="318"/>
      <c r="DXA20" s="318"/>
      <c r="DXB20" s="318"/>
      <c r="DXC20" s="318"/>
      <c r="DXD20" s="318"/>
      <c r="DXE20" s="318"/>
      <c r="DXF20" s="318"/>
      <c r="DXG20" s="318"/>
      <c r="DXH20" s="318"/>
      <c r="DXI20" s="318"/>
      <c r="DXJ20" s="318"/>
      <c r="DXK20" s="318"/>
      <c r="DXL20" s="318"/>
      <c r="DXM20" s="318"/>
      <c r="DXN20" s="318"/>
      <c r="DXO20" s="318"/>
      <c r="DXP20" s="318"/>
      <c r="DXQ20" s="318"/>
      <c r="DXR20" s="318"/>
      <c r="DXS20" s="318"/>
      <c r="DXT20" s="318"/>
      <c r="DXU20" s="318"/>
      <c r="DXV20" s="318"/>
      <c r="DXW20" s="318"/>
      <c r="DXX20" s="318"/>
      <c r="DXY20" s="318"/>
      <c r="DXZ20" s="318"/>
      <c r="DYA20" s="318"/>
      <c r="DYB20" s="318"/>
      <c r="DYC20" s="318"/>
      <c r="DYD20" s="318"/>
      <c r="DYE20" s="318"/>
      <c r="DYF20" s="318"/>
      <c r="DYG20" s="318"/>
      <c r="DYH20" s="318"/>
      <c r="DYI20" s="318"/>
      <c r="DYJ20" s="318"/>
      <c r="DYK20" s="318"/>
      <c r="DYL20" s="318"/>
      <c r="DYM20" s="318"/>
      <c r="DYN20" s="318"/>
      <c r="DYO20" s="318"/>
      <c r="DYP20" s="318"/>
      <c r="DYQ20" s="318"/>
      <c r="DYR20" s="318"/>
      <c r="DYS20" s="318"/>
      <c r="DYT20" s="318"/>
      <c r="DYU20" s="318"/>
      <c r="DYV20" s="318"/>
      <c r="DYW20" s="318"/>
      <c r="DYX20" s="318"/>
      <c r="DYY20" s="318"/>
      <c r="DYZ20" s="318"/>
      <c r="DZA20" s="318"/>
      <c r="DZB20" s="318"/>
      <c r="DZC20" s="318"/>
      <c r="DZD20" s="318"/>
      <c r="DZE20" s="318"/>
      <c r="DZF20" s="318"/>
      <c r="DZG20" s="318"/>
      <c r="DZH20" s="318"/>
      <c r="DZI20" s="318"/>
      <c r="DZJ20" s="318"/>
      <c r="DZK20" s="318"/>
      <c r="DZL20" s="318"/>
      <c r="DZM20" s="318"/>
      <c r="DZN20" s="318"/>
      <c r="DZO20" s="318"/>
      <c r="DZP20" s="318"/>
      <c r="DZQ20" s="318"/>
      <c r="DZR20" s="318"/>
      <c r="DZS20" s="318"/>
      <c r="DZT20" s="318"/>
      <c r="DZU20" s="318"/>
      <c r="DZV20" s="318"/>
      <c r="DZW20" s="318"/>
      <c r="DZX20" s="318"/>
      <c r="DZY20" s="318"/>
      <c r="DZZ20" s="318"/>
      <c r="EAA20" s="318"/>
      <c r="EAB20" s="318"/>
      <c r="EAC20" s="318"/>
      <c r="EAD20" s="318"/>
      <c r="EAE20" s="318"/>
      <c r="EAF20" s="318"/>
      <c r="EAG20" s="318"/>
      <c r="EAH20" s="318"/>
      <c r="EAI20" s="318"/>
      <c r="EAJ20" s="318"/>
      <c r="EAK20" s="318"/>
      <c r="EAL20" s="318"/>
      <c r="EAM20" s="318"/>
      <c r="EAN20" s="318"/>
      <c r="EAO20" s="318"/>
      <c r="EAP20" s="318"/>
      <c r="EAQ20" s="318"/>
      <c r="EAR20" s="318"/>
      <c r="EAS20" s="318"/>
      <c r="EAT20" s="318"/>
      <c r="EAU20" s="318"/>
      <c r="EAV20" s="318"/>
      <c r="EAW20" s="318"/>
      <c r="EAX20" s="318"/>
      <c r="EAY20" s="318"/>
      <c r="EAZ20" s="318"/>
      <c r="EBA20" s="318"/>
      <c r="EBB20" s="318"/>
      <c r="EBC20" s="318"/>
      <c r="EBD20" s="318"/>
      <c r="EBE20" s="318"/>
      <c r="EBF20" s="318"/>
      <c r="EBG20" s="318"/>
      <c r="EBH20" s="318"/>
      <c r="EBI20" s="318"/>
      <c r="EBJ20" s="318"/>
      <c r="EBK20" s="318"/>
      <c r="EBL20" s="318"/>
      <c r="EBM20" s="318"/>
      <c r="EBN20" s="318"/>
      <c r="EBO20" s="318"/>
      <c r="EBP20" s="318"/>
      <c r="EBQ20" s="318"/>
      <c r="EBR20" s="318"/>
      <c r="EBS20" s="318"/>
      <c r="EBT20" s="318"/>
      <c r="EBU20" s="318"/>
      <c r="EBV20" s="318"/>
      <c r="EBW20" s="318"/>
      <c r="EBX20" s="318"/>
      <c r="EBY20" s="318"/>
      <c r="EBZ20" s="318"/>
      <c r="ECA20" s="318"/>
      <c r="ECB20" s="318"/>
      <c r="ECC20" s="318"/>
      <c r="ECD20" s="318"/>
      <c r="ECE20" s="318"/>
      <c r="ECF20" s="318"/>
      <c r="ECG20" s="318"/>
      <c r="ECH20" s="318"/>
      <c r="ECI20" s="318"/>
      <c r="ECJ20" s="318"/>
      <c r="ECK20" s="318"/>
      <c r="ECL20" s="318"/>
      <c r="ECM20" s="318"/>
      <c r="ECN20" s="318"/>
      <c r="ECO20" s="318"/>
      <c r="ECP20" s="318"/>
      <c r="ECQ20" s="318"/>
      <c r="ECR20" s="318"/>
      <c r="ECS20" s="318"/>
      <c r="ECT20" s="318"/>
      <c r="ECU20" s="318"/>
      <c r="ECV20" s="318"/>
      <c r="ECW20" s="318"/>
      <c r="ECX20" s="318"/>
      <c r="ECY20" s="318"/>
      <c r="ECZ20" s="318"/>
      <c r="EDA20" s="318"/>
      <c r="EDB20" s="318"/>
      <c r="EDC20" s="318"/>
      <c r="EDD20" s="318"/>
      <c r="EDE20" s="318"/>
      <c r="EDF20" s="318"/>
      <c r="EDG20" s="318"/>
      <c r="EDH20" s="318"/>
      <c r="EDI20" s="318"/>
      <c r="EDJ20" s="318"/>
      <c r="EDK20" s="318"/>
      <c r="EDL20" s="318"/>
      <c r="EDM20" s="318"/>
      <c r="EDN20" s="318"/>
      <c r="EDO20" s="318"/>
      <c r="EDP20" s="318"/>
      <c r="EDQ20" s="318"/>
      <c r="EDR20" s="318"/>
      <c r="EDS20" s="318"/>
      <c r="EDT20" s="318"/>
      <c r="EDU20" s="318"/>
      <c r="EDV20" s="318"/>
      <c r="EDW20" s="318"/>
      <c r="EDX20" s="318"/>
      <c r="EDY20" s="318"/>
      <c r="EDZ20" s="318"/>
      <c r="EEA20" s="318"/>
      <c r="EEB20" s="318"/>
      <c r="EEC20" s="318"/>
      <c r="EED20" s="318"/>
      <c r="EEE20" s="318"/>
      <c r="EEF20" s="318"/>
      <c r="EEG20" s="318"/>
      <c r="EEH20" s="318"/>
      <c r="EEI20" s="318"/>
      <c r="EEJ20" s="318"/>
      <c r="EEK20" s="318"/>
      <c r="EEL20" s="318"/>
      <c r="EEM20" s="318"/>
      <c r="EEN20" s="318"/>
      <c r="EEO20" s="318"/>
      <c r="EEP20" s="318"/>
      <c r="EEQ20" s="318"/>
      <c r="EER20" s="318"/>
      <c r="EES20" s="318"/>
      <c r="EET20" s="318"/>
      <c r="EEU20" s="318"/>
      <c r="EEV20" s="318"/>
      <c r="EEW20" s="318"/>
      <c r="EEX20" s="318"/>
      <c r="EEY20" s="318"/>
      <c r="EEZ20" s="318"/>
      <c r="EFA20" s="318"/>
      <c r="EFB20" s="318"/>
      <c r="EFC20" s="318"/>
      <c r="EFD20" s="318"/>
      <c r="EFE20" s="318"/>
      <c r="EFF20" s="318"/>
      <c r="EFG20" s="318"/>
      <c r="EFH20" s="318"/>
      <c r="EFI20" s="318"/>
      <c r="EFJ20" s="318"/>
      <c r="EFK20" s="318"/>
      <c r="EFL20" s="318"/>
      <c r="EFM20" s="318"/>
      <c r="EFN20" s="318"/>
      <c r="EFO20" s="318"/>
      <c r="EFP20" s="318"/>
      <c r="EFQ20" s="318"/>
      <c r="EFR20" s="318"/>
      <c r="EFS20" s="318"/>
      <c r="EFT20" s="318"/>
      <c r="EFU20" s="318"/>
      <c r="EFV20" s="318"/>
      <c r="EFW20" s="318"/>
      <c r="EFX20" s="318"/>
      <c r="EFY20" s="318"/>
      <c r="EFZ20" s="318"/>
      <c r="EGA20" s="318"/>
      <c r="EGB20" s="318"/>
      <c r="EGC20" s="318"/>
      <c r="EGD20" s="318"/>
      <c r="EGE20" s="318"/>
      <c r="EGF20" s="318"/>
      <c r="EGG20" s="318"/>
      <c r="EGH20" s="318"/>
      <c r="EGI20" s="318"/>
      <c r="EGJ20" s="318"/>
      <c r="EGK20" s="318"/>
      <c r="EGL20" s="318"/>
      <c r="EGM20" s="318"/>
      <c r="EGN20" s="318"/>
      <c r="EGO20" s="318"/>
      <c r="EGP20" s="318"/>
      <c r="EGQ20" s="318"/>
      <c r="EGR20" s="318"/>
      <c r="EGS20" s="318"/>
      <c r="EGT20" s="318"/>
      <c r="EGU20" s="318"/>
      <c r="EGV20" s="318"/>
      <c r="EGW20" s="318"/>
      <c r="EGX20" s="318"/>
      <c r="EGY20" s="318"/>
      <c r="EGZ20" s="318"/>
      <c r="EHA20" s="318"/>
      <c r="EHB20" s="318"/>
      <c r="EHC20" s="318"/>
      <c r="EHD20" s="318"/>
      <c r="EHE20" s="318"/>
      <c r="EHF20" s="318"/>
      <c r="EHG20" s="318"/>
      <c r="EHH20" s="318"/>
      <c r="EHI20" s="318"/>
      <c r="EHJ20" s="318"/>
      <c r="EHK20" s="318"/>
      <c r="EHL20" s="318"/>
      <c r="EHM20" s="318"/>
      <c r="EHN20" s="318"/>
      <c r="EHO20" s="318"/>
      <c r="EHP20" s="318"/>
      <c r="EHQ20" s="318"/>
      <c r="EHR20" s="318"/>
      <c r="EHS20" s="318"/>
      <c r="EHT20" s="318"/>
      <c r="EHU20" s="318"/>
      <c r="EHV20" s="318"/>
      <c r="EHW20" s="318"/>
      <c r="EHX20" s="318"/>
      <c r="EHY20" s="318"/>
      <c r="EHZ20" s="318"/>
      <c r="EIA20" s="318"/>
      <c r="EIB20" s="318"/>
      <c r="EIC20" s="318"/>
      <c r="EID20" s="318"/>
      <c r="EIE20" s="318"/>
      <c r="EIF20" s="318"/>
      <c r="EIG20" s="318"/>
      <c r="EIH20" s="318"/>
      <c r="EII20" s="318"/>
      <c r="EIJ20" s="318"/>
      <c r="EIK20" s="318"/>
      <c r="EIL20" s="318"/>
      <c r="EIM20" s="318"/>
      <c r="EIN20" s="318"/>
      <c r="EIO20" s="318"/>
      <c r="EIP20" s="318"/>
      <c r="EIQ20" s="318"/>
      <c r="EIR20" s="318"/>
      <c r="EIS20" s="318"/>
      <c r="EIT20" s="318"/>
      <c r="EIU20" s="318"/>
      <c r="EIV20" s="318"/>
      <c r="EIW20" s="318"/>
      <c r="EIX20" s="318"/>
      <c r="EIY20" s="318"/>
      <c r="EIZ20" s="318"/>
      <c r="EJA20" s="318"/>
      <c r="EJB20" s="318"/>
      <c r="EJC20" s="318"/>
      <c r="EJD20" s="318"/>
      <c r="EJE20" s="318"/>
      <c r="EJF20" s="318"/>
      <c r="EJG20" s="318"/>
      <c r="EJH20" s="318"/>
      <c r="EJI20" s="318"/>
      <c r="EJJ20" s="318"/>
      <c r="EJK20" s="318"/>
      <c r="EJL20" s="318"/>
      <c r="EJM20" s="318"/>
      <c r="EJN20" s="318"/>
      <c r="EJO20" s="318"/>
      <c r="EJP20" s="318"/>
      <c r="EJQ20" s="318"/>
      <c r="EJR20" s="318"/>
      <c r="EJS20" s="318"/>
      <c r="EJT20" s="318"/>
      <c r="EJU20" s="318"/>
      <c r="EJV20" s="318"/>
      <c r="EJW20" s="318"/>
      <c r="EJX20" s="318"/>
      <c r="EJY20" s="318"/>
      <c r="EJZ20" s="318"/>
      <c r="EKA20" s="318"/>
      <c r="EKB20" s="318"/>
      <c r="EKC20" s="318"/>
      <c r="EKD20" s="318"/>
      <c r="EKE20" s="318"/>
      <c r="EKF20" s="318"/>
      <c r="EKG20" s="318"/>
      <c r="EKH20" s="318"/>
      <c r="EKI20" s="318"/>
      <c r="EKJ20" s="318"/>
      <c r="EKK20" s="318"/>
      <c r="EKL20" s="318"/>
      <c r="EKM20" s="318"/>
      <c r="EKN20" s="318"/>
      <c r="EKO20" s="318"/>
      <c r="EKP20" s="318"/>
      <c r="EKQ20" s="318"/>
      <c r="EKR20" s="318"/>
      <c r="EKS20" s="318"/>
      <c r="EKT20" s="318"/>
      <c r="EKU20" s="318"/>
      <c r="EKV20" s="318"/>
      <c r="EKW20" s="318"/>
      <c r="EKX20" s="318"/>
      <c r="EKY20" s="318"/>
      <c r="EKZ20" s="318"/>
      <c r="ELA20" s="318"/>
      <c r="ELB20" s="318"/>
      <c r="ELC20" s="318"/>
      <c r="ELD20" s="318"/>
      <c r="ELE20" s="318"/>
      <c r="ELF20" s="318"/>
      <c r="ELG20" s="318"/>
      <c r="ELH20" s="318"/>
      <c r="ELI20" s="318"/>
      <c r="ELJ20" s="318"/>
      <c r="ELK20" s="318"/>
      <c r="ELL20" s="318"/>
      <c r="ELM20" s="318"/>
      <c r="ELN20" s="318"/>
      <c r="ELO20" s="318"/>
      <c r="ELP20" s="318"/>
      <c r="ELQ20" s="318"/>
      <c r="ELR20" s="318"/>
      <c r="ELS20" s="318"/>
      <c r="ELT20" s="318"/>
      <c r="ELU20" s="318"/>
      <c r="ELV20" s="318"/>
      <c r="ELW20" s="318"/>
      <c r="ELX20" s="318"/>
      <c r="ELY20" s="318"/>
      <c r="ELZ20" s="318"/>
      <c r="EMA20" s="318"/>
      <c r="EMB20" s="318"/>
      <c r="EMC20" s="318"/>
      <c r="EMD20" s="318"/>
      <c r="EME20" s="318"/>
      <c r="EMF20" s="318"/>
      <c r="EMG20" s="318"/>
      <c r="EMH20" s="318"/>
      <c r="EMI20" s="318"/>
      <c r="EMJ20" s="318"/>
      <c r="EMK20" s="318"/>
      <c r="EML20" s="318"/>
      <c r="EMM20" s="318"/>
      <c r="EMN20" s="318"/>
      <c r="EMO20" s="318"/>
      <c r="EMP20" s="318"/>
      <c r="EMQ20" s="318"/>
      <c r="EMR20" s="318"/>
      <c r="EMS20" s="318"/>
      <c r="EMT20" s="318"/>
      <c r="EMU20" s="318"/>
      <c r="EMV20" s="318"/>
      <c r="EMW20" s="318"/>
      <c r="EMX20" s="318"/>
      <c r="EMY20" s="318"/>
      <c r="EMZ20" s="318"/>
      <c r="ENA20" s="318"/>
      <c r="ENB20" s="318"/>
      <c r="ENC20" s="318"/>
      <c r="END20" s="318"/>
      <c r="ENE20" s="318"/>
      <c r="ENF20" s="318"/>
      <c r="ENG20" s="318"/>
      <c r="ENH20" s="318"/>
      <c r="ENI20" s="318"/>
      <c r="ENJ20" s="318"/>
      <c r="ENK20" s="318"/>
      <c r="ENL20" s="318"/>
      <c r="ENM20" s="318"/>
      <c r="ENN20" s="318"/>
      <c r="ENO20" s="318"/>
      <c r="ENP20" s="318"/>
      <c r="ENQ20" s="318"/>
      <c r="ENR20" s="318"/>
      <c r="ENS20" s="318"/>
      <c r="ENT20" s="318"/>
      <c r="ENU20" s="318"/>
      <c r="ENV20" s="318"/>
      <c r="ENW20" s="318"/>
      <c r="ENX20" s="318"/>
      <c r="ENY20" s="318"/>
      <c r="ENZ20" s="318"/>
      <c r="EOA20" s="318"/>
      <c r="EOB20" s="318"/>
      <c r="EOC20" s="318"/>
      <c r="EOD20" s="318"/>
      <c r="EOE20" s="318"/>
      <c r="EOF20" s="318"/>
      <c r="EOG20" s="318"/>
      <c r="EOH20" s="318"/>
      <c r="EOI20" s="318"/>
      <c r="EOJ20" s="318"/>
      <c r="EOK20" s="318"/>
      <c r="EOL20" s="318"/>
      <c r="EOM20" s="318"/>
      <c r="EON20" s="318"/>
      <c r="EOO20" s="318"/>
      <c r="EOP20" s="318"/>
      <c r="EOQ20" s="318"/>
      <c r="EOR20" s="318"/>
      <c r="EOS20" s="318"/>
      <c r="EOT20" s="318"/>
      <c r="EOU20" s="318"/>
      <c r="EOV20" s="318"/>
      <c r="EOW20" s="318"/>
      <c r="EOX20" s="318"/>
      <c r="EOY20" s="318"/>
      <c r="EOZ20" s="318"/>
      <c r="EPA20" s="318"/>
      <c r="EPB20" s="318"/>
      <c r="EPC20" s="318"/>
      <c r="EPD20" s="318"/>
      <c r="EPE20" s="318"/>
      <c r="EPF20" s="318"/>
      <c r="EPG20" s="318"/>
      <c r="EPH20" s="318"/>
      <c r="EPI20" s="318"/>
      <c r="EPJ20" s="318"/>
      <c r="EPK20" s="318"/>
      <c r="EPL20" s="318"/>
      <c r="EPM20" s="318"/>
      <c r="EPN20" s="318"/>
      <c r="EPO20" s="318"/>
      <c r="EPP20" s="318"/>
      <c r="EPQ20" s="318"/>
      <c r="EPR20" s="318"/>
      <c r="EPS20" s="318"/>
      <c r="EPT20" s="318"/>
      <c r="EPU20" s="318"/>
      <c r="EPV20" s="318"/>
      <c r="EPW20" s="318"/>
      <c r="EPX20" s="318"/>
      <c r="EPY20" s="318"/>
      <c r="EPZ20" s="318"/>
      <c r="EQA20" s="318"/>
      <c r="EQB20" s="318"/>
      <c r="EQC20" s="318"/>
      <c r="EQD20" s="318"/>
      <c r="EQE20" s="318"/>
      <c r="EQF20" s="318"/>
      <c r="EQG20" s="318"/>
      <c r="EQH20" s="318"/>
      <c r="EQI20" s="318"/>
      <c r="EQJ20" s="318"/>
      <c r="EQK20" s="318"/>
      <c r="EQL20" s="318"/>
      <c r="EQM20" s="318"/>
      <c r="EQN20" s="318"/>
      <c r="EQO20" s="318"/>
      <c r="EQP20" s="318"/>
      <c r="EQQ20" s="318"/>
      <c r="EQR20" s="318"/>
      <c r="EQS20" s="318"/>
      <c r="EQT20" s="318"/>
      <c r="EQU20" s="318"/>
      <c r="EQV20" s="318"/>
      <c r="EQW20" s="318"/>
      <c r="EQX20" s="318"/>
      <c r="EQY20" s="318"/>
      <c r="EQZ20" s="318"/>
      <c r="ERA20" s="318"/>
      <c r="ERB20" s="318"/>
      <c r="ERC20" s="318"/>
      <c r="ERD20" s="318"/>
      <c r="ERE20" s="318"/>
      <c r="ERF20" s="318"/>
      <c r="ERG20" s="318"/>
      <c r="ERH20" s="318"/>
      <c r="ERI20" s="318"/>
      <c r="ERJ20" s="318"/>
      <c r="ERK20" s="318"/>
      <c r="ERL20" s="318"/>
      <c r="ERM20" s="318"/>
      <c r="ERN20" s="318"/>
      <c r="ERO20" s="318"/>
      <c r="ERP20" s="318"/>
      <c r="ERQ20" s="318"/>
      <c r="ERR20" s="318"/>
      <c r="ERS20" s="318"/>
      <c r="ERT20" s="318"/>
      <c r="ERU20" s="318"/>
      <c r="ERV20" s="318"/>
      <c r="ERW20" s="318"/>
      <c r="ERX20" s="318"/>
      <c r="ERY20" s="318"/>
      <c r="ERZ20" s="318"/>
      <c r="ESA20" s="318"/>
      <c r="ESB20" s="318"/>
      <c r="ESC20" s="318"/>
      <c r="ESD20" s="318"/>
      <c r="ESE20" s="318"/>
      <c r="ESF20" s="318"/>
      <c r="ESG20" s="318"/>
      <c r="ESH20" s="318"/>
      <c r="ESI20" s="318"/>
      <c r="ESJ20" s="318"/>
      <c r="ESK20" s="318"/>
      <c r="ESL20" s="318"/>
      <c r="ESM20" s="318"/>
      <c r="ESN20" s="318"/>
      <c r="ESO20" s="318"/>
      <c r="ESP20" s="318"/>
      <c r="ESQ20" s="318"/>
      <c r="ESR20" s="318"/>
      <c r="ESS20" s="318"/>
      <c r="EST20" s="318"/>
      <c r="ESU20" s="318"/>
      <c r="ESV20" s="318"/>
      <c r="ESW20" s="318"/>
      <c r="ESX20" s="318"/>
      <c r="ESY20" s="318"/>
      <c r="ESZ20" s="318"/>
      <c r="ETA20" s="318"/>
      <c r="ETB20" s="318"/>
      <c r="ETC20" s="318"/>
      <c r="ETD20" s="318"/>
      <c r="ETE20" s="318"/>
      <c r="ETF20" s="318"/>
      <c r="ETG20" s="318"/>
      <c r="ETH20" s="318"/>
      <c r="ETI20" s="318"/>
      <c r="ETJ20" s="318"/>
      <c r="ETK20" s="318"/>
      <c r="ETL20" s="318"/>
      <c r="ETM20" s="318"/>
      <c r="ETN20" s="318"/>
      <c r="ETO20" s="318"/>
      <c r="ETP20" s="318"/>
      <c r="ETQ20" s="318"/>
      <c r="ETR20" s="318"/>
      <c r="ETS20" s="318"/>
      <c r="ETT20" s="318"/>
      <c r="ETU20" s="318"/>
      <c r="ETV20" s="318"/>
      <c r="ETW20" s="318"/>
      <c r="ETX20" s="318"/>
      <c r="ETY20" s="318"/>
      <c r="ETZ20" s="318"/>
      <c r="EUA20" s="318"/>
      <c r="EUB20" s="318"/>
      <c r="EUC20" s="318"/>
      <c r="EUD20" s="318"/>
      <c r="EUE20" s="318"/>
      <c r="EUF20" s="318"/>
      <c r="EUG20" s="318"/>
      <c r="EUH20" s="318"/>
      <c r="EUI20" s="318"/>
      <c r="EUJ20" s="318"/>
      <c r="EUK20" s="318"/>
      <c r="EUL20" s="318"/>
      <c r="EUM20" s="318"/>
      <c r="EUN20" s="318"/>
      <c r="EUO20" s="318"/>
      <c r="EUP20" s="318"/>
      <c r="EUQ20" s="318"/>
      <c r="EUR20" s="318"/>
      <c r="EUS20" s="318"/>
      <c r="EUT20" s="318"/>
      <c r="EUU20" s="318"/>
      <c r="EUV20" s="318"/>
      <c r="EUW20" s="318"/>
      <c r="EUX20" s="318"/>
      <c r="EUY20" s="318"/>
      <c r="EUZ20" s="318"/>
      <c r="EVA20" s="318"/>
      <c r="EVB20" s="318"/>
      <c r="EVC20" s="318"/>
      <c r="EVD20" s="318"/>
      <c r="EVE20" s="318"/>
      <c r="EVF20" s="318"/>
      <c r="EVG20" s="318"/>
      <c r="EVH20" s="318"/>
      <c r="EVI20" s="318"/>
      <c r="EVJ20" s="318"/>
      <c r="EVK20" s="318"/>
      <c r="EVL20" s="318"/>
      <c r="EVM20" s="318"/>
      <c r="EVN20" s="318"/>
      <c r="EVO20" s="318"/>
      <c r="EVP20" s="318"/>
      <c r="EVQ20" s="318"/>
      <c r="EVR20" s="318"/>
      <c r="EVS20" s="318"/>
      <c r="EVT20" s="318"/>
      <c r="EVU20" s="318"/>
      <c r="EVV20" s="318"/>
      <c r="EVW20" s="318"/>
      <c r="EVX20" s="318"/>
      <c r="EVY20" s="318"/>
      <c r="EVZ20" s="318"/>
      <c r="EWA20" s="318"/>
      <c r="EWB20" s="318"/>
      <c r="EWC20" s="318"/>
      <c r="EWD20" s="318"/>
      <c r="EWE20" s="318"/>
      <c r="EWF20" s="318"/>
      <c r="EWG20" s="318"/>
      <c r="EWH20" s="318"/>
      <c r="EWI20" s="318"/>
      <c r="EWJ20" s="318"/>
      <c r="EWK20" s="318"/>
      <c r="EWL20" s="318"/>
      <c r="EWM20" s="318"/>
      <c r="EWN20" s="318"/>
      <c r="EWO20" s="318"/>
      <c r="EWP20" s="318"/>
      <c r="EWQ20" s="318"/>
      <c r="EWR20" s="318"/>
      <c r="EWS20" s="318"/>
      <c r="EWT20" s="318"/>
      <c r="EWU20" s="318"/>
      <c r="EWV20" s="318"/>
      <c r="EWW20" s="318"/>
      <c r="EWX20" s="318"/>
      <c r="EWY20" s="318"/>
      <c r="EWZ20" s="318"/>
      <c r="EXA20" s="318"/>
      <c r="EXB20" s="318"/>
      <c r="EXC20" s="318"/>
      <c r="EXD20" s="318"/>
      <c r="EXE20" s="318"/>
      <c r="EXF20" s="318"/>
      <c r="EXG20" s="318"/>
      <c r="EXH20" s="318"/>
      <c r="EXI20" s="318"/>
      <c r="EXJ20" s="318"/>
      <c r="EXK20" s="318"/>
      <c r="EXL20" s="318"/>
      <c r="EXM20" s="318"/>
      <c r="EXN20" s="318"/>
      <c r="EXO20" s="318"/>
      <c r="EXP20" s="318"/>
      <c r="EXQ20" s="318"/>
      <c r="EXR20" s="318"/>
      <c r="EXS20" s="318"/>
      <c r="EXT20" s="318"/>
      <c r="EXU20" s="318"/>
      <c r="EXV20" s="318"/>
      <c r="EXW20" s="318"/>
      <c r="EXX20" s="318"/>
      <c r="EXY20" s="318"/>
      <c r="EXZ20" s="318"/>
      <c r="EYA20" s="318"/>
      <c r="EYB20" s="318"/>
      <c r="EYC20" s="318"/>
      <c r="EYD20" s="318"/>
      <c r="EYE20" s="318"/>
      <c r="EYF20" s="318"/>
      <c r="EYG20" s="318"/>
      <c r="EYH20" s="318"/>
      <c r="EYI20" s="318"/>
      <c r="EYJ20" s="318"/>
      <c r="EYK20" s="318"/>
      <c r="EYL20" s="318"/>
      <c r="EYM20" s="318"/>
      <c r="EYN20" s="318"/>
      <c r="EYO20" s="318"/>
      <c r="EYP20" s="318"/>
      <c r="EYQ20" s="318"/>
      <c r="EYR20" s="318"/>
      <c r="EYS20" s="318"/>
      <c r="EYT20" s="318"/>
      <c r="EYU20" s="318"/>
      <c r="EYV20" s="318"/>
      <c r="EYW20" s="318"/>
      <c r="EYX20" s="318"/>
      <c r="EYY20" s="318"/>
      <c r="EYZ20" s="318"/>
      <c r="EZA20" s="318"/>
      <c r="EZB20" s="318"/>
      <c r="EZC20" s="318"/>
      <c r="EZD20" s="318"/>
      <c r="EZE20" s="318"/>
      <c r="EZF20" s="318"/>
      <c r="EZG20" s="318"/>
      <c r="EZH20" s="318"/>
      <c r="EZI20" s="318"/>
      <c r="EZJ20" s="318"/>
      <c r="EZK20" s="318"/>
      <c r="EZL20" s="318"/>
      <c r="EZM20" s="318"/>
      <c r="EZN20" s="318"/>
      <c r="EZO20" s="318"/>
      <c r="EZP20" s="318"/>
      <c r="EZQ20" s="318"/>
      <c r="EZR20" s="318"/>
      <c r="EZS20" s="318"/>
      <c r="EZT20" s="318"/>
      <c r="EZU20" s="318"/>
      <c r="EZV20" s="318"/>
      <c r="EZW20" s="318"/>
      <c r="EZX20" s="318"/>
      <c r="EZY20" s="318"/>
      <c r="EZZ20" s="318"/>
      <c r="FAA20" s="318"/>
      <c r="FAB20" s="318"/>
      <c r="FAC20" s="318"/>
      <c r="FAD20" s="318"/>
      <c r="FAE20" s="318"/>
      <c r="FAF20" s="318"/>
      <c r="FAG20" s="318"/>
      <c r="FAH20" s="318"/>
      <c r="FAI20" s="318"/>
      <c r="FAJ20" s="318"/>
      <c r="FAK20" s="318"/>
      <c r="FAL20" s="318"/>
      <c r="FAM20" s="318"/>
      <c r="FAN20" s="318"/>
      <c r="FAO20" s="318"/>
      <c r="FAP20" s="318"/>
      <c r="FAQ20" s="318"/>
      <c r="FAR20" s="318"/>
      <c r="FAS20" s="318"/>
      <c r="FAT20" s="318"/>
      <c r="FAU20" s="318"/>
      <c r="FAV20" s="318"/>
      <c r="FAW20" s="318"/>
      <c r="FAX20" s="318"/>
      <c r="FAY20" s="318"/>
      <c r="FAZ20" s="318"/>
      <c r="FBA20" s="318"/>
      <c r="FBB20" s="318"/>
      <c r="FBC20" s="318"/>
      <c r="FBD20" s="318"/>
      <c r="FBE20" s="318"/>
      <c r="FBF20" s="318"/>
      <c r="FBG20" s="318"/>
      <c r="FBH20" s="318"/>
      <c r="FBI20" s="318"/>
      <c r="FBJ20" s="318"/>
      <c r="FBK20" s="318"/>
      <c r="FBL20" s="318"/>
      <c r="FBM20" s="318"/>
      <c r="FBN20" s="318"/>
      <c r="FBO20" s="318"/>
      <c r="FBP20" s="318"/>
      <c r="FBQ20" s="318"/>
      <c r="FBR20" s="318"/>
      <c r="FBS20" s="318"/>
      <c r="FBT20" s="318"/>
      <c r="FBU20" s="318"/>
      <c r="FBV20" s="318"/>
      <c r="FBW20" s="318"/>
      <c r="FBX20" s="318"/>
      <c r="FBY20" s="318"/>
      <c r="FBZ20" s="318"/>
      <c r="FCA20" s="318"/>
      <c r="FCB20" s="318"/>
      <c r="FCC20" s="318"/>
      <c r="FCD20" s="318"/>
      <c r="FCE20" s="318"/>
      <c r="FCF20" s="318"/>
      <c r="FCG20" s="318"/>
      <c r="FCH20" s="318"/>
      <c r="FCI20" s="318"/>
      <c r="FCJ20" s="318"/>
      <c r="FCK20" s="318"/>
      <c r="FCL20" s="318"/>
      <c r="FCM20" s="318"/>
      <c r="FCN20" s="318"/>
      <c r="FCO20" s="318"/>
      <c r="FCP20" s="318"/>
      <c r="FCQ20" s="318"/>
      <c r="FCR20" s="318"/>
      <c r="FCS20" s="318"/>
      <c r="FCT20" s="318"/>
      <c r="FCU20" s="318"/>
      <c r="FCV20" s="318"/>
      <c r="FCW20" s="318"/>
      <c r="FCX20" s="318"/>
      <c r="FCY20" s="318"/>
      <c r="FCZ20" s="318"/>
      <c r="FDA20" s="318"/>
      <c r="FDB20" s="318"/>
      <c r="FDC20" s="318"/>
      <c r="FDD20" s="318"/>
      <c r="FDE20" s="318"/>
      <c r="FDF20" s="318"/>
      <c r="FDG20" s="318"/>
      <c r="FDH20" s="318"/>
      <c r="FDI20" s="318"/>
      <c r="FDJ20" s="318"/>
      <c r="FDK20" s="318"/>
      <c r="FDL20" s="318"/>
      <c r="FDM20" s="318"/>
      <c r="FDN20" s="318"/>
      <c r="FDO20" s="318"/>
      <c r="FDP20" s="318"/>
      <c r="FDQ20" s="318"/>
      <c r="FDR20" s="318"/>
      <c r="FDS20" s="318"/>
      <c r="FDT20" s="318"/>
      <c r="FDU20" s="318"/>
      <c r="FDV20" s="318"/>
      <c r="FDW20" s="318"/>
      <c r="FDX20" s="318"/>
      <c r="FDY20" s="318"/>
      <c r="FDZ20" s="318"/>
      <c r="FEA20" s="318"/>
      <c r="FEB20" s="318"/>
      <c r="FEC20" s="318"/>
      <c r="FED20" s="318"/>
      <c r="FEE20" s="318"/>
      <c r="FEF20" s="318"/>
      <c r="FEG20" s="318"/>
      <c r="FEH20" s="318"/>
      <c r="FEI20" s="318"/>
      <c r="FEJ20" s="318"/>
      <c r="FEK20" s="318"/>
      <c r="FEL20" s="318"/>
      <c r="FEM20" s="318"/>
      <c r="FEN20" s="318"/>
      <c r="FEO20" s="318"/>
      <c r="FEP20" s="318"/>
      <c r="FEQ20" s="318"/>
      <c r="FER20" s="318"/>
      <c r="FES20" s="318"/>
      <c r="FET20" s="318"/>
      <c r="FEU20" s="318"/>
      <c r="FEV20" s="318"/>
      <c r="FEW20" s="318"/>
      <c r="FEX20" s="318"/>
      <c r="FEY20" s="318"/>
      <c r="FEZ20" s="318"/>
      <c r="FFA20" s="318"/>
      <c r="FFB20" s="318"/>
      <c r="FFC20" s="318"/>
      <c r="FFD20" s="318"/>
      <c r="FFE20" s="318"/>
      <c r="FFF20" s="318"/>
      <c r="FFG20" s="318"/>
      <c r="FFH20" s="318"/>
      <c r="FFI20" s="318"/>
      <c r="FFJ20" s="318"/>
      <c r="FFK20" s="318"/>
      <c r="FFL20" s="318"/>
      <c r="FFM20" s="318"/>
      <c r="FFN20" s="318"/>
      <c r="FFO20" s="318"/>
      <c r="FFP20" s="318"/>
      <c r="FFQ20" s="318"/>
      <c r="FFR20" s="318"/>
      <c r="FFS20" s="318"/>
      <c r="FFT20" s="318"/>
      <c r="FFU20" s="318"/>
      <c r="FFV20" s="318"/>
      <c r="FFW20" s="318"/>
      <c r="FFX20" s="318"/>
      <c r="FFY20" s="318"/>
      <c r="FFZ20" s="318"/>
      <c r="FGA20" s="318"/>
      <c r="FGB20" s="318"/>
      <c r="FGC20" s="318"/>
      <c r="FGD20" s="318"/>
      <c r="FGE20" s="318"/>
      <c r="FGF20" s="318"/>
      <c r="FGG20" s="318"/>
      <c r="FGH20" s="318"/>
      <c r="FGI20" s="318"/>
      <c r="FGJ20" s="318"/>
      <c r="FGK20" s="318"/>
      <c r="FGL20" s="318"/>
      <c r="FGM20" s="318"/>
      <c r="FGN20" s="318"/>
      <c r="FGO20" s="318"/>
      <c r="FGP20" s="318"/>
      <c r="FGQ20" s="318"/>
      <c r="FGR20" s="318"/>
      <c r="FGS20" s="318"/>
      <c r="FGT20" s="318"/>
      <c r="FGU20" s="318"/>
      <c r="FGV20" s="318"/>
      <c r="FGW20" s="318"/>
      <c r="FGX20" s="318"/>
      <c r="FGY20" s="318"/>
      <c r="FGZ20" s="318"/>
      <c r="FHA20" s="318"/>
      <c r="FHB20" s="318"/>
      <c r="FHC20" s="318"/>
      <c r="FHD20" s="318"/>
      <c r="FHE20" s="318"/>
      <c r="FHF20" s="318"/>
      <c r="FHG20" s="318"/>
      <c r="FHH20" s="318"/>
      <c r="FHI20" s="318"/>
      <c r="FHJ20" s="318"/>
      <c r="FHK20" s="318"/>
      <c r="FHL20" s="318"/>
      <c r="FHM20" s="318"/>
      <c r="FHN20" s="318"/>
      <c r="FHO20" s="318"/>
      <c r="FHP20" s="318"/>
      <c r="FHQ20" s="318"/>
      <c r="FHR20" s="318"/>
      <c r="FHS20" s="318"/>
      <c r="FHT20" s="318"/>
      <c r="FHU20" s="318"/>
      <c r="FHV20" s="318"/>
      <c r="FHW20" s="318"/>
      <c r="FHX20" s="318"/>
      <c r="FHY20" s="318"/>
      <c r="FHZ20" s="318"/>
      <c r="FIA20" s="318"/>
      <c r="FIB20" s="318"/>
      <c r="FIC20" s="318"/>
      <c r="FID20" s="318"/>
      <c r="FIE20" s="318"/>
      <c r="FIF20" s="318"/>
      <c r="FIG20" s="318"/>
      <c r="FIH20" s="318"/>
      <c r="FII20" s="318"/>
      <c r="FIJ20" s="318"/>
      <c r="FIK20" s="318"/>
      <c r="FIL20" s="318"/>
      <c r="FIM20" s="318"/>
      <c r="FIN20" s="318"/>
      <c r="FIO20" s="318"/>
      <c r="FIP20" s="318"/>
      <c r="FIQ20" s="318"/>
      <c r="FIR20" s="318"/>
      <c r="FIS20" s="318"/>
      <c r="FIT20" s="318"/>
      <c r="FIU20" s="318"/>
      <c r="FIV20" s="318"/>
      <c r="FIW20" s="318"/>
      <c r="FIX20" s="318"/>
      <c r="FIY20" s="318"/>
      <c r="FIZ20" s="318"/>
      <c r="FJA20" s="318"/>
      <c r="FJB20" s="318"/>
      <c r="FJC20" s="318"/>
      <c r="FJD20" s="318"/>
      <c r="FJE20" s="318"/>
      <c r="FJF20" s="318"/>
      <c r="FJG20" s="318"/>
      <c r="FJH20" s="318"/>
      <c r="FJI20" s="318"/>
      <c r="FJJ20" s="318"/>
      <c r="FJK20" s="318"/>
      <c r="FJL20" s="318"/>
      <c r="FJM20" s="318"/>
      <c r="FJN20" s="318"/>
      <c r="FJO20" s="318"/>
      <c r="FJP20" s="318"/>
      <c r="FJQ20" s="318"/>
      <c r="FJR20" s="318"/>
      <c r="FJS20" s="318"/>
      <c r="FJT20" s="318"/>
      <c r="FJU20" s="318"/>
      <c r="FJV20" s="318"/>
      <c r="FJW20" s="318"/>
      <c r="FJX20" s="318"/>
      <c r="FJY20" s="318"/>
      <c r="FJZ20" s="318"/>
      <c r="FKA20" s="318"/>
      <c r="FKB20" s="318"/>
      <c r="FKC20" s="318"/>
      <c r="FKD20" s="318"/>
      <c r="FKE20" s="318"/>
      <c r="FKF20" s="318"/>
      <c r="FKG20" s="318"/>
      <c r="FKH20" s="318"/>
      <c r="FKI20" s="318"/>
      <c r="FKJ20" s="318"/>
      <c r="FKK20" s="318"/>
      <c r="FKL20" s="318"/>
      <c r="FKM20" s="318"/>
      <c r="FKN20" s="318"/>
      <c r="FKO20" s="318"/>
      <c r="FKP20" s="318"/>
      <c r="FKQ20" s="318"/>
      <c r="FKR20" s="318"/>
      <c r="FKS20" s="318"/>
      <c r="FKT20" s="318"/>
      <c r="FKU20" s="318"/>
      <c r="FKV20" s="318"/>
      <c r="FKW20" s="318"/>
      <c r="FKX20" s="318"/>
      <c r="FKY20" s="318"/>
      <c r="FKZ20" s="318"/>
      <c r="FLA20" s="318"/>
      <c r="FLB20" s="318"/>
      <c r="FLC20" s="318"/>
      <c r="FLD20" s="318"/>
      <c r="FLE20" s="318"/>
      <c r="FLF20" s="318"/>
      <c r="FLG20" s="318"/>
      <c r="FLH20" s="318"/>
      <c r="FLI20" s="318"/>
      <c r="FLJ20" s="318"/>
      <c r="FLK20" s="318"/>
      <c r="FLL20" s="318"/>
      <c r="FLM20" s="318"/>
      <c r="FLN20" s="318"/>
      <c r="FLO20" s="318"/>
      <c r="FLP20" s="318"/>
      <c r="FLQ20" s="318"/>
      <c r="FLR20" s="318"/>
      <c r="FLS20" s="318"/>
      <c r="FLT20" s="318"/>
      <c r="FLU20" s="318"/>
      <c r="FLV20" s="318"/>
      <c r="FLW20" s="318"/>
      <c r="FLX20" s="318"/>
      <c r="FLY20" s="318"/>
      <c r="FLZ20" s="318"/>
      <c r="FMA20" s="318"/>
      <c r="FMB20" s="318"/>
      <c r="FMC20" s="318"/>
      <c r="FMD20" s="318"/>
      <c r="FME20" s="318"/>
      <c r="FMF20" s="318"/>
      <c r="FMG20" s="318"/>
      <c r="FMH20" s="318"/>
      <c r="FMI20" s="318"/>
      <c r="FMJ20" s="318"/>
      <c r="FMK20" s="318"/>
      <c r="FML20" s="318"/>
      <c r="FMM20" s="318"/>
      <c r="FMN20" s="318"/>
      <c r="FMO20" s="318"/>
      <c r="FMP20" s="318"/>
      <c r="FMQ20" s="318"/>
      <c r="FMR20" s="318"/>
      <c r="FMS20" s="318"/>
      <c r="FMT20" s="318"/>
      <c r="FMU20" s="318"/>
      <c r="FMV20" s="318"/>
      <c r="FMW20" s="318"/>
      <c r="FMX20" s="318"/>
      <c r="FMY20" s="318"/>
      <c r="FMZ20" s="318"/>
      <c r="FNA20" s="318"/>
      <c r="FNB20" s="318"/>
      <c r="FNC20" s="318"/>
      <c r="FND20" s="318"/>
      <c r="FNE20" s="318"/>
      <c r="FNF20" s="318"/>
      <c r="FNG20" s="318"/>
      <c r="FNH20" s="318"/>
      <c r="FNI20" s="318"/>
      <c r="FNJ20" s="318"/>
      <c r="FNK20" s="318"/>
      <c r="FNL20" s="318"/>
      <c r="FNM20" s="318"/>
      <c r="FNN20" s="318"/>
      <c r="FNO20" s="318"/>
      <c r="FNP20" s="318"/>
      <c r="FNQ20" s="318"/>
      <c r="FNR20" s="318"/>
      <c r="FNS20" s="318"/>
      <c r="FNT20" s="318"/>
      <c r="FNU20" s="318"/>
      <c r="FNV20" s="318"/>
      <c r="FNW20" s="318"/>
      <c r="FNX20" s="318"/>
      <c r="FNY20" s="318"/>
      <c r="FNZ20" s="318"/>
      <c r="FOA20" s="318"/>
      <c r="FOB20" s="318"/>
      <c r="FOC20" s="318"/>
      <c r="FOD20" s="318"/>
      <c r="FOE20" s="318"/>
      <c r="FOF20" s="318"/>
      <c r="FOG20" s="318"/>
      <c r="FOH20" s="318"/>
      <c r="FOI20" s="318"/>
      <c r="FOJ20" s="318"/>
      <c r="FOK20" s="318"/>
      <c r="FOL20" s="318"/>
      <c r="FOM20" s="318"/>
      <c r="FON20" s="318"/>
      <c r="FOO20" s="318"/>
      <c r="FOP20" s="318"/>
      <c r="FOQ20" s="318"/>
      <c r="FOR20" s="318"/>
      <c r="FOS20" s="318"/>
      <c r="FOT20" s="318"/>
      <c r="FOU20" s="318"/>
      <c r="FOV20" s="318"/>
      <c r="FOW20" s="318"/>
      <c r="FOX20" s="318"/>
      <c r="FOY20" s="318"/>
      <c r="FOZ20" s="318"/>
      <c r="FPA20" s="318"/>
      <c r="FPB20" s="318"/>
      <c r="FPC20" s="318"/>
      <c r="FPD20" s="318"/>
      <c r="FPE20" s="318"/>
      <c r="FPF20" s="318"/>
      <c r="FPG20" s="318"/>
      <c r="FPH20" s="318"/>
      <c r="FPI20" s="318"/>
      <c r="FPJ20" s="318"/>
      <c r="FPK20" s="318"/>
      <c r="FPL20" s="318"/>
      <c r="FPM20" s="318"/>
      <c r="FPN20" s="318"/>
      <c r="FPO20" s="318"/>
      <c r="FPP20" s="318"/>
      <c r="FPQ20" s="318"/>
      <c r="FPR20" s="318"/>
      <c r="FPS20" s="318"/>
      <c r="FPT20" s="318"/>
      <c r="FPU20" s="318"/>
      <c r="FPV20" s="318"/>
      <c r="FPW20" s="318"/>
      <c r="FPX20" s="318"/>
      <c r="FPY20" s="318"/>
      <c r="FPZ20" s="318"/>
      <c r="FQA20" s="318"/>
      <c r="FQB20" s="318"/>
      <c r="FQC20" s="318"/>
      <c r="FQD20" s="318"/>
      <c r="FQE20" s="318"/>
      <c r="FQF20" s="318"/>
      <c r="FQG20" s="318"/>
      <c r="FQH20" s="318"/>
      <c r="FQI20" s="318"/>
      <c r="FQJ20" s="318"/>
      <c r="FQK20" s="318"/>
      <c r="FQL20" s="318"/>
      <c r="FQM20" s="318"/>
      <c r="FQN20" s="318"/>
      <c r="FQO20" s="318"/>
      <c r="FQP20" s="318"/>
      <c r="FQQ20" s="318"/>
      <c r="FQR20" s="318"/>
      <c r="FQS20" s="318"/>
      <c r="FQT20" s="318"/>
      <c r="FQU20" s="318"/>
      <c r="FQV20" s="318"/>
      <c r="FQW20" s="318"/>
      <c r="FQX20" s="318"/>
      <c r="FQY20" s="318"/>
      <c r="FQZ20" s="318"/>
      <c r="FRA20" s="318"/>
      <c r="FRB20" s="318"/>
      <c r="FRC20" s="318"/>
      <c r="FRD20" s="318"/>
      <c r="FRE20" s="318"/>
      <c r="FRF20" s="318"/>
      <c r="FRG20" s="318"/>
      <c r="FRH20" s="318"/>
      <c r="FRI20" s="318"/>
      <c r="FRJ20" s="318"/>
      <c r="FRK20" s="318"/>
      <c r="FRL20" s="318"/>
      <c r="FRM20" s="318"/>
      <c r="FRN20" s="318"/>
      <c r="FRO20" s="318"/>
      <c r="FRP20" s="318"/>
      <c r="FRQ20" s="318"/>
      <c r="FRR20" s="318"/>
      <c r="FRS20" s="318"/>
      <c r="FRT20" s="318"/>
      <c r="FRU20" s="318"/>
      <c r="FRV20" s="318"/>
      <c r="FRW20" s="318"/>
      <c r="FRX20" s="318"/>
      <c r="FRY20" s="318"/>
      <c r="FRZ20" s="318"/>
      <c r="FSA20" s="318"/>
      <c r="FSB20" s="318"/>
      <c r="FSC20" s="318"/>
      <c r="FSD20" s="318"/>
      <c r="FSE20" s="318"/>
      <c r="FSF20" s="318"/>
      <c r="FSG20" s="318"/>
      <c r="FSH20" s="318"/>
      <c r="FSI20" s="318"/>
      <c r="FSJ20" s="318"/>
      <c r="FSK20" s="318"/>
      <c r="FSL20" s="318"/>
      <c r="FSM20" s="318"/>
      <c r="FSN20" s="318"/>
      <c r="FSO20" s="318"/>
      <c r="FSP20" s="318"/>
      <c r="FSQ20" s="318"/>
      <c r="FSR20" s="318"/>
      <c r="FSS20" s="318"/>
      <c r="FST20" s="318"/>
      <c r="FSU20" s="318"/>
      <c r="FSV20" s="318"/>
      <c r="FSW20" s="318"/>
      <c r="FSX20" s="318"/>
      <c r="FSY20" s="318"/>
      <c r="FSZ20" s="318"/>
      <c r="FTA20" s="318"/>
      <c r="FTB20" s="318"/>
      <c r="FTC20" s="318"/>
      <c r="FTD20" s="318"/>
      <c r="FTE20" s="318"/>
      <c r="FTF20" s="318"/>
      <c r="FTG20" s="318"/>
      <c r="FTH20" s="318"/>
      <c r="FTI20" s="318"/>
      <c r="FTJ20" s="318"/>
      <c r="FTK20" s="318"/>
      <c r="FTL20" s="318"/>
      <c r="FTM20" s="318"/>
      <c r="FTN20" s="318"/>
      <c r="FTO20" s="318"/>
      <c r="FTP20" s="318"/>
      <c r="FTQ20" s="318"/>
      <c r="FTR20" s="318"/>
      <c r="FTS20" s="318"/>
      <c r="FTT20" s="318"/>
      <c r="FTU20" s="318"/>
      <c r="FTV20" s="318"/>
      <c r="FTW20" s="318"/>
      <c r="FTX20" s="318"/>
      <c r="FTY20" s="318"/>
      <c r="FTZ20" s="318"/>
      <c r="FUA20" s="318"/>
      <c r="FUB20" s="318"/>
      <c r="FUC20" s="318"/>
      <c r="FUD20" s="318"/>
      <c r="FUE20" s="318"/>
      <c r="FUF20" s="318"/>
      <c r="FUG20" s="318"/>
      <c r="FUH20" s="318"/>
      <c r="FUI20" s="318"/>
      <c r="FUJ20" s="318"/>
      <c r="FUK20" s="318"/>
      <c r="FUL20" s="318"/>
      <c r="FUM20" s="318"/>
      <c r="FUN20" s="318"/>
      <c r="FUO20" s="318"/>
      <c r="FUP20" s="318"/>
      <c r="FUQ20" s="318"/>
      <c r="FUR20" s="318"/>
      <c r="FUS20" s="318"/>
      <c r="FUT20" s="318"/>
      <c r="FUU20" s="318"/>
      <c r="FUV20" s="318"/>
      <c r="FUW20" s="318"/>
      <c r="FUX20" s="318"/>
      <c r="FUY20" s="318"/>
      <c r="FUZ20" s="318"/>
      <c r="FVA20" s="318"/>
      <c r="FVB20" s="318"/>
      <c r="FVC20" s="318"/>
      <c r="FVD20" s="318"/>
      <c r="FVE20" s="318"/>
      <c r="FVF20" s="318"/>
      <c r="FVG20" s="318"/>
      <c r="FVH20" s="318"/>
      <c r="FVI20" s="318"/>
      <c r="FVJ20" s="318"/>
      <c r="FVK20" s="318"/>
      <c r="FVL20" s="318"/>
      <c r="FVM20" s="318"/>
      <c r="FVN20" s="318"/>
      <c r="FVO20" s="318"/>
      <c r="FVP20" s="318"/>
      <c r="FVQ20" s="318"/>
      <c r="FVR20" s="318"/>
      <c r="FVS20" s="318"/>
      <c r="FVT20" s="318"/>
      <c r="FVU20" s="318"/>
      <c r="FVV20" s="318"/>
      <c r="FVW20" s="318"/>
      <c r="FVX20" s="318"/>
      <c r="FVY20" s="318"/>
      <c r="FVZ20" s="318"/>
      <c r="FWA20" s="318"/>
      <c r="FWB20" s="318"/>
      <c r="FWC20" s="318"/>
      <c r="FWD20" s="318"/>
      <c r="FWE20" s="318"/>
      <c r="FWF20" s="318"/>
      <c r="FWG20" s="318"/>
      <c r="FWH20" s="318"/>
      <c r="FWI20" s="318"/>
      <c r="FWJ20" s="318"/>
      <c r="FWK20" s="318"/>
      <c r="FWL20" s="318"/>
      <c r="FWM20" s="318"/>
      <c r="FWN20" s="318"/>
      <c r="FWO20" s="318"/>
      <c r="FWP20" s="318"/>
      <c r="FWQ20" s="318"/>
      <c r="FWR20" s="318"/>
      <c r="FWS20" s="318"/>
      <c r="FWT20" s="318"/>
      <c r="FWU20" s="318"/>
      <c r="FWV20" s="318"/>
      <c r="FWW20" s="318"/>
      <c r="FWX20" s="318"/>
      <c r="FWY20" s="318"/>
      <c r="FWZ20" s="318"/>
      <c r="FXA20" s="318"/>
      <c r="FXB20" s="318"/>
      <c r="FXC20" s="318"/>
      <c r="FXD20" s="318"/>
      <c r="FXE20" s="318"/>
      <c r="FXF20" s="318"/>
      <c r="FXG20" s="318"/>
      <c r="FXH20" s="318"/>
      <c r="FXI20" s="318"/>
      <c r="FXJ20" s="318"/>
      <c r="FXK20" s="318"/>
      <c r="FXL20" s="318"/>
      <c r="FXM20" s="318"/>
      <c r="FXN20" s="318"/>
      <c r="FXO20" s="318"/>
      <c r="FXP20" s="318"/>
      <c r="FXQ20" s="318"/>
      <c r="FXR20" s="318"/>
      <c r="FXS20" s="318"/>
      <c r="FXT20" s="318"/>
      <c r="FXU20" s="318"/>
      <c r="FXV20" s="318"/>
      <c r="FXW20" s="318"/>
      <c r="FXX20" s="318"/>
      <c r="FXY20" s="318"/>
      <c r="FXZ20" s="318"/>
      <c r="FYA20" s="318"/>
      <c r="FYB20" s="318"/>
      <c r="FYC20" s="318"/>
      <c r="FYD20" s="318"/>
      <c r="FYE20" s="318"/>
      <c r="FYF20" s="318"/>
      <c r="FYG20" s="318"/>
      <c r="FYH20" s="318"/>
      <c r="FYI20" s="318"/>
      <c r="FYJ20" s="318"/>
      <c r="FYK20" s="318"/>
      <c r="FYL20" s="318"/>
      <c r="FYM20" s="318"/>
      <c r="FYN20" s="318"/>
      <c r="FYO20" s="318"/>
      <c r="FYP20" s="318"/>
      <c r="FYQ20" s="318"/>
      <c r="FYR20" s="318"/>
      <c r="FYS20" s="318"/>
      <c r="FYT20" s="318"/>
      <c r="FYU20" s="318"/>
      <c r="FYV20" s="318"/>
      <c r="FYW20" s="318"/>
      <c r="FYX20" s="318"/>
      <c r="FYY20" s="318"/>
      <c r="FYZ20" s="318"/>
      <c r="FZA20" s="318"/>
      <c r="FZB20" s="318"/>
      <c r="FZC20" s="318"/>
      <c r="FZD20" s="318"/>
      <c r="FZE20" s="318"/>
      <c r="FZF20" s="318"/>
      <c r="FZG20" s="318"/>
      <c r="FZH20" s="318"/>
      <c r="FZI20" s="318"/>
      <c r="FZJ20" s="318"/>
      <c r="FZK20" s="318"/>
      <c r="FZL20" s="318"/>
      <c r="FZM20" s="318"/>
      <c r="FZN20" s="318"/>
      <c r="FZO20" s="318"/>
      <c r="FZP20" s="318"/>
      <c r="FZQ20" s="318"/>
      <c r="FZR20" s="318"/>
      <c r="FZS20" s="318"/>
      <c r="FZT20" s="318"/>
      <c r="FZU20" s="318"/>
      <c r="FZV20" s="318"/>
      <c r="FZW20" s="318"/>
      <c r="FZX20" s="318"/>
      <c r="FZY20" s="318"/>
      <c r="FZZ20" s="318"/>
      <c r="GAA20" s="318"/>
      <c r="GAB20" s="318"/>
      <c r="GAC20" s="318"/>
      <c r="GAD20" s="318"/>
      <c r="GAE20" s="318"/>
      <c r="GAF20" s="318"/>
      <c r="GAG20" s="318"/>
      <c r="GAH20" s="318"/>
      <c r="GAI20" s="318"/>
      <c r="GAJ20" s="318"/>
      <c r="GAK20" s="318"/>
      <c r="GAL20" s="318"/>
      <c r="GAM20" s="318"/>
      <c r="GAN20" s="318"/>
      <c r="GAO20" s="318"/>
      <c r="GAP20" s="318"/>
      <c r="GAQ20" s="318"/>
      <c r="GAR20" s="318"/>
      <c r="GAS20" s="318"/>
      <c r="GAT20" s="318"/>
      <c r="GAU20" s="318"/>
      <c r="GAV20" s="318"/>
      <c r="GAW20" s="318"/>
      <c r="GAX20" s="318"/>
      <c r="GAY20" s="318"/>
      <c r="GAZ20" s="318"/>
      <c r="GBA20" s="318"/>
      <c r="GBB20" s="318"/>
      <c r="GBC20" s="318"/>
      <c r="GBD20" s="318"/>
      <c r="GBE20" s="318"/>
      <c r="GBF20" s="318"/>
      <c r="GBG20" s="318"/>
      <c r="GBH20" s="318"/>
      <c r="GBI20" s="318"/>
      <c r="GBJ20" s="318"/>
      <c r="GBK20" s="318"/>
      <c r="GBL20" s="318"/>
      <c r="GBM20" s="318"/>
      <c r="GBN20" s="318"/>
      <c r="GBO20" s="318"/>
      <c r="GBP20" s="318"/>
      <c r="GBQ20" s="318"/>
      <c r="GBR20" s="318"/>
      <c r="GBS20" s="318"/>
      <c r="GBT20" s="318"/>
      <c r="GBU20" s="318"/>
      <c r="GBV20" s="318"/>
      <c r="GBW20" s="318"/>
      <c r="GBX20" s="318"/>
      <c r="GBY20" s="318"/>
      <c r="GBZ20" s="318"/>
      <c r="GCA20" s="318"/>
      <c r="GCB20" s="318"/>
      <c r="GCC20" s="318"/>
      <c r="GCD20" s="318"/>
      <c r="GCE20" s="318"/>
      <c r="GCF20" s="318"/>
      <c r="GCG20" s="318"/>
      <c r="GCH20" s="318"/>
      <c r="GCI20" s="318"/>
      <c r="GCJ20" s="318"/>
      <c r="GCK20" s="318"/>
      <c r="GCL20" s="318"/>
      <c r="GCM20" s="318"/>
      <c r="GCN20" s="318"/>
      <c r="GCO20" s="318"/>
      <c r="GCP20" s="318"/>
      <c r="GCQ20" s="318"/>
      <c r="GCR20" s="318"/>
      <c r="GCS20" s="318"/>
      <c r="GCT20" s="318"/>
      <c r="GCU20" s="318"/>
      <c r="GCV20" s="318"/>
      <c r="GCW20" s="318"/>
      <c r="GCX20" s="318"/>
      <c r="GCY20" s="318"/>
      <c r="GCZ20" s="318"/>
      <c r="GDA20" s="318"/>
      <c r="GDB20" s="318"/>
      <c r="GDC20" s="318"/>
      <c r="GDD20" s="318"/>
      <c r="GDE20" s="318"/>
      <c r="GDF20" s="318"/>
      <c r="GDG20" s="318"/>
      <c r="GDH20" s="318"/>
      <c r="GDI20" s="318"/>
      <c r="GDJ20" s="318"/>
      <c r="GDK20" s="318"/>
      <c r="GDL20" s="318"/>
      <c r="GDM20" s="318"/>
      <c r="GDN20" s="318"/>
      <c r="GDO20" s="318"/>
      <c r="GDP20" s="318"/>
      <c r="GDQ20" s="318"/>
      <c r="GDR20" s="318"/>
      <c r="GDS20" s="318"/>
      <c r="GDT20" s="318"/>
      <c r="GDU20" s="318"/>
      <c r="GDV20" s="318"/>
      <c r="GDW20" s="318"/>
      <c r="GDX20" s="318"/>
      <c r="GDY20" s="318"/>
      <c r="GDZ20" s="318"/>
      <c r="GEA20" s="318"/>
      <c r="GEB20" s="318"/>
      <c r="GEC20" s="318"/>
      <c r="GED20" s="318"/>
      <c r="GEE20" s="318"/>
      <c r="GEF20" s="318"/>
      <c r="GEG20" s="318"/>
      <c r="GEH20" s="318"/>
      <c r="GEI20" s="318"/>
      <c r="GEJ20" s="318"/>
      <c r="GEK20" s="318"/>
      <c r="GEL20" s="318"/>
      <c r="GEM20" s="318"/>
      <c r="GEN20" s="318"/>
      <c r="GEO20" s="318"/>
      <c r="GEP20" s="318"/>
      <c r="GEQ20" s="318"/>
      <c r="GER20" s="318"/>
      <c r="GES20" s="318"/>
      <c r="GET20" s="318"/>
      <c r="GEU20" s="318"/>
      <c r="GEV20" s="318"/>
      <c r="GEW20" s="318"/>
      <c r="GEX20" s="318"/>
      <c r="GEY20" s="318"/>
      <c r="GEZ20" s="318"/>
      <c r="GFA20" s="318"/>
      <c r="GFB20" s="318"/>
      <c r="GFC20" s="318"/>
      <c r="GFD20" s="318"/>
      <c r="GFE20" s="318"/>
      <c r="GFF20" s="318"/>
      <c r="GFG20" s="318"/>
      <c r="GFH20" s="318"/>
      <c r="GFI20" s="318"/>
      <c r="GFJ20" s="318"/>
      <c r="GFK20" s="318"/>
      <c r="GFL20" s="318"/>
      <c r="GFM20" s="318"/>
      <c r="GFN20" s="318"/>
      <c r="GFO20" s="318"/>
      <c r="GFP20" s="318"/>
      <c r="GFQ20" s="318"/>
      <c r="GFR20" s="318"/>
      <c r="GFS20" s="318"/>
      <c r="GFT20" s="318"/>
      <c r="GFU20" s="318"/>
      <c r="GFV20" s="318"/>
      <c r="GFW20" s="318"/>
      <c r="GFX20" s="318"/>
      <c r="GFY20" s="318"/>
      <c r="GFZ20" s="318"/>
      <c r="GGA20" s="318"/>
      <c r="GGB20" s="318"/>
      <c r="GGC20" s="318"/>
      <c r="GGD20" s="318"/>
      <c r="GGE20" s="318"/>
      <c r="GGF20" s="318"/>
      <c r="GGG20" s="318"/>
      <c r="GGH20" s="318"/>
      <c r="GGI20" s="318"/>
      <c r="GGJ20" s="318"/>
      <c r="GGK20" s="318"/>
      <c r="GGL20" s="318"/>
      <c r="GGM20" s="318"/>
      <c r="GGN20" s="318"/>
      <c r="GGO20" s="318"/>
      <c r="GGP20" s="318"/>
      <c r="GGQ20" s="318"/>
      <c r="GGR20" s="318"/>
      <c r="GGS20" s="318"/>
      <c r="GGT20" s="318"/>
      <c r="GGU20" s="318"/>
      <c r="GGV20" s="318"/>
      <c r="GGW20" s="318"/>
      <c r="GGX20" s="318"/>
      <c r="GGY20" s="318"/>
      <c r="GGZ20" s="318"/>
      <c r="GHA20" s="318"/>
      <c r="GHB20" s="318"/>
      <c r="GHC20" s="318"/>
      <c r="GHD20" s="318"/>
      <c r="GHE20" s="318"/>
      <c r="GHF20" s="318"/>
      <c r="GHG20" s="318"/>
      <c r="GHH20" s="318"/>
      <c r="GHI20" s="318"/>
      <c r="GHJ20" s="318"/>
      <c r="GHK20" s="318"/>
      <c r="GHL20" s="318"/>
      <c r="GHM20" s="318"/>
      <c r="GHN20" s="318"/>
      <c r="GHO20" s="318"/>
      <c r="GHP20" s="318"/>
      <c r="GHQ20" s="318"/>
      <c r="GHR20" s="318"/>
      <c r="GHS20" s="318"/>
      <c r="GHT20" s="318"/>
      <c r="GHU20" s="318"/>
      <c r="GHV20" s="318"/>
      <c r="GHW20" s="318"/>
      <c r="GHX20" s="318"/>
      <c r="GHY20" s="318"/>
      <c r="GHZ20" s="318"/>
      <c r="GIA20" s="318"/>
      <c r="GIB20" s="318"/>
      <c r="GIC20" s="318"/>
      <c r="GID20" s="318"/>
      <c r="GIE20" s="318"/>
      <c r="GIF20" s="318"/>
      <c r="GIG20" s="318"/>
      <c r="GIH20" s="318"/>
      <c r="GII20" s="318"/>
      <c r="GIJ20" s="318"/>
      <c r="GIK20" s="318"/>
      <c r="GIL20" s="318"/>
      <c r="GIM20" s="318"/>
      <c r="GIN20" s="318"/>
      <c r="GIO20" s="318"/>
      <c r="GIP20" s="318"/>
      <c r="GIQ20" s="318"/>
      <c r="GIR20" s="318"/>
      <c r="GIS20" s="318"/>
      <c r="GIT20" s="318"/>
      <c r="GIU20" s="318"/>
      <c r="GIV20" s="318"/>
      <c r="GIW20" s="318"/>
      <c r="GIX20" s="318"/>
      <c r="GIY20" s="318"/>
      <c r="GIZ20" s="318"/>
      <c r="GJA20" s="318"/>
      <c r="GJB20" s="318"/>
      <c r="GJC20" s="318"/>
      <c r="GJD20" s="318"/>
      <c r="GJE20" s="318"/>
      <c r="GJF20" s="318"/>
      <c r="GJG20" s="318"/>
      <c r="GJH20" s="318"/>
      <c r="GJI20" s="318"/>
      <c r="GJJ20" s="318"/>
      <c r="GJK20" s="318"/>
      <c r="GJL20" s="318"/>
      <c r="GJM20" s="318"/>
      <c r="GJN20" s="318"/>
      <c r="GJO20" s="318"/>
      <c r="GJP20" s="318"/>
      <c r="GJQ20" s="318"/>
      <c r="GJR20" s="318"/>
      <c r="GJS20" s="318"/>
      <c r="GJT20" s="318"/>
      <c r="GJU20" s="318"/>
      <c r="GJV20" s="318"/>
      <c r="GJW20" s="318"/>
      <c r="GJX20" s="318"/>
      <c r="GJY20" s="318"/>
      <c r="GJZ20" s="318"/>
      <c r="GKA20" s="318"/>
      <c r="GKB20" s="318"/>
      <c r="GKC20" s="318"/>
      <c r="GKD20" s="318"/>
      <c r="GKE20" s="318"/>
      <c r="GKF20" s="318"/>
      <c r="GKG20" s="318"/>
      <c r="GKH20" s="318"/>
      <c r="GKI20" s="318"/>
      <c r="GKJ20" s="318"/>
      <c r="GKK20" s="318"/>
      <c r="GKL20" s="318"/>
      <c r="GKM20" s="318"/>
      <c r="GKN20" s="318"/>
      <c r="GKO20" s="318"/>
      <c r="GKP20" s="318"/>
      <c r="GKQ20" s="318"/>
      <c r="GKR20" s="318"/>
      <c r="GKS20" s="318"/>
      <c r="GKT20" s="318"/>
      <c r="GKU20" s="318"/>
      <c r="GKV20" s="318"/>
      <c r="GKW20" s="318"/>
      <c r="GKX20" s="318"/>
      <c r="GKY20" s="318"/>
      <c r="GKZ20" s="318"/>
      <c r="GLA20" s="318"/>
      <c r="GLB20" s="318"/>
      <c r="GLC20" s="318"/>
      <c r="GLD20" s="318"/>
      <c r="GLE20" s="318"/>
      <c r="GLF20" s="318"/>
      <c r="GLG20" s="318"/>
      <c r="GLH20" s="318"/>
      <c r="GLI20" s="318"/>
      <c r="GLJ20" s="318"/>
      <c r="GLK20" s="318"/>
      <c r="GLL20" s="318"/>
      <c r="GLM20" s="318"/>
      <c r="GLN20" s="318"/>
      <c r="GLO20" s="318"/>
      <c r="GLP20" s="318"/>
      <c r="GLQ20" s="318"/>
      <c r="GLR20" s="318"/>
      <c r="GLS20" s="318"/>
      <c r="GLT20" s="318"/>
      <c r="GLU20" s="318"/>
      <c r="GLV20" s="318"/>
      <c r="GLW20" s="318"/>
      <c r="GLX20" s="318"/>
      <c r="GLY20" s="318"/>
      <c r="GLZ20" s="318"/>
      <c r="GMA20" s="318"/>
      <c r="GMB20" s="318"/>
      <c r="GMC20" s="318"/>
      <c r="GMD20" s="318"/>
      <c r="GME20" s="318"/>
      <c r="GMF20" s="318"/>
      <c r="GMG20" s="318"/>
      <c r="GMH20" s="318"/>
      <c r="GMI20" s="318"/>
      <c r="GMJ20" s="318"/>
      <c r="GMK20" s="318"/>
      <c r="GML20" s="318"/>
      <c r="GMM20" s="318"/>
      <c r="GMN20" s="318"/>
      <c r="GMO20" s="318"/>
      <c r="GMP20" s="318"/>
      <c r="GMQ20" s="318"/>
      <c r="GMR20" s="318"/>
      <c r="GMS20" s="318"/>
      <c r="GMT20" s="318"/>
      <c r="GMU20" s="318"/>
      <c r="GMV20" s="318"/>
      <c r="GMW20" s="318"/>
      <c r="GMX20" s="318"/>
      <c r="GMY20" s="318"/>
      <c r="GMZ20" s="318"/>
      <c r="GNA20" s="318"/>
      <c r="GNB20" s="318"/>
      <c r="GNC20" s="318"/>
      <c r="GND20" s="318"/>
      <c r="GNE20" s="318"/>
      <c r="GNF20" s="318"/>
      <c r="GNG20" s="318"/>
      <c r="GNH20" s="318"/>
      <c r="GNI20" s="318"/>
      <c r="GNJ20" s="318"/>
      <c r="GNK20" s="318"/>
      <c r="GNL20" s="318"/>
      <c r="GNM20" s="318"/>
      <c r="GNN20" s="318"/>
      <c r="GNO20" s="318"/>
      <c r="GNP20" s="318"/>
      <c r="GNQ20" s="318"/>
      <c r="GNR20" s="318"/>
      <c r="GNS20" s="318"/>
      <c r="GNT20" s="318"/>
      <c r="GNU20" s="318"/>
      <c r="GNV20" s="318"/>
      <c r="GNW20" s="318"/>
      <c r="GNX20" s="318"/>
      <c r="GNY20" s="318"/>
      <c r="GNZ20" s="318"/>
      <c r="GOA20" s="318"/>
      <c r="GOB20" s="318"/>
      <c r="GOC20" s="318"/>
      <c r="GOD20" s="318"/>
      <c r="GOE20" s="318"/>
      <c r="GOF20" s="318"/>
      <c r="GOG20" s="318"/>
      <c r="GOH20" s="318"/>
      <c r="GOI20" s="318"/>
      <c r="GOJ20" s="318"/>
      <c r="GOK20" s="318"/>
      <c r="GOL20" s="318"/>
      <c r="GOM20" s="318"/>
      <c r="GON20" s="318"/>
      <c r="GOO20" s="318"/>
      <c r="GOP20" s="318"/>
      <c r="GOQ20" s="318"/>
      <c r="GOR20" s="318"/>
      <c r="GOS20" s="318"/>
      <c r="GOT20" s="318"/>
      <c r="GOU20" s="318"/>
      <c r="GOV20" s="318"/>
      <c r="GOW20" s="318"/>
      <c r="GOX20" s="318"/>
      <c r="GOY20" s="318"/>
      <c r="GOZ20" s="318"/>
      <c r="GPA20" s="318"/>
      <c r="GPB20" s="318"/>
      <c r="GPC20" s="318"/>
      <c r="GPD20" s="318"/>
      <c r="GPE20" s="318"/>
      <c r="GPF20" s="318"/>
      <c r="GPG20" s="318"/>
      <c r="GPH20" s="318"/>
      <c r="GPI20" s="318"/>
      <c r="GPJ20" s="318"/>
      <c r="GPK20" s="318"/>
      <c r="GPL20" s="318"/>
      <c r="GPM20" s="318"/>
      <c r="GPN20" s="318"/>
      <c r="GPO20" s="318"/>
      <c r="GPP20" s="318"/>
      <c r="GPQ20" s="318"/>
      <c r="GPR20" s="318"/>
      <c r="GPS20" s="318"/>
      <c r="GPT20" s="318"/>
      <c r="GPU20" s="318"/>
      <c r="GPV20" s="318"/>
      <c r="GPW20" s="318"/>
      <c r="GPX20" s="318"/>
      <c r="GPY20" s="318"/>
      <c r="GPZ20" s="318"/>
      <c r="GQA20" s="318"/>
      <c r="GQB20" s="318"/>
      <c r="GQC20" s="318"/>
      <c r="GQD20" s="318"/>
      <c r="GQE20" s="318"/>
      <c r="GQF20" s="318"/>
      <c r="GQG20" s="318"/>
      <c r="GQH20" s="318"/>
      <c r="GQI20" s="318"/>
      <c r="GQJ20" s="318"/>
      <c r="GQK20" s="318"/>
      <c r="GQL20" s="318"/>
      <c r="GQM20" s="318"/>
      <c r="GQN20" s="318"/>
      <c r="GQO20" s="318"/>
      <c r="GQP20" s="318"/>
      <c r="GQQ20" s="318"/>
      <c r="GQR20" s="318"/>
      <c r="GQS20" s="318"/>
      <c r="GQT20" s="318"/>
      <c r="GQU20" s="318"/>
      <c r="GQV20" s="318"/>
      <c r="GQW20" s="318"/>
      <c r="GQX20" s="318"/>
      <c r="GQY20" s="318"/>
      <c r="GQZ20" s="318"/>
      <c r="GRA20" s="318"/>
      <c r="GRB20" s="318"/>
      <c r="GRC20" s="318"/>
      <c r="GRD20" s="318"/>
      <c r="GRE20" s="318"/>
      <c r="GRF20" s="318"/>
      <c r="GRG20" s="318"/>
      <c r="GRH20" s="318"/>
      <c r="GRI20" s="318"/>
      <c r="GRJ20" s="318"/>
      <c r="GRK20" s="318"/>
      <c r="GRL20" s="318"/>
      <c r="GRM20" s="318"/>
      <c r="GRN20" s="318"/>
      <c r="GRO20" s="318"/>
      <c r="GRP20" s="318"/>
      <c r="GRQ20" s="318"/>
      <c r="GRR20" s="318"/>
      <c r="GRS20" s="318"/>
      <c r="GRT20" s="318"/>
      <c r="GRU20" s="318"/>
      <c r="GRV20" s="318"/>
      <c r="GRW20" s="318"/>
      <c r="GRX20" s="318"/>
      <c r="GRY20" s="318"/>
      <c r="GRZ20" s="318"/>
      <c r="GSA20" s="318"/>
      <c r="GSB20" s="318"/>
      <c r="GSC20" s="318"/>
      <c r="GSD20" s="318"/>
      <c r="GSE20" s="318"/>
      <c r="GSF20" s="318"/>
      <c r="GSG20" s="318"/>
      <c r="GSH20" s="318"/>
      <c r="GSI20" s="318"/>
      <c r="GSJ20" s="318"/>
      <c r="GSK20" s="318"/>
      <c r="GSL20" s="318"/>
      <c r="GSM20" s="318"/>
      <c r="GSN20" s="318"/>
      <c r="GSO20" s="318"/>
      <c r="GSP20" s="318"/>
      <c r="GSQ20" s="318"/>
      <c r="GSR20" s="318"/>
      <c r="GSS20" s="318"/>
      <c r="GST20" s="318"/>
      <c r="GSU20" s="318"/>
      <c r="GSV20" s="318"/>
      <c r="GSW20" s="318"/>
      <c r="GSX20" s="318"/>
      <c r="GSY20" s="318"/>
      <c r="GSZ20" s="318"/>
      <c r="GTA20" s="318"/>
      <c r="GTB20" s="318"/>
      <c r="GTC20" s="318"/>
      <c r="GTD20" s="318"/>
      <c r="GTE20" s="318"/>
      <c r="GTF20" s="318"/>
      <c r="GTG20" s="318"/>
      <c r="GTH20" s="318"/>
      <c r="GTI20" s="318"/>
      <c r="GTJ20" s="318"/>
      <c r="GTK20" s="318"/>
      <c r="GTL20" s="318"/>
      <c r="GTM20" s="318"/>
      <c r="GTN20" s="318"/>
      <c r="GTO20" s="318"/>
      <c r="GTP20" s="318"/>
      <c r="GTQ20" s="318"/>
      <c r="GTR20" s="318"/>
      <c r="GTS20" s="318"/>
      <c r="GTT20" s="318"/>
      <c r="GTU20" s="318"/>
      <c r="GTV20" s="318"/>
      <c r="GTW20" s="318"/>
      <c r="GTX20" s="318"/>
      <c r="GTY20" s="318"/>
      <c r="GTZ20" s="318"/>
      <c r="GUA20" s="318"/>
      <c r="GUB20" s="318"/>
      <c r="GUC20" s="318"/>
      <c r="GUD20" s="318"/>
      <c r="GUE20" s="318"/>
      <c r="GUF20" s="318"/>
      <c r="GUG20" s="318"/>
      <c r="GUH20" s="318"/>
      <c r="GUI20" s="318"/>
      <c r="GUJ20" s="318"/>
      <c r="GUK20" s="318"/>
      <c r="GUL20" s="318"/>
      <c r="GUM20" s="318"/>
      <c r="GUN20" s="318"/>
      <c r="GUO20" s="318"/>
      <c r="GUP20" s="318"/>
      <c r="GUQ20" s="318"/>
      <c r="GUR20" s="318"/>
      <c r="GUS20" s="318"/>
      <c r="GUT20" s="318"/>
      <c r="GUU20" s="318"/>
      <c r="GUV20" s="318"/>
      <c r="GUW20" s="318"/>
      <c r="GUX20" s="318"/>
      <c r="GUY20" s="318"/>
      <c r="GUZ20" s="318"/>
      <c r="GVA20" s="318"/>
      <c r="GVB20" s="318"/>
      <c r="GVC20" s="318"/>
      <c r="GVD20" s="318"/>
      <c r="GVE20" s="318"/>
      <c r="GVF20" s="318"/>
      <c r="GVG20" s="318"/>
      <c r="GVH20" s="318"/>
      <c r="GVI20" s="318"/>
      <c r="GVJ20" s="318"/>
      <c r="GVK20" s="318"/>
      <c r="GVL20" s="318"/>
      <c r="GVM20" s="318"/>
      <c r="GVN20" s="318"/>
      <c r="GVO20" s="318"/>
      <c r="GVP20" s="318"/>
      <c r="GVQ20" s="318"/>
      <c r="GVR20" s="318"/>
      <c r="GVS20" s="318"/>
      <c r="GVT20" s="318"/>
      <c r="GVU20" s="318"/>
      <c r="GVV20" s="318"/>
      <c r="GVW20" s="318"/>
      <c r="GVX20" s="318"/>
      <c r="GVY20" s="318"/>
      <c r="GVZ20" s="318"/>
      <c r="GWA20" s="318"/>
      <c r="GWB20" s="318"/>
      <c r="GWC20" s="318"/>
      <c r="GWD20" s="318"/>
      <c r="GWE20" s="318"/>
      <c r="GWF20" s="318"/>
      <c r="GWG20" s="318"/>
      <c r="GWH20" s="318"/>
      <c r="GWI20" s="318"/>
      <c r="GWJ20" s="318"/>
      <c r="GWK20" s="318"/>
      <c r="GWL20" s="318"/>
      <c r="GWM20" s="318"/>
      <c r="GWN20" s="318"/>
      <c r="GWO20" s="318"/>
      <c r="GWP20" s="318"/>
      <c r="GWQ20" s="318"/>
      <c r="GWR20" s="318"/>
      <c r="GWS20" s="318"/>
      <c r="GWT20" s="318"/>
      <c r="GWU20" s="318"/>
      <c r="GWV20" s="318"/>
      <c r="GWW20" s="318"/>
      <c r="GWX20" s="318"/>
      <c r="GWY20" s="318"/>
      <c r="GWZ20" s="318"/>
      <c r="GXA20" s="318"/>
      <c r="GXB20" s="318"/>
      <c r="GXC20" s="318"/>
      <c r="GXD20" s="318"/>
      <c r="GXE20" s="318"/>
      <c r="GXF20" s="318"/>
      <c r="GXG20" s="318"/>
      <c r="GXH20" s="318"/>
      <c r="GXI20" s="318"/>
      <c r="GXJ20" s="318"/>
      <c r="GXK20" s="318"/>
      <c r="GXL20" s="318"/>
      <c r="GXM20" s="318"/>
      <c r="GXN20" s="318"/>
      <c r="GXO20" s="318"/>
      <c r="GXP20" s="318"/>
      <c r="GXQ20" s="318"/>
      <c r="GXR20" s="318"/>
      <c r="GXS20" s="318"/>
      <c r="GXT20" s="318"/>
      <c r="GXU20" s="318"/>
      <c r="GXV20" s="318"/>
      <c r="GXW20" s="318"/>
      <c r="GXX20" s="318"/>
      <c r="GXY20" s="318"/>
      <c r="GXZ20" s="318"/>
      <c r="GYA20" s="318"/>
      <c r="GYB20" s="318"/>
      <c r="GYC20" s="318"/>
      <c r="GYD20" s="318"/>
      <c r="GYE20" s="318"/>
      <c r="GYF20" s="318"/>
      <c r="GYG20" s="318"/>
      <c r="GYH20" s="318"/>
      <c r="GYI20" s="318"/>
      <c r="GYJ20" s="318"/>
      <c r="GYK20" s="318"/>
      <c r="GYL20" s="318"/>
      <c r="GYM20" s="318"/>
      <c r="GYN20" s="318"/>
      <c r="GYO20" s="318"/>
      <c r="GYP20" s="318"/>
      <c r="GYQ20" s="318"/>
      <c r="GYR20" s="318"/>
      <c r="GYS20" s="318"/>
      <c r="GYT20" s="318"/>
      <c r="GYU20" s="318"/>
      <c r="GYV20" s="318"/>
      <c r="GYW20" s="318"/>
      <c r="GYX20" s="318"/>
      <c r="GYY20" s="318"/>
      <c r="GYZ20" s="318"/>
      <c r="GZA20" s="318"/>
      <c r="GZB20" s="318"/>
      <c r="GZC20" s="318"/>
      <c r="GZD20" s="318"/>
      <c r="GZE20" s="318"/>
      <c r="GZF20" s="318"/>
      <c r="GZG20" s="318"/>
      <c r="GZH20" s="318"/>
      <c r="GZI20" s="318"/>
      <c r="GZJ20" s="318"/>
      <c r="GZK20" s="318"/>
      <c r="GZL20" s="318"/>
      <c r="GZM20" s="318"/>
      <c r="GZN20" s="318"/>
      <c r="GZO20" s="318"/>
      <c r="GZP20" s="318"/>
      <c r="GZQ20" s="318"/>
      <c r="GZR20" s="318"/>
      <c r="GZS20" s="318"/>
      <c r="GZT20" s="318"/>
      <c r="GZU20" s="318"/>
      <c r="GZV20" s="318"/>
      <c r="GZW20" s="318"/>
      <c r="GZX20" s="318"/>
      <c r="GZY20" s="318"/>
      <c r="GZZ20" s="318"/>
      <c r="HAA20" s="318"/>
      <c r="HAB20" s="318"/>
      <c r="HAC20" s="318"/>
      <c r="HAD20" s="318"/>
      <c r="HAE20" s="318"/>
      <c r="HAF20" s="318"/>
      <c r="HAG20" s="318"/>
      <c r="HAH20" s="318"/>
      <c r="HAI20" s="318"/>
      <c r="HAJ20" s="318"/>
      <c r="HAK20" s="318"/>
      <c r="HAL20" s="318"/>
      <c r="HAM20" s="318"/>
      <c r="HAN20" s="318"/>
      <c r="HAO20" s="318"/>
      <c r="HAP20" s="318"/>
      <c r="HAQ20" s="318"/>
      <c r="HAR20" s="318"/>
      <c r="HAS20" s="318"/>
      <c r="HAT20" s="318"/>
      <c r="HAU20" s="318"/>
      <c r="HAV20" s="318"/>
      <c r="HAW20" s="318"/>
      <c r="HAX20" s="318"/>
      <c r="HAY20" s="318"/>
      <c r="HAZ20" s="318"/>
      <c r="HBA20" s="318"/>
      <c r="HBB20" s="318"/>
      <c r="HBC20" s="318"/>
      <c r="HBD20" s="318"/>
      <c r="HBE20" s="318"/>
      <c r="HBF20" s="318"/>
      <c r="HBG20" s="318"/>
      <c r="HBH20" s="318"/>
      <c r="HBI20" s="318"/>
      <c r="HBJ20" s="318"/>
      <c r="HBK20" s="318"/>
      <c r="HBL20" s="318"/>
      <c r="HBM20" s="318"/>
      <c r="HBN20" s="318"/>
      <c r="HBO20" s="318"/>
      <c r="HBP20" s="318"/>
      <c r="HBQ20" s="318"/>
      <c r="HBR20" s="318"/>
      <c r="HBS20" s="318"/>
      <c r="HBT20" s="318"/>
      <c r="HBU20" s="318"/>
      <c r="HBV20" s="318"/>
      <c r="HBW20" s="318"/>
      <c r="HBX20" s="318"/>
      <c r="HBY20" s="318"/>
      <c r="HBZ20" s="318"/>
      <c r="HCA20" s="318"/>
      <c r="HCB20" s="318"/>
      <c r="HCC20" s="318"/>
      <c r="HCD20" s="318"/>
      <c r="HCE20" s="318"/>
      <c r="HCF20" s="318"/>
      <c r="HCG20" s="318"/>
      <c r="HCH20" s="318"/>
      <c r="HCI20" s="318"/>
      <c r="HCJ20" s="318"/>
      <c r="HCK20" s="318"/>
      <c r="HCL20" s="318"/>
      <c r="HCM20" s="318"/>
      <c r="HCN20" s="318"/>
      <c r="HCO20" s="318"/>
      <c r="HCP20" s="318"/>
      <c r="HCQ20" s="318"/>
      <c r="HCR20" s="318"/>
      <c r="HCS20" s="318"/>
      <c r="HCT20" s="318"/>
      <c r="HCU20" s="318"/>
      <c r="HCV20" s="318"/>
      <c r="HCW20" s="318"/>
      <c r="HCX20" s="318"/>
      <c r="HCY20" s="318"/>
      <c r="HCZ20" s="318"/>
      <c r="HDA20" s="318"/>
      <c r="HDB20" s="318"/>
      <c r="HDC20" s="318"/>
      <c r="HDD20" s="318"/>
      <c r="HDE20" s="318"/>
      <c r="HDF20" s="318"/>
      <c r="HDG20" s="318"/>
      <c r="HDH20" s="318"/>
      <c r="HDI20" s="318"/>
      <c r="HDJ20" s="318"/>
      <c r="HDK20" s="318"/>
      <c r="HDL20" s="318"/>
      <c r="HDM20" s="318"/>
      <c r="HDN20" s="318"/>
      <c r="HDO20" s="318"/>
      <c r="HDP20" s="318"/>
      <c r="HDQ20" s="318"/>
      <c r="HDR20" s="318"/>
      <c r="HDS20" s="318"/>
      <c r="HDT20" s="318"/>
      <c r="HDU20" s="318"/>
      <c r="HDV20" s="318"/>
      <c r="HDW20" s="318"/>
      <c r="HDX20" s="318"/>
      <c r="HDY20" s="318"/>
      <c r="HDZ20" s="318"/>
      <c r="HEA20" s="318"/>
      <c r="HEB20" s="318"/>
      <c r="HEC20" s="318"/>
      <c r="HED20" s="318"/>
      <c r="HEE20" s="318"/>
      <c r="HEF20" s="318"/>
      <c r="HEG20" s="318"/>
      <c r="HEH20" s="318"/>
      <c r="HEI20" s="318"/>
      <c r="HEJ20" s="318"/>
      <c r="HEK20" s="318"/>
      <c r="HEL20" s="318"/>
      <c r="HEM20" s="318"/>
      <c r="HEN20" s="318"/>
      <c r="HEO20" s="318"/>
      <c r="HEP20" s="318"/>
      <c r="HEQ20" s="318"/>
      <c r="HER20" s="318"/>
      <c r="HES20" s="318"/>
      <c r="HET20" s="318"/>
      <c r="HEU20" s="318"/>
      <c r="HEV20" s="318"/>
      <c r="HEW20" s="318"/>
      <c r="HEX20" s="318"/>
      <c r="HEY20" s="318"/>
      <c r="HEZ20" s="318"/>
      <c r="HFA20" s="318"/>
      <c r="HFB20" s="318"/>
      <c r="HFC20" s="318"/>
      <c r="HFD20" s="318"/>
      <c r="HFE20" s="318"/>
      <c r="HFF20" s="318"/>
      <c r="HFG20" s="318"/>
      <c r="HFH20" s="318"/>
      <c r="HFI20" s="318"/>
      <c r="HFJ20" s="318"/>
      <c r="HFK20" s="318"/>
      <c r="HFL20" s="318"/>
      <c r="HFM20" s="318"/>
      <c r="HFN20" s="318"/>
      <c r="HFO20" s="318"/>
      <c r="HFP20" s="318"/>
      <c r="HFQ20" s="318"/>
      <c r="HFR20" s="318"/>
      <c r="HFS20" s="318"/>
      <c r="HFT20" s="318"/>
      <c r="HFU20" s="318"/>
      <c r="HFV20" s="318"/>
      <c r="HFW20" s="318"/>
      <c r="HFX20" s="318"/>
      <c r="HFY20" s="318"/>
      <c r="HFZ20" s="318"/>
      <c r="HGA20" s="318"/>
      <c r="HGB20" s="318"/>
      <c r="HGC20" s="318"/>
      <c r="HGD20" s="318"/>
      <c r="HGE20" s="318"/>
      <c r="HGF20" s="318"/>
      <c r="HGG20" s="318"/>
      <c r="HGH20" s="318"/>
      <c r="HGI20" s="318"/>
      <c r="HGJ20" s="318"/>
      <c r="HGK20" s="318"/>
      <c r="HGL20" s="318"/>
      <c r="HGM20" s="318"/>
      <c r="HGN20" s="318"/>
      <c r="HGO20" s="318"/>
      <c r="HGP20" s="318"/>
      <c r="HGQ20" s="318"/>
      <c r="HGR20" s="318"/>
      <c r="HGS20" s="318"/>
      <c r="HGT20" s="318"/>
      <c r="HGU20" s="318"/>
      <c r="HGV20" s="318"/>
      <c r="HGW20" s="318"/>
      <c r="HGX20" s="318"/>
      <c r="HGY20" s="318"/>
      <c r="HGZ20" s="318"/>
      <c r="HHA20" s="318"/>
      <c r="HHB20" s="318"/>
      <c r="HHC20" s="318"/>
      <c r="HHD20" s="318"/>
      <c r="HHE20" s="318"/>
      <c r="HHF20" s="318"/>
      <c r="HHG20" s="318"/>
      <c r="HHH20" s="318"/>
      <c r="HHI20" s="318"/>
      <c r="HHJ20" s="318"/>
      <c r="HHK20" s="318"/>
      <c r="HHL20" s="318"/>
      <c r="HHM20" s="318"/>
      <c r="HHN20" s="318"/>
      <c r="HHO20" s="318"/>
      <c r="HHP20" s="318"/>
      <c r="HHQ20" s="318"/>
      <c r="HHR20" s="318"/>
      <c r="HHS20" s="318"/>
      <c r="HHT20" s="318"/>
      <c r="HHU20" s="318"/>
      <c r="HHV20" s="318"/>
      <c r="HHW20" s="318"/>
      <c r="HHX20" s="318"/>
      <c r="HHY20" s="318"/>
      <c r="HHZ20" s="318"/>
      <c r="HIA20" s="318"/>
      <c r="HIB20" s="318"/>
      <c r="HIC20" s="318"/>
      <c r="HID20" s="318"/>
      <c r="HIE20" s="318"/>
      <c r="HIF20" s="318"/>
      <c r="HIG20" s="318"/>
      <c r="HIH20" s="318"/>
      <c r="HII20" s="318"/>
      <c r="HIJ20" s="318"/>
      <c r="HIK20" s="318"/>
      <c r="HIL20" s="318"/>
      <c r="HIM20" s="318"/>
      <c r="HIN20" s="318"/>
      <c r="HIO20" s="318"/>
      <c r="HIP20" s="318"/>
      <c r="HIQ20" s="318"/>
      <c r="HIR20" s="318"/>
      <c r="HIS20" s="318"/>
      <c r="HIT20" s="318"/>
      <c r="HIU20" s="318"/>
      <c r="HIV20" s="318"/>
      <c r="HIW20" s="318"/>
      <c r="HIX20" s="318"/>
      <c r="HIY20" s="318"/>
      <c r="HIZ20" s="318"/>
      <c r="HJA20" s="318"/>
      <c r="HJB20" s="318"/>
      <c r="HJC20" s="318"/>
      <c r="HJD20" s="318"/>
      <c r="HJE20" s="318"/>
      <c r="HJF20" s="318"/>
      <c r="HJG20" s="318"/>
      <c r="HJH20" s="318"/>
      <c r="HJI20" s="318"/>
      <c r="HJJ20" s="318"/>
      <c r="HJK20" s="318"/>
      <c r="HJL20" s="318"/>
      <c r="HJM20" s="318"/>
      <c r="HJN20" s="318"/>
      <c r="HJO20" s="318"/>
      <c r="HJP20" s="318"/>
      <c r="HJQ20" s="318"/>
      <c r="HJR20" s="318"/>
      <c r="HJS20" s="318"/>
      <c r="HJT20" s="318"/>
      <c r="HJU20" s="318"/>
      <c r="HJV20" s="318"/>
      <c r="HJW20" s="318"/>
      <c r="HJX20" s="318"/>
      <c r="HJY20" s="318"/>
      <c r="HJZ20" s="318"/>
      <c r="HKA20" s="318"/>
      <c r="HKB20" s="318"/>
      <c r="HKC20" s="318"/>
      <c r="HKD20" s="318"/>
      <c r="HKE20" s="318"/>
      <c r="HKF20" s="318"/>
      <c r="HKG20" s="318"/>
      <c r="HKH20" s="318"/>
      <c r="HKI20" s="318"/>
      <c r="HKJ20" s="318"/>
      <c r="HKK20" s="318"/>
      <c r="HKL20" s="318"/>
      <c r="HKM20" s="318"/>
      <c r="HKN20" s="318"/>
      <c r="HKO20" s="318"/>
      <c r="HKP20" s="318"/>
      <c r="HKQ20" s="318"/>
      <c r="HKR20" s="318"/>
      <c r="HKS20" s="318"/>
      <c r="HKT20" s="318"/>
      <c r="HKU20" s="318"/>
      <c r="HKV20" s="318"/>
      <c r="HKW20" s="318"/>
      <c r="HKX20" s="318"/>
      <c r="HKY20" s="318"/>
      <c r="HKZ20" s="318"/>
      <c r="HLA20" s="318"/>
      <c r="HLB20" s="318"/>
      <c r="HLC20" s="318"/>
      <c r="HLD20" s="318"/>
      <c r="HLE20" s="318"/>
      <c r="HLF20" s="318"/>
      <c r="HLG20" s="318"/>
      <c r="HLH20" s="318"/>
      <c r="HLI20" s="318"/>
      <c r="HLJ20" s="318"/>
      <c r="HLK20" s="318"/>
      <c r="HLL20" s="318"/>
      <c r="HLM20" s="318"/>
      <c r="HLN20" s="318"/>
      <c r="HLO20" s="318"/>
      <c r="HLP20" s="318"/>
      <c r="HLQ20" s="318"/>
      <c r="HLR20" s="318"/>
      <c r="HLS20" s="318"/>
      <c r="HLT20" s="318"/>
      <c r="HLU20" s="318"/>
      <c r="HLV20" s="318"/>
      <c r="HLW20" s="318"/>
      <c r="HLX20" s="318"/>
      <c r="HLY20" s="318"/>
      <c r="HLZ20" s="318"/>
      <c r="HMA20" s="318"/>
      <c r="HMB20" s="318"/>
      <c r="HMC20" s="318"/>
      <c r="HMD20" s="318"/>
      <c r="HME20" s="318"/>
      <c r="HMF20" s="318"/>
      <c r="HMG20" s="318"/>
      <c r="HMH20" s="318"/>
      <c r="HMI20" s="318"/>
      <c r="HMJ20" s="318"/>
      <c r="HMK20" s="318"/>
      <c r="HML20" s="318"/>
      <c r="HMM20" s="318"/>
      <c r="HMN20" s="318"/>
      <c r="HMO20" s="318"/>
      <c r="HMP20" s="318"/>
      <c r="HMQ20" s="318"/>
      <c r="HMR20" s="318"/>
      <c r="HMS20" s="318"/>
      <c r="HMT20" s="318"/>
      <c r="HMU20" s="318"/>
      <c r="HMV20" s="318"/>
      <c r="HMW20" s="318"/>
      <c r="HMX20" s="318"/>
      <c r="HMY20" s="318"/>
      <c r="HMZ20" s="318"/>
      <c r="HNA20" s="318"/>
      <c r="HNB20" s="318"/>
      <c r="HNC20" s="318"/>
      <c r="HND20" s="318"/>
      <c r="HNE20" s="318"/>
      <c r="HNF20" s="318"/>
      <c r="HNG20" s="318"/>
      <c r="HNH20" s="318"/>
      <c r="HNI20" s="318"/>
      <c r="HNJ20" s="318"/>
      <c r="HNK20" s="318"/>
      <c r="HNL20" s="318"/>
      <c r="HNM20" s="318"/>
      <c r="HNN20" s="318"/>
      <c r="HNO20" s="318"/>
      <c r="HNP20" s="318"/>
      <c r="HNQ20" s="318"/>
      <c r="HNR20" s="318"/>
      <c r="HNS20" s="318"/>
      <c r="HNT20" s="318"/>
      <c r="HNU20" s="318"/>
      <c r="HNV20" s="318"/>
      <c r="HNW20" s="318"/>
      <c r="HNX20" s="318"/>
      <c r="HNY20" s="318"/>
      <c r="HNZ20" s="318"/>
      <c r="HOA20" s="318"/>
      <c r="HOB20" s="318"/>
      <c r="HOC20" s="318"/>
      <c r="HOD20" s="318"/>
      <c r="HOE20" s="318"/>
      <c r="HOF20" s="318"/>
      <c r="HOG20" s="318"/>
      <c r="HOH20" s="318"/>
      <c r="HOI20" s="318"/>
      <c r="HOJ20" s="318"/>
      <c r="HOK20" s="318"/>
      <c r="HOL20" s="318"/>
      <c r="HOM20" s="318"/>
      <c r="HON20" s="318"/>
      <c r="HOO20" s="318"/>
      <c r="HOP20" s="318"/>
      <c r="HOQ20" s="318"/>
      <c r="HOR20" s="318"/>
      <c r="HOS20" s="318"/>
      <c r="HOT20" s="318"/>
      <c r="HOU20" s="318"/>
      <c r="HOV20" s="318"/>
      <c r="HOW20" s="318"/>
      <c r="HOX20" s="318"/>
      <c r="HOY20" s="318"/>
      <c r="HOZ20" s="318"/>
      <c r="HPA20" s="318"/>
      <c r="HPB20" s="318"/>
      <c r="HPC20" s="318"/>
      <c r="HPD20" s="318"/>
      <c r="HPE20" s="318"/>
      <c r="HPF20" s="318"/>
      <c r="HPG20" s="318"/>
      <c r="HPH20" s="318"/>
      <c r="HPI20" s="318"/>
      <c r="HPJ20" s="318"/>
      <c r="HPK20" s="318"/>
      <c r="HPL20" s="318"/>
      <c r="HPM20" s="318"/>
      <c r="HPN20" s="318"/>
      <c r="HPO20" s="318"/>
      <c r="HPP20" s="318"/>
      <c r="HPQ20" s="318"/>
      <c r="HPR20" s="318"/>
      <c r="HPS20" s="318"/>
      <c r="HPT20" s="318"/>
      <c r="HPU20" s="318"/>
      <c r="HPV20" s="318"/>
      <c r="HPW20" s="318"/>
      <c r="HPX20" s="318"/>
      <c r="HPY20" s="318"/>
      <c r="HPZ20" s="318"/>
      <c r="HQA20" s="318"/>
      <c r="HQB20" s="318"/>
      <c r="HQC20" s="318"/>
      <c r="HQD20" s="318"/>
      <c r="HQE20" s="318"/>
      <c r="HQF20" s="318"/>
      <c r="HQG20" s="318"/>
      <c r="HQH20" s="318"/>
      <c r="HQI20" s="318"/>
      <c r="HQJ20" s="318"/>
      <c r="HQK20" s="318"/>
      <c r="HQL20" s="318"/>
      <c r="HQM20" s="318"/>
      <c r="HQN20" s="318"/>
      <c r="HQO20" s="318"/>
      <c r="HQP20" s="318"/>
      <c r="HQQ20" s="318"/>
      <c r="HQR20" s="318"/>
      <c r="HQS20" s="318"/>
      <c r="HQT20" s="318"/>
      <c r="HQU20" s="318"/>
      <c r="HQV20" s="318"/>
      <c r="HQW20" s="318"/>
      <c r="HQX20" s="318"/>
      <c r="HQY20" s="318"/>
      <c r="HQZ20" s="318"/>
      <c r="HRA20" s="318"/>
      <c r="HRB20" s="318"/>
      <c r="HRC20" s="318"/>
      <c r="HRD20" s="318"/>
      <c r="HRE20" s="318"/>
      <c r="HRF20" s="318"/>
      <c r="HRG20" s="318"/>
      <c r="HRH20" s="318"/>
      <c r="HRI20" s="318"/>
      <c r="HRJ20" s="318"/>
      <c r="HRK20" s="318"/>
      <c r="HRL20" s="318"/>
      <c r="HRM20" s="318"/>
      <c r="HRN20" s="318"/>
      <c r="HRO20" s="318"/>
      <c r="HRP20" s="318"/>
      <c r="HRQ20" s="318"/>
      <c r="HRR20" s="318"/>
      <c r="HRS20" s="318"/>
      <c r="HRT20" s="318"/>
      <c r="HRU20" s="318"/>
      <c r="HRV20" s="318"/>
      <c r="HRW20" s="318"/>
      <c r="HRX20" s="318"/>
      <c r="HRY20" s="318"/>
      <c r="HRZ20" s="318"/>
      <c r="HSA20" s="318"/>
      <c r="HSB20" s="318"/>
      <c r="HSC20" s="318"/>
      <c r="HSD20" s="318"/>
      <c r="HSE20" s="318"/>
      <c r="HSF20" s="318"/>
      <c r="HSG20" s="318"/>
      <c r="HSH20" s="318"/>
      <c r="HSI20" s="318"/>
      <c r="HSJ20" s="318"/>
      <c r="HSK20" s="318"/>
      <c r="HSL20" s="318"/>
      <c r="HSM20" s="318"/>
      <c r="HSN20" s="318"/>
      <c r="HSO20" s="318"/>
      <c r="HSP20" s="318"/>
      <c r="HSQ20" s="318"/>
      <c r="HSR20" s="318"/>
      <c r="HSS20" s="318"/>
      <c r="HST20" s="318"/>
      <c r="HSU20" s="318"/>
      <c r="HSV20" s="318"/>
      <c r="HSW20" s="318"/>
      <c r="HSX20" s="318"/>
      <c r="HSY20" s="318"/>
      <c r="HSZ20" s="318"/>
      <c r="HTA20" s="318"/>
      <c r="HTB20" s="318"/>
      <c r="HTC20" s="318"/>
      <c r="HTD20" s="318"/>
      <c r="HTE20" s="318"/>
      <c r="HTF20" s="318"/>
      <c r="HTG20" s="318"/>
      <c r="HTH20" s="318"/>
      <c r="HTI20" s="318"/>
      <c r="HTJ20" s="318"/>
      <c r="HTK20" s="318"/>
      <c r="HTL20" s="318"/>
      <c r="HTM20" s="318"/>
      <c r="HTN20" s="318"/>
      <c r="HTO20" s="318"/>
      <c r="HTP20" s="318"/>
      <c r="HTQ20" s="318"/>
      <c r="HTR20" s="318"/>
      <c r="HTS20" s="318"/>
      <c r="HTT20" s="318"/>
      <c r="HTU20" s="318"/>
      <c r="HTV20" s="318"/>
      <c r="HTW20" s="318"/>
      <c r="HTX20" s="318"/>
      <c r="HTY20" s="318"/>
      <c r="HTZ20" s="318"/>
      <c r="HUA20" s="318"/>
      <c r="HUB20" s="318"/>
      <c r="HUC20" s="318"/>
      <c r="HUD20" s="318"/>
      <c r="HUE20" s="318"/>
      <c r="HUF20" s="318"/>
      <c r="HUG20" s="318"/>
      <c r="HUH20" s="318"/>
      <c r="HUI20" s="318"/>
      <c r="HUJ20" s="318"/>
      <c r="HUK20" s="318"/>
      <c r="HUL20" s="318"/>
      <c r="HUM20" s="318"/>
      <c r="HUN20" s="318"/>
      <c r="HUO20" s="318"/>
      <c r="HUP20" s="318"/>
      <c r="HUQ20" s="318"/>
      <c r="HUR20" s="318"/>
      <c r="HUS20" s="318"/>
      <c r="HUT20" s="318"/>
      <c r="HUU20" s="318"/>
      <c r="HUV20" s="318"/>
      <c r="HUW20" s="318"/>
      <c r="HUX20" s="318"/>
      <c r="HUY20" s="318"/>
      <c r="HUZ20" s="318"/>
      <c r="HVA20" s="318"/>
      <c r="HVB20" s="318"/>
      <c r="HVC20" s="318"/>
      <c r="HVD20" s="318"/>
      <c r="HVE20" s="318"/>
      <c r="HVF20" s="318"/>
      <c r="HVG20" s="318"/>
      <c r="HVH20" s="318"/>
      <c r="HVI20" s="318"/>
      <c r="HVJ20" s="318"/>
      <c r="HVK20" s="318"/>
      <c r="HVL20" s="318"/>
      <c r="HVM20" s="318"/>
      <c r="HVN20" s="318"/>
      <c r="HVO20" s="318"/>
      <c r="HVP20" s="318"/>
      <c r="HVQ20" s="318"/>
      <c r="HVR20" s="318"/>
      <c r="HVS20" s="318"/>
      <c r="HVT20" s="318"/>
      <c r="HVU20" s="318"/>
      <c r="HVV20" s="318"/>
      <c r="HVW20" s="318"/>
      <c r="HVX20" s="318"/>
      <c r="HVY20" s="318"/>
      <c r="HVZ20" s="318"/>
      <c r="HWA20" s="318"/>
      <c r="HWB20" s="318"/>
      <c r="HWC20" s="318"/>
      <c r="HWD20" s="318"/>
      <c r="HWE20" s="318"/>
      <c r="HWF20" s="318"/>
      <c r="HWG20" s="318"/>
      <c r="HWH20" s="318"/>
      <c r="HWI20" s="318"/>
      <c r="HWJ20" s="318"/>
      <c r="HWK20" s="318"/>
      <c r="HWL20" s="318"/>
      <c r="HWM20" s="318"/>
      <c r="HWN20" s="318"/>
      <c r="HWO20" s="318"/>
      <c r="HWP20" s="318"/>
      <c r="HWQ20" s="318"/>
      <c r="HWR20" s="318"/>
      <c r="HWS20" s="318"/>
      <c r="HWT20" s="318"/>
      <c r="HWU20" s="318"/>
      <c r="HWV20" s="318"/>
      <c r="HWW20" s="318"/>
      <c r="HWX20" s="318"/>
      <c r="HWY20" s="318"/>
      <c r="HWZ20" s="318"/>
      <c r="HXA20" s="318"/>
      <c r="HXB20" s="318"/>
      <c r="HXC20" s="318"/>
      <c r="HXD20" s="318"/>
      <c r="HXE20" s="318"/>
      <c r="HXF20" s="318"/>
      <c r="HXG20" s="318"/>
      <c r="HXH20" s="318"/>
      <c r="HXI20" s="318"/>
      <c r="HXJ20" s="318"/>
      <c r="HXK20" s="318"/>
      <c r="HXL20" s="318"/>
      <c r="HXM20" s="318"/>
      <c r="HXN20" s="318"/>
      <c r="HXO20" s="318"/>
      <c r="HXP20" s="318"/>
      <c r="HXQ20" s="318"/>
      <c r="HXR20" s="318"/>
      <c r="HXS20" s="318"/>
      <c r="HXT20" s="318"/>
      <c r="HXU20" s="318"/>
      <c r="HXV20" s="318"/>
      <c r="HXW20" s="318"/>
      <c r="HXX20" s="318"/>
      <c r="HXY20" s="318"/>
      <c r="HXZ20" s="318"/>
      <c r="HYA20" s="318"/>
      <c r="HYB20" s="318"/>
      <c r="HYC20" s="318"/>
      <c r="HYD20" s="318"/>
      <c r="HYE20" s="318"/>
      <c r="HYF20" s="318"/>
      <c r="HYG20" s="318"/>
      <c r="HYH20" s="318"/>
      <c r="HYI20" s="318"/>
      <c r="HYJ20" s="318"/>
      <c r="HYK20" s="318"/>
      <c r="HYL20" s="318"/>
      <c r="HYM20" s="318"/>
      <c r="HYN20" s="318"/>
      <c r="HYO20" s="318"/>
      <c r="HYP20" s="318"/>
      <c r="HYQ20" s="318"/>
      <c r="HYR20" s="318"/>
      <c r="HYS20" s="318"/>
      <c r="HYT20" s="318"/>
      <c r="HYU20" s="318"/>
      <c r="HYV20" s="318"/>
      <c r="HYW20" s="318"/>
      <c r="HYX20" s="318"/>
      <c r="HYY20" s="318"/>
      <c r="HYZ20" s="318"/>
      <c r="HZA20" s="318"/>
      <c r="HZB20" s="318"/>
      <c r="HZC20" s="318"/>
      <c r="HZD20" s="318"/>
      <c r="HZE20" s="318"/>
      <c r="HZF20" s="318"/>
      <c r="HZG20" s="318"/>
      <c r="HZH20" s="318"/>
      <c r="HZI20" s="318"/>
      <c r="HZJ20" s="318"/>
      <c r="HZK20" s="318"/>
      <c r="HZL20" s="318"/>
      <c r="HZM20" s="318"/>
      <c r="HZN20" s="318"/>
      <c r="HZO20" s="318"/>
      <c r="HZP20" s="318"/>
      <c r="HZQ20" s="318"/>
      <c r="HZR20" s="318"/>
      <c r="HZS20" s="318"/>
      <c r="HZT20" s="318"/>
      <c r="HZU20" s="318"/>
      <c r="HZV20" s="318"/>
      <c r="HZW20" s="318"/>
      <c r="HZX20" s="318"/>
      <c r="HZY20" s="318"/>
      <c r="HZZ20" s="318"/>
      <c r="IAA20" s="318"/>
      <c r="IAB20" s="318"/>
      <c r="IAC20" s="318"/>
      <c r="IAD20" s="318"/>
      <c r="IAE20" s="318"/>
      <c r="IAF20" s="318"/>
      <c r="IAG20" s="318"/>
      <c r="IAH20" s="318"/>
      <c r="IAI20" s="318"/>
      <c r="IAJ20" s="318"/>
      <c r="IAK20" s="318"/>
      <c r="IAL20" s="318"/>
      <c r="IAM20" s="318"/>
      <c r="IAN20" s="318"/>
      <c r="IAO20" s="318"/>
      <c r="IAP20" s="318"/>
      <c r="IAQ20" s="318"/>
      <c r="IAR20" s="318"/>
      <c r="IAS20" s="318"/>
      <c r="IAT20" s="318"/>
      <c r="IAU20" s="318"/>
      <c r="IAV20" s="318"/>
      <c r="IAW20" s="318"/>
      <c r="IAX20" s="318"/>
      <c r="IAY20" s="318"/>
      <c r="IAZ20" s="318"/>
      <c r="IBA20" s="318"/>
      <c r="IBB20" s="318"/>
      <c r="IBC20" s="318"/>
      <c r="IBD20" s="318"/>
      <c r="IBE20" s="318"/>
      <c r="IBF20" s="318"/>
      <c r="IBG20" s="318"/>
      <c r="IBH20" s="318"/>
      <c r="IBI20" s="318"/>
      <c r="IBJ20" s="318"/>
      <c r="IBK20" s="318"/>
      <c r="IBL20" s="318"/>
      <c r="IBM20" s="318"/>
      <c r="IBN20" s="318"/>
      <c r="IBO20" s="318"/>
      <c r="IBP20" s="318"/>
      <c r="IBQ20" s="318"/>
      <c r="IBR20" s="318"/>
      <c r="IBS20" s="318"/>
      <c r="IBT20" s="318"/>
      <c r="IBU20" s="318"/>
      <c r="IBV20" s="318"/>
      <c r="IBW20" s="318"/>
      <c r="IBX20" s="318"/>
      <c r="IBY20" s="318"/>
      <c r="IBZ20" s="318"/>
      <c r="ICA20" s="318"/>
      <c r="ICB20" s="318"/>
      <c r="ICC20" s="318"/>
      <c r="ICD20" s="318"/>
      <c r="ICE20" s="318"/>
      <c r="ICF20" s="318"/>
      <c r="ICG20" s="318"/>
      <c r="ICH20" s="318"/>
      <c r="ICI20" s="318"/>
      <c r="ICJ20" s="318"/>
      <c r="ICK20" s="318"/>
      <c r="ICL20" s="318"/>
      <c r="ICM20" s="318"/>
      <c r="ICN20" s="318"/>
      <c r="ICO20" s="318"/>
      <c r="ICP20" s="318"/>
      <c r="ICQ20" s="318"/>
      <c r="ICR20" s="318"/>
      <c r="ICS20" s="318"/>
      <c r="ICT20" s="318"/>
      <c r="ICU20" s="318"/>
      <c r="ICV20" s="318"/>
      <c r="ICW20" s="318"/>
      <c r="ICX20" s="318"/>
      <c r="ICY20" s="318"/>
      <c r="ICZ20" s="318"/>
      <c r="IDA20" s="318"/>
      <c r="IDB20" s="318"/>
      <c r="IDC20" s="318"/>
      <c r="IDD20" s="318"/>
      <c r="IDE20" s="318"/>
      <c r="IDF20" s="318"/>
      <c r="IDG20" s="318"/>
      <c r="IDH20" s="318"/>
      <c r="IDI20" s="318"/>
      <c r="IDJ20" s="318"/>
      <c r="IDK20" s="318"/>
      <c r="IDL20" s="318"/>
      <c r="IDM20" s="318"/>
      <c r="IDN20" s="318"/>
      <c r="IDO20" s="318"/>
      <c r="IDP20" s="318"/>
      <c r="IDQ20" s="318"/>
      <c r="IDR20" s="318"/>
      <c r="IDS20" s="318"/>
      <c r="IDT20" s="318"/>
      <c r="IDU20" s="318"/>
      <c r="IDV20" s="318"/>
      <c r="IDW20" s="318"/>
      <c r="IDX20" s="318"/>
      <c r="IDY20" s="318"/>
      <c r="IDZ20" s="318"/>
      <c r="IEA20" s="318"/>
      <c r="IEB20" s="318"/>
      <c r="IEC20" s="318"/>
      <c r="IED20" s="318"/>
      <c r="IEE20" s="318"/>
      <c r="IEF20" s="318"/>
      <c r="IEG20" s="318"/>
      <c r="IEH20" s="318"/>
      <c r="IEI20" s="318"/>
      <c r="IEJ20" s="318"/>
      <c r="IEK20" s="318"/>
      <c r="IEL20" s="318"/>
      <c r="IEM20" s="318"/>
      <c r="IEN20" s="318"/>
      <c r="IEO20" s="318"/>
      <c r="IEP20" s="318"/>
      <c r="IEQ20" s="318"/>
      <c r="IER20" s="318"/>
      <c r="IES20" s="318"/>
      <c r="IET20" s="318"/>
      <c r="IEU20" s="318"/>
      <c r="IEV20" s="318"/>
      <c r="IEW20" s="318"/>
      <c r="IEX20" s="318"/>
      <c r="IEY20" s="318"/>
      <c r="IEZ20" s="318"/>
      <c r="IFA20" s="318"/>
      <c r="IFB20" s="318"/>
      <c r="IFC20" s="318"/>
      <c r="IFD20" s="318"/>
      <c r="IFE20" s="318"/>
      <c r="IFF20" s="318"/>
      <c r="IFG20" s="318"/>
      <c r="IFH20" s="318"/>
      <c r="IFI20" s="318"/>
      <c r="IFJ20" s="318"/>
      <c r="IFK20" s="318"/>
      <c r="IFL20" s="318"/>
      <c r="IFM20" s="318"/>
      <c r="IFN20" s="318"/>
      <c r="IFO20" s="318"/>
      <c r="IFP20" s="318"/>
      <c r="IFQ20" s="318"/>
      <c r="IFR20" s="318"/>
      <c r="IFS20" s="318"/>
      <c r="IFT20" s="318"/>
      <c r="IFU20" s="318"/>
      <c r="IFV20" s="318"/>
      <c r="IFW20" s="318"/>
      <c r="IFX20" s="318"/>
      <c r="IFY20" s="318"/>
      <c r="IFZ20" s="318"/>
      <c r="IGA20" s="318"/>
      <c r="IGB20" s="318"/>
      <c r="IGC20" s="318"/>
      <c r="IGD20" s="318"/>
      <c r="IGE20" s="318"/>
      <c r="IGF20" s="318"/>
      <c r="IGG20" s="318"/>
      <c r="IGH20" s="318"/>
      <c r="IGI20" s="318"/>
      <c r="IGJ20" s="318"/>
      <c r="IGK20" s="318"/>
      <c r="IGL20" s="318"/>
      <c r="IGM20" s="318"/>
      <c r="IGN20" s="318"/>
      <c r="IGO20" s="318"/>
      <c r="IGP20" s="318"/>
      <c r="IGQ20" s="318"/>
      <c r="IGR20" s="318"/>
      <c r="IGS20" s="318"/>
      <c r="IGT20" s="318"/>
      <c r="IGU20" s="318"/>
      <c r="IGV20" s="318"/>
      <c r="IGW20" s="318"/>
      <c r="IGX20" s="318"/>
      <c r="IGY20" s="318"/>
      <c r="IGZ20" s="318"/>
      <c r="IHA20" s="318"/>
      <c r="IHB20" s="318"/>
      <c r="IHC20" s="318"/>
      <c r="IHD20" s="318"/>
      <c r="IHE20" s="318"/>
      <c r="IHF20" s="318"/>
      <c r="IHG20" s="318"/>
      <c r="IHH20" s="318"/>
      <c r="IHI20" s="318"/>
      <c r="IHJ20" s="318"/>
      <c r="IHK20" s="318"/>
      <c r="IHL20" s="318"/>
      <c r="IHM20" s="318"/>
      <c r="IHN20" s="318"/>
      <c r="IHO20" s="318"/>
      <c r="IHP20" s="318"/>
      <c r="IHQ20" s="318"/>
      <c r="IHR20" s="318"/>
      <c r="IHS20" s="318"/>
      <c r="IHT20" s="318"/>
      <c r="IHU20" s="318"/>
      <c r="IHV20" s="318"/>
      <c r="IHW20" s="318"/>
      <c r="IHX20" s="318"/>
      <c r="IHY20" s="318"/>
      <c r="IHZ20" s="318"/>
      <c r="IIA20" s="318"/>
      <c r="IIB20" s="318"/>
      <c r="IIC20" s="318"/>
      <c r="IID20" s="318"/>
      <c r="IIE20" s="318"/>
      <c r="IIF20" s="318"/>
      <c r="IIG20" s="318"/>
      <c r="IIH20" s="318"/>
      <c r="III20" s="318"/>
      <c r="IIJ20" s="318"/>
      <c r="IIK20" s="318"/>
      <c r="IIL20" s="318"/>
      <c r="IIM20" s="318"/>
      <c r="IIN20" s="318"/>
      <c r="IIO20" s="318"/>
      <c r="IIP20" s="318"/>
      <c r="IIQ20" s="318"/>
      <c r="IIR20" s="318"/>
      <c r="IIS20" s="318"/>
      <c r="IIT20" s="318"/>
      <c r="IIU20" s="318"/>
      <c r="IIV20" s="318"/>
      <c r="IIW20" s="318"/>
      <c r="IIX20" s="318"/>
      <c r="IIY20" s="318"/>
      <c r="IIZ20" s="318"/>
      <c r="IJA20" s="318"/>
      <c r="IJB20" s="318"/>
      <c r="IJC20" s="318"/>
      <c r="IJD20" s="318"/>
      <c r="IJE20" s="318"/>
      <c r="IJF20" s="318"/>
      <c r="IJG20" s="318"/>
      <c r="IJH20" s="318"/>
      <c r="IJI20" s="318"/>
      <c r="IJJ20" s="318"/>
      <c r="IJK20" s="318"/>
      <c r="IJL20" s="318"/>
      <c r="IJM20" s="318"/>
      <c r="IJN20" s="318"/>
      <c r="IJO20" s="318"/>
      <c r="IJP20" s="318"/>
      <c r="IJQ20" s="318"/>
      <c r="IJR20" s="318"/>
      <c r="IJS20" s="318"/>
      <c r="IJT20" s="318"/>
      <c r="IJU20" s="318"/>
      <c r="IJV20" s="318"/>
      <c r="IJW20" s="318"/>
      <c r="IJX20" s="318"/>
      <c r="IJY20" s="318"/>
      <c r="IJZ20" s="318"/>
      <c r="IKA20" s="318"/>
      <c r="IKB20" s="318"/>
      <c r="IKC20" s="318"/>
      <c r="IKD20" s="318"/>
      <c r="IKE20" s="318"/>
      <c r="IKF20" s="318"/>
      <c r="IKG20" s="318"/>
      <c r="IKH20" s="318"/>
      <c r="IKI20" s="318"/>
      <c r="IKJ20" s="318"/>
      <c r="IKK20" s="318"/>
      <c r="IKL20" s="318"/>
      <c r="IKM20" s="318"/>
      <c r="IKN20" s="318"/>
      <c r="IKO20" s="318"/>
      <c r="IKP20" s="318"/>
      <c r="IKQ20" s="318"/>
      <c r="IKR20" s="318"/>
      <c r="IKS20" s="318"/>
      <c r="IKT20" s="318"/>
      <c r="IKU20" s="318"/>
      <c r="IKV20" s="318"/>
      <c r="IKW20" s="318"/>
      <c r="IKX20" s="318"/>
      <c r="IKY20" s="318"/>
      <c r="IKZ20" s="318"/>
      <c r="ILA20" s="318"/>
      <c r="ILB20" s="318"/>
      <c r="ILC20" s="318"/>
      <c r="ILD20" s="318"/>
      <c r="ILE20" s="318"/>
      <c r="ILF20" s="318"/>
      <c r="ILG20" s="318"/>
      <c r="ILH20" s="318"/>
      <c r="ILI20" s="318"/>
      <c r="ILJ20" s="318"/>
      <c r="ILK20" s="318"/>
      <c r="ILL20" s="318"/>
      <c r="ILM20" s="318"/>
      <c r="ILN20" s="318"/>
      <c r="ILO20" s="318"/>
      <c r="ILP20" s="318"/>
      <c r="ILQ20" s="318"/>
      <c r="ILR20" s="318"/>
      <c r="ILS20" s="318"/>
      <c r="ILT20" s="318"/>
      <c r="ILU20" s="318"/>
      <c r="ILV20" s="318"/>
      <c r="ILW20" s="318"/>
      <c r="ILX20" s="318"/>
      <c r="ILY20" s="318"/>
      <c r="ILZ20" s="318"/>
      <c r="IMA20" s="318"/>
      <c r="IMB20" s="318"/>
      <c r="IMC20" s="318"/>
      <c r="IMD20" s="318"/>
      <c r="IME20" s="318"/>
      <c r="IMF20" s="318"/>
      <c r="IMG20" s="318"/>
      <c r="IMH20" s="318"/>
      <c r="IMI20" s="318"/>
      <c r="IMJ20" s="318"/>
      <c r="IMK20" s="318"/>
      <c r="IML20" s="318"/>
      <c r="IMM20" s="318"/>
      <c r="IMN20" s="318"/>
      <c r="IMO20" s="318"/>
      <c r="IMP20" s="318"/>
      <c r="IMQ20" s="318"/>
      <c r="IMR20" s="318"/>
      <c r="IMS20" s="318"/>
      <c r="IMT20" s="318"/>
      <c r="IMU20" s="318"/>
      <c r="IMV20" s="318"/>
      <c r="IMW20" s="318"/>
      <c r="IMX20" s="318"/>
      <c r="IMY20" s="318"/>
      <c r="IMZ20" s="318"/>
      <c r="INA20" s="318"/>
      <c r="INB20" s="318"/>
      <c r="INC20" s="318"/>
      <c r="IND20" s="318"/>
      <c r="INE20" s="318"/>
      <c r="INF20" s="318"/>
      <c r="ING20" s="318"/>
      <c r="INH20" s="318"/>
      <c r="INI20" s="318"/>
      <c r="INJ20" s="318"/>
      <c r="INK20" s="318"/>
      <c r="INL20" s="318"/>
      <c r="INM20" s="318"/>
      <c r="INN20" s="318"/>
      <c r="INO20" s="318"/>
      <c r="INP20" s="318"/>
      <c r="INQ20" s="318"/>
      <c r="INR20" s="318"/>
      <c r="INS20" s="318"/>
      <c r="INT20" s="318"/>
      <c r="INU20" s="318"/>
      <c r="INV20" s="318"/>
      <c r="INW20" s="318"/>
      <c r="INX20" s="318"/>
      <c r="INY20" s="318"/>
      <c r="INZ20" s="318"/>
      <c r="IOA20" s="318"/>
      <c r="IOB20" s="318"/>
      <c r="IOC20" s="318"/>
      <c r="IOD20" s="318"/>
      <c r="IOE20" s="318"/>
      <c r="IOF20" s="318"/>
      <c r="IOG20" s="318"/>
      <c r="IOH20" s="318"/>
      <c r="IOI20" s="318"/>
      <c r="IOJ20" s="318"/>
      <c r="IOK20" s="318"/>
      <c r="IOL20" s="318"/>
      <c r="IOM20" s="318"/>
      <c r="ION20" s="318"/>
      <c r="IOO20" s="318"/>
      <c r="IOP20" s="318"/>
      <c r="IOQ20" s="318"/>
      <c r="IOR20" s="318"/>
      <c r="IOS20" s="318"/>
      <c r="IOT20" s="318"/>
      <c r="IOU20" s="318"/>
      <c r="IOV20" s="318"/>
      <c r="IOW20" s="318"/>
      <c r="IOX20" s="318"/>
      <c r="IOY20" s="318"/>
      <c r="IOZ20" s="318"/>
      <c r="IPA20" s="318"/>
      <c r="IPB20" s="318"/>
      <c r="IPC20" s="318"/>
      <c r="IPD20" s="318"/>
      <c r="IPE20" s="318"/>
      <c r="IPF20" s="318"/>
      <c r="IPG20" s="318"/>
      <c r="IPH20" s="318"/>
      <c r="IPI20" s="318"/>
      <c r="IPJ20" s="318"/>
      <c r="IPK20" s="318"/>
      <c r="IPL20" s="318"/>
      <c r="IPM20" s="318"/>
      <c r="IPN20" s="318"/>
      <c r="IPO20" s="318"/>
      <c r="IPP20" s="318"/>
      <c r="IPQ20" s="318"/>
      <c r="IPR20" s="318"/>
      <c r="IPS20" s="318"/>
      <c r="IPT20" s="318"/>
      <c r="IPU20" s="318"/>
      <c r="IPV20" s="318"/>
      <c r="IPW20" s="318"/>
      <c r="IPX20" s="318"/>
      <c r="IPY20" s="318"/>
      <c r="IPZ20" s="318"/>
      <c r="IQA20" s="318"/>
      <c r="IQB20" s="318"/>
      <c r="IQC20" s="318"/>
      <c r="IQD20" s="318"/>
      <c r="IQE20" s="318"/>
      <c r="IQF20" s="318"/>
      <c r="IQG20" s="318"/>
      <c r="IQH20" s="318"/>
      <c r="IQI20" s="318"/>
      <c r="IQJ20" s="318"/>
      <c r="IQK20" s="318"/>
      <c r="IQL20" s="318"/>
      <c r="IQM20" s="318"/>
      <c r="IQN20" s="318"/>
      <c r="IQO20" s="318"/>
      <c r="IQP20" s="318"/>
      <c r="IQQ20" s="318"/>
      <c r="IQR20" s="318"/>
      <c r="IQS20" s="318"/>
      <c r="IQT20" s="318"/>
      <c r="IQU20" s="318"/>
      <c r="IQV20" s="318"/>
      <c r="IQW20" s="318"/>
      <c r="IQX20" s="318"/>
      <c r="IQY20" s="318"/>
      <c r="IQZ20" s="318"/>
      <c r="IRA20" s="318"/>
      <c r="IRB20" s="318"/>
      <c r="IRC20" s="318"/>
      <c r="IRD20" s="318"/>
      <c r="IRE20" s="318"/>
      <c r="IRF20" s="318"/>
      <c r="IRG20" s="318"/>
      <c r="IRH20" s="318"/>
      <c r="IRI20" s="318"/>
      <c r="IRJ20" s="318"/>
      <c r="IRK20" s="318"/>
      <c r="IRL20" s="318"/>
      <c r="IRM20" s="318"/>
      <c r="IRN20" s="318"/>
      <c r="IRO20" s="318"/>
      <c r="IRP20" s="318"/>
      <c r="IRQ20" s="318"/>
      <c r="IRR20" s="318"/>
      <c r="IRS20" s="318"/>
      <c r="IRT20" s="318"/>
      <c r="IRU20" s="318"/>
      <c r="IRV20" s="318"/>
      <c r="IRW20" s="318"/>
      <c r="IRX20" s="318"/>
      <c r="IRY20" s="318"/>
      <c r="IRZ20" s="318"/>
      <c r="ISA20" s="318"/>
      <c r="ISB20" s="318"/>
      <c r="ISC20" s="318"/>
      <c r="ISD20" s="318"/>
      <c r="ISE20" s="318"/>
      <c r="ISF20" s="318"/>
      <c r="ISG20" s="318"/>
      <c r="ISH20" s="318"/>
      <c r="ISI20" s="318"/>
      <c r="ISJ20" s="318"/>
      <c r="ISK20" s="318"/>
      <c r="ISL20" s="318"/>
      <c r="ISM20" s="318"/>
      <c r="ISN20" s="318"/>
      <c r="ISO20" s="318"/>
      <c r="ISP20" s="318"/>
      <c r="ISQ20" s="318"/>
      <c r="ISR20" s="318"/>
      <c r="ISS20" s="318"/>
      <c r="IST20" s="318"/>
      <c r="ISU20" s="318"/>
      <c r="ISV20" s="318"/>
      <c r="ISW20" s="318"/>
      <c r="ISX20" s="318"/>
      <c r="ISY20" s="318"/>
      <c r="ISZ20" s="318"/>
      <c r="ITA20" s="318"/>
      <c r="ITB20" s="318"/>
      <c r="ITC20" s="318"/>
      <c r="ITD20" s="318"/>
      <c r="ITE20" s="318"/>
      <c r="ITF20" s="318"/>
      <c r="ITG20" s="318"/>
      <c r="ITH20" s="318"/>
      <c r="ITI20" s="318"/>
      <c r="ITJ20" s="318"/>
      <c r="ITK20" s="318"/>
      <c r="ITL20" s="318"/>
      <c r="ITM20" s="318"/>
      <c r="ITN20" s="318"/>
      <c r="ITO20" s="318"/>
      <c r="ITP20" s="318"/>
      <c r="ITQ20" s="318"/>
      <c r="ITR20" s="318"/>
      <c r="ITS20" s="318"/>
      <c r="ITT20" s="318"/>
      <c r="ITU20" s="318"/>
      <c r="ITV20" s="318"/>
      <c r="ITW20" s="318"/>
      <c r="ITX20" s="318"/>
      <c r="ITY20" s="318"/>
      <c r="ITZ20" s="318"/>
      <c r="IUA20" s="318"/>
      <c r="IUB20" s="318"/>
      <c r="IUC20" s="318"/>
      <c r="IUD20" s="318"/>
      <c r="IUE20" s="318"/>
      <c r="IUF20" s="318"/>
      <c r="IUG20" s="318"/>
      <c r="IUH20" s="318"/>
      <c r="IUI20" s="318"/>
      <c r="IUJ20" s="318"/>
      <c r="IUK20" s="318"/>
      <c r="IUL20" s="318"/>
      <c r="IUM20" s="318"/>
      <c r="IUN20" s="318"/>
      <c r="IUO20" s="318"/>
      <c r="IUP20" s="318"/>
      <c r="IUQ20" s="318"/>
      <c r="IUR20" s="318"/>
      <c r="IUS20" s="318"/>
      <c r="IUT20" s="318"/>
      <c r="IUU20" s="318"/>
      <c r="IUV20" s="318"/>
      <c r="IUW20" s="318"/>
      <c r="IUX20" s="318"/>
      <c r="IUY20" s="318"/>
      <c r="IUZ20" s="318"/>
      <c r="IVA20" s="318"/>
      <c r="IVB20" s="318"/>
      <c r="IVC20" s="318"/>
      <c r="IVD20" s="318"/>
      <c r="IVE20" s="318"/>
      <c r="IVF20" s="318"/>
      <c r="IVG20" s="318"/>
      <c r="IVH20" s="318"/>
      <c r="IVI20" s="318"/>
      <c r="IVJ20" s="318"/>
      <c r="IVK20" s="318"/>
      <c r="IVL20" s="318"/>
      <c r="IVM20" s="318"/>
      <c r="IVN20" s="318"/>
      <c r="IVO20" s="318"/>
      <c r="IVP20" s="318"/>
      <c r="IVQ20" s="318"/>
      <c r="IVR20" s="318"/>
      <c r="IVS20" s="318"/>
      <c r="IVT20" s="318"/>
      <c r="IVU20" s="318"/>
      <c r="IVV20" s="318"/>
      <c r="IVW20" s="318"/>
      <c r="IVX20" s="318"/>
      <c r="IVY20" s="318"/>
      <c r="IVZ20" s="318"/>
      <c r="IWA20" s="318"/>
      <c r="IWB20" s="318"/>
      <c r="IWC20" s="318"/>
      <c r="IWD20" s="318"/>
      <c r="IWE20" s="318"/>
      <c r="IWF20" s="318"/>
      <c r="IWG20" s="318"/>
      <c r="IWH20" s="318"/>
      <c r="IWI20" s="318"/>
      <c r="IWJ20" s="318"/>
      <c r="IWK20" s="318"/>
      <c r="IWL20" s="318"/>
      <c r="IWM20" s="318"/>
      <c r="IWN20" s="318"/>
      <c r="IWO20" s="318"/>
      <c r="IWP20" s="318"/>
      <c r="IWQ20" s="318"/>
      <c r="IWR20" s="318"/>
      <c r="IWS20" s="318"/>
      <c r="IWT20" s="318"/>
      <c r="IWU20" s="318"/>
      <c r="IWV20" s="318"/>
      <c r="IWW20" s="318"/>
      <c r="IWX20" s="318"/>
      <c r="IWY20" s="318"/>
      <c r="IWZ20" s="318"/>
      <c r="IXA20" s="318"/>
      <c r="IXB20" s="318"/>
      <c r="IXC20" s="318"/>
      <c r="IXD20" s="318"/>
      <c r="IXE20" s="318"/>
      <c r="IXF20" s="318"/>
      <c r="IXG20" s="318"/>
      <c r="IXH20" s="318"/>
      <c r="IXI20" s="318"/>
      <c r="IXJ20" s="318"/>
      <c r="IXK20" s="318"/>
      <c r="IXL20" s="318"/>
      <c r="IXM20" s="318"/>
      <c r="IXN20" s="318"/>
      <c r="IXO20" s="318"/>
      <c r="IXP20" s="318"/>
      <c r="IXQ20" s="318"/>
      <c r="IXR20" s="318"/>
      <c r="IXS20" s="318"/>
      <c r="IXT20" s="318"/>
      <c r="IXU20" s="318"/>
      <c r="IXV20" s="318"/>
      <c r="IXW20" s="318"/>
      <c r="IXX20" s="318"/>
      <c r="IXY20" s="318"/>
      <c r="IXZ20" s="318"/>
      <c r="IYA20" s="318"/>
      <c r="IYB20" s="318"/>
      <c r="IYC20" s="318"/>
      <c r="IYD20" s="318"/>
      <c r="IYE20" s="318"/>
      <c r="IYF20" s="318"/>
      <c r="IYG20" s="318"/>
      <c r="IYH20" s="318"/>
      <c r="IYI20" s="318"/>
      <c r="IYJ20" s="318"/>
      <c r="IYK20" s="318"/>
      <c r="IYL20" s="318"/>
      <c r="IYM20" s="318"/>
      <c r="IYN20" s="318"/>
      <c r="IYO20" s="318"/>
      <c r="IYP20" s="318"/>
      <c r="IYQ20" s="318"/>
      <c r="IYR20" s="318"/>
      <c r="IYS20" s="318"/>
      <c r="IYT20" s="318"/>
      <c r="IYU20" s="318"/>
      <c r="IYV20" s="318"/>
      <c r="IYW20" s="318"/>
      <c r="IYX20" s="318"/>
      <c r="IYY20" s="318"/>
      <c r="IYZ20" s="318"/>
      <c r="IZA20" s="318"/>
      <c r="IZB20" s="318"/>
      <c r="IZC20" s="318"/>
      <c r="IZD20" s="318"/>
      <c r="IZE20" s="318"/>
      <c r="IZF20" s="318"/>
      <c r="IZG20" s="318"/>
      <c r="IZH20" s="318"/>
      <c r="IZI20" s="318"/>
      <c r="IZJ20" s="318"/>
      <c r="IZK20" s="318"/>
      <c r="IZL20" s="318"/>
      <c r="IZM20" s="318"/>
      <c r="IZN20" s="318"/>
      <c r="IZO20" s="318"/>
      <c r="IZP20" s="318"/>
      <c r="IZQ20" s="318"/>
      <c r="IZR20" s="318"/>
      <c r="IZS20" s="318"/>
      <c r="IZT20" s="318"/>
      <c r="IZU20" s="318"/>
      <c r="IZV20" s="318"/>
      <c r="IZW20" s="318"/>
      <c r="IZX20" s="318"/>
      <c r="IZY20" s="318"/>
      <c r="IZZ20" s="318"/>
      <c r="JAA20" s="318"/>
      <c r="JAB20" s="318"/>
      <c r="JAC20" s="318"/>
      <c r="JAD20" s="318"/>
      <c r="JAE20" s="318"/>
      <c r="JAF20" s="318"/>
      <c r="JAG20" s="318"/>
      <c r="JAH20" s="318"/>
      <c r="JAI20" s="318"/>
      <c r="JAJ20" s="318"/>
      <c r="JAK20" s="318"/>
      <c r="JAL20" s="318"/>
      <c r="JAM20" s="318"/>
      <c r="JAN20" s="318"/>
      <c r="JAO20" s="318"/>
      <c r="JAP20" s="318"/>
      <c r="JAQ20" s="318"/>
      <c r="JAR20" s="318"/>
      <c r="JAS20" s="318"/>
      <c r="JAT20" s="318"/>
      <c r="JAU20" s="318"/>
      <c r="JAV20" s="318"/>
      <c r="JAW20" s="318"/>
      <c r="JAX20" s="318"/>
      <c r="JAY20" s="318"/>
      <c r="JAZ20" s="318"/>
      <c r="JBA20" s="318"/>
      <c r="JBB20" s="318"/>
      <c r="JBC20" s="318"/>
      <c r="JBD20" s="318"/>
      <c r="JBE20" s="318"/>
      <c r="JBF20" s="318"/>
      <c r="JBG20" s="318"/>
      <c r="JBH20" s="318"/>
      <c r="JBI20" s="318"/>
      <c r="JBJ20" s="318"/>
      <c r="JBK20" s="318"/>
      <c r="JBL20" s="318"/>
      <c r="JBM20" s="318"/>
      <c r="JBN20" s="318"/>
      <c r="JBO20" s="318"/>
      <c r="JBP20" s="318"/>
      <c r="JBQ20" s="318"/>
      <c r="JBR20" s="318"/>
      <c r="JBS20" s="318"/>
      <c r="JBT20" s="318"/>
      <c r="JBU20" s="318"/>
      <c r="JBV20" s="318"/>
      <c r="JBW20" s="318"/>
      <c r="JBX20" s="318"/>
      <c r="JBY20" s="318"/>
      <c r="JBZ20" s="318"/>
      <c r="JCA20" s="318"/>
      <c r="JCB20" s="318"/>
      <c r="JCC20" s="318"/>
      <c r="JCD20" s="318"/>
      <c r="JCE20" s="318"/>
      <c r="JCF20" s="318"/>
      <c r="JCG20" s="318"/>
      <c r="JCH20" s="318"/>
      <c r="JCI20" s="318"/>
      <c r="JCJ20" s="318"/>
      <c r="JCK20" s="318"/>
      <c r="JCL20" s="318"/>
      <c r="JCM20" s="318"/>
      <c r="JCN20" s="318"/>
      <c r="JCO20" s="318"/>
      <c r="JCP20" s="318"/>
      <c r="JCQ20" s="318"/>
      <c r="JCR20" s="318"/>
      <c r="JCS20" s="318"/>
      <c r="JCT20" s="318"/>
      <c r="JCU20" s="318"/>
      <c r="JCV20" s="318"/>
      <c r="JCW20" s="318"/>
      <c r="JCX20" s="318"/>
      <c r="JCY20" s="318"/>
      <c r="JCZ20" s="318"/>
      <c r="JDA20" s="318"/>
      <c r="JDB20" s="318"/>
      <c r="JDC20" s="318"/>
      <c r="JDD20" s="318"/>
      <c r="JDE20" s="318"/>
      <c r="JDF20" s="318"/>
      <c r="JDG20" s="318"/>
      <c r="JDH20" s="318"/>
      <c r="JDI20" s="318"/>
      <c r="JDJ20" s="318"/>
      <c r="JDK20" s="318"/>
      <c r="JDL20" s="318"/>
      <c r="JDM20" s="318"/>
      <c r="JDN20" s="318"/>
      <c r="JDO20" s="318"/>
      <c r="JDP20" s="318"/>
      <c r="JDQ20" s="318"/>
      <c r="JDR20" s="318"/>
      <c r="JDS20" s="318"/>
      <c r="JDT20" s="318"/>
      <c r="JDU20" s="318"/>
      <c r="JDV20" s="318"/>
      <c r="JDW20" s="318"/>
      <c r="JDX20" s="318"/>
      <c r="JDY20" s="318"/>
      <c r="JDZ20" s="318"/>
      <c r="JEA20" s="318"/>
      <c r="JEB20" s="318"/>
      <c r="JEC20" s="318"/>
      <c r="JED20" s="318"/>
      <c r="JEE20" s="318"/>
      <c r="JEF20" s="318"/>
      <c r="JEG20" s="318"/>
      <c r="JEH20" s="318"/>
      <c r="JEI20" s="318"/>
      <c r="JEJ20" s="318"/>
      <c r="JEK20" s="318"/>
      <c r="JEL20" s="318"/>
      <c r="JEM20" s="318"/>
      <c r="JEN20" s="318"/>
      <c r="JEO20" s="318"/>
      <c r="JEP20" s="318"/>
      <c r="JEQ20" s="318"/>
      <c r="JER20" s="318"/>
      <c r="JES20" s="318"/>
      <c r="JET20" s="318"/>
      <c r="JEU20" s="318"/>
      <c r="JEV20" s="318"/>
      <c r="JEW20" s="318"/>
      <c r="JEX20" s="318"/>
      <c r="JEY20" s="318"/>
      <c r="JEZ20" s="318"/>
      <c r="JFA20" s="318"/>
      <c r="JFB20" s="318"/>
      <c r="JFC20" s="318"/>
      <c r="JFD20" s="318"/>
      <c r="JFE20" s="318"/>
      <c r="JFF20" s="318"/>
      <c r="JFG20" s="318"/>
      <c r="JFH20" s="318"/>
      <c r="JFI20" s="318"/>
      <c r="JFJ20" s="318"/>
      <c r="JFK20" s="318"/>
      <c r="JFL20" s="318"/>
      <c r="JFM20" s="318"/>
      <c r="JFN20" s="318"/>
      <c r="JFO20" s="318"/>
      <c r="JFP20" s="318"/>
      <c r="JFQ20" s="318"/>
      <c r="JFR20" s="318"/>
      <c r="JFS20" s="318"/>
      <c r="JFT20" s="318"/>
      <c r="JFU20" s="318"/>
      <c r="JFV20" s="318"/>
      <c r="JFW20" s="318"/>
      <c r="JFX20" s="318"/>
      <c r="JFY20" s="318"/>
      <c r="JFZ20" s="318"/>
      <c r="JGA20" s="318"/>
      <c r="JGB20" s="318"/>
      <c r="JGC20" s="318"/>
      <c r="JGD20" s="318"/>
      <c r="JGE20" s="318"/>
      <c r="JGF20" s="318"/>
      <c r="JGG20" s="318"/>
      <c r="JGH20" s="318"/>
      <c r="JGI20" s="318"/>
      <c r="JGJ20" s="318"/>
      <c r="JGK20" s="318"/>
      <c r="JGL20" s="318"/>
      <c r="JGM20" s="318"/>
      <c r="JGN20" s="318"/>
      <c r="JGO20" s="318"/>
      <c r="JGP20" s="318"/>
      <c r="JGQ20" s="318"/>
      <c r="JGR20" s="318"/>
      <c r="JGS20" s="318"/>
      <c r="JGT20" s="318"/>
      <c r="JGU20" s="318"/>
      <c r="JGV20" s="318"/>
      <c r="JGW20" s="318"/>
      <c r="JGX20" s="318"/>
      <c r="JGY20" s="318"/>
      <c r="JGZ20" s="318"/>
      <c r="JHA20" s="318"/>
      <c r="JHB20" s="318"/>
      <c r="JHC20" s="318"/>
      <c r="JHD20" s="318"/>
      <c r="JHE20" s="318"/>
      <c r="JHF20" s="318"/>
      <c r="JHG20" s="318"/>
      <c r="JHH20" s="318"/>
      <c r="JHI20" s="318"/>
      <c r="JHJ20" s="318"/>
      <c r="JHK20" s="318"/>
      <c r="JHL20" s="318"/>
      <c r="JHM20" s="318"/>
      <c r="JHN20" s="318"/>
      <c r="JHO20" s="318"/>
      <c r="JHP20" s="318"/>
      <c r="JHQ20" s="318"/>
      <c r="JHR20" s="318"/>
      <c r="JHS20" s="318"/>
      <c r="JHT20" s="318"/>
      <c r="JHU20" s="318"/>
      <c r="JHV20" s="318"/>
      <c r="JHW20" s="318"/>
      <c r="JHX20" s="318"/>
      <c r="JHY20" s="318"/>
      <c r="JHZ20" s="318"/>
      <c r="JIA20" s="318"/>
      <c r="JIB20" s="318"/>
      <c r="JIC20" s="318"/>
      <c r="JID20" s="318"/>
      <c r="JIE20" s="318"/>
      <c r="JIF20" s="318"/>
      <c r="JIG20" s="318"/>
      <c r="JIH20" s="318"/>
      <c r="JII20" s="318"/>
      <c r="JIJ20" s="318"/>
      <c r="JIK20" s="318"/>
      <c r="JIL20" s="318"/>
      <c r="JIM20" s="318"/>
      <c r="JIN20" s="318"/>
      <c r="JIO20" s="318"/>
      <c r="JIP20" s="318"/>
      <c r="JIQ20" s="318"/>
      <c r="JIR20" s="318"/>
      <c r="JIS20" s="318"/>
      <c r="JIT20" s="318"/>
      <c r="JIU20" s="318"/>
      <c r="JIV20" s="318"/>
      <c r="JIW20" s="318"/>
      <c r="JIX20" s="318"/>
      <c r="JIY20" s="318"/>
      <c r="JIZ20" s="318"/>
      <c r="JJA20" s="318"/>
      <c r="JJB20" s="318"/>
      <c r="JJC20" s="318"/>
      <c r="JJD20" s="318"/>
      <c r="JJE20" s="318"/>
      <c r="JJF20" s="318"/>
      <c r="JJG20" s="318"/>
      <c r="JJH20" s="318"/>
      <c r="JJI20" s="318"/>
      <c r="JJJ20" s="318"/>
      <c r="JJK20" s="318"/>
      <c r="JJL20" s="318"/>
      <c r="JJM20" s="318"/>
      <c r="JJN20" s="318"/>
      <c r="JJO20" s="318"/>
      <c r="JJP20" s="318"/>
      <c r="JJQ20" s="318"/>
      <c r="JJR20" s="318"/>
      <c r="JJS20" s="318"/>
      <c r="JJT20" s="318"/>
      <c r="JJU20" s="318"/>
      <c r="JJV20" s="318"/>
      <c r="JJW20" s="318"/>
      <c r="JJX20" s="318"/>
      <c r="JJY20" s="318"/>
      <c r="JJZ20" s="318"/>
      <c r="JKA20" s="318"/>
      <c r="JKB20" s="318"/>
      <c r="JKC20" s="318"/>
      <c r="JKD20" s="318"/>
      <c r="JKE20" s="318"/>
      <c r="JKF20" s="318"/>
      <c r="JKG20" s="318"/>
      <c r="JKH20" s="318"/>
      <c r="JKI20" s="318"/>
      <c r="JKJ20" s="318"/>
      <c r="JKK20" s="318"/>
      <c r="JKL20" s="318"/>
      <c r="JKM20" s="318"/>
      <c r="JKN20" s="318"/>
      <c r="JKO20" s="318"/>
      <c r="JKP20" s="318"/>
      <c r="JKQ20" s="318"/>
      <c r="JKR20" s="318"/>
      <c r="JKS20" s="318"/>
      <c r="JKT20" s="318"/>
      <c r="JKU20" s="318"/>
      <c r="JKV20" s="318"/>
      <c r="JKW20" s="318"/>
      <c r="JKX20" s="318"/>
      <c r="JKY20" s="318"/>
      <c r="JKZ20" s="318"/>
      <c r="JLA20" s="318"/>
      <c r="JLB20" s="318"/>
      <c r="JLC20" s="318"/>
      <c r="JLD20" s="318"/>
      <c r="JLE20" s="318"/>
      <c r="JLF20" s="318"/>
      <c r="JLG20" s="318"/>
      <c r="JLH20" s="318"/>
      <c r="JLI20" s="318"/>
      <c r="JLJ20" s="318"/>
      <c r="JLK20" s="318"/>
      <c r="JLL20" s="318"/>
      <c r="JLM20" s="318"/>
      <c r="JLN20" s="318"/>
      <c r="JLO20" s="318"/>
      <c r="JLP20" s="318"/>
      <c r="JLQ20" s="318"/>
      <c r="JLR20" s="318"/>
      <c r="JLS20" s="318"/>
      <c r="JLT20" s="318"/>
      <c r="JLU20" s="318"/>
      <c r="JLV20" s="318"/>
      <c r="JLW20" s="318"/>
      <c r="JLX20" s="318"/>
      <c r="JLY20" s="318"/>
      <c r="JLZ20" s="318"/>
      <c r="JMA20" s="318"/>
      <c r="JMB20" s="318"/>
      <c r="JMC20" s="318"/>
      <c r="JMD20" s="318"/>
      <c r="JME20" s="318"/>
      <c r="JMF20" s="318"/>
      <c r="JMG20" s="318"/>
      <c r="JMH20" s="318"/>
      <c r="JMI20" s="318"/>
      <c r="JMJ20" s="318"/>
      <c r="JMK20" s="318"/>
      <c r="JML20" s="318"/>
      <c r="JMM20" s="318"/>
      <c r="JMN20" s="318"/>
      <c r="JMO20" s="318"/>
      <c r="JMP20" s="318"/>
      <c r="JMQ20" s="318"/>
      <c r="JMR20" s="318"/>
      <c r="JMS20" s="318"/>
      <c r="JMT20" s="318"/>
      <c r="JMU20" s="318"/>
      <c r="JMV20" s="318"/>
      <c r="JMW20" s="318"/>
      <c r="JMX20" s="318"/>
      <c r="JMY20" s="318"/>
      <c r="JMZ20" s="318"/>
      <c r="JNA20" s="318"/>
      <c r="JNB20" s="318"/>
      <c r="JNC20" s="318"/>
      <c r="JND20" s="318"/>
      <c r="JNE20" s="318"/>
      <c r="JNF20" s="318"/>
      <c r="JNG20" s="318"/>
      <c r="JNH20" s="318"/>
      <c r="JNI20" s="318"/>
      <c r="JNJ20" s="318"/>
      <c r="JNK20" s="318"/>
      <c r="JNL20" s="318"/>
      <c r="JNM20" s="318"/>
      <c r="JNN20" s="318"/>
      <c r="JNO20" s="318"/>
      <c r="JNP20" s="318"/>
      <c r="JNQ20" s="318"/>
      <c r="JNR20" s="318"/>
      <c r="JNS20" s="318"/>
      <c r="JNT20" s="318"/>
      <c r="JNU20" s="318"/>
      <c r="JNV20" s="318"/>
      <c r="JNW20" s="318"/>
      <c r="JNX20" s="318"/>
      <c r="JNY20" s="318"/>
      <c r="JNZ20" s="318"/>
      <c r="JOA20" s="318"/>
      <c r="JOB20" s="318"/>
      <c r="JOC20" s="318"/>
      <c r="JOD20" s="318"/>
      <c r="JOE20" s="318"/>
      <c r="JOF20" s="318"/>
      <c r="JOG20" s="318"/>
      <c r="JOH20" s="318"/>
      <c r="JOI20" s="318"/>
      <c r="JOJ20" s="318"/>
      <c r="JOK20" s="318"/>
      <c r="JOL20" s="318"/>
      <c r="JOM20" s="318"/>
      <c r="JON20" s="318"/>
      <c r="JOO20" s="318"/>
      <c r="JOP20" s="318"/>
      <c r="JOQ20" s="318"/>
      <c r="JOR20" s="318"/>
      <c r="JOS20" s="318"/>
      <c r="JOT20" s="318"/>
      <c r="JOU20" s="318"/>
      <c r="JOV20" s="318"/>
      <c r="JOW20" s="318"/>
      <c r="JOX20" s="318"/>
      <c r="JOY20" s="318"/>
      <c r="JOZ20" s="318"/>
      <c r="JPA20" s="318"/>
      <c r="JPB20" s="318"/>
      <c r="JPC20" s="318"/>
      <c r="JPD20" s="318"/>
      <c r="JPE20" s="318"/>
      <c r="JPF20" s="318"/>
      <c r="JPG20" s="318"/>
      <c r="JPH20" s="318"/>
      <c r="JPI20" s="318"/>
      <c r="JPJ20" s="318"/>
      <c r="JPK20" s="318"/>
      <c r="JPL20" s="318"/>
      <c r="JPM20" s="318"/>
      <c r="JPN20" s="318"/>
      <c r="JPO20" s="318"/>
      <c r="JPP20" s="318"/>
      <c r="JPQ20" s="318"/>
      <c r="JPR20" s="318"/>
      <c r="JPS20" s="318"/>
      <c r="JPT20" s="318"/>
      <c r="JPU20" s="318"/>
      <c r="JPV20" s="318"/>
      <c r="JPW20" s="318"/>
      <c r="JPX20" s="318"/>
      <c r="JPY20" s="318"/>
      <c r="JPZ20" s="318"/>
      <c r="JQA20" s="318"/>
      <c r="JQB20" s="318"/>
      <c r="JQC20" s="318"/>
      <c r="JQD20" s="318"/>
      <c r="JQE20" s="318"/>
      <c r="JQF20" s="318"/>
      <c r="JQG20" s="318"/>
      <c r="JQH20" s="318"/>
      <c r="JQI20" s="318"/>
      <c r="JQJ20" s="318"/>
      <c r="JQK20" s="318"/>
      <c r="JQL20" s="318"/>
      <c r="JQM20" s="318"/>
      <c r="JQN20" s="318"/>
      <c r="JQO20" s="318"/>
      <c r="JQP20" s="318"/>
      <c r="JQQ20" s="318"/>
      <c r="JQR20" s="318"/>
      <c r="JQS20" s="318"/>
      <c r="JQT20" s="318"/>
      <c r="JQU20" s="318"/>
      <c r="JQV20" s="318"/>
      <c r="JQW20" s="318"/>
      <c r="JQX20" s="318"/>
      <c r="JQY20" s="318"/>
      <c r="JQZ20" s="318"/>
      <c r="JRA20" s="318"/>
      <c r="JRB20" s="318"/>
      <c r="JRC20" s="318"/>
      <c r="JRD20" s="318"/>
      <c r="JRE20" s="318"/>
      <c r="JRF20" s="318"/>
      <c r="JRG20" s="318"/>
      <c r="JRH20" s="318"/>
      <c r="JRI20" s="318"/>
      <c r="JRJ20" s="318"/>
      <c r="JRK20" s="318"/>
      <c r="JRL20" s="318"/>
      <c r="JRM20" s="318"/>
      <c r="JRN20" s="318"/>
      <c r="JRO20" s="318"/>
      <c r="JRP20" s="318"/>
      <c r="JRQ20" s="318"/>
      <c r="JRR20" s="318"/>
      <c r="JRS20" s="318"/>
      <c r="JRT20" s="318"/>
      <c r="JRU20" s="318"/>
      <c r="JRV20" s="318"/>
      <c r="JRW20" s="318"/>
      <c r="JRX20" s="318"/>
      <c r="JRY20" s="318"/>
      <c r="JRZ20" s="318"/>
      <c r="JSA20" s="318"/>
      <c r="JSB20" s="318"/>
      <c r="JSC20" s="318"/>
      <c r="JSD20" s="318"/>
      <c r="JSE20" s="318"/>
      <c r="JSF20" s="318"/>
      <c r="JSG20" s="318"/>
      <c r="JSH20" s="318"/>
      <c r="JSI20" s="318"/>
      <c r="JSJ20" s="318"/>
      <c r="JSK20" s="318"/>
      <c r="JSL20" s="318"/>
      <c r="JSM20" s="318"/>
      <c r="JSN20" s="318"/>
      <c r="JSO20" s="318"/>
      <c r="JSP20" s="318"/>
      <c r="JSQ20" s="318"/>
      <c r="JSR20" s="318"/>
      <c r="JSS20" s="318"/>
      <c r="JST20" s="318"/>
      <c r="JSU20" s="318"/>
      <c r="JSV20" s="318"/>
      <c r="JSW20" s="318"/>
      <c r="JSX20" s="318"/>
      <c r="JSY20" s="318"/>
      <c r="JSZ20" s="318"/>
      <c r="JTA20" s="318"/>
      <c r="JTB20" s="318"/>
      <c r="JTC20" s="318"/>
      <c r="JTD20" s="318"/>
      <c r="JTE20" s="318"/>
      <c r="JTF20" s="318"/>
      <c r="JTG20" s="318"/>
      <c r="JTH20" s="318"/>
      <c r="JTI20" s="318"/>
      <c r="JTJ20" s="318"/>
      <c r="JTK20" s="318"/>
      <c r="JTL20" s="318"/>
      <c r="JTM20" s="318"/>
      <c r="JTN20" s="318"/>
      <c r="JTO20" s="318"/>
      <c r="JTP20" s="318"/>
      <c r="JTQ20" s="318"/>
      <c r="JTR20" s="318"/>
      <c r="JTS20" s="318"/>
      <c r="JTT20" s="318"/>
      <c r="JTU20" s="318"/>
      <c r="JTV20" s="318"/>
      <c r="JTW20" s="318"/>
      <c r="JTX20" s="318"/>
      <c r="JTY20" s="318"/>
      <c r="JTZ20" s="318"/>
      <c r="JUA20" s="318"/>
      <c r="JUB20" s="318"/>
      <c r="JUC20" s="318"/>
      <c r="JUD20" s="318"/>
      <c r="JUE20" s="318"/>
      <c r="JUF20" s="318"/>
      <c r="JUG20" s="318"/>
      <c r="JUH20" s="318"/>
      <c r="JUI20" s="318"/>
      <c r="JUJ20" s="318"/>
      <c r="JUK20" s="318"/>
      <c r="JUL20" s="318"/>
      <c r="JUM20" s="318"/>
      <c r="JUN20" s="318"/>
      <c r="JUO20" s="318"/>
      <c r="JUP20" s="318"/>
      <c r="JUQ20" s="318"/>
      <c r="JUR20" s="318"/>
      <c r="JUS20" s="318"/>
      <c r="JUT20" s="318"/>
      <c r="JUU20" s="318"/>
      <c r="JUV20" s="318"/>
      <c r="JUW20" s="318"/>
      <c r="JUX20" s="318"/>
      <c r="JUY20" s="318"/>
      <c r="JUZ20" s="318"/>
      <c r="JVA20" s="318"/>
      <c r="JVB20" s="318"/>
      <c r="JVC20" s="318"/>
      <c r="JVD20" s="318"/>
      <c r="JVE20" s="318"/>
      <c r="JVF20" s="318"/>
      <c r="JVG20" s="318"/>
      <c r="JVH20" s="318"/>
      <c r="JVI20" s="318"/>
      <c r="JVJ20" s="318"/>
      <c r="JVK20" s="318"/>
      <c r="JVL20" s="318"/>
      <c r="JVM20" s="318"/>
      <c r="JVN20" s="318"/>
      <c r="JVO20" s="318"/>
      <c r="JVP20" s="318"/>
      <c r="JVQ20" s="318"/>
      <c r="JVR20" s="318"/>
      <c r="JVS20" s="318"/>
      <c r="JVT20" s="318"/>
      <c r="JVU20" s="318"/>
      <c r="JVV20" s="318"/>
      <c r="JVW20" s="318"/>
      <c r="JVX20" s="318"/>
      <c r="JVY20" s="318"/>
      <c r="JVZ20" s="318"/>
      <c r="JWA20" s="318"/>
      <c r="JWB20" s="318"/>
      <c r="JWC20" s="318"/>
      <c r="JWD20" s="318"/>
      <c r="JWE20" s="318"/>
      <c r="JWF20" s="318"/>
      <c r="JWG20" s="318"/>
      <c r="JWH20" s="318"/>
      <c r="JWI20" s="318"/>
      <c r="JWJ20" s="318"/>
      <c r="JWK20" s="318"/>
      <c r="JWL20" s="318"/>
      <c r="JWM20" s="318"/>
      <c r="JWN20" s="318"/>
      <c r="JWO20" s="318"/>
      <c r="JWP20" s="318"/>
      <c r="JWQ20" s="318"/>
      <c r="JWR20" s="318"/>
      <c r="JWS20" s="318"/>
      <c r="JWT20" s="318"/>
      <c r="JWU20" s="318"/>
      <c r="JWV20" s="318"/>
      <c r="JWW20" s="318"/>
      <c r="JWX20" s="318"/>
      <c r="JWY20" s="318"/>
      <c r="JWZ20" s="318"/>
      <c r="JXA20" s="318"/>
      <c r="JXB20" s="318"/>
      <c r="JXC20" s="318"/>
      <c r="JXD20" s="318"/>
      <c r="JXE20" s="318"/>
      <c r="JXF20" s="318"/>
      <c r="JXG20" s="318"/>
      <c r="JXH20" s="318"/>
      <c r="JXI20" s="318"/>
      <c r="JXJ20" s="318"/>
      <c r="JXK20" s="318"/>
      <c r="JXL20" s="318"/>
      <c r="JXM20" s="318"/>
      <c r="JXN20" s="318"/>
      <c r="JXO20" s="318"/>
      <c r="JXP20" s="318"/>
      <c r="JXQ20" s="318"/>
      <c r="JXR20" s="318"/>
      <c r="JXS20" s="318"/>
      <c r="JXT20" s="318"/>
      <c r="JXU20" s="318"/>
      <c r="JXV20" s="318"/>
      <c r="JXW20" s="318"/>
      <c r="JXX20" s="318"/>
      <c r="JXY20" s="318"/>
      <c r="JXZ20" s="318"/>
      <c r="JYA20" s="318"/>
      <c r="JYB20" s="318"/>
      <c r="JYC20" s="318"/>
      <c r="JYD20" s="318"/>
      <c r="JYE20" s="318"/>
      <c r="JYF20" s="318"/>
      <c r="JYG20" s="318"/>
      <c r="JYH20" s="318"/>
      <c r="JYI20" s="318"/>
      <c r="JYJ20" s="318"/>
      <c r="JYK20" s="318"/>
      <c r="JYL20" s="318"/>
      <c r="JYM20" s="318"/>
      <c r="JYN20" s="318"/>
      <c r="JYO20" s="318"/>
      <c r="JYP20" s="318"/>
      <c r="JYQ20" s="318"/>
      <c r="JYR20" s="318"/>
      <c r="JYS20" s="318"/>
      <c r="JYT20" s="318"/>
      <c r="JYU20" s="318"/>
      <c r="JYV20" s="318"/>
      <c r="JYW20" s="318"/>
      <c r="JYX20" s="318"/>
      <c r="JYY20" s="318"/>
      <c r="JYZ20" s="318"/>
      <c r="JZA20" s="318"/>
      <c r="JZB20" s="318"/>
      <c r="JZC20" s="318"/>
      <c r="JZD20" s="318"/>
      <c r="JZE20" s="318"/>
      <c r="JZF20" s="318"/>
      <c r="JZG20" s="318"/>
      <c r="JZH20" s="318"/>
      <c r="JZI20" s="318"/>
      <c r="JZJ20" s="318"/>
      <c r="JZK20" s="318"/>
      <c r="JZL20" s="318"/>
      <c r="JZM20" s="318"/>
      <c r="JZN20" s="318"/>
      <c r="JZO20" s="318"/>
      <c r="JZP20" s="318"/>
      <c r="JZQ20" s="318"/>
      <c r="JZR20" s="318"/>
      <c r="JZS20" s="318"/>
      <c r="JZT20" s="318"/>
      <c r="JZU20" s="318"/>
      <c r="JZV20" s="318"/>
      <c r="JZW20" s="318"/>
      <c r="JZX20" s="318"/>
      <c r="JZY20" s="318"/>
      <c r="JZZ20" s="318"/>
      <c r="KAA20" s="318"/>
      <c r="KAB20" s="318"/>
      <c r="KAC20" s="318"/>
      <c r="KAD20" s="318"/>
      <c r="KAE20" s="318"/>
      <c r="KAF20" s="318"/>
      <c r="KAG20" s="318"/>
      <c r="KAH20" s="318"/>
      <c r="KAI20" s="318"/>
      <c r="KAJ20" s="318"/>
      <c r="KAK20" s="318"/>
      <c r="KAL20" s="318"/>
      <c r="KAM20" s="318"/>
      <c r="KAN20" s="318"/>
      <c r="KAO20" s="318"/>
      <c r="KAP20" s="318"/>
      <c r="KAQ20" s="318"/>
      <c r="KAR20" s="318"/>
      <c r="KAS20" s="318"/>
      <c r="KAT20" s="318"/>
      <c r="KAU20" s="318"/>
      <c r="KAV20" s="318"/>
      <c r="KAW20" s="318"/>
      <c r="KAX20" s="318"/>
      <c r="KAY20" s="318"/>
      <c r="KAZ20" s="318"/>
      <c r="KBA20" s="318"/>
      <c r="KBB20" s="318"/>
      <c r="KBC20" s="318"/>
      <c r="KBD20" s="318"/>
      <c r="KBE20" s="318"/>
      <c r="KBF20" s="318"/>
      <c r="KBG20" s="318"/>
      <c r="KBH20" s="318"/>
      <c r="KBI20" s="318"/>
      <c r="KBJ20" s="318"/>
      <c r="KBK20" s="318"/>
      <c r="KBL20" s="318"/>
      <c r="KBM20" s="318"/>
      <c r="KBN20" s="318"/>
      <c r="KBO20" s="318"/>
      <c r="KBP20" s="318"/>
      <c r="KBQ20" s="318"/>
      <c r="KBR20" s="318"/>
      <c r="KBS20" s="318"/>
      <c r="KBT20" s="318"/>
      <c r="KBU20" s="318"/>
      <c r="KBV20" s="318"/>
      <c r="KBW20" s="318"/>
      <c r="KBX20" s="318"/>
      <c r="KBY20" s="318"/>
      <c r="KBZ20" s="318"/>
      <c r="KCA20" s="318"/>
      <c r="KCB20" s="318"/>
      <c r="KCC20" s="318"/>
      <c r="KCD20" s="318"/>
      <c r="KCE20" s="318"/>
      <c r="KCF20" s="318"/>
      <c r="KCG20" s="318"/>
      <c r="KCH20" s="318"/>
      <c r="KCI20" s="318"/>
      <c r="KCJ20" s="318"/>
      <c r="KCK20" s="318"/>
      <c r="KCL20" s="318"/>
      <c r="KCM20" s="318"/>
      <c r="KCN20" s="318"/>
      <c r="KCO20" s="318"/>
      <c r="KCP20" s="318"/>
      <c r="KCQ20" s="318"/>
      <c r="KCR20" s="318"/>
      <c r="KCS20" s="318"/>
      <c r="KCT20" s="318"/>
      <c r="KCU20" s="318"/>
      <c r="KCV20" s="318"/>
      <c r="KCW20" s="318"/>
      <c r="KCX20" s="318"/>
      <c r="KCY20" s="318"/>
      <c r="KCZ20" s="318"/>
      <c r="KDA20" s="318"/>
      <c r="KDB20" s="318"/>
      <c r="KDC20" s="318"/>
      <c r="KDD20" s="318"/>
      <c r="KDE20" s="318"/>
      <c r="KDF20" s="318"/>
      <c r="KDG20" s="318"/>
      <c r="KDH20" s="318"/>
      <c r="KDI20" s="318"/>
      <c r="KDJ20" s="318"/>
      <c r="KDK20" s="318"/>
      <c r="KDL20" s="318"/>
      <c r="KDM20" s="318"/>
      <c r="KDN20" s="318"/>
      <c r="KDO20" s="318"/>
      <c r="KDP20" s="318"/>
      <c r="KDQ20" s="318"/>
      <c r="KDR20" s="318"/>
      <c r="KDS20" s="318"/>
      <c r="KDT20" s="318"/>
      <c r="KDU20" s="318"/>
      <c r="KDV20" s="318"/>
      <c r="KDW20" s="318"/>
      <c r="KDX20" s="318"/>
      <c r="KDY20" s="318"/>
      <c r="KDZ20" s="318"/>
      <c r="KEA20" s="318"/>
      <c r="KEB20" s="318"/>
      <c r="KEC20" s="318"/>
      <c r="KED20" s="318"/>
      <c r="KEE20" s="318"/>
      <c r="KEF20" s="318"/>
      <c r="KEG20" s="318"/>
      <c r="KEH20" s="318"/>
      <c r="KEI20" s="318"/>
      <c r="KEJ20" s="318"/>
      <c r="KEK20" s="318"/>
      <c r="KEL20" s="318"/>
      <c r="KEM20" s="318"/>
      <c r="KEN20" s="318"/>
      <c r="KEO20" s="318"/>
      <c r="KEP20" s="318"/>
      <c r="KEQ20" s="318"/>
      <c r="KER20" s="318"/>
      <c r="KES20" s="318"/>
      <c r="KET20" s="318"/>
      <c r="KEU20" s="318"/>
      <c r="KEV20" s="318"/>
      <c r="KEW20" s="318"/>
      <c r="KEX20" s="318"/>
      <c r="KEY20" s="318"/>
      <c r="KEZ20" s="318"/>
      <c r="KFA20" s="318"/>
      <c r="KFB20" s="318"/>
      <c r="KFC20" s="318"/>
      <c r="KFD20" s="318"/>
      <c r="KFE20" s="318"/>
      <c r="KFF20" s="318"/>
      <c r="KFG20" s="318"/>
      <c r="KFH20" s="318"/>
      <c r="KFI20" s="318"/>
      <c r="KFJ20" s="318"/>
      <c r="KFK20" s="318"/>
      <c r="KFL20" s="318"/>
      <c r="KFM20" s="318"/>
      <c r="KFN20" s="318"/>
      <c r="KFO20" s="318"/>
      <c r="KFP20" s="318"/>
      <c r="KFQ20" s="318"/>
      <c r="KFR20" s="318"/>
      <c r="KFS20" s="318"/>
      <c r="KFT20" s="318"/>
      <c r="KFU20" s="318"/>
      <c r="KFV20" s="318"/>
      <c r="KFW20" s="318"/>
      <c r="KFX20" s="318"/>
      <c r="KFY20" s="318"/>
      <c r="KFZ20" s="318"/>
      <c r="KGA20" s="318"/>
      <c r="KGB20" s="318"/>
      <c r="KGC20" s="318"/>
      <c r="KGD20" s="318"/>
      <c r="KGE20" s="318"/>
      <c r="KGF20" s="318"/>
      <c r="KGG20" s="318"/>
      <c r="KGH20" s="318"/>
      <c r="KGI20" s="318"/>
      <c r="KGJ20" s="318"/>
      <c r="KGK20" s="318"/>
      <c r="KGL20" s="318"/>
      <c r="KGM20" s="318"/>
      <c r="KGN20" s="318"/>
      <c r="KGO20" s="318"/>
      <c r="KGP20" s="318"/>
      <c r="KGQ20" s="318"/>
      <c r="KGR20" s="318"/>
      <c r="KGS20" s="318"/>
      <c r="KGT20" s="318"/>
      <c r="KGU20" s="318"/>
      <c r="KGV20" s="318"/>
      <c r="KGW20" s="318"/>
      <c r="KGX20" s="318"/>
      <c r="KGY20" s="318"/>
      <c r="KGZ20" s="318"/>
      <c r="KHA20" s="318"/>
      <c r="KHB20" s="318"/>
      <c r="KHC20" s="318"/>
      <c r="KHD20" s="318"/>
      <c r="KHE20" s="318"/>
      <c r="KHF20" s="318"/>
      <c r="KHG20" s="318"/>
      <c r="KHH20" s="318"/>
      <c r="KHI20" s="318"/>
      <c r="KHJ20" s="318"/>
      <c r="KHK20" s="318"/>
      <c r="KHL20" s="318"/>
      <c r="KHM20" s="318"/>
      <c r="KHN20" s="318"/>
      <c r="KHO20" s="318"/>
      <c r="KHP20" s="318"/>
      <c r="KHQ20" s="318"/>
      <c r="KHR20" s="318"/>
      <c r="KHS20" s="318"/>
      <c r="KHT20" s="318"/>
      <c r="KHU20" s="318"/>
      <c r="KHV20" s="318"/>
      <c r="KHW20" s="318"/>
      <c r="KHX20" s="318"/>
      <c r="KHY20" s="318"/>
      <c r="KHZ20" s="318"/>
      <c r="KIA20" s="318"/>
      <c r="KIB20" s="318"/>
      <c r="KIC20" s="318"/>
      <c r="KID20" s="318"/>
      <c r="KIE20" s="318"/>
      <c r="KIF20" s="318"/>
      <c r="KIG20" s="318"/>
      <c r="KIH20" s="318"/>
      <c r="KII20" s="318"/>
      <c r="KIJ20" s="318"/>
      <c r="KIK20" s="318"/>
      <c r="KIL20" s="318"/>
      <c r="KIM20" s="318"/>
      <c r="KIN20" s="318"/>
      <c r="KIO20" s="318"/>
      <c r="KIP20" s="318"/>
      <c r="KIQ20" s="318"/>
      <c r="KIR20" s="318"/>
      <c r="KIS20" s="318"/>
      <c r="KIT20" s="318"/>
      <c r="KIU20" s="318"/>
      <c r="KIV20" s="318"/>
      <c r="KIW20" s="318"/>
      <c r="KIX20" s="318"/>
      <c r="KIY20" s="318"/>
      <c r="KIZ20" s="318"/>
      <c r="KJA20" s="318"/>
      <c r="KJB20" s="318"/>
      <c r="KJC20" s="318"/>
      <c r="KJD20" s="318"/>
      <c r="KJE20" s="318"/>
      <c r="KJF20" s="318"/>
      <c r="KJG20" s="318"/>
      <c r="KJH20" s="318"/>
      <c r="KJI20" s="318"/>
      <c r="KJJ20" s="318"/>
      <c r="KJK20" s="318"/>
      <c r="KJL20" s="318"/>
      <c r="KJM20" s="318"/>
      <c r="KJN20" s="318"/>
      <c r="KJO20" s="318"/>
      <c r="KJP20" s="318"/>
      <c r="KJQ20" s="318"/>
      <c r="KJR20" s="318"/>
      <c r="KJS20" s="318"/>
      <c r="KJT20" s="318"/>
      <c r="KJU20" s="318"/>
      <c r="KJV20" s="318"/>
      <c r="KJW20" s="318"/>
      <c r="KJX20" s="318"/>
      <c r="KJY20" s="318"/>
      <c r="KJZ20" s="318"/>
      <c r="KKA20" s="318"/>
      <c r="KKB20" s="318"/>
      <c r="KKC20" s="318"/>
      <c r="KKD20" s="318"/>
      <c r="KKE20" s="318"/>
      <c r="KKF20" s="318"/>
      <c r="KKG20" s="318"/>
      <c r="KKH20" s="318"/>
      <c r="KKI20" s="318"/>
      <c r="KKJ20" s="318"/>
      <c r="KKK20" s="318"/>
      <c r="KKL20" s="318"/>
      <c r="KKM20" s="318"/>
      <c r="KKN20" s="318"/>
      <c r="KKO20" s="318"/>
      <c r="KKP20" s="318"/>
      <c r="KKQ20" s="318"/>
      <c r="KKR20" s="318"/>
      <c r="KKS20" s="318"/>
      <c r="KKT20" s="318"/>
      <c r="KKU20" s="318"/>
      <c r="KKV20" s="318"/>
      <c r="KKW20" s="318"/>
      <c r="KKX20" s="318"/>
      <c r="KKY20" s="318"/>
      <c r="KKZ20" s="318"/>
      <c r="KLA20" s="318"/>
      <c r="KLB20" s="318"/>
      <c r="KLC20" s="318"/>
      <c r="KLD20" s="318"/>
      <c r="KLE20" s="318"/>
      <c r="KLF20" s="318"/>
      <c r="KLG20" s="318"/>
      <c r="KLH20" s="318"/>
      <c r="KLI20" s="318"/>
      <c r="KLJ20" s="318"/>
      <c r="KLK20" s="318"/>
      <c r="KLL20" s="318"/>
      <c r="KLM20" s="318"/>
      <c r="KLN20" s="318"/>
      <c r="KLO20" s="318"/>
      <c r="KLP20" s="318"/>
      <c r="KLQ20" s="318"/>
      <c r="KLR20" s="318"/>
      <c r="KLS20" s="318"/>
      <c r="KLT20" s="318"/>
      <c r="KLU20" s="318"/>
      <c r="KLV20" s="318"/>
      <c r="KLW20" s="318"/>
      <c r="KLX20" s="318"/>
      <c r="KLY20" s="318"/>
      <c r="KLZ20" s="318"/>
      <c r="KMA20" s="318"/>
      <c r="KMB20" s="318"/>
      <c r="KMC20" s="318"/>
      <c r="KMD20" s="318"/>
      <c r="KME20" s="318"/>
      <c r="KMF20" s="318"/>
      <c r="KMG20" s="318"/>
      <c r="KMH20" s="318"/>
      <c r="KMI20" s="318"/>
      <c r="KMJ20" s="318"/>
      <c r="KMK20" s="318"/>
      <c r="KML20" s="318"/>
      <c r="KMM20" s="318"/>
      <c r="KMN20" s="318"/>
      <c r="KMO20" s="318"/>
      <c r="KMP20" s="318"/>
      <c r="KMQ20" s="318"/>
      <c r="KMR20" s="318"/>
      <c r="KMS20" s="318"/>
      <c r="KMT20" s="318"/>
      <c r="KMU20" s="318"/>
      <c r="KMV20" s="318"/>
      <c r="KMW20" s="318"/>
      <c r="KMX20" s="318"/>
      <c r="KMY20" s="318"/>
      <c r="KMZ20" s="318"/>
      <c r="KNA20" s="318"/>
      <c r="KNB20" s="318"/>
      <c r="KNC20" s="318"/>
      <c r="KND20" s="318"/>
      <c r="KNE20" s="318"/>
      <c r="KNF20" s="318"/>
      <c r="KNG20" s="318"/>
      <c r="KNH20" s="318"/>
      <c r="KNI20" s="318"/>
      <c r="KNJ20" s="318"/>
      <c r="KNK20" s="318"/>
      <c r="KNL20" s="318"/>
      <c r="KNM20" s="318"/>
      <c r="KNN20" s="318"/>
      <c r="KNO20" s="318"/>
      <c r="KNP20" s="318"/>
      <c r="KNQ20" s="318"/>
      <c r="KNR20" s="318"/>
      <c r="KNS20" s="318"/>
      <c r="KNT20" s="318"/>
      <c r="KNU20" s="318"/>
      <c r="KNV20" s="318"/>
      <c r="KNW20" s="318"/>
      <c r="KNX20" s="318"/>
      <c r="KNY20" s="318"/>
      <c r="KNZ20" s="318"/>
      <c r="KOA20" s="318"/>
      <c r="KOB20" s="318"/>
      <c r="KOC20" s="318"/>
      <c r="KOD20" s="318"/>
      <c r="KOE20" s="318"/>
      <c r="KOF20" s="318"/>
      <c r="KOG20" s="318"/>
      <c r="KOH20" s="318"/>
      <c r="KOI20" s="318"/>
      <c r="KOJ20" s="318"/>
      <c r="KOK20" s="318"/>
      <c r="KOL20" s="318"/>
      <c r="KOM20" s="318"/>
      <c r="KON20" s="318"/>
      <c r="KOO20" s="318"/>
      <c r="KOP20" s="318"/>
      <c r="KOQ20" s="318"/>
      <c r="KOR20" s="318"/>
      <c r="KOS20" s="318"/>
      <c r="KOT20" s="318"/>
      <c r="KOU20" s="318"/>
      <c r="KOV20" s="318"/>
      <c r="KOW20" s="318"/>
      <c r="KOX20" s="318"/>
      <c r="KOY20" s="318"/>
      <c r="KOZ20" s="318"/>
      <c r="KPA20" s="318"/>
      <c r="KPB20" s="318"/>
      <c r="KPC20" s="318"/>
      <c r="KPD20" s="318"/>
      <c r="KPE20" s="318"/>
      <c r="KPF20" s="318"/>
      <c r="KPG20" s="318"/>
      <c r="KPH20" s="318"/>
      <c r="KPI20" s="318"/>
      <c r="KPJ20" s="318"/>
      <c r="KPK20" s="318"/>
      <c r="KPL20" s="318"/>
      <c r="KPM20" s="318"/>
      <c r="KPN20" s="318"/>
      <c r="KPO20" s="318"/>
      <c r="KPP20" s="318"/>
      <c r="KPQ20" s="318"/>
      <c r="KPR20" s="318"/>
      <c r="KPS20" s="318"/>
      <c r="KPT20" s="318"/>
      <c r="KPU20" s="318"/>
      <c r="KPV20" s="318"/>
      <c r="KPW20" s="318"/>
      <c r="KPX20" s="318"/>
      <c r="KPY20" s="318"/>
      <c r="KPZ20" s="318"/>
      <c r="KQA20" s="318"/>
      <c r="KQB20" s="318"/>
      <c r="KQC20" s="318"/>
      <c r="KQD20" s="318"/>
      <c r="KQE20" s="318"/>
      <c r="KQF20" s="318"/>
      <c r="KQG20" s="318"/>
      <c r="KQH20" s="318"/>
      <c r="KQI20" s="318"/>
      <c r="KQJ20" s="318"/>
      <c r="KQK20" s="318"/>
      <c r="KQL20" s="318"/>
      <c r="KQM20" s="318"/>
      <c r="KQN20" s="318"/>
      <c r="KQO20" s="318"/>
      <c r="KQP20" s="318"/>
      <c r="KQQ20" s="318"/>
      <c r="KQR20" s="318"/>
      <c r="KQS20" s="318"/>
      <c r="KQT20" s="318"/>
      <c r="KQU20" s="318"/>
      <c r="KQV20" s="318"/>
      <c r="KQW20" s="318"/>
      <c r="KQX20" s="318"/>
      <c r="KQY20" s="318"/>
      <c r="KQZ20" s="318"/>
      <c r="KRA20" s="318"/>
      <c r="KRB20" s="318"/>
      <c r="KRC20" s="318"/>
      <c r="KRD20" s="318"/>
      <c r="KRE20" s="318"/>
      <c r="KRF20" s="318"/>
      <c r="KRG20" s="318"/>
      <c r="KRH20" s="318"/>
      <c r="KRI20" s="318"/>
      <c r="KRJ20" s="318"/>
      <c r="KRK20" s="318"/>
      <c r="KRL20" s="318"/>
      <c r="KRM20" s="318"/>
      <c r="KRN20" s="318"/>
      <c r="KRO20" s="318"/>
      <c r="KRP20" s="318"/>
      <c r="KRQ20" s="318"/>
      <c r="KRR20" s="318"/>
      <c r="KRS20" s="318"/>
      <c r="KRT20" s="318"/>
      <c r="KRU20" s="318"/>
      <c r="KRV20" s="318"/>
      <c r="KRW20" s="318"/>
      <c r="KRX20" s="318"/>
      <c r="KRY20" s="318"/>
      <c r="KRZ20" s="318"/>
      <c r="KSA20" s="318"/>
      <c r="KSB20" s="318"/>
      <c r="KSC20" s="318"/>
      <c r="KSD20" s="318"/>
      <c r="KSE20" s="318"/>
      <c r="KSF20" s="318"/>
      <c r="KSG20" s="318"/>
      <c r="KSH20" s="318"/>
      <c r="KSI20" s="318"/>
      <c r="KSJ20" s="318"/>
      <c r="KSK20" s="318"/>
      <c r="KSL20" s="318"/>
      <c r="KSM20" s="318"/>
      <c r="KSN20" s="318"/>
      <c r="KSO20" s="318"/>
      <c r="KSP20" s="318"/>
      <c r="KSQ20" s="318"/>
      <c r="KSR20" s="318"/>
      <c r="KSS20" s="318"/>
      <c r="KST20" s="318"/>
      <c r="KSU20" s="318"/>
      <c r="KSV20" s="318"/>
      <c r="KSW20" s="318"/>
      <c r="KSX20" s="318"/>
      <c r="KSY20" s="318"/>
      <c r="KSZ20" s="318"/>
      <c r="KTA20" s="318"/>
      <c r="KTB20" s="318"/>
      <c r="KTC20" s="318"/>
      <c r="KTD20" s="318"/>
      <c r="KTE20" s="318"/>
      <c r="KTF20" s="318"/>
      <c r="KTG20" s="318"/>
      <c r="KTH20" s="318"/>
      <c r="KTI20" s="318"/>
      <c r="KTJ20" s="318"/>
      <c r="KTK20" s="318"/>
      <c r="KTL20" s="318"/>
      <c r="KTM20" s="318"/>
      <c r="KTN20" s="318"/>
      <c r="KTO20" s="318"/>
      <c r="KTP20" s="318"/>
      <c r="KTQ20" s="318"/>
      <c r="KTR20" s="318"/>
      <c r="KTS20" s="318"/>
      <c r="KTT20" s="318"/>
      <c r="KTU20" s="318"/>
      <c r="KTV20" s="318"/>
      <c r="KTW20" s="318"/>
      <c r="KTX20" s="318"/>
      <c r="KTY20" s="318"/>
      <c r="KTZ20" s="318"/>
      <c r="KUA20" s="318"/>
      <c r="KUB20" s="318"/>
      <c r="KUC20" s="318"/>
      <c r="KUD20" s="318"/>
      <c r="KUE20" s="318"/>
      <c r="KUF20" s="318"/>
      <c r="KUG20" s="318"/>
      <c r="KUH20" s="318"/>
      <c r="KUI20" s="318"/>
      <c r="KUJ20" s="318"/>
      <c r="KUK20" s="318"/>
      <c r="KUL20" s="318"/>
      <c r="KUM20" s="318"/>
      <c r="KUN20" s="318"/>
      <c r="KUO20" s="318"/>
      <c r="KUP20" s="318"/>
      <c r="KUQ20" s="318"/>
      <c r="KUR20" s="318"/>
      <c r="KUS20" s="318"/>
      <c r="KUT20" s="318"/>
      <c r="KUU20" s="318"/>
      <c r="KUV20" s="318"/>
      <c r="KUW20" s="318"/>
      <c r="KUX20" s="318"/>
      <c r="KUY20" s="318"/>
      <c r="KUZ20" s="318"/>
      <c r="KVA20" s="318"/>
      <c r="KVB20" s="318"/>
      <c r="KVC20" s="318"/>
      <c r="KVD20" s="318"/>
      <c r="KVE20" s="318"/>
      <c r="KVF20" s="318"/>
      <c r="KVG20" s="318"/>
      <c r="KVH20" s="318"/>
      <c r="KVI20" s="318"/>
      <c r="KVJ20" s="318"/>
      <c r="KVK20" s="318"/>
      <c r="KVL20" s="318"/>
      <c r="KVM20" s="318"/>
      <c r="KVN20" s="318"/>
      <c r="KVO20" s="318"/>
      <c r="KVP20" s="318"/>
      <c r="KVQ20" s="318"/>
      <c r="KVR20" s="318"/>
      <c r="KVS20" s="318"/>
      <c r="KVT20" s="318"/>
      <c r="KVU20" s="318"/>
      <c r="KVV20" s="318"/>
      <c r="KVW20" s="318"/>
      <c r="KVX20" s="318"/>
      <c r="KVY20" s="318"/>
      <c r="KVZ20" s="318"/>
      <c r="KWA20" s="318"/>
      <c r="KWB20" s="318"/>
      <c r="KWC20" s="318"/>
      <c r="KWD20" s="318"/>
      <c r="KWE20" s="318"/>
      <c r="KWF20" s="318"/>
      <c r="KWG20" s="318"/>
      <c r="KWH20" s="318"/>
      <c r="KWI20" s="318"/>
      <c r="KWJ20" s="318"/>
      <c r="KWK20" s="318"/>
      <c r="KWL20" s="318"/>
      <c r="KWM20" s="318"/>
      <c r="KWN20" s="318"/>
      <c r="KWO20" s="318"/>
      <c r="KWP20" s="318"/>
      <c r="KWQ20" s="318"/>
      <c r="KWR20" s="318"/>
      <c r="KWS20" s="318"/>
      <c r="KWT20" s="318"/>
      <c r="KWU20" s="318"/>
      <c r="KWV20" s="318"/>
      <c r="KWW20" s="318"/>
      <c r="KWX20" s="318"/>
      <c r="KWY20" s="318"/>
      <c r="KWZ20" s="318"/>
      <c r="KXA20" s="318"/>
      <c r="KXB20" s="318"/>
      <c r="KXC20" s="318"/>
      <c r="KXD20" s="318"/>
      <c r="KXE20" s="318"/>
      <c r="KXF20" s="318"/>
      <c r="KXG20" s="318"/>
      <c r="KXH20" s="318"/>
      <c r="KXI20" s="318"/>
      <c r="KXJ20" s="318"/>
      <c r="KXK20" s="318"/>
      <c r="KXL20" s="318"/>
      <c r="KXM20" s="318"/>
      <c r="KXN20" s="318"/>
      <c r="KXO20" s="318"/>
      <c r="KXP20" s="318"/>
      <c r="KXQ20" s="318"/>
      <c r="KXR20" s="318"/>
      <c r="KXS20" s="318"/>
      <c r="KXT20" s="318"/>
      <c r="KXU20" s="318"/>
      <c r="KXV20" s="318"/>
      <c r="KXW20" s="318"/>
      <c r="KXX20" s="318"/>
      <c r="KXY20" s="318"/>
      <c r="KXZ20" s="318"/>
      <c r="KYA20" s="318"/>
      <c r="KYB20" s="318"/>
      <c r="KYC20" s="318"/>
      <c r="KYD20" s="318"/>
      <c r="KYE20" s="318"/>
      <c r="KYF20" s="318"/>
      <c r="KYG20" s="318"/>
      <c r="KYH20" s="318"/>
      <c r="KYI20" s="318"/>
      <c r="KYJ20" s="318"/>
      <c r="KYK20" s="318"/>
      <c r="KYL20" s="318"/>
      <c r="KYM20" s="318"/>
      <c r="KYN20" s="318"/>
      <c r="KYO20" s="318"/>
      <c r="KYP20" s="318"/>
      <c r="KYQ20" s="318"/>
      <c r="KYR20" s="318"/>
      <c r="KYS20" s="318"/>
      <c r="KYT20" s="318"/>
      <c r="KYU20" s="318"/>
      <c r="KYV20" s="318"/>
      <c r="KYW20" s="318"/>
      <c r="KYX20" s="318"/>
      <c r="KYY20" s="318"/>
      <c r="KYZ20" s="318"/>
      <c r="KZA20" s="318"/>
      <c r="KZB20" s="318"/>
      <c r="KZC20" s="318"/>
      <c r="KZD20" s="318"/>
      <c r="KZE20" s="318"/>
      <c r="KZF20" s="318"/>
      <c r="KZG20" s="318"/>
      <c r="KZH20" s="318"/>
      <c r="KZI20" s="318"/>
      <c r="KZJ20" s="318"/>
      <c r="KZK20" s="318"/>
      <c r="KZL20" s="318"/>
      <c r="KZM20" s="318"/>
      <c r="KZN20" s="318"/>
      <c r="KZO20" s="318"/>
      <c r="KZP20" s="318"/>
      <c r="KZQ20" s="318"/>
      <c r="KZR20" s="318"/>
      <c r="KZS20" s="318"/>
      <c r="KZT20" s="318"/>
      <c r="KZU20" s="318"/>
      <c r="KZV20" s="318"/>
      <c r="KZW20" s="318"/>
      <c r="KZX20" s="318"/>
      <c r="KZY20" s="318"/>
      <c r="KZZ20" s="318"/>
      <c r="LAA20" s="318"/>
      <c r="LAB20" s="318"/>
      <c r="LAC20" s="318"/>
      <c r="LAD20" s="318"/>
      <c r="LAE20" s="318"/>
      <c r="LAF20" s="318"/>
      <c r="LAG20" s="318"/>
      <c r="LAH20" s="318"/>
      <c r="LAI20" s="318"/>
      <c r="LAJ20" s="318"/>
      <c r="LAK20" s="318"/>
      <c r="LAL20" s="318"/>
      <c r="LAM20" s="318"/>
      <c r="LAN20" s="318"/>
      <c r="LAO20" s="318"/>
      <c r="LAP20" s="318"/>
      <c r="LAQ20" s="318"/>
      <c r="LAR20" s="318"/>
      <c r="LAS20" s="318"/>
      <c r="LAT20" s="318"/>
      <c r="LAU20" s="318"/>
      <c r="LAV20" s="318"/>
      <c r="LAW20" s="318"/>
      <c r="LAX20" s="318"/>
      <c r="LAY20" s="318"/>
      <c r="LAZ20" s="318"/>
      <c r="LBA20" s="318"/>
      <c r="LBB20" s="318"/>
      <c r="LBC20" s="318"/>
      <c r="LBD20" s="318"/>
      <c r="LBE20" s="318"/>
      <c r="LBF20" s="318"/>
      <c r="LBG20" s="318"/>
      <c r="LBH20" s="318"/>
      <c r="LBI20" s="318"/>
      <c r="LBJ20" s="318"/>
      <c r="LBK20" s="318"/>
      <c r="LBL20" s="318"/>
      <c r="LBM20" s="318"/>
      <c r="LBN20" s="318"/>
      <c r="LBO20" s="318"/>
      <c r="LBP20" s="318"/>
      <c r="LBQ20" s="318"/>
      <c r="LBR20" s="318"/>
      <c r="LBS20" s="318"/>
      <c r="LBT20" s="318"/>
      <c r="LBU20" s="318"/>
      <c r="LBV20" s="318"/>
      <c r="LBW20" s="318"/>
      <c r="LBX20" s="318"/>
      <c r="LBY20" s="318"/>
      <c r="LBZ20" s="318"/>
      <c r="LCA20" s="318"/>
      <c r="LCB20" s="318"/>
      <c r="LCC20" s="318"/>
      <c r="LCD20" s="318"/>
      <c r="LCE20" s="318"/>
      <c r="LCF20" s="318"/>
      <c r="LCG20" s="318"/>
      <c r="LCH20" s="318"/>
      <c r="LCI20" s="318"/>
      <c r="LCJ20" s="318"/>
      <c r="LCK20" s="318"/>
      <c r="LCL20" s="318"/>
      <c r="LCM20" s="318"/>
      <c r="LCN20" s="318"/>
      <c r="LCO20" s="318"/>
      <c r="LCP20" s="318"/>
      <c r="LCQ20" s="318"/>
      <c r="LCR20" s="318"/>
      <c r="LCS20" s="318"/>
      <c r="LCT20" s="318"/>
      <c r="LCU20" s="318"/>
      <c r="LCV20" s="318"/>
      <c r="LCW20" s="318"/>
      <c r="LCX20" s="318"/>
      <c r="LCY20" s="318"/>
      <c r="LCZ20" s="318"/>
      <c r="LDA20" s="318"/>
      <c r="LDB20" s="318"/>
      <c r="LDC20" s="318"/>
      <c r="LDD20" s="318"/>
      <c r="LDE20" s="318"/>
      <c r="LDF20" s="318"/>
      <c r="LDG20" s="318"/>
      <c r="LDH20" s="318"/>
      <c r="LDI20" s="318"/>
      <c r="LDJ20" s="318"/>
      <c r="LDK20" s="318"/>
      <c r="LDL20" s="318"/>
      <c r="LDM20" s="318"/>
      <c r="LDN20" s="318"/>
      <c r="LDO20" s="318"/>
      <c r="LDP20" s="318"/>
      <c r="LDQ20" s="318"/>
      <c r="LDR20" s="318"/>
      <c r="LDS20" s="318"/>
      <c r="LDT20" s="318"/>
      <c r="LDU20" s="318"/>
      <c r="LDV20" s="318"/>
      <c r="LDW20" s="318"/>
      <c r="LDX20" s="318"/>
      <c r="LDY20" s="318"/>
      <c r="LDZ20" s="318"/>
      <c r="LEA20" s="318"/>
      <c r="LEB20" s="318"/>
      <c r="LEC20" s="318"/>
      <c r="LED20" s="318"/>
      <c r="LEE20" s="318"/>
      <c r="LEF20" s="318"/>
      <c r="LEG20" s="318"/>
      <c r="LEH20" s="318"/>
      <c r="LEI20" s="318"/>
      <c r="LEJ20" s="318"/>
      <c r="LEK20" s="318"/>
      <c r="LEL20" s="318"/>
      <c r="LEM20" s="318"/>
      <c r="LEN20" s="318"/>
      <c r="LEO20" s="318"/>
      <c r="LEP20" s="318"/>
      <c r="LEQ20" s="318"/>
      <c r="LER20" s="318"/>
      <c r="LES20" s="318"/>
      <c r="LET20" s="318"/>
      <c r="LEU20" s="318"/>
      <c r="LEV20" s="318"/>
      <c r="LEW20" s="318"/>
      <c r="LEX20" s="318"/>
      <c r="LEY20" s="318"/>
      <c r="LEZ20" s="318"/>
      <c r="LFA20" s="318"/>
      <c r="LFB20" s="318"/>
      <c r="LFC20" s="318"/>
      <c r="LFD20" s="318"/>
      <c r="LFE20" s="318"/>
      <c r="LFF20" s="318"/>
      <c r="LFG20" s="318"/>
      <c r="LFH20" s="318"/>
      <c r="LFI20" s="318"/>
      <c r="LFJ20" s="318"/>
      <c r="LFK20" s="318"/>
      <c r="LFL20" s="318"/>
      <c r="LFM20" s="318"/>
      <c r="LFN20" s="318"/>
      <c r="LFO20" s="318"/>
      <c r="LFP20" s="318"/>
      <c r="LFQ20" s="318"/>
      <c r="LFR20" s="318"/>
      <c r="LFS20" s="318"/>
      <c r="LFT20" s="318"/>
      <c r="LFU20" s="318"/>
      <c r="LFV20" s="318"/>
      <c r="LFW20" s="318"/>
      <c r="LFX20" s="318"/>
      <c r="LFY20" s="318"/>
      <c r="LFZ20" s="318"/>
      <c r="LGA20" s="318"/>
      <c r="LGB20" s="318"/>
      <c r="LGC20" s="318"/>
      <c r="LGD20" s="318"/>
      <c r="LGE20" s="318"/>
      <c r="LGF20" s="318"/>
      <c r="LGG20" s="318"/>
      <c r="LGH20" s="318"/>
      <c r="LGI20" s="318"/>
      <c r="LGJ20" s="318"/>
      <c r="LGK20" s="318"/>
      <c r="LGL20" s="318"/>
      <c r="LGM20" s="318"/>
      <c r="LGN20" s="318"/>
      <c r="LGO20" s="318"/>
      <c r="LGP20" s="318"/>
      <c r="LGQ20" s="318"/>
      <c r="LGR20" s="318"/>
      <c r="LGS20" s="318"/>
      <c r="LGT20" s="318"/>
      <c r="LGU20" s="318"/>
      <c r="LGV20" s="318"/>
      <c r="LGW20" s="318"/>
      <c r="LGX20" s="318"/>
      <c r="LGY20" s="318"/>
      <c r="LGZ20" s="318"/>
      <c r="LHA20" s="318"/>
      <c r="LHB20" s="318"/>
      <c r="LHC20" s="318"/>
      <c r="LHD20" s="318"/>
      <c r="LHE20" s="318"/>
      <c r="LHF20" s="318"/>
      <c r="LHG20" s="318"/>
      <c r="LHH20" s="318"/>
      <c r="LHI20" s="318"/>
      <c r="LHJ20" s="318"/>
      <c r="LHK20" s="318"/>
      <c r="LHL20" s="318"/>
      <c r="LHM20" s="318"/>
      <c r="LHN20" s="318"/>
      <c r="LHO20" s="318"/>
      <c r="LHP20" s="318"/>
      <c r="LHQ20" s="318"/>
      <c r="LHR20" s="318"/>
      <c r="LHS20" s="318"/>
      <c r="LHT20" s="318"/>
      <c r="LHU20" s="318"/>
      <c r="LHV20" s="318"/>
      <c r="LHW20" s="318"/>
      <c r="LHX20" s="318"/>
      <c r="LHY20" s="318"/>
      <c r="LHZ20" s="318"/>
      <c r="LIA20" s="318"/>
      <c r="LIB20" s="318"/>
      <c r="LIC20" s="318"/>
      <c r="LID20" s="318"/>
      <c r="LIE20" s="318"/>
      <c r="LIF20" s="318"/>
      <c r="LIG20" s="318"/>
      <c r="LIH20" s="318"/>
      <c r="LII20" s="318"/>
      <c r="LIJ20" s="318"/>
      <c r="LIK20" s="318"/>
      <c r="LIL20" s="318"/>
      <c r="LIM20" s="318"/>
      <c r="LIN20" s="318"/>
      <c r="LIO20" s="318"/>
      <c r="LIP20" s="318"/>
      <c r="LIQ20" s="318"/>
      <c r="LIR20" s="318"/>
      <c r="LIS20" s="318"/>
      <c r="LIT20" s="318"/>
      <c r="LIU20" s="318"/>
      <c r="LIV20" s="318"/>
      <c r="LIW20" s="318"/>
      <c r="LIX20" s="318"/>
      <c r="LIY20" s="318"/>
      <c r="LIZ20" s="318"/>
      <c r="LJA20" s="318"/>
      <c r="LJB20" s="318"/>
      <c r="LJC20" s="318"/>
      <c r="LJD20" s="318"/>
      <c r="LJE20" s="318"/>
      <c r="LJF20" s="318"/>
      <c r="LJG20" s="318"/>
      <c r="LJH20" s="318"/>
      <c r="LJI20" s="318"/>
      <c r="LJJ20" s="318"/>
      <c r="LJK20" s="318"/>
      <c r="LJL20" s="318"/>
      <c r="LJM20" s="318"/>
      <c r="LJN20" s="318"/>
      <c r="LJO20" s="318"/>
      <c r="LJP20" s="318"/>
      <c r="LJQ20" s="318"/>
      <c r="LJR20" s="318"/>
      <c r="LJS20" s="318"/>
      <c r="LJT20" s="318"/>
      <c r="LJU20" s="318"/>
      <c r="LJV20" s="318"/>
      <c r="LJW20" s="318"/>
      <c r="LJX20" s="318"/>
      <c r="LJY20" s="318"/>
      <c r="LJZ20" s="318"/>
      <c r="LKA20" s="318"/>
      <c r="LKB20" s="318"/>
      <c r="LKC20" s="318"/>
      <c r="LKD20" s="318"/>
      <c r="LKE20" s="318"/>
      <c r="LKF20" s="318"/>
      <c r="LKG20" s="318"/>
      <c r="LKH20" s="318"/>
      <c r="LKI20" s="318"/>
      <c r="LKJ20" s="318"/>
      <c r="LKK20" s="318"/>
      <c r="LKL20" s="318"/>
      <c r="LKM20" s="318"/>
      <c r="LKN20" s="318"/>
      <c r="LKO20" s="318"/>
      <c r="LKP20" s="318"/>
      <c r="LKQ20" s="318"/>
      <c r="LKR20" s="318"/>
      <c r="LKS20" s="318"/>
      <c r="LKT20" s="318"/>
      <c r="LKU20" s="318"/>
      <c r="LKV20" s="318"/>
      <c r="LKW20" s="318"/>
      <c r="LKX20" s="318"/>
      <c r="LKY20" s="318"/>
      <c r="LKZ20" s="318"/>
      <c r="LLA20" s="318"/>
      <c r="LLB20" s="318"/>
      <c r="LLC20" s="318"/>
      <c r="LLD20" s="318"/>
      <c r="LLE20" s="318"/>
      <c r="LLF20" s="318"/>
      <c r="LLG20" s="318"/>
      <c r="LLH20" s="318"/>
      <c r="LLI20" s="318"/>
      <c r="LLJ20" s="318"/>
      <c r="LLK20" s="318"/>
      <c r="LLL20" s="318"/>
      <c r="LLM20" s="318"/>
      <c r="LLN20" s="318"/>
      <c r="LLO20" s="318"/>
      <c r="LLP20" s="318"/>
      <c r="LLQ20" s="318"/>
      <c r="LLR20" s="318"/>
      <c r="LLS20" s="318"/>
      <c r="LLT20" s="318"/>
      <c r="LLU20" s="318"/>
      <c r="LLV20" s="318"/>
      <c r="LLW20" s="318"/>
      <c r="LLX20" s="318"/>
      <c r="LLY20" s="318"/>
      <c r="LLZ20" s="318"/>
      <c r="LMA20" s="318"/>
      <c r="LMB20" s="318"/>
      <c r="LMC20" s="318"/>
      <c r="LMD20" s="318"/>
      <c r="LME20" s="318"/>
      <c r="LMF20" s="318"/>
      <c r="LMG20" s="318"/>
      <c r="LMH20" s="318"/>
      <c r="LMI20" s="318"/>
      <c r="LMJ20" s="318"/>
      <c r="LMK20" s="318"/>
      <c r="LML20" s="318"/>
      <c r="LMM20" s="318"/>
      <c r="LMN20" s="318"/>
      <c r="LMO20" s="318"/>
      <c r="LMP20" s="318"/>
      <c r="LMQ20" s="318"/>
      <c r="LMR20" s="318"/>
      <c r="LMS20" s="318"/>
      <c r="LMT20" s="318"/>
      <c r="LMU20" s="318"/>
      <c r="LMV20" s="318"/>
      <c r="LMW20" s="318"/>
      <c r="LMX20" s="318"/>
      <c r="LMY20" s="318"/>
      <c r="LMZ20" s="318"/>
      <c r="LNA20" s="318"/>
      <c r="LNB20" s="318"/>
      <c r="LNC20" s="318"/>
      <c r="LND20" s="318"/>
      <c r="LNE20" s="318"/>
      <c r="LNF20" s="318"/>
      <c r="LNG20" s="318"/>
      <c r="LNH20" s="318"/>
      <c r="LNI20" s="318"/>
      <c r="LNJ20" s="318"/>
      <c r="LNK20" s="318"/>
      <c r="LNL20" s="318"/>
      <c r="LNM20" s="318"/>
      <c r="LNN20" s="318"/>
      <c r="LNO20" s="318"/>
      <c r="LNP20" s="318"/>
      <c r="LNQ20" s="318"/>
      <c r="LNR20" s="318"/>
      <c r="LNS20" s="318"/>
      <c r="LNT20" s="318"/>
      <c r="LNU20" s="318"/>
      <c r="LNV20" s="318"/>
      <c r="LNW20" s="318"/>
      <c r="LNX20" s="318"/>
      <c r="LNY20" s="318"/>
      <c r="LNZ20" s="318"/>
      <c r="LOA20" s="318"/>
      <c r="LOB20" s="318"/>
      <c r="LOC20" s="318"/>
      <c r="LOD20" s="318"/>
      <c r="LOE20" s="318"/>
      <c r="LOF20" s="318"/>
      <c r="LOG20" s="318"/>
      <c r="LOH20" s="318"/>
      <c r="LOI20" s="318"/>
      <c r="LOJ20" s="318"/>
      <c r="LOK20" s="318"/>
      <c r="LOL20" s="318"/>
      <c r="LOM20" s="318"/>
      <c r="LON20" s="318"/>
      <c r="LOO20" s="318"/>
      <c r="LOP20" s="318"/>
      <c r="LOQ20" s="318"/>
      <c r="LOR20" s="318"/>
      <c r="LOS20" s="318"/>
      <c r="LOT20" s="318"/>
      <c r="LOU20" s="318"/>
      <c r="LOV20" s="318"/>
      <c r="LOW20" s="318"/>
      <c r="LOX20" s="318"/>
      <c r="LOY20" s="318"/>
      <c r="LOZ20" s="318"/>
      <c r="LPA20" s="318"/>
      <c r="LPB20" s="318"/>
      <c r="LPC20" s="318"/>
      <c r="LPD20" s="318"/>
      <c r="LPE20" s="318"/>
      <c r="LPF20" s="318"/>
      <c r="LPG20" s="318"/>
      <c r="LPH20" s="318"/>
      <c r="LPI20" s="318"/>
      <c r="LPJ20" s="318"/>
      <c r="LPK20" s="318"/>
      <c r="LPL20" s="318"/>
      <c r="LPM20" s="318"/>
      <c r="LPN20" s="318"/>
      <c r="LPO20" s="318"/>
      <c r="LPP20" s="318"/>
      <c r="LPQ20" s="318"/>
      <c r="LPR20" s="318"/>
      <c r="LPS20" s="318"/>
      <c r="LPT20" s="318"/>
      <c r="LPU20" s="318"/>
      <c r="LPV20" s="318"/>
      <c r="LPW20" s="318"/>
      <c r="LPX20" s="318"/>
      <c r="LPY20" s="318"/>
      <c r="LPZ20" s="318"/>
      <c r="LQA20" s="318"/>
      <c r="LQB20" s="318"/>
      <c r="LQC20" s="318"/>
      <c r="LQD20" s="318"/>
      <c r="LQE20" s="318"/>
      <c r="LQF20" s="318"/>
      <c r="LQG20" s="318"/>
      <c r="LQH20" s="318"/>
      <c r="LQI20" s="318"/>
      <c r="LQJ20" s="318"/>
      <c r="LQK20" s="318"/>
      <c r="LQL20" s="318"/>
      <c r="LQM20" s="318"/>
      <c r="LQN20" s="318"/>
      <c r="LQO20" s="318"/>
      <c r="LQP20" s="318"/>
      <c r="LQQ20" s="318"/>
      <c r="LQR20" s="318"/>
      <c r="LQS20" s="318"/>
      <c r="LQT20" s="318"/>
      <c r="LQU20" s="318"/>
      <c r="LQV20" s="318"/>
      <c r="LQW20" s="318"/>
      <c r="LQX20" s="318"/>
      <c r="LQY20" s="318"/>
      <c r="LQZ20" s="318"/>
      <c r="LRA20" s="318"/>
      <c r="LRB20" s="318"/>
      <c r="LRC20" s="318"/>
      <c r="LRD20" s="318"/>
      <c r="LRE20" s="318"/>
      <c r="LRF20" s="318"/>
      <c r="LRG20" s="318"/>
      <c r="LRH20" s="318"/>
      <c r="LRI20" s="318"/>
      <c r="LRJ20" s="318"/>
      <c r="LRK20" s="318"/>
      <c r="LRL20" s="318"/>
      <c r="LRM20" s="318"/>
      <c r="LRN20" s="318"/>
      <c r="LRO20" s="318"/>
      <c r="LRP20" s="318"/>
      <c r="LRQ20" s="318"/>
      <c r="LRR20" s="318"/>
      <c r="LRS20" s="318"/>
      <c r="LRT20" s="318"/>
      <c r="LRU20" s="318"/>
      <c r="LRV20" s="318"/>
      <c r="LRW20" s="318"/>
      <c r="LRX20" s="318"/>
      <c r="LRY20" s="318"/>
      <c r="LRZ20" s="318"/>
      <c r="LSA20" s="318"/>
      <c r="LSB20" s="318"/>
      <c r="LSC20" s="318"/>
      <c r="LSD20" s="318"/>
      <c r="LSE20" s="318"/>
      <c r="LSF20" s="318"/>
      <c r="LSG20" s="318"/>
      <c r="LSH20" s="318"/>
      <c r="LSI20" s="318"/>
      <c r="LSJ20" s="318"/>
      <c r="LSK20" s="318"/>
      <c r="LSL20" s="318"/>
      <c r="LSM20" s="318"/>
      <c r="LSN20" s="318"/>
      <c r="LSO20" s="318"/>
      <c r="LSP20" s="318"/>
      <c r="LSQ20" s="318"/>
      <c r="LSR20" s="318"/>
      <c r="LSS20" s="318"/>
      <c r="LST20" s="318"/>
      <c r="LSU20" s="318"/>
      <c r="LSV20" s="318"/>
      <c r="LSW20" s="318"/>
      <c r="LSX20" s="318"/>
      <c r="LSY20" s="318"/>
      <c r="LSZ20" s="318"/>
      <c r="LTA20" s="318"/>
      <c r="LTB20" s="318"/>
      <c r="LTC20" s="318"/>
      <c r="LTD20" s="318"/>
      <c r="LTE20" s="318"/>
      <c r="LTF20" s="318"/>
      <c r="LTG20" s="318"/>
      <c r="LTH20" s="318"/>
      <c r="LTI20" s="318"/>
      <c r="LTJ20" s="318"/>
      <c r="LTK20" s="318"/>
      <c r="LTL20" s="318"/>
      <c r="LTM20" s="318"/>
      <c r="LTN20" s="318"/>
      <c r="LTO20" s="318"/>
      <c r="LTP20" s="318"/>
      <c r="LTQ20" s="318"/>
      <c r="LTR20" s="318"/>
      <c r="LTS20" s="318"/>
      <c r="LTT20" s="318"/>
      <c r="LTU20" s="318"/>
      <c r="LTV20" s="318"/>
      <c r="LTW20" s="318"/>
      <c r="LTX20" s="318"/>
      <c r="LTY20" s="318"/>
      <c r="LTZ20" s="318"/>
      <c r="LUA20" s="318"/>
      <c r="LUB20" s="318"/>
      <c r="LUC20" s="318"/>
      <c r="LUD20" s="318"/>
      <c r="LUE20" s="318"/>
      <c r="LUF20" s="318"/>
      <c r="LUG20" s="318"/>
      <c r="LUH20" s="318"/>
      <c r="LUI20" s="318"/>
      <c r="LUJ20" s="318"/>
      <c r="LUK20" s="318"/>
      <c r="LUL20" s="318"/>
      <c r="LUM20" s="318"/>
      <c r="LUN20" s="318"/>
      <c r="LUO20" s="318"/>
      <c r="LUP20" s="318"/>
      <c r="LUQ20" s="318"/>
      <c r="LUR20" s="318"/>
      <c r="LUS20" s="318"/>
      <c r="LUT20" s="318"/>
      <c r="LUU20" s="318"/>
      <c r="LUV20" s="318"/>
      <c r="LUW20" s="318"/>
      <c r="LUX20" s="318"/>
      <c r="LUY20" s="318"/>
      <c r="LUZ20" s="318"/>
      <c r="LVA20" s="318"/>
      <c r="LVB20" s="318"/>
      <c r="LVC20" s="318"/>
      <c r="LVD20" s="318"/>
      <c r="LVE20" s="318"/>
      <c r="LVF20" s="318"/>
      <c r="LVG20" s="318"/>
      <c r="LVH20" s="318"/>
      <c r="LVI20" s="318"/>
      <c r="LVJ20" s="318"/>
      <c r="LVK20" s="318"/>
      <c r="LVL20" s="318"/>
      <c r="LVM20" s="318"/>
      <c r="LVN20" s="318"/>
      <c r="LVO20" s="318"/>
      <c r="LVP20" s="318"/>
      <c r="LVQ20" s="318"/>
      <c r="LVR20" s="318"/>
      <c r="LVS20" s="318"/>
      <c r="LVT20" s="318"/>
      <c r="LVU20" s="318"/>
      <c r="LVV20" s="318"/>
      <c r="LVW20" s="318"/>
      <c r="LVX20" s="318"/>
      <c r="LVY20" s="318"/>
      <c r="LVZ20" s="318"/>
      <c r="LWA20" s="318"/>
      <c r="LWB20" s="318"/>
      <c r="LWC20" s="318"/>
      <c r="LWD20" s="318"/>
      <c r="LWE20" s="318"/>
      <c r="LWF20" s="318"/>
      <c r="LWG20" s="318"/>
      <c r="LWH20" s="318"/>
      <c r="LWI20" s="318"/>
      <c r="LWJ20" s="318"/>
      <c r="LWK20" s="318"/>
      <c r="LWL20" s="318"/>
      <c r="LWM20" s="318"/>
      <c r="LWN20" s="318"/>
      <c r="LWO20" s="318"/>
      <c r="LWP20" s="318"/>
      <c r="LWQ20" s="318"/>
      <c r="LWR20" s="318"/>
      <c r="LWS20" s="318"/>
      <c r="LWT20" s="318"/>
      <c r="LWU20" s="318"/>
      <c r="LWV20" s="318"/>
      <c r="LWW20" s="318"/>
      <c r="LWX20" s="318"/>
      <c r="LWY20" s="318"/>
      <c r="LWZ20" s="318"/>
      <c r="LXA20" s="318"/>
      <c r="LXB20" s="318"/>
      <c r="LXC20" s="318"/>
      <c r="LXD20" s="318"/>
      <c r="LXE20" s="318"/>
      <c r="LXF20" s="318"/>
      <c r="LXG20" s="318"/>
      <c r="LXH20" s="318"/>
      <c r="LXI20" s="318"/>
      <c r="LXJ20" s="318"/>
      <c r="LXK20" s="318"/>
      <c r="LXL20" s="318"/>
      <c r="LXM20" s="318"/>
      <c r="LXN20" s="318"/>
      <c r="LXO20" s="318"/>
      <c r="LXP20" s="318"/>
      <c r="LXQ20" s="318"/>
      <c r="LXR20" s="318"/>
      <c r="LXS20" s="318"/>
      <c r="LXT20" s="318"/>
      <c r="LXU20" s="318"/>
      <c r="LXV20" s="318"/>
      <c r="LXW20" s="318"/>
      <c r="LXX20" s="318"/>
      <c r="LXY20" s="318"/>
      <c r="LXZ20" s="318"/>
      <c r="LYA20" s="318"/>
      <c r="LYB20" s="318"/>
      <c r="LYC20" s="318"/>
      <c r="LYD20" s="318"/>
      <c r="LYE20" s="318"/>
      <c r="LYF20" s="318"/>
      <c r="LYG20" s="318"/>
      <c r="LYH20" s="318"/>
      <c r="LYI20" s="318"/>
      <c r="LYJ20" s="318"/>
      <c r="LYK20" s="318"/>
      <c r="LYL20" s="318"/>
      <c r="LYM20" s="318"/>
      <c r="LYN20" s="318"/>
      <c r="LYO20" s="318"/>
      <c r="LYP20" s="318"/>
      <c r="LYQ20" s="318"/>
      <c r="LYR20" s="318"/>
      <c r="LYS20" s="318"/>
      <c r="LYT20" s="318"/>
      <c r="LYU20" s="318"/>
      <c r="LYV20" s="318"/>
      <c r="LYW20" s="318"/>
      <c r="LYX20" s="318"/>
      <c r="LYY20" s="318"/>
      <c r="LYZ20" s="318"/>
      <c r="LZA20" s="318"/>
      <c r="LZB20" s="318"/>
      <c r="LZC20" s="318"/>
      <c r="LZD20" s="318"/>
      <c r="LZE20" s="318"/>
      <c r="LZF20" s="318"/>
      <c r="LZG20" s="318"/>
      <c r="LZH20" s="318"/>
      <c r="LZI20" s="318"/>
      <c r="LZJ20" s="318"/>
      <c r="LZK20" s="318"/>
      <c r="LZL20" s="318"/>
      <c r="LZM20" s="318"/>
      <c r="LZN20" s="318"/>
      <c r="LZO20" s="318"/>
      <c r="LZP20" s="318"/>
      <c r="LZQ20" s="318"/>
      <c r="LZR20" s="318"/>
      <c r="LZS20" s="318"/>
      <c r="LZT20" s="318"/>
      <c r="LZU20" s="318"/>
      <c r="LZV20" s="318"/>
      <c r="LZW20" s="318"/>
      <c r="LZX20" s="318"/>
      <c r="LZY20" s="318"/>
      <c r="LZZ20" s="318"/>
      <c r="MAA20" s="318"/>
      <c r="MAB20" s="318"/>
      <c r="MAC20" s="318"/>
      <c r="MAD20" s="318"/>
      <c r="MAE20" s="318"/>
      <c r="MAF20" s="318"/>
      <c r="MAG20" s="318"/>
      <c r="MAH20" s="318"/>
      <c r="MAI20" s="318"/>
      <c r="MAJ20" s="318"/>
      <c r="MAK20" s="318"/>
      <c r="MAL20" s="318"/>
      <c r="MAM20" s="318"/>
      <c r="MAN20" s="318"/>
      <c r="MAO20" s="318"/>
      <c r="MAP20" s="318"/>
      <c r="MAQ20" s="318"/>
      <c r="MAR20" s="318"/>
      <c r="MAS20" s="318"/>
      <c r="MAT20" s="318"/>
      <c r="MAU20" s="318"/>
      <c r="MAV20" s="318"/>
      <c r="MAW20" s="318"/>
      <c r="MAX20" s="318"/>
      <c r="MAY20" s="318"/>
      <c r="MAZ20" s="318"/>
      <c r="MBA20" s="318"/>
      <c r="MBB20" s="318"/>
      <c r="MBC20" s="318"/>
      <c r="MBD20" s="318"/>
      <c r="MBE20" s="318"/>
      <c r="MBF20" s="318"/>
      <c r="MBG20" s="318"/>
      <c r="MBH20" s="318"/>
      <c r="MBI20" s="318"/>
      <c r="MBJ20" s="318"/>
      <c r="MBK20" s="318"/>
      <c r="MBL20" s="318"/>
      <c r="MBM20" s="318"/>
      <c r="MBN20" s="318"/>
      <c r="MBO20" s="318"/>
      <c r="MBP20" s="318"/>
      <c r="MBQ20" s="318"/>
      <c r="MBR20" s="318"/>
      <c r="MBS20" s="318"/>
      <c r="MBT20" s="318"/>
      <c r="MBU20" s="318"/>
      <c r="MBV20" s="318"/>
      <c r="MBW20" s="318"/>
      <c r="MBX20" s="318"/>
      <c r="MBY20" s="318"/>
      <c r="MBZ20" s="318"/>
      <c r="MCA20" s="318"/>
      <c r="MCB20" s="318"/>
      <c r="MCC20" s="318"/>
      <c r="MCD20" s="318"/>
      <c r="MCE20" s="318"/>
      <c r="MCF20" s="318"/>
      <c r="MCG20" s="318"/>
      <c r="MCH20" s="318"/>
      <c r="MCI20" s="318"/>
      <c r="MCJ20" s="318"/>
      <c r="MCK20" s="318"/>
      <c r="MCL20" s="318"/>
      <c r="MCM20" s="318"/>
      <c r="MCN20" s="318"/>
      <c r="MCO20" s="318"/>
      <c r="MCP20" s="318"/>
      <c r="MCQ20" s="318"/>
      <c r="MCR20" s="318"/>
      <c r="MCS20" s="318"/>
      <c r="MCT20" s="318"/>
      <c r="MCU20" s="318"/>
      <c r="MCV20" s="318"/>
      <c r="MCW20" s="318"/>
      <c r="MCX20" s="318"/>
      <c r="MCY20" s="318"/>
      <c r="MCZ20" s="318"/>
      <c r="MDA20" s="318"/>
      <c r="MDB20" s="318"/>
      <c r="MDC20" s="318"/>
      <c r="MDD20" s="318"/>
      <c r="MDE20" s="318"/>
      <c r="MDF20" s="318"/>
      <c r="MDG20" s="318"/>
      <c r="MDH20" s="318"/>
      <c r="MDI20" s="318"/>
      <c r="MDJ20" s="318"/>
      <c r="MDK20" s="318"/>
      <c r="MDL20" s="318"/>
      <c r="MDM20" s="318"/>
      <c r="MDN20" s="318"/>
      <c r="MDO20" s="318"/>
      <c r="MDP20" s="318"/>
      <c r="MDQ20" s="318"/>
      <c r="MDR20" s="318"/>
      <c r="MDS20" s="318"/>
      <c r="MDT20" s="318"/>
      <c r="MDU20" s="318"/>
      <c r="MDV20" s="318"/>
      <c r="MDW20" s="318"/>
      <c r="MDX20" s="318"/>
      <c r="MDY20" s="318"/>
      <c r="MDZ20" s="318"/>
      <c r="MEA20" s="318"/>
      <c r="MEB20" s="318"/>
      <c r="MEC20" s="318"/>
      <c r="MED20" s="318"/>
      <c r="MEE20" s="318"/>
      <c r="MEF20" s="318"/>
      <c r="MEG20" s="318"/>
      <c r="MEH20" s="318"/>
      <c r="MEI20" s="318"/>
      <c r="MEJ20" s="318"/>
      <c r="MEK20" s="318"/>
      <c r="MEL20" s="318"/>
      <c r="MEM20" s="318"/>
      <c r="MEN20" s="318"/>
      <c r="MEO20" s="318"/>
      <c r="MEP20" s="318"/>
      <c r="MEQ20" s="318"/>
      <c r="MER20" s="318"/>
      <c r="MES20" s="318"/>
      <c r="MET20" s="318"/>
      <c r="MEU20" s="318"/>
      <c r="MEV20" s="318"/>
      <c r="MEW20" s="318"/>
      <c r="MEX20" s="318"/>
      <c r="MEY20" s="318"/>
      <c r="MEZ20" s="318"/>
      <c r="MFA20" s="318"/>
      <c r="MFB20" s="318"/>
      <c r="MFC20" s="318"/>
      <c r="MFD20" s="318"/>
      <c r="MFE20" s="318"/>
      <c r="MFF20" s="318"/>
      <c r="MFG20" s="318"/>
      <c r="MFH20" s="318"/>
      <c r="MFI20" s="318"/>
      <c r="MFJ20" s="318"/>
      <c r="MFK20" s="318"/>
      <c r="MFL20" s="318"/>
      <c r="MFM20" s="318"/>
      <c r="MFN20" s="318"/>
      <c r="MFO20" s="318"/>
      <c r="MFP20" s="318"/>
      <c r="MFQ20" s="318"/>
      <c r="MFR20" s="318"/>
      <c r="MFS20" s="318"/>
      <c r="MFT20" s="318"/>
      <c r="MFU20" s="318"/>
      <c r="MFV20" s="318"/>
      <c r="MFW20" s="318"/>
      <c r="MFX20" s="318"/>
      <c r="MFY20" s="318"/>
      <c r="MFZ20" s="318"/>
      <c r="MGA20" s="318"/>
      <c r="MGB20" s="318"/>
      <c r="MGC20" s="318"/>
      <c r="MGD20" s="318"/>
      <c r="MGE20" s="318"/>
      <c r="MGF20" s="318"/>
      <c r="MGG20" s="318"/>
      <c r="MGH20" s="318"/>
      <c r="MGI20" s="318"/>
      <c r="MGJ20" s="318"/>
      <c r="MGK20" s="318"/>
      <c r="MGL20" s="318"/>
      <c r="MGM20" s="318"/>
      <c r="MGN20" s="318"/>
      <c r="MGO20" s="318"/>
      <c r="MGP20" s="318"/>
      <c r="MGQ20" s="318"/>
      <c r="MGR20" s="318"/>
      <c r="MGS20" s="318"/>
      <c r="MGT20" s="318"/>
      <c r="MGU20" s="318"/>
      <c r="MGV20" s="318"/>
      <c r="MGW20" s="318"/>
      <c r="MGX20" s="318"/>
      <c r="MGY20" s="318"/>
      <c r="MGZ20" s="318"/>
      <c r="MHA20" s="318"/>
      <c r="MHB20" s="318"/>
      <c r="MHC20" s="318"/>
      <c r="MHD20" s="318"/>
      <c r="MHE20" s="318"/>
      <c r="MHF20" s="318"/>
      <c r="MHG20" s="318"/>
      <c r="MHH20" s="318"/>
      <c r="MHI20" s="318"/>
      <c r="MHJ20" s="318"/>
      <c r="MHK20" s="318"/>
      <c r="MHL20" s="318"/>
      <c r="MHM20" s="318"/>
      <c r="MHN20" s="318"/>
      <c r="MHO20" s="318"/>
      <c r="MHP20" s="318"/>
      <c r="MHQ20" s="318"/>
      <c r="MHR20" s="318"/>
      <c r="MHS20" s="318"/>
      <c r="MHT20" s="318"/>
      <c r="MHU20" s="318"/>
      <c r="MHV20" s="318"/>
      <c r="MHW20" s="318"/>
      <c r="MHX20" s="318"/>
      <c r="MHY20" s="318"/>
      <c r="MHZ20" s="318"/>
      <c r="MIA20" s="318"/>
      <c r="MIB20" s="318"/>
      <c r="MIC20" s="318"/>
      <c r="MID20" s="318"/>
      <c r="MIE20" s="318"/>
      <c r="MIF20" s="318"/>
      <c r="MIG20" s="318"/>
      <c r="MIH20" s="318"/>
      <c r="MII20" s="318"/>
      <c r="MIJ20" s="318"/>
      <c r="MIK20" s="318"/>
      <c r="MIL20" s="318"/>
      <c r="MIM20" s="318"/>
      <c r="MIN20" s="318"/>
      <c r="MIO20" s="318"/>
      <c r="MIP20" s="318"/>
      <c r="MIQ20" s="318"/>
      <c r="MIR20" s="318"/>
      <c r="MIS20" s="318"/>
      <c r="MIT20" s="318"/>
      <c r="MIU20" s="318"/>
      <c r="MIV20" s="318"/>
      <c r="MIW20" s="318"/>
      <c r="MIX20" s="318"/>
      <c r="MIY20" s="318"/>
      <c r="MIZ20" s="318"/>
      <c r="MJA20" s="318"/>
      <c r="MJB20" s="318"/>
      <c r="MJC20" s="318"/>
      <c r="MJD20" s="318"/>
      <c r="MJE20" s="318"/>
      <c r="MJF20" s="318"/>
      <c r="MJG20" s="318"/>
      <c r="MJH20" s="318"/>
      <c r="MJI20" s="318"/>
      <c r="MJJ20" s="318"/>
      <c r="MJK20" s="318"/>
      <c r="MJL20" s="318"/>
      <c r="MJM20" s="318"/>
      <c r="MJN20" s="318"/>
      <c r="MJO20" s="318"/>
      <c r="MJP20" s="318"/>
      <c r="MJQ20" s="318"/>
      <c r="MJR20" s="318"/>
      <c r="MJS20" s="318"/>
      <c r="MJT20" s="318"/>
      <c r="MJU20" s="318"/>
      <c r="MJV20" s="318"/>
      <c r="MJW20" s="318"/>
      <c r="MJX20" s="318"/>
      <c r="MJY20" s="318"/>
      <c r="MJZ20" s="318"/>
      <c r="MKA20" s="318"/>
      <c r="MKB20" s="318"/>
      <c r="MKC20" s="318"/>
      <c r="MKD20" s="318"/>
      <c r="MKE20" s="318"/>
      <c r="MKF20" s="318"/>
      <c r="MKG20" s="318"/>
      <c r="MKH20" s="318"/>
      <c r="MKI20" s="318"/>
      <c r="MKJ20" s="318"/>
      <c r="MKK20" s="318"/>
      <c r="MKL20" s="318"/>
      <c r="MKM20" s="318"/>
      <c r="MKN20" s="318"/>
      <c r="MKO20" s="318"/>
      <c r="MKP20" s="318"/>
      <c r="MKQ20" s="318"/>
      <c r="MKR20" s="318"/>
      <c r="MKS20" s="318"/>
      <c r="MKT20" s="318"/>
      <c r="MKU20" s="318"/>
      <c r="MKV20" s="318"/>
      <c r="MKW20" s="318"/>
      <c r="MKX20" s="318"/>
      <c r="MKY20" s="318"/>
      <c r="MKZ20" s="318"/>
      <c r="MLA20" s="318"/>
      <c r="MLB20" s="318"/>
      <c r="MLC20" s="318"/>
      <c r="MLD20" s="318"/>
      <c r="MLE20" s="318"/>
      <c r="MLF20" s="318"/>
      <c r="MLG20" s="318"/>
      <c r="MLH20" s="318"/>
      <c r="MLI20" s="318"/>
      <c r="MLJ20" s="318"/>
      <c r="MLK20" s="318"/>
      <c r="MLL20" s="318"/>
      <c r="MLM20" s="318"/>
      <c r="MLN20" s="318"/>
      <c r="MLO20" s="318"/>
      <c r="MLP20" s="318"/>
      <c r="MLQ20" s="318"/>
      <c r="MLR20" s="318"/>
      <c r="MLS20" s="318"/>
      <c r="MLT20" s="318"/>
      <c r="MLU20" s="318"/>
      <c r="MLV20" s="318"/>
      <c r="MLW20" s="318"/>
      <c r="MLX20" s="318"/>
      <c r="MLY20" s="318"/>
      <c r="MLZ20" s="318"/>
      <c r="MMA20" s="318"/>
      <c r="MMB20" s="318"/>
      <c r="MMC20" s="318"/>
      <c r="MMD20" s="318"/>
      <c r="MME20" s="318"/>
      <c r="MMF20" s="318"/>
      <c r="MMG20" s="318"/>
      <c r="MMH20" s="318"/>
      <c r="MMI20" s="318"/>
      <c r="MMJ20" s="318"/>
      <c r="MMK20" s="318"/>
      <c r="MML20" s="318"/>
      <c r="MMM20" s="318"/>
      <c r="MMN20" s="318"/>
      <c r="MMO20" s="318"/>
      <c r="MMP20" s="318"/>
      <c r="MMQ20" s="318"/>
      <c r="MMR20" s="318"/>
      <c r="MMS20" s="318"/>
      <c r="MMT20" s="318"/>
      <c r="MMU20" s="318"/>
      <c r="MMV20" s="318"/>
      <c r="MMW20" s="318"/>
      <c r="MMX20" s="318"/>
      <c r="MMY20" s="318"/>
      <c r="MMZ20" s="318"/>
      <c r="MNA20" s="318"/>
      <c r="MNB20" s="318"/>
      <c r="MNC20" s="318"/>
      <c r="MND20" s="318"/>
      <c r="MNE20" s="318"/>
      <c r="MNF20" s="318"/>
      <c r="MNG20" s="318"/>
      <c r="MNH20" s="318"/>
      <c r="MNI20" s="318"/>
      <c r="MNJ20" s="318"/>
      <c r="MNK20" s="318"/>
      <c r="MNL20" s="318"/>
      <c r="MNM20" s="318"/>
      <c r="MNN20" s="318"/>
      <c r="MNO20" s="318"/>
      <c r="MNP20" s="318"/>
      <c r="MNQ20" s="318"/>
      <c r="MNR20" s="318"/>
      <c r="MNS20" s="318"/>
      <c r="MNT20" s="318"/>
      <c r="MNU20" s="318"/>
      <c r="MNV20" s="318"/>
      <c r="MNW20" s="318"/>
      <c r="MNX20" s="318"/>
      <c r="MNY20" s="318"/>
      <c r="MNZ20" s="318"/>
      <c r="MOA20" s="318"/>
      <c r="MOB20" s="318"/>
      <c r="MOC20" s="318"/>
      <c r="MOD20" s="318"/>
      <c r="MOE20" s="318"/>
      <c r="MOF20" s="318"/>
      <c r="MOG20" s="318"/>
      <c r="MOH20" s="318"/>
      <c r="MOI20" s="318"/>
      <c r="MOJ20" s="318"/>
      <c r="MOK20" s="318"/>
      <c r="MOL20" s="318"/>
      <c r="MOM20" s="318"/>
      <c r="MON20" s="318"/>
      <c r="MOO20" s="318"/>
      <c r="MOP20" s="318"/>
      <c r="MOQ20" s="318"/>
      <c r="MOR20" s="318"/>
      <c r="MOS20" s="318"/>
      <c r="MOT20" s="318"/>
      <c r="MOU20" s="318"/>
      <c r="MOV20" s="318"/>
      <c r="MOW20" s="318"/>
      <c r="MOX20" s="318"/>
      <c r="MOY20" s="318"/>
      <c r="MOZ20" s="318"/>
      <c r="MPA20" s="318"/>
      <c r="MPB20" s="318"/>
      <c r="MPC20" s="318"/>
      <c r="MPD20" s="318"/>
      <c r="MPE20" s="318"/>
      <c r="MPF20" s="318"/>
      <c r="MPG20" s="318"/>
      <c r="MPH20" s="318"/>
      <c r="MPI20" s="318"/>
      <c r="MPJ20" s="318"/>
      <c r="MPK20" s="318"/>
      <c r="MPL20" s="318"/>
      <c r="MPM20" s="318"/>
      <c r="MPN20" s="318"/>
      <c r="MPO20" s="318"/>
      <c r="MPP20" s="318"/>
      <c r="MPQ20" s="318"/>
      <c r="MPR20" s="318"/>
      <c r="MPS20" s="318"/>
      <c r="MPT20" s="318"/>
      <c r="MPU20" s="318"/>
      <c r="MPV20" s="318"/>
      <c r="MPW20" s="318"/>
      <c r="MPX20" s="318"/>
      <c r="MPY20" s="318"/>
      <c r="MPZ20" s="318"/>
      <c r="MQA20" s="318"/>
      <c r="MQB20" s="318"/>
      <c r="MQC20" s="318"/>
      <c r="MQD20" s="318"/>
      <c r="MQE20" s="318"/>
      <c r="MQF20" s="318"/>
      <c r="MQG20" s="318"/>
      <c r="MQH20" s="318"/>
      <c r="MQI20" s="318"/>
      <c r="MQJ20" s="318"/>
      <c r="MQK20" s="318"/>
      <c r="MQL20" s="318"/>
      <c r="MQM20" s="318"/>
      <c r="MQN20" s="318"/>
      <c r="MQO20" s="318"/>
      <c r="MQP20" s="318"/>
      <c r="MQQ20" s="318"/>
      <c r="MQR20" s="318"/>
      <c r="MQS20" s="318"/>
      <c r="MQT20" s="318"/>
      <c r="MQU20" s="318"/>
      <c r="MQV20" s="318"/>
      <c r="MQW20" s="318"/>
      <c r="MQX20" s="318"/>
      <c r="MQY20" s="318"/>
      <c r="MQZ20" s="318"/>
      <c r="MRA20" s="318"/>
      <c r="MRB20" s="318"/>
      <c r="MRC20" s="318"/>
      <c r="MRD20" s="318"/>
      <c r="MRE20" s="318"/>
      <c r="MRF20" s="318"/>
      <c r="MRG20" s="318"/>
      <c r="MRH20" s="318"/>
      <c r="MRI20" s="318"/>
      <c r="MRJ20" s="318"/>
      <c r="MRK20" s="318"/>
      <c r="MRL20" s="318"/>
      <c r="MRM20" s="318"/>
      <c r="MRN20" s="318"/>
      <c r="MRO20" s="318"/>
      <c r="MRP20" s="318"/>
      <c r="MRQ20" s="318"/>
      <c r="MRR20" s="318"/>
      <c r="MRS20" s="318"/>
      <c r="MRT20" s="318"/>
      <c r="MRU20" s="318"/>
      <c r="MRV20" s="318"/>
      <c r="MRW20" s="318"/>
      <c r="MRX20" s="318"/>
      <c r="MRY20" s="318"/>
      <c r="MRZ20" s="318"/>
      <c r="MSA20" s="318"/>
      <c r="MSB20" s="318"/>
      <c r="MSC20" s="318"/>
      <c r="MSD20" s="318"/>
      <c r="MSE20" s="318"/>
      <c r="MSF20" s="318"/>
      <c r="MSG20" s="318"/>
      <c r="MSH20" s="318"/>
      <c r="MSI20" s="318"/>
      <c r="MSJ20" s="318"/>
      <c r="MSK20" s="318"/>
      <c r="MSL20" s="318"/>
      <c r="MSM20" s="318"/>
      <c r="MSN20" s="318"/>
      <c r="MSO20" s="318"/>
      <c r="MSP20" s="318"/>
      <c r="MSQ20" s="318"/>
      <c r="MSR20" s="318"/>
      <c r="MSS20" s="318"/>
      <c r="MST20" s="318"/>
      <c r="MSU20" s="318"/>
      <c r="MSV20" s="318"/>
      <c r="MSW20" s="318"/>
      <c r="MSX20" s="318"/>
      <c r="MSY20" s="318"/>
      <c r="MSZ20" s="318"/>
      <c r="MTA20" s="318"/>
      <c r="MTB20" s="318"/>
      <c r="MTC20" s="318"/>
      <c r="MTD20" s="318"/>
      <c r="MTE20" s="318"/>
      <c r="MTF20" s="318"/>
      <c r="MTG20" s="318"/>
      <c r="MTH20" s="318"/>
      <c r="MTI20" s="318"/>
      <c r="MTJ20" s="318"/>
      <c r="MTK20" s="318"/>
      <c r="MTL20" s="318"/>
      <c r="MTM20" s="318"/>
      <c r="MTN20" s="318"/>
      <c r="MTO20" s="318"/>
      <c r="MTP20" s="318"/>
      <c r="MTQ20" s="318"/>
      <c r="MTR20" s="318"/>
      <c r="MTS20" s="318"/>
      <c r="MTT20" s="318"/>
      <c r="MTU20" s="318"/>
      <c r="MTV20" s="318"/>
      <c r="MTW20" s="318"/>
      <c r="MTX20" s="318"/>
      <c r="MTY20" s="318"/>
      <c r="MTZ20" s="318"/>
      <c r="MUA20" s="318"/>
      <c r="MUB20" s="318"/>
      <c r="MUC20" s="318"/>
      <c r="MUD20" s="318"/>
      <c r="MUE20" s="318"/>
      <c r="MUF20" s="318"/>
      <c r="MUG20" s="318"/>
      <c r="MUH20" s="318"/>
      <c r="MUI20" s="318"/>
      <c r="MUJ20" s="318"/>
      <c r="MUK20" s="318"/>
      <c r="MUL20" s="318"/>
      <c r="MUM20" s="318"/>
      <c r="MUN20" s="318"/>
      <c r="MUO20" s="318"/>
      <c r="MUP20" s="318"/>
      <c r="MUQ20" s="318"/>
      <c r="MUR20" s="318"/>
      <c r="MUS20" s="318"/>
      <c r="MUT20" s="318"/>
      <c r="MUU20" s="318"/>
      <c r="MUV20" s="318"/>
      <c r="MUW20" s="318"/>
      <c r="MUX20" s="318"/>
      <c r="MUY20" s="318"/>
      <c r="MUZ20" s="318"/>
      <c r="MVA20" s="318"/>
      <c r="MVB20" s="318"/>
      <c r="MVC20" s="318"/>
      <c r="MVD20" s="318"/>
      <c r="MVE20" s="318"/>
      <c r="MVF20" s="318"/>
      <c r="MVG20" s="318"/>
      <c r="MVH20" s="318"/>
      <c r="MVI20" s="318"/>
      <c r="MVJ20" s="318"/>
      <c r="MVK20" s="318"/>
      <c r="MVL20" s="318"/>
      <c r="MVM20" s="318"/>
      <c r="MVN20" s="318"/>
      <c r="MVO20" s="318"/>
      <c r="MVP20" s="318"/>
      <c r="MVQ20" s="318"/>
      <c r="MVR20" s="318"/>
      <c r="MVS20" s="318"/>
      <c r="MVT20" s="318"/>
      <c r="MVU20" s="318"/>
      <c r="MVV20" s="318"/>
      <c r="MVW20" s="318"/>
      <c r="MVX20" s="318"/>
      <c r="MVY20" s="318"/>
      <c r="MVZ20" s="318"/>
      <c r="MWA20" s="318"/>
      <c r="MWB20" s="318"/>
      <c r="MWC20" s="318"/>
      <c r="MWD20" s="318"/>
      <c r="MWE20" s="318"/>
      <c r="MWF20" s="318"/>
      <c r="MWG20" s="318"/>
      <c r="MWH20" s="318"/>
      <c r="MWI20" s="318"/>
      <c r="MWJ20" s="318"/>
      <c r="MWK20" s="318"/>
      <c r="MWL20" s="318"/>
      <c r="MWM20" s="318"/>
      <c r="MWN20" s="318"/>
      <c r="MWO20" s="318"/>
      <c r="MWP20" s="318"/>
      <c r="MWQ20" s="318"/>
      <c r="MWR20" s="318"/>
      <c r="MWS20" s="318"/>
      <c r="MWT20" s="318"/>
      <c r="MWU20" s="318"/>
      <c r="MWV20" s="318"/>
      <c r="MWW20" s="318"/>
      <c r="MWX20" s="318"/>
      <c r="MWY20" s="318"/>
      <c r="MWZ20" s="318"/>
      <c r="MXA20" s="318"/>
      <c r="MXB20" s="318"/>
      <c r="MXC20" s="318"/>
      <c r="MXD20" s="318"/>
      <c r="MXE20" s="318"/>
      <c r="MXF20" s="318"/>
      <c r="MXG20" s="318"/>
      <c r="MXH20" s="318"/>
      <c r="MXI20" s="318"/>
      <c r="MXJ20" s="318"/>
      <c r="MXK20" s="318"/>
      <c r="MXL20" s="318"/>
      <c r="MXM20" s="318"/>
      <c r="MXN20" s="318"/>
      <c r="MXO20" s="318"/>
      <c r="MXP20" s="318"/>
      <c r="MXQ20" s="318"/>
      <c r="MXR20" s="318"/>
      <c r="MXS20" s="318"/>
      <c r="MXT20" s="318"/>
      <c r="MXU20" s="318"/>
      <c r="MXV20" s="318"/>
      <c r="MXW20" s="318"/>
      <c r="MXX20" s="318"/>
      <c r="MXY20" s="318"/>
      <c r="MXZ20" s="318"/>
      <c r="MYA20" s="318"/>
      <c r="MYB20" s="318"/>
      <c r="MYC20" s="318"/>
      <c r="MYD20" s="318"/>
      <c r="MYE20" s="318"/>
      <c r="MYF20" s="318"/>
      <c r="MYG20" s="318"/>
      <c r="MYH20" s="318"/>
      <c r="MYI20" s="318"/>
      <c r="MYJ20" s="318"/>
      <c r="MYK20" s="318"/>
      <c r="MYL20" s="318"/>
      <c r="MYM20" s="318"/>
      <c r="MYN20" s="318"/>
      <c r="MYO20" s="318"/>
      <c r="MYP20" s="318"/>
      <c r="MYQ20" s="318"/>
      <c r="MYR20" s="318"/>
      <c r="MYS20" s="318"/>
      <c r="MYT20" s="318"/>
      <c r="MYU20" s="318"/>
      <c r="MYV20" s="318"/>
      <c r="MYW20" s="318"/>
      <c r="MYX20" s="318"/>
      <c r="MYY20" s="318"/>
      <c r="MYZ20" s="318"/>
      <c r="MZA20" s="318"/>
      <c r="MZB20" s="318"/>
      <c r="MZC20" s="318"/>
      <c r="MZD20" s="318"/>
      <c r="MZE20" s="318"/>
      <c r="MZF20" s="318"/>
      <c r="MZG20" s="318"/>
      <c r="MZH20" s="318"/>
      <c r="MZI20" s="318"/>
      <c r="MZJ20" s="318"/>
      <c r="MZK20" s="318"/>
      <c r="MZL20" s="318"/>
      <c r="MZM20" s="318"/>
      <c r="MZN20" s="318"/>
      <c r="MZO20" s="318"/>
      <c r="MZP20" s="318"/>
      <c r="MZQ20" s="318"/>
      <c r="MZR20" s="318"/>
      <c r="MZS20" s="318"/>
      <c r="MZT20" s="318"/>
      <c r="MZU20" s="318"/>
      <c r="MZV20" s="318"/>
      <c r="MZW20" s="318"/>
      <c r="MZX20" s="318"/>
      <c r="MZY20" s="318"/>
      <c r="MZZ20" s="318"/>
      <c r="NAA20" s="318"/>
      <c r="NAB20" s="318"/>
      <c r="NAC20" s="318"/>
      <c r="NAD20" s="318"/>
      <c r="NAE20" s="318"/>
      <c r="NAF20" s="318"/>
      <c r="NAG20" s="318"/>
      <c r="NAH20" s="318"/>
      <c r="NAI20" s="318"/>
      <c r="NAJ20" s="318"/>
      <c r="NAK20" s="318"/>
      <c r="NAL20" s="318"/>
      <c r="NAM20" s="318"/>
      <c r="NAN20" s="318"/>
      <c r="NAO20" s="318"/>
      <c r="NAP20" s="318"/>
      <c r="NAQ20" s="318"/>
      <c r="NAR20" s="318"/>
      <c r="NAS20" s="318"/>
      <c r="NAT20" s="318"/>
      <c r="NAU20" s="318"/>
      <c r="NAV20" s="318"/>
      <c r="NAW20" s="318"/>
      <c r="NAX20" s="318"/>
      <c r="NAY20" s="318"/>
      <c r="NAZ20" s="318"/>
      <c r="NBA20" s="318"/>
      <c r="NBB20" s="318"/>
      <c r="NBC20" s="318"/>
      <c r="NBD20" s="318"/>
      <c r="NBE20" s="318"/>
      <c r="NBF20" s="318"/>
      <c r="NBG20" s="318"/>
      <c r="NBH20" s="318"/>
      <c r="NBI20" s="318"/>
      <c r="NBJ20" s="318"/>
      <c r="NBK20" s="318"/>
      <c r="NBL20" s="318"/>
      <c r="NBM20" s="318"/>
      <c r="NBN20" s="318"/>
      <c r="NBO20" s="318"/>
      <c r="NBP20" s="318"/>
      <c r="NBQ20" s="318"/>
      <c r="NBR20" s="318"/>
      <c r="NBS20" s="318"/>
      <c r="NBT20" s="318"/>
      <c r="NBU20" s="318"/>
      <c r="NBV20" s="318"/>
      <c r="NBW20" s="318"/>
      <c r="NBX20" s="318"/>
      <c r="NBY20" s="318"/>
      <c r="NBZ20" s="318"/>
      <c r="NCA20" s="318"/>
      <c r="NCB20" s="318"/>
      <c r="NCC20" s="318"/>
      <c r="NCD20" s="318"/>
      <c r="NCE20" s="318"/>
      <c r="NCF20" s="318"/>
      <c r="NCG20" s="318"/>
      <c r="NCH20" s="318"/>
      <c r="NCI20" s="318"/>
      <c r="NCJ20" s="318"/>
      <c r="NCK20" s="318"/>
      <c r="NCL20" s="318"/>
      <c r="NCM20" s="318"/>
      <c r="NCN20" s="318"/>
      <c r="NCO20" s="318"/>
      <c r="NCP20" s="318"/>
      <c r="NCQ20" s="318"/>
      <c r="NCR20" s="318"/>
      <c r="NCS20" s="318"/>
      <c r="NCT20" s="318"/>
      <c r="NCU20" s="318"/>
      <c r="NCV20" s="318"/>
      <c r="NCW20" s="318"/>
      <c r="NCX20" s="318"/>
      <c r="NCY20" s="318"/>
      <c r="NCZ20" s="318"/>
      <c r="NDA20" s="318"/>
      <c r="NDB20" s="318"/>
      <c r="NDC20" s="318"/>
      <c r="NDD20" s="318"/>
      <c r="NDE20" s="318"/>
      <c r="NDF20" s="318"/>
      <c r="NDG20" s="318"/>
      <c r="NDH20" s="318"/>
      <c r="NDI20" s="318"/>
      <c r="NDJ20" s="318"/>
      <c r="NDK20" s="318"/>
      <c r="NDL20" s="318"/>
      <c r="NDM20" s="318"/>
      <c r="NDN20" s="318"/>
      <c r="NDO20" s="318"/>
      <c r="NDP20" s="318"/>
      <c r="NDQ20" s="318"/>
      <c r="NDR20" s="318"/>
      <c r="NDS20" s="318"/>
      <c r="NDT20" s="318"/>
      <c r="NDU20" s="318"/>
      <c r="NDV20" s="318"/>
      <c r="NDW20" s="318"/>
      <c r="NDX20" s="318"/>
      <c r="NDY20" s="318"/>
      <c r="NDZ20" s="318"/>
      <c r="NEA20" s="318"/>
      <c r="NEB20" s="318"/>
      <c r="NEC20" s="318"/>
      <c r="NED20" s="318"/>
      <c r="NEE20" s="318"/>
      <c r="NEF20" s="318"/>
      <c r="NEG20" s="318"/>
      <c r="NEH20" s="318"/>
      <c r="NEI20" s="318"/>
      <c r="NEJ20" s="318"/>
      <c r="NEK20" s="318"/>
      <c r="NEL20" s="318"/>
      <c r="NEM20" s="318"/>
      <c r="NEN20" s="318"/>
      <c r="NEO20" s="318"/>
      <c r="NEP20" s="318"/>
      <c r="NEQ20" s="318"/>
      <c r="NER20" s="318"/>
      <c r="NES20" s="318"/>
      <c r="NET20" s="318"/>
      <c r="NEU20" s="318"/>
      <c r="NEV20" s="318"/>
      <c r="NEW20" s="318"/>
      <c r="NEX20" s="318"/>
      <c r="NEY20" s="318"/>
      <c r="NEZ20" s="318"/>
      <c r="NFA20" s="318"/>
      <c r="NFB20" s="318"/>
      <c r="NFC20" s="318"/>
      <c r="NFD20" s="318"/>
      <c r="NFE20" s="318"/>
      <c r="NFF20" s="318"/>
      <c r="NFG20" s="318"/>
      <c r="NFH20" s="318"/>
      <c r="NFI20" s="318"/>
      <c r="NFJ20" s="318"/>
      <c r="NFK20" s="318"/>
      <c r="NFL20" s="318"/>
      <c r="NFM20" s="318"/>
      <c r="NFN20" s="318"/>
      <c r="NFO20" s="318"/>
      <c r="NFP20" s="318"/>
      <c r="NFQ20" s="318"/>
      <c r="NFR20" s="318"/>
      <c r="NFS20" s="318"/>
      <c r="NFT20" s="318"/>
      <c r="NFU20" s="318"/>
      <c r="NFV20" s="318"/>
      <c r="NFW20" s="318"/>
      <c r="NFX20" s="318"/>
      <c r="NFY20" s="318"/>
      <c r="NFZ20" s="318"/>
      <c r="NGA20" s="318"/>
      <c r="NGB20" s="318"/>
      <c r="NGC20" s="318"/>
      <c r="NGD20" s="318"/>
      <c r="NGE20" s="318"/>
      <c r="NGF20" s="318"/>
      <c r="NGG20" s="318"/>
      <c r="NGH20" s="318"/>
      <c r="NGI20" s="318"/>
      <c r="NGJ20" s="318"/>
      <c r="NGK20" s="318"/>
      <c r="NGL20" s="318"/>
      <c r="NGM20" s="318"/>
      <c r="NGN20" s="318"/>
      <c r="NGO20" s="318"/>
      <c r="NGP20" s="318"/>
      <c r="NGQ20" s="318"/>
      <c r="NGR20" s="318"/>
      <c r="NGS20" s="318"/>
      <c r="NGT20" s="318"/>
      <c r="NGU20" s="318"/>
      <c r="NGV20" s="318"/>
      <c r="NGW20" s="318"/>
      <c r="NGX20" s="318"/>
      <c r="NGY20" s="318"/>
      <c r="NGZ20" s="318"/>
      <c r="NHA20" s="318"/>
      <c r="NHB20" s="318"/>
      <c r="NHC20" s="318"/>
      <c r="NHD20" s="318"/>
      <c r="NHE20" s="318"/>
      <c r="NHF20" s="318"/>
      <c r="NHG20" s="318"/>
      <c r="NHH20" s="318"/>
      <c r="NHI20" s="318"/>
      <c r="NHJ20" s="318"/>
      <c r="NHK20" s="318"/>
      <c r="NHL20" s="318"/>
      <c r="NHM20" s="318"/>
      <c r="NHN20" s="318"/>
      <c r="NHO20" s="318"/>
      <c r="NHP20" s="318"/>
      <c r="NHQ20" s="318"/>
      <c r="NHR20" s="318"/>
      <c r="NHS20" s="318"/>
      <c r="NHT20" s="318"/>
      <c r="NHU20" s="318"/>
      <c r="NHV20" s="318"/>
      <c r="NHW20" s="318"/>
      <c r="NHX20" s="318"/>
      <c r="NHY20" s="318"/>
      <c r="NHZ20" s="318"/>
      <c r="NIA20" s="318"/>
      <c r="NIB20" s="318"/>
      <c r="NIC20" s="318"/>
      <c r="NID20" s="318"/>
      <c r="NIE20" s="318"/>
      <c r="NIF20" s="318"/>
      <c r="NIG20" s="318"/>
      <c r="NIH20" s="318"/>
      <c r="NII20" s="318"/>
      <c r="NIJ20" s="318"/>
      <c r="NIK20" s="318"/>
      <c r="NIL20" s="318"/>
      <c r="NIM20" s="318"/>
      <c r="NIN20" s="318"/>
      <c r="NIO20" s="318"/>
      <c r="NIP20" s="318"/>
      <c r="NIQ20" s="318"/>
      <c r="NIR20" s="318"/>
      <c r="NIS20" s="318"/>
      <c r="NIT20" s="318"/>
      <c r="NIU20" s="318"/>
      <c r="NIV20" s="318"/>
      <c r="NIW20" s="318"/>
      <c r="NIX20" s="318"/>
      <c r="NIY20" s="318"/>
      <c r="NIZ20" s="318"/>
      <c r="NJA20" s="318"/>
      <c r="NJB20" s="318"/>
      <c r="NJC20" s="318"/>
      <c r="NJD20" s="318"/>
      <c r="NJE20" s="318"/>
      <c r="NJF20" s="318"/>
      <c r="NJG20" s="318"/>
      <c r="NJH20" s="318"/>
      <c r="NJI20" s="318"/>
      <c r="NJJ20" s="318"/>
      <c r="NJK20" s="318"/>
      <c r="NJL20" s="318"/>
      <c r="NJM20" s="318"/>
      <c r="NJN20" s="318"/>
      <c r="NJO20" s="318"/>
      <c r="NJP20" s="318"/>
      <c r="NJQ20" s="318"/>
      <c r="NJR20" s="318"/>
      <c r="NJS20" s="318"/>
      <c r="NJT20" s="318"/>
      <c r="NJU20" s="318"/>
      <c r="NJV20" s="318"/>
      <c r="NJW20" s="318"/>
      <c r="NJX20" s="318"/>
      <c r="NJY20" s="318"/>
      <c r="NJZ20" s="318"/>
      <c r="NKA20" s="318"/>
      <c r="NKB20" s="318"/>
      <c r="NKC20" s="318"/>
      <c r="NKD20" s="318"/>
      <c r="NKE20" s="318"/>
      <c r="NKF20" s="318"/>
      <c r="NKG20" s="318"/>
      <c r="NKH20" s="318"/>
      <c r="NKI20" s="318"/>
      <c r="NKJ20" s="318"/>
      <c r="NKK20" s="318"/>
      <c r="NKL20" s="318"/>
      <c r="NKM20" s="318"/>
      <c r="NKN20" s="318"/>
      <c r="NKO20" s="318"/>
      <c r="NKP20" s="318"/>
      <c r="NKQ20" s="318"/>
      <c r="NKR20" s="318"/>
      <c r="NKS20" s="318"/>
      <c r="NKT20" s="318"/>
      <c r="NKU20" s="318"/>
      <c r="NKV20" s="318"/>
      <c r="NKW20" s="318"/>
      <c r="NKX20" s="318"/>
      <c r="NKY20" s="318"/>
      <c r="NKZ20" s="318"/>
      <c r="NLA20" s="318"/>
      <c r="NLB20" s="318"/>
      <c r="NLC20" s="318"/>
      <c r="NLD20" s="318"/>
      <c r="NLE20" s="318"/>
      <c r="NLF20" s="318"/>
      <c r="NLG20" s="318"/>
      <c r="NLH20" s="318"/>
      <c r="NLI20" s="318"/>
      <c r="NLJ20" s="318"/>
      <c r="NLK20" s="318"/>
      <c r="NLL20" s="318"/>
      <c r="NLM20" s="318"/>
      <c r="NLN20" s="318"/>
      <c r="NLO20" s="318"/>
      <c r="NLP20" s="318"/>
      <c r="NLQ20" s="318"/>
      <c r="NLR20" s="318"/>
      <c r="NLS20" s="318"/>
      <c r="NLT20" s="318"/>
      <c r="NLU20" s="318"/>
      <c r="NLV20" s="318"/>
      <c r="NLW20" s="318"/>
      <c r="NLX20" s="318"/>
      <c r="NLY20" s="318"/>
      <c r="NLZ20" s="318"/>
      <c r="NMA20" s="318"/>
      <c r="NMB20" s="318"/>
      <c r="NMC20" s="318"/>
      <c r="NMD20" s="318"/>
      <c r="NME20" s="318"/>
      <c r="NMF20" s="318"/>
      <c r="NMG20" s="318"/>
      <c r="NMH20" s="318"/>
      <c r="NMI20" s="318"/>
      <c r="NMJ20" s="318"/>
      <c r="NMK20" s="318"/>
      <c r="NML20" s="318"/>
      <c r="NMM20" s="318"/>
      <c r="NMN20" s="318"/>
      <c r="NMO20" s="318"/>
      <c r="NMP20" s="318"/>
      <c r="NMQ20" s="318"/>
      <c r="NMR20" s="318"/>
      <c r="NMS20" s="318"/>
      <c r="NMT20" s="318"/>
      <c r="NMU20" s="318"/>
      <c r="NMV20" s="318"/>
      <c r="NMW20" s="318"/>
      <c r="NMX20" s="318"/>
      <c r="NMY20" s="318"/>
      <c r="NMZ20" s="318"/>
      <c r="NNA20" s="318"/>
      <c r="NNB20" s="318"/>
      <c r="NNC20" s="318"/>
      <c r="NND20" s="318"/>
      <c r="NNE20" s="318"/>
      <c r="NNF20" s="318"/>
      <c r="NNG20" s="318"/>
      <c r="NNH20" s="318"/>
      <c r="NNI20" s="318"/>
      <c r="NNJ20" s="318"/>
      <c r="NNK20" s="318"/>
      <c r="NNL20" s="318"/>
      <c r="NNM20" s="318"/>
      <c r="NNN20" s="318"/>
      <c r="NNO20" s="318"/>
      <c r="NNP20" s="318"/>
      <c r="NNQ20" s="318"/>
      <c r="NNR20" s="318"/>
      <c r="NNS20" s="318"/>
      <c r="NNT20" s="318"/>
      <c r="NNU20" s="318"/>
      <c r="NNV20" s="318"/>
      <c r="NNW20" s="318"/>
      <c r="NNX20" s="318"/>
      <c r="NNY20" s="318"/>
      <c r="NNZ20" s="318"/>
      <c r="NOA20" s="318"/>
      <c r="NOB20" s="318"/>
      <c r="NOC20" s="318"/>
      <c r="NOD20" s="318"/>
      <c r="NOE20" s="318"/>
      <c r="NOF20" s="318"/>
      <c r="NOG20" s="318"/>
      <c r="NOH20" s="318"/>
      <c r="NOI20" s="318"/>
      <c r="NOJ20" s="318"/>
      <c r="NOK20" s="318"/>
      <c r="NOL20" s="318"/>
      <c r="NOM20" s="318"/>
      <c r="NON20" s="318"/>
      <c r="NOO20" s="318"/>
      <c r="NOP20" s="318"/>
      <c r="NOQ20" s="318"/>
      <c r="NOR20" s="318"/>
      <c r="NOS20" s="318"/>
      <c r="NOT20" s="318"/>
      <c r="NOU20" s="318"/>
      <c r="NOV20" s="318"/>
      <c r="NOW20" s="318"/>
      <c r="NOX20" s="318"/>
      <c r="NOY20" s="318"/>
      <c r="NOZ20" s="318"/>
      <c r="NPA20" s="318"/>
      <c r="NPB20" s="318"/>
      <c r="NPC20" s="318"/>
      <c r="NPD20" s="318"/>
      <c r="NPE20" s="318"/>
      <c r="NPF20" s="318"/>
      <c r="NPG20" s="318"/>
      <c r="NPH20" s="318"/>
      <c r="NPI20" s="318"/>
      <c r="NPJ20" s="318"/>
      <c r="NPK20" s="318"/>
      <c r="NPL20" s="318"/>
      <c r="NPM20" s="318"/>
      <c r="NPN20" s="318"/>
      <c r="NPO20" s="318"/>
      <c r="NPP20" s="318"/>
      <c r="NPQ20" s="318"/>
      <c r="NPR20" s="318"/>
      <c r="NPS20" s="318"/>
      <c r="NPT20" s="318"/>
      <c r="NPU20" s="318"/>
      <c r="NPV20" s="318"/>
      <c r="NPW20" s="318"/>
      <c r="NPX20" s="318"/>
      <c r="NPY20" s="318"/>
      <c r="NPZ20" s="318"/>
      <c r="NQA20" s="318"/>
      <c r="NQB20" s="318"/>
      <c r="NQC20" s="318"/>
      <c r="NQD20" s="318"/>
      <c r="NQE20" s="318"/>
      <c r="NQF20" s="318"/>
      <c r="NQG20" s="318"/>
      <c r="NQH20" s="318"/>
      <c r="NQI20" s="318"/>
      <c r="NQJ20" s="318"/>
      <c r="NQK20" s="318"/>
      <c r="NQL20" s="318"/>
      <c r="NQM20" s="318"/>
      <c r="NQN20" s="318"/>
      <c r="NQO20" s="318"/>
      <c r="NQP20" s="318"/>
      <c r="NQQ20" s="318"/>
      <c r="NQR20" s="318"/>
      <c r="NQS20" s="318"/>
      <c r="NQT20" s="318"/>
      <c r="NQU20" s="318"/>
      <c r="NQV20" s="318"/>
      <c r="NQW20" s="318"/>
      <c r="NQX20" s="318"/>
      <c r="NQY20" s="318"/>
      <c r="NQZ20" s="318"/>
      <c r="NRA20" s="318"/>
      <c r="NRB20" s="318"/>
      <c r="NRC20" s="318"/>
      <c r="NRD20" s="318"/>
      <c r="NRE20" s="318"/>
      <c r="NRF20" s="318"/>
      <c r="NRG20" s="318"/>
      <c r="NRH20" s="318"/>
      <c r="NRI20" s="318"/>
      <c r="NRJ20" s="318"/>
      <c r="NRK20" s="318"/>
      <c r="NRL20" s="318"/>
      <c r="NRM20" s="318"/>
      <c r="NRN20" s="318"/>
      <c r="NRO20" s="318"/>
      <c r="NRP20" s="318"/>
      <c r="NRQ20" s="318"/>
      <c r="NRR20" s="318"/>
      <c r="NRS20" s="318"/>
      <c r="NRT20" s="318"/>
      <c r="NRU20" s="318"/>
      <c r="NRV20" s="318"/>
      <c r="NRW20" s="318"/>
      <c r="NRX20" s="318"/>
      <c r="NRY20" s="318"/>
      <c r="NRZ20" s="318"/>
      <c r="NSA20" s="318"/>
      <c r="NSB20" s="318"/>
      <c r="NSC20" s="318"/>
      <c r="NSD20" s="318"/>
      <c r="NSE20" s="318"/>
      <c r="NSF20" s="318"/>
      <c r="NSG20" s="318"/>
      <c r="NSH20" s="318"/>
      <c r="NSI20" s="318"/>
      <c r="NSJ20" s="318"/>
      <c r="NSK20" s="318"/>
      <c r="NSL20" s="318"/>
      <c r="NSM20" s="318"/>
      <c r="NSN20" s="318"/>
      <c r="NSO20" s="318"/>
      <c r="NSP20" s="318"/>
      <c r="NSQ20" s="318"/>
      <c r="NSR20" s="318"/>
      <c r="NSS20" s="318"/>
      <c r="NST20" s="318"/>
      <c r="NSU20" s="318"/>
      <c r="NSV20" s="318"/>
      <c r="NSW20" s="318"/>
      <c r="NSX20" s="318"/>
      <c r="NSY20" s="318"/>
      <c r="NSZ20" s="318"/>
      <c r="NTA20" s="318"/>
      <c r="NTB20" s="318"/>
      <c r="NTC20" s="318"/>
      <c r="NTD20" s="318"/>
      <c r="NTE20" s="318"/>
      <c r="NTF20" s="318"/>
      <c r="NTG20" s="318"/>
      <c r="NTH20" s="318"/>
      <c r="NTI20" s="318"/>
      <c r="NTJ20" s="318"/>
      <c r="NTK20" s="318"/>
      <c r="NTL20" s="318"/>
      <c r="NTM20" s="318"/>
      <c r="NTN20" s="318"/>
      <c r="NTO20" s="318"/>
      <c r="NTP20" s="318"/>
      <c r="NTQ20" s="318"/>
      <c r="NTR20" s="318"/>
      <c r="NTS20" s="318"/>
      <c r="NTT20" s="318"/>
      <c r="NTU20" s="318"/>
      <c r="NTV20" s="318"/>
      <c r="NTW20" s="318"/>
      <c r="NTX20" s="318"/>
      <c r="NTY20" s="318"/>
      <c r="NTZ20" s="318"/>
      <c r="NUA20" s="318"/>
      <c r="NUB20" s="318"/>
      <c r="NUC20" s="318"/>
      <c r="NUD20" s="318"/>
      <c r="NUE20" s="318"/>
      <c r="NUF20" s="318"/>
      <c r="NUG20" s="318"/>
      <c r="NUH20" s="318"/>
      <c r="NUI20" s="318"/>
      <c r="NUJ20" s="318"/>
      <c r="NUK20" s="318"/>
      <c r="NUL20" s="318"/>
      <c r="NUM20" s="318"/>
      <c r="NUN20" s="318"/>
      <c r="NUO20" s="318"/>
      <c r="NUP20" s="318"/>
      <c r="NUQ20" s="318"/>
      <c r="NUR20" s="318"/>
      <c r="NUS20" s="318"/>
      <c r="NUT20" s="318"/>
      <c r="NUU20" s="318"/>
      <c r="NUV20" s="318"/>
      <c r="NUW20" s="318"/>
      <c r="NUX20" s="318"/>
      <c r="NUY20" s="318"/>
      <c r="NUZ20" s="318"/>
      <c r="NVA20" s="318"/>
      <c r="NVB20" s="318"/>
      <c r="NVC20" s="318"/>
      <c r="NVD20" s="318"/>
      <c r="NVE20" s="318"/>
      <c r="NVF20" s="318"/>
      <c r="NVG20" s="318"/>
      <c r="NVH20" s="318"/>
      <c r="NVI20" s="318"/>
      <c r="NVJ20" s="318"/>
      <c r="NVK20" s="318"/>
      <c r="NVL20" s="318"/>
      <c r="NVM20" s="318"/>
      <c r="NVN20" s="318"/>
      <c r="NVO20" s="318"/>
      <c r="NVP20" s="318"/>
      <c r="NVQ20" s="318"/>
      <c r="NVR20" s="318"/>
      <c r="NVS20" s="318"/>
      <c r="NVT20" s="318"/>
      <c r="NVU20" s="318"/>
      <c r="NVV20" s="318"/>
      <c r="NVW20" s="318"/>
      <c r="NVX20" s="318"/>
      <c r="NVY20" s="318"/>
      <c r="NVZ20" s="318"/>
      <c r="NWA20" s="318"/>
      <c r="NWB20" s="318"/>
      <c r="NWC20" s="318"/>
      <c r="NWD20" s="318"/>
      <c r="NWE20" s="318"/>
      <c r="NWF20" s="318"/>
      <c r="NWG20" s="318"/>
      <c r="NWH20" s="318"/>
      <c r="NWI20" s="318"/>
      <c r="NWJ20" s="318"/>
      <c r="NWK20" s="318"/>
      <c r="NWL20" s="318"/>
      <c r="NWM20" s="318"/>
      <c r="NWN20" s="318"/>
      <c r="NWO20" s="318"/>
      <c r="NWP20" s="318"/>
      <c r="NWQ20" s="318"/>
      <c r="NWR20" s="318"/>
      <c r="NWS20" s="318"/>
      <c r="NWT20" s="318"/>
      <c r="NWU20" s="318"/>
      <c r="NWV20" s="318"/>
      <c r="NWW20" s="318"/>
      <c r="NWX20" s="318"/>
      <c r="NWY20" s="318"/>
      <c r="NWZ20" s="318"/>
      <c r="NXA20" s="318"/>
      <c r="NXB20" s="318"/>
      <c r="NXC20" s="318"/>
      <c r="NXD20" s="318"/>
      <c r="NXE20" s="318"/>
      <c r="NXF20" s="318"/>
      <c r="NXG20" s="318"/>
      <c r="NXH20" s="318"/>
      <c r="NXI20" s="318"/>
      <c r="NXJ20" s="318"/>
      <c r="NXK20" s="318"/>
      <c r="NXL20" s="318"/>
      <c r="NXM20" s="318"/>
      <c r="NXN20" s="318"/>
      <c r="NXO20" s="318"/>
      <c r="NXP20" s="318"/>
      <c r="NXQ20" s="318"/>
      <c r="NXR20" s="318"/>
      <c r="NXS20" s="318"/>
      <c r="NXT20" s="318"/>
      <c r="NXU20" s="318"/>
      <c r="NXV20" s="318"/>
      <c r="NXW20" s="318"/>
      <c r="NXX20" s="318"/>
      <c r="NXY20" s="318"/>
      <c r="NXZ20" s="318"/>
      <c r="NYA20" s="318"/>
      <c r="NYB20" s="318"/>
      <c r="NYC20" s="318"/>
      <c r="NYD20" s="318"/>
      <c r="NYE20" s="318"/>
      <c r="NYF20" s="318"/>
      <c r="NYG20" s="318"/>
      <c r="NYH20" s="318"/>
      <c r="NYI20" s="318"/>
      <c r="NYJ20" s="318"/>
      <c r="NYK20" s="318"/>
      <c r="NYL20" s="318"/>
      <c r="NYM20" s="318"/>
      <c r="NYN20" s="318"/>
      <c r="NYO20" s="318"/>
      <c r="NYP20" s="318"/>
      <c r="NYQ20" s="318"/>
      <c r="NYR20" s="318"/>
      <c r="NYS20" s="318"/>
      <c r="NYT20" s="318"/>
      <c r="NYU20" s="318"/>
      <c r="NYV20" s="318"/>
      <c r="NYW20" s="318"/>
      <c r="NYX20" s="318"/>
      <c r="NYY20" s="318"/>
      <c r="NYZ20" s="318"/>
      <c r="NZA20" s="318"/>
      <c r="NZB20" s="318"/>
      <c r="NZC20" s="318"/>
      <c r="NZD20" s="318"/>
      <c r="NZE20" s="318"/>
      <c r="NZF20" s="318"/>
      <c r="NZG20" s="318"/>
      <c r="NZH20" s="318"/>
      <c r="NZI20" s="318"/>
      <c r="NZJ20" s="318"/>
      <c r="NZK20" s="318"/>
      <c r="NZL20" s="318"/>
      <c r="NZM20" s="318"/>
      <c r="NZN20" s="318"/>
      <c r="NZO20" s="318"/>
      <c r="NZP20" s="318"/>
      <c r="NZQ20" s="318"/>
      <c r="NZR20" s="318"/>
      <c r="NZS20" s="318"/>
      <c r="NZT20" s="318"/>
      <c r="NZU20" s="318"/>
      <c r="NZV20" s="318"/>
      <c r="NZW20" s="318"/>
      <c r="NZX20" s="318"/>
      <c r="NZY20" s="318"/>
      <c r="NZZ20" s="318"/>
      <c r="OAA20" s="318"/>
      <c r="OAB20" s="318"/>
      <c r="OAC20" s="318"/>
      <c r="OAD20" s="318"/>
      <c r="OAE20" s="318"/>
      <c r="OAF20" s="318"/>
      <c r="OAG20" s="318"/>
      <c r="OAH20" s="318"/>
      <c r="OAI20" s="318"/>
      <c r="OAJ20" s="318"/>
      <c r="OAK20" s="318"/>
      <c r="OAL20" s="318"/>
      <c r="OAM20" s="318"/>
      <c r="OAN20" s="318"/>
      <c r="OAO20" s="318"/>
      <c r="OAP20" s="318"/>
      <c r="OAQ20" s="318"/>
      <c r="OAR20" s="318"/>
      <c r="OAS20" s="318"/>
      <c r="OAT20" s="318"/>
      <c r="OAU20" s="318"/>
      <c r="OAV20" s="318"/>
      <c r="OAW20" s="318"/>
      <c r="OAX20" s="318"/>
      <c r="OAY20" s="318"/>
      <c r="OAZ20" s="318"/>
      <c r="OBA20" s="318"/>
      <c r="OBB20" s="318"/>
      <c r="OBC20" s="318"/>
      <c r="OBD20" s="318"/>
      <c r="OBE20" s="318"/>
      <c r="OBF20" s="318"/>
      <c r="OBG20" s="318"/>
      <c r="OBH20" s="318"/>
      <c r="OBI20" s="318"/>
      <c r="OBJ20" s="318"/>
      <c r="OBK20" s="318"/>
      <c r="OBL20" s="318"/>
      <c r="OBM20" s="318"/>
      <c r="OBN20" s="318"/>
      <c r="OBO20" s="318"/>
      <c r="OBP20" s="318"/>
      <c r="OBQ20" s="318"/>
      <c r="OBR20" s="318"/>
      <c r="OBS20" s="318"/>
      <c r="OBT20" s="318"/>
      <c r="OBU20" s="318"/>
      <c r="OBV20" s="318"/>
      <c r="OBW20" s="318"/>
      <c r="OBX20" s="318"/>
      <c r="OBY20" s="318"/>
      <c r="OBZ20" s="318"/>
      <c r="OCA20" s="318"/>
      <c r="OCB20" s="318"/>
      <c r="OCC20" s="318"/>
      <c r="OCD20" s="318"/>
      <c r="OCE20" s="318"/>
      <c r="OCF20" s="318"/>
      <c r="OCG20" s="318"/>
      <c r="OCH20" s="318"/>
      <c r="OCI20" s="318"/>
      <c r="OCJ20" s="318"/>
      <c r="OCK20" s="318"/>
      <c r="OCL20" s="318"/>
      <c r="OCM20" s="318"/>
      <c r="OCN20" s="318"/>
      <c r="OCO20" s="318"/>
      <c r="OCP20" s="318"/>
      <c r="OCQ20" s="318"/>
      <c r="OCR20" s="318"/>
      <c r="OCS20" s="318"/>
      <c r="OCT20" s="318"/>
      <c r="OCU20" s="318"/>
      <c r="OCV20" s="318"/>
      <c r="OCW20" s="318"/>
      <c r="OCX20" s="318"/>
      <c r="OCY20" s="318"/>
      <c r="OCZ20" s="318"/>
      <c r="ODA20" s="318"/>
      <c r="ODB20" s="318"/>
      <c r="ODC20" s="318"/>
      <c r="ODD20" s="318"/>
      <c r="ODE20" s="318"/>
      <c r="ODF20" s="318"/>
      <c r="ODG20" s="318"/>
      <c r="ODH20" s="318"/>
      <c r="ODI20" s="318"/>
      <c r="ODJ20" s="318"/>
      <c r="ODK20" s="318"/>
      <c r="ODL20" s="318"/>
      <c r="ODM20" s="318"/>
      <c r="ODN20" s="318"/>
      <c r="ODO20" s="318"/>
      <c r="ODP20" s="318"/>
      <c r="ODQ20" s="318"/>
      <c r="ODR20" s="318"/>
      <c r="ODS20" s="318"/>
      <c r="ODT20" s="318"/>
      <c r="ODU20" s="318"/>
      <c r="ODV20" s="318"/>
      <c r="ODW20" s="318"/>
      <c r="ODX20" s="318"/>
      <c r="ODY20" s="318"/>
      <c r="ODZ20" s="318"/>
      <c r="OEA20" s="318"/>
      <c r="OEB20" s="318"/>
      <c r="OEC20" s="318"/>
      <c r="OED20" s="318"/>
      <c r="OEE20" s="318"/>
      <c r="OEF20" s="318"/>
      <c r="OEG20" s="318"/>
      <c r="OEH20" s="318"/>
      <c r="OEI20" s="318"/>
      <c r="OEJ20" s="318"/>
      <c r="OEK20" s="318"/>
      <c r="OEL20" s="318"/>
      <c r="OEM20" s="318"/>
      <c r="OEN20" s="318"/>
      <c r="OEO20" s="318"/>
      <c r="OEP20" s="318"/>
      <c r="OEQ20" s="318"/>
      <c r="OER20" s="318"/>
      <c r="OES20" s="318"/>
      <c r="OET20" s="318"/>
      <c r="OEU20" s="318"/>
      <c r="OEV20" s="318"/>
      <c r="OEW20" s="318"/>
      <c r="OEX20" s="318"/>
      <c r="OEY20" s="318"/>
      <c r="OEZ20" s="318"/>
      <c r="OFA20" s="318"/>
      <c r="OFB20" s="318"/>
      <c r="OFC20" s="318"/>
      <c r="OFD20" s="318"/>
      <c r="OFE20" s="318"/>
      <c r="OFF20" s="318"/>
      <c r="OFG20" s="318"/>
      <c r="OFH20" s="318"/>
      <c r="OFI20" s="318"/>
      <c r="OFJ20" s="318"/>
      <c r="OFK20" s="318"/>
      <c r="OFL20" s="318"/>
      <c r="OFM20" s="318"/>
      <c r="OFN20" s="318"/>
      <c r="OFO20" s="318"/>
      <c r="OFP20" s="318"/>
      <c r="OFQ20" s="318"/>
      <c r="OFR20" s="318"/>
      <c r="OFS20" s="318"/>
      <c r="OFT20" s="318"/>
      <c r="OFU20" s="318"/>
      <c r="OFV20" s="318"/>
      <c r="OFW20" s="318"/>
      <c r="OFX20" s="318"/>
      <c r="OFY20" s="318"/>
      <c r="OFZ20" s="318"/>
      <c r="OGA20" s="318"/>
      <c r="OGB20" s="318"/>
      <c r="OGC20" s="318"/>
      <c r="OGD20" s="318"/>
      <c r="OGE20" s="318"/>
      <c r="OGF20" s="318"/>
      <c r="OGG20" s="318"/>
      <c r="OGH20" s="318"/>
      <c r="OGI20" s="318"/>
      <c r="OGJ20" s="318"/>
      <c r="OGK20" s="318"/>
      <c r="OGL20" s="318"/>
      <c r="OGM20" s="318"/>
      <c r="OGN20" s="318"/>
      <c r="OGO20" s="318"/>
      <c r="OGP20" s="318"/>
      <c r="OGQ20" s="318"/>
      <c r="OGR20" s="318"/>
      <c r="OGS20" s="318"/>
      <c r="OGT20" s="318"/>
      <c r="OGU20" s="318"/>
      <c r="OGV20" s="318"/>
      <c r="OGW20" s="318"/>
      <c r="OGX20" s="318"/>
      <c r="OGY20" s="318"/>
      <c r="OGZ20" s="318"/>
      <c r="OHA20" s="318"/>
      <c r="OHB20" s="318"/>
      <c r="OHC20" s="318"/>
      <c r="OHD20" s="318"/>
      <c r="OHE20" s="318"/>
      <c r="OHF20" s="318"/>
      <c r="OHG20" s="318"/>
      <c r="OHH20" s="318"/>
      <c r="OHI20" s="318"/>
      <c r="OHJ20" s="318"/>
      <c r="OHK20" s="318"/>
      <c r="OHL20" s="318"/>
      <c r="OHM20" s="318"/>
      <c r="OHN20" s="318"/>
      <c r="OHO20" s="318"/>
      <c r="OHP20" s="318"/>
      <c r="OHQ20" s="318"/>
      <c r="OHR20" s="318"/>
      <c r="OHS20" s="318"/>
      <c r="OHT20" s="318"/>
      <c r="OHU20" s="318"/>
      <c r="OHV20" s="318"/>
      <c r="OHW20" s="318"/>
      <c r="OHX20" s="318"/>
      <c r="OHY20" s="318"/>
      <c r="OHZ20" s="318"/>
      <c r="OIA20" s="318"/>
      <c r="OIB20" s="318"/>
      <c r="OIC20" s="318"/>
      <c r="OID20" s="318"/>
      <c r="OIE20" s="318"/>
      <c r="OIF20" s="318"/>
      <c r="OIG20" s="318"/>
      <c r="OIH20" s="318"/>
      <c r="OII20" s="318"/>
      <c r="OIJ20" s="318"/>
      <c r="OIK20" s="318"/>
      <c r="OIL20" s="318"/>
      <c r="OIM20" s="318"/>
      <c r="OIN20" s="318"/>
      <c r="OIO20" s="318"/>
      <c r="OIP20" s="318"/>
      <c r="OIQ20" s="318"/>
      <c r="OIR20" s="318"/>
      <c r="OIS20" s="318"/>
      <c r="OIT20" s="318"/>
      <c r="OIU20" s="318"/>
      <c r="OIV20" s="318"/>
      <c r="OIW20" s="318"/>
      <c r="OIX20" s="318"/>
      <c r="OIY20" s="318"/>
      <c r="OIZ20" s="318"/>
      <c r="OJA20" s="318"/>
      <c r="OJB20" s="318"/>
      <c r="OJC20" s="318"/>
      <c r="OJD20" s="318"/>
      <c r="OJE20" s="318"/>
      <c r="OJF20" s="318"/>
      <c r="OJG20" s="318"/>
      <c r="OJH20" s="318"/>
      <c r="OJI20" s="318"/>
      <c r="OJJ20" s="318"/>
      <c r="OJK20" s="318"/>
      <c r="OJL20" s="318"/>
      <c r="OJM20" s="318"/>
      <c r="OJN20" s="318"/>
      <c r="OJO20" s="318"/>
      <c r="OJP20" s="318"/>
      <c r="OJQ20" s="318"/>
      <c r="OJR20" s="318"/>
      <c r="OJS20" s="318"/>
      <c r="OJT20" s="318"/>
      <c r="OJU20" s="318"/>
      <c r="OJV20" s="318"/>
      <c r="OJW20" s="318"/>
      <c r="OJX20" s="318"/>
      <c r="OJY20" s="318"/>
      <c r="OJZ20" s="318"/>
      <c r="OKA20" s="318"/>
      <c r="OKB20" s="318"/>
      <c r="OKC20" s="318"/>
      <c r="OKD20" s="318"/>
      <c r="OKE20" s="318"/>
      <c r="OKF20" s="318"/>
      <c r="OKG20" s="318"/>
      <c r="OKH20" s="318"/>
      <c r="OKI20" s="318"/>
      <c r="OKJ20" s="318"/>
      <c r="OKK20" s="318"/>
      <c r="OKL20" s="318"/>
      <c r="OKM20" s="318"/>
      <c r="OKN20" s="318"/>
      <c r="OKO20" s="318"/>
      <c r="OKP20" s="318"/>
      <c r="OKQ20" s="318"/>
      <c r="OKR20" s="318"/>
      <c r="OKS20" s="318"/>
      <c r="OKT20" s="318"/>
      <c r="OKU20" s="318"/>
      <c r="OKV20" s="318"/>
      <c r="OKW20" s="318"/>
      <c r="OKX20" s="318"/>
      <c r="OKY20" s="318"/>
      <c r="OKZ20" s="318"/>
      <c r="OLA20" s="318"/>
      <c r="OLB20" s="318"/>
      <c r="OLC20" s="318"/>
      <c r="OLD20" s="318"/>
      <c r="OLE20" s="318"/>
      <c r="OLF20" s="318"/>
      <c r="OLG20" s="318"/>
      <c r="OLH20" s="318"/>
      <c r="OLI20" s="318"/>
      <c r="OLJ20" s="318"/>
      <c r="OLK20" s="318"/>
      <c r="OLL20" s="318"/>
      <c r="OLM20" s="318"/>
      <c r="OLN20" s="318"/>
      <c r="OLO20" s="318"/>
      <c r="OLP20" s="318"/>
      <c r="OLQ20" s="318"/>
      <c r="OLR20" s="318"/>
      <c r="OLS20" s="318"/>
      <c r="OLT20" s="318"/>
      <c r="OLU20" s="318"/>
      <c r="OLV20" s="318"/>
      <c r="OLW20" s="318"/>
      <c r="OLX20" s="318"/>
      <c r="OLY20" s="318"/>
      <c r="OLZ20" s="318"/>
      <c r="OMA20" s="318"/>
      <c r="OMB20" s="318"/>
      <c r="OMC20" s="318"/>
      <c r="OMD20" s="318"/>
      <c r="OME20" s="318"/>
      <c r="OMF20" s="318"/>
      <c r="OMG20" s="318"/>
      <c r="OMH20" s="318"/>
      <c r="OMI20" s="318"/>
      <c r="OMJ20" s="318"/>
      <c r="OMK20" s="318"/>
      <c r="OML20" s="318"/>
      <c r="OMM20" s="318"/>
      <c r="OMN20" s="318"/>
      <c r="OMO20" s="318"/>
      <c r="OMP20" s="318"/>
      <c r="OMQ20" s="318"/>
      <c r="OMR20" s="318"/>
      <c r="OMS20" s="318"/>
      <c r="OMT20" s="318"/>
      <c r="OMU20" s="318"/>
      <c r="OMV20" s="318"/>
      <c r="OMW20" s="318"/>
      <c r="OMX20" s="318"/>
      <c r="OMY20" s="318"/>
      <c r="OMZ20" s="318"/>
      <c r="ONA20" s="318"/>
      <c r="ONB20" s="318"/>
      <c r="ONC20" s="318"/>
      <c r="OND20" s="318"/>
      <c r="ONE20" s="318"/>
      <c r="ONF20" s="318"/>
      <c r="ONG20" s="318"/>
      <c r="ONH20" s="318"/>
      <c r="ONI20" s="318"/>
      <c r="ONJ20" s="318"/>
      <c r="ONK20" s="318"/>
      <c r="ONL20" s="318"/>
      <c r="ONM20" s="318"/>
      <c r="ONN20" s="318"/>
      <c r="ONO20" s="318"/>
      <c r="ONP20" s="318"/>
      <c r="ONQ20" s="318"/>
      <c r="ONR20" s="318"/>
      <c r="ONS20" s="318"/>
      <c r="ONT20" s="318"/>
      <c r="ONU20" s="318"/>
      <c r="ONV20" s="318"/>
      <c r="ONW20" s="318"/>
      <c r="ONX20" s="318"/>
      <c r="ONY20" s="318"/>
      <c r="ONZ20" s="318"/>
      <c r="OOA20" s="318"/>
      <c r="OOB20" s="318"/>
      <c r="OOC20" s="318"/>
      <c r="OOD20" s="318"/>
      <c r="OOE20" s="318"/>
      <c r="OOF20" s="318"/>
      <c r="OOG20" s="318"/>
      <c r="OOH20" s="318"/>
      <c r="OOI20" s="318"/>
      <c r="OOJ20" s="318"/>
      <c r="OOK20" s="318"/>
      <c r="OOL20" s="318"/>
      <c r="OOM20" s="318"/>
      <c r="OON20" s="318"/>
      <c r="OOO20" s="318"/>
      <c r="OOP20" s="318"/>
      <c r="OOQ20" s="318"/>
      <c r="OOR20" s="318"/>
      <c r="OOS20" s="318"/>
      <c r="OOT20" s="318"/>
      <c r="OOU20" s="318"/>
      <c r="OOV20" s="318"/>
      <c r="OOW20" s="318"/>
      <c r="OOX20" s="318"/>
      <c r="OOY20" s="318"/>
      <c r="OOZ20" s="318"/>
      <c r="OPA20" s="318"/>
      <c r="OPB20" s="318"/>
      <c r="OPC20" s="318"/>
      <c r="OPD20" s="318"/>
      <c r="OPE20" s="318"/>
      <c r="OPF20" s="318"/>
      <c r="OPG20" s="318"/>
      <c r="OPH20" s="318"/>
      <c r="OPI20" s="318"/>
      <c r="OPJ20" s="318"/>
      <c r="OPK20" s="318"/>
      <c r="OPL20" s="318"/>
      <c r="OPM20" s="318"/>
      <c r="OPN20" s="318"/>
      <c r="OPO20" s="318"/>
      <c r="OPP20" s="318"/>
      <c r="OPQ20" s="318"/>
      <c r="OPR20" s="318"/>
      <c r="OPS20" s="318"/>
      <c r="OPT20" s="318"/>
      <c r="OPU20" s="318"/>
      <c r="OPV20" s="318"/>
      <c r="OPW20" s="318"/>
      <c r="OPX20" s="318"/>
      <c r="OPY20" s="318"/>
      <c r="OPZ20" s="318"/>
      <c r="OQA20" s="318"/>
      <c r="OQB20" s="318"/>
      <c r="OQC20" s="318"/>
      <c r="OQD20" s="318"/>
      <c r="OQE20" s="318"/>
      <c r="OQF20" s="318"/>
      <c r="OQG20" s="318"/>
      <c r="OQH20" s="318"/>
      <c r="OQI20" s="318"/>
      <c r="OQJ20" s="318"/>
      <c r="OQK20" s="318"/>
      <c r="OQL20" s="318"/>
      <c r="OQM20" s="318"/>
      <c r="OQN20" s="318"/>
      <c r="OQO20" s="318"/>
      <c r="OQP20" s="318"/>
      <c r="OQQ20" s="318"/>
      <c r="OQR20" s="318"/>
      <c r="OQS20" s="318"/>
      <c r="OQT20" s="318"/>
      <c r="OQU20" s="318"/>
      <c r="OQV20" s="318"/>
      <c r="OQW20" s="318"/>
      <c r="OQX20" s="318"/>
      <c r="OQY20" s="318"/>
      <c r="OQZ20" s="318"/>
      <c r="ORA20" s="318"/>
      <c r="ORB20" s="318"/>
      <c r="ORC20" s="318"/>
      <c r="ORD20" s="318"/>
      <c r="ORE20" s="318"/>
      <c r="ORF20" s="318"/>
      <c r="ORG20" s="318"/>
      <c r="ORH20" s="318"/>
      <c r="ORI20" s="318"/>
      <c r="ORJ20" s="318"/>
      <c r="ORK20" s="318"/>
      <c r="ORL20" s="318"/>
      <c r="ORM20" s="318"/>
      <c r="ORN20" s="318"/>
      <c r="ORO20" s="318"/>
      <c r="ORP20" s="318"/>
      <c r="ORQ20" s="318"/>
      <c r="ORR20" s="318"/>
      <c r="ORS20" s="318"/>
      <c r="ORT20" s="318"/>
      <c r="ORU20" s="318"/>
      <c r="ORV20" s="318"/>
      <c r="ORW20" s="318"/>
      <c r="ORX20" s="318"/>
      <c r="ORY20" s="318"/>
      <c r="ORZ20" s="318"/>
      <c r="OSA20" s="318"/>
      <c r="OSB20" s="318"/>
      <c r="OSC20" s="318"/>
      <c r="OSD20" s="318"/>
      <c r="OSE20" s="318"/>
      <c r="OSF20" s="318"/>
      <c r="OSG20" s="318"/>
      <c r="OSH20" s="318"/>
      <c r="OSI20" s="318"/>
      <c r="OSJ20" s="318"/>
      <c r="OSK20" s="318"/>
      <c r="OSL20" s="318"/>
      <c r="OSM20" s="318"/>
      <c r="OSN20" s="318"/>
      <c r="OSO20" s="318"/>
      <c r="OSP20" s="318"/>
      <c r="OSQ20" s="318"/>
      <c r="OSR20" s="318"/>
      <c r="OSS20" s="318"/>
      <c r="OST20" s="318"/>
      <c r="OSU20" s="318"/>
      <c r="OSV20" s="318"/>
      <c r="OSW20" s="318"/>
      <c r="OSX20" s="318"/>
      <c r="OSY20" s="318"/>
      <c r="OSZ20" s="318"/>
      <c r="OTA20" s="318"/>
      <c r="OTB20" s="318"/>
      <c r="OTC20" s="318"/>
      <c r="OTD20" s="318"/>
      <c r="OTE20" s="318"/>
      <c r="OTF20" s="318"/>
      <c r="OTG20" s="318"/>
      <c r="OTH20" s="318"/>
      <c r="OTI20" s="318"/>
      <c r="OTJ20" s="318"/>
      <c r="OTK20" s="318"/>
      <c r="OTL20" s="318"/>
      <c r="OTM20" s="318"/>
      <c r="OTN20" s="318"/>
      <c r="OTO20" s="318"/>
      <c r="OTP20" s="318"/>
      <c r="OTQ20" s="318"/>
      <c r="OTR20" s="318"/>
      <c r="OTS20" s="318"/>
      <c r="OTT20" s="318"/>
      <c r="OTU20" s="318"/>
      <c r="OTV20" s="318"/>
      <c r="OTW20" s="318"/>
      <c r="OTX20" s="318"/>
      <c r="OTY20" s="318"/>
      <c r="OTZ20" s="318"/>
      <c r="OUA20" s="318"/>
      <c r="OUB20" s="318"/>
      <c r="OUC20" s="318"/>
      <c r="OUD20" s="318"/>
      <c r="OUE20" s="318"/>
      <c r="OUF20" s="318"/>
      <c r="OUG20" s="318"/>
      <c r="OUH20" s="318"/>
      <c r="OUI20" s="318"/>
      <c r="OUJ20" s="318"/>
      <c r="OUK20" s="318"/>
      <c r="OUL20" s="318"/>
      <c r="OUM20" s="318"/>
      <c r="OUN20" s="318"/>
      <c r="OUO20" s="318"/>
      <c r="OUP20" s="318"/>
      <c r="OUQ20" s="318"/>
      <c r="OUR20" s="318"/>
      <c r="OUS20" s="318"/>
      <c r="OUT20" s="318"/>
      <c r="OUU20" s="318"/>
      <c r="OUV20" s="318"/>
      <c r="OUW20" s="318"/>
      <c r="OUX20" s="318"/>
      <c r="OUY20" s="318"/>
      <c r="OUZ20" s="318"/>
      <c r="OVA20" s="318"/>
      <c r="OVB20" s="318"/>
      <c r="OVC20" s="318"/>
      <c r="OVD20" s="318"/>
      <c r="OVE20" s="318"/>
      <c r="OVF20" s="318"/>
      <c r="OVG20" s="318"/>
      <c r="OVH20" s="318"/>
      <c r="OVI20" s="318"/>
      <c r="OVJ20" s="318"/>
      <c r="OVK20" s="318"/>
      <c r="OVL20" s="318"/>
      <c r="OVM20" s="318"/>
      <c r="OVN20" s="318"/>
      <c r="OVO20" s="318"/>
      <c r="OVP20" s="318"/>
      <c r="OVQ20" s="318"/>
      <c r="OVR20" s="318"/>
      <c r="OVS20" s="318"/>
      <c r="OVT20" s="318"/>
      <c r="OVU20" s="318"/>
      <c r="OVV20" s="318"/>
      <c r="OVW20" s="318"/>
      <c r="OVX20" s="318"/>
      <c r="OVY20" s="318"/>
      <c r="OVZ20" s="318"/>
      <c r="OWA20" s="318"/>
      <c r="OWB20" s="318"/>
      <c r="OWC20" s="318"/>
      <c r="OWD20" s="318"/>
      <c r="OWE20" s="318"/>
      <c r="OWF20" s="318"/>
      <c r="OWG20" s="318"/>
      <c r="OWH20" s="318"/>
      <c r="OWI20" s="318"/>
      <c r="OWJ20" s="318"/>
      <c r="OWK20" s="318"/>
      <c r="OWL20" s="318"/>
      <c r="OWM20" s="318"/>
      <c r="OWN20" s="318"/>
      <c r="OWO20" s="318"/>
      <c r="OWP20" s="318"/>
      <c r="OWQ20" s="318"/>
      <c r="OWR20" s="318"/>
      <c r="OWS20" s="318"/>
      <c r="OWT20" s="318"/>
      <c r="OWU20" s="318"/>
      <c r="OWV20" s="318"/>
      <c r="OWW20" s="318"/>
      <c r="OWX20" s="318"/>
      <c r="OWY20" s="318"/>
      <c r="OWZ20" s="318"/>
      <c r="OXA20" s="318"/>
      <c r="OXB20" s="318"/>
      <c r="OXC20" s="318"/>
      <c r="OXD20" s="318"/>
      <c r="OXE20" s="318"/>
      <c r="OXF20" s="318"/>
      <c r="OXG20" s="318"/>
      <c r="OXH20" s="318"/>
      <c r="OXI20" s="318"/>
      <c r="OXJ20" s="318"/>
      <c r="OXK20" s="318"/>
      <c r="OXL20" s="318"/>
      <c r="OXM20" s="318"/>
      <c r="OXN20" s="318"/>
      <c r="OXO20" s="318"/>
      <c r="OXP20" s="318"/>
      <c r="OXQ20" s="318"/>
      <c r="OXR20" s="318"/>
      <c r="OXS20" s="318"/>
      <c r="OXT20" s="318"/>
      <c r="OXU20" s="318"/>
      <c r="OXV20" s="318"/>
      <c r="OXW20" s="318"/>
      <c r="OXX20" s="318"/>
      <c r="OXY20" s="318"/>
      <c r="OXZ20" s="318"/>
      <c r="OYA20" s="318"/>
      <c r="OYB20" s="318"/>
      <c r="OYC20" s="318"/>
      <c r="OYD20" s="318"/>
      <c r="OYE20" s="318"/>
      <c r="OYF20" s="318"/>
      <c r="OYG20" s="318"/>
      <c r="OYH20" s="318"/>
      <c r="OYI20" s="318"/>
      <c r="OYJ20" s="318"/>
      <c r="OYK20" s="318"/>
      <c r="OYL20" s="318"/>
      <c r="OYM20" s="318"/>
      <c r="OYN20" s="318"/>
      <c r="OYO20" s="318"/>
      <c r="OYP20" s="318"/>
      <c r="OYQ20" s="318"/>
      <c r="OYR20" s="318"/>
      <c r="OYS20" s="318"/>
      <c r="OYT20" s="318"/>
      <c r="OYU20" s="318"/>
      <c r="OYV20" s="318"/>
      <c r="OYW20" s="318"/>
      <c r="OYX20" s="318"/>
      <c r="OYY20" s="318"/>
      <c r="OYZ20" s="318"/>
      <c r="OZA20" s="318"/>
      <c r="OZB20" s="318"/>
      <c r="OZC20" s="318"/>
      <c r="OZD20" s="318"/>
      <c r="OZE20" s="318"/>
      <c r="OZF20" s="318"/>
      <c r="OZG20" s="318"/>
      <c r="OZH20" s="318"/>
      <c r="OZI20" s="318"/>
      <c r="OZJ20" s="318"/>
      <c r="OZK20" s="318"/>
      <c r="OZL20" s="318"/>
      <c r="OZM20" s="318"/>
      <c r="OZN20" s="318"/>
      <c r="OZO20" s="318"/>
      <c r="OZP20" s="318"/>
      <c r="OZQ20" s="318"/>
      <c r="OZR20" s="318"/>
      <c r="OZS20" s="318"/>
      <c r="OZT20" s="318"/>
      <c r="OZU20" s="318"/>
      <c r="OZV20" s="318"/>
      <c r="OZW20" s="318"/>
      <c r="OZX20" s="318"/>
      <c r="OZY20" s="318"/>
      <c r="OZZ20" s="318"/>
      <c r="PAA20" s="318"/>
      <c r="PAB20" s="318"/>
      <c r="PAC20" s="318"/>
      <c r="PAD20" s="318"/>
      <c r="PAE20" s="318"/>
      <c r="PAF20" s="318"/>
      <c r="PAG20" s="318"/>
      <c r="PAH20" s="318"/>
      <c r="PAI20" s="318"/>
      <c r="PAJ20" s="318"/>
      <c r="PAK20" s="318"/>
      <c r="PAL20" s="318"/>
      <c r="PAM20" s="318"/>
      <c r="PAN20" s="318"/>
      <c r="PAO20" s="318"/>
      <c r="PAP20" s="318"/>
      <c r="PAQ20" s="318"/>
      <c r="PAR20" s="318"/>
      <c r="PAS20" s="318"/>
      <c r="PAT20" s="318"/>
      <c r="PAU20" s="318"/>
      <c r="PAV20" s="318"/>
      <c r="PAW20" s="318"/>
      <c r="PAX20" s="318"/>
      <c r="PAY20" s="318"/>
      <c r="PAZ20" s="318"/>
      <c r="PBA20" s="318"/>
      <c r="PBB20" s="318"/>
      <c r="PBC20" s="318"/>
      <c r="PBD20" s="318"/>
      <c r="PBE20" s="318"/>
      <c r="PBF20" s="318"/>
      <c r="PBG20" s="318"/>
      <c r="PBH20" s="318"/>
      <c r="PBI20" s="318"/>
      <c r="PBJ20" s="318"/>
      <c r="PBK20" s="318"/>
      <c r="PBL20" s="318"/>
      <c r="PBM20" s="318"/>
      <c r="PBN20" s="318"/>
      <c r="PBO20" s="318"/>
      <c r="PBP20" s="318"/>
      <c r="PBQ20" s="318"/>
      <c r="PBR20" s="318"/>
      <c r="PBS20" s="318"/>
      <c r="PBT20" s="318"/>
      <c r="PBU20" s="318"/>
      <c r="PBV20" s="318"/>
      <c r="PBW20" s="318"/>
      <c r="PBX20" s="318"/>
      <c r="PBY20" s="318"/>
      <c r="PBZ20" s="318"/>
      <c r="PCA20" s="318"/>
      <c r="PCB20" s="318"/>
      <c r="PCC20" s="318"/>
      <c r="PCD20" s="318"/>
      <c r="PCE20" s="318"/>
      <c r="PCF20" s="318"/>
      <c r="PCG20" s="318"/>
      <c r="PCH20" s="318"/>
      <c r="PCI20" s="318"/>
      <c r="PCJ20" s="318"/>
      <c r="PCK20" s="318"/>
      <c r="PCL20" s="318"/>
      <c r="PCM20" s="318"/>
      <c r="PCN20" s="318"/>
      <c r="PCO20" s="318"/>
      <c r="PCP20" s="318"/>
      <c r="PCQ20" s="318"/>
      <c r="PCR20" s="318"/>
      <c r="PCS20" s="318"/>
      <c r="PCT20" s="318"/>
      <c r="PCU20" s="318"/>
      <c r="PCV20" s="318"/>
      <c r="PCW20" s="318"/>
      <c r="PCX20" s="318"/>
      <c r="PCY20" s="318"/>
      <c r="PCZ20" s="318"/>
      <c r="PDA20" s="318"/>
      <c r="PDB20" s="318"/>
      <c r="PDC20" s="318"/>
      <c r="PDD20" s="318"/>
      <c r="PDE20" s="318"/>
      <c r="PDF20" s="318"/>
      <c r="PDG20" s="318"/>
      <c r="PDH20" s="318"/>
      <c r="PDI20" s="318"/>
      <c r="PDJ20" s="318"/>
      <c r="PDK20" s="318"/>
      <c r="PDL20" s="318"/>
      <c r="PDM20" s="318"/>
      <c r="PDN20" s="318"/>
      <c r="PDO20" s="318"/>
      <c r="PDP20" s="318"/>
      <c r="PDQ20" s="318"/>
      <c r="PDR20" s="318"/>
      <c r="PDS20" s="318"/>
      <c r="PDT20" s="318"/>
      <c r="PDU20" s="318"/>
      <c r="PDV20" s="318"/>
      <c r="PDW20" s="318"/>
      <c r="PDX20" s="318"/>
      <c r="PDY20" s="318"/>
      <c r="PDZ20" s="318"/>
      <c r="PEA20" s="318"/>
      <c r="PEB20" s="318"/>
      <c r="PEC20" s="318"/>
      <c r="PED20" s="318"/>
      <c r="PEE20" s="318"/>
      <c r="PEF20" s="318"/>
      <c r="PEG20" s="318"/>
      <c r="PEH20" s="318"/>
      <c r="PEI20" s="318"/>
      <c r="PEJ20" s="318"/>
      <c r="PEK20" s="318"/>
      <c r="PEL20" s="318"/>
      <c r="PEM20" s="318"/>
      <c r="PEN20" s="318"/>
      <c r="PEO20" s="318"/>
      <c r="PEP20" s="318"/>
      <c r="PEQ20" s="318"/>
      <c r="PER20" s="318"/>
      <c r="PES20" s="318"/>
      <c r="PET20" s="318"/>
      <c r="PEU20" s="318"/>
      <c r="PEV20" s="318"/>
      <c r="PEW20" s="318"/>
      <c r="PEX20" s="318"/>
      <c r="PEY20" s="318"/>
      <c r="PEZ20" s="318"/>
      <c r="PFA20" s="318"/>
      <c r="PFB20" s="318"/>
      <c r="PFC20" s="318"/>
      <c r="PFD20" s="318"/>
      <c r="PFE20" s="318"/>
      <c r="PFF20" s="318"/>
      <c r="PFG20" s="318"/>
      <c r="PFH20" s="318"/>
      <c r="PFI20" s="318"/>
      <c r="PFJ20" s="318"/>
      <c r="PFK20" s="318"/>
      <c r="PFL20" s="318"/>
      <c r="PFM20" s="318"/>
      <c r="PFN20" s="318"/>
      <c r="PFO20" s="318"/>
      <c r="PFP20" s="318"/>
      <c r="PFQ20" s="318"/>
      <c r="PFR20" s="318"/>
      <c r="PFS20" s="318"/>
      <c r="PFT20" s="318"/>
      <c r="PFU20" s="318"/>
      <c r="PFV20" s="318"/>
      <c r="PFW20" s="318"/>
      <c r="PFX20" s="318"/>
      <c r="PFY20" s="318"/>
      <c r="PFZ20" s="318"/>
      <c r="PGA20" s="318"/>
      <c r="PGB20" s="318"/>
      <c r="PGC20" s="318"/>
      <c r="PGD20" s="318"/>
      <c r="PGE20" s="318"/>
      <c r="PGF20" s="318"/>
      <c r="PGG20" s="318"/>
      <c r="PGH20" s="318"/>
      <c r="PGI20" s="318"/>
      <c r="PGJ20" s="318"/>
      <c r="PGK20" s="318"/>
      <c r="PGL20" s="318"/>
      <c r="PGM20" s="318"/>
      <c r="PGN20" s="318"/>
      <c r="PGO20" s="318"/>
      <c r="PGP20" s="318"/>
      <c r="PGQ20" s="318"/>
      <c r="PGR20" s="318"/>
      <c r="PGS20" s="318"/>
      <c r="PGT20" s="318"/>
      <c r="PGU20" s="318"/>
      <c r="PGV20" s="318"/>
      <c r="PGW20" s="318"/>
      <c r="PGX20" s="318"/>
      <c r="PGY20" s="318"/>
      <c r="PGZ20" s="318"/>
      <c r="PHA20" s="318"/>
      <c r="PHB20" s="318"/>
      <c r="PHC20" s="318"/>
      <c r="PHD20" s="318"/>
      <c r="PHE20" s="318"/>
      <c r="PHF20" s="318"/>
      <c r="PHG20" s="318"/>
      <c r="PHH20" s="318"/>
      <c r="PHI20" s="318"/>
      <c r="PHJ20" s="318"/>
      <c r="PHK20" s="318"/>
      <c r="PHL20" s="318"/>
      <c r="PHM20" s="318"/>
      <c r="PHN20" s="318"/>
      <c r="PHO20" s="318"/>
      <c r="PHP20" s="318"/>
      <c r="PHQ20" s="318"/>
      <c r="PHR20" s="318"/>
      <c r="PHS20" s="318"/>
      <c r="PHT20" s="318"/>
      <c r="PHU20" s="318"/>
      <c r="PHV20" s="318"/>
      <c r="PHW20" s="318"/>
      <c r="PHX20" s="318"/>
      <c r="PHY20" s="318"/>
      <c r="PHZ20" s="318"/>
      <c r="PIA20" s="318"/>
      <c r="PIB20" s="318"/>
      <c r="PIC20" s="318"/>
      <c r="PID20" s="318"/>
      <c r="PIE20" s="318"/>
      <c r="PIF20" s="318"/>
      <c r="PIG20" s="318"/>
      <c r="PIH20" s="318"/>
      <c r="PII20" s="318"/>
      <c r="PIJ20" s="318"/>
      <c r="PIK20" s="318"/>
      <c r="PIL20" s="318"/>
      <c r="PIM20" s="318"/>
      <c r="PIN20" s="318"/>
      <c r="PIO20" s="318"/>
      <c r="PIP20" s="318"/>
      <c r="PIQ20" s="318"/>
      <c r="PIR20" s="318"/>
      <c r="PIS20" s="318"/>
      <c r="PIT20" s="318"/>
      <c r="PIU20" s="318"/>
      <c r="PIV20" s="318"/>
      <c r="PIW20" s="318"/>
      <c r="PIX20" s="318"/>
      <c r="PIY20" s="318"/>
      <c r="PIZ20" s="318"/>
      <c r="PJA20" s="318"/>
      <c r="PJB20" s="318"/>
      <c r="PJC20" s="318"/>
      <c r="PJD20" s="318"/>
      <c r="PJE20" s="318"/>
      <c r="PJF20" s="318"/>
      <c r="PJG20" s="318"/>
      <c r="PJH20" s="318"/>
      <c r="PJI20" s="318"/>
      <c r="PJJ20" s="318"/>
      <c r="PJK20" s="318"/>
      <c r="PJL20" s="318"/>
      <c r="PJM20" s="318"/>
      <c r="PJN20" s="318"/>
      <c r="PJO20" s="318"/>
      <c r="PJP20" s="318"/>
      <c r="PJQ20" s="318"/>
      <c r="PJR20" s="318"/>
      <c r="PJS20" s="318"/>
      <c r="PJT20" s="318"/>
      <c r="PJU20" s="318"/>
      <c r="PJV20" s="318"/>
      <c r="PJW20" s="318"/>
      <c r="PJX20" s="318"/>
      <c r="PJY20" s="318"/>
      <c r="PJZ20" s="318"/>
      <c r="PKA20" s="318"/>
      <c r="PKB20" s="318"/>
      <c r="PKC20" s="318"/>
      <c r="PKD20" s="318"/>
      <c r="PKE20" s="318"/>
      <c r="PKF20" s="318"/>
      <c r="PKG20" s="318"/>
      <c r="PKH20" s="318"/>
      <c r="PKI20" s="318"/>
      <c r="PKJ20" s="318"/>
      <c r="PKK20" s="318"/>
      <c r="PKL20" s="318"/>
      <c r="PKM20" s="318"/>
      <c r="PKN20" s="318"/>
      <c r="PKO20" s="318"/>
      <c r="PKP20" s="318"/>
      <c r="PKQ20" s="318"/>
      <c r="PKR20" s="318"/>
      <c r="PKS20" s="318"/>
      <c r="PKT20" s="318"/>
      <c r="PKU20" s="318"/>
      <c r="PKV20" s="318"/>
      <c r="PKW20" s="318"/>
      <c r="PKX20" s="318"/>
      <c r="PKY20" s="318"/>
      <c r="PKZ20" s="318"/>
      <c r="PLA20" s="318"/>
      <c r="PLB20" s="318"/>
      <c r="PLC20" s="318"/>
      <c r="PLD20" s="318"/>
      <c r="PLE20" s="318"/>
      <c r="PLF20" s="318"/>
      <c r="PLG20" s="318"/>
      <c r="PLH20" s="318"/>
      <c r="PLI20" s="318"/>
      <c r="PLJ20" s="318"/>
      <c r="PLK20" s="318"/>
      <c r="PLL20" s="318"/>
      <c r="PLM20" s="318"/>
      <c r="PLN20" s="318"/>
      <c r="PLO20" s="318"/>
      <c r="PLP20" s="318"/>
      <c r="PLQ20" s="318"/>
      <c r="PLR20" s="318"/>
      <c r="PLS20" s="318"/>
      <c r="PLT20" s="318"/>
      <c r="PLU20" s="318"/>
      <c r="PLV20" s="318"/>
      <c r="PLW20" s="318"/>
      <c r="PLX20" s="318"/>
      <c r="PLY20" s="318"/>
      <c r="PLZ20" s="318"/>
      <c r="PMA20" s="318"/>
      <c r="PMB20" s="318"/>
      <c r="PMC20" s="318"/>
      <c r="PMD20" s="318"/>
      <c r="PME20" s="318"/>
      <c r="PMF20" s="318"/>
      <c r="PMG20" s="318"/>
      <c r="PMH20" s="318"/>
      <c r="PMI20" s="318"/>
      <c r="PMJ20" s="318"/>
      <c r="PMK20" s="318"/>
      <c r="PML20" s="318"/>
      <c r="PMM20" s="318"/>
      <c r="PMN20" s="318"/>
      <c r="PMO20" s="318"/>
      <c r="PMP20" s="318"/>
      <c r="PMQ20" s="318"/>
      <c r="PMR20" s="318"/>
      <c r="PMS20" s="318"/>
      <c r="PMT20" s="318"/>
      <c r="PMU20" s="318"/>
      <c r="PMV20" s="318"/>
      <c r="PMW20" s="318"/>
      <c r="PMX20" s="318"/>
      <c r="PMY20" s="318"/>
      <c r="PMZ20" s="318"/>
      <c r="PNA20" s="318"/>
      <c r="PNB20" s="318"/>
      <c r="PNC20" s="318"/>
      <c r="PND20" s="318"/>
      <c r="PNE20" s="318"/>
      <c r="PNF20" s="318"/>
      <c r="PNG20" s="318"/>
      <c r="PNH20" s="318"/>
      <c r="PNI20" s="318"/>
      <c r="PNJ20" s="318"/>
      <c r="PNK20" s="318"/>
      <c r="PNL20" s="318"/>
      <c r="PNM20" s="318"/>
      <c r="PNN20" s="318"/>
      <c r="PNO20" s="318"/>
      <c r="PNP20" s="318"/>
      <c r="PNQ20" s="318"/>
      <c r="PNR20" s="318"/>
      <c r="PNS20" s="318"/>
      <c r="PNT20" s="318"/>
      <c r="PNU20" s="318"/>
      <c r="PNV20" s="318"/>
      <c r="PNW20" s="318"/>
      <c r="PNX20" s="318"/>
      <c r="PNY20" s="318"/>
      <c r="PNZ20" s="318"/>
      <c r="POA20" s="318"/>
      <c r="POB20" s="318"/>
      <c r="POC20" s="318"/>
      <c r="POD20" s="318"/>
      <c r="POE20" s="318"/>
      <c r="POF20" s="318"/>
      <c r="POG20" s="318"/>
      <c r="POH20" s="318"/>
      <c r="POI20" s="318"/>
      <c r="POJ20" s="318"/>
      <c r="POK20" s="318"/>
      <c r="POL20" s="318"/>
      <c r="POM20" s="318"/>
      <c r="PON20" s="318"/>
      <c r="POO20" s="318"/>
      <c r="POP20" s="318"/>
      <c r="POQ20" s="318"/>
      <c r="POR20" s="318"/>
      <c r="POS20" s="318"/>
      <c r="POT20" s="318"/>
      <c r="POU20" s="318"/>
      <c r="POV20" s="318"/>
      <c r="POW20" s="318"/>
      <c r="POX20" s="318"/>
      <c r="POY20" s="318"/>
      <c r="POZ20" s="318"/>
      <c r="PPA20" s="318"/>
      <c r="PPB20" s="318"/>
      <c r="PPC20" s="318"/>
      <c r="PPD20" s="318"/>
      <c r="PPE20" s="318"/>
      <c r="PPF20" s="318"/>
      <c r="PPG20" s="318"/>
      <c r="PPH20" s="318"/>
      <c r="PPI20" s="318"/>
      <c r="PPJ20" s="318"/>
      <c r="PPK20" s="318"/>
      <c r="PPL20" s="318"/>
      <c r="PPM20" s="318"/>
      <c r="PPN20" s="318"/>
      <c r="PPO20" s="318"/>
      <c r="PPP20" s="318"/>
      <c r="PPQ20" s="318"/>
      <c r="PPR20" s="318"/>
      <c r="PPS20" s="318"/>
      <c r="PPT20" s="318"/>
      <c r="PPU20" s="318"/>
      <c r="PPV20" s="318"/>
      <c r="PPW20" s="318"/>
      <c r="PPX20" s="318"/>
      <c r="PPY20" s="318"/>
      <c r="PPZ20" s="318"/>
      <c r="PQA20" s="318"/>
      <c r="PQB20" s="318"/>
      <c r="PQC20" s="318"/>
      <c r="PQD20" s="318"/>
      <c r="PQE20" s="318"/>
      <c r="PQF20" s="318"/>
      <c r="PQG20" s="318"/>
      <c r="PQH20" s="318"/>
      <c r="PQI20" s="318"/>
      <c r="PQJ20" s="318"/>
      <c r="PQK20" s="318"/>
      <c r="PQL20" s="318"/>
      <c r="PQM20" s="318"/>
      <c r="PQN20" s="318"/>
      <c r="PQO20" s="318"/>
      <c r="PQP20" s="318"/>
      <c r="PQQ20" s="318"/>
      <c r="PQR20" s="318"/>
      <c r="PQS20" s="318"/>
      <c r="PQT20" s="318"/>
      <c r="PQU20" s="318"/>
      <c r="PQV20" s="318"/>
      <c r="PQW20" s="318"/>
      <c r="PQX20" s="318"/>
      <c r="PQY20" s="318"/>
      <c r="PQZ20" s="318"/>
      <c r="PRA20" s="318"/>
      <c r="PRB20" s="318"/>
      <c r="PRC20" s="318"/>
      <c r="PRD20" s="318"/>
      <c r="PRE20" s="318"/>
      <c r="PRF20" s="318"/>
      <c r="PRG20" s="318"/>
      <c r="PRH20" s="318"/>
      <c r="PRI20" s="318"/>
      <c r="PRJ20" s="318"/>
      <c r="PRK20" s="318"/>
      <c r="PRL20" s="318"/>
      <c r="PRM20" s="318"/>
      <c r="PRN20" s="318"/>
      <c r="PRO20" s="318"/>
      <c r="PRP20" s="318"/>
      <c r="PRQ20" s="318"/>
      <c r="PRR20" s="318"/>
      <c r="PRS20" s="318"/>
      <c r="PRT20" s="318"/>
      <c r="PRU20" s="318"/>
      <c r="PRV20" s="318"/>
      <c r="PRW20" s="318"/>
      <c r="PRX20" s="318"/>
      <c r="PRY20" s="318"/>
      <c r="PRZ20" s="318"/>
      <c r="PSA20" s="318"/>
      <c r="PSB20" s="318"/>
      <c r="PSC20" s="318"/>
      <c r="PSD20" s="318"/>
      <c r="PSE20" s="318"/>
      <c r="PSF20" s="318"/>
      <c r="PSG20" s="318"/>
      <c r="PSH20" s="318"/>
      <c r="PSI20" s="318"/>
      <c r="PSJ20" s="318"/>
      <c r="PSK20" s="318"/>
      <c r="PSL20" s="318"/>
      <c r="PSM20" s="318"/>
      <c r="PSN20" s="318"/>
      <c r="PSO20" s="318"/>
      <c r="PSP20" s="318"/>
      <c r="PSQ20" s="318"/>
      <c r="PSR20" s="318"/>
      <c r="PSS20" s="318"/>
      <c r="PST20" s="318"/>
      <c r="PSU20" s="318"/>
      <c r="PSV20" s="318"/>
      <c r="PSW20" s="318"/>
      <c r="PSX20" s="318"/>
      <c r="PSY20" s="318"/>
      <c r="PSZ20" s="318"/>
      <c r="PTA20" s="318"/>
      <c r="PTB20" s="318"/>
      <c r="PTC20" s="318"/>
      <c r="PTD20" s="318"/>
      <c r="PTE20" s="318"/>
      <c r="PTF20" s="318"/>
      <c r="PTG20" s="318"/>
      <c r="PTH20" s="318"/>
      <c r="PTI20" s="318"/>
      <c r="PTJ20" s="318"/>
      <c r="PTK20" s="318"/>
      <c r="PTL20" s="318"/>
      <c r="PTM20" s="318"/>
      <c r="PTN20" s="318"/>
      <c r="PTO20" s="318"/>
      <c r="PTP20" s="318"/>
      <c r="PTQ20" s="318"/>
      <c r="PTR20" s="318"/>
      <c r="PTS20" s="318"/>
      <c r="PTT20" s="318"/>
      <c r="PTU20" s="318"/>
      <c r="PTV20" s="318"/>
      <c r="PTW20" s="318"/>
      <c r="PTX20" s="318"/>
      <c r="PTY20" s="318"/>
      <c r="PTZ20" s="318"/>
      <c r="PUA20" s="318"/>
      <c r="PUB20" s="318"/>
      <c r="PUC20" s="318"/>
      <c r="PUD20" s="318"/>
      <c r="PUE20" s="318"/>
      <c r="PUF20" s="318"/>
      <c r="PUG20" s="318"/>
      <c r="PUH20" s="318"/>
      <c r="PUI20" s="318"/>
      <c r="PUJ20" s="318"/>
      <c r="PUK20" s="318"/>
      <c r="PUL20" s="318"/>
      <c r="PUM20" s="318"/>
      <c r="PUN20" s="318"/>
      <c r="PUO20" s="318"/>
      <c r="PUP20" s="318"/>
      <c r="PUQ20" s="318"/>
      <c r="PUR20" s="318"/>
      <c r="PUS20" s="318"/>
      <c r="PUT20" s="318"/>
      <c r="PUU20" s="318"/>
      <c r="PUV20" s="318"/>
      <c r="PUW20" s="318"/>
      <c r="PUX20" s="318"/>
      <c r="PUY20" s="318"/>
      <c r="PUZ20" s="318"/>
      <c r="PVA20" s="318"/>
      <c r="PVB20" s="318"/>
      <c r="PVC20" s="318"/>
      <c r="PVD20" s="318"/>
      <c r="PVE20" s="318"/>
      <c r="PVF20" s="318"/>
      <c r="PVG20" s="318"/>
      <c r="PVH20" s="318"/>
      <c r="PVI20" s="318"/>
      <c r="PVJ20" s="318"/>
      <c r="PVK20" s="318"/>
      <c r="PVL20" s="318"/>
      <c r="PVM20" s="318"/>
      <c r="PVN20" s="318"/>
      <c r="PVO20" s="318"/>
      <c r="PVP20" s="318"/>
      <c r="PVQ20" s="318"/>
      <c r="PVR20" s="318"/>
      <c r="PVS20" s="318"/>
      <c r="PVT20" s="318"/>
      <c r="PVU20" s="318"/>
      <c r="PVV20" s="318"/>
      <c r="PVW20" s="318"/>
      <c r="PVX20" s="318"/>
      <c r="PVY20" s="318"/>
      <c r="PVZ20" s="318"/>
      <c r="PWA20" s="318"/>
      <c r="PWB20" s="318"/>
      <c r="PWC20" s="318"/>
      <c r="PWD20" s="318"/>
      <c r="PWE20" s="318"/>
      <c r="PWF20" s="318"/>
      <c r="PWG20" s="318"/>
      <c r="PWH20" s="318"/>
      <c r="PWI20" s="318"/>
      <c r="PWJ20" s="318"/>
      <c r="PWK20" s="318"/>
      <c r="PWL20" s="318"/>
      <c r="PWM20" s="318"/>
      <c r="PWN20" s="318"/>
      <c r="PWO20" s="318"/>
      <c r="PWP20" s="318"/>
      <c r="PWQ20" s="318"/>
      <c r="PWR20" s="318"/>
      <c r="PWS20" s="318"/>
      <c r="PWT20" s="318"/>
      <c r="PWU20" s="318"/>
      <c r="PWV20" s="318"/>
      <c r="PWW20" s="318"/>
      <c r="PWX20" s="318"/>
      <c r="PWY20" s="318"/>
      <c r="PWZ20" s="318"/>
      <c r="PXA20" s="318"/>
      <c r="PXB20" s="318"/>
      <c r="PXC20" s="318"/>
      <c r="PXD20" s="318"/>
      <c r="PXE20" s="318"/>
      <c r="PXF20" s="318"/>
      <c r="PXG20" s="318"/>
      <c r="PXH20" s="318"/>
      <c r="PXI20" s="318"/>
      <c r="PXJ20" s="318"/>
      <c r="PXK20" s="318"/>
      <c r="PXL20" s="318"/>
      <c r="PXM20" s="318"/>
      <c r="PXN20" s="318"/>
      <c r="PXO20" s="318"/>
      <c r="PXP20" s="318"/>
      <c r="PXQ20" s="318"/>
      <c r="PXR20" s="318"/>
      <c r="PXS20" s="318"/>
      <c r="PXT20" s="318"/>
      <c r="PXU20" s="318"/>
      <c r="PXV20" s="318"/>
      <c r="PXW20" s="318"/>
      <c r="PXX20" s="318"/>
      <c r="PXY20" s="318"/>
      <c r="PXZ20" s="318"/>
      <c r="PYA20" s="318"/>
      <c r="PYB20" s="318"/>
      <c r="PYC20" s="318"/>
      <c r="PYD20" s="318"/>
      <c r="PYE20" s="318"/>
      <c r="PYF20" s="318"/>
      <c r="PYG20" s="318"/>
      <c r="PYH20" s="318"/>
      <c r="PYI20" s="318"/>
      <c r="PYJ20" s="318"/>
      <c r="PYK20" s="318"/>
      <c r="PYL20" s="318"/>
      <c r="PYM20" s="318"/>
      <c r="PYN20" s="318"/>
      <c r="PYO20" s="318"/>
      <c r="PYP20" s="318"/>
      <c r="PYQ20" s="318"/>
      <c r="PYR20" s="318"/>
      <c r="PYS20" s="318"/>
      <c r="PYT20" s="318"/>
      <c r="PYU20" s="318"/>
      <c r="PYV20" s="318"/>
      <c r="PYW20" s="318"/>
      <c r="PYX20" s="318"/>
      <c r="PYY20" s="318"/>
      <c r="PYZ20" s="318"/>
      <c r="PZA20" s="318"/>
      <c r="PZB20" s="318"/>
      <c r="PZC20" s="318"/>
      <c r="PZD20" s="318"/>
      <c r="PZE20" s="318"/>
      <c r="PZF20" s="318"/>
      <c r="PZG20" s="318"/>
      <c r="PZH20" s="318"/>
      <c r="PZI20" s="318"/>
      <c r="PZJ20" s="318"/>
      <c r="PZK20" s="318"/>
      <c r="PZL20" s="318"/>
      <c r="PZM20" s="318"/>
      <c r="PZN20" s="318"/>
      <c r="PZO20" s="318"/>
      <c r="PZP20" s="318"/>
      <c r="PZQ20" s="318"/>
      <c r="PZR20" s="318"/>
      <c r="PZS20" s="318"/>
      <c r="PZT20" s="318"/>
      <c r="PZU20" s="318"/>
      <c r="PZV20" s="318"/>
      <c r="PZW20" s="318"/>
      <c r="PZX20" s="318"/>
      <c r="PZY20" s="318"/>
      <c r="PZZ20" s="318"/>
      <c r="QAA20" s="318"/>
      <c r="QAB20" s="318"/>
      <c r="QAC20" s="318"/>
      <c r="QAD20" s="318"/>
      <c r="QAE20" s="318"/>
      <c r="QAF20" s="318"/>
      <c r="QAG20" s="318"/>
      <c r="QAH20" s="318"/>
      <c r="QAI20" s="318"/>
      <c r="QAJ20" s="318"/>
      <c r="QAK20" s="318"/>
      <c r="QAL20" s="318"/>
      <c r="QAM20" s="318"/>
      <c r="QAN20" s="318"/>
      <c r="QAO20" s="318"/>
      <c r="QAP20" s="318"/>
      <c r="QAQ20" s="318"/>
      <c r="QAR20" s="318"/>
      <c r="QAS20" s="318"/>
      <c r="QAT20" s="318"/>
      <c r="QAU20" s="318"/>
      <c r="QAV20" s="318"/>
      <c r="QAW20" s="318"/>
      <c r="QAX20" s="318"/>
      <c r="QAY20" s="318"/>
      <c r="QAZ20" s="318"/>
      <c r="QBA20" s="318"/>
      <c r="QBB20" s="318"/>
      <c r="QBC20" s="318"/>
      <c r="QBD20" s="318"/>
      <c r="QBE20" s="318"/>
      <c r="QBF20" s="318"/>
      <c r="QBG20" s="318"/>
      <c r="QBH20" s="318"/>
      <c r="QBI20" s="318"/>
      <c r="QBJ20" s="318"/>
      <c r="QBK20" s="318"/>
      <c r="QBL20" s="318"/>
      <c r="QBM20" s="318"/>
      <c r="QBN20" s="318"/>
      <c r="QBO20" s="318"/>
      <c r="QBP20" s="318"/>
      <c r="QBQ20" s="318"/>
      <c r="QBR20" s="318"/>
      <c r="QBS20" s="318"/>
      <c r="QBT20" s="318"/>
      <c r="QBU20" s="318"/>
      <c r="QBV20" s="318"/>
      <c r="QBW20" s="318"/>
      <c r="QBX20" s="318"/>
      <c r="QBY20" s="318"/>
      <c r="QBZ20" s="318"/>
      <c r="QCA20" s="318"/>
      <c r="QCB20" s="318"/>
      <c r="QCC20" s="318"/>
      <c r="QCD20" s="318"/>
      <c r="QCE20" s="318"/>
      <c r="QCF20" s="318"/>
      <c r="QCG20" s="318"/>
      <c r="QCH20" s="318"/>
      <c r="QCI20" s="318"/>
      <c r="QCJ20" s="318"/>
      <c r="QCK20" s="318"/>
      <c r="QCL20" s="318"/>
      <c r="QCM20" s="318"/>
      <c r="QCN20" s="318"/>
      <c r="QCO20" s="318"/>
      <c r="QCP20" s="318"/>
      <c r="QCQ20" s="318"/>
      <c r="QCR20" s="318"/>
      <c r="QCS20" s="318"/>
      <c r="QCT20" s="318"/>
      <c r="QCU20" s="318"/>
      <c r="QCV20" s="318"/>
      <c r="QCW20" s="318"/>
      <c r="QCX20" s="318"/>
      <c r="QCY20" s="318"/>
      <c r="QCZ20" s="318"/>
      <c r="QDA20" s="318"/>
      <c r="QDB20" s="318"/>
      <c r="QDC20" s="318"/>
      <c r="QDD20" s="318"/>
      <c r="QDE20" s="318"/>
      <c r="QDF20" s="318"/>
      <c r="QDG20" s="318"/>
      <c r="QDH20" s="318"/>
      <c r="QDI20" s="318"/>
      <c r="QDJ20" s="318"/>
      <c r="QDK20" s="318"/>
      <c r="QDL20" s="318"/>
      <c r="QDM20" s="318"/>
      <c r="QDN20" s="318"/>
      <c r="QDO20" s="318"/>
      <c r="QDP20" s="318"/>
      <c r="QDQ20" s="318"/>
      <c r="QDR20" s="318"/>
      <c r="QDS20" s="318"/>
      <c r="QDT20" s="318"/>
      <c r="QDU20" s="318"/>
      <c r="QDV20" s="318"/>
      <c r="QDW20" s="318"/>
      <c r="QDX20" s="318"/>
      <c r="QDY20" s="318"/>
      <c r="QDZ20" s="318"/>
      <c r="QEA20" s="318"/>
      <c r="QEB20" s="318"/>
      <c r="QEC20" s="318"/>
      <c r="QED20" s="318"/>
      <c r="QEE20" s="318"/>
      <c r="QEF20" s="318"/>
      <c r="QEG20" s="318"/>
      <c r="QEH20" s="318"/>
      <c r="QEI20" s="318"/>
      <c r="QEJ20" s="318"/>
      <c r="QEK20" s="318"/>
      <c r="QEL20" s="318"/>
      <c r="QEM20" s="318"/>
      <c r="QEN20" s="318"/>
      <c r="QEO20" s="318"/>
      <c r="QEP20" s="318"/>
      <c r="QEQ20" s="318"/>
      <c r="QER20" s="318"/>
      <c r="QES20" s="318"/>
      <c r="QET20" s="318"/>
      <c r="QEU20" s="318"/>
      <c r="QEV20" s="318"/>
      <c r="QEW20" s="318"/>
      <c r="QEX20" s="318"/>
      <c r="QEY20" s="318"/>
      <c r="QEZ20" s="318"/>
      <c r="QFA20" s="318"/>
      <c r="QFB20" s="318"/>
      <c r="QFC20" s="318"/>
      <c r="QFD20" s="318"/>
      <c r="QFE20" s="318"/>
      <c r="QFF20" s="318"/>
      <c r="QFG20" s="318"/>
      <c r="QFH20" s="318"/>
      <c r="QFI20" s="318"/>
      <c r="QFJ20" s="318"/>
      <c r="QFK20" s="318"/>
      <c r="QFL20" s="318"/>
      <c r="QFM20" s="318"/>
      <c r="QFN20" s="318"/>
      <c r="QFO20" s="318"/>
      <c r="QFP20" s="318"/>
      <c r="QFQ20" s="318"/>
      <c r="QFR20" s="318"/>
      <c r="QFS20" s="318"/>
      <c r="QFT20" s="318"/>
      <c r="QFU20" s="318"/>
      <c r="QFV20" s="318"/>
      <c r="QFW20" s="318"/>
      <c r="QFX20" s="318"/>
      <c r="QFY20" s="318"/>
      <c r="QFZ20" s="318"/>
      <c r="QGA20" s="318"/>
      <c r="QGB20" s="318"/>
      <c r="QGC20" s="318"/>
      <c r="QGD20" s="318"/>
      <c r="QGE20" s="318"/>
      <c r="QGF20" s="318"/>
      <c r="QGG20" s="318"/>
      <c r="QGH20" s="318"/>
      <c r="QGI20" s="318"/>
      <c r="QGJ20" s="318"/>
      <c r="QGK20" s="318"/>
      <c r="QGL20" s="318"/>
      <c r="QGM20" s="318"/>
      <c r="QGN20" s="318"/>
      <c r="QGO20" s="318"/>
      <c r="QGP20" s="318"/>
      <c r="QGQ20" s="318"/>
      <c r="QGR20" s="318"/>
      <c r="QGS20" s="318"/>
      <c r="QGT20" s="318"/>
      <c r="QGU20" s="318"/>
      <c r="QGV20" s="318"/>
      <c r="QGW20" s="318"/>
      <c r="QGX20" s="318"/>
      <c r="QGY20" s="318"/>
      <c r="QGZ20" s="318"/>
      <c r="QHA20" s="318"/>
      <c r="QHB20" s="318"/>
      <c r="QHC20" s="318"/>
      <c r="QHD20" s="318"/>
      <c r="QHE20" s="318"/>
      <c r="QHF20" s="318"/>
      <c r="QHG20" s="318"/>
      <c r="QHH20" s="318"/>
      <c r="QHI20" s="318"/>
      <c r="QHJ20" s="318"/>
      <c r="QHK20" s="318"/>
      <c r="QHL20" s="318"/>
      <c r="QHM20" s="318"/>
      <c r="QHN20" s="318"/>
      <c r="QHO20" s="318"/>
      <c r="QHP20" s="318"/>
      <c r="QHQ20" s="318"/>
      <c r="QHR20" s="318"/>
      <c r="QHS20" s="318"/>
      <c r="QHT20" s="318"/>
      <c r="QHU20" s="318"/>
      <c r="QHV20" s="318"/>
      <c r="QHW20" s="318"/>
      <c r="QHX20" s="318"/>
      <c r="QHY20" s="318"/>
      <c r="QHZ20" s="318"/>
      <c r="QIA20" s="318"/>
      <c r="QIB20" s="318"/>
      <c r="QIC20" s="318"/>
      <c r="QID20" s="318"/>
      <c r="QIE20" s="318"/>
      <c r="QIF20" s="318"/>
      <c r="QIG20" s="318"/>
      <c r="QIH20" s="318"/>
      <c r="QII20" s="318"/>
      <c r="QIJ20" s="318"/>
      <c r="QIK20" s="318"/>
      <c r="QIL20" s="318"/>
      <c r="QIM20" s="318"/>
      <c r="QIN20" s="318"/>
      <c r="QIO20" s="318"/>
      <c r="QIP20" s="318"/>
      <c r="QIQ20" s="318"/>
      <c r="QIR20" s="318"/>
      <c r="QIS20" s="318"/>
      <c r="QIT20" s="318"/>
      <c r="QIU20" s="318"/>
      <c r="QIV20" s="318"/>
      <c r="QIW20" s="318"/>
      <c r="QIX20" s="318"/>
      <c r="QIY20" s="318"/>
      <c r="QIZ20" s="318"/>
      <c r="QJA20" s="318"/>
      <c r="QJB20" s="318"/>
      <c r="QJC20" s="318"/>
      <c r="QJD20" s="318"/>
      <c r="QJE20" s="318"/>
      <c r="QJF20" s="318"/>
      <c r="QJG20" s="318"/>
      <c r="QJH20" s="318"/>
      <c r="QJI20" s="318"/>
      <c r="QJJ20" s="318"/>
      <c r="QJK20" s="318"/>
      <c r="QJL20" s="318"/>
      <c r="QJM20" s="318"/>
      <c r="QJN20" s="318"/>
      <c r="QJO20" s="318"/>
      <c r="QJP20" s="318"/>
      <c r="QJQ20" s="318"/>
      <c r="QJR20" s="318"/>
      <c r="QJS20" s="318"/>
      <c r="QJT20" s="318"/>
      <c r="QJU20" s="318"/>
      <c r="QJV20" s="318"/>
      <c r="QJW20" s="318"/>
      <c r="QJX20" s="318"/>
      <c r="QJY20" s="318"/>
      <c r="QJZ20" s="318"/>
      <c r="QKA20" s="318"/>
      <c r="QKB20" s="318"/>
      <c r="QKC20" s="318"/>
      <c r="QKD20" s="318"/>
      <c r="QKE20" s="318"/>
      <c r="QKF20" s="318"/>
      <c r="QKG20" s="318"/>
      <c r="QKH20" s="318"/>
      <c r="QKI20" s="318"/>
      <c r="QKJ20" s="318"/>
      <c r="QKK20" s="318"/>
      <c r="QKL20" s="318"/>
      <c r="QKM20" s="318"/>
      <c r="QKN20" s="318"/>
      <c r="QKO20" s="318"/>
      <c r="QKP20" s="318"/>
      <c r="QKQ20" s="318"/>
      <c r="QKR20" s="318"/>
      <c r="QKS20" s="318"/>
      <c r="QKT20" s="318"/>
      <c r="QKU20" s="318"/>
      <c r="QKV20" s="318"/>
      <c r="QKW20" s="318"/>
      <c r="QKX20" s="318"/>
      <c r="QKY20" s="318"/>
      <c r="QKZ20" s="318"/>
      <c r="QLA20" s="318"/>
      <c r="QLB20" s="318"/>
      <c r="QLC20" s="318"/>
      <c r="QLD20" s="318"/>
      <c r="QLE20" s="318"/>
      <c r="QLF20" s="318"/>
      <c r="QLG20" s="318"/>
      <c r="QLH20" s="318"/>
      <c r="QLI20" s="318"/>
      <c r="QLJ20" s="318"/>
      <c r="QLK20" s="318"/>
      <c r="QLL20" s="318"/>
      <c r="QLM20" s="318"/>
      <c r="QLN20" s="318"/>
      <c r="QLO20" s="318"/>
      <c r="QLP20" s="318"/>
      <c r="QLQ20" s="318"/>
      <c r="QLR20" s="318"/>
      <c r="QLS20" s="318"/>
      <c r="QLT20" s="318"/>
      <c r="QLU20" s="318"/>
      <c r="QLV20" s="318"/>
      <c r="QLW20" s="318"/>
      <c r="QLX20" s="318"/>
      <c r="QLY20" s="318"/>
      <c r="QLZ20" s="318"/>
      <c r="QMA20" s="318"/>
      <c r="QMB20" s="318"/>
      <c r="QMC20" s="318"/>
      <c r="QMD20" s="318"/>
      <c r="QME20" s="318"/>
      <c r="QMF20" s="318"/>
      <c r="QMG20" s="318"/>
      <c r="QMH20" s="318"/>
      <c r="QMI20" s="318"/>
      <c r="QMJ20" s="318"/>
      <c r="QMK20" s="318"/>
      <c r="QML20" s="318"/>
      <c r="QMM20" s="318"/>
      <c r="QMN20" s="318"/>
      <c r="QMO20" s="318"/>
      <c r="QMP20" s="318"/>
      <c r="QMQ20" s="318"/>
      <c r="QMR20" s="318"/>
      <c r="QMS20" s="318"/>
      <c r="QMT20" s="318"/>
      <c r="QMU20" s="318"/>
      <c r="QMV20" s="318"/>
      <c r="QMW20" s="318"/>
      <c r="QMX20" s="318"/>
      <c r="QMY20" s="318"/>
      <c r="QMZ20" s="318"/>
      <c r="QNA20" s="318"/>
      <c r="QNB20" s="318"/>
      <c r="QNC20" s="318"/>
      <c r="QND20" s="318"/>
      <c r="QNE20" s="318"/>
      <c r="QNF20" s="318"/>
      <c r="QNG20" s="318"/>
      <c r="QNH20" s="318"/>
      <c r="QNI20" s="318"/>
      <c r="QNJ20" s="318"/>
      <c r="QNK20" s="318"/>
      <c r="QNL20" s="318"/>
      <c r="QNM20" s="318"/>
      <c r="QNN20" s="318"/>
      <c r="QNO20" s="318"/>
      <c r="QNP20" s="318"/>
      <c r="QNQ20" s="318"/>
      <c r="QNR20" s="318"/>
      <c r="QNS20" s="318"/>
      <c r="QNT20" s="318"/>
      <c r="QNU20" s="318"/>
      <c r="QNV20" s="318"/>
      <c r="QNW20" s="318"/>
      <c r="QNX20" s="318"/>
      <c r="QNY20" s="318"/>
      <c r="QNZ20" s="318"/>
      <c r="QOA20" s="318"/>
      <c r="QOB20" s="318"/>
      <c r="QOC20" s="318"/>
      <c r="QOD20" s="318"/>
      <c r="QOE20" s="318"/>
      <c r="QOF20" s="318"/>
      <c r="QOG20" s="318"/>
      <c r="QOH20" s="318"/>
      <c r="QOI20" s="318"/>
      <c r="QOJ20" s="318"/>
      <c r="QOK20" s="318"/>
      <c r="QOL20" s="318"/>
      <c r="QOM20" s="318"/>
      <c r="QON20" s="318"/>
      <c r="QOO20" s="318"/>
      <c r="QOP20" s="318"/>
      <c r="QOQ20" s="318"/>
      <c r="QOR20" s="318"/>
      <c r="QOS20" s="318"/>
      <c r="QOT20" s="318"/>
      <c r="QOU20" s="318"/>
      <c r="QOV20" s="318"/>
      <c r="QOW20" s="318"/>
      <c r="QOX20" s="318"/>
      <c r="QOY20" s="318"/>
      <c r="QOZ20" s="318"/>
      <c r="QPA20" s="318"/>
      <c r="QPB20" s="318"/>
      <c r="QPC20" s="318"/>
      <c r="QPD20" s="318"/>
      <c r="QPE20" s="318"/>
      <c r="QPF20" s="318"/>
      <c r="QPG20" s="318"/>
      <c r="QPH20" s="318"/>
      <c r="QPI20" s="318"/>
      <c r="QPJ20" s="318"/>
      <c r="QPK20" s="318"/>
      <c r="QPL20" s="318"/>
      <c r="QPM20" s="318"/>
      <c r="QPN20" s="318"/>
      <c r="QPO20" s="318"/>
      <c r="QPP20" s="318"/>
      <c r="QPQ20" s="318"/>
      <c r="QPR20" s="318"/>
      <c r="QPS20" s="318"/>
      <c r="QPT20" s="318"/>
      <c r="QPU20" s="318"/>
      <c r="QPV20" s="318"/>
      <c r="QPW20" s="318"/>
      <c r="QPX20" s="318"/>
      <c r="QPY20" s="318"/>
      <c r="QPZ20" s="318"/>
      <c r="QQA20" s="318"/>
      <c r="QQB20" s="318"/>
      <c r="QQC20" s="318"/>
      <c r="QQD20" s="318"/>
      <c r="QQE20" s="318"/>
      <c r="QQF20" s="318"/>
      <c r="QQG20" s="318"/>
      <c r="QQH20" s="318"/>
      <c r="QQI20" s="318"/>
      <c r="QQJ20" s="318"/>
      <c r="QQK20" s="318"/>
      <c r="QQL20" s="318"/>
      <c r="QQM20" s="318"/>
      <c r="QQN20" s="318"/>
      <c r="QQO20" s="318"/>
      <c r="QQP20" s="318"/>
      <c r="QQQ20" s="318"/>
      <c r="QQR20" s="318"/>
      <c r="QQS20" s="318"/>
      <c r="QQT20" s="318"/>
      <c r="QQU20" s="318"/>
      <c r="QQV20" s="318"/>
      <c r="QQW20" s="318"/>
      <c r="QQX20" s="318"/>
      <c r="QQY20" s="318"/>
      <c r="QQZ20" s="318"/>
      <c r="QRA20" s="318"/>
      <c r="QRB20" s="318"/>
      <c r="QRC20" s="318"/>
      <c r="QRD20" s="318"/>
      <c r="QRE20" s="318"/>
      <c r="QRF20" s="318"/>
      <c r="QRG20" s="318"/>
      <c r="QRH20" s="318"/>
      <c r="QRI20" s="318"/>
      <c r="QRJ20" s="318"/>
      <c r="QRK20" s="318"/>
      <c r="QRL20" s="318"/>
      <c r="QRM20" s="318"/>
      <c r="QRN20" s="318"/>
      <c r="QRO20" s="318"/>
      <c r="QRP20" s="318"/>
      <c r="QRQ20" s="318"/>
      <c r="QRR20" s="318"/>
      <c r="QRS20" s="318"/>
      <c r="QRT20" s="318"/>
      <c r="QRU20" s="318"/>
      <c r="QRV20" s="318"/>
      <c r="QRW20" s="318"/>
      <c r="QRX20" s="318"/>
      <c r="QRY20" s="318"/>
      <c r="QRZ20" s="318"/>
      <c r="QSA20" s="318"/>
      <c r="QSB20" s="318"/>
      <c r="QSC20" s="318"/>
      <c r="QSD20" s="318"/>
      <c r="QSE20" s="318"/>
      <c r="QSF20" s="318"/>
      <c r="QSG20" s="318"/>
      <c r="QSH20" s="318"/>
      <c r="QSI20" s="318"/>
      <c r="QSJ20" s="318"/>
      <c r="QSK20" s="318"/>
      <c r="QSL20" s="318"/>
      <c r="QSM20" s="318"/>
      <c r="QSN20" s="318"/>
      <c r="QSO20" s="318"/>
      <c r="QSP20" s="318"/>
      <c r="QSQ20" s="318"/>
      <c r="QSR20" s="318"/>
      <c r="QSS20" s="318"/>
      <c r="QST20" s="318"/>
      <c r="QSU20" s="318"/>
      <c r="QSV20" s="318"/>
      <c r="QSW20" s="318"/>
      <c r="QSX20" s="318"/>
      <c r="QSY20" s="318"/>
      <c r="QSZ20" s="318"/>
      <c r="QTA20" s="318"/>
      <c r="QTB20" s="318"/>
      <c r="QTC20" s="318"/>
      <c r="QTD20" s="318"/>
      <c r="QTE20" s="318"/>
      <c r="QTF20" s="318"/>
      <c r="QTG20" s="318"/>
      <c r="QTH20" s="318"/>
      <c r="QTI20" s="318"/>
      <c r="QTJ20" s="318"/>
      <c r="QTK20" s="318"/>
      <c r="QTL20" s="318"/>
      <c r="QTM20" s="318"/>
      <c r="QTN20" s="318"/>
      <c r="QTO20" s="318"/>
      <c r="QTP20" s="318"/>
      <c r="QTQ20" s="318"/>
      <c r="QTR20" s="318"/>
      <c r="QTS20" s="318"/>
      <c r="QTT20" s="318"/>
      <c r="QTU20" s="318"/>
      <c r="QTV20" s="318"/>
      <c r="QTW20" s="318"/>
      <c r="QTX20" s="318"/>
      <c r="QTY20" s="318"/>
      <c r="QTZ20" s="318"/>
      <c r="QUA20" s="318"/>
      <c r="QUB20" s="318"/>
      <c r="QUC20" s="318"/>
      <c r="QUD20" s="318"/>
      <c r="QUE20" s="318"/>
      <c r="QUF20" s="318"/>
      <c r="QUG20" s="318"/>
      <c r="QUH20" s="318"/>
      <c r="QUI20" s="318"/>
      <c r="QUJ20" s="318"/>
      <c r="QUK20" s="318"/>
      <c r="QUL20" s="318"/>
      <c r="QUM20" s="318"/>
      <c r="QUN20" s="318"/>
      <c r="QUO20" s="318"/>
      <c r="QUP20" s="318"/>
      <c r="QUQ20" s="318"/>
      <c r="QUR20" s="318"/>
      <c r="QUS20" s="318"/>
      <c r="QUT20" s="318"/>
      <c r="QUU20" s="318"/>
      <c r="QUV20" s="318"/>
      <c r="QUW20" s="318"/>
      <c r="QUX20" s="318"/>
      <c r="QUY20" s="318"/>
      <c r="QUZ20" s="318"/>
      <c r="QVA20" s="318"/>
      <c r="QVB20" s="318"/>
      <c r="QVC20" s="318"/>
      <c r="QVD20" s="318"/>
      <c r="QVE20" s="318"/>
      <c r="QVF20" s="318"/>
      <c r="QVG20" s="318"/>
      <c r="QVH20" s="318"/>
      <c r="QVI20" s="318"/>
      <c r="QVJ20" s="318"/>
      <c r="QVK20" s="318"/>
      <c r="QVL20" s="318"/>
      <c r="QVM20" s="318"/>
      <c r="QVN20" s="318"/>
      <c r="QVO20" s="318"/>
      <c r="QVP20" s="318"/>
      <c r="QVQ20" s="318"/>
      <c r="QVR20" s="318"/>
      <c r="QVS20" s="318"/>
      <c r="QVT20" s="318"/>
      <c r="QVU20" s="318"/>
      <c r="QVV20" s="318"/>
      <c r="QVW20" s="318"/>
      <c r="QVX20" s="318"/>
      <c r="QVY20" s="318"/>
      <c r="QVZ20" s="318"/>
      <c r="QWA20" s="318"/>
      <c r="QWB20" s="318"/>
      <c r="QWC20" s="318"/>
      <c r="QWD20" s="318"/>
      <c r="QWE20" s="318"/>
      <c r="QWF20" s="318"/>
      <c r="QWG20" s="318"/>
      <c r="QWH20" s="318"/>
      <c r="QWI20" s="318"/>
      <c r="QWJ20" s="318"/>
      <c r="QWK20" s="318"/>
      <c r="QWL20" s="318"/>
      <c r="QWM20" s="318"/>
      <c r="QWN20" s="318"/>
      <c r="QWO20" s="318"/>
      <c r="QWP20" s="318"/>
      <c r="QWQ20" s="318"/>
      <c r="QWR20" s="318"/>
      <c r="QWS20" s="318"/>
      <c r="QWT20" s="318"/>
      <c r="QWU20" s="318"/>
      <c r="QWV20" s="318"/>
      <c r="QWW20" s="318"/>
      <c r="QWX20" s="318"/>
      <c r="QWY20" s="318"/>
      <c r="QWZ20" s="318"/>
      <c r="QXA20" s="318"/>
      <c r="QXB20" s="318"/>
      <c r="QXC20" s="318"/>
      <c r="QXD20" s="318"/>
      <c r="QXE20" s="318"/>
      <c r="QXF20" s="318"/>
      <c r="QXG20" s="318"/>
      <c r="QXH20" s="318"/>
      <c r="QXI20" s="318"/>
      <c r="QXJ20" s="318"/>
      <c r="QXK20" s="318"/>
      <c r="QXL20" s="318"/>
      <c r="QXM20" s="318"/>
      <c r="QXN20" s="318"/>
      <c r="QXO20" s="318"/>
      <c r="QXP20" s="318"/>
      <c r="QXQ20" s="318"/>
      <c r="QXR20" s="318"/>
      <c r="QXS20" s="318"/>
      <c r="QXT20" s="318"/>
      <c r="QXU20" s="318"/>
      <c r="QXV20" s="318"/>
      <c r="QXW20" s="318"/>
      <c r="QXX20" s="318"/>
      <c r="QXY20" s="318"/>
      <c r="QXZ20" s="318"/>
      <c r="QYA20" s="318"/>
      <c r="QYB20" s="318"/>
      <c r="QYC20" s="318"/>
      <c r="QYD20" s="318"/>
      <c r="QYE20" s="318"/>
      <c r="QYF20" s="318"/>
      <c r="QYG20" s="318"/>
      <c r="QYH20" s="318"/>
      <c r="QYI20" s="318"/>
      <c r="QYJ20" s="318"/>
      <c r="QYK20" s="318"/>
      <c r="QYL20" s="318"/>
      <c r="QYM20" s="318"/>
      <c r="QYN20" s="318"/>
      <c r="QYO20" s="318"/>
      <c r="QYP20" s="318"/>
      <c r="QYQ20" s="318"/>
      <c r="QYR20" s="318"/>
      <c r="QYS20" s="318"/>
      <c r="QYT20" s="318"/>
      <c r="QYU20" s="318"/>
      <c r="QYV20" s="318"/>
      <c r="QYW20" s="318"/>
      <c r="QYX20" s="318"/>
      <c r="QYY20" s="318"/>
      <c r="QYZ20" s="318"/>
      <c r="QZA20" s="318"/>
      <c r="QZB20" s="318"/>
      <c r="QZC20" s="318"/>
      <c r="QZD20" s="318"/>
      <c r="QZE20" s="318"/>
      <c r="QZF20" s="318"/>
      <c r="QZG20" s="318"/>
      <c r="QZH20" s="318"/>
      <c r="QZI20" s="318"/>
      <c r="QZJ20" s="318"/>
      <c r="QZK20" s="318"/>
      <c r="QZL20" s="318"/>
      <c r="QZM20" s="318"/>
      <c r="QZN20" s="318"/>
      <c r="QZO20" s="318"/>
      <c r="QZP20" s="318"/>
      <c r="QZQ20" s="318"/>
      <c r="QZR20" s="318"/>
      <c r="QZS20" s="318"/>
      <c r="QZT20" s="318"/>
      <c r="QZU20" s="318"/>
      <c r="QZV20" s="318"/>
      <c r="QZW20" s="318"/>
      <c r="QZX20" s="318"/>
      <c r="QZY20" s="318"/>
      <c r="QZZ20" s="318"/>
      <c r="RAA20" s="318"/>
      <c r="RAB20" s="318"/>
      <c r="RAC20" s="318"/>
      <c r="RAD20" s="318"/>
      <c r="RAE20" s="318"/>
      <c r="RAF20" s="318"/>
      <c r="RAG20" s="318"/>
      <c r="RAH20" s="318"/>
      <c r="RAI20" s="318"/>
      <c r="RAJ20" s="318"/>
      <c r="RAK20" s="318"/>
      <c r="RAL20" s="318"/>
      <c r="RAM20" s="318"/>
      <c r="RAN20" s="318"/>
      <c r="RAO20" s="318"/>
      <c r="RAP20" s="318"/>
      <c r="RAQ20" s="318"/>
      <c r="RAR20" s="318"/>
      <c r="RAS20" s="318"/>
      <c r="RAT20" s="318"/>
      <c r="RAU20" s="318"/>
      <c r="RAV20" s="318"/>
      <c r="RAW20" s="318"/>
      <c r="RAX20" s="318"/>
      <c r="RAY20" s="318"/>
      <c r="RAZ20" s="318"/>
      <c r="RBA20" s="318"/>
      <c r="RBB20" s="318"/>
      <c r="RBC20" s="318"/>
      <c r="RBD20" s="318"/>
      <c r="RBE20" s="318"/>
      <c r="RBF20" s="318"/>
      <c r="RBG20" s="318"/>
      <c r="RBH20" s="318"/>
      <c r="RBI20" s="318"/>
      <c r="RBJ20" s="318"/>
      <c r="RBK20" s="318"/>
      <c r="RBL20" s="318"/>
      <c r="RBM20" s="318"/>
      <c r="RBN20" s="318"/>
      <c r="RBO20" s="318"/>
      <c r="RBP20" s="318"/>
      <c r="RBQ20" s="318"/>
      <c r="RBR20" s="318"/>
      <c r="RBS20" s="318"/>
      <c r="RBT20" s="318"/>
      <c r="RBU20" s="318"/>
      <c r="RBV20" s="318"/>
      <c r="RBW20" s="318"/>
      <c r="RBX20" s="318"/>
      <c r="RBY20" s="318"/>
      <c r="RBZ20" s="318"/>
      <c r="RCA20" s="318"/>
      <c r="RCB20" s="318"/>
      <c r="RCC20" s="318"/>
      <c r="RCD20" s="318"/>
      <c r="RCE20" s="318"/>
      <c r="RCF20" s="318"/>
      <c r="RCG20" s="318"/>
      <c r="RCH20" s="318"/>
      <c r="RCI20" s="318"/>
      <c r="RCJ20" s="318"/>
      <c r="RCK20" s="318"/>
      <c r="RCL20" s="318"/>
      <c r="RCM20" s="318"/>
      <c r="RCN20" s="318"/>
      <c r="RCO20" s="318"/>
      <c r="RCP20" s="318"/>
      <c r="RCQ20" s="318"/>
      <c r="RCR20" s="318"/>
      <c r="RCS20" s="318"/>
      <c r="RCT20" s="318"/>
      <c r="RCU20" s="318"/>
      <c r="RCV20" s="318"/>
      <c r="RCW20" s="318"/>
      <c r="RCX20" s="318"/>
      <c r="RCY20" s="318"/>
      <c r="RCZ20" s="318"/>
      <c r="RDA20" s="318"/>
      <c r="RDB20" s="318"/>
      <c r="RDC20" s="318"/>
      <c r="RDD20" s="318"/>
      <c r="RDE20" s="318"/>
      <c r="RDF20" s="318"/>
      <c r="RDG20" s="318"/>
      <c r="RDH20" s="318"/>
      <c r="RDI20" s="318"/>
      <c r="RDJ20" s="318"/>
      <c r="RDK20" s="318"/>
      <c r="RDL20" s="318"/>
      <c r="RDM20" s="318"/>
      <c r="RDN20" s="318"/>
      <c r="RDO20" s="318"/>
      <c r="RDP20" s="318"/>
      <c r="RDQ20" s="318"/>
      <c r="RDR20" s="318"/>
      <c r="RDS20" s="318"/>
      <c r="RDT20" s="318"/>
      <c r="RDU20" s="318"/>
      <c r="RDV20" s="318"/>
      <c r="RDW20" s="318"/>
      <c r="RDX20" s="318"/>
      <c r="RDY20" s="318"/>
      <c r="RDZ20" s="318"/>
      <c r="REA20" s="318"/>
      <c r="REB20" s="318"/>
      <c r="REC20" s="318"/>
      <c r="RED20" s="318"/>
      <c r="REE20" s="318"/>
      <c r="REF20" s="318"/>
      <c r="REG20" s="318"/>
      <c r="REH20" s="318"/>
      <c r="REI20" s="318"/>
      <c r="REJ20" s="318"/>
      <c r="REK20" s="318"/>
      <c r="REL20" s="318"/>
      <c r="REM20" s="318"/>
      <c r="REN20" s="318"/>
      <c r="REO20" s="318"/>
      <c r="REP20" s="318"/>
      <c r="REQ20" s="318"/>
      <c r="RER20" s="318"/>
      <c r="RES20" s="318"/>
      <c r="RET20" s="318"/>
      <c r="REU20" s="318"/>
      <c r="REV20" s="318"/>
      <c r="REW20" s="318"/>
      <c r="REX20" s="318"/>
      <c r="REY20" s="318"/>
      <c r="REZ20" s="318"/>
      <c r="RFA20" s="318"/>
      <c r="RFB20" s="318"/>
      <c r="RFC20" s="318"/>
      <c r="RFD20" s="318"/>
      <c r="RFE20" s="318"/>
      <c r="RFF20" s="318"/>
      <c r="RFG20" s="318"/>
      <c r="RFH20" s="318"/>
      <c r="RFI20" s="318"/>
      <c r="RFJ20" s="318"/>
      <c r="RFK20" s="318"/>
      <c r="RFL20" s="318"/>
      <c r="RFM20" s="318"/>
      <c r="RFN20" s="318"/>
      <c r="RFO20" s="318"/>
      <c r="RFP20" s="318"/>
      <c r="RFQ20" s="318"/>
      <c r="RFR20" s="318"/>
      <c r="RFS20" s="318"/>
      <c r="RFT20" s="318"/>
      <c r="RFU20" s="318"/>
      <c r="RFV20" s="318"/>
      <c r="RFW20" s="318"/>
      <c r="RFX20" s="318"/>
      <c r="RFY20" s="318"/>
      <c r="RFZ20" s="318"/>
      <c r="RGA20" s="318"/>
      <c r="RGB20" s="318"/>
      <c r="RGC20" s="318"/>
      <c r="RGD20" s="318"/>
      <c r="RGE20" s="318"/>
      <c r="RGF20" s="318"/>
      <c r="RGG20" s="318"/>
      <c r="RGH20" s="318"/>
      <c r="RGI20" s="318"/>
      <c r="RGJ20" s="318"/>
      <c r="RGK20" s="318"/>
      <c r="RGL20" s="318"/>
      <c r="RGM20" s="318"/>
      <c r="RGN20" s="318"/>
      <c r="RGO20" s="318"/>
      <c r="RGP20" s="318"/>
      <c r="RGQ20" s="318"/>
      <c r="RGR20" s="318"/>
      <c r="RGS20" s="318"/>
      <c r="RGT20" s="318"/>
      <c r="RGU20" s="318"/>
      <c r="RGV20" s="318"/>
      <c r="RGW20" s="318"/>
      <c r="RGX20" s="318"/>
      <c r="RGY20" s="318"/>
      <c r="RGZ20" s="318"/>
      <c r="RHA20" s="318"/>
      <c r="RHB20" s="318"/>
      <c r="RHC20" s="318"/>
      <c r="RHD20" s="318"/>
      <c r="RHE20" s="318"/>
      <c r="RHF20" s="318"/>
      <c r="RHG20" s="318"/>
      <c r="RHH20" s="318"/>
      <c r="RHI20" s="318"/>
      <c r="RHJ20" s="318"/>
      <c r="RHK20" s="318"/>
      <c r="RHL20" s="318"/>
      <c r="RHM20" s="318"/>
      <c r="RHN20" s="318"/>
      <c r="RHO20" s="318"/>
      <c r="RHP20" s="318"/>
      <c r="RHQ20" s="318"/>
      <c r="RHR20" s="318"/>
      <c r="RHS20" s="318"/>
      <c r="RHT20" s="318"/>
      <c r="RHU20" s="318"/>
      <c r="RHV20" s="318"/>
      <c r="RHW20" s="318"/>
      <c r="RHX20" s="318"/>
      <c r="RHY20" s="318"/>
      <c r="RHZ20" s="318"/>
      <c r="RIA20" s="318"/>
      <c r="RIB20" s="318"/>
      <c r="RIC20" s="318"/>
      <c r="RID20" s="318"/>
      <c r="RIE20" s="318"/>
      <c r="RIF20" s="318"/>
      <c r="RIG20" s="318"/>
      <c r="RIH20" s="318"/>
      <c r="RII20" s="318"/>
      <c r="RIJ20" s="318"/>
      <c r="RIK20" s="318"/>
      <c r="RIL20" s="318"/>
      <c r="RIM20" s="318"/>
      <c r="RIN20" s="318"/>
      <c r="RIO20" s="318"/>
      <c r="RIP20" s="318"/>
      <c r="RIQ20" s="318"/>
      <c r="RIR20" s="318"/>
      <c r="RIS20" s="318"/>
      <c r="RIT20" s="318"/>
      <c r="RIU20" s="318"/>
      <c r="RIV20" s="318"/>
      <c r="RIW20" s="318"/>
      <c r="RIX20" s="318"/>
      <c r="RIY20" s="318"/>
      <c r="RIZ20" s="318"/>
      <c r="RJA20" s="318"/>
      <c r="RJB20" s="318"/>
      <c r="RJC20" s="318"/>
      <c r="RJD20" s="318"/>
      <c r="RJE20" s="318"/>
      <c r="RJF20" s="318"/>
      <c r="RJG20" s="318"/>
      <c r="RJH20" s="318"/>
      <c r="RJI20" s="318"/>
      <c r="RJJ20" s="318"/>
      <c r="RJK20" s="318"/>
      <c r="RJL20" s="318"/>
      <c r="RJM20" s="318"/>
      <c r="RJN20" s="318"/>
      <c r="RJO20" s="318"/>
      <c r="RJP20" s="318"/>
      <c r="RJQ20" s="318"/>
      <c r="RJR20" s="318"/>
      <c r="RJS20" s="318"/>
      <c r="RJT20" s="318"/>
      <c r="RJU20" s="318"/>
      <c r="RJV20" s="318"/>
      <c r="RJW20" s="318"/>
      <c r="RJX20" s="318"/>
      <c r="RJY20" s="318"/>
      <c r="RJZ20" s="318"/>
      <c r="RKA20" s="318"/>
      <c r="RKB20" s="318"/>
      <c r="RKC20" s="318"/>
      <c r="RKD20" s="318"/>
      <c r="RKE20" s="318"/>
      <c r="RKF20" s="318"/>
      <c r="RKG20" s="318"/>
      <c r="RKH20" s="318"/>
      <c r="RKI20" s="318"/>
      <c r="RKJ20" s="318"/>
      <c r="RKK20" s="318"/>
      <c r="RKL20" s="318"/>
      <c r="RKM20" s="318"/>
      <c r="RKN20" s="318"/>
      <c r="RKO20" s="318"/>
      <c r="RKP20" s="318"/>
      <c r="RKQ20" s="318"/>
      <c r="RKR20" s="318"/>
      <c r="RKS20" s="318"/>
      <c r="RKT20" s="318"/>
      <c r="RKU20" s="318"/>
      <c r="RKV20" s="318"/>
      <c r="RKW20" s="318"/>
      <c r="RKX20" s="318"/>
      <c r="RKY20" s="318"/>
      <c r="RKZ20" s="318"/>
      <c r="RLA20" s="318"/>
      <c r="RLB20" s="318"/>
      <c r="RLC20" s="318"/>
      <c r="RLD20" s="318"/>
      <c r="RLE20" s="318"/>
      <c r="RLF20" s="318"/>
      <c r="RLG20" s="318"/>
      <c r="RLH20" s="318"/>
      <c r="RLI20" s="318"/>
      <c r="RLJ20" s="318"/>
      <c r="RLK20" s="318"/>
      <c r="RLL20" s="318"/>
      <c r="RLM20" s="318"/>
      <c r="RLN20" s="318"/>
      <c r="RLO20" s="318"/>
      <c r="RLP20" s="318"/>
      <c r="RLQ20" s="318"/>
      <c r="RLR20" s="318"/>
      <c r="RLS20" s="318"/>
      <c r="RLT20" s="318"/>
      <c r="RLU20" s="318"/>
      <c r="RLV20" s="318"/>
      <c r="RLW20" s="318"/>
      <c r="RLX20" s="318"/>
      <c r="RLY20" s="318"/>
      <c r="RLZ20" s="318"/>
      <c r="RMA20" s="318"/>
      <c r="RMB20" s="318"/>
      <c r="RMC20" s="318"/>
      <c r="RMD20" s="318"/>
      <c r="RME20" s="318"/>
      <c r="RMF20" s="318"/>
      <c r="RMG20" s="318"/>
      <c r="RMH20" s="318"/>
      <c r="RMI20" s="318"/>
      <c r="RMJ20" s="318"/>
      <c r="RMK20" s="318"/>
      <c r="RML20" s="318"/>
      <c r="RMM20" s="318"/>
      <c r="RMN20" s="318"/>
      <c r="RMO20" s="318"/>
      <c r="RMP20" s="318"/>
      <c r="RMQ20" s="318"/>
      <c r="RMR20" s="318"/>
      <c r="RMS20" s="318"/>
      <c r="RMT20" s="318"/>
      <c r="RMU20" s="318"/>
      <c r="RMV20" s="318"/>
      <c r="RMW20" s="318"/>
      <c r="RMX20" s="318"/>
      <c r="RMY20" s="318"/>
      <c r="RMZ20" s="318"/>
      <c r="RNA20" s="318"/>
      <c r="RNB20" s="318"/>
      <c r="RNC20" s="318"/>
      <c r="RND20" s="318"/>
      <c r="RNE20" s="318"/>
      <c r="RNF20" s="318"/>
      <c r="RNG20" s="318"/>
      <c r="RNH20" s="318"/>
      <c r="RNI20" s="318"/>
      <c r="RNJ20" s="318"/>
      <c r="RNK20" s="318"/>
      <c r="RNL20" s="318"/>
      <c r="RNM20" s="318"/>
      <c r="RNN20" s="318"/>
      <c r="RNO20" s="318"/>
      <c r="RNP20" s="318"/>
      <c r="RNQ20" s="318"/>
      <c r="RNR20" s="318"/>
      <c r="RNS20" s="318"/>
      <c r="RNT20" s="318"/>
      <c r="RNU20" s="318"/>
      <c r="RNV20" s="318"/>
      <c r="RNW20" s="318"/>
      <c r="RNX20" s="318"/>
      <c r="RNY20" s="318"/>
      <c r="RNZ20" s="318"/>
      <c r="ROA20" s="318"/>
      <c r="ROB20" s="318"/>
      <c r="ROC20" s="318"/>
      <c r="ROD20" s="318"/>
      <c r="ROE20" s="318"/>
      <c r="ROF20" s="318"/>
      <c r="ROG20" s="318"/>
      <c r="ROH20" s="318"/>
      <c r="ROI20" s="318"/>
      <c r="ROJ20" s="318"/>
      <c r="ROK20" s="318"/>
      <c r="ROL20" s="318"/>
      <c r="ROM20" s="318"/>
      <c r="RON20" s="318"/>
      <c r="ROO20" s="318"/>
      <c r="ROP20" s="318"/>
      <c r="ROQ20" s="318"/>
      <c r="ROR20" s="318"/>
      <c r="ROS20" s="318"/>
      <c r="ROT20" s="318"/>
      <c r="ROU20" s="318"/>
      <c r="ROV20" s="318"/>
      <c r="ROW20" s="318"/>
      <c r="ROX20" s="318"/>
      <c r="ROY20" s="318"/>
      <c r="ROZ20" s="318"/>
      <c r="RPA20" s="318"/>
      <c r="RPB20" s="318"/>
      <c r="RPC20" s="318"/>
      <c r="RPD20" s="318"/>
      <c r="RPE20" s="318"/>
      <c r="RPF20" s="318"/>
      <c r="RPG20" s="318"/>
      <c r="RPH20" s="318"/>
      <c r="RPI20" s="318"/>
      <c r="RPJ20" s="318"/>
      <c r="RPK20" s="318"/>
      <c r="RPL20" s="318"/>
      <c r="RPM20" s="318"/>
      <c r="RPN20" s="318"/>
      <c r="RPO20" s="318"/>
      <c r="RPP20" s="318"/>
      <c r="RPQ20" s="318"/>
      <c r="RPR20" s="318"/>
      <c r="RPS20" s="318"/>
      <c r="RPT20" s="318"/>
      <c r="RPU20" s="318"/>
      <c r="RPV20" s="318"/>
      <c r="RPW20" s="318"/>
      <c r="RPX20" s="318"/>
      <c r="RPY20" s="318"/>
      <c r="RPZ20" s="318"/>
      <c r="RQA20" s="318"/>
      <c r="RQB20" s="318"/>
      <c r="RQC20" s="318"/>
      <c r="RQD20" s="318"/>
      <c r="RQE20" s="318"/>
      <c r="RQF20" s="318"/>
      <c r="RQG20" s="318"/>
      <c r="RQH20" s="318"/>
      <c r="RQI20" s="318"/>
      <c r="RQJ20" s="318"/>
      <c r="RQK20" s="318"/>
      <c r="RQL20" s="318"/>
      <c r="RQM20" s="318"/>
      <c r="RQN20" s="318"/>
      <c r="RQO20" s="318"/>
      <c r="RQP20" s="318"/>
      <c r="RQQ20" s="318"/>
      <c r="RQR20" s="318"/>
      <c r="RQS20" s="318"/>
      <c r="RQT20" s="318"/>
      <c r="RQU20" s="318"/>
      <c r="RQV20" s="318"/>
      <c r="RQW20" s="318"/>
      <c r="RQX20" s="318"/>
      <c r="RQY20" s="318"/>
      <c r="RQZ20" s="318"/>
      <c r="RRA20" s="318"/>
      <c r="RRB20" s="318"/>
      <c r="RRC20" s="318"/>
      <c r="RRD20" s="318"/>
      <c r="RRE20" s="318"/>
      <c r="RRF20" s="318"/>
      <c r="RRG20" s="318"/>
      <c r="RRH20" s="318"/>
      <c r="RRI20" s="318"/>
      <c r="RRJ20" s="318"/>
      <c r="RRK20" s="318"/>
      <c r="RRL20" s="318"/>
      <c r="RRM20" s="318"/>
      <c r="RRN20" s="318"/>
      <c r="RRO20" s="318"/>
      <c r="RRP20" s="318"/>
      <c r="RRQ20" s="318"/>
      <c r="RRR20" s="318"/>
      <c r="RRS20" s="318"/>
      <c r="RRT20" s="318"/>
      <c r="RRU20" s="318"/>
      <c r="RRV20" s="318"/>
      <c r="RRW20" s="318"/>
      <c r="RRX20" s="318"/>
      <c r="RRY20" s="318"/>
      <c r="RRZ20" s="318"/>
      <c r="RSA20" s="318"/>
      <c r="RSB20" s="318"/>
      <c r="RSC20" s="318"/>
      <c r="RSD20" s="318"/>
      <c r="RSE20" s="318"/>
      <c r="RSF20" s="318"/>
      <c r="RSG20" s="318"/>
      <c r="RSH20" s="318"/>
      <c r="RSI20" s="318"/>
      <c r="RSJ20" s="318"/>
      <c r="RSK20" s="318"/>
      <c r="RSL20" s="318"/>
      <c r="RSM20" s="318"/>
      <c r="RSN20" s="318"/>
      <c r="RSO20" s="318"/>
      <c r="RSP20" s="318"/>
      <c r="RSQ20" s="318"/>
      <c r="RSR20" s="318"/>
      <c r="RSS20" s="318"/>
      <c r="RST20" s="318"/>
      <c r="RSU20" s="318"/>
      <c r="RSV20" s="318"/>
      <c r="RSW20" s="318"/>
      <c r="RSX20" s="318"/>
      <c r="RSY20" s="318"/>
      <c r="RSZ20" s="318"/>
      <c r="RTA20" s="318"/>
      <c r="RTB20" s="318"/>
      <c r="RTC20" s="318"/>
      <c r="RTD20" s="318"/>
      <c r="RTE20" s="318"/>
      <c r="RTF20" s="318"/>
      <c r="RTG20" s="318"/>
      <c r="RTH20" s="318"/>
      <c r="RTI20" s="318"/>
      <c r="RTJ20" s="318"/>
      <c r="RTK20" s="318"/>
      <c r="RTL20" s="318"/>
      <c r="RTM20" s="318"/>
      <c r="RTN20" s="318"/>
      <c r="RTO20" s="318"/>
      <c r="RTP20" s="318"/>
      <c r="RTQ20" s="318"/>
      <c r="RTR20" s="318"/>
      <c r="RTS20" s="318"/>
      <c r="RTT20" s="318"/>
      <c r="RTU20" s="318"/>
      <c r="RTV20" s="318"/>
      <c r="RTW20" s="318"/>
      <c r="RTX20" s="318"/>
      <c r="RTY20" s="318"/>
      <c r="RTZ20" s="318"/>
      <c r="RUA20" s="318"/>
      <c r="RUB20" s="318"/>
      <c r="RUC20" s="318"/>
      <c r="RUD20" s="318"/>
      <c r="RUE20" s="318"/>
      <c r="RUF20" s="318"/>
      <c r="RUG20" s="318"/>
      <c r="RUH20" s="318"/>
      <c r="RUI20" s="318"/>
      <c r="RUJ20" s="318"/>
      <c r="RUK20" s="318"/>
      <c r="RUL20" s="318"/>
      <c r="RUM20" s="318"/>
      <c r="RUN20" s="318"/>
      <c r="RUO20" s="318"/>
      <c r="RUP20" s="318"/>
      <c r="RUQ20" s="318"/>
      <c r="RUR20" s="318"/>
      <c r="RUS20" s="318"/>
      <c r="RUT20" s="318"/>
      <c r="RUU20" s="318"/>
      <c r="RUV20" s="318"/>
      <c r="RUW20" s="318"/>
      <c r="RUX20" s="318"/>
      <c r="RUY20" s="318"/>
      <c r="RUZ20" s="318"/>
      <c r="RVA20" s="318"/>
      <c r="RVB20" s="318"/>
      <c r="RVC20" s="318"/>
      <c r="RVD20" s="318"/>
      <c r="RVE20" s="318"/>
      <c r="RVF20" s="318"/>
      <c r="RVG20" s="318"/>
      <c r="RVH20" s="318"/>
      <c r="RVI20" s="318"/>
      <c r="RVJ20" s="318"/>
      <c r="RVK20" s="318"/>
      <c r="RVL20" s="318"/>
      <c r="RVM20" s="318"/>
      <c r="RVN20" s="318"/>
      <c r="RVO20" s="318"/>
      <c r="RVP20" s="318"/>
      <c r="RVQ20" s="318"/>
      <c r="RVR20" s="318"/>
      <c r="RVS20" s="318"/>
      <c r="RVT20" s="318"/>
      <c r="RVU20" s="318"/>
      <c r="RVV20" s="318"/>
      <c r="RVW20" s="318"/>
      <c r="RVX20" s="318"/>
      <c r="RVY20" s="318"/>
      <c r="RVZ20" s="318"/>
      <c r="RWA20" s="318"/>
      <c r="RWB20" s="318"/>
      <c r="RWC20" s="318"/>
      <c r="RWD20" s="318"/>
      <c r="RWE20" s="318"/>
      <c r="RWF20" s="318"/>
      <c r="RWG20" s="318"/>
      <c r="RWH20" s="318"/>
      <c r="RWI20" s="318"/>
      <c r="RWJ20" s="318"/>
      <c r="RWK20" s="318"/>
      <c r="RWL20" s="318"/>
      <c r="RWM20" s="318"/>
      <c r="RWN20" s="318"/>
      <c r="RWO20" s="318"/>
      <c r="RWP20" s="318"/>
      <c r="RWQ20" s="318"/>
      <c r="RWR20" s="318"/>
      <c r="RWS20" s="318"/>
      <c r="RWT20" s="318"/>
      <c r="RWU20" s="318"/>
      <c r="RWV20" s="318"/>
      <c r="RWW20" s="318"/>
      <c r="RWX20" s="318"/>
      <c r="RWY20" s="318"/>
      <c r="RWZ20" s="318"/>
      <c r="RXA20" s="318"/>
      <c r="RXB20" s="318"/>
      <c r="RXC20" s="318"/>
      <c r="RXD20" s="318"/>
      <c r="RXE20" s="318"/>
      <c r="RXF20" s="318"/>
      <c r="RXG20" s="318"/>
      <c r="RXH20" s="318"/>
      <c r="RXI20" s="318"/>
      <c r="RXJ20" s="318"/>
      <c r="RXK20" s="318"/>
      <c r="RXL20" s="318"/>
      <c r="RXM20" s="318"/>
      <c r="RXN20" s="318"/>
      <c r="RXO20" s="318"/>
      <c r="RXP20" s="318"/>
      <c r="RXQ20" s="318"/>
      <c r="RXR20" s="318"/>
      <c r="RXS20" s="318"/>
      <c r="RXT20" s="318"/>
      <c r="RXU20" s="318"/>
      <c r="RXV20" s="318"/>
      <c r="RXW20" s="318"/>
      <c r="RXX20" s="318"/>
      <c r="RXY20" s="318"/>
      <c r="RXZ20" s="318"/>
      <c r="RYA20" s="318"/>
      <c r="RYB20" s="318"/>
      <c r="RYC20" s="318"/>
      <c r="RYD20" s="318"/>
      <c r="RYE20" s="318"/>
      <c r="RYF20" s="318"/>
      <c r="RYG20" s="318"/>
      <c r="RYH20" s="318"/>
      <c r="RYI20" s="318"/>
      <c r="RYJ20" s="318"/>
      <c r="RYK20" s="318"/>
      <c r="RYL20" s="318"/>
      <c r="RYM20" s="318"/>
      <c r="RYN20" s="318"/>
      <c r="RYO20" s="318"/>
      <c r="RYP20" s="318"/>
      <c r="RYQ20" s="318"/>
      <c r="RYR20" s="318"/>
      <c r="RYS20" s="318"/>
      <c r="RYT20" s="318"/>
      <c r="RYU20" s="318"/>
      <c r="RYV20" s="318"/>
      <c r="RYW20" s="318"/>
      <c r="RYX20" s="318"/>
      <c r="RYY20" s="318"/>
      <c r="RYZ20" s="318"/>
      <c r="RZA20" s="318"/>
      <c r="RZB20" s="318"/>
      <c r="RZC20" s="318"/>
      <c r="RZD20" s="318"/>
      <c r="RZE20" s="318"/>
      <c r="RZF20" s="318"/>
      <c r="RZG20" s="318"/>
      <c r="RZH20" s="318"/>
      <c r="RZI20" s="318"/>
      <c r="RZJ20" s="318"/>
      <c r="RZK20" s="318"/>
      <c r="RZL20" s="318"/>
      <c r="RZM20" s="318"/>
      <c r="RZN20" s="318"/>
      <c r="RZO20" s="318"/>
      <c r="RZP20" s="318"/>
      <c r="RZQ20" s="318"/>
      <c r="RZR20" s="318"/>
      <c r="RZS20" s="318"/>
      <c r="RZT20" s="318"/>
      <c r="RZU20" s="318"/>
      <c r="RZV20" s="318"/>
      <c r="RZW20" s="318"/>
      <c r="RZX20" s="318"/>
      <c r="RZY20" s="318"/>
      <c r="RZZ20" s="318"/>
      <c r="SAA20" s="318"/>
      <c r="SAB20" s="318"/>
      <c r="SAC20" s="318"/>
      <c r="SAD20" s="318"/>
      <c r="SAE20" s="318"/>
      <c r="SAF20" s="318"/>
      <c r="SAG20" s="318"/>
      <c r="SAH20" s="318"/>
      <c r="SAI20" s="318"/>
      <c r="SAJ20" s="318"/>
      <c r="SAK20" s="318"/>
      <c r="SAL20" s="318"/>
      <c r="SAM20" s="318"/>
      <c r="SAN20" s="318"/>
      <c r="SAO20" s="318"/>
      <c r="SAP20" s="318"/>
      <c r="SAQ20" s="318"/>
      <c r="SAR20" s="318"/>
      <c r="SAS20" s="318"/>
      <c r="SAT20" s="318"/>
      <c r="SAU20" s="318"/>
      <c r="SAV20" s="318"/>
      <c r="SAW20" s="318"/>
      <c r="SAX20" s="318"/>
      <c r="SAY20" s="318"/>
      <c r="SAZ20" s="318"/>
      <c r="SBA20" s="318"/>
      <c r="SBB20" s="318"/>
      <c r="SBC20" s="318"/>
      <c r="SBD20" s="318"/>
      <c r="SBE20" s="318"/>
      <c r="SBF20" s="318"/>
      <c r="SBG20" s="318"/>
      <c r="SBH20" s="318"/>
      <c r="SBI20" s="318"/>
      <c r="SBJ20" s="318"/>
      <c r="SBK20" s="318"/>
      <c r="SBL20" s="318"/>
      <c r="SBM20" s="318"/>
      <c r="SBN20" s="318"/>
      <c r="SBO20" s="318"/>
      <c r="SBP20" s="318"/>
      <c r="SBQ20" s="318"/>
      <c r="SBR20" s="318"/>
      <c r="SBS20" s="318"/>
      <c r="SBT20" s="318"/>
      <c r="SBU20" s="318"/>
      <c r="SBV20" s="318"/>
      <c r="SBW20" s="318"/>
      <c r="SBX20" s="318"/>
      <c r="SBY20" s="318"/>
      <c r="SBZ20" s="318"/>
      <c r="SCA20" s="318"/>
      <c r="SCB20" s="318"/>
      <c r="SCC20" s="318"/>
      <c r="SCD20" s="318"/>
      <c r="SCE20" s="318"/>
      <c r="SCF20" s="318"/>
      <c r="SCG20" s="318"/>
      <c r="SCH20" s="318"/>
      <c r="SCI20" s="318"/>
      <c r="SCJ20" s="318"/>
      <c r="SCK20" s="318"/>
      <c r="SCL20" s="318"/>
      <c r="SCM20" s="318"/>
      <c r="SCN20" s="318"/>
      <c r="SCO20" s="318"/>
      <c r="SCP20" s="318"/>
      <c r="SCQ20" s="318"/>
      <c r="SCR20" s="318"/>
      <c r="SCS20" s="318"/>
      <c r="SCT20" s="318"/>
      <c r="SCU20" s="318"/>
      <c r="SCV20" s="318"/>
      <c r="SCW20" s="318"/>
      <c r="SCX20" s="318"/>
      <c r="SCY20" s="318"/>
      <c r="SCZ20" s="318"/>
      <c r="SDA20" s="318"/>
      <c r="SDB20" s="318"/>
      <c r="SDC20" s="318"/>
      <c r="SDD20" s="318"/>
      <c r="SDE20" s="318"/>
      <c r="SDF20" s="318"/>
      <c r="SDG20" s="318"/>
      <c r="SDH20" s="318"/>
      <c r="SDI20" s="318"/>
      <c r="SDJ20" s="318"/>
      <c r="SDK20" s="318"/>
      <c r="SDL20" s="318"/>
      <c r="SDM20" s="318"/>
      <c r="SDN20" s="318"/>
      <c r="SDO20" s="318"/>
      <c r="SDP20" s="318"/>
      <c r="SDQ20" s="318"/>
      <c r="SDR20" s="318"/>
      <c r="SDS20" s="318"/>
      <c r="SDT20" s="318"/>
      <c r="SDU20" s="318"/>
      <c r="SDV20" s="318"/>
      <c r="SDW20" s="318"/>
      <c r="SDX20" s="318"/>
      <c r="SDY20" s="318"/>
      <c r="SDZ20" s="318"/>
      <c r="SEA20" s="318"/>
      <c r="SEB20" s="318"/>
      <c r="SEC20" s="318"/>
      <c r="SED20" s="318"/>
      <c r="SEE20" s="318"/>
      <c r="SEF20" s="318"/>
      <c r="SEG20" s="318"/>
      <c r="SEH20" s="318"/>
      <c r="SEI20" s="318"/>
      <c r="SEJ20" s="318"/>
      <c r="SEK20" s="318"/>
      <c r="SEL20" s="318"/>
      <c r="SEM20" s="318"/>
      <c r="SEN20" s="318"/>
      <c r="SEO20" s="318"/>
      <c r="SEP20" s="318"/>
      <c r="SEQ20" s="318"/>
      <c r="SER20" s="318"/>
      <c r="SES20" s="318"/>
      <c r="SET20" s="318"/>
      <c r="SEU20" s="318"/>
      <c r="SEV20" s="318"/>
      <c r="SEW20" s="318"/>
      <c r="SEX20" s="318"/>
      <c r="SEY20" s="318"/>
      <c r="SEZ20" s="318"/>
      <c r="SFA20" s="318"/>
      <c r="SFB20" s="318"/>
      <c r="SFC20" s="318"/>
      <c r="SFD20" s="318"/>
      <c r="SFE20" s="318"/>
      <c r="SFF20" s="318"/>
      <c r="SFG20" s="318"/>
      <c r="SFH20" s="318"/>
      <c r="SFI20" s="318"/>
      <c r="SFJ20" s="318"/>
      <c r="SFK20" s="318"/>
      <c r="SFL20" s="318"/>
      <c r="SFM20" s="318"/>
      <c r="SFN20" s="318"/>
      <c r="SFO20" s="318"/>
      <c r="SFP20" s="318"/>
      <c r="SFQ20" s="318"/>
      <c r="SFR20" s="318"/>
      <c r="SFS20" s="318"/>
      <c r="SFT20" s="318"/>
      <c r="SFU20" s="318"/>
      <c r="SFV20" s="318"/>
      <c r="SFW20" s="318"/>
      <c r="SFX20" s="318"/>
      <c r="SFY20" s="318"/>
      <c r="SFZ20" s="318"/>
      <c r="SGA20" s="318"/>
      <c r="SGB20" s="318"/>
      <c r="SGC20" s="318"/>
      <c r="SGD20" s="318"/>
      <c r="SGE20" s="318"/>
      <c r="SGF20" s="318"/>
      <c r="SGG20" s="318"/>
      <c r="SGH20" s="318"/>
      <c r="SGI20" s="318"/>
      <c r="SGJ20" s="318"/>
      <c r="SGK20" s="318"/>
      <c r="SGL20" s="318"/>
      <c r="SGM20" s="318"/>
      <c r="SGN20" s="318"/>
      <c r="SGO20" s="318"/>
      <c r="SGP20" s="318"/>
      <c r="SGQ20" s="318"/>
      <c r="SGR20" s="318"/>
      <c r="SGS20" s="318"/>
      <c r="SGT20" s="318"/>
      <c r="SGU20" s="318"/>
      <c r="SGV20" s="318"/>
      <c r="SGW20" s="318"/>
      <c r="SGX20" s="318"/>
      <c r="SGY20" s="318"/>
      <c r="SGZ20" s="318"/>
      <c r="SHA20" s="318"/>
      <c r="SHB20" s="318"/>
      <c r="SHC20" s="318"/>
      <c r="SHD20" s="318"/>
      <c r="SHE20" s="318"/>
      <c r="SHF20" s="318"/>
      <c r="SHG20" s="318"/>
      <c r="SHH20" s="318"/>
      <c r="SHI20" s="318"/>
      <c r="SHJ20" s="318"/>
      <c r="SHK20" s="318"/>
      <c r="SHL20" s="318"/>
      <c r="SHM20" s="318"/>
      <c r="SHN20" s="318"/>
      <c r="SHO20" s="318"/>
      <c r="SHP20" s="318"/>
      <c r="SHQ20" s="318"/>
      <c r="SHR20" s="318"/>
      <c r="SHS20" s="318"/>
      <c r="SHT20" s="318"/>
      <c r="SHU20" s="318"/>
      <c r="SHV20" s="318"/>
      <c r="SHW20" s="318"/>
      <c r="SHX20" s="318"/>
      <c r="SHY20" s="318"/>
      <c r="SHZ20" s="318"/>
      <c r="SIA20" s="318"/>
      <c r="SIB20" s="318"/>
      <c r="SIC20" s="318"/>
      <c r="SID20" s="318"/>
      <c r="SIE20" s="318"/>
      <c r="SIF20" s="318"/>
      <c r="SIG20" s="318"/>
      <c r="SIH20" s="318"/>
      <c r="SII20" s="318"/>
      <c r="SIJ20" s="318"/>
      <c r="SIK20" s="318"/>
      <c r="SIL20" s="318"/>
      <c r="SIM20" s="318"/>
      <c r="SIN20" s="318"/>
      <c r="SIO20" s="318"/>
      <c r="SIP20" s="318"/>
      <c r="SIQ20" s="318"/>
      <c r="SIR20" s="318"/>
      <c r="SIS20" s="318"/>
      <c r="SIT20" s="318"/>
      <c r="SIU20" s="318"/>
      <c r="SIV20" s="318"/>
      <c r="SIW20" s="318"/>
      <c r="SIX20" s="318"/>
      <c r="SIY20" s="318"/>
      <c r="SIZ20" s="318"/>
      <c r="SJA20" s="318"/>
      <c r="SJB20" s="318"/>
      <c r="SJC20" s="318"/>
      <c r="SJD20" s="318"/>
      <c r="SJE20" s="318"/>
      <c r="SJF20" s="318"/>
      <c r="SJG20" s="318"/>
      <c r="SJH20" s="318"/>
      <c r="SJI20" s="318"/>
      <c r="SJJ20" s="318"/>
      <c r="SJK20" s="318"/>
      <c r="SJL20" s="318"/>
      <c r="SJM20" s="318"/>
      <c r="SJN20" s="318"/>
      <c r="SJO20" s="318"/>
      <c r="SJP20" s="318"/>
      <c r="SJQ20" s="318"/>
      <c r="SJR20" s="318"/>
      <c r="SJS20" s="318"/>
      <c r="SJT20" s="318"/>
      <c r="SJU20" s="318"/>
      <c r="SJV20" s="318"/>
      <c r="SJW20" s="318"/>
      <c r="SJX20" s="318"/>
      <c r="SJY20" s="318"/>
      <c r="SJZ20" s="318"/>
      <c r="SKA20" s="318"/>
      <c r="SKB20" s="318"/>
      <c r="SKC20" s="318"/>
      <c r="SKD20" s="318"/>
      <c r="SKE20" s="318"/>
      <c r="SKF20" s="318"/>
      <c r="SKG20" s="318"/>
      <c r="SKH20" s="318"/>
      <c r="SKI20" s="318"/>
      <c r="SKJ20" s="318"/>
      <c r="SKK20" s="318"/>
      <c r="SKL20" s="318"/>
      <c r="SKM20" s="318"/>
      <c r="SKN20" s="318"/>
      <c r="SKO20" s="318"/>
      <c r="SKP20" s="318"/>
      <c r="SKQ20" s="318"/>
      <c r="SKR20" s="318"/>
      <c r="SKS20" s="318"/>
      <c r="SKT20" s="318"/>
      <c r="SKU20" s="318"/>
      <c r="SKV20" s="318"/>
      <c r="SKW20" s="318"/>
      <c r="SKX20" s="318"/>
      <c r="SKY20" s="318"/>
      <c r="SKZ20" s="318"/>
      <c r="SLA20" s="318"/>
      <c r="SLB20" s="318"/>
      <c r="SLC20" s="318"/>
      <c r="SLD20" s="318"/>
      <c r="SLE20" s="318"/>
      <c r="SLF20" s="318"/>
      <c r="SLG20" s="318"/>
      <c r="SLH20" s="318"/>
      <c r="SLI20" s="318"/>
      <c r="SLJ20" s="318"/>
      <c r="SLK20" s="318"/>
      <c r="SLL20" s="318"/>
      <c r="SLM20" s="318"/>
      <c r="SLN20" s="318"/>
      <c r="SLO20" s="318"/>
      <c r="SLP20" s="318"/>
      <c r="SLQ20" s="318"/>
      <c r="SLR20" s="318"/>
      <c r="SLS20" s="318"/>
      <c r="SLT20" s="318"/>
      <c r="SLU20" s="318"/>
      <c r="SLV20" s="318"/>
      <c r="SLW20" s="318"/>
      <c r="SLX20" s="318"/>
      <c r="SLY20" s="318"/>
      <c r="SLZ20" s="318"/>
      <c r="SMA20" s="318"/>
      <c r="SMB20" s="318"/>
      <c r="SMC20" s="318"/>
      <c r="SMD20" s="318"/>
      <c r="SME20" s="318"/>
      <c r="SMF20" s="318"/>
      <c r="SMG20" s="318"/>
      <c r="SMH20" s="318"/>
      <c r="SMI20" s="318"/>
      <c r="SMJ20" s="318"/>
      <c r="SMK20" s="318"/>
      <c r="SML20" s="318"/>
      <c r="SMM20" s="318"/>
      <c r="SMN20" s="318"/>
      <c r="SMO20" s="318"/>
      <c r="SMP20" s="318"/>
      <c r="SMQ20" s="318"/>
      <c r="SMR20" s="318"/>
      <c r="SMS20" s="318"/>
      <c r="SMT20" s="318"/>
      <c r="SMU20" s="318"/>
      <c r="SMV20" s="318"/>
      <c r="SMW20" s="318"/>
      <c r="SMX20" s="318"/>
      <c r="SMY20" s="318"/>
      <c r="SMZ20" s="318"/>
      <c r="SNA20" s="318"/>
      <c r="SNB20" s="318"/>
      <c r="SNC20" s="318"/>
      <c r="SND20" s="318"/>
      <c r="SNE20" s="318"/>
      <c r="SNF20" s="318"/>
      <c r="SNG20" s="318"/>
      <c r="SNH20" s="318"/>
      <c r="SNI20" s="318"/>
      <c r="SNJ20" s="318"/>
      <c r="SNK20" s="318"/>
      <c r="SNL20" s="318"/>
      <c r="SNM20" s="318"/>
      <c r="SNN20" s="318"/>
      <c r="SNO20" s="318"/>
      <c r="SNP20" s="318"/>
      <c r="SNQ20" s="318"/>
      <c r="SNR20" s="318"/>
      <c r="SNS20" s="318"/>
      <c r="SNT20" s="318"/>
      <c r="SNU20" s="318"/>
      <c r="SNV20" s="318"/>
      <c r="SNW20" s="318"/>
      <c r="SNX20" s="318"/>
      <c r="SNY20" s="318"/>
      <c r="SNZ20" s="318"/>
      <c r="SOA20" s="318"/>
      <c r="SOB20" s="318"/>
      <c r="SOC20" s="318"/>
      <c r="SOD20" s="318"/>
      <c r="SOE20" s="318"/>
      <c r="SOF20" s="318"/>
      <c r="SOG20" s="318"/>
      <c r="SOH20" s="318"/>
      <c r="SOI20" s="318"/>
      <c r="SOJ20" s="318"/>
      <c r="SOK20" s="318"/>
      <c r="SOL20" s="318"/>
      <c r="SOM20" s="318"/>
      <c r="SON20" s="318"/>
      <c r="SOO20" s="318"/>
      <c r="SOP20" s="318"/>
      <c r="SOQ20" s="318"/>
      <c r="SOR20" s="318"/>
      <c r="SOS20" s="318"/>
      <c r="SOT20" s="318"/>
      <c r="SOU20" s="318"/>
      <c r="SOV20" s="318"/>
      <c r="SOW20" s="318"/>
      <c r="SOX20" s="318"/>
      <c r="SOY20" s="318"/>
      <c r="SOZ20" s="318"/>
      <c r="SPA20" s="318"/>
      <c r="SPB20" s="318"/>
      <c r="SPC20" s="318"/>
      <c r="SPD20" s="318"/>
      <c r="SPE20" s="318"/>
      <c r="SPF20" s="318"/>
      <c r="SPG20" s="318"/>
      <c r="SPH20" s="318"/>
      <c r="SPI20" s="318"/>
      <c r="SPJ20" s="318"/>
      <c r="SPK20" s="318"/>
      <c r="SPL20" s="318"/>
      <c r="SPM20" s="318"/>
      <c r="SPN20" s="318"/>
      <c r="SPO20" s="318"/>
      <c r="SPP20" s="318"/>
      <c r="SPQ20" s="318"/>
      <c r="SPR20" s="318"/>
      <c r="SPS20" s="318"/>
      <c r="SPT20" s="318"/>
      <c r="SPU20" s="318"/>
      <c r="SPV20" s="318"/>
      <c r="SPW20" s="318"/>
      <c r="SPX20" s="318"/>
      <c r="SPY20" s="318"/>
      <c r="SPZ20" s="318"/>
      <c r="SQA20" s="318"/>
      <c r="SQB20" s="318"/>
      <c r="SQC20" s="318"/>
      <c r="SQD20" s="318"/>
      <c r="SQE20" s="318"/>
      <c r="SQF20" s="318"/>
      <c r="SQG20" s="318"/>
      <c r="SQH20" s="318"/>
      <c r="SQI20" s="318"/>
      <c r="SQJ20" s="318"/>
      <c r="SQK20" s="318"/>
      <c r="SQL20" s="318"/>
      <c r="SQM20" s="318"/>
      <c r="SQN20" s="318"/>
      <c r="SQO20" s="318"/>
      <c r="SQP20" s="318"/>
      <c r="SQQ20" s="318"/>
      <c r="SQR20" s="318"/>
      <c r="SQS20" s="318"/>
      <c r="SQT20" s="318"/>
      <c r="SQU20" s="318"/>
      <c r="SQV20" s="318"/>
      <c r="SQW20" s="318"/>
      <c r="SQX20" s="318"/>
      <c r="SQY20" s="318"/>
      <c r="SQZ20" s="318"/>
      <c r="SRA20" s="318"/>
      <c r="SRB20" s="318"/>
      <c r="SRC20" s="318"/>
      <c r="SRD20" s="318"/>
      <c r="SRE20" s="318"/>
      <c r="SRF20" s="318"/>
      <c r="SRG20" s="318"/>
      <c r="SRH20" s="318"/>
      <c r="SRI20" s="318"/>
      <c r="SRJ20" s="318"/>
      <c r="SRK20" s="318"/>
      <c r="SRL20" s="318"/>
      <c r="SRM20" s="318"/>
      <c r="SRN20" s="318"/>
      <c r="SRO20" s="318"/>
      <c r="SRP20" s="318"/>
      <c r="SRQ20" s="318"/>
      <c r="SRR20" s="318"/>
      <c r="SRS20" s="318"/>
      <c r="SRT20" s="318"/>
      <c r="SRU20" s="318"/>
      <c r="SRV20" s="318"/>
      <c r="SRW20" s="318"/>
      <c r="SRX20" s="318"/>
      <c r="SRY20" s="318"/>
      <c r="SRZ20" s="318"/>
      <c r="SSA20" s="318"/>
      <c r="SSB20" s="318"/>
      <c r="SSC20" s="318"/>
      <c r="SSD20" s="318"/>
      <c r="SSE20" s="318"/>
      <c r="SSF20" s="318"/>
      <c r="SSG20" s="318"/>
      <c r="SSH20" s="318"/>
      <c r="SSI20" s="318"/>
      <c r="SSJ20" s="318"/>
      <c r="SSK20" s="318"/>
      <c r="SSL20" s="318"/>
      <c r="SSM20" s="318"/>
      <c r="SSN20" s="318"/>
      <c r="SSO20" s="318"/>
      <c r="SSP20" s="318"/>
      <c r="SSQ20" s="318"/>
      <c r="SSR20" s="318"/>
      <c r="SSS20" s="318"/>
      <c r="SST20" s="318"/>
      <c r="SSU20" s="318"/>
      <c r="SSV20" s="318"/>
      <c r="SSW20" s="318"/>
      <c r="SSX20" s="318"/>
      <c r="SSY20" s="318"/>
      <c r="SSZ20" s="318"/>
      <c r="STA20" s="318"/>
      <c r="STB20" s="318"/>
      <c r="STC20" s="318"/>
      <c r="STD20" s="318"/>
      <c r="STE20" s="318"/>
      <c r="STF20" s="318"/>
      <c r="STG20" s="318"/>
      <c r="STH20" s="318"/>
      <c r="STI20" s="318"/>
      <c r="STJ20" s="318"/>
      <c r="STK20" s="318"/>
      <c r="STL20" s="318"/>
      <c r="STM20" s="318"/>
      <c r="STN20" s="318"/>
      <c r="STO20" s="318"/>
      <c r="STP20" s="318"/>
      <c r="STQ20" s="318"/>
      <c r="STR20" s="318"/>
      <c r="STS20" s="318"/>
      <c r="STT20" s="318"/>
      <c r="STU20" s="318"/>
      <c r="STV20" s="318"/>
      <c r="STW20" s="318"/>
      <c r="STX20" s="318"/>
      <c r="STY20" s="318"/>
      <c r="STZ20" s="318"/>
      <c r="SUA20" s="318"/>
      <c r="SUB20" s="318"/>
      <c r="SUC20" s="318"/>
      <c r="SUD20" s="318"/>
      <c r="SUE20" s="318"/>
      <c r="SUF20" s="318"/>
      <c r="SUG20" s="318"/>
      <c r="SUH20" s="318"/>
      <c r="SUI20" s="318"/>
      <c r="SUJ20" s="318"/>
      <c r="SUK20" s="318"/>
      <c r="SUL20" s="318"/>
      <c r="SUM20" s="318"/>
      <c r="SUN20" s="318"/>
      <c r="SUO20" s="318"/>
      <c r="SUP20" s="318"/>
      <c r="SUQ20" s="318"/>
      <c r="SUR20" s="318"/>
      <c r="SUS20" s="318"/>
      <c r="SUT20" s="318"/>
      <c r="SUU20" s="318"/>
      <c r="SUV20" s="318"/>
      <c r="SUW20" s="318"/>
      <c r="SUX20" s="318"/>
      <c r="SUY20" s="318"/>
      <c r="SUZ20" s="318"/>
      <c r="SVA20" s="318"/>
      <c r="SVB20" s="318"/>
      <c r="SVC20" s="318"/>
      <c r="SVD20" s="318"/>
      <c r="SVE20" s="318"/>
      <c r="SVF20" s="318"/>
      <c r="SVG20" s="318"/>
      <c r="SVH20" s="318"/>
      <c r="SVI20" s="318"/>
      <c r="SVJ20" s="318"/>
      <c r="SVK20" s="318"/>
      <c r="SVL20" s="318"/>
      <c r="SVM20" s="318"/>
      <c r="SVN20" s="318"/>
      <c r="SVO20" s="318"/>
      <c r="SVP20" s="318"/>
      <c r="SVQ20" s="318"/>
      <c r="SVR20" s="318"/>
      <c r="SVS20" s="318"/>
      <c r="SVT20" s="318"/>
      <c r="SVU20" s="318"/>
      <c r="SVV20" s="318"/>
      <c r="SVW20" s="318"/>
      <c r="SVX20" s="318"/>
      <c r="SVY20" s="318"/>
      <c r="SVZ20" s="318"/>
      <c r="SWA20" s="318"/>
      <c r="SWB20" s="318"/>
      <c r="SWC20" s="318"/>
      <c r="SWD20" s="318"/>
      <c r="SWE20" s="318"/>
      <c r="SWF20" s="318"/>
      <c r="SWG20" s="318"/>
      <c r="SWH20" s="318"/>
      <c r="SWI20" s="318"/>
      <c r="SWJ20" s="318"/>
      <c r="SWK20" s="318"/>
      <c r="SWL20" s="318"/>
      <c r="SWM20" s="318"/>
      <c r="SWN20" s="318"/>
      <c r="SWO20" s="318"/>
      <c r="SWP20" s="318"/>
      <c r="SWQ20" s="318"/>
      <c r="SWR20" s="318"/>
      <c r="SWS20" s="318"/>
      <c r="SWT20" s="318"/>
      <c r="SWU20" s="318"/>
      <c r="SWV20" s="318"/>
      <c r="SWW20" s="318"/>
      <c r="SWX20" s="318"/>
      <c r="SWY20" s="318"/>
      <c r="SWZ20" s="318"/>
      <c r="SXA20" s="318"/>
      <c r="SXB20" s="318"/>
      <c r="SXC20" s="318"/>
      <c r="SXD20" s="318"/>
      <c r="SXE20" s="318"/>
      <c r="SXF20" s="318"/>
      <c r="SXG20" s="318"/>
      <c r="SXH20" s="318"/>
      <c r="SXI20" s="318"/>
      <c r="SXJ20" s="318"/>
      <c r="SXK20" s="318"/>
      <c r="SXL20" s="318"/>
      <c r="SXM20" s="318"/>
      <c r="SXN20" s="318"/>
      <c r="SXO20" s="318"/>
      <c r="SXP20" s="318"/>
      <c r="SXQ20" s="318"/>
      <c r="SXR20" s="318"/>
      <c r="SXS20" s="318"/>
      <c r="SXT20" s="318"/>
      <c r="SXU20" s="318"/>
      <c r="SXV20" s="318"/>
      <c r="SXW20" s="318"/>
      <c r="SXX20" s="318"/>
      <c r="SXY20" s="318"/>
      <c r="SXZ20" s="318"/>
      <c r="SYA20" s="318"/>
      <c r="SYB20" s="318"/>
      <c r="SYC20" s="318"/>
      <c r="SYD20" s="318"/>
      <c r="SYE20" s="318"/>
      <c r="SYF20" s="318"/>
      <c r="SYG20" s="318"/>
      <c r="SYH20" s="318"/>
      <c r="SYI20" s="318"/>
      <c r="SYJ20" s="318"/>
      <c r="SYK20" s="318"/>
      <c r="SYL20" s="318"/>
      <c r="SYM20" s="318"/>
      <c r="SYN20" s="318"/>
      <c r="SYO20" s="318"/>
      <c r="SYP20" s="318"/>
      <c r="SYQ20" s="318"/>
      <c r="SYR20" s="318"/>
      <c r="SYS20" s="318"/>
      <c r="SYT20" s="318"/>
      <c r="SYU20" s="318"/>
      <c r="SYV20" s="318"/>
      <c r="SYW20" s="318"/>
      <c r="SYX20" s="318"/>
      <c r="SYY20" s="318"/>
      <c r="SYZ20" s="318"/>
      <c r="SZA20" s="318"/>
      <c r="SZB20" s="318"/>
      <c r="SZC20" s="318"/>
      <c r="SZD20" s="318"/>
      <c r="SZE20" s="318"/>
      <c r="SZF20" s="318"/>
      <c r="SZG20" s="318"/>
      <c r="SZH20" s="318"/>
      <c r="SZI20" s="318"/>
      <c r="SZJ20" s="318"/>
      <c r="SZK20" s="318"/>
      <c r="SZL20" s="318"/>
      <c r="SZM20" s="318"/>
      <c r="SZN20" s="318"/>
      <c r="SZO20" s="318"/>
      <c r="SZP20" s="318"/>
      <c r="SZQ20" s="318"/>
      <c r="SZR20" s="318"/>
      <c r="SZS20" s="318"/>
      <c r="SZT20" s="318"/>
      <c r="SZU20" s="318"/>
      <c r="SZV20" s="318"/>
      <c r="SZW20" s="318"/>
      <c r="SZX20" s="318"/>
      <c r="SZY20" s="318"/>
      <c r="SZZ20" s="318"/>
      <c r="TAA20" s="318"/>
      <c r="TAB20" s="318"/>
      <c r="TAC20" s="318"/>
      <c r="TAD20" s="318"/>
      <c r="TAE20" s="318"/>
      <c r="TAF20" s="318"/>
      <c r="TAG20" s="318"/>
      <c r="TAH20" s="318"/>
      <c r="TAI20" s="318"/>
      <c r="TAJ20" s="318"/>
      <c r="TAK20" s="318"/>
      <c r="TAL20" s="318"/>
      <c r="TAM20" s="318"/>
      <c r="TAN20" s="318"/>
      <c r="TAO20" s="318"/>
      <c r="TAP20" s="318"/>
      <c r="TAQ20" s="318"/>
      <c r="TAR20" s="318"/>
      <c r="TAS20" s="318"/>
      <c r="TAT20" s="318"/>
      <c r="TAU20" s="318"/>
      <c r="TAV20" s="318"/>
      <c r="TAW20" s="318"/>
      <c r="TAX20" s="318"/>
      <c r="TAY20" s="318"/>
      <c r="TAZ20" s="318"/>
      <c r="TBA20" s="318"/>
      <c r="TBB20" s="318"/>
      <c r="TBC20" s="318"/>
      <c r="TBD20" s="318"/>
      <c r="TBE20" s="318"/>
      <c r="TBF20" s="318"/>
      <c r="TBG20" s="318"/>
      <c r="TBH20" s="318"/>
      <c r="TBI20" s="318"/>
      <c r="TBJ20" s="318"/>
      <c r="TBK20" s="318"/>
      <c r="TBL20" s="318"/>
      <c r="TBM20" s="318"/>
      <c r="TBN20" s="318"/>
      <c r="TBO20" s="318"/>
      <c r="TBP20" s="318"/>
      <c r="TBQ20" s="318"/>
      <c r="TBR20" s="318"/>
      <c r="TBS20" s="318"/>
      <c r="TBT20" s="318"/>
      <c r="TBU20" s="318"/>
      <c r="TBV20" s="318"/>
      <c r="TBW20" s="318"/>
      <c r="TBX20" s="318"/>
      <c r="TBY20" s="318"/>
      <c r="TBZ20" s="318"/>
      <c r="TCA20" s="318"/>
      <c r="TCB20" s="318"/>
      <c r="TCC20" s="318"/>
      <c r="TCD20" s="318"/>
      <c r="TCE20" s="318"/>
      <c r="TCF20" s="318"/>
      <c r="TCG20" s="318"/>
      <c r="TCH20" s="318"/>
      <c r="TCI20" s="318"/>
      <c r="TCJ20" s="318"/>
      <c r="TCK20" s="318"/>
      <c r="TCL20" s="318"/>
      <c r="TCM20" s="318"/>
      <c r="TCN20" s="318"/>
      <c r="TCO20" s="318"/>
      <c r="TCP20" s="318"/>
      <c r="TCQ20" s="318"/>
      <c r="TCR20" s="318"/>
      <c r="TCS20" s="318"/>
      <c r="TCT20" s="318"/>
      <c r="TCU20" s="318"/>
      <c r="TCV20" s="318"/>
      <c r="TCW20" s="318"/>
      <c r="TCX20" s="318"/>
      <c r="TCY20" s="318"/>
      <c r="TCZ20" s="318"/>
      <c r="TDA20" s="318"/>
      <c r="TDB20" s="318"/>
      <c r="TDC20" s="318"/>
      <c r="TDD20" s="318"/>
      <c r="TDE20" s="318"/>
      <c r="TDF20" s="318"/>
      <c r="TDG20" s="318"/>
      <c r="TDH20" s="318"/>
      <c r="TDI20" s="318"/>
      <c r="TDJ20" s="318"/>
      <c r="TDK20" s="318"/>
      <c r="TDL20" s="318"/>
      <c r="TDM20" s="318"/>
      <c r="TDN20" s="318"/>
      <c r="TDO20" s="318"/>
      <c r="TDP20" s="318"/>
      <c r="TDQ20" s="318"/>
      <c r="TDR20" s="318"/>
      <c r="TDS20" s="318"/>
      <c r="TDT20" s="318"/>
      <c r="TDU20" s="318"/>
      <c r="TDV20" s="318"/>
      <c r="TDW20" s="318"/>
      <c r="TDX20" s="318"/>
      <c r="TDY20" s="318"/>
      <c r="TDZ20" s="318"/>
      <c r="TEA20" s="318"/>
      <c r="TEB20" s="318"/>
      <c r="TEC20" s="318"/>
      <c r="TED20" s="318"/>
      <c r="TEE20" s="318"/>
      <c r="TEF20" s="318"/>
      <c r="TEG20" s="318"/>
      <c r="TEH20" s="318"/>
      <c r="TEI20" s="318"/>
      <c r="TEJ20" s="318"/>
      <c r="TEK20" s="318"/>
      <c r="TEL20" s="318"/>
      <c r="TEM20" s="318"/>
      <c r="TEN20" s="318"/>
      <c r="TEO20" s="318"/>
      <c r="TEP20" s="318"/>
      <c r="TEQ20" s="318"/>
      <c r="TER20" s="318"/>
      <c r="TES20" s="318"/>
      <c r="TET20" s="318"/>
      <c r="TEU20" s="318"/>
      <c r="TEV20" s="318"/>
      <c r="TEW20" s="318"/>
      <c r="TEX20" s="318"/>
      <c r="TEY20" s="318"/>
      <c r="TEZ20" s="318"/>
      <c r="TFA20" s="318"/>
      <c r="TFB20" s="318"/>
      <c r="TFC20" s="318"/>
      <c r="TFD20" s="318"/>
      <c r="TFE20" s="318"/>
      <c r="TFF20" s="318"/>
      <c r="TFG20" s="318"/>
      <c r="TFH20" s="318"/>
      <c r="TFI20" s="318"/>
      <c r="TFJ20" s="318"/>
      <c r="TFK20" s="318"/>
      <c r="TFL20" s="318"/>
      <c r="TFM20" s="318"/>
      <c r="TFN20" s="318"/>
      <c r="TFO20" s="318"/>
      <c r="TFP20" s="318"/>
      <c r="TFQ20" s="318"/>
      <c r="TFR20" s="318"/>
      <c r="TFS20" s="318"/>
      <c r="TFT20" s="318"/>
      <c r="TFU20" s="318"/>
      <c r="TFV20" s="318"/>
      <c r="TFW20" s="318"/>
      <c r="TFX20" s="318"/>
      <c r="TFY20" s="318"/>
      <c r="TFZ20" s="318"/>
      <c r="TGA20" s="318"/>
      <c r="TGB20" s="318"/>
      <c r="TGC20" s="318"/>
      <c r="TGD20" s="318"/>
      <c r="TGE20" s="318"/>
      <c r="TGF20" s="318"/>
      <c r="TGG20" s="318"/>
      <c r="TGH20" s="318"/>
      <c r="TGI20" s="318"/>
      <c r="TGJ20" s="318"/>
      <c r="TGK20" s="318"/>
      <c r="TGL20" s="318"/>
      <c r="TGM20" s="318"/>
      <c r="TGN20" s="318"/>
      <c r="TGO20" s="318"/>
      <c r="TGP20" s="318"/>
      <c r="TGQ20" s="318"/>
      <c r="TGR20" s="318"/>
      <c r="TGS20" s="318"/>
      <c r="TGT20" s="318"/>
      <c r="TGU20" s="318"/>
      <c r="TGV20" s="318"/>
      <c r="TGW20" s="318"/>
      <c r="TGX20" s="318"/>
      <c r="TGY20" s="318"/>
      <c r="TGZ20" s="318"/>
      <c r="THA20" s="318"/>
      <c r="THB20" s="318"/>
      <c r="THC20" s="318"/>
      <c r="THD20" s="318"/>
      <c r="THE20" s="318"/>
      <c r="THF20" s="318"/>
      <c r="THG20" s="318"/>
      <c r="THH20" s="318"/>
      <c r="THI20" s="318"/>
      <c r="THJ20" s="318"/>
      <c r="THK20" s="318"/>
      <c r="THL20" s="318"/>
      <c r="THM20" s="318"/>
      <c r="THN20" s="318"/>
      <c r="THO20" s="318"/>
      <c r="THP20" s="318"/>
      <c r="THQ20" s="318"/>
      <c r="THR20" s="318"/>
      <c r="THS20" s="318"/>
      <c r="THT20" s="318"/>
      <c r="THU20" s="318"/>
      <c r="THV20" s="318"/>
      <c r="THW20" s="318"/>
      <c r="THX20" s="318"/>
      <c r="THY20" s="318"/>
      <c r="THZ20" s="318"/>
      <c r="TIA20" s="318"/>
      <c r="TIB20" s="318"/>
      <c r="TIC20" s="318"/>
      <c r="TID20" s="318"/>
      <c r="TIE20" s="318"/>
      <c r="TIF20" s="318"/>
      <c r="TIG20" s="318"/>
      <c r="TIH20" s="318"/>
      <c r="TII20" s="318"/>
      <c r="TIJ20" s="318"/>
      <c r="TIK20" s="318"/>
      <c r="TIL20" s="318"/>
      <c r="TIM20" s="318"/>
      <c r="TIN20" s="318"/>
      <c r="TIO20" s="318"/>
      <c r="TIP20" s="318"/>
      <c r="TIQ20" s="318"/>
      <c r="TIR20" s="318"/>
      <c r="TIS20" s="318"/>
      <c r="TIT20" s="318"/>
      <c r="TIU20" s="318"/>
      <c r="TIV20" s="318"/>
      <c r="TIW20" s="318"/>
      <c r="TIX20" s="318"/>
      <c r="TIY20" s="318"/>
      <c r="TIZ20" s="318"/>
      <c r="TJA20" s="318"/>
      <c r="TJB20" s="318"/>
      <c r="TJC20" s="318"/>
      <c r="TJD20" s="318"/>
      <c r="TJE20" s="318"/>
      <c r="TJF20" s="318"/>
      <c r="TJG20" s="318"/>
      <c r="TJH20" s="318"/>
      <c r="TJI20" s="318"/>
      <c r="TJJ20" s="318"/>
      <c r="TJK20" s="318"/>
      <c r="TJL20" s="318"/>
      <c r="TJM20" s="318"/>
      <c r="TJN20" s="318"/>
      <c r="TJO20" s="318"/>
      <c r="TJP20" s="318"/>
      <c r="TJQ20" s="318"/>
      <c r="TJR20" s="318"/>
      <c r="TJS20" s="318"/>
      <c r="TJT20" s="318"/>
      <c r="TJU20" s="318"/>
      <c r="TJV20" s="318"/>
      <c r="TJW20" s="318"/>
      <c r="TJX20" s="318"/>
      <c r="TJY20" s="318"/>
      <c r="TJZ20" s="318"/>
      <c r="TKA20" s="318"/>
      <c r="TKB20" s="318"/>
      <c r="TKC20" s="318"/>
      <c r="TKD20" s="318"/>
      <c r="TKE20" s="318"/>
      <c r="TKF20" s="318"/>
      <c r="TKG20" s="318"/>
      <c r="TKH20" s="318"/>
      <c r="TKI20" s="318"/>
      <c r="TKJ20" s="318"/>
      <c r="TKK20" s="318"/>
      <c r="TKL20" s="318"/>
      <c r="TKM20" s="318"/>
      <c r="TKN20" s="318"/>
      <c r="TKO20" s="318"/>
      <c r="TKP20" s="318"/>
      <c r="TKQ20" s="318"/>
      <c r="TKR20" s="318"/>
      <c r="TKS20" s="318"/>
      <c r="TKT20" s="318"/>
      <c r="TKU20" s="318"/>
      <c r="TKV20" s="318"/>
      <c r="TKW20" s="318"/>
      <c r="TKX20" s="318"/>
      <c r="TKY20" s="318"/>
      <c r="TKZ20" s="318"/>
      <c r="TLA20" s="318"/>
      <c r="TLB20" s="318"/>
      <c r="TLC20" s="318"/>
      <c r="TLD20" s="318"/>
      <c r="TLE20" s="318"/>
      <c r="TLF20" s="318"/>
      <c r="TLG20" s="318"/>
      <c r="TLH20" s="318"/>
      <c r="TLI20" s="318"/>
      <c r="TLJ20" s="318"/>
      <c r="TLK20" s="318"/>
      <c r="TLL20" s="318"/>
      <c r="TLM20" s="318"/>
      <c r="TLN20" s="318"/>
      <c r="TLO20" s="318"/>
      <c r="TLP20" s="318"/>
      <c r="TLQ20" s="318"/>
      <c r="TLR20" s="318"/>
      <c r="TLS20" s="318"/>
      <c r="TLT20" s="318"/>
      <c r="TLU20" s="318"/>
      <c r="TLV20" s="318"/>
      <c r="TLW20" s="318"/>
      <c r="TLX20" s="318"/>
      <c r="TLY20" s="318"/>
      <c r="TLZ20" s="318"/>
      <c r="TMA20" s="318"/>
      <c r="TMB20" s="318"/>
      <c r="TMC20" s="318"/>
      <c r="TMD20" s="318"/>
      <c r="TME20" s="318"/>
      <c r="TMF20" s="318"/>
      <c r="TMG20" s="318"/>
      <c r="TMH20" s="318"/>
      <c r="TMI20" s="318"/>
      <c r="TMJ20" s="318"/>
      <c r="TMK20" s="318"/>
      <c r="TML20" s="318"/>
      <c r="TMM20" s="318"/>
      <c r="TMN20" s="318"/>
      <c r="TMO20" s="318"/>
      <c r="TMP20" s="318"/>
      <c r="TMQ20" s="318"/>
      <c r="TMR20" s="318"/>
      <c r="TMS20" s="318"/>
      <c r="TMT20" s="318"/>
      <c r="TMU20" s="318"/>
      <c r="TMV20" s="318"/>
      <c r="TMW20" s="318"/>
      <c r="TMX20" s="318"/>
      <c r="TMY20" s="318"/>
      <c r="TMZ20" s="318"/>
      <c r="TNA20" s="318"/>
      <c r="TNB20" s="318"/>
      <c r="TNC20" s="318"/>
      <c r="TND20" s="318"/>
      <c r="TNE20" s="318"/>
      <c r="TNF20" s="318"/>
      <c r="TNG20" s="318"/>
      <c r="TNH20" s="318"/>
      <c r="TNI20" s="318"/>
      <c r="TNJ20" s="318"/>
      <c r="TNK20" s="318"/>
      <c r="TNL20" s="318"/>
      <c r="TNM20" s="318"/>
      <c r="TNN20" s="318"/>
      <c r="TNO20" s="318"/>
      <c r="TNP20" s="318"/>
      <c r="TNQ20" s="318"/>
      <c r="TNR20" s="318"/>
      <c r="TNS20" s="318"/>
      <c r="TNT20" s="318"/>
      <c r="TNU20" s="318"/>
      <c r="TNV20" s="318"/>
      <c r="TNW20" s="318"/>
      <c r="TNX20" s="318"/>
      <c r="TNY20" s="318"/>
      <c r="TNZ20" s="318"/>
      <c r="TOA20" s="318"/>
      <c r="TOB20" s="318"/>
      <c r="TOC20" s="318"/>
      <c r="TOD20" s="318"/>
      <c r="TOE20" s="318"/>
      <c r="TOF20" s="318"/>
      <c r="TOG20" s="318"/>
      <c r="TOH20" s="318"/>
      <c r="TOI20" s="318"/>
      <c r="TOJ20" s="318"/>
      <c r="TOK20" s="318"/>
      <c r="TOL20" s="318"/>
      <c r="TOM20" s="318"/>
      <c r="TON20" s="318"/>
      <c r="TOO20" s="318"/>
      <c r="TOP20" s="318"/>
      <c r="TOQ20" s="318"/>
      <c r="TOR20" s="318"/>
      <c r="TOS20" s="318"/>
      <c r="TOT20" s="318"/>
      <c r="TOU20" s="318"/>
      <c r="TOV20" s="318"/>
      <c r="TOW20" s="318"/>
      <c r="TOX20" s="318"/>
      <c r="TOY20" s="318"/>
      <c r="TOZ20" s="318"/>
      <c r="TPA20" s="318"/>
      <c r="TPB20" s="318"/>
      <c r="TPC20" s="318"/>
      <c r="TPD20" s="318"/>
      <c r="TPE20" s="318"/>
      <c r="TPF20" s="318"/>
      <c r="TPG20" s="318"/>
      <c r="TPH20" s="318"/>
      <c r="TPI20" s="318"/>
      <c r="TPJ20" s="318"/>
      <c r="TPK20" s="318"/>
      <c r="TPL20" s="318"/>
      <c r="TPM20" s="318"/>
      <c r="TPN20" s="318"/>
      <c r="TPO20" s="318"/>
      <c r="TPP20" s="318"/>
      <c r="TPQ20" s="318"/>
      <c r="TPR20" s="318"/>
      <c r="TPS20" s="318"/>
      <c r="TPT20" s="318"/>
      <c r="TPU20" s="318"/>
      <c r="TPV20" s="318"/>
      <c r="TPW20" s="318"/>
      <c r="TPX20" s="318"/>
      <c r="TPY20" s="318"/>
      <c r="TPZ20" s="318"/>
      <c r="TQA20" s="318"/>
      <c r="TQB20" s="318"/>
      <c r="TQC20" s="318"/>
      <c r="TQD20" s="318"/>
      <c r="TQE20" s="318"/>
      <c r="TQF20" s="318"/>
      <c r="TQG20" s="318"/>
      <c r="TQH20" s="318"/>
      <c r="TQI20" s="318"/>
      <c r="TQJ20" s="318"/>
      <c r="TQK20" s="318"/>
      <c r="TQL20" s="318"/>
      <c r="TQM20" s="318"/>
      <c r="TQN20" s="318"/>
      <c r="TQO20" s="318"/>
      <c r="TQP20" s="318"/>
      <c r="TQQ20" s="318"/>
      <c r="TQR20" s="318"/>
      <c r="TQS20" s="318"/>
      <c r="TQT20" s="318"/>
      <c r="TQU20" s="318"/>
      <c r="TQV20" s="318"/>
      <c r="TQW20" s="318"/>
      <c r="TQX20" s="318"/>
      <c r="TQY20" s="318"/>
      <c r="TQZ20" s="318"/>
      <c r="TRA20" s="318"/>
      <c r="TRB20" s="318"/>
      <c r="TRC20" s="318"/>
      <c r="TRD20" s="318"/>
      <c r="TRE20" s="318"/>
      <c r="TRF20" s="318"/>
      <c r="TRG20" s="318"/>
      <c r="TRH20" s="318"/>
      <c r="TRI20" s="318"/>
      <c r="TRJ20" s="318"/>
      <c r="TRK20" s="318"/>
      <c r="TRL20" s="318"/>
      <c r="TRM20" s="318"/>
      <c r="TRN20" s="318"/>
      <c r="TRO20" s="318"/>
      <c r="TRP20" s="318"/>
      <c r="TRQ20" s="318"/>
      <c r="TRR20" s="318"/>
      <c r="TRS20" s="318"/>
      <c r="TRT20" s="318"/>
      <c r="TRU20" s="318"/>
      <c r="TRV20" s="318"/>
      <c r="TRW20" s="318"/>
      <c r="TRX20" s="318"/>
      <c r="TRY20" s="318"/>
      <c r="TRZ20" s="318"/>
      <c r="TSA20" s="318"/>
      <c r="TSB20" s="318"/>
      <c r="TSC20" s="318"/>
      <c r="TSD20" s="318"/>
      <c r="TSE20" s="318"/>
      <c r="TSF20" s="318"/>
      <c r="TSG20" s="318"/>
      <c r="TSH20" s="318"/>
      <c r="TSI20" s="318"/>
      <c r="TSJ20" s="318"/>
      <c r="TSK20" s="318"/>
      <c r="TSL20" s="318"/>
      <c r="TSM20" s="318"/>
      <c r="TSN20" s="318"/>
      <c r="TSO20" s="318"/>
      <c r="TSP20" s="318"/>
      <c r="TSQ20" s="318"/>
      <c r="TSR20" s="318"/>
      <c r="TSS20" s="318"/>
      <c r="TST20" s="318"/>
      <c r="TSU20" s="318"/>
      <c r="TSV20" s="318"/>
      <c r="TSW20" s="318"/>
      <c r="TSX20" s="318"/>
      <c r="TSY20" s="318"/>
      <c r="TSZ20" s="318"/>
      <c r="TTA20" s="318"/>
      <c r="TTB20" s="318"/>
      <c r="TTC20" s="318"/>
      <c r="TTD20" s="318"/>
      <c r="TTE20" s="318"/>
      <c r="TTF20" s="318"/>
      <c r="TTG20" s="318"/>
      <c r="TTH20" s="318"/>
      <c r="TTI20" s="318"/>
      <c r="TTJ20" s="318"/>
      <c r="TTK20" s="318"/>
      <c r="TTL20" s="318"/>
      <c r="TTM20" s="318"/>
      <c r="TTN20" s="318"/>
      <c r="TTO20" s="318"/>
      <c r="TTP20" s="318"/>
      <c r="TTQ20" s="318"/>
      <c r="TTR20" s="318"/>
      <c r="TTS20" s="318"/>
      <c r="TTT20" s="318"/>
      <c r="TTU20" s="318"/>
      <c r="TTV20" s="318"/>
      <c r="TTW20" s="318"/>
      <c r="TTX20" s="318"/>
      <c r="TTY20" s="318"/>
      <c r="TTZ20" s="318"/>
      <c r="TUA20" s="318"/>
      <c r="TUB20" s="318"/>
      <c r="TUC20" s="318"/>
      <c r="TUD20" s="318"/>
      <c r="TUE20" s="318"/>
      <c r="TUF20" s="318"/>
      <c r="TUG20" s="318"/>
      <c r="TUH20" s="318"/>
      <c r="TUI20" s="318"/>
      <c r="TUJ20" s="318"/>
      <c r="TUK20" s="318"/>
      <c r="TUL20" s="318"/>
      <c r="TUM20" s="318"/>
      <c r="TUN20" s="318"/>
      <c r="TUO20" s="318"/>
      <c r="TUP20" s="318"/>
      <c r="TUQ20" s="318"/>
      <c r="TUR20" s="318"/>
      <c r="TUS20" s="318"/>
      <c r="TUT20" s="318"/>
      <c r="TUU20" s="318"/>
      <c r="TUV20" s="318"/>
      <c r="TUW20" s="318"/>
      <c r="TUX20" s="318"/>
      <c r="TUY20" s="318"/>
      <c r="TUZ20" s="318"/>
      <c r="TVA20" s="318"/>
      <c r="TVB20" s="318"/>
      <c r="TVC20" s="318"/>
      <c r="TVD20" s="318"/>
      <c r="TVE20" s="318"/>
      <c r="TVF20" s="318"/>
      <c r="TVG20" s="318"/>
      <c r="TVH20" s="318"/>
      <c r="TVI20" s="318"/>
      <c r="TVJ20" s="318"/>
      <c r="TVK20" s="318"/>
      <c r="TVL20" s="318"/>
      <c r="TVM20" s="318"/>
      <c r="TVN20" s="318"/>
      <c r="TVO20" s="318"/>
      <c r="TVP20" s="318"/>
      <c r="TVQ20" s="318"/>
      <c r="TVR20" s="318"/>
      <c r="TVS20" s="318"/>
      <c r="TVT20" s="318"/>
      <c r="TVU20" s="318"/>
      <c r="TVV20" s="318"/>
      <c r="TVW20" s="318"/>
      <c r="TVX20" s="318"/>
      <c r="TVY20" s="318"/>
      <c r="TVZ20" s="318"/>
      <c r="TWA20" s="318"/>
      <c r="TWB20" s="318"/>
      <c r="TWC20" s="318"/>
      <c r="TWD20" s="318"/>
      <c r="TWE20" s="318"/>
      <c r="TWF20" s="318"/>
      <c r="TWG20" s="318"/>
      <c r="TWH20" s="318"/>
      <c r="TWI20" s="318"/>
      <c r="TWJ20" s="318"/>
      <c r="TWK20" s="318"/>
      <c r="TWL20" s="318"/>
      <c r="TWM20" s="318"/>
      <c r="TWN20" s="318"/>
      <c r="TWO20" s="318"/>
      <c r="TWP20" s="318"/>
      <c r="TWQ20" s="318"/>
      <c r="TWR20" s="318"/>
      <c r="TWS20" s="318"/>
      <c r="TWT20" s="318"/>
      <c r="TWU20" s="318"/>
      <c r="TWV20" s="318"/>
      <c r="TWW20" s="318"/>
      <c r="TWX20" s="318"/>
      <c r="TWY20" s="318"/>
      <c r="TWZ20" s="318"/>
      <c r="TXA20" s="318"/>
      <c r="TXB20" s="318"/>
      <c r="TXC20" s="318"/>
      <c r="TXD20" s="318"/>
      <c r="TXE20" s="318"/>
      <c r="TXF20" s="318"/>
      <c r="TXG20" s="318"/>
      <c r="TXH20" s="318"/>
      <c r="TXI20" s="318"/>
      <c r="TXJ20" s="318"/>
      <c r="TXK20" s="318"/>
      <c r="TXL20" s="318"/>
      <c r="TXM20" s="318"/>
      <c r="TXN20" s="318"/>
      <c r="TXO20" s="318"/>
      <c r="TXP20" s="318"/>
      <c r="TXQ20" s="318"/>
      <c r="TXR20" s="318"/>
      <c r="TXS20" s="318"/>
      <c r="TXT20" s="318"/>
      <c r="TXU20" s="318"/>
      <c r="TXV20" s="318"/>
      <c r="TXW20" s="318"/>
      <c r="TXX20" s="318"/>
      <c r="TXY20" s="318"/>
      <c r="TXZ20" s="318"/>
      <c r="TYA20" s="318"/>
      <c r="TYB20" s="318"/>
      <c r="TYC20" s="318"/>
      <c r="TYD20" s="318"/>
      <c r="TYE20" s="318"/>
      <c r="TYF20" s="318"/>
      <c r="TYG20" s="318"/>
      <c r="TYH20" s="318"/>
      <c r="TYI20" s="318"/>
      <c r="TYJ20" s="318"/>
      <c r="TYK20" s="318"/>
      <c r="TYL20" s="318"/>
      <c r="TYM20" s="318"/>
      <c r="TYN20" s="318"/>
      <c r="TYO20" s="318"/>
      <c r="TYP20" s="318"/>
      <c r="TYQ20" s="318"/>
      <c r="TYR20" s="318"/>
      <c r="TYS20" s="318"/>
      <c r="TYT20" s="318"/>
      <c r="TYU20" s="318"/>
      <c r="TYV20" s="318"/>
      <c r="TYW20" s="318"/>
      <c r="TYX20" s="318"/>
      <c r="TYY20" s="318"/>
      <c r="TYZ20" s="318"/>
      <c r="TZA20" s="318"/>
      <c r="TZB20" s="318"/>
      <c r="TZC20" s="318"/>
      <c r="TZD20" s="318"/>
      <c r="TZE20" s="318"/>
      <c r="TZF20" s="318"/>
      <c r="TZG20" s="318"/>
      <c r="TZH20" s="318"/>
      <c r="TZI20" s="318"/>
      <c r="TZJ20" s="318"/>
      <c r="TZK20" s="318"/>
      <c r="TZL20" s="318"/>
      <c r="TZM20" s="318"/>
      <c r="TZN20" s="318"/>
      <c r="TZO20" s="318"/>
      <c r="TZP20" s="318"/>
      <c r="TZQ20" s="318"/>
      <c r="TZR20" s="318"/>
      <c r="TZS20" s="318"/>
      <c r="TZT20" s="318"/>
      <c r="TZU20" s="318"/>
      <c r="TZV20" s="318"/>
      <c r="TZW20" s="318"/>
      <c r="TZX20" s="318"/>
      <c r="TZY20" s="318"/>
      <c r="TZZ20" s="318"/>
      <c r="UAA20" s="318"/>
      <c r="UAB20" s="318"/>
      <c r="UAC20" s="318"/>
      <c r="UAD20" s="318"/>
      <c r="UAE20" s="318"/>
      <c r="UAF20" s="318"/>
      <c r="UAG20" s="318"/>
      <c r="UAH20" s="318"/>
      <c r="UAI20" s="318"/>
      <c r="UAJ20" s="318"/>
      <c r="UAK20" s="318"/>
      <c r="UAL20" s="318"/>
      <c r="UAM20" s="318"/>
      <c r="UAN20" s="318"/>
      <c r="UAO20" s="318"/>
      <c r="UAP20" s="318"/>
      <c r="UAQ20" s="318"/>
      <c r="UAR20" s="318"/>
      <c r="UAS20" s="318"/>
      <c r="UAT20" s="318"/>
      <c r="UAU20" s="318"/>
      <c r="UAV20" s="318"/>
      <c r="UAW20" s="318"/>
      <c r="UAX20" s="318"/>
      <c r="UAY20" s="318"/>
      <c r="UAZ20" s="318"/>
      <c r="UBA20" s="318"/>
      <c r="UBB20" s="318"/>
      <c r="UBC20" s="318"/>
      <c r="UBD20" s="318"/>
      <c r="UBE20" s="318"/>
      <c r="UBF20" s="318"/>
      <c r="UBG20" s="318"/>
      <c r="UBH20" s="318"/>
      <c r="UBI20" s="318"/>
      <c r="UBJ20" s="318"/>
      <c r="UBK20" s="318"/>
      <c r="UBL20" s="318"/>
      <c r="UBM20" s="318"/>
      <c r="UBN20" s="318"/>
      <c r="UBO20" s="318"/>
      <c r="UBP20" s="318"/>
      <c r="UBQ20" s="318"/>
      <c r="UBR20" s="318"/>
      <c r="UBS20" s="318"/>
      <c r="UBT20" s="318"/>
      <c r="UBU20" s="318"/>
      <c r="UBV20" s="318"/>
      <c r="UBW20" s="318"/>
      <c r="UBX20" s="318"/>
      <c r="UBY20" s="318"/>
      <c r="UBZ20" s="318"/>
      <c r="UCA20" s="318"/>
      <c r="UCB20" s="318"/>
      <c r="UCC20" s="318"/>
      <c r="UCD20" s="318"/>
      <c r="UCE20" s="318"/>
      <c r="UCF20" s="318"/>
      <c r="UCG20" s="318"/>
      <c r="UCH20" s="318"/>
      <c r="UCI20" s="318"/>
      <c r="UCJ20" s="318"/>
      <c r="UCK20" s="318"/>
      <c r="UCL20" s="318"/>
      <c r="UCM20" s="318"/>
      <c r="UCN20" s="318"/>
      <c r="UCO20" s="318"/>
      <c r="UCP20" s="318"/>
      <c r="UCQ20" s="318"/>
      <c r="UCR20" s="318"/>
      <c r="UCS20" s="318"/>
      <c r="UCT20" s="318"/>
      <c r="UCU20" s="318"/>
      <c r="UCV20" s="318"/>
      <c r="UCW20" s="318"/>
      <c r="UCX20" s="318"/>
      <c r="UCY20" s="318"/>
      <c r="UCZ20" s="318"/>
      <c r="UDA20" s="318"/>
      <c r="UDB20" s="318"/>
      <c r="UDC20" s="318"/>
      <c r="UDD20" s="318"/>
      <c r="UDE20" s="318"/>
      <c r="UDF20" s="318"/>
      <c r="UDG20" s="318"/>
      <c r="UDH20" s="318"/>
      <c r="UDI20" s="318"/>
      <c r="UDJ20" s="318"/>
      <c r="UDK20" s="318"/>
      <c r="UDL20" s="318"/>
      <c r="UDM20" s="318"/>
      <c r="UDN20" s="318"/>
      <c r="UDO20" s="318"/>
      <c r="UDP20" s="318"/>
      <c r="UDQ20" s="318"/>
      <c r="UDR20" s="318"/>
      <c r="UDS20" s="318"/>
      <c r="UDT20" s="318"/>
      <c r="UDU20" s="318"/>
      <c r="UDV20" s="318"/>
      <c r="UDW20" s="318"/>
      <c r="UDX20" s="318"/>
      <c r="UDY20" s="318"/>
      <c r="UDZ20" s="318"/>
      <c r="UEA20" s="318"/>
      <c r="UEB20" s="318"/>
      <c r="UEC20" s="318"/>
      <c r="UED20" s="318"/>
      <c r="UEE20" s="318"/>
      <c r="UEF20" s="318"/>
      <c r="UEG20" s="318"/>
      <c r="UEH20" s="318"/>
      <c r="UEI20" s="318"/>
      <c r="UEJ20" s="318"/>
      <c r="UEK20" s="318"/>
      <c r="UEL20" s="318"/>
      <c r="UEM20" s="318"/>
      <c r="UEN20" s="318"/>
      <c r="UEO20" s="318"/>
      <c r="UEP20" s="318"/>
      <c r="UEQ20" s="318"/>
      <c r="UER20" s="318"/>
      <c r="UES20" s="318"/>
      <c r="UET20" s="318"/>
      <c r="UEU20" s="318"/>
      <c r="UEV20" s="318"/>
      <c r="UEW20" s="318"/>
      <c r="UEX20" s="318"/>
      <c r="UEY20" s="318"/>
      <c r="UEZ20" s="318"/>
      <c r="UFA20" s="318"/>
      <c r="UFB20" s="318"/>
      <c r="UFC20" s="318"/>
      <c r="UFD20" s="318"/>
      <c r="UFE20" s="318"/>
      <c r="UFF20" s="318"/>
      <c r="UFG20" s="318"/>
      <c r="UFH20" s="318"/>
      <c r="UFI20" s="318"/>
      <c r="UFJ20" s="318"/>
      <c r="UFK20" s="318"/>
      <c r="UFL20" s="318"/>
      <c r="UFM20" s="318"/>
      <c r="UFN20" s="318"/>
      <c r="UFO20" s="318"/>
      <c r="UFP20" s="318"/>
      <c r="UFQ20" s="318"/>
      <c r="UFR20" s="318"/>
      <c r="UFS20" s="318"/>
      <c r="UFT20" s="318"/>
      <c r="UFU20" s="318"/>
      <c r="UFV20" s="318"/>
      <c r="UFW20" s="318"/>
      <c r="UFX20" s="318"/>
      <c r="UFY20" s="318"/>
      <c r="UFZ20" s="318"/>
      <c r="UGA20" s="318"/>
      <c r="UGB20" s="318"/>
      <c r="UGC20" s="318"/>
      <c r="UGD20" s="318"/>
      <c r="UGE20" s="318"/>
      <c r="UGF20" s="318"/>
      <c r="UGG20" s="318"/>
      <c r="UGH20" s="318"/>
      <c r="UGI20" s="318"/>
      <c r="UGJ20" s="318"/>
      <c r="UGK20" s="318"/>
      <c r="UGL20" s="318"/>
      <c r="UGM20" s="318"/>
      <c r="UGN20" s="318"/>
      <c r="UGO20" s="318"/>
      <c r="UGP20" s="318"/>
      <c r="UGQ20" s="318"/>
      <c r="UGR20" s="318"/>
      <c r="UGS20" s="318"/>
      <c r="UGT20" s="318"/>
      <c r="UGU20" s="318"/>
      <c r="UGV20" s="318"/>
      <c r="UGW20" s="318"/>
      <c r="UGX20" s="318"/>
      <c r="UGY20" s="318"/>
      <c r="UGZ20" s="318"/>
      <c r="UHA20" s="318"/>
      <c r="UHB20" s="318"/>
      <c r="UHC20" s="318"/>
      <c r="UHD20" s="318"/>
      <c r="UHE20" s="318"/>
      <c r="UHF20" s="318"/>
      <c r="UHG20" s="318"/>
      <c r="UHH20" s="318"/>
      <c r="UHI20" s="318"/>
      <c r="UHJ20" s="318"/>
      <c r="UHK20" s="318"/>
      <c r="UHL20" s="318"/>
      <c r="UHM20" s="318"/>
      <c r="UHN20" s="318"/>
      <c r="UHO20" s="318"/>
      <c r="UHP20" s="318"/>
      <c r="UHQ20" s="318"/>
      <c r="UHR20" s="318"/>
      <c r="UHS20" s="318"/>
      <c r="UHT20" s="318"/>
      <c r="UHU20" s="318"/>
      <c r="UHV20" s="318"/>
      <c r="UHW20" s="318"/>
      <c r="UHX20" s="318"/>
      <c r="UHY20" s="318"/>
      <c r="UHZ20" s="318"/>
      <c r="UIA20" s="318"/>
      <c r="UIB20" s="318"/>
      <c r="UIC20" s="318"/>
      <c r="UID20" s="318"/>
      <c r="UIE20" s="318"/>
      <c r="UIF20" s="318"/>
      <c r="UIG20" s="318"/>
      <c r="UIH20" s="318"/>
      <c r="UII20" s="318"/>
      <c r="UIJ20" s="318"/>
      <c r="UIK20" s="318"/>
      <c r="UIL20" s="318"/>
      <c r="UIM20" s="318"/>
      <c r="UIN20" s="318"/>
      <c r="UIO20" s="318"/>
      <c r="UIP20" s="318"/>
      <c r="UIQ20" s="318"/>
      <c r="UIR20" s="318"/>
      <c r="UIS20" s="318"/>
      <c r="UIT20" s="318"/>
      <c r="UIU20" s="318"/>
      <c r="UIV20" s="318"/>
      <c r="UIW20" s="318"/>
      <c r="UIX20" s="318"/>
      <c r="UIY20" s="318"/>
      <c r="UIZ20" s="318"/>
      <c r="UJA20" s="318"/>
      <c r="UJB20" s="318"/>
      <c r="UJC20" s="318"/>
      <c r="UJD20" s="318"/>
      <c r="UJE20" s="318"/>
      <c r="UJF20" s="318"/>
      <c r="UJG20" s="318"/>
      <c r="UJH20" s="318"/>
      <c r="UJI20" s="318"/>
      <c r="UJJ20" s="318"/>
      <c r="UJK20" s="318"/>
      <c r="UJL20" s="318"/>
      <c r="UJM20" s="318"/>
      <c r="UJN20" s="318"/>
      <c r="UJO20" s="318"/>
      <c r="UJP20" s="318"/>
      <c r="UJQ20" s="318"/>
      <c r="UJR20" s="318"/>
      <c r="UJS20" s="318"/>
      <c r="UJT20" s="318"/>
      <c r="UJU20" s="318"/>
      <c r="UJV20" s="318"/>
      <c r="UJW20" s="318"/>
      <c r="UJX20" s="318"/>
      <c r="UJY20" s="318"/>
      <c r="UJZ20" s="318"/>
      <c r="UKA20" s="318"/>
      <c r="UKB20" s="318"/>
      <c r="UKC20" s="318"/>
      <c r="UKD20" s="318"/>
      <c r="UKE20" s="318"/>
      <c r="UKF20" s="318"/>
      <c r="UKG20" s="318"/>
      <c r="UKH20" s="318"/>
      <c r="UKI20" s="318"/>
      <c r="UKJ20" s="318"/>
      <c r="UKK20" s="318"/>
      <c r="UKL20" s="318"/>
      <c r="UKM20" s="318"/>
      <c r="UKN20" s="318"/>
      <c r="UKO20" s="318"/>
      <c r="UKP20" s="318"/>
      <c r="UKQ20" s="318"/>
      <c r="UKR20" s="318"/>
      <c r="UKS20" s="318"/>
      <c r="UKT20" s="318"/>
      <c r="UKU20" s="318"/>
      <c r="UKV20" s="318"/>
      <c r="UKW20" s="318"/>
      <c r="UKX20" s="318"/>
      <c r="UKY20" s="318"/>
      <c r="UKZ20" s="318"/>
      <c r="ULA20" s="318"/>
      <c r="ULB20" s="318"/>
      <c r="ULC20" s="318"/>
      <c r="ULD20" s="318"/>
      <c r="ULE20" s="318"/>
      <c r="ULF20" s="318"/>
      <c r="ULG20" s="318"/>
      <c r="ULH20" s="318"/>
      <c r="ULI20" s="318"/>
      <c r="ULJ20" s="318"/>
      <c r="ULK20" s="318"/>
      <c r="ULL20" s="318"/>
      <c r="ULM20" s="318"/>
      <c r="ULN20" s="318"/>
      <c r="ULO20" s="318"/>
      <c r="ULP20" s="318"/>
      <c r="ULQ20" s="318"/>
      <c r="ULR20" s="318"/>
      <c r="ULS20" s="318"/>
      <c r="ULT20" s="318"/>
      <c r="ULU20" s="318"/>
      <c r="ULV20" s="318"/>
      <c r="ULW20" s="318"/>
      <c r="ULX20" s="318"/>
      <c r="ULY20" s="318"/>
      <c r="ULZ20" s="318"/>
      <c r="UMA20" s="318"/>
      <c r="UMB20" s="318"/>
      <c r="UMC20" s="318"/>
      <c r="UMD20" s="318"/>
      <c r="UME20" s="318"/>
      <c r="UMF20" s="318"/>
      <c r="UMG20" s="318"/>
      <c r="UMH20" s="318"/>
      <c r="UMI20" s="318"/>
      <c r="UMJ20" s="318"/>
      <c r="UMK20" s="318"/>
      <c r="UML20" s="318"/>
      <c r="UMM20" s="318"/>
      <c r="UMN20" s="318"/>
      <c r="UMO20" s="318"/>
      <c r="UMP20" s="318"/>
      <c r="UMQ20" s="318"/>
      <c r="UMR20" s="318"/>
      <c r="UMS20" s="318"/>
      <c r="UMT20" s="318"/>
      <c r="UMU20" s="318"/>
      <c r="UMV20" s="318"/>
      <c r="UMW20" s="318"/>
      <c r="UMX20" s="318"/>
      <c r="UMY20" s="318"/>
      <c r="UMZ20" s="318"/>
      <c r="UNA20" s="318"/>
      <c r="UNB20" s="318"/>
      <c r="UNC20" s="318"/>
      <c r="UND20" s="318"/>
      <c r="UNE20" s="318"/>
      <c r="UNF20" s="318"/>
      <c r="UNG20" s="318"/>
      <c r="UNH20" s="318"/>
      <c r="UNI20" s="318"/>
      <c r="UNJ20" s="318"/>
      <c r="UNK20" s="318"/>
      <c r="UNL20" s="318"/>
      <c r="UNM20" s="318"/>
      <c r="UNN20" s="318"/>
      <c r="UNO20" s="318"/>
      <c r="UNP20" s="318"/>
      <c r="UNQ20" s="318"/>
      <c r="UNR20" s="318"/>
      <c r="UNS20" s="318"/>
      <c r="UNT20" s="318"/>
      <c r="UNU20" s="318"/>
      <c r="UNV20" s="318"/>
      <c r="UNW20" s="318"/>
      <c r="UNX20" s="318"/>
      <c r="UNY20" s="318"/>
      <c r="UNZ20" s="318"/>
      <c r="UOA20" s="318"/>
      <c r="UOB20" s="318"/>
      <c r="UOC20" s="318"/>
      <c r="UOD20" s="318"/>
      <c r="UOE20" s="318"/>
      <c r="UOF20" s="318"/>
      <c r="UOG20" s="318"/>
      <c r="UOH20" s="318"/>
      <c r="UOI20" s="318"/>
      <c r="UOJ20" s="318"/>
      <c r="UOK20" s="318"/>
      <c r="UOL20" s="318"/>
      <c r="UOM20" s="318"/>
      <c r="UON20" s="318"/>
      <c r="UOO20" s="318"/>
      <c r="UOP20" s="318"/>
      <c r="UOQ20" s="318"/>
      <c r="UOR20" s="318"/>
      <c r="UOS20" s="318"/>
      <c r="UOT20" s="318"/>
      <c r="UOU20" s="318"/>
      <c r="UOV20" s="318"/>
      <c r="UOW20" s="318"/>
      <c r="UOX20" s="318"/>
      <c r="UOY20" s="318"/>
      <c r="UOZ20" s="318"/>
      <c r="UPA20" s="318"/>
      <c r="UPB20" s="318"/>
      <c r="UPC20" s="318"/>
      <c r="UPD20" s="318"/>
      <c r="UPE20" s="318"/>
      <c r="UPF20" s="318"/>
      <c r="UPG20" s="318"/>
      <c r="UPH20" s="318"/>
      <c r="UPI20" s="318"/>
      <c r="UPJ20" s="318"/>
      <c r="UPK20" s="318"/>
      <c r="UPL20" s="318"/>
      <c r="UPM20" s="318"/>
      <c r="UPN20" s="318"/>
      <c r="UPO20" s="318"/>
      <c r="UPP20" s="318"/>
      <c r="UPQ20" s="318"/>
      <c r="UPR20" s="318"/>
      <c r="UPS20" s="318"/>
      <c r="UPT20" s="318"/>
      <c r="UPU20" s="318"/>
      <c r="UPV20" s="318"/>
      <c r="UPW20" s="318"/>
      <c r="UPX20" s="318"/>
      <c r="UPY20" s="318"/>
      <c r="UPZ20" s="318"/>
      <c r="UQA20" s="318"/>
      <c r="UQB20" s="318"/>
      <c r="UQC20" s="318"/>
      <c r="UQD20" s="318"/>
      <c r="UQE20" s="318"/>
      <c r="UQF20" s="318"/>
      <c r="UQG20" s="318"/>
      <c r="UQH20" s="318"/>
      <c r="UQI20" s="318"/>
      <c r="UQJ20" s="318"/>
      <c r="UQK20" s="318"/>
      <c r="UQL20" s="318"/>
      <c r="UQM20" s="318"/>
      <c r="UQN20" s="318"/>
      <c r="UQO20" s="318"/>
      <c r="UQP20" s="318"/>
      <c r="UQQ20" s="318"/>
      <c r="UQR20" s="318"/>
      <c r="UQS20" s="318"/>
      <c r="UQT20" s="318"/>
      <c r="UQU20" s="318"/>
      <c r="UQV20" s="318"/>
      <c r="UQW20" s="318"/>
      <c r="UQX20" s="318"/>
      <c r="UQY20" s="318"/>
      <c r="UQZ20" s="318"/>
      <c r="URA20" s="318"/>
      <c r="URB20" s="318"/>
      <c r="URC20" s="318"/>
      <c r="URD20" s="318"/>
      <c r="URE20" s="318"/>
      <c r="URF20" s="318"/>
      <c r="URG20" s="318"/>
      <c r="URH20" s="318"/>
      <c r="URI20" s="318"/>
      <c r="URJ20" s="318"/>
      <c r="URK20" s="318"/>
      <c r="URL20" s="318"/>
      <c r="URM20" s="318"/>
      <c r="URN20" s="318"/>
      <c r="URO20" s="318"/>
      <c r="URP20" s="318"/>
      <c r="URQ20" s="318"/>
      <c r="URR20" s="318"/>
      <c r="URS20" s="318"/>
      <c r="URT20" s="318"/>
      <c r="URU20" s="318"/>
      <c r="URV20" s="318"/>
      <c r="URW20" s="318"/>
      <c r="URX20" s="318"/>
      <c r="URY20" s="318"/>
      <c r="URZ20" s="318"/>
      <c r="USA20" s="318"/>
      <c r="USB20" s="318"/>
      <c r="USC20" s="318"/>
      <c r="USD20" s="318"/>
      <c r="USE20" s="318"/>
      <c r="USF20" s="318"/>
      <c r="USG20" s="318"/>
      <c r="USH20" s="318"/>
      <c r="USI20" s="318"/>
      <c r="USJ20" s="318"/>
      <c r="USK20" s="318"/>
      <c r="USL20" s="318"/>
      <c r="USM20" s="318"/>
      <c r="USN20" s="318"/>
      <c r="USO20" s="318"/>
      <c r="USP20" s="318"/>
      <c r="USQ20" s="318"/>
      <c r="USR20" s="318"/>
      <c r="USS20" s="318"/>
      <c r="UST20" s="318"/>
      <c r="USU20" s="318"/>
      <c r="USV20" s="318"/>
      <c r="USW20" s="318"/>
      <c r="USX20" s="318"/>
      <c r="USY20" s="318"/>
      <c r="USZ20" s="318"/>
      <c r="UTA20" s="318"/>
      <c r="UTB20" s="318"/>
      <c r="UTC20" s="318"/>
      <c r="UTD20" s="318"/>
      <c r="UTE20" s="318"/>
      <c r="UTF20" s="318"/>
      <c r="UTG20" s="318"/>
      <c r="UTH20" s="318"/>
      <c r="UTI20" s="318"/>
      <c r="UTJ20" s="318"/>
      <c r="UTK20" s="318"/>
      <c r="UTL20" s="318"/>
      <c r="UTM20" s="318"/>
      <c r="UTN20" s="318"/>
      <c r="UTO20" s="318"/>
      <c r="UTP20" s="318"/>
      <c r="UTQ20" s="318"/>
      <c r="UTR20" s="318"/>
      <c r="UTS20" s="318"/>
      <c r="UTT20" s="318"/>
      <c r="UTU20" s="318"/>
      <c r="UTV20" s="318"/>
      <c r="UTW20" s="318"/>
      <c r="UTX20" s="318"/>
      <c r="UTY20" s="318"/>
      <c r="UTZ20" s="318"/>
      <c r="UUA20" s="318"/>
      <c r="UUB20" s="318"/>
      <c r="UUC20" s="318"/>
      <c r="UUD20" s="318"/>
      <c r="UUE20" s="318"/>
      <c r="UUF20" s="318"/>
      <c r="UUG20" s="318"/>
      <c r="UUH20" s="318"/>
      <c r="UUI20" s="318"/>
      <c r="UUJ20" s="318"/>
      <c r="UUK20" s="318"/>
      <c r="UUL20" s="318"/>
      <c r="UUM20" s="318"/>
      <c r="UUN20" s="318"/>
      <c r="UUO20" s="318"/>
      <c r="UUP20" s="318"/>
      <c r="UUQ20" s="318"/>
      <c r="UUR20" s="318"/>
      <c r="UUS20" s="318"/>
      <c r="UUT20" s="318"/>
      <c r="UUU20" s="318"/>
      <c r="UUV20" s="318"/>
      <c r="UUW20" s="318"/>
      <c r="UUX20" s="318"/>
      <c r="UUY20" s="318"/>
      <c r="UUZ20" s="318"/>
      <c r="UVA20" s="318"/>
      <c r="UVB20" s="318"/>
      <c r="UVC20" s="318"/>
      <c r="UVD20" s="318"/>
      <c r="UVE20" s="318"/>
      <c r="UVF20" s="318"/>
      <c r="UVG20" s="318"/>
      <c r="UVH20" s="318"/>
      <c r="UVI20" s="318"/>
      <c r="UVJ20" s="318"/>
      <c r="UVK20" s="318"/>
      <c r="UVL20" s="318"/>
      <c r="UVM20" s="318"/>
      <c r="UVN20" s="318"/>
      <c r="UVO20" s="318"/>
      <c r="UVP20" s="318"/>
      <c r="UVQ20" s="318"/>
      <c r="UVR20" s="318"/>
      <c r="UVS20" s="318"/>
      <c r="UVT20" s="318"/>
      <c r="UVU20" s="318"/>
      <c r="UVV20" s="318"/>
      <c r="UVW20" s="318"/>
      <c r="UVX20" s="318"/>
      <c r="UVY20" s="318"/>
      <c r="UVZ20" s="318"/>
      <c r="UWA20" s="318"/>
      <c r="UWB20" s="318"/>
      <c r="UWC20" s="318"/>
      <c r="UWD20" s="318"/>
      <c r="UWE20" s="318"/>
      <c r="UWF20" s="318"/>
      <c r="UWG20" s="318"/>
      <c r="UWH20" s="318"/>
      <c r="UWI20" s="318"/>
      <c r="UWJ20" s="318"/>
      <c r="UWK20" s="318"/>
      <c r="UWL20" s="318"/>
      <c r="UWM20" s="318"/>
      <c r="UWN20" s="318"/>
      <c r="UWO20" s="318"/>
      <c r="UWP20" s="318"/>
      <c r="UWQ20" s="318"/>
      <c r="UWR20" s="318"/>
      <c r="UWS20" s="318"/>
      <c r="UWT20" s="318"/>
      <c r="UWU20" s="318"/>
      <c r="UWV20" s="318"/>
      <c r="UWW20" s="318"/>
      <c r="UWX20" s="318"/>
      <c r="UWY20" s="318"/>
      <c r="UWZ20" s="318"/>
      <c r="UXA20" s="318"/>
      <c r="UXB20" s="318"/>
      <c r="UXC20" s="318"/>
      <c r="UXD20" s="318"/>
      <c r="UXE20" s="318"/>
      <c r="UXF20" s="318"/>
      <c r="UXG20" s="318"/>
      <c r="UXH20" s="318"/>
      <c r="UXI20" s="318"/>
      <c r="UXJ20" s="318"/>
      <c r="UXK20" s="318"/>
      <c r="UXL20" s="318"/>
      <c r="UXM20" s="318"/>
      <c r="UXN20" s="318"/>
      <c r="UXO20" s="318"/>
      <c r="UXP20" s="318"/>
      <c r="UXQ20" s="318"/>
      <c r="UXR20" s="318"/>
      <c r="UXS20" s="318"/>
      <c r="UXT20" s="318"/>
      <c r="UXU20" s="318"/>
      <c r="UXV20" s="318"/>
      <c r="UXW20" s="318"/>
      <c r="UXX20" s="318"/>
      <c r="UXY20" s="318"/>
      <c r="UXZ20" s="318"/>
      <c r="UYA20" s="318"/>
      <c r="UYB20" s="318"/>
      <c r="UYC20" s="318"/>
      <c r="UYD20" s="318"/>
      <c r="UYE20" s="318"/>
      <c r="UYF20" s="318"/>
      <c r="UYG20" s="318"/>
      <c r="UYH20" s="318"/>
      <c r="UYI20" s="318"/>
      <c r="UYJ20" s="318"/>
      <c r="UYK20" s="318"/>
      <c r="UYL20" s="318"/>
      <c r="UYM20" s="318"/>
      <c r="UYN20" s="318"/>
      <c r="UYO20" s="318"/>
      <c r="UYP20" s="318"/>
      <c r="UYQ20" s="318"/>
      <c r="UYR20" s="318"/>
      <c r="UYS20" s="318"/>
      <c r="UYT20" s="318"/>
      <c r="UYU20" s="318"/>
      <c r="UYV20" s="318"/>
      <c r="UYW20" s="318"/>
      <c r="UYX20" s="318"/>
      <c r="UYY20" s="318"/>
      <c r="UYZ20" s="318"/>
      <c r="UZA20" s="318"/>
      <c r="UZB20" s="318"/>
      <c r="UZC20" s="318"/>
      <c r="UZD20" s="318"/>
      <c r="UZE20" s="318"/>
      <c r="UZF20" s="318"/>
      <c r="UZG20" s="318"/>
      <c r="UZH20" s="318"/>
      <c r="UZI20" s="318"/>
      <c r="UZJ20" s="318"/>
      <c r="UZK20" s="318"/>
      <c r="UZL20" s="318"/>
      <c r="UZM20" s="318"/>
      <c r="UZN20" s="318"/>
      <c r="UZO20" s="318"/>
      <c r="UZP20" s="318"/>
      <c r="UZQ20" s="318"/>
      <c r="UZR20" s="318"/>
      <c r="UZS20" s="318"/>
      <c r="UZT20" s="318"/>
      <c r="UZU20" s="318"/>
      <c r="UZV20" s="318"/>
      <c r="UZW20" s="318"/>
      <c r="UZX20" s="318"/>
      <c r="UZY20" s="318"/>
      <c r="UZZ20" s="318"/>
      <c r="VAA20" s="318"/>
      <c r="VAB20" s="318"/>
      <c r="VAC20" s="318"/>
      <c r="VAD20" s="318"/>
      <c r="VAE20" s="318"/>
      <c r="VAF20" s="318"/>
      <c r="VAG20" s="318"/>
      <c r="VAH20" s="318"/>
      <c r="VAI20" s="318"/>
      <c r="VAJ20" s="318"/>
      <c r="VAK20" s="318"/>
      <c r="VAL20" s="318"/>
      <c r="VAM20" s="318"/>
      <c r="VAN20" s="318"/>
      <c r="VAO20" s="318"/>
      <c r="VAP20" s="318"/>
      <c r="VAQ20" s="318"/>
      <c r="VAR20" s="318"/>
      <c r="VAS20" s="318"/>
      <c r="VAT20" s="318"/>
      <c r="VAU20" s="318"/>
      <c r="VAV20" s="318"/>
      <c r="VAW20" s="318"/>
      <c r="VAX20" s="318"/>
      <c r="VAY20" s="318"/>
      <c r="VAZ20" s="318"/>
      <c r="VBA20" s="318"/>
      <c r="VBB20" s="318"/>
      <c r="VBC20" s="318"/>
      <c r="VBD20" s="318"/>
      <c r="VBE20" s="318"/>
      <c r="VBF20" s="318"/>
      <c r="VBG20" s="318"/>
      <c r="VBH20" s="318"/>
      <c r="VBI20" s="318"/>
      <c r="VBJ20" s="318"/>
      <c r="VBK20" s="318"/>
      <c r="VBL20" s="318"/>
      <c r="VBM20" s="318"/>
      <c r="VBN20" s="318"/>
      <c r="VBO20" s="318"/>
      <c r="VBP20" s="318"/>
      <c r="VBQ20" s="318"/>
      <c r="VBR20" s="318"/>
      <c r="VBS20" s="318"/>
      <c r="VBT20" s="318"/>
      <c r="VBU20" s="318"/>
      <c r="VBV20" s="318"/>
      <c r="VBW20" s="318"/>
      <c r="VBX20" s="318"/>
      <c r="VBY20" s="318"/>
      <c r="VBZ20" s="318"/>
      <c r="VCA20" s="318"/>
      <c r="VCB20" s="318"/>
      <c r="VCC20" s="318"/>
      <c r="VCD20" s="318"/>
      <c r="VCE20" s="318"/>
      <c r="VCF20" s="318"/>
      <c r="VCG20" s="318"/>
      <c r="VCH20" s="318"/>
      <c r="VCI20" s="318"/>
      <c r="VCJ20" s="318"/>
      <c r="VCK20" s="318"/>
      <c r="VCL20" s="318"/>
      <c r="VCM20" s="318"/>
      <c r="VCN20" s="318"/>
      <c r="VCO20" s="318"/>
      <c r="VCP20" s="318"/>
      <c r="VCQ20" s="318"/>
      <c r="VCR20" s="318"/>
      <c r="VCS20" s="318"/>
      <c r="VCT20" s="318"/>
      <c r="VCU20" s="318"/>
      <c r="VCV20" s="318"/>
      <c r="VCW20" s="318"/>
      <c r="VCX20" s="318"/>
      <c r="VCY20" s="318"/>
      <c r="VCZ20" s="318"/>
      <c r="VDA20" s="318"/>
      <c r="VDB20" s="318"/>
      <c r="VDC20" s="318"/>
      <c r="VDD20" s="318"/>
      <c r="VDE20" s="318"/>
      <c r="VDF20" s="318"/>
      <c r="VDG20" s="318"/>
      <c r="VDH20" s="318"/>
      <c r="VDI20" s="318"/>
      <c r="VDJ20" s="318"/>
      <c r="VDK20" s="318"/>
      <c r="VDL20" s="318"/>
      <c r="VDM20" s="318"/>
      <c r="VDN20" s="318"/>
      <c r="VDO20" s="318"/>
      <c r="VDP20" s="318"/>
      <c r="VDQ20" s="318"/>
      <c r="VDR20" s="318"/>
      <c r="VDS20" s="318"/>
      <c r="VDT20" s="318"/>
      <c r="VDU20" s="318"/>
      <c r="VDV20" s="318"/>
      <c r="VDW20" s="318"/>
      <c r="VDX20" s="318"/>
      <c r="VDY20" s="318"/>
      <c r="VDZ20" s="318"/>
      <c r="VEA20" s="318"/>
      <c r="VEB20" s="318"/>
      <c r="VEC20" s="318"/>
      <c r="VED20" s="318"/>
      <c r="VEE20" s="318"/>
      <c r="VEF20" s="318"/>
      <c r="VEG20" s="318"/>
      <c r="VEH20" s="318"/>
      <c r="VEI20" s="318"/>
      <c r="VEJ20" s="318"/>
      <c r="VEK20" s="318"/>
      <c r="VEL20" s="318"/>
      <c r="VEM20" s="318"/>
      <c r="VEN20" s="318"/>
      <c r="VEO20" s="318"/>
      <c r="VEP20" s="318"/>
      <c r="VEQ20" s="318"/>
      <c r="VER20" s="318"/>
      <c r="VES20" s="318"/>
      <c r="VET20" s="318"/>
      <c r="VEU20" s="318"/>
      <c r="VEV20" s="318"/>
      <c r="VEW20" s="318"/>
      <c r="VEX20" s="318"/>
      <c r="VEY20" s="318"/>
      <c r="VEZ20" s="318"/>
      <c r="VFA20" s="318"/>
      <c r="VFB20" s="318"/>
      <c r="VFC20" s="318"/>
      <c r="VFD20" s="318"/>
      <c r="VFE20" s="318"/>
      <c r="VFF20" s="318"/>
      <c r="VFG20" s="318"/>
      <c r="VFH20" s="318"/>
      <c r="VFI20" s="318"/>
      <c r="VFJ20" s="318"/>
      <c r="VFK20" s="318"/>
      <c r="VFL20" s="318"/>
      <c r="VFM20" s="318"/>
      <c r="VFN20" s="318"/>
      <c r="VFO20" s="318"/>
      <c r="VFP20" s="318"/>
      <c r="VFQ20" s="318"/>
      <c r="VFR20" s="318"/>
      <c r="VFS20" s="318"/>
      <c r="VFT20" s="318"/>
      <c r="VFU20" s="318"/>
      <c r="VFV20" s="318"/>
      <c r="VFW20" s="318"/>
      <c r="VFX20" s="318"/>
      <c r="VFY20" s="318"/>
      <c r="VFZ20" s="318"/>
      <c r="VGA20" s="318"/>
      <c r="VGB20" s="318"/>
      <c r="VGC20" s="318"/>
      <c r="VGD20" s="318"/>
      <c r="VGE20" s="318"/>
      <c r="VGF20" s="318"/>
      <c r="VGG20" s="318"/>
      <c r="VGH20" s="318"/>
      <c r="VGI20" s="318"/>
      <c r="VGJ20" s="318"/>
      <c r="VGK20" s="318"/>
      <c r="VGL20" s="318"/>
      <c r="VGM20" s="318"/>
      <c r="VGN20" s="318"/>
      <c r="VGO20" s="318"/>
      <c r="VGP20" s="318"/>
      <c r="VGQ20" s="318"/>
      <c r="VGR20" s="318"/>
      <c r="VGS20" s="318"/>
      <c r="VGT20" s="318"/>
      <c r="VGU20" s="318"/>
      <c r="VGV20" s="318"/>
      <c r="VGW20" s="318"/>
      <c r="VGX20" s="318"/>
      <c r="VGY20" s="318"/>
      <c r="VGZ20" s="318"/>
      <c r="VHA20" s="318"/>
      <c r="VHB20" s="318"/>
      <c r="VHC20" s="318"/>
      <c r="VHD20" s="318"/>
      <c r="VHE20" s="318"/>
      <c r="VHF20" s="318"/>
      <c r="VHG20" s="318"/>
      <c r="VHH20" s="318"/>
      <c r="VHI20" s="318"/>
      <c r="VHJ20" s="318"/>
      <c r="VHK20" s="318"/>
      <c r="VHL20" s="318"/>
      <c r="VHM20" s="318"/>
      <c r="VHN20" s="318"/>
      <c r="VHO20" s="318"/>
      <c r="VHP20" s="318"/>
      <c r="VHQ20" s="318"/>
      <c r="VHR20" s="318"/>
      <c r="VHS20" s="318"/>
      <c r="VHT20" s="318"/>
      <c r="VHU20" s="318"/>
      <c r="VHV20" s="318"/>
      <c r="VHW20" s="318"/>
      <c r="VHX20" s="318"/>
      <c r="VHY20" s="318"/>
      <c r="VHZ20" s="318"/>
      <c r="VIA20" s="318"/>
      <c r="VIB20" s="318"/>
      <c r="VIC20" s="318"/>
      <c r="VID20" s="318"/>
      <c r="VIE20" s="318"/>
      <c r="VIF20" s="318"/>
      <c r="VIG20" s="318"/>
      <c r="VIH20" s="318"/>
      <c r="VII20" s="318"/>
      <c r="VIJ20" s="318"/>
      <c r="VIK20" s="318"/>
      <c r="VIL20" s="318"/>
      <c r="VIM20" s="318"/>
      <c r="VIN20" s="318"/>
      <c r="VIO20" s="318"/>
      <c r="VIP20" s="318"/>
      <c r="VIQ20" s="318"/>
      <c r="VIR20" s="318"/>
      <c r="VIS20" s="318"/>
      <c r="VIT20" s="318"/>
      <c r="VIU20" s="318"/>
      <c r="VIV20" s="318"/>
      <c r="VIW20" s="318"/>
      <c r="VIX20" s="318"/>
      <c r="VIY20" s="318"/>
      <c r="VIZ20" s="318"/>
      <c r="VJA20" s="318"/>
      <c r="VJB20" s="318"/>
      <c r="VJC20" s="318"/>
      <c r="VJD20" s="318"/>
      <c r="VJE20" s="318"/>
      <c r="VJF20" s="318"/>
      <c r="VJG20" s="318"/>
      <c r="VJH20" s="318"/>
      <c r="VJI20" s="318"/>
      <c r="VJJ20" s="318"/>
      <c r="VJK20" s="318"/>
      <c r="VJL20" s="318"/>
      <c r="VJM20" s="318"/>
      <c r="VJN20" s="318"/>
      <c r="VJO20" s="318"/>
      <c r="VJP20" s="318"/>
      <c r="VJQ20" s="318"/>
      <c r="VJR20" s="318"/>
      <c r="VJS20" s="318"/>
      <c r="VJT20" s="318"/>
      <c r="VJU20" s="318"/>
      <c r="VJV20" s="318"/>
      <c r="VJW20" s="318"/>
      <c r="VJX20" s="318"/>
      <c r="VJY20" s="318"/>
      <c r="VJZ20" s="318"/>
      <c r="VKA20" s="318"/>
      <c r="VKB20" s="318"/>
      <c r="VKC20" s="318"/>
      <c r="VKD20" s="318"/>
      <c r="VKE20" s="318"/>
      <c r="VKF20" s="318"/>
      <c r="VKG20" s="318"/>
      <c r="VKH20" s="318"/>
      <c r="VKI20" s="318"/>
      <c r="VKJ20" s="318"/>
      <c r="VKK20" s="318"/>
      <c r="VKL20" s="318"/>
      <c r="VKM20" s="318"/>
      <c r="VKN20" s="318"/>
      <c r="VKO20" s="318"/>
      <c r="VKP20" s="318"/>
      <c r="VKQ20" s="318"/>
      <c r="VKR20" s="318"/>
      <c r="VKS20" s="318"/>
      <c r="VKT20" s="318"/>
      <c r="VKU20" s="318"/>
      <c r="VKV20" s="318"/>
      <c r="VKW20" s="318"/>
      <c r="VKX20" s="318"/>
      <c r="VKY20" s="318"/>
      <c r="VKZ20" s="318"/>
      <c r="VLA20" s="318"/>
      <c r="VLB20" s="318"/>
      <c r="VLC20" s="318"/>
      <c r="VLD20" s="318"/>
      <c r="VLE20" s="318"/>
      <c r="VLF20" s="318"/>
      <c r="VLG20" s="318"/>
      <c r="VLH20" s="318"/>
      <c r="VLI20" s="318"/>
      <c r="VLJ20" s="318"/>
      <c r="VLK20" s="318"/>
      <c r="VLL20" s="318"/>
      <c r="VLM20" s="318"/>
      <c r="VLN20" s="318"/>
      <c r="VLO20" s="318"/>
      <c r="VLP20" s="318"/>
      <c r="VLQ20" s="318"/>
      <c r="VLR20" s="318"/>
      <c r="VLS20" s="318"/>
      <c r="VLT20" s="318"/>
      <c r="VLU20" s="318"/>
      <c r="VLV20" s="318"/>
      <c r="VLW20" s="318"/>
      <c r="VLX20" s="318"/>
      <c r="VLY20" s="318"/>
      <c r="VLZ20" s="318"/>
      <c r="VMA20" s="318"/>
      <c r="VMB20" s="318"/>
      <c r="VMC20" s="318"/>
      <c r="VMD20" s="318"/>
      <c r="VME20" s="318"/>
      <c r="VMF20" s="318"/>
      <c r="VMG20" s="318"/>
      <c r="VMH20" s="318"/>
      <c r="VMI20" s="318"/>
      <c r="VMJ20" s="318"/>
      <c r="VMK20" s="318"/>
      <c r="VML20" s="318"/>
      <c r="VMM20" s="318"/>
      <c r="VMN20" s="318"/>
      <c r="VMO20" s="318"/>
      <c r="VMP20" s="318"/>
      <c r="VMQ20" s="318"/>
      <c r="VMR20" s="318"/>
      <c r="VMS20" s="318"/>
      <c r="VMT20" s="318"/>
      <c r="VMU20" s="318"/>
      <c r="VMV20" s="318"/>
      <c r="VMW20" s="318"/>
      <c r="VMX20" s="318"/>
      <c r="VMY20" s="318"/>
      <c r="VMZ20" s="318"/>
      <c r="VNA20" s="318"/>
      <c r="VNB20" s="318"/>
      <c r="VNC20" s="318"/>
      <c r="VND20" s="318"/>
      <c r="VNE20" s="318"/>
      <c r="VNF20" s="318"/>
      <c r="VNG20" s="318"/>
      <c r="VNH20" s="318"/>
      <c r="VNI20" s="318"/>
      <c r="VNJ20" s="318"/>
      <c r="VNK20" s="318"/>
      <c r="VNL20" s="318"/>
      <c r="VNM20" s="318"/>
      <c r="VNN20" s="318"/>
      <c r="VNO20" s="318"/>
      <c r="VNP20" s="318"/>
      <c r="VNQ20" s="318"/>
      <c r="VNR20" s="318"/>
      <c r="VNS20" s="318"/>
      <c r="VNT20" s="318"/>
      <c r="VNU20" s="318"/>
      <c r="VNV20" s="318"/>
      <c r="VNW20" s="318"/>
      <c r="VNX20" s="318"/>
      <c r="VNY20" s="318"/>
      <c r="VNZ20" s="318"/>
      <c r="VOA20" s="318"/>
      <c r="VOB20" s="318"/>
      <c r="VOC20" s="318"/>
      <c r="VOD20" s="318"/>
      <c r="VOE20" s="318"/>
      <c r="VOF20" s="318"/>
      <c r="VOG20" s="318"/>
      <c r="VOH20" s="318"/>
      <c r="VOI20" s="318"/>
      <c r="VOJ20" s="318"/>
      <c r="VOK20" s="318"/>
      <c r="VOL20" s="318"/>
      <c r="VOM20" s="318"/>
      <c r="VON20" s="318"/>
      <c r="VOO20" s="318"/>
      <c r="VOP20" s="318"/>
      <c r="VOQ20" s="318"/>
      <c r="VOR20" s="318"/>
      <c r="VOS20" s="318"/>
      <c r="VOT20" s="318"/>
      <c r="VOU20" s="318"/>
      <c r="VOV20" s="318"/>
      <c r="VOW20" s="318"/>
      <c r="VOX20" s="318"/>
      <c r="VOY20" s="318"/>
      <c r="VOZ20" s="318"/>
      <c r="VPA20" s="318"/>
      <c r="VPB20" s="318"/>
      <c r="VPC20" s="318"/>
      <c r="VPD20" s="318"/>
      <c r="VPE20" s="318"/>
      <c r="VPF20" s="318"/>
      <c r="VPG20" s="318"/>
      <c r="VPH20" s="318"/>
      <c r="VPI20" s="318"/>
      <c r="VPJ20" s="318"/>
      <c r="VPK20" s="318"/>
      <c r="VPL20" s="318"/>
      <c r="VPM20" s="318"/>
      <c r="VPN20" s="318"/>
      <c r="VPO20" s="318"/>
      <c r="VPP20" s="318"/>
      <c r="VPQ20" s="318"/>
      <c r="VPR20" s="318"/>
      <c r="VPS20" s="318"/>
      <c r="VPT20" s="318"/>
      <c r="VPU20" s="318"/>
      <c r="VPV20" s="318"/>
      <c r="VPW20" s="318"/>
      <c r="VPX20" s="318"/>
      <c r="VPY20" s="318"/>
      <c r="VPZ20" s="318"/>
      <c r="VQA20" s="318"/>
      <c r="VQB20" s="318"/>
      <c r="VQC20" s="318"/>
      <c r="VQD20" s="318"/>
      <c r="VQE20" s="318"/>
      <c r="VQF20" s="318"/>
      <c r="VQG20" s="318"/>
      <c r="VQH20" s="318"/>
      <c r="VQI20" s="318"/>
      <c r="VQJ20" s="318"/>
      <c r="VQK20" s="318"/>
      <c r="VQL20" s="318"/>
      <c r="VQM20" s="318"/>
      <c r="VQN20" s="318"/>
      <c r="VQO20" s="318"/>
      <c r="VQP20" s="318"/>
      <c r="VQQ20" s="318"/>
      <c r="VQR20" s="318"/>
      <c r="VQS20" s="318"/>
      <c r="VQT20" s="318"/>
      <c r="VQU20" s="318"/>
      <c r="VQV20" s="318"/>
      <c r="VQW20" s="318"/>
      <c r="VQX20" s="318"/>
      <c r="VQY20" s="318"/>
      <c r="VQZ20" s="318"/>
      <c r="VRA20" s="318"/>
      <c r="VRB20" s="318"/>
      <c r="VRC20" s="318"/>
      <c r="VRD20" s="318"/>
      <c r="VRE20" s="318"/>
      <c r="VRF20" s="318"/>
      <c r="VRG20" s="318"/>
      <c r="VRH20" s="318"/>
      <c r="VRI20" s="318"/>
      <c r="VRJ20" s="318"/>
      <c r="VRK20" s="318"/>
      <c r="VRL20" s="318"/>
      <c r="VRM20" s="318"/>
      <c r="VRN20" s="318"/>
      <c r="VRO20" s="318"/>
      <c r="VRP20" s="318"/>
      <c r="VRQ20" s="318"/>
      <c r="VRR20" s="318"/>
      <c r="VRS20" s="318"/>
      <c r="VRT20" s="318"/>
      <c r="VRU20" s="318"/>
      <c r="VRV20" s="318"/>
      <c r="VRW20" s="318"/>
      <c r="VRX20" s="318"/>
      <c r="VRY20" s="318"/>
      <c r="VRZ20" s="318"/>
      <c r="VSA20" s="318"/>
      <c r="VSB20" s="318"/>
      <c r="VSC20" s="318"/>
      <c r="VSD20" s="318"/>
      <c r="VSE20" s="318"/>
      <c r="VSF20" s="318"/>
      <c r="VSG20" s="318"/>
      <c r="VSH20" s="318"/>
      <c r="VSI20" s="318"/>
      <c r="VSJ20" s="318"/>
      <c r="VSK20" s="318"/>
      <c r="VSL20" s="318"/>
      <c r="VSM20" s="318"/>
      <c r="VSN20" s="318"/>
      <c r="VSO20" s="318"/>
      <c r="VSP20" s="318"/>
      <c r="VSQ20" s="318"/>
      <c r="VSR20" s="318"/>
      <c r="VSS20" s="318"/>
      <c r="VST20" s="318"/>
      <c r="VSU20" s="318"/>
      <c r="VSV20" s="318"/>
      <c r="VSW20" s="318"/>
      <c r="VSX20" s="318"/>
      <c r="VSY20" s="318"/>
      <c r="VSZ20" s="318"/>
      <c r="VTA20" s="318"/>
      <c r="VTB20" s="318"/>
      <c r="VTC20" s="318"/>
      <c r="VTD20" s="318"/>
      <c r="VTE20" s="318"/>
      <c r="VTF20" s="318"/>
      <c r="VTG20" s="318"/>
      <c r="VTH20" s="318"/>
      <c r="VTI20" s="318"/>
      <c r="VTJ20" s="318"/>
      <c r="VTK20" s="318"/>
      <c r="VTL20" s="318"/>
      <c r="VTM20" s="318"/>
      <c r="VTN20" s="318"/>
      <c r="VTO20" s="318"/>
      <c r="VTP20" s="318"/>
      <c r="VTQ20" s="318"/>
      <c r="VTR20" s="318"/>
      <c r="VTS20" s="318"/>
      <c r="VTT20" s="318"/>
      <c r="VTU20" s="318"/>
      <c r="VTV20" s="318"/>
      <c r="VTW20" s="318"/>
      <c r="VTX20" s="318"/>
      <c r="VTY20" s="318"/>
      <c r="VTZ20" s="318"/>
      <c r="VUA20" s="318"/>
      <c r="VUB20" s="318"/>
      <c r="VUC20" s="318"/>
      <c r="VUD20" s="318"/>
      <c r="VUE20" s="318"/>
      <c r="VUF20" s="318"/>
      <c r="VUG20" s="318"/>
      <c r="VUH20" s="318"/>
      <c r="VUI20" s="318"/>
      <c r="VUJ20" s="318"/>
      <c r="VUK20" s="318"/>
      <c r="VUL20" s="318"/>
      <c r="VUM20" s="318"/>
      <c r="VUN20" s="318"/>
      <c r="VUO20" s="318"/>
      <c r="VUP20" s="318"/>
      <c r="VUQ20" s="318"/>
      <c r="VUR20" s="318"/>
      <c r="VUS20" s="318"/>
      <c r="VUT20" s="318"/>
      <c r="VUU20" s="318"/>
      <c r="VUV20" s="318"/>
      <c r="VUW20" s="318"/>
      <c r="VUX20" s="318"/>
      <c r="VUY20" s="318"/>
      <c r="VUZ20" s="318"/>
      <c r="VVA20" s="318"/>
      <c r="VVB20" s="318"/>
      <c r="VVC20" s="318"/>
      <c r="VVD20" s="318"/>
      <c r="VVE20" s="318"/>
      <c r="VVF20" s="318"/>
      <c r="VVG20" s="318"/>
      <c r="VVH20" s="318"/>
      <c r="VVI20" s="318"/>
      <c r="VVJ20" s="318"/>
      <c r="VVK20" s="318"/>
      <c r="VVL20" s="318"/>
      <c r="VVM20" s="318"/>
      <c r="VVN20" s="318"/>
      <c r="VVO20" s="318"/>
      <c r="VVP20" s="318"/>
      <c r="VVQ20" s="318"/>
      <c r="VVR20" s="318"/>
      <c r="VVS20" s="318"/>
      <c r="VVT20" s="318"/>
      <c r="VVU20" s="318"/>
      <c r="VVV20" s="318"/>
      <c r="VVW20" s="318"/>
      <c r="VVX20" s="318"/>
      <c r="VVY20" s="318"/>
      <c r="VVZ20" s="318"/>
      <c r="VWA20" s="318"/>
      <c r="VWB20" s="318"/>
      <c r="VWC20" s="318"/>
      <c r="VWD20" s="318"/>
      <c r="VWE20" s="318"/>
      <c r="VWF20" s="318"/>
      <c r="VWG20" s="318"/>
      <c r="VWH20" s="318"/>
      <c r="VWI20" s="318"/>
      <c r="VWJ20" s="318"/>
      <c r="VWK20" s="318"/>
      <c r="VWL20" s="318"/>
      <c r="VWM20" s="318"/>
      <c r="VWN20" s="318"/>
      <c r="VWO20" s="318"/>
      <c r="VWP20" s="318"/>
      <c r="VWQ20" s="318"/>
      <c r="VWR20" s="318"/>
      <c r="VWS20" s="318"/>
      <c r="VWT20" s="318"/>
      <c r="VWU20" s="318"/>
      <c r="VWV20" s="318"/>
      <c r="VWW20" s="318"/>
      <c r="VWX20" s="318"/>
      <c r="VWY20" s="318"/>
      <c r="VWZ20" s="318"/>
      <c r="VXA20" s="318"/>
      <c r="VXB20" s="318"/>
      <c r="VXC20" s="318"/>
      <c r="VXD20" s="318"/>
      <c r="VXE20" s="318"/>
      <c r="VXF20" s="318"/>
      <c r="VXG20" s="318"/>
      <c r="VXH20" s="318"/>
      <c r="VXI20" s="318"/>
      <c r="VXJ20" s="318"/>
      <c r="VXK20" s="318"/>
      <c r="VXL20" s="318"/>
      <c r="VXM20" s="318"/>
      <c r="VXN20" s="318"/>
      <c r="VXO20" s="318"/>
      <c r="VXP20" s="318"/>
      <c r="VXQ20" s="318"/>
      <c r="VXR20" s="318"/>
      <c r="VXS20" s="318"/>
      <c r="VXT20" s="318"/>
      <c r="VXU20" s="318"/>
      <c r="VXV20" s="318"/>
      <c r="VXW20" s="318"/>
      <c r="VXX20" s="318"/>
      <c r="VXY20" s="318"/>
      <c r="VXZ20" s="318"/>
      <c r="VYA20" s="318"/>
      <c r="VYB20" s="318"/>
      <c r="VYC20" s="318"/>
      <c r="VYD20" s="318"/>
      <c r="VYE20" s="318"/>
      <c r="VYF20" s="318"/>
      <c r="VYG20" s="318"/>
      <c r="VYH20" s="318"/>
      <c r="VYI20" s="318"/>
      <c r="VYJ20" s="318"/>
      <c r="VYK20" s="318"/>
      <c r="VYL20" s="318"/>
      <c r="VYM20" s="318"/>
      <c r="VYN20" s="318"/>
      <c r="VYO20" s="318"/>
      <c r="VYP20" s="318"/>
      <c r="VYQ20" s="318"/>
      <c r="VYR20" s="318"/>
      <c r="VYS20" s="318"/>
      <c r="VYT20" s="318"/>
      <c r="VYU20" s="318"/>
      <c r="VYV20" s="318"/>
      <c r="VYW20" s="318"/>
      <c r="VYX20" s="318"/>
      <c r="VYY20" s="318"/>
      <c r="VYZ20" s="318"/>
      <c r="VZA20" s="318"/>
      <c r="VZB20" s="318"/>
      <c r="VZC20" s="318"/>
      <c r="VZD20" s="318"/>
      <c r="VZE20" s="318"/>
      <c r="VZF20" s="318"/>
      <c r="VZG20" s="318"/>
      <c r="VZH20" s="318"/>
      <c r="VZI20" s="318"/>
      <c r="VZJ20" s="318"/>
      <c r="VZK20" s="318"/>
      <c r="VZL20" s="318"/>
      <c r="VZM20" s="318"/>
      <c r="VZN20" s="318"/>
      <c r="VZO20" s="318"/>
      <c r="VZP20" s="318"/>
      <c r="VZQ20" s="318"/>
      <c r="VZR20" s="318"/>
      <c r="VZS20" s="318"/>
      <c r="VZT20" s="318"/>
      <c r="VZU20" s="318"/>
      <c r="VZV20" s="318"/>
      <c r="VZW20" s="318"/>
      <c r="VZX20" s="318"/>
      <c r="VZY20" s="318"/>
      <c r="VZZ20" s="318"/>
      <c r="WAA20" s="318"/>
      <c r="WAB20" s="318"/>
      <c r="WAC20" s="318"/>
      <c r="WAD20" s="318"/>
      <c r="WAE20" s="318"/>
      <c r="WAF20" s="318"/>
      <c r="WAG20" s="318"/>
      <c r="WAH20" s="318"/>
      <c r="WAI20" s="318"/>
      <c r="WAJ20" s="318"/>
      <c r="WAK20" s="318"/>
      <c r="WAL20" s="318"/>
      <c r="WAM20" s="318"/>
      <c r="WAN20" s="318"/>
      <c r="WAO20" s="318"/>
      <c r="WAP20" s="318"/>
      <c r="WAQ20" s="318"/>
      <c r="WAR20" s="318"/>
      <c r="WAS20" s="318"/>
      <c r="WAT20" s="318"/>
      <c r="WAU20" s="318"/>
      <c r="WAV20" s="318"/>
      <c r="WAW20" s="318"/>
      <c r="WAX20" s="318"/>
      <c r="WAY20" s="318"/>
      <c r="WAZ20" s="318"/>
      <c r="WBA20" s="318"/>
      <c r="WBB20" s="318"/>
      <c r="WBC20" s="318"/>
      <c r="WBD20" s="318"/>
      <c r="WBE20" s="318"/>
      <c r="WBF20" s="318"/>
      <c r="WBG20" s="318"/>
      <c r="WBH20" s="318"/>
      <c r="WBI20" s="318"/>
      <c r="WBJ20" s="318"/>
      <c r="WBK20" s="318"/>
      <c r="WBL20" s="318"/>
      <c r="WBM20" s="318"/>
      <c r="WBN20" s="318"/>
      <c r="WBO20" s="318"/>
      <c r="WBP20" s="318"/>
      <c r="WBQ20" s="318"/>
      <c r="WBR20" s="318"/>
      <c r="WBS20" s="318"/>
      <c r="WBT20" s="318"/>
      <c r="WBU20" s="318"/>
      <c r="WBV20" s="318"/>
      <c r="WBW20" s="318"/>
      <c r="WBX20" s="318"/>
      <c r="WBY20" s="318"/>
      <c r="WBZ20" s="318"/>
      <c r="WCA20" s="318"/>
      <c r="WCB20" s="318"/>
      <c r="WCC20" s="318"/>
      <c r="WCD20" s="318"/>
      <c r="WCE20" s="318"/>
      <c r="WCF20" s="318"/>
      <c r="WCG20" s="318"/>
      <c r="WCH20" s="318"/>
      <c r="WCI20" s="318"/>
      <c r="WCJ20" s="318"/>
      <c r="WCK20" s="318"/>
      <c r="WCL20" s="318"/>
      <c r="WCM20" s="318"/>
      <c r="WCN20" s="318"/>
      <c r="WCO20" s="318"/>
      <c r="WCP20" s="318"/>
      <c r="WCQ20" s="318"/>
      <c r="WCR20" s="318"/>
      <c r="WCS20" s="318"/>
      <c r="WCT20" s="318"/>
      <c r="WCU20" s="318"/>
      <c r="WCV20" s="318"/>
      <c r="WCW20" s="318"/>
      <c r="WCX20" s="318"/>
      <c r="WCY20" s="318"/>
      <c r="WCZ20" s="318"/>
      <c r="WDA20" s="318"/>
      <c r="WDB20" s="318"/>
      <c r="WDC20" s="318"/>
      <c r="WDD20" s="318"/>
      <c r="WDE20" s="318"/>
      <c r="WDF20" s="318"/>
      <c r="WDG20" s="318"/>
      <c r="WDH20" s="318"/>
      <c r="WDI20" s="318"/>
      <c r="WDJ20" s="318"/>
      <c r="WDK20" s="318"/>
      <c r="WDL20" s="318"/>
      <c r="WDM20" s="318"/>
      <c r="WDN20" s="318"/>
      <c r="WDO20" s="318"/>
      <c r="WDP20" s="318"/>
      <c r="WDQ20" s="318"/>
      <c r="WDR20" s="318"/>
      <c r="WDS20" s="318"/>
      <c r="WDT20" s="318"/>
      <c r="WDU20" s="318"/>
      <c r="WDV20" s="318"/>
      <c r="WDW20" s="318"/>
      <c r="WDX20" s="318"/>
      <c r="WDY20" s="318"/>
      <c r="WDZ20" s="318"/>
      <c r="WEA20" s="318"/>
      <c r="WEB20" s="318"/>
      <c r="WEC20" s="318"/>
      <c r="WED20" s="318"/>
      <c r="WEE20" s="318"/>
      <c r="WEF20" s="318"/>
      <c r="WEG20" s="318"/>
      <c r="WEH20" s="318"/>
      <c r="WEI20" s="318"/>
      <c r="WEJ20" s="318"/>
      <c r="WEK20" s="318"/>
      <c r="WEL20" s="318"/>
      <c r="WEM20" s="318"/>
      <c r="WEN20" s="318"/>
      <c r="WEO20" s="318"/>
      <c r="WEP20" s="318"/>
      <c r="WEQ20" s="318"/>
      <c r="WER20" s="318"/>
      <c r="WES20" s="318"/>
      <c r="WET20" s="318"/>
      <c r="WEU20" s="318"/>
      <c r="WEV20" s="318"/>
      <c r="WEW20" s="318"/>
      <c r="WEX20" s="318"/>
      <c r="WEY20" s="318"/>
      <c r="WEZ20" s="318"/>
      <c r="WFA20" s="318"/>
      <c r="WFB20" s="318"/>
      <c r="WFC20" s="318"/>
      <c r="WFD20" s="318"/>
      <c r="WFE20" s="318"/>
      <c r="WFF20" s="318"/>
      <c r="WFG20" s="318"/>
      <c r="WFH20" s="318"/>
      <c r="WFI20" s="318"/>
      <c r="WFJ20" s="318"/>
      <c r="WFK20" s="318"/>
      <c r="WFL20" s="318"/>
      <c r="WFM20" s="318"/>
      <c r="WFN20" s="318"/>
      <c r="WFO20" s="318"/>
      <c r="WFP20" s="318"/>
      <c r="WFQ20" s="318"/>
      <c r="WFR20" s="318"/>
      <c r="WFS20" s="318"/>
      <c r="WFT20" s="318"/>
      <c r="WFU20" s="318"/>
      <c r="WFV20" s="318"/>
      <c r="WFW20" s="318"/>
      <c r="WFX20" s="318"/>
      <c r="WFY20" s="318"/>
      <c r="WFZ20" s="318"/>
      <c r="WGA20" s="318"/>
      <c r="WGB20" s="318"/>
      <c r="WGC20" s="318"/>
      <c r="WGD20" s="318"/>
      <c r="WGE20" s="318"/>
      <c r="WGF20" s="318"/>
      <c r="WGG20" s="318"/>
      <c r="WGH20" s="318"/>
      <c r="WGI20" s="318"/>
      <c r="WGJ20" s="318"/>
      <c r="WGK20" s="318"/>
      <c r="WGL20" s="318"/>
      <c r="WGM20" s="318"/>
      <c r="WGN20" s="318"/>
      <c r="WGO20" s="318"/>
      <c r="WGP20" s="318"/>
      <c r="WGQ20" s="318"/>
      <c r="WGR20" s="318"/>
      <c r="WGS20" s="318"/>
      <c r="WGT20" s="318"/>
      <c r="WGU20" s="318"/>
      <c r="WGV20" s="318"/>
      <c r="WGW20" s="318"/>
      <c r="WGX20" s="318"/>
      <c r="WGY20" s="318"/>
      <c r="WGZ20" s="318"/>
      <c r="WHA20" s="318"/>
      <c r="WHB20" s="318"/>
      <c r="WHC20" s="318"/>
      <c r="WHD20" s="318"/>
      <c r="WHE20" s="318"/>
      <c r="WHF20" s="318"/>
      <c r="WHG20" s="318"/>
      <c r="WHH20" s="318"/>
      <c r="WHI20" s="318"/>
      <c r="WHJ20" s="318"/>
      <c r="WHK20" s="318"/>
      <c r="WHL20" s="318"/>
      <c r="WHM20" s="318"/>
      <c r="WHN20" s="318"/>
      <c r="WHO20" s="318"/>
      <c r="WHP20" s="318"/>
      <c r="WHQ20" s="318"/>
      <c r="WHR20" s="318"/>
      <c r="WHS20" s="318"/>
      <c r="WHT20" s="318"/>
      <c r="WHU20" s="318"/>
      <c r="WHV20" s="318"/>
      <c r="WHW20" s="318"/>
      <c r="WHX20" s="318"/>
      <c r="WHY20" s="318"/>
      <c r="WHZ20" s="318"/>
      <c r="WIA20" s="318"/>
      <c r="WIB20" s="318"/>
      <c r="WIC20" s="318"/>
      <c r="WID20" s="318"/>
      <c r="WIE20" s="318"/>
      <c r="WIF20" s="318"/>
      <c r="WIG20" s="318"/>
      <c r="WIH20" s="318"/>
      <c r="WII20" s="318"/>
      <c r="WIJ20" s="318"/>
      <c r="WIK20" s="318"/>
      <c r="WIL20" s="318"/>
      <c r="WIM20" s="318"/>
      <c r="WIN20" s="318"/>
      <c r="WIO20" s="318"/>
      <c r="WIP20" s="318"/>
      <c r="WIQ20" s="318"/>
      <c r="WIR20" s="318"/>
      <c r="WIS20" s="318"/>
      <c r="WIT20" s="318"/>
      <c r="WIU20" s="318"/>
      <c r="WIV20" s="318"/>
      <c r="WIW20" s="318"/>
      <c r="WIX20" s="318"/>
      <c r="WIY20" s="318"/>
      <c r="WIZ20" s="318"/>
      <c r="WJA20" s="318"/>
      <c r="WJB20" s="318"/>
      <c r="WJC20" s="318"/>
      <c r="WJD20" s="318"/>
      <c r="WJE20" s="318"/>
      <c r="WJF20" s="318"/>
      <c r="WJG20" s="318"/>
      <c r="WJH20" s="318"/>
      <c r="WJI20" s="318"/>
      <c r="WJJ20" s="318"/>
      <c r="WJK20" s="318"/>
      <c r="WJL20" s="318"/>
      <c r="WJM20" s="318"/>
      <c r="WJN20" s="318"/>
      <c r="WJO20" s="318"/>
      <c r="WJP20" s="318"/>
      <c r="WJQ20" s="318"/>
      <c r="WJR20" s="318"/>
      <c r="WJS20" s="318"/>
      <c r="WJT20" s="318"/>
      <c r="WJU20" s="318"/>
      <c r="WJV20" s="318"/>
      <c r="WJW20" s="318"/>
      <c r="WJX20" s="318"/>
      <c r="WJY20" s="318"/>
      <c r="WJZ20" s="318"/>
      <c r="WKA20" s="318"/>
      <c r="WKB20" s="318"/>
      <c r="WKC20" s="318"/>
      <c r="WKD20" s="318"/>
      <c r="WKE20" s="318"/>
      <c r="WKF20" s="318"/>
      <c r="WKG20" s="318"/>
      <c r="WKH20" s="318"/>
      <c r="WKI20" s="318"/>
      <c r="WKJ20" s="318"/>
      <c r="WKK20" s="318"/>
      <c r="WKL20" s="318"/>
      <c r="WKM20" s="318"/>
      <c r="WKN20" s="318"/>
      <c r="WKO20" s="318"/>
      <c r="WKP20" s="318"/>
      <c r="WKQ20" s="318"/>
      <c r="WKR20" s="318"/>
      <c r="WKS20" s="318"/>
      <c r="WKT20" s="318"/>
      <c r="WKU20" s="318"/>
      <c r="WKV20" s="318"/>
      <c r="WKW20" s="318"/>
      <c r="WKX20" s="318"/>
      <c r="WKY20" s="318"/>
      <c r="WKZ20" s="318"/>
      <c r="WLA20" s="318"/>
      <c r="WLB20" s="318"/>
      <c r="WLC20" s="318"/>
      <c r="WLD20" s="318"/>
      <c r="WLE20" s="318"/>
      <c r="WLF20" s="318"/>
      <c r="WLG20" s="318"/>
      <c r="WLH20" s="318"/>
      <c r="WLI20" s="318"/>
      <c r="WLJ20" s="318"/>
      <c r="WLK20" s="318"/>
      <c r="WLL20" s="318"/>
      <c r="WLM20" s="318"/>
      <c r="WLN20" s="318"/>
      <c r="WLO20" s="318"/>
      <c r="WLP20" s="318"/>
      <c r="WLQ20" s="318"/>
      <c r="WLR20" s="318"/>
      <c r="WLS20" s="318"/>
      <c r="WLT20" s="318"/>
      <c r="WLU20" s="318"/>
      <c r="WLV20" s="318"/>
      <c r="WLW20" s="318"/>
      <c r="WLX20" s="318"/>
      <c r="WLY20" s="318"/>
      <c r="WLZ20" s="318"/>
      <c r="WMA20" s="318"/>
      <c r="WMB20" s="318"/>
      <c r="WMC20" s="318"/>
      <c r="WMD20" s="318"/>
      <c r="WME20" s="318"/>
      <c r="WMF20" s="318"/>
      <c r="WMG20" s="318"/>
      <c r="WMH20" s="318"/>
      <c r="WMI20" s="318"/>
      <c r="WMJ20" s="318"/>
      <c r="WMK20" s="318"/>
      <c r="WML20" s="318"/>
      <c r="WMM20" s="318"/>
      <c r="WMN20" s="318"/>
      <c r="WMO20" s="318"/>
      <c r="WMP20" s="318"/>
      <c r="WMQ20" s="318"/>
      <c r="WMR20" s="318"/>
      <c r="WMS20" s="318"/>
      <c r="WMT20" s="318"/>
      <c r="WMU20" s="318"/>
      <c r="WMV20" s="318"/>
      <c r="WMW20" s="318"/>
      <c r="WMX20" s="318"/>
      <c r="WMY20" s="318"/>
      <c r="WMZ20" s="318"/>
      <c r="WNA20" s="318"/>
      <c r="WNB20" s="318"/>
      <c r="WNC20" s="318"/>
      <c r="WND20" s="318"/>
      <c r="WNE20" s="318"/>
      <c r="WNF20" s="318"/>
      <c r="WNG20" s="318"/>
      <c r="WNH20" s="318"/>
      <c r="WNI20" s="318"/>
      <c r="WNJ20" s="318"/>
      <c r="WNK20" s="318"/>
      <c r="WNL20" s="318"/>
      <c r="WNM20" s="318"/>
      <c r="WNN20" s="318"/>
      <c r="WNO20" s="318"/>
      <c r="WNP20" s="318"/>
      <c r="WNQ20" s="318"/>
      <c r="WNR20" s="318"/>
      <c r="WNS20" s="318"/>
      <c r="WNT20" s="318"/>
      <c r="WNU20" s="318"/>
      <c r="WNV20" s="318"/>
      <c r="WNW20" s="318"/>
      <c r="WNX20" s="318"/>
      <c r="WNY20" s="318"/>
      <c r="WNZ20" s="318"/>
      <c r="WOA20" s="318"/>
      <c r="WOB20" s="318"/>
      <c r="WOC20" s="318"/>
      <c r="WOD20" s="318"/>
      <c r="WOE20" s="318"/>
      <c r="WOF20" s="318"/>
      <c r="WOG20" s="318"/>
      <c r="WOH20" s="318"/>
      <c r="WOI20" s="318"/>
      <c r="WOJ20" s="318"/>
      <c r="WOK20" s="318"/>
      <c r="WOL20" s="318"/>
      <c r="WOM20" s="318"/>
      <c r="WON20" s="318"/>
      <c r="WOO20" s="318"/>
      <c r="WOP20" s="318"/>
      <c r="WOQ20" s="318"/>
      <c r="WOR20" s="318"/>
      <c r="WOS20" s="318"/>
      <c r="WOT20" s="318"/>
      <c r="WOU20" s="318"/>
      <c r="WOV20" s="318"/>
      <c r="WOW20" s="318"/>
      <c r="WOX20" s="318"/>
      <c r="WOY20" s="318"/>
      <c r="WOZ20" s="318"/>
      <c r="WPA20" s="318"/>
      <c r="WPB20" s="318"/>
      <c r="WPC20" s="318"/>
      <c r="WPD20" s="318"/>
      <c r="WPE20" s="318"/>
      <c r="WPF20" s="318"/>
      <c r="WPG20" s="318"/>
      <c r="WPH20" s="318"/>
      <c r="WPI20" s="318"/>
      <c r="WPJ20" s="318"/>
      <c r="WPK20" s="318"/>
      <c r="WPL20" s="318"/>
      <c r="WPM20" s="318"/>
      <c r="WPN20" s="318"/>
      <c r="WPO20" s="318"/>
      <c r="WPP20" s="318"/>
      <c r="WPQ20" s="318"/>
      <c r="WPR20" s="318"/>
      <c r="WPS20" s="318"/>
      <c r="WPT20" s="318"/>
      <c r="WPU20" s="318"/>
      <c r="WPV20" s="318"/>
      <c r="WPW20" s="318"/>
      <c r="WPX20" s="318"/>
      <c r="WPY20" s="318"/>
      <c r="WPZ20" s="318"/>
      <c r="WQA20" s="318"/>
      <c r="WQB20" s="318"/>
      <c r="WQC20" s="318"/>
      <c r="WQD20" s="318"/>
      <c r="WQE20" s="318"/>
      <c r="WQF20" s="318"/>
      <c r="WQG20" s="318"/>
      <c r="WQH20" s="318"/>
      <c r="WQI20" s="318"/>
      <c r="WQJ20" s="318"/>
      <c r="WQK20" s="318"/>
      <c r="WQL20" s="318"/>
      <c r="WQM20" s="318"/>
      <c r="WQN20" s="318"/>
      <c r="WQO20" s="318"/>
      <c r="WQP20" s="318"/>
      <c r="WQQ20" s="318"/>
      <c r="WQR20" s="318"/>
      <c r="WQS20" s="318"/>
      <c r="WQT20" s="318"/>
      <c r="WQU20" s="318"/>
      <c r="WQV20" s="318"/>
      <c r="WQW20" s="318"/>
      <c r="WQX20" s="318"/>
      <c r="WQY20" s="318"/>
      <c r="WQZ20" s="318"/>
      <c r="WRA20" s="318"/>
      <c r="WRB20" s="318"/>
      <c r="WRC20" s="318"/>
      <c r="WRD20" s="318"/>
      <c r="WRE20" s="318"/>
      <c r="WRF20" s="318"/>
      <c r="WRG20" s="318"/>
      <c r="WRH20" s="318"/>
      <c r="WRI20" s="318"/>
      <c r="WRJ20" s="318"/>
      <c r="WRK20" s="318"/>
      <c r="WRL20" s="318"/>
      <c r="WRM20" s="318"/>
      <c r="WRN20" s="318"/>
      <c r="WRO20" s="318"/>
      <c r="WRP20" s="318"/>
      <c r="WRQ20" s="318"/>
      <c r="WRR20" s="318"/>
      <c r="WRS20" s="318"/>
      <c r="WRT20" s="318"/>
      <c r="WRU20" s="318"/>
      <c r="WRV20" s="318"/>
      <c r="WRW20" s="318"/>
      <c r="WRX20" s="318"/>
      <c r="WRY20" s="318"/>
      <c r="WRZ20" s="318"/>
      <c r="WSA20" s="318"/>
      <c r="WSB20" s="318"/>
      <c r="WSC20" s="318"/>
      <c r="WSD20" s="318"/>
      <c r="WSE20" s="318"/>
      <c r="WSF20" s="318"/>
      <c r="WSG20" s="318"/>
      <c r="WSH20" s="318"/>
      <c r="WSI20" s="318"/>
      <c r="WSJ20" s="318"/>
      <c r="WSK20" s="318"/>
      <c r="WSL20" s="318"/>
      <c r="WSM20" s="318"/>
      <c r="WSN20" s="318"/>
      <c r="WSO20" s="318"/>
      <c r="WSP20" s="318"/>
      <c r="WSQ20" s="318"/>
      <c r="WSR20" s="318"/>
      <c r="WSS20" s="318"/>
      <c r="WST20" s="318"/>
      <c r="WSU20" s="318"/>
      <c r="WSV20" s="318"/>
      <c r="WSW20" s="318"/>
      <c r="WSX20" s="318"/>
      <c r="WSY20" s="318"/>
      <c r="WSZ20" s="318"/>
      <c r="WTA20" s="318"/>
      <c r="WTB20" s="318"/>
      <c r="WTC20" s="318"/>
      <c r="WTD20" s="318"/>
      <c r="WTE20" s="318"/>
      <c r="WTF20" s="318"/>
      <c r="WTG20" s="318"/>
      <c r="WTH20" s="318"/>
      <c r="WTI20" s="318"/>
      <c r="WTJ20" s="318"/>
      <c r="WTK20" s="318"/>
      <c r="WTL20" s="318"/>
      <c r="WTM20" s="318"/>
      <c r="WTN20" s="318"/>
      <c r="WTO20" s="318"/>
      <c r="WTP20" s="318"/>
      <c r="WTQ20" s="318"/>
      <c r="WTR20" s="318"/>
      <c r="WTS20" s="318"/>
      <c r="WTT20" s="318"/>
      <c r="WTU20" s="318"/>
      <c r="WTV20" s="318"/>
      <c r="WTW20" s="318"/>
      <c r="WTX20" s="318"/>
      <c r="WTY20" s="318"/>
      <c r="WTZ20" s="318"/>
      <c r="WUA20" s="318"/>
      <c r="WUB20" s="318"/>
      <c r="WUC20" s="318"/>
      <c r="WUD20" s="318"/>
      <c r="WUE20" s="318"/>
      <c r="WUF20" s="318"/>
      <c r="WUG20" s="318"/>
      <c r="WUH20" s="318"/>
      <c r="WUI20" s="318"/>
      <c r="WUJ20" s="318"/>
      <c r="WUK20" s="318"/>
      <c r="WUL20" s="318"/>
      <c r="WUM20" s="318"/>
      <c r="WUN20" s="318"/>
      <c r="WUO20" s="318"/>
      <c r="WUP20" s="318"/>
      <c r="WUQ20" s="318"/>
      <c r="WUR20" s="318"/>
      <c r="WUS20" s="318"/>
      <c r="WUT20" s="318"/>
      <c r="WUU20" s="318"/>
      <c r="WUV20" s="318"/>
      <c r="WUW20" s="318"/>
      <c r="WUX20" s="318"/>
      <c r="WUY20" s="318"/>
      <c r="WUZ20" s="318"/>
      <c r="WVA20" s="318"/>
      <c r="WVB20" s="318"/>
      <c r="WVC20" s="318"/>
      <c r="WVD20" s="318"/>
      <c r="WVE20" s="318"/>
      <c r="WVF20" s="318"/>
      <c r="WVG20" s="318"/>
      <c r="WVH20" s="318"/>
      <c r="WVI20" s="318"/>
      <c r="WVJ20" s="318"/>
      <c r="WVK20" s="318"/>
      <c r="WVL20" s="318"/>
      <c r="WVM20" s="318"/>
      <c r="WVN20" s="318"/>
    </row>
    <row r="21" spans="1:16134" s="1271" customFormat="1" ht="12.75" customHeight="1">
      <c r="A21" s="7"/>
      <c r="B21" s="7"/>
      <c r="C21" s="7" t="s">
        <v>4247</v>
      </c>
      <c r="D21" s="7"/>
      <c r="E21" s="527">
        <v>16106</v>
      </c>
      <c r="F21" s="1286"/>
      <c r="G21" s="527">
        <v>16117</v>
      </c>
      <c r="H21" s="7"/>
      <c r="I21" s="7"/>
      <c r="J21" s="318"/>
      <c r="K21" s="1269"/>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c r="CC21" s="318"/>
      <c r="CD21" s="318"/>
      <c r="CE21" s="318"/>
      <c r="CF21" s="318"/>
      <c r="CG21" s="318"/>
      <c r="CH21" s="318"/>
      <c r="CI21" s="318"/>
      <c r="CJ21" s="318"/>
      <c r="CK21" s="318"/>
      <c r="CL21" s="318"/>
      <c r="CM21" s="318"/>
      <c r="CN21" s="318"/>
      <c r="CO21" s="318"/>
      <c r="CP21" s="318"/>
      <c r="CQ21" s="318"/>
      <c r="CR21" s="318"/>
      <c r="CS21" s="318"/>
      <c r="CT21" s="318"/>
      <c r="CU21" s="318"/>
      <c r="CV21" s="318"/>
      <c r="CW21" s="318"/>
      <c r="CX21" s="318"/>
      <c r="CY21" s="318"/>
      <c r="CZ21" s="318"/>
      <c r="DA21" s="318"/>
      <c r="DB21" s="318"/>
      <c r="DC21" s="318"/>
      <c r="DD21" s="318"/>
      <c r="DE21" s="318"/>
      <c r="DF21" s="318"/>
      <c r="DG21" s="318"/>
      <c r="DH21" s="318"/>
      <c r="DI21" s="318"/>
      <c r="DJ21" s="318"/>
      <c r="DK21" s="318"/>
      <c r="DL21" s="318"/>
      <c r="DM21" s="318"/>
      <c r="DN21" s="318"/>
      <c r="DO21" s="318"/>
      <c r="DP21" s="318"/>
      <c r="DQ21" s="318"/>
      <c r="DR21" s="318"/>
      <c r="DS21" s="318"/>
      <c r="DT21" s="318"/>
      <c r="DU21" s="318"/>
      <c r="DV21" s="318"/>
      <c r="DW21" s="318"/>
      <c r="DX21" s="318"/>
      <c r="DY21" s="318"/>
      <c r="DZ21" s="318"/>
      <c r="EA21" s="318"/>
      <c r="EB21" s="318"/>
      <c r="EC21" s="318"/>
      <c r="ED21" s="318"/>
      <c r="EE21" s="318"/>
      <c r="EF21" s="318"/>
      <c r="EG21" s="318"/>
      <c r="EH21" s="318"/>
      <c r="EI21" s="318"/>
      <c r="EJ21" s="318"/>
      <c r="EK21" s="318"/>
      <c r="EL21" s="318"/>
      <c r="EM21" s="318"/>
      <c r="EN21" s="318"/>
      <c r="EO21" s="318"/>
      <c r="EP21" s="318"/>
      <c r="EQ21" s="318"/>
      <c r="ER21" s="318"/>
      <c r="ES21" s="318"/>
      <c r="ET21" s="318"/>
      <c r="EU21" s="318"/>
      <c r="EV21" s="318"/>
      <c r="EW21" s="318"/>
      <c r="EX21" s="318"/>
      <c r="EY21" s="318"/>
      <c r="EZ21" s="318"/>
      <c r="FA21" s="318"/>
      <c r="FB21" s="318"/>
      <c r="FC21" s="318"/>
      <c r="FD21" s="318"/>
      <c r="FE21" s="318"/>
      <c r="FF21" s="318"/>
      <c r="FG21" s="318"/>
      <c r="FH21" s="318"/>
      <c r="FI21" s="318"/>
      <c r="FJ21" s="318"/>
      <c r="FK21" s="318"/>
      <c r="FL21" s="318"/>
      <c r="FM21" s="318"/>
      <c r="FN21" s="318"/>
      <c r="FO21" s="318"/>
      <c r="FP21" s="318"/>
      <c r="FQ21" s="318"/>
      <c r="FR21" s="318"/>
      <c r="FS21" s="318"/>
      <c r="FT21" s="318"/>
      <c r="FU21" s="318"/>
      <c r="FV21" s="318"/>
      <c r="FW21" s="318"/>
      <c r="FX21" s="318"/>
      <c r="FY21" s="318"/>
      <c r="FZ21" s="318"/>
      <c r="GA21" s="318"/>
      <c r="GB21" s="318"/>
      <c r="GC21" s="318"/>
      <c r="GD21" s="318"/>
      <c r="GE21" s="318"/>
      <c r="GF21" s="318"/>
      <c r="GG21" s="318"/>
      <c r="GH21" s="318"/>
      <c r="GI21" s="318"/>
      <c r="GJ21" s="318"/>
      <c r="GK21" s="318"/>
      <c r="GL21" s="318"/>
      <c r="GM21" s="318"/>
      <c r="GN21" s="318"/>
      <c r="GO21" s="318"/>
      <c r="GP21" s="318"/>
      <c r="GQ21" s="318"/>
      <c r="GR21" s="318"/>
      <c r="GS21" s="318"/>
      <c r="GT21" s="318"/>
      <c r="GU21" s="318"/>
      <c r="GV21" s="318"/>
      <c r="GW21" s="318"/>
      <c r="GX21" s="318"/>
      <c r="GY21" s="318"/>
      <c r="GZ21" s="318"/>
      <c r="HA21" s="318"/>
      <c r="HB21" s="318"/>
      <c r="HC21" s="318"/>
      <c r="HD21" s="318"/>
      <c r="HE21" s="318"/>
      <c r="HF21" s="318"/>
      <c r="HG21" s="318"/>
      <c r="HH21" s="318"/>
      <c r="HI21" s="318"/>
      <c r="HJ21" s="318"/>
      <c r="HK21" s="318"/>
      <c r="HL21" s="318"/>
      <c r="HM21" s="318"/>
      <c r="HN21" s="318"/>
      <c r="HO21" s="318"/>
      <c r="HP21" s="318"/>
      <c r="HQ21" s="318"/>
      <c r="HR21" s="318"/>
      <c r="HS21" s="318"/>
      <c r="HT21" s="318"/>
      <c r="HU21" s="318"/>
      <c r="HV21" s="318"/>
      <c r="HW21" s="318"/>
      <c r="HX21" s="318"/>
      <c r="HY21" s="318"/>
      <c r="HZ21" s="318"/>
      <c r="IA21" s="318"/>
      <c r="IB21" s="318"/>
      <c r="IC21" s="318"/>
      <c r="ID21" s="318"/>
      <c r="IE21" s="318"/>
      <c r="IF21" s="318"/>
      <c r="IG21" s="318"/>
      <c r="IH21" s="318"/>
      <c r="II21" s="318"/>
      <c r="IJ21" s="318"/>
      <c r="IK21" s="318"/>
      <c r="IL21" s="318"/>
      <c r="IM21" s="318"/>
      <c r="IN21" s="318"/>
      <c r="IO21" s="318"/>
      <c r="IP21" s="318"/>
      <c r="IQ21" s="318"/>
      <c r="IR21" s="318"/>
      <c r="IS21" s="318"/>
      <c r="IT21" s="318"/>
      <c r="IU21" s="318"/>
      <c r="IV21" s="318"/>
      <c r="IW21" s="318"/>
      <c r="IX21" s="318"/>
      <c r="IY21" s="318"/>
      <c r="IZ21" s="318"/>
      <c r="JA21" s="318"/>
      <c r="JB21" s="318"/>
      <c r="JC21" s="318"/>
      <c r="JD21" s="318"/>
      <c r="JE21" s="318"/>
      <c r="JF21" s="318"/>
      <c r="JG21" s="318"/>
      <c r="JH21" s="318"/>
      <c r="JI21" s="318"/>
      <c r="JJ21" s="318"/>
      <c r="JK21" s="318"/>
      <c r="JL21" s="318"/>
      <c r="JM21" s="318"/>
      <c r="JN21" s="318"/>
      <c r="JO21" s="318"/>
      <c r="JP21" s="318"/>
      <c r="JQ21" s="318"/>
      <c r="JR21" s="318"/>
      <c r="JS21" s="318"/>
      <c r="JT21" s="318"/>
      <c r="JU21" s="318"/>
      <c r="JV21" s="318"/>
      <c r="JW21" s="318"/>
      <c r="JX21" s="318"/>
      <c r="JY21" s="318"/>
      <c r="JZ21" s="318"/>
      <c r="KA21" s="318"/>
      <c r="KB21" s="318"/>
      <c r="KC21" s="318"/>
      <c r="KD21" s="318"/>
      <c r="KE21" s="318"/>
      <c r="KF21" s="318"/>
      <c r="KG21" s="318"/>
      <c r="KH21" s="318"/>
      <c r="KI21" s="318"/>
      <c r="KJ21" s="318"/>
      <c r="KK21" s="318"/>
      <c r="KL21" s="318"/>
      <c r="KM21" s="318"/>
      <c r="KN21" s="318"/>
      <c r="KO21" s="318"/>
      <c r="KP21" s="318"/>
      <c r="KQ21" s="318"/>
      <c r="KR21" s="318"/>
      <c r="KS21" s="318"/>
      <c r="KT21" s="318"/>
      <c r="KU21" s="318"/>
      <c r="KV21" s="318"/>
      <c r="KW21" s="318"/>
      <c r="KX21" s="318"/>
      <c r="KY21" s="318"/>
      <c r="KZ21" s="318"/>
      <c r="LA21" s="318"/>
      <c r="LB21" s="318"/>
      <c r="LC21" s="318"/>
      <c r="LD21" s="318"/>
      <c r="LE21" s="318"/>
      <c r="LF21" s="318"/>
      <c r="LG21" s="318"/>
      <c r="LH21" s="318"/>
      <c r="LI21" s="318"/>
      <c r="LJ21" s="318"/>
      <c r="LK21" s="318"/>
      <c r="LL21" s="318"/>
      <c r="LM21" s="318"/>
      <c r="LN21" s="318"/>
      <c r="LO21" s="318"/>
      <c r="LP21" s="318"/>
      <c r="LQ21" s="318"/>
      <c r="LR21" s="318"/>
      <c r="LS21" s="318"/>
      <c r="LT21" s="318"/>
      <c r="LU21" s="318"/>
      <c r="LV21" s="318"/>
      <c r="LW21" s="318"/>
      <c r="LX21" s="318"/>
      <c r="LY21" s="318"/>
      <c r="LZ21" s="318"/>
      <c r="MA21" s="318"/>
      <c r="MB21" s="318"/>
      <c r="MC21" s="318"/>
      <c r="MD21" s="318"/>
      <c r="ME21" s="318"/>
      <c r="MF21" s="318"/>
      <c r="MG21" s="318"/>
      <c r="MH21" s="318"/>
      <c r="MI21" s="318"/>
      <c r="MJ21" s="318"/>
      <c r="MK21" s="318"/>
      <c r="ML21" s="318"/>
      <c r="MM21" s="318"/>
      <c r="MN21" s="318"/>
      <c r="MO21" s="318"/>
      <c r="MP21" s="318"/>
      <c r="MQ21" s="318"/>
      <c r="MR21" s="318"/>
      <c r="MS21" s="318"/>
      <c r="MT21" s="318"/>
      <c r="MU21" s="318"/>
      <c r="MV21" s="318"/>
      <c r="MW21" s="318"/>
      <c r="MX21" s="318"/>
      <c r="MY21" s="318"/>
      <c r="MZ21" s="318"/>
      <c r="NA21" s="318"/>
      <c r="NB21" s="318"/>
      <c r="NC21" s="318"/>
      <c r="ND21" s="318"/>
      <c r="NE21" s="318"/>
      <c r="NF21" s="318"/>
      <c r="NG21" s="318"/>
      <c r="NH21" s="318"/>
      <c r="NI21" s="318"/>
      <c r="NJ21" s="318"/>
      <c r="NK21" s="318"/>
      <c r="NL21" s="318"/>
      <c r="NM21" s="318"/>
      <c r="NN21" s="318"/>
      <c r="NO21" s="318"/>
      <c r="NP21" s="318"/>
      <c r="NQ21" s="318"/>
      <c r="NR21" s="318"/>
      <c r="NS21" s="318"/>
      <c r="NT21" s="318"/>
      <c r="NU21" s="318"/>
      <c r="NV21" s="318"/>
      <c r="NW21" s="318"/>
      <c r="NX21" s="318"/>
      <c r="NY21" s="318"/>
      <c r="NZ21" s="318"/>
      <c r="OA21" s="318"/>
      <c r="OB21" s="318"/>
      <c r="OC21" s="318"/>
      <c r="OD21" s="318"/>
      <c r="OE21" s="318"/>
      <c r="OF21" s="318"/>
      <c r="OG21" s="318"/>
      <c r="OH21" s="318"/>
      <c r="OI21" s="318"/>
      <c r="OJ21" s="318"/>
      <c r="OK21" s="318"/>
      <c r="OL21" s="318"/>
      <c r="OM21" s="318"/>
      <c r="ON21" s="318"/>
      <c r="OO21" s="318"/>
      <c r="OP21" s="318"/>
      <c r="OQ21" s="318"/>
      <c r="OR21" s="318"/>
      <c r="OS21" s="318"/>
      <c r="OT21" s="318"/>
      <c r="OU21" s="318"/>
      <c r="OV21" s="318"/>
      <c r="OW21" s="318"/>
      <c r="OX21" s="318"/>
      <c r="OY21" s="318"/>
      <c r="OZ21" s="318"/>
      <c r="PA21" s="318"/>
      <c r="PB21" s="318"/>
      <c r="PC21" s="318"/>
      <c r="PD21" s="318"/>
      <c r="PE21" s="318"/>
      <c r="PF21" s="318"/>
      <c r="PG21" s="318"/>
      <c r="PH21" s="318"/>
      <c r="PI21" s="318"/>
      <c r="PJ21" s="318"/>
      <c r="PK21" s="318"/>
      <c r="PL21" s="318"/>
      <c r="PM21" s="318"/>
      <c r="PN21" s="318"/>
      <c r="PO21" s="318"/>
      <c r="PP21" s="318"/>
      <c r="PQ21" s="318"/>
      <c r="PR21" s="318"/>
      <c r="PS21" s="318"/>
      <c r="PT21" s="318"/>
      <c r="PU21" s="318"/>
      <c r="PV21" s="318"/>
      <c r="PW21" s="318"/>
      <c r="PX21" s="318"/>
      <c r="PY21" s="318"/>
      <c r="PZ21" s="318"/>
      <c r="QA21" s="318"/>
      <c r="QB21" s="318"/>
      <c r="QC21" s="318"/>
      <c r="QD21" s="318"/>
      <c r="QE21" s="318"/>
      <c r="QF21" s="318"/>
      <c r="QG21" s="318"/>
      <c r="QH21" s="318"/>
      <c r="QI21" s="318"/>
      <c r="QJ21" s="318"/>
      <c r="QK21" s="318"/>
      <c r="QL21" s="318"/>
      <c r="QM21" s="318"/>
      <c r="QN21" s="318"/>
      <c r="QO21" s="318"/>
      <c r="QP21" s="318"/>
      <c r="QQ21" s="318"/>
      <c r="QR21" s="318"/>
      <c r="QS21" s="318"/>
      <c r="QT21" s="318"/>
      <c r="QU21" s="318"/>
      <c r="QV21" s="318"/>
      <c r="QW21" s="318"/>
      <c r="QX21" s="318"/>
      <c r="QY21" s="318"/>
      <c r="QZ21" s="318"/>
      <c r="RA21" s="318"/>
      <c r="RB21" s="318"/>
      <c r="RC21" s="318"/>
      <c r="RD21" s="318"/>
      <c r="RE21" s="318"/>
      <c r="RF21" s="318"/>
      <c r="RG21" s="318"/>
      <c r="RH21" s="318"/>
      <c r="RI21" s="318"/>
      <c r="RJ21" s="318"/>
      <c r="RK21" s="318"/>
      <c r="RL21" s="318"/>
      <c r="RM21" s="318"/>
      <c r="RN21" s="318"/>
      <c r="RO21" s="318"/>
      <c r="RP21" s="318"/>
      <c r="RQ21" s="318"/>
      <c r="RR21" s="318"/>
      <c r="RS21" s="318"/>
      <c r="RT21" s="318"/>
      <c r="RU21" s="318"/>
      <c r="RV21" s="318"/>
      <c r="RW21" s="318"/>
      <c r="RX21" s="318"/>
      <c r="RY21" s="318"/>
      <c r="RZ21" s="318"/>
      <c r="SA21" s="318"/>
      <c r="SB21" s="318"/>
      <c r="SC21" s="318"/>
      <c r="SD21" s="318"/>
      <c r="SE21" s="318"/>
      <c r="SF21" s="318"/>
      <c r="SG21" s="318"/>
      <c r="SH21" s="318"/>
      <c r="SI21" s="318"/>
      <c r="SJ21" s="318"/>
      <c r="SK21" s="318"/>
      <c r="SL21" s="318"/>
      <c r="SM21" s="318"/>
      <c r="SN21" s="318"/>
      <c r="SO21" s="318"/>
      <c r="SP21" s="318"/>
      <c r="SQ21" s="318"/>
      <c r="SR21" s="318"/>
      <c r="SS21" s="318"/>
      <c r="ST21" s="318"/>
      <c r="SU21" s="318"/>
      <c r="SV21" s="318"/>
      <c r="SW21" s="318"/>
      <c r="SX21" s="318"/>
      <c r="SY21" s="318"/>
      <c r="SZ21" s="318"/>
      <c r="TA21" s="318"/>
      <c r="TB21" s="318"/>
      <c r="TC21" s="318"/>
      <c r="TD21" s="318"/>
      <c r="TE21" s="318"/>
      <c r="TF21" s="318"/>
      <c r="TG21" s="318"/>
      <c r="TH21" s="318"/>
      <c r="TI21" s="318"/>
      <c r="TJ21" s="318"/>
      <c r="TK21" s="318"/>
      <c r="TL21" s="318"/>
      <c r="TM21" s="318"/>
      <c r="TN21" s="318"/>
      <c r="TO21" s="318"/>
      <c r="TP21" s="318"/>
      <c r="TQ21" s="318"/>
      <c r="TR21" s="318"/>
      <c r="TS21" s="318"/>
      <c r="TT21" s="318"/>
      <c r="TU21" s="318"/>
      <c r="TV21" s="318"/>
      <c r="TW21" s="318"/>
      <c r="TX21" s="318"/>
      <c r="TY21" s="318"/>
      <c r="TZ21" s="318"/>
      <c r="UA21" s="318"/>
      <c r="UB21" s="318"/>
      <c r="UC21" s="318"/>
      <c r="UD21" s="318"/>
      <c r="UE21" s="318"/>
      <c r="UF21" s="318"/>
      <c r="UG21" s="318"/>
      <c r="UH21" s="318"/>
      <c r="UI21" s="318"/>
      <c r="UJ21" s="318"/>
      <c r="UK21" s="318"/>
      <c r="UL21" s="318"/>
      <c r="UM21" s="318"/>
      <c r="UN21" s="318"/>
      <c r="UO21" s="318"/>
      <c r="UP21" s="318"/>
      <c r="UQ21" s="318"/>
      <c r="UR21" s="318"/>
      <c r="US21" s="318"/>
      <c r="UT21" s="318"/>
      <c r="UU21" s="318"/>
      <c r="UV21" s="318"/>
      <c r="UW21" s="318"/>
      <c r="UX21" s="318"/>
      <c r="UY21" s="318"/>
      <c r="UZ21" s="318"/>
      <c r="VA21" s="318"/>
      <c r="VB21" s="318"/>
      <c r="VC21" s="318"/>
      <c r="VD21" s="318"/>
      <c r="VE21" s="318"/>
      <c r="VF21" s="318"/>
      <c r="VG21" s="318"/>
      <c r="VH21" s="318"/>
      <c r="VI21" s="318"/>
      <c r="VJ21" s="318"/>
      <c r="VK21" s="318"/>
      <c r="VL21" s="318"/>
      <c r="VM21" s="318"/>
      <c r="VN21" s="318"/>
      <c r="VO21" s="318"/>
      <c r="VP21" s="318"/>
      <c r="VQ21" s="318"/>
      <c r="VR21" s="318"/>
      <c r="VS21" s="318"/>
      <c r="VT21" s="318"/>
      <c r="VU21" s="318"/>
      <c r="VV21" s="318"/>
      <c r="VW21" s="318"/>
      <c r="VX21" s="318"/>
      <c r="VY21" s="318"/>
      <c r="VZ21" s="318"/>
      <c r="WA21" s="318"/>
      <c r="WB21" s="318"/>
      <c r="WC21" s="318"/>
      <c r="WD21" s="318"/>
      <c r="WE21" s="318"/>
      <c r="WF21" s="318"/>
      <c r="WG21" s="318"/>
      <c r="WH21" s="318"/>
      <c r="WI21" s="318"/>
      <c r="WJ21" s="318"/>
      <c r="WK21" s="318"/>
      <c r="WL21" s="318"/>
      <c r="WM21" s="318"/>
      <c r="WN21" s="318"/>
      <c r="WO21" s="318"/>
      <c r="WP21" s="318"/>
      <c r="WQ21" s="318"/>
      <c r="WR21" s="318"/>
      <c r="WS21" s="318"/>
      <c r="WT21" s="318"/>
      <c r="WU21" s="318"/>
      <c r="WV21" s="318"/>
      <c r="WW21" s="318"/>
      <c r="WX21" s="318"/>
      <c r="WY21" s="318"/>
      <c r="WZ21" s="318"/>
      <c r="XA21" s="318"/>
      <c r="XB21" s="318"/>
      <c r="XC21" s="318"/>
      <c r="XD21" s="318"/>
      <c r="XE21" s="318"/>
      <c r="XF21" s="318"/>
      <c r="XG21" s="318"/>
      <c r="XH21" s="318"/>
      <c r="XI21" s="318"/>
      <c r="XJ21" s="318"/>
      <c r="XK21" s="318"/>
      <c r="XL21" s="318"/>
      <c r="XM21" s="318"/>
      <c r="XN21" s="318"/>
      <c r="XO21" s="318"/>
      <c r="XP21" s="318"/>
      <c r="XQ21" s="318"/>
      <c r="XR21" s="318"/>
      <c r="XS21" s="318"/>
      <c r="XT21" s="318"/>
      <c r="XU21" s="318"/>
      <c r="XV21" s="318"/>
      <c r="XW21" s="318"/>
      <c r="XX21" s="318"/>
      <c r="XY21" s="318"/>
      <c r="XZ21" s="318"/>
      <c r="YA21" s="318"/>
      <c r="YB21" s="318"/>
      <c r="YC21" s="318"/>
      <c r="YD21" s="318"/>
      <c r="YE21" s="318"/>
      <c r="YF21" s="318"/>
      <c r="YG21" s="318"/>
      <c r="YH21" s="318"/>
      <c r="YI21" s="318"/>
      <c r="YJ21" s="318"/>
      <c r="YK21" s="318"/>
      <c r="YL21" s="318"/>
      <c r="YM21" s="318"/>
      <c r="YN21" s="318"/>
      <c r="YO21" s="318"/>
      <c r="YP21" s="318"/>
      <c r="YQ21" s="318"/>
      <c r="YR21" s="318"/>
      <c r="YS21" s="318"/>
      <c r="YT21" s="318"/>
      <c r="YU21" s="318"/>
      <c r="YV21" s="318"/>
      <c r="YW21" s="318"/>
      <c r="YX21" s="318"/>
      <c r="YY21" s="318"/>
      <c r="YZ21" s="318"/>
      <c r="ZA21" s="318"/>
      <c r="ZB21" s="318"/>
      <c r="ZC21" s="318"/>
      <c r="ZD21" s="318"/>
      <c r="ZE21" s="318"/>
      <c r="ZF21" s="318"/>
      <c r="ZG21" s="318"/>
      <c r="ZH21" s="318"/>
      <c r="ZI21" s="318"/>
      <c r="ZJ21" s="318"/>
      <c r="ZK21" s="318"/>
      <c r="ZL21" s="318"/>
      <c r="ZM21" s="318"/>
      <c r="ZN21" s="318"/>
      <c r="ZO21" s="318"/>
      <c r="ZP21" s="318"/>
      <c r="ZQ21" s="318"/>
      <c r="ZR21" s="318"/>
      <c r="ZS21" s="318"/>
      <c r="ZT21" s="318"/>
      <c r="ZU21" s="318"/>
      <c r="ZV21" s="318"/>
      <c r="ZW21" s="318"/>
      <c r="ZX21" s="318"/>
      <c r="ZY21" s="318"/>
      <c r="ZZ21" s="318"/>
      <c r="AAA21" s="318"/>
      <c r="AAB21" s="318"/>
      <c r="AAC21" s="318"/>
      <c r="AAD21" s="318"/>
      <c r="AAE21" s="318"/>
      <c r="AAF21" s="318"/>
      <c r="AAG21" s="318"/>
      <c r="AAH21" s="318"/>
      <c r="AAI21" s="318"/>
      <c r="AAJ21" s="318"/>
      <c r="AAK21" s="318"/>
      <c r="AAL21" s="318"/>
      <c r="AAM21" s="318"/>
      <c r="AAN21" s="318"/>
      <c r="AAO21" s="318"/>
      <c r="AAP21" s="318"/>
      <c r="AAQ21" s="318"/>
      <c r="AAR21" s="318"/>
      <c r="AAS21" s="318"/>
      <c r="AAT21" s="318"/>
      <c r="AAU21" s="318"/>
      <c r="AAV21" s="318"/>
      <c r="AAW21" s="318"/>
      <c r="AAX21" s="318"/>
      <c r="AAY21" s="318"/>
      <c r="AAZ21" s="318"/>
      <c r="ABA21" s="318"/>
      <c r="ABB21" s="318"/>
      <c r="ABC21" s="318"/>
      <c r="ABD21" s="318"/>
      <c r="ABE21" s="318"/>
      <c r="ABF21" s="318"/>
      <c r="ABG21" s="318"/>
      <c r="ABH21" s="318"/>
      <c r="ABI21" s="318"/>
      <c r="ABJ21" s="318"/>
      <c r="ABK21" s="318"/>
      <c r="ABL21" s="318"/>
      <c r="ABM21" s="318"/>
      <c r="ABN21" s="318"/>
      <c r="ABO21" s="318"/>
      <c r="ABP21" s="318"/>
      <c r="ABQ21" s="318"/>
      <c r="ABR21" s="318"/>
      <c r="ABS21" s="318"/>
      <c r="ABT21" s="318"/>
      <c r="ABU21" s="318"/>
      <c r="ABV21" s="318"/>
      <c r="ABW21" s="318"/>
      <c r="ABX21" s="318"/>
      <c r="ABY21" s="318"/>
      <c r="ABZ21" s="318"/>
      <c r="ACA21" s="318"/>
      <c r="ACB21" s="318"/>
      <c r="ACC21" s="318"/>
      <c r="ACD21" s="318"/>
      <c r="ACE21" s="318"/>
      <c r="ACF21" s="318"/>
      <c r="ACG21" s="318"/>
      <c r="ACH21" s="318"/>
      <c r="ACI21" s="318"/>
      <c r="ACJ21" s="318"/>
      <c r="ACK21" s="318"/>
      <c r="ACL21" s="318"/>
      <c r="ACM21" s="318"/>
      <c r="ACN21" s="318"/>
      <c r="ACO21" s="318"/>
      <c r="ACP21" s="318"/>
      <c r="ACQ21" s="318"/>
      <c r="ACR21" s="318"/>
      <c r="ACS21" s="318"/>
      <c r="ACT21" s="318"/>
      <c r="ACU21" s="318"/>
      <c r="ACV21" s="318"/>
      <c r="ACW21" s="318"/>
      <c r="ACX21" s="318"/>
      <c r="ACY21" s="318"/>
      <c r="ACZ21" s="318"/>
      <c r="ADA21" s="318"/>
      <c r="ADB21" s="318"/>
      <c r="ADC21" s="318"/>
      <c r="ADD21" s="318"/>
      <c r="ADE21" s="318"/>
      <c r="ADF21" s="318"/>
      <c r="ADG21" s="318"/>
      <c r="ADH21" s="318"/>
      <c r="ADI21" s="318"/>
      <c r="ADJ21" s="318"/>
      <c r="ADK21" s="318"/>
      <c r="ADL21" s="318"/>
      <c r="ADM21" s="318"/>
      <c r="ADN21" s="318"/>
      <c r="ADO21" s="318"/>
      <c r="ADP21" s="318"/>
      <c r="ADQ21" s="318"/>
      <c r="ADR21" s="318"/>
      <c r="ADS21" s="318"/>
      <c r="ADT21" s="318"/>
      <c r="ADU21" s="318"/>
      <c r="ADV21" s="318"/>
      <c r="ADW21" s="318"/>
      <c r="ADX21" s="318"/>
      <c r="ADY21" s="318"/>
      <c r="ADZ21" s="318"/>
      <c r="AEA21" s="318"/>
      <c r="AEB21" s="318"/>
      <c r="AEC21" s="318"/>
      <c r="AED21" s="318"/>
      <c r="AEE21" s="318"/>
      <c r="AEF21" s="318"/>
      <c r="AEG21" s="318"/>
      <c r="AEH21" s="318"/>
      <c r="AEI21" s="318"/>
      <c r="AEJ21" s="318"/>
      <c r="AEK21" s="318"/>
      <c r="AEL21" s="318"/>
      <c r="AEM21" s="318"/>
      <c r="AEN21" s="318"/>
      <c r="AEO21" s="318"/>
      <c r="AEP21" s="318"/>
      <c r="AEQ21" s="318"/>
      <c r="AER21" s="318"/>
      <c r="AES21" s="318"/>
      <c r="AET21" s="318"/>
      <c r="AEU21" s="318"/>
      <c r="AEV21" s="318"/>
      <c r="AEW21" s="318"/>
      <c r="AEX21" s="318"/>
      <c r="AEY21" s="318"/>
      <c r="AEZ21" s="318"/>
      <c r="AFA21" s="318"/>
      <c r="AFB21" s="318"/>
      <c r="AFC21" s="318"/>
      <c r="AFD21" s="318"/>
      <c r="AFE21" s="318"/>
      <c r="AFF21" s="318"/>
      <c r="AFG21" s="318"/>
      <c r="AFH21" s="318"/>
      <c r="AFI21" s="318"/>
      <c r="AFJ21" s="318"/>
      <c r="AFK21" s="318"/>
      <c r="AFL21" s="318"/>
      <c r="AFM21" s="318"/>
      <c r="AFN21" s="318"/>
      <c r="AFO21" s="318"/>
      <c r="AFP21" s="318"/>
      <c r="AFQ21" s="318"/>
      <c r="AFR21" s="318"/>
      <c r="AFS21" s="318"/>
      <c r="AFT21" s="318"/>
      <c r="AFU21" s="318"/>
      <c r="AFV21" s="318"/>
      <c r="AFW21" s="318"/>
      <c r="AFX21" s="318"/>
      <c r="AFY21" s="318"/>
      <c r="AFZ21" s="318"/>
      <c r="AGA21" s="318"/>
      <c r="AGB21" s="318"/>
      <c r="AGC21" s="318"/>
      <c r="AGD21" s="318"/>
      <c r="AGE21" s="318"/>
      <c r="AGF21" s="318"/>
      <c r="AGG21" s="318"/>
      <c r="AGH21" s="318"/>
      <c r="AGI21" s="318"/>
      <c r="AGJ21" s="318"/>
      <c r="AGK21" s="318"/>
      <c r="AGL21" s="318"/>
      <c r="AGM21" s="318"/>
      <c r="AGN21" s="318"/>
      <c r="AGO21" s="318"/>
      <c r="AGP21" s="318"/>
      <c r="AGQ21" s="318"/>
      <c r="AGR21" s="318"/>
      <c r="AGS21" s="318"/>
      <c r="AGT21" s="318"/>
      <c r="AGU21" s="318"/>
      <c r="AGV21" s="318"/>
      <c r="AGW21" s="318"/>
      <c r="AGX21" s="318"/>
      <c r="AGY21" s="318"/>
      <c r="AGZ21" s="318"/>
      <c r="AHA21" s="318"/>
      <c r="AHB21" s="318"/>
      <c r="AHC21" s="318"/>
      <c r="AHD21" s="318"/>
      <c r="AHE21" s="318"/>
      <c r="AHF21" s="318"/>
      <c r="AHG21" s="318"/>
      <c r="AHH21" s="318"/>
      <c r="AHI21" s="318"/>
      <c r="AHJ21" s="318"/>
      <c r="AHK21" s="318"/>
      <c r="AHL21" s="318"/>
      <c r="AHM21" s="318"/>
      <c r="AHN21" s="318"/>
      <c r="AHO21" s="318"/>
      <c r="AHP21" s="318"/>
      <c r="AHQ21" s="318"/>
      <c r="AHR21" s="318"/>
      <c r="AHS21" s="318"/>
      <c r="AHT21" s="318"/>
      <c r="AHU21" s="318"/>
      <c r="AHV21" s="318"/>
      <c r="AHW21" s="318"/>
      <c r="AHX21" s="318"/>
      <c r="AHY21" s="318"/>
      <c r="AHZ21" s="318"/>
      <c r="AIA21" s="318"/>
      <c r="AIB21" s="318"/>
      <c r="AIC21" s="318"/>
      <c r="AID21" s="318"/>
      <c r="AIE21" s="318"/>
      <c r="AIF21" s="318"/>
      <c r="AIG21" s="318"/>
      <c r="AIH21" s="318"/>
      <c r="AII21" s="318"/>
      <c r="AIJ21" s="318"/>
      <c r="AIK21" s="318"/>
      <c r="AIL21" s="318"/>
      <c r="AIM21" s="318"/>
      <c r="AIN21" s="318"/>
      <c r="AIO21" s="318"/>
      <c r="AIP21" s="318"/>
      <c r="AIQ21" s="318"/>
      <c r="AIR21" s="318"/>
      <c r="AIS21" s="318"/>
      <c r="AIT21" s="318"/>
      <c r="AIU21" s="318"/>
      <c r="AIV21" s="318"/>
      <c r="AIW21" s="318"/>
      <c r="AIX21" s="318"/>
      <c r="AIY21" s="318"/>
      <c r="AIZ21" s="318"/>
      <c r="AJA21" s="318"/>
      <c r="AJB21" s="318"/>
      <c r="AJC21" s="318"/>
      <c r="AJD21" s="318"/>
      <c r="AJE21" s="318"/>
      <c r="AJF21" s="318"/>
      <c r="AJG21" s="318"/>
      <c r="AJH21" s="318"/>
      <c r="AJI21" s="318"/>
      <c r="AJJ21" s="318"/>
      <c r="AJK21" s="318"/>
      <c r="AJL21" s="318"/>
      <c r="AJM21" s="318"/>
      <c r="AJN21" s="318"/>
      <c r="AJO21" s="318"/>
      <c r="AJP21" s="318"/>
      <c r="AJQ21" s="318"/>
      <c r="AJR21" s="318"/>
      <c r="AJS21" s="318"/>
      <c r="AJT21" s="318"/>
      <c r="AJU21" s="318"/>
      <c r="AJV21" s="318"/>
      <c r="AJW21" s="318"/>
      <c r="AJX21" s="318"/>
      <c r="AJY21" s="318"/>
      <c r="AJZ21" s="318"/>
      <c r="AKA21" s="318"/>
      <c r="AKB21" s="318"/>
      <c r="AKC21" s="318"/>
      <c r="AKD21" s="318"/>
      <c r="AKE21" s="318"/>
      <c r="AKF21" s="318"/>
      <c r="AKG21" s="318"/>
      <c r="AKH21" s="318"/>
      <c r="AKI21" s="318"/>
      <c r="AKJ21" s="318"/>
      <c r="AKK21" s="318"/>
      <c r="AKL21" s="318"/>
      <c r="AKM21" s="318"/>
      <c r="AKN21" s="318"/>
      <c r="AKO21" s="318"/>
      <c r="AKP21" s="318"/>
      <c r="AKQ21" s="318"/>
      <c r="AKR21" s="318"/>
      <c r="AKS21" s="318"/>
      <c r="AKT21" s="318"/>
      <c r="AKU21" s="318"/>
      <c r="AKV21" s="318"/>
      <c r="AKW21" s="318"/>
      <c r="AKX21" s="318"/>
      <c r="AKY21" s="318"/>
      <c r="AKZ21" s="318"/>
      <c r="ALA21" s="318"/>
      <c r="ALB21" s="318"/>
      <c r="ALC21" s="318"/>
      <c r="ALD21" s="318"/>
      <c r="ALE21" s="318"/>
      <c r="ALF21" s="318"/>
      <c r="ALG21" s="318"/>
      <c r="ALH21" s="318"/>
      <c r="ALI21" s="318"/>
      <c r="ALJ21" s="318"/>
      <c r="ALK21" s="318"/>
      <c r="ALL21" s="318"/>
      <c r="ALM21" s="318"/>
      <c r="ALN21" s="318"/>
      <c r="ALO21" s="318"/>
      <c r="ALP21" s="318"/>
      <c r="ALQ21" s="318"/>
      <c r="ALR21" s="318"/>
      <c r="ALS21" s="318"/>
      <c r="ALT21" s="318"/>
      <c r="ALU21" s="318"/>
      <c r="ALV21" s="318"/>
      <c r="ALW21" s="318"/>
      <c r="ALX21" s="318"/>
      <c r="ALY21" s="318"/>
      <c r="ALZ21" s="318"/>
      <c r="AMA21" s="318"/>
      <c r="AMB21" s="318"/>
      <c r="AMC21" s="318"/>
      <c r="AMD21" s="318"/>
      <c r="AME21" s="318"/>
      <c r="AMF21" s="318"/>
      <c r="AMG21" s="318"/>
      <c r="AMH21" s="318"/>
      <c r="AMI21" s="318"/>
      <c r="AMJ21" s="318"/>
      <c r="AMK21" s="318"/>
      <c r="AML21" s="318"/>
      <c r="AMM21" s="318"/>
      <c r="AMN21" s="318"/>
      <c r="AMO21" s="318"/>
      <c r="AMP21" s="318"/>
      <c r="AMQ21" s="318"/>
      <c r="AMR21" s="318"/>
      <c r="AMS21" s="318"/>
      <c r="AMT21" s="318"/>
      <c r="AMU21" s="318"/>
      <c r="AMV21" s="318"/>
      <c r="AMW21" s="318"/>
      <c r="AMX21" s="318"/>
      <c r="AMY21" s="318"/>
      <c r="AMZ21" s="318"/>
      <c r="ANA21" s="318"/>
      <c r="ANB21" s="318"/>
      <c r="ANC21" s="318"/>
      <c r="AND21" s="318"/>
      <c r="ANE21" s="318"/>
      <c r="ANF21" s="318"/>
      <c r="ANG21" s="318"/>
      <c r="ANH21" s="318"/>
      <c r="ANI21" s="318"/>
      <c r="ANJ21" s="318"/>
      <c r="ANK21" s="318"/>
      <c r="ANL21" s="318"/>
      <c r="ANM21" s="318"/>
      <c r="ANN21" s="318"/>
      <c r="ANO21" s="318"/>
      <c r="ANP21" s="318"/>
      <c r="ANQ21" s="318"/>
      <c r="ANR21" s="318"/>
      <c r="ANS21" s="318"/>
      <c r="ANT21" s="318"/>
      <c r="ANU21" s="318"/>
      <c r="ANV21" s="318"/>
      <c r="ANW21" s="318"/>
      <c r="ANX21" s="318"/>
      <c r="ANY21" s="318"/>
      <c r="ANZ21" s="318"/>
      <c r="AOA21" s="318"/>
      <c r="AOB21" s="318"/>
      <c r="AOC21" s="318"/>
      <c r="AOD21" s="318"/>
      <c r="AOE21" s="318"/>
      <c r="AOF21" s="318"/>
      <c r="AOG21" s="318"/>
      <c r="AOH21" s="318"/>
      <c r="AOI21" s="318"/>
      <c r="AOJ21" s="318"/>
      <c r="AOK21" s="318"/>
      <c r="AOL21" s="318"/>
      <c r="AOM21" s="318"/>
      <c r="AON21" s="318"/>
      <c r="AOO21" s="318"/>
      <c r="AOP21" s="318"/>
      <c r="AOQ21" s="318"/>
      <c r="AOR21" s="318"/>
      <c r="AOS21" s="318"/>
      <c r="AOT21" s="318"/>
      <c r="AOU21" s="318"/>
      <c r="AOV21" s="318"/>
      <c r="AOW21" s="318"/>
      <c r="AOX21" s="318"/>
      <c r="AOY21" s="318"/>
      <c r="AOZ21" s="318"/>
      <c r="APA21" s="318"/>
      <c r="APB21" s="318"/>
      <c r="APC21" s="318"/>
      <c r="APD21" s="318"/>
      <c r="APE21" s="318"/>
      <c r="APF21" s="318"/>
      <c r="APG21" s="318"/>
      <c r="APH21" s="318"/>
      <c r="API21" s="318"/>
      <c r="APJ21" s="318"/>
      <c r="APK21" s="318"/>
      <c r="APL21" s="318"/>
      <c r="APM21" s="318"/>
      <c r="APN21" s="318"/>
      <c r="APO21" s="318"/>
      <c r="APP21" s="318"/>
      <c r="APQ21" s="318"/>
      <c r="APR21" s="318"/>
      <c r="APS21" s="318"/>
      <c r="APT21" s="318"/>
      <c r="APU21" s="318"/>
      <c r="APV21" s="318"/>
      <c r="APW21" s="318"/>
      <c r="APX21" s="318"/>
      <c r="APY21" s="318"/>
      <c r="APZ21" s="318"/>
      <c r="AQA21" s="318"/>
      <c r="AQB21" s="318"/>
      <c r="AQC21" s="318"/>
      <c r="AQD21" s="318"/>
      <c r="AQE21" s="318"/>
      <c r="AQF21" s="318"/>
      <c r="AQG21" s="318"/>
      <c r="AQH21" s="318"/>
      <c r="AQI21" s="318"/>
      <c r="AQJ21" s="318"/>
      <c r="AQK21" s="318"/>
      <c r="AQL21" s="318"/>
      <c r="AQM21" s="318"/>
      <c r="AQN21" s="318"/>
      <c r="AQO21" s="318"/>
      <c r="AQP21" s="318"/>
      <c r="AQQ21" s="318"/>
      <c r="AQR21" s="318"/>
      <c r="AQS21" s="318"/>
      <c r="AQT21" s="318"/>
      <c r="AQU21" s="318"/>
      <c r="AQV21" s="318"/>
      <c r="AQW21" s="318"/>
      <c r="AQX21" s="318"/>
      <c r="AQY21" s="318"/>
      <c r="AQZ21" s="318"/>
      <c r="ARA21" s="318"/>
      <c r="ARB21" s="318"/>
      <c r="ARC21" s="318"/>
      <c r="ARD21" s="318"/>
      <c r="ARE21" s="318"/>
      <c r="ARF21" s="318"/>
      <c r="ARG21" s="318"/>
      <c r="ARH21" s="318"/>
      <c r="ARI21" s="318"/>
      <c r="ARJ21" s="318"/>
      <c r="ARK21" s="318"/>
      <c r="ARL21" s="318"/>
      <c r="ARM21" s="318"/>
      <c r="ARN21" s="318"/>
      <c r="ARO21" s="318"/>
      <c r="ARP21" s="318"/>
      <c r="ARQ21" s="318"/>
      <c r="ARR21" s="318"/>
      <c r="ARS21" s="318"/>
      <c r="ART21" s="318"/>
      <c r="ARU21" s="318"/>
      <c r="ARV21" s="318"/>
      <c r="ARW21" s="318"/>
      <c r="ARX21" s="318"/>
      <c r="ARY21" s="318"/>
      <c r="ARZ21" s="318"/>
      <c r="ASA21" s="318"/>
      <c r="ASB21" s="318"/>
      <c r="ASC21" s="318"/>
      <c r="ASD21" s="318"/>
      <c r="ASE21" s="318"/>
      <c r="ASF21" s="318"/>
      <c r="ASG21" s="318"/>
      <c r="ASH21" s="318"/>
      <c r="ASI21" s="318"/>
      <c r="ASJ21" s="318"/>
      <c r="ASK21" s="318"/>
      <c r="ASL21" s="318"/>
      <c r="ASM21" s="318"/>
      <c r="ASN21" s="318"/>
      <c r="ASO21" s="318"/>
      <c r="ASP21" s="318"/>
      <c r="ASQ21" s="318"/>
      <c r="ASR21" s="318"/>
      <c r="ASS21" s="318"/>
      <c r="AST21" s="318"/>
      <c r="ASU21" s="318"/>
      <c r="ASV21" s="318"/>
      <c r="ASW21" s="318"/>
      <c r="ASX21" s="318"/>
      <c r="ASY21" s="318"/>
      <c r="ASZ21" s="318"/>
      <c r="ATA21" s="318"/>
      <c r="ATB21" s="318"/>
      <c r="ATC21" s="318"/>
      <c r="ATD21" s="318"/>
      <c r="ATE21" s="318"/>
      <c r="ATF21" s="318"/>
      <c r="ATG21" s="318"/>
      <c r="ATH21" s="318"/>
      <c r="ATI21" s="318"/>
      <c r="ATJ21" s="318"/>
      <c r="ATK21" s="318"/>
      <c r="ATL21" s="318"/>
      <c r="ATM21" s="318"/>
      <c r="ATN21" s="318"/>
      <c r="ATO21" s="318"/>
      <c r="ATP21" s="318"/>
      <c r="ATQ21" s="318"/>
      <c r="ATR21" s="318"/>
      <c r="ATS21" s="318"/>
      <c r="ATT21" s="318"/>
      <c r="ATU21" s="318"/>
      <c r="ATV21" s="318"/>
      <c r="ATW21" s="318"/>
      <c r="ATX21" s="318"/>
      <c r="ATY21" s="318"/>
      <c r="ATZ21" s="318"/>
      <c r="AUA21" s="318"/>
      <c r="AUB21" s="318"/>
      <c r="AUC21" s="318"/>
      <c r="AUD21" s="318"/>
      <c r="AUE21" s="318"/>
      <c r="AUF21" s="318"/>
      <c r="AUG21" s="318"/>
      <c r="AUH21" s="318"/>
      <c r="AUI21" s="318"/>
      <c r="AUJ21" s="318"/>
      <c r="AUK21" s="318"/>
      <c r="AUL21" s="318"/>
      <c r="AUM21" s="318"/>
      <c r="AUN21" s="318"/>
      <c r="AUO21" s="318"/>
      <c r="AUP21" s="318"/>
      <c r="AUQ21" s="318"/>
      <c r="AUR21" s="318"/>
      <c r="AUS21" s="318"/>
      <c r="AUT21" s="318"/>
      <c r="AUU21" s="318"/>
      <c r="AUV21" s="318"/>
      <c r="AUW21" s="318"/>
      <c r="AUX21" s="318"/>
      <c r="AUY21" s="318"/>
      <c r="AUZ21" s="318"/>
      <c r="AVA21" s="318"/>
      <c r="AVB21" s="318"/>
      <c r="AVC21" s="318"/>
      <c r="AVD21" s="318"/>
      <c r="AVE21" s="318"/>
      <c r="AVF21" s="318"/>
      <c r="AVG21" s="318"/>
      <c r="AVH21" s="318"/>
      <c r="AVI21" s="318"/>
      <c r="AVJ21" s="318"/>
      <c r="AVK21" s="318"/>
      <c r="AVL21" s="318"/>
      <c r="AVM21" s="318"/>
      <c r="AVN21" s="318"/>
      <c r="AVO21" s="318"/>
      <c r="AVP21" s="318"/>
      <c r="AVQ21" s="318"/>
      <c r="AVR21" s="318"/>
      <c r="AVS21" s="318"/>
      <c r="AVT21" s="318"/>
      <c r="AVU21" s="318"/>
      <c r="AVV21" s="318"/>
      <c r="AVW21" s="318"/>
      <c r="AVX21" s="318"/>
      <c r="AVY21" s="318"/>
      <c r="AVZ21" s="318"/>
      <c r="AWA21" s="318"/>
      <c r="AWB21" s="318"/>
      <c r="AWC21" s="318"/>
      <c r="AWD21" s="318"/>
      <c r="AWE21" s="318"/>
      <c r="AWF21" s="318"/>
      <c r="AWG21" s="318"/>
      <c r="AWH21" s="318"/>
      <c r="AWI21" s="318"/>
      <c r="AWJ21" s="318"/>
      <c r="AWK21" s="318"/>
      <c r="AWL21" s="318"/>
      <c r="AWM21" s="318"/>
      <c r="AWN21" s="318"/>
      <c r="AWO21" s="318"/>
      <c r="AWP21" s="318"/>
      <c r="AWQ21" s="318"/>
      <c r="AWR21" s="318"/>
      <c r="AWS21" s="318"/>
      <c r="AWT21" s="318"/>
      <c r="AWU21" s="318"/>
      <c r="AWV21" s="318"/>
      <c r="AWW21" s="318"/>
      <c r="AWX21" s="318"/>
      <c r="AWY21" s="318"/>
      <c r="AWZ21" s="318"/>
      <c r="AXA21" s="318"/>
      <c r="AXB21" s="318"/>
      <c r="AXC21" s="318"/>
      <c r="AXD21" s="318"/>
      <c r="AXE21" s="318"/>
      <c r="AXF21" s="318"/>
      <c r="AXG21" s="318"/>
      <c r="AXH21" s="318"/>
      <c r="AXI21" s="318"/>
      <c r="AXJ21" s="318"/>
      <c r="AXK21" s="318"/>
      <c r="AXL21" s="318"/>
      <c r="AXM21" s="318"/>
      <c r="AXN21" s="318"/>
      <c r="AXO21" s="318"/>
      <c r="AXP21" s="318"/>
      <c r="AXQ21" s="318"/>
      <c r="AXR21" s="318"/>
      <c r="AXS21" s="318"/>
      <c r="AXT21" s="318"/>
      <c r="AXU21" s="318"/>
      <c r="AXV21" s="318"/>
      <c r="AXW21" s="318"/>
      <c r="AXX21" s="318"/>
      <c r="AXY21" s="318"/>
      <c r="AXZ21" s="318"/>
      <c r="AYA21" s="318"/>
      <c r="AYB21" s="318"/>
      <c r="AYC21" s="318"/>
      <c r="AYD21" s="318"/>
      <c r="AYE21" s="318"/>
      <c r="AYF21" s="318"/>
      <c r="AYG21" s="318"/>
      <c r="AYH21" s="318"/>
      <c r="AYI21" s="318"/>
      <c r="AYJ21" s="318"/>
      <c r="AYK21" s="318"/>
      <c r="AYL21" s="318"/>
      <c r="AYM21" s="318"/>
      <c r="AYN21" s="318"/>
      <c r="AYO21" s="318"/>
      <c r="AYP21" s="318"/>
      <c r="AYQ21" s="318"/>
      <c r="AYR21" s="318"/>
      <c r="AYS21" s="318"/>
      <c r="AYT21" s="318"/>
      <c r="AYU21" s="318"/>
      <c r="AYV21" s="318"/>
      <c r="AYW21" s="318"/>
      <c r="AYX21" s="318"/>
      <c r="AYY21" s="318"/>
      <c r="AYZ21" s="318"/>
      <c r="AZA21" s="318"/>
      <c r="AZB21" s="318"/>
      <c r="AZC21" s="318"/>
      <c r="AZD21" s="318"/>
      <c r="AZE21" s="318"/>
      <c r="AZF21" s="318"/>
      <c r="AZG21" s="318"/>
      <c r="AZH21" s="318"/>
      <c r="AZI21" s="318"/>
      <c r="AZJ21" s="318"/>
      <c r="AZK21" s="318"/>
      <c r="AZL21" s="318"/>
      <c r="AZM21" s="318"/>
      <c r="AZN21" s="318"/>
      <c r="AZO21" s="318"/>
      <c r="AZP21" s="318"/>
      <c r="AZQ21" s="318"/>
      <c r="AZR21" s="318"/>
      <c r="AZS21" s="318"/>
      <c r="AZT21" s="318"/>
      <c r="AZU21" s="318"/>
      <c r="AZV21" s="318"/>
      <c r="AZW21" s="318"/>
      <c r="AZX21" s="318"/>
      <c r="AZY21" s="318"/>
      <c r="AZZ21" s="318"/>
      <c r="BAA21" s="318"/>
      <c r="BAB21" s="318"/>
      <c r="BAC21" s="318"/>
      <c r="BAD21" s="318"/>
      <c r="BAE21" s="318"/>
      <c r="BAF21" s="318"/>
      <c r="BAG21" s="318"/>
      <c r="BAH21" s="318"/>
      <c r="BAI21" s="318"/>
      <c r="BAJ21" s="318"/>
      <c r="BAK21" s="318"/>
      <c r="BAL21" s="318"/>
      <c r="BAM21" s="318"/>
      <c r="BAN21" s="318"/>
      <c r="BAO21" s="318"/>
      <c r="BAP21" s="318"/>
      <c r="BAQ21" s="318"/>
      <c r="BAR21" s="318"/>
      <c r="BAS21" s="318"/>
      <c r="BAT21" s="318"/>
      <c r="BAU21" s="318"/>
      <c r="BAV21" s="318"/>
      <c r="BAW21" s="318"/>
      <c r="BAX21" s="318"/>
      <c r="BAY21" s="318"/>
      <c r="BAZ21" s="318"/>
      <c r="BBA21" s="318"/>
      <c r="BBB21" s="318"/>
      <c r="BBC21" s="318"/>
      <c r="BBD21" s="318"/>
      <c r="BBE21" s="318"/>
      <c r="BBF21" s="318"/>
      <c r="BBG21" s="318"/>
      <c r="BBH21" s="318"/>
      <c r="BBI21" s="318"/>
      <c r="BBJ21" s="318"/>
      <c r="BBK21" s="318"/>
      <c r="BBL21" s="318"/>
      <c r="BBM21" s="318"/>
      <c r="BBN21" s="318"/>
      <c r="BBO21" s="318"/>
      <c r="BBP21" s="318"/>
      <c r="BBQ21" s="318"/>
      <c r="BBR21" s="318"/>
      <c r="BBS21" s="318"/>
      <c r="BBT21" s="318"/>
      <c r="BBU21" s="318"/>
      <c r="BBV21" s="318"/>
      <c r="BBW21" s="318"/>
      <c r="BBX21" s="318"/>
      <c r="BBY21" s="318"/>
      <c r="BBZ21" s="318"/>
      <c r="BCA21" s="318"/>
      <c r="BCB21" s="318"/>
      <c r="BCC21" s="318"/>
      <c r="BCD21" s="318"/>
      <c r="BCE21" s="318"/>
      <c r="BCF21" s="318"/>
      <c r="BCG21" s="318"/>
      <c r="BCH21" s="318"/>
      <c r="BCI21" s="318"/>
      <c r="BCJ21" s="318"/>
      <c r="BCK21" s="318"/>
      <c r="BCL21" s="318"/>
      <c r="BCM21" s="318"/>
      <c r="BCN21" s="318"/>
      <c r="BCO21" s="318"/>
      <c r="BCP21" s="318"/>
      <c r="BCQ21" s="318"/>
      <c r="BCR21" s="318"/>
      <c r="BCS21" s="318"/>
      <c r="BCT21" s="318"/>
      <c r="BCU21" s="318"/>
      <c r="BCV21" s="318"/>
      <c r="BCW21" s="318"/>
      <c r="BCX21" s="318"/>
      <c r="BCY21" s="318"/>
      <c r="BCZ21" s="318"/>
      <c r="BDA21" s="318"/>
      <c r="BDB21" s="318"/>
      <c r="BDC21" s="318"/>
      <c r="BDD21" s="318"/>
      <c r="BDE21" s="318"/>
      <c r="BDF21" s="318"/>
      <c r="BDG21" s="318"/>
      <c r="BDH21" s="318"/>
      <c r="BDI21" s="318"/>
      <c r="BDJ21" s="318"/>
      <c r="BDK21" s="318"/>
      <c r="BDL21" s="318"/>
      <c r="BDM21" s="318"/>
      <c r="BDN21" s="318"/>
      <c r="BDO21" s="318"/>
      <c r="BDP21" s="318"/>
      <c r="BDQ21" s="318"/>
      <c r="BDR21" s="318"/>
      <c r="BDS21" s="318"/>
      <c r="BDT21" s="318"/>
      <c r="BDU21" s="318"/>
      <c r="BDV21" s="318"/>
      <c r="BDW21" s="318"/>
      <c r="BDX21" s="318"/>
      <c r="BDY21" s="318"/>
      <c r="BDZ21" s="318"/>
      <c r="BEA21" s="318"/>
      <c r="BEB21" s="318"/>
      <c r="BEC21" s="318"/>
      <c r="BED21" s="318"/>
      <c r="BEE21" s="318"/>
      <c r="BEF21" s="318"/>
      <c r="BEG21" s="318"/>
      <c r="BEH21" s="318"/>
      <c r="BEI21" s="318"/>
      <c r="BEJ21" s="318"/>
      <c r="BEK21" s="318"/>
      <c r="BEL21" s="318"/>
      <c r="BEM21" s="318"/>
      <c r="BEN21" s="318"/>
      <c r="BEO21" s="318"/>
      <c r="BEP21" s="318"/>
      <c r="BEQ21" s="318"/>
      <c r="BER21" s="318"/>
      <c r="BES21" s="318"/>
      <c r="BET21" s="318"/>
      <c r="BEU21" s="318"/>
      <c r="BEV21" s="318"/>
      <c r="BEW21" s="318"/>
      <c r="BEX21" s="318"/>
      <c r="BEY21" s="318"/>
      <c r="BEZ21" s="318"/>
      <c r="BFA21" s="318"/>
      <c r="BFB21" s="318"/>
      <c r="BFC21" s="318"/>
      <c r="BFD21" s="318"/>
      <c r="BFE21" s="318"/>
      <c r="BFF21" s="318"/>
      <c r="BFG21" s="318"/>
      <c r="BFH21" s="318"/>
      <c r="BFI21" s="318"/>
      <c r="BFJ21" s="318"/>
      <c r="BFK21" s="318"/>
      <c r="BFL21" s="318"/>
      <c r="BFM21" s="318"/>
      <c r="BFN21" s="318"/>
      <c r="BFO21" s="318"/>
      <c r="BFP21" s="318"/>
      <c r="BFQ21" s="318"/>
      <c r="BFR21" s="318"/>
      <c r="BFS21" s="318"/>
      <c r="BFT21" s="318"/>
      <c r="BFU21" s="318"/>
      <c r="BFV21" s="318"/>
      <c r="BFW21" s="318"/>
      <c r="BFX21" s="318"/>
      <c r="BFY21" s="318"/>
      <c r="BFZ21" s="318"/>
      <c r="BGA21" s="318"/>
      <c r="BGB21" s="318"/>
      <c r="BGC21" s="318"/>
      <c r="BGD21" s="318"/>
      <c r="BGE21" s="318"/>
      <c r="BGF21" s="318"/>
      <c r="BGG21" s="318"/>
      <c r="BGH21" s="318"/>
      <c r="BGI21" s="318"/>
      <c r="BGJ21" s="318"/>
      <c r="BGK21" s="318"/>
      <c r="BGL21" s="318"/>
      <c r="BGM21" s="318"/>
      <c r="BGN21" s="318"/>
      <c r="BGO21" s="318"/>
      <c r="BGP21" s="318"/>
      <c r="BGQ21" s="318"/>
      <c r="BGR21" s="318"/>
      <c r="BGS21" s="318"/>
      <c r="BGT21" s="318"/>
      <c r="BGU21" s="318"/>
      <c r="BGV21" s="318"/>
      <c r="BGW21" s="318"/>
      <c r="BGX21" s="318"/>
      <c r="BGY21" s="318"/>
      <c r="BGZ21" s="318"/>
      <c r="BHA21" s="318"/>
      <c r="BHB21" s="318"/>
      <c r="BHC21" s="318"/>
      <c r="BHD21" s="318"/>
      <c r="BHE21" s="318"/>
      <c r="BHF21" s="318"/>
      <c r="BHG21" s="318"/>
      <c r="BHH21" s="318"/>
      <c r="BHI21" s="318"/>
      <c r="BHJ21" s="318"/>
      <c r="BHK21" s="318"/>
      <c r="BHL21" s="318"/>
      <c r="BHM21" s="318"/>
      <c r="BHN21" s="318"/>
      <c r="BHO21" s="318"/>
      <c r="BHP21" s="318"/>
      <c r="BHQ21" s="318"/>
      <c r="BHR21" s="318"/>
      <c r="BHS21" s="318"/>
      <c r="BHT21" s="318"/>
      <c r="BHU21" s="318"/>
      <c r="BHV21" s="318"/>
      <c r="BHW21" s="318"/>
      <c r="BHX21" s="318"/>
      <c r="BHY21" s="318"/>
      <c r="BHZ21" s="318"/>
      <c r="BIA21" s="318"/>
      <c r="BIB21" s="318"/>
      <c r="BIC21" s="318"/>
      <c r="BID21" s="318"/>
      <c r="BIE21" s="318"/>
      <c r="BIF21" s="318"/>
      <c r="BIG21" s="318"/>
      <c r="BIH21" s="318"/>
      <c r="BII21" s="318"/>
      <c r="BIJ21" s="318"/>
      <c r="BIK21" s="318"/>
      <c r="BIL21" s="318"/>
      <c r="BIM21" s="318"/>
      <c r="BIN21" s="318"/>
      <c r="BIO21" s="318"/>
      <c r="BIP21" s="318"/>
      <c r="BIQ21" s="318"/>
      <c r="BIR21" s="318"/>
      <c r="BIS21" s="318"/>
      <c r="BIT21" s="318"/>
      <c r="BIU21" s="318"/>
      <c r="BIV21" s="318"/>
      <c r="BIW21" s="318"/>
      <c r="BIX21" s="318"/>
      <c r="BIY21" s="318"/>
      <c r="BIZ21" s="318"/>
      <c r="BJA21" s="318"/>
      <c r="BJB21" s="318"/>
      <c r="BJC21" s="318"/>
      <c r="BJD21" s="318"/>
      <c r="BJE21" s="318"/>
      <c r="BJF21" s="318"/>
      <c r="BJG21" s="318"/>
      <c r="BJH21" s="318"/>
      <c r="BJI21" s="318"/>
      <c r="BJJ21" s="318"/>
      <c r="BJK21" s="318"/>
      <c r="BJL21" s="318"/>
      <c r="BJM21" s="318"/>
      <c r="BJN21" s="318"/>
      <c r="BJO21" s="318"/>
      <c r="BJP21" s="318"/>
      <c r="BJQ21" s="318"/>
      <c r="BJR21" s="318"/>
      <c r="BJS21" s="318"/>
      <c r="BJT21" s="318"/>
      <c r="BJU21" s="318"/>
      <c r="BJV21" s="318"/>
      <c r="BJW21" s="318"/>
      <c r="BJX21" s="318"/>
      <c r="BJY21" s="318"/>
      <c r="BJZ21" s="318"/>
      <c r="BKA21" s="318"/>
      <c r="BKB21" s="318"/>
      <c r="BKC21" s="318"/>
      <c r="BKD21" s="318"/>
      <c r="BKE21" s="318"/>
      <c r="BKF21" s="318"/>
      <c r="BKG21" s="318"/>
      <c r="BKH21" s="318"/>
      <c r="BKI21" s="318"/>
      <c r="BKJ21" s="318"/>
      <c r="BKK21" s="318"/>
      <c r="BKL21" s="318"/>
      <c r="BKM21" s="318"/>
      <c r="BKN21" s="318"/>
      <c r="BKO21" s="318"/>
      <c r="BKP21" s="318"/>
      <c r="BKQ21" s="318"/>
      <c r="BKR21" s="318"/>
      <c r="BKS21" s="318"/>
      <c r="BKT21" s="318"/>
      <c r="BKU21" s="318"/>
      <c r="BKV21" s="318"/>
      <c r="BKW21" s="318"/>
      <c r="BKX21" s="318"/>
      <c r="BKY21" s="318"/>
      <c r="BKZ21" s="318"/>
      <c r="BLA21" s="318"/>
      <c r="BLB21" s="318"/>
      <c r="BLC21" s="318"/>
      <c r="BLD21" s="318"/>
      <c r="BLE21" s="318"/>
      <c r="BLF21" s="318"/>
      <c r="BLG21" s="318"/>
      <c r="BLH21" s="318"/>
      <c r="BLI21" s="318"/>
      <c r="BLJ21" s="318"/>
      <c r="BLK21" s="318"/>
      <c r="BLL21" s="318"/>
      <c r="BLM21" s="318"/>
      <c r="BLN21" s="318"/>
      <c r="BLO21" s="318"/>
      <c r="BLP21" s="318"/>
      <c r="BLQ21" s="318"/>
      <c r="BLR21" s="318"/>
      <c r="BLS21" s="318"/>
      <c r="BLT21" s="318"/>
      <c r="BLU21" s="318"/>
      <c r="BLV21" s="318"/>
      <c r="BLW21" s="318"/>
      <c r="BLX21" s="318"/>
      <c r="BLY21" s="318"/>
      <c r="BLZ21" s="318"/>
      <c r="BMA21" s="318"/>
      <c r="BMB21" s="318"/>
      <c r="BMC21" s="318"/>
      <c r="BMD21" s="318"/>
      <c r="BME21" s="318"/>
      <c r="BMF21" s="318"/>
      <c r="BMG21" s="318"/>
      <c r="BMH21" s="318"/>
      <c r="BMI21" s="318"/>
      <c r="BMJ21" s="318"/>
      <c r="BMK21" s="318"/>
      <c r="BML21" s="318"/>
      <c r="BMM21" s="318"/>
      <c r="BMN21" s="318"/>
      <c r="BMO21" s="318"/>
      <c r="BMP21" s="318"/>
      <c r="BMQ21" s="318"/>
      <c r="BMR21" s="318"/>
      <c r="BMS21" s="318"/>
      <c r="BMT21" s="318"/>
      <c r="BMU21" s="318"/>
      <c r="BMV21" s="318"/>
      <c r="BMW21" s="318"/>
      <c r="BMX21" s="318"/>
      <c r="BMY21" s="318"/>
      <c r="BMZ21" s="318"/>
      <c r="BNA21" s="318"/>
      <c r="BNB21" s="318"/>
      <c r="BNC21" s="318"/>
      <c r="BND21" s="318"/>
      <c r="BNE21" s="318"/>
      <c r="BNF21" s="318"/>
      <c r="BNG21" s="318"/>
      <c r="BNH21" s="318"/>
      <c r="BNI21" s="318"/>
      <c r="BNJ21" s="318"/>
      <c r="BNK21" s="318"/>
      <c r="BNL21" s="318"/>
      <c r="BNM21" s="318"/>
      <c r="BNN21" s="318"/>
      <c r="BNO21" s="318"/>
      <c r="BNP21" s="318"/>
      <c r="BNQ21" s="318"/>
      <c r="BNR21" s="318"/>
      <c r="BNS21" s="318"/>
      <c r="BNT21" s="318"/>
      <c r="BNU21" s="318"/>
      <c r="BNV21" s="318"/>
      <c r="BNW21" s="318"/>
      <c r="BNX21" s="318"/>
      <c r="BNY21" s="318"/>
      <c r="BNZ21" s="318"/>
      <c r="BOA21" s="318"/>
      <c r="BOB21" s="318"/>
      <c r="BOC21" s="318"/>
      <c r="BOD21" s="318"/>
      <c r="BOE21" s="318"/>
      <c r="BOF21" s="318"/>
      <c r="BOG21" s="318"/>
      <c r="BOH21" s="318"/>
      <c r="BOI21" s="318"/>
      <c r="BOJ21" s="318"/>
      <c r="BOK21" s="318"/>
      <c r="BOL21" s="318"/>
      <c r="BOM21" s="318"/>
      <c r="BON21" s="318"/>
      <c r="BOO21" s="318"/>
      <c r="BOP21" s="318"/>
      <c r="BOQ21" s="318"/>
      <c r="BOR21" s="318"/>
      <c r="BOS21" s="318"/>
      <c r="BOT21" s="318"/>
      <c r="BOU21" s="318"/>
      <c r="BOV21" s="318"/>
      <c r="BOW21" s="318"/>
      <c r="BOX21" s="318"/>
      <c r="BOY21" s="318"/>
      <c r="BOZ21" s="318"/>
      <c r="BPA21" s="318"/>
      <c r="BPB21" s="318"/>
      <c r="BPC21" s="318"/>
      <c r="BPD21" s="318"/>
      <c r="BPE21" s="318"/>
      <c r="BPF21" s="318"/>
      <c r="BPG21" s="318"/>
      <c r="BPH21" s="318"/>
      <c r="BPI21" s="318"/>
      <c r="BPJ21" s="318"/>
      <c r="BPK21" s="318"/>
      <c r="BPL21" s="318"/>
      <c r="BPM21" s="318"/>
      <c r="BPN21" s="318"/>
      <c r="BPO21" s="318"/>
      <c r="BPP21" s="318"/>
      <c r="BPQ21" s="318"/>
      <c r="BPR21" s="318"/>
      <c r="BPS21" s="318"/>
      <c r="BPT21" s="318"/>
      <c r="BPU21" s="318"/>
      <c r="BPV21" s="318"/>
      <c r="BPW21" s="318"/>
      <c r="BPX21" s="318"/>
      <c r="BPY21" s="318"/>
      <c r="BPZ21" s="318"/>
      <c r="BQA21" s="318"/>
      <c r="BQB21" s="318"/>
      <c r="BQC21" s="318"/>
      <c r="BQD21" s="318"/>
      <c r="BQE21" s="318"/>
      <c r="BQF21" s="318"/>
      <c r="BQG21" s="318"/>
      <c r="BQH21" s="318"/>
      <c r="BQI21" s="318"/>
      <c r="BQJ21" s="318"/>
      <c r="BQK21" s="318"/>
      <c r="BQL21" s="318"/>
      <c r="BQM21" s="318"/>
      <c r="BQN21" s="318"/>
      <c r="BQO21" s="318"/>
      <c r="BQP21" s="318"/>
      <c r="BQQ21" s="318"/>
      <c r="BQR21" s="318"/>
      <c r="BQS21" s="318"/>
      <c r="BQT21" s="318"/>
      <c r="BQU21" s="318"/>
      <c r="BQV21" s="318"/>
      <c r="BQW21" s="318"/>
      <c r="BQX21" s="318"/>
      <c r="BQY21" s="318"/>
      <c r="BQZ21" s="318"/>
      <c r="BRA21" s="318"/>
      <c r="BRB21" s="318"/>
      <c r="BRC21" s="318"/>
      <c r="BRD21" s="318"/>
      <c r="BRE21" s="318"/>
      <c r="BRF21" s="318"/>
      <c r="BRG21" s="318"/>
      <c r="BRH21" s="318"/>
      <c r="BRI21" s="318"/>
      <c r="BRJ21" s="318"/>
      <c r="BRK21" s="318"/>
      <c r="BRL21" s="318"/>
      <c r="BRM21" s="318"/>
      <c r="BRN21" s="318"/>
      <c r="BRO21" s="318"/>
      <c r="BRP21" s="318"/>
      <c r="BRQ21" s="318"/>
      <c r="BRR21" s="318"/>
      <c r="BRS21" s="318"/>
      <c r="BRT21" s="318"/>
      <c r="BRU21" s="318"/>
      <c r="BRV21" s="318"/>
      <c r="BRW21" s="318"/>
      <c r="BRX21" s="318"/>
      <c r="BRY21" s="318"/>
      <c r="BRZ21" s="318"/>
      <c r="BSA21" s="318"/>
      <c r="BSB21" s="318"/>
      <c r="BSC21" s="318"/>
      <c r="BSD21" s="318"/>
      <c r="BSE21" s="318"/>
      <c r="BSF21" s="318"/>
      <c r="BSG21" s="318"/>
      <c r="BSH21" s="318"/>
      <c r="BSI21" s="318"/>
      <c r="BSJ21" s="318"/>
      <c r="BSK21" s="318"/>
      <c r="BSL21" s="318"/>
      <c r="BSM21" s="318"/>
      <c r="BSN21" s="318"/>
      <c r="BSO21" s="318"/>
      <c r="BSP21" s="318"/>
      <c r="BSQ21" s="318"/>
      <c r="BSR21" s="318"/>
      <c r="BSS21" s="318"/>
      <c r="BST21" s="318"/>
      <c r="BSU21" s="318"/>
      <c r="BSV21" s="318"/>
      <c r="BSW21" s="318"/>
      <c r="BSX21" s="318"/>
      <c r="BSY21" s="318"/>
      <c r="BSZ21" s="318"/>
      <c r="BTA21" s="318"/>
      <c r="BTB21" s="318"/>
      <c r="BTC21" s="318"/>
      <c r="BTD21" s="318"/>
      <c r="BTE21" s="318"/>
      <c r="BTF21" s="318"/>
      <c r="BTG21" s="318"/>
      <c r="BTH21" s="318"/>
      <c r="BTI21" s="318"/>
      <c r="BTJ21" s="318"/>
      <c r="BTK21" s="318"/>
      <c r="BTL21" s="318"/>
      <c r="BTM21" s="318"/>
      <c r="BTN21" s="318"/>
      <c r="BTO21" s="318"/>
      <c r="BTP21" s="318"/>
      <c r="BTQ21" s="318"/>
      <c r="BTR21" s="318"/>
      <c r="BTS21" s="318"/>
      <c r="BTT21" s="318"/>
      <c r="BTU21" s="318"/>
      <c r="BTV21" s="318"/>
      <c r="BTW21" s="318"/>
      <c r="BTX21" s="318"/>
      <c r="BTY21" s="318"/>
      <c r="BTZ21" s="318"/>
      <c r="BUA21" s="318"/>
      <c r="BUB21" s="318"/>
      <c r="BUC21" s="318"/>
      <c r="BUD21" s="318"/>
      <c r="BUE21" s="318"/>
      <c r="BUF21" s="318"/>
      <c r="BUG21" s="318"/>
      <c r="BUH21" s="318"/>
      <c r="BUI21" s="318"/>
      <c r="BUJ21" s="318"/>
      <c r="BUK21" s="318"/>
      <c r="BUL21" s="318"/>
      <c r="BUM21" s="318"/>
      <c r="BUN21" s="318"/>
      <c r="BUO21" s="318"/>
      <c r="BUP21" s="318"/>
      <c r="BUQ21" s="318"/>
      <c r="BUR21" s="318"/>
      <c r="BUS21" s="318"/>
      <c r="BUT21" s="318"/>
      <c r="BUU21" s="318"/>
      <c r="BUV21" s="318"/>
      <c r="BUW21" s="318"/>
      <c r="BUX21" s="318"/>
      <c r="BUY21" s="318"/>
      <c r="BUZ21" s="318"/>
      <c r="BVA21" s="318"/>
      <c r="BVB21" s="318"/>
      <c r="BVC21" s="318"/>
      <c r="BVD21" s="318"/>
      <c r="BVE21" s="318"/>
      <c r="BVF21" s="318"/>
      <c r="BVG21" s="318"/>
      <c r="BVH21" s="318"/>
      <c r="BVI21" s="318"/>
      <c r="BVJ21" s="318"/>
      <c r="BVK21" s="318"/>
      <c r="BVL21" s="318"/>
      <c r="BVM21" s="318"/>
      <c r="BVN21" s="318"/>
      <c r="BVO21" s="318"/>
      <c r="BVP21" s="318"/>
      <c r="BVQ21" s="318"/>
      <c r="BVR21" s="318"/>
      <c r="BVS21" s="318"/>
      <c r="BVT21" s="318"/>
      <c r="BVU21" s="318"/>
      <c r="BVV21" s="318"/>
      <c r="BVW21" s="318"/>
      <c r="BVX21" s="318"/>
      <c r="BVY21" s="318"/>
      <c r="BVZ21" s="318"/>
      <c r="BWA21" s="318"/>
      <c r="BWB21" s="318"/>
      <c r="BWC21" s="318"/>
      <c r="BWD21" s="318"/>
      <c r="BWE21" s="318"/>
      <c r="BWF21" s="318"/>
      <c r="BWG21" s="318"/>
      <c r="BWH21" s="318"/>
      <c r="BWI21" s="318"/>
      <c r="BWJ21" s="318"/>
      <c r="BWK21" s="318"/>
      <c r="BWL21" s="318"/>
      <c r="BWM21" s="318"/>
      <c r="BWN21" s="318"/>
      <c r="BWO21" s="318"/>
      <c r="BWP21" s="318"/>
      <c r="BWQ21" s="318"/>
      <c r="BWR21" s="318"/>
      <c r="BWS21" s="318"/>
      <c r="BWT21" s="318"/>
      <c r="BWU21" s="318"/>
      <c r="BWV21" s="318"/>
      <c r="BWW21" s="318"/>
      <c r="BWX21" s="318"/>
      <c r="BWY21" s="318"/>
      <c r="BWZ21" s="318"/>
      <c r="BXA21" s="318"/>
      <c r="BXB21" s="318"/>
      <c r="BXC21" s="318"/>
      <c r="BXD21" s="318"/>
      <c r="BXE21" s="318"/>
      <c r="BXF21" s="318"/>
      <c r="BXG21" s="318"/>
      <c r="BXH21" s="318"/>
      <c r="BXI21" s="318"/>
      <c r="BXJ21" s="318"/>
      <c r="BXK21" s="318"/>
      <c r="BXL21" s="318"/>
      <c r="BXM21" s="318"/>
      <c r="BXN21" s="318"/>
      <c r="BXO21" s="318"/>
      <c r="BXP21" s="318"/>
      <c r="BXQ21" s="318"/>
      <c r="BXR21" s="318"/>
      <c r="BXS21" s="318"/>
      <c r="BXT21" s="318"/>
      <c r="BXU21" s="318"/>
      <c r="BXV21" s="318"/>
      <c r="BXW21" s="318"/>
      <c r="BXX21" s="318"/>
      <c r="BXY21" s="318"/>
      <c r="BXZ21" s="318"/>
      <c r="BYA21" s="318"/>
      <c r="BYB21" s="318"/>
      <c r="BYC21" s="318"/>
      <c r="BYD21" s="318"/>
      <c r="BYE21" s="318"/>
      <c r="BYF21" s="318"/>
      <c r="BYG21" s="318"/>
      <c r="BYH21" s="318"/>
      <c r="BYI21" s="318"/>
      <c r="BYJ21" s="318"/>
      <c r="BYK21" s="318"/>
      <c r="BYL21" s="318"/>
      <c r="BYM21" s="318"/>
      <c r="BYN21" s="318"/>
      <c r="BYO21" s="318"/>
      <c r="BYP21" s="318"/>
      <c r="BYQ21" s="318"/>
      <c r="BYR21" s="318"/>
      <c r="BYS21" s="318"/>
      <c r="BYT21" s="318"/>
      <c r="BYU21" s="318"/>
      <c r="BYV21" s="318"/>
      <c r="BYW21" s="318"/>
      <c r="BYX21" s="318"/>
      <c r="BYY21" s="318"/>
      <c r="BYZ21" s="318"/>
      <c r="BZA21" s="318"/>
      <c r="BZB21" s="318"/>
      <c r="BZC21" s="318"/>
      <c r="BZD21" s="318"/>
      <c r="BZE21" s="318"/>
      <c r="BZF21" s="318"/>
      <c r="BZG21" s="318"/>
      <c r="BZH21" s="318"/>
      <c r="BZI21" s="318"/>
      <c r="BZJ21" s="318"/>
      <c r="BZK21" s="318"/>
      <c r="BZL21" s="318"/>
      <c r="BZM21" s="318"/>
      <c r="BZN21" s="318"/>
      <c r="BZO21" s="318"/>
      <c r="BZP21" s="318"/>
      <c r="BZQ21" s="318"/>
      <c r="BZR21" s="318"/>
      <c r="BZS21" s="318"/>
      <c r="BZT21" s="318"/>
      <c r="BZU21" s="318"/>
      <c r="BZV21" s="318"/>
      <c r="BZW21" s="318"/>
      <c r="BZX21" s="318"/>
      <c r="BZY21" s="318"/>
      <c r="BZZ21" s="318"/>
      <c r="CAA21" s="318"/>
      <c r="CAB21" s="318"/>
      <c r="CAC21" s="318"/>
      <c r="CAD21" s="318"/>
      <c r="CAE21" s="318"/>
      <c r="CAF21" s="318"/>
      <c r="CAG21" s="318"/>
      <c r="CAH21" s="318"/>
      <c r="CAI21" s="318"/>
      <c r="CAJ21" s="318"/>
      <c r="CAK21" s="318"/>
      <c r="CAL21" s="318"/>
      <c r="CAM21" s="318"/>
      <c r="CAN21" s="318"/>
      <c r="CAO21" s="318"/>
      <c r="CAP21" s="318"/>
      <c r="CAQ21" s="318"/>
      <c r="CAR21" s="318"/>
      <c r="CAS21" s="318"/>
      <c r="CAT21" s="318"/>
      <c r="CAU21" s="318"/>
      <c r="CAV21" s="318"/>
      <c r="CAW21" s="318"/>
      <c r="CAX21" s="318"/>
      <c r="CAY21" s="318"/>
      <c r="CAZ21" s="318"/>
      <c r="CBA21" s="318"/>
      <c r="CBB21" s="318"/>
      <c r="CBC21" s="318"/>
      <c r="CBD21" s="318"/>
      <c r="CBE21" s="318"/>
      <c r="CBF21" s="318"/>
      <c r="CBG21" s="318"/>
      <c r="CBH21" s="318"/>
      <c r="CBI21" s="318"/>
      <c r="CBJ21" s="318"/>
      <c r="CBK21" s="318"/>
      <c r="CBL21" s="318"/>
      <c r="CBM21" s="318"/>
      <c r="CBN21" s="318"/>
      <c r="CBO21" s="318"/>
      <c r="CBP21" s="318"/>
      <c r="CBQ21" s="318"/>
      <c r="CBR21" s="318"/>
      <c r="CBS21" s="318"/>
      <c r="CBT21" s="318"/>
      <c r="CBU21" s="318"/>
      <c r="CBV21" s="318"/>
      <c r="CBW21" s="318"/>
      <c r="CBX21" s="318"/>
      <c r="CBY21" s="318"/>
      <c r="CBZ21" s="318"/>
      <c r="CCA21" s="318"/>
      <c r="CCB21" s="318"/>
      <c r="CCC21" s="318"/>
      <c r="CCD21" s="318"/>
      <c r="CCE21" s="318"/>
      <c r="CCF21" s="318"/>
      <c r="CCG21" s="318"/>
      <c r="CCH21" s="318"/>
      <c r="CCI21" s="318"/>
      <c r="CCJ21" s="318"/>
      <c r="CCK21" s="318"/>
      <c r="CCL21" s="318"/>
      <c r="CCM21" s="318"/>
      <c r="CCN21" s="318"/>
      <c r="CCO21" s="318"/>
      <c r="CCP21" s="318"/>
      <c r="CCQ21" s="318"/>
      <c r="CCR21" s="318"/>
      <c r="CCS21" s="318"/>
      <c r="CCT21" s="318"/>
      <c r="CCU21" s="318"/>
      <c r="CCV21" s="318"/>
      <c r="CCW21" s="318"/>
      <c r="CCX21" s="318"/>
      <c r="CCY21" s="318"/>
      <c r="CCZ21" s="318"/>
      <c r="CDA21" s="318"/>
      <c r="CDB21" s="318"/>
      <c r="CDC21" s="318"/>
      <c r="CDD21" s="318"/>
      <c r="CDE21" s="318"/>
      <c r="CDF21" s="318"/>
      <c r="CDG21" s="318"/>
      <c r="CDH21" s="318"/>
      <c r="CDI21" s="318"/>
      <c r="CDJ21" s="318"/>
      <c r="CDK21" s="318"/>
      <c r="CDL21" s="318"/>
      <c r="CDM21" s="318"/>
      <c r="CDN21" s="318"/>
      <c r="CDO21" s="318"/>
      <c r="CDP21" s="318"/>
      <c r="CDQ21" s="318"/>
      <c r="CDR21" s="318"/>
      <c r="CDS21" s="318"/>
      <c r="CDT21" s="318"/>
      <c r="CDU21" s="318"/>
      <c r="CDV21" s="318"/>
      <c r="CDW21" s="318"/>
      <c r="CDX21" s="318"/>
      <c r="CDY21" s="318"/>
      <c r="CDZ21" s="318"/>
      <c r="CEA21" s="318"/>
      <c r="CEB21" s="318"/>
      <c r="CEC21" s="318"/>
      <c r="CED21" s="318"/>
      <c r="CEE21" s="318"/>
      <c r="CEF21" s="318"/>
      <c r="CEG21" s="318"/>
      <c r="CEH21" s="318"/>
      <c r="CEI21" s="318"/>
      <c r="CEJ21" s="318"/>
      <c r="CEK21" s="318"/>
      <c r="CEL21" s="318"/>
      <c r="CEM21" s="318"/>
      <c r="CEN21" s="318"/>
      <c r="CEO21" s="318"/>
      <c r="CEP21" s="318"/>
      <c r="CEQ21" s="318"/>
      <c r="CER21" s="318"/>
      <c r="CES21" s="318"/>
      <c r="CET21" s="318"/>
      <c r="CEU21" s="318"/>
      <c r="CEV21" s="318"/>
      <c r="CEW21" s="318"/>
      <c r="CEX21" s="318"/>
      <c r="CEY21" s="318"/>
      <c r="CEZ21" s="318"/>
      <c r="CFA21" s="318"/>
      <c r="CFB21" s="318"/>
      <c r="CFC21" s="318"/>
      <c r="CFD21" s="318"/>
      <c r="CFE21" s="318"/>
      <c r="CFF21" s="318"/>
      <c r="CFG21" s="318"/>
      <c r="CFH21" s="318"/>
      <c r="CFI21" s="318"/>
      <c r="CFJ21" s="318"/>
      <c r="CFK21" s="318"/>
      <c r="CFL21" s="318"/>
      <c r="CFM21" s="318"/>
      <c r="CFN21" s="318"/>
      <c r="CFO21" s="318"/>
      <c r="CFP21" s="318"/>
      <c r="CFQ21" s="318"/>
      <c r="CFR21" s="318"/>
      <c r="CFS21" s="318"/>
      <c r="CFT21" s="318"/>
      <c r="CFU21" s="318"/>
      <c r="CFV21" s="318"/>
      <c r="CFW21" s="318"/>
      <c r="CFX21" s="318"/>
      <c r="CFY21" s="318"/>
      <c r="CFZ21" s="318"/>
      <c r="CGA21" s="318"/>
      <c r="CGB21" s="318"/>
      <c r="CGC21" s="318"/>
      <c r="CGD21" s="318"/>
      <c r="CGE21" s="318"/>
      <c r="CGF21" s="318"/>
      <c r="CGG21" s="318"/>
      <c r="CGH21" s="318"/>
      <c r="CGI21" s="318"/>
      <c r="CGJ21" s="318"/>
      <c r="CGK21" s="318"/>
      <c r="CGL21" s="318"/>
      <c r="CGM21" s="318"/>
      <c r="CGN21" s="318"/>
      <c r="CGO21" s="318"/>
      <c r="CGP21" s="318"/>
      <c r="CGQ21" s="318"/>
      <c r="CGR21" s="318"/>
      <c r="CGS21" s="318"/>
      <c r="CGT21" s="318"/>
      <c r="CGU21" s="318"/>
      <c r="CGV21" s="318"/>
      <c r="CGW21" s="318"/>
      <c r="CGX21" s="318"/>
      <c r="CGY21" s="318"/>
      <c r="CGZ21" s="318"/>
      <c r="CHA21" s="318"/>
      <c r="CHB21" s="318"/>
      <c r="CHC21" s="318"/>
      <c r="CHD21" s="318"/>
      <c r="CHE21" s="318"/>
      <c r="CHF21" s="318"/>
      <c r="CHG21" s="318"/>
      <c r="CHH21" s="318"/>
      <c r="CHI21" s="318"/>
      <c r="CHJ21" s="318"/>
      <c r="CHK21" s="318"/>
      <c r="CHL21" s="318"/>
      <c r="CHM21" s="318"/>
      <c r="CHN21" s="318"/>
      <c r="CHO21" s="318"/>
      <c r="CHP21" s="318"/>
      <c r="CHQ21" s="318"/>
      <c r="CHR21" s="318"/>
      <c r="CHS21" s="318"/>
      <c r="CHT21" s="318"/>
      <c r="CHU21" s="318"/>
      <c r="CHV21" s="318"/>
      <c r="CHW21" s="318"/>
      <c r="CHX21" s="318"/>
      <c r="CHY21" s="318"/>
      <c r="CHZ21" s="318"/>
      <c r="CIA21" s="318"/>
      <c r="CIB21" s="318"/>
      <c r="CIC21" s="318"/>
      <c r="CID21" s="318"/>
      <c r="CIE21" s="318"/>
      <c r="CIF21" s="318"/>
      <c r="CIG21" s="318"/>
      <c r="CIH21" s="318"/>
      <c r="CII21" s="318"/>
      <c r="CIJ21" s="318"/>
      <c r="CIK21" s="318"/>
      <c r="CIL21" s="318"/>
      <c r="CIM21" s="318"/>
      <c r="CIN21" s="318"/>
      <c r="CIO21" s="318"/>
      <c r="CIP21" s="318"/>
      <c r="CIQ21" s="318"/>
      <c r="CIR21" s="318"/>
      <c r="CIS21" s="318"/>
      <c r="CIT21" s="318"/>
      <c r="CIU21" s="318"/>
      <c r="CIV21" s="318"/>
      <c r="CIW21" s="318"/>
      <c r="CIX21" s="318"/>
      <c r="CIY21" s="318"/>
      <c r="CIZ21" s="318"/>
      <c r="CJA21" s="318"/>
      <c r="CJB21" s="318"/>
      <c r="CJC21" s="318"/>
      <c r="CJD21" s="318"/>
      <c r="CJE21" s="318"/>
      <c r="CJF21" s="318"/>
      <c r="CJG21" s="318"/>
      <c r="CJH21" s="318"/>
      <c r="CJI21" s="318"/>
      <c r="CJJ21" s="318"/>
      <c r="CJK21" s="318"/>
      <c r="CJL21" s="318"/>
      <c r="CJM21" s="318"/>
      <c r="CJN21" s="318"/>
      <c r="CJO21" s="318"/>
      <c r="CJP21" s="318"/>
      <c r="CJQ21" s="318"/>
      <c r="CJR21" s="318"/>
      <c r="CJS21" s="318"/>
      <c r="CJT21" s="318"/>
      <c r="CJU21" s="318"/>
      <c r="CJV21" s="318"/>
      <c r="CJW21" s="318"/>
      <c r="CJX21" s="318"/>
      <c r="CJY21" s="318"/>
      <c r="CJZ21" s="318"/>
      <c r="CKA21" s="318"/>
      <c r="CKB21" s="318"/>
      <c r="CKC21" s="318"/>
      <c r="CKD21" s="318"/>
      <c r="CKE21" s="318"/>
      <c r="CKF21" s="318"/>
      <c r="CKG21" s="318"/>
      <c r="CKH21" s="318"/>
      <c r="CKI21" s="318"/>
      <c r="CKJ21" s="318"/>
      <c r="CKK21" s="318"/>
      <c r="CKL21" s="318"/>
      <c r="CKM21" s="318"/>
      <c r="CKN21" s="318"/>
      <c r="CKO21" s="318"/>
      <c r="CKP21" s="318"/>
      <c r="CKQ21" s="318"/>
      <c r="CKR21" s="318"/>
      <c r="CKS21" s="318"/>
      <c r="CKT21" s="318"/>
      <c r="CKU21" s="318"/>
      <c r="CKV21" s="318"/>
      <c r="CKW21" s="318"/>
      <c r="CKX21" s="318"/>
      <c r="CKY21" s="318"/>
      <c r="CKZ21" s="318"/>
      <c r="CLA21" s="318"/>
      <c r="CLB21" s="318"/>
      <c r="CLC21" s="318"/>
      <c r="CLD21" s="318"/>
      <c r="CLE21" s="318"/>
      <c r="CLF21" s="318"/>
      <c r="CLG21" s="318"/>
      <c r="CLH21" s="318"/>
      <c r="CLI21" s="318"/>
      <c r="CLJ21" s="318"/>
      <c r="CLK21" s="318"/>
      <c r="CLL21" s="318"/>
      <c r="CLM21" s="318"/>
      <c r="CLN21" s="318"/>
      <c r="CLO21" s="318"/>
      <c r="CLP21" s="318"/>
      <c r="CLQ21" s="318"/>
      <c r="CLR21" s="318"/>
      <c r="CLS21" s="318"/>
      <c r="CLT21" s="318"/>
      <c r="CLU21" s="318"/>
      <c r="CLV21" s="318"/>
      <c r="CLW21" s="318"/>
      <c r="CLX21" s="318"/>
      <c r="CLY21" s="318"/>
      <c r="CLZ21" s="318"/>
      <c r="CMA21" s="318"/>
      <c r="CMB21" s="318"/>
      <c r="CMC21" s="318"/>
      <c r="CMD21" s="318"/>
      <c r="CME21" s="318"/>
      <c r="CMF21" s="318"/>
      <c r="CMG21" s="318"/>
      <c r="CMH21" s="318"/>
      <c r="CMI21" s="318"/>
      <c r="CMJ21" s="318"/>
      <c r="CMK21" s="318"/>
      <c r="CML21" s="318"/>
      <c r="CMM21" s="318"/>
      <c r="CMN21" s="318"/>
      <c r="CMO21" s="318"/>
      <c r="CMP21" s="318"/>
      <c r="CMQ21" s="318"/>
      <c r="CMR21" s="318"/>
      <c r="CMS21" s="318"/>
      <c r="CMT21" s="318"/>
      <c r="CMU21" s="318"/>
      <c r="CMV21" s="318"/>
      <c r="CMW21" s="318"/>
      <c r="CMX21" s="318"/>
      <c r="CMY21" s="318"/>
      <c r="CMZ21" s="318"/>
      <c r="CNA21" s="318"/>
      <c r="CNB21" s="318"/>
      <c r="CNC21" s="318"/>
      <c r="CND21" s="318"/>
      <c r="CNE21" s="318"/>
      <c r="CNF21" s="318"/>
      <c r="CNG21" s="318"/>
      <c r="CNH21" s="318"/>
      <c r="CNI21" s="318"/>
      <c r="CNJ21" s="318"/>
      <c r="CNK21" s="318"/>
      <c r="CNL21" s="318"/>
      <c r="CNM21" s="318"/>
      <c r="CNN21" s="318"/>
      <c r="CNO21" s="318"/>
      <c r="CNP21" s="318"/>
      <c r="CNQ21" s="318"/>
      <c r="CNR21" s="318"/>
      <c r="CNS21" s="318"/>
      <c r="CNT21" s="318"/>
      <c r="CNU21" s="318"/>
      <c r="CNV21" s="318"/>
      <c r="CNW21" s="318"/>
      <c r="CNX21" s="318"/>
      <c r="CNY21" s="318"/>
      <c r="CNZ21" s="318"/>
      <c r="COA21" s="318"/>
      <c r="COB21" s="318"/>
      <c r="COC21" s="318"/>
      <c r="COD21" s="318"/>
      <c r="COE21" s="318"/>
      <c r="COF21" s="318"/>
      <c r="COG21" s="318"/>
      <c r="COH21" s="318"/>
      <c r="COI21" s="318"/>
      <c r="COJ21" s="318"/>
      <c r="COK21" s="318"/>
      <c r="COL21" s="318"/>
      <c r="COM21" s="318"/>
      <c r="CON21" s="318"/>
      <c r="COO21" s="318"/>
      <c r="COP21" s="318"/>
      <c r="COQ21" s="318"/>
      <c r="COR21" s="318"/>
      <c r="COS21" s="318"/>
      <c r="COT21" s="318"/>
      <c r="COU21" s="318"/>
      <c r="COV21" s="318"/>
      <c r="COW21" s="318"/>
      <c r="COX21" s="318"/>
      <c r="COY21" s="318"/>
      <c r="COZ21" s="318"/>
      <c r="CPA21" s="318"/>
      <c r="CPB21" s="318"/>
      <c r="CPC21" s="318"/>
      <c r="CPD21" s="318"/>
      <c r="CPE21" s="318"/>
      <c r="CPF21" s="318"/>
      <c r="CPG21" s="318"/>
      <c r="CPH21" s="318"/>
      <c r="CPI21" s="318"/>
      <c r="CPJ21" s="318"/>
      <c r="CPK21" s="318"/>
      <c r="CPL21" s="318"/>
      <c r="CPM21" s="318"/>
      <c r="CPN21" s="318"/>
      <c r="CPO21" s="318"/>
      <c r="CPP21" s="318"/>
      <c r="CPQ21" s="318"/>
      <c r="CPR21" s="318"/>
      <c r="CPS21" s="318"/>
      <c r="CPT21" s="318"/>
      <c r="CPU21" s="318"/>
      <c r="CPV21" s="318"/>
      <c r="CPW21" s="318"/>
      <c r="CPX21" s="318"/>
      <c r="CPY21" s="318"/>
      <c r="CPZ21" s="318"/>
      <c r="CQA21" s="318"/>
      <c r="CQB21" s="318"/>
      <c r="CQC21" s="318"/>
      <c r="CQD21" s="318"/>
      <c r="CQE21" s="318"/>
      <c r="CQF21" s="318"/>
      <c r="CQG21" s="318"/>
      <c r="CQH21" s="318"/>
      <c r="CQI21" s="318"/>
      <c r="CQJ21" s="318"/>
      <c r="CQK21" s="318"/>
      <c r="CQL21" s="318"/>
      <c r="CQM21" s="318"/>
      <c r="CQN21" s="318"/>
      <c r="CQO21" s="318"/>
      <c r="CQP21" s="318"/>
      <c r="CQQ21" s="318"/>
      <c r="CQR21" s="318"/>
      <c r="CQS21" s="318"/>
      <c r="CQT21" s="318"/>
      <c r="CQU21" s="318"/>
      <c r="CQV21" s="318"/>
      <c r="CQW21" s="318"/>
      <c r="CQX21" s="318"/>
      <c r="CQY21" s="318"/>
      <c r="CQZ21" s="318"/>
      <c r="CRA21" s="318"/>
      <c r="CRB21" s="318"/>
      <c r="CRC21" s="318"/>
      <c r="CRD21" s="318"/>
      <c r="CRE21" s="318"/>
      <c r="CRF21" s="318"/>
      <c r="CRG21" s="318"/>
      <c r="CRH21" s="318"/>
      <c r="CRI21" s="318"/>
      <c r="CRJ21" s="318"/>
      <c r="CRK21" s="318"/>
      <c r="CRL21" s="318"/>
      <c r="CRM21" s="318"/>
      <c r="CRN21" s="318"/>
      <c r="CRO21" s="318"/>
      <c r="CRP21" s="318"/>
      <c r="CRQ21" s="318"/>
      <c r="CRR21" s="318"/>
      <c r="CRS21" s="318"/>
      <c r="CRT21" s="318"/>
      <c r="CRU21" s="318"/>
      <c r="CRV21" s="318"/>
      <c r="CRW21" s="318"/>
      <c r="CRX21" s="318"/>
      <c r="CRY21" s="318"/>
      <c r="CRZ21" s="318"/>
      <c r="CSA21" s="318"/>
      <c r="CSB21" s="318"/>
      <c r="CSC21" s="318"/>
      <c r="CSD21" s="318"/>
      <c r="CSE21" s="318"/>
      <c r="CSF21" s="318"/>
      <c r="CSG21" s="318"/>
      <c r="CSH21" s="318"/>
      <c r="CSI21" s="318"/>
      <c r="CSJ21" s="318"/>
      <c r="CSK21" s="318"/>
      <c r="CSL21" s="318"/>
      <c r="CSM21" s="318"/>
      <c r="CSN21" s="318"/>
      <c r="CSO21" s="318"/>
      <c r="CSP21" s="318"/>
      <c r="CSQ21" s="318"/>
      <c r="CSR21" s="318"/>
      <c r="CSS21" s="318"/>
      <c r="CST21" s="318"/>
      <c r="CSU21" s="318"/>
      <c r="CSV21" s="318"/>
      <c r="CSW21" s="318"/>
      <c r="CSX21" s="318"/>
      <c r="CSY21" s="318"/>
      <c r="CSZ21" s="318"/>
      <c r="CTA21" s="318"/>
      <c r="CTB21" s="318"/>
      <c r="CTC21" s="318"/>
      <c r="CTD21" s="318"/>
      <c r="CTE21" s="318"/>
      <c r="CTF21" s="318"/>
      <c r="CTG21" s="318"/>
      <c r="CTH21" s="318"/>
      <c r="CTI21" s="318"/>
      <c r="CTJ21" s="318"/>
      <c r="CTK21" s="318"/>
      <c r="CTL21" s="318"/>
      <c r="CTM21" s="318"/>
      <c r="CTN21" s="318"/>
      <c r="CTO21" s="318"/>
      <c r="CTP21" s="318"/>
      <c r="CTQ21" s="318"/>
      <c r="CTR21" s="318"/>
      <c r="CTS21" s="318"/>
      <c r="CTT21" s="318"/>
      <c r="CTU21" s="318"/>
      <c r="CTV21" s="318"/>
      <c r="CTW21" s="318"/>
      <c r="CTX21" s="318"/>
      <c r="CTY21" s="318"/>
      <c r="CTZ21" s="318"/>
      <c r="CUA21" s="318"/>
      <c r="CUB21" s="318"/>
      <c r="CUC21" s="318"/>
      <c r="CUD21" s="318"/>
      <c r="CUE21" s="318"/>
      <c r="CUF21" s="318"/>
      <c r="CUG21" s="318"/>
      <c r="CUH21" s="318"/>
      <c r="CUI21" s="318"/>
      <c r="CUJ21" s="318"/>
      <c r="CUK21" s="318"/>
      <c r="CUL21" s="318"/>
      <c r="CUM21" s="318"/>
      <c r="CUN21" s="318"/>
      <c r="CUO21" s="318"/>
      <c r="CUP21" s="318"/>
      <c r="CUQ21" s="318"/>
      <c r="CUR21" s="318"/>
      <c r="CUS21" s="318"/>
      <c r="CUT21" s="318"/>
      <c r="CUU21" s="318"/>
      <c r="CUV21" s="318"/>
      <c r="CUW21" s="318"/>
      <c r="CUX21" s="318"/>
      <c r="CUY21" s="318"/>
      <c r="CUZ21" s="318"/>
      <c r="CVA21" s="318"/>
      <c r="CVB21" s="318"/>
      <c r="CVC21" s="318"/>
      <c r="CVD21" s="318"/>
      <c r="CVE21" s="318"/>
      <c r="CVF21" s="318"/>
      <c r="CVG21" s="318"/>
      <c r="CVH21" s="318"/>
      <c r="CVI21" s="318"/>
      <c r="CVJ21" s="318"/>
      <c r="CVK21" s="318"/>
      <c r="CVL21" s="318"/>
      <c r="CVM21" s="318"/>
      <c r="CVN21" s="318"/>
      <c r="CVO21" s="318"/>
      <c r="CVP21" s="318"/>
      <c r="CVQ21" s="318"/>
      <c r="CVR21" s="318"/>
      <c r="CVS21" s="318"/>
      <c r="CVT21" s="318"/>
      <c r="CVU21" s="318"/>
      <c r="CVV21" s="318"/>
      <c r="CVW21" s="318"/>
      <c r="CVX21" s="318"/>
      <c r="CVY21" s="318"/>
      <c r="CVZ21" s="318"/>
      <c r="CWA21" s="318"/>
      <c r="CWB21" s="318"/>
      <c r="CWC21" s="318"/>
      <c r="CWD21" s="318"/>
      <c r="CWE21" s="318"/>
      <c r="CWF21" s="318"/>
      <c r="CWG21" s="318"/>
      <c r="CWH21" s="318"/>
      <c r="CWI21" s="318"/>
      <c r="CWJ21" s="318"/>
      <c r="CWK21" s="318"/>
      <c r="CWL21" s="318"/>
      <c r="CWM21" s="318"/>
      <c r="CWN21" s="318"/>
      <c r="CWO21" s="318"/>
      <c r="CWP21" s="318"/>
      <c r="CWQ21" s="318"/>
      <c r="CWR21" s="318"/>
      <c r="CWS21" s="318"/>
      <c r="CWT21" s="318"/>
      <c r="CWU21" s="318"/>
      <c r="CWV21" s="318"/>
      <c r="CWW21" s="318"/>
      <c r="CWX21" s="318"/>
      <c r="CWY21" s="318"/>
      <c r="CWZ21" s="318"/>
      <c r="CXA21" s="318"/>
      <c r="CXB21" s="318"/>
      <c r="CXC21" s="318"/>
      <c r="CXD21" s="318"/>
      <c r="CXE21" s="318"/>
      <c r="CXF21" s="318"/>
      <c r="CXG21" s="318"/>
      <c r="CXH21" s="318"/>
      <c r="CXI21" s="318"/>
      <c r="CXJ21" s="318"/>
      <c r="CXK21" s="318"/>
      <c r="CXL21" s="318"/>
      <c r="CXM21" s="318"/>
      <c r="CXN21" s="318"/>
      <c r="CXO21" s="318"/>
      <c r="CXP21" s="318"/>
      <c r="CXQ21" s="318"/>
      <c r="CXR21" s="318"/>
      <c r="CXS21" s="318"/>
      <c r="CXT21" s="318"/>
      <c r="CXU21" s="318"/>
      <c r="CXV21" s="318"/>
      <c r="CXW21" s="318"/>
      <c r="CXX21" s="318"/>
      <c r="CXY21" s="318"/>
      <c r="CXZ21" s="318"/>
      <c r="CYA21" s="318"/>
      <c r="CYB21" s="318"/>
      <c r="CYC21" s="318"/>
      <c r="CYD21" s="318"/>
      <c r="CYE21" s="318"/>
      <c r="CYF21" s="318"/>
      <c r="CYG21" s="318"/>
      <c r="CYH21" s="318"/>
      <c r="CYI21" s="318"/>
      <c r="CYJ21" s="318"/>
      <c r="CYK21" s="318"/>
      <c r="CYL21" s="318"/>
      <c r="CYM21" s="318"/>
      <c r="CYN21" s="318"/>
      <c r="CYO21" s="318"/>
      <c r="CYP21" s="318"/>
      <c r="CYQ21" s="318"/>
      <c r="CYR21" s="318"/>
      <c r="CYS21" s="318"/>
      <c r="CYT21" s="318"/>
      <c r="CYU21" s="318"/>
      <c r="CYV21" s="318"/>
      <c r="CYW21" s="318"/>
      <c r="CYX21" s="318"/>
      <c r="CYY21" s="318"/>
      <c r="CYZ21" s="318"/>
      <c r="CZA21" s="318"/>
      <c r="CZB21" s="318"/>
      <c r="CZC21" s="318"/>
      <c r="CZD21" s="318"/>
      <c r="CZE21" s="318"/>
      <c r="CZF21" s="318"/>
      <c r="CZG21" s="318"/>
      <c r="CZH21" s="318"/>
      <c r="CZI21" s="318"/>
      <c r="CZJ21" s="318"/>
      <c r="CZK21" s="318"/>
      <c r="CZL21" s="318"/>
      <c r="CZM21" s="318"/>
      <c r="CZN21" s="318"/>
      <c r="CZO21" s="318"/>
      <c r="CZP21" s="318"/>
      <c r="CZQ21" s="318"/>
      <c r="CZR21" s="318"/>
      <c r="CZS21" s="318"/>
      <c r="CZT21" s="318"/>
      <c r="CZU21" s="318"/>
      <c r="CZV21" s="318"/>
      <c r="CZW21" s="318"/>
      <c r="CZX21" s="318"/>
      <c r="CZY21" s="318"/>
      <c r="CZZ21" s="318"/>
      <c r="DAA21" s="318"/>
      <c r="DAB21" s="318"/>
      <c r="DAC21" s="318"/>
      <c r="DAD21" s="318"/>
      <c r="DAE21" s="318"/>
      <c r="DAF21" s="318"/>
      <c r="DAG21" s="318"/>
      <c r="DAH21" s="318"/>
      <c r="DAI21" s="318"/>
      <c r="DAJ21" s="318"/>
      <c r="DAK21" s="318"/>
      <c r="DAL21" s="318"/>
      <c r="DAM21" s="318"/>
      <c r="DAN21" s="318"/>
      <c r="DAO21" s="318"/>
      <c r="DAP21" s="318"/>
      <c r="DAQ21" s="318"/>
      <c r="DAR21" s="318"/>
      <c r="DAS21" s="318"/>
      <c r="DAT21" s="318"/>
      <c r="DAU21" s="318"/>
      <c r="DAV21" s="318"/>
      <c r="DAW21" s="318"/>
      <c r="DAX21" s="318"/>
      <c r="DAY21" s="318"/>
      <c r="DAZ21" s="318"/>
      <c r="DBA21" s="318"/>
      <c r="DBB21" s="318"/>
      <c r="DBC21" s="318"/>
      <c r="DBD21" s="318"/>
      <c r="DBE21" s="318"/>
      <c r="DBF21" s="318"/>
      <c r="DBG21" s="318"/>
      <c r="DBH21" s="318"/>
      <c r="DBI21" s="318"/>
      <c r="DBJ21" s="318"/>
      <c r="DBK21" s="318"/>
      <c r="DBL21" s="318"/>
      <c r="DBM21" s="318"/>
      <c r="DBN21" s="318"/>
      <c r="DBO21" s="318"/>
      <c r="DBP21" s="318"/>
      <c r="DBQ21" s="318"/>
      <c r="DBR21" s="318"/>
      <c r="DBS21" s="318"/>
      <c r="DBT21" s="318"/>
      <c r="DBU21" s="318"/>
      <c r="DBV21" s="318"/>
      <c r="DBW21" s="318"/>
      <c r="DBX21" s="318"/>
      <c r="DBY21" s="318"/>
      <c r="DBZ21" s="318"/>
      <c r="DCA21" s="318"/>
      <c r="DCB21" s="318"/>
      <c r="DCC21" s="318"/>
      <c r="DCD21" s="318"/>
      <c r="DCE21" s="318"/>
      <c r="DCF21" s="318"/>
      <c r="DCG21" s="318"/>
      <c r="DCH21" s="318"/>
      <c r="DCI21" s="318"/>
      <c r="DCJ21" s="318"/>
      <c r="DCK21" s="318"/>
      <c r="DCL21" s="318"/>
      <c r="DCM21" s="318"/>
      <c r="DCN21" s="318"/>
      <c r="DCO21" s="318"/>
      <c r="DCP21" s="318"/>
      <c r="DCQ21" s="318"/>
      <c r="DCR21" s="318"/>
      <c r="DCS21" s="318"/>
      <c r="DCT21" s="318"/>
      <c r="DCU21" s="318"/>
      <c r="DCV21" s="318"/>
      <c r="DCW21" s="318"/>
      <c r="DCX21" s="318"/>
      <c r="DCY21" s="318"/>
      <c r="DCZ21" s="318"/>
      <c r="DDA21" s="318"/>
      <c r="DDB21" s="318"/>
      <c r="DDC21" s="318"/>
      <c r="DDD21" s="318"/>
      <c r="DDE21" s="318"/>
      <c r="DDF21" s="318"/>
      <c r="DDG21" s="318"/>
      <c r="DDH21" s="318"/>
      <c r="DDI21" s="318"/>
      <c r="DDJ21" s="318"/>
      <c r="DDK21" s="318"/>
      <c r="DDL21" s="318"/>
      <c r="DDM21" s="318"/>
      <c r="DDN21" s="318"/>
      <c r="DDO21" s="318"/>
      <c r="DDP21" s="318"/>
      <c r="DDQ21" s="318"/>
      <c r="DDR21" s="318"/>
      <c r="DDS21" s="318"/>
      <c r="DDT21" s="318"/>
      <c r="DDU21" s="318"/>
      <c r="DDV21" s="318"/>
      <c r="DDW21" s="318"/>
      <c r="DDX21" s="318"/>
      <c r="DDY21" s="318"/>
      <c r="DDZ21" s="318"/>
      <c r="DEA21" s="318"/>
      <c r="DEB21" s="318"/>
      <c r="DEC21" s="318"/>
      <c r="DED21" s="318"/>
      <c r="DEE21" s="318"/>
      <c r="DEF21" s="318"/>
      <c r="DEG21" s="318"/>
      <c r="DEH21" s="318"/>
      <c r="DEI21" s="318"/>
      <c r="DEJ21" s="318"/>
      <c r="DEK21" s="318"/>
      <c r="DEL21" s="318"/>
      <c r="DEM21" s="318"/>
      <c r="DEN21" s="318"/>
      <c r="DEO21" s="318"/>
      <c r="DEP21" s="318"/>
      <c r="DEQ21" s="318"/>
      <c r="DER21" s="318"/>
      <c r="DES21" s="318"/>
      <c r="DET21" s="318"/>
      <c r="DEU21" s="318"/>
      <c r="DEV21" s="318"/>
      <c r="DEW21" s="318"/>
      <c r="DEX21" s="318"/>
      <c r="DEY21" s="318"/>
      <c r="DEZ21" s="318"/>
      <c r="DFA21" s="318"/>
      <c r="DFB21" s="318"/>
      <c r="DFC21" s="318"/>
      <c r="DFD21" s="318"/>
      <c r="DFE21" s="318"/>
      <c r="DFF21" s="318"/>
      <c r="DFG21" s="318"/>
      <c r="DFH21" s="318"/>
      <c r="DFI21" s="318"/>
      <c r="DFJ21" s="318"/>
      <c r="DFK21" s="318"/>
      <c r="DFL21" s="318"/>
      <c r="DFM21" s="318"/>
      <c r="DFN21" s="318"/>
      <c r="DFO21" s="318"/>
      <c r="DFP21" s="318"/>
      <c r="DFQ21" s="318"/>
      <c r="DFR21" s="318"/>
      <c r="DFS21" s="318"/>
      <c r="DFT21" s="318"/>
      <c r="DFU21" s="318"/>
      <c r="DFV21" s="318"/>
      <c r="DFW21" s="318"/>
      <c r="DFX21" s="318"/>
      <c r="DFY21" s="318"/>
      <c r="DFZ21" s="318"/>
      <c r="DGA21" s="318"/>
      <c r="DGB21" s="318"/>
      <c r="DGC21" s="318"/>
      <c r="DGD21" s="318"/>
      <c r="DGE21" s="318"/>
      <c r="DGF21" s="318"/>
      <c r="DGG21" s="318"/>
      <c r="DGH21" s="318"/>
      <c r="DGI21" s="318"/>
      <c r="DGJ21" s="318"/>
      <c r="DGK21" s="318"/>
      <c r="DGL21" s="318"/>
      <c r="DGM21" s="318"/>
      <c r="DGN21" s="318"/>
      <c r="DGO21" s="318"/>
      <c r="DGP21" s="318"/>
      <c r="DGQ21" s="318"/>
      <c r="DGR21" s="318"/>
      <c r="DGS21" s="318"/>
      <c r="DGT21" s="318"/>
      <c r="DGU21" s="318"/>
      <c r="DGV21" s="318"/>
      <c r="DGW21" s="318"/>
      <c r="DGX21" s="318"/>
      <c r="DGY21" s="318"/>
      <c r="DGZ21" s="318"/>
      <c r="DHA21" s="318"/>
      <c r="DHB21" s="318"/>
      <c r="DHC21" s="318"/>
      <c r="DHD21" s="318"/>
      <c r="DHE21" s="318"/>
      <c r="DHF21" s="318"/>
      <c r="DHG21" s="318"/>
      <c r="DHH21" s="318"/>
      <c r="DHI21" s="318"/>
      <c r="DHJ21" s="318"/>
      <c r="DHK21" s="318"/>
      <c r="DHL21" s="318"/>
      <c r="DHM21" s="318"/>
      <c r="DHN21" s="318"/>
      <c r="DHO21" s="318"/>
      <c r="DHP21" s="318"/>
      <c r="DHQ21" s="318"/>
      <c r="DHR21" s="318"/>
      <c r="DHS21" s="318"/>
      <c r="DHT21" s="318"/>
      <c r="DHU21" s="318"/>
      <c r="DHV21" s="318"/>
      <c r="DHW21" s="318"/>
      <c r="DHX21" s="318"/>
      <c r="DHY21" s="318"/>
      <c r="DHZ21" s="318"/>
      <c r="DIA21" s="318"/>
      <c r="DIB21" s="318"/>
      <c r="DIC21" s="318"/>
      <c r="DID21" s="318"/>
      <c r="DIE21" s="318"/>
      <c r="DIF21" s="318"/>
      <c r="DIG21" s="318"/>
      <c r="DIH21" s="318"/>
      <c r="DII21" s="318"/>
      <c r="DIJ21" s="318"/>
      <c r="DIK21" s="318"/>
      <c r="DIL21" s="318"/>
      <c r="DIM21" s="318"/>
      <c r="DIN21" s="318"/>
      <c r="DIO21" s="318"/>
      <c r="DIP21" s="318"/>
      <c r="DIQ21" s="318"/>
      <c r="DIR21" s="318"/>
      <c r="DIS21" s="318"/>
      <c r="DIT21" s="318"/>
      <c r="DIU21" s="318"/>
      <c r="DIV21" s="318"/>
      <c r="DIW21" s="318"/>
      <c r="DIX21" s="318"/>
      <c r="DIY21" s="318"/>
      <c r="DIZ21" s="318"/>
      <c r="DJA21" s="318"/>
      <c r="DJB21" s="318"/>
      <c r="DJC21" s="318"/>
      <c r="DJD21" s="318"/>
      <c r="DJE21" s="318"/>
      <c r="DJF21" s="318"/>
      <c r="DJG21" s="318"/>
      <c r="DJH21" s="318"/>
      <c r="DJI21" s="318"/>
      <c r="DJJ21" s="318"/>
      <c r="DJK21" s="318"/>
      <c r="DJL21" s="318"/>
      <c r="DJM21" s="318"/>
      <c r="DJN21" s="318"/>
      <c r="DJO21" s="318"/>
      <c r="DJP21" s="318"/>
      <c r="DJQ21" s="318"/>
      <c r="DJR21" s="318"/>
      <c r="DJS21" s="318"/>
      <c r="DJT21" s="318"/>
      <c r="DJU21" s="318"/>
      <c r="DJV21" s="318"/>
      <c r="DJW21" s="318"/>
      <c r="DJX21" s="318"/>
      <c r="DJY21" s="318"/>
      <c r="DJZ21" s="318"/>
      <c r="DKA21" s="318"/>
      <c r="DKB21" s="318"/>
      <c r="DKC21" s="318"/>
      <c r="DKD21" s="318"/>
      <c r="DKE21" s="318"/>
      <c r="DKF21" s="318"/>
      <c r="DKG21" s="318"/>
      <c r="DKH21" s="318"/>
      <c r="DKI21" s="318"/>
      <c r="DKJ21" s="318"/>
      <c r="DKK21" s="318"/>
      <c r="DKL21" s="318"/>
      <c r="DKM21" s="318"/>
      <c r="DKN21" s="318"/>
      <c r="DKO21" s="318"/>
      <c r="DKP21" s="318"/>
      <c r="DKQ21" s="318"/>
      <c r="DKR21" s="318"/>
      <c r="DKS21" s="318"/>
      <c r="DKT21" s="318"/>
      <c r="DKU21" s="318"/>
      <c r="DKV21" s="318"/>
      <c r="DKW21" s="318"/>
      <c r="DKX21" s="318"/>
      <c r="DKY21" s="318"/>
      <c r="DKZ21" s="318"/>
      <c r="DLA21" s="318"/>
      <c r="DLB21" s="318"/>
      <c r="DLC21" s="318"/>
      <c r="DLD21" s="318"/>
      <c r="DLE21" s="318"/>
      <c r="DLF21" s="318"/>
      <c r="DLG21" s="318"/>
      <c r="DLH21" s="318"/>
      <c r="DLI21" s="318"/>
      <c r="DLJ21" s="318"/>
      <c r="DLK21" s="318"/>
      <c r="DLL21" s="318"/>
      <c r="DLM21" s="318"/>
      <c r="DLN21" s="318"/>
      <c r="DLO21" s="318"/>
      <c r="DLP21" s="318"/>
      <c r="DLQ21" s="318"/>
      <c r="DLR21" s="318"/>
      <c r="DLS21" s="318"/>
      <c r="DLT21" s="318"/>
      <c r="DLU21" s="318"/>
      <c r="DLV21" s="318"/>
      <c r="DLW21" s="318"/>
      <c r="DLX21" s="318"/>
      <c r="DLY21" s="318"/>
      <c r="DLZ21" s="318"/>
      <c r="DMA21" s="318"/>
      <c r="DMB21" s="318"/>
      <c r="DMC21" s="318"/>
      <c r="DMD21" s="318"/>
      <c r="DME21" s="318"/>
      <c r="DMF21" s="318"/>
      <c r="DMG21" s="318"/>
      <c r="DMH21" s="318"/>
      <c r="DMI21" s="318"/>
      <c r="DMJ21" s="318"/>
      <c r="DMK21" s="318"/>
      <c r="DML21" s="318"/>
      <c r="DMM21" s="318"/>
      <c r="DMN21" s="318"/>
      <c r="DMO21" s="318"/>
      <c r="DMP21" s="318"/>
      <c r="DMQ21" s="318"/>
      <c r="DMR21" s="318"/>
      <c r="DMS21" s="318"/>
      <c r="DMT21" s="318"/>
      <c r="DMU21" s="318"/>
      <c r="DMV21" s="318"/>
      <c r="DMW21" s="318"/>
      <c r="DMX21" s="318"/>
      <c r="DMY21" s="318"/>
      <c r="DMZ21" s="318"/>
      <c r="DNA21" s="318"/>
      <c r="DNB21" s="318"/>
      <c r="DNC21" s="318"/>
      <c r="DND21" s="318"/>
      <c r="DNE21" s="318"/>
      <c r="DNF21" s="318"/>
      <c r="DNG21" s="318"/>
      <c r="DNH21" s="318"/>
      <c r="DNI21" s="318"/>
      <c r="DNJ21" s="318"/>
      <c r="DNK21" s="318"/>
      <c r="DNL21" s="318"/>
      <c r="DNM21" s="318"/>
      <c r="DNN21" s="318"/>
      <c r="DNO21" s="318"/>
      <c r="DNP21" s="318"/>
      <c r="DNQ21" s="318"/>
      <c r="DNR21" s="318"/>
      <c r="DNS21" s="318"/>
      <c r="DNT21" s="318"/>
      <c r="DNU21" s="318"/>
      <c r="DNV21" s="318"/>
      <c r="DNW21" s="318"/>
      <c r="DNX21" s="318"/>
      <c r="DNY21" s="318"/>
      <c r="DNZ21" s="318"/>
      <c r="DOA21" s="318"/>
      <c r="DOB21" s="318"/>
      <c r="DOC21" s="318"/>
      <c r="DOD21" s="318"/>
      <c r="DOE21" s="318"/>
      <c r="DOF21" s="318"/>
      <c r="DOG21" s="318"/>
      <c r="DOH21" s="318"/>
      <c r="DOI21" s="318"/>
      <c r="DOJ21" s="318"/>
      <c r="DOK21" s="318"/>
      <c r="DOL21" s="318"/>
      <c r="DOM21" s="318"/>
      <c r="DON21" s="318"/>
      <c r="DOO21" s="318"/>
      <c r="DOP21" s="318"/>
      <c r="DOQ21" s="318"/>
      <c r="DOR21" s="318"/>
      <c r="DOS21" s="318"/>
      <c r="DOT21" s="318"/>
      <c r="DOU21" s="318"/>
      <c r="DOV21" s="318"/>
      <c r="DOW21" s="318"/>
      <c r="DOX21" s="318"/>
      <c r="DOY21" s="318"/>
      <c r="DOZ21" s="318"/>
      <c r="DPA21" s="318"/>
      <c r="DPB21" s="318"/>
      <c r="DPC21" s="318"/>
      <c r="DPD21" s="318"/>
      <c r="DPE21" s="318"/>
      <c r="DPF21" s="318"/>
      <c r="DPG21" s="318"/>
      <c r="DPH21" s="318"/>
      <c r="DPI21" s="318"/>
      <c r="DPJ21" s="318"/>
      <c r="DPK21" s="318"/>
      <c r="DPL21" s="318"/>
      <c r="DPM21" s="318"/>
      <c r="DPN21" s="318"/>
      <c r="DPO21" s="318"/>
      <c r="DPP21" s="318"/>
      <c r="DPQ21" s="318"/>
      <c r="DPR21" s="318"/>
      <c r="DPS21" s="318"/>
      <c r="DPT21" s="318"/>
      <c r="DPU21" s="318"/>
      <c r="DPV21" s="318"/>
      <c r="DPW21" s="318"/>
      <c r="DPX21" s="318"/>
      <c r="DPY21" s="318"/>
      <c r="DPZ21" s="318"/>
      <c r="DQA21" s="318"/>
      <c r="DQB21" s="318"/>
      <c r="DQC21" s="318"/>
      <c r="DQD21" s="318"/>
      <c r="DQE21" s="318"/>
      <c r="DQF21" s="318"/>
      <c r="DQG21" s="318"/>
      <c r="DQH21" s="318"/>
      <c r="DQI21" s="318"/>
      <c r="DQJ21" s="318"/>
      <c r="DQK21" s="318"/>
      <c r="DQL21" s="318"/>
      <c r="DQM21" s="318"/>
      <c r="DQN21" s="318"/>
      <c r="DQO21" s="318"/>
      <c r="DQP21" s="318"/>
      <c r="DQQ21" s="318"/>
      <c r="DQR21" s="318"/>
      <c r="DQS21" s="318"/>
      <c r="DQT21" s="318"/>
      <c r="DQU21" s="318"/>
      <c r="DQV21" s="318"/>
      <c r="DQW21" s="318"/>
      <c r="DQX21" s="318"/>
      <c r="DQY21" s="318"/>
      <c r="DQZ21" s="318"/>
      <c r="DRA21" s="318"/>
      <c r="DRB21" s="318"/>
      <c r="DRC21" s="318"/>
      <c r="DRD21" s="318"/>
      <c r="DRE21" s="318"/>
      <c r="DRF21" s="318"/>
      <c r="DRG21" s="318"/>
      <c r="DRH21" s="318"/>
      <c r="DRI21" s="318"/>
      <c r="DRJ21" s="318"/>
      <c r="DRK21" s="318"/>
      <c r="DRL21" s="318"/>
      <c r="DRM21" s="318"/>
      <c r="DRN21" s="318"/>
      <c r="DRO21" s="318"/>
      <c r="DRP21" s="318"/>
      <c r="DRQ21" s="318"/>
      <c r="DRR21" s="318"/>
      <c r="DRS21" s="318"/>
      <c r="DRT21" s="318"/>
      <c r="DRU21" s="318"/>
      <c r="DRV21" s="318"/>
      <c r="DRW21" s="318"/>
      <c r="DRX21" s="318"/>
      <c r="DRY21" s="318"/>
      <c r="DRZ21" s="318"/>
      <c r="DSA21" s="318"/>
      <c r="DSB21" s="318"/>
      <c r="DSC21" s="318"/>
      <c r="DSD21" s="318"/>
      <c r="DSE21" s="318"/>
      <c r="DSF21" s="318"/>
      <c r="DSG21" s="318"/>
      <c r="DSH21" s="318"/>
      <c r="DSI21" s="318"/>
      <c r="DSJ21" s="318"/>
      <c r="DSK21" s="318"/>
      <c r="DSL21" s="318"/>
      <c r="DSM21" s="318"/>
      <c r="DSN21" s="318"/>
      <c r="DSO21" s="318"/>
      <c r="DSP21" s="318"/>
      <c r="DSQ21" s="318"/>
      <c r="DSR21" s="318"/>
      <c r="DSS21" s="318"/>
      <c r="DST21" s="318"/>
      <c r="DSU21" s="318"/>
      <c r="DSV21" s="318"/>
      <c r="DSW21" s="318"/>
      <c r="DSX21" s="318"/>
      <c r="DSY21" s="318"/>
      <c r="DSZ21" s="318"/>
      <c r="DTA21" s="318"/>
      <c r="DTB21" s="318"/>
      <c r="DTC21" s="318"/>
      <c r="DTD21" s="318"/>
      <c r="DTE21" s="318"/>
      <c r="DTF21" s="318"/>
      <c r="DTG21" s="318"/>
      <c r="DTH21" s="318"/>
      <c r="DTI21" s="318"/>
      <c r="DTJ21" s="318"/>
      <c r="DTK21" s="318"/>
      <c r="DTL21" s="318"/>
      <c r="DTM21" s="318"/>
      <c r="DTN21" s="318"/>
      <c r="DTO21" s="318"/>
      <c r="DTP21" s="318"/>
      <c r="DTQ21" s="318"/>
      <c r="DTR21" s="318"/>
      <c r="DTS21" s="318"/>
      <c r="DTT21" s="318"/>
      <c r="DTU21" s="318"/>
      <c r="DTV21" s="318"/>
      <c r="DTW21" s="318"/>
      <c r="DTX21" s="318"/>
      <c r="DTY21" s="318"/>
      <c r="DTZ21" s="318"/>
      <c r="DUA21" s="318"/>
      <c r="DUB21" s="318"/>
      <c r="DUC21" s="318"/>
      <c r="DUD21" s="318"/>
      <c r="DUE21" s="318"/>
      <c r="DUF21" s="318"/>
      <c r="DUG21" s="318"/>
      <c r="DUH21" s="318"/>
      <c r="DUI21" s="318"/>
      <c r="DUJ21" s="318"/>
      <c r="DUK21" s="318"/>
      <c r="DUL21" s="318"/>
      <c r="DUM21" s="318"/>
      <c r="DUN21" s="318"/>
      <c r="DUO21" s="318"/>
      <c r="DUP21" s="318"/>
      <c r="DUQ21" s="318"/>
      <c r="DUR21" s="318"/>
      <c r="DUS21" s="318"/>
      <c r="DUT21" s="318"/>
      <c r="DUU21" s="318"/>
      <c r="DUV21" s="318"/>
      <c r="DUW21" s="318"/>
      <c r="DUX21" s="318"/>
      <c r="DUY21" s="318"/>
      <c r="DUZ21" s="318"/>
      <c r="DVA21" s="318"/>
      <c r="DVB21" s="318"/>
      <c r="DVC21" s="318"/>
      <c r="DVD21" s="318"/>
      <c r="DVE21" s="318"/>
      <c r="DVF21" s="318"/>
      <c r="DVG21" s="318"/>
      <c r="DVH21" s="318"/>
      <c r="DVI21" s="318"/>
      <c r="DVJ21" s="318"/>
      <c r="DVK21" s="318"/>
      <c r="DVL21" s="318"/>
      <c r="DVM21" s="318"/>
      <c r="DVN21" s="318"/>
      <c r="DVO21" s="318"/>
      <c r="DVP21" s="318"/>
      <c r="DVQ21" s="318"/>
      <c r="DVR21" s="318"/>
      <c r="DVS21" s="318"/>
      <c r="DVT21" s="318"/>
      <c r="DVU21" s="318"/>
      <c r="DVV21" s="318"/>
      <c r="DVW21" s="318"/>
      <c r="DVX21" s="318"/>
      <c r="DVY21" s="318"/>
      <c r="DVZ21" s="318"/>
      <c r="DWA21" s="318"/>
      <c r="DWB21" s="318"/>
      <c r="DWC21" s="318"/>
      <c r="DWD21" s="318"/>
      <c r="DWE21" s="318"/>
      <c r="DWF21" s="318"/>
      <c r="DWG21" s="318"/>
      <c r="DWH21" s="318"/>
      <c r="DWI21" s="318"/>
      <c r="DWJ21" s="318"/>
      <c r="DWK21" s="318"/>
      <c r="DWL21" s="318"/>
      <c r="DWM21" s="318"/>
      <c r="DWN21" s="318"/>
      <c r="DWO21" s="318"/>
      <c r="DWP21" s="318"/>
      <c r="DWQ21" s="318"/>
      <c r="DWR21" s="318"/>
      <c r="DWS21" s="318"/>
      <c r="DWT21" s="318"/>
      <c r="DWU21" s="318"/>
      <c r="DWV21" s="318"/>
      <c r="DWW21" s="318"/>
      <c r="DWX21" s="318"/>
      <c r="DWY21" s="318"/>
      <c r="DWZ21" s="318"/>
      <c r="DXA21" s="318"/>
      <c r="DXB21" s="318"/>
      <c r="DXC21" s="318"/>
      <c r="DXD21" s="318"/>
      <c r="DXE21" s="318"/>
      <c r="DXF21" s="318"/>
      <c r="DXG21" s="318"/>
      <c r="DXH21" s="318"/>
      <c r="DXI21" s="318"/>
      <c r="DXJ21" s="318"/>
      <c r="DXK21" s="318"/>
      <c r="DXL21" s="318"/>
      <c r="DXM21" s="318"/>
      <c r="DXN21" s="318"/>
      <c r="DXO21" s="318"/>
      <c r="DXP21" s="318"/>
      <c r="DXQ21" s="318"/>
      <c r="DXR21" s="318"/>
      <c r="DXS21" s="318"/>
      <c r="DXT21" s="318"/>
      <c r="DXU21" s="318"/>
      <c r="DXV21" s="318"/>
      <c r="DXW21" s="318"/>
      <c r="DXX21" s="318"/>
      <c r="DXY21" s="318"/>
      <c r="DXZ21" s="318"/>
      <c r="DYA21" s="318"/>
      <c r="DYB21" s="318"/>
      <c r="DYC21" s="318"/>
      <c r="DYD21" s="318"/>
      <c r="DYE21" s="318"/>
      <c r="DYF21" s="318"/>
      <c r="DYG21" s="318"/>
      <c r="DYH21" s="318"/>
      <c r="DYI21" s="318"/>
      <c r="DYJ21" s="318"/>
      <c r="DYK21" s="318"/>
      <c r="DYL21" s="318"/>
      <c r="DYM21" s="318"/>
      <c r="DYN21" s="318"/>
      <c r="DYO21" s="318"/>
      <c r="DYP21" s="318"/>
      <c r="DYQ21" s="318"/>
      <c r="DYR21" s="318"/>
      <c r="DYS21" s="318"/>
      <c r="DYT21" s="318"/>
      <c r="DYU21" s="318"/>
      <c r="DYV21" s="318"/>
      <c r="DYW21" s="318"/>
      <c r="DYX21" s="318"/>
      <c r="DYY21" s="318"/>
      <c r="DYZ21" s="318"/>
      <c r="DZA21" s="318"/>
      <c r="DZB21" s="318"/>
      <c r="DZC21" s="318"/>
      <c r="DZD21" s="318"/>
      <c r="DZE21" s="318"/>
      <c r="DZF21" s="318"/>
      <c r="DZG21" s="318"/>
      <c r="DZH21" s="318"/>
      <c r="DZI21" s="318"/>
      <c r="DZJ21" s="318"/>
      <c r="DZK21" s="318"/>
      <c r="DZL21" s="318"/>
      <c r="DZM21" s="318"/>
      <c r="DZN21" s="318"/>
      <c r="DZO21" s="318"/>
      <c r="DZP21" s="318"/>
      <c r="DZQ21" s="318"/>
      <c r="DZR21" s="318"/>
      <c r="DZS21" s="318"/>
      <c r="DZT21" s="318"/>
      <c r="DZU21" s="318"/>
      <c r="DZV21" s="318"/>
      <c r="DZW21" s="318"/>
      <c r="DZX21" s="318"/>
      <c r="DZY21" s="318"/>
      <c r="DZZ21" s="318"/>
      <c r="EAA21" s="318"/>
      <c r="EAB21" s="318"/>
      <c r="EAC21" s="318"/>
      <c r="EAD21" s="318"/>
      <c r="EAE21" s="318"/>
      <c r="EAF21" s="318"/>
      <c r="EAG21" s="318"/>
      <c r="EAH21" s="318"/>
      <c r="EAI21" s="318"/>
      <c r="EAJ21" s="318"/>
      <c r="EAK21" s="318"/>
      <c r="EAL21" s="318"/>
      <c r="EAM21" s="318"/>
      <c r="EAN21" s="318"/>
      <c r="EAO21" s="318"/>
      <c r="EAP21" s="318"/>
      <c r="EAQ21" s="318"/>
      <c r="EAR21" s="318"/>
      <c r="EAS21" s="318"/>
      <c r="EAT21" s="318"/>
      <c r="EAU21" s="318"/>
      <c r="EAV21" s="318"/>
      <c r="EAW21" s="318"/>
      <c r="EAX21" s="318"/>
      <c r="EAY21" s="318"/>
      <c r="EAZ21" s="318"/>
      <c r="EBA21" s="318"/>
      <c r="EBB21" s="318"/>
      <c r="EBC21" s="318"/>
      <c r="EBD21" s="318"/>
      <c r="EBE21" s="318"/>
      <c r="EBF21" s="318"/>
      <c r="EBG21" s="318"/>
      <c r="EBH21" s="318"/>
      <c r="EBI21" s="318"/>
      <c r="EBJ21" s="318"/>
      <c r="EBK21" s="318"/>
      <c r="EBL21" s="318"/>
      <c r="EBM21" s="318"/>
      <c r="EBN21" s="318"/>
      <c r="EBO21" s="318"/>
      <c r="EBP21" s="318"/>
      <c r="EBQ21" s="318"/>
      <c r="EBR21" s="318"/>
      <c r="EBS21" s="318"/>
      <c r="EBT21" s="318"/>
      <c r="EBU21" s="318"/>
      <c r="EBV21" s="318"/>
      <c r="EBW21" s="318"/>
      <c r="EBX21" s="318"/>
      <c r="EBY21" s="318"/>
      <c r="EBZ21" s="318"/>
      <c r="ECA21" s="318"/>
      <c r="ECB21" s="318"/>
      <c r="ECC21" s="318"/>
      <c r="ECD21" s="318"/>
      <c r="ECE21" s="318"/>
      <c r="ECF21" s="318"/>
      <c r="ECG21" s="318"/>
      <c r="ECH21" s="318"/>
      <c r="ECI21" s="318"/>
      <c r="ECJ21" s="318"/>
      <c r="ECK21" s="318"/>
      <c r="ECL21" s="318"/>
      <c r="ECM21" s="318"/>
      <c r="ECN21" s="318"/>
      <c r="ECO21" s="318"/>
      <c r="ECP21" s="318"/>
      <c r="ECQ21" s="318"/>
      <c r="ECR21" s="318"/>
      <c r="ECS21" s="318"/>
      <c r="ECT21" s="318"/>
      <c r="ECU21" s="318"/>
      <c r="ECV21" s="318"/>
      <c r="ECW21" s="318"/>
      <c r="ECX21" s="318"/>
      <c r="ECY21" s="318"/>
      <c r="ECZ21" s="318"/>
      <c r="EDA21" s="318"/>
      <c r="EDB21" s="318"/>
      <c r="EDC21" s="318"/>
      <c r="EDD21" s="318"/>
      <c r="EDE21" s="318"/>
      <c r="EDF21" s="318"/>
      <c r="EDG21" s="318"/>
      <c r="EDH21" s="318"/>
      <c r="EDI21" s="318"/>
      <c r="EDJ21" s="318"/>
      <c r="EDK21" s="318"/>
      <c r="EDL21" s="318"/>
      <c r="EDM21" s="318"/>
      <c r="EDN21" s="318"/>
      <c r="EDO21" s="318"/>
      <c r="EDP21" s="318"/>
      <c r="EDQ21" s="318"/>
      <c r="EDR21" s="318"/>
      <c r="EDS21" s="318"/>
      <c r="EDT21" s="318"/>
      <c r="EDU21" s="318"/>
      <c r="EDV21" s="318"/>
      <c r="EDW21" s="318"/>
      <c r="EDX21" s="318"/>
      <c r="EDY21" s="318"/>
      <c r="EDZ21" s="318"/>
      <c r="EEA21" s="318"/>
      <c r="EEB21" s="318"/>
      <c r="EEC21" s="318"/>
      <c r="EED21" s="318"/>
      <c r="EEE21" s="318"/>
      <c r="EEF21" s="318"/>
      <c r="EEG21" s="318"/>
      <c r="EEH21" s="318"/>
      <c r="EEI21" s="318"/>
      <c r="EEJ21" s="318"/>
      <c r="EEK21" s="318"/>
      <c r="EEL21" s="318"/>
      <c r="EEM21" s="318"/>
      <c r="EEN21" s="318"/>
      <c r="EEO21" s="318"/>
      <c r="EEP21" s="318"/>
      <c r="EEQ21" s="318"/>
      <c r="EER21" s="318"/>
      <c r="EES21" s="318"/>
      <c r="EET21" s="318"/>
      <c r="EEU21" s="318"/>
      <c r="EEV21" s="318"/>
      <c r="EEW21" s="318"/>
      <c r="EEX21" s="318"/>
      <c r="EEY21" s="318"/>
      <c r="EEZ21" s="318"/>
      <c r="EFA21" s="318"/>
      <c r="EFB21" s="318"/>
      <c r="EFC21" s="318"/>
      <c r="EFD21" s="318"/>
      <c r="EFE21" s="318"/>
      <c r="EFF21" s="318"/>
      <c r="EFG21" s="318"/>
      <c r="EFH21" s="318"/>
      <c r="EFI21" s="318"/>
      <c r="EFJ21" s="318"/>
      <c r="EFK21" s="318"/>
      <c r="EFL21" s="318"/>
      <c r="EFM21" s="318"/>
      <c r="EFN21" s="318"/>
      <c r="EFO21" s="318"/>
      <c r="EFP21" s="318"/>
      <c r="EFQ21" s="318"/>
      <c r="EFR21" s="318"/>
      <c r="EFS21" s="318"/>
      <c r="EFT21" s="318"/>
      <c r="EFU21" s="318"/>
      <c r="EFV21" s="318"/>
      <c r="EFW21" s="318"/>
      <c r="EFX21" s="318"/>
      <c r="EFY21" s="318"/>
      <c r="EFZ21" s="318"/>
      <c r="EGA21" s="318"/>
      <c r="EGB21" s="318"/>
      <c r="EGC21" s="318"/>
      <c r="EGD21" s="318"/>
      <c r="EGE21" s="318"/>
      <c r="EGF21" s="318"/>
      <c r="EGG21" s="318"/>
      <c r="EGH21" s="318"/>
      <c r="EGI21" s="318"/>
      <c r="EGJ21" s="318"/>
      <c r="EGK21" s="318"/>
      <c r="EGL21" s="318"/>
      <c r="EGM21" s="318"/>
      <c r="EGN21" s="318"/>
      <c r="EGO21" s="318"/>
      <c r="EGP21" s="318"/>
      <c r="EGQ21" s="318"/>
      <c r="EGR21" s="318"/>
      <c r="EGS21" s="318"/>
      <c r="EGT21" s="318"/>
      <c r="EGU21" s="318"/>
      <c r="EGV21" s="318"/>
      <c r="EGW21" s="318"/>
      <c r="EGX21" s="318"/>
      <c r="EGY21" s="318"/>
      <c r="EGZ21" s="318"/>
      <c r="EHA21" s="318"/>
      <c r="EHB21" s="318"/>
      <c r="EHC21" s="318"/>
      <c r="EHD21" s="318"/>
      <c r="EHE21" s="318"/>
      <c r="EHF21" s="318"/>
      <c r="EHG21" s="318"/>
      <c r="EHH21" s="318"/>
      <c r="EHI21" s="318"/>
      <c r="EHJ21" s="318"/>
      <c r="EHK21" s="318"/>
      <c r="EHL21" s="318"/>
      <c r="EHM21" s="318"/>
      <c r="EHN21" s="318"/>
      <c r="EHO21" s="318"/>
      <c r="EHP21" s="318"/>
      <c r="EHQ21" s="318"/>
      <c r="EHR21" s="318"/>
      <c r="EHS21" s="318"/>
      <c r="EHT21" s="318"/>
      <c r="EHU21" s="318"/>
      <c r="EHV21" s="318"/>
      <c r="EHW21" s="318"/>
      <c r="EHX21" s="318"/>
      <c r="EHY21" s="318"/>
      <c r="EHZ21" s="318"/>
      <c r="EIA21" s="318"/>
      <c r="EIB21" s="318"/>
      <c r="EIC21" s="318"/>
      <c r="EID21" s="318"/>
      <c r="EIE21" s="318"/>
      <c r="EIF21" s="318"/>
      <c r="EIG21" s="318"/>
      <c r="EIH21" s="318"/>
      <c r="EII21" s="318"/>
      <c r="EIJ21" s="318"/>
      <c r="EIK21" s="318"/>
      <c r="EIL21" s="318"/>
      <c r="EIM21" s="318"/>
      <c r="EIN21" s="318"/>
      <c r="EIO21" s="318"/>
      <c r="EIP21" s="318"/>
      <c r="EIQ21" s="318"/>
      <c r="EIR21" s="318"/>
      <c r="EIS21" s="318"/>
      <c r="EIT21" s="318"/>
      <c r="EIU21" s="318"/>
      <c r="EIV21" s="318"/>
      <c r="EIW21" s="318"/>
      <c r="EIX21" s="318"/>
      <c r="EIY21" s="318"/>
      <c r="EIZ21" s="318"/>
      <c r="EJA21" s="318"/>
      <c r="EJB21" s="318"/>
      <c r="EJC21" s="318"/>
      <c r="EJD21" s="318"/>
      <c r="EJE21" s="318"/>
      <c r="EJF21" s="318"/>
      <c r="EJG21" s="318"/>
      <c r="EJH21" s="318"/>
      <c r="EJI21" s="318"/>
      <c r="EJJ21" s="318"/>
      <c r="EJK21" s="318"/>
      <c r="EJL21" s="318"/>
      <c r="EJM21" s="318"/>
      <c r="EJN21" s="318"/>
      <c r="EJO21" s="318"/>
      <c r="EJP21" s="318"/>
      <c r="EJQ21" s="318"/>
      <c r="EJR21" s="318"/>
      <c r="EJS21" s="318"/>
      <c r="EJT21" s="318"/>
      <c r="EJU21" s="318"/>
      <c r="EJV21" s="318"/>
      <c r="EJW21" s="318"/>
      <c r="EJX21" s="318"/>
      <c r="EJY21" s="318"/>
      <c r="EJZ21" s="318"/>
      <c r="EKA21" s="318"/>
      <c r="EKB21" s="318"/>
      <c r="EKC21" s="318"/>
      <c r="EKD21" s="318"/>
      <c r="EKE21" s="318"/>
      <c r="EKF21" s="318"/>
      <c r="EKG21" s="318"/>
      <c r="EKH21" s="318"/>
      <c r="EKI21" s="318"/>
      <c r="EKJ21" s="318"/>
      <c r="EKK21" s="318"/>
      <c r="EKL21" s="318"/>
      <c r="EKM21" s="318"/>
      <c r="EKN21" s="318"/>
      <c r="EKO21" s="318"/>
      <c r="EKP21" s="318"/>
      <c r="EKQ21" s="318"/>
      <c r="EKR21" s="318"/>
      <c r="EKS21" s="318"/>
      <c r="EKT21" s="318"/>
      <c r="EKU21" s="318"/>
      <c r="EKV21" s="318"/>
      <c r="EKW21" s="318"/>
      <c r="EKX21" s="318"/>
      <c r="EKY21" s="318"/>
      <c r="EKZ21" s="318"/>
      <c r="ELA21" s="318"/>
      <c r="ELB21" s="318"/>
      <c r="ELC21" s="318"/>
      <c r="ELD21" s="318"/>
      <c r="ELE21" s="318"/>
      <c r="ELF21" s="318"/>
      <c r="ELG21" s="318"/>
      <c r="ELH21" s="318"/>
      <c r="ELI21" s="318"/>
      <c r="ELJ21" s="318"/>
      <c r="ELK21" s="318"/>
      <c r="ELL21" s="318"/>
      <c r="ELM21" s="318"/>
      <c r="ELN21" s="318"/>
      <c r="ELO21" s="318"/>
      <c r="ELP21" s="318"/>
      <c r="ELQ21" s="318"/>
      <c r="ELR21" s="318"/>
      <c r="ELS21" s="318"/>
      <c r="ELT21" s="318"/>
      <c r="ELU21" s="318"/>
      <c r="ELV21" s="318"/>
      <c r="ELW21" s="318"/>
      <c r="ELX21" s="318"/>
      <c r="ELY21" s="318"/>
      <c r="ELZ21" s="318"/>
      <c r="EMA21" s="318"/>
      <c r="EMB21" s="318"/>
      <c r="EMC21" s="318"/>
      <c r="EMD21" s="318"/>
      <c r="EME21" s="318"/>
      <c r="EMF21" s="318"/>
      <c r="EMG21" s="318"/>
      <c r="EMH21" s="318"/>
      <c r="EMI21" s="318"/>
      <c r="EMJ21" s="318"/>
      <c r="EMK21" s="318"/>
      <c r="EML21" s="318"/>
      <c r="EMM21" s="318"/>
      <c r="EMN21" s="318"/>
      <c r="EMO21" s="318"/>
      <c r="EMP21" s="318"/>
      <c r="EMQ21" s="318"/>
      <c r="EMR21" s="318"/>
      <c r="EMS21" s="318"/>
      <c r="EMT21" s="318"/>
      <c r="EMU21" s="318"/>
      <c r="EMV21" s="318"/>
      <c r="EMW21" s="318"/>
      <c r="EMX21" s="318"/>
      <c r="EMY21" s="318"/>
      <c r="EMZ21" s="318"/>
      <c r="ENA21" s="318"/>
      <c r="ENB21" s="318"/>
      <c r="ENC21" s="318"/>
      <c r="END21" s="318"/>
      <c r="ENE21" s="318"/>
      <c r="ENF21" s="318"/>
      <c r="ENG21" s="318"/>
      <c r="ENH21" s="318"/>
      <c r="ENI21" s="318"/>
      <c r="ENJ21" s="318"/>
      <c r="ENK21" s="318"/>
      <c r="ENL21" s="318"/>
      <c r="ENM21" s="318"/>
      <c r="ENN21" s="318"/>
      <c r="ENO21" s="318"/>
      <c r="ENP21" s="318"/>
      <c r="ENQ21" s="318"/>
      <c r="ENR21" s="318"/>
      <c r="ENS21" s="318"/>
      <c r="ENT21" s="318"/>
      <c r="ENU21" s="318"/>
      <c r="ENV21" s="318"/>
      <c r="ENW21" s="318"/>
      <c r="ENX21" s="318"/>
      <c r="ENY21" s="318"/>
      <c r="ENZ21" s="318"/>
      <c r="EOA21" s="318"/>
      <c r="EOB21" s="318"/>
      <c r="EOC21" s="318"/>
      <c r="EOD21" s="318"/>
      <c r="EOE21" s="318"/>
      <c r="EOF21" s="318"/>
      <c r="EOG21" s="318"/>
      <c r="EOH21" s="318"/>
      <c r="EOI21" s="318"/>
      <c r="EOJ21" s="318"/>
      <c r="EOK21" s="318"/>
      <c r="EOL21" s="318"/>
      <c r="EOM21" s="318"/>
      <c r="EON21" s="318"/>
      <c r="EOO21" s="318"/>
      <c r="EOP21" s="318"/>
      <c r="EOQ21" s="318"/>
      <c r="EOR21" s="318"/>
      <c r="EOS21" s="318"/>
      <c r="EOT21" s="318"/>
      <c r="EOU21" s="318"/>
      <c r="EOV21" s="318"/>
      <c r="EOW21" s="318"/>
      <c r="EOX21" s="318"/>
      <c r="EOY21" s="318"/>
      <c r="EOZ21" s="318"/>
      <c r="EPA21" s="318"/>
      <c r="EPB21" s="318"/>
      <c r="EPC21" s="318"/>
      <c r="EPD21" s="318"/>
      <c r="EPE21" s="318"/>
      <c r="EPF21" s="318"/>
      <c r="EPG21" s="318"/>
      <c r="EPH21" s="318"/>
      <c r="EPI21" s="318"/>
      <c r="EPJ21" s="318"/>
      <c r="EPK21" s="318"/>
      <c r="EPL21" s="318"/>
      <c r="EPM21" s="318"/>
      <c r="EPN21" s="318"/>
      <c r="EPO21" s="318"/>
      <c r="EPP21" s="318"/>
      <c r="EPQ21" s="318"/>
      <c r="EPR21" s="318"/>
      <c r="EPS21" s="318"/>
      <c r="EPT21" s="318"/>
      <c r="EPU21" s="318"/>
      <c r="EPV21" s="318"/>
      <c r="EPW21" s="318"/>
      <c r="EPX21" s="318"/>
      <c r="EPY21" s="318"/>
      <c r="EPZ21" s="318"/>
      <c r="EQA21" s="318"/>
      <c r="EQB21" s="318"/>
      <c r="EQC21" s="318"/>
      <c r="EQD21" s="318"/>
      <c r="EQE21" s="318"/>
      <c r="EQF21" s="318"/>
      <c r="EQG21" s="318"/>
      <c r="EQH21" s="318"/>
      <c r="EQI21" s="318"/>
      <c r="EQJ21" s="318"/>
      <c r="EQK21" s="318"/>
      <c r="EQL21" s="318"/>
      <c r="EQM21" s="318"/>
      <c r="EQN21" s="318"/>
      <c r="EQO21" s="318"/>
      <c r="EQP21" s="318"/>
      <c r="EQQ21" s="318"/>
      <c r="EQR21" s="318"/>
      <c r="EQS21" s="318"/>
      <c r="EQT21" s="318"/>
      <c r="EQU21" s="318"/>
      <c r="EQV21" s="318"/>
      <c r="EQW21" s="318"/>
      <c r="EQX21" s="318"/>
      <c r="EQY21" s="318"/>
      <c r="EQZ21" s="318"/>
      <c r="ERA21" s="318"/>
      <c r="ERB21" s="318"/>
      <c r="ERC21" s="318"/>
      <c r="ERD21" s="318"/>
      <c r="ERE21" s="318"/>
      <c r="ERF21" s="318"/>
      <c r="ERG21" s="318"/>
      <c r="ERH21" s="318"/>
      <c r="ERI21" s="318"/>
      <c r="ERJ21" s="318"/>
      <c r="ERK21" s="318"/>
      <c r="ERL21" s="318"/>
      <c r="ERM21" s="318"/>
      <c r="ERN21" s="318"/>
      <c r="ERO21" s="318"/>
      <c r="ERP21" s="318"/>
      <c r="ERQ21" s="318"/>
      <c r="ERR21" s="318"/>
      <c r="ERS21" s="318"/>
      <c r="ERT21" s="318"/>
      <c r="ERU21" s="318"/>
      <c r="ERV21" s="318"/>
      <c r="ERW21" s="318"/>
      <c r="ERX21" s="318"/>
      <c r="ERY21" s="318"/>
      <c r="ERZ21" s="318"/>
      <c r="ESA21" s="318"/>
      <c r="ESB21" s="318"/>
      <c r="ESC21" s="318"/>
      <c r="ESD21" s="318"/>
      <c r="ESE21" s="318"/>
      <c r="ESF21" s="318"/>
      <c r="ESG21" s="318"/>
      <c r="ESH21" s="318"/>
      <c r="ESI21" s="318"/>
      <c r="ESJ21" s="318"/>
      <c r="ESK21" s="318"/>
      <c r="ESL21" s="318"/>
      <c r="ESM21" s="318"/>
      <c r="ESN21" s="318"/>
      <c r="ESO21" s="318"/>
      <c r="ESP21" s="318"/>
      <c r="ESQ21" s="318"/>
      <c r="ESR21" s="318"/>
      <c r="ESS21" s="318"/>
      <c r="EST21" s="318"/>
      <c r="ESU21" s="318"/>
      <c r="ESV21" s="318"/>
      <c r="ESW21" s="318"/>
      <c r="ESX21" s="318"/>
      <c r="ESY21" s="318"/>
      <c r="ESZ21" s="318"/>
      <c r="ETA21" s="318"/>
      <c r="ETB21" s="318"/>
      <c r="ETC21" s="318"/>
      <c r="ETD21" s="318"/>
      <c r="ETE21" s="318"/>
      <c r="ETF21" s="318"/>
      <c r="ETG21" s="318"/>
      <c r="ETH21" s="318"/>
      <c r="ETI21" s="318"/>
      <c r="ETJ21" s="318"/>
      <c r="ETK21" s="318"/>
      <c r="ETL21" s="318"/>
      <c r="ETM21" s="318"/>
      <c r="ETN21" s="318"/>
      <c r="ETO21" s="318"/>
      <c r="ETP21" s="318"/>
      <c r="ETQ21" s="318"/>
      <c r="ETR21" s="318"/>
      <c r="ETS21" s="318"/>
      <c r="ETT21" s="318"/>
      <c r="ETU21" s="318"/>
      <c r="ETV21" s="318"/>
      <c r="ETW21" s="318"/>
      <c r="ETX21" s="318"/>
      <c r="ETY21" s="318"/>
      <c r="ETZ21" s="318"/>
      <c r="EUA21" s="318"/>
      <c r="EUB21" s="318"/>
      <c r="EUC21" s="318"/>
      <c r="EUD21" s="318"/>
      <c r="EUE21" s="318"/>
      <c r="EUF21" s="318"/>
      <c r="EUG21" s="318"/>
      <c r="EUH21" s="318"/>
      <c r="EUI21" s="318"/>
      <c r="EUJ21" s="318"/>
      <c r="EUK21" s="318"/>
      <c r="EUL21" s="318"/>
      <c r="EUM21" s="318"/>
      <c r="EUN21" s="318"/>
      <c r="EUO21" s="318"/>
      <c r="EUP21" s="318"/>
      <c r="EUQ21" s="318"/>
      <c r="EUR21" s="318"/>
      <c r="EUS21" s="318"/>
      <c r="EUT21" s="318"/>
      <c r="EUU21" s="318"/>
      <c r="EUV21" s="318"/>
      <c r="EUW21" s="318"/>
      <c r="EUX21" s="318"/>
      <c r="EUY21" s="318"/>
      <c r="EUZ21" s="318"/>
      <c r="EVA21" s="318"/>
      <c r="EVB21" s="318"/>
      <c r="EVC21" s="318"/>
      <c r="EVD21" s="318"/>
      <c r="EVE21" s="318"/>
      <c r="EVF21" s="318"/>
      <c r="EVG21" s="318"/>
      <c r="EVH21" s="318"/>
      <c r="EVI21" s="318"/>
      <c r="EVJ21" s="318"/>
      <c r="EVK21" s="318"/>
      <c r="EVL21" s="318"/>
      <c r="EVM21" s="318"/>
      <c r="EVN21" s="318"/>
      <c r="EVO21" s="318"/>
      <c r="EVP21" s="318"/>
      <c r="EVQ21" s="318"/>
      <c r="EVR21" s="318"/>
      <c r="EVS21" s="318"/>
      <c r="EVT21" s="318"/>
      <c r="EVU21" s="318"/>
      <c r="EVV21" s="318"/>
      <c r="EVW21" s="318"/>
      <c r="EVX21" s="318"/>
      <c r="EVY21" s="318"/>
      <c r="EVZ21" s="318"/>
      <c r="EWA21" s="318"/>
      <c r="EWB21" s="318"/>
      <c r="EWC21" s="318"/>
      <c r="EWD21" s="318"/>
      <c r="EWE21" s="318"/>
      <c r="EWF21" s="318"/>
      <c r="EWG21" s="318"/>
      <c r="EWH21" s="318"/>
      <c r="EWI21" s="318"/>
      <c r="EWJ21" s="318"/>
      <c r="EWK21" s="318"/>
      <c r="EWL21" s="318"/>
      <c r="EWM21" s="318"/>
      <c r="EWN21" s="318"/>
      <c r="EWO21" s="318"/>
      <c r="EWP21" s="318"/>
      <c r="EWQ21" s="318"/>
      <c r="EWR21" s="318"/>
      <c r="EWS21" s="318"/>
      <c r="EWT21" s="318"/>
      <c r="EWU21" s="318"/>
      <c r="EWV21" s="318"/>
      <c r="EWW21" s="318"/>
      <c r="EWX21" s="318"/>
      <c r="EWY21" s="318"/>
      <c r="EWZ21" s="318"/>
      <c r="EXA21" s="318"/>
      <c r="EXB21" s="318"/>
      <c r="EXC21" s="318"/>
      <c r="EXD21" s="318"/>
      <c r="EXE21" s="318"/>
      <c r="EXF21" s="318"/>
      <c r="EXG21" s="318"/>
      <c r="EXH21" s="318"/>
      <c r="EXI21" s="318"/>
      <c r="EXJ21" s="318"/>
      <c r="EXK21" s="318"/>
      <c r="EXL21" s="318"/>
      <c r="EXM21" s="318"/>
      <c r="EXN21" s="318"/>
      <c r="EXO21" s="318"/>
      <c r="EXP21" s="318"/>
      <c r="EXQ21" s="318"/>
      <c r="EXR21" s="318"/>
      <c r="EXS21" s="318"/>
      <c r="EXT21" s="318"/>
      <c r="EXU21" s="318"/>
      <c r="EXV21" s="318"/>
      <c r="EXW21" s="318"/>
      <c r="EXX21" s="318"/>
      <c r="EXY21" s="318"/>
      <c r="EXZ21" s="318"/>
      <c r="EYA21" s="318"/>
      <c r="EYB21" s="318"/>
      <c r="EYC21" s="318"/>
      <c r="EYD21" s="318"/>
      <c r="EYE21" s="318"/>
      <c r="EYF21" s="318"/>
      <c r="EYG21" s="318"/>
      <c r="EYH21" s="318"/>
      <c r="EYI21" s="318"/>
      <c r="EYJ21" s="318"/>
      <c r="EYK21" s="318"/>
      <c r="EYL21" s="318"/>
      <c r="EYM21" s="318"/>
      <c r="EYN21" s="318"/>
      <c r="EYO21" s="318"/>
      <c r="EYP21" s="318"/>
      <c r="EYQ21" s="318"/>
      <c r="EYR21" s="318"/>
      <c r="EYS21" s="318"/>
      <c r="EYT21" s="318"/>
      <c r="EYU21" s="318"/>
      <c r="EYV21" s="318"/>
      <c r="EYW21" s="318"/>
      <c r="EYX21" s="318"/>
      <c r="EYY21" s="318"/>
      <c r="EYZ21" s="318"/>
      <c r="EZA21" s="318"/>
      <c r="EZB21" s="318"/>
      <c r="EZC21" s="318"/>
      <c r="EZD21" s="318"/>
      <c r="EZE21" s="318"/>
      <c r="EZF21" s="318"/>
      <c r="EZG21" s="318"/>
      <c r="EZH21" s="318"/>
      <c r="EZI21" s="318"/>
      <c r="EZJ21" s="318"/>
      <c r="EZK21" s="318"/>
      <c r="EZL21" s="318"/>
      <c r="EZM21" s="318"/>
      <c r="EZN21" s="318"/>
      <c r="EZO21" s="318"/>
      <c r="EZP21" s="318"/>
      <c r="EZQ21" s="318"/>
      <c r="EZR21" s="318"/>
      <c r="EZS21" s="318"/>
      <c r="EZT21" s="318"/>
      <c r="EZU21" s="318"/>
      <c r="EZV21" s="318"/>
      <c r="EZW21" s="318"/>
      <c r="EZX21" s="318"/>
      <c r="EZY21" s="318"/>
      <c r="EZZ21" s="318"/>
      <c r="FAA21" s="318"/>
      <c r="FAB21" s="318"/>
      <c r="FAC21" s="318"/>
      <c r="FAD21" s="318"/>
      <c r="FAE21" s="318"/>
      <c r="FAF21" s="318"/>
      <c r="FAG21" s="318"/>
      <c r="FAH21" s="318"/>
      <c r="FAI21" s="318"/>
      <c r="FAJ21" s="318"/>
      <c r="FAK21" s="318"/>
      <c r="FAL21" s="318"/>
      <c r="FAM21" s="318"/>
      <c r="FAN21" s="318"/>
      <c r="FAO21" s="318"/>
      <c r="FAP21" s="318"/>
      <c r="FAQ21" s="318"/>
      <c r="FAR21" s="318"/>
      <c r="FAS21" s="318"/>
      <c r="FAT21" s="318"/>
      <c r="FAU21" s="318"/>
      <c r="FAV21" s="318"/>
      <c r="FAW21" s="318"/>
      <c r="FAX21" s="318"/>
      <c r="FAY21" s="318"/>
      <c r="FAZ21" s="318"/>
      <c r="FBA21" s="318"/>
      <c r="FBB21" s="318"/>
      <c r="FBC21" s="318"/>
      <c r="FBD21" s="318"/>
      <c r="FBE21" s="318"/>
      <c r="FBF21" s="318"/>
      <c r="FBG21" s="318"/>
      <c r="FBH21" s="318"/>
      <c r="FBI21" s="318"/>
      <c r="FBJ21" s="318"/>
      <c r="FBK21" s="318"/>
      <c r="FBL21" s="318"/>
      <c r="FBM21" s="318"/>
      <c r="FBN21" s="318"/>
      <c r="FBO21" s="318"/>
      <c r="FBP21" s="318"/>
      <c r="FBQ21" s="318"/>
      <c r="FBR21" s="318"/>
      <c r="FBS21" s="318"/>
      <c r="FBT21" s="318"/>
      <c r="FBU21" s="318"/>
      <c r="FBV21" s="318"/>
      <c r="FBW21" s="318"/>
      <c r="FBX21" s="318"/>
      <c r="FBY21" s="318"/>
      <c r="FBZ21" s="318"/>
      <c r="FCA21" s="318"/>
      <c r="FCB21" s="318"/>
      <c r="FCC21" s="318"/>
      <c r="FCD21" s="318"/>
      <c r="FCE21" s="318"/>
      <c r="FCF21" s="318"/>
      <c r="FCG21" s="318"/>
      <c r="FCH21" s="318"/>
      <c r="FCI21" s="318"/>
      <c r="FCJ21" s="318"/>
      <c r="FCK21" s="318"/>
      <c r="FCL21" s="318"/>
      <c r="FCM21" s="318"/>
      <c r="FCN21" s="318"/>
      <c r="FCO21" s="318"/>
      <c r="FCP21" s="318"/>
      <c r="FCQ21" s="318"/>
      <c r="FCR21" s="318"/>
      <c r="FCS21" s="318"/>
      <c r="FCT21" s="318"/>
      <c r="FCU21" s="318"/>
      <c r="FCV21" s="318"/>
      <c r="FCW21" s="318"/>
      <c r="FCX21" s="318"/>
      <c r="FCY21" s="318"/>
      <c r="FCZ21" s="318"/>
      <c r="FDA21" s="318"/>
      <c r="FDB21" s="318"/>
      <c r="FDC21" s="318"/>
      <c r="FDD21" s="318"/>
      <c r="FDE21" s="318"/>
      <c r="FDF21" s="318"/>
      <c r="FDG21" s="318"/>
      <c r="FDH21" s="318"/>
      <c r="FDI21" s="318"/>
      <c r="FDJ21" s="318"/>
      <c r="FDK21" s="318"/>
      <c r="FDL21" s="318"/>
      <c r="FDM21" s="318"/>
      <c r="FDN21" s="318"/>
      <c r="FDO21" s="318"/>
      <c r="FDP21" s="318"/>
      <c r="FDQ21" s="318"/>
      <c r="FDR21" s="318"/>
      <c r="FDS21" s="318"/>
      <c r="FDT21" s="318"/>
      <c r="FDU21" s="318"/>
      <c r="FDV21" s="318"/>
      <c r="FDW21" s="318"/>
      <c r="FDX21" s="318"/>
      <c r="FDY21" s="318"/>
      <c r="FDZ21" s="318"/>
      <c r="FEA21" s="318"/>
      <c r="FEB21" s="318"/>
      <c r="FEC21" s="318"/>
      <c r="FED21" s="318"/>
      <c r="FEE21" s="318"/>
      <c r="FEF21" s="318"/>
      <c r="FEG21" s="318"/>
      <c r="FEH21" s="318"/>
      <c r="FEI21" s="318"/>
      <c r="FEJ21" s="318"/>
      <c r="FEK21" s="318"/>
      <c r="FEL21" s="318"/>
      <c r="FEM21" s="318"/>
      <c r="FEN21" s="318"/>
      <c r="FEO21" s="318"/>
      <c r="FEP21" s="318"/>
      <c r="FEQ21" s="318"/>
      <c r="FER21" s="318"/>
      <c r="FES21" s="318"/>
      <c r="FET21" s="318"/>
      <c r="FEU21" s="318"/>
      <c r="FEV21" s="318"/>
      <c r="FEW21" s="318"/>
      <c r="FEX21" s="318"/>
      <c r="FEY21" s="318"/>
      <c r="FEZ21" s="318"/>
      <c r="FFA21" s="318"/>
      <c r="FFB21" s="318"/>
      <c r="FFC21" s="318"/>
      <c r="FFD21" s="318"/>
      <c r="FFE21" s="318"/>
      <c r="FFF21" s="318"/>
      <c r="FFG21" s="318"/>
      <c r="FFH21" s="318"/>
      <c r="FFI21" s="318"/>
      <c r="FFJ21" s="318"/>
      <c r="FFK21" s="318"/>
      <c r="FFL21" s="318"/>
      <c r="FFM21" s="318"/>
      <c r="FFN21" s="318"/>
      <c r="FFO21" s="318"/>
      <c r="FFP21" s="318"/>
      <c r="FFQ21" s="318"/>
      <c r="FFR21" s="318"/>
      <c r="FFS21" s="318"/>
      <c r="FFT21" s="318"/>
      <c r="FFU21" s="318"/>
      <c r="FFV21" s="318"/>
      <c r="FFW21" s="318"/>
      <c r="FFX21" s="318"/>
      <c r="FFY21" s="318"/>
      <c r="FFZ21" s="318"/>
      <c r="FGA21" s="318"/>
      <c r="FGB21" s="318"/>
      <c r="FGC21" s="318"/>
      <c r="FGD21" s="318"/>
      <c r="FGE21" s="318"/>
      <c r="FGF21" s="318"/>
      <c r="FGG21" s="318"/>
      <c r="FGH21" s="318"/>
      <c r="FGI21" s="318"/>
      <c r="FGJ21" s="318"/>
      <c r="FGK21" s="318"/>
      <c r="FGL21" s="318"/>
      <c r="FGM21" s="318"/>
      <c r="FGN21" s="318"/>
      <c r="FGO21" s="318"/>
      <c r="FGP21" s="318"/>
      <c r="FGQ21" s="318"/>
      <c r="FGR21" s="318"/>
      <c r="FGS21" s="318"/>
      <c r="FGT21" s="318"/>
      <c r="FGU21" s="318"/>
      <c r="FGV21" s="318"/>
      <c r="FGW21" s="318"/>
      <c r="FGX21" s="318"/>
      <c r="FGY21" s="318"/>
      <c r="FGZ21" s="318"/>
      <c r="FHA21" s="318"/>
      <c r="FHB21" s="318"/>
      <c r="FHC21" s="318"/>
      <c r="FHD21" s="318"/>
      <c r="FHE21" s="318"/>
      <c r="FHF21" s="318"/>
      <c r="FHG21" s="318"/>
      <c r="FHH21" s="318"/>
      <c r="FHI21" s="318"/>
      <c r="FHJ21" s="318"/>
      <c r="FHK21" s="318"/>
      <c r="FHL21" s="318"/>
      <c r="FHM21" s="318"/>
      <c r="FHN21" s="318"/>
      <c r="FHO21" s="318"/>
      <c r="FHP21" s="318"/>
      <c r="FHQ21" s="318"/>
      <c r="FHR21" s="318"/>
      <c r="FHS21" s="318"/>
      <c r="FHT21" s="318"/>
      <c r="FHU21" s="318"/>
      <c r="FHV21" s="318"/>
      <c r="FHW21" s="318"/>
      <c r="FHX21" s="318"/>
      <c r="FHY21" s="318"/>
      <c r="FHZ21" s="318"/>
      <c r="FIA21" s="318"/>
      <c r="FIB21" s="318"/>
      <c r="FIC21" s="318"/>
      <c r="FID21" s="318"/>
      <c r="FIE21" s="318"/>
      <c r="FIF21" s="318"/>
      <c r="FIG21" s="318"/>
      <c r="FIH21" s="318"/>
      <c r="FII21" s="318"/>
      <c r="FIJ21" s="318"/>
      <c r="FIK21" s="318"/>
      <c r="FIL21" s="318"/>
      <c r="FIM21" s="318"/>
      <c r="FIN21" s="318"/>
      <c r="FIO21" s="318"/>
      <c r="FIP21" s="318"/>
      <c r="FIQ21" s="318"/>
      <c r="FIR21" s="318"/>
      <c r="FIS21" s="318"/>
      <c r="FIT21" s="318"/>
      <c r="FIU21" s="318"/>
      <c r="FIV21" s="318"/>
      <c r="FIW21" s="318"/>
      <c r="FIX21" s="318"/>
      <c r="FIY21" s="318"/>
      <c r="FIZ21" s="318"/>
      <c r="FJA21" s="318"/>
      <c r="FJB21" s="318"/>
      <c r="FJC21" s="318"/>
      <c r="FJD21" s="318"/>
      <c r="FJE21" s="318"/>
      <c r="FJF21" s="318"/>
      <c r="FJG21" s="318"/>
      <c r="FJH21" s="318"/>
      <c r="FJI21" s="318"/>
      <c r="FJJ21" s="318"/>
      <c r="FJK21" s="318"/>
      <c r="FJL21" s="318"/>
      <c r="FJM21" s="318"/>
      <c r="FJN21" s="318"/>
      <c r="FJO21" s="318"/>
      <c r="FJP21" s="318"/>
      <c r="FJQ21" s="318"/>
      <c r="FJR21" s="318"/>
      <c r="FJS21" s="318"/>
      <c r="FJT21" s="318"/>
      <c r="FJU21" s="318"/>
      <c r="FJV21" s="318"/>
      <c r="FJW21" s="318"/>
      <c r="FJX21" s="318"/>
      <c r="FJY21" s="318"/>
      <c r="FJZ21" s="318"/>
      <c r="FKA21" s="318"/>
      <c r="FKB21" s="318"/>
      <c r="FKC21" s="318"/>
      <c r="FKD21" s="318"/>
      <c r="FKE21" s="318"/>
      <c r="FKF21" s="318"/>
      <c r="FKG21" s="318"/>
      <c r="FKH21" s="318"/>
      <c r="FKI21" s="318"/>
      <c r="FKJ21" s="318"/>
      <c r="FKK21" s="318"/>
      <c r="FKL21" s="318"/>
      <c r="FKM21" s="318"/>
      <c r="FKN21" s="318"/>
      <c r="FKO21" s="318"/>
      <c r="FKP21" s="318"/>
      <c r="FKQ21" s="318"/>
      <c r="FKR21" s="318"/>
      <c r="FKS21" s="318"/>
      <c r="FKT21" s="318"/>
      <c r="FKU21" s="318"/>
      <c r="FKV21" s="318"/>
      <c r="FKW21" s="318"/>
      <c r="FKX21" s="318"/>
      <c r="FKY21" s="318"/>
      <c r="FKZ21" s="318"/>
      <c r="FLA21" s="318"/>
      <c r="FLB21" s="318"/>
      <c r="FLC21" s="318"/>
      <c r="FLD21" s="318"/>
      <c r="FLE21" s="318"/>
      <c r="FLF21" s="318"/>
      <c r="FLG21" s="318"/>
      <c r="FLH21" s="318"/>
      <c r="FLI21" s="318"/>
      <c r="FLJ21" s="318"/>
      <c r="FLK21" s="318"/>
      <c r="FLL21" s="318"/>
      <c r="FLM21" s="318"/>
      <c r="FLN21" s="318"/>
      <c r="FLO21" s="318"/>
      <c r="FLP21" s="318"/>
      <c r="FLQ21" s="318"/>
      <c r="FLR21" s="318"/>
      <c r="FLS21" s="318"/>
      <c r="FLT21" s="318"/>
      <c r="FLU21" s="318"/>
      <c r="FLV21" s="318"/>
      <c r="FLW21" s="318"/>
      <c r="FLX21" s="318"/>
      <c r="FLY21" s="318"/>
      <c r="FLZ21" s="318"/>
      <c r="FMA21" s="318"/>
      <c r="FMB21" s="318"/>
      <c r="FMC21" s="318"/>
      <c r="FMD21" s="318"/>
      <c r="FME21" s="318"/>
      <c r="FMF21" s="318"/>
      <c r="FMG21" s="318"/>
      <c r="FMH21" s="318"/>
      <c r="FMI21" s="318"/>
      <c r="FMJ21" s="318"/>
      <c r="FMK21" s="318"/>
      <c r="FML21" s="318"/>
      <c r="FMM21" s="318"/>
      <c r="FMN21" s="318"/>
      <c r="FMO21" s="318"/>
      <c r="FMP21" s="318"/>
      <c r="FMQ21" s="318"/>
      <c r="FMR21" s="318"/>
      <c r="FMS21" s="318"/>
      <c r="FMT21" s="318"/>
      <c r="FMU21" s="318"/>
      <c r="FMV21" s="318"/>
      <c r="FMW21" s="318"/>
      <c r="FMX21" s="318"/>
      <c r="FMY21" s="318"/>
      <c r="FMZ21" s="318"/>
      <c r="FNA21" s="318"/>
      <c r="FNB21" s="318"/>
      <c r="FNC21" s="318"/>
      <c r="FND21" s="318"/>
      <c r="FNE21" s="318"/>
      <c r="FNF21" s="318"/>
      <c r="FNG21" s="318"/>
      <c r="FNH21" s="318"/>
      <c r="FNI21" s="318"/>
      <c r="FNJ21" s="318"/>
      <c r="FNK21" s="318"/>
      <c r="FNL21" s="318"/>
      <c r="FNM21" s="318"/>
      <c r="FNN21" s="318"/>
      <c r="FNO21" s="318"/>
      <c r="FNP21" s="318"/>
      <c r="FNQ21" s="318"/>
      <c r="FNR21" s="318"/>
      <c r="FNS21" s="318"/>
      <c r="FNT21" s="318"/>
      <c r="FNU21" s="318"/>
      <c r="FNV21" s="318"/>
      <c r="FNW21" s="318"/>
      <c r="FNX21" s="318"/>
      <c r="FNY21" s="318"/>
      <c r="FNZ21" s="318"/>
      <c r="FOA21" s="318"/>
      <c r="FOB21" s="318"/>
      <c r="FOC21" s="318"/>
      <c r="FOD21" s="318"/>
      <c r="FOE21" s="318"/>
      <c r="FOF21" s="318"/>
      <c r="FOG21" s="318"/>
      <c r="FOH21" s="318"/>
      <c r="FOI21" s="318"/>
      <c r="FOJ21" s="318"/>
      <c r="FOK21" s="318"/>
      <c r="FOL21" s="318"/>
      <c r="FOM21" s="318"/>
      <c r="FON21" s="318"/>
      <c r="FOO21" s="318"/>
      <c r="FOP21" s="318"/>
      <c r="FOQ21" s="318"/>
      <c r="FOR21" s="318"/>
      <c r="FOS21" s="318"/>
      <c r="FOT21" s="318"/>
      <c r="FOU21" s="318"/>
      <c r="FOV21" s="318"/>
      <c r="FOW21" s="318"/>
      <c r="FOX21" s="318"/>
      <c r="FOY21" s="318"/>
      <c r="FOZ21" s="318"/>
      <c r="FPA21" s="318"/>
      <c r="FPB21" s="318"/>
      <c r="FPC21" s="318"/>
      <c r="FPD21" s="318"/>
      <c r="FPE21" s="318"/>
      <c r="FPF21" s="318"/>
      <c r="FPG21" s="318"/>
      <c r="FPH21" s="318"/>
      <c r="FPI21" s="318"/>
      <c r="FPJ21" s="318"/>
      <c r="FPK21" s="318"/>
      <c r="FPL21" s="318"/>
      <c r="FPM21" s="318"/>
      <c r="FPN21" s="318"/>
      <c r="FPO21" s="318"/>
      <c r="FPP21" s="318"/>
      <c r="FPQ21" s="318"/>
      <c r="FPR21" s="318"/>
      <c r="FPS21" s="318"/>
      <c r="FPT21" s="318"/>
      <c r="FPU21" s="318"/>
      <c r="FPV21" s="318"/>
      <c r="FPW21" s="318"/>
      <c r="FPX21" s="318"/>
      <c r="FPY21" s="318"/>
      <c r="FPZ21" s="318"/>
      <c r="FQA21" s="318"/>
      <c r="FQB21" s="318"/>
      <c r="FQC21" s="318"/>
      <c r="FQD21" s="318"/>
      <c r="FQE21" s="318"/>
      <c r="FQF21" s="318"/>
      <c r="FQG21" s="318"/>
      <c r="FQH21" s="318"/>
      <c r="FQI21" s="318"/>
      <c r="FQJ21" s="318"/>
      <c r="FQK21" s="318"/>
      <c r="FQL21" s="318"/>
      <c r="FQM21" s="318"/>
      <c r="FQN21" s="318"/>
      <c r="FQO21" s="318"/>
      <c r="FQP21" s="318"/>
      <c r="FQQ21" s="318"/>
      <c r="FQR21" s="318"/>
      <c r="FQS21" s="318"/>
      <c r="FQT21" s="318"/>
      <c r="FQU21" s="318"/>
      <c r="FQV21" s="318"/>
      <c r="FQW21" s="318"/>
      <c r="FQX21" s="318"/>
      <c r="FQY21" s="318"/>
      <c r="FQZ21" s="318"/>
      <c r="FRA21" s="318"/>
      <c r="FRB21" s="318"/>
      <c r="FRC21" s="318"/>
      <c r="FRD21" s="318"/>
      <c r="FRE21" s="318"/>
      <c r="FRF21" s="318"/>
      <c r="FRG21" s="318"/>
      <c r="FRH21" s="318"/>
      <c r="FRI21" s="318"/>
      <c r="FRJ21" s="318"/>
      <c r="FRK21" s="318"/>
      <c r="FRL21" s="318"/>
      <c r="FRM21" s="318"/>
      <c r="FRN21" s="318"/>
      <c r="FRO21" s="318"/>
      <c r="FRP21" s="318"/>
      <c r="FRQ21" s="318"/>
      <c r="FRR21" s="318"/>
      <c r="FRS21" s="318"/>
      <c r="FRT21" s="318"/>
      <c r="FRU21" s="318"/>
      <c r="FRV21" s="318"/>
      <c r="FRW21" s="318"/>
      <c r="FRX21" s="318"/>
      <c r="FRY21" s="318"/>
      <c r="FRZ21" s="318"/>
      <c r="FSA21" s="318"/>
      <c r="FSB21" s="318"/>
      <c r="FSC21" s="318"/>
      <c r="FSD21" s="318"/>
      <c r="FSE21" s="318"/>
      <c r="FSF21" s="318"/>
      <c r="FSG21" s="318"/>
      <c r="FSH21" s="318"/>
      <c r="FSI21" s="318"/>
      <c r="FSJ21" s="318"/>
      <c r="FSK21" s="318"/>
      <c r="FSL21" s="318"/>
      <c r="FSM21" s="318"/>
      <c r="FSN21" s="318"/>
      <c r="FSO21" s="318"/>
      <c r="FSP21" s="318"/>
      <c r="FSQ21" s="318"/>
      <c r="FSR21" s="318"/>
      <c r="FSS21" s="318"/>
      <c r="FST21" s="318"/>
      <c r="FSU21" s="318"/>
      <c r="FSV21" s="318"/>
      <c r="FSW21" s="318"/>
      <c r="FSX21" s="318"/>
      <c r="FSY21" s="318"/>
      <c r="FSZ21" s="318"/>
      <c r="FTA21" s="318"/>
      <c r="FTB21" s="318"/>
      <c r="FTC21" s="318"/>
      <c r="FTD21" s="318"/>
      <c r="FTE21" s="318"/>
      <c r="FTF21" s="318"/>
      <c r="FTG21" s="318"/>
      <c r="FTH21" s="318"/>
      <c r="FTI21" s="318"/>
      <c r="FTJ21" s="318"/>
      <c r="FTK21" s="318"/>
      <c r="FTL21" s="318"/>
      <c r="FTM21" s="318"/>
      <c r="FTN21" s="318"/>
      <c r="FTO21" s="318"/>
      <c r="FTP21" s="318"/>
      <c r="FTQ21" s="318"/>
      <c r="FTR21" s="318"/>
      <c r="FTS21" s="318"/>
      <c r="FTT21" s="318"/>
      <c r="FTU21" s="318"/>
      <c r="FTV21" s="318"/>
      <c r="FTW21" s="318"/>
      <c r="FTX21" s="318"/>
      <c r="FTY21" s="318"/>
      <c r="FTZ21" s="318"/>
      <c r="FUA21" s="318"/>
      <c r="FUB21" s="318"/>
      <c r="FUC21" s="318"/>
      <c r="FUD21" s="318"/>
      <c r="FUE21" s="318"/>
      <c r="FUF21" s="318"/>
      <c r="FUG21" s="318"/>
      <c r="FUH21" s="318"/>
      <c r="FUI21" s="318"/>
      <c r="FUJ21" s="318"/>
      <c r="FUK21" s="318"/>
      <c r="FUL21" s="318"/>
      <c r="FUM21" s="318"/>
      <c r="FUN21" s="318"/>
      <c r="FUO21" s="318"/>
      <c r="FUP21" s="318"/>
      <c r="FUQ21" s="318"/>
      <c r="FUR21" s="318"/>
      <c r="FUS21" s="318"/>
      <c r="FUT21" s="318"/>
      <c r="FUU21" s="318"/>
      <c r="FUV21" s="318"/>
      <c r="FUW21" s="318"/>
      <c r="FUX21" s="318"/>
      <c r="FUY21" s="318"/>
      <c r="FUZ21" s="318"/>
      <c r="FVA21" s="318"/>
      <c r="FVB21" s="318"/>
      <c r="FVC21" s="318"/>
      <c r="FVD21" s="318"/>
      <c r="FVE21" s="318"/>
      <c r="FVF21" s="318"/>
      <c r="FVG21" s="318"/>
      <c r="FVH21" s="318"/>
      <c r="FVI21" s="318"/>
      <c r="FVJ21" s="318"/>
      <c r="FVK21" s="318"/>
      <c r="FVL21" s="318"/>
      <c r="FVM21" s="318"/>
      <c r="FVN21" s="318"/>
      <c r="FVO21" s="318"/>
      <c r="FVP21" s="318"/>
      <c r="FVQ21" s="318"/>
      <c r="FVR21" s="318"/>
      <c r="FVS21" s="318"/>
      <c r="FVT21" s="318"/>
      <c r="FVU21" s="318"/>
      <c r="FVV21" s="318"/>
      <c r="FVW21" s="318"/>
      <c r="FVX21" s="318"/>
      <c r="FVY21" s="318"/>
      <c r="FVZ21" s="318"/>
      <c r="FWA21" s="318"/>
      <c r="FWB21" s="318"/>
      <c r="FWC21" s="318"/>
      <c r="FWD21" s="318"/>
      <c r="FWE21" s="318"/>
      <c r="FWF21" s="318"/>
      <c r="FWG21" s="318"/>
      <c r="FWH21" s="318"/>
      <c r="FWI21" s="318"/>
      <c r="FWJ21" s="318"/>
      <c r="FWK21" s="318"/>
      <c r="FWL21" s="318"/>
      <c r="FWM21" s="318"/>
      <c r="FWN21" s="318"/>
      <c r="FWO21" s="318"/>
      <c r="FWP21" s="318"/>
      <c r="FWQ21" s="318"/>
      <c r="FWR21" s="318"/>
      <c r="FWS21" s="318"/>
      <c r="FWT21" s="318"/>
      <c r="FWU21" s="318"/>
      <c r="FWV21" s="318"/>
      <c r="FWW21" s="318"/>
      <c r="FWX21" s="318"/>
      <c r="FWY21" s="318"/>
      <c r="FWZ21" s="318"/>
      <c r="FXA21" s="318"/>
      <c r="FXB21" s="318"/>
      <c r="FXC21" s="318"/>
      <c r="FXD21" s="318"/>
      <c r="FXE21" s="318"/>
      <c r="FXF21" s="318"/>
      <c r="FXG21" s="318"/>
      <c r="FXH21" s="318"/>
      <c r="FXI21" s="318"/>
      <c r="FXJ21" s="318"/>
      <c r="FXK21" s="318"/>
      <c r="FXL21" s="318"/>
      <c r="FXM21" s="318"/>
      <c r="FXN21" s="318"/>
      <c r="FXO21" s="318"/>
      <c r="FXP21" s="318"/>
      <c r="FXQ21" s="318"/>
      <c r="FXR21" s="318"/>
      <c r="FXS21" s="318"/>
      <c r="FXT21" s="318"/>
      <c r="FXU21" s="318"/>
      <c r="FXV21" s="318"/>
      <c r="FXW21" s="318"/>
      <c r="FXX21" s="318"/>
      <c r="FXY21" s="318"/>
      <c r="FXZ21" s="318"/>
      <c r="FYA21" s="318"/>
      <c r="FYB21" s="318"/>
      <c r="FYC21" s="318"/>
      <c r="FYD21" s="318"/>
      <c r="FYE21" s="318"/>
      <c r="FYF21" s="318"/>
      <c r="FYG21" s="318"/>
      <c r="FYH21" s="318"/>
      <c r="FYI21" s="318"/>
      <c r="FYJ21" s="318"/>
      <c r="FYK21" s="318"/>
      <c r="FYL21" s="318"/>
      <c r="FYM21" s="318"/>
      <c r="FYN21" s="318"/>
      <c r="FYO21" s="318"/>
      <c r="FYP21" s="318"/>
      <c r="FYQ21" s="318"/>
      <c r="FYR21" s="318"/>
      <c r="FYS21" s="318"/>
      <c r="FYT21" s="318"/>
      <c r="FYU21" s="318"/>
      <c r="FYV21" s="318"/>
      <c r="FYW21" s="318"/>
      <c r="FYX21" s="318"/>
      <c r="FYY21" s="318"/>
      <c r="FYZ21" s="318"/>
      <c r="FZA21" s="318"/>
      <c r="FZB21" s="318"/>
      <c r="FZC21" s="318"/>
      <c r="FZD21" s="318"/>
      <c r="FZE21" s="318"/>
      <c r="FZF21" s="318"/>
      <c r="FZG21" s="318"/>
      <c r="FZH21" s="318"/>
      <c r="FZI21" s="318"/>
      <c r="FZJ21" s="318"/>
      <c r="FZK21" s="318"/>
      <c r="FZL21" s="318"/>
      <c r="FZM21" s="318"/>
      <c r="FZN21" s="318"/>
      <c r="FZO21" s="318"/>
      <c r="FZP21" s="318"/>
      <c r="FZQ21" s="318"/>
      <c r="FZR21" s="318"/>
      <c r="FZS21" s="318"/>
      <c r="FZT21" s="318"/>
      <c r="FZU21" s="318"/>
      <c r="FZV21" s="318"/>
      <c r="FZW21" s="318"/>
      <c r="FZX21" s="318"/>
      <c r="FZY21" s="318"/>
      <c r="FZZ21" s="318"/>
      <c r="GAA21" s="318"/>
      <c r="GAB21" s="318"/>
      <c r="GAC21" s="318"/>
      <c r="GAD21" s="318"/>
      <c r="GAE21" s="318"/>
      <c r="GAF21" s="318"/>
      <c r="GAG21" s="318"/>
      <c r="GAH21" s="318"/>
      <c r="GAI21" s="318"/>
      <c r="GAJ21" s="318"/>
      <c r="GAK21" s="318"/>
      <c r="GAL21" s="318"/>
      <c r="GAM21" s="318"/>
      <c r="GAN21" s="318"/>
      <c r="GAO21" s="318"/>
      <c r="GAP21" s="318"/>
      <c r="GAQ21" s="318"/>
      <c r="GAR21" s="318"/>
      <c r="GAS21" s="318"/>
      <c r="GAT21" s="318"/>
      <c r="GAU21" s="318"/>
      <c r="GAV21" s="318"/>
      <c r="GAW21" s="318"/>
      <c r="GAX21" s="318"/>
      <c r="GAY21" s="318"/>
      <c r="GAZ21" s="318"/>
      <c r="GBA21" s="318"/>
      <c r="GBB21" s="318"/>
      <c r="GBC21" s="318"/>
      <c r="GBD21" s="318"/>
      <c r="GBE21" s="318"/>
      <c r="GBF21" s="318"/>
      <c r="GBG21" s="318"/>
      <c r="GBH21" s="318"/>
      <c r="GBI21" s="318"/>
      <c r="GBJ21" s="318"/>
      <c r="GBK21" s="318"/>
      <c r="GBL21" s="318"/>
      <c r="GBM21" s="318"/>
      <c r="GBN21" s="318"/>
      <c r="GBO21" s="318"/>
      <c r="GBP21" s="318"/>
      <c r="GBQ21" s="318"/>
      <c r="GBR21" s="318"/>
      <c r="GBS21" s="318"/>
      <c r="GBT21" s="318"/>
      <c r="GBU21" s="318"/>
      <c r="GBV21" s="318"/>
      <c r="GBW21" s="318"/>
      <c r="GBX21" s="318"/>
      <c r="GBY21" s="318"/>
      <c r="GBZ21" s="318"/>
      <c r="GCA21" s="318"/>
      <c r="GCB21" s="318"/>
      <c r="GCC21" s="318"/>
      <c r="GCD21" s="318"/>
      <c r="GCE21" s="318"/>
      <c r="GCF21" s="318"/>
      <c r="GCG21" s="318"/>
      <c r="GCH21" s="318"/>
      <c r="GCI21" s="318"/>
      <c r="GCJ21" s="318"/>
      <c r="GCK21" s="318"/>
      <c r="GCL21" s="318"/>
      <c r="GCM21" s="318"/>
      <c r="GCN21" s="318"/>
      <c r="GCO21" s="318"/>
      <c r="GCP21" s="318"/>
      <c r="GCQ21" s="318"/>
      <c r="GCR21" s="318"/>
      <c r="GCS21" s="318"/>
      <c r="GCT21" s="318"/>
      <c r="GCU21" s="318"/>
      <c r="GCV21" s="318"/>
      <c r="GCW21" s="318"/>
      <c r="GCX21" s="318"/>
      <c r="GCY21" s="318"/>
      <c r="GCZ21" s="318"/>
      <c r="GDA21" s="318"/>
      <c r="GDB21" s="318"/>
      <c r="GDC21" s="318"/>
      <c r="GDD21" s="318"/>
      <c r="GDE21" s="318"/>
      <c r="GDF21" s="318"/>
      <c r="GDG21" s="318"/>
      <c r="GDH21" s="318"/>
      <c r="GDI21" s="318"/>
      <c r="GDJ21" s="318"/>
      <c r="GDK21" s="318"/>
      <c r="GDL21" s="318"/>
      <c r="GDM21" s="318"/>
      <c r="GDN21" s="318"/>
      <c r="GDO21" s="318"/>
      <c r="GDP21" s="318"/>
      <c r="GDQ21" s="318"/>
      <c r="GDR21" s="318"/>
      <c r="GDS21" s="318"/>
      <c r="GDT21" s="318"/>
      <c r="GDU21" s="318"/>
      <c r="GDV21" s="318"/>
      <c r="GDW21" s="318"/>
      <c r="GDX21" s="318"/>
      <c r="GDY21" s="318"/>
      <c r="GDZ21" s="318"/>
      <c r="GEA21" s="318"/>
      <c r="GEB21" s="318"/>
      <c r="GEC21" s="318"/>
      <c r="GED21" s="318"/>
      <c r="GEE21" s="318"/>
      <c r="GEF21" s="318"/>
      <c r="GEG21" s="318"/>
      <c r="GEH21" s="318"/>
      <c r="GEI21" s="318"/>
      <c r="GEJ21" s="318"/>
      <c r="GEK21" s="318"/>
      <c r="GEL21" s="318"/>
      <c r="GEM21" s="318"/>
      <c r="GEN21" s="318"/>
      <c r="GEO21" s="318"/>
      <c r="GEP21" s="318"/>
      <c r="GEQ21" s="318"/>
      <c r="GER21" s="318"/>
      <c r="GES21" s="318"/>
      <c r="GET21" s="318"/>
      <c r="GEU21" s="318"/>
      <c r="GEV21" s="318"/>
      <c r="GEW21" s="318"/>
      <c r="GEX21" s="318"/>
      <c r="GEY21" s="318"/>
      <c r="GEZ21" s="318"/>
      <c r="GFA21" s="318"/>
      <c r="GFB21" s="318"/>
      <c r="GFC21" s="318"/>
      <c r="GFD21" s="318"/>
      <c r="GFE21" s="318"/>
      <c r="GFF21" s="318"/>
      <c r="GFG21" s="318"/>
      <c r="GFH21" s="318"/>
      <c r="GFI21" s="318"/>
      <c r="GFJ21" s="318"/>
      <c r="GFK21" s="318"/>
      <c r="GFL21" s="318"/>
      <c r="GFM21" s="318"/>
      <c r="GFN21" s="318"/>
      <c r="GFO21" s="318"/>
      <c r="GFP21" s="318"/>
      <c r="GFQ21" s="318"/>
      <c r="GFR21" s="318"/>
      <c r="GFS21" s="318"/>
      <c r="GFT21" s="318"/>
      <c r="GFU21" s="318"/>
      <c r="GFV21" s="318"/>
      <c r="GFW21" s="318"/>
      <c r="GFX21" s="318"/>
      <c r="GFY21" s="318"/>
      <c r="GFZ21" s="318"/>
      <c r="GGA21" s="318"/>
      <c r="GGB21" s="318"/>
      <c r="GGC21" s="318"/>
      <c r="GGD21" s="318"/>
      <c r="GGE21" s="318"/>
      <c r="GGF21" s="318"/>
      <c r="GGG21" s="318"/>
      <c r="GGH21" s="318"/>
      <c r="GGI21" s="318"/>
      <c r="GGJ21" s="318"/>
      <c r="GGK21" s="318"/>
      <c r="GGL21" s="318"/>
      <c r="GGM21" s="318"/>
      <c r="GGN21" s="318"/>
      <c r="GGO21" s="318"/>
      <c r="GGP21" s="318"/>
      <c r="GGQ21" s="318"/>
      <c r="GGR21" s="318"/>
      <c r="GGS21" s="318"/>
      <c r="GGT21" s="318"/>
      <c r="GGU21" s="318"/>
      <c r="GGV21" s="318"/>
      <c r="GGW21" s="318"/>
      <c r="GGX21" s="318"/>
      <c r="GGY21" s="318"/>
      <c r="GGZ21" s="318"/>
      <c r="GHA21" s="318"/>
      <c r="GHB21" s="318"/>
      <c r="GHC21" s="318"/>
      <c r="GHD21" s="318"/>
      <c r="GHE21" s="318"/>
      <c r="GHF21" s="318"/>
      <c r="GHG21" s="318"/>
      <c r="GHH21" s="318"/>
      <c r="GHI21" s="318"/>
      <c r="GHJ21" s="318"/>
      <c r="GHK21" s="318"/>
      <c r="GHL21" s="318"/>
      <c r="GHM21" s="318"/>
      <c r="GHN21" s="318"/>
      <c r="GHO21" s="318"/>
      <c r="GHP21" s="318"/>
      <c r="GHQ21" s="318"/>
      <c r="GHR21" s="318"/>
      <c r="GHS21" s="318"/>
      <c r="GHT21" s="318"/>
      <c r="GHU21" s="318"/>
      <c r="GHV21" s="318"/>
      <c r="GHW21" s="318"/>
      <c r="GHX21" s="318"/>
      <c r="GHY21" s="318"/>
      <c r="GHZ21" s="318"/>
      <c r="GIA21" s="318"/>
      <c r="GIB21" s="318"/>
      <c r="GIC21" s="318"/>
      <c r="GID21" s="318"/>
      <c r="GIE21" s="318"/>
      <c r="GIF21" s="318"/>
      <c r="GIG21" s="318"/>
      <c r="GIH21" s="318"/>
      <c r="GII21" s="318"/>
      <c r="GIJ21" s="318"/>
      <c r="GIK21" s="318"/>
      <c r="GIL21" s="318"/>
      <c r="GIM21" s="318"/>
      <c r="GIN21" s="318"/>
      <c r="GIO21" s="318"/>
      <c r="GIP21" s="318"/>
      <c r="GIQ21" s="318"/>
      <c r="GIR21" s="318"/>
      <c r="GIS21" s="318"/>
      <c r="GIT21" s="318"/>
      <c r="GIU21" s="318"/>
      <c r="GIV21" s="318"/>
      <c r="GIW21" s="318"/>
      <c r="GIX21" s="318"/>
      <c r="GIY21" s="318"/>
      <c r="GIZ21" s="318"/>
      <c r="GJA21" s="318"/>
      <c r="GJB21" s="318"/>
      <c r="GJC21" s="318"/>
      <c r="GJD21" s="318"/>
      <c r="GJE21" s="318"/>
      <c r="GJF21" s="318"/>
      <c r="GJG21" s="318"/>
      <c r="GJH21" s="318"/>
      <c r="GJI21" s="318"/>
      <c r="GJJ21" s="318"/>
      <c r="GJK21" s="318"/>
      <c r="GJL21" s="318"/>
      <c r="GJM21" s="318"/>
      <c r="GJN21" s="318"/>
      <c r="GJO21" s="318"/>
      <c r="GJP21" s="318"/>
      <c r="GJQ21" s="318"/>
      <c r="GJR21" s="318"/>
      <c r="GJS21" s="318"/>
      <c r="GJT21" s="318"/>
      <c r="GJU21" s="318"/>
      <c r="GJV21" s="318"/>
      <c r="GJW21" s="318"/>
      <c r="GJX21" s="318"/>
      <c r="GJY21" s="318"/>
      <c r="GJZ21" s="318"/>
      <c r="GKA21" s="318"/>
      <c r="GKB21" s="318"/>
      <c r="GKC21" s="318"/>
      <c r="GKD21" s="318"/>
      <c r="GKE21" s="318"/>
      <c r="GKF21" s="318"/>
      <c r="GKG21" s="318"/>
      <c r="GKH21" s="318"/>
      <c r="GKI21" s="318"/>
      <c r="GKJ21" s="318"/>
      <c r="GKK21" s="318"/>
      <c r="GKL21" s="318"/>
      <c r="GKM21" s="318"/>
      <c r="GKN21" s="318"/>
      <c r="GKO21" s="318"/>
      <c r="GKP21" s="318"/>
      <c r="GKQ21" s="318"/>
      <c r="GKR21" s="318"/>
      <c r="GKS21" s="318"/>
      <c r="GKT21" s="318"/>
      <c r="GKU21" s="318"/>
      <c r="GKV21" s="318"/>
      <c r="GKW21" s="318"/>
      <c r="GKX21" s="318"/>
      <c r="GKY21" s="318"/>
      <c r="GKZ21" s="318"/>
      <c r="GLA21" s="318"/>
      <c r="GLB21" s="318"/>
      <c r="GLC21" s="318"/>
      <c r="GLD21" s="318"/>
      <c r="GLE21" s="318"/>
      <c r="GLF21" s="318"/>
      <c r="GLG21" s="318"/>
      <c r="GLH21" s="318"/>
      <c r="GLI21" s="318"/>
      <c r="GLJ21" s="318"/>
      <c r="GLK21" s="318"/>
      <c r="GLL21" s="318"/>
      <c r="GLM21" s="318"/>
      <c r="GLN21" s="318"/>
      <c r="GLO21" s="318"/>
      <c r="GLP21" s="318"/>
      <c r="GLQ21" s="318"/>
      <c r="GLR21" s="318"/>
      <c r="GLS21" s="318"/>
      <c r="GLT21" s="318"/>
      <c r="GLU21" s="318"/>
      <c r="GLV21" s="318"/>
      <c r="GLW21" s="318"/>
      <c r="GLX21" s="318"/>
      <c r="GLY21" s="318"/>
      <c r="GLZ21" s="318"/>
      <c r="GMA21" s="318"/>
      <c r="GMB21" s="318"/>
      <c r="GMC21" s="318"/>
      <c r="GMD21" s="318"/>
      <c r="GME21" s="318"/>
      <c r="GMF21" s="318"/>
      <c r="GMG21" s="318"/>
      <c r="GMH21" s="318"/>
      <c r="GMI21" s="318"/>
      <c r="GMJ21" s="318"/>
      <c r="GMK21" s="318"/>
      <c r="GML21" s="318"/>
      <c r="GMM21" s="318"/>
      <c r="GMN21" s="318"/>
      <c r="GMO21" s="318"/>
      <c r="GMP21" s="318"/>
      <c r="GMQ21" s="318"/>
      <c r="GMR21" s="318"/>
      <c r="GMS21" s="318"/>
      <c r="GMT21" s="318"/>
      <c r="GMU21" s="318"/>
      <c r="GMV21" s="318"/>
      <c r="GMW21" s="318"/>
      <c r="GMX21" s="318"/>
      <c r="GMY21" s="318"/>
      <c r="GMZ21" s="318"/>
      <c r="GNA21" s="318"/>
      <c r="GNB21" s="318"/>
      <c r="GNC21" s="318"/>
      <c r="GND21" s="318"/>
      <c r="GNE21" s="318"/>
      <c r="GNF21" s="318"/>
      <c r="GNG21" s="318"/>
      <c r="GNH21" s="318"/>
      <c r="GNI21" s="318"/>
      <c r="GNJ21" s="318"/>
      <c r="GNK21" s="318"/>
      <c r="GNL21" s="318"/>
      <c r="GNM21" s="318"/>
      <c r="GNN21" s="318"/>
      <c r="GNO21" s="318"/>
      <c r="GNP21" s="318"/>
      <c r="GNQ21" s="318"/>
      <c r="GNR21" s="318"/>
      <c r="GNS21" s="318"/>
      <c r="GNT21" s="318"/>
      <c r="GNU21" s="318"/>
      <c r="GNV21" s="318"/>
      <c r="GNW21" s="318"/>
      <c r="GNX21" s="318"/>
      <c r="GNY21" s="318"/>
      <c r="GNZ21" s="318"/>
      <c r="GOA21" s="318"/>
      <c r="GOB21" s="318"/>
      <c r="GOC21" s="318"/>
      <c r="GOD21" s="318"/>
      <c r="GOE21" s="318"/>
      <c r="GOF21" s="318"/>
      <c r="GOG21" s="318"/>
      <c r="GOH21" s="318"/>
      <c r="GOI21" s="318"/>
      <c r="GOJ21" s="318"/>
      <c r="GOK21" s="318"/>
      <c r="GOL21" s="318"/>
      <c r="GOM21" s="318"/>
      <c r="GON21" s="318"/>
      <c r="GOO21" s="318"/>
      <c r="GOP21" s="318"/>
      <c r="GOQ21" s="318"/>
      <c r="GOR21" s="318"/>
      <c r="GOS21" s="318"/>
      <c r="GOT21" s="318"/>
      <c r="GOU21" s="318"/>
      <c r="GOV21" s="318"/>
      <c r="GOW21" s="318"/>
      <c r="GOX21" s="318"/>
      <c r="GOY21" s="318"/>
      <c r="GOZ21" s="318"/>
      <c r="GPA21" s="318"/>
      <c r="GPB21" s="318"/>
      <c r="GPC21" s="318"/>
      <c r="GPD21" s="318"/>
      <c r="GPE21" s="318"/>
      <c r="GPF21" s="318"/>
      <c r="GPG21" s="318"/>
      <c r="GPH21" s="318"/>
      <c r="GPI21" s="318"/>
      <c r="GPJ21" s="318"/>
      <c r="GPK21" s="318"/>
      <c r="GPL21" s="318"/>
      <c r="GPM21" s="318"/>
      <c r="GPN21" s="318"/>
      <c r="GPO21" s="318"/>
      <c r="GPP21" s="318"/>
      <c r="GPQ21" s="318"/>
      <c r="GPR21" s="318"/>
      <c r="GPS21" s="318"/>
      <c r="GPT21" s="318"/>
      <c r="GPU21" s="318"/>
      <c r="GPV21" s="318"/>
      <c r="GPW21" s="318"/>
      <c r="GPX21" s="318"/>
      <c r="GPY21" s="318"/>
      <c r="GPZ21" s="318"/>
      <c r="GQA21" s="318"/>
      <c r="GQB21" s="318"/>
      <c r="GQC21" s="318"/>
      <c r="GQD21" s="318"/>
      <c r="GQE21" s="318"/>
      <c r="GQF21" s="318"/>
      <c r="GQG21" s="318"/>
      <c r="GQH21" s="318"/>
      <c r="GQI21" s="318"/>
      <c r="GQJ21" s="318"/>
      <c r="GQK21" s="318"/>
      <c r="GQL21" s="318"/>
      <c r="GQM21" s="318"/>
      <c r="GQN21" s="318"/>
      <c r="GQO21" s="318"/>
      <c r="GQP21" s="318"/>
      <c r="GQQ21" s="318"/>
      <c r="GQR21" s="318"/>
      <c r="GQS21" s="318"/>
      <c r="GQT21" s="318"/>
      <c r="GQU21" s="318"/>
      <c r="GQV21" s="318"/>
      <c r="GQW21" s="318"/>
      <c r="GQX21" s="318"/>
      <c r="GQY21" s="318"/>
      <c r="GQZ21" s="318"/>
      <c r="GRA21" s="318"/>
      <c r="GRB21" s="318"/>
      <c r="GRC21" s="318"/>
      <c r="GRD21" s="318"/>
      <c r="GRE21" s="318"/>
      <c r="GRF21" s="318"/>
      <c r="GRG21" s="318"/>
      <c r="GRH21" s="318"/>
      <c r="GRI21" s="318"/>
      <c r="GRJ21" s="318"/>
      <c r="GRK21" s="318"/>
      <c r="GRL21" s="318"/>
      <c r="GRM21" s="318"/>
      <c r="GRN21" s="318"/>
      <c r="GRO21" s="318"/>
      <c r="GRP21" s="318"/>
      <c r="GRQ21" s="318"/>
      <c r="GRR21" s="318"/>
      <c r="GRS21" s="318"/>
      <c r="GRT21" s="318"/>
      <c r="GRU21" s="318"/>
      <c r="GRV21" s="318"/>
      <c r="GRW21" s="318"/>
      <c r="GRX21" s="318"/>
      <c r="GRY21" s="318"/>
      <c r="GRZ21" s="318"/>
      <c r="GSA21" s="318"/>
      <c r="GSB21" s="318"/>
      <c r="GSC21" s="318"/>
      <c r="GSD21" s="318"/>
      <c r="GSE21" s="318"/>
      <c r="GSF21" s="318"/>
      <c r="GSG21" s="318"/>
      <c r="GSH21" s="318"/>
      <c r="GSI21" s="318"/>
      <c r="GSJ21" s="318"/>
      <c r="GSK21" s="318"/>
      <c r="GSL21" s="318"/>
      <c r="GSM21" s="318"/>
      <c r="GSN21" s="318"/>
      <c r="GSO21" s="318"/>
      <c r="GSP21" s="318"/>
      <c r="GSQ21" s="318"/>
      <c r="GSR21" s="318"/>
      <c r="GSS21" s="318"/>
      <c r="GST21" s="318"/>
      <c r="GSU21" s="318"/>
      <c r="GSV21" s="318"/>
      <c r="GSW21" s="318"/>
      <c r="GSX21" s="318"/>
      <c r="GSY21" s="318"/>
      <c r="GSZ21" s="318"/>
      <c r="GTA21" s="318"/>
      <c r="GTB21" s="318"/>
      <c r="GTC21" s="318"/>
      <c r="GTD21" s="318"/>
      <c r="GTE21" s="318"/>
      <c r="GTF21" s="318"/>
      <c r="GTG21" s="318"/>
      <c r="GTH21" s="318"/>
      <c r="GTI21" s="318"/>
      <c r="GTJ21" s="318"/>
      <c r="GTK21" s="318"/>
      <c r="GTL21" s="318"/>
      <c r="GTM21" s="318"/>
      <c r="GTN21" s="318"/>
      <c r="GTO21" s="318"/>
      <c r="GTP21" s="318"/>
      <c r="GTQ21" s="318"/>
      <c r="GTR21" s="318"/>
      <c r="GTS21" s="318"/>
      <c r="GTT21" s="318"/>
      <c r="GTU21" s="318"/>
      <c r="GTV21" s="318"/>
      <c r="GTW21" s="318"/>
      <c r="GTX21" s="318"/>
      <c r="GTY21" s="318"/>
      <c r="GTZ21" s="318"/>
      <c r="GUA21" s="318"/>
      <c r="GUB21" s="318"/>
      <c r="GUC21" s="318"/>
      <c r="GUD21" s="318"/>
      <c r="GUE21" s="318"/>
      <c r="GUF21" s="318"/>
      <c r="GUG21" s="318"/>
      <c r="GUH21" s="318"/>
      <c r="GUI21" s="318"/>
      <c r="GUJ21" s="318"/>
      <c r="GUK21" s="318"/>
      <c r="GUL21" s="318"/>
      <c r="GUM21" s="318"/>
      <c r="GUN21" s="318"/>
      <c r="GUO21" s="318"/>
      <c r="GUP21" s="318"/>
      <c r="GUQ21" s="318"/>
      <c r="GUR21" s="318"/>
      <c r="GUS21" s="318"/>
      <c r="GUT21" s="318"/>
      <c r="GUU21" s="318"/>
      <c r="GUV21" s="318"/>
      <c r="GUW21" s="318"/>
      <c r="GUX21" s="318"/>
      <c r="GUY21" s="318"/>
      <c r="GUZ21" s="318"/>
      <c r="GVA21" s="318"/>
      <c r="GVB21" s="318"/>
      <c r="GVC21" s="318"/>
      <c r="GVD21" s="318"/>
      <c r="GVE21" s="318"/>
      <c r="GVF21" s="318"/>
      <c r="GVG21" s="318"/>
      <c r="GVH21" s="318"/>
      <c r="GVI21" s="318"/>
      <c r="GVJ21" s="318"/>
      <c r="GVK21" s="318"/>
      <c r="GVL21" s="318"/>
      <c r="GVM21" s="318"/>
      <c r="GVN21" s="318"/>
      <c r="GVO21" s="318"/>
      <c r="GVP21" s="318"/>
      <c r="GVQ21" s="318"/>
      <c r="GVR21" s="318"/>
      <c r="GVS21" s="318"/>
      <c r="GVT21" s="318"/>
      <c r="GVU21" s="318"/>
      <c r="GVV21" s="318"/>
      <c r="GVW21" s="318"/>
      <c r="GVX21" s="318"/>
      <c r="GVY21" s="318"/>
      <c r="GVZ21" s="318"/>
      <c r="GWA21" s="318"/>
      <c r="GWB21" s="318"/>
      <c r="GWC21" s="318"/>
      <c r="GWD21" s="318"/>
      <c r="GWE21" s="318"/>
      <c r="GWF21" s="318"/>
      <c r="GWG21" s="318"/>
      <c r="GWH21" s="318"/>
      <c r="GWI21" s="318"/>
      <c r="GWJ21" s="318"/>
      <c r="GWK21" s="318"/>
      <c r="GWL21" s="318"/>
      <c r="GWM21" s="318"/>
      <c r="GWN21" s="318"/>
      <c r="GWO21" s="318"/>
      <c r="GWP21" s="318"/>
      <c r="GWQ21" s="318"/>
      <c r="GWR21" s="318"/>
      <c r="GWS21" s="318"/>
      <c r="GWT21" s="318"/>
      <c r="GWU21" s="318"/>
      <c r="GWV21" s="318"/>
      <c r="GWW21" s="318"/>
      <c r="GWX21" s="318"/>
      <c r="GWY21" s="318"/>
      <c r="GWZ21" s="318"/>
      <c r="GXA21" s="318"/>
      <c r="GXB21" s="318"/>
      <c r="GXC21" s="318"/>
      <c r="GXD21" s="318"/>
      <c r="GXE21" s="318"/>
      <c r="GXF21" s="318"/>
      <c r="GXG21" s="318"/>
      <c r="GXH21" s="318"/>
      <c r="GXI21" s="318"/>
      <c r="GXJ21" s="318"/>
      <c r="GXK21" s="318"/>
      <c r="GXL21" s="318"/>
      <c r="GXM21" s="318"/>
      <c r="GXN21" s="318"/>
      <c r="GXO21" s="318"/>
      <c r="GXP21" s="318"/>
      <c r="GXQ21" s="318"/>
      <c r="GXR21" s="318"/>
      <c r="GXS21" s="318"/>
      <c r="GXT21" s="318"/>
      <c r="GXU21" s="318"/>
      <c r="GXV21" s="318"/>
      <c r="GXW21" s="318"/>
      <c r="GXX21" s="318"/>
      <c r="GXY21" s="318"/>
      <c r="GXZ21" s="318"/>
      <c r="GYA21" s="318"/>
      <c r="GYB21" s="318"/>
      <c r="GYC21" s="318"/>
      <c r="GYD21" s="318"/>
      <c r="GYE21" s="318"/>
      <c r="GYF21" s="318"/>
      <c r="GYG21" s="318"/>
      <c r="GYH21" s="318"/>
      <c r="GYI21" s="318"/>
      <c r="GYJ21" s="318"/>
      <c r="GYK21" s="318"/>
      <c r="GYL21" s="318"/>
      <c r="GYM21" s="318"/>
      <c r="GYN21" s="318"/>
      <c r="GYO21" s="318"/>
      <c r="GYP21" s="318"/>
      <c r="GYQ21" s="318"/>
      <c r="GYR21" s="318"/>
      <c r="GYS21" s="318"/>
      <c r="GYT21" s="318"/>
      <c r="GYU21" s="318"/>
      <c r="GYV21" s="318"/>
      <c r="GYW21" s="318"/>
      <c r="GYX21" s="318"/>
      <c r="GYY21" s="318"/>
      <c r="GYZ21" s="318"/>
      <c r="GZA21" s="318"/>
      <c r="GZB21" s="318"/>
      <c r="GZC21" s="318"/>
      <c r="GZD21" s="318"/>
      <c r="GZE21" s="318"/>
      <c r="GZF21" s="318"/>
      <c r="GZG21" s="318"/>
      <c r="GZH21" s="318"/>
      <c r="GZI21" s="318"/>
      <c r="GZJ21" s="318"/>
      <c r="GZK21" s="318"/>
      <c r="GZL21" s="318"/>
      <c r="GZM21" s="318"/>
      <c r="GZN21" s="318"/>
      <c r="GZO21" s="318"/>
      <c r="GZP21" s="318"/>
      <c r="GZQ21" s="318"/>
      <c r="GZR21" s="318"/>
      <c r="GZS21" s="318"/>
      <c r="GZT21" s="318"/>
      <c r="GZU21" s="318"/>
      <c r="GZV21" s="318"/>
      <c r="GZW21" s="318"/>
      <c r="GZX21" s="318"/>
      <c r="GZY21" s="318"/>
      <c r="GZZ21" s="318"/>
      <c r="HAA21" s="318"/>
      <c r="HAB21" s="318"/>
      <c r="HAC21" s="318"/>
      <c r="HAD21" s="318"/>
      <c r="HAE21" s="318"/>
      <c r="HAF21" s="318"/>
      <c r="HAG21" s="318"/>
      <c r="HAH21" s="318"/>
      <c r="HAI21" s="318"/>
      <c r="HAJ21" s="318"/>
      <c r="HAK21" s="318"/>
      <c r="HAL21" s="318"/>
      <c r="HAM21" s="318"/>
      <c r="HAN21" s="318"/>
      <c r="HAO21" s="318"/>
      <c r="HAP21" s="318"/>
      <c r="HAQ21" s="318"/>
      <c r="HAR21" s="318"/>
      <c r="HAS21" s="318"/>
      <c r="HAT21" s="318"/>
      <c r="HAU21" s="318"/>
      <c r="HAV21" s="318"/>
      <c r="HAW21" s="318"/>
      <c r="HAX21" s="318"/>
      <c r="HAY21" s="318"/>
      <c r="HAZ21" s="318"/>
      <c r="HBA21" s="318"/>
      <c r="HBB21" s="318"/>
      <c r="HBC21" s="318"/>
      <c r="HBD21" s="318"/>
      <c r="HBE21" s="318"/>
      <c r="HBF21" s="318"/>
      <c r="HBG21" s="318"/>
      <c r="HBH21" s="318"/>
      <c r="HBI21" s="318"/>
      <c r="HBJ21" s="318"/>
      <c r="HBK21" s="318"/>
      <c r="HBL21" s="318"/>
      <c r="HBM21" s="318"/>
      <c r="HBN21" s="318"/>
      <c r="HBO21" s="318"/>
      <c r="HBP21" s="318"/>
      <c r="HBQ21" s="318"/>
      <c r="HBR21" s="318"/>
      <c r="HBS21" s="318"/>
      <c r="HBT21" s="318"/>
      <c r="HBU21" s="318"/>
      <c r="HBV21" s="318"/>
      <c r="HBW21" s="318"/>
      <c r="HBX21" s="318"/>
      <c r="HBY21" s="318"/>
      <c r="HBZ21" s="318"/>
      <c r="HCA21" s="318"/>
      <c r="HCB21" s="318"/>
      <c r="HCC21" s="318"/>
      <c r="HCD21" s="318"/>
      <c r="HCE21" s="318"/>
      <c r="HCF21" s="318"/>
      <c r="HCG21" s="318"/>
      <c r="HCH21" s="318"/>
      <c r="HCI21" s="318"/>
      <c r="HCJ21" s="318"/>
      <c r="HCK21" s="318"/>
      <c r="HCL21" s="318"/>
      <c r="HCM21" s="318"/>
      <c r="HCN21" s="318"/>
      <c r="HCO21" s="318"/>
      <c r="HCP21" s="318"/>
      <c r="HCQ21" s="318"/>
      <c r="HCR21" s="318"/>
      <c r="HCS21" s="318"/>
      <c r="HCT21" s="318"/>
      <c r="HCU21" s="318"/>
      <c r="HCV21" s="318"/>
      <c r="HCW21" s="318"/>
      <c r="HCX21" s="318"/>
      <c r="HCY21" s="318"/>
      <c r="HCZ21" s="318"/>
      <c r="HDA21" s="318"/>
      <c r="HDB21" s="318"/>
      <c r="HDC21" s="318"/>
      <c r="HDD21" s="318"/>
      <c r="HDE21" s="318"/>
      <c r="HDF21" s="318"/>
      <c r="HDG21" s="318"/>
      <c r="HDH21" s="318"/>
      <c r="HDI21" s="318"/>
      <c r="HDJ21" s="318"/>
      <c r="HDK21" s="318"/>
      <c r="HDL21" s="318"/>
      <c r="HDM21" s="318"/>
      <c r="HDN21" s="318"/>
      <c r="HDO21" s="318"/>
      <c r="HDP21" s="318"/>
      <c r="HDQ21" s="318"/>
      <c r="HDR21" s="318"/>
      <c r="HDS21" s="318"/>
      <c r="HDT21" s="318"/>
      <c r="HDU21" s="318"/>
      <c r="HDV21" s="318"/>
      <c r="HDW21" s="318"/>
      <c r="HDX21" s="318"/>
      <c r="HDY21" s="318"/>
      <c r="HDZ21" s="318"/>
      <c r="HEA21" s="318"/>
      <c r="HEB21" s="318"/>
      <c r="HEC21" s="318"/>
      <c r="HED21" s="318"/>
      <c r="HEE21" s="318"/>
      <c r="HEF21" s="318"/>
      <c r="HEG21" s="318"/>
      <c r="HEH21" s="318"/>
      <c r="HEI21" s="318"/>
      <c r="HEJ21" s="318"/>
      <c r="HEK21" s="318"/>
      <c r="HEL21" s="318"/>
      <c r="HEM21" s="318"/>
      <c r="HEN21" s="318"/>
      <c r="HEO21" s="318"/>
      <c r="HEP21" s="318"/>
      <c r="HEQ21" s="318"/>
      <c r="HER21" s="318"/>
      <c r="HES21" s="318"/>
      <c r="HET21" s="318"/>
      <c r="HEU21" s="318"/>
      <c r="HEV21" s="318"/>
      <c r="HEW21" s="318"/>
      <c r="HEX21" s="318"/>
      <c r="HEY21" s="318"/>
      <c r="HEZ21" s="318"/>
      <c r="HFA21" s="318"/>
      <c r="HFB21" s="318"/>
      <c r="HFC21" s="318"/>
      <c r="HFD21" s="318"/>
      <c r="HFE21" s="318"/>
      <c r="HFF21" s="318"/>
      <c r="HFG21" s="318"/>
      <c r="HFH21" s="318"/>
      <c r="HFI21" s="318"/>
      <c r="HFJ21" s="318"/>
      <c r="HFK21" s="318"/>
      <c r="HFL21" s="318"/>
      <c r="HFM21" s="318"/>
      <c r="HFN21" s="318"/>
      <c r="HFO21" s="318"/>
      <c r="HFP21" s="318"/>
      <c r="HFQ21" s="318"/>
      <c r="HFR21" s="318"/>
      <c r="HFS21" s="318"/>
      <c r="HFT21" s="318"/>
      <c r="HFU21" s="318"/>
      <c r="HFV21" s="318"/>
      <c r="HFW21" s="318"/>
      <c r="HFX21" s="318"/>
      <c r="HFY21" s="318"/>
      <c r="HFZ21" s="318"/>
      <c r="HGA21" s="318"/>
      <c r="HGB21" s="318"/>
      <c r="HGC21" s="318"/>
      <c r="HGD21" s="318"/>
      <c r="HGE21" s="318"/>
      <c r="HGF21" s="318"/>
      <c r="HGG21" s="318"/>
      <c r="HGH21" s="318"/>
      <c r="HGI21" s="318"/>
      <c r="HGJ21" s="318"/>
      <c r="HGK21" s="318"/>
      <c r="HGL21" s="318"/>
      <c r="HGM21" s="318"/>
      <c r="HGN21" s="318"/>
      <c r="HGO21" s="318"/>
      <c r="HGP21" s="318"/>
      <c r="HGQ21" s="318"/>
      <c r="HGR21" s="318"/>
      <c r="HGS21" s="318"/>
      <c r="HGT21" s="318"/>
      <c r="HGU21" s="318"/>
      <c r="HGV21" s="318"/>
      <c r="HGW21" s="318"/>
      <c r="HGX21" s="318"/>
      <c r="HGY21" s="318"/>
      <c r="HGZ21" s="318"/>
      <c r="HHA21" s="318"/>
      <c r="HHB21" s="318"/>
      <c r="HHC21" s="318"/>
      <c r="HHD21" s="318"/>
      <c r="HHE21" s="318"/>
      <c r="HHF21" s="318"/>
      <c r="HHG21" s="318"/>
      <c r="HHH21" s="318"/>
      <c r="HHI21" s="318"/>
      <c r="HHJ21" s="318"/>
      <c r="HHK21" s="318"/>
      <c r="HHL21" s="318"/>
      <c r="HHM21" s="318"/>
      <c r="HHN21" s="318"/>
      <c r="HHO21" s="318"/>
      <c r="HHP21" s="318"/>
      <c r="HHQ21" s="318"/>
      <c r="HHR21" s="318"/>
      <c r="HHS21" s="318"/>
      <c r="HHT21" s="318"/>
      <c r="HHU21" s="318"/>
      <c r="HHV21" s="318"/>
      <c r="HHW21" s="318"/>
      <c r="HHX21" s="318"/>
      <c r="HHY21" s="318"/>
      <c r="HHZ21" s="318"/>
      <c r="HIA21" s="318"/>
      <c r="HIB21" s="318"/>
      <c r="HIC21" s="318"/>
      <c r="HID21" s="318"/>
      <c r="HIE21" s="318"/>
      <c r="HIF21" s="318"/>
      <c r="HIG21" s="318"/>
      <c r="HIH21" s="318"/>
      <c r="HII21" s="318"/>
      <c r="HIJ21" s="318"/>
      <c r="HIK21" s="318"/>
      <c r="HIL21" s="318"/>
      <c r="HIM21" s="318"/>
      <c r="HIN21" s="318"/>
      <c r="HIO21" s="318"/>
      <c r="HIP21" s="318"/>
      <c r="HIQ21" s="318"/>
      <c r="HIR21" s="318"/>
      <c r="HIS21" s="318"/>
      <c r="HIT21" s="318"/>
      <c r="HIU21" s="318"/>
      <c r="HIV21" s="318"/>
      <c r="HIW21" s="318"/>
      <c r="HIX21" s="318"/>
      <c r="HIY21" s="318"/>
      <c r="HIZ21" s="318"/>
      <c r="HJA21" s="318"/>
      <c r="HJB21" s="318"/>
      <c r="HJC21" s="318"/>
      <c r="HJD21" s="318"/>
      <c r="HJE21" s="318"/>
      <c r="HJF21" s="318"/>
      <c r="HJG21" s="318"/>
      <c r="HJH21" s="318"/>
      <c r="HJI21" s="318"/>
      <c r="HJJ21" s="318"/>
      <c r="HJK21" s="318"/>
      <c r="HJL21" s="318"/>
      <c r="HJM21" s="318"/>
      <c r="HJN21" s="318"/>
      <c r="HJO21" s="318"/>
      <c r="HJP21" s="318"/>
      <c r="HJQ21" s="318"/>
      <c r="HJR21" s="318"/>
      <c r="HJS21" s="318"/>
      <c r="HJT21" s="318"/>
      <c r="HJU21" s="318"/>
      <c r="HJV21" s="318"/>
      <c r="HJW21" s="318"/>
      <c r="HJX21" s="318"/>
      <c r="HJY21" s="318"/>
      <c r="HJZ21" s="318"/>
      <c r="HKA21" s="318"/>
      <c r="HKB21" s="318"/>
      <c r="HKC21" s="318"/>
      <c r="HKD21" s="318"/>
      <c r="HKE21" s="318"/>
      <c r="HKF21" s="318"/>
      <c r="HKG21" s="318"/>
      <c r="HKH21" s="318"/>
      <c r="HKI21" s="318"/>
      <c r="HKJ21" s="318"/>
      <c r="HKK21" s="318"/>
      <c r="HKL21" s="318"/>
      <c r="HKM21" s="318"/>
      <c r="HKN21" s="318"/>
      <c r="HKO21" s="318"/>
      <c r="HKP21" s="318"/>
      <c r="HKQ21" s="318"/>
      <c r="HKR21" s="318"/>
      <c r="HKS21" s="318"/>
      <c r="HKT21" s="318"/>
      <c r="HKU21" s="318"/>
      <c r="HKV21" s="318"/>
      <c r="HKW21" s="318"/>
      <c r="HKX21" s="318"/>
      <c r="HKY21" s="318"/>
      <c r="HKZ21" s="318"/>
      <c r="HLA21" s="318"/>
      <c r="HLB21" s="318"/>
      <c r="HLC21" s="318"/>
      <c r="HLD21" s="318"/>
      <c r="HLE21" s="318"/>
      <c r="HLF21" s="318"/>
      <c r="HLG21" s="318"/>
      <c r="HLH21" s="318"/>
      <c r="HLI21" s="318"/>
      <c r="HLJ21" s="318"/>
      <c r="HLK21" s="318"/>
      <c r="HLL21" s="318"/>
      <c r="HLM21" s="318"/>
      <c r="HLN21" s="318"/>
      <c r="HLO21" s="318"/>
      <c r="HLP21" s="318"/>
      <c r="HLQ21" s="318"/>
      <c r="HLR21" s="318"/>
      <c r="HLS21" s="318"/>
      <c r="HLT21" s="318"/>
      <c r="HLU21" s="318"/>
      <c r="HLV21" s="318"/>
      <c r="HLW21" s="318"/>
      <c r="HLX21" s="318"/>
      <c r="HLY21" s="318"/>
      <c r="HLZ21" s="318"/>
      <c r="HMA21" s="318"/>
      <c r="HMB21" s="318"/>
      <c r="HMC21" s="318"/>
      <c r="HMD21" s="318"/>
      <c r="HME21" s="318"/>
      <c r="HMF21" s="318"/>
      <c r="HMG21" s="318"/>
      <c r="HMH21" s="318"/>
      <c r="HMI21" s="318"/>
      <c r="HMJ21" s="318"/>
      <c r="HMK21" s="318"/>
      <c r="HML21" s="318"/>
      <c r="HMM21" s="318"/>
      <c r="HMN21" s="318"/>
      <c r="HMO21" s="318"/>
      <c r="HMP21" s="318"/>
      <c r="HMQ21" s="318"/>
      <c r="HMR21" s="318"/>
      <c r="HMS21" s="318"/>
      <c r="HMT21" s="318"/>
      <c r="HMU21" s="318"/>
      <c r="HMV21" s="318"/>
      <c r="HMW21" s="318"/>
      <c r="HMX21" s="318"/>
      <c r="HMY21" s="318"/>
      <c r="HMZ21" s="318"/>
      <c r="HNA21" s="318"/>
      <c r="HNB21" s="318"/>
      <c r="HNC21" s="318"/>
      <c r="HND21" s="318"/>
      <c r="HNE21" s="318"/>
      <c r="HNF21" s="318"/>
      <c r="HNG21" s="318"/>
      <c r="HNH21" s="318"/>
      <c r="HNI21" s="318"/>
      <c r="HNJ21" s="318"/>
      <c r="HNK21" s="318"/>
      <c r="HNL21" s="318"/>
      <c r="HNM21" s="318"/>
      <c r="HNN21" s="318"/>
      <c r="HNO21" s="318"/>
      <c r="HNP21" s="318"/>
      <c r="HNQ21" s="318"/>
      <c r="HNR21" s="318"/>
      <c r="HNS21" s="318"/>
      <c r="HNT21" s="318"/>
      <c r="HNU21" s="318"/>
      <c r="HNV21" s="318"/>
      <c r="HNW21" s="318"/>
      <c r="HNX21" s="318"/>
      <c r="HNY21" s="318"/>
      <c r="HNZ21" s="318"/>
      <c r="HOA21" s="318"/>
      <c r="HOB21" s="318"/>
      <c r="HOC21" s="318"/>
      <c r="HOD21" s="318"/>
      <c r="HOE21" s="318"/>
      <c r="HOF21" s="318"/>
      <c r="HOG21" s="318"/>
      <c r="HOH21" s="318"/>
      <c r="HOI21" s="318"/>
      <c r="HOJ21" s="318"/>
      <c r="HOK21" s="318"/>
      <c r="HOL21" s="318"/>
      <c r="HOM21" s="318"/>
      <c r="HON21" s="318"/>
      <c r="HOO21" s="318"/>
      <c r="HOP21" s="318"/>
      <c r="HOQ21" s="318"/>
      <c r="HOR21" s="318"/>
      <c r="HOS21" s="318"/>
      <c r="HOT21" s="318"/>
      <c r="HOU21" s="318"/>
      <c r="HOV21" s="318"/>
      <c r="HOW21" s="318"/>
      <c r="HOX21" s="318"/>
      <c r="HOY21" s="318"/>
      <c r="HOZ21" s="318"/>
      <c r="HPA21" s="318"/>
      <c r="HPB21" s="318"/>
      <c r="HPC21" s="318"/>
      <c r="HPD21" s="318"/>
      <c r="HPE21" s="318"/>
      <c r="HPF21" s="318"/>
      <c r="HPG21" s="318"/>
      <c r="HPH21" s="318"/>
      <c r="HPI21" s="318"/>
      <c r="HPJ21" s="318"/>
      <c r="HPK21" s="318"/>
      <c r="HPL21" s="318"/>
      <c r="HPM21" s="318"/>
      <c r="HPN21" s="318"/>
      <c r="HPO21" s="318"/>
      <c r="HPP21" s="318"/>
      <c r="HPQ21" s="318"/>
      <c r="HPR21" s="318"/>
      <c r="HPS21" s="318"/>
      <c r="HPT21" s="318"/>
      <c r="HPU21" s="318"/>
      <c r="HPV21" s="318"/>
      <c r="HPW21" s="318"/>
      <c r="HPX21" s="318"/>
      <c r="HPY21" s="318"/>
      <c r="HPZ21" s="318"/>
      <c r="HQA21" s="318"/>
      <c r="HQB21" s="318"/>
      <c r="HQC21" s="318"/>
      <c r="HQD21" s="318"/>
      <c r="HQE21" s="318"/>
      <c r="HQF21" s="318"/>
      <c r="HQG21" s="318"/>
      <c r="HQH21" s="318"/>
      <c r="HQI21" s="318"/>
      <c r="HQJ21" s="318"/>
      <c r="HQK21" s="318"/>
      <c r="HQL21" s="318"/>
      <c r="HQM21" s="318"/>
      <c r="HQN21" s="318"/>
      <c r="HQO21" s="318"/>
      <c r="HQP21" s="318"/>
      <c r="HQQ21" s="318"/>
      <c r="HQR21" s="318"/>
      <c r="HQS21" s="318"/>
      <c r="HQT21" s="318"/>
      <c r="HQU21" s="318"/>
      <c r="HQV21" s="318"/>
      <c r="HQW21" s="318"/>
      <c r="HQX21" s="318"/>
      <c r="HQY21" s="318"/>
      <c r="HQZ21" s="318"/>
      <c r="HRA21" s="318"/>
      <c r="HRB21" s="318"/>
      <c r="HRC21" s="318"/>
      <c r="HRD21" s="318"/>
      <c r="HRE21" s="318"/>
      <c r="HRF21" s="318"/>
      <c r="HRG21" s="318"/>
      <c r="HRH21" s="318"/>
      <c r="HRI21" s="318"/>
      <c r="HRJ21" s="318"/>
      <c r="HRK21" s="318"/>
      <c r="HRL21" s="318"/>
      <c r="HRM21" s="318"/>
      <c r="HRN21" s="318"/>
      <c r="HRO21" s="318"/>
      <c r="HRP21" s="318"/>
      <c r="HRQ21" s="318"/>
      <c r="HRR21" s="318"/>
      <c r="HRS21" s="318"/>
      <c r="HRT21" s="318"/>
      <c r="HRU21" s="318"/>
      <c r="HRV21" s="318"/>
      <c r="HRW21" s="318"/>
      <c r="HRX21" s="318"/>
      <c r="HRY21" s="318"/>
      <c r="HRZ21" s="318"/>
      <c r="HSA21" s="318"/>
      <c r="HSB21" s="318"/>
      <c r="HSC21" s="318"/>
      <c r="HSD21" s="318"/>
      <c r="HSE21" s="318"/>
      <c r="HSF21" s="318"/>
      <c r="HSG21" s="318"/>
      <c r="HSH21" s="318"/>
      <c r="HSI21" s="318"/>
      <c r="HSJ21" s="318"/>
      <c r="HSK21" s="318"/>
      <c r="HSL21" s="318"/>
      <c r="HSM21" s="318"/>
      <c r="HSN21" s="318"/>
      <c r="HSO21" s="318"/>
      <c r="HSP21" s="318"/>
      <c r="HSQ21" s="318"/>
      <c r="HSR21" s="318"/>
      <c r="HSS21" s="318"/>
      <c r="HST21" s="318"/>
      <c r="HSU21" s="318"/>
      <c r="HSV21" s="318"/>
      <c r="HSW21" s="318"/>
      <c r="HSX21" s="318"/>
      <c r="HSY21" s="318"/>
      <c r="HSZ21" s="318"/>
      <c r="HTA21" s="318"/>
      <c r="HTB21" s="318"/>
      <c r="HTC21" s="318"/>
      <c r="HTD21" s="318"/>
      <c r="HTE21" s="318"/>
      <c r="HTF21" s="318"/>
      <c r="HTG21" s="318"/>
      <c r="HTH21" s="318"/>
      <c r="HTI21" s="318"/>
      <c r="HTJ21" s="318"/>
      <c r="HTK21" s="318"/>
      <c r="HTL21" s="318"/>
      <c r="HTM21" s="318"/>
      <c r="HTN21" s="318"/>
      <c r="HTO21" s="318"/>
      <c r="HTP21" s="318"/>
      <c r="HTQ21" s="318"/>
      <c r="HTR21" s="318"/>
      <c r="HTS21" s="318"/>
      <c r="HTT21" s="318"/>
      <c r="HTU21" s="318"/>
      <c r="HTV21" s="318"/>
      <c r="HTW21" s="318"/>
      <c r="HTX21" s="318"/>
      <c r="HTY21" s="318"/>
      <c r="HTZ21" s="318"/>
      <c r="HUA21" s="318"/>
      <c r="HUB21" s="318"/>
      <c r="HUC21" s="318"/>
      <c r="HUD21" s="318"/>
      <c r="HUE21" s="318"/>
      <c r="HUF21" s="318"/>
      <c r="HUG21" s="318"/>
      <c r="HUH21" s="318"/>
      <c r="HUI21" s="318"/>
      <c r="HUJ21" s="318"/>
      <c r="HUK21" s="318"/>
      <c r="HUL21" s="318"/>
      <c r="HUM21" s="318"/>
      <c r="HUN21" s="318"/>
      <c r="HUO21" s="318"/>
      <c r="HUP21" s="318"/>
      <c r="HUQ21" s="318"/>
      <c r="HUR21" s="318"/>
      <c r="HUS21" s="318"/>
      <c r="HUT21" s="318"/>
      <c r="HUU21" s="318"/>
      <c r="HUV21" s="318"/>
      <c r="HUW21" s="318"/>
      <c r="HUX21" s="318"/>
      <c r="HUY21" s="318"/>
      <c r="HUZ21" s="318"/>
      <c r="HVA21" s="318"/>
      <c r="HVB21" s="318"/>
      <c r="HVC21" s="318"/>
      <c r="HVD21" s="318"/>
      <c r="HVE21" s="318"/>
      <c r="HVF21" s="318"/>
      <c r="HVG21" s="318"/>
      <c r="HVH21" s="318"/>
      <c r="HVI21" s="318"/>
      <c r="HVJ21" s="318"/>
      <c r="HVK21" s="318"/>
      <c r="HVL21" s="318"/>
      <c r="HVM21" s="318"/>
      <c r="HVN21" s="318"/>
      <c r="HVO21" s="318"/>
      <c r="HVP21" s="318"/>
      <c r="HVQ21" s="318"/>
      <c r="HVR21" s="318"/>
      <c r="HVS21" s="318"/>
      <c r="HVT21" s="318"/>
      <c r="HVU21" s="318"/>
      <c r="HVV21" s="318"/>
      <c r="HVW21" s="318"/>
      <c r="HVX21" s="318"/>
      <c r="HVY21" s="318"/>
      <c r="HVZ21" s="318"/>
      <c r="HWA21" s="318"/>
      <c r="HWB21" s="318"/>
      <c r="HWC21" s="318"/>
      <c r="HWD21" s="318"/>
      <c r="HWE21" s="318"/>
      <c r="HWF21" s="318"/>
      <c r="HWG21" s="318"/>
      <c r="HWH21" s="318"/>
      <c r="HWI21" s="318"/>
      <c r="HWJ21" s="318"/>
      <c r="HWK21" s="318"/>
      <c r="HWL21" s="318"/>
      <c r="HWM21" s="318"/>
      <c r="HWN21" s="318"/>
      <c r="HWO21" s="318"/>
      <c r="HWP21" s="318"/>
      <c r="HWQ21" s="318"/>
      <c r="HWR21" s="318"/>
      <c r="HWS21" s="318"/>
      <c r="HWT21" s="318"/>
      <c r="HWU21" s="318"/>
      <c r="HWV21" s="318"/>
      <c r="HWW21" s="318"/>
      <c r="HWX21" s="318"/>
      <c r="HWY21" s="318"/>
      <c r="HWZ21" s="318"/>
      <c r="HXA21" s="318"/>
      <c r="HXB21" s="318"/>
      <c r="HXC21" s="318"/>
      <c r="HXD21" s="318"/>
      <c r="HXE21" s="318"/>
      <c r="HXF21" s="318"/>
      <c r="HXG21" s="318"/>
      <c r="HXH21" s="318"/>
      <c r="HXI21" s="318"/>
      <c r="HXJ21" s="318"/>
      <c r="HXK21" s="318"/>
      <c r="HXL21" s="318"/>
      <c r="HXM21" s="318"/>
      <c r="HXN21" s="318"/>
      <c r="HXO21" s="318"/>
      <c r="HXP21" s="318"/>
      <c r="HXQ21" s="318"/>
      <c r="HXR21" s="318"/>
      <c r="HXS21" s="318"/>
      <c r="HXT21" s="318"/>
      <c r="HXU21" s="318"/>
      <c r="HXV21" s="318"/>
      <c r="HXW21" s="318"/>
      <c r="HXX21" s="318"/>
      <c r="HXY21" s="318"/>
      <c r="HXZ21" s="318"/>
      <c r="HYA21" s="318"/>
      <c r="HYB21" s="318"/>
      <c r="HYC21" s="318"/>
      <c r="HYD21" s="318"/>
      <c r="HYE21" s="318"/>
      <c r="HYF21" s="318"/>
      <c r="HYG21" s="318"/>
      <c r="HYH21" s="318"/>
      <c r="HYI21" s="318"/>
      <c r="HYJ21" s="318"/>
      <c r="HYK21" s="318"/>
      <c r="HYL21" s="318"/>
      <c r="HYM21" s="318"/>
      <c r="HYN21" s="318"/>
      <c r="HYO21" s="318"/>
      <c r="HYP21" s="318"/>
      <c r="HYQ21" s="318"/>
      <c r="HYR21" s="318"/>
      <c r="HYS21" s="318"/>
      <c r="HYT21" s="318"/>
      <c r="HYU21" s="318"/>
      <c r="HYV21" s="318"/>
      <c r="HYW21" s="318"/>
      <c r="HYX21" s="318"/>
      <c r="HYY21" s="318"/>
      <c r="HYZ21" s="318"/>
      <c r="HZA21" s="318"/>
      <c r="HZB21" s="318"/>
      <c r="HZC21" s="318"/>
      <c r="HZD21" s="318"/>
      <c r="HZE21" s="318"/>
      <c r="HZF21" s="318"/>
      <c r="HZG21" s="318"/>
      <c r="HZH21" s="318"/>
      <c r="HZI21" s="318"/>
      <c r="HZJ21" s="318"/>
      <c r="HZK21" s="318"/>
      <c r="HZL21" s="318"/>
      <c r="HZM21" s="318"/>
      <c r="HZN21" s="318"/>
      <c r="HZO21" s="318"/>
      <c r="HZP21" s="318"/>
      <c r="HZQ21" s="318"/>
      <c r="HZR21" s="318"/>
      <c r="HZS21" s="318"/>
      <c r="HZT21" s="318"/>
      <c r="HZU21" s="318"/>
      <c r="HZV21" s="318"/>
      <c r="HZW21" s="318"/>
      <c r="HZX21" s="318"/>
      <c r="HZY21" s="318"/>
      <c r="HZZ21" s="318"/>
      <c r="IAA21" s="318"/>
      <c r="IAB21" s="318"/>
      <c r="IAC21" s="318"/>
      <c r="IAD21" s="318"/>
      <c r="IAE21" s="318"/>
      <c r="IAF21" s="318"/>
      <c r="IAG21" s="318"/>
      <c r="IAH21" s="318"/>
      <c r="IAI21" s="318"/>
      <c r="IAJ21" s="318"/>
      <c r="IAK21" s="318"/>
      <c r="IAL21" s="318"/>
      <c r="IAM21" s="318"/>
      <c r="IAN21" s="318"/>
      <c r="IAO21" s="318"/>
      <c r="IAP21" s="318"/>
      <c r="IAQ21" s="318"/>
      <c r="IAR21" s="318"/>
      <c r="IAS21" s="318"/>
      <c r="IAT21" s="318"/>
      <c r="IAU21" s="318"/>
      <c r="IAV21" s="318"/>
      <c r="IAW21" s="318"/>
      <c r="IAX21" s="318"/>
      <c r="IAY21" s="318"/>
      <c r="IAZ21" s="318"/>
      <c r="IBA21" s="318"/>
      <c r="IBB21" s="318"/>
      <c r="IBC21" s="318"/>
      <c r="IBD21" s="318"/>
      <c r="IBE21" s="318"/>
      <c r="IBF21" s="318"/>
      <c r="IBG21" s="318"/>
      <c r="IBH21" s="318"/>
      <c r="IBI21" s="318"/>
      <c r="IBJ21" s="318"/>
      <c r="IBK21" s="318"/>
      <c r="IBL21" s="318"/>
      <c r="IBM21" s="318"/>
      <c r="IBN21" s="318"/>
      <c r="IBO21" s="318"/>
      <c r="IBP21" s="318"/>
      <c r="IBQ21" s="318"/>
      <c r="IBR21" s="318"/>
      <c r="IBS21" s="318"/>
      <c r="IBT21" s="318"/>
      <c r="IBU21" s="318"/>
      <c r="IBV21" s="318"/>
      <c r="IBW21" s="318"/>
      <c r="IBX21" s="318"/>
      <c r="IBY21" s="318"/>
      <c r="IBZ21" s="318"/>
      <c r="ICA21" s="318"/>
      <c r="ICB21" s="318"/>
      <c r="ICC21" s="318"/>
      <c r="ICD21" s="318"/>
      <c r="ICE21" s="318"/>
      <c r="ICF21" s="318"/>
      <c r="ICG21" s="318"/>
      <c r="ICH21" s="318"/>
      <c r="ICI21" s="318"/>
      <c r="ICJ21" s="318"/>
      <c r="ICK21" s="318"/>
      <c r="ICL21" s="318"/>
      <c r="ICM21" s="318"/>
      <c r="ICN21" s="318"/>
      <c r="ICO21" s="318"/>
      <c r="ICP21" s="318"/>
      <c r="ICQ21" s="318"/>
      <c r="ICR21" s="318"/>
      <c r="ICS21" s="318"/>
      <c r="ICT21" s="318"/>
      <c r="ICU21" s="318"/>
      <c r="ICV21" s="318"/>
      <c r="ICW21" s="318"/>
      <c r="ICX21" s="318"/>
      <c r="ICY21" s="318"/>
      <c r="ICZ21" s="318"/>
      <c r="IDA21" s="318"/>
      <c r="IDB21" s="318"/>
      <c r="IDC21" s="318"/>
      <c r="IDD21" s="318"/>
      <c r="IDE21" s="318"/>
      <c r="IDF21" s="318"/>
      <c r="IDG21" s="318"/>
      <c r="IDH21" s="318"/>
      <c r="IDI21" s="318"/>
      <c r="IDJ21" s="318"/>
      <c r="IDK21" s="318"/>
      <c r="IDL21" s="318"/>
      <c r="IDM21" s="318"/>
      <c r="IDN21" s="318"/>
      <c r="IDO21" s="318"/>
      <c r="IDP21" s="318"/>
      <c r="IDQ21" s="318"/>
      <c r="IDR21" s="318"/>
      <c r="IDS21" s="318"/>
      <c r="IDT21" s="318"/>
      <c r="IDU21" s="318"/>
      <c r="IDV21" s="318"/>
      <c r="IDW21" s="318"/>
      <c r="IDX21" s="318"/>
      <c r="IDY21" s="318"/>
      <c r="IDZ21" s="318"/>
      <c r="IEA21" s="318"/>
      <c r="IEB21" s="318"/>
      <c r="IEC21" s="318"/>
      <c r="IED21" s="318"/>
      <c r="IEE21" s="318"/>
      <c r="IEF21" s="318"/>
      <c r="IEG21" s="318"/>
      <c r="IEH21" s="318"/>
      <c r="IEI21" s="318"/>
      <c r="IEJ21" s="318"/>
      <c r="IEK21" s="318"/>
      <c r="IEL21" s="318"/>
      <c r="IEM21" s="318"/>
      <c r="IEN21" s="318"/>
      <c r="IEO21" s="318"/>
      <c r="IEP21" s="318"/>
      <c r="IEQ21" s="318"/>
      <c r="IER21" s="318"/>
      <c r="IES21" s="318"/>
      <c r="IET21" s="318"/>
      <c r="IEU21" s="318"/>
      <c r="IEV21" s="318"/>
      <c r="IEW21" s="318"/>
      <c r="IEX21" s="318"/>
      <c r="IEY21" s="318"/>
      <c r="IEZ21" s="318"/>
      <c r="IFA21" s="318"/>
      <c r="IFB21" s="318"/>
      <c r="IFC21" s="318"/>
      <c r="IFD21" s="318"/>
      <c r="IFE21" s="318"/>
      <c r="IFF21" s="318"/>
      <c r="IFG21" s="318"/>
      <c r="IFH21" s="318"/>
      <c r="IFI21" s="318"/>
      <c r="IFJ21" s="318"/>
      <c r="IFK21" s="318"/>
      <c r="IFL21" s="318"/>
      <c r="IFM21" s="318"/>
      <c r="IFN21" s="318"/>
      <c r="IFO21" s="318"/>
      <c r="IFP21" s="318"/>
      <c r="IFQ21" s="318"/>
      <c r="IFR21" s="318"/>
      <c r="IFS21" s="318"/>
      <c r="IFT21" s="318"/>
      <c r="IFU21" s="318"/>
      <c r="IFV21" s="318"/>
      <c r="IFW21" s="318"/>
      <c r="IFX21" s="318"/>
      <c r="IFY21" s="318"/>
      <c r="IFZ21" s="318"/>
      <c r="IGA21" s="318"/>
      <c r="IGB21" s="318"/>
      <c r="IGC21" s="318"/>
      <c r="IGD21" s="318"/>
      <c r="IGE21" s="318"/>
      <c r="IGF21" s="318"/>
      <c r="IGG21" s="318"/>
      <c r="IGH21" s="318"/>
      <c r="IGI21" s="318"/>
      <c r="IGJ21" s="318"/>
      <c r="IGK21" s="318"/>
      <c r="IGL21" s="318"/>
      <c r="IGM21" s="318"/>
      <c r="IGN21" s="318"/>
      <c r="IGO21" s="318"/>
      <c r="IGP21" s="318"/>
      <c r="IGQ21" s="318"/>
      <c r="IGR21" s="318"/>
      <c r="IGS21" s="318"/>
      <c r="IGT21" s="318"/>
      <c r="IGU21" s="318"/>
      <c r="IGV21" s="318"/>
      <c r="IGW21" s="318"/>
      <c r="IGX21" s="318"/>
      <c r="IGY21" s="318"/>
      <c r="IGZ21" s="318"/>
      <c r="IHA21" s="318"/>
      <c r="IHB21" s="318"/>
      <c r="IHC21" s="318"/>
      <c r="IHD21" s="318"/>
      <c r="IHE21" s="318"/>
      <c r="IHF21" s="318"/>
      <c r="IHG21" s="318"/>
      <c r="IHH21" s="318"/>
      <c r="IHI21" s="318"/>
      <c r="IHJ21" s="318"/>
      <c r="IHK21" s="318"/>
      <c r="IHL21" s="318"/>
      <c r="IHM21" s="318"/>
      <c r="IHN21" s="318"/>
      <c r="IHO21" s="318"/>
      <c r="IHP21" s="318"/>
      <c r="IHQ21" s="318"/>
      <c r="IHR21" s="318"/>
      <c r="IHS21" s="318"/>
      <c r="IHT21" s="318"/>
      <c r="IHU21" s="318"/>
      <c r="IHV21" s="318"/>
      <c r="IHW21" s="318"/>
      <c r="IHX21" s="318"/>
      <c r="IHY21" s="318"/>
      <c r="IHZ21" s="318"/>
      <c r="IIA21" s="318"/>
      <c r="IIB21" s="318"/>
      <c r="IIC21" s="318"/>
      <c r="IID21" s="318"/>
      <c r="IIE21" s="318"/>
      <c r="IIF21" s="318"/>
      <c r="IIG21" s="318"/>
      <c r="IIH21" s="318"/>
      <c r="III21" s="318"/>
      <c r="IIJ21" s="318"/>
      <c r="IIK21" s="318"/>
      <c r="IIL21" s="318"/>
      <c r="IIM21" s="318"/>
      <c r="IIN21" s="318"/>
      <c r="IIO21" s="318"/>
      <c r="IIP21" s="318"/>
      <c r="IIQ21" s="318"/>
      <c r="IIR21" s="318"/>
      <c r="IIS21" s="318"/>
      <c r="IIT21" s="318"/>
      <c r="IIU21" s="318"/>
      <c r="IIV21" s="318"/>
      <c r="IIW21" s="318"/>
      <c r="IIX21" s="318"/>
      <c r="IIY21" s="318"/>
      <c r="IIZ21" s="318"/>
      <c r="IJA21" s="318"/>
      <c r="IJB21" s="318"/>
      <c r="IJC21" s="318"/>
      <c r="IJD21" s="318"/>
      <c r="IJE21" s="318"/>
      <c r="IJF21" s="318"/>
      <c r="IJG21" s="318"/>
      <c r="IJH21" s="318"/>
      <c r="IJI21" s="318"/>
      <c r="IJJ21" s="318"/>
      <c r="IJK21" s="318"/>
      <c r="IJL21" s="318"/>
      <c r="IJM21" s="318"/>
      <c r="IJN21" s="318"/>
      <c r="IJO21" s="318"/>
      <c r="IJP21" s="318"/>
      <c r="IJQ21" s="318"/>
      <c r="IJR21" s="318"/>
      <c r="IJS21" s="318"/>
      <c r="IJT21" s="318"/>
      <c r="IJU21" s="318"/>
      <c r="IJV21" s="318"/>
      <c r="IJW21" s="318"/>
      <c r="IJX21" s="318"/>
      <c r="IJY21" s="318"/>
      <c r="IJZ21" s="318"/>
      <c r="IKA21" s="318"/>
      <c r="IKB21" s="318"/>
      <c r="IKC21" s="318"/>
      <c r="IKD21" s="318"/>
      <c r="IKE21" s="318"/>
      <c r="IKF21" s="318"/>
      <c r="IKG21" s="318"/>
      <c r="IKH21" s="318"/>
      <c r="IKI21" s="318"/>
      <c r="IKJ21" s="318"/>
      <c r="IKK21" s="318"/>
      <c r="IKL21" s="318"/>
      <c r="IKM21" s="318"/>
      <c r="IKN21" s="318"/>
      <c r="IKO21" s="318"/>
      <c r="IKP21" s="318"/>
      <c r="IKQ21" s="318"/>
      <c r="IKR21" s="318"/>
      <c r="IKS21" s="318"/>
      <c r="IKT21" s="318"/>
      <c r="IKU21" s="318"/>
      <c r="IKV21" s="318"/>
      <c r="IKW21" s="318"/>
      <c r="IKX21" s="318"/>
      <c r="IKY21" s="318"/>
      <c r="IKZ21" s="318"/>
      <c r="ILA21" s="318"/>
      <c r="ILB21" s="318"/>
      <c r="ILC21" s="318"/>
      <c r="ILD21" s="318"/>
      <c r="ILE21" s="318"/>
      <c r="ILF21" s="318"/>
      <c r="ILG21" s="318"/>
      <c r="ILH21" s="318"/>
      <c r="ILI21" s="318"/>
      <c r="ILJ21" s="318"/>
      <c r="ILK21" s="318"/>
      <c r="ILL21" s="318"/>
      <c r="ILM21" s="318"/>
      <c r="ILN21" s="318"/>
      <c r="ILO21" s="318"/>
      <c r="ILP21" s="318"/>
      <c r="ILQ21" s="318"/>
      <c r="ILR21" s="318"/>
      <c r="ILS21" s="318"/>
      <c r="ILT21" s="318"/>
      <c r="ILU21" s="318"/>
      <c r="ILV21" s="318"/>
      <c r="ILW21" s="318"/>
      <c r="ILX21" s="318"/>
      <c r="ILY21" s="318"/>
      <c r="ILZ21" s="318"/>
      <c r="IMA21" s="318"/>
      <c r="IMB21" s="318"/>
      <c r="IMC21" s="318"/>
      <c r="IMD21" s="318"/>
      <c r="IME21" s="318"/>
      <c r="IMF21" s="318"/>
      <c r="IMG21" s="318"/>
      <c r="IMH21" s="318"/>
      <c r="IMI21" s="318"/>
      <c r="IMJ21" s="318"/>
      <c r="IMK21" s="318"/>
      <c r="IML21" s="318"/>
      <c r="IMM21" s="318"/>
      <c r="IMN21" s="318"/>
      <c r="IMO21" s="318"/>
      <c r="IMP21" s="318"/>
      <c r="IMQ21" s="318"/>
      <c r="IMR21" s="318"/>
      <c r="IMS21" s="318"/>
      <c r="IMT21" s="318"/>
      <c r="IMU21" s="318"/>
      <c r="IMV21" s="318"/>
      <c r="IMW21" s="318"/>
      <c r="IMX21" s="318"/>
      <c r="IMY21" s="318"/>
      <c r="IMZ21" s="318"/>
      <c r="INA21" s="318"/>
      <c r="INB21" s="318"/>
      <c r="INC21" s="318"/>
      <c r="IND21" s="318"/>
      <c r="INE21" s="318"/>
      <c r="INF21" s="318"/>
      <c r="ING21" s="318"/>
      <c r="INH21" s="318"/>
      <c r="INI21" s="318"/>
      <c r="INJ21" s="318"/>
      <c r="INK21" s="318"/>
      <c r="INL21" s="318"/>
      <c r="INM21" s="318"/>
      <c r="INN21" s="318"/>
      <c r="INO21" s="318"/>
      <c r="INP21" s="318"/>
      <c r="INQ21" s="318"/>
      <c r="INR21" s="318"/>
      <c r="INS21" s="318"/>
      <c r="INT21" s="318"/>
      <c r="INU21" s="318"/>
      <c r="INV21" s="318"/>
      <c r="INW21" s="318"/>
      <c r="INX21" s="318"/>
      <c r="INY21" s="318"/>
      <c r="INZ21" s="318"/>
      <c r="IOA21" s="318"/>
      <c r="IOB21" s="318"/>
      <c r="IOC21" s="318"/>
      <c r="IOD21" s="318"/>
      <c r="IOE21" s="318"/>
      <c r="IOF21" s="318"/>
      <c r="IOG21" s="318"/>
      <c r="IOH21" s="318"/>
      <c r="IOI21" s="318"/>
      <c r="IOJ21" s="318"/>
      <c r="IOK21" s="318"/>
      <c r="IOL21" s="318"/>
      <c r="IOM21" s="318"/>
      <c r="ION21" s="318"/>
      <c r="IOO21" s="318"/>
      <c r="IOP21" s="318"/>
      <c r="IOQ21" s="318"/>
      <c r="IOR21" s="318"/>
      <c r="IOS21" s="318"/>
      <c r="IOT21" s="318"/>
      <c r="IOU21" s="318"/>
      <c r="IOV21" s="318"/>
      <c r="IOW21" s="318"/>
      <c r="IOX21" s="318"/>
      <c r="IOY21" s="318"/>
      <c r="IOZ21" s="318"/>
      <c r="IPA21" s="318"/>
      <c r="IPB21" s="318"/>
      <c r="IPC21" s="318"/>
      <c r="IPD21" s="318"/>
      <c r="IPE21" s="318"/>
      <c r="IPF21" s="318"/>
      <c r="IPG21" s="318"/>
      <c r="IPH21" s="318"/>
      <c r="IPI21" s="318"/>
      <c r="IPJ21" s="318"/>
      <c r="IPK21" s="318"/>
      <c r="IPL21" s="318"/>
      <c r="IPM21" s="318"/>
      <c r="IPN21" s="318"/>
      <c r="IPO21" s="318"/>
      <c r="IPP21" s="318"/>
      <c r="IPQ21" s="318"/>
      <c r="IPR21" s="318"/>
      <c r="IPS21" s="318"/>
      <c r="IPT21" s="318"/>
      <c r="IPU21" s="318"/>
      <c r="IPV21" s="318"/>
      <c r="IPW21" s="318"/>
      <c r="IPX21" s="318"/>
      <c r="IPY21" s="318"/>
      <c r="IPZ21" s="318"/>
      <c r="IQA21" s="318"/>
      <c r="IQB21" s="318"/>
      <c r="IQC21" s="318"/>
      <c r="IQD21" s="318"/>
      <c r="IQE21" s="318"/>
      <c r="IQF21" s="318"/>
      <c r="IQG21" s="318"/>
      <c r="IQH21" s="318"/>
      <c r="IQI21" s="318"/>
      <c r="IQJ21" s="318"/>
      <c r="IQK21" s="318"/>
      <c r="IQL21" s="318"/>
      <c r="IQM21" s="318"/>
      <c r="IQN21" s="318"/>
      <c r="IQO21" s="318"/>
      <c r="IQP21" s="318"/>
      <c r="IQQ21" s="318"/>
      <c r="IQR21" s="318"/>
      <c r="IQS21" s="318"/>
      <c r="IQT21" s="318"/>
      <c r="IQU21" s="318"/>
      <c r="IQV21" s="318"/>
      <c r="IQW21" s="318"/>
      <c r="IQX21" s="318"/>
      <c r="IQY21" s="318"/>
      <c r="IQZ21" s="318"/>
      <c r="IRA21" s="318"/>
      <c r="IRB21" s="318"/>
      <c r="IRC21" s="318"/>
      <c r="IRD21" s="318"/>
      <c r="IRE21" s="318"/>
      <c r="IRF21" s="318"/>
      <c r="IRG21" s="318"/>
      <c r="IRH21" s="318"/>
      <c r="IRI21" s="318"/>
      <c r="IRJ21" s="318"/>
      <c r="IRK21" s="318"/>
      <c r="IRL21" s="318"/>
      <c r="IRM21" s="318"/>
      <c r="IRN21" s="318"/>
      <c r="IRO21" s="318"/>
      <c r="IRP21" s="318"/>
      <c r="IRQ21" s="318"/>
      <c r="IRR21" s="318"/>
      <c r="IRS21" s="318"/>
      <c r="IRT21" s="318"/>
      <c r="IRU21" s="318"/>
      <c r="IRV21" s="318"/>
      <c r="IRW21" s="318"/>
      <c r="IRX21" s="318"/>
      <c r="IRY21" s="318"/>
      <c r="IRZ21" s="318"/>
      <c r="ISA21" s="318"/>
      <c r="ISB21" s="318"/>
      <c r="ISC21" s="318"/>
      <c r="ISD21" s="318"/>
      <c r="ISE21" s="318"/>
      <c r="ISF21" s="318"/>
      <c r="ISG21" s="318"/>
      <c r="ISH21" s="318"/>
      <c r="ISI21" s="318"/>
      <c r="ISJ21" s="318"/>
      <c r="ISK21" s="318"/>
      <c r="ISL21" s="318"/>
      <c r="ISM21" s="318"/>
      <c r="ISN21" s="318"/>
      <c r="ISO21" s="318"/>
      <c r="ISP21" s="318"/>
      <c r="ISQ21" s="318"/>
      <c r="ISR21" s="318"/>
      <c r="ISS21" s="318"/>
      <c r="IST21" s="318"/>
      <c r="ISU21" s="318"/>
      <c r="ISV21" s="318"/>
      <c r="ISW21" s="318"/>
      <c r="ISX21" s="318"/>
      <c r="ISY21" s="318"/>
      <c r="ISZ21" s="318"/>
      <c r="ITA21" s="318"/>
      <c r="ITB21" s="318"/>
      <c r="ITC21" s="318"/>
      <c r="ITD21" s="318"/>
      <c r="ITE21" s="318"/>
      <c r="ITF21" s="318"/>
      <c r="ITG21" s="318"/>
      <c r="ITH21" s="318"/>
      <c r="ITI21" s="318"/>
      <c r="ITJ21" s="318"/>
      <c r="ITK21" s="318"/>
      <c r="ITL21" s="318"/>
      <c r="ITM21" s="318"/>
      <c r="ITN21" s="318"/>
      <c r="ITO21" s="318"/>
      <c r="ITP21" s="318"/>
      <c r="ITQ21" s="318"/>
      <c r="ITR21" s="318"/>
      <c r="ITS21" s="318"/>
      <c r="ITT21" s="318"/>
      <c r="ITU21" s="318"/>
      <c r="ITV21" s="318"/>
      <c r="ITW21" s="318"/>
      <c r="ITX21" s="318"/>
      <c r="ITY21" s="318"/>
      <c r="ITZ21" s="318"/>
      <c r="IUA21" s="318"/>
      <c r="IUB21" s="318"/>
      <c r="IUC21" s="318"/>
      <c r="IUD21" s="318"/>
      <c r="IUE21" s="318"/>
      <c r="IUF21" s="318"/>
      <c r="IUG21" s="318"/>
      <c r="IUH21" s="318"/>
      <c r="IUI21" s="318"/>
      <c r="IUJ21" s="318"/>
      <c r="IUK21" s="318"/>
      <c r="IUL21" s="318"/>
      <c r="IUM21" s="318"/>
      <c r="IUN21" s="318"/>
      <c r="IUO21" s="318"/>
      <c r="IUP21" s="318"/>
      <c r="IUQ21" s="318"/>
      <c r="IUR21" s="318"/>
      <c r="IUS21" s="318"/>
      <c r="IUT21" s="318"/>
      <c r="IUU21" s="318"/>
      <c r="IUV21" s="318"/>
      <c r="IUW21" s="318"/>
      <c r="IUX21" s="318"/>
      <c r="IUY21" s="318"/>
      <c r="IUZ21" s="318"/>
      <c r="IVA21" s="318"/>
      <c r="IVB21" s="318"/>
      <c r="IVC21" s="318"/>
      <c r="IVD21" s="318"/>
      <c r="IVE21" s="318"/>
      <c r="IVF21" s="318"/>
      <c r="IVG21" s="318"/>
      <c r="IVH21" s="318"/>
      <c r="IVI21" s="318"/>
      <c r="IVJ21" s="318"/>
      <c r="IVK21" s="318"/>
      <c r="IVL21" s="318"/>
      <c r="IVM21" s="318"/>
      <c r="IVN21" s="318"/>
      <c r="IVO21" s="318"/>
      <c r="IVP21" s="318"/>
      <c r="IVQ21" s="318"/>
      <c r="IVR21" s="318"/>
      <c r="IVS21" s="318"/>
      <c r="IVT21" s="318"/>
      <c r="IVU21" s="318"/>
      <c r="IVV21" s="318"/>
      <c r="IVW21" s="318"/>
      <c r="IVX21" s="318"/>
      <c r="IVY21" s="318"/>
      <c r="IVZ21" s="318"/>
      <c r="IWA21" s="318"/>
      <c r="IWB21" s="318"/>
      <c r="IWC21" s="318"/>
      <c r="IWD21" s="318"/>
      <c r="IWE21" s="318"/>
      <c r="IWF21" s="318"/>
      <c r="IWG21" s="318"/>
      <c r="IWH21" s="318"/>
      <c r="IWI21" s="318"/>
      <c r="IWJ21" s="318"/>
      <c r="IWK21" s="318"/>
      <c r="IWL21" s="318"/>
      <c r="IWM21" s="318"/>
      <c r="IWN21" s="318"/>
      <c r="IWO21" s="318"/>
      <c r="IWP21" s="318"/>
      <c r="IWQ21" s="318"/>
      <c r="IWR21" s="318"/>
      <c r="IWS21" s="318"/>
      <c r="IWT21" s="318"/>
      <c r="IWU21" s="318"/>
      <c r="IWV21" s="318"/>
      <c r="IWW21" s="318"/>
      <c r="IWX21" s="318"/>
      <c r="IWY21" s="318"/>
      <c r="IWZ21" s="318"/>
      <c r="IXA21" s="318"/>
      <c r="IXB21" s="318"/>
      <c r="IXC21" s="318"/>
      <c r="IXD21" s="318"/>
      <c r="IXE21" s="318"/>
      <c r="IXF21" s="318"/>
      <c r="IXG21" s="318"/>
      <c r="IXH21" s="318"/>
      <c r="IXI21" s="318"/>
      <c r="IXJ21" s="318"/>
      <c r="IXK21" s="318"/>
      <c r="IXL21" s="318"/>
      <c r="IXM21" s="318"/>
      <c r="IXN21" s="318"/>
      <c r="IXO21" s="318"/>
      <c r="IXP21" s="318"/>
      <c r="IXQ21" s="318"/>
      <c r="IXR21" s="318"/>
      <c r="IXS21" s="318"/>
      <c r="IXT21" s="318"/>
      <c r="IXU21" s="318"/>
      <c r="IXV21" s="318"/>
      <c r="IXW21" s="318"/>
      <c r="IXX21" s="318"/>
      <c r="IXY21" s="318"/>
      <c r="IXZ21" s="318"/>
      <c r="IYA21" s="318"/>
      <c r="IYB21" s="318"/>
      <c r="IYC21" s="318"/>
      <c r="IYD21" s="318"/>
      <c r="IYE21" s="318"/>
      <c r="IYF21" s="318"/>
      <c r="IYG21" s="318"/>
      <c r="IYH21" s="318"/>
      <c r="IYI21" s="318"/>
      <c r="IYJ21" s="318"/>
      <c r="IYK21" s="318"/>
      <c r="IYL21" s="318"/>
      <c r="IYM21" s="318"/>
      <c r="IYN21" s="318"/>
      <c r="IYO21" s="318"/>
      <c r="IYP21" s="318"/>
      <c r="IYQ21" s="318"/>
      <c r="IYR21" s="318"/>
      <c r="IYS21" s="318"/>
      <c r="IYT21" s="318"/>
      <c r="IYU21" s="318"/>
      <c r="IYV21" s="318"/>
      <c r="IYW21" s="318"/>
      <c r="IYX21" s="318"/>
      <c r="IYY21" s="318"/>
      <c r="IYZ21" s="318"/>
      <c r="IZA21" s="318"/>
      <c r="IZB21" s="318"/>
      <c r="IZC21" s="318"/>
      <c r="IZD21" s="318"/>
      <c r="IZE21" s="318"/>
      <c r="IZF21" s="318"/>
      <c r="IZG21" s="318"/>
      <c r="IZH21" s="318"/>
      <c r="IZI21" s="318"/>
      <c r="IZJ21" s="318"/>
      <c r="IZK21" s="318"/>
      <c r="IZL21" s="318"/>
      <c r="IZM21" s="318"/>
      <c r="IZN21" s="318"/>
      <c r="IZO21" s="318"/>
      <c r="IZP21" s="318"/>
      <c r="IZQ21" s="318"/>
      <c r="IZR21" s="318"/>
      <c r="IZS21" s="318"/>
      <c r="IZT21" s="318"/>
      <c r="IZU21" s="318"/>
      <c r="IZV21" s="318"/>
      <c r="IZW21" s="318"/>
      <c r="IZX21" s="318"/>
      <c r="IZY21" s="318"/>
      <c r="IZZ21" s="318"/>
      <c r="JAA21" s="318"/>
      <c r="JAB21" s="318"/>
      <c r="JAC21" s="318"/>
      <c r="JAD21" s="318"/>
      <c r="JAE21" s="318"/>
      <c r="JAF21" s="318"/>
      <c r="JAG21" s="318"/>
      <c r="JAH21" s="318"/>
      <c r="JAI21" s="318"/>
      <c r="JAJ21" s="318"/>
      <c r="JAK21" s="318"/>
      <c r="JAL21" s="318"/>
      <c r="JAM21" s="318"/>
      <c r="JAN21" s="318"/>
      <c r="JAO21" s="318"/>
      <c r="JAP21" s="318"/>
      <c r="JAQ21" s="318"/>
      <c r="JAR21" s="318"/>
      <c r="JAS21" s="318"/>
      <c r="JAT21" s="318"/>
      <c r="JAU21" s="318"/>
      <c r="JAV21" s="318"/>
      <c r="JAW21" s="318"/>
      <c r="JAX21" s="318"/>
      <c r="JAY21" s="318"/>
      <c r="JAZ21" s="318"/>
      <c r="JBA21" s="318"/>
      <c r="JBB21" s="318"/>
      <c r="JBC21" s="318"/>
      <c r="JBD21" s="318"/>
      <c r="JBE21" s="318"/>
      <c r="JBF21" s="318"/>
      <c r="JBG21" s="318"/>
      <c r="JBH21" s="318"/>
      <c r="JBI21" s="318"/>
      <c r="JBJ21" s="318"/>
      <c r="JBK21" s="318"/>
      <c r="JBL21" s="318"/>
      <c r="JBM21" s="318"/>
      <c r="JBN21" s="318"/>
      <c r="JBO21" s="318"/>
      <c r="JBP21" s="318"/>
      <c r="JBQ21" s="318"/>
      <c r="JBR21" s="318"/>
      <c r="JBS21" s="318"/>
      <c r="JBT21" s="318"/>
      <c r="JBU21" s="318"/>
      <c r="JBV21" s="318"/>
      <c r="JBW21" s="318"/>
      <c r="JBX21" s="318"/>
      <c r="JBY21" s="318"/>
      <c r="JBZ21" s="318"/>
      <c r="JCA21" s="318"/>
      <c r="JCB21" s="318"/>
      <c r="JCC21" s="318"/>
      <c r="JCD21" s="318"/>
      <c r="JCE21" s="318"/>
      <c r="JCF21" s="318"/>
      <c r="JCG21" s="318"/>
      <c r="JCH21" s="318"/>
      <c r="JCI21" s="318"/>
      <c r="JCJ21" s="318"/>
      <c r="JCK21" s="318"/>
      <c r="JCL21" s="318"/>
      <c r="JCM21" s="318"/>
      <c r="JCN21" s="318"/>
      <c r="JCO21" s="318"/>
      <c r="JCP21" s="318"/>
      <c r="JCQ21" s="318"/>
      <c r="JCR21" s="318"/>
      <c r="JCS21" s="318"/>
      <c r="JCT21" s="318"/>
      <c r="JCU21" s="318"/>
      <c r="JCV21" s="318"/>
      <c r="JCW21" s="318"/>
      <c r="JCX21" s="318"/>
      <c r="JCY21" s="318"/>
      <c r="JCZ21" s="318"/>
      <c r="JDA21" s="318"/>
      <c r="JDB21" s="318"/>
      <c r="JDC21" s="318"/>
      <c r="JDD21" s="318"/>
      <c r="JDE21" s="318"/>
      <c r="JDF21" s="318"/>
      <c r="JDG21" s="318"/>
      <c r="JDH21" s="318"/>
      <c r="JDI21" s="318"/>
      <c r="JDJ21" s="318"/>
      <c r="JDK21" s="318"/>
      <c r="JDL21" s="318"/>
      <c r="JDM21" s="318"/>
      <c r="JDN21" s="318"/>
      <c r="JDO21" s="318"/>
      <c r="JDP21" s="318"/>
      <c r="JDQ21" s="318"/>
      <c r="JDR21" s="318"/>
      <c r="JDS21" s="318"/>
      <c r="JDT21" s="318"/>
      <c r="JDU21" s="318"/>
      <c r="JDV21" s="318"/>
      <c r="JDW21" s="318"/>
      <c r="JDX21" s="318"/>
      <c r="JDY21" s="318"/>
      <c r="JDZ21" s="318"/>
      <c r="JEA21" s="318"/>
      <c r="JEB21" s="318"/>
      <c r="JEC21" s="318"/>
      <c r="JED21" s="318"/>
      <c r="JEE21" s="318"/>
      <c r="JEF21" s="318"/>
      <c r="JEG21" s="318"/>
      <c r="JEH21" s="318"/>
      <c r="JEI21" s="318"/>
      <c r="JEJ21" s="318"/>
      <c r="JEK21" s="318"/>
      <c r="JEL21" s="318"/>
      <c r="JEM21" s="318"/>
      <c r="JEN21" s="318"/>
      <c r="JEO21" s="318"/>
      <c r="JEP21" s="318"/>
      <c r="JEQ21" s="318"/>
      <c r="JER21" s="318"/>
      <c r="JES21" s="318"/>
      <c r="JET21" s="318"/>
      <c r="JEU21" s="318"/>
      <c r="JEV21" s="318"/>
      <c r="JEW21" s="318"/>
      <c r="JEX21" s="318"/>
      <c r="JEY21" s="318"/>
      <c r="JEZ21" s="318"/>
      <c r="JFA21" s="318"/>
      <c r="JFB21" s="318"/>
      <c r="JFC21" s="318"/>
      <c r="JFD21" s="318"/>
      <c r="JFE21" s="318"/>
      <c r="JFF21" s="318"/>
      <c r="JFG21" s="318"/>
      <c r="JFH21" s="318"/>
      <c r="JFI21" s="318"/>
      <c r="JFJ21" s="318"/>
      <c r="JFK21" s="318"/>
      <c r="JFL21" s="318"/>
      <c r="JFM21" s="318"/>
      <c r="JFN21" s="318"/>
      <c r="JFO21" s="318"/>
      <c r="JFP21" s="318"/>
      <c r="JFQ21" s="318"/>
      <c r="JFR21" s="318"/>
      <c r="JFS21" s="318"/>
      <c r="JFT21" s="318"/>
      <c r="JFU21" s="318"/>
      <c r="JFV21" s="318"/>
      <c r="JFW21" s="318"/>
      <c r="JFX21" s="318"/>
      <c r="JFY21" s="318"/>
      <c r="JFZ21" s="318"/>
      <c r="JGA21" s="318"/>
      <c r="JGB21" s="318"/>
      <c r="JGC21" s="318"/>
      <c r="JGD21" s="318"/>
      <c r="JGE21" s="318"/>
      <c r="JGF21" s="318"/>
      <c r="JGG21" s="318"/>
      <c r="JGH21" s="318"/>
      <c r="JGI21" s="318"/>
      <c r="JGJ21" s="318"/>
      <c r="JGK21" s="318"/>
      <c r="JGL21" s="318"/>
      <c r="JGM21" s="318"/>
      <c r="JGN21" s="318"/>
      <c r="JGO21" s="318"/>
      <c r="JGP21" s="318"/>
      <c r="JGQ21" s="318"/>
      <c r="JGR21" s="318"/>
      <c r="JGS21" s="318"/>
      <c r="JGT21" s="318"/>
      <c r="JGU21" s="318"/>
      <c r="JGV21" s="318"/>
      <c r="JGW21" s="318"/>
      <c r="JGX21" s="318"/>
      <c r="JGY21" s="318"/>
      <c r="JGZ21" s="318"/>
      <c r="JHA21" s="318"/>
      <c r="JHB21" s="318"/>
      <c r="JHC21" s="318"/>
      <c r="JHD21" s="318"/>
      <c r="JHE21" s="318"/>
      <c r="JHF21" s="318"/>
      <c r="JHG21" s="318"/>
      <c r="JHH21" s="318"/>
      <c r="JHI21" s="318"/>
      <c r="JHJ21" s="318"/>
      <c r="JHK21" s="318"/>
      <c r="JHL21" s="318"/>
      <c r="JHM21" s="318"/>
      <c r="JHN21" s="318"/>
      <c r="JHO21" s="318"/>
      <c r="JHP21" s="318"/>
      <c r="JHQ21" s="318"/>
      <c r="JHR21" s="318"/>
      <c r="JHS21" s="318"/>
      <c r="JHT21" s="318"/>
      <c r="JHU21" s="318"/>
      <c r="JHV21" s="318"/>
      <c r="JHW21" s="318"/>
      <c r="JHX21" s="318"/>
      <c r="JHY21" s="318"/>
      <c r="JHZ21" s="318"/>
      <c r="JIA21" s="318"/>
      <c r="JIB21" s="318"/>
      <c r="JIC21" s="318"/>
      <c r="JID21" s="318"/>
      <c r="JIE21" s="318"/>
      <c r="JIF21" s="318"/>
      <c r="JIG21" s="318"/>
      <c r="JIH21" s="318"/>
      <c r="JII21" s="318"/>
      <c r="JIJ21" s="318"/>
      <c r="JIK21" s="318"/>
      <c r="JIL21" s="318"/>
      <c r="JIM21" s="318"/>
      <c r="JIN21" s="318"/>
      <c r="JIO21" s="318"/>
      <c r="JIP21" s="318"/>
      <c r="JIQ21" s="318"/>
      <c r="JIR21" s="318"/>
      <c r="JIS21" s="318"/>
      <c r="JIT21" s="318"/>
      <c r="JIU21" s="318"/>
      <c r="JIV21" s="318"/>
      <c r="JIW21" s="318"/>
      <c r="JIX21" s="318"/>
      <c r="JIY21" s="318"/>
      <c r="JIZ21" s="318"/>
      <c r="JJA21" s="318"/>
      <c r="JJB21" s="318"/>
      <c r="JJC21" s="318"/>
      <c r="JJD21" s="318"/>
      <c r="JJE21" s="318"/>
      <c r="JJF21" s="318"/>
      <c r="JJG21" s="318"/>
      <c r="JJH21" s="318"/>
      <c r="JJI21" s="318"/>
      <c r="JJJ21" s="318"/>
      <c r="JJK21" s="318"/>
      <c r="JJL21" s="318"/>
      <c r="JJM21" s="318"/>
      <c r="JJN21" s="318"/>
      <c r="JJO21" s="318"/>
      <c r="JJP21" s="318"/>
      <c r="JJQ21" s="318"/>
      <c r="JJR21" s="318"/>
      <c r="JJS21" s="318"/>
      <c r="JJT21" s="318"/>
      <c r="JJU21" s="318"/>
      <c r="JJV21" s="318"/>
      <c r="JJW21" s="318"/>
      <c r="JJX21" s="318"/>
      <c r="JJY21" s="318"/>
      <c r="JJZ21" s="318"/>
      <c r="JKA21" s="318"/>
      <c r="JKB21" s="318"/>
      <c r="JKC21" s="318"/>
      <c r="JKD21" s="318"/>
      <c r="JKE21" s="318"/>
      <c r="JKF21" s="318"/>
      <c r="JKG21" s="318"/>
      <c r="JKH21" s="318"/>
      <c r="JKI21" s="318"/>
      <c r="JKJ21" s="318"/>
      <c r="JKK21" s="318"/>
      <c r="JKL21" s="318"/>
      <c r="JKM21" s="318"/>
      <c r="JKN21" s="318"/>
      <c r="JKO21" s="318"/>
      <c r="JKP21" s="318"/>
      <c r="JKQ21" s="318"/>
      <c r="JKR21" s="318"/>
      <c r="JKS21" s="318"/>
      <c r="JKT21" s="318"/>
      <c r="JKU21" s="318"/>
      <c r="JKV21" s="318"/>
      <c r="JKW21" s="318"/>
      <c r="JKX21" s="318"/>
      <c r="JKY21" s="318"/>
      <c r="JKZ21" s="318"/>
      <c r="JLA21" s="318"/>
      <c r="JLB21" s="318"/>
      <c r="JLC21" s="318"/>
      <c r="JLD21" s="318"/>
      <c r="JLE21" s="318"/>
      <c r="JLF21" s="318"/>
      <c r="JLG21" s="318"/>
      <c r="JLH21" s="318"/>
      <c r="JLI21" s="318"/>
      <c r="JLJ21" s="318"/>
      <c r="JLK21" s="318"/>
      <c r="JLL21" s="318"/>
      <c r="JLM21" s="318"/>
      <c r="JLN21" s="318"/>
      <c r="JLO21" s="318"/>
      <c r="JLP21" s="318"/>
      <c r="JLQ21" s="318"/>
      <c r="JLR21" s="318"/>
      <c r="JLS21" s="318"/>
      <c r="JLT21" s="318"/>
      <c r="JLU21" s="318"/>
      <c r="JLV21" s="318"/>
      <c r="JLW21" s="318"/>
      <c r="JLX21" s="318"/>
      <c r="JLY21" s="318"/>
      <c r="JLZ21" s="318"/>
      <c r="JMA21" s="318"/>
      <c r="JMB21" s="318"/>
      <c r="JMC21" s="318"/>
      <c r="JMD21" s="318"/>
      <c r="JME21" s="318"/>
      <c r="JMF21" s="318"/>
      <c r="JMG21" s="318"/>
      <c r="JMH21" s="318"/>
      <c r="JMI21" s="318"/>
      <c r="JMJ21" s="318"/>
      <c r="JMK21" s="318"/>
      <c r="JML21" s="318"/>
      <c r="JMM21" s="318"/>
      <c r="JMN21" s="318"/>
      <c r="JMO21" s="318"/>
      <c r="JMP21" s="318"/>
      <c r="JMQ21" s="318"/>
      <c r="JMR21" s="318"/>
      <c r="JMS21" s="318"/>
      <c r="JMT21" s="318"/>
      <c r="JMU21" s="318"/>
      <c r="JMV21" s="318"/>
      <c r="JMW21" s="318"/>
      <c r="JMX21" s="318"/>
      <c r="JMY21" s="318"/>
      <c r="JMZ21" s="318"/>
      <c r="JNA21" s="318"/>
      <c r="JNB21" s="318"/>
      <c r="JNC21" s="318"/>
      <c r="JND21" s="318"/>
      <c r="JNE21" s="318"/>
      <c r="JNF21" s="318"/>
      <c r="JNG21" s="318"/>
      <c r="JNH21" s="318"/>
      <c r="JNI21" s="318"/>
      <c r="JNJ21" s="318"/>
      <c r="JNK21" s="318"/>
      <c r="JNL21" s="318"/>
      <c r="JNM21" s="318"/>
      <c r="JNN21" s="318"/>
      <c r="JNO21" s="318"/>
      <c r="JNP21" s="318"/>
      <c r="JNQ21" s="318"/>
      <c r="JNR21" s="318"/>
      <c r="JNS21" s="318"/>
      <c r="JNT21" s="318"/>
      <c r="JNU21" s="318"/>
      <c r="JNV21" s="318"/>
      <c r="JNW21" s="318"/>
      <c r="JNX21" s="318"/>
      <c r="JNY21" s="318"/>
      <c r="JNZ21" s="318"/>
      <c r="JOA21" s="318"/>
      <c r="JOB21" s="318"/>
      <c r="JOC21" s="318"/>
      <c r="JOD21" s="318"/>
      <c r="JOE21" s="318"/>
      <c r="JOF21" s="318"/>
      <c r="JOG21" s="318"/>
      <c r="JOH21" s="318"/>
      <c r="JOI21" s="318"/>
      <c r="JOJ21" s="318"/>
      <c r="JOK21" s="318"/>
      <c r="JOL21" s="318"/>
      <c r="JOM21" s="318"/>
      <c r="JON21" s="318"/>
      <c r="JOO21" s="318"/>
      <c r="JOP21" s="318"/>
      <c r="JOQ21" s="318"/>
      <c r="JOR21" s="318"/>
      <c r="JOS21" s="318"/>
      <c r="JOT21" s="318"/>
      <c r="JOU21" s="318"/>
      <c r="JOV21" s="318"/>
      <c r="JOW21" s="318"/>
      <c r="JOX21" s="318"/>
      <c r="JOY21" s="318"/>
      <c r="JOZ21" s="318"/>
      <c r="JPA21" s="318"/>
      <c r="JPB21" s="318"/>
      <c r="JPC21" s="318"/>
      <c r="JPD21" s="318"/>
      <c r="JPE21" s="318"/>
      <c r="JPF21" s="318"/>
      <c r="JPG21" s="318"/>
      <c r="JPH21" s="318"/>
      <c r="JPI21" s="318"/>
      <c r="JPJ21" s="318"/>
      <c r="JPK21" s="318"/>
      <c r="JPL21" s="318"/>
      <c r="JPM21" s="318"/>
      <c r="JPN21" s="318"/>
      <c r="JPO21" s="318"/>
      <c r="JPP21" s="318"/>
      <c r="JPQ21" s="318"/>
      <c r="JPR21" s="318"/>
      <c r="JPS21" s="318"/>
      <c r="JPT21" s="318"/>
      <c r="JPU21" s="318"/>
      <c r="JPV21" s="318"/>
      <c r="JPW21" s="318"/>
      <c r="JPX21" s="318"/>
      <c r="JPY21" s="318"/>
      <c r="JPZ21" s="318"/>
      <c r="JQA21" s="318"/>
      <c r="JQB21" s="318"/>
      <c r="JQC21" s="318"/>
      <c r="JQD21" s="318"/>
      <c r="JQE21" s="318"/>
      <c r="JQF21" s="318"/>
      <c r="JQG21" s="318"/>
      <c r="JQH21" s="318"/>
      <c r="JQI21" s="318"/>
      <c r="JQJ21" s="318"/>
      <c r="JQK21" s="318"/>
      <c r="JQL21" s="318"/>
      <c r="JQM21" s="318"/>
      <c r="JQN21" s="318"/>
      <c r="JQO21" s="318"/>
      <c r="JQP21" s="318"/>
      <c r="JQQ21" s="318"/>
      <c r="JQR21" s="318"/>
      <c r="JQS21" s="318"/>
      <c r="JQT21" s="318"/>
      <c r="JQU21" s="318"/>
      <c r="JQV21" s="318"/>
      <c r="JQW21" s="318"/>
      <c r="JQX21" s="318"/>
      <c r="JQY21" s="318"/>
      <c r="JQZ21" s="318"/>
      <c r="JRA21" s="318"/>
      <c r="JRB21" s="318"/>
      <c r="JRC21" s="318"/>
      <c r="JRD21" s="318"/>
      <c r="JRE21" s="318"/>
      <c r="JRF21" s="318"/>
      <c r="JRG21" s="318"/>
      <c r="JRH21" s="318"/>
      <c r="JRI21" s="318"/>
      <c r="JRJ21" s="318"/>
      <c r="JRK21" s="318"/>
      <c r="JRL21" s="318"/>
      <c r="JRM21" s="318"/>
      <c r="JRN21" s="318"/>
      <c r="JRO21" s="318"/>
      <c r="JRP21" s="318"/>
      <c r="JRQ21" s="318"/>
      <c r="JRR21" s="318"/>
      <c r="JRS21" s="318"/>
      <c r="JRT21" s="318"/>
      <c r="JRU21" s="318"/>
      <c r="JRV21" s="318"/>
      <c r="JRW21" s="318"/>
      <c r="JRX21" s="318"/>
      <c r="JRY21" s="318"/>
      <c r="JRZ21" s="318"/>
      <c r="JSA21" s="318"/>
      <c r="JSB21" s="318"/>
      <c r="JSC21" s="318"/>
      <c r="JSD21" s="318"/>
      <c r="JSE21" s="318"/>
      <c r="JSF21" s="318"/>
      <c r="JSG21" s="318"/>
      <c r="JSH21" s="318"/>
      <c r="JSI21" s="318"/>
      <c r="JSJ21" s="318"/>
      <c r="JSK21" s="318"/>
      <c r="JSL21" s="318"/>
      <c r="JSM21" s="318"/>
      <c r="JSN21" s="318"/>
      <c r="JSO21" s="318"/>
      <c r="JSP21" s="318"/>
      <c r="JSQ21" s="318"/>
      <c r="JSR21" s="318"/>
      <c r="JSS21" s="318"/>
      <c r="JST21" s="318"/>
      <c r="JSU21" s="318"/>
      <c r="JSV21" s="318"/>
      <c r="JSW21" s="318"/>
      <c r="JSX21" s="318"/>
      <c r="JSY21" s="318"/>
      <c r="JSZ21" s="318"/>
      <c r="JTA21" s="318"/>
      <c r="JTB21" s="318"/>
      <c r="JTC21" s="318"/>
      <c r="JTD21" s="318"/>
      <c r="JTE21" s="318"/>
      <c r="JTF21" s="318"/>
      <c r="JTG21" s="318"/>
      <c r="JTH21" s="318"/>
      <c r="JTI21" s="318"/>
      <c r="JTJ21" s="318"/>
      <c r="JTK21" s="318"/>
      <c r="JTL21" s="318"/>
      <c r="JTM21" s="318"/>
      <c r="JTN21" s="318"/>
      <c r="JTO21" s="318"/>
      <c r="JTP21" s="318"/>
      <c r="JTQ21" s="318"/>
      <c r="JTR21" s="318"/>
      <c r="JTS21" s="318"/>
      <c r="JTT21" s="318"/>
      <c r="JTU21" s="318"/>
      <c r="JTV21" s="318"/>
      <c r="JTW21" s="318"/>
      <c r="JTX21" s="318"/>
      <c r="JTY21" s="318"/>
      <c r="JTZ21" s="318"/>
      <c r="JUA21" s="318"/>
      <c r="JUB21" s="318"/>
      <c r="JUC21" s="318"/>
      <c r="JUD21" s="318"/>
      <c r="JUE21" s="318"/>
      <c r="JUF21" s="318"/>
      <c r="JUG21" s="318"/>
      <c r="JUH21" s="318"/>
      <c r="JUI21" s="318"/>
      <c r="JUJ21" s="318"/>
      <c r="JUK21" s="318"/>
      <c r="JUL21" s="318"/>
      <c r="JUM21" s="318"/>
      <c r="JUN21" s="318"/>
      <c r="JUO21" s="318"/>
      <c r="JUP21" s="318"/>
      <c r="JUQ21" s="318"/>
      <c r="JUR21" s="318"/>
      <c r="JUS21" s="318"/>
      <c r="JUT21" s="318"/>
      <c r="JUU21" s="318"/>
      <c r="JUV21" s="318"/>
      <c r="JUW21" s="318"/>
      <c r="JUX21" s="318"/>
      <c r="JUY21" s="318"/>
      <c r="JUZ21" s="318"/>
      <c r="JVA21" s="318"/>
      <c r="JVB21" s="318"/>
      <c r="JVC21" s="318"/>
      <c r="JVD21" s="318"/>
      <c r="JVE21" s="318"/>
      <c r="JVF21" s="318"/>
      <c r="JVG21" s="318"/>
      <c r="JVH21" s="318"/>
      <c r="JVI21" s="318"/>
      <c r="JVJ21" s="318"/>
      <c r="JVK21" s="318"/>
      <c r="JVL21" s="318"/>
      <c r="JVM21" s="318"/>
      <c r="JVN21" s="318"/>
      <c r="JVO21" s="318"/>
      <c r="JVP21" s="318"/>
      <c r="JVQ21" s="318"/>
      <c r="JVR21" s="318"/>
      <c r="JVS21" s="318"/>
      <c r="JVT21" s="318"/>
      <c r="JVU21" s="318"/>
      <c r="JVV21" s="318"/>
      <c r="JVW21" s="318"/>
      <c r="JVX21" s="318"/>
      <c r="JVY21" s="318"/>
      <c r="JVZ21" s="318"/>
      <c r="JWA21" s="318"/>
      <c r="JWB21" s="318"/>
      <c r="JWC21" s="318"/>
      <c r="JWD21" s="318"/>
      <c r="JWE21" s="318"/>
      <c r="JWF21" s="318"/>
      <c r="JWG21" s="318"/>
      <c r="JWH21" s="318"/>
      <c r="JWI21" s="318"/>
      <c r="JWJ21" s="318"/>
      <c r="JWK21" s="318"/>
      <c r="JWL21" s="318"/>
      <c r="JWM21" s="318"/>
      <c r="JWN21" s="318"/>
      <c r="JWO21" s="318"/>
      <c r="JWP21" s="318"/>
      <c r="JWQ21" s="318"/>
      <c r="JWR21" s="318"/>
      <c r="JWS21" s="318"/>
      <c r="JWT21" s="318"/>
      <c r="JWU21" s="318"/>
      <c r="JWV21" s="318"/>
      <c r="JWW21" s="318"/>
      <c r="JWX21" s="318"/>
      <c r="JWY21" s="318"/>
      <c r="JWZ21" s="318"/>
      <c r="JXA21" s="318"/>
      <c r="JXB21" s="318"/>
      <c r="JXC21" s="318"/>
      <c r="JXD21" s="318"/>
      <c r="JXE21" s="318"/>
      <c r="JXF21" s="318"/>
      <c r="JXG21" s="318"/>
      <c r="JXH21" s="318"/>
      <c r="JXI21" s="318"/>
      <c r="JXJ21" s="318"/>
      <c r="JXK21" s="318"/>
      <c r="JXL21" s="318"/>
      <c r="JXM21" s="318"/>
      <c r="JXN21" s="318"/>
      <c r="JXO21" s="318"/>
      <c r="JXP21" s="318"/>
      <c r="JXQ21" s="318"/>
      <c r="JXR21" s="318"/>
      <c r="JXS21" s="318"/>
      <c r="JXT21" s="318"/>
      <c r="JXU21" s="318"/>
      <c r="JXV21" s="318"/>
      <c r="JXW21" s="318"/>
      <c r="JXX21" s="318"/>
      <c r="JXY21" s="318"/>
      <c r="JXZ21" s="318"/>
      <c r="JYA21" s="318"/>
      <c r="JYB21" s="318"/>
      <c r="JYC21" s="318"/>
      <c r="JYD21" s="318"/>
      <c r="JYE21" s="318"/>
      <c r="JYF21" s="318"/>
      <c r="JYG21" s="318"/>
      <c r="JYH21" s="318"/>
      <c r="JYI21" s="318"/>
      <c r="JYJ21" s="318"/>
      <c r="JYK21" s="318"/>
      <c r="JYL21" s="318"/>
      <c r="JYM21" s="318"/>
      <c r="JYN21" s="318"/>
      <c r="JYO21" s="318"/>
      <c r="JYP21" s="318"/>
      <c r="JYQ21" s="318"/>
      <c r="JYR21" s="318"/>
      <c r="JYS21" s="318"/>
      <c r="JYT21" s="318"/>
      <c r="JYU21" s="318"/>
      <c r="JYV21" s="318"/>
      <c r="JYW21" s="318"/>
      <c r="JYX21" s="318"/>
      <c r="JYY21" s="318"/>
      <c r="JYZ21" s="318"/>
      <c r="JZA21" s="318"/>
      <c r="JZB21" s="318"/>
      <c r="JZC21" s="318"/>
      <c r="JZD21" s="318"/>
      <c r="JZE21" s="318"/>
      <c r="JZF21" s="318"/>
      <c r="JZG21" s="318"/>
      <c r="JZH21" s="318"/>
      <c r="JZI21" s="318"/>
      <c r="JZJ21" s="318"/>
      <c r="JZK21" s="318"/>
      <c r="JZL21" s="318"/>
      <c r="JZM21" s="318"/>
      <c r="JZN21" s="318"/>
      <c r="JZO21" s="318"/>
      <c r="JZP21" s="318"/>
      <c r="JZQ21" s="318"/>
      <c r="JZR21" s="318"/>
      <c r="JZS21" s="318"/>
      <c r="JZT21" s="318"/>
      <c r="JZU21" s="318"/>
      <c r="JZV21" s="318"/>
      <c r="JZW21" s="318"/>
      <c r="JZX21" s="318"/>
      <c r="JZY21" s="318"/>
      <c r="JZZ21" s="318"/>
      <c r="KAA21" s="318"/>
      <c r="KAB21" s="318"/>
      <c r="KAC21" s="318"/>
      <c r="KAD21" s="318"/>
      <c r="KAE21" s="318"/>
      <c r="KAF21" s="318"/>
      <c r="KAG21" s="318"/>
      <c r="KAH21" s="318"/>
      <c r="KAI21" s="318"/>
      <c r="KAJ21" s="318"/>
      <c r="KAK21" s="318"/>
      <c r="KAL21" s="318"/>
      <c r="KAM21" s="318"/>
      <c r="KAN21" s="318"/>
      <c r="KAO21" s="318"/>
      <c r="KAP21" s="318"/>
      <c r="KAQ21" s="318"/>
      <c r="KAR21" s="318"/>
      <c r="KAS21" s="318"/>
      <c r="KAT21" s="318"/>
      <c r="KAU21" s="318"/>
      <c r="KAV21" s="318"/>
      <c r="KAW21" s="318"/>
      <c r="KAX21" s="318"/>
      <c r="KAY21" s="318"/>
      <c r="KAZ21" s="318"/>
      <c r="KBA21" s="318"/>
      <c r="KBB21" s="318"/>
      <c r="KBC21" s="318"/>
      <c r="KBD21" s="318"/>
      <c r="KBE21" s="318"/>
      <c r="KBF21" s="318"/>
      <c r="KBG21" s="318"/>
      <c r="KBH21" s="318"/>
      <c r="KBI21" s="318"/>
      <c r="KBJ21" s="318"/>
      <c r="KBK21" s="318"/>
      <c r="KBL21" s="318"/>
      <c r="KBM21" s="318"/>
      <c r="KBN21" s="318"/>
      <c r="KBO21" s="318"/>
      <c r="KBP21" s="318"/>
      <c r="KBQ21" s="318"/>
      <c r="KBR21" s="318"/>
      <c r="KBS21" s="318"/>
      <c r="KBT21" s="318"/>
      <c r="KBU21" s="318"/>
      <c r="KBV21" s="318"/>
      <c r="KBW21" s="318"/>
      <c r="KBX21" s="318"/>
      <c r="KBY21" s="318"/>
      <c r="KBZ21" s="318"/>
      <c r="KCA21" s="318"/>
      <c r="KCB21" s="318"/>
      <c r="KCC21" s="318"/>
      <c r="KCD21" s="318"/>
      <c r="KCE21" s="318"/>
      <c r="KCF21" s="318"/>
      <c r="KCG21" s="318"/>
      <c r="KCH21" s="318"/>
      <c r="KCI21" s="318"/>
      <c r="KCJ21" s="318"/>
      <c r="KCK21" s="318"/>
      <c r="KCL21" s="318"/>
      <c r="KCM21" s="318"/>
      <c r="KCN21" s="318"/>
      <c r="KCO21" s="318"/>
      <c r="KCP21" s="318"/>
      <c r="KCQ21" s="318"/>
      <c r="KCR21" s="318"/>
      <c r="KCS21" s="318"/>
      <c r="KCT21" s="318"/>
      <c r="KCU21" s="318"/>
      <c r="KCV21" s="318"/>
      <c r="KCW21" s="318"/>
      <c r="KCX21" s="318"/>
      <c r="KCY21" s="318"/>
      <c r="KCZ21" s="318"/>
      <c r="KDA21" s="318"/>
      <c r="KDB21" s="318"/>
      <c r="KDC21" s="318"/>
      <c r="KDD21" s="318"/>
      <c r="KDE21" s="318"/>
      <c r="KDF21" s="318"/>
      <c r="KDG21" s="318"/>
      <c r="KDH21" s="318"/>
      <c r="KDI21" s="318"/>
      <c r="KDJ21" s="318"/>
      <c r="KDK21" s="318"/>
      <c r="KDL21" s="318"/>
      <c r="KDM21" s="318"/>
      <c r="KDN21" s="318"/>
      <c r="KDO21" s="318"/>
      <c r="KDP21" s="318"/>
      <c r="KDQ21" s="318"/>
      <c r="KDR21" s="318"/>
      <c r="KDS21" s="318"/>
      <c r="KDT21" s="318"/>
      <c r="KDU21" s="318"/>
      <c r="KDV21" s="318"/>
      <c r="KDW21" s="318"/>
      <c r="KDX21" s="318"/>
      <c r="KDY21" s="318"/>
      <c r="KDZ21" s="318"/>
      <c r="KEA21" s="318"/>
      <c r="KEB21" s="318"/>
      <c r="KEC21" s="318"/>
      <c r="KED21" s="318"/>
      <c r="KEE21" s="318"/>
      <c r="KEF21" s="318"/>
      <c r="KEG21" s="318"/>
      <c r="KEH21" s="318"/>
      <c r="KEI21" s="318"/>
      <c r="KEJ21" s="318"/>
      <c r="KEK21" s="318"/>
      <c r="KEL21" s="318"/>
      <c r="KEM21" s="318"/>
      <c r="KEN21" s="318"/>
      <c r="KEO21" s="318"/>
      <c r="KEP21" s="318"/>
      <c r="KEQ21" s="318"/>
      <c r="KER21" s="318"/>
      <c r="KES21" s="318"/>
      <c r="KET21" s="318"/>
      <c r="KEU21" s="318"/>
      <c r="KEV21" s="318"/>
      <c r="KEW21" s="318"/>
      <c r="KEX21" s="318"/>
      <c r="KEY21" s="318"/>
      <c r="KEZ21" s="318"/>
      <c r="KFA21" s="318"/>
      <c r="KFB21" s="318"/>
      <c r="KFC21" s="318"/>
      <c r="KFD21" s="318"/>
      <c r="KFE21" s="318"/>
      <c r="KFF21" s="318"/>
      <c r="KFG21" s="318"/>
      <c r="KFH21" s="318"/>
      <c r="KFI21" s="318"/>
      <c r="KFJ21" s="318"/>
      <c r="KFK21" s="318"/>
      <c r="KFL21" s="318"/>
      <c r="KFM21" s="318"/>
      <c r="KFN21" s="318"/>
      <c r="KFO21" s="318"/>
      <c r="KFP21" s="318"/>
      <c r="KFQ21" s="318"/>
      <c r="KFR21" s="318"/>
      <c r="KFS21" s="318"/>
      <c r="KFT21" s="318"/>
      <c r="KFU21" s="318"/>
      <c r="KFV21" s="318"/>
      <c r="KFW21" s="318"/>
      <c r="KFX21" s="318"/>
      <c r="KFY21" s="318"/>
      <c r="KFZ21" s="318"/>
      <c r="KGA21" s="318"/>
      <c r="KGB21" s="318"/>
      <c r="KGC21" s="318"/>
      <c r="KGD21" s="318"/>
      <c r="KGE21" s="318"/>
      <c r="KGF21" s="318"/>
      <c r="KGG21" s="318"/>
      <c r="KGH21" s="318"/>
      <c r="KGI21" s="318"/>
      <c r="KGJ21" s="318"/>
      <c r="KGK21" s="318"/>
      <c r="KGL21" s="318"/>
      <c r="KGM21" s="318"/>
      <c r="KGN21" s="318"/>
      <c r="KGO21" s="318"/>
      <c r="KGP21" s="318"/>
      <c r="KGQ21" s="318"/>
      <c r="KGR21" s="318"/>
      <c r="KGS21" s="318"/>
      <c r="KGT21" s="318"/>
      <c r="KGU21" s="318"/>
      <c r="KGV21" s="318"/>
      <c r="KGW21" s="318"/>
      <c r="KGX21" s="318"/>
      <c r="KGY21" s="318"/>
      <c r="KGZ21" s="318"/>
      <c r="KHA21" s="318"/>
      <c r="KHB21" s="318"/>
      <c r="KHC21" s="318"/>
      <c r="KHD21" s="318"/>
      <c r="KHE21" s="318"/>
      <c r="KHF21" s="318"/>
      <c r="KHG21" s="318"/>
      <c r="KHH21" s="318"/>
      <c r="KHI21" s="318"/>
      <c r="KHJ21" s="318"/>
      <c r="KHK21" s="318"/>
      <c r="KHL21" s="318"/>
      <c r="KHM21" s="318"/>
      <c r="KHN21" s="318"/>
      <c r="KHO21" s="318"/>
      <c r="KHP21" s="318"/>
      <c r="KHQ21" s="318"/>
      <c r="KHR21" s="318"/>
      <c r="KHS21" s="318"/>
      <c r="KHT21" s="318"/>
      <c r="KHU21" s="318"/>
      <c r="KHV21" s="318"/>
      <c r="KHW21" s="318"/>
      <c r="KHX21" s="318"/>
      <c r="KHY21" s="318"/>
      <c r="KHZ21" s="318"/>
      <c r="KIA21" s="318"/>
      <c r="KIB21" s="318"/>
      <c r="KIC21" s="318"/>
      <c r="KID21" s="318"/>
      <c r="KIE21" s="318"/>
      <c r="KIF21" s="318"/>
      <c r="KIG21" s="318"/>
      <c r="KIH21" s="318"/>
      <c r="KII21" s="318"/>
      <c r="KIJ21" s="318"/>
      <c r="KIK21" s="318"/>
      <c r="KIL21" s="318"/>
      <c r="KIM21" s="318"/>
      <c r="KIN21" s="318"/>
      <c r="KIO21" s="318"/>
      <c r="KIP21" s="318"/>
      <c r="KIQ21" s="318"/>
      <c r="KIR21" s="318"/>
      <c r="KIS21" s="318"/>
      <c r="KIT21" s="318"/>
      <c r="KIU21" s="318"/>
      <c r="KIV21" s="318"/>
      <c r="KIW21" s="318"/>
      <c r="KIX21" s="318"/>
      <c r="KIY21" s="318"/>
      <c r="KIZ21" s="318"/>
      <c r="KJA21" s="318"/>
      <c r="KJB21" s="318"/>
      <c r="KJC21" s="318"/>
      <c r="KJD21" s="318"/>
      <c r="KJE21" s="318"/>
      <c r="KJF21" s="318"/>
      <c r="KJG21" s="318"/>
      <c r="KJH21" s="318"/>
      <c r="KJI21" s="318"/>
      <c r="KJJ21" s="318"/>
      <c r="KJK21" s="318"/>
      <c r="KJL21" s="318"/>
      <c r="KJM21" s="318"/>
      <c r="KJN21" s="318"/>
      <c r="KJO21" s="318"/>
      <c r="KJP21" s="318"/>
      <c r="KJQ21" s="318"/>
      <c r="KJR21" s="318"/>
      <c r="KJS21" s="318"/>
      <c r="KJT21" s="318"/>
      <c r="KJU21" s="318"/>
      <c r="KJV21" s="318"/>
      <c r="KJW21" s="318"/>
      <c r="KJX21" s="318"/>
      <c r="KJY21" s="318"/>
      <c r="KJZ21" s="318"/>
      <c r="KKA21" s="318"/>
      <c r="KKB21" s="318"/>
      <c r="KKC21" s="318"/>
      <c r="KKD21" s="318"/>
      <c r="KKE21" s="318"/>
      <c r="KKF21" s="318"/>
      <c r="KKG21" s="318"/>
      <c r="KKH21" s="318"/>
      <c r="KKI21" s="318"/>
      <c r="KKJ21" s="318"/>
      <c r="KKK21" s="318"/>
      <c r="KKL21" s="318"/>
      <c r="KKM21" s="318"/>
      <c r="KKN21" s="318"/>
      <c r="KKO21" s="318"/>
      <c r="KKP21" s="318"/>
      <c r="KKQ21" s="318"/>
      <c r="KKR21" s="318"/>
      <c r="KKS21" s="318"/>
      <c r="KKT21" s="318"/>
      <c r="KKU21" s="318"/>
      <c r="KKV21" s="318"/>
      <c r="KKW21" s="318"/>
      <c r="KKX21" s="318"/>
      <c r="KKY21" s="318"/>
      <c r="KKZ21" s="318"/>
      <c r="KLA21" s="318"/>
      <c r="KLB21" s="318"/>
      <c r="KLC21" s="318"/>
      <c r="KLD21" s="318"/>
      <c r="KLE21" s="318"/>
      <c r="KLF21" s="318"/>
      <c r="KLG21" s="318"/>
      <c r="KLH21" s="318"/>
      <c r="KLI21" s="318"/>
      <c r="KLJ21" s="318"/>
      <c r="KLK21" s="318"/>
      <c r="KLL21" s="318"/>
      <c r="KLM21" s="318"/>
      <c r="KLN21" s="318"/>
      <c r="KLO21" s="318"/>
      <c r="KLP21" s="318"/>
      <c r="KLQ21" s="318"/>
      <c r="KLR21" s="318"/>
      <c r="KLS21" s="318"/>
      <c r="KLT21" s="318"/>
      <c r="KLU21" s="318"/>
      <c r="KLV21" s="318"/>
      <c r="KLW21" s="318"/>
      <c r="KLX21" s="318"/>
      <c r="KLY21" s="318"/>
      <c r="KLZ21" s="318"/>
      <c r="KMA21" s="318"/>
      <c r="KMB21" s="318"/>
      <c r="KMC21" s="318"/>
      <c r="KMD21" s="318"/>
      <c r="KME21" s="318"/>
      <c r="KMF21" s="318"/>
      <c r="KMG21" s="318"/>
      <c r="KMH21" s="318"/>
      <c r="KMI21" s="318"/>
      <c r="KMJ21" s="318"/>
      <c r="KMK21" s="318"/>
      <c r="KML21" s="318"/>
      <c r="KMM21" s="318"/>
      <c r="KMN21" s="318"/>
      <c r="KMO21" s="318"/>
      <c r="KMP21" s="318"/>
      <c r="KMQ21" s="318"/>
      <c r="KMR21" s="318"/>
      <c r="KMS21" s="318"/>
      <c r="KMT21" s="318"/>
      <c r="KMU21" s="318"/>
      <c r="KMV21" s="318"/>
      <c r="KMW21" s="318"/>
      <c r="KMX21" s="318"/>
      <c r="KMY21" s="318"/>
      <c r="KMZ21" s="318"/>
      <c r="KNA21" s="318"/>
      <c r="KNB21" s="318"/>
      <c r="KNC21" s="318"/>
      <c r="KND21" s="318"/>
      <c r="KNE21" s="318"/>
      <c r="KNF21" s="318"/>
      <c r="KNG21" s="318"/>
      <c r="KNH21" s="318"/>
      <c r="KNI21" s="318"/>
      <c r="KNJ21" s="318"/>
      <c r="KNK21" s="318"/>
      <c r="KNL21" s="318"/>
      <c r="KNM21" s="318"/>
      <c r="KNN21" s="318"/>
      <c r="KNO21" s="318"/>
      <c r="KNP21" s="318"/>
      <c r="KNQ21" s="318"/>
      <c r="KNR21" s="318"/>
      <c r="KNS21" s="318"/>
      <c r="KNT21" s="318"/>
      <c r="KNU21" s="318"/>
      <c r="KNV21" s="318"/>
      <c r="KNW21" s="318"/>
      <c r="KNX21" s="318"/>
      <c r="KNY21" s="318"/>
      <c r="KNZ21" s="318"/>
      <c r="KOA21" s="318"/>
      <c r="KOB21" s="318"/>
      <c r="KOC21" s="318"/>
      <c r="KOD21" s="318"/>
      <c r="KOE21" s="318"/>
      <c r="KOF21" s="318"/>
      <c r="KOG21" s="318"/>
      <c r="KOH21" s="318"/>
      <c r="KOI21" s="318"/>
      <c r="KOJ21" s="318"/>
      <c r="KOK21" s="318"/>
      <c r="KOL21" s="318"/>
      <c r="KOM21" s="318"/>
      <c r="KON21" s="318"/>
      <c r="KOO21" s="318"/>
      <c r="KOP21" s="318"/>
      <c r="KOQ21" s="318"/>
      <c r="KOR21" s="318"/>
      <c r="KOS21" s="318"/>
      <c r="KOT21" s="318"/>
      <c r="KOU21" s="318"/>
      <c r="KOV21" s="318"/>
      <c r="KOW21" s="318"/>
      <c r="KOX21" s="318"/>
      <c r="KOY21" s="318"/>
      <c r="KOZ21" s="318"/>
      <c r="KPA21" s="318"/>
      <c r="KPB21" s="318"/>
      <c r="KPC21" s="318"/>
      <c r="KPD21" s="318"/>
      <c r="KPE21" s="318"/>
      <c r="KPF21" s="318"/>
      <c r="KPG21" s="318"/>
      <c r="KPH21" s="318"/>
      <c r="KPI21" s="318"/>
      <c r="KPJ21" s="318"/>
      <c r="KPK21" s="318"/>
      <c r="KPL21" s="318"/>
      <c r="KPM21" s="318"/>
      <c r="KPN21" s="318"/>
      <c r="KPO21" s="318"/>
      <c r="KPP21" s="318"/>
      <c r="KPQ21" s="318"/>
      <c r="KPR21" s="318"/>
      <c r="KPS21" s="318"/>
      <c r="KPT21" s="318"/>
      <c r="KPU21" s="318"/>
      <c r="KPV21" s="318"/>
      <c r="KPW21" s="318"/>
      <c r="KPX21" s="318"/>
      <c r="KPY21" s="318"/>
      <c r="KPZ21" s="318"/>
      <c r="KQA21" s="318"/>
      <c r="KQB21" s="318"/>
      <c r="KQC21" s="318"/>
      <c r="KQD21" s="318"/>
      <c r="KQE21" s="318"/>
      <c r="KQF21" s="318"/>
      <c r="KQG21" s="318"/>
      <c r="KQH21" s="318"/>
      <c r="KQI21" s="318"/>
      <c r="KQJ21" s="318"/>
      <c r="KQK21" s="318"/>
      <c r="KQL21" s="318"/>
      <c r="KQM21" s="318"/>
      <c r="KQN21" s="318"/>
      <c r="KQO21" s="318"/>
      <c r="KQP21" s="318"/>
      <c r="KQQ21" s="318"/>
      <c r="KQR21" s="318"/>
      <c r="KQS21" s="318"/>
      <c r="KQT21" s="318"/>
      <c r="KQU21" s="318"/>
      <c r="KQV21" s="318"/>
      <c r="KQW21" s="318"/>
      <c r="KQX21" s="318"/>
      <c r="KQY21" s="318"/>
      <c r="KQZ21" s="318"/>
      <c r="KRA21" s="318"/>
      <c r="KRB21" s="318"/>
      <c r="KRC21" s="318"/>
      <c r="KRD21" s="318"/>
      <c r="KRE21" s="318"/>
      <c r="KRF21" s="318"/>
      <c r="KRG21" s="318"/>
      <c r="KRH21" s="318"/>
      <c r="KRI21" s="318"/>
      <c r="KRJ21" s="318"/>
      <c r="KRK21" s="318"/>
      <c r="KRL21" s="318"/>
      <c r="KRM21" s="318"/>
      <c r="KRN21" s="318"/>
      <c r="KRO21" s="318"/>
      <c r="KRP21" s="318"/>
      <c r="KRQ21" s="318"/>
      <c r="KRR21" s="318"/>
      <c r="KRS21" s="318"/>
      <c r="KRT21" s="318"/>
      <c r="KRU21" s="318"/>
      <c r="KRV21" s="318"/>
      <c r="KRW21" s="318"/>
      <c r="KRX21" s="318"/>
      <c r="KRY21" s="318"/>
      <c r="KRZ21" s="318"/>
      <c r="KSA21" s="318"/>
      <c r="KSB21" s="318"/>
      <c r="KSC21" s="318"/>
      <c r="KSD21" s="318"/>
      <c r="KSE21" s="318"/>
      <c r="KSF21" s="318"/>
      <c r="KSG21" s="318"/>
      <c r="KSH21" s="318"/>
      <c r="KSI21" s="318"/>
      <c r="KSJ21" s="318"/>
      <c r="KSK21" s="318"/>
      <c r="KSL21" s="318"/>
      <c r="KSM21" s="318"/>
      <c r="KSN21" s="318"/>
      <c r="KSO21" s="318"/>
      <c r="KSP21" s="318"/>
      <c r="KSQ21" s="318"/>
      <c r="KSR21" s="318"/>
      <c r="KSS21" s="318"/>
      <c r="KST21" s="318"/>
      <c r="KSU21" s="318"/>
      <c r="KSV21" s="318"/>
      <c r="KSW21" s="318"/>
      <c r="KSX21" s="318"/>
      <c r="KSY21" s="318"/>
      <c r="KSZ21" s="318"/>
      <c r="KTA21" s="318"/>
      <c r="KTB21" s="318"/>
      <c r="KTC21" s="318"/>
      <c r="KTD21" s="318"/>
      <c r="KTE21" s="318"/>
      <c r="KTF21" s="318"/>
      <c r="KTG21" s="318"/>
      <c r="KTH21" s="318"/>
      <c r="KTI21" s="318"/>
      <c r="KTJ21" s="318"/>
      <c r="KTK21" s="318"/>
      <c r="KTL21" s="318"/>
      <c r="KTM21" s="318"/>
      <c r="KTN21" s="318"/>
      <c r="KTO21" s="318"/>
      <c r="KTP21" s="318"/>
      <c r="KTQ21" s="318"/>
      <c r="KTR21" s="318"/>
      <c r="KTS21" s="318"/>
      <c r="KTT21" s="318"/>
      <c r="KTU21" s="318"/>
      <c r="KTV21" s="318"/>
      <c r="KTW21" s="318"/>
      <c r="KTX21" s="318"/>
      <c r="KTY21" s="318"/>
      <c r="KTZ21" s="318"/>
      <c r="KUA21" s="318"/>
      <c r="KUB21" s="318"/>
      <c r="KUC21" s="318"/>
      <c r="KUD21" s="318"/>
      <c r="KUE21" s="318"/>
      <c r="KUF21" s="318"/>
      <c r="KUG21" s="318"/>
      <c r="KUH21" s="318"/>
      <c r="KUI21" s="318"/>
      <c r="KUJ21" s="318"/>
      <c r="KUK21" s="318"/>
      <c r="KUL21" s="318"/>
      <c r="KUM21" s="318"/>
      <c r="KUN21" s="318"/>
      <c r="KUO21" s="318"/>
      <c r="KUP21" s="318"/>
      <c r="KUQ21" s="318"/>
      <c r="KUR21" s="318"/>
      <c r="KUS21" s="318"/>
      <c r="KUT21" s="318"/>
      <c r="KUU21" s="318"/>
      <c r="KUV21" s="318"/>
      <c r="KUW21" s="318"/>
      <c r="KUX21" s="318"/>
      <c r="KUY21" s="318"/>
      <c r="KUZ21" s="318"/>
      <c r="KVA21" s="318"/>
      <c r="KVB21" s="318"/>
      <c r="KVC21" s="318"/>
      <c r="KVD21" s="318"/>
      <c r="KVE21" s="318"/>
      <c r="KVF21" s="318"/>
      <c r="KVG21" s="318"/>
      <c r="KVH21" s="318"/>
      <c r="KVI21" s="318"/>
      <c r="KVJ21" s="318"/>
      <c r="KVK21" s="318"/>
      <c r="KVL21" s="318"/>
      <c r="KVM21" s="318"/>
      <c r="KVN21" s="318"/>
      <c r="KVO21" s="318"/>
      <c r="KVP21" s="318"/>
      <c r="KVQ21" s="318"/>
      <c r="KVR21" s="318"/>
      <c r="KVS21" s="318"/>
      <c r="KVT21" s="318"/>
      <c r="KVU21" s="318"/>
      <c r="KVV21" s="318"/>
      <c r="KVW21" s="318"/>
      <c r="KVX21" s="318"/>
      <c r="KVY21" s="318"/>
      <c r="KVZ21" s="318"/>
      <c r="KWA21" s="318"/>
      <c r="KWB21" s="318"/>
      <c r="KWC21" s="318"/>
      <c r="KWD21" s="318"/>
      <c r="KWE21" s="318"/>
      <c r="KWF21" s="318"/>
      <c r="KWG21" s="318"/>
      <c r="KWH21" s="318"/>
      <c r="KWI21" s="318"/>
      <c r="KWJ21" s="318"/>
      <c r="KWK21" s="318"/>
      <c r="KWL21" s="318"/>
      <c r="KWM21" s="318"/>
      <c r="KWN21" s="318"/>
      <c r="KWO21" s="318"/>
      <c r="KWP21" s="318"/>
      <c r="KWQ21" s="318"/>
      <c r="KWR21" s="318"/>
      <c r="KWS21" s="318"/>
      <c r="KWT21" s="318"/>
      <c r="KWU21" s="318"/>
      <c r="KWV21" s="318"/>
      <c r="KWW21" s="318"/>
      <c r="KWX21" s="318"/>
      <c r="KWY21" s="318"/>
      <c r="KWZ21" s="318"/>
      <c r="KXA21" s="318"/>
      <c r="KXB21" s="318"/>
      <c r="KXC21" s="318"/>
      <c r="KXD21" s="318"/>
      <c r="KXE21" s="318"/>
      <c r="KXF21" s="318"/>
      <c r="KXG21" s="318"/>
      <c r="KXH21" s="318"/>
      <c r="KXI21" s="318"/>
      <c r="KXJ21" s="318"/>
      <c r="KXK21" s="318"/>
      <c r="KXL21" s="318"/>
      <c r="KXM21" s="318"/>
      <c r="KXN21" s="318"/>
      <c r="KXO21" s="318"/>
      <c r="KXP21" s="318"/>
      <c r="KXQ21" s="318"/>
      <c r="KXR21" s="318"/>
      <c r="KXS21" s="318"/>
      <c r="KXT21" s="318"/>
      <c r="KXU21" s="318"/>
      <c r="KXV21" s="318"/>
      <c r="KXW21" s="318"/>
      <c r="KXX21" s="318"/>
      <c r="KXY21" s="318"/>
      <c r="KXZ21" s="318"/>
      <c r="KYA21" s="318"/>
      <c r="KYB21" s="318"/>
      <c r="KYC21" s="318"/>
      <c r="KYD21" s="318"/>
      <c r="KYE21" s="318"/>
      <c r="KYF21" s="318"/>
      <c r="KYG21" s="318"/>
      <c r="KYH21" s="318"/>
      <c r="KYI21" s="318"/>
      <c r="KYJ21" s="318"/>
      <c r="KYK21" s="318"/>
      <c r="KYL21" s="318"/>
      <c r="KYM21" s="318"/>
      <c r="KYN21" s="318"/>
      <c r="KYO21" s="318"/>
      <c r="KYP21" s="318"/>
      <c r="KYQ21" s="318"/>
      <c r="KYR21" s="318"/>
      <c r="KYS21" s="318"/>
      <c r="KYT21" s="318"/>
      <c r="KYU21" s="318"/>
      <c r="KYV21" s="318"/>
      <c r="KYW21" s="318"/>
      <c r="KYX21" s="318"/>
      <c r="KYY21" s="318"/>
      <c r="KYZ21" s="318"/>
      <c r="KZA21" s="318"/>
      <c r="KZB21" s="318"/>
      <c r="KZC21" s="318"/>
      <c r="KZD21" s="318"/>
      <c r="KZE21" s="318"/>
      <c r="KZF21" s="318"/>
      <c r="KZG21" s="318"/>
      <c r="KZH21" s="318"/>
      <c r="KZI21" s="318"/>
      <c r="KZJ21" s="318"/>
      <c r="KZK21" s="318"/>
      <c r="KZL21" s="318"/>
      <c r="KZM21" s="318"/>
      <c r="KZN21" s="318"/>
      <c r="KZO21" s="318"/>
      <c r="KZP21" s="318"/>
      <c r="KZQ21" s="318"/>
      <c r="KZR21" s="318"/>
      <c r="KZS21" s="318"/>
      <c r="KZT21" s="318"/>
      <c r="KZU21" s="318"/>
      <c r="KZV21" s="318"/>
      <c r="KZW21" s="318"/>
      <c r="KZX21" s="318"/>
      <c r="KZY21" s="318"/>
      <c r="KZZ21" s="318"/>
      <c r="LAA21" s="318"/>
      <c r="LAB21" s="318"/>
      <c r="LAC21" s="318"/>
      <c r="LAD21" s="318"/>
      <c r="LAE21" s="318"/>
      <c r="LAF21" s="318"/>
      <c r="LAG21" s="318"/>
      <c r="LAH21" s="318"/>
      <c r="LAI21" s="318"/>
      <c r="LAJ21" s="318"/>
      <c r="LAK21" s="318"/>
      <c r="LAL21" s="318"/>
      <c r="LAM21" s="318"/>
      <c r="LAN21" s="318"/>
      <c r="LAO21" s="318"/>
      <c r="LAP21" s="318"/>
      <c r="LAQ21" s="318"/>
      <c r="LAR21" s="318"/>
      <c r="LAS21" s="318"/>
      <c r="LAT21" s="318"/>
      <c r="LAU21" s="318"/>
      <c r="LAV21" s="318"/>
      <c r="LAW21" s="318"/>
      <c r="LAX21" s="318"/>
      <c r="LAY21" s="318"/>
      <c r="LAZ21" s="318"/>
      <c r="LBA21" s="318"/>
      <c r="LBB21" s="318"/>
      <c r="LBC21" s="318"/>
      <c r="LBD21" s="318"/>
      <c r="LBE21" s="318"/>
      <c r="LBF21" s="318"/>
      <c r="LBG21" s="318"/>
      <c r="LBH21" s="318"/>
      <c r="LBI21" s="318"/>
      <c r="LBJ21" s="318"/>
      <c r="LBK21" s="318"/>
      <c r="LBL21" s="318"/>
      <c r="LBM21" s="318"/>
      <c r="LBN21" s="318"/>
      <c r="LBO21" s="318"/>
      <c r="LBP21" s="318"/>
      <c r="LBQ21" s="318"/>
      <c r="LBR21" s="318"/>
      <c r="LBS21" s="318"/>
      <c r="LBT21" s="318"/>
      <c r="LBU21" s="318"/>
      <c r="LBV21" s="318"/>
      <c r="LBW21" s="318"/>
      <c r="LBX21" s="318"/>
      <c r="LBY21" s="318"/>
      <c r="LBZ21" s="318"/>
      <c r="LCA21" s="318"/>
      <c r="LCB21" s="318"/>
      <c r="LCC21" s="318"/>
      <c r="LCD21" s="318"/>
      <c r="LCE21" s="318"/>
      <c r="LCF21" s="318"/>
      <c r="LCG21" s="318"/>
      <c r="LCH21" s="318"/>
      <c r="LCI21" s="318"/>
      <c r="LCJ21" s="318"/>
      <c r="LCK21" s="318"/>
      <c r="LCL21" s="318"/>
      <c r="LCM21" s="318"/>
      <c r="LCN21" s="318"/>
      <c r="LCO21" s="318"/>
      <c r="LCP21" s="318"/>
      <c r="LCQ21" s="318"/>
      <c r="LCR21" s="318"/>
      <c r="LCS21" s="318"/>
      <c r="LCT21" s="318"/>
      <c r="LCU21" s="318"/>
      <c r="LCV21" s="318"/>
      <c r="LCW21" s="318"/>
      <c r="LCX21" s="318"/>
      <c r="LCY21" s="318"/>
      <c r="LCZ21" s="318"/>
      <c r="LDA21" s="318"/>
      <c r="LDB21" s="318"/>
      <c r="LDC21" s="318"/>
      <c r="LDD21" s="318"/>
      <c r="LDE21" s="318"/>
      <c r="LDF21" s="318"/>
      <c r="LDG21" s="318"/>
      <c r="LDH21" s="318"/>
      <c r="LDI21" s="318"/>
      <c r="LDJ21" s="318"/>
      <c r="LDK21" s="318"/>
      <c r="LDL21" s="318"/>
      <c r="LDM21" s="318"/>
      <c r="LDN21" s="318"/>
      <c r="LDO21" s="318"/>
      <c r="LDP21" s="318"/>
      <c r="LDQ21" s="318"/>
      <c r="LDR21" s="318"/>
      <c r="LDS21" s="318"/>
      <c r="LDT21" s="318"/>
      <c r="LDU21" s="318"/>
      <c r="LDV21" s="318"/>
      <c r="LDW21" s="318"/>
      <c r="LDX21" s="318"/>
      <c r="LDY21" s="318"/>
      <c r="LDZ21" s="318"/>
      <c r="LEA21" s="318"/>
      <c r="LEB21" s="318"/>
      <c r="LEC21" s="318"/>
      <c r="LED21" s="318"/>
      <c r="LEE21" s="318"/>
      <c r="LEF21" s="318"/>
      <c r="LEG21" s="318"/>
      <c r="LEH21" s="318"/>
      <c r="LEI21" s="318"/>
      <c r="LEJ21" s="318"/>
      <c r="LEK21" s="318"/>
      <c r="LEL21" s="318"/>
      <c r="LEM21" s="318"/>
      <c r="LEN21" s="318"/>
      <c r="LEO21" s="318"/>
      <c r="LEP21" s="318"/>
      <c r="LEQ21" s="318"/>
      <c r="LER21" s="318"/>
      <c r="LES21" s="318"/>
      <c r="LET21" s="318"/>
      <c r="LEU21" s="318"/>
      <c r="LEV21" s="318"/>
      <c r="LEW21" s="318"/>
      <c r="LEX21" s="318"/>
      <c r="LEY21" s="318"/>
      <c r="LEZ21" s="318"/>
      <c r="LFA21" s="318"/>
      <c r="LFB21" s="318"/>
      <c r="LFC21" s="318"/>
      <c r="LFD21" s="318"/>
      <c r="LFE21" s="318"/>
      <c r="LFF21" s="318"/>
      <c r="LFG21" s="318"/>
      <c r="LFH21" s="318"/>
      <c r="LFI21" s="318"/>
      <c r="LFJ21" s="318"/>
      <c r="LFK21" s="318"/>
      <c r="LFL21" s="318"/>
      <c r="LFM21" s="318"/>
      <c r="LFN21" s="318"/>
      <c r="LFO21" s="318"/>
      <c r="LFP21" s="318"/>
      <c r="LFQ21" s="318"/>
      <c r="LFR21" s="318"/>
      <c r="LFS21" s="318"/>
      <c r="LFT21" s="318"/>
      <c r="LFU21" s="318"/>
      <c r="LFV21" s="318"/>
      <c r="LFW21" s="318"/>
      <c r="LFX21" s="318"/>
      <c r="LFY21" s="318"/>
      <c r="LFZ21" s="318"/>
      <c r="LGA21" s="318"/>
      <c r="LGB21" s="318"/>
      <c r="LGC21" s="318"/>
      <c r="LGD21" s="318"/>
      <c r="LGE21" s="318"/>
      <c r="LGF21" s="318"/>
      <c r="LGG21" s="318"/>
      <c r="LGH21" s="318"/>
      <c r="LGI21" s="318"/>
      <c r="LGJ21" s="318"/>
      <c r="LGK21" s="318"/>
      <c r="LGL21" s="318"/>
      <c r="LGM21" s="318"/>
      <c r="LGN21" s="318"/>
      <c r="LGO21" s="318"/>
      <c r="LGP21" s="318"/>
      <c r="LGQ21" s="318"/>
      <c r="LGR21" s="318"/>
      <c r="LGS21" s="318"/>
      <c r="LGT21" s="318"/>
      <c r="LGU21" s="318"/>
      <c r="LGV21" s="318"/>
      <c r="LGW21" s="318"/>
      <c r="LGX21" s="318"/>
      <c r="LGY21" s="318"/>
      <c r="LGZ21" s="318"/>
      <c r="LHA21" s="318"/>
      <c r="LHB21" s="318"/>
      <c r="LHC21" s="318"/>
      <c r="LHD21" s="318"/>
      <c r="LHE21" s="318"/>
      <c r="LHF21" s="318"/>
      <c r="LHG21" s="318"/>
      <c r="LHH21" s="318"/>
      <c r="LHI21" s="318"/>
      <c r="LHJ21" s="318"/>
      <c r="LHK21" s="318"/>
      <c r="LHL21" s="318"/>
      <c r="LHM21" s="318"/>
      <c r="LHN21" s="318"/>
      <c r="LHO21" s="318"/>
      <c r="LHP21" s="318"/>
      <c r="LHQ21" s="318"/>
      <c r="LHR21" s="318"/>
      <c r="LHS21" s="318"/>
      <c r="LHT21" s="318"/>
      <c r="LHU21" s="318"/>
      <c r="LHV21" s="318"/>
      <c r="LHW21" s="318"/>
      <c r="LHX21" s="318"/>
      <c r="LHY21" s="318"/>
      <c r="LHZ21" s="318"/>
      <c r="LIA21" s="318"/>
      <c r="LIB21" s="318"/>
      <c r="LIC21" s="318"/>
      <c r="LID21" s="318"/>
      <c r="LIE21" s="318"/>
      <c r="LIF21" s="318"/>
      <c r="LIG21" s="318"/>
      <c r="LIH21" s="318"/>
      <c r="LII21" s="318"/>
      <c r="LIJ21" s="318"/>
      <c r="LIK21" s="318"/>
      <c r="LIL21" s="318"/>
      <c r="LIM21" s="318"/>
      <c r="LIN21" s="318"/>
      <c r="LIO21" s="318"/>
      <c r="LIP21" s="318"/>
      <c r="LIQ21" s="318"/>
      <c r="LIR21" s="318"/>
      <c r="LIS21" s="318"/>
      <c r="LIT21" s="318"/>
      <c r="LIU21" s="318"/>
      <c r="LIV21" s="318"/>
      <c r="LIW21" s="318"/>
      <c r="LIX21" s="318"/>
      <c r="LIY21" s="318"/>
      <c r="LIZ21" s="318"/>
      <c r="LJA21" s="318"/>
      <c r="LJB21" s="318"/>
      <c r="LJC21" s="318"/>
      <c r="LJD21" s="318"/>
      <c r="LJE21" s="318"/>
      <c r="LJF21" s="318"/>
      <c r="LJG21" s="318"/>
      <c r="LJH21" s="318"/>
      <c r="LJI21" s="318"/>
      <c r="LJJ21" s="318"/>
      <c r="LJK21" s="318"/>
      <c r="LJL21" s="318"/>
      <c r="LJM21" s="318"/>
      <c r="LJN21" s="318"/>
      <c r="LJO21" s="318"/>
      <c r="LJP21" s="318"/>
      <c r="LJQ21" s="318"/>
      <c r="LJR21" s="318"/>
      <c r="LJS21" s="318"/>
      <c r="LJT21" s="318"/>
      <c r="LJU21" s="318"/>
      <c r="LJV21" s="318"/>
      <c r="LJW21" s="318"/>
      <c r="LJX21" s="318"/>
      <c r="LJY21" s="318"/>
      <c r="LJZ21" s="318"/>
      <c r="LKA21" s="318"/>
      <c r="LKB21" s="318"/>
      <c r="LKC21" s="318"/>
      <c r="LKD21" s="318"/>
      <c r="LKE21" s="318"/>
      <c r="LKF21" s="318"/>
      <c r="LKG21" s="318"/>
      <c r="LKH21" s="318"/>
      <c r="LKI21" s="318"/>
      <c r="LKJ21" s="318"/>
      <c r="LKK21" s="318"/>
      <c r="LKL21" s="318"/>
      <c r="LKM21" s="318"/>
      <c r="LKN21" s="318"/>
      <c r="LKO21" s="318"/>
      <c r="LKP21" s="318"/>
      <c r="LKQ21" s="318"/>
      <c r="LKR21" s="318"/>
      <c r="LKS21" s="318"/>
      <c r="LKT21" s="318"/>
      <c r="LKU21" s="318"/>
      <c r="LKV21" s="318"/>
      <c r="LKW21" s="318"/>
      <c r="LKX21" s="318"/>
      <c r="LKY21" s="318"/>
      <c r="LKZ21" s="318"/>
      <c r="LLA21" s="318"/>
      <c r="LLB21" s="318"/>
      <c r="LLC21" s="318"/>
      <c r="LLD21" s="318"/>
      <c r="LLE21" s="318"/>
      <c r="LLF21" s="318"/>
      <c r="LLG21" s="318"/>
      <c r="LLH21" s="318"/>
      <c r="LLI21" s="318"/>
      <c r="LLJ21" s="318"/>
      <c r="LLK21" s="318"/>
      <c r="LLL21" s="318"/>
      <c r="LLM21" s="318"/>
      <c r="LLN21" s="318"/>
      <c r="LLO21" s="318"/>
      <c r="LLP21" s="318"/>
      <c r="LLQ21" s="318"/>
      <c r="LLR21" s="318"/>
      <c r="LLS21" s="318"/>
      <c r="LLT21" s="318"/>
      <c r="LLU21" s="318"/>
      <c r="LLV21" s="318"/>
      <c r="LLW21" s="318"/>
      <c r="LLX21" s="318"/>
      <c r="LLY21" s="318"/>
      <c r="LLZ21" s="318"/>
      <c r="LMA21" s="318"/>
      <c r="LMB21" s="318"/>
      <c r="LMC21" s="318"/>
      <c r="LMD21" s="318"/>
      <c r="LME21" s="318"/>
      <c r="LMF21" s="318"/>
      <c r="LMG21" s="318"/>
      <c r="LMH21" s="318"/>
      <c r="LMI21" s="318"/>
      <c r="LMJ21" s="318"/>
      <c r="LMK21" s="318"/>
      <c r="LML21" s="318"/>
      <c r="LMM21" s="318"/>
      <c r="LMN21" s="318"/>
      <c r="LMO21" s="318"/>
      <c r="LMP21" s="318"/>
      <c r="LMQ21" s="318"/>
      <c r="LMR21" s="318"/>
      <c r="LMS21" s="318"/>
      <c r="LMT21" s="318"/>
      <c r="LMU21" s="318"/>
      <c r="LMV21" s="318"/>
      <c r="LMW21" s="318"/>
      <c r="LMX21" s="318"/>
      <c r="LMY21" s="318"/>
      <c r="LMZ21" s="318"/>
      <c r="LNA21" s="318"/>
      <c r="LNB21" s="318"/>
      <c r="LNC21" s="318"/>
      <c r="LND21" s="318"/>
      <c r="LNE21" s="318"/>
      <c r="LNF21" s="318"/>
      <c r="LNG21" s="318"/>
      <c r="LNH21" s="318"/>
      <c r="LNI21" s="318"/>
      <c r="LNJ21" s="318"/>
      <c r="LNK21" s="318"/>
      <c r="LNL21" s="318"/>
      <c r="LNM21" s="318"/>
      <c r="LNN21" s="318"/>
      <c r="LNO21" s="318"/>
      <c r="LNP21" s="318"/>
      <c r="LNQ21" s="318"/>
      <c r="LNR21" s="318"/>
      <c r="LNS21" s="318"/>
      <c r="LNT21" s="318"/>
      <c r="LNU21" s="318"/>
      <c r="LNV21" s="318"/>
      <c r="LNW21" s="318"/>
      <c r="LNX21" s="318"/>
      <c r="LNY21" s="318"/>
      <c r="LNZ21" s="318"/>
      <c r="LOA21" s="318"/>
      <c r="LOB21" s="318"/>
      <c r="LOC21" s="318"/>
      <c r="LOD21" s="318"/>
      <c r="LOE21" s="318"/>
      <c r="LOF21" s="318"/>
      <c r="LOG21" s="318"/>
      <c r="LOH21" s="318"/>
      <c r="LOI21" s="318"/>
      <c r="LOJ21" s="318"/>
      <c r="LOK21" s="318"/>
      <c r="LOL21" s="318"/>
      <c r="LOM21" s="318"/>
      <c r="LON21" s="318"/>
      <c r="LOO21" s="318"/>
      <c r="LOP21" s="318"/>
      <c r="LOQ21" s="318"/>
      <c r="LOR21" s="318"/>
      <c r="LOS21" s="318"/>
      <c r="LOT21" s="318"/>
      <c r="LOU21" s="318"/>
      <c r="LOV21" s="318"/>
      <c r="LOW21" s="318"/>
      <c r="LOX21" s="318"/>
      <c r="LOY21" s="318"/>
      <c r="LOZ21" s="318"/>
      <c r="LPA21" s="318"/>
      <c r="LPB21" s="318"/>
      <c r="LPC21" s="318"/>
      <c r="LPD21" s="318"/>
      <c r="LPE21" s="318"/>
      <c r="LPF21" s="318"/>
      <c r="LPG21" s="318"/>
      <c r="LPH21" s="318"/>
      <c r="LPI21" s="318"/>
      <c r="LPJ21" s="318"/>
      <c r="LPK21" s="318"/>
      <c r="LPL21" s="318"/>
      <c r="LPM21" s="318"/>
      <c r="LPN21" s="318"/>
      <c r="LPO21" s="318"/>
      <c r="LPP21" s="318"/>
      <c r="LPQ21" s="318"/>
      <c r="LPR21" s="318"/>
      <c r="LPS21" s="318"/>
      <c r="LPT21" s="318"/>
      <c r="LPU21" s="318"/>
      <c r="LPV21" s="318"/>
      <c r="LPW21" s="318"/>
      <c r="LPX21" s="318"/>
      <c r="LPY21" s="318"/>
      <c r="LPZ21" s="318"/>
      <c r="LQA21" s="318"/>
      <c r="LQB21" s="318"/>
      <c r="LQC21" s="318"/>
      <c r="LQD21" s="318"/>
      <c r="LQE21" s="318"/>
      <c r="LQF21" s="318"/>
      <c r="LQG21" s="318"/>
      <c r="LQH21" s="318"/>
      <c r="LQI21" s="318"/>
      <c r="LQJ21" s="318"/>
      <c r="LQK21" s="318"/>
      <c r="LQL21" s="318"/>
      <c r="LQM21" s="318"/>
      <c r="LQN21" s="318"/>
      <c r="LQO21" s="318"/>
      <c r="LQP21" s="318"/>
      <c r="LQQ21" s="318"/>
      <c r="LQR21" s="318"/>
      <c r="LQS21" s="318"/>
      <c r="LQT21" s="318"/>
      <c r="LQU21" s="318"/>
      <c r="LQV21" s="318"/>
      <c r="LQW21" s="318"/>
      <c r="LQX21" s="318"/>
      <c r="LQY21" s="318"/>
      <c r="LQZ21" s="318"/>
      <c r="LRA21" s="318"/>
      <c r="LRB21" s="318"/>
      <c r="LRC21" s="318"/>
      <c r="LRD21" s="318"/>
      <c r="LRE21" s="318"/>
      <c r="LRF21" s="318"/>
      <c r="LRG21" s="318"/>
      <c r="LRH21" s="318"/>
      <c r="LRI21" s="318"/>
      <c r="LRJ21" s="318"/>
      <c r="LRK21" s="318"/>
      <c r="LRL21" s="318"/>
      <c r="LRM21" s="318"/>
      <c r="LRN21" s="318"/>
      <c r="LRO21" s="318"/>
      <c r="LRP21" s="318"/>
      <c r="LRQ21" s="318"/>
      <c r="LRR21" s="318"/>
      <c r="LRS21" s="318"/>
      <c r="LRT21" s="318"/>
      <c r="LRU21" s="318"/>
      <c r="LRV21" s="318"/>
      <c r="LRW21" s="318"/>
      <c r="LRX21" s="318"/>
      <c r="LRY21" s="318"/>
      <c r="LRZ21" s="318"/>
      <c r="LSA21" s="318"/>
      <c r="LSB21" s="318"/>
      <c r="LSC21" s="318"/>
      <c r="LSD21" s="318"/>
      <c r="LSE21" s="318"/>
      <c r="LSF21" s="318"/>
      <c r="LSG21" s="318"/>
      <c r="LSH21" s="318"/>
      <c r="LSI21" s="318"/>
      <c r="LSJ21" s="318"/>
      <c r="LSK21" s="318"/>
      <c r="LSL21" s="318"/>
      <c r="LSM21" s="318"/>
      <c r="LSN21" s="318"/>
      <c r="LSO21" s="318"/>
      <c r="LSP21" s="318"/>
      <c r="LSQ21" s="318"/>
      <c r="LSR21" s="318"/>
      <c r="LSS21" s="318"/>
      <c r="LST21" s="318"/>
      <c r="LSU21" s="318"/>
      <c r="LSV21" s="318"/>
      <c r="LSW21" s="318"/>
      <c r="LSX21" s="318"/>
      <c r="LSY21" s="318"/>
      <c r="LSZ21" s="318"/>
      <c r="LTA21" s="318"/>
      <c r="LTB21" s="318"/>
      <c r="LTC21" s="318"/>
      <c r="LTD21" s="318"/>
      <c r="LTE21" s="318"/>
      <c r="LTF21" s="318"/>
      <c r="LTG21" s="318"/>
      <c r="LTH21" s="318"/>
      <c r="LTI21" s="318"/>
      <c r="LTJ21" s="318"/>
      <c r="LTK21" s="318"/>
      <c r="LTL21" s="318"/>
      <c r="LTM21" s="318"/>
      <c r="LTN21" s="318"/>
      <c r="LTO21" s="318"/>
      <c r="LTP21" s="318"/>
      <c r="LTQ21" s="318"/>
      <c r="LTR21" s="318"/>
      <c r="LTS21" s="318"/>
      <c r="LTT21" s="318"/>
      <c r="LTU21" s="318"/>
      <c r="LTV21" s="318"/>
      <c r="LTW21" s="318"/>
      <c r="LTX21" s="318"/>
      <c r="LTY21" s="318"/>
      <c r="LTZ21" s="318"/>
      <c r="LUA21" s="318"/>
      <c r="LUB21" s="318"/>
      <c r="LUC21" s="318"/>
      <c r="LUD21" s="318"/>
      <c r="LUE21" s="318"/>
      <c r="LUF21" s="318"/>
      <c r="LUG21" s="318"/>
      <c r="LUH21" s="318"/>
      <c r="LUI21" s="318"/>
      <c r="LUJ21" s="318"/>
      <c r="LUK21" s="318"/>
      <c r="LUL21" s="318"/>
      <c r="LUM21" s="318"/>
      <c r="LUN21" s="318"/>
      <c r="LUO21" s="318"/>
      <c r="LUP21" s="318"/>
      <c r="LUQ21" s="318"/>
      <c r="LUR21" s="318"/>
      <c r="LUS21" s="318"/>
      <c r="LUT21" s="318"/>
      <c r="LUU21" s="318"/>
      <c r="LUV21" s="318"/>
      <c r="LUW21" s="318"/>
      <c r="LUX21" s="318"/>
      <c r="LUY21" s="318"/>
      <c r="LUZ21" s="318"/>
      <c r="LVA21" s="318"/>
      <c r="LVB21" s="318"/>
      <c r="LVC21" s="318"/>
      <c r="LVD21" s="318"/>
      <c r="LVE21" s="318"/>
      <c r="LVF21" s="318"/>
      <c r="LVG21" s="318"/>
      <c r="LVH21" s="318"/>
      <c r="LVI21" s="318"/>
      <c r="LVJ21" s="318"/>
      <c r="LVK21" s="318"/>
      <c r="LVL21" s="318"/>
      <c r="LVM21" s="318"/>
      <c r="LVN21" s="318"/>
      <c r="LVO21" s="318"/>
      <c r="LVP21" s="318"/>
      <c r="LVQ21" s="318"/>
      <c r="LVR21" s="318"/>
      <c r="LVS21" s="318"/>
      <c r="LVT21" s="318"/>
      <c r="LVU21" s="318"/>
      <c r="LVV21" s="318"/>
      <c r="LVW21" s="318"/>
      <c r="LVX21" s="318"/>
      <c r="LVY21" s="318"/>
      <c r="LVZ21" s="318"/>
      <c r="LWA21" s="318"/>
      <c r="LWB21" s="318"/>
      <c r="LWC21" s="318"/>
      <c r="LWD21" s="318"/>
      <c r="LWE21" s="318"/>
      <c r="LWF21" s="318"/>
      <c r="LWG21" s="318"/>
      <c r="LWH21" s="318"/>
      <c r="LWI21" s="318"/>
      <c r="LWJ21" s="318"/>
      <c r="LWK21" s="318"/>
      <c r="LWL21" s="318"/>
      <c r="LWM21" s="318"/>
      <c r="LWN21" s="318"/>
      <c r="LWO21" s="318"/>
      <c r="LWP21" s="318"/>
      <c r="LWQ21" s="318"/>
      <c r="LWR21" s="318"/>
      <c r="LWS21" s="318"/>
      <c r="LWT21" s="318"/>
      <c r="LWU21" s="318"/>
      <c r="LWV21" s="318"/>
      <c r="LWW21" s="318"/>
      <c r="LWX21" s="318"/>
      <c r="LWY21" s="318"/>
      <c r="LWZ21" s="318"/>
      <c r="LXA21" s="318"/>
      <c r="LXB21" s="318"/>
      <c r="LXC21" s="318"/>
      <c r="LXD21" s="318"/>
      <c r="LXE21" s="318"/>
      <c r="LXF21" s="318"/>
      <c r="LXG21" s="318"/>
      <c r="LXH21" s="318"/>
      <c r="LXI21" s="318"/>
      <c r="LXJ21" s="318"/>
      <c r="LXK21" s="318"/>
      <c r="LXL21" s="318"/>
      <c r="LXM21" s="318"/>
      <c r="LXN21" s="318"/>
      <c r="LXO21" s="318"/>
      <c r="LXP21" s="318"/>
      <c r="LXQ21" s="318"/>
      <c r="LXR21" s="318"/>
      <c r="LXS21" s="318"/>
      <c r="LXT21" s="318"/>
      <c r="LXU21" s="318"/>
      <c r="LXV21" s="318"/>
      <c r="LXW21" s="318"/>
      <c r="LXX21" s="318"/>
      <c r="LXY21" s="318"/>
      <c r="LXZ21" s="318"/>
      <c r="LYA21" s="318"/>
      <c r="LYB21" s="318"/>
      <c r="LYC21" s="318"/>
      <c r="LYD21" s="318"/>
      <c r="LYE21" s="318"/>
      <c r="LYF21" s="318"/>
      <c r="LYG21" s="318"/>
      <c r="LYH21" s="318"/>
      <c r="LYI21" s="318"/>
      <c r="LYJ21" s="318"/>
      <c r="LYK21" s="318"/>
      <c r="LYL21" s="318"/>
      <c r="LYM21" s="318"/>
      <c r="LYN21" s="318"/>
      <c r="LYO21" s="318"/>
      <c r="LYP21" s="318"/>
      <c r="LYQ21" s="318"/>
      <c r="LYR21" s="318"/>
      <c r="LYS21" s="318"/>
      <c r="LYT21" s="318"/>
      <c r="LYU21" s="318"/>
      <c r="LYV21" s="318"/>
      <c r="LYW21" s="318"/>
      <c r="LYX21" s="318"/>
      <c r="LYY21" s="318"/>
      <c r="LYZ21" s="318"/>
      <c r="LZA21" s="318"/>
      <c r="LZB21" s="318"/>
      <c r="LZC21" s="318"/>
      <c r="LZD21" s="318"/>
      <c r="LZE21" s="318"/>
      <c r="LZF21" s="318"/>
      <c r="LZG21" s="318"/>
      <c r="LZH21" s="318"/>
      <c r="LZI21" s="318"/>
      <c r="LZJ21" s="318"/>
      <c r="LZK21" s="318"/>
      <c r="LZL21" s="318"/>
      <c r="LZM21" s="318"/>
      <c r="LZN21" s="318"/>
      <c r="LZO21" s="318"/>
      <c r="LZP21" s="318"/>
      <c r="LZQ21" s="318"/>
      <c r="LZR21" s="318"/>
      <c r="LZS21" s="318"/>
      <c r="LZT21" s="318"/>
      <c r="LZU21" s="318"/>
      <c r="LZV21" s="318"/>
      <c r="LZW21" s="318"/>
      <c r="LZX21" s="318"/>
      <c r="LZY21" s="318"/>
      <c r="LZZ21" s="318"/>
      <c r="MAA21" s="318"/>
      <c r="MAB21" s="318"/>
      <c r="MAC21" s="318"/>
      <c r="MAD21" s="318"/>
      <c r="MAE21" s="318"/>
      <c r="MAF21" s="318"/>
      <c r="MAG21" s="318"/>
      <c r="MAH21" s="318"/>
      <c r="MAI21" s="318"/>
      <c r="MAJ21" s="318"/>
      <c r="MAK21" s="318"/>
      <c r="MAL21" s="318"/>
      <c r="MAM21" s="318"/>
      <c r="MAN21" s="318"/>
      <c r="MAO21" s="318"/>
      <c r="MAP21" s="318"/>
      <c r="MAQ21" s="318"/>
      <c r="MAR21" s="318"/>
      <c r="MAS21" s="318"/>
      <c r="MAT21" s="318"/>
      <c r="MAU21" s="318"/>
      <c r="MAV21" s="318"/>
      <c r="MAW21" s="318"/>
      <c r="MAX21" s="318"/>
      <c r="MAY21" s="318"/>
      <c r="MAZ21" s="318"/>
      <c r="MBA21" s="318"/>
      <c r="MBB21" s="318"/>
      <c r="MBC21" s="318"/>
      <c r="MBD21" s="318"/>
      <c r="MBE21" s="318"/>
      <c r="MBF21" s="318"/>
      <c r="MBG21" s="318"/>
      <c r="MBH21" s="318"/>
      <c r="MBI21" s="318"/>
      <c r="MBJ21" s="318"/>
      <c r="MBK21" s="318"/>
      <c r="MBL21" s="318"/>
      <c r="MBM21" s="318"/>
      <c r="MBN21" s="318"/>
      <c r="MBO21" s="318"/>
      <c r="MBP21" s="318"/>
      <c r="MBQ21" s="318"/>
      <c r="MBR21" s="318"/>
      <c r="MBS21" s="318"/>
      <c r="MBT21" s="318"/>
      <c r="MBU21" s="318"/>
      <c r="MBV21" s="318"/>
      <c r="MBW21" s="318"/>
      <c r="MBX21" s="318"/>
      <c r="MBY21" s="318"/>
      <c r="MBZ21" s="318"/>
      <c r="MCA21" s="318"/>
      <c r="MCB21" s="318"/>
      <c r="MCC21" s="318"/>
      <c r="MCD21" s="318"/>
      <c r="MCE21" s="318"/>
      <c r="MCF21" s="318"/>
      <c r="MCG21" s="318"/>
      <c r="MCH21" s="318"/>
      <c r="MCI21" s="318"/>
      <c r="MCJ21" s="318"/>
      <c r="MCK21" s="318"/>
      <c r="MCL21" s="318"/>
      <c r="MCM21" s="318"/>
      <c r="MCN21" s="318"/>
      <c r="MCO21" s="318"/>
      <c r="MCP21" s="318"/>
      <c r="MCQ21" s="318"/>
      <c r="MCR21" s="318"/>
      <c r="MCS21" s="318"/>
      <c r="MCT21" s="318"/>
      <c r="MCU21" s="318"/>
      <c r="MCV21" s="318"/>
      <c r="MCW21" s="318"/>
      <c r="MCX21" s="318"/>
      <c r="MCY21" s="318"/>
      <c r="MCZ21" s="318"/>
      <c r="MDA21" s="318"/>
      <c r="MDB21" s="318"/>
      <c r="MDC21" s="318"/>
      <c r="MDD21" s="318"/>
      <c r="MDE21" s="318"/>
      <c r="MDF21" s="318"/>
      <c r="MDG21" s="318"/>
      <c r="MDH21" s="318"/>
      <c r="MDI21" s="318"/>
      <c r="MDJ21" s="318"/>
      <c r="MDK21" s="318"/>
      <c r="MDL21" s="318"/>
      <c r="MDM21" s="318"/>
      <c r="MDN21" s="318"/>
      <c r="MDO21" s="318"/>
      <c r="MDP21" s="318"/>
      <c r="MDQ21" s="318"/>
      <c r="MDR21" s="318"/>
      <c r="MDS21" s="318"/>
      <c r="MDT21" s="318"/>
      <c r="MDU21" s="318"/>
      <c r="MDV21" s="318"/>
      <c r="MDW21" s="318"/>
      <c r="MDX21" s="318"/>
      <c r="MDY21" s="318"/>
      <c r="MDZ21" s="318"/>
      <c r="MEA21" s="318"/>
      <c r="MEB21" s="318"/>
      <c r="MEC21" s="318"/>
      <c r="MED21" s="318"/>
      <c r="MEE21" s="318"/>
      <c r="MEF21" s="318"/>
      <c r="MEG21" s="318"/>
      <c r="MEH21" s="318"/>
      <c r="MEI21" s="318"/>
      <c r="MEJ21" s="318"/>
      <c r="MEK21" s="318"/>
      <c r="MEL21" s="318"/>
      <c r="MEM21" s="318"/>
      <c r="MEN21" s="318"/>
      <c r="MEO21" s="318"/>
      <c r="MEP21" s="318"/>
      <c r="MEQ21" s="318"/>
      <c r="MER21" s="318"/>
      <c r="MES21" s="318"/>
      <c r="MET21" s="318"/>
      <c r="MEU21" s="318"/>
      <c r="MEV21" s="318"/>
      <c r="MEW21" s="318"/>
      <c r="MEX21" s="318"/>
      <c r="MEY21" s="318"/>
      <c r="MEZ21" s="318"/>
      <c r="MFA21" s="318"/>
      <c r="MFB21" s="318"/>
      <c r="MFC21" s="318"/>
      <c r="MFD21" s="318"/>
      <c r="MFE21" s="318"/>
      <c r="MFF21" s="318"/>
      <c r="MFG21" s="318"/>
      <c r="MFH21" s="318"/>
      <c r="MFI21" s="318"/>
      <c r="MFJ21" s="318"/>
      <c r="MFK21" s="318"/>
      <c r="MFL21" s="318"/>
      <c r="MFM21" s="318"/>
      <c r="MFN21" s="318"/>
      <c r="MFO21" s="318"/>
      <c r="MFP21" s="318"/>
      <c r="MFQ21" s="318"/>
      <c r="MFR21" s="318"/>
      <c r="MFS21" s="318"/>
      <c r="MFT21" s="318"/>
      <c r="MFU21" s="318"/>
      <c r="MFV21" s="318"/>
      <c r="MFW21" s="318"/>
      <c r="MFX21" s="318"/>
      <c r="MFY21" s="318"/>
      <c r="MFZ21" s="318"/>
      <c r="MGA21" s="318"/>
      <c r="MGB21" s="318"/>
      <c r="MGC21" s="318"/>
      <c r="MGD21" s="318"/>
      <c r="MGE21" s="318"/>
      <c r="MGF21" s="318"/>
      <c r="MGG21" s="318"/>
      <c r="MGH21" s="318"/>
      <c r="MGI21" s="318"/>
      <c r="MGJ21" s="318"/>
      <c r="MGK21" s="318"/>
      <c r="MGL21" s="318"/>
      <c r="MGM21" s="318"/>
      <c r="MGN21" s="318"/>
      <c r="MGO21" s="318"/>
      <c r="MGP21" s="318"/>
      <c r="MGQ21" s="318"/>
      <c r="MGR21" s="318"/>
      <c r="MGS21" s="318"/>
      <c r="MGT21" s="318"/>
      <c r="MGU21" s="318"/>
      <c r="MGV21" s="318"/>
      <c r="MGW21" s="318"/>
      <c r="MGX21" s="318"/>
      <c r="MGY21" s="318"/>
      <c r="MGZ21" s="318"/>
      <c r="MHA21" s="318"/>
      <c r="MHB21" s="318"/>
      <c r="MHC21" s="318"/>
      <c r="MHD21" s="318"/>
      <c r="MHE21" s="318"/>
      <c r="MHF21" s="318"/>
      <c r="MHG21" s="318"/>
      <c r="MHH21" s="318"/>
      <c r="MHI21" s="318"/>
      <c r="MHJ21" s="318"/>
      <c r="MHK21" s="318"/>
      <c r="MHL21" s="318"/>
      <c r="MHM21" s="318"/>
      <c r="MHN21" s="318"/>
      <c r="MHO21" s="318"/>
      <c r="MHP21" s="318"/>
      <c r="MHQ21" s="318"/>
      <c r="MHR21" s="318"/>
      <c r="MHS21" s="318"/>
      <c r="MHT21" s="318"/>
      <c r="MHU21" s="318"/>
      <c r="MHV21" s="318"/>
      <c r="MHW21" s="318"/>
      <c r="MHX21" s="318"/>
      <c r="MHY21" s="318"/>
      <c r="MHZ21" s="318"/>
      <c r="MIA21" s="318"/>
      <c r="MIB21" s="318"/>
      <c r="MIC21" s="318"/>
      <c r="MID21" s="318"/>
      <c r="MIE21" s="318"/>
      <c r="MIF21" s="318"/>
      <c r="MIG21" s="318"/>
      <c r="MIH21" s="318"/>
      <c r="MII21" s="318"/>
      <c r="MIJ21" s="318"/>
      <c r="MIK21" s="318"/>
      <c r="MIL21" s="318"/>
      <c r="MIM21" s="318"/>
      <c r="MIN21" s="318"/>
      <c r="MIO21" s="318"/>
      <c r="MIP21" s="318"/>
      <c r="MIQ21" s="318"/>
      <c r="MIR21" s="318"/>
      <c r="MIS21" s="318"/>
      <c r="MIT21" s="318"/>
      <c r="MIU21" s="318"/>
      <c r="MIV21" s="318"/>
      <c r="MIW21" s="318"/>
      <c r="MIX21" s="318"/>
      <c r="MIY21" s="318"/>
      <c r="MIZ21" s="318"/>
      <c r="MJA21" s="318"/>
      <c r="MJB21" s="318"/>
      <c r="MJC21" s="318"/>
      <c r="MJD21" s="318"/>
      <c r="MJE21" s="318"/>
      <c r="MJF21" s="318"/>
      <c r="MJG21" s="318"/>
      <c r="MJH21" s="318"/>
      <c r="MJI21" s="318"/>
      <c r="MJJ21" s="318"/>
      <c r="MJK21" s="318"/>
      <c r="MJL21" s="318"/>
      <c r="MJM21" s="318"/>
      <c r="MJN21" s="318"/>
      <c r="MJO21" s="318"/>
      <c r="MJP21" s="318"/>
      <c r="MJQ21" s="318"/>
      <c r="MJR21" s="318"/>
      <c r="MJS21" s="318"/>
      <c r="MJT21" s="318"/>
      <c r="MJU21" s="318"/>
      <c r="MJV21" s="318"/>
      <c r="MJW21" s="318"/>
      <c r="MJX21" s="318"/>
      <c r="MJY21" s="318"/>
      <c r="MJZ21" s="318"/>
      <c r="MKA21" s="318"/>
      <c r="MKB21" s="318"/>
      <c r="MKC21" s="318"/>
      <c r="MKD21" s="318"/>
      <c r="MKE21" s="318"/>
      <c r="MKF21" s="318"/>
      <c r="MKG21" s="318"/>
      <c r="MKH21" s="318"/>
      <c r="MKI21" s="318"/>
      <c r="MKJ21" s="318"/>
      <c r="MKK21" s="318"/>
      <c r="MKL21" s="318"/>
      <c r="MKM21" s="318"/>
      <c r="MKN21" s="318"/>
      <c r="MKO21" s="318"/>
      <c r="MKP21" s="318"/>
      <c r="MKQ21" s="318"/>
      <c r="MKR21" s="318"/>
      <c r="MKS21" s="318"/>
      <c r="MKT21" s="318"/>
      <c r="MKU21" s="318"/>
      <c r="MKV21" s="318"/>
      <c r="MKW21" s="318"/>
      <c r="MKX21" s="318"/>
      <c r="MKY21" s="318"/>
      <c r="MKZ21" s="318"/>
      <c r="MLA21" s="318"/>
      <c r="MLB21" s="318"/>
      <c r="MLC21" s="318"/>
      <c r="MLD21" s="318"/>
      <c r="MLE21" s="318"/>
      <c r="MLF21" s="318"/>
      <c r="MLG21" s="318"/>
      <c r="MLH21" s="318"/>
      <c r="MLI21" s="318"/>
      <c r="MLJ21" s="318"/>
      <c r="MLK21" s="318"/>
      <c r="MLL21" s="318"/>
      <c r="MLM21" s="318"/>
      <c r="MLN21" s="318"/>
      <c r="MLO21" s="318"/>
      <c r="MLP21" s="318"/>
      <c r="MLQ21" s="318"/>
      <c r="MLR21" s="318"/>
      <c r="MLS21" s="318"/>
      <c r="MLT21" s="318"/>
      <c r="MLU21" s="318"/>
      <c r="MLV21" s="318"/>
      <c r="MLW21" s="318"/>
      <c r="MLX21" s="318"/>
      <c r="MLY21" s="318"/>
      <c r="MLZ21" s="318"/>
      <c r="MMA21" s="318"/>
      <c r="MMB21" s="318"/>
      <c r="MMC21" s="318"/>
      <c r="MMD21" s="318"/>
      <c r="MME21" s="318"/>
      <c r="MMF21" s="318"/>
      <c r="MMG21" s="318"/>
      <c r="MMH21" s="318"/>
      <c r="MMI21" s="318"/>
      <c r="MMJ21" s="318"/>
      <c r="MMK21" s="318"/>
      <c r="MML21" s="318"/>
      <c r="MMM21" s="318"/>
      <c r="MMN21" s="318"/>
      <c r="MMO21" s="318"/>
      <c r="MMP21" s="318"/>
      <c r="MMQ21" s="318"/>
      <c r="MMR21" s="318"/>
      <c r="MMS21" s="318"/>
      <c r="MMT21" s="318"/>
      <c r="MMU21" s="318"/>
      <c r="MMV21" s="318"/>
      <c r="MMW21" s="318"/>
      <c r="MMX21" s="318"/>
      <c r="MMY21" s="318"/>
      <c r="MMZ21" s="318"/>
      <c r="MNA21" s="318"/>
      <c r="MNB21" s="318"/>
      <c r="MNC21" s="318"/>
      <c r="MND21" s="318"/>
      <c r="MNE21" s="318"/>
      <c r="MNF21" s="318"/>
      <c r="MNG21" s="318"/>
      <c r="MNH21" s="318"/>
      <c r="MNI21" s="318"/>
      <c r="MNJ21" s="318"/>
      <c r="MNK21" s="318"/>
      <c r="MNL21" s="318"/>
      <c r="MNM21" s="318"/>
      <c r="MNN21" s="318"/>
      <c r="MNO21" s="318"/>
      <c r="MNP21" s="318"/>
      <c r="MNQ21" s="318"/>
      <c r="MNR21" s="318"/>
      <c r="MNS21" s="318"/>
      <c r="MNT21" s="318"/>
      <c r="MNU21" s="318"/>
      <c r="MNV21" s="318"/>
      <c r="MNW21" s="318"/>
      <c r="MNX21" s="318"/>
      <c r="MNY21" s="318"/>
      <c r="MNZ21" s="318"/>
      <c r="MOA21" s="318"/>
      <c r="MOB21" s="318"/>
      <c r="MOC21" s="318"/>
      <c r="MOD21" s="318"/>
      <c r="MOE21" s="318"/>
      <c r="MOF21" s="318"/>
      <c r="MOG21" s="318"/>
      <c r="MOH21" s="318"/>
      <c r="MOI21" s="318"/>
      <c r="MOJ21" s="318"/>
      <c r="MOK21" s="318"/>
      <c r="MOL21" s="318"/>
      <c r="MOM21" s="318"/>
      <c r="MON21" s="318"/>
      <c r="MOO21" s="318"/>
      <c r="MOP21" s="318"/>
      <c r="MOQ21" s="318"/>
      <c r="MOR21" s="318"/>
      <c r="MOS21" s="318"/>
      <c r="MOT21" s="318"/>
      <c r="MOU21" s="318"/>
      <c r="MOV21" s="318"/>
      <c r="MOW21" s="318"/>
      <c r="MOX21" s="318"/>
      <c r="MOY21" s="318"/>
      <c r="MOZ21" s="318"/>
      <c r="MPA21" s="318"/>
      <c r="MPB21" s="318"/>
      <c r="MPC21" s="318"/>
      <c r="MPD21" s="318"/>
      <c r="MPE21" s="318"/>
      <c r="MPF21" s="318"/>
      <c r="MPG21" s="318"/>
      <c r="MPH21" s="318"/>
      <c r="MPI21" s="318"/>
      <c r="MPJ21" s="318"/>
      <c r="MPK21" s="318"/>
      <c r="MPL21" s="318"/>
      <c r="MPM21" s="318"/>
      <c r="MPN21" s="318"/>
      <c r="MPO21" s="318"/>
      <c r="MPP21" s="318"/>
      <c r="MPQ21" s="318"/>
      <c r="MPR21" s="318"/>
      <c r="MPS21" s="318"/>
      <c r="MPT21" s="318"/>
      <c r="MPU21" s="318"/>
      <c r="MPV21" s="318"/>
      <c r="MPW21" s="318"/>
      <c r="MPX21" s="318"/>
      <c r="MPY21" s="318"/>
      <c r="MPZ21" s="318"/>
      <c r="MQA21" s="318"/>
      <c r="MQB21" s="318"/>
      <c r="MQC21" s="318"/>
      <c r="MQD21" s="318"/>
      <c r="MQE21" s="318"/>
      <c r="MQF21" s="318"/>
      <c r="MQG21" s="318"/>
      <c r="MQH21" s="318"/>
      <c r="MQI21" s="318"/>
      <c r="MQJ21" s="318"/>
      <c r="MQK21" s="318"/>
      <c r="MQL21" s="318"/>
      <c r="MQM21" s="318"/>
      <c r="MQN21" s="318"/>
      <c r="MQO21" s="318"/>
      <c r="MQP21" s="318"/>
      <c r="MQQ21" s="318"/>
      <c r="MQR21" s="318"/>
      <c r="MQS21" s="318"/>
      <c r="MQT21" s="318"/>
      <c r="MQU21" s="318"/>
      <c r="MQV21" s="318"/>
      <c r="MQW21" s="318"/>
      <c r="MQX21" s="318"/>
      <c r="MQY21" s="318"/>
      <c r="MQZ21" s="318"/>
      <c r="MRA21" s="318"/>
      <c r="MRB21" s="318"/>
      <c r="MRC21" s="318"/>
      <c r="MRD21" s="318"/>
      <c r="MRE21" s="318"/>
      <c r="MRF21" s="318"/>
      <c r="MRG21" s="318"/>
      <c r="MRH21" s="318"/>
      <c r="MRI21" s="318"/>
      <c r="MRJ21" s="318"/>
      <c r="MRK21" s="318"/>
      <c r="MRL21" s="318"/>
      <c r="MRM21" s="318"/>
      <c r="MRN21" s="318"/>
      <c r="MRO21" s="318"/>
      <c r="MRP21" s="318"/>
      <c r="MRQ21" s="318"/>
      <c r="MRR21" s="318"/>
      <c r="MRS21" s="318"/>
      <c r="MRT21" s="318"/>
      <c r="MRU21" s="318"/>
      <c r="MRV21" s="318"/>
      <c r="MRW21" s="318"/>
      <c r="MRX21" s="318"/>
      <c r="MRY21" s="318"/>
      <c r="MRZ21" s="318"/>
      <c r="MSA21" s="318"/>
      <c r="MSB21" s="318"/>
      <c r="MSC21" s="318"/>
      <c r="MSD21" s="318"/>
      <c r="MSE21" s="318"/>
      <c r="MSF21" s="318"/>
      <c r="MSG21" s="318"/>
      <c r="MSH21" s="318"/>
      <c r="MSI21" s="318"/>
      <c r="MSJ21" s="318"/>
      <c r="MSK21" s="318"/>
      <c r="MSL21" s="318"/>
      <c r="MSM21" s="318"/>
      <c r="MSN21" s="318"/>
      <c r="MSO21" s="318"/>
      <c r="MSP21" s="318"/>
      <c r="MSQ21" s="318"/>
      <c r="MSR21" s="318"/>
      <c r="MSS21" s="318"/>
      <c r="MST21" s="318"/>
      <c r="MSU21" s="318"/>
      <c r="MSV21" s="318"/>
      <c r="MSW21" s="318"/>
      <c r="MSX21" s="318"/>
      <c r="MSY21" s="318"/>
      <c r="MSZ21" s="318"/>
      <c r="MTA21" s="318"/>
      <c r="MTB21" s="318"/>
      <c r="MTC21" s="318"/>
      <c r="MTD21" s="318"/>
      <c r="MTE21" s="318"/>
      <c r="MTF21" s="318"/>
      <c r="MTG21" s="318"/>
      <c r="MTH21" s="318"/>
      <c r="MTI21" s="318"/>
      <c r="MTJ21" s="318"/>
      <c r="MTK21" s="318"/>
      <c r="MTL21" s="318"/>
      <c r="MTM21" s="318"/>
      <c r="MTN21" s="318"/>
      <c r="MTO21" s="318"/>
      <c r="MTP21" s="318"/>
      <c r="MTQ21" s="318"/>
      <c r="MTR21" s="318"/>
      <c r="MTS21" s="318"/>
      <c r="MTT21" s="318"/>
      <c r="MTU21" s="318"/>
      <c r="MTV21" s="318"/>
      <c r="MTW21" s="318"/>
      <c r="MTX21" s="318"/>
      <c r="MTY21" s="318"/>
      <c r="MTZ21" s="318"/>
      <c r="MUA21" s="318"/>
      <c r="MUB21" s="318"/>
      <c r="MUC21" s="318"/>
      <c r="MUD21" s="318"/>
      <c r="MUE21" s="318"/>
      <c r="MUF21" s="318"/>
      <c r="MUG21" s="318"/>
      <c r="MUH21" s="318"/>
      <c r="MUI21" s="318"/>
      <c r="MUJ21" s="318"/>
      <c r="MUK21" s="318"/>
      <c r="MUL21" s="318"/>
      <c r="MUM21" s="318"/>
      <c r="MUN21" s="318"/>
      <c r="MUO21" s="318"/>
      <c r="MUP21" s="318"/>
      <c r="MUQ21" s="318"/>
      <c r="MUR21" s="318"/>
      <c r="MUS21" s="318"/>
      <c r="MUT21" s="318"/>
      <c r="MUU21" s="318"/>
      <c r="MUV21" s="318"/>
      <c r="MUW21" s="318"/>
      <c r="MUX21" s="318"/>
      <c r="MUY21" s="318"/>
      <c r="MUZ21" s="318"/>
      <c r="MVA21" s="318"/>
      <c r="MVB21" s="318"/>
      <c r="MVC21" s="318"/>
      <c r="MVD21" s="318"/>
      <c r="MVE21" s="318"/>
      <c r="MVF21" s="318"/>
      <c r="MVG21" s="318"/>
      <c r="MVH21" s="318"/>
      <c r="MVI21" s="318"/>
      <c r="MVJ21" s="318"/>
      <c r="MVK21" s="318"/>
      <c r="MVL21" s="318"/>
      <c r="MVM21" s="318"/>
      <c r="MVN21" s="318"/>
      <c r="MVO21" s="318"/>
      <c r="MVP21" s="318"/>
      <c r="MVQ21" s="318"/>
      <c r="MVR21" s="318"/>
      <c r="MVS21" s="318"/>
      <c r="MVT21" s="318"/>
      <c r="MVU21" s="318"/>
      <c r="MVV21" s="318"/>
      <c r="MVW21" s="318"/>
      <c r="MVX21" s="318"/>
      <c r="MVY21" s="318"/>
      <c r="MVZ21" s="318"/>
      <c r="MWA21" s="318"/>
      <c r="MWB21" s="318"/>
      <c r="MWC21" s="318"/>
      <c r="MWD21" s="318"/>
      <c r="MWE21" s="318"/>
      <c r="MWF21" s="318"/>
      <c r="MWG21" s="318"/>
      <c r="MWH21" s="318"/>
      <c r="MWI21" s="318"/>
      <c r="MWJ21" s="318"/>
      <c r="MWK21" s="318"/>
      <c r="MWL21" s="318"/>
      <c r="MWM21" s="318"/>
      <c r="MWN21" s="318"/>
      <c r="MWO21" s="318"/>
      <c r="MWP21" s="318"/>
      <c r="MWQ21" s="318"/>
      <c r="MWR21" s="318"/>
      <c r="MWS21" s="318"/>
      <c r="MWT21" s="318"/>
      <c r="MWU21" s="318"/>
      <c r="MWV21" s="318"/>
      <c r="MWW21" s="318"/>
      <c r="MWX21" s="318"/>
      <c r="MWY21" s="318"/>
      <c r="MWZ21" s="318"/>
      <c r="MXA21" s="318"/>
      <c r="MXB21" s="318"/>
      <c r="MXC21" s="318"/>
      <c r="MXD21" s="318"/>
      <c r="MXE21" s="318"/>
      <c r="MXF21" s="318"/>
      <c r="MXG21" s="318"/>
      <c r="MXH21" s="318"/>
      <c r="MXI21" s="318"/>
      <c r="MXJ21" s="318"/>
      <c r="MXK21" s="318"/>
      <c r="MXL21" s="318"/>
      <c r="MXM21" s="318"/>
      <c r="MXN21" s="318"/>
      <c r="MXO21" s="318"/>
      <c r="MXP21" s="318"/>
      <c r="MXQ21" s="318"/>
      <c r="MXR21" s="318"/>
      <c r="MXS21" s="318"/>
      <c r="MXT21" s="318"/>
      <c r="MXU21" s="318"/>
      <c r="MXV21" s="318"/>
      <c r="MXW21" s="318"/>
      <c r="MXX21" s="318"/>
      <c r="MXY21" s="318"/>
      <c r="MXZ21" s="318"/>
      <c r="MYA21" s="318"/>
      <c r="MYB21" s="318"/>
      <c r="MYC21" s="318"/>
      <c r="MYD21" s="318"/>
      <c r="MYE21" s="318"/>
      <c r="MYF21" s="318"/>
      <c r="MYG21" s="318"/>
      <c r="MYH21" s="318"/>
      <c r="MYI21" s="318"/>
      <c r="MYJ21" s="318"/>
      <c r="MYK21" s="318"/>
      <c r="MYL21" s="318"/>
      <c r="MYM21" s="318"/>
      <c r="MYN21" s="318"/>
      <c r="MYO21" s="318"/>
      <c r="MYP21" s="318"/>
      <c r="MYQ21" s="318"/>
      <c r="MYR21" s="318"/>
      <c r="MYS21" s="318"/>
      <c r="MYT21" s="318"/>
      <c r="MYU21" s="318"/>
      <c r="MYV21" s="318"/>
      <c r="MYW21" s="318"/>
      <c r="MYX21" s="318"/>
      <c r="MYY21" s="318"/>
      <c r="MYZ21" s="318"/>
      <c r="MZA21" s="318"/>
      <c r="MZB21" s="318"/>
      <c r="MZC21" s="318"/>
      <c r="MZD21" s="318"/>
      <c r="MZE21" s="318"/>
      <c r="MZF21" s="318"/>
      <c r="MZG21" s="318"/>
      <c r="MZH21" s="318"/>
      <c r="MZI21" s="318"/>
      <c r="MZJ21" s="318"/>
      <c r="MZK21" s="318"/>
      <c r="MZL21" s="318"/>
      <c r="MZM21" s="318"/>
      <c r="MZN21" s="318"/>
      <c r="MZO21" s="318"/>
      <c r="MZP21" s="318"/>
      <c r="MZQ21" s="318"/>
      <c r="MZR21" s="318"/>
      <c r="MZS21" s="318"/>
      <c r="MZT21" s="318"/>
      <c r="MZU21" s="318"/>
      <c r="MZV21" s="318"/>
      <c r="MZW21" s="318"/>
      <c r="MZX21" s="318"/>
      <c r="MZY21" s="318"/>
      <c r="MZZ21" s="318"/>
      <c r="NAA21" s="318"/>
      <c r="NAB21" s="318"/>
      <c r="NAC21" s="318"/>
      <c r="NAD21" s="318"/>
      <c r="NAE21" s="318"/>
      <c r="NAF21" s="318"/>
      <c r="NAG21" s="318"/>
      <c r="NAH21" s="318"/>
      <c r="NAI21" s="318"/>
      <c r="NAJ21" s="318"/>
      <c r="NAK21" s="318"/>
      <c r="NAL21" s="318"/>
      <c r="NAM21" s="318"/>
      <c r="NAN21" s="318"/>
      <c r="NAO21" s="318"/>
      <c r="NAP21" s="318"/>
      <c r="NAQ21" s="318"/>
      <c r="NAR21" s="318"/>
      <c r="NAS21" s="318"/>
      <c r="NAT21" s="318"/>
      <c r="NAU21" s="318"/>
      <c r="NAV21" s="318"/>
      <c r="NAW21" s="318"/>
      <c r="NAX21" s="318"/>
      <c r="NAY21" s="318"/>
      <c r="NAZ21" s="318"/>
      <c r="NBA21" s="318"/>
      <c r="NBB21" s="318"/>
      <c r="NBC21" s="318"/>
      <c r="NBD21" s="318"/>
      <c r="NBE21" s="318"/>
      <c r="NBF21" s="318"/>
      <c r="NBG21" s="318"/>
      <c r="NBH21" s="318"/>
      <c r="NBI21" s="318"/>
      <c r="NBJ21" s="318"/>
      <c r="NBK21" s="318"/>
      <c r="NBL21" s="318"/>
      <c r="NBM21" s="318"/>
      <c r="NBN21" s="318"/>
      <c r="NBO21" s="318"/>
      <c r="NBP21" s="318"/>
      <c r="NBQ21" s="318"/>
      <c r="NBR21" s="318"/>
      <c r="NBS21" s="318"/>
      <c r="NBT21" s="318"/>
      <c r="NBU21" s="318"/>
      <c r="NBV21" s="318"/>
      <c r="NBW21" s="318"/>
      <c r="NBX21" s="318"/>
      <c r="NBY21" s="318"/>
      <c r="NBZ21" s="318"/>
      <c r="NCA21" s="318"/>
      <c r="NCB21" s="318"/>
      <c r="NCC21" s="318"/>
      <c r="NCD21" s="318"/>
      <c r="NCE21" s="318"/>
      <c r="NCF21" s="318"/>
      <c r="NCG21" s="318"/>
      <c r="NCH21" s="318"/>
      <c r="NCI21" s="318"/>
      <c r="NCJ21" s="318"/>
      <c r="NCK21" s="318"/>
      <c r="NCL21" s="318"/>
      <c r="NCM21" s="318"/>
      <c r="NCN21" s="318"/>
      <c r="NCO21" s="318"/>
      <c r="NCP21" s="318"/>
      <c r="NCQ21" s="318"/>
      <c r="NCR21" s="318"/>
      <c r="NCS21" s="318"/>
      <c r="NCT21" s="318"/>
      <c r="NCU21" s="318"/>
      <c r="NCV21" s="318"/>
      <c r="NCW21" s="318"/>
      <c r="NCX21" s="318"/>
      <c r="NCY21" s="318"/>
      <c r="NCZ21" s="318"/>
      <c r="NDA21" s="318"/>
      <c r="NDB21" s="318"/>
      <c r="NDC21" s="318"/>
      <c r="NDD21" s="318"/>
      <c r="NDE21" s="318"/>
      <c r="NDF21" s="318"/>
      <c r="NDG21" s="318"/>
      <c r="NDH21" s="318"/>
      <c r="NDI21" s="318"/>
      <c r="NDJ21" s="318"/>
      <c r="NDK21" s="318"/>
      <c r="NDL21" s="318"/>
      <c r="NDM21" s="318"/>
      <c r="NDN21" s="318"/>
      <c r="NDO21" s="318"/>
      <c r="NDP21" s="318"/>
      <c r="NDQ21" s="318"/>
      <c r="NDR21" s="318"/>
      <c r="NDS21" s="318"/>
      <c r="NDT21" s="318"/>
      <c r="NDU21" s="318"/>
      <c r="NDV21" s="318"/>
      <c r="NDW21" s="318"/>
      <c r="NDX21" s="318"/>
      <c r="NDY21" s="318"/>
      <c r="NDZ21" s="318"/>
      <c r="NEA21" s="318"/>
      <c r="NEB21" s="318"/>
      <c r="NEC21" s="318"/>
      <c r="NED21" s="318"/>
      <c r="NEE21" s="318"/>
      <c r="NEF21" s="318"/>
      <c r="NEG21" s="318"/>
      <c r="NEH21" s="318"/>
      <c r="NEI21" s="318"/>
      <c r="NEJ21" s="318"/>
      <c r="NEK21" s="318"/>
      <c r="NEL21" s="318"/>
      <c r="NEM21" s="318"/>
      <c r="NEN21" s="318"/>
      <c r="NEO21" s="318"/>
      <c r="NEP21" s="318"/>
      <c r="NEQ21" s="318"/>
      <c r="NER21" s="318"/>
      <c r="NES21" s="318"/>
      <c r="NET21" s="318"/>
      <c r="NEU21" s="318"/>
      <c r="NEV21" s="318"/>
      <c r="NEW21" s="318"/>
      <c r="NEX21" s="318"/>
      <c r="NEY21" s="318"/>
      <c r="NEZ21" s="318"/>
      <c r="NFA21" s="318"/>
      <c r="NFB21" s="318"/>
      <c r="NFC21" s="318"/>
      <c r="NFD21" s="318"/>
      <c r="NFE21" s="318"/>
      <c r="NFF21" s="318"/>
      <c r="NFG21" s="318"/>
      <c r="NFH21" s="318"/>
      <c r="NFI21" s="318"/>
      <c r="NFJ21" s="318"/>
      <c r="NFK21" s="318"/>
      <c r="NFL21" s="318"/>
      <c r="NFM21" s="318"/>
      <c r="NFN21" s="318"/>
      <c r="NFO21" s="318"/>
      <c r="NFP21" s="318"/>
      <c r="NFQ21" s="318"/>
      <c r="NFR21" s="318"/>
      <c r="NFS21" s="318"/>
      <c r="NFT21" s="318"/>
      <c r="NFU21" s="318"/>
      <c r="NFV21" s="318"/>
      <c r="NFW21" s="318"/>
      <c r="NFX21" s="318"/>
      <c r="NFY21" s="318"/>
      <c r="NFZ21" s="318"/>
      <c r="NGA21" s="318"/>
      <c r="NGB21" s="318"/>
      <c r="NGC21" s="318"/>
      <c r="NGD21" s="318"/>
      <c r="NGE21" s="318"/>
      <c r="NGF21" s="318"/>
      <c r="NGG21" s="318"/>
      <c r="NGH21" s="318"/>
      <c r="NGI21" s="318"/>
      <c r="NGJ21" s="318"/>
      <c r="NGK21" s="318"/>
      <c r="NGL21" s="318"/>
      <c r="NGM21" s="318"/>
      <c r="NGN21" s="318"/>
      <c r="NGO21" s="318"/>
      <c r="NGP21" s="318"/>
      <c r="NGQ21" s="318"/>
      <c r="NGR21" s="318"/>
      <c r="NGS21" s="318"/>
      <c r="NGT21" s="318"/>
      <c r="NGU21" s="318"/>
      <c r="NGV21" s="318"/>
      <c r="NGW21" s="318"/>
      <c r="NGX21" s="318"/>
      <c r="NGY21" s="318"/>
      <c r="NGZ21" s="318"/>
      <c r="NHA21" s="318"/>
      <c r="NHB21" s="318"/>
      <c r="NHC21" s="318"/>
      <c r="NHD21" s="318"/>
      <c r="NHE21" s="318"/>
      <c r="NHF21" s="318"/>
      <c r="NHG21" s="318"/>
      <c r="NHH21" s="318"/>
      <c r="NHI21" s="318"/>
      <c r="NHJ21" s="318"/>
      <c r="NHK21" s="318"/>
      <c r="NHL21" s="318"/>
      <c r="NHM21" s="318"/>
      <c r="NHN21" s="318"/>
      <c r="NHO21" s="318"/>
      <c r="NHP21" s="318"/>
      <c r="NHQ21" s="318"/>
      <c r="NHR21" s="318"/>
      <c r="NHS21" s="318"/>
      <c r="NHT21" s="318"/>
      <c r="NHU21" s="318"/>
      <c r="NHV21" s="318"/>
      <c r="NHW21" s="318"/>
      <c r="NHX21" s="318"/>
      <c r="NHY21" s="318"/>
      <c r="NHZ21" s="318"/>
      <c r="NIA21" s="318"/>
      <c r="NIB21" s="318"/>
      <c r="NIC21" s="318"/>
      <c r="NID21" s="318"/>
      <c r="NIE21" s="318"/>
      <c r="NIF21" s="318"/>
      <c r="NIG21" s="318"/>
      <c r="NIH21" s="318"/>
      <c r="NII21" s="318"/>
      <c r="NIJ21" s="318"/>
      <c r="NIK21" s="318"/>
      <c r="NIL21" s="318"/>
      <c r="NIM21" s="318"/>
      <c r="NIN21" s="318"/>
      <c r="NIO21" s="318"/>
      <c r="NIP21" s="318"/>
      <c r="NIQ21" s="318"/>
      <c r="NIR21" s="318"/>
      <c r="NIS21" s="318"/>
      <c r="NIT21" s="318"/>
      <c r="NIU21" s="318"/>
      <c r="NIV21" s="318"/>
      <c r="NIW21" s="318"/>
      <c r="NIX21" s="318"/>
      <c r="NIY21" s="318"/>
      <c r="NIZ21" s="318"/>
      <c r="NJA21" s="318"/>
      <c r="NJB21" s="318"/>
      <c r="NJC21" s="318"/>
      <c r="NJD21" s="318"/>
      <c r="NJE21" s="318"/>
      <c r="NJF21" s="318"/>
      <c r="NJG21" s="318"/>
      <c r="NJH21" s="318"/>
      <c r="NJI21" s="318"/>
      <c r="NJJ21" s="318"/>
      <c r="NJK21" s="318"/>
      <c r="NJL21" s="318"/>
      <c r="NJM21" s="318"/>
      <c r="NJN21" s="318"/>
      <c r="NJO21" s="318"/>
      <c r="NJP21" s="318"/>
      <c r="NJQ21" s="318"/>
      <c r="NJR21" s="318"/>
      <c r="NJS21" s="318"/>
      <c r="NJT21" s="318"/>
      <c r="NJU21" s="318"/>
      <c r="NJV21" s="318"/>
      <c r="NJW21" s="318"/>
      <c r="NJX21" s="318"/>
      <c r="NJY21" s="318"/>
      <c r="NJZ21" s="318"/>
      <c r="NKA21" s="318"/>
      <c r="NKB21" s="318"/>
      <c r="NKC21" s="318"/>
      <c r="NKD21" s="318"/>
      <c r="NKE21" s="318"/>
      <c r="NKF21" s="318"/>
      <c r="NKG21" s="318"/>
      <c r="NKH21" s="318"/>
      <c r="NKI21" s="318"/>
      <c r="NKJ21" s="318"/>
      <c r="NKK21" s="318"/>
      <c r="NKL21" s="318"/>
      <c r="NKM21" s="318"/>
      <c r="NKN21" s="318"/>
      <c r="NKO21" s="318"/>
      <c r="NKP21" s="318"/>
      <c r="NKQ21" s="318"/>
      <c r="NKR21" s="318"/>
      <c r="NKS21" s="318"/>
      <c r="NKT21" s="318"/>
      <c r="NKU21" s="318"/>
      <c r="NKV21" s="318"/>
      <c r="NKW21" s="318"/>
      <c r="NKX21" s="318"/>
      <c r="NKY21" s="318"/>
      <c r="NKZ21" s="318"/>
      <c r="NLA21" s="318"/>
      <c r="NLB21" s="318"/>
      <c r="NLC21" s="318"/>
      <c r="NLD21" s="318"/>
      <c r="NLE21" s="318"/>
      <c r="NLF21" s="318"/>
      <c r="NLG21" s="318"/>
      <c r="NLH21" s="318"/>
      <c r="NLI21" s="318"/>
      <c r="NLJ21" s="318"/>
      <c r="NLK21" s="318"/>
      <c r="NLL21" s="318"/>
      <c r="NLM21" s="318"/>
      <c r="NLN21" s="318"/>
      <c r="NLO21" s="318"/>
      <c r="NLP21" s="318"/>
      <c r="NLQ21" s="318"/>
      <c r="NLR21" s="318"/>
      <c r="NLS21" s="318"/>
      <c r="NLT21" s="318"/>
      <c r="NLU21" s="318"/>
      <c r="NLV21" s="318"/>
      <c r="NLW21" s="318"/>
      <c r="NLX21" s="318"/>
      <c r="NLY21" s="318"/>
      <c r="NLZ21" s="318"/>
      <c r="NMA21" s="318"/>
      <c r="NMB21" s="318"/>
      <c r="NMC21" s="318"/>
      <c r="NMD21" s="318"/>
      <c r="NME21" s="318"/>
      <c r="NMF21" s="318"/>
      <c r="NMG21" s="318"/>
      <c r="NMH21" s="318"/>
      <c r="NMI21" s="318"/>
      <c r="NMJ21" s="318"/>
      <c r="NMK21" s="318"/>
      <c r="NML21" s="318"/>
      <c r="NMM21" s="318"/>
      <c r="NMN21" s="318"/>
      <c r="NMO21" s="318"/>
      <c r="NMP21" s="318"/>
      <c r="NMQ21" s="318"/>
      <c r="NMR21" s="318"/>
      <c r="NMS21" s="318"/>
      <c r="NMT21" s="318"/>
      <c r="NMU21" s="318"/>
      <c r="NMV21" s="318"/>
      <c r="NMW21" s="318"/>
      <c r="NMX21" s="318"/>
      <c r="NMY21" s="318"/>
      <c r="NMZ21" s="318"/>
      <c r="NNA21" s="318"/>
      <c r="NNB21" s="318"/>
      <c r="NNC21" s="318"/>
      <c r="NND21" s="318"/>
      <c r="NNE21" s="318"/>
      <c r="NNF21" s="318"/>
      <c r="NNG21" s="318"/>
      <c r="NNH21" s="318"/>
      <c r="NNI21" s="318"/>
      <c r="NNJ21" s="318"/>
      <c r="NNK21" s="318"/>
      <c r="NNL21" s="318"/>
      <c r="NNM21" s="318"/>
      <c r="NNN21" s="318"/>
      <c r="NNO21" s="318"/>
      <c r="NNP21" s="318"/>
      <c r="NNQ21" s="318"/>
      <c r="NNR21" s="318"/>
      <c r="NNS21" s="318"/>
      <c r="NNT21" s="318"/>
      <c r="NNU21" s="318"/>
      <c r="NNV21" s="318"/>
      <c r="NNW21" s="318"/>
      <c r="NNX21" s="318"/>
      <c r="NNY21" s="318"/>
      <c r="NNZ21" s="318"/>
      <c r="NOA21" s="318"/>
      <c r="NOB21" s="318"/>
      <c r="NOC21" s="318"/>
      <c r="NOD21" s="318"/>
      <c r="NOE21" s="318"/>
      <c r="NOF21" s="318"/>
      <c r="NOG21" s="318"/>
      <c r="NOH21" s="318"/>
      <c r="NOI21" s="318"/>
      <c r="NOJ21" s="318"/>
      <c r="NOK21" s="318"/>
      <c r="NOL21" s="318"/>
      <c r="NOM21" s="318"/>
      <c r="NON21" s="318"/>
      <c r="NOO21" s="318"/>
      <c r="NOP21" s="318"/>
      <c r="NOQ21" s="318"/>
      <c r="NOR21" s="318"/>
      <c r="NOS21" s="318"/>
      <c r="NOT21" s="318"/>
      <c r="NOU21" s="318"/>
      <c r="NOV21" s="318"/>
      <c r="NOW21" s="318"/>
      <c r="NOX21" s="318"/>
      <c r="NOY21" s="318"/>
      <c r="NOZ21" s="318"/>
      <c r="NPA21" s="318"/>
      <c r="NPB21" s="318"/>
      <c r="NPC21" s="318"/>
      <c r="NPD21" s="318"/>
      <c r="NPE21" s="318"/>
      <c r="NPF21" s="318"/>
      <c r="NPG21" s="318"/>
      <c r="NPH21" s="318"/>
      <c r="NPI21" s="318"/>
      <c r="NPJ21" s="318"/>
      <c r="NPK21" s="318"/>
      <c r="NPL21" s="318"/>
      <c r="NPM21" s="318"/>
      <c r="NPN21" s="318"/>
      <c r="NPO21" s="318"/>
      <c r="NPP21" s="318"/>
      <c r="NPQ21" s="318"/>
      <c r="NPR21" s="318"/>
      <c r="NPS21" s="318"/>
      <c r="NPT21" s="318"/>
      <c r="NPU21" s="318"/>
      <c r="NPV21" s="318"/>
      <c r="NPW21" s="318"/>
      <c r="NPX21" s="318"/>
      <c r="NPY21" s="318"/>
      <c r="NPZ21" s="318"/>
      <c r="NQA21" s="318"/>
      <c r="NQB21" s="318"/>
      <c r="NQC21" s="318"/>
      <c r="NQD21" s="318"/>
      <c r="NQE21" s="318"/>
      <c r="NQF21" s="318"/>
      <c r="NQG21" s="318"/>
      <c r="NQH21" s="318"/>
      <c r="NQI21" s="318"/>
      <c r="NQJ21" s="318"/>
      <c r="NQK21" s="318"/>
      <c r="NQL21" s="318"/>
      <c r="NQM21" s="318"/>
      <c r="NQN21" s="318"/>
      <c r="NQO21" s="318"/>
      <c r="NQP21" s="318"/>
      <c r="NQQ21" s="318"/>
      <c r="NQR21" s="318"/>
      <c r="NQS21" s="318"/>
      <c r="NQT21" s="318"/>
      <c r="NQU21" s="318"/>
      <c r="NQV21" s="318"/>
      <c r="NQW21" s="318"/>
      <c r="NQX21" s="318"/>
      <c r="NQY21" s="318"/>
      <c r="NQZ21" s="318"/>
      <c r="NRA21" s="318"/>
      <c r="NRB21" s="318"/>
      <c r="NRC21" s="318"/>
      <c r="NRD21" s="318"/>
      <c r="NRE21" s="318"/>
      <c r="NRF21" s="318"/>
      <c r="NRG21" s="318"/>
      <c r="NRH21" s="318"/>
      <c r="NRI21" s="318"/>
      <c r="NRJ21" s="318"/>
      <c r="NRK21" s="318"/>
      <c r="NRL21" s="318"/>
      <c r="NRM21" s="318"/>
      <c r="NRN21" s="318"/>
      <c r="NRO21" s="318"/>
      <c r="NRP21" s="318"/>
      <c r="NRQ21" s="318"/>
      <c r="NRR21" s="318"/>
      <c r="NRS21" s="318"/>
      <c r="NRT21" s="318"/>
      <c r="NRU21" s="318"/>
      <c r="NRV21" s="318"/>
      <c r="NRW21" s="318"/>
      <c r="NRX21" s="318"/>
      <c r="NRY21" s="318"/>
      <c r="NRZ21" s="318"/>
      <c r="NSA21" s="318"/>
      <c r="NSB21" s="318"/>
      <c r="NSC21" s="318"/>
      <c r="NSD21" s="318"/>
      <c r="NSE21" s="318"/>
      <c r="NSF21" s="318"/>
      <c r="NSG21" s="318"/>
      <c r="NSH21" s="318"/>
      <c r="NSI21" s="318"/>
      <c r="NSJ21" s="318"/>
      <c r="NSK21" s="318"/>
      <c r="NSL21" s="318"/>
      <c r="NSM21" s="318"/>
      <c r="NSN21" s="318"/>
      <c r="NSO21" s="318"/>
      <c r="NSP21" s="318"/>
      <c r="NSQ21" s="318"/>
      <c r="NSR21" s="318"/>
      <c r="NSS21" s="318"/>
      <c r="NST21" s="318"/>
      <c r="NSU21" s="318"/>
      <c r="NSV21" s="318"/>
      <c r="NSW21" s="318"/>
      <c r="NSX21" s="318"/>
      <c r="NSY21" s="318"/>
      <c r="NSZ21" s="318"/>
      <c r="NTA21" s="318"/>
      <c r="NTB21" s="318"/>
      <c r="NTC21" s="318"/>
      <c r="NTD21" s="318"/>
      <c r="NTE21" s="318"/>
      <c r="NTF21" s="318"/>
      <c r="NTG21" s="318"/>
      <c r="NTH21" s="318"/>
      <c r="NTI21" s="318"/>
      <c r="NTJ21" s="318"/>
      <c r="NTK21" s="318"/>
      <c r="NTL21" s="318"/>
      <c r="NTM21" s="318"/>
      <c r="NTN21" s="318"/>
      <c r="NTO21" s="318"/>
      <c r="NTP21" s="318"/>
      <c r="NTQ21" s="318"/>
      <c r="NTR21" s="318"/>
      <c r="NTS21" s="318"/>
      <c r="NTT21" s="318"/>
      <c r="NTU21" s="318"/>
      <c r="NTV21" s="318"/>
      <c r="NTW21" s="318"/>
      <c r="NTX21" s="318"/>
      <c r="NTY21" s="318"/>
      <c r="NTZ21" s="318"/>
      <c r="NUA21" s="318"/>
      <c r="NUB21" s="318"/>
      <c r="NUC21" s="318"/>
      <c r="NUD21" s="318"/>
      <c r="NUE21" s="318"/>
      <c r="NUF21" s="318"/>
      <c r="NUG21" s="318"/>
      <c r="NUH21" s="318"/>
      <c r="NUI21" s="318"/>
      <c r="NUJ21" s="318"/>
      <c r="NUK21" s="318"/>
      <c r="NUL21" s="318"/>
      <c r="NUM21" s="318"/>
      <c r="NUN21" s="318"/>
      <c r="NUO21" s="318"/>
      <c r="NUP21" s="318"/>
      <c r="NUQ21" s="318"/>
      <c r="NUR21" s="318"/>
      <c r="NUS21" s="318"/>
      <c r="NUT21" s="318"/>
      <c r="NUU21" s="318"/>
      <c r="NUV21" s="318"/>
      <c r="NUW21" s="318"/>
      <c r="NUX21" s="318"/>
      <c r="NUY21" s="318"/>
      <c r="NUZ21" s="318"/>
      <c r="NVA21" s="318"/>
      <c r="NVB21" s="318"/>
      <c r="NVC21" s="318"/>
      <c r="NVD21" s="318"/>
      <c r="NVE21" s="318"/>
      <c r="NVF21" s="318"/>
      <c r="NVG21" s="318"/>
      <c r="NVH21" s="318"/>
      <c r="NVI21" s="318"/>
      <c r="NVJ21" s="318"/>
      <c r="NVK21" s="318"/>
      <c r="NVL21" s="318"/>
      <c r="NVM21" s="318"/>
      <c r="NVN21" s="318"/>
      <c r="NVO21" s="318"/>
      <c r="NVP21" s="318"/>
      <c r="NVQ21" s="318"/>
      <c r="NVR21" s="318"/>
      <c r="NVS21" s="318"/>
      <c r="NVT21" s="318"/>
      <c r="NVU21" s="318"/>
      <c r="NVV21" s="318"/>
      <c r="NVW21" s="318"/>
      <c r="NVX21" s="318"/>
      <c r="NVY21" s="318"/>
      <c r="NVZ21" s="318"/>
      <c r="NWA21" s="318"/>
      <c r="NWB21" s="318"/>
      <c r="NWC21" s="318"/>
      <c r="NWD21" s="318"/>
      <c r="NWE21" s="318"/>
      <c r="NWF21" s="318"/>
      <c r="NWG21" s="318"/>
      <c r="NWH21" s="318"/>
      <c r="NWI21" s="318"/>
      <c r="NWJ21" s="318"/>
      <c r="NWK21" s="318"/>
      <c r="NWL21" s="318"/>
      <c r="NWM21" s="318"/>
      <c r="NWN21" s="318"/>
      <c r="NWO21" s="318"/>
      <c r="NWP21" s="318"/>
      <c r="NWQ21" s="318"/>
      <c r="NWR21" s="318"/>
      <c r="NWS21" s="318"/>
      <c r="NWT21" s="318"/>
      <c r="NWU21" s="318"/>
      <c r="NWV21" s="318"/>
      <c r="NWW21" s="318"/>
      <c r="NWX21" s="318"/>
      <c r="NWY21" s="318"/>
      <c r="NWZ21" s="318"/>
      <c r="NXA21" s="318"/>
      <c r="NXB21" s="318"/>
      <c r="NXC21" s="318"/>
      <c r="NXD21" s="318"/>
      <c r="NXE21" s="318"/>
      <c r="NXF21" s="318"/>
      <c r="NXG21" s="318"/>
      <c r="NXH21" s="318"/>
      <c r="NXI21" s="318"/>
      <c r="NXJ21" s="318"/>
      <c r="NXK21" s="318"/>
      <c r="NXL21" s="318"/>
      <c r="NXM21" s="318"/>
      <c r="NXN21" s="318"/>
      <c r="NXO21" s="318"/>
      <c r="NXP21" s="318"/>
      <c r="NXQ21" s="318"/>
      <c r="NXR21" s="318"/>
      <c r="NXS21" s="318"/>
      <c r="NXT21" s="318"/>
      <c r="NXU21" s="318"/>
      <c r="NXV21" s="318"/>
      <c r="NXW21" s="318"/>
      <c r="NXX21" s="318"/>
      <c r="NXY21" s="318"/>
      <c r="NXZ21" s="318"/>
      <c r="NYA21" s="318"/>
      <c r="NYB21" s="318"/>
      <c r="NYC21" s="318"/>
      <c r="NYD21" s="318"/>
      <c r="NYE21" s="318"/>
      <c r="NYF21" s="318"/>
      <c r="NYG21" s="318"/>
      <c r="NYH21" s="318"/>
      <c r="NYI21" s="318"/>
      <c r="NYJ21" s="318"/>
      <c r="NYK21" s="318"/>
      <c r="NYL21" s="318"/>
      <c r="NYM21" s="318"/>
      <c r="NYN21" s="318"/>
      <c r="NYO21" s="318"/>
      <c r="NYP21" s="318"/>
      <c r="NYQ21" s="318"/>
      <c r="NYR21" s="318"/>
      <c r="NYS21" s="318"/>
      <c r="NYT21" s="318"/>
      <c r="NYU21" s="318"/>
      <c r="NYV21" s="318"/>
      <c r="NYW21" s="318"/>
      <c r="NYX21" s="318"/>
      <c r="NYY21" s="318"/>
      <c r="NYZ21" s="318"/>
      <c r="NZA21" s="318"/>
      <c r="NZB21" s="318"/>
      <c r="NZC21" s="318"/>
      <c r="NZD21" s="318"/>
      <c r="NZE21" s="318"/>
      <c r="NZF21" s="318"/>
      <c r="NZG21" s="318"/>
      <c r="NZH21" s="318"/>
      <c r="NZI21" s="318"/>
      <c r="NZJ21" s="318"/>
      <c r="NZK21" s="318"/>
      <c r="NZL21" s="318"/>
      <c r="NZM21" s="318"/>
      <c r="NZN21" s="318"/>
      <c r="NZO21" s="318"/>
      <c r="NZP21" s="318"/>
      <c r="NZQ21" s="318"/>
      <c r="NZR21" s="318"/>
      <c r="NZS21" s="318"/>
      <c r="NZT21" s="318"/>
      <c r="NZU21" s="318"/>
      <c r="NZV21" s="318"/>
      <c r="NZW21" s="318"/>
      <c r="NZX21" s="318"/>
      <c r="NZY21" s="318"/>
      <c r="NZZ21" s="318"/>
      <c r="OAA21" s="318"/>
      <c r="OAB21" s="318"/>
      <c r="OAC21" s="318"/>
      <c r="OAD21" s="318"/>
      <c r="OAE21" s="318"/>
      <c r="OAF21" s="318"/>
      <c r="OAG21" s="318"/>
      <c r="OAH21" s="318"/>
      <c r="OAI21" s="318"/>
      <c r="OAJ21" s="318"/>
      <c r="OAK21" s="318"/>
      <c r="OAL21" s="318"/>
      <c r="OAM21" s="318"/>
      <c r="OAN21" s="318"/>
      <c r="OAO21" s="318"/>
      <c r="OAP21" s="318"/>
      <c r="OAQ21" s="318"/>
      <c r="OAR21" s="318"/>
      <c r="OAS21" s="318"/>
      <c r="OAT21" s="318"/>
      <c r="OAU21" s="318"/>
      <c r="OAV21" s="318"/>
      <c r="OAW21" s="318"/>
      <c r="OAX21" s="318"/>
      <c r="OAY21" s="318"/>
      <c r="OAZ21" s="318"/>
      <c r="OBA21" s="318"/>
      <c r="OBB21" s="318"/>
      <c r="OBC21" s="318"/>
      <c r="OBD21" s="318"/>
      <c r="OBE21" s="318"/>
      <c r="OBF21" s="318"/>
      <c r="OBG21" s="318"/>
      <c r="OBH21" s="318"/>
      <c r="OBI21" s="318"/>
      <c r="OBJ21" s="318"/>
      <c r="OBK21" s="318"/>
      <c r="OBL21" s="318"/>
      <c r="OBM21" s="318"/>
      <c r="OBN21" s="318"/>
      <c r="OBO21" s="318"/>
      <c r="OBP21" s="318"/>
      <c r="OBQ21" s="318"/>
      <c r="OBR21" s="318"/>
      <c r="OBS21" s="318"/>
      <c r="OBT21" s="318"/>
      <c r="OBU21" s="318"/>
      <c r="OBV21" s="318"/>
      <c r="OBW21" s="318"/>
      <c r="OBX21" s="318"/>
      <c r="OBY21" s="318"/>
      <c r="OBZ21" s="318"/>
      <c r="OCA21" s="318"/>
      <c r="OCB21" s="318"/>
      <c r="OCC21" s="318"/>
      <c r="OCD21" s="318"/>
      <c r="OCE21" s="318"/>
      <c r="OCF21" s="318"/>
      <c r="OCG21" s="318"/>
      <c r="OCH21" s="318"/>
      <c r="OCI21" s="318"/>
      <c r="OCJ21" s="318"/>
      <c r="OCK21" s="318"/>
      <c r="OCL21" s="318"/>
      <c r="OCM21" s="318"/>
      <c r="OCN21" s="318"/>
      <c r="OCO21" s="318"/>
      <c r="OCP21" s="318"/>
      <c r="OCQ21" s="318"/>
      <c r="OCR21" s="318"/>
      <c r="OCS21" s="318"/>
      <c r="OCT21" s="318"/>
      <c r="OCU21" s="318"/>
      <c r="OCV21" s="318"/>
      <c r="OCW21" s="318"/>
      <c r="OCX21" s="318"/>
      <c r="OCY21" s="318"/>
      <c r="OCZ21" s="318"/>
      <c r="ODA21" s="318"/>
      <c r="ODB21" s="318"/>
      <c r="ODC21" s="318"/>
      <c r="ODD21" s="318"/>
      <c r="ODE21" s="318"/>
      <c r="ODF21" s="318"/>
      <c r="ODG21" s="318"/>
      <c r="ODH21" s="318"/>
      <c r="ODI21" s="318"/>
      <c r="ODJ21" s="318"/>
      <c r="ODK21" s="318"/>
      <c r="ODL21" s="318"/>
      <c r="ODM21" s="318"/>
      <c r="ODN21" s="318"/>
      <c r="ODO21" s="318"/>
      <c r="ODP21" s="318"/>
      <c r="ODQ21" s="318"/>
      <c r="ODR21" s="318"/>
      <c r="ODS21" s="318"/>
      <c r="ODT21" s="318"/>
      <c r="ODU21" s="318"/>
      <c r="ODV21" s="318"/>
      <c r="ODW21" s="318"/>
      <c r="ODX21" s="318"/>
      <c r="ODY21" s="318"/>
      <c r="ODZ21" s="318"/>
      <c r="OEA21" s="318"/>
      <c r="OEB21" s="318"/>
      <c r="OEC21" s="318"/>
      <c r="OED21" s="318"/>
      <c r="OEE21" s="318"/>
      <c r="OEF21" s="318"/>
      <c r="OEG21" s="318"/>
      <c r="OEH21" s="318"/>
      <c r="OEI21" s="318"/>
      <c r="OEJ21" s="318"/>
      <c r="OEK21" s="318"/>
      <c r="OEL21" s="318"/>
      <c r="OEM21" s="318"/>
      <c r="OEN21" s="318"/>
      <c r="OEO21" s="318"/>
      <c r="OEP21" s="318"/>
      <c r="OEQ21" s="318"/>
      <c r="OER21" s="318"/>
      <c r="OES21" s="318"/>
      <c r="OET21" s="318"/>
      <c r="OEU21" s="318"/>
      <c r="OEV21" s="318"/>
      <c r="OEW21" s="318"/>
      <c r="OEX21" s="318"/>
      <c r="OEY21" s="318"/>
      <c r="OEZ21" s="318"/>
      <c r="OFA21" s="318"/>
      <c r="OFB21" s="318"/>
      <c r="OFC21" s="318"/>
      <c r="OFD21" s="318"/>
      <c r="OFE21" s="318"/>
      <c r="OFF21" s="318"/>
      <c r="OFG21" s="318"/>
      <c r="OFH21" s="318"/>
      <c r="OFI21" s="318"/>
      <c r="OFJ21" s="318"/>
      <c r="OFK21" s="318"/>
      <c r="OFL21" s="318"/>
      <c r="OFM21" s="318"/>
      <c r="OFN21" s="318"/>
      <c r="OFO21" s="318"/>
      <c r="OFP21" s="318"/>
      <c r="OFQ21" s="318"/>
      <c r="OFR21" s="318"/>
      <c r="OFS21" s="318"/>
      <c r="OFT21" s="318"/>
      <c r="OFU21" s="318"/>
      <c r="OFV21" s="318"/>
      <c r="OFW21" s="318"/>
      <c r="OFX21" s="318"/>
      <c r="OFY21" s="318"/>
      <c r="OFZ21" s="318"/>
      <c r="OGA21" s="318"/>
      <c r="OGB21" s="318"/>
      <c r="OGC21" s="318"/>
      <c r="OGD21" s="318"/>
      <c r="OGE21" s="318"/>
      <c r="OGF21" s="318"/>
      <c r="OGG21" s="318"/>
      <c r="OGH21" s="318"/>
      <c r="OGI21" s="318"/>
      <c r="OGJ21" s="318"/>
      <c r="OGK21" s="318"/>
      <c r="OGL21" s="318"/>
      <c r="OGM21" s="318"/>
      <c r="OGN21" s="318"/>
      <c r="OGO21" s="318"/>
      <c r="OGP21" s="318"/>
      <c r="OGQ21" s="318"/>
      <c r="OGR21" s="318"/>
      <c r="OGS21" s="318"/>
      <c r="OGT21" s="318"/>
      <c r="OGU21" s="318"/>
      <c r="OGV21" s="318"/>
      <c r="OGW21" s="318"/>
      <c r="OGX21" s="318"/>
      <c r="OGY21" s="318"/>
      <c r="OGZ21" s="318"/>
      <c r="OHA21" s="318"/>
      <c r="OHB21" s="318"/>
      <c r="OHC21" s="318"/>
      <c r="OHD21" s="318"/>
      <c r="OHE21" s="318"/>
      <c r="OHF21" s="318"/>
      <c r="OHG21" s="318"/>
      <c r="OHH21" s="318"/>
      <c r="OHI21" s="318"/>
      <c r="OHJ21" s="318"/>
      <c r="OHK21" s="318"/>
      <c r="OHL21" s="318"/>
      <c r="OHM21" s="318"/>
      <c r="OHN21" s="318"/>
      <c r="OHO21" s="318"/>
      <c r="OHP21" s="318"/>
      <c r="OHQ21" s="318"/>
      <c r="OHR21" s="318"/>
      <c r="OHS21" s="318"/>
      <c r="OHT21" s="318"/>
      <c r="OHU21" s="318"/>
      <c r="OHV21" s="318"/>
      <c r="OHW21" s="318"/>
      <c r="OHX21" s="318"/>
      <c r="OHY21" s="318"/>
      <c r="OHZ21" s="318"/>
      <c r="OIA21" s="318"/>
      <c r="OIB21" s="318"/>
      <c r="OIC21" s="318"/>
      <c r="OID21" s="318"/>
      <c r="OIE21" s="318"/>
      <c r="OIF21" s="318"/>
      <c r="OIG21" s="318"/>
      <c r="OIH21" s="318"/>
      <c r="OII21" s="318"/>
      <c r="OIJ21" s="318"/>
      <c r="OIK21" s="318"/>
      <c r="OIL21" s="318"/>
      <c r="OIM21" s="318"/>
      <c r="OIN21" s="318"/>
      <c r="OIO21" s="318"/>
      <c r="OIP21" s="318"/>
      <c r="OIQ21" s="318"/>
      <c r="OIR21" s="318"/>
      <c r="OIS21" s="318"/>
      <c r="OIT21" s="318"/>
      <c r="OIU21" s="318"/>
      <c r="OIV21" s="318"/>
      <c r="OIW21" s="318"/>
      <c r="OIX21" s="318"/>
      <c r="OIY21" s="318"/>
      <c r="OIZ21" s="318"/>
      <c r="OJA21" s="318"/>
      <c r="OJB21" s="318"/>
      <c r="OJC21" s="318"/>
      <c r="OJD21" s="318"/>
      <c r="OJE21" s="318"/>
      <c r="OJF21" s="318"/>
      <c r="OJG21" s="318"/>
      <c r="OJH21" s="318"/>
      <c r="OJI21" s="318"/>
      <c r="OJJ21" s="318"/>
      <c r="OJK21" s="318"/>
      <c r="OJL21" s="318"/>
      <c r="OJM21" s="318"/>
      <c r="OJN21" s="318"/>
      <c r="OJO21" s="318"/>
      <c r="OJP21" s="318"/>
      <c r="OJQ21" s="318"/>
      <c r="OJR21" s="318"/>
      <c r="OJS21" s="318"/>
      <c r="OJT21" s="318"/>
      <c r="OJU21" s="318"/>
      <c r="OJV21" s="318"/>
      <c r="OJW21" s="318"/>
      <c r="OJX21" s="318"/>
      <c r="OJY21" s="318"/>
      <c r="OJZ21" s="318"/>
      <c r="OKA21" s="318"/>
      <c r="OKB21" s="318"/>
      <c r="OKC21" s="318"/>
      <c r="OKD21" s="318"/>
      <c r="OKE21" s="318"/>
      <c r="OKF21" s="318"/>
      <c r="OKG21" s="318"/>
      <c r="OKH21" s="318"/>
      <c r="OKI21" s="318"/>
      <c r="OKJ21" s="318"/>
      <c r="OKK21" s="318"/>
      <c r="OKL21" s="318"/>
      <c r="OKM21" s="318"/>
      <c r="OKN21" s="318"/>
      <c r="OKO21" s="318"/>
      <c r="OKP21" s="318"/>
      <c r="OKQ21" s="318"/>
      <c r="OKR21" s="318"/>
      <c r="OKS21" s="318"/>
      <c r="OKT21" s="318"/>
      <c r="OKU21" s="318"/>
      <c r="OKV21" s="318"/>
      <c r="OKW21" s="318"/>
      <c r="OKX21" s="318"/>
      <c r="OKY21" s="318"/>
      <c r="OKZ21" s="318"/>
      <c r="OLA21" s="318"/>
      <c r="OLB21" s="318"/>
      <c r="OLC21" s="318"/>
      <c r="OLD21" s="318"/>
      <c r="OLE21" s="318"/>
      <c r="OLF21" s="318"/>
      <c r="OLG21" s="318"/>
      <c r="OLH21" s="318"/>
      <c r="OLI21" s="318"/>
      <c r="OLJ21" s="318"/>
      <c r="OLK21" s="318"/>
      <c r="OLL21" s="318"/>
      <c r="OLM21" s="318"/>
      <c r="OLN21" s="318"/>
      <c r="OLO21" s="318"/>
      <c r="OLP21" s="318"/>
      <c r="OLQ21" s="318"/>
      <c r="OLR21" s="318"/>
      <c r="OLS21" s="318"/>
      <c r="OLT21" s="318"/>
      <c r="OLU21" s="318"/>
      <c r="OLV21" s="318"/>
      <c r="OLW21" s="318"/>
      <c r="OLX21" s="318"/>
      <c r="OLY21" s="318"/>
      <c r="OLZ21" s="318"/>
      <c r="OMA21" s="318"/>
      <c r="OMB21" s="318"/>
      <c r="OMC21" s="318"/>
      <c r="OMD21" s="318"/>
      <c r="OME21" s="318"/>
      <c r="OMF21" s="318"/>
      <c r="OMG21" s="318"/>
      <c r="OMH21" s="318"/>
      <c r="OMI21" s="318"/>
      <c r="OMJ21" s="318"/>
      <c r="OMK21" s="318"/>
      <c r="OML21" s="318"/>
      <c r="OMM21" s="318"/>
      <c r="OMN21" s="318"/>
      <c r="OMO21" s="318"/>
      <c r="OMP21" s="318"/>
      <c r="OMQ21" s="318"/>
      <c r="OMR21" s="318"/>
      <c r="OMS21" s="318"/>
      <c r="OMT21" s="318"/>
      <c r="OMU21" s="318"/>
      <c r="OMV21" s="318"/>
      <c r="OMW21" s="318"/>
      <c r="OMX21" s="318"/>
      <c r="OMY21" s="318"/>
      <c r="OMZ21" s="318"/>
      <c r="ONA21" s="318"/>
      <c r="ONB21" s="318"/>
      <c r="ONC21" s="318"/>
      <c r="OND21" s="318"/>
      <c r="ONE21" s="318"/>
      <c r="ONF21" s="318"/>
      <c r="ONG21" s="318"/>
      <c r="ONH21" s="318"/>
      <c r="ONI21" s="318"/>
      <c r="ONJ21" s="318"/>
      <c r="ONK21" s="318"/>
      <c r="ONL21" s="318"/>
      <c r="ONM21" s="318"/>
      <c r="ONN21" s="318"/>
      <c r="ONO21" s="318"/>
      <c r="ONP21" s="318"/>
      <c r="ONQ21" s="318"/>
      <c r="ONR21" s="318"/>
      <c r="ONS21" s="318"/>
      <c r="ONT21" s="318"/>
      <c r="ONU21" s="318"/>
      <c r="ONV21" s="318"/>
      <c r="ONW21" s="318"/>
      <c r="ONX21" s="318"/>
      <c r="ONY21" s="318"/>
      <c r="ONZ21" s="318"/>
      <c r="OOA21" s="318"/>
      <c r="OOB21" s="318"/>
      <c r="OOC21" s="318"/>
      <c r="OOD21" s="318"/>
      <c r="OOE21" s="318"/>
      <c r="OOF21" s="318"/>
      <c r="OOG21" s="318"/>
      <c r="OOH21" s="318"/>
      <c r="OOI21" s="318"/>
      <c r="OOJ21" s="318"/>
      <c r="OOK21" s="318"/>
      <c r="OOL21" s="318"/>
      <c r="OOM21" s="318"/>
      <c r="OON21" s="318"/>
      <c r="OOO21" s="318"/>
      <c r="OOP21" s="318"/>
      <c r="OOQ21" s="318"/>
      <c r="OOR21" s="318"/>
      <c r="OOS21" s="318"/>
      <c r="OOT21" s="318"/>
      <c r="OOU21" s="318"/>
      <c r="OOV21" s="318"/>
      <c r="OOW21" s="318"/>
      <c r="OOX21" s="318"/>
      <c r="OOY21" s="318"/>
      <c r="OOZ21" s="318"/>
      <c r="OPA21" s="318"/>
      <c r="OPB21" s="318"/>
      <c r="OPC21" s="318"/>
      <c r="OPD21" s="318"/>
      <c r="OPE21" s="318"/>
      <c r="OPF21" s="318"/>
      <c r="OPG21" s="318"/>
      <c r="OPH21" s="318"/>
      <c r="OPI21" s="318"/>
      <c r="OPJ21" s="318"/>
      <c r="OPK21" s="318"/>
      <c r="OPL21" s="318"/>
      <c r="OPM21" s="318"/>
      <c r="OPN21" s="318"/>
      <c r="OPO21" s="318"/>
      <c r="OPP21" s="318"/>
      <c r="OPQ21" s="318"/>
      <c r="OPR21" s="318"/>
      <c r="OPS21" s="318"/>
      <c r="OPT21" s="318"/>
      <c r="OPU21" s="318"/>
      <c r="OPV21" s="318"/>
      <c r="OPW21" s="318"/>
      <c r="OPX21" s="318"/>
      <c r="OPY21" s="318"/>
      <c r="OPZ21" s="318"/>
      <c r="OQA21" s="318"/>
      <c r="OQB21" s="318"/>
      <c r="OQC21" s="318"/>
      <c r="OQD21" s="318"/>
      <c r="OQE21" s="318"/>
      <c r="OQF21" s="318"/>
      <c r="OQG21" s="318"/>
      <c r="OQH21" s="318"/>
      <c r="OQI21" s="318"/>
      <c r="OQJ21" s="318"/>
      <c r="OQK21" s="318"/>
      <c r="OQL21" s="318"/>
      <c r="OQM21" s="318"/>
      <c r="OQN21" s="318"/>
      <c r="OQO21" s="318"/>
      <c r="OQP21" s="318"/>
      <c r="OQQ21" s="318"/>
      <c r="OQR21" s="318"/>
      <c r="OQS21" s="318"/>
      <c r="OQT21" s="318"/>
      <c r="OQU21" s="318"/>
      <c r="OQV21" s="318"/>
      <c r="OQW21" s="318"/>
      <c r="OQX21" s="318"/>
      <c r="OQY21" s="318"/>
      <c r="OQZ21" s="318"/>
      <c r="ORA21" s="318"/>
      <c r="ORB21" s="318"/>
      <c r="ORC21" s="318"/>
      <c r="ORD21" s="318"/>
      <c r="ORE21" s="318"/>
      <c r="ORF21" s="318"/>
      <c r="ORG21" s="318"/>
      <c r="ORH21" s="318"/>
      <c r="ORI21" s="318"/>
      <c r="ORJ21" s="318"/>
      <c r="ORK21" s="318"/>
      <c r="ORL21" s="318"/>
      <c r="ORM21" s="318"/>
      <c r="ORN21" s="318"/>
      <c r="ORO21" s="318"/>
      <c r="ORP21" s="318"/>
      <c r="ORQ21" s="318"/>
      <c r="ORR21" s="318"/>
      <c r="ORS21" s="318"/>
      <c r="ORT21" s="318"/>
      <c r="ORU21" s="318"/>
      <c r="ORV21" s="318"/>
      <c r="ORW21" s="318"/>
      <c r="ORX21" s="318"/>
      <c r="ORY21" s="318"/>
      <c r="ORZ21" s="318"/>
      <c r="OSA21" s="318"/>
      <c r="OSB21" s="318"/>
      <c r="OSC21" s="318"/>
      <c r="OSD21" s="318"/>
      <c r="OSE21" s="318"/>
      <c r="OSF21" s="318"/>
      <c r="OSG21" s="318"/>
      <c r="OSH21" s="318"/>
      <c r="OSI21" s="318"/>
      <c r="OSJ21" s="318"/>
      <c r="OSK21" s="318"/>
      <c r="OSL21" s="318"/>
      <c r="OSM21" s="318"/>
      <c r="OSN21" s="318"/>
      <c r="OSO21" s="318"/>
      <c r="OSP21" s="318"/>
      <c r="OSQ21" s="318"/>
      <c r="OSR21" s="318"/>
      <c r="OSS21" s="318"/>
      <c r="OST21" s="318"/>
      <c r="OSU21" s="318"/>
      <c r="OSV21" s="318"/>
      <c r="OSW21" s="318"/>
      <c r="OSX21" s="318"/>
      <c r="OSY21" s="318"/>
      <c r="OSZ21" s="318"/>
      <c r="OTA21" s="318"/>
      <c r="OTB21" s="318"/>
      <c r="OTC21" s="318"/>
      <c r="OTD21" s="318"/>
      <c r="OTE21" s="318"/>
      <c r="OTF21" s="318"/>
      <c r="OTG21" s="318"/>
      <c r="OTH21" s="318"/>
      <c r="OTI21" s="318"/>
      <c r="OTJ21" s="318"/>
      <c r="OTK21" s="318"/>
      <c r="OTL21" s="318"/>
      <c r="OTM21" s="318"/>
      <c r="OTN21" s="318"/>
      <c r="OTO21" s="318"/>
      <c r="OTP21" s="318"/>
      <c r="OTQ21" s="318"/>
      <c r="OTR21" s="318"/>
      <c r="OTS21" s="318"/>
      <c r="OTT21" s="318"/>
      <c r="OTU21" s="318"/>
      <c r="OTV21" s="318"/>
      <c r="OTW21" s="318"/>
      <c r="OTX21" s="318"/>
      <c r="OTY21" s="318"/>
      <c r="OTZ21" s="318"/>
      <c r="OUA21" s="318"/>
      <c r="OUB21" s="318"/>
      <c r="OUC21" s="318"/>
      <c r="OUD21" s="318"/>
      <c r="OUE21" s="318"/>
      <c r="OUF21" s="318"/>
      <c r="OUG21" s="318"/>
      <c r="OUH21" s="318"/>
      <c r="OUI21" s="318"/>
      <c r="OUJ21" s="318"/>
      <c r="OUK21" s="318"/>
      <c r="OUL21" s="318"/>
      <c r="OUM21" s="318"/>
      <c r="OUN21" s="318"/>
      <c r="OUO21" s="318"/>
      <c r="OUP21" s="318"/>
      <c r="OUQ21" s="318"/>
      <c r="OUR21" s="318"/>
      <c r="OUS21" s="318"/>
      <c r="OUT21" s="318"/>
      <c r="OUU21" s="318"/>
      <c r="OUV21" s="318"/>
      <c r="OUW21" s="318"/>
      <c r="OUX21" s="318"/>
      <c r="OUY21" s="318"/>
      <c r="OUZ21" s="318"/>
      <c r="OVA21" s="318"/>
      <c r="OVB21" s="318"/>
      <c r="OVC21" s="318"/>
      <c r="OVD21" s="318"/>
      <c r="OVE21" s="318"/>
      <c r="OVF21" s="318"/>
      <c r="OVG21" s="318"/>
      <c r="OVH21" s="318"/>
      <c r="OVI21" s="318"/>
      <c r="OVJ21" s="318"/>
      <c r="OVK21" s="318"/>
      <c r="OVL21" s="318"/>
      <c r="OVM21" s="318"/>
      <c r="OVN21" s="318"/>
      <c r="OVO21" s="318"/>
      <c r="OVP21" s="318"/>
      <c r="OVQ21" s="318"/>
      <c r="OVR21" s="318"/>
      <c r="OVS21" s="318"/>
      <c r="OVT21" s="318"/>
      <c r="OVU21" s="318"/>
      <c r="OVV21" s="318"/>
      <c r="OVW21" s="318"/>
      <c r="OVX21" s="318"/>
      <c r="OVY21" s="318"/>
      <c r="OVZ21" s="318"/>
      <c r="OWA21" s="318"/>
      <c r="OWB21" s="318"/>
      <c r="OWC21" s="318"/>
      <c r="OWD21" s="318"/>
      <c r="OWE21" s="318"/>
      <c r="OWF21" s="318"/>
      <c r="OWG21" s="318"/>
      <c r="OWH21" s="318"/>
      <c r="OWI21" s="318"/>
      <c r="OWJ21" s="318"/>
      <c r="OWK21" s="318"/>
      <c r="OWL21" s="318"/>
      <c r="OWM21" s="318"/>
      <c r="OWN21" s="318"/>
      <c r="OWO21" s="318"/>
      <c r="OWP21" s="318"/>
      <c r="OWQ21" s="318"/>
      <c r="OWR21" s="318"/>
      <c r="OWS21" s="318"/>
      <c r="OWT21" s="318"/>
      <c r="OWU21" s="318"/>
      <c r="OWV21" s="318"/>
      <c r="OWW21" s="318"/>
      <c r="OWX21" s="318"/>
      <c r="OWY21" s="318"/>
      <c r="OWZ21" s="318"/>
      <c r="OXA21" s="318"/>
      <c r="OXB21" s="318"/>
      <c r="OXC21" s="318"/>
      <c r="OXD21" s="318"/>
      <c r="OXE21" s="318"/>
      <c r="OXF21" s="318"/>
      <c r="OXG21" s="318"/>
      <c r="OXH21" s="318"/>
      <c r="OXI21" s="318"/>
      <c r="OXJ21" s="318"/>
      <c r="OXK21" s="318"/>
      <c r="OXL21" s="318"/>
      <c r="OXM21" s="318"/>
      <c r="OXN21" s="318"/>
      <c r="OXO21" s="318"/>
      <c r="OXP21" s="318"/>
      <c r="OXQ21" s="318"/>
      <c r="OXR21" s="318"/>
      <c r="OXS21" s="318"/>
      <c r="OXT21" s="318"/>
      <c r="OXU21" s="318"/>
      <c r="OXV21" s="318"/>
      <c r="OXW21" s="318"/>
      <c r="OXX21" s="318"/>
      <c r="OXY21" s="318"/>
      <c r="OXZ21" s="318"/>
      <c r="OYA21" s="318"/>
      <c r="OYB21" s="318"/>
      <c r="OYC21" s="318"/>
      <c r="OYD21" s="318"/>
      <c r="OYE21" s="318"/>
      <c r="OYF21" s="318"/>
      <c r="OYG21" s="318"/>
      <c r="OYH21" s="318"/>
      <c r="OYI21" s="318"/>
      <c r="OYJ21" s="318"/>
      <c r="OYK21" s="318"/>
      <c r="OYL21" s="318"/>
      <c r="OYM21" s="318"/>
      <c r="OYN21" s="318"/>
      <c r="OYO21" s="318"/>
      <c r="OYP21" s="318"/>
      <c r="OYQ21" s="318"/>
      <c r="OYR21" s="318"/>
      <c r="OYS21" s="318"/>
      <c r="OYT21" s="318"/>
      <c r="OYU21" s="318"/>
      <c r="OYV21" s="318"/>
      <c r="OYW21" s="318"/>
      <c r="OYX21" s="318"/>
      <c r="OYY21" s="318"/>
      <c r="OYZ21" s="318"/>
      <c r="OZA21" s="318"/>
      <c r="OZB21" s="318"/>
      <c r="OZC21" s="318"/>
      <c r="OZD21" s="318"/>
      <c r="OZE21" s="318"/>
      <c r="OZF21" s="318"/>
      <c r="OZG21" s="318"/>
      <c r="OZH21" s="318"/>
      <c r="OZI21" s="318"/>
      <c r="OZJ21" s="318"/>
      <c r="OZK21" s="318"/>
      <c r="OZL21" s="318"/>
      <c r="OZM21" s="318"/>
      <c r="OZN21" s="318"/>
      <c r="OZO21" s="318"/>
      <c r="OZP21" s="318"/>
      <c r="OZQ21" s="318"/>
      <c r="OZR21" s="318"/>
      <c r="OZS21" s="318"/>
      <c r="OZT21" s="318"/>
      <c r="OZU21" s="318"/>
      <c r="OZV21" s="318"/>
      <c r="OZW21" s="318"/>
      <c r="OZX21" s="318"/>
      <c r="OZY21" s="318"/>
      <c r="OZZ21" s="318"/>
      <c r="PAA21" s="318"/>
      <c r="PAB21" s="318"/>
      <c r="PAC21" s="318"/>
      <c r="PAD21" s="318"/>
      <c r="PAE21" s="318"/>
      <c r="PAF21" s="318"/>
      <c r="PAG21" s="318"/>
      <c r="PAH21" s="318"/>
      <c r="PAI21" s="318"/>
      <c r="PAJ21" s="318"/>
      <c r="PAK21" s="318"/>
      <c r="PAL21" s="318"/>
      <c r="PAM21" s="318"/>
      <c r="PAN21" s="318"/>
      <c r="PAO21" s="318"/>
      <c r="PAP21" s="318"/>
      <c r="PAQ21" s="318"/>
      <c r="PAR21" s="318"/>
      <c r="PAS21" s="318"/>
      <c r="PAT21" s="318"/>
      <c r="PAU21" s="318"/>
      <c r="PAV21" s="318"/>
      <c r="PAW21" s="318"/>
      <c r="PAX21" s="318"/>
      <c r="PAY21" s="318"/>
      <c r="PAZ21" s="318"/>
      <c r="PBA21" s="318"/>
      <c r="PBB21" s="318"/>
      <c r="PBC21" s="318"/>
      <c r="PBD21" s="318"/>
      <c r="PBE21" s="318"/>
      <c r="PBF21" s="318"/>
      <c r="PBG21" s="318"/>
      <c r="PBH21" s="318"/>
      <c r="PBI21" s="318"/>
      <c r="PBJ21" s="318"/>
      <c r="PBK21" s="318"/>
      <c r="PBL21" s="318"/>
      <c r="PBM21" s="318"/>
      <c r="PBN21" s="318"/>
      <c r="PBO21" s="318"/>
      <c r="PBP21" s="318"/>
      <c r="PBQ21" s="318"/>
      <c r="PBR21" s="318"/>
      <c r="PBS21" s="318"/>
      <c r="PBT21" s="318"/>
      <c r="PBU21" s="318"/>
      <c r="PBV21" s="318"/>
      <c r="PBW21" s="318"/>
      <c r="PBX21" s="318"/>
      <c r="PBY21" s="318"/>
      <c r="PBZ21" s="318"/>
      <c r="PCA21" s="318"/>
      <c r="PCB21" s="318"/>
      <c r="PCC21" s="318"/>
      <c r="PCD21" s="318"/>
      <c r="PCE21" s="318"/>
      <c r="PCF21" s="318"/>
      <c r="PCG21" s="318"/>
      <c r="PCH21" s="318"/>
      <c r="PCI21" s="318"/>
      <c r="PCJ21" s="318"/>
      <c r="PCK21" s="318"/>
      <c r="PCL21" s="318"/>
      <c r="PCM21" s="318"/>
      <c r="PCN21" s="318"/>
      <c r="PCO21" s="318"/>
      <c r="PCP21" s="318"/>
      <c r="PCQ21" s="318"/>
      <c r="PCR21" s="318"/>
      <c r="PCS21" s="318"/>
      <c r="PCT21" s="318"/>
      <c r="PCU21" s="318"/>
      <c r="PCV21" s="318"/>
      <c r="PCW21" s="318"/>
      <c r="PCX21" s="318"/>
      <c r="PCY21" s="318"/>
      <c r="PCZ21" s="318"/>
      <c r="PDA21" s="318"/>
      <c r="PDB21" s="318"/>
      <c r="PDC21" s="318"/>
      <c r="PDD21" s="318"/>
      <c r="PDE21" s="318"/>
      <c r="PDF21" s="318"/>
      <c r="PDG21" s="318"/>
      <c r="PDH21" s="318"/>
      <c r="PDI21" s="318"/>
      <c r="PDJ21" s="318"/>
      <c r="PDK21" s="318"/>
      <c r="PDL21" s="318"/>
      <c r="PDM21" s="318"/>
      <c r="PDN21" s="318"/>
      <c r="PDO21" s="318"/>
      <c r="PDP21" s="318"/>
      <c r="PDQ21" s="318"/>
      <c r="PDR21" s="318"/>
      <c r="PDS21" s="318"/>
      <c r="PDT21" s="318"/>
      <c r="PDU21" s="318"/>
      <c r="PDV21" s="318"/>
      <c r="PDW21" s="318"/>
      <c r="PDX21" s="318"/>
      <c r="PDY21" s="318"/>
      <c r="PDZ21" s="318"/>
      <c r="PEA21" s="318"/>
      <c r="PEB21" s="318"/>
      <c r="PEC21" s="318"/>
      <c r="PED21" s="318"/>
      <c r="PEE21" s="318"/>
      <c r="PEF21" s="318"/>
      <c r="PEG21" s="318"/>
      <c r="PEH21" s="318"/>
      <c r="PEI21" s="318"/>
      <c r="PEJ21" s="318"/>
      <c r="PEK21" s="318"/>
      <c r="PEL21" s="318"/>
      <c r="PEM21" s="318"/>
      <c r="PEN21" s="318"/>
      <c r="PEO21" s="318"/>
      <c r="PEP21" s="318"/>
      <c r="PEQ21" s="318"/>
      <c r="PER21" s="318"/>
      <c r="PES21" s="318"/>
      <c r="PET21" s="318"/>
      <c r="PEU21" s="318"/>
      <c r="PEV21" s="318"/>
      <c r="PEW21" s="318"/>
      <c r="PEX21" s="318"/>
      <c r="PEY21" s="318"/>
      <c r="PEZ21" s="318"/>
      <c r="PFA21" s="318"/>
      <c r="PFB21" s="318"/>
      <c r="PFC21" s="318"/>
      <c r="PFD21" s="318"/>
      <c r="PFE21" s="318"/>
      <c r="PFF21" s="318"/>
      <c r="PFG21" s="318"/>
      <c r="PFH21" s="318"/>
      <c r="PFI21" s="318"/>
      <c r="PFJ21" s="318"/>
      <c r="PFK21" s="318"/>
      <c r="PFL21" s="318"/>
      <c r="PFM21" s="318"/>
      <c r="PFN21" s="318"/>
      <c r="PFO21" s="318"/>
      <c r="PFP21" s="318"/>
      <c r="PFQ21" s="318"/>
      <c r="PFR21" s="318"/>
      <c r="PFS21" s="318"/>
      <c r="PFT21" s="318"/>
      <c r="PFU21" s="318"/>
      <c r="PFV21" s="318"/>
      <c r="PFW21" s="318"/>
      <c r="PFX21" s="318"/>
      <c r="PFY21" s="318"/>
      <c r="PFZ21" s="318"/>
      <c r="PGA21" s="318"/>
      <c r="PGB21" s="318"/>
      <c r="PGC21" s="318"/>
      <c r="PGD21" s="318"/>
      <c r="PGE21" s="318"/>
      <c r="PGF21" s="318"/>
      <c r="PGG21" s="318"/>
      <c r="PGH21" s="318"/>
      <c r="PGI21" s="318"/>
      <c r="PGJ21" s="318"/>
      <c r="PGK21" s="318"/>
      <c r="PGL21" s="318"/>
      <c r="PGM21" s="318"/>
      <c r="PGN21" s="318"/>
      <c r="PGO21" s="318"/>
      <c r="PGP21" s="318"/>
      <c r="PGQ21" s="318"/>
      <c r="PGR21" s="318"/>
      <c r="PGS21" s="318"/>
      <c r="PGT21" s="318"/>
      <c r="PGU21" s="318"/>
      <c r="PGV21" s="318"/>
      <c r="PGW21" s="318"/>
      <c r="PGX21" s="318"/>
      <c r="PGY21" s="318"/>
      <c r="PGZ21" s="318"/>
      <c r="PHA21" s="318"/>
      <c r="PHB21" s="318"/>
      <c r="PHC21" s="318"/>
      <c r="PHD21" s="318"/>
      <c r="PHE21" s="318"/>
      <c r="PHF21" s="318"/>
      <c r="PHG21" s="318"/>
      <c r="PHH21" s="318"/>
      <c r="PHI21" s="318"/>
      <c r="PHJ21" s="318"/>
      <c r="PHK21" s="318"/>
      <c r="PHL21" s="318"/>
      <c r="PHM21" s="318"/>
      <c r="PHN21" s="318"/>
      <c r="PHO21" s="318"/>
      <c r="PHP21" s="318"/>
      <c r="PHQ21" s="318"/>
      <c r="PHR21" s="318"/>
      <c r="PHS21" s="318"/>
      <c r="PHT21" s="318"/>
      <c r="PHU21" s="318"/>
      <c r="PHV21" s="318"/>
      <c r="PHW21" s="318"/>
      <c r="PHX21" s="318"/>
      <c r="PHY21" s="318"/>
      <c r="PHZ21" s="318"/>
      <c r="PIA21" s="318"/>
      <c r="PIB21" s="318"/>
      <c r="PIC21" s="318"/>
      <c r="PID21" s="318"/>
      <c r="PIE21" s="318"/>
      <c r="PIF21" s="318"/>
      <c r="PIG21" s="318"/>
      <c r="PIH21" s="318"/>
      <c r="PII21" s="318"/>
      <c r="PIJ21" s="318"/>
      <c r="PIK21" s="318"/>
      <c r="PIL21" s="318"/>
      <c r="PIM21" s="318"/>
      <c r="PIN21" s="318"/>
      <c r="PIO21" s="318"/>
      <c r="PIP21" s="318"/>
      <c r="PIQ21" s="318"/>
      <c r="PIR21" s="318"/>
      <c r="PIS21" s="318"/>
      <c r="PIT21" s="318"/>
      <c r="PIU21" s="318"/>
      <c r="PIV21" s="318"/>
      <c r="PIW21" s="318"/>
      <c r="PIX21" s="318"/>
      <c r="PIY21" s="318"/>
      <c r="PIZ21" s="318"/>
      <c r="PJA21" s="318"/>
      <c r="PJB21" s="318"/>
      <c r="PJC21" s="318"/>
      <c r="PJD21" s="318"/>
      <c r="PJE21" s="318"/>
      <c r="PJF21" s="318"/>
      <c r="PJG21" s="318"/>
      <c r="PJH21" s="318"/>
      <c r="PJI21" s="318"/>
      <c r="PJJ21" s="318"/>
      <c r="PJK21" s="318"/>
      <c r="PJL21" s="318"/>
      <c r="PJM21" s="318"/>
      <c r="PJN21" s="318"/>
      <c r="PJO21" s="318"/>
      <c r="PJP21" s="318"/>
      <c r="PJQ21" s="318"/>
      <c r="PJR21" s="318"/>
      <c r="PJS21" s="318"/>
      <c r="PJT21" s="318"/>
      <c r="PJU21" s="318"/>
      <c r="PJV21" s="318"/>
      <c r="PJW21" s="318"/>
      <c r="PJX21" s="318"/>
      <c r="PJY21" s="318"/>
      <c r="PJZ21" s="318"/>
      <c r="PKA21" s="318"/>
      <c r="PKB21" s="318"/>
      <c r="PKC21" s="318"/>
      <c r="PKD21" s="318"/>
      <c r="PKE21" s="318"/>
      <c r="PKF21" s="318"/>
      <c r="PKG21" s="318"/>
      <c r="PKH21" s="318"/>
      <c r="PKI21" s="318"/>
      <c r="PKJ21" s="318"/>
      <c r="PKK21" s="318"/>
      <c r="PKL21" s="318"/>
      <c r="PKM21" s="318"/>
      <c r="PKN21" s="318"/>
      <c r="PKO21" s="318"/>
      <c r="PKP21" s="318"/>
      <c r="PKQ21" s="318"/>
      <c r="PKR21" s="318"/>
      <c r="PKS21" s="318"/>
      <c r="PKT21" s="318"/>
      <c r="PKU21" s="318"/>
      <c r="PKV21" s="318"/>
      <c r="PKW21" s="318"/>
      <c r="PKX21" s="318"/>
      <c r="PKY21" s="318"/>
      <c r="PKZ21" s="318"/>
      <c r="PLA21" s="318"/>
      <c r="PLB21" s="318"/>
      <c r="PLC21" s="318"/>
      <c r="PLD21" s="318"/>
      <c r="PLE21" s="318"/>
      <c r="PLF21" s="318"/>
      <c r="PLG21" s="318"/>
      <c r="PLH21" s="318"/>
      <c r="PLI21" s="318"/>
      <c r="PLJ21" s="318"/>
      <c r="PLK21" s="318"/>
      <c r="PLL21" s="318"/>
      <c r="PLM21" s="318"/>
      <c r="PLN21" s="318"/>
      <c r="PLO21" s="318"/>
      <c r="PLP21" s="318"/>
      <c r="PLQ21" s="318"/>
      <c r="PLR21" s="318"/>
      <c r="PLS21" s="318"/>
      <c r="PLT21" s="318"/>
      <c r="PLU21" s="318"/>
      <c r="PLV21" s="318"/>
      <c r="PLW21" s="318"/>
      <c r="PLX21" s="318"/>
      <c r="PLY21" s="318"/>
      <c r="PLZ21" s="318"/>
      <c r="PMA21" s="318"/>
      <c r="PMB21" s="318"/>
      <c r="PMC21" s="318"/>
      <c r="PMD21" s="318"/>
      <c r="PME21" s="318"/>
      <c r="PMF21" s="318"/>
      <c r="PMG21" s="318"/>
      <c r="PMH21" s="318"/>
      <c r="PMI21" s="318"/>
      <c r="PMJ21" s="318"/>
      <c r="PMK21" s="318"/>
      <c r="PML21" s="318"/>
      <c r="PMM21" s="318"/>
      <c r="PMN21" s="318"/>
      <c r="PMO21" s="318"/>
      <c r="PMP21" s="318"/>
      <c r="PMQ21" s="318"/>
      <c r="PMR21" s="318"/>
      <c r="PMS21" s="318"/>
      <c r="PMT21" s="318"/>
      <c r="PMU21" s="318"/>
      <c r="PMV21" s="318"/>
      <c r="PMW21" s="318"/>
      <c r="PMX21" s="318"/>
      <c r="PMY21" s="318"/>
      <c r="PMZ21" s="318"/>
      <c r="PNA21" s="318"/>
      <c r="PNB21" s="318"/>
      <c r="PNC21" s="318"/>
      <c r="PND21" s="318"/>
      <c r="PNE21" s="318"/>
      <c r="PNF21" s="318"/>
      <c r="PNG21" s="318"/>
      <c r="PNH21" s="318"/>
      <c r="PNI21" s="318"/>
      <c r="PNJ21" s="318"/>
      <c r="PNK21" s="318"/>
      <c r="PNL21" s="318"/>
      <c r="PNM21" s="318"/>
      <c r="PNN21" s="318"/>
      <c r="PNO21" s="318"/>
      <c r="PNP21" s="318"/>
      <c r="PNQ21" s="318"/>
      <c r="PNR21" s="318"/>
      <c r="PNS21" s="318"/>
      <c r="PNT21" s="318"/>
      <c r="PNU21" s="318"/>
      <c r="PNV21" s="318"/>
      <c r="PNW21" s="318"/>
      <c r="PNX21" s="318"/>
      <c r="PNY21" s="318"/>
      <c r="PNZ21" s="318"/>
      <c r="POA21" s="318"/>
      <c r="POB21" s="318"/>
      <c r="POC21" s="318"/>
      <c r="POD21" s="318"/>
      <c r="POE21" s="318"/>
      <c r="POF21" s="318"/>
      <c r="POG21" s="318"/>
      <c r="POH21" s="318"/>
      <c r="POI21" s="318"/>
      <c r="POJ21" s="318"/>
      <c r="POK21" s="318"/>
      <c r="POL21" s="318"/>
      <c r="POM21" s="318"/>
      <c r="PON21" s="318"/>
      <c r="POO21" s="318"/>
      <c r="POP21" s="318"/>
      <c r="POQ21" s="318"/>
      <c r="POR21" s="318"/>
      <c r="POS21" s="318"/>
      <c r="POT21" s="318"/>
      <c r="POU21" s="318"/>
      <c r="POV21" s="318"/>
      <c r="POW21" s="318"/>
      <c r="POX21" s="318"/>
      <c r="POY21" s="318"/>
      <c r="POZ21" s="318"/>
      <c r="PPA21" s="318"/>
      <c r="PPB21" s="318"/>
      <c r="PPC21" s="318"/>
      <c r="PPD21" s="318"/>
      <c r="PPE21" s="318"/>
      <c r="PPF21" s="318"/>
      <c r="PPG21" s="318"/>
      <c r="PPH21" s="318"/>
      <c r="PPI21" s="318"/>
      <c r="PPJ21" s="318"/>
      <c r="PPK21" s="318"/>
      <c r="PPL21" s="318"/>
      <c r="PPM21" s="318"/>
      <c r="PPN21" s="318"/>
      <c r="PPO21" s="318"/>
      <c r="PPP21" s="318"/>
      <c r="PPQ21" s="318"/>
      <c r="PPR21" s="318"/>
      <c r="PPS21" s="318"/>
      <c r="PPT21" s="318"/>
      <c r="PPU21" s="318"/>
      <c r="PPV21" s="318"/>
      <c r="PPW21" s="318"/>
      <c r="PPX21" s="318"/>
      <c r="PPY21" s="318"/>
      <c r="PPZ21" s="318"/>
      <c r="PQA21" s="318"/>
      <c r="PQB21" s="318"/>
      <c r="PQC21" s="318"/>
      <c r="PQD21" s="318"/>
      <c r="PQE21" s="318"/>
      <c r="PQF21" s="318"/>
      <c r="PQG21" s="318"/>
      <c r="PQH21" s="318"/>
      <c r="PQI21" s="318"/>
      <c r="PQJ21" s="318"/>
      <c r="PQK21" s="318"/>
      <c r="PQL21" s="318"/>
      <c r="PQM21" s="318"/>
      <c r="PQN21" s="318"/>
      <c r="PQO21" s="318"/>
      <c r="PQP21" s="318"/>
      <c r="PQQ21" s="318"/>
      <c r="PQR21" s="318"/>
      <c r="PQS21" s="318"/>
      <c r="PQT21" s="318"/>
      <c r="PQU21" s="318"/>
      <c r="PQV21" s="318"/>
      <c r="PQW21" s="318"/>
      <c r="PQX21" s="318"/>
      <c r="PQY21" s="318"/>
      <c r="PQZ21" s="318"/>
      <c r="PRA21" s="318"/>
      <c r="PRB21" s="318"/>
      <c r="PRC21" s="318"/>
      <c r="PRD21" s="318"/>
      <c r="PRE21" s="318"/>
      <c r="PRF21" s="318"/>
      <c r="PRG21" s="318"/>
      <c r="PRH21" s="318"/>
      <c r="PRI21" s="318"/>
      <c r="PRJ21" s="318"/>
      <c r="PRK21" s="318"/>
      <c r="PRL21" s="318"/>
      <c r="PRM21" s="318"/>
      <c r="PRN21" s="318"/>
      <c r="PRO21" s="318"/>
      <c r="PRP21" s="318"/>
      <c r="PRQ21" s="318"/>
      <c r="PRR21" s="318"/>
      <c r="PRS21" s="318"/>
      <c r="PRT21" s="318"/>
      <c r="PRU21" s="318"/>
      <c r="PRV21" s="318"/>
      <c r="PRW21" s="318"/>
      <c r="PRX21" s="318"/>
      <c r="PRY21" s="318"/>
      <c r="PRZ21" s="318"/>
      <c r="PSA21" s="318"/>
      <c r="PSB21" s="318"/>
      <c r="PSC21" s="318"/>
      <c r="PSD21" s="318"/>
      <c r="PSE21" s="318"/>
      <c r="PSF21" s="318"/>
      <c r="PSG21" s="318"/>
      <c r="PSH21" s="318"/>
      <c r="PSI21" s="318"/>
      <c r="PSJ21" s="318"/>
      <c r="PSK21" s="318"/>
      <c r="PSL21" s="318"/>
      <c r="PSM21" s="318"/>
      <c r="PSN21" s="318"/>
      <c r="PSO21" s="318"/>
      <c r="PSP21" s="318"/>
      <c r="PSQ21" s="318"/>
      <c r="PSR21" s="318"/>
      <c r="PSS21" s="318"/>
      <c r="PST21" s="318"/>
      <c r="PSU21" s="318"/>
      <c r="PSV21" s="318"/>
      <c r="PSW21" s="318"/>
      <c r="PSX21" s="318"/>
      <c r="PSY21" s="318"/>
      <c r="PSZ21" s="318"/>
      <c r="PTA21" s="318"/>
      <c r="PTB21" s="318"/>
      <c r="PTC21" s="318"/>
      <c r="PTD21" s="318"/>
      <c r="PTE21" s="318"/>
      <c r="PTF21" s="318"/>
      <c r="PTG21" s="318"/>
      <c r="PTH21" s="318"/>
      <c r="PTI21" s="318"/>
      <c r="PTJ21" s="318"/>
      <c r="PTK21" s="318"/>
      <c r="PTL21" s="318"/>
      <c r="PTM21" s="318"/>
      <c r="PTN21" s="318"/>
      <c r="PTO21" s="318"/>
      <c r="PTP21" s="318"/>
      <c r="PTQ21" s="318"/>
      <c r="PTR21" s="318"/>
      <c r="PTS21" s="318"/>
      <c r="PTT21" s="318"/>
      <c r="PTU21" s="318"/>
      <c r="PTV21" s="318"/>
      <c r="PTW21" s="318"/>
      <c r="PTX21" s="318"/>
      <c r="PTY21" s="318"/>
      <c r="PTZ21" s="318"/>
      <c r="PUA21" s="318"/>
      <c r="PUB21" s="318"/>
      <c r="PUC21" s="318"/>
      <c r="PUD21" s="318"/>
      <c r="PUE21" s="318"/>
      <c r="PUF21" s="318"/>
      <c r="PUG21" s="318"/>
      <c r="PUH21" s="318"/>
      <c r="PUI21" s="318"/>
      <c r="PUJ21" s="318"/>
      <c r="PUK21" s="318"/>
      <c r="PUL21" s="318"/>
      <c r="PUM21" s="318"/>
      <c r="PUN21" s="318"/>
      <c r="PUO21" s="318"/>
      <c r="PUP21" s="318"/>
      <c r="PUQ21" s="318"/>
      <c r="PUR21" s="318"/>
      <c r="PUS21" s="318"/>
      <c r="PUT21" s="318"/>
      <c r="PUU21" s="318"/>
      <c r="PUV21" s="318"/>
      <c r="PUW21" s="318"/>
      <c r="PUX21" s="318"/>
      <c r="PUY21" s="318"/>
      <c r="PUZ21" s="318"/>
      <c r="PVA21" s="318"/>
      <c r="PVB21" s="318"/>
      <c r="PVC21" s="318"/>
      <c r="PVD21" s="318"/>
      <c r="PVE21" s="318"/>
      <c r="PVF21" s="318"/>
      <c r="PVG21" s="318"/>
      <c r="PVH21" s="318"/>
      <c r="PVI21" s="318"/>
      <c r="PVJ21" s="318"/>
      <c r="PVK21" s="318"/>
      <c r="PVL21" s="318"/>
      <c r="PVM21" s="318"/>
      <c r="PVN21" s="318"/>
      <c r="PVO21" s="318"/>
      <c r="PVP21" s="318"/>
      <c r="PVQ21" s="318"/>
      <c r="PVR21" s="318"/>
      <c r="PVS21" s="318"/>
      <c r="PVT21" s="318"/>
      <c r="PVU21" s="318"/>
      <c r="PVV21" s="318"/>
      <c r="PVW21" s="318"/>
      <c r="PVX21" s="318"/>
      <c r="PVY21" s="318"/>
      <c r="PVZ21" s="318"/>
      <c r="PWA21" s="318"/>
      <c r="PWB21" s="318"/>
      <c r="PWC21" s="318"/>
      <c r="PWD21" s="318"/>
      <c r="PWE21" s="318"/>
      <c r="PWF21" s="318"/>
      <c r="PWG21" s="318"/>
      <c r="PWH21" s="318"/>
      <c r="PWI21" s="318"/>
      <c r="PWJ21" s="318"/>
      <c r="PWK21" s="318"/>
      <c r="PWL21" s="318"/>
      <c r="PWM21" s="318"/>
      <c r="PWN21" s="318"/>
      <c r="PWO21" s="318"/>
      <c r="PWP21" s="318"/>
      <c r="PWQ21" s="318"/>
      <c r="PWR21" s="318"/>
      <c r="PWS21" s="318"/>
      <c r="PWT21" s="318"/>
      <c r="PWU21" s="318"/>
      <c r="PWV21" s="318"/>
      <c r="PWW21" s="318"/>
      <c r="PWX21" s="318"/>
      <c r="PWY21" s="318"/>
      <c r="PWZ21" s="318"/>
      <c r="PXA21" s="318"/>
      <c r="PXB21" s="318"/>
      <c r="PXC21" s="318"/>
      <c r="PXD21" s="318"/>
      <c r="PXE21" s="318"/>
      <c r="PXF21" s="318"/>
      <c r="PXG21" s="318"/>
      <c r="PXH21" s="318"/>
      <c r="PXI21" s="318"/>
      <c r="PXJ21" s="318"/>
      <c r="PXK21" s="318"/>
      <c r="PXL21" s="318"/>
      <c r="PXM21" s="318"/>
      <c r="PXN21" s="318"/>
      <c r="PXO21" s="318"/>
      <c r="PXP21" s="318"/>
      <c r="PXQ21" s="318"/>
      <c r="PXR21" s="318"/>
      <c r="PXS21" s="318"/>
      <c r="PXT21" s="318"/>
      <c r="PXU21" s="318"/>
      <c r="PXV21" s="318"/>
      <c r="PXW21" s="318"/>
      <c r="PXX21" s="318"/>
      <c r="PXY21" s="318"/>
      <c r="PXZ21" s="318"/>
      <c r="PYA21" s="318"/>
      <c r="PYB21" s="318"/>
      <c r="PYC21" s="318"/>
      <c r="PYD21" s="318"/>
      <c r="PYE21" s="318"/>
      <c r="PYF21" s="318"/>
      <c r="PYG21" s="318"/>
      <c r="PYH21" s="318"/>
      <c r="PYI21" s="318"/>
      <c r="PYJ21" s="318"/>
      <c r="PYK21" s="318"/>
      <c r="PYL21" s="318"/>
      <c r="PYM21" s="318"/>
      <c r="PYN21" s="318"/>
      <c r="PYO21" s="318"/>
      <c r="PYP21" s="318"/>
      <c r="PYQ21" s="318"/>
      <c r="PYR21" s="318"/>
      <c r="PYS21" s="318"/>
      <c r="PYT21" s="318"/>
      <c r="PYU21" s="318"/>
      <c r="PYV21" s="318"/>
      <c r="PYW21" s="318"/>
      <c r="PYX21" s="318"/>
      <c r="PYY21" s="318"/>
      <c r="PYZ21" s="318"/>
      <c r="PZA21" s="318"/>
      <c r="PZB21" s="318"/>
      <c r="PZC21" s="318"/>
      <c r="PZD21" s="318"/>
      <c r="PZE21" s="318"/>
      <c r="PZF21" s="318"/>
      <c r="PZG21" s="318"/>
      <c r="PZH21" s="318"/>
      <c r="PZI21" s="318"/>
      <c r="PZJ21" s="318"/>
      <c r="PZK21" s="318"/>
      <c r="PZL21" s="318"/>
      <c r="PZM21" s="318"/>
      <c r="PZN21" s="318"/>
      <c r="PZO21" s="318"/>
      <c r="PZP21" s="318"/>
      <c r="PZQ21" s="318"/>
      <c r="PZR21" s="318"/>
      <c r="PZS21" s="318"/>
      <c r="PZT21" s="318"/>
      <c r="PZU21" s="318"/>
      <c r="PZV21" s="318"/>
      <c r="PZW21" s="318"/>
      <c r="PZX21" s="318"/>
      <c r="PZY21" s="318"/>
      <c r="PZZ21" s="318"/>
      <c r="QAA21" s="318"/>
      <c r="QAB21" s="318"/>
      <c r="QAC21" s="318"/>
      <c r="QAD21" s="318"/>
      <c r="QAE21" s="318"/>
      <c r="QAF21" s="318"/>
      <c r="QAG21" s="318"/>
      <c r="QAH21" s="318"/>
      <c r="QAI21" s="318"/>
      <c r="QAJ21" s="318"/>
      <c r="QAK21" s="318"/>
      <c r="QAL21" s="318"/>
      <c r="QAM21" s="318"/>
      <c r="QAN21" s="318"/>
      <c r="QAO21" s="318"/>
      <c r="QAP21" s="318"/>
      <c r="QAQ21" s="318"/>
      <c r="QAR21" s="318"/>
      <c r="QAS21" s="318"/>
      <c r="QAT21" s="318"/>
      <c r="QAU21" s="318"/>
      <c r="QAV21" s="318"/>
      <c r="QAW21" s="318"/>
      <c r="QAX21" s="318"/>
      <c r="QAY21" s="318"/>
      <c r="QAZ21" s="318"/>
      <c r="QBA21" s="318"/>
      <c r="QBB21" s="318"/>
      <c r="QBC21" s="318"/>
      <c r="QBD21" s="318"/>
      <c r="QBE21" s="318"/>
      <c r="QBF21" s="318"/>
      <c r="QBG21" s="318"/>
      <c r="QBH21" s="318"/>
      <c r="QBI21" s="318"/>
      <c r="QBJ21" s="318"/>
      <c r="QBK21" s="318"/>
      <c r="QBL21" s="318"/>
      <c r="QBM21" s="318"/>
      <c r="QBN21" s="318"/>
      <c r="QBO21" s="318"/>
      <c r="QBP21" s="318"/>
      <c r="QBQ21" s="318"/>
      <c r="QBR21" s="318"/>
      <c r="QBS21" s="318"/>
      <c r="QBT21" s="318"/>
      <c r="QBU21" s="318"/>
      <c r="QBV21" s="318"/>
      <c r="QBW21" s="318"/>
      <c r="QBX21" s="318"/>
      <c r="QBY21" s="318"/>
      <c r="QBZ21" s="318"/>
      <c r="QCA21" s="318"/>
      <c r="QCB21" s="318"/>
      <c r="QCC21" s="318"/>
      <c r="QCD21" s="318"/>
      <c r="QCE21" s="318"/>
      <c r="QCF21" s="318"/>
      <c r="QCG21" s="318"/>
      <c r="QCH21" s="318"/>
      <c r="QCI21" s="318"/>
      <c r="QCJ21" s="318"/>
      <c r="QCK21" s="318"/>
      <c r="QCL21" s="318"/>
      <c r="QCM21" s="318"/>
      <c r="QCN21" s="318"/>
      <c r="QCO21" s="318"/>
      <c r="QCP21" s="318"/>
      <c r="QCQ21" s="318"/>
      <c r="QCR21" s="318"/>
      <c r="QCS21" s="318"/>
      <c r="QCT21" s="318"/>
      <c r="QCU21" s="318"/>
      <c r="QCV21" s="318"/>
      <c r="QCW21" s="318"/>
      <c r="QCX21" s="318"/>
      <c r="QCY21" s="318"/>
      <c r="QCZ21" s="318"/>
      <c r="QDA21" s="318"/>
      <c r="QDB21" s="318"/>
      <c r="QDC21" s="318"/>
      <c r="QDD21" s="318"/>
      <c r="QDE21" s="318"/>
      <c r="QDF21" s="318"/>
      <c r="QDG21" s="318"/>
      <c r="QDH21" s="318"/>
      <c r="QDI21" s="318"/>
      <c r="QDJ21" s="318"/>
      <c r="QDK21" s="318"/>
      <c r="QDL21" s="318"/>
      <c r="QDM21" s="318"/>
      <c r="QDN21" s="318"/>
      <c r="QDO21" s="318"/>
      <c r="QDP21" s="318"/>
      <c r="QDQ21" s="318"/>
      <c r="QDR21" s="318"/>
      <c r="QDS21" s="318"/>
      <c r="QDT21" s="318"/>
      <c r="QDU21" s="318"/>
      <c r="QDV21" s="318"/>
      <c r="QDW21" s="318"/>
      <c r="QDX21" s="318"/>
      <c r="QDY21" s="318"/>
      <c r="QDZ21" s="318"/>
      <c r="QEA21" s="318"/>
      <c r="QEB21" s="318"/>
      <c r="QEC21" s="318"/>
      <c r="QED21" s="318"/>
      <c r="QEE21" s="318"/>
      <c r="QEF21" s="318"/>
      <c r="QEG21" s="318"/>
      <c r="QEH21" s="318"/>
      <c r="QEI21" s="318"/>
      <c r="QEJ21" s="318"/>
      <c r="QEK21" s="318"/>
      <c r="QEL21" s="318"/>
      <c r="QEM21" s="318"/>
      <c r="QEN21" s="318"/>
      <c r="QEO21" s="318"/>
      <c r="QEP21" s="318"/>
      <c r="QEQ21" s="318"/>
      <c r="QER21" s="318"/>
      <c r="QES21" s="318"/>
      <c r="QET21" s="318"/>
      <c r="QEU21" s="318"/>
      <c r="QEV21" s="318"/>
      <c r="QEW21" s="318"/>
      <c r="QEX21" s="318"/>
      <c r="QEY21" s="318"/>
      <c r="QEZ21" s="318"/>
      <c r="QFA21" s="318"/>
      <c r="QFB21" s="318"/>
      <c r="QFC21" s="318"/>
      <c r="QFD21" s="318"/>
      <c r="QFE21" s="318"/>
      <c r="QFF21" s="318"/>
      <c r="QFG21" s="318"/>
      <c r="QFH21" s="318"/>
      <c r="QFI21" s="318"/>
      <c r="QFJ21" s="318"/>
      <c r="QFK21" s="318"/>
      <c r="QFL21" s="318"/>
      <c r="QFM21" s="318"/>
      <c r="QFN21" s="318"/>
      <c r="QFO21" s="318"/>
      <c r="QFP21" s="318"/>
      <c r="QFQ21" s="318"/>
      <c r="QFR21" s="318"/>
      <c r="QFS21" s="318"/>
      <c r="QFT21" s="318"/>
      <c r="QFU21" s="318"/>
      <c r="QFV21" s="318"/>
      <c r="QFW21" s="318"/>
      <c r="QFX21" s="318"/>
      <c r="QFY21" s="318"/>
      <c r="QFZ21" s="318"/>
      <c r="QGA21" s="318"/>
      <c r="QGB21" s="318"/>
      <c r="QGC21" s="318"/>
      <c r="QGD21" s="318"/>
      <c r="QGE21" s="318"/>
      <c r="QGF21" s="318"/>
      <c r="QGG21" s="318"/>
      <c r="QGH21" s="318"/>
      <c r="QGI21" s="318"/>
      <c r="QGJ21" s="318"/>
      <c r="QGK21" s="318"/>
      <c r="QGL21" s="318"/>
      <c r="QGM21" s="318"/>
      <c r="QGN21" s="318"/>
      <c r="QGO21" s="318"/>
      <c r="QGP21" s="318"/>
      <c r="QGQ21" s="318"/>
      <c r="QGR21" s="318"/>
      <c r="QGS21" s="318"/>
      <c r="QGT21" s="318"/>
      <c r="QGU21" s="318"/>
      <c r="QGV21" s="318"/>
      <c r="QGW21" s="318"/>
      <c r="QGX21" s="318"/>
      <c r="QGY21" s="318"/>
      <c r="QGZ21" s="318"/>
      <c r="QHA21" s="318"/>
      <c r="QHB21" s="318"/>
      <c r="QHC21" s="318"/>
      <c r="QHD21" s="318"/>
      <c r="QHE21" s="318"/>
      <c r="QHF21" s="318"/>
      <c r="QHG21" s="318"/>
      <c r="QHH21" s="318"/>
      <c r="QHI21" s="318"/>
      <c r="QHJ21" s="318"/>
      <c r="QHK21" s="318"/>
      <c r="QHL21" s="318"/>
      <c r="QHM21" s="318"/>
      <c r="QHN21" s="318"/>
      <c r="QHO21" s="318"/>
      <c r="QHP21" s="318"/>
      <c r="QHQ21" s="318"/>
      <c r="QHR21" s="318"/>
      <c r="QHS21" s="318"/>
      <c r="QHT21" s="318"/>
      <c r="QHU21" s="318"/>
      <c r="QHV21" s="318"/>
      <c r="QHW21" s="318"/>
      <c r="QHX21" s="318"/>
      <c r="QHY21" s="318"/>
      <c r="QHZ21" s="318"/>
      <c r="QIA21" s="318"/>
      <c r="QIB21" s="318"/>
      <c r="QIC21" s="318"/>
      <c r="QID21" s="318"/>
      <c r="QIE21" s="318"/>
      <c r="QIF21" s="318"/>
      <c r="QIG21" s="318"/>
      <c r="QIH21" s="318"/>
      <c r="QII21" s="318"/>
      <c r="QIJ21" s="318"/>
      <c r="QIK21" s="318"/>
      <c r="QIL21" s="318"/>
      <c r="QIM21" s="318"/>
      <c r="QIN21" s="318"/>
      <c r="QIO21" s="318"/>
      <c r="QIP21" s="318"/>
      <c r="QIQ21" s="318"/>
      <c r="QIR21" s="318"/>
      <c r="QIS21" s="318"/>
      <c r="QIT21" s="318"/>
      <c r="QIU21" s="318"/>
      <c r="QIV21" s="318"/>
      <c r="QIW21" s="318"/>
      <c r="QIX21" s="318"/>
      <c r="QIY21" s="318"/>
      <c r="QIZ21" s="318"/>
      <c r="QJA21" s="318"/>
      <c r="QJB21" s="318"/>
      <c r="QJC21" s="318"/>
      <c r="QJD21" s="318"/>
      <c r="QJE21" s="318"/>
      <c r="QJF21" s="318"/>
      <c r="QJG21" s="318"/>
      <c r="QJH21" s="318"/>
      <c r="QJI21" s="318"/>
      <c r="QJJ21" s="318"/>
      <c r="QJK21" s="318"/>
      <c r="QJL21" s="318"/>
      <c r="QJM21" s="318"/>
      <c r="QJN21" s="318"/>
      <c r="QJO21" s="318"/>
      <c r="QJP21" s="318"/>
      <c r="QJQ21" s="318"/>
      <c r="QJR21" s="318"/>
      <c r="QJS21" s="318"/>
      <c r="QJT21" s="318"/>
      <c r="QJU21" s="318"/>
      <c r="QJV21" s="318"/>
      <c r="QJW21" s="318"/>
      <c r="QJX21" s="318"/>
      <c r="QJY21" s="318"/>
      <c r="QJZ21" s="318"/>
      <c r="QKA21" s="318"/>
      <c r="QKB21" s="318"/>
      <c r="QKC21" s="318"/>
      <c r="QKD21" s="318"/>
      <c r="QKE21" s="318"/>
      <c r="QKF21" s="318"/>
      <c r="QKG21" s="318"/>
      <c r="QKH21" s="318"/>
      <c r="QKI21" s="318"/>
      <c r="QKJ21" s="318"/>
      <c r="QKK21" s="318"/>
      <c r="QKL21" s="318"/>
      <c r="QKM21" s="318"/>
      <c r="QKN21" s="318"/>
      <c r="QKO21" s="318"/>
      <c r="QKP21" s="318"/>
      <c r="QKQ21" s="318"/>
      <c r="QKR21" s="318"/>
      <c r="QKS21" s="318"/>
      <c r="QKT21" s="318"/>
      <c r="QKU21" s="318"/>
      <c r="QKV21" s="318"/>
      <c r="QKW21" s="318"/>
      <c r="QKX21" s="318"/>
      <c r="QKY21" s="318"/>
      <c r="QKZ21" s="318"/>
      <c r="QLA21" s="318"/>
      <c r="QLB21" s="318"/>
      <c r="QLC21" s="318"/>
      <c r="QLD21" s="318"/>
      <c r="QLE21" s="318"/>
      <c r="QLF21" s="318"/>
      <c r="QLG21" s="318"/>
      <c r="QLH21" s="318"/>
      <c r="QLI21" s="318"/>
      <c r="QLJ21" s="318"/>
      <c r="QLK21" s="318"/>
      <c r="QLL21" s="318"/>
      <c r="QLM21" s="318"/>
      <c r="QLN21" s="318"/>
      <c r="QLO21" s="318"/>
      <c r="QLP21" s="318"/>
      <c r="QLQ21" s="318"/>
      <c r="QLR21" s="318"/>
      <c r="QLS21" s="318"/>
      <c r="QLT21" s="318"/>
      <c r="QLU21" s="318"/>
      <c r="QLV21" s="318"/>
      <c r="QLW21" s="318"/>
      <c r="QLX21" s="318"/>
      <c r="QLY21" s="318"/>
      <c r="QLZ21" s="318"/>
      <c r="QMA21" s="318"/>
      <c r="QMB21" s="318"/>
      <c r="QMC21" s="318"/>
      <c r="QMD21" s="318"/>
      <c r="QME21" s="318"/>
      <c r="QMF21" s="318"/>
      <c r="QMG21" s="318"/>
      <c r="QMH21" s="318"/>
      <c r="QMI21" s="318"/>
      <c r="QMJ21" s="318"/>
      <c r="QMK21" s="318"/>
      <c r="QML21" s="318"/>
      <c r="QMM21" s="318"/>
      <c r="QMN21" s="318"/>
      <c r="QMO21" s="318"/>
      <c r="QMP21" s="318"/>
      <c r="QMQ21" s="318"/>
      <c r="QMR21" s="318"/>
      <c r="QMS21" s="318"/>
      <c r="QMT21" s="318"/>
      <c r="QMU21" s="318"/>
      <c r="QMV21" s="318"/>
      <c r="QMW21" s="318"/>
      <c r="QMX21" s="318"/>
      <c r="QMY21" s="318"/>
      <c r="QMZ21" s="318"/>
      <c r="QNA21" s="318"/>
      <c r="QNB21" s="318"/>
      <c r="QNC21" s="318"/>
      <c r="QND21" s="318"/>
      <c r="QNE21" s="318"/>
      <c r="QNF21" s="318"/>
      <c r="QNG21" s="318"/>
      <c r="QNH21" s="318"/>
      <c r="QNI21" s="318"/>
      <c r="QNJ21" s="318"/>
      <c r="QNK21" s="318"/>
      <c r="QNL21" s="318"/>
      <c r="QNM21" s="318"/>
      <c r="QNN21" s="318"/>
      <c r="QNO21" s="318"/>
      <c r="QNP21" s="318"/>
      <c r="QNQ21" s="318"/>
      <c r="QNR21" s="318"/>
      <c r="QNS21" s="318"/>
      <c r="QNT21" s="318"/>
      <c r="QNU21" s="318"/>
      <c r="QNV21" s="318"/>
      <c r="QNW21" s="318"/>
      <c r="QNX21" s="318"/>
      <c r="QNY21" s="318"/>
      <c r="QNZ21" s="318"/>
      <c r="QOA21" s="318"/>
      <c r="QOB21" s="318"/>
      <c r="QOC21" s="318"/>
      <c r="QOD21" s="318"/>
      <c r="QOE21" s="318"/>
      <c r="QOF21" s="318"/>
      <c r="QOG21" s="318"/>
      <c r="QOH21" s="318"/>
      <c r="QOI21" s="318"/>
      <c r="QOJ21" s="318"/>
      <c r="QOK21" s="318"/>
      <c r="QOL21" s="318"/>
      <c r="QOM21" s="318"/>
      <c r="QON21" s="318"/>
      <c r="QOO21" s="318"/>
      <c r="QOP21" s="318"/>
      <c r="QOQ21" s="318"/>
      <c r="QOR21" s="318"/>
      <c r="QOS21" s="318"/>
      <c r="QOT21" s="318"/>
      <c r="QOU21" s="318"/>
      <c r="QOV21" s="318"/>
      <c r="QOW21" s="318"/>
      <c r="QOX21" s="318"/>
      <c r="QOY21" s="318"/>
      <c r="QOZ21" s="318"/>
      <c r="QPA21" s="318"/>
      <c r="QPB21" s="318"/>
      <c r="QPC21" s="318"/>
      <c r="QPD21" s="318"/>
      <c r="QPE21" s="318"/>
      <c r="QPF21" s="318"/>
      <c r="QPG21" s="318"/>
      <c r="QPH21" s="318"/>
      <c r="QPI21" s="318"/>
      <c r="QPJ21" s="318"/>
      <c r="QPK21" s="318"/>
      <c r="QPL21" s="318"/>
      <c r="QPM21" s="318"/>
      <c r="QPN21" s="318"/>
      <c r="QPO21" s="318"/>
      <c r="QPP21" s="318"/>
      <c r="QPQ21" s="318"/>
      <c r="QPR21" s="318"/>
      <c r="QPS21" s="318"/>
      <c r="QPT21" s="318"/>
      <c r="QPU21" s="318"/>
      <c r="QPV21" s="318"/>
      <c r="QPW21" s="318"/>
      <c r="QPX21" s="318"/>
      <c r="QPY21" s="318"/>
      <c r="QPZ21" s="318"/>
      <c r="QQA21" s="318"/>
      <c r="QQB21" s="318"/>
      <c r="QQC21" s="318"/>
      <c r="QQD21" s="318"/>
      <c r="QQE21" s="318"/>
      <c r="QQF21" s="318"/>
      <c r="QQG21" s="318"/>
      <c r="QQH21" s="318"/>
      <c r="QQI21" s="318"/>
      <c r="QQJ21" s="318"/>
      <c r="QQK21" s="318"/>
      <c r="QQL21" s="318"/>
      <c r="QQM21" s="318"/>
      <c r="QQN21" s="318"/>
      <c r="QQO21" s="318"/>
      <c r="QQP21" s="318"/>
      <c r="QQQ21" s="318"/>
      <c r="QQR21" s="318"/>
      <c r="QQS21" s="318"/>
      <c r="QQT21" s="318"/>
      <c r="QQU21" s="318"/>
      <c r="QQV21" s="318"/>
      <c r="QQW21" s="318"/>
      <c r="QQX21" s="318"/>
      <c r="QQY21" s="318"/>
      <c r="QQZ21" s="318"/>
      <c r="QRA21" s="318"/>
      <c r="QRB21" s="318"/>
      <c r="QRC21" s="318"/>
      <c r="QRD21" s="318"/>
      <c r="QRE21" s="318"/>
      <c r="QRF21" s="318"/>
      <c r="QRG21" s="318"/>
      <c r="QRH21" s="318"/>
      <c r="QRI21" s="318"/>
      <c r="QRJ21" s="318"/>
      <c r="QRK21" s="318"/>
      <c r="QRL21" s="318"/>
      <c r="QRM21" s="318"/>
      <c r="QRN21" s="318"/>
      <c r="QRO21" s="318"/>
      <c r="QRP21" s="318"/>
      <c r="QRQ21" s="318"/>
      <c r="QRR21" s="318"/>
      <c r="QRS21" s="318"/>
      <c r="QRT21" s="318"/>
      <c r="QRU21" s="318"/>
      <c r="QRV21" s="318"/>
      <c r="QRW21" s="318"/>
      <c r="QRX21" s="318"/>
      <c r="QRY21" s="318"/>
      <c r="QRZ21" s="318"/>
      <c r="QSA21" s="318"/>
      <c r="QSB21" s="318"/>
      <c r="QSC21" s="318"/>
      <c r="QSD21" s="318"/>
      <c r="QSE21" s="318"/>
      <c r="QSF21" s="318"/>
      <c r="QSG21" s="318"/>
      <c r="QSH21" s="318"/>
      <c r="QSI21" s="318"/>
      <c r="QSJ21" s="318"/>
      <c r="QSK21" s="318"/>
      <c r="QSL21" s="318"/>
      <c r="QSM21" s="318"/>
      <c r="QSN21" s="318"/>
      <c r="QSO21" s="318"/>
      <c r="QSP21" s="318"/>
      <c r="QSQ21" s="318"/>
      <c r="QSR21" s="318"/>
      <c r="QSS21" s="318"/>
      <c r="QST21" s="318"/>
      <c r="QSU21" s="318"/>
      <c r="QSV21" s="318"/>
      <c r="QSW21" s="318"/>
      <c r="QSX21" s="318"/>
      <c r="QSY21" s="318"/>
      <c r="QSZ21" s="318"/>
      <c r="QTA21" s="318"/>
      <c r="QTB21" s="318"/>
      <c r="QTC21" s="318"/>
      <c r="QTD21" s="318"/>
      <c r="QTE21" s="318"/>
      <c r="QTF21" s="318"/>
      <c r="QTG21" s="318"/>
      <c r="QTH21" s="318"/>
      <c r="QTI21" s="318"/>
      <c r="QTJ21" s="318"/>
      <c r="QTK21" s="318"/>
      <c r="QTL21" s="318"/>
      <c r="QTM21" s="318"/>
      <c r="QTN21" s="318"/>
      <c r="QTO21" s="318"/>
      <c r="QTP21" s="318"/>
      <c r="QTQ21" s="318"/>
      <c r="QTR21" s="318"/>
      <c r="QTS21" s="318"/>
      <c r="QTT21" s="318"/>
      <c r="QTU21" s="318"/>
      <c r="QTV21" s="318"/>
      <c r="QTW21" s="318"/>
      <c r="QTX21" s="318"/>
      <c r="QTY21" s="318"/>
      <c r="QTZ21" s="318"/>
      <c r="QUA21" s="318"/>
      <c r="QUB21" s="318"/>
      <c r="QUC21" s="318"/>
      <c r="QUD21" s="318"/>
      <c r="QUE21" s="318"/>
      <c r="QUF21" s="318"/>
      <c r="QUG21" s="318"/>
      <c r="QUH21" s="318"/>
      <c r="QUI21" s="318"/>
      <c r="QUJ21" s="318"/>
      <c r="QUK21" s="318"/>
      <c r="QUL21" s="318"/>
      <c r="QUM21" s="318"/>
      <c r="QUN21" s="318"/>
      <c r="QUO21" s="318"/>
      <c r="QUP21" s="318"/>
      <c r="QUQ21" s="318"/>
      <c r="QUR21" s="318"/>
      <c r="QUS21" s="318"/>
      <c r="QUT21" s="318"/>
      <c r="QUU21" s="318"/>
      <c r="QUV21" s="318"/>
      <c r="QUW21" s="318"/>
      <c r="QUX21" s="318"/>
      <c r="QUY21" s="318"/>
      <c r="QUZ21" s="318"/>
      <c r="QVA21" s="318"/>
      <c r="QVB21" s="318"/>
      <c r="QVC21" s="318"/>
      <c r="QVD21" s="318"/>
      <c r="QVE21" s="318"/>
      <c r="QVF21" s="318"/>
      <c r="QVG21" s="318"/>
      <c r="QVH21" s="318"/>
      <c r="QVI21" s="318"/>
      <c r="QVJ21" s="318"/>
      <c r="QVK21" s="318"/>
      <c r="QVL21" s="318"/>
      <c r="QVM21" s="318"/>
      <c r="QVN21" s="318"/>
      <c r="QVO21" s="318"/>
      <c r="QVP21" s="318"/>
      <c r="QVQ21" s="318"/>
      <c r="QVR21" s="318"/>
      <c r="QVS21" s="318"/>
      <c r="QVT21" s="318"/>
      <c r="QVU21" s="318"/>
      <c r="QVV21" s="318"/>
      <c r="QVW21" s="318"/>
      <c r="QVX21" s="318"/>
      <c r="QVY21" s="318"/>
      <c r="QVZ21" s="318"/>
      <c r="QWA21" s="318"/>
      <c r="QWB21" s="318"/>
      <c r="QWC21" s="318"/>
      <c r="QWD21" s="318"/>
      <c r="QWE21" s="318"/>
      <c r="QWF21" s="318"/>
      <c r="QWG21" s="318"/>
      <c r="QWH21" s="318"/>
      <c r="QWI21" s="318"/>
      <c r="QWJ21" s="318"/>
      <c r="QWK21" s="318"/>
      <c r="QWL21" s="318"/>
      <c r="QWM21" s="318"/>
      <c r="QWN21" s="318"/>
      <c r="QWO21" s="318"/>
      <c r="QWP21" s="318"/>
      <c r="QWQ21" s="318"/>
      <c r="QWR21" s="318"/>
      <c r="QWS21" s="318"/>
      <c r="QWT21" s="318"/>
      <c r="QWU21" s="318"/>
      <c r="QWV21" s="318"/>
      <c r="QWW21" s="318"/>
      <c r="QWX21" s="318"/>
      <c r="QWY21" s="318"/>
      <c r="QWZ21" s="318"/>
      <c r="QXA21" s="318"/>
      <c r="QXB21" s="318"/>
      <c r="QXC21" s="318"/>
      <c r="QXD21" s="318"/>
      <c r="QXE21" s="318"/>
      <c r="QXF21" s="318"/>
      <c r="QXG21" s="318"/>
      <c r="QXH21" s="318"/>
      <c r="QXI21" s="318"/>
      <c r="QXJ21" s="318"/>
      <c r="QXK21" s="318"/>
      <c r="QXL21" s="318"/>
      <c r="QXM21" s="318"/>
      <c r="QXN21" s="318"/>
      <c r="QXO21" s="318"/>
      <c r="QXP21" s="318"/>
      <c r="QXQ21" s="318"/>
      <c r="QXR21" s="318"/>
      <c r="QXS21" s="318"/>
      <c r="QXT21" s="318"/>
      <c r="QXU21" s="318"/>
      <c r="QXV21" s="318"/>
      <c r="QXW21" s="318"/>
      <c r="QXX21" s="318"/>
      <c r="QXY21" s="318"/>
      <c r="QXZ21" s="318"/>
      <c r="QYA21" s="318"/>
      <c r="QYB21" s="318"/>
      <c r="QYC21" s="318"/>
      <c r="QYD21" s="318"/>
      <c r="QYE21" s="318"/>
      <c r="QYF21" s="318"/>
      <c r="QYG21" s="318"/>
      <c r="QYH21" s="318"/>
      <c r="QYI21" s="318"/>
      <c r="QYJ21" s="318"/>
      <c r="QYK21" s="318"/>
      <c r="QYL21" s="318"/>
      <c r="QYM21" s="318"/>
      <c r="QYN21" s="318"/>
      <c r="QYO21" s="318"/>
      <c r="QYP21" s="318"/>
      <c r="QYQ21" s="318"/>
      <c r="QYR21" s="318"/>
      <c r="QYS21" s="318"/>
      <c r="QYT21" s="318"/>
      <c r="QYU21" s="318"/>
      <c r="QYV21" s="318"/>
      <c r="QYW21" s="318"/>
      <c r="QYX21" s="318"/>
      <c r="QYY21" s="318"/>
      <c r="QYZ21" s="318"/>
      <c r="QZA21" s="318"/>
      <c r="QZB21" s="318"/>
      <c r="QZC21" s="318"/>
      <c r="QZD21" s="318"/>
      <c r="QZE21" s="318"/>
      <c r="QZF21" s="318"/>
      <c r="QZG21" s="318"/>
      <c r="QZH21" s="318"/>
      <c r="QZI21" s="318"/>
      <c r="QZJ21" s="318"/>
      <c r="QZK21" s="318"/>
      <c r="QZL21" s="318"/>
      <c r="QZM21" s="318"/>
      <c r="QZN21" s="318"/>
      <c r="QZO21" s="318"/>
      <c r="QZP21" s="318"/>
      <c r="QZQ21" s="318"/>
      <c r="QZR21" s="318"/>
      <c r="QZS21" s="318"/>
      <c r="QZT21" s="318"/>
      <c r="QZU21" s="318"/>
      <c r="QZV21" s="318"/>
      <c r="QZW21" s="318"/>
      <c r="QZX21" s="318"/>
      <c r="QZY21" s="318"/>
      <c r="QZZ21" s="318"/>
      <c r="RAA21" s="318"/>
      <c r="RAB21" s="318"/>
      <c r="RAC21" s="318"/>
      <c r="RAD21" s="318"/>
      <c r="RAE21" s="318"/>
      <c r="RAF21" s="318"/>
      <c r="RAG21" s="318"/>
      <c r="RAH21" s="318"/>
      <c r="RAI21" s="318"/>
      <c r="RAJ21" s="318"/>
      <c r="RAK21" s="318"/>
      <c r="RAL21" s="318"/>
      <c r="RAM21" s="318"/>
      <c r="RAN21" s="318"/>
      <c r="RAO21" s="318"/>
      <c r="RAP21" s="318"/>
      <c r="RAQ21" s="318"/>
      <c r="RAR21" s="318"/>
      <c r="RAS21" s="318"/>
      <c r="RAT21" s="318"/>
      <c r="RAU21" s="318"/>
      <c r="RAV21" s="318"/>
      <c r="RAW21" s="318"/>
      <c r="RAX21" s="318"/>
      <c r="RAY21" s="318"/>
      <c r="RAZ21" s="318"/>
      <c r="RBA21" s="318"/>
      <c r="RBB21" s="318"/>
      <c r="RBC21" s="318"/>
      <c r="RBD21" s="318"/>
      <c r="RBE21" s="318"/>
      <c r="RBF21" s="318"/>
      <c r="RBG21" s="318"/>
      <c r="RBH21" s="318"/>
      <c r="RBI21" s="318"/>
      <c r="RBJ21" s="318"/>
      <c r="RBK21" s="318"/>
      <c r="RBL21" s="318"/>
      <c r="RBM21" s="318"/>
      <c r="RBN21" s="318"/>
      <c r="RBO21" s="318"/>
      <c r="RBP21" s="318"/>
      <c r="RBQ21" s="318"/>
      <c r="RBR21" s="318"/>
      <c r="RBS21" s="318"/>
      <c r="RBT21" s="318"/>
      <c r="RBU21" s="318"/>
      <c r="RBV21" s="318"/>
      <c r="RBW21" s="318"/>
      <c r="RBX21" s="318"/>
      <c r="RBY21" s="318"/>
      <c r="RBZ21" s="318"/>
      <c r="RCA21" s="318"/>
      <c r="RCB21" s="318"/>
      <c r="RCC21" s="318"/>
      <c r="RCD21" s="318"/>
      <c r="RCE21" s="318"/>
      <c r="RCF21" s="318"/>
      <c r="RCG21" s="318"/>
      <c r="RCH21" s="318"/>
      <c r="RCI21" s="318"/>
      <c r="RCJ21" s="318"/>
      <c r="RCK21" s="318"/>
      <c r="RCL21" s="318"/>
      <c r="RCM21" s="318"/>
      <c r="RCN21" s="318"/>
      <c r="RCO21" s="318"/>
      <c r="RCP21" s="318"/>
      <c r="RCQ21" s="318"/>
      <c r="RCR21" s="318"/>
      <c r="RCS21" s="318"/>
      <c r="RCT21" s="318"/>
      <c r="RCU21" s="318"/>
      <c r="RCV21" s="318"/>
      <c r="RCW21" s="318"/>
      <c r="RCX21" s="318"/>
      <c r="RCY21" s="318"/>
      <c r="RCZ21" s="318"/>
      <c r="RDA21" s="318"/>
      <c r="RDB21" s="318"/>
      <c r="RDC21" s="318"/>
      <c r="RDD21" s="318"/>
      <c r="RDE21" s="318"/>
      <c r="RDF21" s="318"/>
      <c r="RDG21" s="318"/>
      <c r="RDH21" s="318"/>
      <c r="RDI21" s="318"/>
      <c r="RDJ21" s="318"/>
      <c r="RDK21" s="318"/>
      <c r="RDL21" s="318"/>
      <c r="RDM21" s="318"/>
      <c r="RDN21" s="318"/>
      <c r="RDO21" s="318"/>
      <c r="RDP21" s="318"/>
      <c r="RDQ21" s="318"/>
      <c r="RDR21" s="318"/>
      <c r="RDS21" s="318"/>
      <c r="RDT21" s="318"/>
      <c r="RDU21" s="318"/>
      <c r="RDV21" s="318"/>
      <c r="RDW21" s="318"/>
      <c r="RDX21" s="318"/>
      <c r="RDY21" s="318"/>
      <c r="RDZ21" s="318"/>
      <c r="REA21" s="318"/>
      <c r="REB21" s="318"/>
      <c r="REC21" s="318"/>
      <c r="RED21" s="318"/>
      <c r="REE21" s="318"/>
      <c r="REF21" s="318"/>
      <c r="REG21" s="318"/>
      <c r="REH21" s="318"/>
      <c r="REI21" s="318"/>
      <c r="REJ21" s="318"/>
      <c r="REK21" s="318"/>
      <c r="REL21" s="318"/>
      <c r="REM21" s="318"/>
      <c r="REN21" s="318"/>
      <c r="REO21" s="318"/>
      <c r="REP21" s="318"/>
      <c r="REQ21" s="318"/>
      <c r="RER21" s="318"/>
      <c r="RES21" s="318"/>
      <c r="RET21" s="318"/>
      <c r="REU21" s="318"/>
      <c r="REV21" s="318"/>
      <c r="REW21" s="318"/>
      <c r="REX21" s="318"/>
      <c r="REY21" s="318"/>
      <c r="REZ21" s="318"/>
      <c r="RFA21" s="318"/>
      <c r="RFB21" s="318"/>
      <c r="RFC21" s="318"/>
      <c r="RFD21" s="318"/>
      <c r="RFE21" s="318"/>
      <c r="RFF21" s="318"/>
      <c r="RFG21" s="318"/>
      <c r="RFH21" s="318"/>
      <c r="RFI21" s="318"/>
      <c r="RFJ21" s="318"/>
      <c r="RFK21" s="318"/>
      <c r="RFL21" s="318"/>
      <c r="RFM21" s="318"/>
      <c r="RFN21" s="318"/>
      <c r="RFO21" s="318"/>
      <c r="RFP21" s="318"/>
      <c r="RFQ21" s="318"/>
      <c r="RFR21" s="318"/>
      <c r="RFS21" s="318"/>
      <c r="RFT21" s="318"/>
      <c r="RFU21" s="318"/>
      <c r="RFV21" s="318"/>
      <c r="RFW21" s="318"/>
      <c r="RFX21" s="318"/>
      <c r="RFY21" s="318"/>
      <c r="RFZ21" s="318"/>
      <c r="RGA21" s="318"/>
      <c r="RGB21" s="318"/>
      <c r="RGC21" s="318"/>
      <c r="RGD21" s="318"/>
      <c r="RGE21" s="318"/>
      <c r="RGF21" s="318"/>
      <c r="RGG21" s="318"/>
      <c r="RGH21" s="318"/>
      <c r="RGI21" s="318"/>
      <c r="RGJ21" s="318"/>
      <c r="RGK21" s="318"/>
      <c r="RGL21" s="318"/>
      <c r="RGM21" s="318"/>
      <c r="RGN21" s="318"/>
      <c r="RGO21" s="318"/>
      <c r="RGP21" s="318"/>
      <c r="RGQ21" s="318"/>
      <c r="RGR21" s="318"/>
      <c r="RGS21" s="318"/>
      <c r="RGT21" s="318"/>
      <c r="RGU21" s="318"/>
      <c r="RGV21" s="318"/>
      <c r="RGW21" s="318"/>
      <c r="RGX21" s="318"/>
      <c r="RGY21" s="318"/>
      <c r="RGZ21" s="318"/>
      <c r="RHA21" s="318"/>
      <c r="RHB21" s="318"/>
      <c r="RHC21" s="318"/>
      <c r="RHD21" s="318"/>
      <c r="RHE21" s="318"/>
      <c r="RHF21" s="318"/>
      <c r="RHG21" s="318"/>
      <c r="RHH21" s="318"/>
      <c r="RHI21" s="318"/>
      <c r="RHJ21" s="318"/>
      <c r="RHK21" s="318"/>
      <c r="RHL21" s="318"/>
      <c r="RHM21" s="318"/>
      <c r="RHN21" s="318"/>
      <c r="RHO21" s="318"/>
      <c r="RHP21" s="318"/>
      <c r="RHQ21" s="318"/>
      <c r="RHR21" s="318"/>
      <c r="RHS21" s="318"/>
      <c r="RHT21" s="318"/>
      <c r="RHU21" s="318"/>
      <c r="RHV21" s="318"/>
      <c r="RHW21" s="318"/>
      <c r="RHX21" s="318"/>
      <c r="RHY21" s="318"/>
      <c r="RHZ21" s="318"/>
      <c r="RIA21" s="318"/>
      <c r="RIB21" s="318"/>
      <c r="RIC21" s="318"/>
      <c r="RID21" s="318"/>
      <c r="RIE21" s="318"/>
      <c r="RIF21" s="318"/>
      <c r="RIG21" s="318"/>
      <c r="RIH21" s="318"/>
      <c r="RII21" s="318"/>
      <c r="RIJ21" s="318"/>
      <c r="RIK21" s="318"/>
      <c r="RIL21" s="318"/>
      <c r="RIM21" s="318"/>
      <c r="RIN21" s="318"/>
      <c r="RIO21" s="318"/>
      <c r="RIP21" s="318"/>
      <c r="RIQ21" s="318"/>
      <c r="RIR21" s="318"/>
      <c r="RIS21" s="318"/>
      <c r="RIT21" s="318"/>
      <c r="RIU21" s="318"/>
      <c r="RIV21" s="318"/>
      <c r="RIW21" s="318"/>
      <c r="RIX21" s="318"/>
      <c r="RIY21" s="318"/>
      <c r="RIZ21" s="318"/>
      <c r="RJA21" s="318"/>
      <c r="RJB21" s="318"/>
      <c r="RJC21" s="318"/>
      <c r="RJD21" s="318"/>
      <c r="RJE21" s="318"/>
      <c r="RJF21" s="318"/>
      <c r="RJG21" s="318"/>
      <c r="RJH21" s="318"/>
      <c r="RJI21" s="318"/>
      <c r="RJJ21" s="318"/>
      <c r="RJK21" s="318"/>
      <c r="RJL21" s="318"/>
      <c r="RJM21" s="318"/>
      <c r="RJN21" s="318"/>
      <c r="RJO21" s="318"/>
      <c r="RJP21" s="318"/>
      <c r="RJQ21" s="318"/>
      <c r="RJR21" s="318"/>
      <c r="RJS21" s="318"/>
      <c r="RJT21" s="318"/>
      <c r="RJU21" s="318"/>
      <c r="RJV21" s="318"/>
      <c r="RJW21" s="318"/>
      <c r="RJX21" s="318"/>
      <c r="RJY21" s="318"/>
      <c r="RJZ21" s="318"/>
      <c r="RKA21" s="318"/>
      <c r="RKB21" s="318"/>
      <c r="RKC21" s="318"/>
      <c r="RKD21" s="318"/>
      <c r="RKE21" s="318"/>
      <c r="RKF21" s="318"/>
      <c r="RKG21" s="318"/>
      <c r="RKH21" s="318"/>
      <c r="RKI21" s="318"/>
      <c r="RKJ21" s="318"/>
      <c r="RKK21" s="318"/>
      <c r="RKL21" s="318"/>
      <c r="RKM21" s="318"/>
      <c r="RKN21" s="318"/>
      <c r="RKO21" s="318"/>
      <c r="RKP21" s="318"/>
      <c r="RKQ21" s="318"/>
      <c r="RKR21" s="318"/>
      <c r="RKS21" s="318"/>
      <c r="RKT21" s="318"/>
      <c r="RKU21" s="318"/>
      <c r="RKV21" s="318"/>
      <c r="RKW21" s="318"/>
      <c r="RKX21" s="318"/>
      <c r="RKY21" s="318"/>
      <c r="RKZ21" s="318"/>
      <c r="RLA21" s="318"/>
      <c r="RLB21" s="318"/>
      <c r="RLC21" s="318"/>
      <c r="RLD21" s="318"/>
      <c r="RLE21" s="318"/>
      <c r="RLF21" s="318"/>
      <c r="RLG21" s="318"/>
      <c r="RLH21" s="318"/>
      <c r="RLI21" s="318"/>
      <c r="RLJ21" s="318"/>
      <c r="RLK21" s="318"/>
      <c r="RLL21" s="318"/>
      <c r="RLM21" s="318"/>
      <c r="RLN21" s="318"/>
      <c r="RLO21" s="318"/>
      <c r="RLP21" s="318"/>
      <c r="RLQ21" s="318"/>
      <c r="RLR21" s="318"/>
      <c r="RLS21" s="318"/>
      <c r="RLT21" s="318"/>
      <c r="RLU21" s="318"/>
      <c r="RLV21" s="318"/>
      <c r="RLW21" s="318"/>
      <c r="RLX21" s="318"/>
      <c r="RLY21" s="318"/>
      <c r="RLZ21" s="318"/>
      <c r="RMA21" s="318"/>
      <c r="RMB21" s="318"/>
      <c r="RMC21" s="318"/>
      <c r="RMD21" s="318"/>
      <c r="RME21" s="318"/>
      <c r="RMF21" s="318"/>
      <c r="RMG21" s="318"/>
      <c r="RMH21" s="318"/>
      <c r="RMI21" s="318"/>
      <c r="RMJ21" s="318"/>
      <c r="RMK21" s="318"/>
      <c r="RML21" s="318"/>
      <c r="RMM21" s="318"/>
      <c r="RMN21" s="318"/>
      <c r="RMO21" s="318"/>
      <c r="RMP21" s="318"/>
      <c r="RMQ21" s="318"/>
      <c r="RMR21" s="318"/>
      <c r="RMS21" s="318"/>
      <c r="RMT21" s="318"/>
      <c r="RMU21" s="318"/>
      <c r="RMV21" s="318"/>
      <c r="RMW21" s="318"/>
      <c r="RMX21" s="318"/>
      <c r="RMY21" s="318"/>
      <c r="RMZ21" s="318"/>
      <c r="RNA21" s="318"/>
      <c r="RNB21" s="318"/>
      <c r="RNC21" s="318"/>
      <c r="RND21" s="318"/>
      <c r="RNE21" s="318"/>
      <c r="RNF21" s="318"/>
      <c r="RNG21" s="318"/>
      <c r="RNH21" s="318"/>
      <c r="RNI21" s="318"/>
      <c r="RNJ21" s="318"/>
      <c r="RNK21" s="318"/>
      <c r="RNL21" s="318"/>
      <c r="RNM21" s="318"/>
      <c r="RNN21" s="318"/>
      <c r="RNO21" s="318"/>
      <c r="RNP21" s="318"/>
      <c r="RNQ21" s="318"/>
      <c r="RNR21" s="318"/>
      <c r="RNS21" s="318"/>
      <c r="RNT21" s="318"/>
      <c r="RNU21" s="318"/>
      <c r="RNV21" s="318"/>
      <c r="RNW21" s="318"/>
      <c r="RNX21" s="318"/>
      <c r="RNY21" s="318"/>
      <c r="RNZ21" s="318"/>
      <c r="ROA21" s="318"/>
      <c r="ROB21" s="318"/>
      <c r="ROC21" s="318"/>
      <c r="ROD21" s="318"/>
      <c r="ROE21" s="318"/>
      <c r="ROF21" s="318"/>
      <c r="ROG21" s="318"/>
      <c r="ROH21" s="318"/>
      <c r="ROI21" s="318"/>
      <c r="ROJ21" s="318"/>
      <c r="ROK21" s="318"/>
      <c r="ROL21" s="318"/>
      <c r="ROM21" s="318"/>
      <c r="RON21" s="318"/>
      <c r="ROO21" s="318"/>
      <c r="ROP21" s="318"/>
      <c r="ROQ21" s="318"/>
      <c r="ROR21" s="318"/>
      <c r="ROS21" s="318"/>
      <c r="ROT21" s="318"/>
      <c r="ROU21" s="318"/>
      <c r="ROV21" s="318"/>
      <c r="ROW21" s="318"/>
      <c r="ROX21" s="318"/>
      <c r="ROY21" s="318"/>
      <c r="ROZ21" s="318"/>
      <c r="RPA21" s="318"/>
      <c r="RPB21" s="318"/>
      <c r="RPC21" s="318"/>
      <c r="RPD21" s="318"/>
      <c r="RPE21" s="318"/>
      <c r="RPF21" s="318"/>
      <c r="RPG21" s="318"/>
      <c r="RPH21" s="318"/>
      <c r="RPI21" s="318"/>
      <c r="RPJ21" s="318"/>
      <c r="RPK21" s="318"/>
      <c r="RPL21" s="318"/>
      <c r="RPM21" s="318"/>
      <c r="RPN21" s="318"/>
      <c r="RPO21" s="318"/>
      <c r="RPP21" s="318"/>
      <c r="RPQ21" s="318"/>
      <c r="RPR21" s="318"/>
      <c r="RPS21" s="318"/>
      <c r="RPT21" s="318"/>
      <c r="RPU21" s="318"/>
      <c r="RPV21" s="318"/>
      <c r="RPW21" s="318"/>
      <c r="RPX21" s="318"/>
      <c r="RPY21" s="318"/>
      <c r="RPZ21" s="318"/>
      <c r="RQA21" s="318"/>
      <c r="RQB21" s="318"/>
      <c r="RQC21" s="318"/>
      <c r="RQD21" s="318"/>
      <c r="RQE21" s="318"/>
      <c r="RQF21" s="318"/>
      <c r="RQG21" s="318"/>
      <c r="RQH21" s="318"/>
      <c r="RQI21" s="318"/>
      <c r="RQJ21" s="318"/>
      <c r="RQK21" s="318"/>
      <c r="RQL21" s="318"/>
      <c r="RQM21" s="318"/>
      <c r="RQN21" s="318"/>
      <c r="RQO21" s="318"/>
      <c r="RQP21" s="318"/>
      <c r="RQQ21" s="318"/>
      <c r="RQR21" s="318"/>
      <c r="RQS21" s="318"/>
      <c r="RQT21" s="318"/>
      <c r="RQU21" s="318"/>
      <c r="RQV21" s="318"/>
      <c r="RQW21" s="318"/>
      <c r="RQX21" s="318"/>
      <c r="RQY21" s="318"/>
      <c r="RQZ21" s="318"/>
      <c r="RRA21" s="318"/>
      <c r="RRB21" s="318"/>
      <c r="RRC21" s="318"/>
      <c r="RRD21" s="318"/>
      <c r="RRE21" s="318"/>
      <c r="RRF21" s="318"/>
      <c r="RRG21" s="318"/>
      <c r="RRH21" s="318"/>
      <c r="RRI21" s="318"/>
      <c r="RRJ21" s="318"/>
      <c r="RRK21" s="318"/>
      <c r="RRL21" s="318"/>
      <c r="RRM21" s="318"/>
      <c r="RRN21" s="318"/>
      <c r="RRO21" s="318"/>
      <c r="RRP21" s="318"/>
      <c r="RRQ21" s="318"/>
      <c r="RRR21" s="318"/>
      <c r="RRS21" s="318"/>
      <c r="RRT21" s="318"/>
      <c r="RRU21" s="318"/>
      <c r="RRV21" s="318"/>
      <c r="RRW21" s="318"/>
      <c r="RRX21" s="318"/>
      <c r="RRY21" s="318"/>
      <c r="RRZ21" s="318"/>
      <c r="RSA21" s="318"/>
      <c r="RSB21" s="318"/>
      <c r="RSC21" s="318"/>
      <c r="RSD21" s="318"/>
      <c r="RSE21" s="318"/>
      <c r="RSF21" s="318"/>
      <c r="RSG21" s="318"/>
      <c r="RSH21" s="318"/>
      <c r="RSI21" s="318"/>
      <c r="RSJ21" s="318"/>
      <c r="RSK21" s="318"/>
      <c r="RSL21" s="318"/>
      <c r="RSM21" s="318"/>
      <c r="RSN21" s="318"/>
      <c r="RSO21" s="318"/>
      <c r="RSP21" s="318"/>
      <c r="RSQ21" s="318"/>
      <c r="RSR21" s="318"/>
      <c r="RSS21" s="318"/>
      <c r="RST21" s="318"/>
      <c r="RSU21" s="318"/>
      <c r="RSV21" s="318"/>
      <c r="RSW21" s="318"/>
      <c r="RSX21" s="318"/>
      <c r="RSY21" s="318"/>
      <c r="RSZ21" s="318"/>
      <c r="RTA21" s="318"/>
      <c r="RTB21" s="318"/>
      <c r="RTC21" s="318"/>
      <c r="RTD21" s="318"/>
      <c r="RTE21" s="318"/>
      <c r="RTF21" s="318"/>
      <c r="RTG21" s="318"/>
      <c r="RTH21" s="318"/>
      <c r="RTI21" s="318"/>
      <c r="RTJ21" s="318"/>
      <c r="RTK21" s="318"/>
      <c r="RTL21" s="318"/>
      <c r="RTM21" s="318"/>
      <c r="RTN21" s="318"/>
      <c r="RTO21" s="318"/>
      <c r="RTP21" s="318"/>
      <c r="RTQ21" s="318"/>
      <c r="RTR21" s="318"/>
      <c r="RTS21" s="318"/>
      <c r="RTT21" s="318"/>
      <c r="RTU21" s="318"/>
      <c r="RTV21" s="318"/>
      <c r="RTW21" s="318"/>
      <c r="RTX21" s="318"/>
      <c r="RTY21" s="318"/>
      <c r="RTZ21" s="318"/>
      <c r="RUA21" s="318"/>
      <c r="RUB21" s="318"/>
      <c r="RUC21" s="318"/>
      <c r="RUD21" s="318"/>
      <c r="RUE21" s="318"/>
      <c r="RUF21" s="318"/>
      <c r="RUG21" s="318"/>
      <c r="RUH21" s="318"/>
      <c r="RUI21" s="318"/>
      <c r="RUJ21" s="318"/>
      <c r="RUK21" s="318"/>
      <c r="RUL21" s="318"/>
      <c r="RUM21" s="318"/>
      <c r="RUN21" s="318"/>
      <c r="RUO21" s="318"/>
      <c r="RUP21" s="318"/>
      <c r="RUQ21" s="318"/>
      <c r="RUR21" s="318"/>
      <c r="RUS21" s="318"/>
      <c r="RUT21" s="318"/>
      <c r="RUU21" s="318"/>
      <c r="RUV21" s="318"/>
      <c r="RUW21" s="318"/>
      <c r="RUX21" s="318"/>
      <c r="RUY21" s="318"/>
      <c r="RUZ21" s="318"/>
      <c r="RVA21" s="318"/>
      <c r="RVB21" s="318"/>
      <c r="RVC21" s="318"/>
      <c r="RVD21" s="318"/>
      <c r="RVE21" s="318"/>
      <c r="RVF21" s="318"/>
      <c r="RVG21" s="318"/>
      <c r="RVH21" s="318"/>
      <c r="RVI21" s="318"/>
      <c r="RVJ21" s="318"/>
      <c r="RVK21" s="318"/>
      <c r="RVL21" s="318"/>
      <c r="RVM21" s="318"/>
      <c r="RVN21" s="318"/>
      <c r="RVO21" s="318"/>
      <c r="RVP21" s="318"/>
      <c r="RVQ21" s="318"/>
      <c r="RVR21" s="318"/>
      <c r="RVS21" s="318"/>
      <c r="RVT21" s="318"/>
      <c r="RVU21" s="318"/>
      <c r="RVV21" s="318"/>
      <c r="RVW21" s="318"/>
      <c r="RVX21" s="318"/>
      <c r="RVY21" s="318"/>
      <c r="RVZ21" s="318"/>
      <c r="RWA21" s="318"/>
      <c r="RWB21" s="318"/>
      <c r="RWC21" s="318"/>
      <c r="RWD21" s="318"/>
      <c r="RWE21" s="318"/>
      <c r="RWF21" s="318"/>
      <c r="RWG21" s="318"/>
      <c r="RWH21" s="318"/>
      <c r="RWI21" s="318"/>
      <c r="RWJ21" s="318"/>
      <c r="RWK21" s="318"/>
      <c r="RWL21" s="318"/>
      <c r="RWM21" s="318"/>
      <c r="RWN21" s="318"/>
      <c r="RWO21" s="318"/>
      <c r="RWP21" s="318"/>
      <c r="RWQ21" s="318"/>
      <c r="RWR21" s="318"/>
      <c r="RWS21" s="318"/>
      <c r="RWT21" s="318"/>
      <c r="RWU21" s="318"/>
      <c r="RWV21" s="318"/>
      <c r="RWW21" s="318"/>
      <c r="RWX21" s="318"/>
      <c r="RWY21" s="318"/>
      <c r="RWZ21" s="318"/>
      <c r="RXA21" s="318"/>
      <c r="RXB21" s="318"/>
      <c r="RXC21" s="318"/>
      <c r="RXD21" s="318"/>
      <c r="RXE21" s="318"/>
      <c r="RXF21" s="318"/>
      <c r="RXG21" s="318"/>
      <c r="RXH21" s="318"/>
      <c r="RXI21" s="318"/>
      <c r="RXJ21" s="318"/>
      <c r="RXK21" s="318"/>
      <c r="RXL21" s="318"/>
      <c r="RXM21" s="318"/>
      <c r="RXN21" s="318"/>
      <c r="RXO21" s="318"/>
      <c r="RXP21" s="318"/>
      <c r="RXQ21" s="318"/>
      <c r="RXR21" s="318"/>
      <c r="RXS21" s="318"/>
      <c r="RXT21" s="318"/>
      <c r="RXU21" s="318"/>
      <c r="RXV21" s="318"/>
      <c r="RXW21" s="318"/>
      <c r="RXX21" s="318"/>
      <c r="RXY21" s="318"/>
      <c r="RXZ21" s="318"/>
      <c r="RYA21" s="318"/>
      <c r="RYB21" s="318"/>
      <c r="RYC21" s="318"/>
      <c r="RYD21" s="318"/>
      <c r="RYE21" s="318"/>
      <c r="RYF21" s="318"/>
      <c r="RYG21" s="318"/>
      <c r="RYH21" s="318"/>
      <c r="RYI21" s="318"/>
      <c r="RYJ21" s="318"/>
      <c r="RYK21" s="318"/>
      <c r="RYL21" s="318"/>
      <c r="RYM21" s="318"/>
      <c r="RYN21" s="318"/>
      <c r="RYO21" s="318"/>
      <c r="RYP21" s="318"/>
      <c r="RYQ21" s="318"/>
      <c r="RYR21" s="318"/>
      <c r="RYS21" s="318"/>
      <c r="RYT21" s="318"/>
      <c r="RYU21" s="318"/>
      <c r="RYV21" s="318"/>
      <c r="RYW21" s="318"/>
      <c r="RYX21" s="318"/>
      <c r="RYY21" s="318"/>
      <c r="RYZ21" s="318"/>
      <c r="RZA21" s="318"/>
      <c r="RZB21" s="318"/>
      <c r="RZC21" s="318"/>
      <c r="RZD21" s="318"/>
      <c r="RZE21" s="318"/>
      <c r="RZF21" s="318"/>
      <c r="RZG21" s="318"/>
      <c r="RZH21" s="318"/>
      <c r="RZI21" s="318"/>
      <c r="RZJ21" s="318"/>
      <c r="RZK21" s="318"/>
      <c r="RZL21" s="318"/>
      <c r="RZM21" s="318"/>
      <c r="RZN21" s="318"/>
      <c r="RZO21" s="318"/>
      <c r="RZP21" s="318"/>
      <c r="RZQ21" s="318"/>
      <c r="RZR21" s="318"/>
      <c r="RZS21" s="318"/>
      <c r="RZT21" s="318"/>
      <c r="RZU21" s="318"/>
      <c r="RZV21" s="318"/>
      <c r="RZW21" s="318"/>
      <c r="RZX21" s="318"/>
      <c r="RZY21" s="318"/>
      <c r="RZZ21" s="318"/>
      <c r="SAA21" s="318"/>
      <c r="SAB21" s="318"/>
      <c r="SAC21" s="318"/>
      <c r="SAD21" s="318"/>
      <c r="SAE21" s="318"/>
      <c r="SAF21" s="318"/>
      <c r="SAG21" s="318"/>
      <c r="SAH21" s="318"/>
      <c r="SAI21" s="318"/>
      <c r="SAJ21" s="318"/>
      <c r="SAK21" s="318"/>
      <c r="SAL21" s="318"/>
      <c r="SAM21" s="318"/>
      <c r="SAN21" s="318"/>
      <c r="SAO21" s="318"/>
      <c r="SAP21" s="318"/>
      <c r="SAQ21" s="318"/>
      <c r="SAR21" s="318"/>
      <c r="SAS21" s="318"/>
      <c r="SAT21" s="318"/>
      <c r="SAU21" s="318"/>
      <c r="SAV21" s="318"/>
      <c r="SAW21" s="318"/>
      <c r="SAX21" s="318"/>
      <c r="SAY21" s="318"/>
      <c r="SAZ21" s="318"/>
      <c r="SBA21" s="318"/>
      <c r="SBB21" s="318"/>
      <c r="SBC21" s="318"/>
      <c r="SBD21" s="318"/>
      <c r="SBE21" s="318"/>
      <c r="SBF21" s="318"/>
      <c r="SBG21" s="318"/>
      <c r="SBH21" s="318"/>
      <c r="SBI21" s="318"/>
      <c r="SBJ21" s="318"/>
      <c r="SBK21" s="318"/>
      <c r="SBL21" s="318"/>
      <c r="SBM21" s="318"/>
      <c r="SBN21" s="318"/>
      <c r="SBO21" s="318"/>
      <c r="SBP21" s="318"/>
      <c r="SBQ21" s="318"/>
      <c r="SBR21" s="318"/>
      <c r="SBS21" s="318"/>
      <c r="SBT21" s="318"/>
      <c r="SBU21" s="318"/>
      <c r="SBV21" s="318"/>
      <c r="SBW21" s="318"/>
      <c r="SBX21" s="318"/>
      <c r="SBY21" s="318"/>
      <c r="SBZ21" s="318"/>
      <c r="SCA21" s="318"/>
      <c r="SCB21" s="318"/>
      <c r="SCC21" s="318"/>
      <c r="SCD21" s="318"/>
      <c r="SCE21" s="318"/>
      <c r="SCF21" s="318"/>
      <c r="SCG21" s="318"/>
      <c r="SCH21" s="318"/>
      <c r="SCI21" s="318"/>
      <c r="SCJ21" s="318"/>
      <c r="SCK21" s="318"/>
      <c r="SCL21" s="318"/>
      <c r="SCM21" s="318"/>
      <c r="SCN21" s="318"/>
      <c r="SCO21" s="318"/>
      <c r="SCP21" s="318"/>
      <c r="SCQ21" s="318"/>
      <c r="SCR21" s="318"/>
      <c r="SCS21" s="318"/>
      <c r="SCT21" s="318"/>
      <c r="SCU21" s="318"/>
      <c r="SCV21" s="318"/>
      <c r="SCW21" s="318"/>
      <c r="SCX21" s="318"/>
      <c r="SCY21" s="318"/>
      <c r="SCZ21" s="318"/>
      <c r="SDA21" s="318"/>
      <c r="SDB21" s="318"/>
      <c r="SDC21" s="318"/>
      <c r="SDD21" s="318"/>
      <c r="SDE21" s="318"/>
      <c r="SDF21" s="318"/>
      <c r="SDG21" s="318"/>
      <c r="SDH21" s="318"/>
      <c r="SDI21" s="318"/>
      <c r="SDJ21" s="318"/>
      <c r="SDK21" s="318"/>
      <c r="SDL21" s="318"/>
      <c r="SDM21" s="318"/>
      <c r="SDN21" s="318"/>
      <c r="SDO21" s="318"/>
      <c r="SDP21" s="318"/>
      <c r="SDQ21" s="318"/>
      <c r="SDR21" s="318"/>
      <c r="SDS21" s="318"/>
      <c r="SDT21" s="318"/>
      <c r="SDU21" s="318"/>
      <c r="SDV21" s="318"/>
      <c r="SDW21" s="318"/>
      <c r="SDX21" s="318"/>
      <c r="SDY21" s="318"/>
      <c r="SDZ21" s="318"/>
      <c r="SEA21" s="318"/>
      <c r="SEB21" s="318"/>
      <c r="SEC21" s="318"/>
      <c r="SED21" s="318"/>
      <c r="SEE21" s="318"/>
      <c r="SEF21" s="318"/>
      <c r="SEG21" s="318"/>
      <c r="SEH21" s="318"/>
      <c r="SEI21" s="318"/>
      <c r="SEJ21" s="318"/>
      <c r="SEK21" s="318"/>
      <c r="SEL21" s="318"/>
      <c r="SEM21" s="318"/>
      <c r="SEN21" s="318"/>
      <c r="SEO21" s="318"/>
      <c r="SEP21" s="318"/>
      <c r="SEQ21" s="318"/>
      <c r="SER21" s="318"/>
      <c r="SES21" s="318"/>
      <c r="SET21" s="318"/>
      <c r="SEU21" s="318"/>
      <c r="SEV21" s="318"/>
      <c r="SEW21" s="318"/>
      <c r="SEX21" s="318"/>
      <c r="SEY21" s="318"/>
      <c r="SEZ21" s="318"/>
      <c r="SFA21" s="318"/>
      <c r="SFB21" s="318"/>
      <c r="SFC21" s="318"/>
      <c r="SFD21" s="318"/>
      <c r="SFE21" s="318"/>
      <c r="SFF21" s="318"/>
      <c r="SFG21" s="318"/>
      <c r="SFH21" s="318"/>
      <c r="SFI21" s="318"/>
      <c r="SFJ21" s="318"/>
      <c r="SFK21" s="318"/>
      <c r="SFL21" s="318"/>
      <c r="SFM21" s="318"/>
      <c r="SFN21" s="318"/>
      <c r="SFO21" s="318"/>
      <c r="SFP21" s="318"/>
      <c r="SFQ21" s="318"/>
      <c r="SFR21" s="318"/>
      <c r="SFS21" s="318"/>
      <c r="SFT21" s="318"/>
      <c r="SFU21" s="318"/>
      <c r="SFV21" s="318"/>
      <c r="SFW21" s="318"/>
      <c r="SFX21" s="318"/>
      <c r="SFY21" s="318"/>
      <c r="SFZ21" s="318"/>
      <c r="SGA21" s="318"/>
      <c r="SGB21" s="318"/>
      <c r="SGC21" s="318"/>
      <c r="SGD21" s="318"/>
      <c r="SGE21" s="318"/>
      <c r="SGF21" s="318"/>
      <c r="SGG21" s="318"/>
      <c r="SGH21" s="318"/>
      <c r="SGI21" s="318"/>
      <c r="SGJ21" s="318"/>
      <c r="SGK21" s="318"/>
      <c r="SGL21" s="318"/>
      <c r="SGM21" s="318"/>
      <c r="SGN21" s="318"/>
      <c r="SGO21" s="318"/>
      <c r="SGP21" s="318"/>
      <c r="SGQ21" s="318"/>
      <c r="SGR21" s="318"/>
      <c r="SGS21" s="318"/>
      <c r="SGT21" s="318"/>
      <c r="SGU21" s="318"/>
      <c r="SGV21" s="318"/>
      <c r="SGW21" s="318"/>
      <c r="SGX21" s="318"/>
      <c r="SGY21" s="318"/>
      <c r="SGZ21" s="318"/>
      <c r="SHA21" s="318"/>
      <c r="SHB21" s="318"/>
      <c r="SHC21" s="318"/>
      <c r="SHD21" s="318"/>
      <c r="SHE21" s="318"/>
      <c r="SHF21" s="318"/>
      <c r="SHG21" s="318"/>
      <c r="SHH21" s="318"/>
      <c r="SHI21" s="318"/>
      <c r="SHJ21" s="318"/>
      <c r="SHK21" s="318"/>
      <c r="SHL21" s="318"/>
      <c r="SHM21" s="318"/>
      <c r="SHN21" s="318"/>
      <c r="SHO21" s="318"/>
      <c r="SHP21" s="318"/>
      <c r="SHQ21" s="318"/>
      <c r="SHR21" s="318"/>
      <c r="SHS21" s="318"/>
      <c r="SHT21" s="318"/>
      <c r="SHU21" s="318"/>
      <c r="SHV21" s="318"/>
      <c r="SHW21" s="318"/>
      <c r="SHX21" s="318"/>
      <c r="SHY21" s="318"/>
      <c r="SHZ21" s="318"/>
      <c r="SIA21" s="318"/>
      <c r="SIB21" s="318"/>
      <c r="SIC21" s="318"/>
      <c r="SID21" s="318"/>
      <c r="SIE21" s="318"/>
      <c r="SIF21" s="318"/>
      <c r="SIG21" s="318"/>
      <c r="SIH21" s="318"/>
      <c r="SII21" s="318"/>
      <c r="SIJ21" s="318"/>
      <c r="SIK21" s="318"/>
      <c r="SIL21" s="318"/>
      <c r="SIM21" s="318"/>
      <c r="SIN21" s="318"/>
      <c r="SIO21" s="318"/>
      <c r="SIP21" s="318"/>
      <c r="SIQ21" s="318"/>
      <c r="SIR21" s="318"/>
      <c r="SIS21" s="318"/>
      <c r="SIT21" s="318"/>
      <c r="SIU21" s="318"/>
      <c r="SIV21" s="318"/>
      <c r="SIW21" s="318"/>
      <c r="SIX21" s="318"/>
      <c r="SIY21" s="318"/>
      <c r="SIZ21" s="318"/>
      <c r="SJA21" s="318"/>
      <c r="SJB21" s="318"/>
      <c r="SJC21" s="318"/>
      <c r="SJD21" s="318"/>
      <c r="SJE21" s="318"/>
      <c r="SJF21" s="318"/>
      <c r="SJG21" s="318"/>
      <c r="SJH21" s="318"/>
      <c r="SJI21" s="318"/>
      <c r="SJJ21" s="318"/>
      <c r="SJK21" s="318"/>
      <c r="SJL21" s="318"/>
      <c r="SJM21" s="318"/>
      <c r="SJN21" s="318"/>
      <c r="SJO21" s="318"/>
      <c r="SJP21" s="318"/>
      <c r="SJQ21" s="318"/>
      <c r="SJR21" s="318"/>
      <c r="SJS21" s="318"/>
      <c r="SJT21" s="318"/>
      <c r="SJU21" s="318"/>
      <c r="SJV21" s="318"/>
      <c r="SJW21" s="318"/>
      <c r="SJX21" s="318"/>
      <c r="SJY21" s="318"/>
      <c r="SJZ21" s="318"/>
      <c r="SKA21" s="318"/>
      <c r="SKB21" s="318"/>
      <c r="SKC21" s="318"/>
      <c r="SKD21" s="318"/>
      <c r="SKE21" s="318"/>
      <c r="SKF21" s="318"/>
      <c r="SKG21" s="318"/>
      <c r="SKH21" s="318"/>
      <c r="SKI21" s="318"/>
      <c r="SKJ21" s="318"/>
      <c r="SKK21" s="318"/>
      <c r="SKL21" s="318"/>
      <c r="SKM21" s="318"/>
      <c r="SKN21" s="318"/>
      <c r="SKO21" s="318"/>
      <c r="SKP21" s="318"/>
      <c r="SKQ21" s="318"/>
      <c r="SKR21" s="318"/>
      <c r="SKS21" s="318"/>
      <c r="SKT21" s="318"/>
      <c r="SKU21" s="318"/>
      <c r="SKV21" s="318"/>
      <c r="SKW21" s="318"/>
      <c r="SKX21" s="318"/>
      <c r="SKY21" s="318"/>
      <c r="SKZ21" s="318"/>
      <c r="SLA21" s="318"/>
      <c r="SLB21" s="318"/>
      <c r="SLC21" s="318"/>
      <c r="SLD21" s="318"/>
      <c r="SLE21" s="318"/>
      <c r="SLF21" s="318"/>
      <c r="SLG21" s="318"/>
      <c r="SLH21" s="318"/>
      <c r="SLI21" s="318"/>
      <c r="SLJ21" s="318"/>
      <c r="SLK21" s="318"/>
      <c r="SLL21" s="318"/>
      <c r="SLM21" s="318"/>
      <c r="SLN21" s="318"/>
      <c r="SLO21" s="318"/>
      <c r="SLP21" s="318"/>
      <c r="SLQ21" s="318"/>
      <c r="SLR21" s="318"/>
      <c r="SLS21" s="318"/>
      <c r="SLT21" s="318"/>
      <c r="SLU21" s="318"/>
      <c r="SLV21" s="318"/>
      <c r="SLW21" s="318"/>
      <c r="SLX21" s="318"/>
      <c r="SLY21" s="318"/>
      <c r="SLZ21" s="318"/>
      <c r="SMA21" s="318"/>
      <c r="SMB21" s="318"/>
      <c r="SMC21" s="318"/>
      <c r="SMD21" s="318"/>
      <c r="SME21" s="318"/>
      <c r="SMF21" s="318"/>
      <c r="SMG21" s="318"/>
      <c r="SMH21" s="318"/>
      <c r="SMI21" s="318"/>
      <c r="SMJ21" s="318"/>
      <c r="SMK21" s="318"/>
      <c r="SML21" s="318"/>
      <c r="SMM21" s="318"/>
      <c r="SMN21" s="318"/>
      <c r="SMO21" s="318"/>
      <c r="SMP21" s="318"/>
      <c r="SMQ21" s="318"/>
      <c r="SMR21" s="318"/>
      <c r="SMS21" s="318"/>
      <c r="SMT21" s="318"/>
      <c r="SMU21" s="318"/>
      <c r="SMV21" s="318"/>
      <c r="SMW21" s="318"/>
      <c r="SMX21" s="318"/>
      <c r="SMY21" s="318"/>
      <c r="SMZ21" s="318"/>
      <c r="SNA21" s="318"/>
      <c r="SNB21" s="318"/>
      <c r="SNC21" s="318"/>
      <c r="SND21" s="318"/>
      <c r="SNE21" s="318"/>
      <c r="SNF21" s="318"/>
      <c r="SNG21" s="318"/>
      <c r="SNH21" s="318"/>
      <c r="SNI21" s="318"/>
      <c r="SNJ21" s="318"/>
      <c r="SNK21" s="318"/>
      <c r="SNL21" s="318"/>
      <c r="SNM21" s="318"/>
      <c r="SNN21" s="318"/>
      <c r="SNO21" s="318"/>
      <c r="SNP21" s="318"/>
      <c r="SNQ21" s="318"/>
      <c r="SNR21" s="318"/>
      <c r="SNS21" s="318"/>
      <c r="SNT21" s="318"/>
      <c r="SNU21" s="318"/>
      <c r="SNV21" s="318"/>
      <c r="SNW21" s="318"/>
      <c r="SNX21" s="318"/>
      <c r="SNY21" s="318"/>
      <c r="SNZ21" s="318"/>
      <c r="SOA21" s="318"/>
      <c r="SOB21" s="318"/>
      <c r="SOC21" s="318"/>
      <c r="SOD21" s="318"/>
      <c r="SOE21" s="318"/>
      <c r="SOF21" s="318"/>
      <c r="SOG21" s="318"/>
      <c r="SOH21" s="318"/>
      <c r="SOI21" s="318"/>
      <c r="SOJ21" s="318"/>
      <c r="SOK21" s="318"/>
      <c r="SOL21" s="318"/>
      <c r="SOM21" s="318"/>
      <c r="SON21" s="318"/>
      <c r="SOO21" s="318"/>
      <c r="SOP21" s="318"/>
      <c r="SOQ21" s="318"/>
      <c r="SOR21" s="318"/>
      <c r="SOS21" s="318"/>
      <c r="SOT21" s="318"/>
      <c r="SOU21" s="318"/>
      <c r="SOV21" s="318"/>
      <c r="SOW21" s="318"/>
      <c r="SOX21" s="318"/>
      <c r="SOY21" s="318"/>
      <c r="SOZ21" s="318"/>
      <c r="SPA21" s="318"/>
      <c r="SPB21" s="318"/>
      <c r="SPC21" s="318"/>
      <c r="SPD21" s="318"/>
      <c r="SPE21" s="318"/>
      <c r="SPF21" s="318"/>
      <c r="SPG21" s="318"/>
      <c r="SPH21" s="318"/>
      <c r="SPI21" s="318"/>
      <c r="SPJ21" s="318"/>
      <c r="SPK21" s="318"/>
      <c r="SPL21" s="318"/>
      <c r="SPM21" s="318"/>
      <c r="SPN21" s="318"/>
      <c r="SPO21" s="318"/>
      <c r="SPP21" s="318"/>
      <c r="SPQ21" s="318"/>
      <c r="SPR21" s="318"/>
      <c r="SPS21" s="318"/>
      <c r="SPT21" s="318"/>
      <c r="SPU21" s="318"/>
      <c r="SPV21" s="318"/>
      <c r="SPW21" s="318"/>
      <c r="SPX21" s="318"/>
      <c r="SPY21" s="318"/>
      <c r="SPZ21" s="318"/>
      <c r="SQA21" s="318"/>
      <c r="SQB21" s="318"/>
      <c r="SQC21" s="318"/>
      <c r="SQD21" s="318"/>
      <c r="SQE21" s="318"/>
      <c r="SQF21" s="318"/>
      <c r="SQG21" s="318"/>
      <c r="SQH21" s="318"/>
      <c r="SQI21" s="318"/>
      <c r="SQJ21" s="318"/>
      <c r="SQK21" s="318"/>
      <c r="SQL21" s="318"/>
      <c r="SQM21" s="318"/>
      <c r="SQN21" s="318"/>
      <c r="SQO21" s="318"/>
      <c r="SQP21" s="318"/>
      <c r="SQQ21" s="318"/>
      <c r="SQR21" s="318"/>
      <c r="SQS21" s="318"/>
      <c r="SQT21" s="318"/>
      <c r="SQU21" s="318"/>
      <c r="SQV21" s="318"/>
      <c r="SQW21" s="318"/>
      <c r="SQX21" s="318"/>
      <c r="SQY21" s="318"/>
      <c r="SQZ21" s="318"/>
      <c r="SRA21" s="318"/>
      <c r="SRB21" s="318"/>
      <c r="SRC21" s="318"/>
      <c r="SRD21" s="318"/>
      <c r="SRE21" s="318"/>
      <c r="SRF21" s="318"/>
      <c r="SRG21" s="318"/>
      <c r="SRH21" s="318"/>
      <c r="SRI21" s="318"/>
      <c r="SRJ21" s="318"/>
      <c r="SRK21" s="318"/>
      <c r="SRL21" s="318"/>
      <c r="SRM21" s="318"/>
      <c r="SRN21" s="318"/>
      <c r="SRO21" s="318"/>
      <c r="SRP21" s="318"/>
      <c r="SRQ21" s="318"/>
      <c r="SRR21" s="318"/>
      <c r="SRS21" s="318"/>
      <c r="SRT21" s="318"/>
      <c r="SRU21" s="318"/>
      <c r="SRV21" s="318"/>
      <c r="SRW21" s="318"/>
      <c r="SRX21" s="318"/>
      <c r="SRY21" s="318"/>
      <c r="SRZ21" s="318"/>
      <c r="SSA21" s="318"/>
      <c r="SSB21" s="318"/>
      <c r="SSC21" s="318"/>
      <c r="SSD21" s="318"/>
      <c r="SSE21" s="318"/>
      <c r="SSF21" s="318"/>
      <c r="SSG21" s="318"/>
      <c r="SSH21" s="318"/>
      <c r="SSI21" s="318"/>
      <c r="SSJ21" s="318"/>
      <c r="SSK21" s="318"/>
      <c r="SSL21" s="318"/>
      <c r="SSM21" s="318"/>
      <c r="SSN21" s="318"/>
      <c r="SSO21" s="318"/>
      <c r="SSP21" s="318"/>
      <c r="SSQ21" s="318"/>
      <c r="SSR21" s="318"/>
      <c r="SSS21" s="318"/>
      <c r="SST21" s="318"/>
      <c r="SSU21" s="318"/>
      <c r="SSV21" s="318"/>
      <c r="SSW21" s="318"/>
      <c r="SSX21" s="318"/>
      <c r="SSY21" s="318"/>
      <c r="SSZ21" s="318"/>
      <c r="STA21" s="318"/>
      <c r="STB21" s="318"/>
      <c r="STC21" s="318"/>
      <c r="STD21" s="318"/>
      <c r="STE21" s="318"/>
      <c r="STF21" s="318"/>
      <c r="STG21" s="318"/>
      <c r="STH21" s="318"/>
      <c r="STI21" s="318"/>
      <c r="STJ21" s="318"/>
      <c r="STK21" s="318"/>
      <c r="STL21" s="318"/>
      <c r="STM21" s="318"/>
      <c r="STN21" s="318"/>
      <c r="STO21" s="318"/>
      <c r="STP21" s="318"/>
      <c r="STQ21" s="318"/>
      <c r="STR21" s="318"/>
      <c r="STS21" s="318"/>
      <c r="STT21" s="318"/>
      <c r="STU21" s="318"/>
      <c r="STV21" s="318"/>
      <c r="STW21" s="318"/>
      <c r="STX21" s="318"/>
      <c r="STY21" s="318"/>
      <c r="STZ21" s="318"/>
      <c r="SUA21" s="318"/>
      <c r="SUB21" s="318"/>
      <c r="SUC21" s="318"/>
      <c r="SUD21" s="318"/>
      <c r="SUE21" s="318"/>
      <c r="SUF21" s="318"/>
      <c r="SUG21" s="318"/>
      <c r="SUH21" s="318"/>
      <c r="SUI21" s="318"/>
      <c r="SUJ21" s="318"/>
      <c r="SUK21" s="318"/>
      <c r="SUL21" s="318"/>
      <c r="SUM21" s="318"/>
      <c r="SUN21" s="318"/>
      <c r="SUO21" s="318"/>
      <c r="SUP21" s="318"/>
      <c r="SUQ21" s="318"/>
      <c r="SUR21" s="318"/>
      <c r="SUS21" s="318"/>
      <c r="SUT21" s="318"/>
      <c r="SUU21" s="318"/>
      <c r="SUV21" s="318"/>
      <c r="SUW21" s="318"/>
      <c r="SUX21" s="318"/>
      <c r="SUY21" s="318"/>
      <c r="SUZ21" s="318"/>
      <c r="SVA21" s="318"/>
      <c r="SVB21" s="318"/>
      <c r="SVC21" s="318"/>
      <c r="SVD21" s="318"/>
      <c r="SVE21" s="318"/>
      <c r="SVF21" s="318"/>
      <c r="SVG21" s="318"/>
      <c r="SVH21" s="318"/>
      <c r="SVI21" s="318"/>
      <c r="SVJ21" s="318"/>
      <c r="SVK21" s="318"/>
      <c r="SVL21" s="318"/>
      <c r="SVM21" s="318"/>
      <c r="SVN21" s="318"/>
      <c r="SVO21" s="318"/>
      <c r="SVP21" s="318"/>
      <c r="SVQ21" s="318"/>
      <c r="SVR21" s="318"/>
      <c r="SVS21" s="318"/>
      <c r="SVT21" s="318"/>
      <c r="SVU21" s="318"/>
      <c r="SVV21" s="318"/>
      <c r="SVW21" s="318"/>
      <c r="SVX21" s="318"/>
      <c r="SVY21" s="318"/>
      <c r="SVZ21" s="318"/>
      <c r="SWA21" s="318"/>
      <c r="SWB21" s="318"/>
      <c r="SWC21" s="318"/>
      <c r="SWD21" s="318"/>
      <c r="SWE21" s="318"/>
      <c r="SWF21" s="318"/>
      <c r="SWG21" s="318"/>
      <c r="SWH21" s="318"/>
      <c r="SWI21" s="318"/>
      <c r="SWJ21" s="318"/>
      <c r="SWK21" s="318"/>
      <c r="SWL21" s="318"/>
      <c r="SWM21" s="318"/>
      <c r="SWN21" s="318"/>
      <c r="SWO21" s="318"/>
      <c r="SWP21" s="318"/>
      <c r="SWQ21" s="318"/>
      <c r="SWR21" s="318"/>
      <c r="SWS21" s="318"/>
      <c r="SWT21" s="318"/>
      <c r="SWU21" s="318"/>
      <c r="SWV21" s="318"/>
      <c r="SWW21" s="318"/>
      <c r="SWX21" s="318"/>
      <c r="SWY21" s="318"/>
      <c r="SWZ21" s="318"/>
      <c r="SXA21" s="318"/>
      <c r="SXB21" s="318"/>
      <c r="SXC21" s="318"/>
      <c r="SXD21" s="318"/>
      <c r="SXE21" s="318"/>
      <c r="SXF21" s="318"/>
      <c r="SXG21" s="318"/>
      <c r="SXH21" s="318"/>
      <c r="SXI21" s="318"/>
      <c r="SXJ21" s="318"/>
      <c r="SXK21" s="318"/>
      <c r="SXL21" s="318"/>
      <c r="SXM21" s="318"/>
      <c r="SXN21" s="318"/>
      <c r="SXO21" s="318"/>
      <c r="SXP21" s="318"/>
      <c r="SXQ21" s="318"/>
      <c r="SXR21" s="318"/>
      <c r="SXS21" s="318"/>
      <c r="SXT21" s="318"/>
      <c r="SXU21" s="318"/>
      <c r="SXV21" s="318"/>
      <c r="SXW21" s="318"/>
      <c r="SXX21" s="318"/>
      <c r="SXY21" s="318"/>
      <c r="SXZ21" s="318"/>
      <c r="SYA21" s="318"/>
      <c r="SYB21" s="318"/>
      <c r="SYC21" s="318"/>
      <c r="SYD21" s="318"/>
      <c r="SYE21" s="318"/>
      <c r="SYF21" s="318"/>
      <c r="SYG21" s="318"/>
      <c r="SYH21" s="318"/>
      <c r="SYI21" s="318"/>
      <c r="SYJ21" s="318"/>
      <c r="SYK21" s="318"/>
      <c r="SYL21" s="318"/>
      <c r="SYM21" s="318"/>
      <c r="SYN21" s="318"/>
      <c r="SYO21" s="318"/>
      <c r="SYP21" s="318"/>
      <c r="SYQ21" s="318"/>
      <c r="SYR21" s="318"/>
      <c r="SYS21" s="318"/>
      <c r="SYT21" s="318"/>
      <c r="SYU21" s="318"/>
      <c r="SYV21" s="318"/>
      <c r="SYW21" s="318"/>
      <c r="SYX21" s="318"/>
      <c r="SYY21" s="318"/>
      <c r="SYZ21" s="318"/>
      <c r="SZA21" s="318"/>
      <c r="SZB21" s="318"/>
      <c r="SZC21" s="318"/>
      <c r="SZD21" s="318"/>
      <c r="SZE21" s="318"/>
      <c r="SZF21" s="318"/>
      <c r="SZG21" s="318"/>
      <c r="SZH21" s="318"/>
      <c r="SZI21" s="318"/>
      <c r="SZJ21" s="318"/>
      <c r="SZK21" s="318"/>
      <c r="SZL21" s="318"/>
      <c r="SZM21" s="318"/>
      <c r="SZN21" s="318"/>
      <c r="SZO21" s="318"/>
      <c r="SZP21" s="318"/>
      <c r="SZQ21" s="318"/>
      <c r="SZR21" s="318"/>
      <c r="SZS21" s="318"/>
      <c r="SZT21" s="318"/>
      <c r="SZU21" s="318"/>
      <c r="SZV21" s="318"/>
      <c r="SZW21" s="318"/>
      <c r="SZX21" s="318"/>
      <c r="SZY21" s="318"/>
      <c r="SZZ21" s="318"/>
      <c r="TAA21" s="318"/>
      <c r="TAB21" s="318"/>
      <c r="TAC21" s="318"/>
      <c r="TAD21" s="318"/>
      <c r="TAE21" s="318"/>
      <c r="TAF21" s="318"/>
      <c r="TAG21" s="318"/>
      <c r="TAH21" s="318"/>
      <c r="TAI21" s="318"/>
      <c r="TAJ21" s="318"/>
      <c r="TAK21" s="318"/>
      <c r="TAL21" s="318"/>
      <c r="TAM21" s="318"/>
      <c r="TAN21" s="318"/>
      <c r="TAO21" s="318"/>
      <c r="TAP21" s="318"/>
      <c r="TAQ21" s="318"/>
      <c r="TAR21" s="318"/>
      <c r="TAS21" s="318"/>
      <c r="TAT21" s="318"/>
      <c r="TAU21" s="318"/>
      <c r="TAV21" s="318"/>
      <c r="TAW21" s="318"/>
      <c r="TAX21" s="318"/>
      <c r="TAY21" s="318"/>
      <c r="TAZ21" s="318"/>
      <c r="TBA21" s="318"/>
      <c r="TBB21" s="318"/>
      <c r="TBC21" s="318"/>
      <c r="TBD21" s="318"/>
      <c r="TBE21" s="318"/>
      <c r="TBF21" s="318"/>
      <c r="TBG21" s="318"/>
      <c r="TBH21" s="318"/>
      <c r="TBI21" s="318"/>
      <c r="TBJ21" s="318"/>
      <c r="TBK21" s="318"/>
      <c r="TBL21" s="318"/>
      <c r="TBM21" s="318"/>
      <c r="TBN21" s="318"/>
      <c r="TBO21" s="318"/>
      <c r="TBP21" s="318"/>
      <c r="TBQ21" s="318"/>
      <c r="TBR21" s="318"/>
      <c r="TBS21" s="318"/>
      <c r="TBT21" s="318"/>
      <c r="TBU21" s="318"/>
      <c r="TBV21" s="318"/>
      <c r="TBW21" s="318"/>
      <c r="TBX21" s="318"/>
      <c r="TBY21" s="318"/>
      <c r="TBZ21" s="318"/>
      <c r="TCA21" s="318"/>
      <c r="TCB21" s="318"/>
      <c r="TCC21" s="318"/>
      <c r="TCD21" s="318"/>
      <c r="TCE21" s="318"/>
      <c r="TCF21" s="318"/>
      <c r="TCG21" s="318"/>
      <c r="TCH21" s="318"/>
      <c r="TCI21" s="318"/>
      <c r="TCJ21" s="318"/>
      <c r="TCK21" s="318"/>
      <c r="TCL21" s="318"/>
      <c r="TCM21" s="318"/>
      <c r="TCN21" s="318"/>
      <c r="TCO21" s="318"/>
      <c r="TCP21" s="318"/>
      <c r="TCQ21" s="318"/>
      <c r="TCR21" s="318"/>
      <c r="TCS21" s="318"/>
      <c r="TCT21" s="318"/>
      <c r="TCU21" s="318"/>
      <c r="TCV21" s="318"/>
      <c r="TCW21" s="318"/>
      <c r="TCX21" s="318"/>
      <c r="TCY21" s="318"/>
      <c r="TCZ21" s="318"/>
      <c r="TDA21" s="318"/>
      <c r="TDB21" s="318"/>
      <c r="TDC21" s="318"/>
      <c r="TDD21" s="318"/>
      <c r="TDE21" s="318"/>
      <c r="TDF21" s="318"/>
      <c r="TDG21" s="318"/>
      <c r="TDH21" s="318"/>
      <c r="TDI21" s="318"/>
      <c r="TDJ21" s="318"/>
      <c r="TDK21" s="318"/>
      <c r="TDL21" s="318"/>
      <c r="TDM21" s="318"/>
      <c r="TDN21" s="318"/>
      <c r="TDO21" s="318"/>
      <c r="TDP21" s="318"/>
      <c r="TDQ21" s="318"/>
      <c r="TDR21" s="318"/>
      <c r="TDS21" s="318"/>
      <c r="TDT21" s="318"/>
      <c r="TDU21" s="318"/>
      <c r="TDV21" s="318"/>
      <c r="TDW21" s="318"/>
      <c r="TDX21" s="318"/>
      <c r="TDY21" s="318"/>
      <c r="TDZ21" s="318"/>
      <c r="TEA21" s="318"/>
      <c r="TEB21" s="318"/>
      <c r="TEC21" s="318"/>
      <c r="TED21" s="318"/>
      <c r="TEE21" s="318"/>
      <c r="TEF21" s="318"/>
      <c r="TEG21" s="318"/>
      <c r="TEH21" s="318"/>
      <c r="TEI21" s="318"/>
      <c r="TEJ21" s="318"/>
      <c r="TEK21" s="318"/>
      <c r="TEL21" s="318"/>
      <c r="TEM21" s="318"/>
      <c r="TEN21" s="318"/>
      <c r="TEO21" s="318"/>
      <c r="TEP21" s="318"/>
      <c r="TEQ21" s="318"/>
      <c r="TER21" s="318"/>
      <c r="TES21" s="318"/>
      <c r="TET21" s="318"/>
      <c r="TEU21" s="318"/>
      <c r="TEV21" s="318"/>
      <c r="TEW21" s="318"/>
      <c r="TEX21" s="318"/>
      <c r="TEY21" s="318"/>
      <c r="TEZ21" s="318"/>
      <c r="TFA21" s="318"/>
      <c r="TFB21" s="318"/>
      <c r="TFC21" s="318"/>
      <c r="TFD21" s="318"/>
      <c r="TFE21" s="318"/>
      <c r="TFF21" s="318"/>
      <c r="TFG21" s="318"/>
      <c r="TFH21" s="318"/>
      <c r="TFI21" s="318"/>
      <c r="TFJ21" s="318"/>
      <c r="TFK21" s="318"/>
      <c r="TFL21" s="318"/>
      <c r="TFM21" s="318"/>
      <c r="TFN21" s="318"/>
      <c r="TFO21" s="318"/>
      <c r="TFP21" s="318"/>
      <c r="TFQ21" s="318"/>
      <c r="TFR21" s="318"/>
      <c r="TFS21" s="318"/>
      <c r="TFT21" s="318"/>
      <c r="TFU21" s="318"/>
      <c r="TFV21" s="318"/>
      <c r="TFW21" s="318"/>
      <c r="TFX21" s="318"/>
      <c r="TFY21" s="318"/>
      <c r="TFZ21" s="318"/>
      <c r="TGA21" s="318"/>
      <c r="TGB21" s="318"/>
      <c r="TGC21" s="318"/>
      <c r="TGD21" s="318"/>
      <c r="TGE21" s="318"/>
      <c r="TGF21" s="318"/>
      <c r="TGG21" s="318"/>
      <c r="TGH21" s="318"/>
      <c r="TGI21" s="318"/>
      <c r="TGJ21" s="318"/>
      <c r="TGK21" s="318"/>
      <c r="TGL21" s="318"/>
      <c r="TGM21" s="318"/>
      <c r="TGN21" s="318"/>
      <c r="TGO21" s="318"/>
      <c r="TGP21" s="318"/>
      <c r="TGQ21" s="318"/>
      <c r="TGR21" s="318"/>
      <c r="TGS21" s="318"/>
      <c r="TGT21" s="318"/>
      <c r="TGU21" s="318"/>
      <c r="TGV21" s="318"/>
      <c r="TGW21" s="318"/>
      <c r="TGX21" s="318"/>
      <c r="TGY21" s="318"/>
      <c r="TGZ21" s="318"/>
      <c r="THA21" s="318"/>
      <c r="THB21" s="318"/>
      <c r="THC21" s="318"/>
      <c r="THD21" s="318"/>
      <c r="THE21" s="318"/>
      <c r="THF21" s="318"/>
      <c r="THG21" s="318"/>
      <c r="THH21" s="318"/>
      <c r="THI21" s="318"/>
      <c r="THJ21" s="318"/>
      <c r="THK21" s="318"/>
      <c r="THL21" s="318"/>
      <c r="THM21" s="318"/>
      <c r="THN21" s="318"/>
      <c r="THO21" s="318"/>
      <c r="THP21" s="318"/>
      <c r="THQ21" s="318"/>
      <c r="THR21" s="318"/>
      <c r="THS21" s="318"/>
      <c r="THT21" s="318"/>
      <c r="THU21" s="318"/>
      <c r="THV21" s="318"/>
      <c r="THW21" s="318"/>
      <c r="THX21" s="318"/>
      <c r="THY21" s="318"/>
      <c r="THZ21" s="318"/>
      <c r="TIA21" s="318"/>
      <c r="TIB21" s="318"/>
      <c r="TIC21" s="318"/>
      <c r="TID21" s="318"/>
      <c r="TIE21" s="318"/>
      <c r="TIF21" s="318"/>
      <c r="TIG21" s="318"/>
      <c r="TIH21" s="318"/>
      <c r="TII21" s="318"/>
      <c r="TIJ21" s="318"/>
      <c r="TIK21" s="318"/>
      <c r="TIL21" s="318"/>
      <c r="TIM21" s="318"/>
      <c r="TIN21" s="318"/>
      <c r="TIO21" s="318"/>
      <c r="TIP21" s="318"/>
      <c r="TIQ21" s="318"/>
      <c r="TIR21" s="318"/>
      <c r="TIS21" s="318"/>
      <c r="TIT21" s="318"/>
      <c r="TIU21" s="318"/>
      <c r="TIV21" s="318"/>
      <c r="TIW21" s="318"/>
      <c r="TIX21" s="318"/>
      <c r="TIY21" s="318"/>
      <c r="TIZ21" s="318"/>
      <c r="TJA21" s="318"/>
      <c r="TJB21" s="318"/>
      <c r="TJC21" s="318"/>
      <c r="TJD21" s="318"/>
      <c r="TJE21" s="318"/>
      <c r="TJF21" s="318"/>
      <c r="TJG21" s="318"/>
      <c r="TJH21" s="318"/>
      <c r="TJI21" s="318"/>
      <c r="TJJ21" s="318"/>
      <c r="TJK21" s="318"/>
      <c r="TJL21" s="318"/>
      <c r="TJM21" s="318"/>
      <c r="TJN21" s="318"/>
      <c r="TJO21" s="318"/>
      <c r="TJP21" s="318"/>
      <c r="TJQ21" s="318"/>
      <c r="TJR21" s="318"/>
      <c r="TJS21" s="318"/>
      <c r="TJT21" s="318"/>
      <c r="TJU21" s="318"/>
      <c r="TJV21" s="318"/>
      <c r="TJW21" s="318"/>
      <c r="TJX21" s="318"/>
      <c r="TJY21" s="318"/>
      <c r="TJZ21" s="318"/>
      <c r="TKA21" s="318"/>
      <c r="TKB21" s="318"/>
      <c r="TKC21" s="318"/>
      <c r="TKD21" s="318"/>
      <c r="TKE21" s="318"/>
      <c r="TKF21" s="318"/>
      <c r="TKG21" s="318"/>
      <c r="TKH21" s="318"/>
      <c r="TKI21" s="318"/>
      <c r="TKJ21" s="318"/>
      <c r="TKK21" s="318"/>
      <c r="TKL21" s="318"/>
      <c r="TKM21" s="318"/>
      <c r="TKN21" s="318"/>
      <c r="TKO21" s="318"/>
      <c r="TKP21" s="318"/>
      <c r="TKQ21" s="318"/>
      <c r="TKR21" s="318"/>
      <c r="TKS21" s="318"/>
      <c r="TKT21" s="318"/>
      <c r="TKU21" s="318"/>
      <c r="TKV21" s="318"/>
      <c r="TKW21" s="318"/>
      <c r="TKX21" s="318"/>
      <c r="TKY21" s="318"/>
      <c r="TKZ21" s="318"/>
      <c r="TLA21" s="318"/>
      <c r="TLB21" s="318"/>
      <c r="TLC21" s="318"/>
      <c r="TLD21" s="318"/>
      <c r="TLE21" s="318"/>
      <c r="TLF21" s="318"/>
      <c r="TLG21" s="318"/>
      <c r="TLH21" s="318"/>
      <c r="TLI21" s="318"/>
      <c r="TLJ21" s="318"/>
      <c r="TLK21" s="318"/>
      <c r="TLL21" s="318"/>
      <c r="TLM21" s="318"/>
      <c r="TLN21" s="318"/>
      <c r="TLO21" s="318"/>
      <c r="TLP21" s="318"/>
      <c r="TLQ21" s="318"/>
      <c r="TLR21" s="318"/>
      <c r="TLS21" s="318"/>
      <c r="TLT21" s="318"/>
      <c r="TLU21" s="318"/>
      <c r="TLV21" s="318"/>
      <c r="TLW21" s="318"/>
      <c r="TLX21" s="318"/>
      <c r="TLY21" s="318"/>
      <c r="TLZ21" s="318"/>
      <c r="TMA21" s="318"/>
      <c r="TMB21" s="318"/>
      <c r="TMC21" s="318"/>
      <c r="TMD21" s="318"/>
      <c r="TME21" s="318"/>
      <c r="TMF21" s="318"/>
      <c r="TMG21" s="318"/>
      <c r="TMH21" s="318"/>
      <c r="TMI21" s="318"/>
      <c r="TMJ21" s="318"/>
      <c r="TMK21" s="318"/>
      <c r="TML21" s="318"/>
      <c r="TMM21" s="318"/>
      <c r="TMN21" s="318"/>
      <c r="TMO21" s="318"/>
      <c r="TMP21" s="318"/>
      <c r="TMQ21" s="318"/>
      <c r="TMR21" s="318"/>
      <c r="TMS21" s="318"/>
      <c r="TMT21" s="318"/>
      <c r="TMU21" s="318"/>
      <c r="TMV21" s="318"/>
      <c r="TMW21" s="318"/>
      <c r="TMX21" s="318"/>
      <c r="TMY21" s="318"/>
      <c r="TMZ21" s="318"/>
      <c r="TNA21" s="318"/>
      <c r="TNB21" s="318"/>
      <c r="TNC21" s="318"/>
      <c r="TND21" s="318"/>
      <c r="TNE21" s="318"/>
      <c r="TNF21" s="318"/>
      <c r="TNG21" s="318"/>
      <c r="TNH21" s="318"/>
      <c r="TNI21" s="318"/>
      <c r="TNJ21" s="318"/>
      <c r="TNK21" s="318"/>
      <c r="TNL21" s="318"/>
      <c r="TNM21" s="318"/>
      <c r="TNN21" s="318"/>
      <c r="TNO21" s="318"/>
      <c r="TNP21" s="318"/>
      <c r="TNQ21" s="318"/>
      <c r="TNR21" s="318"/>
      <c r="TNS21" s="318"/>
      <c r="TNT21" s="318"/>
      <c r="TNU21" s="318"/>
      <c r="TNV21" s="318"/>
      <c r="TNW21" s="318"/>
      <c r="TNX21" s="318"/>
      <c r="TNY21" s="318"/>
      <c r="TNZ21" s="318"/>
      <c r="TOA21" s="318"/>
      <c r="TOB21" s="318"/>
      <c r="TOC21" s="318"/>
      <c r="TOD21" s="318"/>
      <c r="TOE21" s="318"/>
      <c r="TOF21" s="318"/>
      <c r="TOG21" s="318"/>
      <c r="TOH21" s="318"/>
      <c r="TOI21" s="318"/>
      <c r="TOJ21" s="318"/>
      <c r="TOK21" s="318"/>
      <c r="TOL21" s="318"/>
      <c r="TOM21" s="318"/>
      <c r="TON21" s="318"/>
      <c r="TOO21" s="318"/>
      <c r="TOP21" s="318"/>
      <c r="TOQ21" s="318"/>
      <c r="TOR21" s="318"/>
      <c r="TOS21" s="318"/>
      <c r="TOT21" s="318"/>
      <c r="TOU21" s="318"/>
      <c r="TOV21" s="318"/>
      <c r="TOW21" s="318"/>
      <c r="TOX21" s="318"/>
      <c r="TOY21" s="318"/>
      <c r="TOZ21" s="318"/>
      <c r="TPA21" s="318"/>
      <c r="TPB21" s="318"/>
      <c r="TPC21" s="318"/>
      <c r="TPD21" s="318"/>
      <c r="TPE21" s="318"/>
      <c r="TPF21" s="318"/>
      <c r="TPG21" s="318"/>
      <c r="TPH21" s="318"/>
      <c r="TPI21" s="318"/>
      <c r="TPJ21" s="318"/>
      <c r="TPK21" s="318"/>
      <c r="TPL21" s="318"/>
      <c r="TPM21" s="318"/>
      <c r="TPN21" s="318"/>
      <c r="TPO21" s="318"/>
      <c r="TPP21" s="318"/>
      <c r="TPQ21" s="318"/>
      <c r="TPR21" s="318"/>
      <c r="TPS21" s="318"/>
      <c r="TPT21" s="318"/>
      <c r="TPU21" s="318"/>
      <c r="TPV21" s="318"/>
      <c r="TPW21" s="318"/>
      <c r="TPX21" s="318"/>
      <c r="TPY21" s="318"/>
      <c r="TPZ21" s="318"/>
      <c r="TQA21" s="318"/>
      <c r="TQB21" s="318"/>
      <c r="TQC21" s="318"/>
      <c r="TQD21" s="318"/>
      <c r="TQE21" s="318"/>
      <c r="TQF21" s="318"/>
      <c r="TQG21" s="318"/>
      <c r="TQH21" s="318"/>
      <c r="TQI21" s="318"/>
      <c r="TQJ21" s="318"/>
      <c r="TQK21" s="318"/>
      <c r="TQL21" s="318"/>
      <c r="TQM21" s="318"/>
      <c r="TQN21" s="318"/>
      <c r="TQO21" s="318"/>
      <c r="TQP21" s="318"/>
      <c r="TQQ21" s="318"/>
      <c r="TQR21" s="318"/>
      <c r="TQS21" s="318"/>
      <c r="TQT21" s="318"/>
      <c r="TQU21" s="318"/>
      <c r="TQV21" s="318"/>
      <c r="TQW21" s="318"/>
      <c r="TQX21" s="318"/>
      <c r="TQY21" s="318"/>
      <c r="TQZ21" s="318"/>
      <c r="TRA21" s="318"/>
      <c r="TRB21" s="318"/>
      <c r="TRC21" s="318"/>
      <c r="TRD21" s="318"/>
      <c r="TRE21" s="318"/>
      <c r="TRF21" s="318"/>
      <c r="TRG21" s="318"/>
      <c r="TRH21" s="318"/>
      <c r="TRI21" s="318"/>
      <c r="TRJ21" s="318"/>
      <c r="TRK21" s="318"/>
      <c r="TRL21" s="318"/>
      <c r="TRM21" s="318"/>
      <c r="TRN21" s="318"/>
      <c r="TRO21" s="318"/>
      <c r="TRP21" s="318"/>
      <c r="TRQ21" s="318"/>
      <c r="TRR21" s="318"/>
      <c r="TRS21" s="318"/>
      <c r="TRT21" s="318"/>
      <c r="TRU21" s="318"/>
      <c r="TRV21" s="318"/>
      <c r="TRW21" s="318"/>
      <c r="TRX21" s="318"/>
      <c r="TRY21" s="318"/>
      <c r="TRZ21" s="318"/>
      <c r="TSA21" s="318"/>
      <c r="TSB21" s="318"/>
      <c r="TSC21" s="318"/>
      <c r="TSD21" s="318"/>
      <c r="TSE21" s="318"/>
      <c r="TSF21" s="318"/>
      <c r="TSG21" s="318"/>
      <c r="TSH21" s="318"/>
      <c r="TSI21" s="318"/>
      <c r="TSJ21" s="318"/>
      <c r="TSK21" s="318"/>
      <c r="TSL21" s="318"/>
      <c r="TSM21" s="318"/>
      <c r="TSN21" s="318"/>
      <c r="TSO21" s="318"/>
      <c r="TSP21" s="318"/>
      <c r="TSQ21" s="318"/>
      <c r="TSR21" s="318"/>
      <c r="TSS21" s="318"/>
      <c r="TST21" s="318"/>
      <c r="TSU21" s="318"/>
      <c r="TSV21" s="318"/>
      <c r="TSW21" s="318"/>
      <c r="TSX21" s="318"/>
      <c r="TSY21" s="318"/>
      <c r="TSZ21" s="318"/>
      <c r="TTA21" s="318"/>
      <c r="TTB21" s="318"/>
      <c r="TTC21" s="318"/>
      <c r="TTD21" s="318"/>
      <c r="TTE21" s="318"/>
      <c r="TTF21" s="318"/>
      <c r="TTG21" s="318"/>
      <c r="TTH21" s="318"/>
      <c r="TTI21" s="318"/>
      <c r="TTJ21" s="318"/>
      <c r="TTK21" s="318"/>
      <c r="TTL21" s="318"/>
      <c r="TTM21" s="318"/>
      <c r="TTN21" s="318"/>
      <c r="TTO21" s="318"/>
      <c r="TTP21" s="318"/>
      <c r="TTQ21" s="318"/>
      <c r="TTR21" s="318"/>
      <c r="TTS21" s="318"/>
      <c r="TTT21" s="318"/>
      <c r="TTU21" s="318"/>
      <c r="TTV21" s="318"/>
      <c r="TTW21" s="318"/>
      <c r="TTX21" s="318"/>
      <c r="TTY21" s="318"/>
      <c r="TTZ21" s="318"/>
      <c r="TUA21" s="318"/>
      <c r="TUB21" s="318"/>
      <c r="TUC21" s="318"/>
      <c r="TUD21" s="318"/>
      <c r="TUE21" s="318"/>
      <c r="TUF21" s="318"/>
      <c r="TUG21" s="318"/>
      <c r="TUH21" s="318"/>
      <c r="TUI21" s="318"/>
      <c r="TUJ21" s="318"/>
      <c r="TUK21" s="318"/>
      <c r="TUL21" s="318"/>
      <c r="TUM21" s="318"/>
      <c r="TUN21" s="318"/>
      <c r="TUO21" s="318"/>
      <c r="TUP21" s="318"/>
      <c r="TUQ21" s="318"/>
      <c r="TUR21" s="318"/>
      <c r="TUS21" s="318"/>
      <c r="TUT21" s="318"/>
      <c r="TUU21" s="318"/>
      <c r="TUV21" s="318"/>
      <c r="TUW21" s="318"/>
      <c r="TUX21" s="318"/>
      <c r="TUY21" s="318"/>
      <c r="TUZ21" s="318"/>
      <c r="TVA21" s="318"/>
      <c r="TVB21" s="318"/>
      <c r="TVC21" s="318"/>
      <c r="TVD21" s="318"/>
      <c r="TVE21" s="318"/>
      <c r="TVF21" s="318"/>
      <c r="TVG21" s="318"/>
      <c r="TVH21" s="318"/>
      <c r="TVI21" s="318"/>
      <c r="TVJ21" s="318"/>
      <c r="TVK21" s="318"/>
      <c r="TVL21" s="318"/>
      <c r="TVM21" s="318"/>
      <c r="TVN21" s="318"/>
      <c r="TVO21" s="318"/>
      <c r="TVP21" s="318"/>
      <c r="TVQ21" s="318"/>
      <c r="TVR21" s="318"/>
      <c r="TVS21" s="318"/>
      <c r="TVT21" s="318"/>
      <c r="TVU21" s="318"/>
      <c r="TVV21" s="318"/>
      <c r="TVW21" s="318"/>
      <c r="TVX21" s="318"/>
      <c r="TVY21" s="318"/>
      <c r="TVZ21" s="318"/>
      <c r="TWA21" s="318"/>
      <c r="TWB21" s="318"/>
      <c r="TWC21" s="318"/>
      <c r="TWD21" s="318"/>
      <c r="TWE21" s="318"/>
      <c r="TWF21" s="318"/>
      <c r="TWG21" s="318"/>
      <c r="TWH21" s="318"/>
      <c r="TWI21" s="318"/>
      <c r="TWJ21" s="318"/>
      <c r="TWK21" s="318"/>
      <c r="TWL21" s="318"/>
      <c r="TWM21" s="318"/>
      <c r="TWN21" s="318"/>
      <c r="TWO21" s="318"/>
      <c r="TWP21" s="318"/>
      <c r="TWQ21" s="318"/>
      <c r="TWR21" s="318"/>
      <c r="TWS21" s="318"/>
      <c r="TWT21" s="318"/>
      <c r="TWU21" s="318"/>
      <c r="TWV21" s="318"/>
      <c r="TWW21" s="318"/>
      <c r="TWX21" s="318"/>
      <c r="TWY21" s="318"/>
      <c r="TWZ21" s="318"/>
      <c r="TXA21" s="318"/>
      <c r="TXB21" s="318"/>
      <c r="TXC21" s="318"/>
      <c r="TXD21" s="318"/>
      <c r="TXE21" s="318"/>
      <c r="TXF21" s="318"/>
      <c r="TXG21" s="318"/>
      <c r="TXH21" s="318"/>
      <c r="TXI21" s="318"/>
      <c r="TXJ21" s="318"/>
      <c r="TXK21" s="318"/>
      <c r="TXL21" s="318"/>
      <c r="TXM21" s="318"/>
      <c r="TXN21" s="318"/>
      <c r="TXO21" s="318"/>
      <c r="TXP21" s="318"/>
      <c r="TXQ21" s="318"/>
      <c r="TXR21" s="318"/>
      <c r="TXS21" s="318"/>
      <c r="TXT21" s="318"/>
      <c r="TXU21" s="318"/>
      <c r="TXV21" s="318"/>
      <c r="TXW21" s="318"/>
      <c r="TXX21" s="318"/>
      <c r="TXY21" s="318"/>
      <c r="TXZ21" s="318"/>
      <c r="TYA21" s="318"/>
      <c r="TYB21" s="318"/>
      <c r="TYC21" s="318"/>
      <c r="TYD21" s="318"/>
      <c r="TYE21" s="318"/>
      <c r="TYF21" s="318"/>
      <c r="TYG21" s="318"/>
      <c r="TYH21" s="318"/>
      <c r="TYI21" s="318"/>
      <c r="TYJ21" s="318"/>
      <c r="TYK21" s="318"/>
      <c r="TYL21" s="318"/>
      <c r="TYM21" s="318"/>
      <c r="TYN21" s="318"/>
      <c r="TYO21" s="318"/>
      <c r="TYP21" s="318"/>
      <c r="TYQ21" s="318"/>
      <c r="TYR21" s="318"/>
      <c r="TYS21" s="318"/>
      <c r="TYT21" s="318"/>
      <c r="TYU21" s="318"/>
      <c r="TYV21" s="318"/>
      <c r="TYW21" s="318"/>
      <c r="TYX21" s="318"/>
      <c r="TYY21" s="318"/>
      <c r="TYZ21" s="318"/>
      <c r="TZA21" s="318"/>
      <c r="TZB21" s="318"/>
      <c r="TZC21" s="318"/>
      <c r="TZD21" s="318"/>
      <c r="TZE21" s="318"/>
      <c r="TZF21" s="318"/>
      <c r="TZG21" s="318"/>
      <c r="TZH21" s="318"/>
      <c r="TZI21" s="318"/>
      <c r="TZJ21" s="318"/>
      <c r="TZK21" s="318"/>
      <c r="TZL21" s="318"/>
      <c r="TZM21" s="318"/>
      <c r="TZN21" s="318"/>
      <c r="TZO21" s="318"/>
      <c r="TZP21" s="318"/>
      <c r="TZQ21" s="318"/>
      <c r="TZR21" s="318"/>
      <c r="TZS21" s="318"/>
      <c r="TZT21" s="318"/>
      <c r="TZU21" s="318"/>
      <c r="TZV21" s="318"/>
      <c r="TZW21" s="318"/>
      <c r="TZX21" s="318"/>
      <c r="TZY21" s="318"/>
      <c r="TZZ21" s="318"/>
      <c r="UAA21" s="318"/>
      <c r="UAB21" s="318"/>
      <c r="UAC21" s="318"/>
      <c r="UAD21" s="318"/>
      <c r="UAE21" s="318"/>
      <c r="UAF21" s="318"/>
      <c r="UAG21" s="318"/>
      <c r="UAH21" s="318"/>
      <c r="UAI21" s="318"/>
      <c r="UAJ21" s="318"/>
      <c r="UAK21" s="318"/>
      <c r="UAL21" s="318"/>
      <c r="UAM21" s="318"/>
      <c r="UAN21" s="318"/>
      <c r="UAO21" s="318"/>
      <c r="UAP21" s="318"/>
      <c r="UAQ21" s="318"/>
      <c r="UAR21" s="318"/>
      <c r="UAS21" s="318"/>
      <c r="UAT21" s="318"/>
      <c r="UAU21" s="318"/>
      <c r="UAV21" s="318"/>
      <c r="UAW21" s="318"/>
      <c r="UAX21" s="318"/>
      <c r="UAY21" s="318"/>
      <c r="UAZ21" s="318"/>
      <c r="UBA21" s="318"/>
      <c r="UBB21" s="318"/>
      <c r="UBC21" s="318"/>
      <c r="UBD21" s="318"/>
      <c r="UBE21" s="318"/>
      <c r="UBF21" s="318"/>
      <c r="UBG21" s="318"/>
      <c r="UBH21" s="318"/>
      <c r="UBI21" s="318"/>
      <c r="UBJ21" s="318"/>
      <c r="UBK21" s="318"/>
      <c r="UBL21" s="318"/>
      <c r="UBM21" s="318"/>
      <c r="UBN21" s="318"/>
      <c r="UBO21" s="318"/>
      <c r="UBP21" s="318"/>
      <c r="UBQ21" s="318"/>
      <c r="UBR21" s="318"/>
      <c r="UBS21" s="318"/>
      <c r="UBT21" s="318"/>
      <c r="UBU21" s="318"/>
      <c r="UBV21" s="318"/>
      <c r="UBW21" s="318"/>
      <c r="UBX21" s="318"/>
      <c r="UBY21" s="318"/>
      <c r="UBZ21" s="318"/>
      <c r="UCA21" s="318"/>
      <c r="UCB21" s="318"/>
      <c r="UCC21" s="318"/>
      <c r="UCD21" s="318"/>
      <c r="UCE21" s="318"/>
      <c r="UCF21" s="318"/>
      <c r="UCG21" s="318"/>
      <c r="UCH21" s="318"/>
      <c r="UCI21" s="318"/>
      <c r="UCJ21" s="318"/>
      <c r="UCK21" s="318"/>
      <c r="UCL21" s="318"/>
      <c r="UCM21" s="318"/>
      <c r="UCN21" s="318"/>
      <c r="UCO21" s="318"/>
      <c r="UCP21" s="318"/>
      <c r="UCQ21" s="318"/>
      <c r="UCR21" s="318"/>
      <c r="UCS21" s="318"/>
      <c r="UCT21" s="318"/>
      <c r="UCU21" s="318"/>
      <c r="UCV21" s="318"/>
      <c r="UCW21" s="318"/>
      <c r="UCX21" s="318"/>
      <c r="UCY21" s="318"/>
      <c r="UCZ21" s="318"/>
      <c r="UDA21" s="318"/>
      <c r="UDB21" s="318"/>
      <c r="UDC21" s="318"/>
      <c r="UDD21" s="318"/>
      <c r="UDE21" s="318"/>
      <c r="UDF21" s="318"/>
      <c r="UDG21" s="318"/>
      <c r="UDH21" s="318"/>
      <c r="UDI21" s="318"/>
      <c r="UDJ21" s="318"/>
      <c r="UDK21" s="318"/>
      <c r="UDL21" s="318"/>
      <c r="UDM21" s="318"/>
      <c r="UDN21" s="318"/>
      <c r="UDO21" s="318"/>
      <c r="UDP21" s="318"/>
      <c r="UDQ21" s="318"/>
      <c r="UDR21" s="318"/>
      <c r="UDS21" s="318"/>
      <c r="UDT21" s="318"/>
      <c r="UDU21" s="318"/>
      <c r="UDV21" s="318"/>
      <c r="UDW21" s="318"/>
      <c r="UDX21" s="318"/>
      <c r="UDY21" s="318"/>
      <c r="UDZ21" s="318"/>
      <c r="UEA21" s="318"/>
      <c r="UEB21" s="318"/>
      <c r="UEC21" s="318"/>
      <c r="UED21" s="318"/>
      <c r="UEE21" s="318"/>
      <c r="UEF21" s="318"/>
      <c r="UEG21" s="318"/>
      <c r="UEH21" s="318"/>
      <c r="UEI21" s="318"/>
      <c r="UEJ21" s="318"/>
      <c r="UEK21" s="318"/>
      <c r="UEL21" s="318"/>
      <c r="UEM21" s="318"/>
      <c r="UEN21" s="318"/>
      <c r="UEO21" s="318"/>
      <c r="UEP21" s="318"/>
      <c r="UEQ21" s="318"/>
      <c r="UER21" s="318"/>
      <c r="UES21" s="318"/>
      <c r="UET21" s="318"/>
      <c r="UEU21" s="318"/>
      <c r="UEV21" s="318"/>
      <c r="UEW21" s="318"/>
      <c r="UEX21" s="318"/>
      <c r="UEY21" s="318"/>
      <c r="UEZ21" s="318"/>
      <c r="UFA21" s="318"/>
      <c r="UFB21" s="318"/>
      <c r="UFC21" s="318"/>
      <c r="UFD21" s="318"/>
      <c r="UFE21" s="318"/>
      <c r="UFF21" s="318"/>
      <c r="UFG21" s="318"/>
      <c r="UFH21" s="318"/>
      <c r="UFI21" s="318"/>
      <c r="UFJ21" s="318"/>
      <c r="UFK21" s="318"/>
      <c r="UFL21" s="318"/>
      <c r="UFM21" s="318"/>
      <c r="UFN21" s="318"/>
      <c r="UFO21" s="318"/>
      <c r="UFP21" s="318"/>
      <c r="UFQ21" s="318"/>
      <c r="UFR21" s="318"/>
      <c r="UFS21" s="318"/>
      <c r="UFT21" s="318"/>
      <c r="UFU21" s="318"/>
      <c r="UFV21" s="318"/>
      <c r="UFW21" s="318"/>
      <c r="UFX21" s="318"/>
      <c r="UFY21" s="318"/>
      <c r="UFZ21" s="318"/>
      <c r="UGA21" s="318"/>
      <c r="UGB21" s="318"/>
      <c r="UGC21" s="318"/>
      <c r="UGD21" s="318"/>
      <c r="UGE21" s="318"/>
      <c r="UGF21" s="318"/>
      <c r="UGG21" s="318"/>
      <c r="UGH21" s="318"/>
      <c r="UGI21" s="318"/>
      <c r="UGJ21" s="318"/>
      <c r="UGK21" s="318"/>
      <c r="UGL21" s="318"/>
      <c r="UGM21" s="318"/>
      <c r="UGN21" s="318"/>
      <c r="UGO21" s="318"/>
      <c r="UGP21" s="318"/>
      <c r="UGQ21" s="318"/>
      <c r="UGR21" s="318"/>
      <c r="UGS21" s="318"/>
      <c r="UGT21" s="318"/>
      <c r="UGU21" s="318"/>
      <c r="UGV21" s="318"/>
      <c r="UGW21" s="318"/>
      <c r="UGX21" s="318"/>
      <c r="UGY21" s="318"/>
      <c r="UGZ21" s="318"/>
      <c r="UHA21" s="318"/>
      <c r="UHB21" s="318"/>
      <c r="UHC21" s="318"/>
      <c r="UHD21" s="318"/>
      <c r="UHE21" s="318"/>
      <c r="UHF21" s="318"/>
      <c r="UHG21" s="318"/>
      <c r="UHH21" s="318"/>
      <c r="UHI21" s="318"/>
      <c r="UHJ21" s="318"/>
      <c r="UHK21" s="318"/>
      <c r="UHL21" s="318"/>
      <c r="UHM21" s="318"/>
      <c r="UHN21" s="318"/>
      <c r="UHO21" s="318"/>
      <c r="UHP21" s="318"/>
      <c r="UHQ21" s="318"/>
      <c r="UHR21" s="318"/>
      <c r="UHS21" s="318"/>
      <c r="UHT21" s="318"/>
      <c r="UHU21" s="318"/>
      <c r="UHV21" s="318"/>
      <c r="UHW21" s="318"/>
      <c r="UHX21" s="318"/>
      <c r="UHY21" s="318"/>
      <c r="UHZ21" s="318"/>
      <c r="UIA21" s="318"/>
      <c r="UIB21" s="318"/>
      <c r="UIC21" s="318"/>
      <c r="UID21" s="318"/>
      <c r="UIE21" s="318"/>
      <c r="UIF21" s="318"/>
      <c r="UIG21" s="318"/>
      <c r="UIH21" s="318"/>
      <c r="UII21" s="318"/>
      <c r="UIJ21" s="318"/>
      <c r="UIK21" s="318"/>
      <c r="UIL21" s="318"/>
      <c r="UIM21" s="318"/>
      <c r="UIN21" s="318"/>
      <c r="UIO21" s="318"/>
      <c r="UIP21" s="318"/>
      <c r="UIQ21" s="318"/>
      <c r="UIR21" s="318"/>
      <c r="UIS21" s="318"/>
      <c r="UIT21" s="318"/>
      <c r="UIU21" s="318"/>
      <c r="UIV21" s="318"/>
      <c r="UIW21" s="318"/>
      <c r="UIX21" s="318"/>
      <c r="UIY21" s="318"/>
      <c r="UIZ21" s="318"/>
      <c r="UJA21" s="318"/>
      <c r="UJB21" s="318"/>
      <c r="UJC21" s="318"/>
      <c r="UJD21" s="318"/>
      <c r="UJE21" s="318"/>
      <c r="UJF21" s="318"/>
      <c r="UJG21" s="318"/>
      <c r="UJH21" s="318"/>
      <c r="UJI21" s="318"/>
      <c r="UJJ21" s="318"/>
      <c r="UJK21" s="318"/>
      <c r="UJL21" s="318"/>
      <c r="UJM21" s="318"/>
      <c r="UJN21" s="318"/>
      <c r="UJO21" s="318"/>
      <c r="UJP21" s="318"/>
      <c r="UJQ21" s="318"/>
      <c r="UJR21" s="318"/>
      <c r="UJS21" s="318"/>
      <c r="UJT21" s="318"/>
      <c r="UJU21" s="318"/>
      <c r="UJV21" s="318"/>
      <c r="UJW21" s="318"/>
      <c r="UJX21" s="318"/>
      <c r="UJY21" s="318"/>
      <c r="UJZ21" s="318"/>
      <c r="UKA21" s="318"/>
      <c r="UKB21" s="318"/>
      <c r="UKC21" s="318"/>
      <c r="UKD21" s="318"/>
      <c r="UKE21" s="318"/>
      <c r="UKF21" s="318"/>
      <c r="UKG21" s="318"/>
      <c r="UKH21" s="318"/>
      <c r="UKI21" s="318"/>
      <c r="UKJ21" s="318"/>
      <c r="UKK21" s="318"/>
      <c r="UKL21" s="318"/>
      <c r="UKM21" s="318"/>
      <c r="UKN21" s="318"/>
      <c r="UKO21" s="318"/>
      <c r="UKP21" s="318"/>
      <c r="UKQ21" s="318"/>
      <c r="UKR21" s="318"/>
      <c r="UKS21" s="318"/>
      <c r="UKT21" s="318"/>
      <c r="UKU21" s="318"/>
      <c r="UKV21" s="318"/>
      <c r="UKW21" s="318"/>
      <c r="UKX21" s="318"/>
      <c r="UKY21" s="318"/>
      <c r="UKZ21" s="318"/>
      <c r="ULA21" s="318"/>
      <c r="ULB21" s="318"/>
      <c r="ULC21" s="318"/>
      <c r="ULD21" s="318"/>
      <c r="ULE21" s="318"/>
      <c r="ULF21" s="318"/>
      <c r="ULG21" s="318"/>
      <c r="ULH21" s="318"/>
      <c r="ULI21" s="318"/>
      <c r="ULJ21" s="318"/>
      <c r="ULK21" s="318"/>
      <c r="ULL21" s="318"/>
      <c r="ULM21" s="318"/>
      <c r="ULN21" s="318"/>
      <c r="ULO21" s="318"/>
      <c r="ULP21" s="318"/>
      <c r="ULQ21" s="318"/>
      <c r="ULR21" s="318"/>
      <c r="ULS21" s="318"/>
      <c r="ULT21" s="318"/>
      <c r="ULU21" s="318"/>
      <c r="ULV21" s="318"/>
      <c r="ULW21" s="318"/>
      <c r="ULX21" s="318"/>
      <c r="ULY21" s="318"/>
      <c r="ULZ21" s="318"/>
      <c r="UMA21" s="318"/>
      <c r="UMB21" s="318"/>
      <c r="UMC21" s="318"/>
      <c r="UMD21" s="318"/>
      <c r="UME21" s="318"/>
      <c r="UMF21" s="318"/>
      <c r="UMG21" s="318"/>
      <c r="UMH21" s="318"/>
      <c r="UMI21" s="318"/>
      <c r="UMJ21" s="318"/>
      <c r="UMK21" s="318"/>
      <c r="UML21" s="318"/>
      <c r="UMM21" s="318"/>
      <c r="UMN21" s="318"/>
      <c r="UMO21" s="318"/>
      <c r="UMP21" s="318"/>
      <c r="UMQ21" s="318"/>
      <c r="UMR21" s="318"/>
      <c r="UMS21" s="318"/>
      <c r="UMT21" s="318"/>
      <c r="UMU21" s="318"/>
      <c r="UMV21" s="318"/>
      <c r="UMW21" s="318"/>
      <c r="UMX21" s="318"/>
      <c r="UMY21" s="318"/>
      <c r="UMZ21" s="318"/>
      <c r="UNA21" s="318"/>
      <c r="UNB21" s="318"/>
      <c r="UNC21" s="318"/>
      <c r="UND21" s="318"/>
      <c r="UNE21" s="318"/>
      <c r="UNF21" s="318"/>
      <c r="UNG21" s="318"/>
      <c r="UNH21" s="318"/>
      <c r="UNI21" s="318"/>
      <c r="UNJ21" s="318"/>
      <c r="UNK21" s="318"/>
      <c r="UNL21" s="318"/>
      <c r="UNM21" s="318"/>
      <c r="UNN21" s="318"/>
      <c r="UNO21" s="318"/>
      <c r="UNP21" s="318"/>
      <c r="UNQ21" s="318"/>
      <c r="UNR21" s="318"/>
      <c r="UNS21" s="318"/>
      <c r="UNT21" s="318"/>
      <c r="UNU21" s="318"/>
      <c r="UNV21" s="318"/>
      <c r="UNW21" s="318"/>
      <c r="UNX21" s="318"/>
      <c r="UNY21" s="318"/>
      <c r="UNZ21" s="318"/>
      <c r="UOA21" s="318"/>
      <c r="UOB21" s="318"/>
      <c r="UOC21" s="318"/>
      <c r="UOD21" s="318"/>
      <c r="UOE21" s="318"/>
      <c r="UOF21" s="318"/>
      <c r="UOG21" s="318"/>
      <c r="UOH21" s="318"/>
      <c r="UOI21" s="318"/>
      <c r="UOJ21" s="318"/>
      <c r="UOK21" s="318"/>
      <c r="UOL21" s="318"/>
      <c r="UOM21" s="318"/>
      <c r="UON21" s="318"/>
      <c r="UOO21" s="318"/>
      <c r="UOP21" s="318"/>
      <c r="UOQ21" s="318"/>
      <c r="UOR21" s="318"/>
      <c r="UOS21" s="318"/>
      <c r="UOT21" s="318"/>
      <c r="UOU21" s="318"/>
      <c r="UOV21" s="318"/>
      <c r="UOW21" s="318"/>
      <c r="UOX21" s="318"/>
      <c r="UOY21" s="318"/>
      <c r="UOZ21" s="318"/>
      <c r="UPA21" s="318"/>
      <c r="UPB21" s="318"/>
      <c r="UPC21" s="318"/>
      <c r="UPD21" s="318"/>
      <c r="UPE21" s="318"/>
      <c r="UPF21" s="318"/>
      <c r="UPG21" s="318"/>
      <c r="UPH21" s="318"/>
      <c r="UPI21" s="318"/>
      <c r="UPJ21" s="318"/>
      <c r="UPK21" s="318"/>
      <c r="UPL21" s="318"/>
      <c r="UPM21" s="318"/>
      <c r="UPN21" s="318"/>
      <c r="UPO21" s="318"/>
      <c r="UPP21" s="318"/>
      <c r="UPQ21" s="318"/>
      <c r="UPR21" s="318"/>
      <c r="UPS21" s="318"/>
      <c r="UPT21" s="318"/>
      <c r="UPU21" s="318"/>
      <c r="UPV21" s="318"/>
      <c r="UPW21" s="318"/>
      <c r="UPX21" s="318"/>
      <c r="UPY21" s="318"/>
      <c r="UPZ21" s="318"/>
      <c r="UQA21" s="318"/>
      <c r="UQB21" s="318"/>
      <c r="UQC21" s="318"/>
      <c r="UQD21" s="318"/>
      <c r="UQE21" s="318"/>
      <c r="UQF21" s="318"/>
      <c r="UQG21" s="318"/>
      <c r="UQH21" s="318"/>
      <c r="UQI21" s="318"/>
      <c r="UQJ21" s="318"/>
      <c r="UQK21" s="318"/>
      <c r="UQL21" s="318"/>
      <c r="UQM21" s="318"/>
      <c r="UQN21" s="318"/>
      <c r="UQO21" s="318"/>
      <c r="UQP21" s="318"/>
      <c r="UQQ21" s="318"/>
      <c r="UQR21" s="318"/>
      <c r="UQS21" s="318"/>
      <c r="UQT21" s="318"/>
      <c r="UQU21" s="318"/>
      <c r="UQV21" s="318"/>
      <c r="UQW21" s="318"/>
      <c r="UQX21" s="318"/>
      <c r="UQY21" s="318"/>
      <c r="UQZ21" s="318"/>
      <c r="URA21" s="318"/>
      <c r="URB21" s="318"/>
      <c r="URC21" s="318"/>
      <c r="URD21" s="318"/>
      <c r="URE21" s="318"/>
      <c r="URF21" s="318"/>
      <c r="URG21" s="318"/>
      <c r="URH21" s="318"/>
      <c r="URI21" s="318"/>
      <c r="URJ21" s="318"/>
      <c r="URK21" s="318"/>
      <c r="URL21" s="318"/>
      <c r="URM21" s="318"/>
      <c r="URN21" s="318"/>
      <c r="URO21" s="318"/>
      <c r="URP21" s="318"/>
      <c r="URQ21" s="318"/>
      <c r="URR21" s="318"/>
      <c r="URS21" s="318"/>
      <c r="URT21" s="318"/>
      <c r="URU21" s="318"/>
      <c r="URV21" s="318"/>
      <c r="URW21" s="318"/>
      <c r="URX21" s="318"/>
      <c r="URY21" s="318"/>
      <c r="URZ21" s="318"/>
      <c r="USA21" s="318"/>
      <c r="USB21" s="318"/>
      <c r="USC21" s="318"/>
      <c r="USD21" s="318"/>
      <c r="USE21" s="318"/>
      <c r="USF21" s="318"/>
      <c r="USG21" s="318"/>
      <c r="USH21" s="318"/>
      <c r="USI21" s="318"/>
      <c r="USJ21" s="318"/>
      <c r="USK21" s="318"/>
      <c r="USL21" s="318"/>
      <c r="USM21" s="318"/>
      <c r="USN21" s="318"/>
      <c r="USO21" s="318"/>
      <c r="USP21" s="318"/>
      <c r="USQ21" s="318"/>
      <c r="USR21" s="318"/>
      <c r="USS21" s="318"/>
      <c r="UST21" s="318"/>
      <c r="USU21" s="318"/>
      <c r="USV21" s="318"/>
      <c r="USW21" s="318"/>
      <c r="USX21" s="318"/>
      <c r="USY21" s="318"/>
      <c r="USZ21" s="318"/>
      <c r="UTA21" s="318"/>
      <c r="UTB21" s="318"/>
      <c r="UTC21" s="318"/>
      <c r="UTD21" s="318"/>
      <c r="UTE21" s="318"/>
      <c r="UTF21" s="318"/>
      <c r="UTG21" s="318"/>
      <c r="UTH21" s="318"/>
      <c r="UTI21" s="318"/>
      <c r="UTJ21" s="318"/>
      <c r="UTK21" s="318"/>
      <c r="UTL21" s="318"/>
      <c r="UTM21" s="318"/>
      <c r="UTN21" s="318"/>
      <c r="UTO21" s="318"/>
      <c r="UTP21" s="318"/>
      <c r="UTQ21" s="318"/>
      <c r="UTR21" s="318"/>
      <c r="UTS21" s="318"/>
      <c r="UTT21" s="318"/>
      <c r="UTU21" s="318"/>
      <c r="UTV21" s="318"/>
      <c r="UTW21" s="318"/>
      <c r="UTX21" s="318"/>
      <c r="UTY21" s="318"/>
      <c r="UTZ21" s="318"/>
      <c r="UUA21" s="318"/>
      <c r="UUB21" s="318"/>
      <c r="UUC21" s="318"/>
      <c r="UUD21" s="318"/>
      <c r="UUE21" s="318"/>
      <c r="UUF21" s="318"/>
      <c r="UUG21" s="318"/>
      <c r="UUH21" s="318"/>
      <c r="UUI21" s="318"/>
      <c r="UUJ21" s="318"/>
      <c r="UUK21" s="318"/>
      <c r="UUL21" s="318"/>
      <c r="UUM21" s="318"/>
      <c r="UUN21" s="318"/>
      <c r="UUO21" s="318"/>
      <c r="UUP21" s="318"/>
      <c r="UUQ21" s="318"/>
      <c r="UUR21" s="318"/>
      <c r="UUS21" s="318"/>
      <c r="UUT21" s="318"/>
      <c r="UUU21" s="318"/>
      <c r="UUV21" s="318"/>
      <c r="UUW21" s="318"/>
      <c r="UUX21" s="318"/>
      <c r="UUY21" s="318"/>
      <c r="UUZ21" s="318"/>
      <c r="UVA21" s="318"/>
      <c r="UVB21" s="318"/>
      <c r="UVC21" s="318"/>
      <c r="UVD21" s="318"/>
      <c r="UVE21" s="318"/>
      <c r="UVF21" s="318"/>
      <c r="UVG21" s="318"/>
      <c r="UVH21" s="318"/>
      <c r="UVI21" s="318"/>
      <c r="UVJ21" s="318"/>
      <c r="UVK21" s="318"/>
      <c r="UVL21" s="318"/>
      <c r="UVM21" s="318"/>
      <c r="UVN21" s="318"/>
      <c r="UVO21" s="318"/>
      <c r="UVP21" s="318"/>
      <c r="UVQ21" s="318"/>
      <c r="UVR21" s="318"/>
      <c r="UVS21" s="318"/>
      <c r="UVT21" s="318"/>
      <c r="UVU21" s="318"/>
      <c r="UVV21" s="318"/>
      <c r="UVW21" s="318"/>
      <c r="UVX21" s="318"/>
      <c r="UVY21" s="318"/>
      <c r="UVZ21" s="318"/>
      <c r="UWA21" s="318"/>
      <c r="UWB21" s="318"/>
      <c r="UWC21" s="318"/>
      <c r="UWD21" s="318"/>
      <c r="UWE21" s="318"/>
      <c r="UWF21" s="318"/>
      <c r="UWG21" s="318"/>
      <c r="UWH21" s="318"/>
      <c r="UWI21" s="318"/>
      <c r="UWJ21" s="318"/>
      <c r="UWK21" s="318"/>
      <c r="UWL21" s="318"/>
      <c r="UWM21" s="318"/>
      <c r="UWN21" s="318"/>
      <c r="UWO21" s="318"/>
      <c r="UWP21" s="318"/>
      <c r="UWQ21" s="318"/>
      <c r="UWR21" s="318"/>
      <c r="UWS21" s="318"/>
      <c r="UWT21" s="318"/>
      <c r="UWU21" s="318"/>
      <c r="UWV21" s="318"/>
      <c r="UWW21" s="318"/>
      <c r="UWX21" s="318"/>
      <c r="UWY21" s="318"/>
      <c r="UWZ21" s="318"/>
      <c r="UXA21" s="318"/>
      <c r="UXB21" s="318"/>
      <c r="UXC21" s="318"/>
      <c r="UXD21" s="318"/>
      <c r="UXE21" s="318"/>
      <c r="UXF21" s="318"/>
      <c r="UXG21" s="318"/>
      <c r="UXH21" s="318"/>
      <c r="UXI21" s="318"/>
      <c r="UXJ21" s="318"/>
      <c r="UXK21" s="318"/>
      <c r="UXL21" s="318"/>
      <c r="UXM21" s="318"/>
      <c r="UXN21" s="318"/>
      <c r="UXO21" s="318"/>
      <c r="UXP21" s="318"/>
      <c r="UXQ21" s="318"/>
      <c r="UXR21" s="318"/>
      <c r="UXS21" s="318"/>
      <c r="UXT21" s="318"/>
      <c r="UXU21" s="318"/>
      <c r="UXV21" s="318"/>
      <c r="UXW21" s="318"/>
      <c r="UXX21" s="318"/>
      <c r="UXY21" s="318"/>
      <c r="UXZ21" s="318"/>
      <c r="UYA21" s="318"/>
      <c r="UYB21" s="318"/>
      <c r="UYC21" s="318"/>
      <c r="UYD21" s="318"/>
      <c r="UYE21" s="318"/>
      <c r="UYF21" s="318"/>
      <c r="UYG21" s="318"/>
      <c r="UYH21" s="318"/>
      <c r="UYI21" s="318"/>
      <c r="UYJ21" s="318"/>
      <c r="UYK21" s="318"/>
      <c r="UYL21" s="318"/>
      <c r="UYM21" s="318"/>
      <c r="UYN21" s="318"/>
      <c r="UYO21" s="318"/>
      <c r="UYP21" s="318"/>
      <c r="UYQ21" s="318"/>
      <c r="UYR21" s="318"/>
      <c r="UYS21" s="318"/>
      <c r="UYT21" s="318"/>
      <c r="UYU21" s="318"/>
      <c r="UYV21" s="318"/>
      <c r="UYW21" s="318"/>
      <c r="UYX21" s="318"/>
      <c r="UYY21" s="318"/>
      <c r="UYZ21" s="318"/>
      <c r="UZA21" s="318"/>
      <c r="UZB21" s="318"/>
      <c r="UZC21" s="318"/>
      <c r="UZD21" s="318"/>
      <c r="UZE21" s="318"/>
      <c r="UZF21" s="318"/>
      <c r="UZG21" s="318"/>
      <c r="UZH21" s="318"/>
      <c r="UZI21" s="318"/>
      <c r="UZJ21" s="318"/>
      <c r="UZK21" s="318"/>
      <c r="UZL21" s="318"/>
      <c r="UZM21" s="318"/>
      <c r="UZN21" s="318"/>
      <c r="UZO21" s="318"/>
      <c r="UZP21" s="318"/>
      <c r="UZQ21" s="318"/>
      <c r="UZR21" s="318"/>
      <c r="UZS21" s="318"/>
      <c r="UZT21" s="318"/>
      <c r="UZU21" s="318"/>
      <c r="UZV21" s="318"/>
      <c r="UZW21" s="318"/>
      <c r="UZX21" s="318"/>
      <c r="UZY21" s="318"/>
      <c r="UZZ21" s="318"/>
      <c r="VAA21" s="318"/>
      <c r="VAB21" s="318"/>
      <c r="VAC21" s="318"/>
      <c r="VAD21" s="318"/>
      <c r="VAE21" s="318"/>
      <c r="VAF21" s="318"/>
      <c r="VAG21" s="318"/>
      <c r="VAH21" s="318"/>
      <c r="VAI21" s="318"/>
      <c r="VAJ21" s="318"/>
      <c r="VAK21" s="318"/>
      <c r="VAL21" s="318"/>
      <c r="VAM21" s="318"/>
      <c r="VAN21" s="318"/>
      <c r="VAO21" s="318"/>
      <c r="VAP21" s="318"/>
      <c r="VAQ21" s="318"/>
      <c r="VAR21" s="318"/>
      <c r="VAS21" s="318"/>
      <c r="VAT21" s="318"/>
      <c r="VAU21" s="318"/>
      <c r="VAV21" s="318"/>
      <c r="VAW21" s="318"/>
      <c r="VAX21" s="318"/>
      <c r="VAY21" s="318"/>
      <c r="VAZ21" s="318"/>
      <c r="VBA21" s="318"/>
      <c r="VBB21" s="318"/>
      <c r="VBC21" s="318"/>
      <c r="VBD21" s="318"/>
      <c r="VBE21" s="318"/>
      <c r="VBF21" s="318"/>
      <c r="VBG21" s="318"/>
      <c r="VBH21" s="318"/>
      <c r="VBI21" s="318"/>
      <c r="VBJ21" s="318"/>
      <c r="VBK21" s="318"/>
      <c r="VBL21" s="318"/>
      <c r="VBM21" s="318"/>
      <c r="VBN21" s="318"/>
      <c r="VBO21" s="318"/>
      <c r="VBP21" s="318"/>
      <c r="VBQ21" s="318"/>
      <c r="VBR21" s="318"/>
      <c r="VBS21" s="318"/>
      <c r="VBT21" s="318"/>
      <c r="VBU21" s="318"/>
      <c r="VBV21" s="318"/>
      <c r="VBW21" s="318"/>
      <c r="VBX21" s="318"/>
      <c r="VBY21" s="318"/>
      <c r="VBZ21" s="318"/>
      <c r="VCA21" s="318"/>
      <c r="VCB21" s="318"/>
      <c r="VCC21" s="318"/>
      <c r="VCD21" s="318"/>
      <c r="VCE21" s="318"/>
      <c r="VCF21" s="318"/>
      <c r="VCG21" s="318"/>
      <c r="VCH21" s="318"/>
      <c r="VCI21" s="318"/>
      <c r="VCJ21" s="318"/>
      <c r="VCK21" s="318"/>
      <c r="VCL21" s="318"/>
      <c r="VCM21" s="318"/>
      <c r="VCN21" s="318"/>
      <c r="VCO21" s="318"/>
      <c r="VCP21" s="318"/>
      <c r="VCQ21" s="318"/>
      <c r="VCR21" s="318"/>
      <c r="VCS21" s="318"/>
      <c r="VCT21" s="318"/>
      <c r="VCU21" s="318"/>
      <c r="VCV21" s="318"/>
      <c r="VCW21" s="318"/>
      <c r="VCX21" s="318"/>
      <c r="VCY21" s="318"/>
      <c r="VCZ21" s="318"/>
      <c r="VDA21" s="318"/>
      <c r="VDB21" s="318"/>
      <c r="VDC21" s="318"/>
      <c r="VDD21" s="318"/>
      <c r="VDE21" s="318"/>
      <c r="VDF21" s="318"/>
      <c r="VDG21" s="318"/>
      <c r="VDH21" s="318"/>
      <c r="VDI21" s="318"/>
      <c r="VDJ21" s="318"/>
      <c r="VDK21" s="318"/>
      <c r="VDL21" s="318"/>
      <c r="VDM21" s="318"/>
      <c r="VDN21" s="318"/>
      <c r="VDO21" s="318"/>
      <c r="VDP21" s="318"/>
      <c r="VDQ21" s="318"/>
      <c r="VDR21" s="318"/>
      <c r="VDS21" s="318"/>
      <c r="VDT21" s="318"/>
      <c r="VDU21" s="318"/>
      <c r="VDV21" s="318"/>
      <c r="VDW21" s="318"/>
      <c r="VDX21" s="318"/>
      <c r="VDY21" s="318"/>
      <c r="VDZ21" s="318"/>
      <c r="VEA21" s="318"/>
      <c r="VEB21" s="318"/>
      <c r="VEC21" s="318"/>
      <c r="VED21" s="318"/>
      <c r="VEE21" s="318"/>
      <c r="VEF21" s="318"/>
      <c r="VEG21" s="318"/>
      <c r="VEH21" s="318"/>
      <c r="VEI21" s="318"/>
      <c r="VEJ21" s="318"/>
      <c r="VEK21" s="318"/>
      <c r="VEL21" s="318"/>
      <c r="VEM21" s="318"/>
      <c r="VEN21" s="318"/>
      <c r="VEO21" s="318"/>
      <c r="VEP21" s="318"/>
      <c r="VEQ21" s="318"/>
      <c r="VER21" s="318"/>
      <c r="VES21" s="318"/>
      <c r="VET21" s="318"/>
      <c r="VEU21" s="318"/>
      <c r="VEV21" s="318"/>
      <c r="VEW21" s="318"/>
      <c r="VEX21" s="318"/>
      <c r="VEY21" s="318"/>
      <c r="VEZ21" s="318"/>
      <c r="VFA21" s="318"/>
      <c r="VFB21" s="318"/>
      <c r="VFC21" s="318"/>
      <c r="VFD21" s="318"/>
      <c r="VFE21" s="318"/>
      <c r="VFF21" s="318"/>
      <c r="VFG21" s="318"/>
      <c r="VFH21" s="318"/>
      <c r="VFI21" s="318"/>
      <c r="VFJ21" s="318"/>
      <c r="VFK21" s="318"/>
      <c r="VFL21" s="318"/>
      <c r="VFM21" s="318"/>
      <c r="VFN21" s="318"/>
      <c r="VFO21" s="318"/>
      <c r="VFP21" s="318"/>
      <c r="VFQ21" s="318"/>
      <c r="VFR21" s="318"/>
      <c r="VFS21" s="318"/>
      <c r="VFT21" s="318"/>
      <c r="VFU21" s="318"/>
      <c r="VFV21" s="318"/>
      <c r="VFW21" s="318"/>
      <c r="VFX21" s="318"/>
      <c r="VFY21" s="318"/>
      <c r="VFZ21" s="318"/>
      <c r="VGA21" s="318"/>
      <c r="VGB21" s="318"/>
      <c r="VGC21" s="318"/>
      <c r="VGD21" s="318"/>
      <c r="VGE21" s="318"/>
      <c r="VGF21" s="318"/>
      <c r="VGG21" s="318"/>
      <c r="VGH21" s="318"/>
      <c r="VGI21" s="318"/>
      <c r="VGJ21" s="318"/>
      <c r="VGK21" s="318"/>
      <c r="VGL21" s="318"/>
      <c r="VGM21" s="318"/>
      <c r="VGN21" s="318"/>
      <c r="VGO21" s="318"/>
      <c r="VGP21" s="318"/>
      <c r="VGQ21" s="318"/>
      <c r="VGR21" s="318"/>
      <c r="VGS21" s="318"/>
      <c r="VGT21" s="318"/>
      <c r="VGU21" s="318"/>
      <c r="VGV21" s="318"/>
      <c r="VGW21" s="318"/>
      <c r="VGX21" s="318"/>
      <c r="VGY21" s="318"/>
      <c r="VGZ21" s="318"/>
      <c r="VHA21" s="318"/>
      <c r="VHB21" s="318"/>
      <c r="VHC21" s="318"/>
      <c r="VHD21" s="318"/>
      <c r="VHE21" s="318"/>
      <c r="VHF21" s="318"/>
      <c r="VHG21" s="318"/>
      <c r="VHH21" s="318"/>
      <c r="VHI21" s="318"/>
      <c r="VHJ21" s="318"/>
      <c r="VHK21" s="318"/>
      <c r="VHL21" s="318"/>
      <c r="VHM21" s="318"/>
      <c r="VHN21" s="318"/>
      <c r="VHO21" s="318"/>
      <c r="VHP21" s="318"/>
      <c r="VHQ21" s="318"/>
      <c r="VHR21" s="318"/>
      <c r="VHS21" s="318"/>
      <c r="VHT21" s="318"/>
      <c r="VHU21" s="318"/>
      <c r="VHV21" s="318"/>
      <c r="VHW21" s="318"/>
      <c r="VHX21" s="318"/>
      <c r="VHY21" s="318"/>
      <c r="VHZ21" s="318"/>
      <c r="VIA21" s="318"/>
      <c r="VIB21" s="318"/>
      <c r="VIC21" s="318"/>
      <c r="VID21" s="318"/>
      <c r="VIE21" s="318"/>
      <c r="VIF21" s="318"/>
      <c r="VIG21" s="318"/>
      <c r="VIH21" s="318"/>
      <c r="VII21" s="318"/>
      <c r="VIJ21" s="318"/>
      <c r="VIK21" s="318"/>
      <c r="VIL21" s="318"/>
      <c r="VIM21" s="318"/>
      <c r="VIN21" s="318"/>
      <c r="VIO21" s="318"/>
      <c r="VIP21" s="318"/>
      <c r="VIQ21" s="318"/>
      <c r="VIR21" s="318"/>
      <c r="VIS21" s="318"/>
      <c r="VIT21" s="318"/>
      <c r="VIU21" s="318"/>
      <c r="VIV21" s="318"/>
      <c r="VIW21" s="318"/>
      <c r="VIX21" s="318"/>
      <c r="VIY21" s="318"/>
      <c r="VIZ21" s="318"/>
      <c r="VJA21" s="318"/>
      <c r="VJB21" s="318"/>
      <c r="VJC21" s="318"/>
      <c r="VJD21" s="318"/>
      <c r="VJE21" s="318"/>
      <c r="VJF21" s="318"/>
      <c r="VJG21" s="318"/>
      <c r="VJH21" s="318"/>
      <c r="VJI21" s="318"/>
      <c r="VJJ21" s="318"/>
      <c r="VJK21" s="318"/>
      <c r="VJL21" s="318"/>
      <c r="VJM21" s="318"/>
      <c r="VJN21" s="318"/>
      <c r="VJO21" s="318"/>
      <c r="VJP21" s="318"/>
      <c r="VJQ21" s="318"/>
      <c r="VJR21" s="318"/>
      <c r="VJS21" s="318"/>
      <c r="VJT21" s="318"/>
      <c r="VJU21" s="318"/>
      <c r="VJV21" s="318"/>
      <c r="VJW21" s="318"/>
      <c r="VJX21" s="318"/>
      <c r="VJY21" s="318"/>
      <c r="VJZ21" s="318"/>
      <c r="VKA21" s="318"/>
      <c r="VKB21" s="318"/>
      <c r="VKC21" s="318"/>
      <c r="VKD21" s="318"/>
      <c r="VKE21" s="318"/>
      <c r="VKF21" s="318"/>
      <c r="VKG21" s="318"/>
      <c r="VKH21" s="318"/>
      <c r="VKI21" s="318"/>
      <c r="VKJ21" s="318"/>
      <c r="VKK21" s="318"/>
      <c r="VKL21" s="318"/>
      <c r="VKM21" s="318"/>
      <c r="VKN21" s="318"/>
      <c r="VKO21" s="318"/>
      <c r="VKP21" s="318"/>
      <c r="VKQ21" s="318"/>
      <c r="VKR21" s="318"/>
      <c r="VKS21" s="318"/>
      <c r="VKT21" s="318"/>
      <c r="VKU21" s="318"/>
      <c r="VKV21" s="318"/>
      <c r="VKW21" s="318"/>
      <c r="VKX21" s="318"/>
      <c r="VKY21" s="318"/>
      <c r="VKZ21" s="318"/>
      <c r="VLA21" s="318"/>
      <c r="VLB21" s="318"/>
      <c r="VLC21" s="318"/>
      <c r="VLD21" s="318"/>
      <c r="VLE21" s="318"/>
      <c r="VLF21" s="318"/>
      <c r="VLG21" s="318"/>
      <c r="VLH21" s="318"/>
      <c r="VLI21" s="318"/>
      <c r="VLJ21" s="318"/>
      <c r="VLK21" s="318"/>
      <c r="VLL21" s="318"/>
      <c r="VLM21" s="318"/>
      <c r="VLN21" s="318"/>
      <c r="VLO21" s="318"/>
      <c r="VLP21" s="318"/>
      <c r="VLQ21" s="318"/>
      <c r="VLR21" s="318"/>
      <c r="VLS21" s="318"/>
      <c r="VLT21" s="318"/>
      <c r="VLU21" s="318"/>
      <c r="VLV21" s="318"/>
      <c r="VLW21" s="318"/>
      <c r="VLX21" s="318"/>
      <c r="VLY21" s="318"/>
      <c r="VLZ21" s="318"/>
      <c r="VMA21" s="318"/>
      <c r="VMB21" s="318"/>
      <c r="VMC21" s="318"/>
      <c r="VMD21" s="318"/>
      <c r="VME21" s="318"/>
      <c r="VMF21" s="318"/>
      <c r="VMG21" s="318"/>
      <c r="VMH21" s="318"/>
      <c r="VMI21" s="318"/>
      <c r="VMJ21" s="318"/>
      <c r="VMK21" s="318"/>
      <c r="VML21" s="318"/>
      <c r="VMM21" s="318"/>
      <c r="VMN21" s="318"/>
      <c r="VMO21" s="318"/>
      <c r="VMP21" s="318"/>
      <c r="VMQ21" s="318"/>
      <c r="VMR21" s="318"/>
      <c r="VMS21" s="318"/>
      <c r="VMT21" s="318"/>
      <c r="VMU21" s="318"/>
      <c r="VMV21" s="318"/>
      <c r="VMW21" s="318"/>
      <c r="VMX21" s="318"/>
      <c r="VMY21" s="318"/>
      <c r="VMZ21" s="318"/>
      <c r="VNA21" s="318"/>
      <c r="VNB21" s="318"/>
      <c r="VNC21" s="318"/>
      <c r="VND21" s="318"/>
      <c r="VNE21" s="318"/>
      <c r="VNF21" s="318"/>
      <c r="VNG21" s="318"/>
      <c r="VNH21" s="318"/>
      <c r="VNI21" s="318"/>
      <c r="VNJ21" s="318"/>
      <c r="VNK21" s="318"/>
      <c r="VNL21" s="318"/>
      <c r="VNM21" s="318"/>
      <c r="VNN21" s="318"/>
      <c r="VNO21" s="318"/>
      <c r="VNP21" s="318"/>
      <c r="VNQ21" s="318"/>
      <c r="VNR21" s="318"/>
      <c r="VNS21" s="318"/>
      <c r="VNT21" s="318"/>
      <c r="VNU21" s="318"/>
      <c r="VNV21" s="318"/>
      <c r="VNW21" s="318"/>
      <c r="VNX21" s="318"/>
      <c r="VNY21" s="318"/>
      <c r="VNZ21" s="318"/>
      <c r="VOA21" s="318"/>
      <c r="VOB21" s="318"/>
      <c r="VOC21" s="318"/>
      <c r="VOD21" s="318"/>
      <c r="VOE21" s="318"/>
      <c r="VOF21" s="318"/>
      <c r="VOG21" s="318"/>
      <c r="VOH21" s="318"/>
      <c r="VOI21" s="318"/>
      <c r="VOJ21" s="318"/>
      <c r="VOK21" s="318"/>
      <c r="VOL21" s="318"/>
      <c r="VOM21" s="318"/>
      <c r="VON21" s="318"/>
      <c r="VOO21" s="318"/>
      <c r="VOP21" s="318"/>
      <c r="VOQ21" s="318"/>
      <c r="VOR21" s="318"/>
      <c r="VOS21" s="318"/>
      <c r="VOT21" s="318"/>
      <c r="VOU21" s="318"/>
      <c r="VOV21" s="318"/>
      <c r="VOW21" s="318"/>
      <c r="VOX21" s="318"/>
      <c r="VOY21" s="318"/>
      <c r="VOZ21" s="318"/>
      <c r="VPA21" s="318"/>
      <c r="VPB21" s="318"/>
      <c r="VPC21" s="318"/>
      <c r="VPD21" s="318"/>
      <c r="VPE21" s="318"/>
      <c r="VPF21" s="318"/>
      <c r="VPG21" s="318"/>
      <c r="VPH21" s="318"/>
      <c r="VPI21" s="318"/>
      <c r="VPJ21" s="318"/>
      <c r="VPK21" s="318"/>
      <c r="VPL21" s="318"/>
      <c r="VPM21" s="318"/>
      <c r="VPN21" s="318"/>
      <c r="VPO21" s="318"/>
      <c r="VPP21" s="318"/>
      <c r="VPQ21" s="318"/>
      <c r="VPR21" s="318"/>
      <c r="VPS21" s="318"/>
      <c r="VPT21" s="318"/>
      <c r="VPU21" s="318"/>
      <c r="VPV21" s="318"/>
      <c r="VPW21" s="318"/>
      <c r="VPX21" s="318"/>
      <c r="VPY21" s="318"/>
      <c r="VPZ21" s="318"/>
      <c r="VQA21" s="318"/>
      <c r="VQB21" s="318"/>
      <c r="VQC21" s="318"/>
      <c r="VQD21" s="318"/>
      <c r="VQE21" s="318"/>
      <c r="VQF21" s="318"/>
      <c r="VQG21" s="318"/>
      <c r="VQH21" s="318"/>
      <c r="VQI21" s="318"/>
      <c r="VQJ21" s="318"/>
      <c r="VQK21" s="318"/>
      <c r="VQL21" s="318"/>
      <c r="VQM21" s="318"/>
      <c r="VQN21" s="318"/>
      <c r="VQO21" s="318"/>
      <c r="VQP21" s="318"/>
      <c r="VQQ21" s="318"/>
      <c r="VQR21" s="318"/>
      <c r="VQS21" s="318"/>
      <c r="VQT21" s="318"/>
      <c r="VQU21" s="318"/>
      <c r="VQV21" s="318"/>
      <c r="VQW21" s="318"/>
      <c r="VQX21" s="318"/>
      <c r="VQY21" s="318"/>
      <c r="VQZ21" s="318"/>
      <c r="VRA21" s="318"/>
      <c r="VRB21" s="318"/>
      <c r="VRC21" s="318"/>
      <c r="VRD21" s="318"/>
      <c r="VRE21" s="318"/>
      <c r="VRF21" s="318"/>
      <c r="VRG21" s="318"/>
      <c r="VRH21" s="318"/>
      <c r="VRI21" s="318"/>
      <c r="VRJ21" s="318"/>
      <c r="VRK21" s="318"/>
      <c r="VRL21" s="318"/>
      <c r="VRM21" s="318"/>
      <c r="VRN21" s="318"/>
      <c r="VRO21" s="318"/>
      <c r="VRP21" s="318"/>
      <c r="VRQ21" s="318"/>
      <c r="VRR21" s="318"/>
      <c r="VRS21" s="318"/>
      <c r="VRT21" s="318"/>
      <c r="VRU21" s="318"/>
      <c r="VRV21" s="318"/>
      <c r="VRW21" s="318"/>
      <c r="VRX21" s="318"/>
      <c r="VRY21" s="318"/>
      <c r="VRZ21" s="318"/>
      <c r="VSA21" s="318"/>
      <c r="VSB21" s="318"/>
      <c r="VSC21" s="318"/>
      <c r="VSD21" s="318"/>
      <c r="VSE21" s="318"/>
      <c r="VSF21" s="318"/>
      <c r="VSG21" s="318"/>
      <c r="VSH21" s="318"/>
      <c r="VSI21" s="318"/>
      <c r="VSJ21" s="318"/>
      <c r="VSK21" s="318"/>
      <c r="VSL21" s="318"/>
      <c r="VSM21" s="318"/>
      <c r="VSN21" s="318"/>
      <c r="VSO21" s="318"/>
      <c r="VSP21" s="318"/>
      <c r="VSQ21" s="318"/>
      <c r="VSR21" s="318"/>
      <c r="VSS21" s="318"/>
      <c r="VST21" s="318"/>
      <c r="VSU21" s="318"/>
      <c r="VSV21" s="318"/>
      <c r="VSW21" s="318"/>
      <c r="VSX21" s="318"/>
      <c r="VSY21" s="318"/>
      <c r="VSZ21" s="318"/>
      <c r="VTA21" s="318"/>
      <c r="VTB21" s="318"/>
      <c r="VTC21" s="318"/>
      <c r="VTD21" s="318"/>
      <c r="VTE21" s="318"/>
      <c r="VTF21" s="318"/>
      <c r="VTG21" s="318"/>
      <c r="VTH21" s="318"/>
      <c r="VTI21" s="318"/>
      <c r="VTJ21" s="318"/>
      <c r="VTK21" s="318"/>
      <c r="VTL21" s="318"/>
      <c r="VTM21" s="318"/>
      <c r="VTN21" s="318"/>
      <c r="VTO21" s="318"/>
      <c r="VTP21" s="318"/>
      <c r="VTQ21" s="318"/>
      <c r="VTR21" s="318"/>
      <c r="VTS21" s="318"/>
      <c r="VTT21" s="318"/>
      <c r="VTU21" s="318"/>
      <c r="VTV21" s="318"/>
      <c r="VTW21" s="318"/>
      <c r="VTX21" s="318"/>
      <c r="VTY21" s="318"/>
      <c r="VTZ21" s="318"/>
      <c r="VUA21" s="318"/>
      <c r="VUB21" s="318"/>
      <c r="VUC21" s="318"/>
      <c r="VUD21" s="318"/>
      <c r="VUE21" s="318"/>
      <c r="VUF21" s="318"/>
      <c r="VUG21" s="318"/>
      <c r="VUH21" s="318"/>
      <c r="VUI21" s="318"/>
      <c r="VUJ21" s="318"/>
      <c r="VUK21" s="318"/>
      <c r="VUL21" s="318"/>
      <c r="VUM21" s="318"/>
      <c r="VUN21" s="318"/>
      <c r="VUO21" s="318"/>
      <c r="VUP21" s="318"/>
      <c r="VUQ21" s="318"/>
      <c r="VUR21" s="318"/>
      <c r="VUS21" s="318"/>
      <c r="VUT21" s="318"/>
      <c r="VUU21" s="318"/>
      <c r="VUV21" s="318"/>
      <c r="VUW21" s="318"/>
      <c r="VUX21" s="318"/>
      <c r="VUY21" s="318"/>
      <c r="VUZ21" s="318"/>
      <c r="VVA21" s="318"/>
      <c r="VVB21" s="318"/>
      <c r="VVC21" s="318"/>
      <c r="VVD21" s="318"/>
      <c r="VVE21" s="318"/>
      <c r="VVF21" s="318"/>
      <c r="VVG21" s="318"/>
      <c r="VVH21" s="318"/>
      <c r="VVI21" s="318"/>
      <c r="VVJ21" s="318"/>
      <c r="VVK21" s="318"/>
      <c r="VVL21" s="318"/>
      <c r="VVM21" s="318"/>
      <c r="VVN21" s="318"/>
      <c r="VVO21" s="318"/>
      <c r="VVP21" s="318"/>
      <c r="VVQ21" s="318"/>
      <c r="VVR21" s="318"/>
      <c r="VVS21" s="318"/>
      <c r="VVT21" s="318"/>
      <c r="VVU21" s="318"/>
      <c r="VVV21" s="318"/>
      <c r="VVW21" s="318"/>
      <c r="VVX21" s="318"/>
      <c r="VVY21" s="318"/>
      <c r="VVZ21" s="318"/>
      <c r="VWA21" s="318"/>
      <c r="VWB21" s="318"/>
      <c r="VWC21" s="318"/>
      <c r="VWD21" s="318"/>
      <c r="VWE21" s="318"/>
      <c r="VWF21" s="318"/>
      <c r="VWG21" s="318"/>
      <c r="VWH21" s="318"/>
      <c r="VWI21" s="318"/>
      <c r="VWJ21" s="318"/>
      <c r="VWK21" s="318"/>
      <c r="VWL21" s="318"/>
      <c r="VWM21" s="318"/>
      <c r="VWN21" s="318"/>
      <c r="VWO21" s="318"/>
      <c r="VWP21" s="318"/>
      <c r="VWQ21" s="318"/>
      <c r="VWR21" s="318"/>
      <c r="VWS21" s="318"/>
      <c r="VWT21" s="318"/>
      <c r="VWU21" s="318"/>
      <c r="VWV21" s="318"/>
      <c r="VWW21" s="318"/>
      <c r="VWX21" s="318"/>
      <c r="VWY21" s="318"/>
      <c r="VWZ21" s="318"/>
      <c r="VXA21" s="318"/>
      <c r="VXB21" s="318"/>
      <c r="VXC21" s="318"/>
      <c r="VXD21" s="318"/>
      <c r="VXE21" s="318"/>
      <c r="VXF21" s="318"/>
      <c r="VXG21" s="318"/>
      <c r="VXH21" s="318"/>
      <c r="VXI21" s="318"/>
      <c r="VXJ21" s="318"/>
      <c r="VXK21" s="318"/>
      <c r="VXL21" s="318"/>
      <c r="VXM21" s="318"/>
      <c r="VXN21" s="318"/>
      <c r="VXO21" s="318"/>
      <c r="VXP21" s="318"/>
      <c r="VXQ21" s="318"/>
      <c r="VXR21" s="318"/>
      <c r="VXS21" s="318"/>
      <c r="VXT21" s="318"/>
      <c r="VXU21" s="318"/>
      <c r="VXV21" s="318"/>
      <c r="VXW21" s="318"/>
      <c r="VXX21" s="318"/>
      <c r="VXY21" s="318"/>
      <c r="VXZ21" s="318"/>
      <c r="VYA21" s="318"/>
      <c r="VYB21" s="318"/>
      <c r="VYC21" s="318"/>
      <c r="VYD21" s="318"/>
      <c r="VYE21" s="318"/>
      <c r="VYF21" s="318"/>
      <c r="VYG21" s="318"/>
      <c r="VYH21" s="318"/>
      <c r="VYI21" s="318"/>
      <c r="VYJ21" s="318"/>
      <c r="VYK21" s="318"/>
      <c r="VYL21" s="318"/>
      <c r="VYM21" s="318"/>
      <c r="VYN21" s="318"/>
      <c r="VYO21" s="318"/>
      <c r="VYP21" s="318"/>
      <c r="VYQ21" s="318"/>
      <c r="VYR21" s="318"/>
      <c r="VYS21" s="318"/>
      <c r="VYT21" s="318"/>
      <c r="VYU21" s="318"/>
      <c r="VYV21" s="318"/>
      <c r="VYW21" s="318"/>
      <c r="VYX21" s="318"/>
      <c r="VYY21" s="318"/>
      <c r="VYZ21" s="318"/>
      <c r="VZA21" s="318"/>
      <c r="VZB21" s="318"/>
      <c r="VZC21" s="318"/>
      <c r="VZD21" s="318"/>
      <c r="VZE21" s="318"/>
      <c r="VZF21" s="318"/>
      <c r="VZG21" s="318"/>
      <c r="VZH21" s="318"/>
      <c r="VZI21" s="318"/>
      <c r="VZJ21" s="318"/>
      <c r="VZK21" s="318"/>
      <c r="VZL21" s="318"/>
      <c r="VZM21" s="318"/>
      <c r="VZN21" s="318"/>
      <c r="VZO21" s="318"/>
      <c r="VZP21" s="318"/>
      <c r="VZQ21" s="318"/>
      <c r="VZR21" s="318"/>
      <c r="VZS21" s="318"/>
      <c r="VZT21" s="318"/>
      <c r="VZU21" s="318"/>
      <c r="VZV21" s="318"/>
      <c r="VZW21" s="318"/>
      <c r="VZX21" s="318"/>
      <c r="VZY21" s="318"/>
      <c r="VZZ21" s="318"/>
      <c r="WAA21" s="318"/>
      <c r="WAB21" s="318"/>
      <c r="WAC21" s="318"/>
      <c r="WAD21" s="318"/>
      <c r="WAE21" s="318"/>
      <c r="WAF21" s="318"/>
      <c r="WAG21" s="318"/>
      <c r="WAH21" s="318"/>
      <c r="WAI21" s="318"/>
      <c r="WAJ21" s="318"/>
      <c r="WAK21" s="318"/>
      <c r="WAL21" s="318"/>
      <c r="WAM21" s="318"/>
      <c r="WAN21" s="318"/>
      <c r="WAO21" s="318"/>
      <c r="WAP21" s="318"/>
      <c r="WAQ21" s="318"/>
      <c r="WAR21" s="318"/>
      <c r="WAS21" s="318"/>
      <c r="WAT21" s="318"/>
      <c r="WAU21" s="318"/>
      <c r="WAV21" s="318"/>
      <c r="WAW21" s="318"/>
      <c r="WAX21" s="318"/>
      <c r="WAY21" s="318"/>
      <c r="WAZ21" s="318"/>
      <c r="WBA21" s="318"/>
      <c r="WBB21" s="318"/>
      <c r="WBC21" s="318"/>
      <c r="WBD21" s="318"/>
      <c r="WBE21" s="318"/>
      <c r="WBF21" s="318"/>
      <c r="WBG21" s="318"/>
      <c r="WBH21" s="318"/>
      <c r="WBI21" s="318"/>
      <c r="WBJ21" s="318"/>
      <c r="WBK21" s="318"/>
      <c r="WBL21" s="318"/>
      <c r="WBM21" s="318"/>
      <c r="WBN21" s="318"/>
      <c r="WBO21" s="318"/>
      <c r="WBP21" s="318"/>
      <c r="WBQ21" s="318"/>
      <c r="WBR21" s="318"/>
      <c r="WBS21" s="318"/>
      <c r="WBT21" s="318"/>
      <c r="WBU21" s="318"/>
      <c r="WBV21" s="318"/>
      <c r="WBW21" s="318"/>
      <c r="WBX21" s="318"/>
      <c r="WBY21" s="318"/>
      <c r="WBZ21" s="318"/>
      <c r="WCA21" s="318"/>
      <c r="WCB21" s="318"/>
      <c r="WCC21" s="318"/>
      <c r="WCD21" s="318"/>
      <c r="WCE21" s="318"/>
      <c r="WCF21" s="318"/>
      <c r="WCG21" s="318"/>
      <c r="WCH21" s="318"/>
      <c r="WCI21" s="318"/>
      <c r="WCJ21" s="318"/>
      <c r="WCK21" s="318"/>
      <c r="WCL21" s="318"/>
      <c r="WCM21" s="318"/>
      <c r="WCN21" s="318"/>
      <c r="WCO21" s="318"/>
      <c r="WCP21" s="318"/>
      <c r="WCQ21" s="318"/>
      <c r="WCR21" s="318"/>
      <c r="WCS21" s="318"/>
      <c r="WCT21" s="318"/>
      <c r="WCU21" s="318"/>
      <c r="WCV21" s="318"/>
      <c r="WCW21" s="318"/>
      <c r="WCX21" s="318"/>
      <c r="WCY21" s="318"/>
      <c r="WCZ21" s="318"/>
      <c r="WDA21" s="318"/>
      <c r="WDB21" s="318"/>
      <c r="WDC21" s="318"/>
      <c r="WDD21" s="318"/>
      <c r="WDE21" s="318"/>
      <c r="WDF21" s="318"/>
      <c r="WDG21" s="318"/>
      <c r="WDH21" s="318"/>
      <c r="WDI21" s="318"/>
      <c r="WDJ21" s="318"/>
      <c r="WDK21" s="318"/>
      <c r="WDL21" s="318"/>
      <c r="WDM21" s="318"/>
      <c r="WDN21" s="318"/>
      <c r="WDO21" s="318"/>
      <c r="WDP21" s="318"/>
      <c r="WDQ21" s="318"/>
      <c r="WDR21" s="318"/>
      <c r="WDS21" s="318"/>
      <c r="WDT21" s="318"/>
      <c r="WDU21" s="318"/>
      <c r="WDV21" s="318"/>
      <c r="WDW21" s="318"/>
      <c r="WDX21" s="318"/>
      <c r="WDY21" s="318"/>
      <c r="WDZ21" s="318"/>
      <c r="WEA21" s="318"/>
      <c r="WEB21" s="318"/>
      <c r="WEC21" s="318"/>
      <c r="WED21" s="318"/>
      <c r="WEE21" s="318"/>
      <c r="WEF21" s="318"/>
      <c r="WEG21" s="318"/>
      <c r="WEH21" s="318"/>
      <c r="WEI21" s="318"/>
      <c r="WEJ21" s="318"/>
      <c r="WEK21" s="318"/>
      <c r="WEL21" s="318"/>
      <c r="WEM21" s="318"/>
      <c r="WEN21" s="318"/>
      <c r="WEO21" s="318"/>
      <c r="WEP21" s="318"/>
      <c r="WEQ21" s="318"/>
      <c r="WER21" s="318"/>
      <c r="WES21" s="318"/>
      <c r="WET21" s="318"/>
      <c r="WEU21" s="318"/>
      <c r="WEV21" s="318"/>
      <c r="WEW21" s="318"/>
      <c r="WEX21" s="318"/>
      <c r="WEY21" s="318"/>
      <c r="WEZ21" s="318"/>
      <c r="WFA21" s="318"/>
      <c r="WFB21" s="318"/>
      <c r="WFC21" s="318"/>
      <c r="WFD21" s="318"/>
      <c r="WFE21" s="318"/>
      <c r="WFF21" s="318"/>
      <c r="WFG21" s="318"/>
      <c r="WFH21" s="318"/>
      <c r="WFI21" s="318"/>
      <c r="WFJ21" s="318"/>
      <c r="WFK21" s="318"/>
      <c r="WFL21" s="318"/>
      <c r="WFM21" s="318"/>
      <c r="WFN21" s="318"/>
      <c r="WFO21" s="318"/>
      <c r="WFP21" s="318"/>
      <c r="WFQ21" s="318"/>
      <c r="WFR21" s="318"/>
      <c r="WFS21" s="318"/>
      <c r="WFT21" s="318"/>
      <c r="WFU21" s="318"/>
      <c r="WFV21" s="318"/>
      <c r="WFW21" s="318"/>
      <c r="WFX21" s="318"/>
      <c r="WFY21" s="318"/>
      <c r="WFZ21" s="318"/>
      <c r="WGA21" s="318"/>
      <c r="WGB21" s="318"/>
      <c r="WGC21" s="318"/>
      <c r="WGD21" s="318"/>
      <c r="WGE21" s="318"/>
      <c r="WGF21" s="318"/>
      <c r="WGG21" s="318"/>
      <c r="WGH21" s="318"/>
      <c r="WGI21" s="318"/>
      <c r="WGJ21" s="318"/>
      <c r="WGK21" s="318"/>
      <c r="WGL21" s="318"/>
      <c r="WGM21" s="318"/>
      <c r="WGN21" s="318"/>
      <c r="WGO21" s="318"/>
      <c r="WGP21" s="318"/>
      <c r="WGQ21" s="318"/>
      <c r="WGR21" s="318"/>
      <c r="WGS21" s="318"/>
      <c r="WGT21" s="318"/>
      <c r="WGU21" s="318"/>
      <c r="WGV21" s="318"/>
      <c r="WGW21" s="318"/>
      <c r="WGX21" s="318"/>
      <c r="WGY21" s="318"/>
      <c r="WGZ21" s="318"/>
      <c r="WHA21" s="318"/>
      <c r="WHB21" s="318"/>
      <c r="WHC21" s="318"/>
      <c r="WHD21" s="318"/>
      <c r="WHE21" s="318"/>
      <c r="WHF21" s="318"/>
      <c r="WHG21" s="318"/>
      <c r="WHH21" s="318"/>
      <c r="WHI21" s="318"/>
      <c r="WHJ21" s="318"/>
      <c r="WHK21" s="318"/>
      <c r="WHL21" s="318"/>
      <c r="WHM21" s="318"/>
      <c r="WHN21" s="318"/>
      <c r="WHO21" s="318"/>
      <c r="WHP21" s="318"/>
      <c r="WHQ21" s="318"/>
      <c r="WHR21" s="318"/>
      <c r="WHS21" s="318"/>
      <c r="WHT21" s="318"/>
      <c r="WHU21" s="318"/>
      <c r="WHV21" s="318"/>
      <c r="WHW21" s="318"/>
      <c r="WHX21" s="318"/>
      <c r="WHY21" s="318"/>
      <c r="WHZ21" s="318"/>
      <c r="WIA21" s="318"/>
      <c r="WIB21" s="318"/>
      <c r="WIC21" s="318"/>
      <c r="WID21" s="318"/>
      <c r="WIE21" s="318"/>
      <c r="WIF21" s="318"/>
      <c r="WIG21" s="318"/>
      <c r="WIH21" s="318"/>
      <c r="WII21" s="318"/>
      <c r="WIJ21" s="318"/>
      <c r="WIK21" s="318"/>
      <c r="WIL21" s="318"/>
      <c r="WIM21" s="318"/>
      <c r="WIN21" s="318"/>
      <c r="WIO21" s="318"/>
      <c r="WIP21" s="318"/>
      <c r="WIQ21" s="318"/>
      <c r="WIR21" s="318"/>
      <c r="WIS21" s="318"/>
      <c r="WIT21" s="318"/>
      <c r="WIU21" s="318"/>
      <c r="WIV21" s="318"/>
      <c r="WIW21" s="318"/>
      <c r="WIX21" s="318"/>
      <c r="WIY21" s="318"/>
      <c r="WIZ21" s="318"/>
      <c r="WJA21" s="318"/>
      <c r="WJB21" s="318"/>
      <c r="WJC21" s="318"/>
      <c r="WJD21" s="318"/>
      <c r="WJE21" s="318"/>
      <c r="WJF21" s="318"/>
      <c r="WJG21" s="318"/>
      <c r="WJH21" s="318"/>
      <c r="WJI21" s="318"/>
      <c r="WJJ21" s="318"/>
      <c r="WJK21" s="318"/>
      <c r="WJL21" s="318"/>
      <c r="WJM21" s="318"/>
      <c r="WJN21" s="318"/>
      <c r="WJO21" s="318"/>
      <c r="WJP21" s="318"/>
      <c r="WJQ21" s="318"/>
      <c r="WJR21" s="318"/>
      <c r="WJS21" s="318"/>
      <c r="WJT21" s="318"/>
      <c r="WJU21" s="318"/>
      <c r="WJV21" s="318"/>
      <c r="WJW21" s="318"/>
      <c r="WJX21" s="318"/>
      <c r="WJY21" s="318"/>
      <c r="WJZ21" s="318"/>
      <c r="WKA21" s="318"/>
      <c r="WKB21" s="318"/>
      <c r="WKC21" s="318"/>
      <c r="WKD21" s="318"/>
      <c r="WKE21" s="318"/>
      <c r="WKF21" s="318"/>
      <c r="WKG21" s="318"/>
      <c r="WKH21" s="318"/>
      <c r="WKI21" s="318"/>
      <c r="WKJ21" s="318"/>
      <c r="WKK21" s="318"/>
      <c r="WKL21" s="318"/>
      <c r="WKM21" s="318"/>
      <c r="WKN21" s="318"/>
      <c r="WKO21" s="318"/>
      <c r="WKP21" s="318"/>
      <c r="WKQ21" s="318"/>
      <c r="WKR21" s="318"/>
      <c r="WKS21" s="318"/>
      <c r="WKT21" s="318"/>
      <c r="WKU21" s="318"/>
      <c r="WKV21" s="318"/>
      <c r="WKW21" s="318"/>
      <c r="WKX21" s="318"/>
      <c r="WKY21" s="318"/>
      <c r="WKZ21" s="318"/>
      <c r="WLA21" s="318"/>
      <c r="WLB21" s="318"/>
      <c r="WLC21" s="318"/>
      <c r="WLD21" s="318"/>
      <c r="WLE21" s="318"/>
      <c r="WLF21" s="318"/>
      <c r="WLG21" s="318"/>
      <c r="WLH21" s="318"/>
      <c r="WLI21" s="318"/>
      <c r="WLJ21" s="318"/>
      <c r="WLK21" s="318"/>
      <c r="WLL21" s="318"/>
      <c r="WLM21" s="318"/>
      <c r="WLN21" s="318"/>
      <c r="WLO21" s="318"/>
      <c r="WLP21" s="318"/>
      <c r="WLQ21" s="318"/>
      <c r="WLR21" s="318"/>
      <c r="WLS21" s="318"/>
      <c r="WLT21" s="318"/>
      <c r="WLU21" s="318"/>
      <c r="WLV21" s="318"/>
      <c r="WLW21" s="318"/>
      <c r="WLX21" s="318"/>
      <c r="WLY21" s="318"/>
      <c r="WLZ21" s="318"/>
      <c r="WMA21" s="318"/>
      <c r="WMB21" s="318"/>
      <c r="WMC21" s="318"/>
      <c r="WMD21" s="318"/>
      <c r="WME21" s="318"/>
      <c r="WMF21" s="318"/>
      <c r="WMG21" s="318"/>
      <c r="WMH21" s="318"/>
      <c r="WMI21" s="318"/>
      <c r="WMJ21" s="318"/>
      <c r="WMK21" s="318"/>
      <c r="WML21" s="318"/>
      <c r="WMM21" s="318"/>
      <c r="WMN21" s="318"/>
      <c r="WMO21" s="318"/>
      <c r="WMP21" s="318"/>
      <c r="WMQ21" s="318"/>
      <c r="WMR21" s="318"/>
      <c r="WMS21" s="318"/>
      <c r="WMT21" s="318"/>
      <c r="WMU21" s="318"/>
      <c r="WMV21" s="318"/>
      <c r="WMW21" s="318"/>
      <c r="WMX21" s="318"/>
      <c r="WMY21" s="318"/>
      <c r="WMZ21" s="318"/>
      <c r="WNA21" s="318"/>
      <c r="WNB21" s="318"/>
      <c r="WNC21" s="318"/>
      <c r="WND21" s="318"/>
      <c r="WNE21" s="318"/>
      <c r="WNF21" s="318"/>
      <c r="WNG21" s="318"/>
      <c r="WNH21" s="318"/>
      <c r="WNI21" s="318"/>
      <c r="WNJ21" s="318"/>
      <c r="WNK21" s="318"/>
      <c r="WNL21" s="318"/>
      <c r="WNM21" s="318"/>
      <c r="WNN21" s="318"/>
      <c r="WNO21" s="318"/>
      <c r="WNP21" s="318"/>
      <c r="WNQ21" s="318"/>
      <c r="WNR21" s="318"/>
      <c r="WNS21" s="318"/>
      <c r="WNT21" s="318"/>
      <c r="WNU21" s="318"/>
      <c r="WNV21" s="318"/>
      <c r="WNW21" s="318"/>
      <c r="WNX21" s="318"/>
      <c r="WNY21" s="318"/>
      <c r="WNZ21" s="318"/>
      <c r="WOA21" s="318"/>
      <c r="WOB21" s="318"/>
      <c r="WOC21" s="318"/>
      <c r="WOD21" s="318"/>
      <c r="WOE21" s="318"/>
      <c r="WOF21" s="318"/>
      <c r="WOG21" s="318"/>
      <c r="WOH21" s="318"/>
      <c r="WOI21" s="318"/>
      <c r="WOJ21" s="318"/>
      <c r="WOK21" s="318"/>
      <c r="WOL21" s="318"/>
      <c r="WOM21" s="318"/>
      <c r="WON21" s="318"/>
      <c r="WOO21" s="318"/>
      <c r="WOP21" s="318"/>
      <c r="WOQ21" s="318"/>
      <c r="WOR21" s="318"/>
      <c r="WOS21" s="318"/>
      <c r="WOT21" s="318"/>
      <c r="WOU21" s="318"/>
      <c r="WOV21" s="318"/>
      <c r="WOW21" s="318"/>
      <c r="WOX21" s="318"/>
      <c r="WOY21" s="318"/>
      <c r="WOZ21" s="318"/>
      <c r="WPA21" s="318"/>
      <c r="WPB21" s="318"/>
      <c r="WPC21" s="318"/>
      <c r="WPD21" s="318"/>
      <c r="WPE21" s="318"/>
      <c r="WPF21" s="318"/>
      <c r="WPG21" s="318"/>
      <c r="WPH21" s="318"/>
      <c r="WPI21" s="318"/>
      <c r="WPJ21" s="318"/>
      <c r="WPK21" s="318"/>
      <c r="WPL21" s="318"/>
      <c r="WPM21" s="318"/>
      <c r="WPN21" s="318"/>
      <c r="WPO21" s="318"/>
      <c r="WPP21" s="318"/>
      <c r="WPQ21" s="318"/>
      <c r="WPR21" s="318"/>
      <c r="WPS21" s="318"/>
      <c r="WPT21" s="318"/>
      <c r="WPU21" s="318"/>
      <c r="WPV21" s="318"/>
      <c r="WPW21" s="318"/>
      <c r="WPX21" s="318"/>
      <c r="WPY21" s="318"/>
      <c r="WPZ21" s="318"/>
      <c r="WQA21" s="318"/>
      <c r="WQB21" s="318"/>
      <c r="WQC21" s="318"/>
      <c r="WQD21" s="318"/>
      <c r="WQE21" s="318"/>
      <c r="WQF21" s="318"/>
      <c r="WQG21" s="318"/>
      <c r="WQH21" s="318"/>
      <c r="WQI21" s="318"/>
      <c r="WQJ21" s="318"/>
      <c r="WQK21" s="318"/>
      <c r="WQL21" s="318"/>
      <c r="WQM21" s="318"/>
      <c r="WQN21" s="318"/>
      <c r="WQO21" s="318"/>
      <c r="WQP21" s="318"/>
      <c r="WQQ21" s="318"/>
      <c r="WQR21" s="318"/>
      <c r="WQS21" s="318"/>
      <c r="WQT21" s="318"/>
      <c r="WQU21" s="318"/>
      <c r="WQV21" s="318"/>
      <c r="WQW21" s="318"/>
      <c r="WQX21" s="318"/>
      <c r="WQY21" s="318"/>
      <c r="WQZ21" s="318"/>
      <c r="WRA21" s="318"/>
      <c r="WRB21" s="318"/>
      <c r="WRC21" s="318"/>
      <c r="WRD21" s="318"/>
      <c r="WRE21" s="318"/>
      <c r="WRF21" s="318"/>
      <c r="WRG21" s="318"/>
      <c r="WRH21" s="318"/>
      <c r="WRI21" s="318"/>
      <c r="WRJ21" s="318"/>
      <c r="WRK21" s="318"/>
      <c r="WRL21" s="318"/>
      <c r="WRM21" s="318"/>
      <c r="WRN21" s="318"/>
      <c r="WRO21" s="318"/>
      <c r="WRP21" s="318"/>
      <c r="WRQ21" s="318"/>
      <c r="WRR21" s="318"/>
      <c r="WRS21" s="318"/>
      <c r="WRT21" s="318"/>
      <c r="WRU21" s="318"/>
      <c r="WRV21" s="318"/>
      <c r="WRW21" s="318"/>
      <c r="WRX21" s="318"/>
      <c r="WRY21" s="318"/>
      <c r="WRZ21" s="318"/>
      <c r="WSA21" s="318"/>
      <c r="WSB21" s="318"/>
      <c r="WSC21" s="318"/>
      <c r="WSD21" s="318"/>
      <c r="WSE21" s="318"/>
      <c r="WSF21" s="318"/>
      <c r="WSG21" s="318"/>
      <c r="WSH21" s="318"/>
      <c r="WSI21" s="318"/>
      <c r="WSJ21" s="318"/>
      <c r="WSK21" s="318"/>
      <c r="WSL21" s="318"/>
      <c r="WSM21" s="318"/>
      <c r="WSN21" s="318"/>
      <c r="WSO21" s="318"/>
      <c r="WSP21" s="318"/>
      <c r="WSQ21" s="318"/>
      <c r="WSR21" s="318"/>
      <c r="WSS21" s="318"/>
      <c r="WST21" s="318"/>
      <c r="WSU21" s="318"/>
      <c r="WSV21" s="318"/>
      <c r="WSW21" s="318"/>
      <c r="WSX21" s="318"/>
      <c r="WSY21" s="318"/>
      <c r="WSZ21" s="318"/>
      <c r="WTA21" s="318"/>
      <c r="WTB21" s="318"/>
      <c r="WTC21" s="318"/>
      <c r="WTD21" s="318"/>
      <c r="WTE21" s="318"/>
      <c r="WTF21" s="318"/>
      <c r="WTG21" s="318"/>
      <c r="WTH21" s="318"/>
      <c r="WTI21" s="318"/>
      <c r="WTJ21" s="318"/>
      <c r="WTK21" s="318"/>
      <c r="WTL21" s="318"/>
      <c r="WTM21" s="318"/>
      <c r="WTN21" s="318"/>
      <c r="WTO21" s="318"/>
      <c r="WTP21" s="318"/>
      <c r="WTQ21" s="318"/>
      <c r="WTR21" s="318"/>
      <c r="WTS21" s="318"/>
      <c r="WTT21" s="318"/>
      <c r="WTU21" s="318"/>
      <c r="WTV21" s="318"/>
      <c r="WTW21" s="318"/>
      <c r="WTX21" s="318"/>
      <c r="WTY21" s="318"/>
      <c r="WTZ21" s="318"/>
      <c r="WUA21" s="318"/>
      <c r="WUB21" s="318"/>
      <c r="WUC21" s="318"/>
      <c r="WUD21" s="318"/>
      <c r="WUE21" s="318"/>
      <c r="WUF21" s="318"/>
      <c r="WUG21" s="318"/>
      <c r="WUH21" s="318"/>
      <c r="WUI21" s="318"/>
      <c r="WUJ21" s="318"/>
      <c r="WUK21" s="318"/>
      <c r="WUL21" s="318"/>
      <c r="WUM21" s="318"/>
      <c r="WUN21" s="318"/>
      <c r="WUO21" s="318"/>
      <c r="WUP21" s="318"/>
      <c r="WUQ21" s="318"/>
      <c r="WUR21" s="318"/>
      <c r="WUS21" s="318"/>
      <c r="WUT21" s="318"/>
      <c r="WUU21" s="318"/>
      <c r="WUV21" s="318"/>
      <c r="WUW21" s="318"/>
      <c r="WUX21" s="318"/>
      <c r="WUY21" s="318"/>
      <c r="WUZ21" s="318"/>
      <c r="WVA21" s="318"/>
      <c r="WVB21" s="318"/>
      <c r="WVC21" s="318"/>
      <c r="WVD21" s="318"/>
      <c r="WVE21" s="318"/>
      <c r="WVF21" s="318"/>
      <c r="WVG21" s="318"/>
      <c r="WVH21" s="318"/>
      <c r="WVI21" s="318"/>
      <c r="WVJ21" s="318"/>
      <c r="WVK21" s="318"/>
      <c r="WVL21" s="318"/>
      <c r="WVM21" s="318"/>
      <c r="WVN21" s="318"/>
    </row>
    <row r="22" spans="1:16134" s="1271" customFormat="1" ht="12.75" customHeight="1">
      <c r="A22" s="7"/>
      <c r="B22" s="7"/>
      <c r="C22" s="7" t="s">
        <v>4248</v>
      </c>
      <c r="D22" s="7"/>
      <c r="E22" s="527">
        <v>16107</v>
      </c>
      <c r="F22" s="7">
        <v>16112</v>
      </c>
      <c r="G22" s="527">
        <v>16118</v>
      </c>
      <c r="H22" s="7"/>
      <c r="I22" s="7"/>
      <c r="J22" s="318"/>
      <c r="K22" s="1269"/>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c r="BE22" s="318"/>
      <c r="BF22" s="318"/>
      <c r="BG22" s="318"/>
      <c r="BH22" s="318"/>
      <c r="BI22" s="318"/>
      <c r="BJ22" s="318"/>
      <c r="BK22" s="318"/>
      <c r="BL22" s="318"/>
      <c r="BM22" s="318"/>
      <c r="BN22" s="318"/>
      <c r="BO22" s="318"/>
      <c r="BP22" s="318"/>
      <c r="BQ22" s="318"/>
      <c r="BR22" s="318"/>
      <c r="BS22" s="318"/>
      <c r="BT22" s="318"/>
      <c r="BU22" s="318"/>
      <c r="BV22" s="318"/>
      <c r="BW22" s="318"/>
      <c r="BX22" s="318"/>
      <c r="BY22" s="318"/>
      <c r="BZ22" s="318"/>
      <c r="CA22" s="318"/>
      <c r="CB22" s="318"/>
      <c r="CC22" s="318"/>
      <c r="CD22" s="318"/>
      <c r="CE22" s="318"/>
      <c r="CF22" s="318"/>
      <c r="CG22" s="318"/>
      <c r="CH22" s="318"/>
      <c r="CI22" s="318"/>
      <c r="CJ22" s="318"/>
      <c r="CK22" s="318"/>
      <c r="CL22" s="318"/>
      <c r="CM22" s="318"/>
      <c r="CN22" s="318"/>
      <c r="CO22" s="318"/>
      <c r="CP22" s="318"/>
      <c r="CQ22" s="318"/>
      <c r="CR22" s="318"/>
      <c r="CS22" s="318"/>
      <c r="CT22" s="318"/>
      <c r="CU22" s="318"/>
      <c r="CV22" s="318"/>
      <c r="CW22" s="318"/>
      <c r="CX22" s="318"/>
      <c r="CY22" s="318"/>
      <c r="CZ22" s="318"/>
      <c r="DA22" s="318"/>
      <c r="DB22" s="318"/>
      <c r="DC22" s="318"/>
      <c r="DD22" s="318"/>
      <c r="DE22" s="318"/>
      <c r="DF22" s="318"/>
      <c r="DG22" s="318"/>
      <c r="DH22" s="318"/>
      <c r="DI22" s="318"/>
      <c r="DJ22" s="318"/>
      <c r="DK22" s="318"/>
      <c r="DL22" s="318"/>
      <c r="DM22" s="318"/>
      <c r="DN22" s="318"/>
      <c r="DO22" s="318"/>
      <c r="DP22" s="318"/>
      <c r="DQ22" s="318"/>
      <c r="DR22" s="318"/>
      <c r="DS22" s="318"/>
      <c r="DT22" s="318"/>
      <c r="DU22" s="318"/>
      <c r="DV22" s="318"/>
      <c r="DW22" s="318"/>
      <c r="DX22" s="318"/>
      <c r="DY22" s="318"/>
      <c r="DZ22" s="318"/>
      <c r="EA22" s="318"/>
      <c r="EB22" s="318"/>
      <c r="EC22" s="318"/>
      <c r="ED22" s="318"/>
      <c r="EE22" s="318"/>
      <c r="EF22" s="318"/>
      <c r="EG22" s="318"/>
      <c r="EH22" s="318"/>
      <c r="EI22" s="318"/>
      <c r="EJ22" s="318"/>
      <c r="EK22" s="318"/>
      <c r="EL22" s="318"/>
      <c r="EM22" s="318"/>
      <c r="EN22" s="318"/>
      <c r="EO22" s="318"/>
      <c r="EP22" s="318"/>
      <c r="EQ22" s="318"/>
      <c r="ER22" s="318"/>
      <c r="ES22" s="318"/>
      <c r="ET22" s="318"/>
      <c r="EU22" s="318"/>
      <c r="EV22" s="318"/>
      <c r="EW22" s="318"/>
      <c r="EX22" s="318"/>
      <c r="EY22" s="318"/>
      <c r="EZ22" s="318"/>
      <c r="FA22" s="318"/>
      <c r="FB22" s="318"/>
      <c r="FC22" s="318"/>
      <c r="FD22" s="318"/>
      <c r="FE22" s="318"/>
      <c r="FF22" s="318"/>
      <c r="FG22" s="318"/>
      <c r="FH22" s="318"/>
      <c r="FI22" s="318"/>
      <c r="FJ22" s="318"/>
      <c r="FK22" s="318"/>
      <c r="FL22" s="318"/>
      <c r="FM22" s="318"/>
      <c r="FN22" s="318"/>
      <c r="FO22" s="318"/>
      <c r="FP22" s="318"/>
      <c r="FQ22" s="318"/>
      <c r="FR22" s="318"/>
      <c r="FS22" s="318"/>
      <c r="FT22" s="318"/>
      <c r="FU22" s="318"/>
      <c r="FV22" s="318"/>
      <c r="FW22" s="318"/>
      <c r="FX22" s="318"/>
      <c r="FY22" s="318"/>
      <c r="FZ22" s="318"/>
      <c r="GA22" s="318"/>
      <c r="GB22" s="318"/>
      <c r="GC22" s="318"/>
      <c r="GD22" s="318"/>
      <c r="GE22" s="318"/>
      <c r="GF22" s="318"/>
      <c r="GG22" s="318"/>
      <c r="GH22" s="318"/>
      <c r="GI22" s="318"/>
      <c r="GJ22" s="318"/>
      <c r="GK22" s="318"/>
      <c r="GL22" s="318"/>
      <c r="GM22" s="318"/>
      <c r="GN22" s="318"/>
      <c r="GO22" s="318"/>
      <c r="GP22" s="318"/>
      <c r="GQ22" s="318"/>
      <c r="GR22" s="318"/>
      <c r="GS22" s="318"/>
      <c r="GT22" s="318"/>
      <c r="GU22" s="318"/>
      <c r="GV22" s="318"/>
      <c r="GW22" s="318"/>
      <c r="GX22" s="318"/>
      <c r="GY22" s="318"/>
      <c r="GZ22" s="318"/>
      <c r="HA22" s="318"/>
      <c r="HB22" s="318"/>
      <c r="HC22" s="318"/>
      <c r="HD22" s="318"/>
      <c r="HE22" s="318"/>
      <c r="HF22" s="318"/>
      <c r="HG22" s="318"/>
      <c r="HH22" s="318"/>
      <c r="HI22" s="318"/>
      <c r="HJ22" s="318"/>
      <c r="HK22" s="318"/>
      <c r="HL22" s="318"/>
      <c r="HM22" s="318"/>
      <c r="HN22" s="318"/>
      <c r="HO22" s="318"/>
      <c r="HP22" s="318"/>
      <c r="HQ22" s="318"/>
      <c r="HR22" s="318"/>
      <c r="HS22" s="318"/>
      <c r="HT22" s="318"/>
      <c r="HU22" s="318"/>
      <c r="HV22" s="318"/>
      <c r="HW22" s="318"/>
      <c r="HX22" s="318"/>
      <c r="HY22" s="318"/>
      <c r="HZ22" s="318"/>
      <c r="IA22" s="318"/>
      <c r="IB22" s="318"/>
      <c r="IC22" s="318"/>
      <c r="ID22" s="318"/>
      <c r="IE22" s="318"/>
      <c r="IF22" s="318"/>
      <c r="IG22" s="318"/>
      <c r="IH22" s="318"/>
      <c r="II22" s="318"/>
      <c r="IJ22" s="318"/>
      <c r="IK22" s="318"/>
      <c r="IL22" s="318"/>
      <c r="IM22" s="318"/>
      <c r="IN22" s="318"/>
      <c r="IO22" s="318"/>
      <c r="IP22" s="318"/>
      <c r="IQ22" s="318"/>
      <c r="IR22" s="318"/>
      <c r="IS22" s="318"/>
      <c r="IT22" s="318"/>
      <c r="IU22" s="318"/>
      <c r="IV22" s="318"/>
      <c r="IW22" s="318"/>
      <c r="IX22" s="318"/>
      <c r="IY22" s="318"/>
      <c r="IZ22" s="318"/>
      <c r="JA22" s="318"/>
      <c r="JB22" s="318"/>
      <c r="JC22" s="318"/>
      <c r="JD22" s="318"/>
      <c r="JE22" s="318"/>
      <c r="JF22" s="318"/>
      <c r="JG22" s="318"/>
      <c r="JH22" s="318"/>
      <c r="JI22" s="318"/>
      <c r="JJ22" s="318"/>
      <c r="JK22" s="318"/>
      <c r="JL22" s="318"/>
      <c r="JM22" s="318"/>
      <c r="JN22" s="318"/>
      <c r="JO22" s="318"/>
      <c r="JP22" s="318"/>
      <c r="JQ22" s="318"/>
      <c r="JR22" s="318"/>
      <c r="JS22" s="318"/>
      <c r="JT22" s="318"/>
      <c r="JU22" s="318"/>
      <c r="JV22" s="318"/>
      <c r="JW22" s="318"/>
      <c r="JX22" s="318"/>
      <c r="JY22" s="318"/>
      <c r="JZ22" s="318"/>
      <c r="KA22" s="318"/>
      <c r="KB22" s="318"/>
      <c r="KC22" s="318"/>
      <c r="KD22" s="318"/>
      <c r="KE22" s="318"/>
      <c r="KF22" s="318"/>
      <c r="KG22" s="318"/>
      <c r="KH22" s="318"/>
      <c r="KI22" s="318"/>
      <c r="KJ22" s="318"/>
      <c r="KK22" s="318"/>
      <c r="KL22" s="318"/>
      <c r="KM22" s="318"/>
      <c r="KN22" s="318"/>
      <c r="KO22" s="318"/>
      <c r="KP22" s="318"/>
      <c r="KQ22" s="318"/>
      <c r="KR22" s="318"/>
      <c r="KS22" s="318"/>
      <c r="KT22" s="318"/>
      <c r="KU22" s="318"/>
      <c r="KV22" s="318"/>
      <c r="KW22" s="318"/>
      <c r="KX22" s="318"/>
      <c r="KY22" s="318"/>
      <c r="KZ22" s="318"/>
      <c r="LA22" s="318"/>
      <c r="LB22" s="318"/>
      <c r="LC22" s="318"/>
      <c r="LD22" s="318"/>
      <c r="LE22" s="318"/>
      <c r="LF22" s="318"/>
      <c r="LG22" s="318"/>
      <c r="LH22" s="318"/>
      <c r="LI22" s="318"/>
      <c r="LJ22" s="318"/>
      <c r="LK22" s="318"/>
      <c r="LL22" s="318"/>
      <c r="LM22" s="318"/>
      <c r="LN22" s="318"/>
      <c r="LO22" s="318"/>
      <c r="LP22" s="318"/>
      <c r="LQ22" s="318"/>
      <c r="LR22" s="318"/>
      <c r="LS22" s="318"/>
      <c r="LT22" s="318"/>
      <c r="LU22" s="318"/>
      <c r="LV22" s="318"/>
      <c r="LW22" s="318"/>
      <c r="LX22" s="318"/>
      <c r="LY22" s="318"/>
      <c r="LZ22" s="318"/>
      <c r="MA22" s="318"/>
      <c r="MB22" s="318"/>
      <c r="MC22" s="318"/>
      <c r="MD22" s="318"/>
      <c r="ME22" s="318"/>
      <c r="MF22" s="318"/>
      <c r="MG22" s="318"/>
      <c r="MH22" s="318"/>
      <c r="MI22" s="318"/>
      <c r="MJ22" s="318"/>
      <c r="MK22" s="318"/>
      <c r="ML22" s="318"/>
      <c r="MM22" s="318"/>
      <c r="MN22" s="318"/>
      <c r="MO22" s="318"/>
      <c r="MP22" s="318"/>
      <c r="MQ22" s="318"/>
      <c r="MR22" s="318"/>
      <c r="MS22" s="318"/>
      <c r="MT22" s="318"/>
      <c r="MU22" s="318"/>
      <c r="MV22" s="318"/>
      <c r="MW22" s="318"/>
      <c r="MX22" s="318"/>
      <c r="MY22" s="318"/>
      <c r="MZ22" s="318"/>
      <c r="NA22" s="318"/>
      <c r="NB22" s="318"/>
      <c r="NC22" s="318"/>
      <c r="ND22" s="318"/>
      <c r="NE22" s="318"/>
      <c r="NF22" s="318"/>
      <c r="NG22" s="318"/>
      <c r="NH22" s="318"/>
      <c r="NI22" s="318"/>
      <c r="NJ22" s="318"/>
      <c r="NK22" s="318"/>
      <c r="NL22" s="318"/>
      <c r="NM22" s="318"/>
      <c r="NN22" s="318"/>
      <c r="NO22" s="318"/>
      <c r="NP22" s="318"/>
      <c r="NQ22" s="318"/>
      <c r="NR22" s="318"/>
      <c r="NS22" s="318"/>
      <c r="NT22" s="318"/>
      <c r="NU22" s="318"/>
      <c r="NV22" s="318"/>
      <c r="NW22" s="318"/>
      <c r="NX22" s="318"/>
      <c r="NY22" s="318"/>
      <c r="NZ22" s="318"/>
      <c r="OA22" s="318"/>
      <c r="OB22" s="318"/>
      <c r="OC22" s="318"/>
      <c r="OD22" s="318"/>
      <c r="OE22" s="318"/>
      <c r="OF22" s="318"/>
      <c r="OG22" s="318"/>
      <c r="OH22" s="318"/>
      <c r="OI22" s="318"/>
      <c r="OJ22" s="318"/>
      <c r="OK22" s="318"/>
      <c r="OL22" s="318"/>
      <c r="OM22" s="318"/>
      <c r="ON22" s="318"/>
      <c r="OO22" s="318"/>
      <c r="OP22" s="318"/>
      <c r="OQ22" s="318"/>
      <c r="OR22" s="318"/>
      <c r="OS22" s="318"/>
      <c r="OT22" s="318"/>
      <c r="OU22" s="318"/>
      <c r="OV22" s="318"/>
      <c r="OW22" s="318"/>
      <c r="OX22" s="318"/>
      <c r="OY22" s="318"/>
      <c r="OZ22" s="318"/>
      <c r="PA22" s="318"/>
      <c r="PB22" s="318"/>
      <c r="PC22" s="318"/>
      <c r="PD22" s="318"/>
      <c r="PE22" s="318"/>
      <c r="PF22" s="318"/>
      <c r="PG22" s="318"/>
      <c r="PH22" s="318"/>
      <c r="PI22" s="318"/>
      <c r="PJ22" s="318"/>
      <c r="PK22" s="318"/>
      <c r="PL22" s="318"/>
      <c r="PM22" s="318"/>
      <c r="PN22" s="318"/>
      <c r="PO22" s="318"/>
      <c r="PP22" s="318"/>
      <c r="PQ22" s="318"/>
      <c r="PR22" s="318"/>
      <c r="PS22" s="318"/>
      <c r="PT22" s="318"/>
      <c r="PU22" s="318"/>
      <c r="PV22" s="318"/>
      <c r="PW22" s="318"/>
      <c r="PX22" s="318"/>
      <c r="PY22" s="318"/>
      <c r="PZ22" s="318"/>
      <c r="QA22" s="318"/>
      <c r="QB22" s="318"/>
      <c r="QC22" s="318"/>
      <c r="QD22" s="318"/>
      <c r="QE22" s="318"/>
      <c r="QF22" s="318"/>
      <c r="QG22" s="318"/>
      <c r="QH22" s="318"/>
      <c r="QI22" s="318"/>
      <c r="QJ22" s="318"/>
      <c r="QK22" s="318"/>
      <c r="QL22" s="318"/>
      <c r="QM22" s="318"/>
      <c r="QN22" s="318"/>
      <c r="QO22" s="318"/>
      <c r="QP22" s="318"/>
      <c r="QQ22" s="318"/>
      <c r="QR22" s="318"/>
      <c r="QS22" s="318"/>
      <c r="QT22" s="318"/>
      <c r="QU22" s="318"/>
      <c r="QV22" s="318"/>
      <c r="QW22" s="318"/>
      <c r="QX22" s="318"/>
      <c r="QY22" s="318"/>
      <c r="QZ22" s="318"/>
      <c r="RA22" s="318"/>
      <c r="RB22" s="318"/>
      <c r="RC22" s="318"/>
      <c r="RD22" s="318"/>
      <c r="RE22" s="318"/>
      <c r="RF22" s="318"/>
      <c r="RG22" s="318"/>
      <c r="RH22" s="318"/>
      <c r="RI22" s="318"/>
      <c r="RJ22" s="318"/>
      <c r="RK22" s="318"/>
      <c r="RL22" s="318"/>
      <c r="RM22" s="318"/>
      <c r="RN22" s="318"/>
      <c r="RO22" s="318"/>
      <c r="RP22" s="318"/>
      <c r="RQ22" s="318"/>
      <c r="RR22" s="318"/>
      <c r="RS22" s="318"/>
      <c r="RT22" s="318"/>
      <c r="RU22" s="318"/>
      <c r="RV22" s="318"/>
      <c r="RW22" s="318"/>
      <c r="RX22" s="318"/>
      <c r="RY22" s="318"/>
      <c r="RZ22" s="318"/>
      <c r="SA22" s="318"/>
      <c r="SB22" s="318"/>
      <c r="SC22" s="318"/>
      <c r="SD22" s="318"/>
      <c r="SE22" s="318"/>
      <c r="SF22" s="318"/>
      <c r="SG22" s="318"/>
      <c r="SH22" s="318"/>
      <c r="SI22" s="318"/>
      <c r="SJ22" s="318"/>
      <c r="SK22" s="318"/>
      <c r="SL22" s="318"/>
      <c r="SM22" s="318"/>
      <c r="SN22" s="318"/>
      <c r="SO22" s="318"/>
      <c r="SP22" s="318"/>
      <c r="SQ22" s="318"/>
      <c r="SR22" s="318"/>
      <c r="SS22" s="318"/>
      <c r="ST22" s="318"/>
      <c r="SU22" s="318"/>
      <c r="SV22" s="318"/>
      <c r="SW22" s="318"/>
      <c r="SX22" s="318"/>
      <c r="SY22" s="318"/>
      <c r="SZ22" s="318"/>
      <c r="TA22" s="318"/>
      <c r="TB22" s="318"/>
      <c r="TC22" s="318"/>
      <c r="TD22" s="318"/>
      <c r="TE22" s="318"/>
      <c r="TF22" s="318"/>
      <c r="TG22" s="318"/>
      <c r="TH22" s="318"/>
      <c r="TI22" s="318"/>
      <c r="TJ22" s="318"/>
      <c r="TK22" s="318"/>
      <c r="TL22" s="318"/>
      <c r="TM22" s="318"/>
      <c r="TN22" s="318"/>
      <c r="TO22" s="318"/>
      <c r="TP22" s="318"/>
      <c r="TQ22" s="318"/>
      <c r="TR22" s="318"/>
      <c r="TS22" s="318"/>
      <c r="TT22" s="318"/>
      <c r="TU22" s="318"/>
      <c r="TV22" s="318"/>
      <c r="TW22" s="318"/>
      <c r="TX22" s="318"/>
      <c r="TY22" s="318"/>
      <c r="TZ22" s="318"/>
      <c r="UA22" s="318"/>
      <c r="UB22" s="318"/>
      <c r="UC22" s="318"/>
      <c r="UD22" s="318"/>
      <c r="UE22" s="318"/>
      <c r="UF22" s="318"/>
      <c r="UG22" s="318"/>
      <c r="UH22" s="318"/>
      <c r="UI22" s="318"/>
      <c r="UJ22" s="318"/>
      <c r="UK22" s="318"/>
      <c r="UL22" s="318"/>
      <c r="UM22" s="318"/>
      <c r="UN22" s="318"/>
      <c r="UO22" s="318"/>
      <c r="UP22" s="318"/>
      <c r="UQ22" s="318"/>
      <c r="UR22" s="318"/>
      <c r="US22" s="318"/>
      <c r="UT22" s="318"/>
      <c r="UU22" s="318"/>
      <c r="UV22" s="318"/>
      <c r="UW22" s="318"/>
      <c r="UX22" s="318"/>
      <c r="UY22" s="318"/>
      <c r="UZ22" s="318"/>
      <c r="VA22" s="318"/>
      <c r="VB22" s="318"/>
      <c r="VC22" s="318"/>
      <c r="VD22" s="318"/>
      <c r="VE22" s="318"/>
      <c r="VF22" s="318"/>
      <c r="VG22" s="318"/>
      <c r="VH22" s="318"/>
      <c r="VI22" s="318"/>
      <c r="VJ22" s="318"/>
      <c r="VK22" s="318"/>
      <c r="VL22" s="318"/>
      <c r="VM22" s="318"/>
      <c r="VN22" s="318"/>
      <c r="VO22" s="318"/>
      <c r="VP22" s="318"/>
      <c r="VQ22" s="318"/>
      <c r="VR22" s="318"/>
      <c r="VS22" s="318"/>
      <c r="VT22" s="318"/>
      <c r="VU22" s="318"/>
      <c r="VV22" s="318"/>
      <c r="VW22" s="318"/>
      <c r="VX22" s="318"/>
      <c r="VY22" s="318"/>
      <c r="VZ22" s="318"/>
      <c r="WA22" s="318"/>
      <c r="WB22" s="318"/>
      <c r="WC22" s="318"/>
      <c r="WD22" s="318"/>
      <c r="WE22" s="318"/>
      <c r="WF22" s="318"/>
      <c r="WG22" s="318"/>
      <c r="WH22" s="318"/>
      <c r="WI22" s="318"/>
      <c r="WJ22" s="318"/>
      <c r="WK22" s="318"/>
      <c r="WL22" s="318"/>
      <c r="WM22" s="318"/>
      <c r="WN22" s="318"/>
      <c r="WO22" s="318"/>
      <c r="WP22" s="318"/>
      <c r="WQ22" s="318"/>
      <c r="WR22" s="318"/>
      <c r="WS22" s="318"/>
      <c r="WT22" s="318"/>
      <c r="WU22" s="318"/>
      <c r="WV22" s="318"/>
      <c r="WW22" s="318"/>
      <c r="WX22" s="318"/>
      <c r="WY22" s="318"/>
      <c r="WZ22" s="318"/>
      <c r="XA22" s="318"/>
      <c r="XB22" s="318"/>
      <c r="XC22" s="318"/>
      <c r="XD22" s="318"/>
      <c r="XE22" s="318"/>
      <c r="XF22" s="318"/>
      <c r="XG22" s="318"/>
      <c r="XH22" s="318"/>
      <c r="XI22" s="318"/>
      <c r="XJ22" s="318"/>
      <c r="XK22" s="318"/>
      <c r="XL22" s="318"/>
      <c r="XM22" s="318"/>
      <c r="XN22" s="318"/>
      <c r="XO22" s="318"/>
      <c r="XP22" s="318"/>
      <c r="XQ22" s="318"/>
      <c r="XR22" s="318"/>
      <c r="XS22" s="318"/>
      <c r="XT22" s="318"/>
      <c r="XU22" s="318"/>
      <c r="XV22" s="318"/>
      <c r="XW22" s="318"/>
      <c r="XX22" s="318"/>
      <c r="XY22" s="318"/>
      <c r="XZ22" s="318"/>
      <c r="YA22" s="318"/>
      <c r="YB22" s="318"/>
      <c r="YC22" s="318"/>
      <c r="YD22" s="318"/>
      <c r="YE22" s="318"/>
      <c r="YF22" s="318"/>
      <c r="YG22" s="318"/>
      <c r="YH22" s="318"/>
      <c r="YI22" s="318"/>
      <c r="YJ22" s="318"/>
      <c r="YK22" s="318"/>
      <c r="YL22" s="318"/>
      <c r="YM22" s="318"/>
      <c r="YN22" s="318"/>
      <c r="YO22" s="318"/>
      <c r="YP22" s="318"/>
      <c r="YQ22" s="318"/>
      <c r="YR22" s="318"/>
      <c r="YS22" s="318"/>
      <c r="YT22" s="318"/>
      <c r="YU22" s="318"/>
      <c r="YV22" s="318"/>
      <c r="YW22" s="318"/>
      <c r="YX22" s="318"/>
      <c r="YY22" s="318"/>
      <c r="YZ22" s="318"/>
      <c r="ZA22" s="318"/>
      <c r="ZB22" s="318"/>
      <c r="ZC22" s="318"/>
      <c r="ZD22" s="318"/>
      <c r="ZE22" s="318"/>
      <c r="ZF22" s="318"/>
      <c r="ZG22" s="318"/>
      <c r="ZH22" s="318"/>
      <c r="ZI22" s="318"/>
      <c r="ZJ22" s="318"/>
      <c r="ZK22" s="318"/>
      <c r="ZL22" s="318"/>
      <c r="ZM22" s="318"/>
      <c r="ZN22" s="318"/>
      <c r="ZO22" s="318"/>
      <c r="ZP22" s="318"/>
      <c r="ZQ22" s="318"/>
      <c r="ZR22" s="318"/>
      <c r="ZS22" s="318"/>
      <c r="ZT22" s="318"/>
      <c r="ZU22" s="318"/>
      <c r="ZV22" s="318"/>
      <c r="ZW22" s="318"/>
      <c r="ZX22" s="318"/>
      <c r="ZY22" s="318"/>
      <c r="ZZ22" s="318"/>
      <c r="AAA22" s="318"/>
      <c r="AAB22" s="318"/>
      <c r="AAC22" s="318"/>
      <c r="AAD22" s="318"/>
      <c r="AAE22" s="318"/>
      <c r="AAF22" s="318"/>
      <c r="AAG22" s="318"/>
      <c r="AAH22" s="318"/>
      <c r="AAI22" s="318"/>
      <c r="AAJ22" s="318"/>
      <c r="AAK22" s="318"/>
      <c r="AAL22" s="318"/>
      <c r="AAM22" s="318"/>
      <c r="AAN22" s="318"/>
      <c r="AAO22" s="318"/>
      <c r="AAP22" s="318"/>
      <c r="AAQ22" s="318"/>
      <c r="AAR22" s="318"/>
      <c r="AAS22" s="318"/>
      <c r="AAT22" s="318"/>
      <c r="AAU22" s="318"/>
      <c r="AAV22" s="318"/>
      <c r="AAW22" s="318"/>
      <c r="AAX22" s="318"/>
      <c r="AAY22" s="318"/>
      <c r="AAZ22" s="318"/>
      <c r="ABA22" s="318"/>
      <c r="ABB22" s="318"/>
      <c r="ABC22" s="318"/>
      <c r="ABD22" s="318"/>
      <c r="ABE22" s="318"/>
      <c r="ABF22" s="318"/>
      <c r="ABG22" s="318"/>
      <c r="ABH22" s="318"/>
      <c r="ABI22" s="318"/>
      <c r="ABJ22" s="318"/>
      <c r="ABK22" s="318"/>
      <c r="ABL22" s="318"/>
      <c r="ABM22" s="318"/>
      <c r="ABN22" s="318"/>
      <c r="ABO22" s="318"/>
      <c r="ABP22" s="318"/>
      <c r="ABQ22" s="318"/>
      <c r="ABR22" s="318"/>
      <c r="ABS22" s="318"/>
      <c r="ABT22" s="318"/>
      <c r="ABU22" s="318"/>
      <c r="ABV22" s="318"/>
      <c r="ABW22" s="318"/>
      <c r="ABX22" s="318"/>
      <c r="ABY22" s="318"/>
      <c r="ABZ22" s="318"/>
      <c r="ACA22" s="318"/>
      <c r="ACB22" s="318"/>
      <c r="ACC22" s="318"/>
      <c r="ACD22" s="318"/>
      <c r="ACE22" s="318"/>
      <c r="ACF22" s="318"/>
      <c r="ACG22" s="318"/>
      <c r="ACH22" s="318"/>
      <c r="ACI22" s="318"/>
      <c r="ACJ22" s="318"/>
      <c r="ACK22" s="318"/>
      <c r="ACL22" s="318"/>
      <c r="ACM22" s="318"/>
      <c r="ACN22" s="318"/>
      <c r="ACO22" s="318"/>
      <c r="ACP22" s="318"/>
      <c r="ACQ22" s="318"/>
      <c r="ACR22" s="318"/>
      <c r="ACS22" s="318"/>
      <c r="ACT22" s="318"/>
      <c r="ACU22" s="318"/>
      <c r="ACV22" s="318"/>
      <c r="ACW22" s="318"/>
      <c r="ACX22" s="318"/>
      <c r="ACY22" s="318"/>
      <c r="ACZ22" s="318"/>
      <c r="ADA22" s="318"/>
      <c r="ADB22" s="318"/>
      <c r="ADC22" s="318"/>
      <c r="ADD22" s="318"/>
      <c r="ADE22" s="318"/>
      <c r="ADF22" s="318"/>
      <c r="ADG22" s="318"/>
      <c r="ADH22" s="318"/>
      <c r="ADI22" s="318"/>
      <c r="ADJ22" s="318"/>
      <c r="ADK22" s="318"/>
      <c r="ADL22" s="318"/>
      <c r="ADM22" s="318"/>
      <c r="ADN22" s="318"/>
      <c r="ADO22" s="318"/>
      <c r="ADP22" s="318"/>
      <c r="ADQ22" s="318"/>
      <c r="ADR22" s="318"/>
      <c r="ADS22" s="318"/>
      <c r="ADT22" s="318"/>
      <c r="ADU22" s="318"/>
      <c r="ADV22" s="318"/>
      <c r="ADW22" s="318"/>
      <c r="ADX22" s="318"/>
      <c r="ADY22" s="318"/>
      <c r="ADZ22" s="318"/>
      <c r="AEA22" s="318"/>
      <c r="AEB22" s="318"/>
      <c r="AEC22" s="318"/>
      <c r="AED22" s="318"/>
      <c r="AEE22" s="318"/>
      <c r="AEF22" s="318"/>
      <c r="AEG22" s="318"/>
      <c r="AEH22" s="318"/>
      <c r="AEI22" s="318"/>
      <c r="AEJ22" s="318"/>
      <c r="AEK22" s="318"/>
      <c r="AEL22" s="318"/>
      <c r="AEM22" s="318"/>
      <c r="AEN22" s="318"/>
      <c r="AEO22" s="318"/>
      <c r="AEP22" s="318"/>
      <c r="AEQ22" s="318"/>
      <c r="AER22" s="318"/>
      <c r="AES22" s="318"/>
      <c r="AET22" s="318"/>
      <c r="AEU22" s="318"/>
      <c r="AEV22" s="318"/>
      <c r="AEW22" s="318"/>
      <c r="AEX22" s="318"/>
      <c r="AEY22" s="318"/>
      <c r="AEZ22" s="318"/>
      <c r="AFA22" s="318"/>
      <c r="AFB22" s="318"/>
      <c r="AFC22" s="318"/>
      <c r="AFD22" s="318"/>
      <c r="AFE22" s="318"/>
      <c r="AFF22" s="318"/>
      <c r="AFG22" s="318"/>
      <c r="AFH22" s="318"/>
      <c r="AFI22" s="318"/>
      <c r="AFJ22" s="318"/>
      <c r="AFK22" s="318"/>
      <c r="AFL22" s="318"/>
      <c r="AFM22" s="318"/>
      <c r="AFN22" s="318"/>
      <c r="AFO22" s="318"/>
      <c r="AFP22" s="318"/>
      <c r="AFQ22" s="318"/>
      <c r="AFR22" s="318"/>
      <c r="AFS22" s="318"/>
      <c r="AFT22" s="318"/>
      <c r="AFU22" s="318"/>
      <c r="AFV22" s="318"/>
      <c r="AFW22" s="318"/>
      <c r="AFX22" s="318"/>
      <c r="AFY22" s="318"/>
      <c r="AFZ22" s="318"/>
      <c r="AGA22" s="318"/>
      <c r="AGB22" s="318"/>
      <c r="AGC22" s="318"/>
      <c r="AGD22" s="318"/>
      <c r="AGE22" s="318"/>
      <c r="AGF22" s="318"/>
      <c r="AGG22" s="318"/>
      <c r="AGH22" s="318"/>
      <c r="AGI22" s="318"/>
      <c r="AGJ22" s="318"/>
      <c r="AGK22" s="318"/>
      <c r="AGL22" s="318"/>
      <c r="AGM22" s="318"/>
      <c r="AGN22" s="318"/>
      <c r="AGO22" s="318"/>
      <c r="AGP22" s="318"/>
      <c r="AGQ22" s="318"/>
      <c r="AGR22" s="318"/>
      <c r="AGS22" s="318"/>
      <c r="AGT22" s="318"/>
      <c r="AGU22" s="318"/>
      <c r="AGV22" s="318"/>
      <c r="AGW22" s="318"/>
      <c r="AGX22" s="318"/>
      <c r="AGY22" s="318"/>
      <c r="AGZ22" s="318"/>
      <c r="AHA22" s="318"/>
      <c r="AHB22" s="318"/>
      <c r="AHC22" s="318"/>
      <c r="AHD22" s="318"/>
      <c r="AHE22" s="318"/>
      <c r="AHF22" s="318"/>
      <c r="AHG22" s="318"/>
      <c r="AHH22" s="318"/>
      <c r="AHI22" s="318"/>
      <c r="AHJ22" s="318"/>
      <c r="AHK22" s="318"/>
      <c r="AHL22" s="318"/>
      <c r="AHM22" s="318"/>
      <c r="AHN22" s="318"/>
      <c r="AHO22" s="318"/>
      <c r="AHP22" s="318"/>
      <c r="AHQ22" s="318"/>
      <c r="AHR22" s="318"/>
      <c r="AHS22" s="318"/>
      <c r="AHT22" s="318"/>
      <c r="AHU22" s="318"/>
      <c r="AHV22" s="318"/>
      <c r="AHW22" s="318"/>
      <c r="AHX22" s="318"/>
      <c r="AHY22" s="318"/>
      <c r="AHZ22" s="318"/>
      <c r="AIA22" s="318"/>
      <c r="AIB22" s="318"/>
      <c r="AIC22" s="318"/>
      <c r="AID22" s="318"/>
      <c r="AIE22" s="318"/>
      <c r="AIF22" s="318"/>
      <c r="AIG22" s="318"/>
      <c r="AIH22" s="318"/>
      <c r="AII22" s="318"/>
      <c r="AIJ22" s="318"/>
      <c r="AIK22" s="318"/>
      <c r="AIL22" s="318"/>
      <c r="AIM22" s="318"/>
      <c r="AIN22" s="318"/>
      <c r="AIO22" s="318"/>
      <c r="AIP22" s="318"/>
      <c r="AIQ22" s="318"/>
      <c r="AIR22" s="318"/>
      <c r="AIS22" s="318"/>
      <c r="AIT22" s="318"/>
      <c r="AIU22" s="318"/>
      <c r="AIV22" s="318"/>
      <c r="AIW22" s="318"/>
      <c r="AIX22" s="318"/>
      <c r="AIY22" s="318"/>
      <c r="AIZ22" s="318"/>
      <c r="AJA22" s="318"/>
      <c r="AJB22" s="318"/>
      <c r="AJC22" s="318"/>
      <c r="AJD22" s="318"/>
      <c r="AJE22" s="318"/>
      <c r="AJF22" s="318"/>
      <c r="AJG22" s="318"/>
      <c r="AJH22" s="318"/>
      <c r="AJI22" s="318"/>
      <c r="AJJ22" s="318"/>
      <c r="AJK22" s="318"/>
      <c r="AJL22" s="318"/>
      <c r="AJM22" s="318"/>
      <c r="AJN22" s="318"/>
      <c r="AJO22" s="318"/>
      <c r="AJP22" s="318"/>
      <c r="AJQ22" s="318"/>
      <c r="AJR22" s="318"/>
      <c r="AJS22" s="318"/>
      <c r="AJT22" s="318"/>
      <c r="AJU22" s="318"/>
      <c r="AJV22" s="318"/>
      <c r="AJW22" s="318"/>
      <c r="AJX22" s="318"/>
      <c r="AJY22" s="318"/>
      <c r="AJZ22" s="318"/>
      <c r="AKA22" s="318"/>
      <c r="AKB22" s="318"/>
      <c r="AKC22" s="318"/>
      <c r="AKD22" s="318"/>
      <c r="AKE22" s="318"/>
      <c r="AKF22" s="318"/>
      <c r="AKG22" s="318"/>
      <c r="AKH22" s="318"/>
      <c r="AKI22" s="318"/>
      <c r="AKJ22" s="318"/>
      <c r="AKK22" s="318"/>
      <c r="AKL22" s="318"/>
      <c r="AKM22" s="318"/>
      <c r="AKN22" s="318"/>
      <c r="AKO22" s="318"/>
      <c r="AKP22" s="318"/>
      <c r="AKQ22" s="318"/>
      <c r="AKR22" s="318"/>
      <c r="AKS22" s="318"/>
      <c r="AKT22" s="318"/>
      <c r="AKU22" s="318"/>
      <c r="AKV22" s="318"/>
      <c r="AKW22" s="318"/>
      <c r="AKX22" s="318"/>
      <c r="AKY22" s="318"/>
      <c r="AKZ22" s="318"/>
      <c r="ALA22" s="318"/>
      <c r="ALB22" s="318"/>
      <c r="ALC22" s="318"/>
      <c r="ALD22" s="318"/>
      <c r="ALE22" s="318"/>
      <c r="ALF22" s="318"/>
      <c r="ALG22" s="318"/>
      <c r="ALH22" s="318"/>
      <c r="ALI22" s="318"/>
      <c r="ALJ22" s="318"/>
      <c r="ALK22" s="318"/>
      <c r="ALL22" s="318"/>
      <c r="ALM22" s="318"/>
      <c r="ALN22" s="318"/>
      <c r="ALO22" s="318"/>
      <c r="ALP22" s="318"/>
      <c r="ALQ22" s="318"/>
      <c r="ALR22" s="318"/>
      <c r="ALS22" s="318"/>
      <c r="ALT22" s="318"/>
      <c r="ALU22" s="318"/>
      <c r="ALV22" s="318"/>
      <c r="ALW22" s="318"/>
      <c r="ALX22" s="318"/>
      <c r="ALY22" s="318"/>
      <c r="ALZ22" s="318"/>
      <c r="AMA22" s="318"/>
      <c r="AMB22" s="318"/>
      <c r="AMC22" s="318"/>
      <c r="AMD22" s="318"/>
      <c r="AME22" s="318"/>
      <c r="AMF22" s="318"/>
      <c r="AMG22" s="318"/>
      <c r="AMH22" s="318"/>
      <c r="AMI22" s="318"/>
      <c r="AMJ22" s="318"/>
      <c r="AMK22" s="318"/>
      <c r="AML22" s="318"/>
      <c r="AMM22" s="318"/>
      <c r="AMN22" s="318"/>
      <c r="AMO22" s="318"/>
      <c r="AMP22" s="318"/>
      <c r="AMQ22" s="318"/>
      <c r="AMR22" s="318"/>
      <c r="AMS22" s="318"/>
      <c r="AMT22" s="318"/>
      <c r="AMU22" s="318"/>
      <c r="AMV22" s="318"/>
      <c r="AMW22" s="318"/>
      <c r="AMX22" s="318"/>
      <c r="AMY22" s="318"/>
      <c r="AMZ22" s="318"/>
      <c r="ANA22" s="318"/>
      <c r="ANB22" s="318"/>
      <c r="ANC22" s="318"/>
      <c r="AND22" s="318"/>
      <c r="ANE22" s="318"/>
      <c r="ANF22" s="318"/>
      <c r="ANG22" s="318"/>
      <c r="ANH22" s="318"/>
      <c r="ANI22" s="318"/>
      <c r="ANJ22" s="318"/>
      <c r="ANK22" s="318"/>
      <c r="ANL22" s="318"/>
      <c r="ANM22" s="318"/>
      <c r="ANN22" s="318"/>
      <c r="ANO22" s="318"/>
      <c r="ANP22" s="318"/>
      <c r="ANQ22" s="318"/>
      <c r="ANR22" s="318"/>
      <c r="ANS22" s="318"/>
      <c r="ANT22" s="318"/>
      <c r="ANU22" s="318"/>
      <c r="ANV22" s="318"/>
      <c r="ANW22" s="318"/>
      <c r="ANX22" s="318"/>
      <c r="ANY22" s="318"/>
      <c r="ANZ22" s="318"/>
      <c r="AOA22" s="318"/>
      <c r="AOB22" s="318"/>
      <c r="AOC22" s="318"/>
      <c r="AOD22" s="318"/>
      <c r="AOE22" s="318"/>
      <c r="AOF22" s="318"/>
      <c r="AOG22" s="318"/>
      <c r="AOH22" s="318"/>
      <c r="AOI22" s="318"/>
      <c r="AOJ22" s="318"/>
      <c r="AOK22" s="318"/>
      <c r="AOL22" s="318"/>
      <c r="AOM22" s="318"/>
      <c r="AON22" s="318"/>
      <c r="AOO22" s="318"/>
      <c r="AOP22" s="318"/>
      <c r="AOQ22" s="318"/>
      <c r="AOR22" s="318"/>
      <c r="AOS22" s="318"/>
      <c r="AOT22" s="318"/>
      <c r="AOU22" s="318"/>
      <c r="AOV22" s="318"/>
      <c r="AOW22" s="318"/>
      <c r="AOX22" s="318"/>
      <c r="AOY22" s="318"/>
      <c r="AOZ22" s="318"/>
      <c r="APA22" s="318"/>
      <c r="APB22" s="318"/>
      <c r="APC22" s="318"/>
      <c r="APD22" s="318"/>
      <c r="APE22" s="318"/>
      <c r="APF22" s="318"/>
      <c r="APG22" s="318"/>
      <c r="APH22" s="318"/>
      <c r="API22" s="318"/>
      <c r="APJ22" s="318"/>
      <c r="APK22" s="318"/>
      <c r="APL22" s="318"/>
      <c r="APM22" s="318"/>
      <c r="APN22" s="318"/>
      <c r="APO22" s="318"/>
      <c r="APP22" s="318"/>
      <c r="APQ22" s="318"/>
      <c r="APR22" s="318"/>
      <c r="APS22" s="318"/>
      <c r="APT22" s="318"/>
      <c r="APU22" s="318"/>
      <c r="APV22" s="318"/>
      <c r="APW22" s="318"/>
      <c r="APX22" s="318"/>
      <c r="APY22" s="318"/>
      <c r="APZ22" s="318"/>
      <c r="AQA22" s="318"/>
      <c r="AQB22" s="318"/>
      <c r="AQC22" s="318"/>
      <c r="AQD22" s="318"/>
      <c r="AQE22" s="318"/>
      <c r="AQF22" s="318"/>
      <c r="AQG22" s="318"/>
      <c r="AQH22" s="318"/>
      <c r="AQI22" s="318"/>
      <c r="AQJ22" s="318"/>
      <c r="AQK22" s="318"/>
      <c r="AQL22" s="318"/>
      <c r="AQM22" s="318"/>
      <c r="AQN22" s="318"/>
      <c r="AQO22" s="318"/>
      <c r="AQP22" s="318"/>
      <c r="AQQ22" s="318"/>
      <c r="AQR22" s="318"/>
      <c r="AQS22" s="318"/>
      <c r="AQT22" s="318"/>
      <c r="AQU22" s="318"/>
      <c r="AQV22" s="318"/>
      <c r="AQW22" s="318"/>
      <c r="AQX22" s="318"/>
      <c r="AQY22" s="318"/>
      <c r="AQZ22" s="318"/>
      <c r="ARA22" s="318"/>
      <c r="ARB22" s="318"/>
      <c r="ARC22" s="318"/>
      <c r="ARD22" s="318"/>
      <c r="ARE22" s="318"/>
      <c r="ARF22" s="318"/>
      <c r="ARG22" s="318"/>
      <c r="ARH22" s="318"/>
      <c r="ARI22" s="318"/>
      <c r="ARJ22" s="318"/>
      <c r="ARK22" s="318"/>
      <c r="ARL22" s="318"/>
      <c r="ARM22" s="318"/>
      <c r="ARN22" s="318"/>
      <c r="ARO22" s="318"/>
      <c r="ARP22" s="318"/>
      <c r="ARQ22" s="318"/>
      <c r="ARR22" s="318"/>
      <c r="ARS22" s="318"/>
      <c r="ART22" s="318"/>
      <c r="ARU22" s="318"/>
      <c r="ARV22" s="318"/>
      <c r="ARW22" s="318"/>
      <c r="ARX22" s="318"/>
      <c r="ARY22" s="318"/>
      <c r="ARZ22" s="318"/>
      <c r="ASA22" s="318"/>
      <c r="ASB22" s="318"/>
      <c r="ASC22" s="318"/>
      <c r="ASD22" s="318"/>
      <c r="ASE22" s="318"/>
      <c r="ASF22" s="318"/>
      <c r="ASG22" s="318"/>
      <c r="ASH22" s="318"/>
      <c r="ASI22" s="318"/>
      <c r="ASJ22" s="318"/>
      <c r="ASK22" s="318"/>
      <c r="ASL22" s="318"/>
      <c r="ASM22" s="318"/>
      <c r="ASN22" s="318"/>
      <c r="ASO22" s="318"/>
      <c r="ASP22" s="318"/>
      <c r="ASQ22" s="318"/>
      <c r="ASR22" s="318"/>
      <c r="ASS22" s="318"/>
      <c r="AST22" s="318"/>
      <c r="ASU22" s="318"/>
      <c r="ASV22" s="318"/>
      <c r="ASW22" s="318"/>
      <c r="ASX22" s="318"/>
      <c r="ASY22" s="318"/>
      <c r="ASZ22" s="318"/>
      <c r="ATA22" s="318"/>
      <c r="ATB22" s="318"/>
      <c r="ATC22" s="318"/>
      <c r="ATD22" s="318"/>
      <c r="ATE22" s="318"/>
      <c r="ATF22" s="318"/>
      <c r="ATG22" s="318"/>
      <c r="ATH22" s="318"/>
      <c r="ATI22" s="318"/>
      <c r="ATJ22" s="318"/>
      <c r="ATK22" s="318"/>
      <c r="ATL22" s="318"/>
      <c r="ATM22" s="318"/>
      <c r="ATN22" s="318"/>
      <c r="ATO22" s="318"/>
      <c r="ATP22" s="318"/>
      <c r="ATQ22" s="318"/>
      <c r="ATR22" s="318"/>
      <c r="ATS22" s="318"/>
      <c r="ATT22" s="318"/>
      <c r="ATU22" s="318"/>
      <c r="ATV22" s="318"/>
      <c r="ATW22" s="318"/>
      <c r="ATX22" s="318"/>
      <c r="ATY22" s="318"/>
      <c r="ATZ22" s="318"/>
      <c r="AUA22" s="318"/>
      <c r="AUB22" s="318"/>
      <c r="AUC22" s="318"/>
      <c r="AUD22" s="318"/>
      <c r="AUE22" s="318"/>
      <c r="AUF22" s="318"/>
      <c r="AUG22" s="318"/>
      <c r="AUH22" s="318"/>
      <c r="AUI22" s="318"/>
      <c r="AUJ22" s="318"/>
      <c r="AUK22" s="318"/>
      <c r="AUL22" s="318"/>
      <c r="AUM22" s="318"/>
      <c r="AUN22" s="318"/>
      <c r="AUO22" s="318"/>
      <c r="AUP22" s="318"/>
      <c r="AUQ22" s="318"/>
      <c r="AUR22" s="318"/>
      <c r="AUS22" s="318"/>
      <c r="AUT22" s="318"/>
      <c r="AUU22" s="318"/>
      <c r="AUV22" s="318"/>
      <c r="AUW22" s="318"/>
      <c r="AUX22" s="318"/>
      <c r="AUY22" s="318"/>
      <c r="AUZ22" s="318"/>
      <c r="AVA22" s="318"/>
      <c r="AVB22" s="318"/>
      <c r="AVC22" s="318"/>
      <c r="AVD22" s="318"/>
      <c r="AVE22" s="318"/>
      <c r="AVF22" s="318"/>
      <c r="AVG22" s="318"/>
      <c r="AVH22" s="318"/>
      <c r="AVI22" s="318"/>
      <c r="AVJ22" s="318"/>
      <c r="AVK22" s="318"/>
      <c r="AVL22" s="318"/>
      <c r="AVM22" s="318"/>
      <c r="AVN22" s="318"/>
      <c r="AVO22" s="318"/>
      <c r="AVP22" s="318"/>
      <c r="AVQ22" s="318"/>
      <c r="AVR22" s="318"/>
      <c r="AVS22" s="318"/>
      <c r="AVT22" s="318"/>
      <c r="AVU22" s="318"/>
      <c r="AVV22" s="318"/>
      <c r="AVW22" s="318"/>
      <c r="AVX22" s="318"/>
      <c r="AVY22" s="318"/>
      <c r="AVZ22" s="318"/>
      <c r="AWA22" s="318"/>
      <c r="AWB22" s="318"/>
      <c r="AWC22" s="318"/>
      <c r="AWD22" s="318"/>
      <c r="AWE22" s="318"/>
      <c r="AWF22" s="318"/>
      <c r="AWG22" s="318"/>
      <c r="AWH22" s="318"/>
      <c r="AWI22" s="318"/>
      <c r="AWJ22" s="318"/>
      <c r="AWK22" s="318"/>
      <c r="AWL22" s="318"/>
      <c r="AWM22" s="318"/>
      <c r="AWN22" s="318"/>
      <c r="AWO22" s="318"/>
      <c r="AWP22" s="318"/>
      <c r="AWQ22" s="318"/>
      <c r="AWR22" s="318"/>
      <c r="AWS22" s="318"/>
      <c r="AWT22" s="318"/>
      <c r="AWU22" s="318"/>
      <c r="AWV22" s="318"/>
      <c r="AWW22" s="318"/>
      <c r="AWX22" s="318"/>
      <c r="AWY22" s="318"/>
      <c r="AWZ22" s="318"/>
      <c r="AXA22" s="318"/>
      <c r="AXB22" s="318"/>
      <c r="AXC22" s="318"/>
      <c r="AXD22" s="318"/>
      <c r="AXE22" s="318"/>
      <c r="AXF22" s="318"/>
      <c r="AXG22" s="318"/>
      <c r="AXH22" s="318"/>
      <c r="AXI22" s="318"/>
      <c r="AXJ22" s="318"/>
      <c r="AXK22" s="318"/>
      <c r="AXL22" s="318"/>
      <c r="AXM22" s="318"/>
      <c r="AXN22" s="318"/>
      <c r="AXO22" s="318"/>
      <c r="AXP22" s="318"/>
      <c r="AXQ22" s="318"/>
      <c r="AXR22" s="318"/>
      <c r="AXS22" s="318"/>
      <c r="AXT22" s="318"/>
      <c r="AXU22" s="318"/>
      <c r="AXV22" s="318"/>
      <c r="AXW22" s="318"/>
      <c r="AXX22" s="318"/>
      <c r="AXY22" s="318"/>
      <c r="AXZ22" s="318"/>
      <c r="AYA22" s="318"/>
      <c r="AYB22" s="318"/>
      <c r="AYC22" s="318"/>
      <c r="AYD22" s="318"/>
      <c r="AYE22" s="318"/>
      <c r="AYF22" s="318"/>
      <c r="AYG22" s="318"/>
      <c r="AYH22" s="318"/>
      <c r="AYI22" s="318"/>
      <c r="AYJ22" s="318"/>
      <c r="AYK22" s="318"/>
      <c r="AYL22" s="318"/>
      <c r="AYM22" s="318"/>
      <c r="AYN22" s="318"/>
      <c r="AYO22" s="318"/>
      <c r="AYP22" s="318"/>
      <c r="AYQ22" s="318"/>
      <c r="AYR22" s="318"/>
      <c r="AYS22" s="318"/>
      <c r="AYT22" s="318"/>
      <c r="AYU22" s="318"/>
      <c r="AYV22" s="318"/>
      <c r="AYW22" s="318"/>
      <c r="AYX22" s="318"/>
      <c r="AYY22" s="318"/>
      <c r="AYZ22" s="318"/>
      <c r="AZA22" s="318"/>
      <c r="AZB22" s="318"/>
      <c r="AZC22" s="318"/>
      <c r="AZD22" s="318"/>
      <c r="AZE22" s="318"/>
      <c r="AZF22" s="318"/>
      <c r="AZG22" s="318"/>
      <c r="AZH22" s="318"/>
      <c r="AZI22" s="318"/>
      <c r="AZJ22" s="318"/>
      <c r="AZK22" s="318"/>
      <c r="AZL22" s="318"/>
      <c r="AZM22" s="318"/>
      <c r="AZN22" s="318"/>
      <c r="AZO22" s="318"/>
      <c r="AZP22" s="318"/>
      <c r="AZQ22" s="318"/>
      <c r="AZR22" s="318"/>
      <c r="AZS22" s="318"/>
      <c r="AZT22" s="318"/>
      <c r="AZU22" s="318"/>
      <c r="AZV22" s="318"/>
      <c r="AZW22" s="318"/>
      <c r="AZX22" s="318"/>
      <c r="AZY22" s="318"/>
      <c r="AZZ22" s="318"/>
      <c r="BAA22" s="318"/>
      <c r="BAB22" s="318"/>
      <c r="BAC22" s="318"/>
      <c r="BAD22" s="318"/>
      <c r="BAE22" s="318"/>
      <c r="BAF22" s="318"/>
      <c r="BAG22" s="318"/>
      <c r="BAH22" s="318"/>
      <c r="BAI22" s="318"/>
      <c r="BAJ22" s="318"/>
      <c r="BAK22" s="318"/>
      <c r="BAL22" s="318"/>
      <c r="BAM22" s="318"/>
      <c r="BAN22" s="318"/>
      <c r="BAO22" s="318"/>
      <c r="BAP22" s="318"/>
      <c r="BAQ22" s="318"/>
      <c r="BAR22" s="318"/>
      <c r="BAS22" s="318"/>
      <c r="BAT22" s="318"/>
      <c r="BAU22" s="318"/>
      <c r="BAV22" s="318"/>
      <c r="BAW22" s="318"/>
      <c r="BAX22" s="318"/>
      <c r="BAY22" s="318"/>
      <c r="BAZ22" s="318"/>
      <c r="BBA22" s="318"/>
      <c r="BBB22" s="318"/>
      <c r="BBC22" s="318"/>
      <c r="BBD22" s="318"/>
      <c r="BBE22" s="318"/>
      <c r="BBF22" s="318"/>
      <c r="BBG22" s="318"/>
      <c r="BBH22" s="318"/>
      <c r="BBI22" s="318"/>
      <c r="BBJ22" s="318"/>
      <c r="BBK22" s="318"/>
      <c r="BBL22" s="318"/>
      <c r="BBM22" s="318"/>
      <c r="BBN22" s="318"/>
      <c r="BBO22" s="318"/>
      <c r="BBP22" s="318"/>
      <c r="BBQ22" s="318"/>
      <c r="BBR22" s="318"/>
      <c r="BBS22" s="318"/>
      <c r="BBT22" s="318"/>
      <c r="BBU22" s="318"/>
      <c r="BBV22" s="318"/>
      <c r="BBW22" s="318"/>
      <c r="BBX22" s="318"/>
      <c r="BBY22" s="318"/>
      <c r="BBZ22" s="318"/>
      <c r="BCA22" s="318"/>
      <c r="BCB22" s="318"/>
      <c r="BCC22" s="318"/>
      <c r="BCD22" s="318"/>
      <c r="BCE22" s="318"/>
      <c r="BCF22" s="318"/>
      <c r="BCG22" s="318"/>
      <c r="BCH22" s="318"/>
      <c r="BCI22" s="318"/>
      <c r="BCJ22" s="318"/>
      <c r="BCK22" s="318"/>
      <c r="BCL22" s="318"/>
      <c r="BCM22" s="318"/>
      <c r="BCN22" s="318"/>
      <c r="BCO22" s="318"/>
      <c r="BCP22" s="318"/>
      <c r="BCQ22" s="318"/>
      <c r="BCR22" s="318"/>
      <c r="BCS22" s="318"/>
      <c r="BCT22" s="318"/>
      <c r="BCU22" s="318"/>
      <c r="BCV22" s="318"/>
      <c r="BCW22" s="318"/>
      <c r="BCX22" s="318"/>
      <c r="BCY22" s="318"/>
      <c r="BCZ22" s="318"/>
      <c r="BDA22" s="318"/>
      <c r="BDB22" s="318"/>
      <c r="BDC22" s="318"/>
      <c r="BDD22" s="318"/>
      <c r="BDE22" s="318"/>
      <c r="BDF22" s="318"/>
      <c r="BDG22" s="318"/>
      <c r="BDH22" s="318"/>
      <c r="BDI22" s="318"/>
      <c r="BDJ22" s="318"/>
      <c r="BDK22" s="318"/>
      <c r="BDL22" s="318"/>
      <c r="BDM22" s="318"/>
      <c r="BDN22" s="318"/>
      <c r="BDO22" s="318"/>
      <c r="BDP22" s="318"/>
      <c r="BDQ22" s="318"/>
      <c r="BDR22" s="318"/>
      <c r="BDS22" s="318"/>
      <c r="BDT22" s="318"/>
      <c r="BDU22" s="318"/>
      <c r="BDV22" s="318"/>
      <c r="BDW22" s="318"/>
      <c r="BDX22" s="318"/>
      <c r="BDY22" s="318"/>
      <c r="BDZ22" s="318"/>
      <c r="BEA22" s="318"/>
      <c r="BEB22" s="318"/>
      <c r="BEC22" s="318"/>
      <c r="BED22" s="318"/>
      <c r="BEE22" s="318"/>
      <c r="BEF22" s="318"/>
      <c r="BEG22" s="318"/>
      <c r="BEH22" s="318"/>
      <c r="BEI22" s="318"/>
      <c r="BEJ22" s="318"/>
      <c r="BEK22" s="318"/>
      <c r="BEL22" s="318"/>
      <c r="BEM22" s="318"/>
      <c r="BEN22" s="318"/>
      <c r="BEO22" s="318"/>
      <c r="BEP22" s="318"/>
      <c r="BEQ22" s="318"/>
      <c r="BER22" s="318"/>
      <c r="BES22" s="318"/>
      <c r="BET22" s="318"/>
      <c r="BEU22" s="318"/>
      <c r="BEV22" s="318"/>
      <c r="BEW22" s="318"/>
      <c r="BEX22" s="318"/>
      <c r="BEY22" s="318"/>
      <c r="BEZ22" s="318"/>
      <c r="BFA22" s="318"/>
      <c r="BFB22" s="318"/>
      <c r="BFC22" s="318"/>
      <c r="BFD22" s="318"/>
      <c r="BFE22" s="318"/>
      <c r="BFF22" s="318"/>
      <c r="BFG22" s="318"/>
      <c r="BFH22" s="318"/>
      <c r="BFI22" s="318"/>
      <c r="BFJ22" s="318"/>
      <c r="BFK22" s="318"/>
      <c r="BFL22" s="318"/>
      <c r="BFM22" s="318"/>
      <c r="BFN22" s="318"/>
      <c r="BFO22" s="318"/>
      <c r="BFP22" s="318"/>
      <c r="BFQ22" s="318"/>
      <c r="BFR22" s="318"/>
      <c r="BFS22" s="318"/>
      <c r="BFT22" s="318"/>
      <c r="BFU22" s="318"/>
      <c r="BFV22" s="318"/>
      <c r="BFW22" s="318"/>
      <c r="BFX22" s="318"/>
      <c r="BFY22" s="318"/>
      <c r="BFZ22" s="318"/>
      <c r="BGA22" s="318"/>
      <c r="BGB22" s="318"/>
      <c r="BGC22" s="318"/>
      <c r="BGD22" s="318"/>
      <c r="BGE22" s="318"/>
      <c r="BGF22" s="318"/>
      <c r="BGG22" s="318"/>
      <c r="BGH22" s="318"/>
      <c r="BGI22" s="318"/>
      <c r="BGJ22" s="318"/>
      <c r="BGK22" s="318"/>
      <c r="BGL22" s="318"/>
      <c r="BGM22" s="318"/>
      <c r="BGN22" s="318"/>
      <c r="BGO22" s="318"/>
      <c r="BGP22" s="318"/>
      <c r="BGQ22" s="318"/>
      <c r="BGR22" s="318"/>
      <c r="BGS22" s="318"/>
      <c r="BGT22" s="318"/>
      <c r="BGU22" s="318"/>
      <c r="BGV22" s="318"/>
      <c r="BGW22" s="318"/>
      <c r="BGX22" s="318"/>
      <c r="BGY22" s="318"/>
      <c r="BGZ22" s="318"/>
      <c r="BHA22" s="318"/>
      <c r="BHB22" s="318"/>
      <c r="BHC22" s="318"/>
      <c r="BHD22" s="318"/>
      <c r="BHE22" s="318"/>
      <c r="BHF22" s="318"/>
      <c r="BHG22" s="318"/>
      <c r="BHH22" s="318"/>
      <c r="BHI22" s="318"/>
      <c r="BHJ22" s="318"/>
      <c r="BHK22" s="318"/>
      <c r="BHL22" s="318"/>
      <c r="BHM22" s="318"/>
      <c r="BHN22" s="318"/>
      <c r="BHO22" s="318"/>
      <c r="BHP22" s="318"/>
      <c r="BHQ22" s="318"/>
      <c r="BHR22" s="318"/>
      <c r="BHS22" s="318"/>
      <c r="BHT22" s="318"/>
      <c r="BHU22" s="318"/>
      <c r="BHV22" s="318"/>
      <c r="BHW22" s="318"/>
      <c r="BHX22" s="318"/>
      <c r="BHY22" s="318"/>
      <c r="BHZ22" s="318"/>
      <c r="BIA22" s="318"/>
      <c r="BIB22" s="318"/>
      <c r="BIC22" s="318"/>
      <c r="BID22" s="318"/>
      <c r="BIE22" s="318"/>
      <c r="BIF22" s="318"/>
      <c r="BIG22" s="318"/>
      <c r="BIH22" s="318"/>
      <c r="BII22" s="318"/>
      <c r="BIJ22" s="318"/>
      <c r="BIK22" s="318"/>
      <c r="BIL22" s="318"/>
      <c r="BIM22" s="318"/>
      <c r="BIN22" s="318"/>
      <c r="BIO22" s="318"/>
      <c r="BIP22" s="318"/>
      <c r="BIQ22" s="318"/>
      <c r="BIR22" s="318"/>
      <c r="BIS22" s="318"/>
      <c r="BIT22" s="318"/>
      <c r="BIU22" s="318"/>
      <c r="BIV22" s="318"/>
      <c r="BIW22" s="318"/>
      <c r="BIX22" s="318"/>
      <c r="BIY22" s="318"/>
      <c r="BIZ22" s="318"/>
      <c r="BJA22" s="318"/>
      <c r="BJB22" s="318"/>
      <c r="BJC22" s="318"/>
      <c r="BJD22" s="318"/>
      <c r="BJE22" s="318"/>
      <c r="BJF22" s="318"/>
      <c r="BJG22" s="318"/>
      <c r="BJH22" s="318"/>
      <c r="BJI22" s="318"/>
      <c r="BJJ22" s="318"/>
      <c r="BJK22" s="318"/>
      <c r="BJL22" s="318"/>
      <c r="BJM22" s="318"/>
      <c r="BJN22" s="318"/>
      <c r="BJO22" s="318"/>
      <c r="BJP22" s="318"/>
      <c r="BJQ22" s="318"/>
      <c r="BJR22" s="318"/>
      <c r="BJS22" s="318"/>
      <c r="BJT22" s="318"/>
      <c r="BJU22" s="318"/>
      <c r="BJV22" s="318"/>
      <c r="BJW22" s="318"/>
      <c r="BJX22" s="318"/>
      <c r="BJY22" s="318"/>
      <c r="BJZ22" s="318"/>
      <c r="BKA22" s="318"/>
      <c r="BKB22" s="318"/>
      <c r="BKC22" s="318"/>
      <c r="BKD22" s="318"/>
      <c r="BKE22" s="318"/>
      <c r="BKF22" s="318"/>
      <c r="BKG22" s="318"/>
      <c r="BKH22" s="318"/>
      <c r="BKI22" s="318"/>
      <c r="BKJ22" s="318"/>
      <c r="BKK22" s="318"/>
      <c r="BKL22" s="318"/>
      <c r="BKM22" s="318"/>
      <c r="BKN22" s="318"/>
      <c r="BKO22" s="318"/>
      <c r="BKP22" s="318"/>
      <c r="BKQ22" s="318"/>
      <c r="BKR22" s="318"/>
      <c r="BKS22" s="318"/>
      <c r="BKT22" s="318"/>
      <c r="BKU22" s="318"/>
      <c r="BKV22" s="318"/>
      <c r="BKW22" s="318"/>
      <c r="BKX22" s="318"/>
      <c r="BKY22" s="318"/>
      <c r="BKZ22" s="318"/>
      <c r="BLA22" s="318"/>
      <c r="BLB22" s="318"/>
      <c r="BLC22" s="318"/>
      <c r="BLD22" s="318"/>
      <c r="BLE22" s="318"/>
      <c r="BLF22" s="318"/>
      <c r="BLG22" s="318"/>
      <c r="BLH22" s="318"/>
      <c r="BLI22" s="318"/>
      <c r="BLJ22" s="318"/>
      <c r="BLK22" s="318"/>
      <c r="BLL22" s="318"/>
      <c r="BLM22" s="318"/>
      <c r="BLN22" s="318"/>
      <c r="BLO22" s="318"/>
      <c r="BLP22" s="318"/>
      <c r="BLQ22" s="318"/>
      <c r="BLR22" s="318"/>
      <c r="BLS22" s="318"/>
      <c r="BLT22" s="318"/>
      <c r="BLU22" s="318"/>
      <c r="BLV22" s="318"/>
      <c r="BLW22" s="318"/>
      <c r="BLX22" s="318"/>
      <c r="BLY22" s="318"/>
      <c r="BLZ22" s="318"/>
      <c r="BMA22" s="318"/>
      <c r="BMB22" s="318"/>
      <c r="BMC22" s="318"/>
      <c r="BMD22" s="318"/>
      <c r="BME22" s="318"/>
      <c r="BMF22" s="318"/>
      <c r="BMG22" s="318"/>
      <c r="BMH22" s="318"/>
      <c r="BMI22" s="318"/>
      <c r="BMJ22" s="318"/>
      <c r="BMK22" s="318"/>
      <c r="BML22" s="318"/>
      <c r="BMM22" s="318"/>
      <c r="BMN22" s="318"/>
      <c r="BMO22" s="318"/>
      <c r="BMP22" s="318"/>
      <c r="BMQ22" s="318"/>
      <c r="BMR22" s="318"/>
      <c r="BMS22" s="318"/>
      <c r="BMT22" s="318"/>
      <c r="BMU22" s="318"/>
      <c r="BMV22" s="318"/>
      <c r="BMW22" s="318"/>
      <c r="BMX22" s="318"/>
      <c r="BMY22" s="318"/>
      <c r="BMZ22" s="318"/>
      <c r="BNA22" s="318"/>
      <c r="BNB22" s="318"/>
      <c r="BNC22" s="318"/>
      <c r="BND22" s="318"/>
      <c r="BNE22" s="318"/>
      <c r="BNF22" s="318"/>
      <c r="BNG22" s="318"/>
      <c r="BNH22" s="318"/>
      <c r="BNI22" s="318"/>
      <c r="BNJ22" s="318"/>
      <c r="BNK22" s="318"/>
      <c r="BNL22" s="318"/>
      <c r="BNM22" s="318"/>
      <c r="BNN22" s="318"/>
      <c r="BNO22" s="318"/>
      <c r="BNP22" s="318"/>
      <c r="BNQ22" s="318"/>
      <c r="BNR22" s="318"/>
      <c r="BNS22" s="318"/>
      <c r="BNT22" s="318"/>
      <c r="BNU22" s="318"/>
      <c r="BNV22" s="318"/>
      <c r="BNW22" s="318"/>
      <c r="BNX22" s="318"/>
      <c r="BNY22" s="318"/>
      <c r="BNZ22" s="318"/>
      <c r="BOA22" s="318"/>
      <c r="BOB22" s="318"/>
      <c r="BOC22" s="318"/>
      <c r="BOD22" s="318"/>
      <c r="BOE22" s="318"/>
      <c r="BOF22" s="318"/>
      <c r="BOG22" s="318"/>
      <c r="BOH22" s="318"/>
      <c r="BOI22" s="318"/>
      <c r="BOJ22" s="318"/>
      <c r="BOK22" s="318"/>
      <c r="BOL22" s="318"/>
      <c r="BOM22" s="318"/>
      <c r="BON22" s="318"/>
      <c r="BOO22" s="318"/>
      <c r="BOP22" s="318"/>
      <c r="BOQ22" s="318"/>
      <c r="BOR22" s="318"/>
      <c r="BOS22" s="318"/>
      <c r="BOT22" s="318"/>
      <c r="BOU22" s="318"/>
      <c r="BOV22" s="318"/>
      <c r="BOW22" s="318"/>
      <c r="BOX22" s="318"/>
      <c r="BOY22" s="318"/>
      <c r="BOZ22" s="318"/>
      <c r="BPA22" s="318"/>
      <c r="BPB22" s="318"/>
      <c r="BPC22" s="318"/>
      <c r="BPD22" s="318"/>
      <c r="BPE22" s="318"/>
      <c r="BPF22" s="318"/>
      <c r="BPG22" s="318"/>
      <c r="BPH22" s="318"/>
      <c r="BPI22" s="318"/>
      <c r="BPJ22" s="318"/>
      <c r="BPK22" s="318"/>
      <c r="BPL22" s="318"/>
      <c r="BPM22" s="318"/>
      <c r="BPN22" s="318"/>
      <c r="BPO22" s="318"/>
      <c r="BPP22" s="318"/>
      <c r="BPQ22" s="318"/>
      <c r="BPR22" s="318"/>
      <c r="BPS22" s="318"/>
      <c r="BPT22" s="318"/>
      <c r="BPU22" s="318"/>
      <c r="BPV22" s="318"/>
      <c r="BPW22" s="318"/>
      <c r="BPX22" s="318"/>
      <c r="BPY22" s="318"/>
      <c r="BPZ22" s="318"/>
      <c r="BQA22" s="318"/>
      <c r="BQB22" s="318"/>
      <c r="BQC22" s="318"/>
      <c r="BQD22" s="318"/>
      <c r="BQE22" s="318"/>
      <c r="BQF22" s="318"/>
      <c r="BQG22" s="318"/>
      <c r="BQH22" s="318"/>
      <c r="BQI22" s="318"/>
      <c r="BQJ22" s="318"/>
      <c r="BQK22" s="318"/>
      <c r="BQL22" s="318"/>
      <c r="BQM22" s="318"/>
      <c r="BQN22" s="318"/>
      <c r="BQO22" s="318"/>
      <c r="BQP22" s="318"/>
      <c r="BQQ22" s="318"/>
      <c r="BQR22" s="318"/>
      <c r="BQS22" s="318"/>
      <c r="BQT22" s="318"/>
      <c r="BQU22" s="318"/>
      <c r="BQV22" s="318"/>
      <c r="BQW22" s="318"/>
      <c r="BQX22" s="318"/>
      <c r="BQY22" s="318"/>
      <c r="BQZ22" s="318"/>
      <c r="BRA22" s="318"/>
      <c r="BRB22" s="318"/>
      <c r="BRC22" s="318"/>
      <c r="BRD22" s="318"/>
      <c r="BRE22" s="318"/>
      <c r="BRF22" s="318"/>
      <c r="BRG22" s="318"/>
      <c r="BRH22" s="318"/>
      <c r="BRI22" s="318"/>
      <c r="BRJ22" s="318"/>
      <c r="BRK22" s="318"/>
      <c r="BRL22" s="318"/>
      <c r="BRM22" s="318"/>
      <c r="BRN22" s="318"/>
      <c r="BRO22" s="318"/>
      <c r="BRP22" s="318"/>
      <c r="BRQ22" s="318"/>
      <c r="BRR22" s="318"/>
      <c r="BRS22" s="318"/>
      <c r="BRT22" s="318"/>
      <c r="BRU22" s="318"/>
      <c r="BRV22" s="318"/>
      <c r="BRW22" s="318"/>
      <c r="BRX22" s="318"/>
      <c r="BRY22" s="318"/>
      <c r="BRZ22" s="318"/>
      <c r="BSA22" s="318"/>
      <c r="BSB22" s="318"/>
      <c r="BSC22" s="318"/>
      <c r="BSD22" s="318"/>
      <c r="BSE22" s="318"/>
      <c r="BSF22" s="318"/>
      <c r="BSG22" s="318"/>
      <c r="BSH22" s="318"/>
      <c r="BSI22" s="318"/>
      <c r="BSJ22" s="318"/>
      <c r="BSK22" s="318"/>
      <c r="BSL22" s="318"/>
      <c r="BSM22" s="318"/>
      <c r="BSN22" s="318"/>
      <c r="BSO22" s="318"/>
      <c r="BSP22" s="318"/>
      <c r="BSQ22" s="318"/>
      <c r="BSR22" s="318"/>
      <c r="BSS22" s="318"/>
      <c r="BST22" s="318"/>
      <c r="BSU22" s="318"/>
      <c r="BSV22" s="318"/>
      <c r="BSW22" s="318"/>
      <c r="BSX22" s="318"/>
      <c r="BSY22" s="318"/>
      <c r="BSZ22" s="318"/>
      <c r="BTA22" s="318"/>
      <c r="BTB22" s="318"/>
      <c r="BTC22" s="318"/>
      <c r="BTD22" s="318"/>
      <c r="BTE22" s="318"/>
      <c r="BTF22" s="318"/>
      <c r="BTG22" s="318"/>
      <c r="BTH22" s="318"/>
      <c r="BTI22" s="318"/>
      <c r="BTJ22" s="318"/>
      <c r="BTK22" s="318"/>
      <c r="BTL22" s="318"/>
      <c r="BTM22" s="318"/>
      <c r="BTN22" s="318"/>
      <c r="BTO22" s="318"/>
      <c r="BTP22" s="318"/>
      <c r="BTQ22" s="318"/>
      <c r="BTR22" s="318"/>
      <c r="BTS22" s="318"/>
      <c r="BTT22" s="318"/>
      <c r="BTU22" s="318"/>
      <c r="BTV22" s="318"/>
      <c r="BTW22" s="318"/>
      <c r="BTX22" s="318"/>
      <c r="BTY22" s="318"/>
      <c r="BTZ22" s="318"/>
      <c r="BUA22" s="318"/>
      <c r="BUB22" s="318"/>
      <c r="BUC22" s="318"/>
      <c r="BUD22" s="318"/>
      <c r="BUE22" s="318"/>
      <c r="BUF22" s="318"/>
      <c r="BUG22" s="318"/>
      <c r="BUH22" s="318"/>
      <c r="BUI22" s="318"/>
      <c r="BUJ22" s="318"/>
      <c r="BUK22" s="318"/>
      <c r="BUL22" s="318"/>
      <c r="BUM22" s="318"/>
      <c r="BUN22" s="318"/>
      <c r="BUO22" s="318"/>
      <c r="BUP22" s="318"/>
      <c r="BUQ22" s="318"/>
      <c r="BUR22" s="318"/>
      <c r="BUS22" s="318"/>
      <c r="BUT22" s="318"/>
      <c r="BUU22" s="318"/>
      <c r="BUV22" s="318"/>
      <c r="BUW22" s="318"/>
      <c r="BUX22" s="318"/>
      <c r="BUY22" s="318"/>
      <c r="BUZ22" s="318"/>
      <c r="BVA22" s="318"/>
      <c r="BVB22" s="318"/>
      <c r="BVC22" s="318"/>
      <c r="BVD22" s="318"/>
      <c r="BVE22" s="318"/>
      <c r="BVF22" s="318"/>
      <c r="BVG22" s="318"/>
      <c r="BVH22" s="318"/>
      <c r="BVI22" s="318"/>
      <c r="BVJ22" s="318"/>
      <c r="BVK22" s="318"/>
      <c r="BVL22" s="318"/>
      <c r="BVM22" s="318"/>
      <c r="BVN22" s="318"/>
      <c r="BVO22" s="318"/>
      <c r="BVP22" s="318"/>
      <c r="BVQ22" s="318"/>
      <c r="BVR22" s="318"/>
      <c r="BVS22" s="318"/>
      <c r="BVT22" s="318"/>
      <c r="BVU22" s="318"/>
      <c r="BVV22" s="318"/>
      <c r="BVW22" s="318"/>
      <c r="BVX22" s="318"/>
      <c r="BVY22" s="318"/>
      <c r="BVZ22" s="318"/>
      <c r="BWA22" s="318"/>
      <c r="BWB22" s="318"/>
      <c r="BWC22" s="318"/>
      <c r="BWD22" s="318"/>
      <c r="BWE22" s="318"/>
      <c r="BWF22" s="318"/>
      <c r="BWG22" s="318"/>
      <c r="BWH22" s="318"/>
      <c r="BWI22" s="318"/>
      <c r="BWJ22" s="318"/>
      <c r="BWK22" s="318"/>
      <c r="BWL22" s="318"/>
      <c r="BWM22" s="318"/>
      <c r="BWN22" s="318"/>
      <c r="BWO22" s="318"/>
      <c r="BWP22" s="318"/>
      <c r="BWQ22" s="318"/>
      <c r="BWR22" s="318"/>
      <c r="BWS22" s="318"/>
      <c r="BWT22" s="318"/>
      <c r="BWU22" s="318"/>
      <c r="BWV22" s="318"/>
      <c r="BWW22" s="318"/>
      <c r="BWX22" s="318"/>
      <c r="BWY22" s="318"/>
      <c r="BWZ22" s="318"/>
      <c r="BXA22" s="318"/>
      <c r="BXB22" s="318"/>
      <c r="BXC22" s="318"/>
      <c r="BXD22" s="318"/>
      <c r="BXE22" s="318"/>
      <c r="BXF22" s="318"/>
      <c r="BXG22" s="318"/>
      <c r="BXH22" s="318"/>
      <c r="BXI22" s="318"/>
      <c r="BXJ22" s="318"/>
      <c r="BXK22" s="318"/>
      <c r="BXL22" s="318"/>
      <c r="BXM22" s="318"/>
      <c r="BXN22" s="318"/>
      <c r="BXO22" s="318"/>
      <c r="BXP22" s="318"/>
      <c r="BXQ22" s="318"/>
      <c r="BXR22" s="318"/>
      <c r="BXS22" s="318"/>
      <c r="BXT22" s="318"/>
      <c r="BXU22" s="318"/>
      <c r="BXV22" s="318"/>
      <c r="BXW22" s="318"/>
      <c r="BXX22" s="318"/>
      <c r="BXY22" s="318"/>
      <c r="BXZ22" s="318"/>
      <c r="BYA22" s="318"/>
      <c r="BYB22" s="318"/>
      <c r="BYC22" s="318"/>
      <c r="BYD22" s="318"/>
      <c r="BYE22" s="318"/>
      <c r="BYF22" s="318"/>
      <c r="BYG22" s="318"/>
      <c r="BYH22" s="318"/>
      <c r="BYI22" s="318"/>
      <c r="BYJ22" s="318"/>
      <c r="BYK22" s="318"/>
      <c r="BYL22" s="318"/>
      <c r="BYM22" s="318"/>
      <c r="BYN22" s="318"/>
      <c r="BYO22" s="318"/>
      <c r="BYP22" s="318"/>
      <c r="BYQ22" s="318"/>
      <c r="BYR22" s="318"/>
      <c r="BYS22" s="318"/>
      <c r="BYT22" s="318"/>
      <c r="BYU22" s="318"/>
      <c r="BYV22" s="318"/>
      <c r="BYW22" s="318"/>
      <c r="BYX22" s="318"/>
      <c r="BYY22" s="318"/>
      <c r="BYZ22" s="318"/>
      <c r="BZA22" s="318"/>
      <c r="BZB22" s="318"/>
      <c r="BZC22" s="318"/>
      <c r="BZD22" s="318"/>
      <c r="BZE22" s="318"/>
      <c r="BZF22" s="318"/>
      <c r="BZG22" s="318"/>
      <c r="BZH22" s="318"/>
      <c r="BZI22" s="318"/>
      <c r="BZJ22" s="318"/>
      <c r="BZK22" s="318"/>
      <c r="BZL22" s="318"/>
      <c r="BZM22" s="318"/>
      <c r="BZN22" s="318"/>
      <c r="BZO22" s="318"/>
      <c r="BZP22" s="318"/>
      <c r="BZQ22" s="318"/>
      <c r="BZR22" s="318"/>
      <c r="BZS22" s="318"/>
      <c r="BZT22" s="318"/>
      <c r="BZU22" s="318"/>
      <c r="BZV22" s="318"/>
      <c r="BZW22" s="318"/>
      <c r="BZX22" s="318"/>
      <c r="BZY22" s="318"/>
      <c r="BZZ22" s="318"/>
      <c r="CAA22" s="318"/>
      <c r="CAB22" s="318"/>
      <c r="CAC22" s="318"/>
      <c r="CAD22" s="318"/>
      <c r="CAE22" s="318"/>
      <c r="CAF22" s="318"/>
      <c r="CAG22" s="318"/>
      <c r="CAH22" s="318"/>
      <c r="CAI22" s="318"/>
      <c r="CAJ22" s="318"/>
      <c r="CAK22" s="318"/>
      <c r="CAL22" s="318"/>
      <c r="CAM22" s="318"/>
      <c r="CAN22" s="318"/>
      <c r="CAO22" s="318"/>
      <c r="CAP22" s="318"/>
      <c r="CAQ22" s="318"/>
      <c r="CAR22" s="318"/>
      <c r="CAS22" s="318"/>
      <c r="CAT22" s="318"/>
      <c r="CAU22" s="318"/>
      <c r="CAV22" s="318"/>
      <c r="CAW22" s="318"/>
      <c r="CAX22" s="318"/>
      <c r="CAY22" s="318"/>
      <c r="CAZ22" s="318"/>
      <c r="CBA22" s="318"/>
      <c r="CBB22" s="318"/>
      <c r="CBC22" s="318"/>
      <c r="CBD22" s="318"/>
      <c r="CBE22" s="318"/>
      <c r="CBF22" s="318"/>
      <c r="CBG22" s="318"/>
      <c r="CBH22" s="318"/>
      <c r="CBI22" s="318"/>
      <c r="CBJ22" s="318"/>
      <c r="CBK22" s="318"/>
      <c r="CBL22" s="318"/>
      <c r="CBM22" s="318"/>
      <c r="CBN22" s="318"/>
      <c r="CBO22" s="318"/>
      <c r="CBP22" s="318"/>
      <c r="CBQ22" s="318"/>
      <c r="CBR22" s="318"/>
      <c r="CBS22" s="318"/>
      <c r="CBT22" s="318"/>
      <c r="CBU22" s="318"/>
      <c r="CBV22" s="318"/>
      <c r="CBW22" s="318"/>
      <c r="CBX22" s="318"/>
      <c r="CBY22" s="318"/>
      <c r="CBZ22" s="318"/>
      <c r="CCA22" s="318"/>
      <c r="CCB22" s="318"/>
      <c r="CCC22" s="318"/>
      <c r="CCD22" s="318"/>
      <c r="CCE22" s="318"/>
      <c r="CCF22" s="318"/>
      <c r="CCG22" s="318"/>
      <c r="CCH22" s="318"/>
      <c r="CCI22" s="318"/>
      <c r="CCJ22" s="318"/>
      <c r="CCK22" s="318"/>
      <c r="CCL22" s="318"/>
      <c r="CCM22" s="318"/>
      <c r="CCN22" s="318"/>
      <c r="CCO22" s="318"/>
      <c r="CCP22" s="318"/>
      <c r="CCQ22" s="318"/>
      <c r="CCR22" s="318"/>
      <c r="CCS22" s="318"/>
      <c r="CCT22" s="318"/>
      <c r="CCU22" s="318"/>
      <c r="CCV22" s="318"/>
      <c r="CCW22" s="318"/>
      <c r="CCX22" s="318"/>
      <c r="CCY22" s="318"/>
      <c r="CCZ22" s="318"/>
      <c r="CDA22" s="318"/>
      <c r="CDB22" s="318"/>
      <c r="CDC22" s="318"/>
      <c r="CDD22" s="318"/>
      <c r="CDE22" s="318"/>
      <c r="CDF22" s="318"/>
      <c r="CDG22" s="318"/>
      <c r="CDH22" s="318"/>
      <c r="CDI22" s="318"/>
      <c r="CDJ22" s="318"/>
      <c r="CDK22" s="318"/>
      <c r="CDL22" s="318"/>
      <c r="CDM22" s="318"/>
      <c r="CDN22" s="318"/>
      <c r="CDO22" s="318"/>
      <c r="CDP22" s="318"/>
      <c r="CDQ22" s="318"/>
      <c r="CDR22" s="318"/>
      <c r="CDS22" s="318"/>
      <c r="CDT22" s="318"/>
      <c r="CDU22" s="318"/>
      <c r="CDV22" s="318"/>
      <c r="CDW22" s="318"/>
      <c r="CDX22" s="318"/>
      <c r="CDY22" s="318"/>
      <c r="CDZ22" s="318"/>
      <c r="CEA22" s="318"/>
      <c r="CEB22" s="318"/>
      <c r="CEC22" s="318"/>
      <c r="CED22" s="318"/>
      <c r="CEE22" s="318"/>
      <c r="CEF22" s="318"/>
      <c r="CEG22" s="318"/>
      <c r="CEH22" s="318"/>
      <c r="CEI22" s="318"/>
      <c r="CEJ22" s="318"/>
      <c r="CEK22" s="318"/>
      <c r="CEL22" s="318"/>
      <c r="CEM22" s="318"/>
      <c r="CEN22" s="318"/>
      <c r="CEO22" s="318"/>
      <c r="CEP22" s="318"/>
      <c r="CEQ22" s="318"/>
      <c r="CER22" s="318"/>
      <c r="CES22" s="318"/>
      <c r="CET22" s="318"/>
      <c r="CEU22" s="318"/>
      <c r="CEV22" s="318"/>
      <c r="CEW22" s="318"/>
      <c r="CEX22" s="318"/>
      <c r="CEY22" s="318"/>
      <c r="CEZ22" s="318"/>
      <c r="CFA22" s="318"/>
      <c r="CFB22" s="318"/>
      <c r="CFC22" s="318"/>
      <c r="CFD22" s="318"/>
      <c r="CFE22" s="318"/>
      <c r="CFF22" s="318"/>
      <c r="CFG22" s="318"/>
      <c r="CFH22" s="318"/>
      <c r="CFI22" s="318"/>
      <c r="CFJ22" s="318"/>
      <c r="CFK22" s="318"/>
      <c r="CFL22" s="318"/>
      <c r="CFM22" s="318"/>
      <c r="CFN22" s="318"/>
      <c r="CFO22" s="318"/>
      <c r="CFP22" s="318"/>
      <c r="CFQ22" s="318"/>
      <c r="CFR22" s="318"/>
      <c r="CFS22" s="318"/>
      <c r="CFT22" s="318"/>
      <c r="CFU22" s="318"/>
      <c r="CFV22" s="318"/>
      <c r="CFW22" s="318"/>
      <c r="CFX22" s="318"/>
      <c r="CFY22" s="318"/>
      <c r="CFZ22" s="318"/>
      <c r="CGA22" s="318"/>
      <c r="CGB22" s="318"/>
      <c r="CGC22" s="318"/>
      <c r="CGD22" s="318"/>
      <c r="CGE22" s="318"/>
      <c r="CGF22" s="318"/>
      <c r="CGG22" s="318"/>
      <c r="CGH22" s="318"/>
      <c r="CGI22" s="318"/>
      <c r="CGJ22" s="318"/>
      <c r="CGK22" s="318"/>
      <c r="CGL22" s="318"/>
      <c r="CGM22" s="318"/>
      <c r="CGN22" s="318"/>
      <c r="CGO22" s="318"/>
      <c r="CGP22" s="318"/>
      <c r="CGQ22" s="318"/>
      <c r="CGR22" s="318"/>
      <c r="CGS22" s="318"/>
      <c r="CGT22" s="318"/>
      <c r="CGU22" s="318"/>
      <c r="CGV22" s="318"/>
      <c r="CGW22" s="318"/>
      <c r="CGX22" s="318"/>
      <c r="CGY22" s="318"/>
      <c r="CGZ22" s="318"/>
      <c r="CHA22" s="318"/>
      <c r="CHB22" s="318"/>
      <c r="CHC22" s="318"/>
      <c r="CHD22" s="318"/>
      <c r="CHE22" s="318"/>
      <c r="CHF22" s="318"/>
      <c r="CHG22" s="318"/>
      <c r="CHH22" s="318"/>
      <c r="CHI22" s="318"/>
      <c r="CHJ22" s="318"/>
      <c r="CHK22" s="318"/>
      <c r="CHL22" s="318"/>
      <c r="CHM22" s="318"/>
      <c r="CHN22" s="318"/>
      <c r="CHO22" s="318"/>
      <c r="CHP22" s="318"/>
      <c r="CHQ22" s="318"/>
      <c r="CHR22" s="318"/>
      <c r="CHS22" s="318"/>
      <c r="CHT22" s="318"/>
      <c r="CHU22" s="318"/>
      <c r="CHV22" s="318"/>
      <c r="CHW22" s="318"/>
      <c r="CHX22" s="318"/>
      <c r="CHY22" s="318"/>
      <c r="CHZ22" s="318"/>
      <c r="CIA22" s="318"/>
      <c r="CIB22" s="318"/>
      <c r="CIC22" s="318"/>
      <c r="CID22" s="318"/>
      <c r="CIE22" s="318"/>
      <c r="CIF22" s="318"/>
      <c r="CIG22" s="318"/>
      <c r="CIH22" s="318"/>
      <c r="CII22" s="318"/>
      <c r="CIJ22" s="318"/>
      <c r="CIK22" s="318"/>
      <c r="CIL22" s="318"/>
      <c r="CIM22" s="318"/>
      <c r="CIN22" s="318"/>
      <c r="CIO22" s="318"/>
      <c r="CIP22" s="318"/>
      <c r="CIQ22" s="318"/>
      <c r="CIR22" s="318"/>
      <c r="CIS22" s="318"/>
      <c r="CIT22" s="318"/>
      <c r="CIU22" s="318"/>
      <c r="CIV22" s="318"/>
      <c r="CIW22" s="318"/>
      <c r="CIX22" s="318"/>
      <c r="CIY22" s="318"/>
      <c r="CIZ22" s="318"/>
      <c r="CJA22" s="318"/>
      <c r="CJB22" s="318"/>
      <c r="CJC22" s="318"/>
      <c r="CJD22" s="318"/>
      <c r="CJE22" s="318"/>
      <c r="CJF22" s="318"/>
      <c r="CJG22" s="318"/>
      <c r="CJH22" s="318"/>
      <c r="CJI22" s="318"/>
      <c r="CJJ22" s="318"/>
      <c r="CJK22" s="318"/>
      <c r="CJL22" s="318"/>
      <c r="CJM22" s="318"/>
      <c r="CJN22" s="318"/>
      <c r="CJO22" s="318"/>
      <c r="CJP22" s="318"/>
      <c r="CJQ22" s="318"/>
      <c r="CJR22" s="318"/>
      <c r="CJS22" s="318"/>
      <c r="CJT22" s="318"/>
      <c r="CJU22" s="318"/>
      <c r="CJV22" s="318"/>
      <c r="CJW22" s="318"/>
      <c r="CJX22" s="318"/>
      <c r="CJY22" s="318"/>
      <c r="CJZ22" s="318"/>
      <c r="CKA22" s="318"/>
      <c r="CKB22" s="318"/>
      <c r="CKC22" s="318"/>
      <c r="CKD22" s="318"/>
      <c r="CKE22" s="318"/>
      <c r="CKF22" s="318"/>
      <c r="CKG22" s="318"/>
      <c r="CKH22" s="318"/>
      <c r="CKI22" s="318"/>
      <c r="CKJ22" s="318"/>
      <c r="CKK22" s="318"/>
      <c r="CKL22" s="318"/>
      <c r="CKM22" s="318"/>
      <c r="CKN22" s="318"/>
      <c r="CKO22" s="318"/>
      <c r="CKP22" s="318"/>
      <c r="CKQ22" s="318"/>
      <c r="CKR22" s="318"/>
      <c r="CKS22" s="318"/>
      <c r="CKT22" s="318"/>
      <c r="CKU22" s="318"/>
      <c r="CKV22" s="318"/>
      <c r="CKW22" s="318"/>
      <c r="CKX22" s="318"/>
      <c r="CKY22" s="318"/>
      <c r="CKZ22" s="318"/>
      <c r="CLA22" s="318"/>
      <c r="CLB22" s="318"/>
      <c r="CLC22" s="318"/>
      <c r="CLD22" s="318"/>
      <c r="CLE22" s="318"/>
      <c r="CLF22" s="318"/>
      <c r="CLG22" s="318"/>
      <c r="CLH22" s="318"/>
      <c r="CLI22" s="318"/>
      <c r="CLJ22" s="318"/>
      <c r="CLK22" s="318"/>
      <c r="CLL22" s="318"/>
      <c r="CLM22" s="318"/>
      <c r="CLN22" s="318"/>
      <c r="CLO22" s="318"/>
      <c r="CLP22" s="318"/>
      <c r="CLQ22" s="318"/>
      <c r="CLR22" s="318"/>
      <c r="CLS22" s="318"/>
      <c r="CLT22" s="318"/>
      <c r="CLU22" s="318"/>
      <c r="CLV22" s="318"/>
      <c r="CLW22" s="318"/>
      <c r="CLX22" s="318"/>
      <c r="CLY22" s="318"/>
      <c r="CLZ22" s="318"/>
      <c r="CMA22" s="318"/>
      <c r="CMB22" s="318"/>
      <c r="CMC22" s="318"/>
      <c r="CMD22" s="318"/>
      <c r="CME22" s="318"/>
      <c r="CMF22" s="318"/>
      <c r="CMG22" s="318"/>
      <c r="CMH22" s="318"/>
      <c r="CMI22" s="318"/>
      <c r="CMJ22" s="318"/>
      <c r="CMK22" s="318"/>
      <c r="CML22" s="318"/>
      <c r="CMM22" s="318"/>
      <c r="CMN22" s="318"/>
      <c r="CMO22" s="318"/>
      <c r="CMP22" s="318"/>
      <c r="CMQ22" s="318"/>
      <c r="CMR22" s="318"/>
      <c r="CMS22" s="318"/>
      <c r="CMT22" s="318"/>
      <c r="CMU22" s="318"/>
      <c r="CMV22" s="318"/>
      <c r="CMW22" s="318"/>
      <c r="CMX22" s="318"/>
      <c r="CMY22" s="318"/>
      <c r="CMZ22" s="318"/>
      <c r="CNA22" s="318"/>
      <c r="CNB22" s="318"/>
      <c r="CNC22" s="318"/>
      <c r="CND22" s="318"/>
      <c r="CNE22" s="318"/>
      <c r="CNF22" s="318"/>
      <c r="CNG22" s="318"/>
      <c r="CNH22" s="318"/>
      <c r="CNI22" s="318"/>
      <c r="CNJ22" s="318"/>
      <c r="CNK22" s="318"/>
      <c r="CNL22" s="318"/>
      <c r="CNM22" s="318"/>
      <c r="CNN22" s="318"/>
      <c r="CNO22" s="318"/>
      <c r="CNP22" s="318"/>
      <c r="CNQ22" s="318"/>
      <c r="CNR22" s="318"/>
      <c r="CNS22" s="318"/>
      <c r="CNT22" s="318"/>
      <c r="CNU22" s="318"/>
      <c r="CNV22" s="318"/>
      <c r="CNW22" s="318"/>
      <c r="CNX22" s="318"/>
      <c r="CNY22" s="318"/>
      <c r="CNZ22" s="318"/>
      <c r="COA22" s="318"/>
      <c r="COB22" s="318"/>
      <c r="COC22" s="318"/>
      <c r="COD22" s="318"/>
      <c r="COE22" s="318"/>
      <c r="COF22" s="318"/>
      <c r="COG22" s="318"/>
      <c r="COH22" s="318"/>
      <c r="COI22" s="318"/>
      <c r="COJ22" s="318"/>
      <c r="COK22" s="318"/>
      <c r="COL22" s="318"/>
      <c r="COM22" s="318"/>
      <c r="CON22" s="318"/>
      <c r="COO22" s="318"/>
      <c r="COP22" s="318"/>
      <c r="COQ22" s="318"/>
      <c r="COR22" s="318"/>
      <c r="COS22" s="318"/>
      <c r="COT22" s="318"/>
      <c r="COU22" s="318"/>
      <c r="COV22" s="318"/>
      <c r="COW22" s="318"/>
      <c r="COX22" s="318"/>
      <c r="COY22" s="318"/>
      <c r="COZ22" s="318"/>
      <c r="CPA22" s="318"/>
      <c r="CPB22" s="318"/>
      <c r="CPC22" s="318"/>
      <c r="CPD22" s="318"/>
      <c r="CPE22" s="318"/>
      <c r="CPF22" s="318"/>
      <c r="CPG22" s="318"/>
      <c r="CPH22" s="318"/>
      <c r="CPI22" s="318"/>
      <c r="CPJ22" s="318"/>
      <c r="CPK22" s="318"/>
      <c r="CPL22" s="318"/>
      <c r="CPM22" s="318"/>
      <c r="CPN22" s="318"/>
      <c r="CPO22" s="318"/>
      <c r="CPP22" s="318"/>
      <c r="CPQ22" s="318"/>
      <c r="CPR22" s="318"/>
      <c r="CPS22" s="318"/>
      <c r="CPT22" s="318"/>
      <c r="CPU22" s="318"/>
      <c r="CPV22" s="318"/>
      <c r="CPW22" s="318"/>
      <c r="CPX22" s="318"/>
      <c r="CPY22" s="318"/>
      <c r="CPZ22" s="318"/>
      <c r="CQA22" s="318"/>
      <c r="CQB22" s="318"/>
      <c r="CQC22" s="318"/>
      <c r="CQD22" s="318"/>
      <c r="CQE22" s="318"/>
      <c r="CQF22" s="318"/>
      <c r="CQG22" s="318"/>
      <c r="CQH22" s="318"/>
      <c r="CQI22" s="318"/>
      <c r="CQJ22" s="318"/>
      <c r="CQK22" s="318"/>
      <c r="CQL22" s="318"/>
      <c r="CQM22" s="318"/>
      <c r="CQN22" s="318"/>
      <c r="CQO22" s="318"/>
      <c r="CQP22" s="318"/>
      <c r="CQQ22" s="318"/>
      <c r="CQR22" s="318"/>
      <c r="CQS22" s="318"/>
      <c r="CQT22" s="318"/>
      <c r="CQU22" s="318"/>
      <c r="CQV22" s="318"/>
      <c r="CQW22" s="318"/>
      <c r="CQX22" s="318"/>
      <c r="CQY22" s="318"/>
      <c r="CQZ22" s="318"/>
      <c r="CRA22" s="318"/>
      <c r="CRB22" s="318"/>
      <c r="CRC22" s="318"/>
      <c r="CRD22" s="318"/>
      <c r="CRE22" s="318"/>
      <c r="CRF22" s="318"/>
      <c r="CRG22" s="318"/>
      <c r="CRH22" s="318"/>
      <c r="CRI22" s="318"/>
      <c r="CRJ22" s="318"/>
      <c r="CRK22" s="318"/>
      <c r="CRL22" s="318"/>
      <c r="CRM22" s="318"/>
      <c r="CRN22" s="318"/>
      <c r="CRO22" s="318"/>
      <c r="CRP22" s="318"/>
      <c r="CRQ22" s="318"/>
      <c r="CRR22" s="318"/>
      <c r="CRS22" s="318"/>
      <c r="CRT22" s="318"/>
      <c r="CRU22" s="318"/>
      <c r="CRV22" s="318"/>
      <c r="CRW22" s="318"/>
      <c r="CRX22" s="318"/>
      <c r="CRY22" s="318"/>
      <c r="CRZ22" s="318"/>
      <c r="CSA22" s="318"/>
      <c r="CSB22" s="318"/>
      <c r="CSC22" s="318"/>
      <c r="CSD22" s="318"/>
      <c r="CSE22" s="318"/>
      <c r="CSF22" s="318"/>
      <c r="CSG22" s="318"/>
      <c r="CSH22" s="318"/>
      <c r="CSI22" s="318"/>
      <c r="CSJ22" s="318"/>
      <c r="CSK22" s="318"/>
      <c r="CSL22" s="318"/>
      <c r="CSM22" s="318"/>
      <c r="CSN22" s="318"/>
      <c r="CSO22" s="318"/>
      <c r="CSP22" s="318"/>
      <c r="CSQ22" s="318"/>
      <c r="CSR22" s="318"/>
      <c r="CSS22" s="318"/>
      <c r="CST22" s="318"/>
      <c r="CSU22" s="318"/>
      <c r="CSV22" s="318"/>
      <c r="CSW22" s="318"/>
      <c r="CSX22" s="318"/>
      <c r="CSY22" s="318"/>
      <c r="CSZ22" s="318"/>
      <c r="CTA22" s="318"/>
      <c r="CTB22" s="318"/>
      <c r="CTC22" s="318"/>
      <c r="CTD22" s="318"/>
      <c r="CTE22" s="318"/>
      <c r="CTF22" s="318"/>
      <c r="CTG22" s="318"/>
      <c r="CTH22" s="318"/>
      <c r="CTI22" s="318"/>
      <c r="CTJ22" s="318"/>
      <c r="CTK22" s="318"/>
      <c r="CTL22" s="318"/>
      <c r="CTM22" s="318"/>
      <c r="CTN22" s="318"/>
      <c r="CTO22" s="318"/>
      <c r="CTP22" s="318"/>
      <c r="CTQ22" s="318"/>
      <c r="CTR22" s="318"/>
      <c r="CTS22" s="318"/>
      <c r="CTT22" s="318"/>
      <c r="CTU22" s="318"/>
      <c r="CTV22" s="318"/>
      <c r="CTW22" s="318"/>
      <c r="CTX22" s="318"/>
      <c r="CTY22" s="318"/>
      <c r="CTZ22" s="318"/>
      <c r="CUA22" s="318"/>
      <c r="CUB22" s="318"/>
      <c r="CUC22" s="318"/>
      <c r="CUD22" s="318"/>
      <c r="CUE22" s="318"/>
      <c r="CUF22" s="318"/>
      <c r="CUG22" s="318"/>
      <c r="CUH22" s="318"/>
      <c r="CUI22" s="318"/>
      <c r="CUJ22" s="318"/>
      <c r="CUK22" s="318"/>
      <c r="CUL22" s="318"/>
      <c r="CUM22" s="318"/>
      <c r="CUN22" s="318"/>
      <c r="CUO22" s="318"/>
      <c r="CUP22" s="318"/>
      <c r="CUQ22" s="318"/>
      <c r="CUR22" s="318"/>
      <c r="CUS22" s="318"/>
      <c r="CUT22" s="318"/>
      <c r="CUU22" s="318"/>
      <c r="CUV22" s="318"/>
      <c r="CUW22" s="318"/>
      <c r="CUX22" s="318"/>
      <c r="CUY22" s="318"/>
      <c r="CUZ22" s="318"/>
      <c r="CVA22" s="318"/>
      <c r="CVB22" s="318"/>
      <c r="CVC22" s="318"/>
      <c r="CVD22" s="318"/>
      <c r="CVE22" s="318"/>
      <c r="CVF22" s="318"/>
      <c r="CVG22" s="318"/>
      <c r="CVH22" s="318"/>
      <c r="CVI22" s="318"/>
      <c r="CVJ22" s="318"/>
      <c r="CVK22" s="318"/>
      <c r="CVL22" s="318"/>
      <c r="CVM22" s="318"/>
      <c r="CVN22" s="318"/>
      <c r="CVO22" s="318"/>
      <c r="CVP22" s="318"/>
      <c r="CVQ22" s="318"/>
      <c r="CVR22" s="318"/>
      <c r="CVS22" s="318"/>
      <c r="CVT22" s="318"/>
      <c r="CVU22" s="318"/>
      <c r="CVV22" s="318"/>
      <c r="CVW22" s="318"/>
      <c r="CVX22" s="318"/>
      <c r="CVY22" s="318"/>
      <c r="CVZ22" s="318"/>
      <c r="CWA22" s="318"/>
      <c r="CWB22" s="318"/>
      <c r="CWC22" s="318"/>
      <c r="CWD22" s="318"/>
      <c r="CWE22" s="318"/>
      <c r="CWF22" s="318"/>
      <c r="CWG22" s="318"/>
      <c r="CWH22" s="318"/>
      <c r="CWI22" s="318"/>
      <c r="CWJ22" s="318"/>
      <c r="CWK22" s="318"/>
      <c r="CWL22" s="318"/>
      <c r="CWM22" s="318"/>
      <c r="CWN22" s="318"/>
      <c r="CWO22" s="318"/>
      <c r="CWP22" s="318"/>
      <c r="CWQ22" s="318"/>
      <c r="CWR22" s="318"/>
      <c r="CWS22" s="318"/>
      <c r="CWT22" s="318"/>
      <c r="CWU22" s="318"/>
      <c r="CWV22" s="318"/>
      <c r="CWW22" s="318"/>
      <c r="CWX22" s="318"/>
      <c r="CWY22" s="318"/>
      <c r="CWZ22" s="318"/>
      <c r="CXA22" s="318"/>
      <c r="CXB22" s="318"/>
      <c r="CXC22" s="318"/>
      <c r="CXD22" s="318"/>
      <c r="CXE22" s="318"/>
      <c r="CXF22" s="318"/>
      <c r="CXG22" s="318"/>
      <c r="CXH22" s="318"/>
      <c r="CXI22" s="318"/>
      <c r="CXJ22" s="318"/>
      <c r="CXK22" s="318"/>
      <c r="CXL22" s="318"/>
      <c r="CXM22" s="318"/>
      <c r="CXN22" s="318"/>
      <c r="CXO22" s="318"/>
      <c r="CXP22" s="318"/>
      <c r="CXQ22" s="318"/>
      <c r="CXR22" s="318"/>
      <c r="CXS22" s="318"/>
      <c r="CXT22" s="318"/>
      <c r="CXU22" s="318"/>
      <c r="CXV22" s="318"/>
      <c r="CXW22" s="318"/>
      <c r="CXX22" s="318"/>
      <c r="CXY22" s="318"/>
      <c r="CXZ22" s="318"/>
      <c r="CYA22" s="318"/>
      <c r="CYB22" s="318"/>
      <c r="CYC22" s="318"/>
      <c r="CYD22" s="318"/>
      <c r="CYE22" s="318"/>
      <c r="CYF22" s="318"/>
      <c r="CYG22" s="318"/>
      <c r="CYH22" s="318"/>
      <c r="CYI22" s="318"/>
      <c r="CYJ22" s="318"/>
      <c r="CYK22" s="318"/>
      <c r="CYL22" s="318"/>
      <c r="CYM22" s="318"/>
      <c r="CYN22" s="318"/>
      <c r="CYO22" s="318"/>
      <c r="CYP22" s="318"/>
      <c r="CYQ22" s="318"/>
      <c r="CYR22" s="318"/>
      <c r="CYS22" s="318"/>
      <c r="CYT22" s="318"/>
      <c r="CYU22" s="318"/>
      <c r="CYV22" s="318"/>
      <c r="CYW22" s="318"/>
      <c r="CYX22" s="318"/>
      <c r="CYY22" s="318"/>
      <c r="CYZ22" s="318"/>
      <c r="CZA22" s="318"/>
      <c r="CZB22" s="318"/>
      <c r="CZC22" s="318"/>
      <c r="CZD22" s="318"/>
      <c r="CZE22" s="318"/>
      <c r="CZF22" s="318"/>
      <c r="CZG22" s="318"/>
      <c r="CZH22" s="318"/>
      <c r="CZI22" s="318"/>
      <c r="CZJ22" s="318"/>
      <c r="CZK22" s="318"/>
      <c r="CZL22" s="318"/>
      <c r="CZM22" s="318"/>
      <c r="CZN22" s="318"/>
      <c r="CZO22" s="318"/>
      <c r="CZP22" s="318"/>
      <c r="CZQ22" s="318"/>
      <c r="CZR22" s="318"/>
      <c r="CZS22" s="318"/>
      <c r="CZT22" s="318"/>
      <c r="CZU22" s="318"/>
      <c r="CZV22" s="318"/>
      <c r="CZW22" s="318"/>
      <c r="CZX22" s="318"/>
      <c r="CZY22" s="318"/>
      <c r="CZZ22" s="318"/>
      <c r="DAA22" s="318"/>
      <c r="DAB22" s="318"/>
      <c r="DAC22" s="318"/>
      <c r="DAD22" s="318"/>
      <c r="DAE22" s="318"/>
      <c r="DAF22" s="318"/>
      <c r="DAG22" s="318"/>
      <c r="DAH22" s="318"/>
      <c r="DAI22" s="318"/>
      <c r="DAJ22" s="318"/>
      <c r="DAK22" s="318"/>
      <c r="DAL22" s="318"/>
      <c r="DAM22" s="318"/>
      <c r="DAN22" s="318"/>
      <c r="DAO22" s="318"/>
      <c r="DAP22" s="318"/>
      <c r="DAQ22" s="318"/>
      <c r="DAR22" s="318"/>
      <c r="DAS22" s="318"/>
      <c r="DAT22" s="318"/>
      <c r="DAU22" s="318"/>
      <c r="DAV22" s="318"/>
      <c r="DAW22" s="318"/>
      <c r="DAX22" s="318"/>
      <c r="DAY22" s="318"/>
      <c r="DAZ22" s="318"/>
      <c r="DBA22" s="318"/>
      <c r="DBB22" s="318"/>
      <c r="DBC22" s="318"/>
      <c r="DBD22" s="318"/>
      <c r="DBE22" s="318"/>
      <c r="DBF22" s="318"/>
      <c r="DBG22" s="318"/>
      <c r="DBH22" s="318"/>
      <c r="DBI22" s="318"/>
      <c r="DBJ22" s="318"/>
      <c r="DBK22" s="318"/>
      <c r="DBL22" s="318"/>
      <c r="DBM22" s="318"/>
      <c r="DBN22" s="318"/>
      <c r="DBO22" s="318"/>
      <c r="DBP22" s="318"/>
      <c r="DBQ22" s="318"/>
      <c r="DBR22" s="318"/>
      <c r="DBS22" s="318"/>
      <c r="DBT22" s="318"/>
      <c r="DBU22" s="318"/>
      <c r="DBV22" s="318"/>
      <c r="DBW22" s="318"/>
      <c r="DBX22" s="318"/>
      <c r="DBY22" s="318"/>
      <c r="DBZ22" s="318"/>
      <c r="DCA22" s="318"/>
      <c r="DCB22" s="318"/>
      <c r="DCC22" s="318"/>
      <c r="DCD22" s="318"/>
      <c r="DCE22" s="318"/>
      <c r="DCF22" s="318"/>
      <c r="DCG22" s="318"/>
      <c r="DCH22" s="318"/>
      <c r="DCI22" s="318"/>
      <c r="DCJ22" s="318"/>
      <c r="DCK22" s="318"/>
      <c r="DCL22" s="318"/>
      <c r="DCM22" s="318"/>
      <c r="DCN22" s="318"/>
      <c r="DCO22" s="318"/>
      <c r="DCP22" s="318"/>
      <c r="DCQ22" s="318"/>
      <c r="DCR22" s="318"/>
      <c r="DCS22" s="318"/>
      <c r="DCT22" s="318"/>
      <c r="DCU22" s="318"/>
      <c r="DCV22" s="318"/>
      <c r="DCW22" s="318"/>
      <c r="DCX22" s="318"/>
      <c r="DCY22" s="318"/>
      <c r="DCZ22" s="318"/>
      <c r="DDA22" s="318"/>
      <c r="DDB22" s="318"/>
      <c r="DDC22" s="318"/>
      <c r="DDD22" s="318"/>
      <c r="DDE22" s="318"/>
      <c r="DDF22" s="318"/>
      <c r="DDG22" s="318"/>
      <c r="DDH22" s="318"/>
      <c r="DDI22" s="318"/>
      <c r="DDJ22" s="318"/>
      <c r="DDK22" s="318"/>
      <c r="DDL22" s="318"/>
      <c r="DDM22" s="318"/>
      <c r="DDN22" s="318"/>
      <c r="DDO22" s="318"/>
      <c r="DDP22" s="318"/>
      <c r="DDQ22" s="318"/>
      <c r="DDR22" s="318"/>
      <c r="DDS22" s="318"/>
      <c r="DDT22" s="318"/>
      <c r="DDU22" s="318"/>
      <c r="DDV22" s="318"/>
      <c r="DDW22" s="318"/>
      <c r="DDX22" s="318"/>
      <c r="DDY22" s="318"/>
      <c r="DDZ22" s="318"/>
      <c r="DEA22" s="318"/>
      <c r="DEB22" s="318"/>
      <c r="DEC22" s="318"/>
      <c r="DED22" s="318"/>
      <c r="DEE22" s="318"/>
      <c r="DEF22" s="318"/>
      <c r="DEG22" s="318"/>
      <c r="DEH22" s="318"/>
      <c r="DEI22" s="318"/>
      <c r="DEJ22" s="318"/>
      <c r="DEK22" s="318"/>
      <c r="DEL22" s="318"/>
      <c r="DEM22" s="318"/>
      <c r="DEN22" s="318"/>
      <c r="DEO22" s="318"/>
      <c r="DEP22" s="318"/>
      <c r="DEQ22" s="318"/>
      <c r="DER22" s="318"/>
      <c r="DES22" s="318"/>
      <c r="DET22" s="318"/>
      <c r="DEU22" s="318"/>
      <c r="DEV22" s="318"/>
      <c r="DEW22" s="318"/>
      <c r="DEX22" s="318"/>
      <c r="DEY22" s="318"/>
      <c r="DEZ22" s="318"/>
      <c r="DFA22" s="318"/>
      <c r="DFB22" s="318"/>
      <c r="DFC22" s="318"/>
      <c r="DFD22" s="318"/>
      <c r="DFE22" s="318"/>
      <c r="DFF22" s="318"/>
      <c r="DFG22" s="318"/>
      <c r="DFH22" s="318"/>
      <c r="DFI22" s="318"/>
      <c r="DFJ22" s="318"/>
      <c r="DFK22" s="318"/>
      <c r="DFL22" s="318"/>
      <c r="DFM22" s="318"/>
      <c r="DFN22" s="318"/>
      <c r="DFO22" s="318"/>
      <c r="DFP22" s="318"/>
      <c r="DFQ22" s="318"/>
      <c r="DFR22" s="318"/>
      <c r="DFS22" s="318"/>
      <c r="DFT22" s="318"/>
      <c r="DFU22" s="318"/>
      <c r="DFV22" s="318"/>
      <c r="DFW22" s="318"/>
      <c r="DFX22" s="318"/>
      <c r="DFY22" s="318"/>
      <c r="DFZ22" s="318"/>
      <c r="DGA22" s="318"/>
      <c r="DGB22" s="318"/>
      <c r="DGC22" s="318"/>
      <c r="DGD22" s="318"/>
      <c r="DGE22" s="318"/>
      <c r="DGF22" s="318"/>
      <c r="DGG22" s="318"/>
      <c r="DGH22" s="318"/>
      <c r="DGI22" s="318"/>
      <c r="DGJ22" s="318"/>
      <c r="DGK22" s="318"/>
      <c r="DGL22" s="318"/>
      <c r="DGM22" s="318"/>
      <c r="DGN22" s="318"/>
      <c r="DGO22" s="318"/>
      <c r="DGP22" s="318"/>
      <c r="DGQ22" s="318"/>
      <c r="DGR22" s="318"/>
      <c r="DGS22" s="318"/>
      <c r="DGT22" s="318"/>
      <c r="DGU22" s="318"/>
      <c r="DGV22" s="318"/>
      <c r="DGW22" s="318"/>
      <c r="DGX22" s="318"/>
      <c r="DGY22" s="318"/>
      <c r="DGZ22" s="318"/>
      <c r="DHA22" s="318"/>
      <c r="DHB22" s="318"/>
      <c r="DHC22" s="318"/>
      <c r="DHD22" s="318"/>
      <c r="DHE22" s="318"/>
      <c r="DHF22" s="318"/>
      <c r="DHG22" s="318"/>
      <c r="DHH22" s="318"/>
      <c r="DHI22" s="318"/>
      <c r="DHJ22" s="318"/>
      <c r="DHK22" s="318"/>
      <c r="DHL22" s="318"/>
      <c r="DHM22" s="318"/>
      <c r="DHN22" s="318"/>
      <c r="DHO22" s="318"/>
      <c r="DHP22" s="318"/>
      <c r="DHQ22" s="318"/>
      <c r="DHR22" s="318"/>
      <c r="DHS22" s="318"/>
      <c r="DHT22" s="318"/>
      <c r="DHU22" s="318"/>
      <c r="DHV22" s="318"/>
      <c r="DHW22" s="318"/>
      <c r="DHX22" s="318"/>
      <c r="DHY22" s="318"/>
      <c r="DHZ22" s="318"/>
      <c r="DIA22" s="318"/>
      <c r="DIB22" s="318"/>
      <c r="DIC22" s="318"/>
      <c r="DID22" s="318"/>
      <c r="DIE22" s="318"/>
      <c r="DIF22" s="318"/>
      <c r="DIG22" s="318"/>
      <c r="DIH22" s="318"/>
      <c r="DII22" s="318"/>
      <c r="DIJ22" s="318"/>
      <c r="DIK22" s="318"/>
      <c r="DIL22" s="318"/>
      <c r="DIM22" s="318"/>
      <c r="DIN22" s="318"/>
      <c r="DIO22" s="318"/>
      <c r="DIP22" s="318"/>
      <c r="DIQ22" s="318"/>
      <c r="DIR22" s="318"/>
      <c r="DIS22" s="318"/>
      <c r="DIT22" s="318"/>
      <c r="DIU22" s="318"/>
      <c r="DIV22" s="318"/>
      <c r="DIW22" s="318"/>
      <c r="DIX22" s="318"/>
      <c r="DIY22" s="318"/>
      <c r="DIZ22" s="318"/>
      <c r="DJA22" s="318"/>
      <c r="DJB22" s="318"/>
      <c r="DJC22" s="318"/>
      <c r="DJD22" s="318"/>
      <c r="DJE22" s="318"/>
      <c r="DJF22" s="318"/>
      <c r="DJG22" s="318"/>
      <c r="DJH22" s="318"/>
      <c r="DJI22" s="318"/>
      <c r="DJJ22" s="318"/>
      <c r="DJK22" s="318"/>
      <c r="DJL22" s="318"/>
      <c r="DJM22" s="318"/>
      <c r="DJN22" s="318"/>
      <c r="DJO22" s="318"/>
      <c r="DJP22" s="318"/>
      <c r="DJQ22" s="318"/>
      <c r="DJR22" s="318"/>
      <c r="DJS22" s="318"/>
      <c r="DJT22" s="318"/>
      <c r="DJU22" s="318"/>
      <c r="DJV22" s="318"/>
      <c r="DJW22" s="318"/>
      <c r="DJX22" s="318"/>
      <c r="DJY22" s="318"/>
      <c r="DJZ22" s="318"/>
      <c r="DKA22" s="318"/>
      <c r="DKB22" s="318"/>
      <c r="DKC22" s="318"/>
      <c r="DKD22" s="318"/>
      <c r="DKE22" s="318"/>
      <c r="DKF22" s="318"/>
      <c r="DKG22" s="318"/>
      <c r="DKH22" s="318"/>
      <c r="DKI22" s="318"/>
      <c r="DKJ22" s="318"/>
      <c r="DKK22" s="318"/>
      <c r="DKL22" s="318"/>
      <c r="DKM22" s="318"/>
      <c r="DKN22" s="318"/>
      <c r="DKO22" s="318"/>
      <c r="DKP22" s="318"/>
      <c r="DKQ22" s="318"/>
      <c r="DKR22" s="318"/>
      <c r="DKS22" s="318"/>
      <c r="DKT22" s="318"/>
      <c r="DKU22" s="318"/>
      <c r="DKV22" s="318"/>
      <c r="DKW22" s="318"/>
      <c r="DKX22" s="318"/>
      <c r="DKY22" s="318"/>
      <c r="DKZ22" s="318"/>
      <c r="DLA22" s="318"/>
      <c r="DLB22" s="318"/>
      <c r="DLC22" s="318"/>
      <c r="DLD22" s="318"/>
      <c r="DLE22" s="318"/>
      <c r="DLF22" s="318"/>
      <c r="DLG22" s="318"/>
      <c r="DLH22" s="318"/>
      <c r="DLI22" s="318"/>
      <c r="DLJ22" s="318"/>
      <c r="DLK22" s="318"/>
      <c r="DLL22" s="318"/>
      <c r="DLM22" s="318"/>
      <c r="DLN22" s="318"/>
      <c r="DLO22" s="318"/>
      <c r="DLP22" s="318"/>
      <c r="DLQ22" s="318"/>
      <c r="DLR22" s="318"/>
      <c r="DLS22" s="318"/>
      <c r="DLT22" s="318"/>
      <c r="DLU22" s="318"/>
      <c r="DLV22" s="318"/>
      <c r="DLW22" s="318"/>
      <c r="DLX22" s="318"/>
      <c r="DLY22" s="318"/>
      <c r="DLZ22" s="318"/>
      <c r="DMA22" s="318"/>
      <c r="DMB22" s="318"/>
      <c r="DMC22" s="318"/>
      <c r="DMD22" s="318"/>
      <c r="DME22" s="318"/>
      <c r="DMF22" s="318"/>
      <c r="DMG22" s="318"/>
      <c r="DMH22" s="318"/>
      <c r="DMI22" s="318"/>
      <c r="DMJ22" s="318"/>
      <c r="DMK22" s="318"/>
      <c r="DML22" s="318"/>
      <c r="DMM22" s="318"/>
      <c r="DMN22" s="318"/>
      <c r="DMO22" s="318"/>
      <c r="DMP22" s="318"/>
      <c r="DMQ22" s="318"/>
      <c r="DMR22" s="318"/>
      <c r="DMS22" s="318"/>
      <c r="DMT22" s="318"/>
      <c r="DMU22" s="318"/>
      <c r="DMV22" s="318"/>
      <c r="DMW22" s="318"/>
      <c r="DMX22" s="318"/>
      <c r="DMY22" s="318"/>
      <c r="DMZ22" s="318"/>
      <c r="DNA22" s="318"/>
      <c r="DNB22" s="318"/>
      <c r="DNC22" s="318"/>
      <c r="DND22" s="318"/>
      <c r="DNE22" s="318"/>
      <c r="DNF22" s="318"/>
      <c r="DNG22" s="318"/>
      <c r="DNH22" s="318"/>
      <c r="DNI22" s="318"/>
      <c r="DNJ22" s="318"/>
      <c r="DNK22" s="318"/>
      <c r="DNL22" s="318"/>
      <c r="DNM22" s="318"/>
      <c r="DNN22" s="318"/>
      <c r="DNO22" s="318"/>
      <c r="DNP22" s="318"/>
      <c r="DNQ22" s="318"/>
      <c r="DNR22" s="318"/>
      <c r="DNS22" s="318"/>
      <c r="DNT22" s="318"/>
      <c r="DNU22" s="318"/>
      <c r="DNV22" s="318"/>
      <c r="DNW22" s="318"/>
      <c r="DNX22" s="318"/>
      <c r="DNY22" s="318"/>
      <c r="DNZ22" s="318"/>
      <c r="DOA22" s="318"/>
      <c r="DOB22" s="318"/>
      <c r="DOC22" s="318"/>
      <c r="DOD22" s="318"/>
      <c r="DOE22" s="318"/>
      <c r="DOF22" s="318"/>
      <c r="DOG22" s="318"/>
      <c r="DOH22" s="318"/>
      <c r="DOI22" s="318"/>
      <c r="DOJ22" s="318"/>
      <c r="DOK22" s="318"/>
      <c r="DOL22" s="318"/>
      <c r="DOM22" s="318"/>
      <c r="DON22" s="318"/>
      <c r="DOO22" s="318"/>
      <c r="DOP22" s="318"/>
      <c r="DOQ22" s="318"/>
      <c r="DOR22" s="318"/>
      <c r="DOS22" s="318"/>
      <c r="DOT22" s="318"/>
      <c r="DOU22" s="318"/>
      <c r="DOV22" s="318"/>
      <c r="DOW22" s="318"/>
      <c r="DOX22" s="318"/>
      <c r="DOY22" s="318"/>
      <c r="DOZ22" s="318"/>
      <c r="DPA22" s="318"/>
      <c r="DPB22" s="318"/>
      <c r="DPC22" s="318"/>
      <c r="DPD22" s="318"/>
      <c r="DPE22" s="318"/>
      <c r="DPF22" s="318"/>
      <c r="DPG22" s="318"/>
      <c r="DPH22" s="318"/>
      <c r="DPI22" s="318"/>
      <c r="DPJ22" s="318"/>
      <c r="DPK22" s="318"/>
      <c r="DPL22" s="318"/>
      <c r="DPM22" s="318"/>
      <c r="DPN22" s="318"/>
      <c r="DPO22" s="318"/>
      <c r="DPP22" s="318"/>
      <c r="DPQ22" s="318"/>
      <c r="DPR22" s="318"/>
      <c r="DPS22" s="318"/>
      <c r="DPT22" s="318"/>
      <c r="DPU22" s="318"/>
      <c r="DPV22" s="318"/>
      <c r="DPW22" s="318"/>
      <c r="DPX22" s="318"/>
      <c r="DPY22" s="318"/>
      <c r="DPZ22" s="318"/>
      <c r="DQA22" s="318"/>
      <c r="DQB22" s="318"/>
      <c r="DQC22" s="318"/>
      <c r="DQD22" s="318"/>
      <c r="DQE22" s="318"/>
      <c r="DQF22" s="318"/>
      <c r="DQG22" s="318"/>
      <c r="DQH22" s="318"/>
      <c r="DQI22" s="318"/>
      <c r="DQJ22" s="318"/>
      <c r="DQK22" s="318"/>
      <c r="DQL22" s="318"/>
      <c r="DQM22" s="318"/>
      <c r="DQN22" s="318"/>
      <c r="DQO22" s="318"/>
      <c r="DQP22" s="318"/>
      <c r="DQQ22" s="318"/>
      <c r="DQR22" s="318"/>
      <c r="DQS22" s="318"/>
      <c r="DQT22" s="318"/>
      <c r="DQU22" s="318"/>
      <c r="DQV22" s="318"/>
      <c r="DQW22" s="318"/>
      <c r="DQX22" s="318"/>
      <c r="DQY22" s="318"/>
      <c r="DQZ22" s="318"/>
      <c r="DRA22" s="318"/>
      <c r="DRB22" s="318"/>
      <c r="DRC22" s="318"/>
      <c r="DRD22" s="318"/>
      <c r="DRE22" s="318"/>
      <c r="DRF22" s="318"/>
      <c r="DRG22" s="318"/>
      <c r="DRH22" s="318"/>
      <c r="DRI22" s="318"/>
      <c r="DRJ22" s="318"/>
      <c r="DRK22" s="318"/>
      <c r="DRL22" s="318"/>
      <c r="DRM22" s="318"/>
      <c r="DRN22" s="318"/>
      <c r="DRO22" s="318"/>
      <c r="DRP22" s="318"/>
      <c r="DRQ22" s="318"/>
      <c r="DRR22" s="318"/>
      <c r="DRS22" s="318"/>
      <c r="DRT22" s="318"/>
      <c r="DRU22" s="318"/>
      <c r="DRV22" s="318"/>
      <c r="DRW22" s="318"/>
      <c r="DRX22" s="318"/>
      <c r="DRY22" s="318"/>
      <c r="DRZ22" s="318"/>
      <c r="DSA22" s="318"/>
      <c r="DSB22" s="318"/>
      <c r="DSC22" s="318"/>
      <c r="DSD22" s="318"/>
      <c r="DSE22" s="318"/>
      <c r="DSF22" s="318"/>
      <c r="DSG22" s="318"/>
      <c r="DSH22" s="318"/>
      <c r="DSI22" s="318"/>
      <c r="DSJ22" s="318"/>
      <c r="DSK22" s="318"/>
      <c r="DSL22" s="318"/>
      <c r="DSM22" s="318"/>
      <c r="DSN22" s="318"/>
      <c r="DSO22" s="318"/>
      <c r="DSP22" s="318"/>
      <c r="DSQ22" s="318"/>
      <c r="DSR22" s="318"/>
      <c r="DSS22" s="318"/>
      <c r="DST22" s="318"/>
      <c r="DSU22" s="318"/>
      <c r="DSV22" s="318"/>
      <c r="DSW22" s="318"/>
      <c r="DSX22" s="318"/>
      <c r="DSY22" s="318"/>
      <c r="DSZ22" s="318"/>
      <c r="DTA22" s="318"/>
      <c r="DTB22" s="318"/>
      <c r="DTC22" s="318"/>
      <c r="DTD22" s="318"/>
      <c r="DTE22" s="318"/>
      <c r="DTF22" s="318"/>
      <c r="DTG22" s="318"/>
      <c r="DTH22" s="318"/>
      <c r="DTI22" s="318"/>
      <c r="DTJ22" s="318"/>
      <c r="DTK22" s="318"/>
      <c r="DTL22" s="318"/>
      <c r="DTM22" s="318"/>
      <c r="DTN22" s="318"/>
      <c r="DTO22" s="318"/>
      <c r="DTP22" s="318"/>
      <c r="DTQ22" s="318"/>
      <c r="DTR22" s="318"/>
      <c r="DTS22" s="318"/>
      <c r="DTT22" s="318"/>
      <c r="DTU22" s="318"/>
      <c r="DTV22" s="318"/>
      <c r="DTW22" s="318"/>
      <c r="DTX22" s="318"/>
      <c r="DTY22" s="318"/>
      <c r="DTZ22" s="318"/>
      <c r="DUA22" s="318"/>
      <c r="DUB22" s="318"/>
      <c r="DUC22" s="318"/>
      <c r="DUD22" s="318"/>
      <c r="DUE22" s="318"/>
      <c r="DUF22" s="318"/>
      <c r="DUG22" s="318"/>
      <c r="DUH22" s="318"/>
      <c r="DUI22" s="318"/>
      <c r="DUJ22" s="318"/>
      <c r="DUK22" s="318"/>
      <c r="DUL22" s="318"/>
      <c r="DUM22" s="318"/>
      <c r="DUN22" s="318"/>
      <c r="DUO22" s="318"/>
      <c r="DUP22" s="318"/>
      <c r="DUQ22" s="318"/>
      <c r="DUR22" s="318"/>
      <c r="DUS22" s="318"/>
      <c r="DUT22" s="318"/>
      <c r="DUU22" s="318"/>
      <c r="DUV22" s="318"/>
      <c r="DUW22" s="318"/>
      <c r="DUX22" s="318"/>
      <c r="DUY22" s="318"/>
      <c r="DUZ22" s="318"/>
      <c r="DVA22" s="318"/>
      <c r="DVB22" s="318"/>
      <c r="DVC22" s="318"/>
      <c r="DVD22" s="318"/>
      <c r="DVE22" s="318"/>
      <c r="DVF22" s="318"/>
      <c r="DVG22" s="318"/>
      <c r="DVH22" s="318"/>
      <c r="DVI22" s="318"/>
      <c r="DVJ22" s="318"/>
      <c r="DVK22" s="318"/>
      <c r="DVL22" s="318"/>
      <c r="DVM22" s="318"/>
      <c r="DVN22" s="318"/>
      <c r="DVO22" s="318"/>
      <c r="DVP22" s="318"/>
      <c r="DVQ22" s="318"/>
      <c r="DVR22" s="318"/>
      <c r="DVS22" s="318"/>
      <c r="DVT22" s="318"/>
      <c r="DVU22" s="318"/>
      <c r="DVV22" s="318"/>
      <c r="DVW22" s="318"/>
      <c r="DVX22" s="318"/>
      <c r="DVY22" s="318"/>
      <c r="DVZ22" s="318"/>
      <c r="DWA22" s="318"/>
      <c r="DWB22" s="318"/>
      <c r="DWC22" s="318"/>
      <c r="DWD22" s="318"/>
      <c r="DWE22" s="318"/>
      <c r="DWF22" s="318"/>
      <c r="DWG22" s="318"/>
      <c r="DWH22" s="318"/>
      <c r="DWI22" s="318"/>
      <c r="DWJ22" s="318"/>
      <c r="DWK22" s="318"/>
      <c r="DWL22" s="318"/>
      <c r="DWM22" s="318"/>
      <c r="DWN22" s="318"/>
      <c r="DWO22" s="318"/>
      <c r="DWP22" s="318"/>
      <c r="DWQ22" s="318"/>
      <c r="DWR22" s="318"/>
      <c r="DWS22" s="318"/>
      <c r="DWT22" s="318"/>
      <c r="DWU22" s="318"/>
      <c r="DWV22" s="318"/>
      <c r="DWW22" s="318"/>
      <c r="DWX22" s="318"/>
      <c r="DWY22" s="318"/>
      <c r="DWZ22" s="318"/>
      <c r="DXA22" s="318"/>
      <c r="DXB22" s="318"/>
      <c r="DXC22" s="318"/>
      <c r="DXD22" s="318"/>
      <c r="DXE22" s="318"/>
      <c r="DXF22" s="318"/>
      <c r="DXG22" s="318"/>
      <c r="DXH22" s="318"/>
      <c r="DXI22" s="318"/>
      <c r="DXJ22" s="318"/>
      <c r="DXK22" s="318"/>
      <c r="DXL22" s="318"/>
      <c r="DXM22" s="318"/>
      <c r="DXN22" s="318"/>
      <c r="DXO22" s="318"/>
      <c r="DXP22" s="318"/>
      <c r="DXQ22" s="318"/>
      <c r="DXR22" s="318"/>
      <c r="DXS22" s="318"/>
      <c r="DXT22" s="318"/>
      <c r="DXU22" s="318"/>
      <c r="DXV22" s="318"/>
      <c r="DXW22" s="318"/>
      <c r="DXX22" s="318"/>
      <c r="DXY22" s="318"/>
      <c r="DXZ22" s="318"/>
      <c r="DYA22" s="318"/>
      <c r="DYB22" s="318"/>
      <c r="DYC22" s="318"/>
      <c r="DYD22" s="318"/>
      <c r="DYE22" s="318"/>
      <c r="DYF22" s="318"/>
      <c r="DYG22" s="318"/>
      <c r="DYH22" s="318"/>
      <c r="DYI22" s="318"/>
      <c r="DYJ22" s="318"/>
      <c r="DYK22" s="318"/>
      <c r="DYL22" s="318"/>
      <c r="DYM22" s="318"/>
      <c r="DYN22" s="318"/>
      <c r="DYO22" s="318"/>
      <c r="DYP22" s="318"/>
      <c r="DYQ22" s="318"/>
      <c r="DYR22" s="318"/>
      <c r="DYS22" s="318"/>
      <c r="DYT22" s="318"/>
      <c r="DYU22" s="318"/>
      <c r="DYV22" s="318"/>
      <c r="DYW22" s="318"/>
      <c r="DYX22" s="318"/>
      <c r="DYY22" s="318"/>
      <c r="DYZ22" s="318"/>
      <c r="DZA22" s="318"/>
      <c r="DZB22" s="318"/>
      <c r="DZC22" s="318"/>
      <c r="DZD22" s="318"/>
      <c r="DZE22" s="318"/>
      <c r="DZF22" s="318"/>
      <c r="DZG22" s="318"/>
      <c r="DZH22" s="318"/>
      <c r="DZI22" s="318"/>
      <c r="DZJ22" s="318"/>
      <c r="DZK22" s="318"/>
      <c r="DZL22" s="318"/>
      <c r="DZM22" s="318"/>
      <c r="DZN22" s="318"/>
      <c r="DZO22" s="318"/>
      <c r="DZP22" s="318"/>
      <c r="DZQ22" s="318"/>
      <c r="DZR22" s="318"/>
      <c r="DZS22" s="318"/>
      <c r="DZT22" s="318"/>
      <c r="DZU22" s="318"/>
      <c r="DZV22" s="318"/>
      <c r="DZW22" s="318"/>
      <c r="DZX22" s="318"/>
      <c r="DZY22" s="318"/>
      <c r="DZZ22" s="318"/>
      <c r="EAA22" s="318"/>
      <c r="EAB22" s="318"/>
      <c r="EAC22" s="318"/>
      <c r="EAD22" s="318"/>
      <c r="EAE22" s="318"/>
      <c r="EAF22" s="318"/>
      <c r="EAG22" s="318"/>
      <c r="EAH22" s="318"/>
      <c r="EAI22" s="318"/>
      <c r="EAJ22" s="318"/>
      <c r="EAK22" s="318"/>
      <c r="EAL22" s="318"/>
      <c r="EAM22" s="318"/>
      <c r="EAN22" s="318"/>
      <c r="EAO22" s="318"/>
      <c r="EAP22" s="318"/>
      <c r="EAQ22" s="318"/>
      <c r="EAR22" s="318"/>
      <c r="EAS22" s="318"/>
      <c r="EAT22" s="318"/>
      <c r="EAU22" s="318"/>
      <c r="EAV22" s="318"/>
      <c r="EAW22" s="318"/>
      <c r="EAX22" s="318"/>
      <c r="EAY22" s="318"/>
      <c r="EAZ22" s="318"/>
      <c r="EBA22" s="318"/>
      <c r="EBB22" s="318"/>
      <c r="EBC22" s="318"/>
      <c r="EBD22" s="318"/>
      <c r="EBE22" s="318"/>
      <c r="EBF22" s="318"/>
      <c r="EBG22" s="318"/>
      <c r="EBH22" s="318"/>
      <c r="EBI22" s="318"/>
      <c r="EBJ22" s="318"/>
      <c r="EBK22" s="318"/>
      <c r="EBL22" s="318"/>
      <c r="EBM22" s="318"/>
      <c r="EBN22" s="318"/>
      <c r="EBO22" s="318"/>
      <c r="EBP22" s="318"/>
      <c r="EBQ22" s="318"/>
      <c r="EBR22" s="318"/>
      <c r="EBS22" s="318"/>
      <c r="EBT22" s="318"/>
      <c r="EBU22" s="318"/>
      <c r="EBV22" s="318"/>
      <c r="EBW22" s="318"/>
      <c r="EBX22" s="318"/>
      <c r="EBY22" s="318"/>
      <c r="EBZ22" s="318"/>
      <c r="ECA22" s="318"/>
      <c r="ECB22" s="318"/>
      <c r="ECC22" s="318"/>
      <c r="ECD22" s="318"/>
      <c r="ECE22" s="318"/>
      <c r="ECF22" s="318"/>
      <c r="ECG22" s="318"/>
      <c r="ECH22" s="318"/>
      <c r="ECI22" s="318"/>
      <c r="ECJ22" s="318"/>
      <c r="ECK22" s="318"/>
      <c r="ECL22" s="318"/>
      <c r="ECM22" s="318"/>
      <c r="ECN22" s="318"/>
      <c r="ECO22" s="318"/>
      <c r="ECP22" s="318"/>
      <c r="ECQ22" s="318"/>
      <c r="ECR22" s="318"/>
      <c r="ECS22" s="318"/>
      <c r="ECT22" s="318"/>
      <c r="ECU22" s="318"/>
      <c r="ECV22" s="318"/>
      <c r="ECW22" s="318"/>
      <c r="ECX22" s="318"/>
      <c r="ECY22" s="318"/>
      <c r="ECZ22" s="318"/>
      <c r="EDA22" s="318"/>
      <c r="EDB22" s="318"/>
      <c r="EDC22" s="318"/>
      <c r="EDD22" s="318"/>
      <c r="EDE22" s="318"/>
      <c r="EDF22" s="318"/>
      <c r="EDG22" s="318"/>
      <c r="EDH22" s="318"/>
      <c r="EDI22" s="318"/>
      <c r="EDJ22" s="318"/>
      <c r="EDK22" s="318"/>
      <c r="EDL22" s="318"/>
      <c r="EDM22" s="318"/>
      <c r="EDN22" s="318"/>
      <c r="EDO22" s="318"/>
      <c r="EDP22" s="318"/>
      <c r="EDQ22" s="318"/>
      <c r="EDR22" s="318"/>
      <c r="EDS22" s="318"/>
      <c r="EDT22" s="318"/>
      <c r="EDU22" s="318"/>
      <c r="EDV22" s="318"/>
      <c r="EDW22" s="318"/>
      <c r="EDX22" s="318"/>
      <c r="EDY22" s="318"/>
      <c r="EDZ22" s="318"/>
      <c r="EEA22" s="318"/>
      <c r="EEB22" s="318"/>
      <c r="EEC22" s="318"/>
      <c r="EED22" s="318"/>
      <c r="EEE22" s="318"/>
      <c r="EEF22" s="318"/>
      <c r="EEG22" s="318"/>
      <c r="EEH22" s="318"/>
      <c r="EEI22" s="318"/>
      <c r="EEJ22" s="318"/>
      <c r="EEK22" s="318"/>
      <c r="EEL22" s="318"/>
      <c r="EEM22" s="318"/>
      <c r="EEN22" s="318"/>
      <c r="EEO22" s="318"/>
      <c r="EEP22" s="318"/>
      <c r="EEQ22" s="318"/>
      <c r="EER22" s="318"/>
      <c r="EES22" s="318"/>
      <c r="EET22" s="318"/>
      <c r="EEU22" s="318"/>
      <c r="EEV22" s="318"/>
      <c r="EEW22" s="318"/>
      <c r="EEX22" s="318"/>
      <c r="EEY22" s="318"/>
      <c r="EEZ22" s="318"/>
      <c r="EFA22" s="318"/>
      <c r="EFB22" s="318"/>
      <c r="EFC22" s="318"/>
      <c r="EFD22" s="318"/>
      <c r="EFE22" s="318"/>
      <c r="EFF22" s="318"/>
      <c r="EFG22" s="318"/>
      <c r="EFH22" s="318"/>
      <c r="EFI22" s="318"/>
      <c r="EFJ22" s="318"/>
      <c r="EFK22" s="318"/>
      <c r="EFL22" s="318"/>
      <c r="EFM22" s="318"/>
      <c r="EFN22" s="318"/>
      <c r="EFO22" s="318"/>
      <c r="EFP22" s="318"/>
      <c r="EFQ22" s="318"/>
      <c r="EFR22" s="318"/>
      <c r="EFS22" s="318"/>
      <c r="EFT22" s="318"/>
      <c r="EFU22" s="318"/>
      <c r="EFV22" s="318"/>
      <c r="EFW22" s="318"/>
      <c r="EFX22" s="318"/>
      <c r="EFY22" s="318"/>
      <c r="EFZ22" s="318"/>
      <c r="EGA22" s="318"/>
      <c r="EGB22" s="318"/>
      <c r="EGC22" s="318"/>
      <c r="EGD22" s="318"/>
      <c r="EGE22" s="318"/>
      <c r="EGF22" s="318"/>
      <c r="EGG22" s="318"/>
      <c r="EGH22" s="318"/>
      <c r="EGI22" s="318"/>
      <c r="EGJ22" s="318"/>
      <c r="EGK22" s="318"/>
      <c r="EGL22" s="318"/>
      <c r="EGM22" s="318"/>
      <c r="EGN22" s="318"/>
      <c r="EGO22" s="318"/>
      <c r="EGP22" s="318"/>
      <c r="EGQ22" s="318"/>
      <c r="EGR22" s="318"/>
      <c r="EGS22" s="318"/>
      <c r="EGT22" s="318"/>
      <c r="EGU22" s="318"/>
      <c r="EGV22" s="318"/>
      <c r="EGW22" s="318"/>
      <c r="EGX22" s="318"/>
      <c r="EGY22" s="318"/>
      <c r="EGZ22" s="318"/>
      <c r="EHA22" s="318"/>
      <c r="EHB22" s="318"/>
      <c r="EHC22" s="318"/>
      <c r="EHD22" s="318"/>
      <c r="EHE22" s="318"/>
      <c r="EHF22" s="318"/>
      <c r="EHG22" s="318"/>
      <c r="EHH22" s="318"/>
      <c r="EHI22" s="318"/>
      <c r="EHJ22" s="318"/>
      <c r="EHK22" s="318"/>
      <c r="EHL22" s="318"/>
      <c r="EHM22" s="318"/>
      <c r="EHN22" s="318"/>
      <c r="EHO22" s="318"/>
      <c r="EHP22" s="318"/>
      <c r="EHQ22" s="318"/>
      <c r="EHR22" s="318"/>
      <c r="EHS22" s="318"/>
      <c r="EHT22" s="318"/>
      <c r="EHU22" s="318"/>
      <c r="EHV22" s="318"/>
      <c r="EHW22" s="318"/>
      <c r="EHX22" s="318"/>
      <c r="EHY22" s="318"/>
      <c r="EHZ22" s="318"/>
      <c r="EIA22" s="318"/>
      <c r="EIB22" s="318"/>
      <c r="EIC22" s="318"/>
      <c r="EID22" s="318"/>
      <c r="EIE22" s="318"/>
      <c r="EIF22" s="318"/>
      <c r="EIG22" s="318"/>
      <c r="EIH22" s="318"/>
      <c r="EII22" s="318"/>
      <c r="EIJ22" s="318"/>
      <c r="EIK22" s="318"/>
      <c r="EIL22" s="318"/>
      <c r="EIM22" s="318"/>
      <c r="EIN22" s="318"/>
      <c r="EIO22" s="318"/>
      <c r="EIP22" s="318"/>
      <c r="EIQ22" s="318"/>
      <c r="EIR22" s="318"/>
      <c r="EIS22" s="318"/>
      <c r="EIT22" s="318"/>
      <c r="EIU22" s="318"/>
      <c r="EIV22" s="318"/>
      <c r="EIW22" s="318"/>
      <c r="EIX22" s="318"/>
      <c r="EIY22" s="318"/>
      <c r="EIZ22" s="318"/>
      <c r="EJA22" s="318"/>
      <c r="EJB22" s="318"/>
      <c r="EJC22" s="318"/>
      <c r="EJD22" s="318"/>
      <c r="EJE22" s="318"/>
      <c r="EJF22" s="318"/>
      <c r="EJG22" s="318"/>
      <c r="EJH22" s="318"/>
      <c r="EJI22" s="318"/>
      <c r="EJJ22" s="318"/>
      <c r="EJK22" s="318"/>
      <c r="EJL22" s="318"/>
      <c r="EJM22" s="318"/>
      <c r="EJN22" s="318"/>
      <c r="EJO22" s="318"/>
      <c r="EJP22" s="318"/>
      <c r="EJQ22" s="318"/>
      <c r="EJR22" s="318"/>
      <c r="EJS22" s="318"/>
      <c r="EJT22" s="318"/>
      <c r="EJU22" s="318"/>
      <c r="EJV22" s="318"/>
      <c r="EJW22" s="318"/>
      <c r="EJX22" s="318"/>
      <c r="EJY22" s="318"/>
      <c r="EJZ22" s="318"/>
      <c r="EKA22" s="318"/>
      <c r="EKB22" s="318"/>
      <c r="EKC22" s="318"/>
      <c r="EKD22" s="318"/>
      <c r="EKE22" s="318"/>
      <c r="EKF22" s="318"/>
      <c r="EKG22" s="318"/>
      <c r="EKH22" s="318"/>
      <c r="EKI22" s="318"/>
      <c r="EKJ22" s="318"/>
      <c r="EKK22" s="318"/>
      <c r="EKL22" s="318"/>
      <c r="EKM22" s="318"/>
      <c r="EKN22" s="318"/>
      <c r="EKO22" s="318"/>
      <c r="EKP22" s="318"/>
      <c r="EKQ22" s="318"/>
      <c r="EKR22" s="318"/>
      <c r="EKS22" s="318"/>
      <c r="EKT22" s="318"/>
      <c r="EKU22" s="318"/>
      <c r="EKV22" s="318"/>
      <c r="EKW22" s="318"/>
      <c r="EKX22" s="318"/>
      <c r="EKY22" s="318"/>
      <c r="EKZ22" s="318"/>
      <c r="ELA22" s="318"/>
      <c r="ELB22" s="318"/>
      <c r="ELC22" s="318"/>
      <c r="ELD22" s="318"/>
      <c r="ELE22" s="318"/>
      <c r="ELF22" s="318"/>
      <c r="ELG22" s="318"/>
      <c r="ELH22" s="318"/>
      <c r="ELI22" s="318"/>
      <c r="ELJ22" s="318"/>
      <c r="ELK22" s="318"/>
      <c r="ELL22" s="318"/>
      <c r="ELM22" s="318"/>
      <c r="ELN22" s="318"/>
      <c r="ELO22" s="318"/>
      <c r="ELP22" s="318"/>
      <c r="ELQ22" s="318"/>
      <c r="ELR22" s="318"/>
      <c r="ELS22" s="318"/>
      <c r="ELT22" s="318"/>
      <c r="ELU22" s="318"/>
      <c r="ELV22" s="318"/>
      <c r="ELW22" s="318"/>
      <c r="ELX22" s="318"/>
      <c r="ELY22" s="318"/>
      <c r="ELZ22" s="318"/>
      <c r="EMA22" s="318"/>
      <c r="EMB22" s="318"/>
      <c r="EMC22" s="318"/>
      <c r="EMD22" s="318"/>
      <c r="EME22" s="318"/>
      <c r="EMF22" s="318"/>
      <c r="EMG22" s="318"/>
      <c r="EMH22" s="318"/>
      <c r="EMI22" s="318"/>
      <c r="EMJ22" s="318"/>
      <c r="EMK22" s="318"/>
      <c r="EML22" s="318"/>
      <c r="EMM22" s="318"/>
      <c r="EMN22" s="318"/>
      <c r="EMO22" s="318"/>
      <c r="EMP22" s="318"/>
      <c r="EMQ22" s="318"/>
      <c r="EMR22" s="318"/>
      <c r="EMS22" s="318"/>
      <c r="EMT22" s="318"/>
      <c r="EMU22" s="318"/>
      <c r="EMV22" s="318"/>
      <c r="EMW22" s="318"/>
      <c r="EMX22" s="318"/>
      <c r="EMY22" s="318"/>
      <c r="EMZ22" s="318"/>
      <c r="ENA22" s="318"/>
      <c r="ENB22" s="318"/>
      <c r="ENC22" s="318"/>
      <c r="END22" s="318"/>
      <c r="ENE22" s="318"/>
      <c r="ENF22" s="318"/>
      <c r="ENG22" s="318"/>
      <c r="ENH22" s="318"/>
      <c r="ENI22" s="318"/>
      <c r="ENJ22" s="318"/>
      <c r="ENK22" s="318"/>
      <c r="ENL22" s="318"/>
      <c r="ENM22" s="318"/>
      <c r="ENN22" s="318"/>
      <c r="ENO22" s="318"/>
      <c r="ENP22" s="318"/>
      <c r="ENQ22" s="318"/>
      <c r="ENR22" s="318"/>
      <c r="ENS22" s="318"/>
      <c r="ENT22" s="318"/>
      <c r="ENU22" s="318"/>
      <c r="ENV22" s="318"/>
      <c r="ENW22" s="318"/>
      <c r="ENX22" s="318"/>
      <c r="ENY22" s="318"/>
      <c r="ENZ22" s="318"/>
      <c r="EOA22" s="318"/>
      <c r="EOB22" s="318"/>
      <c r="EOC22" s="318"/>
      <c r="EOD22" s="318"/>
      <c r="EOE22" s="318"/>
      <c r="EOF22" s="318"/>
      <c r="EOG22" s="318"/>
      <c r="EOH22" s="318"/>
      <c r="EOI22" s="318"/>
      <c r="EOJ22" s="318"/>
      <c r="EOK22" s="318"/>
      <c r="EOL22" s="318"/>
      <c r="EOM22" s="318"/>
      <c r="EON22" s="318"/>
      <c r="EOO22" s="318"/>
      <c r="EOP22" s="318"/>
      <c r="EOQ22" s="318"/>
      <c r="EOR22" s="318"/>
      <c r="EOS22" s="318"/>
      <c r="EOT22" s="318"/>
      <c r="EOU22" s="318"/>
      <c r="EOV22" s="318"/>
      <c r="EOW22" s="318"/>
      <c r="EOX22" s="318"/>
      <c r="EOY22" s="318"/>
      <c r="EOZ22" s="318"/>
      <c r="EPA22" s="318"/>
      <c r="EPB22" s="318"/>
      <c r="EPC22" s="318"/>
      <c r="EPD22" s="318"/>
      <c r="EPE22" s="318"/>
      <c r="EPF22" s="318"/>
      <c r="EPG22" s="318"/>
      <c r="EPH22" s="318"/>
      <c r="EPI22" s="318"/>
      <c r="EPJ22" s="318"/>
      <c r="EPK22" s="318"/>
      <c r="EPL22" s="318"/>
      <c r="EPM22" s="318"/>
      <c r="EPN22" s="318"/>
      <c r="EPO22" s="318"/>
      <c r="EPP22" s="318"/>
      <c r="EPQ22" s="318"/>
      <c r="EPR22" s="318"/>
      <c r="EPS22" s="318"/>
      <c r="EPT22" s="318"/>
      <c r="EPU22" s="318"/>
      <c r="EPV22" s="318"/>
      <c r="EPW22" s="318"/>
      <c r="EPX22" s="318"/>
      <c r="EPY22" s="318"/>
      <c r="EPZ22" s="318"/>
      <c r="EQA22" s="318"/>
      <c r="EQB22" s="318"/>
      <c r="EQC22" s="318"/>
      <c r="EQD22" s="318"/>
      <c r="EQE22" s="318"/>
      <c r="EQF22" s="318"/>
      <c r="EQG22" s="318"/>
      <c r="EQH22" s="318"/>
      <c r="EQI22" s="318"/>
      <c r="EQJ22" s="318"/>
      <c r="EQK22" s="318"/>
      <c r="EQL22" s="318"/>
      <c r="EQM22" s="318"/>
      <c r="EQN22" s="318"/>
      <c r="EQO22" s="318"/>
      <c r="EQP22" s="318"/>
      <c r="EQQ22" s="318"/>
      <c r="EQR22" s="318"/>
      <c r="EQS22" s="318"/>
      <c r="EQT22" s="318"/>
      <c r="EQU22" s="318"/>
      <c r="EQV22" s="318"/>
      <c r="EQW22" s="318"/>
      <c r="EQX22" s="318"/>
      <c r="EQY22" s="318"/>
      <c r="EQZ22" s="318"/>
      <c r="ERA22" s="318"/>
      <c r="ERB22" s="318"/>
      <c r="ERC22" s="318"/>
      <c r="ERD22" s="318"/>
      <c r="ERE22" s="318"/>
      <c r="ERF22" s="318"/>
      <c r="ERG22" s="318"/>
      <c r="ERH22" s="318"/>
      <c r="ERI22" s="318"/>
      <c r="ERJ22" s="318"/>
      <c r="ERK22" s="318"/>
      <c r="ERL22" s="318"/>
      <c r="ERM22" s="318"/>
      <c r="ERN22" s="318"/>
      <c r="ERO22" s="318"/>
      <c r="ERP22" s="318"/>
      <c r="ERQ22" s="318"/>
      <c r="ERR22" s="318"/>
      <c r="ERS22" s="318"/>
      <c r="ERT22" s="318"/>
      <c r="ERU22" s="318"/>
      <c r="ERV22" s="318"/>
      <c r="ERW22" s="318"/>
      <c r="ERX22" s="318"/>
      <c r="ERY22" s="318"/>
      <c r="ERZ22" s="318"/>
      <c r="ESA22" s="318"/>
      <c r="ESB22" s="318"/>
      <c r="ESC22" s="318"/>
      <c r="ESD22" s="318"/>
      <c r="ESE22" s="318"/>
      <c r="ESF22" s="318"/>
      <c r="ESG22" s="318"/>
      <c r="ESH22" s="318"/>
      <c r="ESI22" s="318"/>
      <c r="ESJ22" s="318"/>
      <c r="ESK22" s="318"/>
      <c r="ESL22" s="318"/>
      <c r="ESM22" s="318"/>
      <c r="ESN22" s="318"/>
      <c r="ESO22" s="318"/>
      <c r="ESP22" s="318"/>
      <c r="ESQ22" s="318"/>
      <c r="ESR22" s="318"/>
      <c r="ESS22" s="318"/>
      <c r="EST22" s="318"/>
      <c r="ESU22" s="318"/>
      <c r="ESV22" s="318"/>
      <c r="ESW22" s="318"/>
      <c r="ESX22" s="318"/>
      <c r="ESY22" s="318"/>
      <c r="ESZ22" s="318"/>
      <c r="ETA22" s="318"/>
      <c r="ETB22" s="318"/>
      <c r="ETC22" s="318"/>
      <c r="ETD22" s="318"/>
      <c r="ETE22" s="318"/>
      <c r="ETF22" s="318"/>
      <c r="ETG22" s="318"/>
      <c r="ETH22" s="318"/>
      <c r="ETI22" s="318"/>
      <c r="ETJ22" s="318"/>
      <c r="ETK22" s="318"/>
      <c r="ETL22" s="318"/>
      <c r="ETM22" s="318"/>
      <c r="ETN22" s="318"/>
      <c r="ETO22" s="318"/>
      <c r="ETP22" s="318"/>
      <c r="ETQ22" s="318"/>
      <c r="ETR22" s="318"/>
      <c r="ETS22" s="318"/>
      <c r="ETT22" s="318"/>
      <c r="ETU22" s="318"/>
      <c r="ETV22" s="318"/>
      <c r="ETW22" s="318"/>
      <c r="ETX22" s="318"/>
      <c r="ETY22" s="318"/>
      <c r="ETZ22" s="318"/>
      <c r="EUA22" s="318"/>
      <c r="EUB22" s="318"/>
      <c r="EUC22" s="318"/>
      <c r="EUD22" s="318"/>
      <c r="EUE22" s="318"/>
      <c r="EUF22" s="318"/>
      <c r="EUG22" s="318"/>
      <c r="EUH22" s="318"/>
      <c r="EUI22" s="318"/>
      <c r="EUJ22" s="318"/>
      <c r="EUK22" s="318"/>
      <c r="EUL22" s="318"/>
      <c r="EUM22" s="318"/>
      <c r="EUN22" s="318"/>
      <c r="EUO22" s="318"/>
      <c r="EUP22" s="318"/>
      <c r="EUQ22" s="318"/>
      <c r="EUR22" s="318"/>
      <c r="EUS22" s="318"/>
      <c r="EUT22" s="318"/>
      <c r="EUU22" s="318"/>
      <c r="EUV22" s="318"/>
      <c r="EUW22" s="318"/>
      <c r="EUX22" s="318"/>
      <c r="EUY22" s="318"/>
      <c r="EUZ22" s="318"/>
      <c r="EVA22" s="318"/>
      <c r="EVB22" s="318"/>
      <c r="EVC22" s="318"/>
      <c r="EVD22" s="318"/>
      <c r="EVE22" s="318"/>
      <c r="EVF22" s="318"/>
      <c r="EVG22" s="318"/>
      <c r="EVH22" s="318"/>
      <c r="EVI22" s="318"/>
      <c r="EVJ22" s="318"/>
      <c r="EVK22" s="318"/>
      <c r="EVL22" s="318"/>
      <c r="EVM22" s="318"/>
      <c r="EVN22" s="318"/>
      <c r="EVO22" s="318"/>
      <c r="EVP22" s="318"/>
      <c r="EVQ22" s="318"/>
      <c r="EVR22" s="318"/>
      <c r="EVS22" s="318"/>
      <c r="EVT22" s="318"/>
      <c r="EVU22" s="318"/>
      <c r="EVV22" s="318"/>
      <c r="EVW22" s="318"/>
      <c r="EVX22" s="318"/>
      <c r="EVY22" s="318"/>
      <c r="EVZ22" s="318"/>
      <c r="EWA22" s="318"/>
      <c r="EWB22" s="318"/>
      <c r="EWC22" s="318"/>
      <c r="EWD22" s="318"/>
      <c r="EWE22" s="318"/>
      <c r="EWF22" s="318"/>
      <c r="EWG22" s="318"/>
      <c r="EWH22" s="318"/>
      <c r="EWI22" s="318"/>
      <c r="EWJ22" s="318"/>
      <c r="EWK22" s="318"/>
      <c r="EWL22" s="318"/>
      <c r="EWM22" s="318"/>
      <c r="EWN22" s="318"/>
      <c r="EWO22" s="318"/>
      <c r="EWP22" s="318"/>
      <c r="EWQ22" s="318"/>
      <c r="EWR22" s="318"/>
      <c r="EWS22" s="318"/>
      <c r="EWT22" s="318"/>
      <c r="EWU22" s="318"/>
      <c r="EWV22" s="318"/>
      <c r="EWW22" s="318"/>
      <c r="EWX22" s="318"/>
      <c r="EWY22" s="318"/>
      <c r="EWZ22" s="318"/>
      <c r="EXA22" s="318"/>
      <c r="EXB22" s="318"/>
      <c r="EXC22" s="318"/>
      <c r="EXD22" s="318"/>
      <c r="EXE22" s="318"/>
      <c r="EXF22" s="318"/>
      <c r="EXG22" s="318"/>
      <c r="EXH22" s="318"/>
      <c r="EXI22" s="318"/>
      <c r="EXJ22" s="318"/>
      <c r="EXK22" s="318"/>
      <c r="EXL22" s="318"/>
      <c r="EXM22" s="318"/>
      <c r="EXN22" s="318"/>
      <c r="EXO22" s="318"/>
      <c r="EXP22" s="318"/>
      <c r="EXQ22" s="318"/>
      <c r="EXR22" s="318"/>
      <c r="EXS22" s="318"/>
      <c r="EXT22" s="318"/>
      <c r="EXU22" s="318"/>
      <c r="EXV22" s="318"/>
      <c r="EXW22" s="318"/>
      <c r="EXX22" s="318"/>
      <c r="EXY22" s="318"/>
      <c r="EXZ22" s="318"/>
      <c r="EYA22" s="318"/>
      <c r="EYB22" s="318"/>
      <c r="EYC22" s="318"/>
      <c r="EYD22" s="318"/>
      <c r="EYE22" s="318"/>
      <c r="EYF22" s="318"/>
      <c r="EYG22" s="318"/>
      <c r="EYH22" s="318"/>
      <c r="EYI22" s="318"/>
      <c r="EYJ22" s="318"/>
      <c r="EYK22" s="318"/>
      <c r="EYL22" s="318"/>
      <c r="EYM22" s="318"/>
      <c r="EYN22" s="318"/>
      <c r="EYO22" s="318"/>
      <c r="EYP22" s="318"/>
      <c r="EYQ22" s="318"/>
      <c r="EYR22" s="318"/>
      <c r="EYS22" s="318"/>
      <c r="EYT22" s="318"/>
      <c r="EYU22" s="318"/>
      <c r="EYV22" s="318"/>
      <c r="EYW22" s="318"/>
      <c r="EYX22" s="318"/>
      <c r="EYY22" s="318"/>
      <c r="EYZ22" s="318"/>
      <c r="EZA22" s="318"/>
      <c r="EZB22" s="318"/>
      <c r="EZC22" s="318"/>
      <c r="EZD22" s="318"/>
      <c r="EZE22" s="318"/>
      <c r="EZF22" s="318"/>
      <c r="EZG22" s="318"/>
      <c r="EZH22" s="318"/>
      <c r="EZI22" s="318"/>
      <c r="EZJ22" s="318"/>
      <c r="EZK22" s="318"/>
      <c r="EZL22" s="318"/>
      <c r="EZM22" s="318"/>
      <c r="EZN22" s="318"/>
      <c r="EZO22" s="318"/>
      <c r="EZP22" s="318"/>
      <c r="EZQ22" s="318"/>
      <c r="EZR22" s="318"/>
      <c r="EZS22" s="318"/>
      <c r="EZT22" s="318"/>
      <c r="EZU22" s="318"/>
      <c r="EZV22" s="318"/>
      <c r="EZW22" s="318"/>
      <c r="EZX22" s="318"/>
      <c r="EZY22" s="318"/>
      <c r="EZZ22" s="318"/>
      <c r="FAA22" s="318"/>
      <c r="FAB22" s="318"/>
      <c r="FAC22" s="318"/>
      <c r="FAD22" s="318"/>
      <c r="FAE22" s="318"/>
      <c r="FAF22" s="318"/>
      <c r="FAG22" s="318"/>
      <c r="FAH22" s="318"/>
      <c r="FAI22" s="318"/>
      <c r="FAJ22" s="318"/>
      <c r="FAK22" s="318"/>
      <c r="FAL22" s="318"/>
      <c r="FAM22" s="318"/>
      <c r="FAN22" s="318"/>
      <c r="FAO22" s="318"/>
      <c r="FAP22" s="318"/>
      <c r="FAQ22" s="318"/>
      <c r="FAR22" s="318"/>
      <c r="FAS22" s="318"/>
      <c r="FAT22" s="318"/>
      <c r="FAU22" s="318"/>
      <c r="FAV22" s="318"/>
      <c r="FAW22" s="318"/>
      <c r="FAX22" s="318"/>
      <c r="FAY22" s="318"/>
      <c r="FAZ22" s="318"/>
      <c r="FBA22" s="318"/>
      <c r="FBB22" s="318"/>
      <c r="FBC22" s="318"/>
      <c r="FBD22" s="318"/>
      <c r="FBE22" s="318"/>
      <c r="FBF22" s="318"/>
      <c r="FBG22" s="318"/>
      <c r="FBH22" s="318"/>
      <c r="FBI22" s="318"/>
      <c r="FBJ22" s="318"/>
      <c r="FBK22" s="318"/>
      <c r="FBL22" s="318"/>
      <c r="FBM22" s="318"/>
      <c r="FBN22" s="318"/>
      <c r="FBO22" s="318"/>
      <c r="FBP22" s="318"/>
      <c r="FBQ22" s="318"/>
      <c r="FBR22" s="318"/>
      <c r="FBS22" s="318"/>
      <c r="FBT22" s="318"/>
      <c r="FBU22" s="318"/>
      <c r="FBV22" s="318"/>
      <c r="FBW22" s="318"/>
      <c r="FBX22" s="318"/>
      <c r="FBY22" s="318"/>
      <c r="FBZ22" s="318"/>
      <c r="FCA22" s="318"/>
      <c r="FCB22" s="318"/>
      <c r="FCC22" s="318"/>
      <c r="FCD22" s="318"/>
      <c r="FCE22" s="318"/>
      <c r="FCF22" s="318"/>
      <c r="FCG22" s="318"/>
      <c r="FCH22" s="318"/>
      <c r="FCI22" s="318"/>
      <c r="FCJ22" s="318"/>
      <c r="FCK22" s="318"/>
      <c r="FCL22" s="318"/>
      <c r="FCM22" s="318"/>
      <c r="FCN22" s="318"/>
      <c r="FCO22" s="318"/>
      <c r="FCP22" s="318"/>
      <c r="FCQ22" s="318"/>
      <c r="FCR22" s="318"/>
      <c r="FCS22" s="318"/>
      <c r="FCT22" s="318"/>
      <c r="FCU22" s="318"/>
      <c r="FCV22" s="318"/>
      <c r="FCW22" s="318"/>
      <c r="FCX22" s="318"/>
      <c r="FCY22" s="318"/>
      <c r="FCZ22" s="318"/>
      <c r="FDA22" s="318"/>
      <c r="FDB22" s="318"/>
      <c r="FDC22" s="318"/>
      <c r="FDD22" s="318"/>
      <c r="FDE22" s="318"/>
      <c r="FDF22" s="318"/>
      <c r="FDG22" s="318"/>
      <c r="FDH22" s="318"/>
      <c r="FDI22" s="318"/>
      <c r="FDJ22" s="318"/>
      <c r="FDK22" s="318"/>
      <c r="FDL22" s="318"/>
      <c r="FDM22" s="318"/>
      <c r="FDN22" s="318"/>
      <c r="FDO22" s="318"/>
      <c r="FDP22" s="318"/>
      <c r="FDQ22" s="318"/>
      <c r="FDR22" s="318"/>
      <c r="FDS22" s="318"/>
      <c r="FDT22" s="318"/>
      <c r="FDU22" s="318"/>
      <c r="FDV22" s="318"/>
      <c r="FDW22" s="318"/>
      <c r="FDX22" s="318"/>
      <c r="FDY22" s="318"/>
      <c r="FDZ22" s="318"/>
      <c r="FEA22" s="318"/>
      <c r="FEB22" s="318"/>
      <c r="FEC22" s="318"/>
      <c r="FED22" s="318"/>
      <c r="FEE22" s="318"/>
      <c r="FEF22" s="318"/>
      <c r="FEG22" s="318"/>
      <c r="FEH22" s="318"/>
      <c r="FEI22" s="318"/>
      <c r="FEJ22" s="318"/>
      <c r="FEK22" s="318"/>
      <c r="FEL22" s="318"/>
      <c r="FEM22" s="318"/>
      <c r="FEN22" s="318"/>
      <c r="FEO22" s="318"/>
      <c r="FEP22" s="318"/>
      <c r="FEQ22" s="318"/>
      <c r="FER22" s="318"/>
      <c r="FES22" s="318"/>
      <c r="FET22" s="318"/>
      <c r="FEU22" s="318"/>
      <c r="FEV22" s="318"/>
      <c r="FEW22" s="318"/>
      <c r="FEX22" s="318"/>
      <c r="FEY22" s="318"/>
      <c r="FEZ22" s="318"/>
      <c r="FFA22" s="318"/>
      <c r="FFB22" s="318"/>
      <c r="FFC22" s="318"/>
      <c r="FFD22" s="318"/>
      <c r="FFE22" s="318"/>
      <c r="FFF22" s="318"/>
      <c r="FFG22" s="318"/>
      <c r="FFH22" s="318"/>
      <c r="FFI22" s="318"/>
      <c r="FFJ22" s="318"/>
      <c r="FFK22" s="318"/>
      <c r="FFL22" s="318"/>
      <c r="FFM22" s="318"/>
      <c r="FFN22" s="318"/>
      <c r="FFO22" s="318"/>
      <c r="FFP22" s="318"/>
      <c r="FFQ22" s="318"/>
      <c r="FFR22" s="318"/>
      <c r="FFS22" s="318"/>
      <c r="FFT22" s="318"/>
      <c r="FFU22" s="318"/>
      <c r="FFV22" s="318"/>
      <c r="FFW22" s="318"/>
      <c r="FFX22" s="318"/>
      <c r="FFY22" s="318"/>
      <c r="FFZ22" s="318"/>
      <c r="FGA22" s="318"/>
      <c r="FGB22" s="318"/>
      <c r="FGC22" s="318"/>
      <c r="FGD22" s="318"/>
      <c r="FGE22" s="318"/>
      <c r="FGF22" s="318"/>
      <c r="FGG22" s="318"/>
      <c r="FGH22" s="318"/>
      <c r="FGI22" s="318"/>
      <c r="FGJ22" s="318"/>
      <c r="FGK22" s="318"/>
      <c r="FGL22" s="318"/>
      <c r="FGM22" s="318"/>
      <c r="FGN22" s="318"/>
      <c r="FGO22" s="318"/>
      <c r="FGP22" s="318"/>
      <c r="FGQ22" s="318"/>
      <c r="FGR22" s="318"/>
      <c r="FGS22" s="318"/>
      <c r="FGT22" s="318"/>
      <c r="FGU22" s="318"/>
      <c r="FGV22" s="318"/>
      <c r="FGW22" s="318"/>
      <c r="FGX22" s="318"/>
      <c r="FGY22" s="318"/>
      <c r="FGZ22" s="318"/>
      <c r="FHA22" s="318"/>
      <c r="FHB22" s="318"/>
      <c r="FHC22" s="318"/>
      <c r="FHD22" s="318"/>
      <c r="FHE22" s="318"/>
      <c r="FHF22" s="318"/>
      <c r="FHG22" s="318"/>
      <c r="FHH22" s="318"/>
      <c r="FHI22" s="318"/>
      <c r="FHJ22" s="318"/>
      <c r="FHK22" s="318"/>
      <c r="FHL22" s="318"/>
      <c r="FHM22" s="318"/>
      <c r="FHN22" s="318"/>
      <c r="FHO22" s="318"/>
      <c r="FHP22" s="318"/>
      <c r="FHQ22" s="318"/>
      <c r="FHR22" s="318"/>
      <c r="FHS22" s="318"/>
      <c r="FHT22" s="318"/>
      <c r="FHU22" s="318"/>
      <c r="FHV22" s="318"/>
      <c r="FHW22" s="318"/>
      <c r="FHX22" s="318"/>
      <c r="FHY22" s="318"/>
      <c r="FHZ22" s="318"/>
      <c r="FIA22" s="318"/>
      <c r="FIB22" s="318"/>
      <c r="FIC22" s="318"/>
      <c r="FID22" s="318"/>
      <c r="FIE22" s="318"/>
      <c r="FIF22" s="318"/>
      <c r="FIG22" s="318"/>
      <c r="FIH22" s="318"/>
      <c r="FII22" s="318"/>
      <c r="FIJ22" s="318"/>
      <c r="FIK22" s="318"/>
      <c r="FIL22" s="318"/>
      <c r="FIM22" s="318"/>
      <c r="FIN22" s="318"/>
      <c r="FIO22" s="318"/>
      <c r="FIP22" s="318"/>
      <c r="FIQ22" s="318"/>
      <c r="FIR22" s="318"/>
      <c r="FIS22" s="318"/>
      <c r="FIT22" s="318"/>
      <c r="FIU22" s="318"/>
      <c r="FIV22" s="318"/>
      <c r="FIW22" s="318"/>
      <c r="FIX22" s="318"/>
      <c r="FIY22" s="318"/>
      <c r="FIZ22" s="318"/>
      <c r="FJA22" s="318"/>
      <c r="FJB22" s="318"/>
      <c r="FJC22" s="318"/>
      <c r="FJD22" s="318"/>
      <c r="FJE22" s="318"/>
      <c r="FJF22" s="318"/>
      <c r="FJG22" s="318"/>
      <c r="FJH22" s="318"/>
      <c r="FJI22" s="318"/>
      <c r="FJJ22" s="318"/>
      <c r="FJK22" s="318"/>
      <c r="FJL22" s="318"/>
      <c r="FJM22" s="318"/>
      <c r="FJN22" s="318"/>
      <c r="FJO22" s="318"/>
      <c r="FJP22" s="318"/>
      <c r="FJQ22" s="318"/>
      <c r="FJR22" s="318"/>
      <c r="FJS22" s="318"/>
      <c r="FJT22" s="318"/>
      <c r="FJU22" s="318"/>
      <c r="FJV22" s="318"/>
      <c r="FJW22" s="318"/>
      <c r="FJX22" s="318"/>
      <c r="FJY22" s="318"/>
      <c r="FJZ22" s="318"/>
      <c r="FKA22" s="318"/>
      <c r="FKB22" s="318"/>
      <c r="FKC22" s="318"/>
      <c r="FKD22" s="318"/>
      <c r="FKE22" s="318"/>
      <c r="FKF22" s="318"/>
      <c r="FKG22" s="318"/>
      <c r="FKH22" s="318"/>
      <c r="FKI22" s="318"/>
      <c r="FKJ22" s="318"/>
      <c r="FKK22" s="318"/>
      <c r="FKL22" s="318"/>
      <c r="FKM22" s="318"/>
      <c r="FKN22" s="318"/>
      <c r="FKO22" s="318"/>
      <c r="FKP22" s="318"/>
      <c r="FKQ22" s="318"/>
      <c r="FKR22" s="318"/>
      <c r="FKS22" s="318"/>
      <c r="FKT22" s="318"/>
      <c r="FKU22" s="318"/>
      <c r="FKV22" s="318"/>
      <c r="FKW22" s="318"/>
      <c r="FKX22" s="318"/>
      <c r="FKY22" s="318"/>
      <c r="FKZ22" s="318"/>
      <c r="FLA22" s="318"/>
      <c r="FLB22" s="318"/>
      <c r="FLC22" s="318"/>
      <c r="FLD22" s="318"/>
      <c r="FLE22" s="318"/>
      <c r="FLF22" s="318"/>
      <c r="FLG22" s="318"/>
      <c r="FLH22" s="318"/>
      <c r="FLI22" s="318"/>
      <c r="FLJ22" s="318"/>
      <c r="FLK22" s="318"/>
      <c r="FLL22" s="318"/>
      <c r="FLM22" s="318"/>
      <c r="FLN22" s="318"/>
      <c r="FLO22" s="318"/>
      <c r="FLP22" s="318"/>
      <c r="FLQ22" s="318"/>
      <c r="FLR22" s="318"/>
      <c r="FLS22" s="318"/>
      <c r="FLT22" s="318"/>
      <c r="FLU22" s="318"/>
      <c r="FLV22" s="318"/>
      <c r="FLW22" s="318"/>
      <c r="FLX22" s="318"/>
      <c r="FLY22" s="318"/>
      <c r="FLZ22" s="318"/>
      <c r="FMA22" s="318"/>
      <c r="FMB22" s="318"/>
      <c r="FMC22" s="318"/>
      <c r="FMD22" s="318"/>
      <c r="FME22" s="318"/>
      <c r="FMF22" s="318"/>
      <c r="FMG22" s="318"/>
      <c r="FMH22" s="318"/>
      <c r="FMI22" s="318"/>
      <c r="FMJ22" s="318"/>
      <c r="FMK22" s="318"/>
      <c r="FML22" s="318"/>
      <c r="FMM22" s="318"/>
      <c r="FMN22" s="318"/>
      <c r="FMO22" s="318"/>
      <c r="FMP22" s="318"/>
      <c r="FMQ22" s="318"/>
      <c r="FMR22" s="318"/>
      <c r="FMS22" s="318"/>
      <c r="FMT22" s="318"/>
      <c r="FMU22" s="318"/>
      <c r="FMV22" s="318"/>
      <c r="FMW22" s="318"/>
      <c r="FMX22" s="318"/>
      <c r="FMY22" s="318"/>
      <c r="FMZ22" s="318"/>
      <c r="FNA22" s="318"/>
      <c r="FNB22" s="318"/>
      <c r="FNC22" s="318"/>
      <c r="FND22" s="318"/>
      <c r="FNE22" s="318"/>
      <c r="FNF22" s="318"/>
      <c r="FNG22" s="318"/>
      <c r="FNH22" s="318"/>
      <c r="FNI22" s="318"/>
      <c r="FNJ22" s="318"/>
      <c r="FNK22" s="318"/>
      <c r="FNL22" s="318"/>
      <c r="FNM22" s="318"/>
      <c r="FNN22" s="318"/>
      <c r="FNO22" s="318"/>
      <c r="FNP22" s="318"/>
      <c r="FNQ22" s="318"/>
      <c r="FNR22" s="318"/>
      <c r="FNS22" s="318"/>
      <c r="FNT22" s="318"/>
      <c r="FNU22" s="318"/>
      <c r="FNV22" s="318"/>
      <c r="FNW22" s="318"/>
      <c r="FNX22" s="318"/>
      <c r="FNY22" s="318"/>
      <c r="FNZ22" s="318"/>
      <c r="FOA22" s="318"/>
      <c r="FOB22" s="318"/>
      <c r="FOC22" s="318"/>
      <c r="FOD22" s="318"/>
      <c r="FOE22" s="318"/>
      <c r="FOF22" s="318"/>
      <c r="FOG22" s="318"/>
      <c r="FOH22" s="318"/>
      <c r="FOI22" s="318"/>
      <c r="FOJ22" s="318"/>
      <c r="FOK22" s="318"/>
      <c r="FOL22" s="318"/>
      <c r="FOM22" s="318"/>
      <c r="FON22" s="318"/>
      <c r="FOO22" s="318"/>
      <c r="FOP22" s="318"/>
      <c r="FOQ22" s="318"/>
      <c r="FOR22" s="318"/>
      <c r="FOS22" s="318"/>
      <c r="FOT22" s="318"/>
      <c r="FOU22" s="318"/>
      <c r="FOV22" s="318"/>
      <c r="FOW22" s="318"/>
      <c r="FOX22" s="318"/>
      <c r="FOY22" s="318"/>
      <c r="FOZ22" s="318"/>
      <c r="FPA22" s="318"/>
      <c r="FPB22" s="318"/>
      <c r="FPC22" s="318"/>
      <c r="FPD22" s="318"/>
      <c r="FPE22" s="318"/>
      <c r="FPF22" s="318"/>
      <c r="FPG22" s="318"/>
      <c r="FPH22" s="318"/>
      <c r="FPI22" s="318"/>
      <c r="FPJ22" s="318"/>
      <c r="FPK22" s="318"/>
      <c r="FPL22" s="318"/>
      <c r="FPM22" s="318"/>
      <c r="FPN22" s="318"/>
      <c r="FPO22" s="318"/>
      <c r="FPP22" s="318"/>
      <c r="FPQ22" s="318"/>
      <c r="FPR22" s="318"/>
      <c r="FPS22" s="318"/>
      <c r="FPT22" s="318"/>
      <c r="FPU22" s="318"/>
      <c r="FPV22" s="318"/>
      <c r="FPW22" s="318"/>
      <c r="FPX22" s="318"/>
      <c r="FPY22" s="318"/>
      <c r="FPZ22" s="318"/>
      <c r="FQA22" s="318"/>
      <c r="FQB22" s="318"/>
      <c r="FQC22" s="318"/>
      <c r="FQD22" s="318"/>
      <c r="FQE22" s="318"/>
      <c r="FQF22" s="318"/>
      <c r="FQG22" s="318"/>
      <c r="FQH22" s="318"/>
      <c r="FQI22" s="318"/>
      <c r="FQJ22" s="318"/>
      <c r="FQK22" s="318"/>
      <c r="FQL22" s="318"/>
      <c r="FQM22" s="318"/>
      <c r="FQN22" s="318"/>
      <c r="FQO22" s="318"/>
      <c r="FQP22" s="318"/>
      <c r="FQQ22" s="318"/>
      <c r="FQR22" s="318"/>
      <c r="FQS22" s="318"/>
      <c r="FQT22" s="318"/>
      <c r="FQU22" s="318"/>
      <c r="FQV22" s="318"/>
      <c r="FQW22" s="318"/>
      <c r="FQX22" s="318"/>
      <c r="FQY22" s="318"/>
      <c r="FQZ22" s="318"/>
      <c r="FRA22" s="318"/>
      <c r="FRB22" s="318"/>
      <c r="FRC22" s="318"/>
      <c r="FRD22" s="318"/>
      <c r="FRE22" s="318"/>
      <c r="FRF22" s="318"/>
      <c r="FRG22" s="318"/>
      <c r="FRH22" s="318"/>
      <c r="FRI22" s="318"/>
      <c r="FRJ22" s="318"/>
      <c r="FRK22" s="318"/>
      <c r="FRL22" s="318"/>
      <c r="FRM22" s="318"/>
      <c r="FRN22" s="318"/>
      <c r="FRO22" s="318"/>
      <c r="FRP22" s="318"/>
      <c r="FRQ22" s="318"/>
      <c r="FRR22" s="318"/>
      <c r="FRS22" s="318"/>
      <c r="FRT22" s="318"/>
      <c r="FRU22" s="318"/>
      <c r="FRV22" s="318"/>
      <c r="FRW22" s="318"/>
      <c r="FRX22" s="318"/>
      <c r="FRY22" s="318"/>
      <c r="FRZ22" s="318"/>
      <c r="FSA22" s="318"/>
      <c r="FSB22" s="318"/>
      <c r="FSC22" s="318"/>
      <c r="FSD22" s="318"/>
      <c r="FSE22" s="318"/>
      <c r="FSF22" s="318"/>
      <c r="FSG22" s="318"/>
      <c r="FSH22" s="318"/>
      <c r="FSI22" s="318"/>
      <c r="FSJ22" s="318"/>
      <c r="FSK22" s="318"/>
      <c r="FSL22" s="318"/>
      <c r="FSM22" s="318"/>
      <c r="FSN22" s="318"/>
      <c r="FSO22" s="318"/>
      <c r="FSP22" s="318"/>
      <c r="FSQ22" s="318"/>
      <c r="FSR22" s="318"/>
      <c r="FSS22" s="318"/>
      <c r="FST22" s="318"/>
      <c r="FSU22" s="318"/>
      <c r="FSV22" s="318"/>
      <c r="FSW22" s="318"/>
      <c r="FSX22" s="318"/>
      <c r="FSY22" s="318"/>
      <c r="FSZ22" s="318"/>
      <c r="FTA22" s="318"/>
      <c r="FTB22" s="318"/>
      <c r="FTC22" s="318"/>
      <c r="FTD22" s="318"/>
      <c r="FTE22" s="318"/>
      <c r="FTF22" s="318"/>
      <c r="FTG22" s="318"/>
      <c r="FTH22" s="318"/>
      <c r="FTI22" s="318"/>
      <c r="FTJ22" s="318"/>
      <c r="FTK22" s="318"/>
      <c r="FTL22" s="318"/>
      <c r="FTM22" s="318"/>
      <c r="FTN22" s="318"/>
      <c r="FTO22" s="318"/>
      <c r="FTP22" s="318"/>
      <c r="FTQ22" s="318"/>
      <c r="FTR22" s="318"/>
      <c r="FTS22" s="318"/>
      <c r="FTT22" s="318"/>
      <c r="FTU22" s="318"/>
      <c r="FTV22" s="318"/>
      <c r="FTW22" s="318"/>
      <c r="FTX22" s="318"/>
      <c r="FTY22" s="318"/>
      <c r="FTZ22" s="318"/>
      <c r="FUA22" s="318"/>
      <c r="FUB22" s="318"/>
      <c r="FUC22" s="318"/>
      <c r="FUD22" s="318"/>
      <c r="FUE22" s="318"/>
      <c r="FUF22" s="318"/>
      <c r="FUG22" s="318"/>
      <c r="FUH22" s="318"/>
      <c r="FUI22" s="318"/>
      <c r="FUJ22" s="318"/>
      <c r="FUK22" s="318"/>
      <c r="FUL22" s="318"/>
      <c r="FUM22" s="318"/>
      <c r="FUN22" s="318"/>
      <c r="FUO22" s="318"/>
      <c r="FUP22" s="318"/>
      <c r="FUQ22" s="318"/>
      <c r="FUR22" s="318"/>
      <c r="FUS22" s="318"/>
      <c r="FUT22" s="318"/>
      <c r="FUU22" s="318"/>
      <c r="FUV22" s="318"/>
      <c r="FUW22" s="318"/>
      <c r="FUX22" s="318"/>
      <c r="FUY22" s="318"/>
      <c r="FUZ22" s="318"/>
      <c r="FVA22" s="318"/>
      <c r="FVB22" s="318"/>
      <c r="FVC22" s="318"/>
      <c r="FVD22" s="318"/>
      <c r="FVE22" s="318"/>
      <c r="FVF22" s="318"/>
      <c r="FVG22" s="318"/>
      <c r="FVH22" s="318"/>
      <c r="FVI22" s="318"/>
      <c r="FVJ22" s="318"/>
      <c r="FVK22" s="318"/>
      <c r="FVL22" s="318"/>
      <c r="FVM22" s="318"/>
      <c r="FVN22" s="318"/>
      <c r="FVO22" s="318"/>
      <c r="FVP22" s="318"/>
      <c r="FVQ22" s="318"/>
      <c r="FVR22" s="318"/>
      <c r="FVS22" s="318"/>
      <c r="FVT22" s="318"/>
      <c r="FVU22" s="318"/>
      <c r="FVV22" s="318"/>
      <c r="FVW22" s="318"/>
      <c r="FVX22" s="318"/>
      <c r="FVY22" s="318"/>
      <c r="FVZ22" s="318"/>
      <c r="FWA22" s="318"/>
      <c r="FWB22" s="318"/>
      <c r="FWC22" s="318"/>
      <c r="FWD22" s="318"/>
      <c r="FWE22" s="318"/>
      <c r="FWF22" s="318"/>
      <c r="FWG22" s="318"/>
      <c r="FWH22" s="318"/>
      <c r="FWI22" s="318"/>
      <c r="FWJ22" s="318"/>
      <c r="FWK22" s="318"/>
      <c r="FWL22" s="318"/>
      <c r="FWM22" s="318"/>
      <c r="FWN22" s="318"/>
      <c r="FWO22" s="318"/>
      <c r="FWP22" s="318"/>
      <c r="FWQ22" s="318"/>
      <c r="FWR22" s="318"/>
      <c r="FWS22" s="318"/>
      <c r="FWT22" s="318"/>
      <c r="FWU22" s="318"/>
      <c r="FWV22" s="318"/>
      <c r="FWW22" s="318"/>
      <c r="FWX22" s="318"/>
      <c r="FWY22" s="318"/>
      <c r="FWZ22" s="318"/>
      <c r="FXA22" s="318"/>
      <c r="FXB22" s="318"/>
      <c r="FXC22" s="318"/>
      <c r="FXD22" s="318"/>
      <c r="FXE22" s="318"/>
      <c r="FXF22" s="318"/>
      <c r="FXG22" s="318"/>
      <c r="FXH22" s="318"/>
      <c r="FXI22" s="318"/>
      <c r="FXJ22" s="318"/>
      <c r="FXK22" s="318"/>
      <c r="FXL22" s="318"/>
      <c r="FXM22" s="318"/>
      <c r="FXN22" s="318"/>
      <c r="FXO22" s="318"/>
      <c r="FXP22" s="318"/>
      <c r="FXQ22" s="318"/>
      <c r="FXR22" s="318"/>
      <c r="FXS22" s="318"/>
      <c r="FXT22" s="318"/>
      <c r="FXU22" s="318"/>
      <c r="FXV22" s="318"/>
      <c r="FXW22" s="318"/>
      <c r="FXX22" s="318"/>
      <c r="FXY22" s="318"/>
      <c r="FXZ22" s="318"/>
      <c r="FYA22" s="318"/>
      <c r="FYB22" s="318"/>
      <c r="FYC22" s="318"/>
      <c r="FYD22" s="318"/>
      <c r="FYE22" s="318"/>
      <c r="FYF22" s="318"/>
      <c r="FYG22" s="318"/>
      <c r="FYH22" s="318"/>
      <c r="FYI22" s="318"/>
      <c r="FYJ22" s="318"/>
      <c r="FYK22" s="318"/>
      <c r="FYL22" s="318"/>
      <c r="FYM22" s="318"/>
      <c r="FYN22" s="318"/>
      <c r="FYO22" s="318"/>
      <c r="FYP22" s="318"/>
      <c r="FYQ22" s="318"/>
      <c r="FYR22" s="318"/>
      <c r="FYS22" s="318"/>
      <c r="FYT22" s="318"/>
      <c r="FYU22" s="318"/>
      <c r="FYV22" s="318"/>
      <c r="FYW22" s="318"/>
      <c r="FYX22" s="318"/>
      <c r="FYY22" s="318"/>
      <c r="FYZ22" s="318"/>
      <c r="FZA22" s="318"/>
      <c r="FZB22" s="318"/>
      <c r="FZC22" s="318"/>
      <c r="FZD22" s="318"/>
      <c r="FZE22" s="318"/>
      <c r="FZF22" s="318"/>
      <c r="FZG22" s="318"/>
      <c r="FZH22" s="318"/>
      <c r="FZI22" s="318"/>
      <c r="FZJ22" s="318"/>
      <c r="FZK22" s="318"/>
      <c r="FZL22" s="318"/>
      <c r="FZM22" s="318"/>
      <c r="FZN22" s="318"/>
      <c r="FZO22" s="318"/>
      <c r="FZP22" s="318"/>
      <c r="FZQ22" s="318"/>
      <c r="FZR22" s="318"/>
      <c r="FZS22" s="318"/>
      <c r="FZT22" s="318"/>
      <c r="FZU22" s="318"/>
      <c r="FZV22" s="318"/>
      <c r="FZW22" s="318"/>
      <c r="FZX22" s="318"/>
      <c r="FZY22" s="318"/>
      <c r="FZZ22" s="318"/>
      <c r="GAA22" s="318"/>
      <c r="GAB22" s="318"/>
      <c r="GAC22" s="318"/>
      <c r="GAD22" s="318"/>
      <c r="GAE22" s="318"/>
      <c r="GAF22" s="318"/>
      <c r="GAG22" s="318"/>
      <c r="GAH22" s="318"/>
      <c r="GAI22" s="318"/>
      <c r="GAJ22" s="318"/>
      <c r="GAK22" s="318"/>
      <c r="GAL22" s="318"/>
      <c r="GAM22" s="318"/>
      <c r="GAN22" s="318"/>
      <c r="GAO22" s="318"/>
      <c r="GAP22" s="318"/>
      <c r="GAQ22" s="318"/>
      <c r="GAR22" s="318"/>
      <c r="GAS22" s="318"/>
      <c r="GAT22" s="318"/>
      <c r="GAU22" s="318"/>
      <c r="GAV22" s="318"/>
      <c r="GAW22" s="318"/>
      <c r="GAX22" s="318"/>
      <c r="GAY22" s="318"/>
      <c r="GAZ22" s="318"/>
      <c r="GBA22" s="318"/>
      <c r="GBB22" s="318"/>
      <c r="GBC22" s="318"/>
      <c r="GBD22" s="318"/>
      <c r="GBE22" s="318"/>
      <c r="GBF22" s="318"/>
      <c r="GBG22" s="318"/>
      <c r="GBH22" s="318"/>
      <c r="GBI22" s="318"/>
      <c r="GBJ22" s="318"/>
      <c r="GBK22" s="318"/>
      <c r="GBL22" s="318"/>
      <c r="GBM22" s="318"/>
      <c r="GBN22" s="318"/>
      <c r="GBO22" s="318"/>
      <c r="GBP22" s="318"/>
      <c r="GBQ22" s="318"/>
      <c r="GBR22" s="318"/>
      <c r="GBS22" s="318"/>
      <c r="GBT22" s="318"/>
      <c r="GBU22" s="318"/>
      <c r="GBV22" s="318"/>
      <c r="GBW22" s="318"/>
      <c r="GBX22" s="318"/>
      <c r="GBY22" s="318"/>
      <c r="GBZ22" s="318"/>
      <c r="GCA22" s="318"/>
      <c r="GCB22" s="318"/>
      <c r="GCC22" s="318"/>
      <c r="GCD22" s="318"/>
      <c r="GCE22" s="318"/>
      <c r="GCF22" s="318"/>
      <c r="GCG22" s="318"/>
      <c r="GCH22" s="318"/>
      <c r="GCI22" s="318"/>
      <c r="GCJ22" s="318"/>
      <c r="GCK22" s="318"/>
      <c r="GCL22" s="318"/>
      <c r="GCM22" s="318"/>
      <c r="GCN22" s="318"/>
      <c r="GCO22" s="318"/>
      <c r="GCP22" s="318"/>
      <c r="GCQ22" s="318"/>
      <c r="GCR22" s="318"/>
      <c r="GCS22" s="318"/>
      <c r="GCT22" s="318"/>
      <c r="GCU22" s="318"/>
      <c r="GCV22" s="318"/>
      <c r="GCW22" s="318"/>
      <c r="GCX22" s="318"/>
      <c r="GCY22" s="318"/>
      <c r="GCZ22" s="318"/>
      <c r="GDA22" s="318"/>
      <c r="GDB22" s="318"/>
      <c r="GDC22" s="318"/>
      <c r="GDD22" s="318"/>
      <c r="GDE22" s="318"/>
      <c r="GDF22" s="318"/>
      <c r="GDG22" s="318"/>
      <c r="GDH22" s="318"/>
      <c r="GDI22" s="318"/>
      <c r="GDJ22" s="318"/>
      <c r="GDK22" s="318"/>
      <c r="GDL22" s="318"/>
      <c r="GDM22" s="318"/>
      <c r="GDN22" s="318"/>
      <c r="GDO22" s="318"/>
      <c r="GDP22" s="318"/>
      <c r="GDQ22" s="318"/>
      <c r="GDR22" s="318"/>
      <c r="GDS22" s="318"/>
      <c r="GDT22" s="318"/>
      <c r="GDU22" s="318"/>
      <c r="GDV22" s="318"/>
      <c r="GDW22" s="318"/>
      <c r="GDX22" s="318"/>
      <c r="GDY22" s="318"/>
      <c r="GDZ22" s="318"/>
      <c r="GEA22" s="318"/>
      <c r="GEB22" s="318"/>
      <c r="GEC22" s="318"/>
      <c r="GED22" s="318"/>
      <c r="GEE22" s="318"/>
      <c r="GEF22" s="318"/>
      <c r="GEG22" s="318"/>
      <c r="GEH22" s="318"/>
      <c r="GEI22" s="318"/>
      <c r="GEJ22" s="318"/>
      <c r="GEK22" s="318"/>
      <c r="GEL22" s="318"/>
      <c r="GEM22" s="318"/>
      <c r="GEN22" s="318"/>
      <c r="GEO22" s="318"/>
      <c r="GEP22" s="318"/>
      <c r="GEQ22" s="318"/>
      <c r="GER22" s="318"/>
      <c r="GES22" s="318"/>
      <c r="GET22" s="318"/>
      <c r="GEU22" s="318"/>
      <c r="GEV22" s="318"/>
      <c r="GEW22" s="318"/>
      <c r="GEX22" s="318"/>
      <c r="GEY22" s="318"/>
      <c r="GEZ22" s="318"/>
      <c r="GFA22" s="318"/>
      <c r="GFB22" s="318"/>
      <c r="GFC22" s="318"/>
      <c r="GFD22" s="318"/>
      <c r="GFE22" s="318"/>
      <c r="GFF22" s="318"/>
      <c r="GFG22" s="318"/>
      <c r="GFH22" s="318"/>
      <c r="GFI22" s="318"/>
      <c r="GFJ22" s="318"/>
      <c r="GFK22" s="318"/>
      <c r="GFL22" s="318"/>
      <c r="GFM22" s="318"/>
      <c r="GFN22" s="318"/>
      <c r="GFO22" s="318"/>
      <c r="GFP22" s="318"/>
      <c r="GFQ22" s="318"/>
      <c r="GFR22" s="318"/>
      <c r="GFS22" s="318"/>
      <c r="GFT22" s="318"/>
      <c r="GFU22" s="318"/>
      <c r="GFV22" s="318"/>
      <c r="GFW22" s="318"/>
      <c r="GFX22" s="318"/>
      <c r="GFY22" s="318"/>
      <c r="GFZ22" s="318"/>
      <c r="GGA22" s="318"/>
      <c r="GGB22" s="318"/>
      <c r="GGC22" s="318"/>
      <c r="GGD22" s="318"/>
      <c r="GGE22" s="318"/>
      <c r="GGF22" s="318"/>
      <c r="GGG22" s="318"/>
      <c r="GGH22" s="318"/>
      <c r="GGI22" s="318"/>
      <c r="GGJ22" s="318"/>
      <c r="GGK22" s="318"/>
      <c r="GGL22" s="318"/>
      <c r="GGM22" s="318"/>
      <c r="GGN22" s="318"/>
      <c r="GGO22" s="318"/>
      <c r="GGP22" s="318"/>
      <c r="GGQ22" s="318"/>
      <c r="GGR22" s="318"/>
      <c r="GGS22" s="318"/>
      <c r="GGT22" s="318"/>
      <c r="GGU22" s="318"/>
      <c r="GGV22" s="318"/>
      <c r="GGW22" s="318"/>
      <c r="GGX22" s="318"/>
      <c r="GGY22" s="318"/>
      <c r="GGZ22" s="318"/>
      <c r="GHA22" s="318"/>
      <c r="GHB22" s="318"/>
      <c r="GHC22" s="318"/>
      <c r="GHD22" s="318"/>
      <c r="GHE22" s="318"/>
      <c r="GHF22" s="318"/>
      <c r="GHG22" s="318"/>
      <c r="GHH22" s="318"/>
      <c r="GHI22" s="318"/>
      <c r="GHJ22" s="318"/>
      <c r="GHK22" s="318"/>
      <c r="GHL22" s="318"/>
      <c r="GHM22" s="318"/>
      <c r="GHN22" s="318"/>
      <c r="GHO22" s="318"/>
      <c r="GHP22" s="318"/>
      <c r="GHQ22" s="318"/>
      <c r="GHR22" s="318"/>
      <c r="GHS22" s="318"/>
      <c r="GHT22" s="318"/>
      <c r="GHU22" s="318"/>
      <c r="GHV22" s="318"/>
      <c r="GHW22" s="318"/>
      <c r="GHX22" s="318"/>
      <c r="GHY22" s="318"/>
      <c r="GHZ22" s="318"/>
      <c r="GIA22" s="318"/>
      <c r="GIB22" s="318"/>
      <c r="GIC22" s="318"/>
      <c r="GID22" s="318"/>
      <c r="GIE22" s="318"/>
      <c r="GIF22" s="318"/>
      <c r="GIG22" s="318"/>
      <c r="GIH22" s="318"/>
      <c r="GII22" s="318"/>
      <c r="GIJ22" s="318"/>
      <c r="GIK22" s="318"/>
      <c r="GIL22" s="318"/>
      <c r="GIM22" s="318"/>
      <c r="GIN22" s="318"/>
      <c r="GIO22" s="318"/>
      <c r="GIP22" s="318"/>
      <c r="GIQ22" s="318"/>
      <c r="GIR22" s="318"/>
      <c r="GIS22" s="318"/>
      <c r="GIT22" s="318"/>
      <c r="GIU22" s="318"/>
      <c r="GIV22" s="318"/>
      <c r="GIW22" s="318"/>
      <c r="GIX22" s="318"/>
      <c r="GIY22" s="318"/>
      <c r="GIZ22" s="318"/>
      <c r="GJA22" s="318"/>
      <c r="GJB22" s="318"/>
      <c r="GJC22" s="318"/>
      <c r="GJD22" s="318"/>
      <c r="GJE22" s="318"/>
      <c r="GJF22" s="318"/>
      <c r="GJG22" s="318"/>
      <c r="GJH22" s="318"/>
      <c r="GJI22" s="318"/>
      <c r="GJJ22" s="318"/>
      <c r="GJK22" s="318"/>
      <c r="GJL22" s="318"/>
      <c r="GJM22" s="318"/>
      <c r="GJN22" s="318"/>
      <c r="GJO22" s="318"/>
      <c r="GJP22" s="318"/>
      <c r="GJQ22" s="318"/>
      <c r="GJR22" s="318"/>
      <c r="GJS22" s="318"/>
      <c r="GJT22" s="318"/>
      <c r="GJU22" s="318"/>
      <c r="GJV22" s="318"/>
      <c r="GJW22" s="318"/>
      <c r="GJX22" s="318"/>
      <c r="GJY22" s="318"/>
      <c r="GJZ22" s="318"/>
      <c r="GKA22" s="318"/>
      <c r="GKB22" s="318"/>
      <c r="GKC22" s="318"/>
      <c r="GKD22" s="318"/>
      <c r="GKE22" s="318"/>
      <c r="GKF22" s="318"/>
      <c r="GKG22" s="318"/>
      <c r="GKH22" s="318"/>
      <c r="GKI22" s="318"/>
      <c r="GKJ22" s="318"/>
      <c r="GKK22" s="318"/>
      <c r="GKL22" s="318"/>
      <c r="GKM22" s="318"/>
      <c r="GKN22" s="318"/>
      <c r="GKO22" s="318"/>
      <c r="GKP22" s="318"/>
      <c r="GKQ22" s="318"/>
      <c r="GKR22" s="318"/>
      <c r="GKS22" s="318"/>
      <c r="GKT22" s="318"/>
      <c r="GKU22" s="318"/>
      <c r="GKV22" s="318"/>
      <c r="GKW22" s="318"/>
      <c r="GKX22" s="318"/>
      <c r="GKY22" s="318"/>
      <c r="GKZ22" s="318"/>
      <c r="GLA22" s="318"/>
      <c r="GLB22" s="318"/>
      <c r="GLC22" s="318"/>
      <c r="GLD22" s="318"/>
      <c r="GLE22" s="318"/>
      <c r="GLF22" s="318"/>
      <c r="GLG22" s="318"/>
      <c r="GLH22" s="318"/>
      <c r="GLI22" s="318"/>
      <c r="GLJ22" s="318"/>
      <c r="GLK22" s="318"/>
      <c r="GLL22" s="318"/>
      <c r="GLM22" s="318"/>
      <c r="GLN22" s="318"/>
      <c r="GLO22" s="318"/>
      <c r="GLP22" s="318"/>
      <c r="GLQ22" s="318"/>
      <c r="GLR22" s="318"/>
      <c r="GLS22" s="318"/>
      <c r="GLT22" s="318"/>
      <c r="GLU22" s="318"/>
      <c r="GLV22" s="318"/>
      <c r="GLW22" s="318"/>
      <c r="GLX22" s="318"/>
      <c r="GLY22" s="318"/>
      <c r="GLZ22" s="318"/>
      <c r="GMA22" s="318"/>
      <c r="GMB22" s="318"/>
      <c r="GMC22" s="318"/>
      <c r="GMD22" s="318"/>
      <c r="GME22" s="318"/>
      <c r="GMF22" s="318"/>
      <c r="GMG22" s="318"/>
      <c r="GMH22" s="318"/>
      <c r="GMI22" s="318"/>
      <c r="GMJ22" s="318"/>
      <c r="GMK22" s="318"/>
      <c r="GML22" s="318"/>
      <c r="GMM22" s="318"/>
      <c r="GMN22" s="318"/>
      <c r="GMO22" s="318"/>
      <c r="GMP22" s="318"/>
      <c r="GMQ22" s="318"/>
      <c r="GMR22" s="318"/>
      <c r="GMS22" s="318"/>
      <c r="GMT22" s="318"/>
      <c r="GMU22" s="318"/>
      <c r="GMV22" s="318"/>
      <c r="GMW22" s="318"/>
      <c r="GMX22" s="318"/>
      <c r="GMY22" s="318"/>
      <c r="GMZ22" s="318"/>
      <c r="GNA22" s="318"/>
      <c r="GNB22" s="318"/>
      <c r="GNC22" s="318"/>
      <c r="GND22" s="318"/>
      <c r="GNE22" s="318"/>
      <c r="GNF22" s="318"/>
      <c r="GNG22" s="318"/>
      <c r="GNH22" s="318"/>
      <c r="GNI22" s="318"/>
      <c r="GNJ22" s="318"/>
      <c r="GNK22" s="318"/>
      <c r="GNL22" s="318"/>
      <c r="GNM22" s="318"/>
      <c r="GNN22" s="318"/>
      <c r="GNO22" s="318"/>
      <c r="GNP22" s="318"/>
      <c r="GNQ22" s="318"/>
      <c r="GNR22" s="318"/>
      <c r="GNS22" s="318"/>
      <c r="GNT22" s="318"/>
      <c r="GNU22" s="318"/>
      <c r="GNV22" s="318"/>
      <c r="GNW22" s="318"/>
      <c r="GNX22" s="318"/>
      <c r="GNY22" s="318"/>
      <c r="GNZ22" s="318"/>
      <c r="GOA22" s="318"/>
      <c r="GOB22" s="318"/>
      <c r="GOC22" s="318"/>
      <c r="GOD22" s="318"/>
      <c r="GOE22" s="318"/>
      <c r="GOF22" s="318"/>
      <c r="GOG22" s="318"/>
      <c r="GOH22" s="318"/>
      <c r="GOI22" s="318"/>
      <c r="GOJ22" s="318"/>
      <c r="GOK22" s="318"/>
      <c r="GOL22" s="318"/>
      <c r="GOM22" s="318"/>
      <c r="GON22" s="318"/>
      <c r="GOO22" s="318"/>
      <c r="GOP22" s="318"/>
      <c r="GOQ22" s="318"/>
      <c r="GOR22" s="318"/>
      <c r="GOS22" s="318"/>
      <c r="GOT22" s="318"/>
      <c r="GOU22" s="318"/>
      <c r="GOV22" s="318"/>
      <c r="GOW22" s="318"/>
      <c r="GOX22" s="318"/>
      <c r="GOY22" s="318"/>
      <c r="GOZ22" s="318"/>
      <c r="GPA22" s="318"/>
      <c r="GPB22" s="318"/>
      <c r="GPC22" s="318"/>
      <c r="GPD22" s="318"/>
      <c r="GPE22" s="318"/>
      <c r="GPF22" s="318"/>
      <c r="GPG22" s="318"/>
      <c r="GPH22" s="318"/>
      <c r="GPI22" s="318"/>
      <c r="GPJ22" s="318"/>
      <c r="GPK22" s="318"/>
      <c r="GPL22" s="318"/>
      <c r="GPM22" s="318"/>
      <c r="GPN22" s="318"/>
      <c r="GPO22" s="318"/>
      <c r="GPP22" s="318"/>
      <c r="GPQ22" s="318"/>
      <c r="GPR22" s="318"/>
      <c r="GPS22" s="318"/>
      <c r="GPT22" s="318"/>
      <c r="GPU22" s="318"/>
      <c r="GPV22" s="318"/>
      <c r="GPW22" s="318"/>
      <c r="GPX22" s="318"/>
      <c r="GPY22" s="318"/>
      <c r="GPZ22" s="318"/>
      <c r="GQA22" s="318"/>
      <c r="GQB22" s="318"/>
      <c r="GQC22" s="318"/>
      <c r="GQD22" s="318"/>
      <c r="GQE22" s="318"/>
      <c r="GQF22" s="318"/>
      <c r="GQG22" s="318"/>
      <c r="GQH22" s="318"/>
      <c r="GQI22" s="318"/>
      <c r="GQJ22" s="318"/>
      <c r="GQK22" s="318"/>
      <c r="GQL22" s="318"/>
      <c r="GQM22" s="318"/>
      <c r="GQN22" s="318"/>
      <c r="GQO22" s="318"/>
      <c r="GQP22" s="318"/>
      <c r="GQQ22" s="318"/>
      <c r="GQR22" s="318"/>
      <c r="GQS22" s="318"/>
      <c r="GQT22" s="318"/>
      <c r="GQU22" s="318"/>
      <c r="GQV22" s="318"/>
      <c r="GQW22" s="318"/>
      <c r="GQX22" s="318"/>
      <c r="GQY22" s="318"/>
      <c r="GQZ22" s="318"/>
      <c r="GRA22" s="318"/>
      <c r="GRB22" s="318"/>
      <c r="GRC22" s="318"/>
      <c r="GRD22" s="318"/>
      <c r="GRE22" s="318"/>
      <c r="GRF22" s="318"/>
      <c r="GRG22" s="318"/>
      <c r="GRH22" s="318"/>
      <c r="GRI22" s="318"/>
      <c r="GRJ22" s="318"/>
      <c r="GRK22" s="318"/>
      <c r="GRL22" s="318"/>
      <c r="GRM22" s="318"/>
      <c r="GRN22" s="318"/>
      <c r="GRO22" s="318"/>
      <c r="GRP22" s="318"/>
      <c r="GRQ22" s="318"/>
      <c r="GRR22" s="318"/>
      <c r="GRS22" s="318"/>
      <c r="GRT22" s="318"/>
      <c r="GRU22" s="318"/>
      <c r="GRV22" s="318"/>
      <c r="GRW22" s="318"/>
      <c r="GRX22" s="318"/>
      <c r="GRY22" s="318"/>
      <c r="GRZ22" s="318"/>
      <c r="GSA22" s="318"/>
      <c r="GSB22" s="318"/>
      <c r="GSC22" s="318"/>
      <c r="GSD22" s="318"/>
      <c r="GSE22" s="318"/>
      <c r="GSF22" s="318"/>
      <c r="GSG22" s="318"/>
      <c r="GSH22" s="318"/>
      <c r="GSI22" s="318"/>
      <c r="GSJ22" s="318"/>
      <c r="GSK22" s="318"/>
      <c r="GSL22" s="318"/>
      <c r="GSM22" s="318"/>
      <c r="GSN22" s="318"/>
      <c r="GSO22" s="318"/>
      <c r="GSP22" s="318"/>
      <c r="GSQ22" s="318"/>
      <c r="GSR22" s="318"/>
      <c r="GSS22" s="318"/>
      <c r="GST22" s="318"/>
      <c r="GSU22" s="318"/>
      <c r="GSV22" s="318"/>
      <c r="GSW22" s="318"/>
      <c r="GSX22" s="318"/>
      <c r="GSY22" s="318"/>
      <c r="GSZ22" s="318"/>
      <c r="GTA22" s="318"/>
      <c r="GTB22" s="318"/>
      <c r="GTC22" s="318"/>
      <c r="GTD22" s="318"/>
      <c r="GTE22" s="318"/>
      <c r="GTF22" s="318"/>
      <c r="GTG22" s="318"/>
      <c r="GTH22" s="318"/>
      <c r="GTI22" s="318"/>
      <c r="GTJ22" s="318"/>
      <c r="GTK22" s="318"/>
      <c r="GTL22" s="318"/>
      <c r="GTM22" s="318"/>
      <c r="GTN22" s="318"/>
      <c r="GTO22" s="318"/>
      <c r="GTP22" s="318"/>
      <c r="GTQ22" s="318"/>
      <c r="GTR22" s="318"/>
      <c r="GTS22" s="318"/>
      <c r="GTT22" s="318"/>
      <c r="GTU22" s="318"/>
      <c r="GTV22" s="318"/>
      <c r="GTW22" s="318"/>
      <c r="GTX22" s="318"/>
      <c r="GTY22" s="318"/>
      <c r="GTZ22" s="318"/>
      <c r="GUA22" s="318"/>
      <c r="GUB22" s="318"/>
      <c r="GUC22" s="318"/>
      <c r="GUD22" s="318"/>
      <c r="GUE22" s="318"/>
      <c r="GUF22" s="318"/>
      <c r="GUG22" s="318"/>
      <c r="GUH22" s="318"/>
      <c r="GUI22" s="318"/>
      <c r="GUJ22" s="318"/>
      <c r="GUK22" s="318"/>
      <c r="GUL22" s="318"/>
      <c r="GUM22" s="318"/>
      <c r="GUN22" s="318"/>
      <c r="GUO22" s="318"/>
      <c r="GUP22" s="318"/>
      <c r="GUQ22" s="318"/>
      <c r="GUR22" s="318"/>
      <c r="GUS22" s="318"/>
      <c r="GUT22" s="318"/>
      <c r="GUU22" s="318"/>
      <c r="GUV22" s="318"/>
      <c r="GUW22" s="318"/>
      <c r="GUX22" s="318"/>
      <c r="GUY22" s="318"/>
      <c r="GUZ22" s="318"/>
      <c r="GVA22" s="318"/>
      <c r="GVB22" s="318"/>
      <c r="GVC22" s="318"/>
      <c r="GVD22" s="318"/>
      <c r="GVE22" s="318"/>
      <c r="GVF22" s="318"/>
      <c r="GVG22" s="318"/>
      <c r="GVH22" s="318"/>
      <c r="GVI22" s="318"/>
      <c r="GVJ22" s="318"/>
      <c r="GVK22" s="318"/>
      <c r="GVL22" s="318"/>
      <c r="GVM22" s="318"/>
      <c r="GVN22" s="318"/>
      <c r="GVO22" s="318"/>
      <c r="GVP22" s="318"/>
      <c r="GVQ22" s="318"/>
      <c r="GVR22" s="318"/>
      <c r="GVS22" s="318"/>
      <c r="GVT22" s="318"/>
      <c r="GVU22" s="318"/>
      <c r="GVV22" s="318"/>
      <c r="GVW22" s="318"/>
      <c r="GVX22" s="318"/>
      <c r="GVY22" s="318"/>
      <c r="GVZ22" s="318"/>
      <c r="GWA22" s="318"/>
      <c r="GWB22" s="318"/>
      <c r="GWC22" s="318"/>
      <c r="GWD22" s="318"/>
      <c r="GWE22" s="318"/>
      <c r="GWF22" s="318"/>
      <c r="GWG22" s="318"/>
      <c r="GWH22" s="318"/>
      <c r="GWI22" s="318"/>
      <c r="GWJ22" s="318"/>
      <c r="GWK22" s="318"/>
      <c r="GWL22" s="318"/>
      <c r="GWM22" s="318"/>
      <c r="GWN22" s="318"/>
      <c r="GWO22" s="318"/>
      <c r="GWP22" s="318"/>
      <c r="GWQ22" s="318"/>
      <c r="GWR22" s="318"/>
      <c r="GWS22" s="318"/>
      <c r="GWT22" s="318"/>
      <c r="GWU22" s="318"/>
      <c r="GWV22" s="318"/>
      <c r="GWW22" s="318"/>
      <c r="GWX22" s="318"/>
      <c r="GWY22" s="318"/>
      <c r="GWZ22" s="318"/>
      <c r="GXA22" s="318"/>
      <c r="GXB22" s="318"/>
      <c r="GXC22" s="318"/>
      <c r="GXD22" s="318"/>
      <c r="GXE22" s="318"/>
      <c r="GXF22" s="318"/>
      <c r="GXG22" s="318"/>
      <c r="GXH22" s="318"/>
      <c r="GXI22" s="318"/>
      <c r="GXJ22" s="318"/>
      <c r="GXK22" s="318"/>
      <c r="GXL22" s="318"/>
      <c r="GXM22" s="318"/>
      <c r="GXN22" s="318"/>
      <c r="GXO22" s="318"/>
      <c r="GXP22" s="318"/>
      <c r="GXQ22" s="318"/>
      <c r="GXR22" s="318"/>
      <c r="GXS22" s="318"/>
      <c r="GXT22" s="318"/>
      <c r="GXU22" s="318"/>
      <c r="GXV22" s="318"/>
      <c r="GXW22" s="318"/>
      <c r="GXX22" s="318"/>
      <c r="GXY22" s="318"/>
      <c r="GXZ22" s="318"/>
      <c r="GYA22" s="318"/>
      <c r="GYB22" s="318"/>
      <c r="GYC22" s="318"/>
      <c r="GYD22" s="318"/>
      <c r="GYE22" s="318"/>
      <c r="GYF22" s="318"/>
      <c r="GYG22" s="318"/>
      <c r="GYH22" s="318"/>
      <c r="GYI22" s="318"/>
      <c r="GYJ22" s="318"/>
      <c r="GYK22" s="318"/>
      <c r="GYL22" s="318"/>
      <c r="GYM22" s="318"/>
      <c r="GYN22" s="318"/>
      <c r="GYO22" s="318"/>
      <c r="GYP22" s="318"/>
      <c r="GYQ22" s="318"/>
      <c r="GYR22" s="318"/>
      <c r="GYS22" s="318"/>
      <c r="GYT22" s="318"/>
      <c r="GYU22" s="318"/>
      <c r="GYV22" s="318"/>
      <c r="GYW22" s="318"/>
      <c r="GYX22" s="318"/>
      <c r="GYY22" s="318"/>
      <c r="GYZ22" s="318"/>
      <c r="GZA22" s="318"/>
      <c r="GZB22" s="318"/>
      <c r="GZC22" s="318"/>
      <c r="GZD22" s="318"/>
      <c r="GZE22" s="318"/>
      <c r="GZF22" s="318"/>
      <c r="GZG22" s="318"/>
      <c r="GZH22" s="318"/>
      <c r="GZI22" s="318"/>
      <c r="GZJ22" s="318"/>
      <c r="GZK22" s="318"/>
      <c r="GZL22" s="318"/>
      <c r="GZM22" s="318"/>
      <c r="GZN22" s="318"/>
      <c r="GZO22" s="318"/>
      <c r="GZP22" s="318"/>
      <c r="GZQ22" s="318"/>
      <c r="GZR22" s="318"/>
      <c r="GZS22" s="318"/>
      <c r="GZT22" s="318"/>
      <c r="GZU22" s="318"/>
      <c r="GZV22" s="318"/>
      <c r="GZW22" s="318"/>
      <c r="GZX22" s="318"/>
      <c r="GZY22" s="318"/>
      <c r="GZZ22" s="318"/>
      <c r="HAA22" s="318"/>
      <c r="HAB22" s="318"/>
      <c r="HAC22" s="318"/>
      <c r="HAD22" s="318"/>
      <c r="HAE22" s="318"/>
      <c r="HAF22" s="318"/>
      <c r="HAG22" s="318"/>
      <c r="HAH22" s="318"/>
      <c r="HAI22" s="318"/>
      <c r="HAJ22" s="318"/>
      <c r="HAK22" s="318"/>
      <c r="HAL22" s="318"/>
      <c r="HAM22" s="318"/>
      <c r="HAN22" s="318"/>
      <c r="HAO22" s="318"/>
      <c r="HAP22" s="318"/>
      <c r="HAQ22" s="318"/>
      <c r="HAR22" s="318"/>
      <c r="HAS22" s="318"/>
      <c r="HAT22" s="318"/>
      <c r="HAU22" s="318"/>
      <c r="HAV22" s="318"/>
      <c r="HAW22" s="318"/>
      <c r="HAX22" s="318"/>
      <c r="HAY22" s="318"/>
      <c r="HAZ22" s="318"/>
      <c r="HBA22" s="318"/>
      <c r="HBB22" s="318"/>
      <c r="HBC22" s="318"/>
      <c r="HBD22" s="318"/>
      <c r="HBE22" s="318"/>
      <c r="HBF22" s="318"/>
      <c r="HBG22" s="318"/>
      <c r="HBH22" s="318"/>
      <c r="HBI22" s="318"/>
      <c r="HBJ22" s="318"/>
      <c r="HBK22" s="318"/>
      <c r="HBL22" s="318"/>
      <c r="HBM22" s="318"/>
      <c r="HBN22" s="318"/>
      <c r="HBO22" s="318"/>
      <c r="HBP22" s="318"/>
      <c r="HBQ22" s="318"/>
      <c r="HBR22" s="318"/>
      <c r="HBS22" s="318"/>
      <c r="HBT22" s="318"/>
      <c r="HBU22" s="318"/>
      <c r="HBV22" s="318"/>
      <c r="HBW22" s="318"/>
      <c r="HBX22" s="318"/>
      <c r="HBY22" s="318"/>
      <c r="HBZ22" s="318"/>
      <c r="HCA22" s="318"/>
      <c r="HCB22" s="318"/>
      <c r="HCC22" s="318"/>
      <c r="HCD22" s="318"/>
      <c r="HCE22" s="318"/>
      <c r="HCF22" s="318"/>
      <c r="HCG22" s="318"/>
      <c r="HCH22" s="318"/>
      <c r="HCI22" s="318"/>
      <c r="HCJ22" s="318"/>
      <c r="HCK22" s="318"/>
      <c r="HCL22" s="318"/>
      <c r="HCM22" s="318"/>
      <c r="HCN22" s="318"/>
      <c r="HCO22" s="318"/>
      <c r="HCP22" s="318"/>
      <c r="HCQ22" s="318"/>
      <c r="HCR22" s="318"/>
      <c r="HCS22" s="318"/>
      <c r="HCT22" s="318"/>
      <c r="HCU22" s="318"/>
      <c r="HCV22" s="318"/>
      <c r="HCW22" s="318"/>
      <c r="HCX22" s="318"/>
      <c r="HCY22" s="318"/>
      <c r="HCZ22" s="318"/>
      <c r="HDA22" s="318"/>
      <c r="HDB22" s="318"/>
      <c r="HDC22" s="318"/>
      <c r="HDD22" s="318"/>
      <c r="HDE22" s="318"/>
      <c r="HDF22" s="318"/>
      <c r="HDG22" s="318"/>
      <c r="HDH22" s="318"/>
      <c r="HDI22" s="318"/>
      <c r="HDJ22" s="318"/>
      <c r="HDK22" s="318"/>
      <c r="HDL22" s="318"/>
      <c r="HDM22" s="318"/>
      <c r="HDN22" s="318"/>
      <c r="HDO22" s="318"/>
      <c r="HDP22" s="318"/>
      <c r="HDQ22" s="318"/>
      <c r="HDR22" s="318"/>
      <c r="HDS22" s="318"/>
      <c r="HDT22" s="318"/>
      <c r="HDU22" s="318"/>
      <c r="HDV22" s="318"/>
      <c r="HDW22" s="318"/>
      <c r="HDX22" s="318"/>
      <c r="HDY22" s="318"/>
      <c r="HDZ22" s="318"/>
      <c r="HEA22" s="318"/>
      <c r="HEB22" s="318"/>
      <c r="HEC22" s="318"/>
      <c r="HED22" s="318"/>
      <c r="HEE22" s="318"/>
      <c r="HEF22" s="318"/>
      <c r="HEG22" s="318"/>
      <c r="HEH22" s="318"/>
      <c r="HEI22" s="318"/>
      <c r="HEJ22" s="318"/>
      <c r="HEK22" s="318"/>
      <c r="HEL22" s="318"/>
      <c r="HEM22" s="318"/>
      <c r="HEN22" s="318"/>
      <c r="HEO22" s="318"/>
      <c r="HEP22" s="318"/>
      <c r="HEQ22" s="318"/>
      <c r="HER22" s="318"/>
      <c r="HES22" s="318"/>
      <c r="HET22" s="318"/>
      <c r="HEU22" s="318"/>
      <c r="HEV22" s="318"/>
      <c r="HEW22" s="318"/>
      <c r="HEX22" s="318"/>
      <c r="HEY22" s="318"/>
      <c r="HEZ22" s="318"/>
      <c r="HFA22" s="318"/>
      <c r="HFB22" s="318"/>
      <c r="HFC22" s="318"/>
      <c r="HFD22" s="318"/>
      <c r="HFE22" s="318"/>
      <c r="HFF22" s="318"/>
      <c r="HFG22" s="318"/>
      <c r="HFH22" s="318"/>
      <c r="HFI22" s="318"/>
      <c r="HFJ22" s="318"/>
      <c r="HFK22" s="318"/>
      <c r="HFL22" s="318"/>
      <c r="HFM22" s="318"/>
      <c r="HFN22" s="318"/>
      <c r="HFO22" s="318"/>
      <c r="HFP22" s="318"/>
      <c r="HFQ22" s="318"/>
      <c r="HFR22" s="318"/>
      <c r="HFS22" s="318"/>
      <c r="HFT22" s="318"/>
      <c r="HFU22" s="318"/>
      <c r="HFV22" s="318"/>
      <c r="HFW22" s="318"/>
      <c r="HFX22" s="318"/>
      <c r="HFY22" s="318"/>
      <c r="HFZ22" s="318"/>
      <c r="HGA22" s="318"/>
      <c r="HGB22" s="318"/>
      <c r="HGC22" s="318"/>
      <c r="HGD22" s="318"/>
      <c r="HGE22" s="318"/>
      <c r="HGF22" s="318"/>
      <c r="HGG22" s="318"/>
      <c r="HGH22" s="318"/>
      <c r="HGI22" s="318"/>
      <c r="HGJ22" s="318"/>
      <c r="HGK22" s="318"/>
      <c r="HGL22" s="318"/>
      <c r="HGM22" s="318"/>
      <c r="HGN22" s="318"/>
      <c r="HGO22" s="318"/>
      <c r="HGP22" s="318"/>
      <c r="HGQ22" s="318"/>
      <c r="HGR22" s="318"/>
      <c r="HGS22" s="318"/>
      <c r="HGT22" s="318"/>
      <c r="HGU22" s="318"/>
      <c r="HGV22" s="318"/>
      <c r="HGW22" s="318"/>
      <c r="HGX22" s="318"/>
      <c r="HGY22" s="318"/>
      <c r="HGZ22" s="318"/>
      <c r="HHA22" s="318"/>
      <c r="HHB22" s="318"/>
      <c r="HHC22" s="318"/>
      <c r="HHD22" s="318"/>
      <c r="HHE22" s="318"/>
      <c r="HHF22" s="318"/>
      <c r="HHG22" s="318"/>
      <c r="HHH22" s="318"/>
      <c r="HHI22" s="318"/>
      <c r="HHJ22" s="318"/>
      <c r="HHK22" s="318"/>
      <c r="HHL22" s="318"/>
      <c r="HHM22" s="318"/>
      <c r="HHN22" s="318"/>
      <c r="HHO22" s="318"/>
      <c r="HHP22" s="318"/>
      <c r="HHQ22" s="318"/>
      <c r="HHR22" s="318"/>
      <c r="HHS22" s="318"/>
      <c r="HHT22" s="318"/>
      <c r="HHU22" s="318"/>
      <c r="HHV22" s="318"/>
      <c r="HHW22" s="318"/>
      <c r="HHX22" s="318"/>
      <c r="HHY22" s="318"/>
      <c r="HHZ22" s="318"/>
      <c r="HIA22" s="318"/>
      <c r="HIB22" s="318"/>
      <c r="HIC22" s="318"/>
      <c r="HID22" s="318"/>
      <c r="HIE22" s="318"/>
      <c r="HIF22" s="318"/>
      <c r="HIG22" s="318"/>
      <c r="HIH22" s="318"/>
      <c r="HII22" s="318"/>
      <c r="HIJ22" s="318"/>
      <c r="HIK22" s="318"/>
      <c r="HIL22" s="318"/>
      <c r="HIM22" s="318"/>
      <c r="HIN22" s="318"/>
      <c r="HIO22" s="318"/>
      <c r="HIP22" s="318"/>
      <c r="HIQ22" s="318"/>
      <c r="HIR22" s="318"/>
      <c r="HIS22" s="318"/>
      <c r="HIT22" s="318"/>
      <c r="HIU22" s="318"/>
      <c r="HIV22" s="318"/>
      <c r="HIW22" s="318"/>
      <c r="HIX22" s="318"/>
      <c r="HIY22" s="318"/>
      <c r="HIZ22" s="318"/>
      <c r="HJA22" s="318"/>
      <c r="HJB22" s="318"/>
      <c r="HJC22" s="318"/>
      <c r="HJD22" s="318"/>
      <c r="HJE22" s="318"/>
      <c r="HJF22" s="318"/>
      <c r="HJG22" s="318"/>
      <c r="HJH22" s="318"/>
      <c r="HJI22" s="318"/>
      <c r="HJJ22" s="318"/>
      <c r="HJK22" s="318"/>
      <c r="HJL22" s="318"/>
      <c r="HJM22" s="318"/>
      <c r="HJN22" s="318"/>
      <c r="HJO22" s="318"/>
      <c r="HJP22" s="318"/>
      <c r="HJQ22" s="318"/>
      <c r="HJR22" s="318"/>
      <c r="HJS22" s="318"/>
      <c r="HJT22" s="318"/>
      <c r="HJU22" s="318"/>
      <c r="HJV22" s="318"/>
      <c r="HJW22" s="318"/>
      <c r="HJX22" s="318"/>
      <c r="HJY22" s="318"/>
      <c r="HJZ22" s="318"/>
      <c r="HKA22" s="318"/>
      <c r="HKB22" s="318"/>
      <c r="HKC22" s="318"/>
      <c r="HKD22" s="318"/>
      <c r="HKE22" s="318"/>
      <c r="HKF22" s="318"/>
      <c r="HKG22" s="318"/>
      <c r="HKH22" s="318"/>
      <c r="HKI22" s="318"/>
      <c r="HKJ22" s="318"/>
      <c r="HKK22" s="318"/>
      <c r="HKL22" s="318"/>
      <c r="HKM22" s="318"/>
      <c r="HKN22" s="318"/>
      <c r="HKO22" s="318"/>
      <c r="HKP22" s="318"/>
      <c r="HKQ22" s="318"/>
      <c r="HKR22" s="318"/>
      <c r="HKS22" s="318"/>
      <c r="HKT22" s="318"/>
      <c r="HKU22" s="318"/>
      <c r="HKV22" s="318"/>
      <c r="HKW22" s="318"/>
      <c r="HKX22" s="318"/>
      <c r="HKY22" s="318"/>
      <c r="HKZ22" s="318"/>
      <c r="HLA22" s="318"/>
      <c r="HLB22" s="318"/>
      <c r="HLC22" s="318"/>
      <c r="HLD22" s="318"/>
      <c r="HLE22" s="318"/>
      <c r="HLF22" s="318"/>
      <c r="HLG22" s="318"/>
      <c r="HLH22" s="318"/>
      <c r="HLI22" s="318"/>
      <c r="HLJ22" s="318"/>
      <c r="HLK22" s="318"/>
      <c r="HLL22" s="318"/>
      <c r="HLM22" s="318"/>
      <c r="HLN22" s="318"/>
      <c r="HLO22" s="318"/>
      <c r="HLP22" s="318"/>
      <c r="HLQ22" s="318"/>
      <c r="HLR22" s="318"/>
      <c r="HLS22" s="318"/>
      <c r="HLT22" s="318"/>
      <c r="HLU22" s="318"/>
      <c r="HLV22" s="318"/>
      <c r="HLW22" s="318"/>
      <c r="HLX22" s="318"/>
      <c r="HLY22" s="318"/>
      <c r="HLZ22" s="318"/>
      <c r="HMA22" s="318"/>
      <c r="HMB22" s="318"/>
      <c r="HMC22" s="318"/>
      <c r="HMD22" s="318"/>
      <c r="HME22" s="318"/>
      <c r="HMF22" s="318"/>
      <c r="HMG22" s="318"/>
      <c r="HMH22" s="318"/>
      <c r="HMI22" s="318"/>
      <c r="HMJ22" s="318"/>
      <c r="HMK22" s="318"/>
      <c r="HML22" s="318"/>
      <c r="HMM22" s="318"/>
      <c r="HMN22" s="318"/>
      <c r="HMO22" s="318"/>
      <c r="HMP22" s="318"/>
      <c r="HMQ22" s="318"/>
      <c r="HMR22" s="318"/>
      <c r="HMS22" s="318"/>
      <c r="HMT22" s="318"/>
      <c r="HMU22" s="318"/>
      <c r="HMV22" s="318"/>
      <c r="HMW22" s="318"/>
      <c r="HMX22" s="318"/>
      <c r="HMY22" s="318"/>
      <c r="HMZ22" s="318"/>
      <c r="HNA22" s="318"/>
      <c r="HNB22" s="318"/>
      <c r="HNC22" s="318"/>
      <c r="HND22" s="318"/>
      <c r="HNE22" s="318"/>
      <c r="HNF22" s="318"/>
      <c r="HNG22" s="318"/>
      <c r="HNH22" s="318"/>
      <c r="HNI22" s="318"/>
      <c r="HNJ22" s="318"/>
      <c r="HNK22" s="318"/>
      <c r="HNL22" s="318"/>
      <c r="HNM22" s="318"/>
      <c r="HNN22" s="318"/>
      <c r="HNO22" s="318"/>
      <c r="HNP22" s="318"/>
      <c r="HNQ22" s="318"/>
      <c r="HNR22" s="318"/>
      <c r="HNS22" s="318"/>
      <c r="HNT22" s="318"/>
      <c r="HNU22" s="318"/>
      <c r="HNV22" s="318"/>
      <c r="HNW22" s="318"/>
      <c r="HNX22" s="318"/>
      <c r="HNY22" s="318"/>
      <c r="HNZ22" s="318"/>
      <c r="HOA22" s="318"/>
      <c r="HOB22" s="318"/>
      <c r="HOC22" s="318"/>
      <c r="HOD22" s="318"/>
      <c r="HOE22" s="318"/>
      <c r="HOF22" s="318"/>
      <c r="HOG22" s="318"/>
      <c r="HOH22" s="318"/>
      <c r="HOI22" s="318"/>
      <c r="HOJ22" s="318"/>
      <c r="HOK22" s="318"/>
      <c r="HOL22" s="318"/>
      <c r="HOM22" s="318"/>
      <c r="HON22" s="318"/>
      <c r="HOO22" s="318"/>
      <c r="HOP22" s="318"/>
      <c r="HOQ22" s="318"/>
      <c r="HOR22" s="318"/>
      <c r="HOS22" s="318"/>
      <c r="HOT22" s="318"/>
      <c r="HOU22" s="318"/>
      <c r="HOV22" s="318"/>
      <c r="HOW22" s="318"/>
      <c r="HOX22" s="318"/>
      <c r="HOY22" s="318"/>
      <c r="HOZ22" s="318"/>
      <c r="HPA22" s="318"/>
      <c r="HPB22" s="318"/>
      <c r="HPC22" s="318"/>
      <c r="HPD22" s="318"/>
      <c r="HPE22" s="318"/>
      <c r="HPF22" s="318"/>
      <c r="HPG22" s="318"/>
      <c r="HPH22" s="318"/>
      <c r="HPI22" s="318"/>
      <c r="HPJ22" s="318"/>
      <c r="HPK22" s="318"/>
      <c r="HPL22" s="318"/>
      <c r="HPM22" s="318"/>
      <c r="HPN22" s="318"/>
      <c r="HPO22" s="318"/>
      <c r="HPP22" s="318"/>
      <c r="HPQ22" s="318"/>
      <c r="HPR22" s="318"/>
      <c r="HPS22" s="318"/>
      <c r="HPT22" s="318"/>
      <c r="HPU22" s="318"/>
      <c r="HPV22" s="318"/>
      <c r="HPW22" s="318"/>
      <c r="HPX22" s="318"/>
      <c r="HPY22" s="318"/>
      <c r="HPZ22" s="318"/>
      <c r="HQA22" s="318"/>
      <c r="HQB22" s="318"/>
      <c r="HQC22" s="318"/>
      <c r="HQD22" s="318"/>
      <c r="HQE22" s="318"/>
      <c r="HQF22" s="318"/>
      <c r="HQG22" s="318"/>
      <c r="HQH22" s="318"/>
      <c r="HQI22" s="318"/>
      <c r="HQJ22" s="318"/>
      <c r="HQK22" s="318"/>
      <c r="HQL22" s="318"/>
      <c r="HQM22" s="318"/>
      <c r="HQN22" s="318"/>
      <c r="HQO22" s="318"/>
      <c r="HQP22" s="318"/>
      <c r="HQQ22" s="318"/>
      <c r="HQR22" s="318"/>
      <c r="HQS22" s="318"/>
      <c r="HQT22" s="318"/>
      <c r="HQU22" s="318"/>
      <c r="HQV22" s="318"/>
      <c r="HQW22" s="318"/>
      <c r="HQX22" s="318"/>
      <c r="HQY22" s="318"/>
      <c r="HQZ22" s="318"/>
      <c r="HRA22" s="318"/>
      <c r="HRB22" s="318"/>
      <c r="HRC22" s="318"/>
      <c r="HRD22" s="318"/>
      <c r="HRE22" s="318"/>
      <c r="HRF22" s="318"/>
      <c r="HRG22" s="318"/>
      <c r="HRH22" s="318"/>
      <c r="HRI22" s="318"/>
      <c r="HRJ22" s="318"/>
      <c r="HRK22" s="318"/>
      <c r="HRL22" s="318"/>
      <c r="HRM22" s="318"/>
      <c r="HRN22" s="318"/>
      <c r="HRO22" s="318"/>
      <c r="HRP22" s="318"/>
      <c r="HRQ22" s="318"/>
      <c r="HRR22" s="318"/>
      <c r="HRS22" s="318"/>
      <c r="HRT22" s="318"/>
      <c r="HRU22" s="318"/>
      <c r="HRV22" s="318"/>
      <c r="HRW22" s="318"/>
      <c r="HRX22" s="318"/>
      <c r="HRY22" s="318"/>
      <c r="HRZ22" s="318"/>
      <c r="HSA22" s="318"/>
      <c r="HSB22" s="318"/>
      <c r="HSC22" s="318"/>
      <c r="HSD22" s="318"/>
      <c r="HSE22" s="318"/>
      <c r="HSF22" s="318"/>
      <c r="HSG22" s="318"/>
      <c r="HSH22" s="318"/>
      <c r="HSI22" s="318"/>
      <c r="HSJ22" s="318"/>
      <c r="HSK22" s="318"/>
      <c r="HSL22" s="318"/>
      <c r="HSM22" s="318"/>
      <c r="HSN22" s="318"/>
      <c r="HSO22" s="318"/>
      <c r="HSP22" s="318"/>
      <c r="HSQ22" s="318"/>
      <c r="HSR22" s="318"/>
      <c r="HSS22" s="318"/>
      <c r="HST22" s="318"/>
      <c r="HSU22" s="318"/>
      <c r="HSV22" s="318"/>
      <c r="HSW22" s="318"/>
      <c r="HSX22" s="318"/>
      <c r="HSY22" s="318"/>
      <c r="HSZ22" s="318"/>
      <c r="HTA22" s="318"/>
      <c r="HTB22" s="318"/>
      <c r="HTC22" s="318"/>
      <c r="HTD22" s="318"/>
      <c r="HTE22" s="318"/>
      <c r="HTF22" s="318"/>
      <c r="HTG22" s="318"/>
      <c r="HTH22" s="318"/>
      <c r="HTI22" s="318"/>
      <c r="HTJ22" s="318"/>
      <c r="HTK22" s="318"/>
      <c r="HTL22" s="318"/>
      <c r="HTM22" s="318"/>
      <c r="HTN22" s="318"/>
      <c r="HTO22" s="318"/>
      <c r="HTP22" s="318"/>
      <c r="HTQ22" s="318"/>
      <c r="HTR22" s="318"/>
      <c r="HTS22" s="318"/>
      <c r="HTT22" s="318"/>
      <c r="HTU22" s="318"/>
      <c r="HTV22" s="318"/>
      <c r="HTW22" s="318"/>
      <c r="HTX22" s="318"/>
      <c r="HTY22" s="318"/>
      <c r="HTZ22" s="318"/>
      <c r="HUA22" s="318"/>
      <c r="HUB22" s="318"/>
      <c r="HUC22" s="318"/>
      <c r="HUD22" s="318"/>
      <c r="HUE22" s="318"/>
      <c r="HUF22" s="318"/>
      <c r="HUG22" s="318"/>
      <c r="HUH22" s="318"/>
      <c r="HUI22" s="318"/>
      <c r="HUJ22" s="318"/>
      <c r="HUK22" s="318"/>
      <c r="HUL22" s="318"/>
      <c r="HUM22" s="318"/>
      <c r="HUN22" s="318"/>
      <c r="HUO22" s="318"/>
      <c r="HUP22" s="318"/>
      <c r="HUQ22" s="318"/>
      <c r="HUR22" s="318"/>
      <c r="HUS22" s="318"/>
      <c r="HUT22" s="318"/>
      <c r="HUU22" s="318"/>
      <c r="HUV22" s="318"/>
      <c r="HUW22" s="318"/>
      <c r="HUX22" s="318"/>
      <c r="HUY22" s="318"/>
      <c r="HUZ22" s="318"/>
      <c r="HVA22" s="318"/>
      <c r="HVB22" s="318"/>
      <c r="HVC22" s="318"/>
      <c r="HVD22" s="318"/>
      <c r="HVE22" s="318"/>
      <c r="HVF22" s="318"/>
      <c r="HVG22" s="318"/>
      <c r="HVH22" s="318"/>
      <c r="HVI22" s="318"/>
      <c r="HVJ22" s="318"/>
      <c r="HVK22" s="318"/>
      <c r="HVL22" s="318"/>
      <c r="HVM22" s="318"/>
      <c r="HVN22" s="318"/>
      <c r="HVO22" s="318"/>
      <c r="HVP22" s="318"/>
      <c r="HVQ22" s="318"/>
      <c r="HVR22" s="318"/>
      <c r="HVS22" s="318"/>
      <c r="HVT22" s="318"/>
      <c r="HVU22" s="318"/>
      <c r="HVV22" s="318"/>
      <c r="HVW22" s="318"/>
      <c r="HVX22" s="318"/>
      <c r="HVY22" s="318"/>
      <c r="HVZ22" s="318"/>
      <c r="HWA22" s="318"/>
      <c r="HWB22" s="318"/>
      <c r="HWC22" s="318"/>
      <c r="HWD22" s="318"/>
      <c r="HWE22" s="318"/>
      <c r="HWF22" s="318"/>
      <c r="HWG22" s="318"/>
      <c r="HWH22" s="318"/>
      <c r="HWI22" s="318"/>
      <c r="HWJ22" s="318"/>
      <c r="HWK22" s="318"/>
      <c r="HWL22" s="318"/>
      <c r="HWM22" s="318"/>
      <c r="HWN22" s="318"/>
      <c r="HWO22" s="318"/>
      <c r="HWP22" s="318"/>
      <c r="HWQ22" s="318"/>
      <c r="HWR22" s="318"/>
      <c r="HWS22" s="318"/>
      <c r="HWT22" s="318"/>
      <c r="HWU22" s="318"/>
      <c r="HWV22" s="318"/>
      <c r="HWW22" s="318"/>
      <c r="HWX22" s="318"/>
      <c r="HWY22" s="318"/>
      <c r="HWZ22" s="318"/>
      <c r="HXA22" s="318"/>
      <c r="HXB22" s="318"/>
      <c r="HXC22" s="318"/>
      <c r="HXD22" s="318"/>
      <c r="HXE22" s="318"/>
      <c r="HXF22" s="318"/>
      <c r="HXG22" s="318"/>
      <c r="HXH22" s="318"/>
      <c r="HXI22" s="318"/>
      <c r="HXJ22" s="318"/>
      <c r="HXK22" s="318"/>
      <c r="HXL22" s="318"/>
      <c r="HXM22" s="318"/>
      <c r="HXN22" s="318"/>
      <c r="HXO22" s="318"/>
      <c r="HXP22" s="318"/>
      <c r="HXQ22" s="318"/>
      <c r="HXR22" s="318"/>
      <c r="HXS22" s="318"/>
      <c r="HXT22" s="318"/>
      <c r="HXU22" s="318"/>
      <c r="HXV22" s="318"/>
      <c r="HXW22" s="318"/>
      <c r="HXX22" s="318"/>
      <c r="HXY22" s="318"/>
      <c r="HXZ22" s="318"/>
      <c r="HYA22" s="318"/>
      <c r="HYB22" s="318"/>
      <c r="HYC22" s="318"/>
      <c r="HYD22" s="318"/>
      <c r="HYE22" s="318"/>
      <c r="HYF22" s="318"/>
      <c r="HYG22" s="318"/>
      <c r="HYH22" s="318"/>
      <c r="HYI22" s="318"/>
      <c r="HYJ22" s="318"/>
      <c r="HYK22" s="318"/>
      <c r="HYL22" s="318"/>
      <c r="HYM22" s="318"/>
      <c r="HYN22" s="318"/>
      <c r="HYO22" s="318"/>
      <c r="HYP22" s="318"/>
      <c r="HYQ22" s="318"/>
      <c r="HYR22" s="318"/>
      <c r="HYS22" s="318"/>
      <c r="HYT22" s="318"/>
      <c r="HYU22" s="318"/>
      <c r="HYV22" s="318"/>
      <c r="HYW22" s="318"/>
      <c r="HYX22" s="318"/>
      <c r="HYY22" s="318"/>
      <c r="HYZ22" s="318"/>
      <c r="HZA22" s="318"/>
      <c r="HZB22" s="318"/>
      <c r="HZC22" s="318"/>
      <c r="HZD22" s="318"/>
      <c r="HZE22" s="318"/>
      <c r="HZF22" s="318"/>
      <c r="HZG22" s="318"/>
      <c r="HZH22" s="318"/>
      <c r="HZI22" s="318"/>
      <c r="HZJ22" s="318"/>
      <c r="HZK22" s="318"/>
      <c r="HZL22" s="318"/>
      <c r="HZM22" s="318"/>
      <c r="HZN22" s="318"/>
      <c r="HZO22" s="318"/>
      <c r="HZP22" s="318"/>
      <c r="HZQ22" s="318"/>
      <c r="HZR22" s="318"/>
      <c r="HZS22" s="318"/>
      <c r="HZT22" s="318"/>
      <c r="HZU22" s="318"/>
      <c r="HZV22" s="318"/>
      <c r="HZW22" s="318"/>
      <c r="HZX22" s="318"/>
      <c r="HZY22" s="318"/>
      <c r="HZZ22" s="318"/>
      <c r="IAA22" s="318"/>
      <c r="IAB22" s="318"/>
      <c r="IAC22" s="318"/>
      <c r="IAD22" s="318"/>
      <c r="IAE22" s="318"/>
      <c r="IAF22" s="318"/>
      <c r="IAG22" s="318"/>
      <c r="IAH22" s="318"/>
      <c r="IAI22" s="318"/>
      <c r="IAJ22" s="318"/>
      <c r="IAK22" s="318"/>
      <c r="IAL22" s="318"/>
      <c r="IAM22" s="318"/>
      <c r="IAN22" s="318"/>
      <c r="IAO22" s="318"/>
      <c r="IAP22" s="318"/>
      <c r="IAQ22" s="318"/>
      <c r="IAR22" s="318"/>
      <c r="IAS22" s="318"/>
      <c r="IAT22" s="318"/>
      <c r="IAU22" s="318"/>
      <c r="IAV22" s="318"/>
      <c r="IAW22" s="318"/>
      <c r="IAX22" s="318"/>
      <c r="IAY22" s="318"/>
      <c r="IAZ22" s="318"/>
      <c r="IBA22" s="318"/>
      <c r="IBB22" s="318"/>
      <c r="IBC22" s="318"/>
      <c r="IBD22" s="318"/>
      <c r="IBE22" s="318"/>
      <c r="IBF22" s="318"/>
      <c r="IBG22" s="318"/>
      <c r="IBH22" s="318"/>
      <c r="IBI22" s="318"/>
      <c r="IBJ22" s="318"/>
      <c r="IBK22" s="318"/>
      <c r="IBL22" s="318"/>
      <c r="IBM22" s="318"/>
      <c r="IBN22" s="318"/>
      <c r="IBO22" s="318"/>
      <c r="IBP22" s="318"/>
      <c r="IBQ22" s="318"/>
      <c r="IBR22" s="318"/>
      <c r="IBS22" s="318"/>
      <c r="IBT22" s="318"/>
      <c r="IBU22" s="318"/>
      <c r="IBV22" s="318"/>
      <c r="IBW22" s="318"/>
      <c r="IBX22" s="318"/>
      <c r="IBY22" s="318"/>
      <c r="IBZ22" s="318"/>
      <c r="ICA22" s="318"/>
      <c r="ICB22" s="318"/>
      <c r="ICC22" s="318"/>
      <c r="ICD22" s="318"/>
      <c r="ICE22" s="318"/>
      <c r="ICF22" s="318"/>
      <c r="ICG22" s="318"/>
      <c r="ICH22" s="318"/>
      <c r="ICI22" s="318"/>
      <c r="ICJ22" s="318"/>
      <c r="ICK22" s="318"/>
      <c r="ICL22" s="318"/>
      <c r="ICM22" s="318"/>
      <c r="ICN22" s="318"/>
      <c r="ICO22" s="318"/>
      <c r="ICP22" s="318"/>
      <c r="ICQ22" s="318"/>
      <c r="ICR22" s="318"/>
      <c r="ICS22" s="318"/>
      <c r="ICT22" s="318"/>
      <c r="ICU22" s="318"/>
      <c r="ICV22" s="318"/>
      <c r="ICW22" s="318"/>
      <c r="ICX22" s="318"/>
      <c r="ICY22" s="318"/>
      <c r="ICZ22" s="318"/>
      <c r="IDA22" s="318"/>
      <c r="IDB22" s="318"/>
      <c r="IDC22" s="318"/>
      <c r="IDD22" s="318"/>
      <c r="IDE22" s="318"/>
      <c r="IDF22" s="318"/>
      <c r="IDG22" s="318"/>
      <c r="IDH22" s="318"/>
      <c r="IDI22" s="318"/>
      <c r="IDJ22" s="318"/>
      <c r="IDK22" s="318"/>
      <c r="IDL22" s="318"/>
      <c r="IDM22" s="318"/>
      <c r="IDN22" s="318"/>
      <c r="IDO22" s="318"/>
      <c r="IDP22" s="318"/>
      <c r="IDQ22" s="318"/>
      <c r="IDR22" s="318"/>
      <c r="IDS22" s="318"/>
      <c r="IDT22" s="318"/>
      <c r="IDU22" s="318"/>
      <c r="IDV22" s="318"/>
      <c r="IDW22" s="318"/>
      <c r="IDX22" s="318"/>
      <c r="IDY22" s="318"/>
      <c r="IDZ22" s="318"/>
      <c r="IEA22" s="318"/>
      <c r="IEB22" s="318"/>
      <c r="IEC22" s="318"/>
      <c r="IED22" s="318"/>
      <c r="IEE22" s="318"/>
      <c r="IEF22" s="318"/>
      <c r="IEG22" s="318"/>
      <c r="IEH22" s="318"/>
      <c r="IEI22" s="318"/>
      <c r="IEJ22" s="318"/>
      <c r="IEK22" s="318"/>
      <c r="IEL22" s="318"/>
      <c r="IEM22" s="318"/>
      <c r="IEN22" s="318"/>
      <c r="IEO22" s="318"/>
      <c r="IEP22" s="318"/>
      <c r="IEQ22" s="318"/>
      <c r="IER22" s="318"/>
      <c r="IES22" s="318"/>
      <c r="IET22" s="318"/>
      <c r="IEU22" s="318"/>
      <c r="IEV22" s="318"/>
      <c r="IEW22" s="318"/>
      <c r="IEX22" s="318"/>
      <c r="IEY22" s="318"/>
      <c r="IEZ22" s="318"/>
      <c r="IFA22" s="318"/>
      <c r="IFB22" s="318"/>
      <c r="IFC22" s="318"/>
      <c r="IFD22" s="318"/>
      <c r="IFE22" s="318"/>
      <c r="IFF22" s="318"/>
      <c r="IFG22" s="318"/>
      <c r="IFH22" s="318"/>
      <c r="IFI22" s="318"/>
      <c r="IFJ22" s="318"/>
      <c r="IFK22" s="318"/>
      <c r="IFL22" s="318"/>
      <c r="IFM22" s="318"/>
      <c r="IFN22" s="318"/>
      <c r="IFO22" s="318"/>
      <c r="IFP22" s="318"/>
      <c r="IFQ22" s="318"/>
      <c r="IFR22" s="318"/>
      <c r="IFS22" s="318"/>
      <c r="IFT22" s="318"/>
      <c r="IFU22" s="318"/>
      <c r="IFV22" s="318"/>
      <c r="IFW22" s="318"/>
      <c r="IFX22" s="318"/>
      <c r="IFY22" s="318"/>
      <c r="IFZ22" s="318"/>
      <c r="IGA22" s="318"/>
      <c r="IGB22" s="318"/>
      <c r="IGC22" s="318"/>
      <c r="IGD22" s="318"/>
      <c r="IGE22" s="318"/>
      <c r="IGF22" s="318"/>
      <c r="IGG22" s="318"/>
      <c r="IGH22" s="318"/>
      <c r="IGI22" s="318"/>
      <c r="IGJ22" s="318"/>
      <c r="IGK22" s="318"/>
      <c r="IGL22" s="318"/>
      <c r="IGM22" s="318"/>
      <c r="IGN22" s="318"/>
      <c r="IGO22" s="318"/>
      <c r="IGP22" s="318"/>
      <c r="IGQ22" s="318"/>
      <c r="IGR22" s="318"/>
      <c r="IGS22" s="318"/>
      <c r="IGT22" s="318"/>
      <c r="IGU22" s="318"/>
      <c r="IGV22" s="318"/>
      <c r="IGW22" s="318"/>
      <c r="IGX22" s="318"/>
      <c r="IGY22" s="318"/>
      <c r="IGZ22" s="318"/>
      <c r="IHA22" s="318"/>
      <c r="IHB22" s="318"/>
      <c r="IHC22" s="318"/>
      <c r="IHD22" s="318"/>
      <c r="IHE22" s="318"/>
      <c r="IHF22" s="318"/>
      <c r="IHG22" s="318"/>
      <c r="IHH22" s="318"/>
      <c r="IHI22" s="318"/>
      <c r="IHJ22" s="318"/>
      <c r="IHK22" s="318"/>
      <c r="IHL22" s="318"/>
      <c r="IHM22" s="318"/>
      <c r="IHN22" s="318"/>
      <c r="IHO22" s="318"/>
      <c r="IHP22" s="318"/>
      <c r="IHQ22" s="318"/>
      <c r="IHR22" s="318"/>
      <c r="IHS22" s="318"/>
      <c r="IHT22" s="318"/>
      <c r="IHU22" s="318"/>
      <c r="IHV22" s="318"/>
      <c r="IHW22" s="318"/>
      <c r="IHX22" s="318"/>
      <c r="IHY22" s="318"/>
      <c r="IHZ22" s="318"/>
      <c r="IIA22" s="318"/>
      <c r="IIB22" s="318"/>
      <c r="IIC22" s="318"/>
      <c r="IID22" s="318"/>
      <c r="IIE22" s="318"/>
      <c r="IIF22" s="318"/>
      <c r="IIG22" s="318"/>
      <c r="IIH22" s="318"/>
      <c r="III22" s="318"/>
      <c r="IIJ22" s="318"/>
      <c r="IIK22" s="318"/>
      <c r="IIL22" s="318"/>
      <c r="IIM22" s="318"/>
      <c r="IIN22" s="318"/>
      <c r="IIO22" s="318"/>
      <c r="IIP22" s="318"/>
      <c r="IIQ22" s="318"/>
      <c r="IIR22" s="318"/>
      <c r="IIS22" s="318"/>
      <c r="IIT22" s="318"/>
      <c r="IIU22" s="318"/>
      <c r="IIV22" s="318"/>
      <c r="IIW22" s="318"/>
      <c r="IIX22" s="318"/>
      <c r="IIY22" s="318"/>
      <c r="IIZ22" s="318"/>
      <c r="IJA22" s="318"/>
      <c r="IJB22" s="318"/>
      <c r="IJC22" s="318"/>
      <c r="IJD22" s="318"/>
      <c r="IJE22" s="318"/>
      <c r="IJF22" s="318"/>
      <c r="IJG22" s="318"/>
      <c r="IJH22" s="318"/>
      <c r="IJI22" s="318"/>
      <c r="IJJ22" s="318"/>
      <c r="IJK22" s="318"/>
      <c r="IJL22" s="318"/>
      <c r="IJM22" s="318"/>
      <c r="IJN22" s="318"/>
      <c r="IJO22" s="318"/>
      <c r="IJP22" s="318"/>
      <c r="IJQ22" s="318"/>
      <c r="IJR22" s="318"/>
      <c r="IJS22" s="318"/>
      <c r="IJT22" s="318"/>
      <c r="IJU22" s="318"/>
      <c r="IJV22" s="318"/>
      <c r="IJW22" s="318"/>
      <c r="IJX22" s="318"/>
      <c r="IJY22" s="318"/>
      <c r="IJZ22" s="318"/>
      <c r="IKA22" s="318"/>
      <c r="IKB22" s="318"/>
      <c r="IKC22" s="318"/>
      <c r="IKD22" s="318"/>
      <c r="IKE22" s="318"/>
      <c r="IKF22" s="318"/>
      <c r="IKG22" s="318"/>
      <c r="IKH22" s="318"/>
      <c r="IKI22" s="318"/>
      <c r="IKJ22" s="318"/>
      <c r="IKK22" s="318"/>
      <c r="IKL22" s="318"/>
      <c r="IKM22" s="318"/>
      <c r="IKN22" s="318"/>
      <c r="IKO22" s="318"/>
      <c r="IKP22" s="318"/>
      <c r="IKQ22" s="318"/>
      <c r="IKR22" s="318"/>
      <c r="IKS22" s="318"/>
      <c r="IKT22" s="318"/>
      <c r="IKU22" s="318"/>
      <c r="IKV22" s="318"/>
      <c r="IKW22" s="318"/>
      <c r="IKX22" s="318"/>
      <c r="IKY22" s="318"/>
      <c r="IKZ22" s="318"/>
      <c r="ILA22" s="318"/>
      <c r="ILB22" s="318"/>
      <c r="ILC22" s="318"/>
      <c r="ILD22" s="318"/>
      <c r="ILE22" s="318"/>
      <c r="ILF22" s="318"/>
      <c r="ILG22" s="318"/>
      <c r="ILH22" s="318"/>
      <c r="ILI22" s="318"/>
      <c r="ILJ22" s="318"/>
      <c r="ILK22" s="318"/>
      <c r="ILL22" s="318"/>
      <c r="ILM22" s="318"/>
      <c r="ILN22" s="318"/>
      <c r="ILO22" s="318"/>
      <c r="ILP22" s="318"/>
      <c r="ILQ22" s="318"/>
      <c r="ILR22" s="318"/>
      <c r="ILS22" s="318"/>
      <c r="ILT22" s="318"/>
      <c r="ILU22" s="318"/>
      <c r="ILV22" s="318"/>
      <c r="ILW22" s="318"/>
      <c r="ILX22" s="318"/>
      <c r="ILY22" s="318"/>
      <c r="ILZ22" s="318"/>
      <c r="IMA22" s="318"/>
      <c r="IMB22" s="318"/>
      <c r="IMC22" s="318"/>
      <c r="IMD22" s="318"/>
      <c r="IME22" s="318"/>
      <c r="IMF22" s="318"/>
      <c r="IMG22" s="318"/>
      <c r="IMH22" s="318"/>
      <c r="IMI22" s="318"/>
      <c r="IMJ22" s="318"/>
      <c r="IMK22" s="318"/>
      <c r="IML22" s="318"/>
      <c r="IMM22" s="318"/>
      <c r="IMN22" s="318"/>
      <c r="IMO22" s="318"/>
      <c r="IMP22" s="318"/>
      <c r="IMQ22" s="318"/>
      <c r="IMR22" s="318"/>
      <c r="IMS22" s="318"/>
      <c r="IMT22" s="318"/>
      <c r="IMU22" s="318"/>
      <c r="IMV22" s="318"/>
      <c r="IMW22" s="318"/>
      <c r="IMX22" s="318"/>
      <c r="IMY22" s="318"/>
      <c r="IMZ22" s="318"/>
      <c r="INA22" s="318"/>
      <c r="INB22" s="318"/>
      <c r="INC22" s="318"/>
      <c r="IND22" s="318"/>
      <c r="INE22" s="318"/>
      <c r="INF22" s="318"/>
      <c r="ING22" s="318"/>
      <c r="INH22" s="318"/>
      <c r="INI22" s="318"/>
      <c r="INJ22" s="318"/>
      <c r="INK22" s="318"/>
      <c r="INL22" s="318"/>
      <c r="INM22" s="318"/>
      <c r="INN22" s="318"/>
      <c r="INO22" s="318"/>
      <c r="INP22" s="318"/>
      <c r="INQ22" s="318"/>
      <c r="INR22" s="318"/>
      <c r="INS22" s="318"/>
      <c r="INT22" s="318"/>
      <c r="INU22" s="318"/>
      <c r="INV22" s="318"/>
      <c r="INW22" s="318"/>
      <c r="INX22" s="318"/>
      <c r="INY22" s="318"/>
      <c r="INZ22" s="318"/>
      <c r="IOA22" s="318"/>
      <c r="IOB22" s="318"/>
      <c r="IOC22" s="318"/>
      <c r="IOD22" s="318"/>
      <c r="IOE22" s="318"/>
      <c r="IOF22" s="318"/>
      <c r="IOG22" s="318"/>
      <c r="IOH22" s="318"/>
      <c r="IOI22" s="318"/>
      <c r="IOJ22" s="318"/>
      <c r="IOK22" s="318"/>
      <c r="IOL22" s="318"/>
      <c r="IOM22" s="318"/>
      <c r="ION22" s="318"/>
      <c r="IOO22" s="318"/>
      <c r="IOP22" s="318"/>
      <c r="IOQ22" s="318"/>
      <c r="IOR22" s="318"/>
      <c r="IOS22" s="318"/>
      <c r="IOT22" s="318"/>
      <c r="IOU22" s="318"/>
      <c r="IOV22" s="318"/>
      <c r="IOW22" s="318"/>
      <c r="IOX22" s="318"/>
      <c r="IOY22" s="318"/>
      <c r="IOZ22" s="318"/>
      <c r="IPA22" s="318"/>
      <c r="IPB22" s="318"/>
      <c r="IPC22" s="318"/>
      <c r="IPD22" s="318"/>
      <c r="IPE22" s="318"/>
      <c r="IPF22" s="318"/>
      <c r="IPG22" s="318"/>
      <c r="IPH22" s="318"/>
      <c r="IPI22" s="318"/>
      <c r="IPJ22" s="318"/>
      <c r="IPK22" s="318"/>
      <c r="IPL22" s="318"/>
      <c r="IPM22" s="318"/>
      <c r="IPN22" s="318"/>
      <c r="IPO22" s="318"/>
      <c r="IPP22" s="318"/>
      <c r="IPQ22" s="318"/>
      <c r="IPR22" s="318"/>
      <c r="IPS22" s="318"/>
      <c r="IPT22" s="318"/>
      <c r="IPU22" s="318"/>
      <c r="IPV22" s="318"/>
      <c r="IPW22" s="318"/>
      <c r="IPX22" s="318"/>
      <c r="IPY22" s="318"/>
      <c r="IPZ22" s="318"/>
      <c r="IQA22" s="318"/>
      <c r="IQB22" s="318"/>
      <c r="IQC22" s="318"/>
      <c r="IQD22" s="318"/>
      <c r="IQE22" s="318"/>
      <c r="IQF22" s="318"/>
      <c r="IQG22" s="318"/>
      <c r="IQH22" s="318"/>
      <c r="IQI22" s="318"/>
      <c r="IQJ22" s="318"/>
      <c r="IQK22" s="318"/>
      <c r="IQL22" s="318"/>
      <c r="IQM22" s="318"/>
      <c r="IQN22" s="318"/>
      <c r="IQO22" s="318"/>
      <c r="IQP22" s="318"/>
      <c r="IQQ22" s="318"/>
      <c r="IQR22" s="318"/>
      <c r="IQS22" s="318"/>
      <c r="IQT22" s="318"/>
      <c r="IQU22" s="318"/>
      <c r="IQV22" s="318"/>
      <c r="IQW22" s="318"/>
      <c r="IQX22" s="318"/>
      <c r="IQY22" s="318"/>
      <c r="IQZ22" s="318"/>
      <c r="IRA22" s="318"/>
      <c r="IRB22" s="318"/>
      <c r="IRC22" s="318"/>
      <c r="IRD22" s="318"/>
      <c r="IRE22" s="318"/>
      <c r="IRF22" s="318"/>
      <c r="IRG22" s="318"/>
      <c r="IRH22" s="318"/>
      <c r="IRI22" s="318"/>
      <c r="IRJ22" s="318"/>
      <c r="IRK22" s="318"/>
      <c r="IRL22" s="318"/>
      <c r="IRM22" s="318"/>
      <c r="IRN22" s="318"/>
      <c r="IRO22" s="318"/>
      <c r="IRP22" s="318"/>
      <c r="IRQ22" s="318"/>
      <c r="IRR22" s="318"/>
      <c r="IRS22" s="318"/>
      <c r="IRT22" s="318"/>
      <c r="IRU22" s="318"/>
      <c r="IRV22" s="318"/>
      <c r="IRW22" s="318"/>
      <c r="IRX22" s="318"/>
      <c r="IRY22" s="318"/>
      <c r="IRZ22" s="318"/>
      <c r="ISA22" s="318"/>
      <c r="ISB22" s="318"/>
      <c r="ISC22" s="318"/>
      <c r="ISD22" s="318"/>
      <c r="ISE22" s="318"/>
      <c r="ISF22" s="318"/>
      <c r="ISG22" s="318"/>
      <c r="ISH22" s="318"/>
      <c r="ISI22" s="318"/>
      <c r="ISJ22" s="318"/>
      <c r="ISK22" s="318"/>
      <c r="ISL22" s="318"/>
      <c r="ISM22" s="318"/>
      <c r="ISN22" s="318"/>
      <c r="ISO22" s="318"/>
      <c r="ISP22" s="318"/>
      <c r="ISQ22" s="318"/>
      <c r="ISR22" s="318"/>
      <c r="ISS22" s="318"/>
      <c r="IST22" s="318"/>
      <c r="ISU22" s="318"/>
      <c r="ISV22" s="318"/>
      <c r="ISW22" s="318"/>
      <c r="ISX22" s="318"/>
      <c r="ISY22" s="318"/>
      <c r="ISZ22" s="318"/>
      <c r="ITA22" s="318"/>
      <c r="ITB22" s="318"/>
      <c r="ITC22" s="318"/>
      <c r="ITD22" s="318"/>
      <c r="ITE22" s="318"/>
      <c r="ITF22" s="318"/>
      <c r="ITG22" s="318"/>
      <c r="ITH22" s="318"/>
      <c r="ITI22" s="318"/>
      <c r="ITJ22" s="318"/>
      <c r="ITK22" s="318"/>
      <c r="ITL22" s="318"/>
      <c r="ITM22" s="318"/>
      <c r="ITN22" s="318"/>
      <c r="ITO22" s="318"/>
      <c r="ITP22" s="318"/>
      <c r="ITQ22" s="318"/>
      <c r="ITR22" s="318"/>
      <c r="ITS22" s="318"/>
      <c r="ITT22" s="318"/>
      <c r="ITU22" s="318"/>
      <c r="ITV22" s="318"/>
      <c r="ITW22" s="318"/>
      <c r="ITX22" s="318"/>
      <c r="ITY22" s="318"/>
      <c r="ITZ22" s="318"/>
      <c r="IUA22" s="318"/>
      <c r="IUB22" s="318"/>
      <c r="IUC22" s="318"/>
      <c r="IUD22" s="318"/>
      <c r="IUE22" s="318"/>
      <c r="IUF22" s="318"/>
      <c r="IUG22" s="318"/>
      <c r="IUH22" s="318"/>
      <c r="IUI22" s="318"/>
      <c r="IUJ22" s="318"/>
      <c r="IUK22" s="318"/>
      <c r="IUL22" s="318"/>
      <c r="IUM22" s="318"/>
      <c r="IUN22" s="318"/>
      <c r="IUO22" s="318"/>
      <c r="IUP22" s="318"/>
      <c r="IUQ22" s="318"/>
      <c r="IUR22" s="318"/>
      <c r="IUS22" s="318"/>
      <c r="IUT22" s="318"/>
      <c r="IUU22" s="318"/>
      <c r="IUV22" s="318"/>
      <c r="IUW22" s="318"/>
      <c r="IUX22" s="318"/>
      <c r="IUY22" s="318"/>
      <c r="IUZ22" s="318"/>
      <c r="IVA22" s="318"/>
      <c r="IVB22" s="318"/>
      <c r="IVC22" s="318"/>
      <c r="IVD22" s="318"/>
      <c r="IVE22" s="318"/>
      <c r="IVF22" s="318"/>
      <c r="IVG22" s="318"/>
      <c r="IVH22" s="318"/>
      <c r="IVI22" s="318"/>
      <c r="IVJ22" s="318"/>
      <c r="IVK22" s="318"/>
      <c r="IVL22" s="318"/>
      <c r="IVM22" s="318"/>
      <c r="IVN22" s="318"/>
      <c r="IVO22" s="318"/>
      <c r="IVP22" s="318"/>
      <c r="IVQ22" s="318"/>
      <c r="IVR22" s="318"/>
      <c r="IVS22" s="318"/>
      <c r="IVT22" s="318"/>
      <c r="IVU22" s="318"/>
      <c r="IVV22" s="318"/>
      <c r="IVW22" s="318"/>
      <c r="IVX22" s="318"/>
      <c r="IVY22" s="318"/>
      <c r="IVZ22" s="318"/>
      <c r="IWA22" s="318"/>
      <c r="IWB22" s="318"/>
      <c r="IWC22" s="318"/>
      <c r="IWD22" s="318"/>
      <c r="IWE22" s="318"/>
      <c r="IWF22" s="318"/>
      <c r="IWG22" s="318"/>
      <c r="IWH22" s="318"/>
      <c r="IWI22" s="318"/>
      <c r="IWJ22" s="318"/>
      <c r="IWK22" s="318"/>
      <c r="IWL22" s="318"/>
      <c r="IWM22" s="318"/>
      <c r="IWN22" s="318"/>
      <c r="IWO22" s="318"/>
      <c r="IWP22" s="318"/>
      <c r="IWQ22" s="318"/>
      <c r="IWR22" s="318"/>
      <c r="IWS22" s="318"/>
      <c r="IWT22" s="318"/>
      <c r="IWU22" s="318"/>
      <c r="IWV22" s="318"/>
      <c r="IWW22" s="318"/>
      <c r="IWX22" s="318"/>
      <c r="IWY22" s="318"/>
      <c r="IWZ22" s="318"/>
      <c r="IXA22" s="318"/>
      <c r="IXB22" s="318"/>
      <c r="IXC22" s="318"/>
      <c r="IXD22" s="318"/>
      <c r="IXE22" s="318"/>
      <c r="IXF22" s="318"/>
      <c r="IXG22" s="318"/>
      <c r="IXH22" s="318"/>
      <c r="IXI22" s="318"/>
      <c r="IXJ22" s="318"/>
      <c r="IXK22" s="318"/>
      <c r="IXL22" s="318"/>
      <c r="IXM22" s="318"/>
      <c r="IXN22" s="318"/>
      <c r="IXO22" s="318"/>
      <c r="IXP22" s="318"/>
      <c r="IXQ22" s="318"/>
      <c r="IXR22" s="318"/>
      <c r="IXS22" s="318"/>
      <c r="IXT22" s="318"/>
      <c r="IXU22" s="318"/>
      <c r="IXV22" s="318"/>
      <c r="IXW22" s="318"/>
      <c r="IXX22" s="318"/>
      <c r="IXY22" s="318"/>
      <c r="IXZ22" s="318"/>
      <c r="IYA22" s="318"/>
      <c r="IYB22" s="318"/>
      <c r="IYC22" s="318"/>
      <c r="IYD22" s="318"/>
      <c r="IYE22" s="318"/>
      <c r="IYF22" s="318"/>
      <c r="IYG22" s="318"/>
      <c r="IYH22" s="318"/>
      <c r="IYI22" s="318"/>
      <c r="IYJ22" s="318"/>
      <c r="IYK22" s="318"/>
      <c r="IYL22" s="318"/>
      <c r="IYM22" s="318"/>
      <c r="IYN22" s="318"/>
      <c r="IYO22" s="318"/>
      <c r="IYP22" s="318"/>
      <c r="IYQ22" s="318"/>
      <c r="IYR22" s="318"/>
      <c r="IYS22" s="318"/>
      <c r="IYT22" s="318"/>
      <c r="IYU22" s="318"/>
      <c r="IYV22" s="318"/>
      <c r="IYW22" s="318"/>
      <c r="IYX22" s="318"/>
      <c r="IYY22" s="318"/>
      <c r="IYZ22" s="318"/>
      <c r="IZA22" s="318"/>
      <c r="IZB22" s="318"/>
      <c r="IZC22" s="318"/>
      <c r="IZD22" s="318"/>
      <c r="IZE22" s="318"/>
      <c r="IZF22" s="318"/>
      <c r="IZG22" s="318"/>
      <c r="IZH22" s="318"/>
      <c r="IZI22" s="318"/>
      <c r="IZJ22" s="318"/>
      <c r="IZK22" s="318"/>
      <c r="IZL22" s="318"/>
      <c r="IZM22" s="318"/>
      <c r="IZN22" s="318"/>
      <c r="IZO22" s="318"/>
      <c r="IZP22" s="318"/>
      <c r="IZQ22" s="318"/>
      <c r="IZR22" s="318"/>
      <c r="IZS22" s="318"/>
      <c r="IZT22" s="318"/>
      <c r="IZU22" s="318"/>
      <c r="IZV22" s="318"/>
      <c r="IZW22" s="318"/>
      <c r="IZX22" s="318"/>
      <c r="IZY22" s="318"/>
      <c r="IZZ22" s="318"/>
      <c r="JAA22" s="318"/>
      <c r="JAB22" s="318"/>
      <c r="JAC22" s="318"/>
      <c r="JAD22" s="318"/>
      <c r="JAE22" s="318"/>
      <c r="JAF22" s="318"/>
      <c r="JAG22" s="318"/>
      <c r="JAH22" s="318"/>
      <c r="JAI22" s="318"/>
      <c r="JAJ22" s="318"/>
      <c r="JAK22" s="318"/>
      <c r="JAL22" s="318"/>
      <c r="JAM22" s="318"/>
      <c r="JAN22" s="318"/>
      <c r="JAO22" s="318"/>
      <c r="JAP22" s="318"/>
      <c r="JAQ22" s="318"/>
      <c r="JAR22" s="318"/>
      <c r="JAS22" s="318"/>
      <c r="JAT22" s="318"/>
      <c r="JAU22" s="318"/>
      <c r="JAV22" s="318"/>
      <c r="JAW22" s="318"/>
      <c r="JAX22" s="318"/>
      <c r="JAY22" s="318"/>
      <c r="JAZ22" s="318"/>
      <c r="JBA22" s="318"/>
      <c r="JBB22" s="318"/>
      <c r="JBC22" s="318"/>
      <c r="JBD22" s="318"/>
      <c r="JBE22" s="318"/>
      <c r="JBF22" s="318"/>
      <c r="JBG22" s="318"/>
      <c r="JBH22" s="318"/>
      <c r="JBI22" s="318"/>
      <c r="JBJ22" s="318"/>
      <c r="JBK22" s="318"/>
      <c r="JBL22" s="318"/>
      <c r="JBM22" s="318"/>
      <c r="JBN22" s="318"/>
      <c r="JBO22" s="318"/>
      <c r="JBP22" s="318"/>
      <c r="JBQ22" s="318"/>
      <c r="JBR22" s="318"/>
      <c r="JBS22" s="318"/>
      <c r="JBT22" s="318"/>
      <c r="JBU22" s="318"/>
      <c r="JBV22" s="318"/>
      <c r="JBW22" s="318"/>
      <c r="JBX22" s="318"/>
      <c r="JBY22" s="318"/>
      <c r="JBZ22" s="318"/>
      <c r="JCA22" s="318"/>
      <c r="JCB22" s="318"/>
      <c r="JCC22" s="318"/>
      <c r="JCD22" s="318"/>
      <c r="JCE22" s="318"/>
      <c r="JCF22" s="318"/>
      <c r="JCG22" s="318"/>
      <c r="JCH22" s="318"/>
      <c r="JCI22" s="318"/>
      <c r="JCJ22" s="318"/>
      <c r="JCK22" s="318"/>
      <c r="JCL22" s="318"/>
      <c r="JCM22" s="318"/>
      <c r="JCN22" s="318"/>
      <c r="JCO22" s="318"/>
      <c r="JCP22" s="318"/>
      <c r="JCQ22" s="318"/>
      <c r="JCR22" s="318"/>
      <c r="JCS22" s="318"/>
      <c r="JCT22" s="318"/>
      <c r="JCU22" s="318"/>
      <c r="JCV22" s="318"/>
      <c r="JCW22" s="318"/>
      <c r="JCX22" s="318"/>
      <c r="JCY22" s="318"/>
      <c r="JCZ22" s="318"/>
      <c r="JDA22" s="318"/>
      <c r="JDB22" s="318"/>
      <c r="JDC22" s="318"/>
      <c r="JDD22" s="318"/>
      <c r="JDE22" s="318"/>
      <c r="JDF22" s="318"/>
      <c r="JDG22" s="318"/>
      <c r="JDH22" s="318"/>
      <c r="JDI22" s="318"/>
      <c r="JDJ22" s="318"/>
      <c r="JDK22" s="318"/>
      <c r="JDL22" s="318"/>
      <c r="JDM22" s="318"/>
      <c r="JDN22" s="318"/>
      <c r="JDO22" s="318"/>
      <c r="JDP22" s="318"/>
      <c r="JDQ22" s="318"/>
      <c r="JDR22" s="318"/>
      <c r="JDS22" s="318"/>
      <c r="JDT22" s="318"/>
      <c r="JDU22" s="318"/>
      <c r="JDV22" s="318"/>
      <c r="JDW22" s="318"/>
      <c r="JDX22" s="318"/>
      <c r="JDY22" s="318"/>
      <c r="JDZ22" s="318"/>
      <c r="JEA22" s="318"/>
      <c r="JEB22" s="318"/>
      <c r="JEC22" s="318"/>
      <c r="JED22" s="318"/>
      <c r="JEE22" s="318"/>
      <c r="JEF22" s="318"/>
      <c r="JEG22" s="318"/>
      <c r="JEH22" s="318"/>
      <c r="JEI22" s="318"/>
      <c r="JEJ22" s="318"/>
      <c r="JEK22" s="318"/>
      <c r="JEL22" s="318"/>
      <c r="JEM22" s="318"/>
      <c r="JEN22" s="318"/>
      <c r="JEO22" s="318"/>
      <c r="JEP22" s="318"/>
      <c r="JEQ22" s="318"/>
      <c r="JER22" s="318"/>
      <c r="JES22" s="318"/>
      <c r="JET22" s="318"/>
      <c r="JEU22" s="318"/>
      <c r="JEV22" s="318"/>
      <c r="JEW22" s="318"/>
      <c r="JEX22" s="318"/>
      <c r="JEY22" s="318"/>
      <c r="JEZ22" s="318"/>
      <c r="JFA22" s="318"/>
      <c r="JFB22" s="318"/>
      <c r="JFC22" s="318"/>
      <c r="JFD22" s="318"/>
      <c r="JFE22" s="318"/>
      <c r="JFF22" s="318"/>
      <c r="JFG22" s="318"/>
      <c r="JFH22" s="318"/>
      <c r="JFI22" s="318"/>
      <c r="JFJ22" s="318"/>
      <c r="JFK22" s="318"/>
      <c r="JFL22" s="318"/>
      <c r="JFM22" s="318"/>
      <c r="JFN22" s="318"/>
      <c r="JFO22" s="318"/>
      <c r="JFP22" s="318"/>
      <c r="JFQ22" s="318"/>
      <c r="JFR22" s="318"/>
      <c r="JFS22" s="318"/>
      <c r="JFT22" s="318"/>
      <c r="JFU22" s="318"/>
      <c r="JFV22" s="318"/>
      <c r="JFW22" s="318"/>
      <c r="JFX22" s="318"/>
      <c r="JFY22" s="318"/>
      <c r="JFZ22" s="318"/>
      <c r="JGA22" s="318"/>
      <c r="JGB22" s="318"/>
      <c r="JGC22" s="318"/>
      <c r="JGD22" s="318"/>
      <c r="JGE22" s="318"/>
      <c r="JGF22" s="318"/>
      <c r="JGG22" s="318"/>
      <c r="JGH22" s="318"/>
      <c r="JGI22" s="318"/>
      <c r="JGJ22" s="318"/>
      <c r="JGK22" s="318"/>
      <c r="JGL22" s="318"/>
      <c r="JGM22" s="318"/>
      <c r="JGN22" s="318"/>
      <c r="JGO22" s="318"/>
      <c r="JGP22" s="318"/>
      <c r="JGQ22" s="318"/>
      <c r="JGR22" s="318"/>
      <c r="JGS22" s="318"/>
      <c r="JGT22" s="318"/>
      <c r="JGU22" s="318"/>
      <c r="JGV22" s="318"/>
      <c r="JGW22" s="318"/>
      <c r="JGX22" s="318"/>
      <c r="JGY22" s="318"/>
      <c r="JGZ22" s="318"/>
      <c r="JHA22" s="318"/>
      <c r="JHB22" s="318"/>
      <c r="JHC22" s="318"/>
      <c r="JHD22" s="318"/>
      <c r="JHE22" s="318"/>
      <c r="JHF22" s="318"/>
      <c r="JHG22" s="318"/>
      <c r="JHH22" s="318"/>
      <c r="JHI22" s="318"/>
      <c r="JHJ22" s="318"/>
      <c r="JHK22" s="318"/>
      <c r="JHL22" s="318"/>
      <c r="JHM22" s="318"/>
      <c r="JHN22" s="318"/>
      <c r="JHO22" s="318"/>
      <c r="JHP22" s="318"/>
      <c r="JHQ22" s="318"/>
      <c r="JHR22" s="318"/>
      <c r="JHS22" s="318"/>
      <c r="JHT22" s="318"/>
      <c r="JHU22" s="318"/>
      <c r="JHV22" s="318"/>
      <c r="JHW22" s="318"/>
      <c r="JHX22" s="318"/>
      <c r="JHY22" s="318"/>
      <c r="JHZ22" s="318"/>
      <c r="JIA22" s="318"/>
      <c r="JIB22" s="318"/>
      <c r="JIC22" s="318"/>
      <c r="JID22" s="318"/>
      <c r="JIE22" s="318"/>
      <c r="JIF22" s="318"/>
      <c r="JIG22" s="318"/>
      <c r="JIH22" s="318"/>
      <c r="JII22" s="318"/>
      <c r="JIJ22" s="318"/>
      <c r="JIK22" s="318"/>
      <c r="JIL22" s="318"/>
      <c r="JIM22" s="318"/>
      <c r="JIN22" s="318"/>
      <c r="JIO22" s="318"/>
      <c r="JIP22" s="318"/>
      <c r="JIQ22" s="318"/>
      <c r="JIR22" s="318"/>
      <c r="JIS22" s="318"/>
      <c r="JIT22" s="318"/>
      <c r="JIU22" s="318"/>
      <c r="JIV22" s="318"/>
      <c r="JIW22" s="318"/>
      <c r="JIX22" s="318"/>
      <c r="JIY22" s="318"/>
      <c r="JIZ22" s="318"/>
      <c r="JJA22" s="318"/>
      <c r="JJB22" s="318"/>
      <c r="JJC22" s="318"/>
      <c r="JJD22" s="318"/>
      <c r="JJE22" s="318"/>
      <c r="JJF22" s="318"/>
      <c r="JJG22" s="318"/>
      <c r="JJH22" s="318"/>
      <c r="JJI22" s="318"/>
      <c r="JJJ22" s="318"/>
      <c r="JJK22" s="318"/>
      <c r="JJL22" s="318"/>
      <c r="JJM22" s="318"/>
      <c r="JJN22" s="318"/>
      <c r="JJO22" s="318"/>
      <c r="JJP22" s="318"/>
      <c r="JJQ22" s="318"/>
      <c r="JJR22" s="318"/>
      <c r="JJS22" s="318"/>
      <c r="JJT22" s="318"/>
      <c r="JJU22" s="318"/>
      <c r="JJV22" s="318"/>
      <c r="JJW22" s="318"/>
      <c r="JJX22" s="318"/>
      <c r="JJY22" s="318"/>
      <c r="JJZ22" s="318"/>
      <c r="JKA22" s="318"/>
      <c r="JKB22" s="318"/>
      <c r="JKC22" s="318"/>
      <c r="JKD22" s="318"/>
      <c r="JKE22" s="318"/>
      <c r="JKF22" s="318"/>
      <c r="JKG22" s="318"/>
      <c r="JKH22" s="318"/>
      <c r="JKI22" s="318"/>
      <c r="JKJ22" s="318"/>
      <c r="JKK22" s="318"/>
      <c r="JKL22" s="318"/>
      <c r="JKM22" s="318"/>
      <c r="JKN22" s="318"/>
      <c r="JKO22" s="318"/>
      <c r="JKP22" s="318"/>
      <c r="JKQ22" s="318"/>
      <c r="JKR22" s="318"/>
      <c r="JKS22" s="318"/>
      <c r="JKT22" s="318"/>
      <c r="JKU22" s="318"/>
      <c r="JKV22" s="318"/>
      <c r="JKW22" s="318"/>
      <c r="JKX22" s="318"/>
      <c r="JKY22" s="318"/>
      <c r="JKZ22" s="318"/>
      <c r="JLA22" s="318"/>
      <c r="JLB22" s="318"/>
      <c r="JLC22" s="318"/>
      <c r="JLD22" s="318"/>
      <c r="JLE22" s="318"/>
      <c r="JLF22" s="318"/>
      <c r="JLG22" s="318"/>
      <c r="JLH22" s="318"/>
      <c r="JLI22" s="318"/>
      <c r="JLJ22" s="318"/>
      <c r="JLK22" s="318"/>
      <c r="JLL22" s="318"/>
      <c r="JLM22" s="318"/>
      <c r="JLN22" s="318"/>
      <c r="JLO22" s="318"/>
      <c r="JLP22" s="318"/>
      <c r="JLQ22" s="318"/>
      <c r="JLR22" s="318"/>
      <c r="JLS22" s="318"/>
      <c r="JLT22" s="318"/>
      <c r="JLU22" s="318"/>
      <c r="JLV22" s="318"/>
      <c r="JLW22" s="318"/>
      <c r="JLX22" s="318"/>
      <c r="JLY22" s="318"/>
      <c r="JLZ22" s="318"/>
      <c r="JMA22" s="318"/>
      <c r="JMB22" s="318"/>
      <c r="JMC22" s="318"/>
      <c r="JMD22" s="318"/>
      <c r="JME22" s="318"/>
      <c r="JMF22" s="318"/>
      <c r="JMG22" s="318"/>
      <c r="JMH22" s="318"/>
      <c r="JMI22" s="318"/>
      <c r="JMJ22" s="318"/>
      <c r="JMK22" s="318"/>
      <c r="JML22" s="318"/>
      <c r="JMM22" s="318"/>
      <c r="JMN22" s="318"/>
      <c r="JMO22" s="318"/>
      <c r="JMP22" s="318"/>
      <c r="JMQ22" s="318"/>
      <c r="JMR22" s="318"/>
      <c r="JMS22" s="318"/>
      <c r="JMT22" s="318"/>
      <c r="JMU22" s="318"/>
      <c r="JMV22" s="318"/>
      <c r="JMW22" s="318"/>
      <c r="JMX22" s="318"/>
      <c r="JMY22" s="318"/>
      <c r="JMZ22" s="318"/>
      <c r="JNA22" s="318"/>
      <c r="JNB22" s="318"/>
      <c r="JNC22" s="318"/>
      <c r="JND22" s="318"/>
      <c r="JNE22" s="318"/>
      <c r="JNF22" s="318"/>
      <c r="JNG22" s="318"/>
      <c r="JNH22" s="318"/>
      <c r="JNI22" s="318"/>
      <c r="JNJ22" s="318"/>
      <c r="JNK22" s="318"/>
      <c r="JNL22" s="318"/>
      <c r="JNM22" s="318"/>
      <c r="JNN22" s="318"/>
      <c r="JNO22" s="318"/>
      <c r="JNP22" s="318"/>
      <c r="JNQ22" s="318"/>
      <c r="JNR22" s="318"/>
      <c r="JNS22" s="318"/>
      <c r="JNT22" s="318"/>
      <c r="JNU22" s="318"/>
      <c r="JNV22" s="318"/>
      <c r="JNW22" s="318"/>
      <c r="JNX22" s="318"/>
      <c r="JNY22" s="318"/>
      <c r="JNZ22" s="318"/>
      <c r="JOA22" s="318"/>
      <c r="JOB22" s="318"/>
      <c r="JOC22" s="318"/>
      <c r="JOD22" s="318"/>
      <c r="JOE22" s="318"/>
      <c r="JOF22" s="318"/>
      <c r="JOG22" s="318"/>
      <c r="JOH22" s="318"/>
      <c r="JOI22" s="318"/>
      <c r="JOJ22" s="318"/>
      <c r="JOK22" s="318"/>
      <c r="JOL22" s="318"/>
      <c r="JOM22" s="318"/>
      <c r="JON22" s="318"/>
      <c r="JOO22" s="318"/>
      <c r="JOP22" s="318"/>
      <c r="JOQ22" s="318"/>
      <c r="JOR22" s="318"/>
      <c r="JOS22" s="318"/>
      <c r="JOT22" s="318"/>
      <c r="JOU22" s="318"/>
      <c r="JOV22" s="318"/>
      <c r="JOW22" s="318"/>
      <c r="JOX22" s="318"/>
      <c r="JOY22" s="318"/>
      <c r="JOZ22" s="318"/>
      <c r="JPA22" s="318"/>
      <c r="JPB22" s="318"/>
      <c r="JPC22" s="318"/>
      <c r="JPD22" s="318"/>
      <c r="JPE22" s="318"/>
      <c r="JPF22" s="318"/>
      <c r="JPG22" s="318"/>
      <c r="JPH22" s="318"/>
      <c r="JPI22" s="318"/>
      <c r="JPJ22" s="318"/>
      <c r="JPK22" s="318"/>
      <c r="JPL22" s="318"/>
      <c r="JPM22" s="318"/>
      <c r="JPN22" s="318"/>
      <c r="JPO22" s="318"/>
      <c r="JPP22" s="318"/>
      <c r="JPQ22" s="318"/>
      <c r="JPR22" s="318"/>
      <c r="JPS22" s="318"/>
      <c r="JPT22" s="318"/>
      <c r="JPU22" s="318"/>
      <c r="JPV22" s="318"/>
      <c r="JPW22" s="318"/>
      <c r="JPX22" s="318"/>
      <c r="JPY22" s="318"/>
      <c r="JPZ22" s="318"/>
      <c r="JQA22" s="318"/>
      <c r="JQB22" s="318"/>
      <c r="JQC22" s="318"/>
      <c r="JQD22" s="318"/>
      <c r="JQE22" s="318"/>
      <c r="JQF22" s="318"/>
      <c r="JQG22" s="318"/>
      <c r="JQH22" s="318"/>
      <c r="JQI22" s="318"/>
      <c r="JQJ22" s="318"/>
      <c r="JQK22" s="318"/>
      <c r="JQL22" s="318"/>
      <c r="JQM22" s="318"/>
      <c r="JQN22" s="318"/>
      <c r="JQO22" s="318"/>
      <c r="JQP22" s="318"/>
      <c r="JQQ22" s="318"/>
      <c r="JQR22" s="318"/>
      <c r="JQS22" s="318"/>
      <c r="JQT22" s="318"/>
      <c r="JQU22" s="318"/>
      <c r="JQV22" s="318"/>
      <c r="JQW22" s="318"/>
      <c r="JQX22" s="318"/>
      <c r="JQY22" s="318"/>
      <c r="JQZ22" s="318"/>
      <c r="JRA22" s="318"/>
      <c r="JRB22" s="318"/>
      <c r="JRC22" s="318"/>
      <c r="JRD22" s="318"/>
      <c r="JRE22" s="318"/>
      <c r="JRF22" s="318"/>
      <c r="JRG22" s="318"/>
      <c r="JRH22" s="318"/>
      <c r="JRI22" s="318"/>
      <c r="JRJ22" s="318"/>
      <c r="JRK22" s="318"/>
      <c r="JRL22" s="318"/>
      <c r="JRM22" s="318"/>
      <c r="JRN22" s="318"/>
      <c r="JRO22" s="318"/>
      <c r="JRP22" s="318"/>
      <c r="JRQ22" s="318"/>
      <c r="JRR22" s="318"/>
      <c r="JRS22" s="318"/>
      <c r="JRT22" s="318"/>
      <c r="JRU22" s="318"/>
      <c r="JRV22" s="318"/>
      <c r="JRW22" s="318"/>
      <c r="JRX22" s="318"/>
      <c r="JRY22" s="318"/>
      <c r="JRZ22" s="318"/>
      <c r="JSA22" s="318"/>
      <c r="JSB22" s="318"/>
      <c r="JSC22" s="318"/>
      <c r="JSD22" s="318"/>
      <c r="JSE22" s="318"/>
      <c r="JSF22" s="318"/>
      <c r="JSG22" s="318"/>
      <c r="JSH22" s="318"/>
      <c r="JSI22" s="318"/>
      <c r="JSJ22" s="318"/>
      <c r="JSK22" s="318"/>
      <c r="JSL22" s="318"/>
      <c r="JSM22" s="318"/>
      <c r="JSN22" s="318"/>
      <c r="JSO22" s="318"/>
      <c r="JSP22" s="318"/>
      <c r="JSQ22" s="318"/>
      <c r="JSR22" s="318"/>
      <c r="JSS22" s="318"/>
      <c r="JST22" s="318"/>
      <c r="JSU22" s="318"/>
      <c r="JSV22" s="318"/>
      <c r="JSW22" s="318"/>
      <c r="JSX22" s="318"/>
      <c r="JSY22" s="318"/>
      <c r="JSZ22" s="318"/>
      <c r="JTA22" s="318"/>
      <c r="JTB22" s="318"/>
      <c r="JTC22" s="318"/>
      <c r="JTD22" s="318"/>
      <c r="JTE22" s="318"/>
      <c r="JTF22" s="318"/>
      <c r="JTG22" s="318"/>
      <c r="JTH22" s="318"/>
      <c r="JTI22" s="318"/>
      <c r="JTJ22" s="318"/>
      <c r="JTK22" s="318"/>
      <c r="JTL22" s="318"/>
      <c r="JTM22" s="318"/>
      <c r="JTN22" s="318"/>
      <c r="JTO22" s="318"/>
      <c r="JTP22" s="318"/>
      <c r="JTQ22" s="318"/>
      <c r="JTR22" s="318"/>
      <c r="JTS22" s="318"/>
      <c r="JTT22" s="318"/>
      <c r="JTU22" s="318"/>
      <c r="JTV22" s="318"/>
      <c r="JTW22" s="318"/>
      <c r="JTX22" s="318"/>
      <c r="JTY22" s="318"/>
      <c r="JTZ22" s="318"/>
      <c r="JUA22" s="318"/>
      <c r="JUB22" s="318"/>
      <c r="JUC22" s="318"/>
      <c r="JUD22" s="318"/>
      <c r="JUE22" s="318"/>
      <c r="JUF22" s="318"/>
      <c r="JUG22" s="318"/>
      <c r="JUH22" s="318"/>
      <c r="JUI22" s="318"/>
      <c r="JUJ22" s="318"/>
      <c r="JUK22" s="318"/>
      <c r="JUL22" s="318"/>
      <c r="JUM22" s="318"/>
      <c r="JUN22" s="318"/>
      <c r="JUO22" s="318"/>
      <c r="JUP22" s="318"/>
      <c r="JUQ22" s="318"/>
      <c r="JUR22" s="318"/>
      <c r="JUS22" s="318"/>
      <c r="JUT22" s="318"/>
      <c r="JUU22" s="318"/>
      <c r="JUV22" s="318"/>
      <c r="JUW22" s="318"/>
      <c r="JUX22" s="318"/>
      <c r="JUY22" s="318"/>
      <c r="JUZ22" s="318"/>
      <c r="JVA22" s="318"/>
      <c r="JVB22" s="318"/>
      <c r="JVC22" s="318"/>
      <c r="JVD22" s="318"/>
      <c r="JVE22" s="318"/>
      <c r="JVF22" s="318"/>
      <c r="JVG22" s="318"/>
      <c r="JVH22" s="318"/>
      <c r="JVI22" s="318"/>
      <c r="JVJ22" s="318"/>
      <c r="JVK22" s="318"/>
      <c r="JVL22" s="318"/>
      <c r="JVM22" s="318"/>
      <c r="JVN22" s="318"/>
      <c r="JVO22" s="318"/>
      <c r="JVP22" s="318"/>
      <c r="JVQ22" s="318"/>
      <c r="JVR22" s="318"/>
      <c r="JVS22" s="318"/>
      <c r="JVT22" s="318"/>
      <c r="JVU22" s="318"/>
      <c r="JVV22" s="318"/>
      <c r="JVW22" s="318"/>
      <c r="JVX22" s="318"/>
      <c r="JVY22" s="318"/>
      <c r="JVZ22" s="318"/>
      <c r="JWA22" s="318"/>
      <c r="JWB22" s="318"/>
      <c r="JWC22" s="318"/>
      <c r="JWD22" s="318"/>
      <c r="JWE22" s="318"/>
      <c r="JWF22" s="318"/>
      <c r="JWG22" s="318"/>
      <c r="JWH22" s="318"/>
      <c r="JWI22" s="318"/>
      <c r="JWJ22" s="318"/>
      <c r="JWK22" s="318"/>
      <c r="JWL22" s="318"/>
      <c r="JWM22" s="318"/>
      <c r="JWN22" s="318"/>
      <c r="JWO22" s="318"/>
      <c r="JWP22" s="318"/>
      <c r="JWQ22" s="318"/>
      <c r="JWR22" s="318"/>
      <c r="JWS22" s="318"/>
      <c r="JWT22" s="318"/>
      <c r="JWU22" s="318"/>
      <c r="JWV22" s="318"/>
      <c r="JWW22" s="318"/>
      <c r="JWX22" s="318"/>
      <c r="JWY22" s="318"/>
      <c r="JWZ22" s="318"/>
      <c r="JXA22" s="318"/>
      <c r="JXB22" s="318"/>
      <c r="JXC22" s="318"/>
      <c r="JXD22" s="318"/>
      <c r="JXE22" s="318"/>
      <c r="JXF22" s="318"/>
      <c r="JXG22" s="318"/>
      <c r="JXH22" s="318"/>
      <c r="JXI22" s="318"/>
      <c r="JXJ22" s="318"/>
      <c r="JXK22" s="318"/>
      <c r="JXL22" s="318"/>
      <c r="JXM22" s="318"/>
      <c r="JXN22" s="318"/>
      <c r="JXO22" s="318"/>
      <c r="JXP22" s="318"/>
      <c r="JXQ22" s="318"/>
      <c r="JXR22" s="318"/>
      <c r="JXS22" s="318"/>
      <c r="JXT22" s="318"/>
      <c r="JXU22" s="318"/>
      <c r="JXV22" s="318"/>
      <c r="JXW22" s="318"/>
      <c r="JXX22" s="318"/>
      <c r="JXY22" s="318"/>
      <c r="JXZ22" s="318"/>
      <c r="JYA22" s="318"/>
      <c r="JYB22" s="318"/>
      <c r="JYC22" s="318"/>
      <c r="JYD22" s="318"/>
      <c r="JYE22" s="318"/>
      <c r="JYF22" s="318"/>
      <c r="JYG22" s="318"/>
      <c r="JYH22" s="318"/>
      <c r="JYI22" s="318"/>
      <c r="JYJ22" s="318"/>
      <c r="JYK22" s="318"/>
      <c r="JYL22" s="318"/>
      <c r="JYM22" s="318"/>
      <c r="JYN22" s="318"/>
      <c r="JYO22" s="318"/>
      <c r="JYP22" s="318"/>
      <c r="JYQ22" s="318"/>
      <c r="JYR22" s="318"/>
      <c r="JYS22" s="318"/>
      <c r="JYT22" s="318"/>
      <c r="JYU22" s="318"/>
      <c r="JYV22" s="318"/>
      <c r="JYW22" s="318"/>
      <c r="JYX22" s="318"/>
      <c r="JYY22" s="318"/>
      <c r="JYZ22" s="318"/>
      <c r="JZA22" s="318"/>
      <c r="JZB22" s="318"/>
      <c r="JZC22" s="318"/>
      <c r="JZD22" s="318"/>
      <c r="JZE22" s="318"/>
      <c r="JZF22" s="318"/>
      <c r="JZG22" s="318"/>
      <c r="JZH22" s="318"/>
      <c r="JZI22" s="318"/>
      <c r="JZJ22" s="318"/>
      <c r="JZK22" s="318"/>
      <c r="JZL22" s="318"/>
      <c r="JZM22" s="318"/>
      <c r="JZN22" s="318"/>
      <c r="JZO22" s="318"/>
      <c r="JZP22" s="318"/>
      <c r="JZQ22" s="318"/>
      <c r="JZR22" s="318"/>
      <c r="JZS22" s="318"/>
      <c r="JZT22" s="318"/>
      <c r="JZU22" s="318"/>
      <c r="JZV22" s="318"/>
      <c r="JZW22" s="318"/>
      <c r="JZX22" s="318"/>
      <c r="JZY22" s="318"/>
      <c r="JZZ22" s="318"/>
      <c r="KAA22" s="318"/>
      <c r="KAB22" s="318"/>
      <c r="KAC22" s="318"/>
      <c r="KAD22" s="318"/>
      <c r="KAE22" s="318"/>
      <c r="KAF22" s="318"/>
      <c r="KAG22" s="318"/>
      <c r="KAH22" s="318"/>
      <c r="KAI22" s="318"/>
      <c r="KAJ22" s="318"/>
      <c r="KAK22" s="318"/>
      <c r="KAL22" s="318"/>
      <c r="KAM22" s="318"/>
      <c r="KAN22" s="318"/>
      <c r="KAO22" s="318"/>
      <c r="KAP22" s="318"/>
      <c r="KAQ22" s="318"/>
      <c r="KAR22" s="318"/>
      <c r="KAS22" s="318"/>
      <c r="KAT22" s="318"/>
      <c r="KAU22" s="318"/>
      <c r="KAV22" s="318"/>
      <c r="KAW22" s="318"/>
      <c r="KAX22" s="318"/>
      <c r="KAY22" s="318"/>
      <c r="KAZ22" s="318"/>
      <c r="KBA22" s="318"/>
      <c r="KBB22" s="318"/>
      <c r="KBC22" s="318"/>
      <c r="KBD22" s="318"/>
      <c r="KBE22" s="318"/>
      <c r="KBF22" s="318"/>
      <c r="KBG22" s="318"/>
      <c r="KBH22" s="318"/>
      <c r="KBI22" s="318"/>
      <c r="KBJ22" s="318"/>
      <c r="KBK22" s="318"/>
      <c r="KBL22" s="318"/>
      <c r="KBM22" s="318"/>
      <c r="KBN22" s="318"/>
      <c r="KBO22" s="318"/>
      <c r="KBP22" s="318"/>
      <c r="KBQ22" s="318"/>
      <c r="KBR22" s="318"/>
      <c r="KBS22" s="318"/>
      <c r="KBT22" s="318"/>
      <c r="KBU22" s="318"/>
      <c r="KBV22" s="318"/>
      <c r="KBW22" s="318"/>
      <c r="KBX22" s="318"/>
      <c r="KBY22" s="318"/>
      <c r="KBZ22" s="318"/>
      <c r="KCA22" s="318"/>
      <c r="KCB22" s="318"/>
      <c r="KCC22" s="318"/>
      <c r="KCD22" s="318"/>
      <c r="KCE22" s="318"/>
      <c r="KCF22" s="318"/>
      <c r="KCG22" s="318"/>
      <c r="KCH22" s="318"/>
      <c r="KCI22" s="318"/>
      <c r="KCJ22" s="318"/>
      <c r="KCK22" s="318"/>
      <c r="KCL22" s="318"/>
      <c r="KCM22" s="318"/>
      <c r="KCN22" s="318"/>
      <c r="KCO22" s="318"/>
      <c r="KCP22" s="318"/>
      <c r="KCQ22" s="318"/>
      <c r="KCR22" s="318"/>
      <c r="KCS22" s="318"/>
      <c r="KCT22" s="318"/>
      <c r="KCU22" s="318"/>
      <c r="KCV22" s="318"/>
      <c r="KCW22" s="318"/>
      <c r="KCX22" s="318"/>
      <c r="KCY22" s="318"/>
      <c r="KCZ22" s="318"/>
      <c r="KDA22" s="318"/>
      <c r="KDB22" s="318"/>
      <c r="KDC22" s="318"/>
      <c r="KDD22" s="318"/>
      <c r="KDE22" s="318"/>
      <c r="KDF22" s="318"/>
      <c r="KDG22" s="318"/>
      <c r="KDH22" s="318"/>
      <c r="KDI22" s="318"/>
      <c r="KDJ22" s="318"/>
      <c r="KDK22" s="318"/>
      <c r="KDL22" s="318"/>
      <c r="KDM22" s="318"/>
      <c r="KDN22" s="318"/>
      <c r="KDO22" s="318"/>
      <c r="KDP22" s="318"/>
      <c r="KDQ22" s="318"/>
      <c r="KDR22" s="318"/>
      <c r="KDS22" s="318"/>
      <c r="KDT22" s="318"/>
      <c r="KDU22" s="318"/>
      <c r="KDV22" s="318"/>
      <c r="KDW22" s="318"/>
      <c r="KDX22" s="318"/>
      <c r="KDY22" s="318"/>
      <c r="KDZ22" s="318"/>
      <c r="KEA22" s="318"/>
      <c r="KEB22" s="318"/>
      <c r="KEC22" s="318"/>
      <c r="KED22" s="318"/>
      <c r="KEE22" s="318"/>
      <c r="KEF22" s="318"/>
      <c r="KEG22" s="318"/>
      <c r="KEH22" s="318"/>
      <c r="KEI22" s="318"/>
      <c r="KEJ22" s="318"/>
      <c r="KEK22" s="318"/>
      <c r="KEL22" s="318"/>
      <c r="KEM22" s="318"/>
      <c r="KEN22" s="318"/>
      <c r="KEO22" s="318"/>
      <c r="KEP22" s="318"/>
      <c r="KEQ22" s="318"/>
      <c r="KER22" s="318"/>
      <c r="KES22" s="318"/>
      <c r="KET22" s="318"/>
      <c r="KEU22" s="318"/>
      <c r="KEV22" s="318"/>
      <c r="KEW22" s="318"/>
      <c r="KEX22" s="318"/>
      <c r="KEY22" s="318"/>
      <c r="KEZ22" s="318"/>
      <c r="KFA22" s="318"/>
      <c r="KFB22" s="318"/>
      <c r="KFC22" s="318"/>
      <c r="KFD22" s="318"/>
      <c r="KFE22" s="318"/>
      <c r="KFF22" s="318"/>
      <c r="KFG22" s="318"/>
      <c r="KFH22" s="318"/>
      <c r="KFI22" s="318"/>
      <c r="KFJ22" s="318"/>
      <c r="KFK22" s="318"/>
      <c r="KFL22" s="318"/>
      <c r="KFM22" s="318"/>
      <c r="KFN22" s="318"/>
      <c r="KFO22" s="318"/>
      <c r="KFP22" s="318"/>
      <c r="KFQ22" s="318"/>
      <c r="KFR22" s="318"/>
      <c r="KFS22" s="318"/>
      <c r="KFT22" s="318"/>
      <c r="KFU22" s="318"/>
      <c r="KFV22" s="318"/>
      <c r="KFW22" s="318"/>
      <c r="KFX22" s="318"/>
      <c r="KFY22" s="318"/>
      <c r="KFZ22" s="318"/>
      <c r="KGA22" s="318"/>
      <c r="KGB22" s="318"/>
      <c r="KGC22" s="318"/>
      <c r="KGD22" s="318"/>
      <c r="KGE22" s="318"/>
      <c r="KGF22" s="318"/>
      <c r="KGG22" s="318"/>
      <c r="KGH22" s="318"/>
      <c r="KGI22" s="318"/>
      <c r="KGJ22" s="318"/>
      <c r="KGK22" s="318"/>
      <c r="KGL22" s="318"/>
      <c r="KGM22" s="318"/>
      <c r="KGN22" s="318"/>
      <c r="KGO22" s="318"/>
      <c r="KGP22" s="318"/>
      <c r="KGQ22" s="318"/>
      <c r="KGR22" s="318"/>
      <c r="KGS22" s="318"/>
      <c r="KGT22" s="318"/>
      <c r="KGU22" s="318"/>
      <c r="KGV22" s="318"/>
      <c r="KGW22" s="318"/>
      <c r="KGX22" s="318"/>
      <c r="KGY22" s="318"/>
      <c r="KGZ22" s="318"/>
      <c r="KHA22" s="318"/>
      <c r="KHB22" s="318"/>
      <c r="KHC22" s="318"/>
      <c r="KHD22" s="318"/>
      <c r="KHE22" s="318"/>
      <c r="KHF22" s="318"/>
      <c r="KHG22" s="318"/>
      <c r="KHH22" s="318"/>
      <c r="KHI22" s="318"/>
      <c r="KHJ22" s="318"/>
      <c r="KHK22" s="318"/>
      <c r="KHL22" s="318"/>
      <c r="KHM22" s="318"/>
      <c r="KHN22" s="318"/>
      <c r="KHO22" s="318"/>
      <c r="KHP22" s="318"/>
      <c r="KHQ22" s="318"/>
      <c r="KHR22" s="318"/>
      <c r="KHS22" s="318"/>
      <c r="KHT22" s="318"/>
      <c r="KHU22" s="318"/>
      <c r="KHV22" s="318"/>
      <c r="KHW22" s="318"/>
      <c r="KHX22" s="318"/>
      <c r="KHY22" s="318"/>
      <c r="KHZ22" s="318"/>
      <c r="KIA22" s="318"/>
      <c r="KIB22" s="318"/>
      <c r="KIC22" s="318"/>
      <c r="KID22" s="318"/>
      <c r="KIE22" s="318"/>
      <c r="KIF22" s="318"/>
      <c r="KIG22" s="318"/>
      <c r="KIH22" s="318"/>
      <c r="KII22" s="318"/>
      <c r="KIJ22" s="318"/>
      <c r="KIK22" s="318"/>
      <c r="KIL22" s="318"/>
      <c r="KIM22" s="318"/>
      <c r="KIN22" s="318"/>
      <c r="KIO22" s="318"/>
      <c r="KIP22" s="318"/>
      <c r="KIQ22" s="318"/>
      <c r="KIR22" s="318"/>
      <c r="KIS22" s="318"/>
      <c r="KIT22" s="318"/>
      <c r="KIU22" s="318"/>
      <c r="KIV22" s="318"/>
      <c r="KIW22" s="318"/>
      <c r="KIX22" s="318"/>
      <c r="KIY22" s="318"/>
      <c r="KIZ22" s="318"/>
      <c r="KJA22" s="318"/>
      <c r="KJB22" s="318"/>
      <c r="KJC22" s="318"/>
      <c r="KJD22" s="318"/>
      <c r="KJE22" s="318"/>
      <c r="KJF22" s="318"/>
      <c r="KJG22" s="318"/>
      <c r="KJH22" s="318"/>
      <c r="KJI22" s="318"/>
      <c r="KJJ22" s="318"/>
      <c r="KJK22" s="318"/>
      <c r="KJL22" s="318"/>
      <c r="KJM22" s="318"/>
      <c r="KJN22" s="318"/>
      <c r="KJO22" s="318"/>
      <c r="KJP22" s="318"/>
      <c r="KJQ22" s="318"/>
      <c r="KJR22" s="318"/>
      <c r="KJS22" s="318"/>
      <c r="KJT22" s="318"/>
      <c r="KJU22" s="318"/>
      <c r="KJV22" s="318"/>
      <c r="KJW22" s="318"/>
      <c r="KJX22" s="318"/>
      <c r="KJY22" s="318"/>
      <c r="KJZ22" s="318"/>
      <c r="KKA22" s="318"/>
      <c r="KKB22" s="318"/>
      <c r="KKC22" s="318"/>
      <c r="KKD22" s="318"/>
      <c r="KKE22" s="318"/>
      <c r="KKF22" s="318"/>
      <c r="KKG22" s="318"/>
      <c r="KKH22" s="318"/>
      <c r="KKI22" s="318"/>
      <c r="KKJ22" s="318"/>
      <c r="KKK22" s="318"/>
      <c r="KKL22" s="318"/>
      <c r="KKM22" s="318"/>
      <c r="KKN22" s="318"/>
      <c r="KKO22" s="318"/>
      <c r="KKP22" s="318"/>
      <c r="KKQ22" s="318"/>
      <c r="KKR22" s="318"/>
      <c r="KKS22" s="318"/>
      <c r="KKT22" s="318"/>
      <c r="KKU22" s="318"/>
      <c r="KKV22" s="318"/>
      <c r="KKW22" s="318"/>
      <c r="KKX22" s="318"/>
      <c r="KKY22" s="318"/>
      <c r="KKZ22" s="318"/>
      <c r="KLA22" s="318"/>
      <c r="KLB22" s="318"/>
      <c r="KLC22" s="318"/>
      <c r="KLD22" s="318"/>
      <c r="KLE22" s="318"/>
      <c r="KLF22" s="318"/>
      <c r="KLG22" s="318"/>
      <c r="KLH22" s="318"/>
      <c r="KLI22" s="318"/>
      <c r="KLJ22" s="318"/>
      <c r="KLK22" s="318"/>
      <c r="KLL22" s="318"/>
      <c r="KLM22" s="318"/>
      <c r="KLN22" s="318"/>
      <c r="KLO22" s="318"/>
      <c r="KLP22" s="318"/>
      <c r="KLQ22" s="318"/>
      <c r="KLR22" s="318"/>
      <c r="KLS22" s="318"/>
      <c r="KLT22" s="318"/>
      <c r="KLU22" s="318"/>
      <c r="KLV22" s="318"/>
      <c r="KLW22" s="318"/>
      <c r="KLX22" s="318"/>
      <c r="KLY22" s="318"/>
      <c r="KLZ22" s="318"/>
      <c r="KMA22" s="318"/>
      <c r="KMB22" s="318"/>
      <c r="KMC22" s="318"/>
      <c r="KMD22" s="318"/>
      <c r="KME22" s="318"/>
      <c r="KMF22" s="318"/>
      <c r="KMG22" s="318"/>
      <c r="KMH22" s="318"/>
      <c r="KMI22" s="318"/>
      <c r="KMJ22" s="318"/>
      <c r="KMK22" s="318"/>
      <c r="KML22" s="318"/>
      <c r="KMM22" s="318"/>
      <c r="KMN22" s="318"/>
      <c r="KMO22" s="318"/>
      <c r="KMP22" s="318"/>
      <c r="KMQ22" s="318"/>
      <c r="KMR22" s="318"/>
      <c r="KMS22" s="318"/>
      <c r="KMT22" s="318"/>
      <c r="KMU22" s="318"/>
      <c r="KMV22" s="318"/>
      <c r="KMW22" s="318"/>
      <c r="KMX22" s="318"/>
      <c r="KMY22" s="318"/>
      <c r="KMZ22" s="318"/>
      <c r="KNA22" s="318"/>
      <c r="KNB22" s="318"/>
      <c r="KNC22" s="318"/>
      <c r="KND22" s="318"/>
      <c r="KNE22" s="318"/>
      <c r="KNF22" s="318"/>
      <c r="KNG22" s="318"/>
      <c r="KNH22" s="318"/>
      <c r="KNI22" s="318"/>
      <c r="KNJ22" s="318"/>
      <c r="KNK22" s="318"/>
      <c r="KNL22" s="318"/>
      <c r="KNM22" s="318"/>
      <c r="KNN22" s="318"/>
      <c r="KNO22" s="318"/>
      <c r="KNP22" s="318"/>
      <c r="KNQ22" s="318"/>
      <c r="KNR22" s="318"/>
      <c r="KNS22" s="318"/>
      <c r="KNT22" s="318"/>
      <c r="KNU22" s="318"/>
      <c r="KNV22" s="318"/>
      <c r="KNW22" s="318"/>
      <c r="KNX22" s="318"/>
      <c r="KNY22" s="318"/>
      <c r="KNZ22" s="318"/>
      <c r="KOA22" s="318"/>
      <c r="KOB22" s="318"/>
      <c r="KOC22" s="318"/>
      <c r="KOD22" s="318"/>
      <c r="KOE22" s="318"/>
      <c r="KOF22" s="318"/>
      <c r="KOG22" s="318"/>
      <c r="KOH22" s="318"/>
      <c r="KOI22" s="318"/>
      <c r="KOJ22" s="318"/>
      <c r="KOK22" s="318"/>
      <c r="KOL22" s="318"/>
      <c r="KOM22" s="318"/>
      <c r="KON22" s="318"/>
      <c r="KOO22" s="318"/>
      <c r="KOP22" s="318"/>
      <c r="KOQ22" s="318"/>
      <c r="KOR22" s="318"/>
      <c r="KOS22" s="318"/>
      <c r="KOT22" s="318"/>
      <c r="KOU22" s="318"/>
      <c r="KOV22" s="318"/>
      <c r="KOW22" s="318"/>
      <c r="KOX22" s="318"/>
      <c r="KOY22" s="318"/>
      <c r="KOZ22" s="318"/>
      <c r="KPA22" s="318"/>
      <c r="KPB22" s="318"/>
      <c r="KPC22" s="318"/>
      <c r="KPD22" s="318"/>
      <c r="KPE22" s="318"/>
      <c r="KPF22" s="318"/>
      <c r="KPG22" s="318"/>
      <c r="KPH22" s="318"/>
      <c r="KPI22" s="318"/>
      <c r="KPJ22" s="318"/>
      <c r="KPK22" s="318"/>
      <c r="KPL22" s="318"/>
      <c r="KPM22" s="318"/>
      <c r="KPN22" s="318"/>
      <c r="KPO22" s="318"/>
      <c r="KPP22" s="318"/>
      <c r="KPQ22" s="318"/>
      <c r="KPR22" s="318"/>
      <c r="KPS22" s="318"/>
      <c r="KPT22" s="318"/>
      <c r="KPU22" s="318"/>
      <c r="KPV22" s="318"/>
      <c r="KPW22" s="318"/>
      <c r="KPX22" s="318"/>
      <c r="KPY22" s="318"/>
      <c r="KPZ22" s="318"/>
      <c r="KQA22" s="318"/>
      <c r="KQB22" s="318"/>
      <c r="KQC22" s="318"/>
      <c r="KQD22" s="318"/>
      <c r="KQE22" s="318"/>
      <c r="KQF22" s="318"/>
      <c r="KQG22" s="318"/>
      <c r="KQH22" s="318"/>
      <c r="KQI22" s="318"/>
      <c r="KQJ22" s="318"/>
      <c r="KQK22" s="318"/>
      <c r="KQL22" s="318"/>
      <c r="KQM22" s="318"/>
      <c r="KQN22" s="318"/>
      <c r="KQO22" s="318"/>
      <c r="KQP22" s="318"/>
      <c r="KQQ22" s="318"/>
      <c r="KQR22" s="318"/>
      <c r="KQS22" s="318"/>
      <c r="KQT22" s="318"/>
      <c r="KQU22" s="318"/>
      <c r="KQV22" s="318"/>
      <c r="KQW22" s="318"/>
      <c r="KQX22" s="318"/>
      <c r="KQY22" s="318"/>
      <c r="KQZ22" s="318"/>
      <c r="KRA22" s="318"/>
      <c r="KRB22" s="318"/>
      <c r="KRC22" s="318"/>
      <c r="KRD22" s="318"/>
      <c r="KRE22" s="318"/>
      <c r="KRF22" s="318"/>
      <c r="KRG22" s="318"/>
      <c r="KRH22" s="318"/>
      <c r="KRI22" s="318"/>
      <c r="KRJ22" s="318"/>
      <c r="KRK22" s="318"/>
      <c r="KRL22" s="318"/>
      <c r="KRM22" s="318"/>
      <c r="KRN22" s="318"/>
      <c r="KRO22" s="318"/>
      <c r="KRP22" s="318"/>
      <c r="KRQ22" s="318"/>
      <c r="KRR22" s="318"/>
      <c r="KRS22" s="318"/>
      <c r="KRT22" s="318"/>
      <c r="KRU22" s="318"/>
      <c r="KRV22" s="318"/>
      <c r="KRW22" s="318"/>
      <c r="KRX22" s="318"/>
      <c r="KRY22" s="318"/>
      <c r="KRZ22" s="318"/>
      <c r="KSA22" s="318"/>
      <c r="KSB22" s="318"/>
      <c r="KSC22" s="318"/>
      <c r="KSD22" s="318"/>
      <c r="KSE22" s="318"/>
      <c r="KSF22" s="318"/>
      <c r="KSG22" s="318"/>
      <c r="KSH22" s="318"/>
      <c r="KSI22" s="318"/>
      <c r="KSJ22" s="318"/>
      <c r="KSK22" s="318"/>
      <c r="KSL22" s="318"/>
      <c r="KSM22" s="318"/>
      <c r="KSN22" s="318"/>
      <c r="KSO22" s="318"/>
      <c r="KSP22" s="318"/>
      <c r="KSQ22" s="318"/>
      <c r="KSR22" s="318"/>
      <c r="KSS22" s="318"/>
      <c r="KST22" s="318"/>
      <c r="KSU22" s="318"/>
      <c r="KSV22" s="318"/>
      <c r="KSW22" s="318"/>
      <c r="KSX22" s="318"/>
      <c r="KSY22" s="318"/>
      <c r="KSZ22" s="318"/>
      <c r="KTA22" s="318"/>
      <c r="KTB22" s="318"/>
      <c r="KTC22" s="318"/>
      <c r="KTD22" s="318"/>
      <c r="KTE22" s="318"/>
      <c r="KTF22" s="318"/>
      <c r="KTG22" s="318"/>
      <c r="KTH22" s="318"/>
      <c r="KTI22" s="318"/>
      <c r="KTJ22" s="318"/>
      <c r="KTK22" s="318"/>
      <c r="KTL22" s="318"/>
      <c r="KTM22" s="318"/>
      <c r="KTN22" s="318"/>
      <c r="KTO22" s="318"/>
      <c r="KTP22" s="318"/>
      <c r="KTQ22" s="318"/>
      <c r="KTR22" s="318"/>
      <c r="KTS22" s="318"/>
      <c r="KTT22" s="318"/>
      <c r="KTU22" s="318"/>
      <c r="KTV22" s="318"/>
      <c r="KTW22" s="318"/>
      <c r="KTX22" s="318"/>
      <c r="KTY22" s="318"/>
      <c r="KTZ22" s="318"/>
      <c r="KUA22" s="318"/>
      <c r="KUB22" s="318"/>
      <c r="KUC22" s="318"/>
      <c r="KUD22" s="318"/>
      <c r="KUE22" s="318"/>
      <c r="KUF22" s="318"/>
      <c r="KUG22" s="318"/>
      <c r="KUH22" s="318"/>
      <c r="KUI22" s="318"/>
      <c r="KUJ22" s="318"/>
      <c r="KUK22" s="318"/>
      <c r="KUL22" s="318"/>
      <c r="KUM22" s="318"/>
      <c r="KUN22" s="318"/>
      <c r="KUO22" s="318"/>
      <c r="KUP22" s="318"/>
      <c r="KUQ22" s="318"/>
      <c r="KUR22" s="318"/>
      <c r="KUS22" s="318"/>
      <c r="KUT22" s="318"/>
      <c r="KUU22" s="318"/>
      <c r="KUV22" s="318"/>
      <c r="KUW22" s="318"/>
      <c r="KUX22" s="318"/>
      <c r="KUY22" s="318"/>
      <c r="KUZ22" s="318"/>
      <c r="KVA22" s="318"/>
      <c r="KVB22" s="318"/>
      <c r="KVC22" s="318"/>
      <c r="KVD22" s="318"/>
      <c r="KVE22" s="318"/>
      <c r="KVF22" s="318"/>
      <c r="KVG22" s="318"/>
      <c r="KVH22" s="318"/>
      <c r="KVI22" s="318"/>
      <c r="KVJ22" s="318"/>
      <c r="KVK22" s="318"/>
      <c r="KVL22" s="318"/>
      <c r="KVM22" s="318"/>
      <c r="KVN22" s="318"/>
      <c r="KVO22" s="318"/>
      <c r="KVP22" s="318"/>
      <c r="KVQ22" s="318"/>
      <c r="KVR22" s="318"/>
      <c r="KVS22" s="318"/>
      <c r="KVT22" s="318"/>
      <c r="KVU22" s="318"/>
      <c r="KVV22" s="318"/>
      <c r="KVW22" s="318"/>
      <c r="KVX22" s="318"/>
      <c r="KVY22" s="318"/>
      <c r="KVZ22" s="318"/>
      <c r="KWA22" s="318"/>
      <c r="KWB22" s="318"/>
      <c r="KWC22" s="318"/>
      <c r="KWD22" s="318"/>
      <c r="KWE22" s="318"/>
      <c r="KWF22" s="318"/>
      <c r="KWG22" s="318"/>
      <c r="KWH22" s="318"/>
      <c r="KWI22" s="318"/>
      <c r="KWJ22" s="318"/>
      <c r="KWK22" s="318"/>
      <c r="KWL22" s="318"/>
      <c r="KWM22" s="318"/>
      <c r="KWN22" s="318"/>
      <c r="KWO22" s="318"/>
      <c r="KWP22" s="318"/>
      <c r="KWQ22" s="318"/>
      <c r="KWR22" s="318"/>
      <c r="KWS22" s="318"/>
      <c r="KWT22" s="318"/>
      <c r="KWU22" s="318"/>
      <c r="KWV22" s="318"/>
      <c r="KWW22" s="318"/>
      <c r="KWX22" s="318"/>
      <c r="KWY22" s="318"/>
      <c r="KWZ22" s="318"/>
      <c r="KXA22" s="318"/>
      <c r="KXB22" s="318"/>
      <c r="KXC22" s="318"/>
      <c r="KXD22" s="318"/>
      <c r="KXE22" s="318"/>
      <c r="KXF22" s="318"/>
      <c r="KXG22" s="318"/>
      <c r="KXH22" s="318"/>
      <c r="KXI22" s="318"/>
      <c r="KXJ22" s="318"/>
      <c r="KXK22" s="318"/>
      <c r="KXL22" s="318"/>
      <c r="KXM22" s="318"/>
      <c r="KXN22" s="318"/>
      <c r="KXO22" s="318"/>
      <c r="KXP22" s="318"/>
      <c r="KXQ22" s="318"/>
      <c r="KXR22" s="318"/>
      <c r="KXS22" s="318"/>
      <c r="KXT22" s="318"/>
      <c r="KXU22" s="318"/>
      <c r="KXV22" s="318"/>
      <c r="KXW22" s="318"/>
      <c r="KXX22" s="318"/>
      <c r="KXY22" s="318"/>
      <c r="KXZ22" s="318"/>
      <c r="KYA22" s="318"/>
      <c r="KYB22" s="318"/>
      <c r="KYC22" s="318"/>
      <c r="KYD22" s="318"/>
      <c r="KYE22" s="318"/>
      <c r="KYF22" s="318"/>
      <c r="KYG22" s="318"/>
      <c r="KYH22" s="318"/>
      <c r="KYI22" s="318"/>
      <c r="KYJ22" s="318"/>
      <c r="KYK22" s="318"/>
      <c r="KYL22" s="318"/>
      <c r="KYM22" s="318"/>
      <c r="KYN22" s="318"/>
      <c r="KYO22" s="318"/>
      <c r="KYP22" s="318"/>
      <c r="KYQ22" s="318"/>
      <c r="KYR22" s="318"/>
      <c r="KYS22" s="318"/>
      <c r="KYT22" s="318"/>
      <c r="KYU22" s="318"/>
      <c r="KYV22" s="318"/>
      <c r="KYW22" s="318"/>
      <c r="KYX22" s="318"/>
      <c r="KYY22" s="318"/>
      <c r="KYZ22" s="318"/>
      <c r="KZA22" s="318"/>
      <c r="KZB22" s="318"/>
      <c r="KZC22" s="318"/>
      <c r="KZD22" s="318"/>
      <c r="KZE22" s="318"/>
      <c r="KZF22" s="318"/>
      <c r="KZG22" s="318"/>
      <c r="KZH22" s="318"/>
      <c r="KZI22" s="318"/>
      <c r="KZJ22" s="318"/>
      <c r="KZK22" s="318"/>
      <c r="KZL22" s="318"/>
      <c r="KZM22" s="318"/>
      <c r="KZN22" s="318"/>
      <c r="KZO22" s="318"/>
      <c r="KZP22" s="318"/>
      <c r="KZQ22" s="318"/>
      <c r="KZR22" s="318"/>
      <c r="KZS22" s="318"/>
      <c r="KZT22" s="318"/>
      <c r="KZU22" s="318"/>
      <c r="KZV22" s="318"/>
      <c r="KZW22" s="318"/>
      <c r="KZX22" s="318"/>
      <c r="KZY22" s="318"/>
      <c r="KZZ22" s="318"/>
      <c r="LAA22" s="318"/>
      <c r="LAB22" s="318"/>
      <c r="LAC22" s="318"/>
      <c r="LAD22" s="318"/>
      <c r="LAE22" s="318"/>
      <c r="LAF22" s="318"/>
      <c r="LAG22" s="318"/>
      <c r="LAH22" s="318"/>
      <c r="LAI22" s="318"/>
      <c r="LAJ22" s="318"/>
      <c r="LAK22" s="318"/>
      <c r="LAL22" s="318"/>
      <c r="LAM22" s="318"/>
      <c r="LAN22" s="318"/>
      <c r="LAO22" s="318"/>
      <c r="LAP22" s="318"/>
      <c r="LAQ22" s="318"/>
      <c r="LAR22" s="318"/>
      <c r="LAS22" s="318"/>
      <c r="LAT22" s="318"/>
      <c r="LAU22" s="318"/>
      <c r="LAV22" s="318"/>
      <c r="LAW22" s="318"/>
      <c r="LAX22" s="318"/>
      <c r="LAY22" s="318"/>
      <c r="LAZ22" s="318"/>
      <c r="LBA22" s="318"/>
      <c r="LBB22" s="318"/>
      <c r="LBC22" s="318"/>
      <c r="LBD22" s="318"/>
      <c r="LBE22" s="318"/>
      <c r="LBF22" s="318"/>
      <c r="LBG22" s="318"/>
      <c r="LBH22" s="318"/>
      <c r="LBI22" s="318"/>
      <c r="LBJ22" s="318"/>
      <c r="LBK22" s="318"/>
      <c r="LBL22" s="318"/>
      <c r="LBM22" s="318"/>
      <c r="LBN22" s="318"/>
      <c r="LBO22" s="318"/>
      <c r="LBP22" s="318"/>
      <c r="LBQ22" s="318"/>
      <c r="LBR22" s="318"/>
      <c r="LBS22" s="318"/>
      <c r="LBT22" s="318"/>
      <c r="LBU22" s="318"/>
      <c r="LBV22" s="318"/>
      <c r="LBW22" s="318"/>
      <c r="LBX22" s="318"/>
      <c r="LBY22" s="318"/>
      <c r="LBZ22" s="318"/>
      <c r="LCA22" s="318"/>
      <c r="LCB22" s="318"/>
      <c r="LCC22" s="318"/>
      <c r="LCD22" s="318"/>
      <c r="LCE22" s="318"/>
      <c r="LCF22" s="318"/>
      <c r="LCG22" s="318"/>
      <c r="LCH22" s="318"/>
      <c r="LCI22" s="318"/>
      <c r="LCJ22" s="318"/>
      <c r="LCK22" s="318"/>
      <c r="LCL22" s="318"/>
      <c r="LCM22" s="318"/>
      <c r="LCN22" s="318"/>
      <c r="LCO22" s="318"/>
      <c r="LCP22" s="318"/>
      <c r="LCQ22" s="318"/>
      <c r="LCR22" s="318"/>
      <c r="LCS22" s="318"/>
      <c r="LCT22" s="318"/>
      <c r="LCU22" s="318"/>
      <c r="LCV22" s="318"/>
      <c r="LCW22" s="318"/>
      <c r="LCX22" s="318"/>
      <c r="LCY22" s="318"/>
      <c r="LCZ22" s="318"/>
      <c r="LDA22" s="318"/>
      <c r="LDB22" s="318"/>
      <c r="LDC22" s="318"/>
      <c r="LDD22" s="318"/>
      <c r="LDE22" s="318"/>
      <c r="LDF22" s="318"/>
      <c r="LDG22" s="318"/>
      <c r="LDH22" s="318"/>
      <c r="LDI22" s="318"/>
      <c r="LDJ22" s="318"/>
      <c r="LDK22" s="318"/>
      <c r="LDL22" s="318"/>
      <c r="LDM22" s="318"/>
      <c r="LDN22" s="318"/>
      <c r="LDO22" s="318"/>
      <c r="LDP22" s="318"/>
      <c r="LDQ22" s="318"/>
      <c r="LDR22" s="318"/>
      <c r="LDS22" s="318"/>
      <c r="LDT22" s="318"/>
      <c r="LDU22" s="318"/>
      <c r="LDV22" s="318"/>
      <c r="LDW22" s="318"/>
      <c r="LDX22" s="318"/>
      <c r="LDY22" s="318"/>
      <c r="LDZ22" s="318"/>
      <c r="LEA22" s="318"/>
      <c r="LEB22" s="318"/>
      <c r="LEC22" s="318"/>
      <c r="LED22" s="318"/>
      <c r="LEE22" s="318"/>
      <c r="LEF22" s="318"/>
      <c r="LEG22" s="318"/>
      <c r="LEH22" s="318"/>
      <c r="LEI22" s="318"/>
      <c r="LEJ22" s="318"/>
      <c r="LEK22" s="318"/>
      <c r="LEL22" s="318"/>
      <c r="LEM22" s="318"/>
      <c r="LEN22" s="318"/>
      <c r="LEO22" s="318"/>
      <c r="LEP22" s="318"/>
      <c r="LEQ22" s="318"/>
      <c r="LER22" s="318"/>
      <c r="LES22" s="318"/>
      <c r="LET22" s="318"/>
      <c r="LEU22" s="318"/>
      <c r="LEV22" s="318"/>
      <c r="LEW22" s="318"/>
      <c r="LEX22" s="318"/>
      <c r="LEY22" s="318"/>
      <c r="LEZ22" s="318"/>
      <c r="LFA22" s="318"/>
      <c r="LFB22" s="318"/>
      <c r="LFC22" s="318"/>
      <c r="LFD22" s="318"/>
      <c r="LFE22" s="318"/>
      <c r="LFF22" s="318"/>
      <c r="LFG22" s="318"/>
      <c r="LFH22" s="318"/>
      <c r="LFI22" s="318"/>
      <c r="LFJ22" s="318"/>
      <c r="LFK22" s="318"/>
      <c r="LFL22" s="318"/>
      <c r="LFM22" s="318"/>
      <c r="LFN22" s="318"/>
      <c r="LFO22" s="318"/>
      <c r="LFP22" s="318"/>
      <c r="LFQ22" s="318"/>
      <c r="LFR22" s="318"/>
      <c r="LFS22" s="318"/>
      <c r="LFT22" s="318"/>
      <c r="LFU22" s="318"/>
      <c r="LFV22" s="318"/>
      <c r="LFW22" s="318"/>
      <c r="LFX22" s="318"/>
      <c r="LFY22" s="318"/>
      <c r="LFZ22" s="318"/>
      <c r="LGA22" s="318"/>
      <c r="LGB22" s="318"/>
      <c r="LGC22" s="318"/>
      <c r="LGD22" s="318"/>
      <c r="LGE22" s="318"/>
      <c r="LGF22" s="318"/>
      <c r="LGG22" s="318"/>
      <c r="LGH22" s="318"/>
      <c r="LGI22" s="318"/>
      <c r="LGJ22" s="318"/>
      <c r="LGK22" s="318"/>
      <c r="LGL22" s="318"/>
      <c r="LGM22" s="318"/>
      <c r="LGN22" s="318"/>
      <c r="LGO22" s="318"/>
      <c r="LGP22" s="318"/>
      <c r="LGQ22" s="318"/>
      <c r="LGR22" s="318"/>
      <c r="LGS22" s="318"/>
      <c r="LGT22" s="318"/>
      <c r="LGU22" s="318"/>
      <c r="LGV22" s="318"/>
      <c r="LGW22" s="318"/>
      <c r="LGX22" s="318"/>
      <c r="LGY22" s="318"/>
      <c r="LGZ22" s="318"/>
      <c r="LHA22" s="318"/>
      <c r="LHB22" s="318"/>
      <c r="LHC22" s="318"/>
      <c r="LHD22" s="318"/>
      <c r="LHE22" s="318"/>
      <c r="LHF22" s="318"/>
      <c r="LHG22" s="318"/>
      <c r="LHH22" s="318"/>
      <c r="LHI22" s="318"/>
      <c r="LHJ22" s="318"/>
      <c r="LHK22" s="318"/>
      <c r="LHL22" s="318"/>
      <c r="LHM22" s="318"/>
      <c r="LHN22" s="318"/>
      <c r="LHO22" s="318"/>
      <c r="LHP22" s="318"/>
      <c r="LHQ22" s="318"/>
      <c r="LHR22" s="318"/>
      <c r="LHS22" s="318"/>
      <c r="LHT22" s="318"/>
      <c r="LHU22" s="318"/>
      <c r="LHV22" s="318"/>
      <c r="LHW22" s="318"/>
      <c r="LHX22" s="318"/>
      <c r="LHY22" s="318"/>
      <c r="LHZ22" s="318"/>
      <c r="LIA22" s="318"/>
      <c r="LIB22" s="318"/>
      <c r="LIC22" s="318"/>
      <c r="LID22" s="318"/>
      <c r="LIE22" s="318"/>
      <c r="LIF22" s="318"/>
      <c r="LIG22" s="318"/>
      <c r="LIH22" s="318"/>
      <c r="LII22" s="318"/>
      <c r="LIJ22" s="318"/>
      <c r="LIK22" s="318"/>
      <c r="LIL22" s="318"/>
      <c r="LIM22" s="318"/>
      <c r="LIN22" s="318"/>
      <c r="LIO22" s="318"/>
      <c r="LIP22" s="318"/>
      <c r="LIQ22" s="318"/>
      <c r="LIR22" s="318"/>
      <c r="LIS22" s="318"/>
      <c r="LIT22" s="318"/>
      <c r="LIU22" s="318"/>
      <c r="LIV22" s="318"/>
      <c r="LIW22" s="318"/>
      <c r="LIX22" s="318"/>
      <c r="LIY22" s="318"/>
      <c r="LIZ22" s="318"/>
      <c r="LJA22" s="318"/>
      <c r="LJB22" s="318"/>
      <c r="LJC22" s="318"/>
      <c r="LJD22" s="318"/>
      <c r="LJE22" s="318"/>
      <c r="LJF22" s="318"/>
      <c r="LJG22" s="318"/>
      <c r="LJH22" s="318"/>
      <c r="LJI22" s="318"/>
      <c r="LJJ22" s="318"/>
      <c r="LJK22" s="318"/>
      <c r="LJL22" s="318"/>
      <c r="LJM22" s="318"/>
      <c r="LJN22" s="318"/>
      <c r="LJO22" s="318"/>
      <c r="LJP22" s="318"/>
      <c r="LJQ22" s="318"/>
      <c r="LJR22" s="318"/>
      <c r="LJS22" s="318"/>
      <c r="LJT22" s="318"/>
      <c r="LJU22" s="318"/>
      <c r="LJV22" s="318"/>
      <c r="LJW22" s="318"/>
      <c r="LJX22" s="318"/>
      <c r="LJY22" s="318"/>
      <c r="LJZ22" s="318"/>
      <c r="LKA22" s="318"/>
      <c r="LKB22" s="318"/>
      <c r="LKC22" s="318"/>
      <c r="LKD22" s="318"/>
      <c r="LKE22" s="318"/>
      <c r="LKF22" s="318"/>
      <c r="LKG22" s="318"/>
      <c r="LKH22" s="318"/>
      <c r="LKI22" s="318"/>
      <c r="LKJ22" s="318"/>
      <c r="LKK22" s="318"/>
      <c r="LKL22" s="318"/>
      <c r="LKM22" s="318"/>
      <c r="LKN22" s="318"/>
      <c r="LKO22" s="318"/>
      <c r="LKP22" s="318"/>
      <c r="LKQ22" s="318"/>
      <c r="LKR22" s="318"/>
      <c r="LKS22" s="318"/>
      <c r="LKT22" s="318"/>
      <c r="LKU22" s="318"/>
      <c r="LKV22" s="318"/>
      <c r="LKW22" s="318"/>
      <c r="LKX22" s="318"/>
      <c r="LKY22" s="318"/>
      <c r="LKZ22" s="318"/>
      <c r="LLA22" s="318"/>
      <c r="LLB22" s="318"/>
      <c r="LLC22" s="318"/>
      <c r="LLD22" s="318"/>
      <c r="LLE22" s="318"/>
      <c r="LLF22" s="318"/>
      <c r="LLG22" s="318"/>
      <c r="LLH22" s="318"/>
      <c r="LLI22" s="318"/>
      <c r="LLJ22" s="318"/>
      <c r="LLK22" s="318"/>
      <c r="LLL22" s="318"/>
      <c r="LLM22" s="318"/>
      <c r="LLN22" s="318"/>
      <c r="LLO22" s="318"/>
      <c r="LLP22" s="318"/>
      <c r="LLQ22" s="318"/>
      <c r="LLR22" s="318"/>
      <c r="LLS22" s="318"/>
      <c r="LLT22" s="318"/>
      <c r="LLU22" s="318"/>
      <c r="LLV22" s="318"/>
      <c r="LLW22" s="318"/>
      <c r="LLX22" s="318"/>
      <c r="LLY22" s="318"/>
      <c r="LLZ22" s="318"/>
      <c r="LMA22" s="318"/>
      <c r="LMB22" s="318"/>
      <c r="LMC22" s="318"/>
      <c r="LMD22" s="318"/>
      <c r="LME22" s="318"/>
      <c r="LMF22" s="318"/>
      <c r="LMG22" s="318"/>
      <c r="LMH22" s="318"/>
      <c r="LMI22" s="318"/>
      <c r="LMJ22" s="318"/>
      <c r="LMK22" s="318"/>
      <c r="LML22" s="318"/>
      <c r="LMM22" s="318"/>
      <c r="LMN22" s="318"/>
      <c r="LMO22" s="318"/>
      <c r="LMP22" s="318"/>
      <c r="LMQ22" s="318"/>
      <c r="LMR22" s="318"/>
      <c r="LMS22" s="318"/>
      <c r="LMT22" s="318"/>
      <c r="LMU22" s="318"/>
      <c r="LMV22" s="318"/>
      <c r="LMW22" s="318"/>
      <c r="LMX22" s="318"/>
      <c r="LMY22" s="318"/>
      <c r="LMZ22" s="318"/>
      <c r="LNA22" s="318"/>
      <c r="LNB22" s="318"/>
      <c r="LNC22" s="318"/>
      <c r="LND22" s="318"/>
      <c r="LNE22" s="318"/>
      <c r="LNF22" s="318"/>
      <c r="LNG22" s="318"/>
      <c r="LNH22" s="318"/>
      <c r="LNI22" s="318"/>
      <c r="LNJ22" s="318"/>
      <c r="LNK22" s="318"/>
      <c r="LNL22" s="318"/>
      <c r="LNM22" s="318"/>
      <c r="LNN22" s="318"/>
      <c r="LNO22" s="318"/>
      <c r="LNP22" s="318"/>
      <c r="LNQ22" s="318"/>
      <c r="LNR22" s="318"/>
      <c r="LNS22" s="318"/>
      <c r="LNT22" s="318"/>
      <c r="LNU22" s="318"/>
      <c r="LNV22" s="318"/>
      <c r="LNW22" s="318"/>
      <c r="LNX22" s="318"/>
      <c r="LNY22" s="318"/>
      <c r="LNZ22" s="318"/>
      <c r="LOA22" s="318"/>
      <c r="LOB22" s="318"/>
      <c r="LOC22" s="318"/>
      <c r="LOD22" s="318"/>
      <c r="LOE22" s="318"/>
      <c r="LOF22" s="318"/>
      <c r="LOG22" s="318"/>
      <c r="LOH22" s="318"/>
      <c r="LOI22" s="318"/>
      <c r="LOJ22" s="318"/>
      <c r="LOK22" s="318"/>
      <c r="LOL22" s="318"/>
      <c r="LOM22" s="318"/>
      <c r="LON22" s="318"/>
      <c r="LOO22" s="318"/>
      <c r="LOP22" s="318"/>
      <c r="LOQ22" s="318"/>
      <c r="LOR22" s="318"/>
      <c r="LOS22" s="318"/>
      <c r="LOT22" s="318"/>
      <c r="LOU22" s="318"/>
      <c r="LOV22" s="318"/>
      <c r="LOW22" s="318"/>
      <c r="LOX22" s="318"/>
      <c r="LOY22" s="318"/>
      <c r="LOZ22" s="318"/>
      <c r="LPA22" s="318"/>
      <c r="LPB22" s="318"/>
      <c r="LPC22" s="318"/>
      <c r="LPD22" s="318"/>
      <c r="LPE22" s="318"/>
      <c r="LPF22" s="318"/>
      <c r="LPG22" s="318"/>
      <c r="LPH22" s="318"/>
      <c r="LPI22" s="318"/>
      <c r="LPJ22" s="318"/>
      <c r="LPK22" s="318"/>
      <c r="LPL22" s="318"/>
      <c r="LPM22" s="318"/>
      <c r="LPN22" s="318"/>
      <c r="LPO22" s="318"/>
      <c r="LPP22" s="318"/>
      <c r="LPQ22" s="318"/>
      <c r="LPR22" s="318"/>
      <c r="LPS22" s="318"/>
      <c r="LPT22" s="318"/>
      <c r="LPU22" s="318"/>
      <c r="LPV22" s="318"/>
      <c r="LPW22" s="318"/>
      <c r="LPX22" s="318"/>
      <c r="LPY22" s="318"/>
      <c r="LPZ22" s="318"/>
      <c r="LQA22" s="318"/>
      <c r="LQB22" s="318"/>
      <c r="LQC22" s="318"/>
      <c r="LQD22" s="318"/>
      <c r="LQE22" s="318"/>
      <c r="LQF22" s="318"/>
      <c r="LQG22" s="318"/>
      <c r="LQH22" s="318"/>
      <c r="LQI22" s="318"/>
      <c r="LQJ22" s="318"/>
      <c r="LQK22" s="318"/>
      <c r="LQL22" s="318"/>
      <c r="LQM22" s="318"/>
      <c r="LQN22" s="318"/>
      <c r="LQO22" s="318"/>
      <c r="LQP22" s="318"/>
      <c r="LQQ22" s="318"/>
      <c r="LQR22" s="318"/>
      <c r="LQS22" s="318"/>
      <c r="LQT22" s="318"/>
      <c r="LQU22" s="318"/>
      <c r="LQV22" s="318"/>
      <c r="LQW22" s="318"/>
      <c r="LQX22" s="318"/>
      <c r="LQY22" s="318"/>
      <c r="LQZ22" s="318"/>
      <c r="LRA22" s="318"/>
      <c r="LRB22" s="318"/>
      <c r="LRC22" s="318"/>
      <c r="LRD22" s="318"/>
      <c r="LRE22" s="318"/>
      <c r="LRF22" s="318"/>
      <c r="LRG22" s="318"/>
      <c r="LRH22" s="318"/>
      <c r="LRI22" s="318"/>
      <c r="LRJ22" s="318"/>
      <c r="LRK22" s="318"/>
      <c r="LRL22" s="318"/>
      <c r="LRM22" s="318"/>
      <c r="LRN22" s="318"/>
      <c r="LRO22" s="318"/>
      <c r="LRP22" s="318"/>
      <c r="LRQ22" s="318"/>
      <c r="LRR22" s="318"/>
      <c r="LRS22" s="318"/>
      <c r="LRT22" s="318"/>
      <c r="LRU22" s="318"/>
      <c r="LRV22" s="318"/>
      <c r="LRW22" s="318"/>
      <c r="LRX22" s="318"/>
      <c r="LRY22" s="318"/>
      <c r="LRZ22" s="318"/>
      <c r="LSA22" s="318"/>
      <c r="LSB22" s="318"/>
      <c r="LSC22" s="318"/>
      <c r="LSD22" s="318"/>
      <c r="LSE22" s="318"/>
      <c r="LSF22" s="318"/>
      <c r="LSG22" s="318"/>
      <c r="LSH22" s="318"/>
      <c r="LSI22" s="318"/>
      <c r="LSJ22" s="318"/>
      <c r="LSK22" s="318"/>
      <c r="LSL22" s="318"/>
      <c r="LSM22" s="318"/>
      <c r="LSN22" s="318"/>
      <c r="LSO22" s="318"/>
      <c r="LSP22" s="318"/>
      <c r="LSQ22" s="318"/>
      <c r="LSR22" s="318"/>
      <c r="LSS22" s="318"/>
      <c r="LST22" s="318"/>
      <c r="LSU22" s="318"/>
      <c r="LSV22" s="318"/>
      <c r="LSW22" s="318"/>
      <c r="LSX22" s="318"/>
      <c r="LSY22" s="318"/>
      <c r="LSZ22" s="318"/>
      <c r="LTA22" s="318"/>
      <c r="LTB22" s="318"/>
      <c r="LTC22" s="318"/>
      <c r="LTD22" s="318"/>
      <c r="LTE22" s="318"/>
      <c r="LTF22" s="318"/>
      <c r="LTG22" s="318"/>
      <c r="LTH22" s="318"/>
      <c r="LTI22" s="318"/>
      <c r="LTJ22" s="318"/>
      <c r="LTK22" s="318"/>
      <c r="LTL22" s="318"/>
      <c r="LTM22" s="318"/>
      <c r="LTN22" s="318"/>
      <c r="LTO22" s="318"/>
      <c r="LTP22" s="318"/>
      <c r="LTQ22" s="318"/>
      <c r="LTR22" s="318"/>
      <c r="LTS22" s="318"/>
      <c r="LTT22" s="318"/>
      <c r="LTU22" s="318"/>
      <c r="LTV22" s="318"/>
      <c r="LTW22" s="318"/>
      <c r="LTX22" s="318"/>
      <c r="LTY22" s="318"/>
      <c r="LTZ22" s="318"/>
      <c r="LUA22" s="318"/>
      <c r="LUB22" s="318"/>
      <c r="LUC22" s="318"/>
      <c r="LUD22" s="318"/>
      <c r="LUE22" s="318"/>
      <c r="LUF22" s="318"/>
      <c r="LUG22" s="318"/>
      <c r="LUH22" s="318"/>
      <c r="LUI22" s="318"/>
      <c r="LUJ22" s="318"/>
      <c r="LUK22" s="318"/>
      <c r="LUL22" s="318"/>
      <c r="LUM22" s="318"/>
      <c r="LUN22" s="318"/>
      <c r="LUO22" s="318"/>
      <c r="LUP22" s="318"/>
      <c r="LUQ22" s="318"/>
      <c r="LUR22" s="318"/>
      <c r="LUS22" s="318"/>
      <c r="LUT22" s="318"/>
      <c r="LUU22" s="318"/>
      <c r="LUV22" s="318"/>
      <c r="LUW22" s="318"/>
      <c r="LUX22" s="318"/>
      <c r="LUY22" s="318"/>
      <c r="LUZ22" s="318"/>
      <c r="LVA22" s="318"/>
      <c r="LVB22" s="318"/>
      <c r="LVC22" s="318"/>
      <c r="LVD22" s="318"/>
      <c r="LVE22" s="318"/>
      <c r="LVF22" s="318"/>
      <c r="LVG22" s="318"/>
      <c r="LVH22" s="318"/>
      <c r="LVI22" s="318"/>
      <c r="LVJ22" s="318"/>
      <c r="LVK22" s="318"/>
      <c r="LVL22" s="318"/>
      <c r="LVM22" s="318"/>
      <c r="LVN22" s="318"/>
      <c r="LVO22" s="318"/>
      <c r="LVP22" s="318"/>
      <c r="LVQ22" s="318"/>
      <c r="LVR22" s="318"/>
      <c r="LVS22" s="318"/>
      <c r="LVT22" s="318"/>
      <c r="LVU22" s="318"/>
      <c r="LVV22" s="318"/>
      <c r="LVW22" s="318"/>
      <c r="LVX22" s="318"/>
      <c r="LVY22" s="318"/>
      <c r="LVZ22" s="318"/>
      <c r="LWA22" s="318"/>
      <c r="LWB22" s="318"/>
      <c r="LWC22" s="318"/>
      <c r="LWD22" s="318"/>
      <c r="LWE22" s="318"/>
      <c r="LWF22" s="318"/>
      <c r="LWG22" s="318"/>
      <c r="LWH22" s="318"/>
      <c r="LWI22" s="318"/>
      <c r="LWJ22" s="318"/>
      <c r="LWK22" s="318"/>
      <c r="LWL22" s="318"/>
      <c r="LWM22" s="318"/>
      <c r="LWN22" s="318"/>
      <c r="LWO22" s="318"/>
      <c r="LWP22" s="318"/>
      <c r="LWQ22" s="318"/>
      <c r="LWR22" s="318"/>
      <c r="LWS22" s="318"/>
      <c r="LWT22" s="318"/>
      <c r="LWU22" s="318"/>
      <c r="LWV22" s="318"/>
      <c r="LWW22" s="318"/>
      <c r="LWX22" s="318"/>
      <c r="LWY22" s="318"/>
      <c r="LWZ22" s="318"/>
      <c r="LXA22" s="318"/>
      <c r="LXB22" s="318"/>
      <c r="LXC22" s="318"/>
      <c r="LXD22" s="318"/>
      <c r="LXE22" s="318"/>
      <c r="LXF22" s="318"/>
      <c r="LXG22" s="318"/>
      <c r="LXH22" s="318"/>
      <c r="LXI22" s="318"/>
      <c r="LXJ22" s="318"/>
      <c r="LXK22" s="318"/>
      <c r="LXL22" s="318"/>
      <c r="LXM22" s="318"/>
      <c r="LXN22" s="318"/>
      <c r="LXO22" s="318"/>
      <c r="LXP22" s="318"/>
      <c r="LXQ22" s="318"/>
      <c r="LXR22" s="318"/>
      <c r="LXS22" s="318"/>
      <c r="LXT22" s="318"/>
      <c r="LXU22" s="318"/>
      <c r="LXV22" s="318"/>
      <c r="LXW22" s="318"/>
      <c r="LXX22" s="318"/>
      <c r="LXY22" s="318"/>
      <c r="LXZ22" s="318"/>
      <c r="LYA22" s="318"/>
      <c r="LYB22" s="318"/>
      <c r="LYC22" s="318"/>
      <c r="LYD22" s="318"/>
      <c r="LYE22" s="318"/>
      <c r="LYF22" s="318"/>
      <c r="LYG22" s="318"/>
      <c r="LYH22" s="318"/>
      <c r="LYI22" s="318"/>
      <c r="LYJ22" s="318"/>
      <c r="LYK22" s="318"/>
      <c r="LYL22" s="318"/>
      <c r="LYM22" s="318"/>
      <c r="LYN22" s="318"/>
      <c r="LYO22" s="318"/>
      <c r="LYP22" s="318"/>
      <c r="LYQ22" s="318"/>
      <c r="LYR22" s="318"/>
      <c r="LYS22" s="318"/>
      <c r="LYT22" s="318"/>
      <c r="LYU22" s="318"/>
      <c r="LYV22" s="318"/>
      <c r="LYW22" s="318"/>
      <c r="LYX22" s="318"/>
      <c r="LYY22" s="318"/>
      <c r="LYZ22" s="318"/>
      <c r="LZA22" s="318"/>
      <c r="LZB22" s="318"/>
      <c r="LZC22" s="318"/>
      <c r="LZD22" s="318"/>
      <c r="LZE22" s="318"/>
      <c r="LZF22" s="318"/>
      <c r="LZG22" s="318"/>
      <c r="LZH22" s="318"/>
      <c r="LZI22" s="318"/>
      <c r="LZJ22" s="318"/>
      <c r="LZK22" s="318"/>
      <c r="LZL22" s="318"/>
      <c r="LZM22" s="318"/>
      <c r="LZN22" s="318"/>
      <c r="LZO22" s="318"/>
      <c r="LZP22" s="318"/>
      <c r="LZQ22" s="318"/>
      <c r="LZR22" s="318"/>
      <c r="LZS22" s="318"/>
      <c r="LZT22" s="318"/>
      <c r="LZU22" s="318"/>
      <c r="LZV22" s="318"/>
      <c r="LZW22" s="318"/>
      <c r="LZX22" s="318"/>
      <c r="LZY22" s="318"/>
      <c r="LZZ22" s="318"/>
      <c r="MAA22" s="318"/>
      <c r="MAB22" s="318"/>
      <c r="MAC22" s="318"/>
      <c r="MAD22" s="318"/>
      <c r="MAE22" s="318"/>
      <c r="MAF22" s="318"/>
      <c r="MAG22" s="318"/>
      <c r="MAH22" s="318"/>
      <c r="MAI22" s="318"/>
      <c r="MAJ22" s="318"/>
      <c r="MAK22" s="318"/>
      <c r="MAL22" s="318"/>
      <c r="MAM22" s="318"/>
      <c r="MAN22" s="318"/>
      <c r="MAO22" s="318"/>
      <c r="MAP22" s="318"/>
      <c r="MAQ22" s="318"/>
      <c r="MAR22" s="318"/>
      <c r="MAS22" s="318"/>
      <c r="MAT22" s="318"/>
      <c r="MAU22" s="318"/>
      <c r="MAV22" s="318"/>
      <c r="MAW22" s="318"/>
      <c r="MAX22" s="318"/>
      <c r="MAY22" s="318"/>
      <c r="MAZ22" s="318"/>
      <c r="MBA22" s="318"/>
      <c r="MBB22" s="318"/>
      <c r="MBC22" s="318"/>
      <c r="MBD22" s="318"/>
      <c r="MBE22" s="318"/>
      <c r="MBF22" s="318"/>
      <c r="MBG22" s="318"/>
      <c r="MBH22" s="318"/>
      <c r="MBI22" s="318"/>
      <c r="MBJ22" s="318"/>
      <c r="MBK22" s="318"/>
      <c r="MBL22" s="318"/>
      <c r="MBM22" s="318"/>
      <c r="MBN22" s="318"/>
      <c r="MBO22" s="318"/>
      <c r="MBP22" s="318"/>
      <c r="MBQ22" s="318"/>
      <c r="MBR22" s="318"/>
      <c r="MBS22" s="318"/>
      <c r="MBT22" s="318"/>
      <c r="MBU22" s="318"/>
      <c r="MBV22" s="318"/>
      <c r="MBW22" s="318"/>
      <c r="MBX22" s="318"/>
      <c r="MBY22" s="318"/>
      <c r="MBZ22" s="318"/>
      <c r="MCA22" s="318"/>
      <c r="MCB22" s="318"/>
      <c r="MCC22" s="318"/>
      <c r="MCD22" s="318"/>
      <c r="MCE22" s="318"/>
      <c r="MCF22" s="318"/>
      <c r="MCG22" s="318"/>
      <c r="MCH22" s="318"/>
      <c r="MCI22" s="318"/>
      <c r="MCJ22" s="318"/>
      <c r="MCK22" s="318"/>
      <c r="MCL22" s="318"/>
      <c r="MCM22" s="318"/>
      <c r="MCN22" s="318"/>
      <c r="MCO22" s="318"/>
      <c r="MCP22" s="318"/>
      <c r="MCQ22" s="318"/>
      <c r="MCR22" s="318"/>
      <c r="MCS22" s="318"/>
      <c r="MCT22" s="318"/>
      <c r="MCU22" s="318"/>
      <c r="MCV22" s="318"/>
      <c r="MCW22" s="318"/>
      <c r="MCX22" s="318"/>
      <c r="MCY22" s="318"/>
      <c r="MCZ22" s="318"/>
      <c r="MDA22" s="318"/>
      <c r="MDB22" s="318"/>
      <c r="MDC22" s="318"/>
      <c r="MDD22" s="318"/>
      <c r="MDE22" s="318"/>
      <c r="MDF22" s="318"/>
      <c r="MDG22" s="318"/>
      <c r="MDH22" s="318"/>
      <c r="MDI22" s="318"/>
      <c r="MDJ22" s="318"/>
      <c r="MDK22" s="318"/>
      <c r="MDL22" s="318"/>
      <c r="MDM22" s="318"/>
      <c r="MDN22" s="318"/>
      <c r="MDO22" s="318"/>
      <c r="MDP22" s="318"/>
      <c r="MDQ22" s="318"/>
      <c r="MDR22" s="318"/>
      <c r="MDS22" s="318"/>
      <c r="MDT22" s="318"/>
      <c r="MDU22" s="318"/>
      <c r="MDV22" s="318"/>
      <c r="MDW22" s="318"/>
      <c r="MDX22" s="318"/>
      <c r="MDY22" s="318"/>
      <c r="MDZ22" s="318"/>
      <c r="MEA22" s="318"/>
      <c r="MEB22" s="318"/>
      <c r="MEC22" s="318"/>
      <c r="MED22" s="318"/>
      <c r="MEE22" s="318"/>
      <c r="MEF22" s="318"/>
      <c r="MEG22" s="318"/>
      <c r="MEH22" s="318"/>
      <c r="MEI22" s="318"/>
      <c r="MEJ22" s="318"/>
      <c r="MEK22" s="318"/>
      <c r="MEL22" s="318"/>
      <c r="MEM22" s="318"/>
      <c r="MEN22" s="318"/>
      <c r="MEO22" s="318"/>
      <c r="MEP22" s="318"/>
      <c r="MEQ22" s="318"/>
      <c r="MER22" s="318"/>
      <c r="MES22" s="318"/>
      <c r="MET22" s="318"/>
      <c r="MEU22" s="318"/>
      <c r="MEV22" s="318"/>
      <c r="MEW22" s="318"/>
      <c r="MEX22" s="318"/>
      <c r="MEY22" s="318"/>
      <c r="MEZ22" s="318"/>
      <c r="MFA22" s="318"/>
      <c r="MFB22" s="318"/>
      <c r="MFC22" s="318"/>
      <c r="MFD22" s="318"/>
      <c r="MFE22" s="318"/>
      <c r="MFF22" s="318"/>
      <c r="MFG22" s="318"/>
      <c r="MFH22" s="318"/>
      <c r="MFI22" s="318"/>
      <c r="MFJ22" s="318"/>
      <c r="MFK22" s="318"/>
      <c r="MFL22" s="318"/>
      <c r="MFM22" s="318"/>
      <c r="MFN22" s="318"/>
      <c r="MFO22" s="318"/>
      <c r="MFP22" s="318"/>
      <c r="MFQ22" s="318"/>
      <c r="MFR22" s="318"/>
      <c r="MFS22" s="318"/>
      <c r="MFT22" s="318"/>
      <c r="MFU22" s="318"/>
      <c r="MFV22" s="318"/>
      <c r="MFW22" s="318"/>
      <c r="MFX22" s="318"/>
      <c r="MFY22" s="318"/>
      <c r="MFZ22" s="318"/>
      <c r="MGA22" s="318"/>
      <c r="MGB22" s="318"/>
      <c r="MGC22" s="318"/>
      <c r="MGD22" s="318"/>
      <c r="MGE22" s="318"/>
      <c r="MGF22" s="318"/>
      <c r="MGG22" s="318"/>
      <c r="MGH22" s="318"/>
      <c r="MGI22" s="318"/>
      <c r="MGJ22" s="318"/>
      <c r="MGK22" s="318"/>
      <c r="MGL22" s="318"/>
      <c r="MGM22" s="318"/>
      <c r="MGN22" s="318"/>
      <c r="MGO22" s="318"/>
      <c r="MGP22" s="318"/>
      <c r="MGQ22" s="318"/>
      <c r="MGR22" s="318"/>
      <c r="MGS22" s="318"/>
      <c r="MGT22" s="318"/>
      <c r="MGU22" s="318"/>
      <c r="MGV22" s="318"/>
      <c r="MGW22" s="318"/>
      <c r="MGX22" s="318"/>
      <c r="MGY22" s="318"/>
      <c r="MGZ22" s="318"/>
      <c r="MHA22" s="318"/>
      <c r="MHB22" s="318"/>
      <c r="MHC22" s="318"/>
      <c r="MHD22" s="318"/>
      <c r="MHE22" s="318"/>
      <c r="MHF22" s="318"/>
      <c r="MHG22" s="318"/>
      <c r="MHH22" s="318"/>
      <c r="MHI22" s="318"/>
      <c r="MHJ22" s="318"/>
      <c r="MHK22" s="318"/>
      <c r="MHL22" s="318"/>
      <c r="MHM22" s="318"/>
      <c r="MHN22" s="318"/>
      <c r="MHO22" s="318"/>
      <c r="MHP22" s="318"/>
      <c r="MHQ22" s="318"/>
      <c r="MHR22" s="318"/>
      <c r="MHS22" s="318"/>
      <c r="MHT22" s="318"/>
      <c r="MHU22" s="318"/>
      <c r="MHV22" s="318"/>
      <c r="MHW22" s="318"/>
      <c r="MHX22" s="318"/>
      <c r="MHY22" s="318"/>
      <c r="MHZ22" s="318"/>
      <c r="MIA22" s="318"/>
      <c r="MIB22" s="318"/>
      <c r="MIC22" s="318"/>
      <c r="MID22" s="318"/>
      <c r="MIE22" s="318"/>
      <c r="MIF22" s="318"/>
      <c r="MIG22" s="318"/>
      <c r="MIH22" s="318"/>
      <c r="MII22" s="318"/>
      <c r="MIJ22" s="318"/>
      <c r="MIK22" s="318"/>
      <c r="MIL22" s="318"/>
      <c r="MIM22" s="318"/>
      <c r="MIN22" s="318"/>
      <c r="MIO22" s="318"/>
      <c r="MIP22" s="318"/>
      <c r="MIQ22" s="318"/>
      <c r="MIR22" s="318"/>
      <c r="MIS22" s="318"/>
      <c r="MIT22" s="318"/>
      <c r="MIU22" s="318"/>
      <c r="MIV22" s="318"/>
      <c r="MIW22" s="318"/>
      <c r="MIX22" s="318"/>
      <c r="MIY22" s="318"/>
      <c r="MIZ22" s="318"/>
      <c r="MJA22" s="318"/>
      <c r="MJB22" s="318"/>
      <c r="MJC22" s="318"/>
      <c r="MJD22" s="318"/>
      <c r="MJE22" s="318"/>
      <c r="MJF22" s="318"/>
      <c r="MJG22" s="318"/>
      <c r="MJH22" s="318"/>
      <c r="MJI22" s="318"/>
      <c r="MJJ22" s="318"/>
      <c r="MJK22" s="318"/>
      <c r="MJL22" s="318"/>
      <c r="MJM22" s="318"/>
      <c r="MJN22" s="318"/>
      <c r="MJO22" s="318"/>
      <c r="MJP22" s="318"/>
      <c r="MJQ22" s="318"/>
      <c r="MJR22" s="318"/>
      <c r="MJS22" s="318"/>
      <c r="MJT22" s="318"/>
      <c r="MJU22" s="318"/>
      <c r="MJV22" s="318"/>
      <c r="MJW22" s="318"/>
      <c r="MJX22" s="318"/>
      <c r="MJY22" s="318"/>
      <c r="MJZ22" s="318"/>
      <c r="MKA22" s="318"/>
      <c r="MKB22" s="318"/>
      <c r="MKC22" s="318"/>
      <c r="MKD22" s="318"/>
      <c r="MKE22" s="318"/>
      <c r="MKF22" s="318"/>
      <c r="MKG22" s="318"/>
      <c r="MKH22" s="318"/>
      <c r="MKI22" s="318"/>
      <c r="MKJ22" s="318"/>
      <c r="MKK22" s="318"/>
      <c r="MKL22" s="318"/>
      <c r="MKM22" s="318"/>
      <c r="MKN22" s="318"/>
      <c r="MKO22" s="318"/>
      <c r="MKP22" s="318"/>
      <c r="MKQ22" s="318"/>
      <c r="MKR22" s="318"/>
      <c r="MKS22" s="318"/>
      <c r="MKT22" s="318"/>
      <c r="MKU22" s="318"/>
      <c r="MKV22" s="318"/>
      <c r="MKW22" s="318"/>
      <c r="MKX22" s="318"/>
      <c r="MKY22" s="318"/>
      <c r="MKZ22" s="318"/>
      <c r="MLA22" s="318"/>
      <c r="MLB22" s="318"/>
      <c r="MLC22" s="318"/>
      <c r="MLD22" s="318"/>
      <c r="MLE22" s="318"/>
      <c r="MLF22" s="318"/>
      <c r="MLG22" s="318"/>
      <c r="MLH22" s="318"/>
      <c r="MLI22" s="318"/>
      <c r="MLJ22" s="318"/>
      <c r="MLK22" s="318"/>
      <c r="MLL22" s="318"/>
      <c r="MLM22" s="318"/>
      <c r="MLN22" s="318"/>
      <c r="MLO22" s="318"/>
      <c r="MLP22" s="318"/>
      <c r="MLQ22" s="318"/>
      <c r="MLR22" s="318"/>
      <c r="MLS22" s="318"/>
      <c r="MLT22" s="318"/>
      <c r="MLU22" s="318"/>
      <c r="MLV22" s="318"/>
      <c r="MLW22" s="318"/>
      <c r="MLX22" s="318"/>
      <c r="MLY22" s="318"/>
      <c r="MLZ22" s="318"/>
      <c r="MMA22" s="318"/>
      <c r="MMB22" s="318"/>
      <c r="MMC22" s="318"/>
      <c r="MMD22" s="318"/>
      <c r="MME22" s="318"/>
      <c r="MMF22" s="318"/>
      <c r="MMG22" s="318"/>
      <c r="MMH22" s="318"/>
      <c r="MMI22" s="318"/>
      <c r="MMJ22" s="318"/>
      <c r="MMK22" s="318"/>
      <c r="MML22" s="318"/>
      <c r="MMM22" s="318"/>
      <c r="MMN22" s="318"/>
      <c r="MMO22" s="318"/>
      <c r="MMP22" s="318"/>
      <c r="MMQ22" s="318"/>
      <c r="MMR22" s="318"/>
      <c r="MMS22" s="318"/>
      <c r="MMT22" s="318"/>
      <c r="MMU22" s="318"/>
      <c r="MMV22" s="318"/>
      <c r="MMW22" s="318"/>
      <c r="MMX22" s="318"/>
      <c r="MMY22" s="318"/>
      <c r="MMZ22" s="318"/>
      <c r="MNA22" s="318"/>
      <c r="MNB22" s="318"/>
      <c r="MNC22" s="318"/>
      <c r="MND22" s="318"/>
      <c r="MNE22" s="318"/>
      <c r="MNF22" s="318"/>
      <c r="MNG22" s="318"/>
      <c r="MNH22" s="318"/>
      <c r="MNI22" s="318"/>
      <c r="MNJ22" s="318"/>
      <c r="MNK22" s="318"/>
      <c r="MNL22" s="318"/>
      <c r="MNM22" s="318"/>
      <c r="MNN22" s="318"/>
      <c r="MNO22" s="318"/>
      <c r="MNP22" s="318"/>
      <c r="MNQ22" s="318"/>
      <c r="MNR22" s="318"/>
      <c r="MNS22" s="318"/>
      <c r="MNT22" s="318"/>
      <c r="MNU22" s="318"/>
      <c r="MNV22" s="318"/>
      <c r="MNW22" s="318"/>
      <c r="MNX22" s="318"/>
      <c r="MNY22" s="318"/>
      <c r="MNZ22" s="318"/>
      <c r="MOA22" s="318"/>
      <c r="MOB22" s="318"/>
      <c r="MOC22" s="318"/>
      <c r="MOD22" s="318"/>
      <c r="MOE22" s="318"/>
      <c r="MOF22" s="318"/>
      <c r="MOG22" s="318"/>
      <c r="MOH22" s="318"/>
      <c r="MOI22" s="318"/>
      <c r="MOJ22" s="318"/>
      <c r="MOK22" s="318"/>
      <c r="MOL22" s="318"/>
      <c r="MOM22" s="318"/>
      <c r="MON22" s="318"/>
      <c r="MOO22" s="318"/>
      <c r="MOP22" s="318"/>
      <c r="MOQ22" s="318"/>
      <c r="MOR22" s="318"/>
      <c r="MOS22" s="318"/>
      <c r="MOT22" s="318"/>
      <c r="MOU22" s="318"/>
      <c r="MOV22" s="318"/>
      <c r="MOW22" s="318"/>
      <c r="MOX22" s="318"/>
      <c r="MOY22" s="318"/>
      <c r="MOZ22" s="318"/>
      <c r="MPA22" s="318"/>
      <c r="MPB22" s="318"/>
      <c r="MPC22" s="318"/>
      <c r="MPD22" s="318"/>
      <c r="MPE22" s="318"/>
      <c r="MPF22" s="318"/>
      <c r="MPG22" s="318"/>
      <c r="MPH22" s="318"/>
      <c r="MPI22" s="318"/>
      <c r="MPJ22" s="318"/>
      <c r="MPK22" s="318"/>
      <c r="MPL22" s="318"/>
      <c r="MPM22" s="318"/>
      <c r="MPN22" s="318"/>
      <c r="MPO22" s="318"/>
      <c r="MPP22" s="318"/>
      <c r="MPQ22" s="318"/>
      <c r="MPR22" s="318"/>
      <c r="MPS22" s="318"/>
      <c r="MPT22" s="318"/>
      <c r="MPU22" s="318"/>
      <c r="MPV22" s="318"/>
      <c r="MPW22" s="318"/>
      <c r="MPX22" s="318"/>
      <c r="MPY22" s="318"/>
      <c r="MPZ22" s="318"/>
      <c r="MQA22" s="318"/>
      <c r="MQB22" s="318"/>
      <c r="MQC22" s="318"/>
      <c r="MQD22" s="318"/>
      <c r="MQE22" s="318"/>
      <c r="MQF22" s="318"/>
      <c r="MQG22" s="318"/>
      <c r="MQH22" s="318"/>
      <c r="MQI22" s="318"/>
      <c r="MQJ22" s="318"/>
      <c r="MQK22" s="318"/>
      <c r="MQL22" s="318"/>
      <c r="MQM22" s="318"/>
      <c r="MQN22" s="318"/>
      <c r="MQO22" s="318"/>
      <c r="MQP22" s="318"/>
      <c r="MQQ22" s="318"/>
      <c r="MQR22" s="318"/>
      <c r="MQS22" s="318"/>
      <c r="MQT22" s="318"/>
      <c r="MQU22" s="318"/>
      <c r="MQV22" s="318"/>
      <c r="MQW22" s="318"/>
      <c r="MQX22" s="318"/>
      <c r="MQY22" s="318"/>
      <c r="MQZ22" s="318"/>
      <c r="MRA22" s="318"/>
      <c r="MRB22" s="318"/>
      <c r="MRC22" s="318"/>
      <c r="MRD22" s="318"/>
      <c r="MRE22" s="318"/>
      <c r="MRF22" s="318"/>
      <c r="MRG22" s="318"/>
      <c r="MRH22" s="318"/>
      <c r="MRI22" s="318"/>
      <c r="MRJ22" s="318"/>
      <c r="MRK22" s="318"/>
      <c r="MRL22" s="318"/>
      <c r="MRM22" s="318"/>
      <c r="MRN22" s="318"/>
      <c r="MRO22" s="318"/>
      <c r="MRP22" s="318"/>
      <c r="MRQ22" s="318"/>
      <c r="MRR22" s="318"/>
      <c r="MRS22" s="318"/>
      <c r="MRT22" s="318"/>
      <c r="MRU22" s="318"/>
      <c r="MRV22" s="318"/>
      <c r="MRW22" s="318"/>
      <c r="MRX22" s="318"/>
      <c r="MRY22" s="318"/>
      <c r="MRZ22" s="318"/>
      <c r="MSA22" s="318"/>
      <c r="MSB22" s="318"/>
      <c r="MSC22" s="318"/>
      <c r="MSD22" s="318"/>
      <c r="MSE22" s="318"/>
      <c r="MSF22" s="318"/>
      <c r="MSG22" s="318"/>
      <c r="MSH22" s="318"/>
      <c r="MSI22" s="318"/>
      <c r="MSJ22" s="318"/>
      <c r="MSK22" s="318"/>
      <c r="MSL22" s="318"/>
      <c r="MSM22" s="318"/>
      <c r="MSN22" s="318"/>
      <c r="MSO22" s="318"/>
      <c r="MSP22" s="318"/>
      <c r="MSQ22" s="318"/>
      <c r="MSR22" s="318"/>
      <c r="MSS22" s="318"/>
      <c r="MST22" s="318"/>
      <c r="MSU22" s="318"/>
      <c r="MSV22" s="318"/>
      <c r="MSW22" s="318"/>
      <c r="MSX22" s="318"/>
      <c r="MSY22" s="318"/>
      <c r="MSZ22" s="318"/>
      <c r="MTA22" s="318"/>
      <c r="MTB22" s="318"/>
      <c r="MTC22" s="318"/>
      <c r="MTD22" s="318"/>
      <c r="MTE22" s="318"/>
      <c r="MTF22" s="318"/>
      <c r="MTG22" s="318"/>
      <c r="MTH22" s="318"/>
      <c r="MTI22" s="318"/>
      <c r="MTJ22" s="318"/>
      <c r="MTK22" s="318"/>
      <c r="MTL22" s="318"/>
      <c r="MTM22" s="318"/>
      <c r="MTN22" s="318"/>
      <c r="MTO22" s="318"/>
      <c r="MTP22" s="318"/>
      <c r="MTQ22" s="318"/>
      <c r="MTR22" s="318"/>
      <c r="MTS22" s="318"/>
      <c r="MTT22" s="318"/>
      <c r="MTU22" s="318"/>
      <c r="MTV22" s="318"/>
      <c r="MTW22" s="318"/>
      <c r="MTX22" s="318"/>
      <c r="MTY22" s="318"/>
      <c r="MTZ22" s="318"/>
      <c r="MUA22" s="318"/>
      <c r="MUB22" s="318"/>
      <c r="MUC22" s="318"/>
      <c r="MUD22" s="318"/>
      <c r="MUE22" s="318"/>
      <c r="MUF22" s="318"/>
      <c r="MUG22" s="318"/>
      <c r="MUH22" s="318"/>
      <c r="MUI22" s="318"/>
      <c r="MUJ22" s="318"/>
      <c r="MUK22" s="318"/>
      <c r="MUL22" s="318"/>
      <c r="MUM22" s="318"/>
      <c r="MUN22" s="318"/>
      <c r="MUO22" s="318"/>
      <c r="MUP22" s="318"/>
      <c r="MUQ22" s="318"/>
      <c r="MUR22" s="318"/>
      <c r="MUS22" s="318"/>
      <c r="MUT22" s="318"/>
      <c r="MUU22" s="318"/>
      <c r="MUV22" s="318"/>
      <c r="MUW22" s="318"/>
      <c r="MUX22" s="318"/>
      <c r="MUY22" s="318"/>
      <c r="MUZ22" s="318"/>
      <c r="MVA22" s="318"/>
      <c r="MVB22" s="318"/>
      <c r="MVC22" s="318"/>
      <c r="MVD22" s="318"/>
      <c r="MVE22" s="318"/>
      <c r="MVF22" s="318"/>
      <c r="MVG22" s="318"/>
      <c r="MVH22" s="318"/>
      <c r="MVI22" s="318"/>
      <c r="MVJ22" s="318"/>
      <c r="MVK22" s="318"/>
      <c r="MVL22" s="318"/>
      <c r="MVM22" s="318"/>
      <c r="MVN22" s="318"/>
      <c r="MVO22" s="318"/>
      <c r="MVP22" s="318"/>
      <c r="MVQ22" s="318"/>
      <c r="MVR22" s="318"/>
      <c r="MVS22" s="318"/>
      <c r="MVT22" s="318"/>
      <c r="MVU22" s="318"/>
      <c r="MVV22" s="318"/>
      <c r="MVW22" s="318"/>
      <c r="MVX22" s="318"/>
      <c r="MVY22" s="318"/>
      <c r="MVZ22" s="318"/>
      <c r="MWA22" s="318"/>
      <c r="MWB22" s="318"/>
      <c r="MWC22" s="318"/>
      <c r="MWD22" s="318"/>
      <c r="MWE22" s="318"/>
      <c r="MWF22" s="318"/>
      <c r="MWG22" s="318"/>
      <c r="MWH22" s="318"/>
      <c r="MWI22" s="318"/>
      <c r="MWJ22" s="318"/>
      <c r="MWK22" s="318"/>
      <c r="MWL22" s="318"/>
      <c r="MWM22" s="318"/>
      <c r="MWN22" s="318"/>
      <c r="MWO22" s="318"/>
      <c r="MWP22" s="318"/>
      <c r="MWQ22" s="318"/>
      <c r="MWR22" s="318"/>
      <c r="MWS22" s="318"/>
      <c r="MWT22" s="318"/>
      <c r="MWU22" s="318"/>
      <c r="MWV22" s="318"/>
      <c r="MWW22" s="318"/>
      <c r="MWX22" s="318"/>
      <c r="MWY22" s="318"/>
      <c r="MWZ22" s="318"/>
      <c r="MXA22" s="318"/>
      <c r="MXB22" s="318"/>
      <c r="MXC22" s="318"/>
      <c r="MXD22" s="318"/>
      <c r="MXE22" s="318"/>
      <c r="MXF22" s="318"/>
      <c r="MXG22" s="318"/>
      <c r="MXH22" s="318"/>
      <c r="MXI22" s="318"/>
      <c r="MXJ22" s="318"/>
      <c r="MXK22" s="318"/>
      <c r="MXL22" s="318"/>
      <c r="MXM22" s="318"/>
      <c r="MXN22" s="318"/>
      <c r="MXO22" s="318"/>
      <c r="MXP22" s="318"/>
      <c r="MXQ22" s="318"/>
      <c r="MXR22" s="318"/>
      <c r="MXS22" s="318"/>
      <c r="MXT22" s="318"/>
      <c r="MXU22" s="318"/>
      <c r="MXV22" s="318"/>
      <c r="MXW22" s="318"/>
      <c r="MXX22" s="318"/>
      <c r="MXY22" s="318"/>
      <c r="MXZ22" s="318"/>
      <c r="MYA22" s="318"/>
      <c r="MYB22" s="318"/>
      <c r="MYC22" s="318"/>
      <c r="MYD22" s="318"/>
      <c r="MYE22" s="318"/>
      <c r="MYF22" s="318"/>
      <c r="MYG22" s="318"/>
      <c r="MYH22" s="318"/>
      <c r="MYI22" s="318"/>
      <c r="MYJ22" s="318"/>
      <c r="MYK22" s="318"/>
      <c r="MYL22" s="318"/>
      <c r="MYM22" s="318"/>
      <c r="MYN22" s="318"/>
      <c r="MYO22" s="318"/>
      <c r="MYP22" s="318"/>
      <c r="MYQ22" s="318"/>
      <c r="MYR22" s="318"/>
      <c r="MYS22" s="318"/>
      <c r="MYT22" s="318"/>
      <c r="MYU22" s="318"/>
      <c r="MYV22" s="318"/>
      <c r="MYW22" s="318"/>
      <c r="MYX22" s="318"/>
      <c r="MYY22" s="318"/>
      <c r="MYZ22" s="318"/>
      <c r="MZA22" s="318"/>
      <c r="MZB22" s="318"/>
      <c r="MZC22" s="318"/>
      <c r="MZD22" s="318"/>
      <c r="MZE22" s="318"/>
      <c r="MZF22" s="318"/>
      <c r="MZG22" s="318"/>
      <c r="MZH22" s="318"/>
      <c r="MZI22" s="318"/>
      <c r="MZJ22" s="318"/>
      <c r="MZK22" s="318"/>
      <c r="MZL22" s="318"/>
      <c r="MZM22" s="318"/>
      <c r="MZN22" s="318"/>
      <c r="MZO22" s="318"/>
      <c r="MZP22" s="318"/>
      <c r="MZQ22" s="318"/>
      <c r="MZR22" s="318"/>
      <c r="MZS22" s="318"/>
      <c r="MZT22" s="318"/>
      <c r="MZU22" s="318"/>
      <c r="MZV22" s="318"/>
      <c r="MZW22" s="318"/>
      <c r="MZX22" s="318"/>
      <c r="MZY22" s="318"/>
      <c r="MZZ22" s="318"/>
      <c r="NAA22" s="318"/>
      <c r="NAB22" s="318"/>
      <c r="NAC22" s="318"/>
      <c r="NAD22" s="318"/>
      <c r="NAE22" s="318"/>
      <c r="NAF22" s="318"/>
      <c r="NAG22" s="318"/>
      <c r="NAH22" s="318"/>
      <c r="NAI22" s="318"/>
      <c r="NAJ22" s="318"/>
      <c r="NAK22" s="318"/>
      <c r="NAL22" s="318"/>
      <c r="NAM22" s="318"/>
      <c r="NAN22" s="318"/>
      <c r="NAO22" s="318"/>
      <c r="NAP22" s="318"/>
      <c r="NAQ22" s="318"/>
      <c r="NAR22" s="318"/>
      <c r="NAS22" s="318"/>
      <c r="NAT22" s="318"/>
      <c r="NAU22" s="318"/>
      <c r="NAV22" s="318"/>
      <c r="NAW22" s="318"/>
      <c r="NAX22" s="318"/>
      <c r="NAY22" s="318"/>
      <c r="NAZ22" s="318"/>
      <c r="NBA22" s="318"/>
      <c r="NBB22" s="318"/>
      <c r="NBC22" s="318"/>
      <c r="NBD22" s="318"/>
      <c r="NBE22" s="318"/>
      <c r="NBF22" s="318"/>
      <c r="NBG22" s="318"/>
      <c r="NBH22" s="318"/>
      <c r="NBI22" s="318"/>
      <c r="NBJ22" s="318"/>
      <c r="NBK22" s="318"/>
      <c r="NBL22" s="318"/>
      <c r="NBM22" s="318"/>
      <c r="NBN22" s="318"/>
      <c r="NBO22" s="318"/>
      <c r="NBP22" s="318"/>
      <c r="NBQ22" s="318"/>
      <c r="NBR22" s="318"/>
      <c r="NBS22" s="318"/>
      <c r="NBT22" s="318"/>
      <c r="NBU22" s="318"/>
      <c r="NBV22" s="318"/>
      <c r="NBW22" s="318"/>
      <c r="NBX22" s="318"/>
      <c r="NBY22" s="318"/>
      <c r="NBZ22" s="318"/>
      <c r="NCA22" s="318"/>
      <c r="NCB22" s="318"/>
      <c r="NCC22" s="318"/>
      <c r="NCD22" s="318"/>
      <c r="NCE22" s="318"/>
      <c r="NCF22" s="318"/>
      <c r="NCG22" s="318"/>
      <c r="NCH22" s="318"/>
      <c r="NCI22" s="318"/>
      <c r="NCJ22" s="318"/>
      <c r="NCK22" s="318"/>
      <c r="NCL22" s="318"/>
      <c r="NCM22" s="318"/>
      <c r="NCN22" s="318"/>
      <c r="NCO22" s="318"/>
      <c r="NCP22" s="318"/>
      <c r="NCQ22" s="318"/>
      <c r="NCR22" s="318"/>
      <c r="NCS22" s="318"/>
      <c r="NCT22" s="318"/>
      <c r="NCU22" s="318"/>
      <c r="NCV22" s="318"/>
      <c r="NCW22" s="318"/>
      <c r="NCX22" s="318"/>
      <c r="NCY22" s="318"/>
      <c r="NCZ22" s="318"/>
      <c r="NDA22" s="318"/>
      <c r="NDB22" s="318"/>
      <c r="NDC22" s="318"/>
      <c r="NDD22" s="318"/>
      <c r="NDE22" s="318"/>
      <c r="NDF22" s="318"/>
      <c r="NDG22" s="318"/>
      <c r="NDH22" s="318"/>
      <c r="NDI22" s="318"/>
      <c r="NDJ22" s="318"/>
      <c r="NDK22" s="318"/>
      <c r="NDL22" s="318"/>
      <c r="NDM22" s="318"/>
      <c r="NDN22" s="318"/>
      <c r="NDO22" s="318"/>
      <c r="NDP22" s="318"/>
      <c r="NDQ22" s="318"/>
      <c r="NDR22" s="318"/>
      <c r="NDS22" s="318"/>
      <c r="NDT22" s="318"/>
      <c r="NDU22" s="318"/>
      <c r="NDV22" s="318"/>
      <c r="NDW22" s="318"/>
      <c r="NDX22" s="318"/>
      <c r="NDY22" s="318"/>
      <c r="NDZ22" s="318"/>
      <c r="NEA22" s="318"/>
      <c r="NEB22" s="318"/>
      <c r="NEC22" s="318"/>
      <c r="NED22" s="318"/>
      <c r="NEE22" s="318"/>
      <c r="NEF22" s="318"/>
      <c r="NEG22" s="318"/>
      <c r="NEH22" s="318"/>
      <c r="NEI22" s="318"/>
      <c r="NEJ22" s="318"/>
      <c r="NEK22" s="318"/>
      <c r="NEL22" s="318"/>
      <c r="NEM22" s="318"/>
      <c r="NEN22" s="318"/>
      <c r="NEO22" s="318"/>
      <c r="NEP22" s="318"/>
      <c r="NEQ22" s="318"/>
      <c r="NER22" s="318"/>
      <c r="NES22" s="318"/>
      <c r="NET22" s="318"/>
      <c r="NEU22" s="318"/>
      <c r="NEV22" s="318"/>
      <c r="NEW22" s="318"/>
      <c r="NEX22" s="318"/>
      <c r="NEY22" s="318"/>
      <c r="NEZ22" s="318"/>
      <c r="NFA22" s="318"/>
      <c r="NFB22" s="318"/>
      <c r="NFC22" s="318"/>
      <c r="NFD22" s="318"/>
      <c r="NFE22" s="318"/>
      <c r="NFF22" s="318"/>
      <c r="NFG22" s="318"/>
      <c r="NFH22" s="318"/>
      <c r="NFI22" s="318"/>
      <c r="NFJ22" s="318"/>
      <c r="NFK22" s="318"/>
      <c r="NFL22" s="318"/>
      <c r="NFM22" s="318"/>
      <c r="NFN22" s="318"/>
      <c r="NFO22" s="318"/>
      <c r="NFP22" s="318"/>
      <c r="NFQ22" s="318"/>
      <c r="NFR22" s="318"/>
      <c r="NFS22" s="318"/>
      <c r="NFT22" s="318"/>
      <c r="NFU22" s="318"/>
      <c r="NFV22" s="318"/>
      <c r="NFW22" s="318"/>
      <c r="NFX22" s="318"/>
      <c r="NFY22" s="318"/>
      <c r="NFZ22" s="318"/>
      <c r="NGA22" s="318"/>
      <c r="NGB22" s="318"/>
      <c r="NGC22" s="318"/>
      <c r="NGD22" s="318"/>
      <c r="NGE22" s="318"/>
      <c r="NGF22" s="318"/>
      <c r="NGG22" s="318"/>
      <c r="NGH22" s="318"/>
      <c r="NGI22" s="318"/>
      <c r="NGJ22" s="318"/>
      <c r="NGK22" s="318"/>
      <c r="NGL22" s="318"/>
      <c r="NGM22" s="318"/>
      <c r="NGN22" s="318"/>
      <c r="NGO22" s="318"/>
      <c r="NGP22" s="318"/>
      <c r="NGQ22" s="318"/>
      <c r="NGR22" s="318"/>
      <c r="NGS22" s="318"/>
      <c r="NGT22" s="318"/>
      <c r="NGU22" s="318"/>
      <c r="NGV22" s="318"/>
      <c r="NGW22" s="318"/>
      <c r="NGX22" s="318"/>
      <c r="NGY22" s="318"/>
      <c r="NGZ22" s="318"/>
      <c r="NHA22" s="318"/>
      <c r="NHB22" s="318"/>
      <c r="NHC22" s="318"/>
      <c r="NHD22" s="318"/>
      <c r="NHE22" s="318"/>
      <c r="NHF22" s="318"/>
      <c r="NHG22" s="318"/>
      <c r="NHH22" s="318"/>
      <c r="NHI22" s="318"/>
      <c r="NHJ22" s="318"/>
      <c r="NHK22" s="318"/>
      <c r="NHL22" s="318"/>
      <c r="NHM22" s="318"/>
      <c r="NHN22" s="318"/>
      <c r="NHO22" s="318"/>
      <c r="NHP22" s="318"/>
      <c r="NHQ22" s="318"/>
      <c r="NHR22" s="318"/>
      <c r="NHS22" s="318"/>
      <c r="NHT22" s="318"/>
      <c r="NHU22" s="318"/>
      <c r="NHV22" s="318"/>
      <c r="NHW22" s="318"/>
      <c r="NHX22" s="318"/>
      <c r="NHY22" s="318"/>
      <c r="NHZ22" s="318"/>
      <c r="NIA22" s="318"/>
      <c r="NIB22" s="318"/>
      <c r="NIC22" s="318"/>
      <c r="NID22" s="318"/>
      <c r="NIE22" s="318"/>
      <c r="NIF22" s="318"/>
      <c r="NIG22" s="318"/>
      <c r="NIH22" s="318"/>
      <c r="NII22" s="318"/>
      <c r="NIJ22" s="318"/>
      <c r="NIK22" s="318"/>
      <c r="NIL22" s="318"/>
      <c r="NIM22" s="318"/>
      <c r="NIN22" s="318"/>
      <c r="NIO22" s="318"/>
      <c r="NIP22" s="318"/>
      <c r="NIQ22" s="318"/>
      <c r="NIR22" s="318"/>
      <c r="NIS22" s="318"/>
      <c r="NIT22" s="318"/>
      <c r="NIU22" s="318"/>
      <c r="NIV22" s="318"/>
      <c r="NIW22" s="318"/>
      <c r="NIX22" s="318"/>
      <c r="NIY22" s="318"/>
      <c r="NIZ22" s="318"/>
      <c r="NJA22" s="318"/>
      <c r="NJB22" s="318"/>
      <c r="NJC22" s="318"/>
      <c r="NJD22" s="318"/>
      <c r="NJE22" s="318"/>
      <c r="NJF22" s="318"/>
      <c r="NJG22" s="318"/>
      <c r="NJH22" s="318"/>
      <c r="NJI22" s="318"/>
      <c r="NJJ22" s="318"/>
      <c r="NJK22" s="318"/>
      <c r="NJL22" s="318"/>
      <c r="NJM22" s="318"/>
      <c r="NJN22" s="318"/>
      <c r="NJO22" s="318"/>
      <c r="NJP22" s="318"/>
      <c r="NJQ22" s="318"/>
      <c r="NJR22" s="318"/>
      <c r="NJS22" s="318"/>
      <c r="NJT22" s="318"/>
      <c r="NJU22" s="318"/>
      <c r="NJV22" s="318"/>
      <c r="NJW22" s="318"/>
      <c r="NJX22" s="318"/>
      <c r="NJY22" s="318"/>
      <c r="NJZ22" s="318"/>
      <c r="NKA22" s="318"/>
      <c r="NKB22" s="318"/>
      <c r="NKC22" s="318"/>
      <c r="NKD22" s="318"/>
      <c r="NKE22" s="318"/>
      <c r="NKF22" s="318"/>
      <c r="NKG22" s="318"/>
      <c r="NKH22" s="318"/>
      <c r="NKI22" s="318"/>
      <c r="NKJ22" s="318"/>
      <c r="NKK22" s="318"/>
      <c r="NKL22" s="318"/>
      <c r="NKM22" s="318"/>
      <c r="NKN22" s="318"/>
      <c r="NKO22" s="318"/>
      <c r="NKP22" s="318"/>
      <c r="NKQ22" s="318"/>
      <c r="NKR22" s="318"/>
      <c r="NKS22" s="318"/>
      <c r="NKT22" s="318"/>
      <c r="NKU22" s="318"/>
      <c r="NKV22" s="318"/>
      <c r="NKW22" s="318"/>
      <c r="NKX22" s="318"/>
      <c r="NKY22" s="318"/>
      <c r="NKZ22" s="318"/>
      <c r="NLA22" s="318"/>
      <c r="NLB22" s="318"/>
      <c r="NLC22" s="318"/>
      <c r="NLD22" s="318"/>
      <c r="NLE22" s="318"/>
      <c r="NLF22" s="318"/>
      <c r="NLG22" s="318"/>
      <c r="NLH22" s="318"/>
      <c r="NLI22" s="318"/>
      <c r="NLJ22" s="318"/>
      <c r="NLK22" s="318"/>
      <c r="NLL22" s="318"/>
      <c r="NLM22" s="318"/>
      <c r="NLN22" s="318"/>
      <c r="NLO22" s="318"/>
      <c r="NLP22" s="318"/>
      <c r="NLQ22" s="318"/>
      <c r="NLR22" s="318"/>
      <c r="NLS22" s="318"/>
      <c r="NLT22" s="318"/>
      <c r="NLU22" s="318"/>
      <c r="NLV22" s="318"/>
      <c r="NLW22" s="318"/>
      <c r="NLX22" s="318"/>
      <c r="NLY22" s="318"/>
      <c r="NLZ22" s="318"/>
      <c r="NMA22" s="318"/>
      <c r="NMB22" s="318"/>
      <c r="NMC22" s="318"/>
      <c r="NMD22" s="318"/>
      <c r="NME22" s="318"/>
      <c r="NMF22" s="318"/>
      <c r="NMG22" s="318"/>
      <c r="NMH22" s="318"/>
      <c r="NMI22" s="318"/>
      <c r="NMJ22" s="318"/>
      <c r="NMK22" s="318"/>
      <c r="NML22" s="318"/>
      <c r="NMM22" s="318"/>
      <c r="NMN22" s="318"/>
      <c r="NMO22" s="318"/>
      <c r="NMP22" s="318"/>
      <c r="NMQ22" s="318"/>
      <c r="NMR22" s="318"/>
      <c r="NMS22" s="318"/>
      <c r="NMT22" s="318"/>
      <c r="NMU22" s="318"/>
      <c r="NMV22" s="318"/>
      <c r="NMW22" s="318"/>
      <c r="NMX22" s="318"/>
      <c r="NMY22" s="318"/>
      <c r="NMZ22" s="318"/>
      <c r="NNA22" s="318"/>
      <c r="NNB22" s="318"/>
      <c r="NNC22" s="318"/>
      <c r="NND22" s="318"/>
      <c r="NNE22" s="318"/>
      <c r="NNF22" s="318"/>
      <c r="NNG22" s="318"/>
      <c r="NNH22" s="318"/>
      <c r="NNI22" s="318"/>
      <c r="NNJ22" s="318"/>
      <c r="NNK22" s="318"/>
      <c r="NNL22" s="318"/>
      <c r="NNM22" s="318"/>
      <c r="NNN22" s="318"/>
      <c r="NNO22" s="318"/>
      <c r="NNP22" s="318"/>
      <c r="NNQ22" s="318"/>
      <c r="NNR22" s="318"/>
      <c r="NNS22" s="318"/>
      <c r="NNT22" s="318"/>
      <c r="NNU22" s="318"/>
      <c r="NNV22" s="318"/>
      <c r="NNW22" s="318"/>
      <c r="NNX22" s="318"/>
      <c r="NNY22" s="318"/>
      <c r="NNZ22" s="318"/>
      <c r="NOA22" s="318"/>
      <c r="NOB22" s="318"/>
      <c r="NOC22" s="318"/>
      <c r="NOD22" s="318"/>
      <c r="NOE22" s="318"/>
      <c r="NOF22" s="318"/>
      <c r="NOG22" s="318"/>
      <c r="NOH22" s="318"/>
      <c r="NOI22" s="318"/>
      <c r="NOJ22" s="318"/>
      <c r="NOK22" s="318"/>
      <c r="NOL22" s="318"/>
      <c r="NOM22" s="318"/>
      <c r="NON22" s="318"/>
      <c r="NOO22" s="318"/>
      <c r="NOP22" s="318"/>
      <c r="NOQ22" s="318"/>
      <c r="NOR22" s="318"/>
      <c r="NOS22" s="318"/>
      <c r="NOT22" s="318"/>
      <c r="NOU22" s="318"/>
      <c r="NOV22" s="318"/>
      <c r="NOW22" s="318"/>
      <c r="NOX22" s="318"/>
      <c r="NOY22" s="318"/>
      <c r="NOZ22" s="318"/>
      <c r="NPA22" s="318"/>
      <c r="NPB22" s="318"/>
      <c r="NPC22" s="318"/>
      <c r="NPD22" s="318"/>
      <c r="NPE22" s="318"/>
      <c r="NPF22" s="318"/>
      <c r="NPG22" s="318"/>
      <c r="NPH22" s="318"/>
      <c r="NPI22" s="318"/>
      <c r="NPJ22" s="318"/>
      <c r="NPK22" s="318"/>
      <c r="NPL22" s="318"/>
      <c r="NPM22" s="318"/>
      <c r="NPN22" s="318"/>
      <c r="NPO22" s="318"/>
      <c r="NPP22" s="318"/>
      <c r="NPQ22" s="318"/>
      <c r="NPR22" s="318"/>
      <c r="NPS22" s="318"/>
      <c r="NPT22" s="318"/>
      <c r="NPU22" s="318"/>
      <c r="NPV22" s="318"/>
      <c r="NPW22" s="318"/>
      <c r="NPX22" s="318"/>
      <c r="NPY22" s="318"/>
      <c r="NPZ22" s="318"/>
      <c r="NQA22" s="318"/>
      <c r="NQB22" s="318"/>
      <c r="NQC22" s="318"/>
      <c r="NQD22" s="318"/>
      <c r="NQE22" s="318"/>
      <c r="NQF22" s="318"/>
      <c r="NQG22" s="318"/>
      <c r="NQH22" s="318"/>
      <c r="NQI22" s="318"/>
      <c r="NQJ22" s="318"/>
      <c r="NQK22" s="318"/>
      <c r="NQL22" s="318"/>
      <c r="NQM22" s="318"/>
      <c r="NQN22" s="318"/>
      <c r="NQO22" s="318"/>
      <c r="NQP22" s="318"/>
      <c r="NQQ22" s="318"/>
      <c r="NQR22" s="318"/>
      <c r="NQS22" s="318"/>
      <c r="NQT22" s="318"/>
      <c r="NQU22" s="318"/>
      <c r="NQV22" s="318"/>
      <c r="NQW22" s="318"/>
      <c r="NQX22" s="318"/>
      <c r="NQY22" s="318"/>
      <c r="NQZ22" s="318"/>
      <c r="NRA22" s="318"/>
      <c r="NRB22" s="318"/>
      <c r="NRC22" s="318"/>
      <c r="NRD22" s="318"/>
      <c r="NRE22" s="318"/>
      <c r="NRF22" s="318"/>
      <c r="NRG22" s="318"/>
      <c r="NRH22" s="318"/>
      <c r="NRI22" s="318"/>
      <c r="NRJ22" s="318"/>
      <c r="NRK22" s="318"/>
      <c r="NRL22" s="318"/>
      <c r="NRM22" s="318"/>
      <c r="NRN22" s="318"/>
      <c r="NRO22" s="318"/>
      <c r="NRP22" s="318"/>
      <c r="NRQ22" s="318"/>
      <c r="NRR22" s="318"/>
      <c r="NRS22" s="318"/>
      <c r="NRT22" s="318"/>
      <c r="NRU22" s="318"/>
      <c r="NRV22" s="318"/>
      <c r="NRW22" s="318"/>
      <c r="NRX22" s="318"/>
      <c r="NRY22" s="318"/>
      <c r="NRZ22" s="318"/>
      <c r="NSA22" s="318"/>
      <c r="NSB22" s="318"/>
      <c r="NSC22" s="318"/>
      <c r="NSD22" s="318"/>
      <c r="NSE22" s="318"/>
      <c r="NSF22" s="318"/>
      <c r="NSG22" s="318"/>
      <c r="NSH22" s="318"/>
      <c r="NSI22" s="318"/>
      <c r="NSJ22" s="318"/>
      <c r="NSK22" s="318"/>
      <c r="NSL22" s="318"/>
      <c r="NSM22" s="318"/>
      <c r="NSN22" s="318"/>
      <c r="NSO22" s="318"/>
      <c r="NSP22" s="318"/>
      <c r="NSQ22" s="318"/>
      <c r="NSR22" s="318"/>
      <c r="NSS22" s="318"/>
      <c r="NST22" s="318"/>
      <c r="NSU22" s="318"/>
      <c r="NSV22" s="318"/>
      <c r="NSW22" s="318"/>
      <c r="NSX22" s="318"/>
      <c r="NSY22" s="318"/>
      <c r="NSZ22" s="318"/>
      <c r="NTA22" s="318"/>
      <c r="NTB22" s="318"/>
      <c r="NTC22" s="318"/>
      <c r="NTD22" s="318"/>
      <c r="NTE22" s="318"/>
      <c r="NTF22" s="318"/>
      <c r="NTG22" s="318"/>
      <c r="NTH22" s="318"/>
      <c r="NTI22" s="318"/>
      <c r="NTJ22" s="318"/>
      <c r="NTK22" s="318"/>
      <c r="NTL22" s="318"/>
      <c r="NTM22" s="318"/>
      <c r="NTN22" s="318"/>
      <c r="NTO22" s="318"/>
      <c r="NTP22" s="318"/>
      <c r="NTQ22" s="318"/>
      <c r="NTR22" s="318"/>
      <c r="NTS22" s="318"/>
      <c r="NTT22" s="318"/>
      <c r="NTU22" s="318"/>
      <c r="NTV22" s="318"/>
      <c r="NTW22" s="318"/>
      <c r="NTX22" s="318"/>
      <c r="NTY22" s="318"/>
      <c r="NTZ22" s="318"/>
      <c r="NUA22" s="318"/>
      <c r="NUB22" s="318"/>
      <c r="NUC22" s="318"/>
      <c r="NUD22" s="318"/>
      <c r="NUE22" s="318"/>
      <c r="NUF22" s="318"/>
      <c r="NUG22" s="318"/>
      <c r="NUH22" s="318"/>
      <c r="NUI22" s="318"/>
      <c r="NUJ22" s="318"/>
      <c r="NUK22" s="318"/>
      <c r="NUL22" s="318"/>
      <c r="NUM22" s="318"/>
      <c r="NUN22" s="318"/>
      <c r="NUO22" s="318"/>
      <c r="NUP22" s="318"/>
      <c r="NUQ22" s="318"/>
      <c r="NUR22" s="318"/>
      <c r="NUS22" s="318"/>
      <c r="NUT22" s="318"/>
      <c r="NUU22" s="318"/>
      <c r="NUV22" s="318"/>
      <c r="NUW22" s="318"/>
      <c r="NUX22" s="318"/>
      <c r="NUY22" s="318"/>
      <c r="NUZ22" s="318"/>
      <c r="NVA22" s="318"/>
      <c r="NVB22" s="318"/>
      <c r="NVC22" s="318"/>
      <c r="NVD22" s="318"/>
      <c r="NVE22" s="318"/>
      <c r="NVF22" s="318"/>
      <c r="NVG22" s="318"/>
      <c r="NVH22" s="318"/>
      <c r="NVI22" s="318"/>
      <c r="NVJ22" s="318"/>
      <c r="NVK22" s="318"/>
      <c r="NVL22" s="318"/>
      <c r="NVM22" s="318"/>
      <c r="NVN22" s="318"/>
      <c r="NVO22" s="318"/>
      <c r="NVP22" s="318"/>
      <c r="NVQ22" s="318"/>
      <c r="NVR22" s="318"/>
      <c r="NVS22" s="318"/>
      <c r="NVT22" s="318"/>
      <c r="NVU22" s="318"/>
      <c r="NVV22" s="318"/>
      <c r="NVW22" s="318"/>
      <c r="NVX22" s="318"/>
      <c r="NVY22" s="318"/>
      <c r="NVZ22" s="318"/>
      <c r="NWA22" s="318"/>
      <c r="NWB22" s="318"/>
      <c r="NWC22" s="318"/>
      <c r="NWD22" s="318"/>
      <c r="NWE22" s="318"/>
      <c r="NWF22" s="318"/>
      <c r="NWG22" s="318"/>
      <c r="NWH22" s="318"/>
      <c r="NWI22" s="318"/>
      <c r="NWJ22" s="318"/>
      <c r="NWK22" s="318"/>
      <c r="NWL22" s="318"/>
      <c r="NWM22" s="318"/>
      <c r="NWN22" s="318"/>
      <c r="NWO22" s="318"/>
      <c r="NWP22" s="318"/>
      <c r="NWQ22" s="318"/>
      <c r="NWR22" s="318"/>
      <c r="NWS22" s="318"/>
      <c r="NWT22" s="318"/>
      <c r="NWU22" s="318"/>
      <c r="NWV22" s="318"/>
      <c r="NWW22" s="318"/>
      <c r="NWX22" s="318"/>
      <c r="NWY22" s="318"/>
      <c r="NWZ22" s="318"/>
      <c r="NXA22" s="318"/>
      <c r="NXB22" s="318"/>
      <c r="NXC22" s="318"/>
      <c r="NXD22" s="318"/>
      <c r="NXE22" s="318"/>
      <c r="NXF22" s="318"/>
      <c r="NXG22" s="318"/>
      <c r="NXH22" s="318"/>
      <c r="NXI22" s="318"/>
      <c r="NXJ22" s="318"/>
      <c r="NXK22" s="318"/>
      <c r="NXL22" s="318"/>
      <c r="NXM22" s="318"/>
      <c r="NXN22" s="318"/>
      <c r="NXO22" s="318"/>
      <c r="NXP22" s="318"/>
      <c r="NXQ22" s="318"/>
      <c r="NXR22" s="318"/>
      <c r="NXS22" s="318"/>
      <c r="NXT22" s="318"/>
      <c r="NXU22" s="318"/>
      <c r="NXV22" s="318"/>
      <c r="NXW22" s="318"/>
      <c r="NXX22" s="318"/>
      <c r="NXY22" s="318"/>
      <c r="NXZ22" s="318"/>
      <c r="NYA22" s="318"/>
      <c r="NYB22" s="318"/>
      <c r="NYC22" s="318"/>
      <c r="NYD22" s="318"/>
      <c r="NYE22" s="318"/>
      <c r="NYF22" s="318"/>
      <c r="NYG22" s="318"/>
      <c r="NYH22" s="318"/>
      <c r="NYI22" s="318"/>
      <c r="NYJ22" s="318"/>
      <c r="NYK22" s="318"/>
      <c r="NYL22" s="318"/>
      <c r="NYM22" s="318"/>
      <c r="NYN22" s="318"/>
      <c r="NYO22" s="318"/>
      <c r="NYP22" s="318"/>
      <c r="NYQ22" s="318"/>
      <c r="NYR22" s="318"/>
      <c r="NYS22" s="318"/>
      <c r="NYT22" s="318"/>
      <c r="NYU22" s="318"/>
      <c r="NYV22" s="318"/>
      <c r="NYW22" s="318"/>
      <c r="NYX22" s="318"/>
      <c r="NYY22" s="318"/>
      <c r="NYZ22" s="318"/>
      <c r="NZA22" s="318"/>
      <c r="NZB22" s="318"/>
      <c r="NZC22" s="318"/>
      <c r="NZD22" s="318"/>
      <c r="NZE22" s="318"/>
      <c r="NZF22" s="318"/>
      <c r="NZG22" s="318"/>
      <c r="NZH22" s="318"/>
      <c r="NZI22" s="318"/>
      <c r="NZJ22" s="318"/>
      <c r="NZK22" s="318"/>
      <c r="NZL22" s="318"/>
      <c r="NZM22" s="318"/>
      <c r="NZN22" s="318"/>
      <c r="NZO22" s="318"/>
      <c r="NZP22" s="318"/>
      <c r="NZQ22" s="318"/>
      <c r="NZR22" s="318"/>
      <c r="NZS22" s="318"/>
      <c r="NZT22" s="318"/>
      <c r="NZU22" s="318"/>
      <c r="NZV22" s="318"/>
      <c r="NZW22" s="318"/>
      <c r="NZX22" s="318"/>
      <c r="NZY22" s="318"/>
      <c r="NZZ22" s="318"/>
      <c r="OAA22" s="318"/>
      <c r="OAB22" s="318"/>
      <c r="OAC22" s="318"/>
      <c r="OAD22" s="318"/>
      <c r="OAE22" s="318"/>
      <c r="OAF22" s="318"/>
      <c r="OAG22" s="318"/>
      <c r="OAH22" s="318"/>
      <c r="OAI22" s="318"/>
      <c r="OAJ22" s="318"/>
      <c r="OAK22" s="318"/>
      <c r="OAL22" s="318"/>
      <c r="OAM22" s="318"/>
      <c r="OAN22" s="318"/>
      <c r="OAO22" s="318"/>
      <c r="OAP22" s="318"/>
      <c r="OAQ22" s="318"/>
      <c r="OAR22" s="318"/>
      <c r="OAS22" s="318"/>
      <c r="OAT22" s="318"/>
      <c r="OAU22" s="318"/>
      <c r="OAV22" s="318"/>
      <c r="OAW22" s="318"/>
      <c r="OAX22" s="318"/>
      <c r="OAY22" s="318"/>
      <c r="OAZ22" s="318"/>
      <c r="OBA22" s="318"/>
      <c r="OBB22" s="318"/>
      <c r="OBC22" s="318"/>
      <c r="OBD22" s="318"/>
      <c r="OBE22" s="318"/>
      <c r="OBF22" s="318"/>
      <c r="OBG22" s="318"/>
      <c r="OBH22" s="318"/>
      <c r="OBI22" s="318"/>
      <c r="OBJ22" s="318"/>
      <c r="OBK22" s="318"/>
      <c r="OBL22" s="318"/>
      <c r="OBM22" s="318"/>
      <c r="OBN22" s="318"/>
      <c r="OBO22" s="318"/>
      <c r="OBP22" s="318"/>
      <c r="OBQ22" s="318"/>
      <c r="OBR22" s="318"/>
      <c r="OBS22" s="318"/>
      <c r="OBT22" s="318"/>
      <c r="OBU22" s="318"/>
      <c r="OBV22" s="318"/>
      <c r="OBW22" s="318"/>
      <c r="OBX22" s="318"/>
      <c r="OBY22" s="318"/>
      <c r="OBZ22" s="318"/>
      <c r="OCA22" s="318"/>
      <c r="OCB22" s="318"/>
      <c r="OCC22" s="318"/>
      <c r="OCD22" s="318"/>
      <c r="OCE22" s="318"/>
      <c r="OCF22" s="318"/>
      <c r="OCG22" s="318"/>
      <c r="OCH22" s="318"/>
      <c r="OCI22" s="318"/>
      <c r="OCJ22" s="318"/>
      <c r="OCK22" s="318"/>
      <c r="OCL22" s="318"/>
      <c r="OCM22" s="318"/>
      <c r="OCN22" s="318"/>
      <c r="OCO22" s="318"/>
      <c r="OCP22" s="318"/>
      <c r="OCQ22" s="318"/>
      <c r="OCR22" s="318"/>
      <c r="OCS22" s="318"/>
      <c r="OCT22" s="318"/>
      <c r="OCU22" s="318"/>
      <c r="OCV22" s="318"/>
      <c r="OCW22" s="318"/>
      <c r="OCX22" s="318"/>
      <c r="OCY22" s="318"/>
      <c r="OCZ22" s="318"/>
      <c r="ODA22" s="318"/>
      <c r="ODB22" s="318"/>
      <c r="ODC22" s="318"/>
      <c r="ODD22" s="318"/>
      <c r="ODE22" s="318"/>
      <c r="ODF22" s="318"/>
      <c r="ODG22" s="318"/>
      <c r="ODH22" s="318"/>
      <c r="ODI22" s="318"/>
      <c r="ODJ22" s="318"/>
      <c r="ODK22" s="318"/>
      <c r="ODL22" s="318"/>
      <c r="ODM22" s="318"/>
      <c r="ODN22" s="318"/>
      <c r="ODO22" s="318"/>
      <c r="ODP22" s="318"/>
      <c r="ODQ22" s="318"/>
      <c r="ODR22" s="318"/>
      <c r="ODS22" s="318"/>
      <c r="ODT22" s="318"/>
      <c r="ODU22" s="318"/>
      <c r="ODV22" s="318"/>
      <c r="ODW22" s="318"/>
      <c r="ODX22" s="318"/>
      <c r="ODY22" s="318"/>
      <c r="ODZ22" s="318"/>
      <c r="OEA22" s="318"/>
      <c r="OEB22" s="318"/>
      <c r="OEC22" s="318"/>
      <c r="OED22" s="318"/>
      <c r="OEE22" s="318"/>
      <c r="OEF22" s="318"/>
      <c r="OEG22" s="318"/>
      <c r="OEH22" s="318"/>
      <c r="OEI22" s="318"/>
      <c r="OEJ22" s="318"/>
      <c r="OEK22" s="318"/>
      <c r="OEL22" s="318"/>
      <c r="OEM22" s="318"/>
      <c r="OEN22" s="318"/>
      <c r="OEO22" s="318"/>
      <c r="OEP22" s="318"/>
      <c r="OEQ22" s="318"/>
      <c r="OER22" s="318"/>
      <c r="OES22" s="318"/>
      <c r="OET22" s="318"/>
      <c r="OEU22" s="318"/>
      <c r="OEV22" s="318"/>
      <c r="OEW22" s="318"/>
      <c r="OEX22" s="318"/>
      <c r="OEY22" s="318"/>
      <c r="OEZ22" s="318"/>
      <c r="OFA22" s="318"/>
      <c r="OFB22" s="318"/>
      <c r="OFC22" s="318"/>
      <c r="OFD22" s="318"/>
      <c r="OFE22" s="318"/>
      <c r="OFF22" s="318"/>
      <c r="OFG22" s="318"/>
      <c r="OFH22" s="318"/>
      <c r="OFI22" s="318"/>
      <c r="OFJ22" s="318"/>
      <c r="OFK22" s="318"/>
      <c r="OFL22" s="318"/>
      <c r="OFM22" s="318"/>
      <c r="OFN22" s="318"/>
      <c r="OFO22" s="318"/>
      <c r="OFP22" s="318"/>
      <c r="OFQ22" s="318"/>
      <c r="OFR22" s="318"/>
      <c r="OFS22" s="318"/>
      <c r="OFT22" s="318"/>
      <c r="OFU22" s="318"/>
      <c r="OFV22" s="318"/>
      <c r="OFW22" s="318"/>
      <c r="OFX22" s="318"/>
      <c r="OFY22" s="318"/>
      <c r="OFZ22" s="318"/>
      <c r="OGA22" s="318"/>
      <c r="OGB22" s="318"/>
      <c r="OGC22" s="318"/>
      <c r="OGD22" s="318"/>
      <c r="OGE22" s="318"/>
      <c r="OGF22" s="318"/>
      <c r="OGG22" s="318"/>
      <c r="OGH22" s="318"/>
      <c r="OGI22" s="318"/>
      <c r="OGJ22" s="318"/>
      <c r="OGK22" s="318"/>
      <c r="OGL22" s="318"/>
      <c r="OGM22" s="318"/>
      <c r="OGN22" s="318"/>
      <c r="OGO22" s="318"/>
      <c r="OGP22" s="318"/>
      <c r="OGQ22" s="318"/>
      <c r="OGR22" s="318"/>
      <c r="OGS22" s="318"/>
      <c r="OGT22" s="318"/>
      <c r="OGU22" s="318"/>
      <c r="OGV22" s="318"/>
      <c r="OGW22" s="318"/>
      <c r="OGX22" s="318"/>
      <c r="OGY22" s="318"/>
      <c r="OGZ22" s="318"/>
      <c r="OHA22" s="318"/>
      <c r="OHB22" s="318"/>
      <c r="OHC22" s="318"/>
      <c r="OHD22" s="318"/>
      <c r="OHE22" s="318"/>
      <c r="OHF22" s="318"/>
      <c r="OHG22" s="318"/>
      <c r="OHH22" s="318"/>
      <c r="OHI22" s="318"/>
      <c r="OHJ22" s="318"/>
      <c r="OHK22" s="318"/>
      <c r="OHL22" s="318"/>
      <c r="OHM22" s="318"/>
      <c r="OHN22" s="318"/>
      <c r="OHO22" s="318"/>
      <c r="OHP22" s="318"/>
      <c r="OHQ22" s="318"/>
      <c r="OHR22" s="318"/>
      <c r="OHS22" s="318"/>
      <c r="OHT22" s="318"/>
      <c r="OHU22" s="318"/>
      <c r="OHV22" s="318"/>
      <c r="OHW22" s="318"/>
      <c r="OHX22" s="318"/>
      <c r="OHY22" s="318"/>
      <c r="OHZ22" s="318"/>
      <c r="OIA22" s="318"/>
      <c r="OIB22" s="318"/>
      <c r="OIC22" s="318"/>
      <c r="OID22" s="318"/>
      <c r="OIE22" s="318"/>
      <c r="OIF22" s="318"/>
      <c r="OIG22" s="318"/>
      <c r="OIH22" s="318"/>
      <c r="OII22" s="318"/>
      <c r="OIJ22" s="318"/>
      <c r="OIK22" s="318"/>
      <c r="OIL22" s="318"/>
      <c r="OIM22" s="318"/>
      <c r="OIN22" s="318"/>
      <c r="OIO22" s="318"/>
      <c r="OIP22" s="318"/>
      <c r="OIQ22" s="318"/>
      <c r="OIR22" s="318"/>
      <c r="OIS22" s="318"/>
      <c r="OIT22" s="318"/>
      <c r="OIU22" s="318"/>
      <c r="OIV22" s="318"/>
      <c r="OIW22" s="318"/>
      <c r="OIX22" s="318"/>
      <c r="OIY22" s="318"/>
      <c r="OIZ22" s="318"/>
      <c r="OJA22" s="318"/>
      <c r="OJB22" s="318"/>
      <c r="OJC22" s="318"/>
      <c r="OJD22" s="318"/>
      <c r="OJE22" s="318"/>
      <c r="OJF22" s="318"/>
      <c r="OJG22" s="318"/>
      <c r="OJH22" s="318"/>
      <c r="OJI22" s="318"/>
      <c r="OJJ22" s="318"/>
      <c r="OJK22" s="318"/>
      <c r="OJL22" s="318"/>
      <c r="OJM22" s="318"/>
      <c r="OJN22" s="318"/>
      <c r="OJO22" s="318"/>
      <c r="OJP22" s="318"/>
      <c r="OJQ22" s="318"/>
      <c r="OJR22" s="318"/>
      <c r="OJS22" s="318"/>
      <c r="OJT22" s="318"/>
      <c r="OJU22" s="318"/>
      <c r="OJV22" s="318"/>
      <c r="OJW22" s="318"/>
      <c r="OJX22" s="318"/>
      <c r="OJY22" s="318"/>
      <c r="OJZ22" s="318"/>
      <c r="OKA22" s="318"/>
      <c r="OKB22" s="318"/>
      <c r="OKC22" s="318"/>
      <c r="OKD22" s="318"/>
      <c r="OKE22" s="318"/>
      <c r="OKF22" s="318"/>
      <c r="OKG22" s="318"/>
      <c r="OKH22" s="318"/>
      <c r="OKI22" s="318"/>
      <c r="OKJ22" s="318"/>
      <c r="OKK22" s="318"/>
      <c r="OKL22" s="318"/>
      <c r="OKM22" s="318"/>
      <c r="OKN22" s="318"/>
      <c r="OKO22" s="318"/>
      <c r="OKP22" s="318"/>
      <c r="OKQ22" s="318"/>
      <c r="OKR22" s="318"/>
      <c r="OKS22" s="318"/>
      <c r="OKT22" s="318"/>
      <c r="OKU22" s="318"/>
      <c r="OKV22" s="318"/>
      <c r="OKW22" s="318"/>
      <c r="OKX22" s="318"/>
      <c r="OKY22" s="318"/>
      <c r="OKZ22" s="318"/>
      <c r="OLA22" s="318"/>
      <c r="OLB22" s="318"/>
      <c r="OLC22" s="318"/>
      <c r="OLD22" s="318"/>
      <c r="OLE22" s="318"/>
      <c r="OLF22" s="318"/>
      <c r="OLG22" s="318"/>
      <c r="OLH22" s="318"/>
      <c r="OLI22" s="318"/>
      <c r="OLJ22" s="318"/>
      <c r="OLK22" s="318"/>
      <c r="OLL22" s="318"/>
      <c r="OLM22" s="318"/>
      <c r="OLN22" s="318"/>
      <c r="OLO22" s="318"/>
      <c r="OLP22" s="318"/>
      <c r="OLQ22" s="318"/>
      <c r="OLR22" s="318"/>
      <c r="OLS22" s="318"/>
      <c r="OLT22" s="318"/>
      <c r="OLU22" s="318"/>
      <c r="OLV22" s="318"/>
      <c r="OLW22" s="318"/>
      <c r="OLX22" s="318"/>
      <c r="OLY22" s="318"/>
      <c r="OLZ22" s="318"/>
      <c r="OMA22" s="318"/>
      <c r="OMB22" s="318"/>
      <c r="OMC22" s="318"/>
      <c r="OMD22" s="318"/>
      <c r="OME22" s="318"/>
      <c r="OMF22" s="318"/>
      <c r="OMG22" s="318"/>
      <c r="OMH22" s="318"/>
      <c r="OMI22" s="318"/>
      <c r="OMJ22" s="318"/>
      <c r="OMK22" s="318"/>
      <c r="OML22" s="318"/>
      <c r="OMM22" s="318"/>
      <c r="OMN22" s="318"/>
      <c r="OMO22" s="318"/>
      <c r="OMP22" s="318"/>
      <c r="OMQ22" s="318"/>
      <c r="OMR22" s="318"/>
      <c r="OMS22" s="318"/>
      <c r="OMT22" s="318"/>
      <c r="OMU22" s="318"/>
      <c r="OMV22" s="318"/>
      <c r="OMW22" s="318"/>
      <c r="OMX22" s="318"/>
      <c r="OMY22" s="318"/>
      <c r="OMZ22" s="318"/>
      <c r="ONA22" s="318"/>
      <c r="ONB22" s="318"/>
      <c r="ONC22" s="318"/>
      <c r="OND22" s="318"/>
      <c r="ONE22" s="318"/>
      <c r="ONF22" s="318"/>
      <c r="ONG22" s="318"/>
      <c r="ONH22" s="318"/>
      <c r="ONI22" s="318"/>
      <c r="ONJ22" s="318"/>
      <c r="ONK22" s="318"/>
      <c r="ONL22" s="318"/>
      <c r="ONM22" s="318"/>
      <c r="ONN22" s="318"/>
      <c r="ONO22" s="318"/>
      <c r="ONP22" s="318"/>
      <c r="ONQ22" s="318"/>
      <c r="ONR22" s="318"/>
      <c r="ONS22" s="318"/>
      <c r="ONT22" s="318"/>
      <c r="ONU22" s="318"/>
      <c r="ONV22" s="318"/>
      <c r="ONW22" s="318"/>
      <c r="ONX22" s="318"/>
      <c r="ONY22" s="318"/>
      <c r="ONZ22" s="318"/>
      <c r="OOA22" s="318"/>
      <c r="OOB22" s="318"/>
      <c r="OOC22" s="318"/>
      <c r="OOD22" s="318"/>
      <c r="OOE22" s="318"/>
      <c r="OOF22" s="318"/>
      <c r="OOG22" s="318"/>
      <c r="OOH22" s="318"/>
      <c r="OOI22" s="318"/>
      <c r="OOJ22" s="318"/>
      <c r="OOK22" s="318"/>
      <c r="OOL22" s="318"/>
      <c r="OOM22" s="318"/>
      <c r="OON22" s="318"/>
      <c r="OOO22" s="318"/>
      <c r="OOP22" s="318"/>
      <c r="OOQ22" s="318"/>
      <c r="OOR22" s="318"/>
      <c r="OOS22" s="318"/>
      <c r="OOT22" s="318"/>
      <c r="OOU22" s="318"/>
      <c r="OOV22" s="318"/>
      <c r="OOW22" s="318"/>
      <c r="OOX22" s="318"/>
      <c r="OOY22" s="318"/>
      <c r="OOZ22" s="318"/>
      <c r="OPA22" s="318"/>
      <c r="OPB22" s="318"/>
      <c r="OPC22" s="318"/>
      <c r="OPD22" s="318"/>
      <c r="OPE22" s="318"/>
      <c r="OPF22" s="318"/>
      <c r="OPG22" s="318"/>
      <c r="OPH22" s="318"/>
      <c r="OPI22" s="318"/>
      <c r="OPJ22" s="318"/>
      <c r="OPK22" s="318"/>
      <c r="OPL22" s="318"/>
      <c r="OPM22" s="318"/>
      <c r="OPN22" s="318"/>
      <c r="OPO22" s="318"/>
      <c r="OPP22" s="318"/>
      <c r="OPQ22" s="318"/>
      <c r="OPR22" s="318"/>
      <c r="OPS22" s="318"/>
      <c r="OPT22" s="318"/>
      <c r="OPU22" s="318"/>
      <c r="OPV22" s="318"/>
      <c r="OPW22" s="318"/>
      <c r="OPX22" s="318"/>
      <c r="OPY22" s="318"/>
      <c r="OPZ22" s="318"/>
      <c r="OQA22" s="318"/>
      <c r="OQB22" s="318"/>
      <c r="OQC22" s="318"/>
      <c r="OQD22" s="318"/>
      <c r="OQE22" s="318"/>
      <c r="OQF22" s="318"/>
      <c r="OQG22" s="318"/>
      <c r="OQH22" s="318"/>
      <c r="OQI22" s="318"/>
      <c r="OQJ22" s="318"/>
      <c r="OQK22" s="318"/>
      <c r="OQL22" s="318"/>
      <c r="OQM22" s="318"/>
      <c r="OQN22" s="318"/>
      <c r="OQO22" s="318"/>
      <c r="OQP22" s="318"/>
      <c r="OQQ22" s="318"/>
      <c r="OQR22" s="318"/>
      <c r="OQS22" s="318"/>
      <c r="OQT22" s="318"/>
      <c r="OQU22" s="318"/>
      <c r="OQV22" s="318"/>
      <c r="OQW22" s="318"/>
      <c r="OQX22" s="318"/>
      <c r="OQY22" s="318"/>
      <c r="OQZ22" s="318"/>
      <c r="ORA22" s="318"/>
      <c r="ORB22" s="318"/>
      <c r="ORC22" s="318"/>
      <c r="ORD22" s="318"/>
      <c r="ORE22" s="318"/>
      <c r="ORF22" s="318"/>
      <c r="ORG22" s="318"/>
      <c r="ORH22" s="318"/>
      <c r="ORI22" s="318"/>
      <c r="ORJ22" s="318"/>
      <c r="ORK22" s="318"/>
      <c r="ORL22" s="318"/>
      <c r="ORM22" s="318"/>
      <c r="ORN22" s="318"/>
      <c r="ORO22" s="318"/>
      <c r="ORP22" s="318"/>
      <c r="ORQ22" s="318"/>
      <c r="ORR22" s="318"/>
      <c r="ORS22" s="318"/>
      <c r="ORT22" s="318"/>
      <c r="ORU22" s="318"/>
      <c r="ORV22" s="318"/>
      <c r="ORW22" s="318"/>
      <c r="ORX22" s="318"/>
      <c r="ORY22" s="318"/>
      <c r="ORZ22" s="318"/>
      <c r="OSA22" s="318"/>
      <c r="OSB22" s="318"/>
      <c r="OSC22" s="318"/>
      <c r="OSD22" s="318"/>
      <c r="OSE22" s="318"/>
      <c r="OSF22" s="318"/>
      <c r="OSG22" s="318"/>
      <c r="OSH22" s="318"/>
      <c r="OSI22" s="318"/>
      <c r="OSJ22" s="318"/>
      <c r="OSK22" s="318"/>
      <c r="OSL22" s="318"/>
      <c r="OSM22" s="318"/>
      <c r="OSN22" s="318"/>
      <c r="OSO22" s="318"/>
      <c r="OSP22" s="318"/>
      <c r="OSQ22" s="318"/>
      <c r="OSR22" s="318"/>
      <c r="OSS22" s="318"/>
      <c r="OST22" s="318"/>
      <c r="OSU22" s="318"/>
      <c r="OSV22" s="318"/>
      <c r="OSW22" s="318"/>
      <c r="OSX22" s="318"/>
      <c r="OSY22" s="318"/>
      <c r="OSZ22" s="318"/>
      <c r="OTA22" s="318"/>
      <c r="OTB22" s="318"/>
      <c r="OTC22" s="318"/>
      <c r="OTD22" s="318"/>
      <c r="OTE22" s="318"/>
      <c r="OTF22" s="318"/>
      <c r="OTG22" s="318"/>
      <c r="OTH22" s="318"/>
      <c r="OTI22" s="318"/>
      <c r="OTJ22" s="318"/>
      <c r="OTK22" s="318"/>
      <c r="OTL22" s="318"/>
      <c r="OTM22" s="318"/>
      <c r="OTN22" s="318"/>
      <c r="OTO22" s="318"/>
      <c r="OTP22" s="318"/>
      <c r="OTQ22" s="318"/>
      <c r="OTR22" s="318"/>
      <c r="OTS22" s="318"/>
      <c r="OTT22" s="318"/>
      <c r="OTU22" s="318"/>
      <c r="OTV22" s="318"/>
      <c r="OTW22" s="318"/>
      <c r="OTX22" s="318"/>
      <c r="OTY22" s="318"/>
      <c r="OTZ22" s="318"/>
      <c r="OUA22" s="318"/>
      <c r="OUB22" s="318"/>
      <c r="OUC22" s="318"/>
      <c r="OUD22" s="318"/>
      <c r="OUE22" s="318"/>
      <c r="OUF22" s="318"/>
      <c r="OUG22" s="318"/>
      <c r="OUH22" s="318"/>
      <c r="OUI22" s="318"/>
      <c r="OUJ22" s="318"/>
      <c r="OUK22" s="318"/>
      <c r="OUL22" s="318"/>
      <c r="OUM22" s="318"/>
      <c r="OUN22" s="318"/>
      <c r="OUO22" s="318"/>
      <c r="OUP22" s="318"/>
      <c r="OUQ22" s="318"/>
      <c r="OUR22" s="318"/>
      <c r="OUS22" s="318"/>
      <c r="OUT22" s="318"/>
      <c r="OUU22" s="318"/>
      <c r="OUV22" s="318"/>
      <c r="OUW22" s="318"/>
      <c r="OUX22" s="318"/>
      <c r="OUY22" s="318"/>
      <c r="OUZ22" s="318"/>
      <c r="OVA22" s="318"/>
      <c r="OVB22" s="318"/>
      <c r="OVC22" s="318"/>
      <c r="OVD22" s="318"/>
      <c r="OVE22" s="318"/>
      <c r="OVF22" s="318"/>
      <c r="OVG22" s="318"/>
      <c r="OVH22" s="318"/>
      <c r="OVI22" s="318"/>
      <c r="OVJ22" s="318"/>
      <c r="OVK22" s="318"/>
      <c r="OVL22" s="318"/>
      <c r="OVM22" s="318"/>
      <c r="OVN22" s="318"/>
      <c r="OVO22" s="318"/>
      <c r="OVP22" s="318"/>
      <c r="OVQ22" s="318"/>
      <c r="OVR22" s="318"/>
      <c r="OVS22" s="318"/>
      <c r="OVT22" s="318"/>
      <c r="OVU22" s="318"/>
      <c r="OVV22" s="318"/>
      <c r="OVW22" s="318"/>
      <c r="OVX22" s="318"/>
      <c r="OVY22" s="318"/>
      <c r="OVZ22" s="318"/>
      <c r="OWA22" s="318"/>
      <c r="OWB22" s="318"/>
      <c r="OWC22" s="318"/>
      <c r="OWD22" s="318"/>
      <c r="OWE22" s="318"/>
      <c r="OWF22" s="318"/>
      <c r="OWG22" s="318"/>
      <c r="OWH22" s="318"/>
      <c r="OWI22" s="318"/>
      <c r="OWJ22" s="318"/>
      <c r="OWK22" s="318"/>
      <c r="OWL22" s="318"/>
      <c r="OWM22" s="318"/>
      <c r="OWN22" s="318"/>
      <c r="OWO22" s="318"/>
      <c r="OWP22" s="318"/>
      <c r="OWQ22" s="318"/>
      <c r="OWR22" s="318"/>
      <c r="OWS22" s="318"/>
      <c r="OWT22" s="318"/>
      <c r="OWU22" s="318"/>
      <c r="OWV22" s="318"/>
      <c r="OWW22" s="318"/>
      <c r="OWX22" s="318"/>
      <c r="OWY22" s="318"/>
      <c r="OWZ22" s="318"/>
      <c r="OXA22" s="318"/>
      <c r="OXB22" s="318"/>
      <c r="OXC22" s="318"/>
      <c r="OXD22" s="318"/>
      <c r="OXE22" s="318"/>
      <c r="OXF22" s="318"/>
      <c r="OXG22" s="318"/>
      <c r="OXH22" s="318"/>
      <c r="OXI22" s="318"/>
      <c r="OXJ22" s="318"/>
      <c r="OXK22" s="318"/>
      <c r="OXL22" s="318"/>
      <c r="OXM22" s="318"/>
      <c r="OXN22" s="318"/>
      <c r="OXO22" s="318"/>
      <c r="OXP22" s="318"/>
      <c r="OXQ22" s="318"/>
      <c r="OXR22" s="318"/>
      <c r="OXS22" s="318"/>
      <c r="OXT22" s="318"/>
      <c r="OXU22" s="318"/>
      <c r="OXV22" s="318"/>
      <c r="OXW22" s="318"/>
      <c r="OXX22" s="318"/>
      <c r="OXY22" s="318"/>
      <c r="OXZ22" s="318"/>
      <c r="OYA22" s="318"/>
      <c r="OYB22" s="318"/>
      <c r="OYC22" s="318"/>
      <c r="OYD22" s="318"/>
      <c r="OYE22" s="318"/>
      <c r="OYF22" s="318"/>
      <c r="OYG22" s="318"/>
      <c r="OYH22" s="318"/>
      <c r="OYI22" s="318"/>
      <c r="OYJ22" s="318"/>
      <c r="OYK22" s="318"/>
      <c r="OYL22" s="318"/>
      <c r="OYM22" s="318"/>
      <c r="OYN22" s="318"/>
      <c r="OYO22" s="318"/>
      <c r="OYP22" s="318"/>
      <c r="OYQ22" s="318"/>
      <c r="OYR22" s="318"/>
      <c r="OYS22" s="318"/>
      <c r="OYT22" s="318"/>
      <c r="OYU22" s="318"/>
      <c r="OYV22" s="318"/>
      <c r="OYW22" s="318"/>
      <c r="OYX22" s="318"/>
      <c r="OYY22" s="318"/>
      <c r="OYZ22" s="318"/>
      <c r="OZA22" s="318"/>
      <c r="OZB22" s="318"/>
      <c r="OZC22" s="318"/>
      <c r="OZD22" s="318"/>
      <c r="OZE22" s="318"/>
      <c r="OZF22" s="318"/>
      <c r="OZG22" s="318"/>
      <c r="OZH22" s="318"/>
      <c r="OZI22" s="318"/>
      <c r="OZJ22" s="318"/>
      <c r="OZK22" s="318"/>
      <c r="OZL22" s="318"/>
      <c r="OZM22" s="318"/>
      <c r="OZN22" s="318"/>
      <c r="OZO22" s="318"/>
      <c r="OZP22" s="318"/>
      <c r="OZQ22" s="318"/>
      <c r="OZR22" s="318"/>
      <c r="OZS22" s="318"/>
      <c r="OZT22" s="318"/>
      <c r="OZU22" s="318"/>
      <c r="OZV22" s="318"/>
      <c r="OZW22" s="318"/>
      <c r="OZX22" s="318"/>
      <c r="OZY22" s="318"/>
      <c r="OZZ22" s="318"/>
      <c r="PAA22" s="318"/>
      <c r="PAB22" s="318"/>
      <c r="PAC22" s="318"/>
      <c r="PAD22" s="318"/>
      <c r="PAE22" s="318"/>
      <c r="PAF22" s="318"/>
      <c r="PAG22" s="318"/>
      <c r="PAH22" s="318"/>
      <c r="PAI22" s="318"/>
      <c r="PAJ22" s="318"/>
      <c r="PAK22" s="318"/>
      <c r="PAL22" s="318"/>
      <c r="PAM22" s="318"/>
      <c r="PAN22" s="318"/>
      <c r="PAO22" s="318"/>
      <c r="PAP22" s="318"/>
      <c r="PAQ22" s="318"/>
      <c r="PAR22" s="318"/>
      <c r="PAS22" s="318"/>
      <c r="PAT22" s="318"/>
      <c r="PAU22" s="318"/>
      <c r="PAV22" s="318"/>
      <c r="PAW22" s="318"/>
      <c r="PAX22" s="318"/>
      <c r="PAY22" s="318"/>
      <c r="PAZ22" s="318"/>
      <c r="PBA22" s="318"/>
      <c r="PBB22" s="318"/>
      <c r="PBC22" s="318"/>
      <c r="PBD22" s="318"/>
      <c r="PBE22" s="318"/>
      <c r="PBF22" s="318"/>
      <c r="PBG22" s="318"/>
      <c r="PBH22" s="318"/>
      <c r="PBI22" s="318"/>
      <c r="PBJ22" s="318"/>
      <c r="PBK22" s="318"/>
      <c r="PBL22" s="318"/>
      <c r="PBM22" s="318"/>
      <c r="PBN22" s="318"/>
      <c r="PBO22" s="318"/>
      <c r="PBP22" s="318"/>
      <c r="PBQ22" s="318"/>
      <c r="PBR22" s="318"/>
      <c r="PBS22" s="318"/>
      <c r="PBT22" s="318"/>
      <c r="PBU22" s="318"/>
      <c r="PBV22" s="318"/>
      <c r="PBW22" s="318"/>
      <c r="PBX22" s="318"/>
      <c r="PBY22" s="318"/>
      <c r="PBZ22" s="318"/>
      <c r="PCA22" s="318"/>
      <c r="PCB22" s="318"/>
      <c r="PCC22" s="318"/>
      <c r="PCD22" s="318"/>
      <c r="PCE22" s="318"/>
      <c r="PCF22" s="318"/>
      <c r="PCG22" s="318"/>
      <c r="PCH22" s="318"/>
      <c r="PCI22" s="318"/>
      <c r="PCJ22" s="318"/>
      <c r="PCK22" s="318"/>
      <c r="PCL22" s="318"/>
      <c r="PCM22" s="318"/>
      <c r="PCN22" s="318"/>
      <c r="PCO22" s="318"/>
      <c r="PCP22" s="318"/>
      <c r="PCQ22" s="318"/>
      <c r="PCR22" s="318"/>
      <c r="PCS22" s="318"/>
      <c r="PCT22" s="318"/>
      <c r="PCU22" s="318"/>
      <c r="PCV22" s="318"/>
      <c r="PCW22" s="318"/>
      <c r="PCX22" s="318"/>
      <c r="PCY22" s="318"/>
      <c r="PCZ22" s="318"/>
      <c r="PDA22" s="318"/>
      <c r="PDB22" s="318"/>
      <c r="PDC22" s="318"/>
      <c r="PDD22" s="318"/>
      <c r="PDE22" s="318"/>
      <c r="PDF22" s="318"/>
      <c r="PDG22" s="318"/>
      <c r="PDH22" s="318"/>
      <c r="PDI22" s="318"/>
      <c r="PDJ22" s="318"/>
      <c r="PDK22" s="318"/>
      <c r="PDL22" s="318"/>
      <c r="PDM22" s="318"/>
      <c r="PDN22" s="318"/>
      <c r="PDO22" s="318"/>
      <c r="PDP22" s="318"/>
      <c r="PDQ22" s="318"/>
      <c r="PDR22" s="318"/>
      <c r="PDS22" s="318"/>
      <c r="PDT22" s="318"/>
      <c r="PDU22" s="318"/>
      <c r="PDV22" s="318"/>
      <c r="PDW22" s="318"/>
      <c r="PDX22" s="318"/>
      <c r="PDY22" s="318"/>
      <c r="PDZ22" s="318"/>
      <c r="PEA22" s="318"/>
      <c r="PEB22" s="318"/>
      <c r="PEC22" s="318"/>
      <c r="PED22" s="318"/>
      <c r="PEE22" s="318"/>
      <c r="PEF22" s="318"/>
      <c r="PEG22" s="318"/>
      <c r="PEH22" s="318"/>
      <c r="PEI22" s="318"/>
      <c r="PEJ22" s="318"/>
      <c r="PEK22" s="318"/>
      <c r="PEL22" s="318"/>
      <c r="PEM22" s="318"/>
      <c r="PEN22" s="318"/>
      <c r="PEO22" s="318"/>
      <c r="PEP22" s="318"/>
      <c r="PEQ22" s="318"/>
      <c r="PER22" s="318"/>
      <c r="PES22" s="318"/>
      <c r="PET22" s="318"/>
      <c r="PEU22" s="318"/>
      <c r="PEV22" s="318"/>
      <c r="PEW22" s="318"/>
      <c r="PEX22" s="318"/>
      <c r="PEY22" s="318"/>
      <c r="PEZ22" s="318"/>
      <c r="PFA22" s="318"/>
      <c r="PFB22" s="318"/>
      <c r="PFC22" s="318"/>
      <c r="PFD22" s="318"/>
      <c r="PFE22" s="318"/>
      <c r="PFF22" s="318"/>
      <c r="PFG22" s="318"/>
      <c r="PFH22" s="318"/>
      <c r="PFI22" s="318"/>
      <c r="PFJ22" s="318"/>
      <c r="PFK22" s="318"/>
      <c r="PFL22" s="318"/>
      <c r="PFM22" s="318"/>
      <c r="PFN22" s="318"/>
      <c r="PFO22" s="318"/>
      <c r="PFP22" s="318"/>
      <c r="PFQ22" s="318"/>
      <c r="PFR22" s="318"/>
      <c r="PFS22" s="318"/>
      <c r="PFT22" s="318"/>
      <c r="PFU22" s="318"/>
      <c r="PFV22" s="318"/>
      <c r="PFW22" s="318"/>
      <c r="PFX22" s="318"/>
      <c r="PFY22" s="318"/>
      <c r="PFZ22" s="318"/>
      <c r="PGA22" s="318"/>
      <c r="PGB22" s="318"/>
      <c r="PGC22" s="318"/>
      <c r="PGD22" s="318"/>
      <c r="PGE22" s="318"/>
      <c r="PGF22" s="318"/>
      <c r="PGG22" s="318"/>
      <c r="PGH22" s="318"/>
      <c r="PGI22" s="318"/>
      <c r="PGJ22" s="318"/>
      <c r="PGK22" s="318"/>
      <c r="PGL22" s="318"/>
      <c r="PGM22" s="318"/>
      <c r="PGN22" s="318"/>
      <c r="PGO22" s="318"/>
      <c r="PGP22" s="318"/>
      <c r="PGQ22" s="318"/>
      <c r="PGR22" s="318"/>
      <c r="PGS22" s="318"/>
      <c r="PGT22" s="318"/>
      <c r="PGU22" s="318"/>
      <c r="PGV22" s="318"/>
      <c r="PGW22" s="318"/>
      <c r="PGX22" s="318"/>
      <c r="PGY22" s="318"/>
      <c r="PGZ22" s="318"/>
      <c r="PHA22" s="318"/>
      <c r="PHB22" s="318"/>
      <c r="PHC22" s="318"/>
      <c r="PHD22" s="318"/>
      <c r="PHE22" s="318"/>
      <c r="PHF22" s="318"/>
      <c r="PHG22" s="318"/>
      <c r="PHH22" s="318"/>
      <c r="PHI22" s="318"/>
      <c r="PHJ22" s="318"/>
      <c r="PHK22" s="318"/>
      <c r="PHL22" s="318"/>
      <c r="PHM22" s="318"/>
      <c r="PHN22" s="318"/>
      <c r="PHO22" s="318"/>
      <c r="PHP22" s="318"/>
      <c r="PHQ22" s="318"/>
      <c r="PHR22" s="318"/>
      <c r="PHS22" s="318"/>
      <c r="PHT22" s="318"/>
      <c r="PHU22" s="318"/>
      <c r="PHV22" s="318"/>
      <c r="PHW22" s="318"/>
      <c r="PHX22" s="318"/>
      <c r="PHY22" s="318"/>
      <c r="PHZ22" s="318"/>
      <c r="PIA22" s="318"/>
      <c r="PIB22" s="318"/>
      <c r="PIC22" s="318"/>
      <c r="PID22" s="318"/>
      <c r="PIE22" s="318"/>
      <c r="PIF22" s="318"/>
      <c r="PIG22" s="318"/>
      <c r="PIH22" s="318"/>
      <c r="PII22" s="318"/>
      <c r="PIJ22" s="318"/>
      <c r="PIK22" s="318"/>
      <c r="PIL22" s="318"/>
      <c r="PIM22" s="318"/>
      <c r="PIN22" s="318"/>
      <c r="PIO22" s="318"/>
      <c r="PIP22" s="318"/>
      <c r="PIQ22" s="318"/>
      <c r="PIR22" s="318"/>
      <c r="PIS22" s="318"/>
      <c r="PIT22" s="318"/>
      <c r="PIU22" s="318"/>
      <c r="PIV22" s="318"/>
      <c r="PIW22" s="318"/>
      <c r="PIX22" s="318"/>
      <c r="PIY22" s="318"/>
      <c r="PIZ22" s="318"/>
      <c r="PJA22" s="318"/>
      <c r="PJB22" s="318"/>
      <c r="PJC22" s="318"/>
      <c r="PJD22" s="318"/>
      <c r="PJE22" s="318"/>
      <c r="PJF22" s="318"/>
      <c r="PJG22" s="318"/>
      <c r="PJH22" s="318"/>
      <c r="PJI22" s="318"/>
      <c r="PJJ22" s="318"/>
      <c r="PJK22" s="318"/>
      <c r="PJL22" s="318"/>
      <c r="PJM22" s="318"/>
      <c r="PJN22" s="318"/>
      <c r="PJO22" s="318"/>
      <c r="PJP22" s="318"/>
      <c r="PJQ22" s="318"/>
      <c r="PJR22" s="318"/>
      <c r="PJS22" s="318"/>
      <c r="PJT22" s="318"/>
      <c r="PJU22" s="318"/>
      <c r="PJV22" s="318"/>
      <c r="PJW22" s="318"/>
      <c r="PJX22" s="318"/>
      <c r="PJY22" s="318"/>
      <c r="PJZ22" s="318"/>
      <c r="PKA22" s="318"/>
      <c r="PKB22" s="318"/>
      <c r="PKC22" s="318"/>
      <c r="PKD22" s="318"/>
      <c r="PKE22" s="318"/>
      <c r="PKF22" s="318"/>
      <c r="PKG22" s="318"/>
      <c r="PKH22" s="318"/>
      <c r="PKI22" s="318"/>
      <c r="PKJ22" s="318"/>
      <c r="PKK22" s="318"/>
      <c r="PKL22" s="318"/>
      <c r="PKM22" s="318"/>
      <c r="PKN22" s="318"/>
      <c r="PKO22" s="318"/>
      <c r="PKP22" s="318"/>
      <c r="PKQ22" s="318"/>
      <c r="PKR22" s="318"/>
      <c r="PKS22" s="318"/>
      <c r="PKT22" s="318"/>
      <c r="PKU22" s="318"/>
      <c r="PKV22" s="318"/>
      <c r="PKW22" s="318"/>
      <c r="PKX22" s="318"/>
      <c r="PKY22" s="318"/>
      <c r="PKZ22" s="318"/>
      <c r="PLA22" s="318"/>
      <c r="PLB22" s="318"/>
      <c r="PLC22" s="318"/>
      <c r="PLD22" s="318"/>
      <c r="PLE22" s="318"/>
      <c r="PLF22" s="318"/>
      <c r="PLG22" s="318"/>
      <c r="PLH22" s="318"/>
      <c r="PLI22" s="318"/>
      <c r="PLJ22" s="318"/>
      <c r="PLK22" s="318"/>
      <c r="PLL22" s="318"/>
      <c r="PLM22" s="318"/>
      <c r="PLN22" s="318"/>
      <c r="PLO22" s="318"/>
      <c r="PLP22" s="318"/>
      <c r="PLQ22" s="318"/>
      <c r="PLR22" s="318"/>
      <c r="PLS22" s="318"/>
      <c r="PLT22" s="318"/>
      <c r="PLU22" s="318"/>
      <c r="PLV22" s="318"/>
      <c r="PLW22" s="318"/>
      <c r="PLX22" s="318"/>
      <c r="PLY22" s="318"/>
      <c r="PLZ22" s="318"/>
      <c r="PMA22" s="318"/>
      <c r="PMB22" s="318"/>
      <c r="PMC22" s="318"/>
      <c r="PMD22" s="318"/>
      <c r="PME22" s="318"/>
      <c r="PMF22" s="318"/>
      <c r="PMG22" s="318"/>
      <c r="PMH22" s="318"/>
      <c r="PMI22" s="318"/>
      <c r="PMJ22" s="318"/>
      <c r="PMK22" s="318"/>
      <c r="PML22" s="318"/>
      <c r="PMM22" s="318"/>
      <c r="PMN22" s="318"/>
      <c r="PMO22" s="318"/>
      <c r="PMP22" s="318"/>
      <c r="PMQ22" s="318"/>
      <c r="PMR22" s="318"/>
      <c r="PMS22" s="318"/>
      <c r="PMT22" s="318"/>
      <c r="PMU22" s="318"/>
      <c r="PMV22" s="318"/>
      <c r="PMW22" s="318"/>
      <c r="PMX22" s="318"/>
      <c r="PMY22" s="318"/>
      <c r="PMZ22" s="318"/>
      <c r="PNA22" s="318"/>
      <c r="PNB22" s="318"/>
      <c r="PNC22" s="318"/>
      <c r="PND22" s="318"/>
      <c r="PNE22" s="318"/>
      <c r="PNF22" s="318"/>
      <c r="PNG22" s="318"/>
      <c r="PNH22" s="318"/>
      <c r="PNI22" s="318"/>
      <c r="PNJ22" s="318"/>
      <c r="PNK22" s="318"/>
      <c r="PNL22" s="318"/>
      <c r="PNM22" s="318"/>
      <c r="PNN22" s="318"/>
      <c r="PNO22" s="318"/>
      <c r="PNP22" s="318"/>
      <c r="PNQ22" s="318"/>
      <c r="PNR22" s="318"/>
      <c r="PNS22" s="318"/>
      <c r="PNT22" s="318"/>
      <c r="PNU22" s="318"/>
      <c r="PNV22" s="318"/>
      <c r="PNW22" s="318"/>
      <c r="PNX22" s="318"/>
      <c r="PNY22" s="318"/>
      <c r="PNZ22" s="318"/>
      <c r="POA22" s="318"/>
      <c r="POB22" s="318"/>
      <c r="POC22" s="318"/>
      <c r="POD22" s="318"/>
      <c r="POE22" s="318"/>
      <c r="POF22" s="318"/>
      <c r="POG22" s="318"/>
      <c r="POH22" s="318"/>
      <c r="POI22" s="318"/>
      <c r="POJ22" s="318"/>
      <c r="POK22" s="318"/>
      <c r="POL22" s="318"/>
      <c r="POM22" s="318"/>
      <c r="PON22" s="318"/>
      <c r="POO22" s="318"/>
      <c r="POP22" s="318"/>
      <c r="POQ22" s="318"/>
      <c r="POR22" s="318"/>
      <c r="POS22" s="318"/>
      <c r="POT22" s="318"/>
      <c r="POU22" s="318"/>
      <c r="POV22" s="318"/>
      <c r="POW22" s="318"/>
      <c r="POX22" s="318"/>
      <c r="POY22" s="318"/>
      <c r="POZ22" s="318"/>
      <c r="PPA22" s="318"/>
      <c r="PPB22" s="318"/>
      <c r="PPC22" s="318"/>
      <c r="PPD22" s="318"/>
      <c r="PPE22" s="318"/>
      <c r="PPF22" s="318"/>
      <c r="PPG22" s="318"/>
      <c r="PPH22" s="318"/>
      <c r="PPI22" s="318"/>
      <c r="PPJ22" s="318"/>
      <c r="PPK22" s="318"/>
      <c r="PPL22" s="318"/>
      <c r="PPM22" s="318"/>
      <c r="PPN22" s="318"/>
      <c r="PPO22" s="318"/>
      <c r="PPP22" s="318"/>
      <c r="PPQ22" s="318"/>
      <c r="PPR22" s="318"/>
      <c r="PPS22" s="318"/>
      <c r="PPT22" s="318"/>
      <c r="PPU22" s="318"/>
      <c r="PPV22" s="318"/>
      <c r="PPW22" s="318"/>
      <c r="PPX22" s="318"/>
      <c r="PPY22" s="318"/>
      <c r="PPZ22" s="318"/>
      <c r="PQA22" s="318"/>
      <c r="PQB22" s="318"/>
      <c r="PQC22" s="318"/>
      <c r="PQD22" s="318"/>
      <c r="PQE22" s="318"/>
      <c r="PQF22" s="318"/>
      <c r="PQG22" s="318"/>
      <c r="PQH22" s="318"/>
      <c r="PQI22" s="318"/>
      <c r="PQJ22" s="318"/>
      <c r="PQK22" s="318"/>
      <c r="PQL22" s="318"/>
      <c r="PQM22" s="318"/>
      <c r="PQN22" s="318"/>
      <c r="PQO22" s="318"/>
      <c r="PQP22" s="318"/>
      <c r="PQQ22" s="318"/>
      <c r="PQR22" s="318"/>
      <c r="PQS22" s="318"/>
      <c r="PQT22" s="318"/>
      <c r="PQU22" s="318"/>
      <c r="PQV22" s="318"/>
      <c r="PQW22" s="318"/>
      <c r="PQX22" s="318"/>
      <c r="PQY22" s="318"/>
      <c r="PQZ22" s="318"/>
      <c r="PRA22" s="318"/>
      <c r="PRB22" s="318"/>
      <c r="PRC22" s="318"/>
      <c r="PRD22" s="318"/>
      <c r="PRE22" s="318"/>
      <c r="PRF22" s="318"/>
      <c r="PRG22" s="318"/>
      <c r="PRH22" s="318"/>
      <c r="PRI22" s="318"/>
      <c r="PRJ22" s="318"/>
      <c r="PRK22" s="318"/>
      <c r="PRL22" s="318"/>
      <c r="PRM22" s="318"/>
      <c r="PRN22" s="318"/>
      <c r="PRO22" s="318"/>
      <c r="PRP22" s="318"/>
      <c r="PRQ22" s="318"/>
      <c r="PRR22" s="318"/>
      <c r="PRS22" s="318"/>
      <c r="PRT22" s="318"/>
      <c r="PRU22" s="318"/>
      <c r="PRV22" s="318"/>
      <c r="PRW22" s="318"/>
      <c r="PRX22" s="318"/>
      <c r="PRY22" s="318"/>
      <c r="PRZ22" s="318"/>
      <c r="PSA22" s="318"/>
      <c r="PSB22" s="318"/>
      <c r="PSC22" s="318"/>
      <c r="PSD22" s="318"/>
      <c r="PSE22" s="318"/>
      <c r="PSF22" s="318"/>
      <c r="PSG22" s="318"/>
      <c r="PSH22" s="318"/>
      <c r="PSI22" s="318"/>
      <c r="PSJ22" s="318"/>
      <c r="PSK22" s="318"/>
      <c r="PSL22" s="318"/>
      <c r="PSM22" s="318"/>
      <c r="PSN22" s="318"/>
      <c r="PSO22" s="318"/>
      <c r="PSP22" s="318"/>
      <c r="PSQ22" s="318"/>
      <c r="PSR22" s="318"/>
      <c r="PSS22" s="318"/>
      <c r="PST22" s="318"/>
      <c r="PSU22" s="318"/>
      <c r="PSV22" s="318"/>
      <c r="PSW22" s="318"/>
      <c r="PSX22" s="318"/>
      <c r="PSY22" s="318"/>
      <c r="PSZ22" s="318"/>
      <c r="PTA22" s="318"/>
      <c r="PTB22" s="318"/>
      <c r="PTC22" s="318"/>
      <c r="PTD22" s="318"/>
      <c r="PTE22" s="318"/>
      <c r="PTF22" s="318"/>
      <c r="PTG22" s="318"/>
      <c r="PTH22" s="318"/>
      <c r="PTI22" s="318"/>
      <c r="PTJ22" s="318"/>
      <c r="PTK22" s="318"/>
      <c r="PTL22" s="318"/>
      <c r="PTM22" s="318"/>
      <c r="PTN22" s="318"/>
      <c r="PTO22" s="318"/>
      <c r="PTP22" s="318"/>
      <c r="PTQ22" s="318"/>
      <c r="PTR22" s="318"/>
      <c r="PTS22" s="318"/>
      <c r="PTT22" s="318"/>
      <c r="PTU22" s="318"/>
      <c r="PTV22" s="318"/>
      <c r="PTW22" s="318"/>
      <c r="PTX22" s="318"/>
      <c r="PTY22" s="318"/>
      <c r="PTZ22" s="318"/>
      <c r="PUA22" s="318"/>
      <c r="PUB22" s="318"/>
      <c r="PUC22" s="318"/>
      <c r="PUD22" s="318"/>
      <c r="PUE22" s="318"/>
      <c r="PUF22" s="318"/>
      <c r="PUG22" s="318"/>
      <c r="PUH22" s="318"/>
      <c r="PUI22" s="318"/>
      <c r="PUJ22" s="318"/>
      <c r="PUK22" s="318"/>
      <c r="PUL22" s="318"/>
      <c r="PUM22" s="318"/>
      <c r="PUN22" s="318"/>
      <c r="PUO22" s="318"/>
      <c r="PUP22" s="318"/>
      <c r="PUQ22" s="318"/>
      <c r="PUR22" s="318"/>
      <c r="PUS22" s="318"/>
      <c r="PUT22" s="318"/>
      <c r="PUU22" s="318"/>
      <c r="PUV22" s="318"/>
      <c r="PUW22" s="318"/>
      <c r="PUX22" s="318"/>
      <c r="PUY22" s="318"/>
      <c r="PUZ22" s="318"/>
      <c r="PVA22" s="318"/>
      <c r="PVB22" s="318"/>
      <c r="PVC22" s="318"/>
      <c r="PVD22" s="318"/>
      <c r="PVE22" s="318"/>
      <c r="PVF22" s="318"/>
      <c r="PVG22" s="318"/>
      <c r="PVH22" s="318"/>
      <c r="PVI22" s="318"/>
      <c r="PVJ22" s="318"/>
      <c r="PVK22" s="318"/>
      <c r="PVL22" s="318"/>
      <c r="PVM22" s="318"/>
      <c r="PVN22" s="318"/>
      <c r="PVO22" s="318"/>
      <c r="PVP22" s="318"/>
      <c r="PVQ22" s="318"/>
      <c r="PVR22" s="318"/>
      <c r="PVS22" s="318"/>
      <c r="PVT22" s="318"/>
      <c r="PVU22" s="318"/>
      <c r="PVV22" s="318"/>
      <c r="PVW22" s="318"/>
      <c r="PVX22" s="318"/>
      <c r="PVY22" s="318"/>
      <c r="PVZ22" s="318"/>
      <c r="PWA22" s="318"/>
      <c r="PWB22" s="318"/>
      <c r="PWC22" s="318"/>
      <c r="PWD22" s="318"/>
      <c r="PWE22" s="318"/>
      <c r="PWF22" s="318"/>
      <c r="PWG22" s="318"/>
      <c r="PWH22" s="318"/>
      <c r="PWI22" s="318"/>
      <c r="PWJ22" s="318"/>
      <c r="PWK22" s="318"/>
      <c r="PWL22" s="318"/>
      <c r="PWM22" s="318"/>
      <c r="PWN22" s="318"/>
      <c r="PWO22" s="318"/>
      <c r="PWP22" s="318"/>
      <c r="PWQ22" s="318"/>
      <c r="PWR22" s="318"/>
      <c r="PWS22" s="318"/>
      <c r="PWT22" s="318"/>
      <c r="PWU22" s="318"/>
      <c r="PWV22" s="318"/>
      <c r="PWW22" s="318"/>
      <c r="PWX22" s="318"/>
      <c r="PWY22" s="318"/>
      <c r="PWZ22" s="318"/>
      <c r="PXA22" s="318"/>
      <c r="PXB22" s="318"/>
      <c r="PXC22" s="318"/>
      <c r="PXD22" s="318"/>
      <c r="PXE22" s="318"/>
      <c r="PXF22" s="318"/>
      <c r="PXG22" s="318"/>
      <c r="PXH22" s="318"/>
      <c r="PXI22" s="318"/>
      <c r="PXJ22" s="318"/>
      <c r="PXK22" s="318"/>
      <c r="PXL22" s="318"/>
      <c r="PXM22" s="318"/>
      <c r="PXN22" s="318"/>
      <c r="PXO22" s="318"/>
      <c r="PXP22" s="318"/>
      <c r="PXQ22" s="318"/>
      <c r="PXR22" s="318"/>
      <c r="PXS22" s="318"/>
      <c r="PXT22" s="318"/>
      <c r="PXU22" s="318"/>
      <c r="PXV22" s="318"/>
      <c r="PXW22" s="318"/>
      <c r="PXX22" s="318"/>
      <c r="PXY22" s="318"/>
      <c r="PXZ22" s="318"/>
      <c r="PYA22" s="318"/>
      <c r="PYB22" s="318"/>
      <c r="PYC22" s="318"/>
      <c r="PYD22" s="318"/>
      <c r="PYE22" s="318"/>
      <c r="PYF22" s="318"/>
      <c r="PYG22" s="318"/>
      <c r="PYH22" s="318"/>
      <c r="PYI22" s="318"/>
      <c r="PYJ22" s="318"/>
      <c r="PYK22" s="318"/>
      <c r="PYL22" s="318"/>
      <c r="PYM22" s="318"/>
      <c r="PYN22" s="318"/>
      <c r="PYO22" s="318"/>
      <c r="PYP22" s="318"/>
      <c r="PYQ22" s="318"/>
      <c r="PYR22" s="318"/>
      <c r="PYS22" s="318"/>
      <c r="PYT22" s="318"/>
      <c r="PYU22" s="318"/>
      <c r="PYV22" s="318"/>
      <c r="PYW22" s="318"/>
      <c r="PYX22" s="318"/>
      <c r="PYY22" s="318"/>
      <c r="PYZ22" s="318"/>
      <c r="PZA22" s="318"/>
      <c r="PZB22" s="318"/>
      <c r="PZC22" s="318"/>
      <c r="PZD22" s="318"/>
      <c r="PZE22" s="318"/>
      <c r="PZF22" s="318"/>
      <c r="PZG22" s="318"/>
      <c r="PZH22" s="318"/>
      <c r="PZI22" s="318"/>
      <c r="PZJ22" s="318"/>
      <c r="PZK22" s="318"/>
      <c r="PZL22" s="318"/>
      <c r="PZM22" s="318"/>
      <c r="PZN22" s="318"/>
      <c r="PZO22" s="318"/>
      <c r="PZP22" s="318"/>
      <c r="PZQ22" s="318"/>
      <c r="PZR22" s="318"/>
      <c r="PZS22" s="318"/>
      <c r="PZT22" s="318"/>
      <c r="PZU22" s="318"/>
      <c r="PZV22" s="318"/>
      <c r="PZW22" s="318"/>
      <c r="PZX22" s="318"/>
      <c r="PZY22" s="318"/>
      <c r="PZZ22" s="318"/>
      <c r="QAA22" s="318"/>
      <c r="QAB22" s="318"/>
      <c r="QAC22" s="318"/>
      <c r="QAD22" s="318"/>
      <c r="QAE22" s="318"/>
      <c r="QAF22" s="318"/>
      <c r="QAG22" s="318"/>
      <c r="QAH22" s="318"/>
      <c r="QAI22" s="318"/>
      <c r="QAJ22" s="318"/>
      <c r="QAK22" s="318"/>
      <c r="QAL22" s="318"/>
      <c r="QAM22" s="318"/>
      <c r="QAN22" s="318"/>
      <c r="QAO22" s="318"/>
      <c r="QAP22" s="318"/>
      <c r="QAQ22" s="318"/>
      <c r="QAR22" s="318"/>
      <c r="QAS22" s="318"/>
      <c r="QAT22" s="318"/>
      <c r="QAU22" s="318"/>
      <c r="QAV22" s="318"/>
      <c r="QAW22" s="318"/>
      <c r="QAX22" s="318"/>
      <c r="QAY22" s="318"/>
      <c r="QAZ22" s="318"/>
      <c r="QBA22" s="318"/>
      <c r="QBB22" s="318"/>
      <c r="QBC22" s="318"/>
      <c r="QBD22" s="318"/>
      <c r="QBE22" s="318"/>
      <c r="QBF22" s="318"/>
      <c r="QBG22" s="318"/>
      <c r="QBH22" s="318"/>
      <c r="QBI22" s="318"/>
      <c r="QBJ22" s="318"/>
      <c r="QBK22" s="318"/>
      <c r="QBL22" s="318"/>
      <c r="QBM22" s="318"/>
      <c r="QBN22" s="318"/>
      <c r="QBO22" s="318"/>
      <c r="QBP22" s="318"/>
      <c r="QBQ22" s="318"/>
      <c r="QBR22" s="318"/>
      <c r="QBS22" s="318"/>
      <c r="QBT22" s="318"/>
      <c r="QBU22" s="318"/>
      <c r="QBV22" s="318"/>
      <c r="QBW22" s="318"/>
      <c r="QBX22" s="318"/>
      <c r="QBY22" s="318"/>
      <c r="QBZ22" s="318"/>
      <c r="QCA22" s="318"/>
      <c r="QCB22" s="318"/>
      <c r="QCC22" s="318"/>
      <c r="QCD22" s="318"/>
      <c r="QCE22" s="318"/>
      <c r="QCF22" s="318"/>
      <c r="QCG22" s="318"/>
      <c r="QCH22" s="318"/>
      <c r="QCI22" s="318"/>
      <c r="QCJ22" s="318"/>
      <c r="QCK22" s="318"/>
      <c r="QCL22" s="318"/>
      <c r="QCM22" s="318"/>
      <c r="QCN22" s="318"/>
      <c r="QCO22" s="318"/>
      <c r="QCP22" s="318"/>
      <c r="QCQ22" s="318"/>
      <c r="QCR22" s="318"/>
      <c r="QCS22" s="318"/>
      <c r="QCT22" s="318"/>
      <c r="QCU22" s="318"/>
      <c r="QCV22" s="318"/>
      <c r="QCW22" s="318"/>
      <c r="QCX22" s="318"/>
      <c r="QCY22" s="318"/>
      <c r="QCZ22" s="318"/>
      <c r="QDA22" s="318"/>
      <c r="QDB22" s="318"/>
      <c r="QDC22" s="318"/>
      <c r="QDD22" s="318"/>
      <c r="QDE22" s="318"/>
      <c r="QDF22" s="318"/>
      <c r="QDG22" s="318"/>
      <c r="QDH22" s="318"/>
      <c r="QDI22" s="318"/>
      <c r="QDJ22" s="318"/>
      <c r="QDK22" s="318"/>
      <c r="QDL22" s="318"/>
      <c r="QDM22" s="318"/>
      <c r="QDN22" s="318"/>
      <c r="QDO22" s="318"/>
      <c r="QDP22" s="318"/>
      <c r="QDQ22" s="318"/>
      <c r="QDR22" s="318"/>
      <c r="QDS22" s="318"/>
      <c r="QDT22" s="318"/>
      <c r="QDU22" s="318"/>
      <c r="QDV22" s="318"/>
      <c r="QDW22" s="318"/>
      <c r="QDX22" s="318"/>
      <c r="QDY22" s="318"/>
      <c r="QDZ22" s="318"/>
      <c r="QEA22" s="318"/>
      <c r="QEB22" s="318"/>
      <c r="QEC22" s="318"/>
      <c r="QED22" s="318"/>
      <c r="QEE22" s="318"/>
      <c r="QEF22" s="318"/>
      <c r="QEG22" s="318"/>
      <c r="QEH22" s="318"/>
      <c r="QEI22" s="318"/>
      <c r="QEJ22" s="318"/>
      <c r="QEK22" s="318"/>
      <c r="QEL22" s="318"/>
      <c r="QEM22" s="318"/>
      <c r="QEN22" s="318"/>
      <c r="QEO22" s="318"/>
      <c r="QEP22" s="318"/>
      <c r="QEQ22" s="318"/>
      <c r="QER22" s="318"/>
      <c r="QES22" s="318"/>
      <c r="QET22" s="318"/>
      <c r="QEU22" s="318"/>
      <c r="QEV22" s="318"/>
      <c r="QEW22" s="318"/>
      <c r="QEX22" s="318"/>
      <c r="QEY22" s="318"/>
      <c r="QEZ22" s="318"/>
      <c r="QFA22" s="318"/>
      <c r="QFB22" s="318"/>
      <c r="QFC22" s="318"/>
      <c r="QFD22" s="318"/>
      <c r="QFE22" s="318"/>
      <c r="QFF22" s="318"/>
      <c r="QFG22" s="318"/>
      <c r="QFH22" s="318"/>
      <c r="QFI22" s="318"/>
      <c r="QFJ22" s="318"/>
      <c r="QFK22" s="318"/>
      <c r="QFL22" s="318"/>
      <c r="QFM22" s="318"/>
      <c r="QFN22" s="318"/>
      <c r="QFO22" s="318"/>
      <c r="QFP22" s="318"/>
      <c r="QFQ22" s="318"/>
      <c r="QFR22" s="318"/>
      <c r="QFS22" s="318"/>
      <c r="QFT22" s="318"/>
      <c r="QFU22" s="318"/>
      <c r="QFV22" s="318"/>
      <c r="QFW22" s="318"/>
      <c r="QFX22" s="318"/>
      <c r="QFY22" s="318"/>
      <c r="QFZ22" s="318"/>
      <c r="QGA22" s="318"/>
      <c r="QGB22" s="318"/>
      <c r="QGC22" s="318"/>
      <c r="QGD22" s="318"/>
      <c r="QGE22" s="318"/>
      <c r="QGF22" s="318"/>
      <c r="QGG22" s="318"/>
      <c r="QGH22" s="318"/>
      <c r="QGI22" s="318"/>
      <c r="QGJ22" s="318"/>
      <c r="QGK22" s="318"/>
      <c r="QGL22" s="318"/>
      <c r="QGM22" s="318"/>
      <c r="QGN22" s="318"/>
      <c r="QGO22" s="318"/>
      <c r="QGP22" s="318"/>
      <c r="QGQ22" s="318"/>
      <c r="QGR22" s="318"/>
      <c r="QGS22" s="318"/>
      <c r="QGT22" s="318"/>
      <c r="QGU22" s="318"/>
      <c r="QGV22" s="318"/>
      <c r="QGW22" s="318"/>
      <c r="QGX22" s="318"/>
      <c r="QGY22" s="318"/>
      <c r="QGZ22" s="318"/>
      <c r="QHA22" s="318"/>
      <c r="QHB22" s="318"/>
      <c r="QHC22" s="318"/>
      <c r="QHD22" s="318"/>
      <c r="QHE22" s="318"/>
      <c r="QHF22" s="318"/>
      <c r="QHG22" s="318"/>
      <c r="QHH22" s="318"/>
      <c r="QHI22" s="318"/>
      <c r="QHJ22" s="318"/>
      <c r="QHK22" s="318"/>
      <c r="QHL22" s="318"/>
      <c r="QHM22" s="318"/>
      <c r="QHN22" s="318"/>
      <c r="QHO22" s="318"/>
      <c r="QHP22" s="318"/>
      <c r="QHQ22" s="318"/>
      <c r="QHR22" s="318"/>
      <c r="QHS22" s="318"/>
      <c r="QHT22" s="318"/>
      <c r="QHU22" s="318"/>
      <c r="QHV22" s="318"/>
      <c r="QHW22" s="318"/>
      <c r="QHX22" s="318"/>
      <c r="QHY22" s="318"/>
      <c r="QHZ22" s="318"/>
      <c r="QIA22" s="318"/>
      <c r="QIB22" s="318"/>
      <c r="QIC22" s="318"/>
      <c r="QID22" s="318"/>
      <c r="QIE22" s="318"/>
      <c r="QIF22" s="318"/>
      <c r="QIG22" s="318"/>
      <c r="QIH22" s="318"/>
      <c r="QII22" s="318"/>
      <c r="QIJ22" s="318"/>
      <c r="QIK22" s="318"/>
      <c r="QIL22" s="318"/>
      <c r="QIM22" s="318"/>
      <c r="QIN22" s="318"/>
      <c r="QIO22" s="318"/>
      <c r="QIP22" s="318"/>
      <c r="QIQ22" s="318"/>
      <c r="QIR22" s="318"/>
      <c r="QIS22" s="318"/>
      <c r="QIT22" s="318"/>
      <c r="QIU22" s="318"/>
      <c r="QIV22" s="318"/>
      <c r="QIW22" s="318"/>
      <c r="QIX22" s="318"/>
      <c r="QIY22" s="318"/>
      <c r="QIZ22" s="318"/>
      <c r="QJA22" s="318"/>
      <c r="QJB22" s="318"/>
      <c r="QJC22" s="318"/>
      <c r="QJD22" s="318"/>
      <c r="QJE22" s="318"/>
      <c r="QJF22" s="318"/>
      <c r="QJG22" s="318"/>
      <c r="QJH22" s="318"/>
      <c r="QJI22" s="318"/>
      <c r="QJJ22" s="318"/>
      <c r="QJK22" s="318"/>
      <c r="QJL22" s="318"/>
      <c r="QJM22" s="318"/>
      <c r="QJN22" s="318"/>
      <c r="QJO22" s="318"/>
      <c r="QJP22" s="318"/>
      <c r="QJQ22" s="318"/>
      <c r="QJR22" s="318"/>
      <c r="QJS22" s="318"/>
      <c r="QJT22" s="318"/>
      <c r="QJU22" s="318"/>
      <c r="QJV22" s="318"/>
      <c r="QJW22" s="318"/>
      <c r="QJX22" s="318"/>
      <c r="QJY22" s="318"/>
      <c r="QJZ22" s="318"/>
      <c r="QKA22" s="318"/>
      <c r="QKB22" s="318"/>
      <c r="QKC22" s="318"/>
      <c r="QKD22" s="318"/>
      <c r="QKE22" s="318"/>
      <c r="QKF22" s="318"/>
      <c r="QKG22" s="318"/>
      <c r="QKH22" s="318"/>
      <c r="QKI22" s="318"/>
      <c r="QKJ22" s="318"/>
      <c r="QKK22" s="318"/>
      <c r="QKL22" s="318"/>
      <c r="QKM22" s="318"/>
      <c r="QKN22" s="318"/>
      <c r="QKO22" s="318"/>
      <c r="QKP22" s="318"/>
      <c r="QKQ22" s="318"/>
      <c r="QKR22" s="318"/>
      <c r="QKS22" s="318"/>
      <c r="QKT22" s="318"/>
      <c r="QKU22" s="318"/>
      <c r="QKV22" s="318"/>
      <c r="QKW22" s="318"/>
      <c r="QKX22" s="318"/>
      <c r="QKY22" s="318"/>
      <c r="QKZ22" s="318"/>
      <c r="QLA22" s="318"/>
      <c r="QLB22" s="318"/>
      <c r="QLC22" s="318"/>
      <c r="QLD22" s="318"/>
      <c r="QLE22" s="318"/>
      <c r="QLF22" s="318"/>
      <c r="QLG22" s="318"/>
      <c r="QLH22" s="318"/>
      <c r="QLI22" s="318"/>
      <c r="QLJ22" s="318"/>
      <c r="QLK22" s="318"/>
      <c r="QLL22" s="318"/>
      <c r="QLM22" s="318"/>
      <c r="QLN22" s="318"/>
      <c r="QLO22" s="318"/>
      <c r="QLP22" s="318"/>
      <c r="QLQ22" s="318"/>
      <c r="QLR22" s="318"/>
      <c r="QLS22" s="318"/>
      <c r="QLT22" s="318"/>
      <c r="QLU22" s="318"/>
      <c r="QLV22" s="318"/>
      <c r="QLW22" s="318"/>
      <c r="QLX22" s="318"/>
      <c r="QLY22" s="318"/>
      <c r="QLZ22" s="318"/>
      <c r="QMA22" s="318"/>
      <c r="QMB22" s="318"/>
      <c r="QMC22" s="318"/>
      <c r="QMD22" s="318"/>
      <c r="QME22" s="318"/>
      <c r="QMF22" s="318"/>
      <c r="QMG22" s="318"/>
      <c r="QMH22" s="318"/>
      <c r="QMI22" s="318"/>
      <c r="QMJ22" s="318"/>
      <c r="QMK22" s="318"/>
      <c r="QML22" s="318"/>
      <c r="QMM22" s="318"/>
      <c r="QMN22" s="318"/>
      <c r="QMO22" s="318"/>
      <c r="QMP22" s="318"/>
      <c r="QMQ22" s="318"/>
      <c r="QMR22" s="318"/>
      <c r="QMS22" s="318"/>
      <c r="QMT22" s="318"/>
      <c r="QMU22" s="318"/>
      <c r="QMV22" s="318"/>
      <c r="QMW22" s="318"/>
      <c r="QMX22" s="318"/>
      <c r="QMY22" s="318"/>
      <c r="QMZ22" s="318"/>
      <c r="QNA22" s="318"/>
      <c r="QNB22" s="318"/>
      <c r="QNC22" s="318"/>
      <c r="QND22" s="318"/>
      <c r="QNE22" s="318"/>
      <c r="QNF22" s="318"/>
      <c r="QNG22" s="318"/>
      <c r="QNH22" s="318"/>
      <c r="QNI22" s="318"/>
      <c r="QNJ22" s="318"/>
      <c r="QNK22" s="318"/>
      <c r="QNL22" s="318"/>
      <c r="QNM22" s="318"/>
      <c r="QNN22" s="318"/>
      <c r="QNO22" s="318"/>
      <c r="QNP22" s="318"/>
      <c r="QNQ22" s="318"/>
      <c r="QNR22" s="318"/>
      <c r="QNS22" s="318"/>
      <c r="QNT22" s="318"/>
      <c r="QNU22" s="318"/>
      <c r="QNV22" s="318"/>
      <c r="QNW22" s="318"/>
      <c r="QNX22" s="318"/>
      <c r="QNY22" s="318"/>
      <c r="QNZ22" s="318"/>
      <c r="QOA22" s="318"/>
      <c r="QOB22" s="318"/>
      <c r="QOC22" s="318"/>
      <c r="QOD22" s="318"/>
      <c r="QOE22" s="318"/>
      <c r="QOF22" s="318"/>
      <c r="QOG22" s="318"/>
      <c r="QOH22" s="318"/>
      <c r="QOI22" s="318"/>
      <c r="QOJ22" s="318"/>
      <c r="QOK22" s="318"/>
      <c r="QOL22" s="318"/>
      <c r="QOM22" s="318"/>
      <c r="QON22" s="318"/>
      <c r="QOO22" s="318"/>
      <c r="QOP22" s="318"/>
      <c r="QOQ22" s="318"/>
      <c r="QOR22" s="318"/>
      <c r="QOS22" s="318"/>
      <c r="QOT22" s="318"/>
      <c r="QOU22" s="318"/>
      <c r="QOV22" s="318"/>
      <c r="QOW22" s="318"/>
      <c r="QOX22" s="318"/>
      <c r="QOY22" s="318"/>
      <c r="QOZ22" s="318"/>
      <c r="QPA22" s="318"/>
      <c r="QPB22" s="318"/>
      <c r="QPC22" s="318"/>
      <c r="QPD22" s="318"/>
      <c r="QPE22" s="318"/>
      <c r="QPF22" s="318"/>
      <c r="QPG22" s="318"/>
      <c r="QPH22" s="318"/>
      <c r="QPI22" s="318"/>
      <c r="QPJ22" s="318"/>
      <c r="QPK22" s="318"/>
      <c r="QPL22" s="318"/>
      <c r="QPM22" s="318"/>
      <c r="QPN22" s="318"/>
      <c r="QPO22" s="318"/>
      <c r="QPP22" s="318"/>
      <c r="QPQ22" s="318"/>
      <c r="QPR22" s="318"/>
      <c r="QPS22" s="318"/>
      <c r="QPT22" s="318"/>
      <c r="QPU22" s="318"/>
      <c r="QPV22" s="318"/>
      <c r="QPW22" s="318"/>
      <c r="QPX22" s="318"/>
      <c r="QPY22" s="318"/>
      <c r="QPZ22" s="318"/>
      <c r="QQA22" s="318"/>
      <c r="QQB22" s="318"/>
      <c r="QQC22" s="318"/>
      <c r="QQD22" s="318"/>
      <c r="QQE22" s="318"/>
      <c r="QQF22" s="318"/>
      <c r="QQG22" s="318"/>
      <c r="QQH22" s="318"/>
      <c r="QQI22" s="318"/>
      <c r="QQJ22" s="318"/>
      <c r="QQK22" s="318"/>
      <c r="QQL22" s="318"/>
      <c r="QQM22" s="318"/>
      <c r="QQN22" s="318"/>
      <c r="QQO22" s="318"/>
      <c r="QQP22" s="318"/>
      <c r="QQQ22" s="318"/>
      <c r="QQR22" s="318"/>
      <c r="QQS22" s="318"/>
      <c r="QQT22" s="318"/>
      <c r="QQU22" s="318"/>
      <c r="QQV22" s="318"/>
      <c r="QQW22" s="318"/>
      <c r="QQX22" s="318"/>
      <c r="QQY22" s="318"/>
      <c r="QQZ22" s="318"/>
      <c r="QRA22" s="318"/>
      <c r="QRB22" s="318"/>
      <c r="QRC22" s="318"/>
      <c r="QRD22" s="318"/>
      <c r="QRE22" s="318"/>
      <c r="QRF22" s="318"/>
      <c r="QRG22" s="318"/>
      <c r="QRH22" s="318"/>
      <c r="QRI22" s="318"/>
      <c r="QRJ22" s="318"/>
      <c r="QRK22" s="318"/>
      <c r="QRL22" s="318"/>
      <c r="QRM22" s="318"/>
      <c r="QRN22" s="318"/>
      <c r="QRO22" s="318"/>
      <c r="QRP22" s="318"/>
      <c r="QRQ22" s="318"/>
      <c r="QRR22" s="318"/>
      <c r="QRS22" s="318"/>
      <c r="QRT22" s="318"/>
      <c r="QRU22" s="318"/>
      <c r="QRV22" s="318"/>
      <c r="QRW22" s="318"/>
      <c r="QRX22" s="318"/>
      <c r="QRY22" s="318"/>
      <c r="QRZ22" s="318"/>
      <c r="QSA22" s="318"/>
      <c r="QSB22" s="318"/>
      <c r="QSC22" s="318"/>
      <c r="QSD22" s="318"/>
      <c r="QSE22" s="318"/>
      <c r="QSF22" s="318"/>
      <c r="QSG22" s="318"/>
      <c r="QSH22" s="318"/>
      <c r="QSI22" s="318"/>
      <c r="QSJ22" s="318"/>
      <c r="QSK22" s="318"/>
      <c r="QSL22" s="318"/>
      <c r="QSM22" s="318"/>
      <c r="QSN22" s="318"/>
      <c r="QSO22" s="318"/>
      <c r="QSP22" s="318"/>
      <c r="QSQ22" s="318"/>
      <c r="QSR22" s="318"/>
      <c r="QSS22" s="318"/>
      <c r="QST22" s="318"/>
      <c r="QSU22" s="318"/>
      <c r="QSV22" s="318"/>
      <c r="QSW22" s="318"/>
      <c r="QSX22" s="318"/>
      <c r="QSY22" s="318"/>
      <c r="QSZ22" s="318"/>
      <c r="QTA22" s="318"/>
      <c r="QTB22" s="318"/>
      <c r="QTC22" s="318"/>
      <c r="QTD22" s="318"/>
      <c r="QTE22" s="318"/>
      <c r="QTF22" s="318"/>
      <c r="QTG22" s="318"/>
      <c r="QTH22" s="318"/>
      <c r="QTI22" s="318"/>
      <c r="QTJ22" s="318"/>
      <c r="QTK22" s="318"/>
      <c r="QTL22" s="318"/>
      <c r="QTM22" s="318"/>
      <c r="QTN22" s="318"/>
      <c r="QTO22" s="318"/>
      <c r="QTP22" s="318"/>
      <c r="QTQ22" s="318"/>
      <c r="QTR22" s="318"/>
      <c r="QTS22" s="318"/>
      <c r="QTT22" s="318"/>
      <c r="QTU22" s="318"/>
      <c r="QTV22" s="318"/>
      <c r="QTW22" s="318"/>
      <c r="QTX22" s="318"/>
      <c r="QTY22" s="318"/>
      <c r="QTZ22" s="318"/>
      <c r="QUA22" s="318"/>
      <c r="QUB22" s="318"/>
      <c r="QUC22" s="318"/>
      <c r="QUD22" s="318"/>
      <c r="QUE22" s="318"/>
      <c r="QUF22" s="318"/>
      <c r="QUG22" s="318"/>
      <c r="QUH22" s="318"/>
      <c r="QUI22" s="318"/>
      <c r="QUJ22" s="318"/>
      <c r="QUK22" s="318"/>
      <c r="QUL22" s="318"/>
      <c r="QUM22" s="318"/>
      <c r="QUN22" s="318"/>
      <c r="QUO22" s="318"/>
      <c r="QUP22" s="318"/>
      <c r="QUQ22" s="318"/>
      <c r="QUR22" s="318"/>
      <c r="QUS22" s="318"/>
      <c r="QUT22" s="318"/>
      <c r="QUU22" s="318"/>
      <c r="QUV22" s="318"/>
      <c r="QUW22" s="318"/>
      <c r="QUX22" s="318"/>
      <c r="QUY22" s="318"/>
      <c r="QUZ22" s="318"/>
      <c r="QVA22" s="318"/>
      <c r="QVB22" s="318"/>
      <c r="QVC22" s="318"/>
      <c r="QVD22" s="318"/>
      <c r="QVE22" s="318"/>
      <c r="QVF22" s="318"/>
      <c r="QVG22" s="318"/>
      <c r="QVH22" s="318"/>
      <c r="QVI22" s="318"/>
      <c r="QVJ22" s="318"/>
      <c r="QVK22" s="318"/>
      <c r="QVL22" s="318"/>
      <c r="QVM22" s="318"/>
      <c r="QVN22" s="318"/>
      <c r="QVO22" s="318"/>
      <c r="QVP22" s="318"/>
      <c r="QVQ22" s="318"/>
      <c r="QVR22" s="318"/>
      <c r="QVS22" s="318"/>
      <c r="QVT22" s="318"/>
      <c r="QVU22" s="318"/>
      <c r="QVV22" s="318"/>
      <c r="QVW22" s="318"/>
      <c r="QVX22" s="318"/>
      <c r="QVY22" s="318"/>
      <c r="QVZ22" s="318"/>
      <c r="QWA22" s="318"/>
      <c r="QWB22" s="318"/>
      <c r="QWC22" s="318"/>
      <c r="QWD22" s="318"/>
      <c r="QWE22" s="318"/>
      <c r="QWF22" s="318"/>
      <c r="QWG22" s="318"/>
      <c r="QWH22" s="318"/>
      <c r="QWI22" s="318"/>
      <c r="QWJ22" s="318"/>
      <c r="QWK22" s="318"/>
      <c r="QWL22" s="318"/>
      <c r="QWM22" s="318"/>
      <c r="QWN22" s="318"/>
      <c r="QWO22" s="318"/>
      <c r="QWP22" s="318"/>
      <c r="QWQ22" s="318"/>
      <c r="QWR22" s="318"/>
      <c r="QWS22" s="318"/>
      <c r="QWT22" s="318"/>
      <c r="QWU22" s="318"/>
      <c r="QWV22" s="318"/>
      <c r="QWW22" s="318"/>
      <c r="QWX22" s="318"/>
      <c r="QWY22" s="318"/>
      <c r="QWZ22" s="318"/>
      <c r="QXA22" s="318"/>
      <c r="QXB22" s="318"/>
      <c r="QXC22" s="318"/>
      <c r="QXD22" s="318"/>
      <c r="QXE22" s="318"/>
      <c r="QXF22" s="318"/>
      <c r="QXG22" s="318"/>
      <c r="QXH22" s="318"/>
      <c r="QXI22" s="318"/>
      <c r="QXJ22" s="318"/>
      <c r="QXK22" s="318"/>
      <c r="QXL22" s="318"/>
      <c r="QXM22" s="318"/>
      <c r="QXN22" s="318"/>
      <c r="QXO22" s="318"/>
      <c r="QXP22" s="318"/>
      <c r="QXQ22" s="318"/>
      <c r="QXR22" s="318"/>
      <c r="QXS22" s="318"/>
      <c r="QXT22" s="318"/>
      <c r="QXU22" s="318"/>
      <c r="QXV22" s="318"/>
      <c r="QXW22" s="318"/>
      <c r="QXX22" s="318"/>
      <c r="QXY22" s="318"/>
      <c r="QXZ22" s="318"/>
      <c r="QYA22" s="318"/>
      <c r="QYB22" s="318"/>
      <c r="QYC22" s="318"/>
      <c r="QYD22" s="318"/>
      <c r="QYE22" s="318"/>
      <c r="QYF22" s="318"/>
      <c r="QYG22" s="318"/>
      <c r="QYH22" s="318"/>
      <c r="QYI22" s="318"/>
      <c r="QYJ22" s="318"/>
      <c r="QYK22" s="318"/>
      <c r="QYL22" s="318"/>
      <c r="QYM22" s="318"/>
      <c r="QYN22" s="318"/>
      <c r="QYO22" s="318"/>
      <c r="QYP22" s="318"/>
      <c r="QYQ22" s="318"/>
      <c r="QYR22" s="318"/>
      <c r="QYS22" s="318"/>
      <c r="QYT22" s="318"/>
      <c r="QYU22" s="318"/>
      <c r="QYV22" s="318"/>
      <c r="QYW22" s="318"/>
      <c r="QYX22" s="318"/>
      <c r="QYY22" s="318"/>
      <c r="QYZ22" s="318"/>
      <c r="QZA22" s="318"/>
      <c r="QZB22" s="318"/>
      <c r="QZC22" s="318"/>
      <c r="QZD22" s="318"/>
      <c r="QZE22" s="318"/>
      <c r="QZF22" s="318"/>
      <c r="QZG22" s="318"/>
      <c r="QZH22" s="318"/>
      <c r="QZI22" s="318"/>
      <c r="QZJ22" s="318"/>
      <c r="QZK22" s="318"/>
      <c r="QZL22" s="318"/>
      <c r="QZM22" s="318"/>
      <c r="QZN22" s="318"/>
      <c r="QZO22" s="318"/>
      <c r="QZP22" s="318"/>
      <c r="QZQ22" s="318"/>
      <c r="QZR22" s="318"/>
      <c r="QZS22" s="318"/>
      <c r="QZT22" s="318"/>
      <c r="QZU22" s="318"/>
      <c r="QZV22" s="318"/>
      <c r="QZW22" s="318"/>
      <c r="QZX22" s="318"/>
      <c r="QZY22" s="318"/>
      <c r="QZZ22" s="318"/>
      <c r="RAA22" s="318"/>
      <c r="RAB22" s="318"/>
      <c r="RAC22" s="318"/>
      <c r="RAD22" s="318"/>
      <c r="RAE22" s="318"/>
      <c r="RAF22" s="318"/>
      <c r="RAG22" s="318"/>
      <c r="RAH22" s="318"/>
      <c r="RAI22" s="318"/>
      <c r="RAJ22" s="318"/>
      <c r="RAK22" s="318"/>
      <c r="RAL22" s="318"/>
      <c r="RAM22" s="318"/>
      <c r="RAN22" s="318"/>
      <c r="RAO22" s="318"/>
      <c r="RAP22" s="318"/>
      <c r="RAQ22" s="318"/>
      <c r="RAR22" s="318"/>
      <c r="RAS22" s="318"/>
      <c r="RAT22" s="318"/>
      <c r="RAU22" s="318"/>
      <c r="RAV22" s="318"/>
      <c r="RAW22" s="318"/>
      <c r="RAX22" s="318"/>
      <c r="RAY22" s="318"/>
      <c r="RAZ22" s="318"/>
      <c r="RBA22" s="318"/>
      <c r="RBB22" s="318"/>
      <c r="RBC22" s="318"/>
      <c r="RBD22" s="318"/>
      <c r="RBE22" s="318"/>
      <c r="RBF22" s="318"/>
      <c r="RBG22" s="318"/>
      <c r="RBH22" s="318"/>
      <c r="RBI22" s="318"/>
      <c r="RBJ22" s="318"/>
      <c r="RBK22" s="318"/>
      <c r="RBL22" s="318"/>
      <c r="RBM22" s="318"/>
      <c r="RBN22" s="318"/>
      <c r="RBO22" s="318"/>
      <c r="RBP22" s="318"/>
      <c r="RBQ22" s="318"/>
      <c r="RBR22" s="318"/>
      <c r="RBS22" s="318"/>
      <c r="RBT22" s="318"/>
      <c r="RBU22" s="318"/>
      <c r="RBV22" s="318"/>
      <c r="RBW22" s="318"/>
      <c r="RBX22" s="318"/>
      <c r="RBY22" s="318"/>
      <c r="RBZ22" s="318"/>
      <c r="RCA22" s="318"/>
      <c r="RCB22" s="318"/>
      <c r="RCC22" s="318"/>
      <c r="RCD22" s="318"/>
      <c r="RCE22" s="318"/>
      <c r="RCF22" s="318"/>
      <c r="RCG22" s="318"/>
      <c r="RCH22" s="318"/>
      <c r="RCI22" s="318"/>
      <c r="RCJ22" s="318"/>
      <c r="RCK22" s="318"/>
      <c r="RCL22" s="318"/>
      <c r="RCM22" s="318"/>
      <c r="RCN22" s="318"/>
      <c r="RCO22" s="318"/>
      <c r="RCP22" s="318"/>
      <c r="RCQ22" s="318"/>
      <c r="RCR22" s="318"/>
      <c r="RCS22" s="318"/>
      <c r="RCT22" s="318"/>
      <c r="RCU22" s="318"/>
      <c r="RCV22" s="318"/>
      <c r="RCW22" s="318"/>
      <c r="RCX22" s="318"/>
      <c r="RCY22" s="318"/>
      <c r="RCZ22" s="318"/>
      <c r="RDA22" s="318"/>
      <c r="RDB22" s="318"/>
      <c r="RDC22" s="318"/>
      <c r="RDD22" s="318"/>
      <c r="RDE22" s="318"/>
      <c r="RDF22" s="318"/>
      <c r="RDG22" s="318"/>
      <c r="RDH22" s="318"/>
      <c r="RDI22" s="318"/>
      <c r="RDJ22" s="318"/>
      <c r="RDK22" s="318"/>
      <c r="RDL22" s="318"/>
      <c r="RDM22" s="318"/>
      <c r="RDN22" s="318"/>
      <c r="RDO22" s="318"/>
      <c r="RDP22" s="318"/>
      <c r="RDQ22" s="318"/>
      <c r="RDR22" s="318"/>
      <c r="RDS22" s="318"/>
      <c r="RDT22" s="318"/>
      <c r="RDU22" s="318"/>
      <c r="RDV22" s="318"/>
      <c r="RDW22" s="318"/>
      <c r="RDX22" s="318"/>
      <c r="RDY22" s="318"/>
      <c r="RDZ22" s="318"/>
      <c r="REA22" s="318"/>
      <c r="REB22" s="318"/>
      <c r="REC22" s="318"/>
      <c r="RED22" s="318"/>
      <c r="REE22" s="318"/>
      <c r="REF22" s="318"/>
      <c r="REG22" s="318"/>
      <c r="REH22" s="318"/>
      <c r="REI22" s="318"/>
      <c r="REJ22" s="318"/>
      <c r="REK22" s="318"/>
      <c r="REL22" s="318"/>
      <c r="REM22" s="318"/>
      <c r="REN22" s="318"/>
      <c r="REO22" s="318"/>
      <c r="REP22" s="318"/>
      <c r="REQ22" s="318"/>
      <c r="RER22" s="318"/>
      <c r="RES22" s="318"/>
      <c r="RET22" s="318"/>
      <c r="REU22" s="318"/>
      <c r="REV22" s="318"/>
      <c r="REW22" s="318"/>
      <c r="REX22" s="318"/>
      <c r="REY22" s="318"/>
      <c r="REZ22" s="318"/>
      <c r="RFA22" s="318"/>
      <c r="RFB22" s="318"/>
      <c r="RFC22" s="318"/>
      <c r="RFD22" s="318"/>
      <c r="RFE22" s="318"/>
      <c r="RFF22" s="318"/>
      <c r="RFG22" s="318"/>
      <c r="RFH22" s="318"/>
      <c r="RFI22" s="318"/>
      <c r="RFJ22" s="318"/>
      <c r="RFK22" s="318"/>
      <c r="RFL22" s="318"/>
      <c r="RFM22" s="318"/>
      <c r="RFN22" s="318"/>
      <c r="RFO22" s="318"/>
      <c r="RFP22" s="318"/>
      <c r="RFQ22" s="318"/>
      <c r="RFR22" s="318"/>
      <c r="RFS22" s="318"/>
      <c r="RFT22" s="318"/>
      <c r="RFU22" s="318"/>
      <c r="RFV22" s="318"/>
      <c r="RFW22" s="318"/>
      <c r="RFX22" s="318"/>
      <c r="RFY22" s="318"/>
      <c r="RFZ22" s="318"/>
      <c r="RGA22" s="318"/>
      <c r="RGB22" s="318"/>
      <c r="RGC22" s="318"/>
      <c r="RGD22" s="318"/>
      <c r="RGE22" s="318"/>
      <c r="RGF22" s="318"/>
      <c r="RGG22" s="318"/>
      <c r="RGH22" s="318"/>
      <c r="RGI22" s="318"/>
      <c r="RGJ22" s="318"/>
      <c r="RGK22" s="318"/>
      <c r="RGL22" s="318"/>
      <c r="RGM22" s="318"/>
      <c r="RGN22" s="318"/>
      <c r="RGO22" s="318"/>
      <c r="RGP22" s="318"/>
      <c r="RGQ22" s="318"/>
      <c r="RGR22" s="318"/>
      <c r="RGS22" s="318"/>
      <c r="RGT22" s="318"/>
      <c r="RGU22" s="318"/>
      <c r="RGV22" s="318"/>
      <c r="RGW22" s="318"/>
      <c r="RGX22" s="318"/>
      <c r="RGY22" s="318"/>
      <c r="RGZ22" s="318"/>
      <c r="RHA22" s="318"/>
      <c r="RHB22" s="318"/>
      <c r="RHC22" s="318"/>
      <c r="RHD22" s="318"/>
      <c r="RHE22" s="318"/>
      <c r="RHF22" s="318"/>
      <c r="RHG22" s="318"/>
      <c r="RHH22" s="318"/>
      <c r="RHI22" s="318"/>
      <c r="RHJ22" s="318"/>
      <c r="RHK22" s="318"/>
      <c r="RHL22" s="318"/>
      <c r="RHM22" s="318"/>
      <c r="RHN22" s="318"/>
      <c r="RHO22" s="318"/>
      <c r="RHP22" s="318"/>
      <c r="RHQ22" s="318"/>
      <c r="RHR22" s="318"/>
      <c r="RHS22" s="318"/>
      <c r="RHT22" s="318"/>
      <c r="RHU22" s="318"/>
      <c r="RHV22" s="318"/>
      <c r="RHW22" s="318"/>
      <c r="RHX22" s="318"/>
      <c r="RHY22" s="318"/>
      <c r="RHZ22" s="318"/>
      <c r="RIA22" s="318"/>
      <c r="RIB22" s="318"/>
      <c r="RIC22" s="318"/>
      <c r="RID22" s="318"/>
      <c r="RIE22" s="318"/>
      <c r="RIF22" s="318"/>
      <c r="RIG22" s="318"/>
      <c r="RIH22" s="318"/>
      <c r="RII22" s="318"/>
      <c r="RIJ22" s="318"/>
      <c r="RIK22" s="318"/>
      <c r="RIL22" s="318"/>
      <c r="RIM22" s="318"/>
      <c r="RIN22" s="318"/>
      <c r="RIO22" s="318"/>
      <c r="RIP22" s="318"/>
      <c r="RIQ22" s="318"/>
      <c r="RIR22" s="318"/>
      <c r="RIS22" s="318"/>
      <c r="RIT22" s="318"/>
      <c r="RIU22" s="318"/>
      <c r="RIV22" s="318"/>
      <c r="RIW22" s="318"/>
      <c r="RIX22" s="318"/>
      <c r="RIY22" s="318"/>
      <c r="RIZ22" s="318"/>
      <c r="RJA22" s="318"/>
      <c r="RJB22" s="318"/>
      <c r="RJC22" s="318"/>
      <c r="RJD22" s="318"/>
      <c r="RJE22" s="318"/>
      <c r="RJF22" s="318"/>
      <c r="RJG22" s="318"/>
      <c r="RJH22" s="318"/>
      <c r="RJI22" s="318"/>
      <c r="RJJ22" s="318"/>
      <c r="RJK22" s="318"/>
      <c r="RJL22" s="318"/>
      <c r="RJM22" s="318"/>
      <c r="RJN22" s="318"/>
      <c r="RJO22" s="318"/>
      <c r="RJP22" s="318"/>
      <c r="RJQ22" s="318"/>
      <c r="RJR22" s="318"/>
      <c r="RJS22" s="318"/>
      <c r="RJT22" s="318"/>
      <c r="RJU22" s="318"/>
      <c r="RJV22" s="318"/>
      <c r="RJW22" s="318"/>
      <c r="RJX22" s="318"/>
      <c r="RJY22" s="318"/>
      <c r="RJZ22" s="318"/>
      <c r="RKA22" s="318"/>
      <c r="RKB22" s="318"/>
      <c r="RKC22" s="318"/>
      <c r="RKD22" s="318"/>
      <c r="RKE22" s="318"/>
      <c r="RKF22" s="318"/>
      <c r="RKG22" s="318"/>
      <c r="RKH22" s="318"/>
      <c r="RKI22" s="318"/>
      <c r="RKJ22" s="318"/>
      <c r="RKK22" s="318"/>
      <c r="RKL22" s="318"/>
      <c r="RKM22" s="318"/>
      <c r="RKN22" s="318"/>
      <c r="RKO22" s="318"/>
      <c r="RKP22" s="318"/>
      <c r="RKQ22" s="318"/>
      <c r="RKR22" s="318"/>
      <c r="RKS22" s="318"/>
      <c r="RKT22" s="318"/>
      <c r="RKU22" s="318"/>
      <c r="RKV22" s="318"/>
      <c r="RKW22" s="318"/>
      <c r="RKX22" s="318"/>
      <c r="RKY22" s="318"/>
      <c r="RKZ22" s="318"/>
      <c r="RLA22" s="318"/>
      <c r="RLB22" s="318"/>
      <c r="RLC22" s="318"/>
      <c r="RLD22" s="318"/>
      <c r="RLE22" s="318"/>
      <c r="RLF22" s="318"/>
      <c r="RLG22" s="318"/>
      <c r="RLH22" s="318"/>
      <c r="RLI22" s="318"/>
      <c r="RLJ22" s="318"/>
      <c r="RLK22" s="318"/>
      <c r="RLL22" s="318"/>
      <c r="RLM22" s="318"/>
      <c r="RLN22" s="318"/>
      <c r="RLO22" s="318"/>
      <c r="RLP22" s="318"/>
      <c r="RLQ22" s="318"/>
      <c r="RLR22" s="318"/>
      <c r="RLS22" s="318"/>
      <c r="RLT22" s="318"/>
      <c r="RLU22" s="318"/>
      <c r="RLV22" s="318"/>
      <c r="RLW22" s="318"/>
      <c r="RLX22" s="318"/>
      <c r="RLY22" s="318"/>
      <c r="RLZ22" s="318"/>
      <c r="RMA22" s="318"/>
      <c r="RMB22" s="318"/>
      <c r="RMC22" s="318"/>
      <c r="RMD22" s="318"/>
      <c r="RME22" s="318"/>
      <c r="RMF22" s="318"/>
      <c r="RMG22" s="318"/>
      <c r="RMH22" s="318"/>
      <c r="RMI22" s="318"/>
      <c r="RMJ22" s="318"/>
      <c r="RMK22" s="318"/>
      <c r="RML22" s="318"/>
      <c r="RMM22" s="318"/>
      <c r="RMN22" s="318"/>
      <c r="RMO22" s="318"/>
      <c r="RMP22" s="318"/>
      <c r="RMQ22" s="318"/>
      <c r="RMR22" s="318"/>
      <c r="RMS22" s="318"/>
      <c r="RMT22" s="318"/>
      <c r="RMU22" s="318"/>
      <c r="RMV22" s="318"/>
      <c r="RMW22" s="318"/>
      <c r="RMX22" s="318"/>
      <c r="RMY22" s="318"/>
      <c r="RMZ22" s="318"/>
      <c r="RNA22" s="318"/>
      <c r="RNB22" s="318"/>
      <c r="RNC22" s="318"/>
      <c r="RND22" s="318"/>
      <c r="RNE22" s="318"/>
      <c r="RNF22" s="318"/>
      <c r="RNG22" s="318"/>
      <c r="RNH22" s="318"/>
      <c r="RNI22" s="318"/>
      <c r="RNJ22" s="318"/>
      <c r="RNK22" s="318"/>
      <c r="RNL22" s="318"/>
      <c r="RNM22" s="318"/>
      <c r="RNN22" s="318"/>
      <c r="RNO22" s="318"/>
      <c r="RNP22" s="318"/>
      <c r="RNQ22" s="318"/>
      <c r="RNR22" s="318"/>
      <c r="RNS22" s="318"/>
      <c r="RNT22" s="318"/>
      <c r="RNU22" s="318"/>
      <c r="RNV22" s="318"/>
      <c r="RNW22" s="318"/>
      <c r="RNX22" s="318"/>
      <c r="RNY22" s="318"/>
      <c r="RNZ22" s="318"/>
      <c r="ROA22" s="318"/>
      <c r="ROB22" s="318"/>
      <c r="ROC22" s="318"/>
      <c r="ROD22" s="318"/>
      <c r="ROE22" s="318"/>
      <c r="ROF22" s="318"/>
      <c r="ROG22" s="318"/>
      <c r="ROH22" s="318"/>
      <c r="ROI22" s="318"/>
      <c r="ROJ22" s="318"/>
      <c r="ROK22" s="318"/>
      <c r="ROL22" s="318"/>
      <c r="ROM22" s="318"/>
      <c r="RON22" s="318"/>
      <c r="ROO22" s="318"/>
      <c r="ROP22" s="318"/>
      <c r="ROQ22" s="318"/>
      <c r="ROR22" s="318"/>
      <c r="ROS22" s="318"/>
      <c r="ROT22" s="318"/>
      <c r="ROU22" s="318"/>
      <c r="ROV22" s="318"/>
      <c r="ROW22" s="318"/>
      <c r="ROX22" s="318"/>
      <c r="ROY22" s="318"/>
      <c r="ROZ22" s="318"/>
      <c r="RPA22" s="318"/>
      <c r="RPB22" s="318"/>
      <c r="RPC22" s="318"/>
      <c r="RPD22" s="318"/>
      <c r="RPE22" s="318"/>
      <c r="RPF22" s="318"/>
      <c r="RPG22" s="318"/>
      <c r="RPH22" s="318"/>
      <c r="RPI22" s="318"/>
      <c r="RPJ22" s="318"/>
      <c r="RPK22" s="318"/>
      <c r="RPL22" s="318"/>
      <c r="RPM22" s="318"/>
      <c r="RPN22" s="318"/>
      <c r="RPO22" s="318"/>
      <c r="RPP22" s="318"/>
      <c r="RPQ22" s="318"/>
      <c r="RPR22" s="318"/>
      <c r="RPS22" s="318"/>
      <c r="RPT22" s="318"/>
      <c r="RPU22" s="318"/>
      <c r="RPV22" s="318"/>
      <c r="RPW22" s="318"/>
      <c r="RPX22" s="318"/>
      <c r="RPY22" s="318"/>
      <c r="RPZ22" s="318"/>
      <c r="RQA22" s="318"/>
      <c r="RQB22" s="318"/>
      <c r="RQC22" s="318"/>
      <c r="RQD22" s="318"/>
      <c r="RQE22" s="318"/>
      <c r="RQF22" s="318"/>
      <c r="RQG22" s="318"/>
      <c r="RQH22" s="318"/>
      <c r="RQI22" s="318"/>
      <c r="RQJ22" s="318"/>
      <c r="RQK22" s="318"/>
      <c r="RQL22" s="318"/>
      <c r="RQM22" s="318"/>
      <c r="RQN22" s="318"/>
      <c r="RQO22" s="318"/>
      <c r="RQP22" s="318"/>
      <c r="RQQ22" s="318"/>
      <c r="RQR22" s="318"/>
      <c r="RQS22" s="318"/>
      <c r="RQT22" s="318"/>
      <c r="RQU22" s="318"/>
      <c r="RQV22" s="318"/>
      <c r="RQW22" s="318"/>
      <c r="RQX22" s="318"/>
      <c r="RQY22" s="318"/>
      <c r="RQZ22" s="318"/>
      <c r="RRA22" s="318"/>
      <c r="RRB22" s="318"/>
      <c r="RRC22" s="318"/>
      <c r="RRD22" s="318"/>
      <c r="RRE22" s="318"/>
      <c r="RRF22" s="318"/>
      <c r="RRG22" s="318"/>
      <c r="RRH22" s="318"/>
      <c r="RRI22" s="318"/>
      <c r="RRJ22" s="318"/>
      <c r="RRK22" s="318"/>
      <c r="RRL22" s="318"/>
      <c r="RRM22" s="318"/>
      <c r="RRN22" s="318"/>
      <c r="RRO22" s="318"/>
      <c r="RRP22" s="318"/>
      <c r="RRQ22" s="318"/>
      <c r="RRR22" s="318"/>
      <c r="RRS22" s="318"/>
      <c r="RRT22" s="318"/>
      <c r="RRU22" s="318"/>
      <c r="RRV22" s="318"/>
      <c r="RRW22" s="318"/>
      <c r="RRX22" s="318"/>
      <c r="RRY22" s="318"/>
      <c r="RRZ22" s="318"/>
      <c r="RSA22" s="318"/>
      <c r="RSB22" s="318"/>
      <c r="RSC22" s="318"/>
      <c r="RSD22" s="318"/>
      <c r="RSE22" s="318"/>
      <c r="RSF22" s="318"/>
      <c r="RSG22" s="318"/>
      <c r="RSH22" s="318"/>
      <c r="RSI22" s="318"/>
      <c r="RSJ22" s="318"/>
      <c r="RSK22" s="318"/>
      <c r="RSL22" s="318"/>
      <c r="RSM22" s="318"/>
      <c r="RSN22" s="318"/>
      <c r="RSO22" s="318"/>
      <c r="RSP22" s="318"/>
      <c r="RSQ22" s="318"/>
      <c r="RSR22" s="318"/>
      <c r="RSS22" s="318"/>
      <c r="RST22" s="318"/>
      <c r="RSU22" s="318"/>
      <c r="RSV22" s="318"/>
      <c r="RSW22" s="318"/>
      <c r="RSX22" s="318"/>
      <c r="RSY22" s="318"/>
      <c r="RSZ22" s="318"/>
      <c r="RTA22" s="318"/>
      <c r="RTB22" s="318"/>
      <c r="RTC22" s="318"/>
      <c r="RTD22" s="318"/>
      <c r="RTE22" s="318"/>
      <c r="RTF22" s="318"/>
      <c r="RTG22" s="318"/>
      <c r="RTH22" s="318"/>
      <c r="RTI22" s="318"/>
      <c r="RTJ22" s="318"/>
      <c r="RTK22" s="318"/>
      <c r="RTL22" s="318"/>
      <c r="RTM22" s="318"/>
      <c r="RTN22" s="318"/>
      <c r="RTO22" s="318"/>
      <c r="RTP22" s="318"/>
      <c r="RTQ22" s="318"/>
      <c r="RTR22" s="318"/>
      <c r="RTS22" s="318"/>
      <c r="RTT22" s="318"/>
      <c r="RTU22" s="318"/>
      <c r="RTV22" s="318"/>
      <c r="RTW22" s="318"/>
      <c r="RTX22" s="318"/>
      <c r="RTY22" s="318"/>
      <c r="RTZ22" s="318"/>
      <c r="RUA22" s="318"/>
      <c r="RUB22" s="318"/>
      <c r="RUC22" s="318"/>
      <c r="RUD22" s="318"/>
      <c r="RUE22" s="318"/>
      <c r="RUF22" s="318"/>
      <c r="RUG22" s="318"/>
      <c r="RUH22" s="318"/>
      <c r="RUI22" s="318"/>
      <c r="RUJ22" s="318"/>
      <c r="RUK22" s="318"/>
      <c r="RUL22" s="318"/>
      <c r="RUM22" s="318"/>
      <c r="RUN22" s="318"/>
      <c r="RUO22" s="318"/>
      <c r="RUP22" s="318"/>
      <c r="RUQ22" s="318"/>
      <c r="RUR22" s="318"/>
      <c r="RUS22" s="318"/>
      <c r="RUT22" s="318"/>
      <c r="RUU22" s="318"/>
      <c r="RUV22" s="318"/>
      <c r="RUW22" s="318"/>
      <c r="RUX22" s="318"/>
      <c r="RUY22" s="318"/>
      <c r="RUZ22" s="318"/>
      <c r="RVA22" s="318"/>
      <c r="RVB22" s="318"/>
      <c r="RVC22" s="318"/>
      <c r="RVD22" s="318"/>
      <c r="RVE22" s="318"/>
      <c r="RVF22" s="318"/>
      <c r="RVG22" s="318"/>
      <c r="RVH22" s="318"/>
      <c r="RVI22" s="318"/>
      <c r="RVJ22" s="318"/>
      <c r="RVK22" s="318"/>
      <c r="RVL22" s="318"/>
      <c r="RVM22" s="318"/>
      <c r="RVN22" s="318"/>
      <c r="RVO22" s="318"/>
      <c r="RVP22" s="318"/>
      <c r="RVQ22" s="318"/>
      <c r="RVR22" s="318"/>
      <c r="RVS22" s="318"/>
      <c r="RVT22" s="318"/>
      <c r="RVU22" s="318"/>
      <c r="RVV22" s="318"/>
      <c r="RVW22" s="318"/>
      <c r="RVX22" s="318"/>
      <c r="RVY22" s="318"/>
      <c r="RVZ22" s="318"/>
      <c r="RWA22" s="318"/>
      <c r="RWB22" s="318"/>
      <c r="RWC22" s="318"/>
      <c r="RWD22" s="318"/>
      <c r="RWE22" s="318"/>
      <c r="RWF22" s="318"/>
      <c r="RWG22" s="318"/>
      <c r="RWH22" s="318"/>
      <c r="RWI22" s="318"/>
      <c r="RWJ22" s="318"/>
      <c r="RWK22" s="318"/>
      <c r="RWL22" s="318"/>
      <c r="RWM22" s="318"/>
      <c r="RWN22" s="318"/>
      <c r="RWO22" s="318"/>
      <c r="RWP22" s="318"/>
      <c r="RWQ22" s="318"/>
      <c r="RWR22" s="318"/>
      <c r="RWS22" s="318"/>
      <c r="RWT22" s="318"/>
      <c r="RWU22" s="318"/>
      <c r="RWV22" s="318"/>
      <c r="RWW22" s="318"/>
      <c r="RWX22" s="318"/>
      <c r="RWY22" s="318"/>
      <c r="RWZ22" s="318"/>
      <c r="RXA22" s="318"/>
      <c r="RXB22" s="318"/>
      <c r="RXC22" s="318"/>
      <c r="RXD22" s="318"/>
      <c r="RXE22" s="318"/>
      <c r="RXF22" s="318"/>
      <c r="RXG22" s="318"/>
      <c r="RXH22" s="318"/>
      <c r="RXI22" s="318"/>
      <c r="RXJ22" s="318"/>
      <c r="RXK22" s="318"/>
      <c r="RXL22" s="318"/>
      <c r="RXM22" s="318"/>
      <c r="RXN22" s="318"/>
      <c r="RXO22" s="318"/>
      <c r="RXP22" s="318"/>
      <c r="RXQ22" s="318"/>
      <c r="RXR22" s="318"/>
      <c r="RXS22" s="318"/>
      <c r="RXT22" s="318"/>
      <c r="RXU22" s="318"/>
      <c r="RXV22" s="318"/>
      <c r="RXW22" s="318"/>
      <c r="RXX22" s="318"/>
      <c r="RXY22" s="318"/>
      <c r="RXZ22" s="318"/>
      <c r="RYA22" s="318"/>
      <c r="RYB22" s="318"/>
      <c r="RYC22" s="318"/>
      <c r="RYD22" s="318"/>
      <c r="RYE22" s="318"/>
      <c r="RYF22" s="318"/>
      <c r="RYG22" s="318"/>
      <c r="RYH22" s="318"/>
      <c r="RYI22" s="318"/>
      <c r="RYJ22" s="318"/>
      <c r="RYK22" s="318"/>
      <c r="RYL22" s="318"/>
      <c r="RYM22" s="318"/>
      <c r="RYN22" s="318"/>
      <c r="RYO22" s="318"/>
      <c r="RYP22" s="318"/>
      <c r="RYQ22" s="318"/>
      <c r="RYR22" s="318"/>
      <c r="RYS22" s="318"/>
      <c r="RYT22" s="318"/>
      <c r="RYU22" s="318"/>
      <c r="RYV22" s="318"/>
      <c r="RYW22" s="318"/>
      <c r="RYX22" s="318"/>
      <c r="RYY22" s="318"/>
      <c r="RYZ22" s="318"/>
      <c r="RZA22" s="318"/>
      <c r="RZB22" s="318"/>
      <c r="RZC22" s="318"/>
      <c r="RZD22" s="318"/>
      <c r="RZE22" s="318"/>
      <c r="RZF22" s="318"/>
      <c r="RZG22" s="318"/>
      <c r="RZH22" s="318"/>
      <c r="RZI22" s="318"/>
      <c r="RZJ22" s="318"/>
      <c r="RZK22" s="318"/>
      <c r="RZL22" s="318"/>
      <c r="RZM22" s="318"/>
      <c r="RZN22" s="318"/>
      <c r="RZO22" s="318"/>
      <c r="RZP22" s="318"/>
      <c r="RZQ22" s="318"/>
      <c r="RZR22" s="318"/>
      <c r="RZS22" s="318"/>
      <c r="RZT22" s="318"/>
      <c r="RZU22" s="318"/>
      <c r="RZV22" s="318"/>
      <c r="RZW22" s="318"/>
      <c r="RZX22" s="318"/>
      <c r="RZY22" s="318"/>
      <c r="RZZ22" s="318"/>
      <c r="SAA22" s="318"/>
      <c r="SAB22" s="318"/>
      <c r="SAC22" s="318"/>
      <c r="SAD22" s="318"/>
      <c r="SAE22" s="318"/>
      <c r="SAF22" s="318"/>
      <c r="SAG22" s="318"/>
      <c r="SAH22" s="318"/>
      <c r="SAI22" s="318"/>
      <c r="SAJ22" s="318"/>
      <c r="SAK22" s="318"/>
      <c r="SAL22" s="318"/>
      <c r="SAM22" s="318"/>
      <c r="SAN22" s="318"/>
      <c r="SAO22" s="318"/>
      <c r="SAP22" s="318"/>
      <c r="SAQ22" s="318"/>
      <c r="SAR22" s="318"/>
      <c r="SAS22" s="318"/>
      <c r="SAT22" s="318"/>
      <c r="SAU22" s="318"/>
      <c r="SAV22" s="318"/>
      <c r="SAW22" s="318"/>
      <c r="SAX22" s="318"/>
      <c r="SAY22" s="318"/>
      <c r="SAZ22" s="318"/>
      <c r="SBA22" s="318"/>
      <c r="SBB22" s="318"/>
      <c r="SBC22" s="318"/>
      <c r="SBD22" s="318"/>
      <c r="SBE22" s="318"/>
      <c r="SBF22" s="318"/>
      <c r="SBG22" s="318"/>
      <c r="SBH22" s="318"/>
      <c r="SBI22" s="318"/>
      <c r="SBJ22" s="318"/>
      <c r="SBK22" s="318"/>
      <c r="SBL22" s="318"/>
      <c r="SBM22" s="318"/>
      <c r="SBN22" s="318"/>
      <c r="SBO22" s="318"/>
      <c r="SBP22" s="318"/>
      <c r="SBQ22" s="318"/>
      <c r="SBR22" s="318"/>
      <c r="SBS22" s="318"/>
      <c r="SBT22" s="318"/>
      <c r="SBU22" s="318"/>
      <c r="SBV22" s="318"/>
      <c r="SBW22" s="318"/>
      <c r="SBX22" s="318"/>
      <c r="SBY22" s="318"/>
      <c r="SBZ22" s="318"/>
      <c r="SCA22" s="318"/>
      <c r="SCB22" s="318"/>
      <c r="SCC22" s="318"/>
      <c r="SCD22" s="318"/>
      <c r="SCE22" s="318"/>
      <c r="SCF22" s="318"/>
      <c r="SCG22" s="318"/>
      <c r="SCH22" s="318"/>
      <c r="SCI22" s="318"/>
      <c r="SCJ22" s="318"/>
      <c r="SCK22" s="318"/>
      <c r="SCL22" s="318"/>
      <c r="SCM22" s="318"/>
      <c r="SCN22" s="318"/>
      <c r="SCO22" s="318"/>
      <c r="SCP22" s="318"/>
      <c r="SCQ22" s="318"/>
      <c r="SCR22" s="318"/>
      <c r="SCS22" s="318"/>
      <c r="SCT22" s="318"/>
      <c r="SCU22" s="318"/>
      <c r="SCV22" s="318"/>
      <c r="SCW22" s="318"/>
      <c r="SCX22" s="318"/>
      <c r="SCY22" s="318"/>
      <c r="SCZ22" s="318"/>
      <c r="SDA22" s="318"/>
      <c r="SDB22" s="318"/>
      <c r="SDC22" s="318"/>
      <c r="SDD22" s="318"/>
      <c r="SDE22" s="318"/>
      <c r="SDF22" s="318"/>
      <c r="SDG22" s="318"/>
      <c r="SDH22" s="318"/>
      <c r="SDI22" s="318"/>
      <c r="SDJ22" s="318"/>
      <c r="SDK22" s="318"/>
      <c r="SDL22" s="318"/>
      <c r="SDM22" s="318"/>
      <c r="SDN22" s="318"/>
      <c r="SDO22" s="318"/>
      <c r="SDP22" s="318"/>
      <c r="SDQ22" s="318"/>
      <c r="SDR22" s="318"/>
      <c r="SDS22" s="318"/>
      <c r="SDT22" s="318"/>
      <c r="SDU22" s="318"/>
      <c r="SDV22" s="318"/>
      <c r="SDW22" s="318"/>
      <c r="SDX22" s="318"/>
      <c r="SDY22" s="318"/>
      <c r="SDZ22" s="318"/>
      <c r="SEA22" s="318"/>
      <c r="SEB22" s="318"/>
      <c r="SEC22" s="318"/>
      <c r="SED22" s="318"/>
      <c r="SEE22" s="318"/>
      <c r="SEF22" s="318"/>
      <c r="SEG22" s="318"/>
      <c r="SEH22" s="318"/>
      <c r="SEI22" s="318"/>
      <c r="SEJ22" s="318"/>
      <c r="SEK22" s="318"/>
      <c r="SEL22" s="318"/>
      <c r="SEM22" s="318"/>
      <c r="SEN22" s="318"/>
      <c r="SEO22" s="318"/>
      <c r="SEP22" s="318"/>
      <c r="SEQ22" s="318"/>
      <c r="SER22" s="318"/>
      <c r="SES22" s="318"/>
      <c r="SET22" s="318"/>
      <c r="SEU22" s="318"/>
      <c r="SEV22" s="318"/>
      <c r="SEW22" s="318"/>
      <c r="SEX22" s="318"/>
      <c r="SEY22" s="318"/>
      <c r="SEZ22" s="318"/>
      <c r="SFA22" s="318"/>
      <c r="SFB22" s="318"/>
      <c r="SFC22" s="318"/>
      <c r="SFD22" s="318"/>
      <c r="SFE22" s="318"/>
      <c r="SFF22" s="318"/>
      <c r="SFG22" s="318"/>
      <c r="SFH22" s="318"/>
      <c r="SFI22" s="318"/>
      <c r="SFJ22" s="318"/>
      <c r="SFK22" s="318"/>
      <c r="SFL22" s="318"/>
      <c r="SFM22" s="318"/>
      <c r="SFN22" s="318"/>
      <c r="SFO22" s="318"/>
      <c r="SFP22" s="318"/>
      <c r="SFQ22" s="318"/>
      <c r="SFR22" s="318"/>
      <c r="SFS22" s="318"/>
      <c r="SFT22" s="318"/>
      <c r="SFU22" s="318"/>
      <c r="SFV22" s="318"/>
      <c r="SFW22" s="318"/>
      <c r="SFX22" s="318"/>
      <c r="SFY22" s="318"/>
      <c r="SFZ22" s="318"/>
      <c r="SGA22" s="318"/>
      <c r="SGB22" s="318"/>
      <c r="SGC22" s="318"/>
      <c r="SGD22" s="318"/>
      <c r="SGE22" s="318"/>
      <c r="SGF22" s="318"/>
      <c r="SGG22" s="318"/>
      <c r="SGH22" s="318"/>
      <c r="SGI22" s="318"/>
      <c r="SGJ22" s="318"/>
      <c r="SGK22" s="318"/>
      <c r="SGL22" s="318"/>
      <c r="SGM22" s="318"/>
      <c r="SGN22" s="318"/>
      <c r="SGO22" s="318"/>
      <c r="SGP22" s="318"/>
      <c r="SGQ22" s="318"/>
      <c r="SGR22" s="318"/>
      <c r="SGS22" s="318"/>
      <c r="SGT22" s="318"/>
      <c r="SGU22" s="318"/>
      <c r="SGV22" s="318"/>
      <c r="SGW22" s="318"/>
      <c r="SGX22" s="318"/>
      <c r="SGY22" s="318"/>
      <c r="SGZ22" s="318"/>
      <c r="SHA22" s="318"/>
      <c r="SHB22" s="318"/>
      <c r="SHC22" s="318"/>
      <c r="SHD22" s="318"/>
      <c r="SHE22" s="318"/>
      <c r="SHF22" s="318"/>
      <c r="SHG22" s="318"/>
      <c r="SHH22" s="318"/>
      <c r="SHI22" s="318"/>
      <c r="SHJ22" s="318"/>
      <c r="SHK22" s="318"/>
      <c r="SHL22" s="318"/>
      <c r="SHM22" s="318"/>
      <c r="SHN22" s="318"/>
      <c r="SHO22" s="318"/>
      <c r="SHP22" s="318"/>
      <c r="SHQ22" s="318"/>
      <c r="SHR22" s="318"/>
      <c r="SHS22" s="318"/>
      <c r="SHT22" s="318"/>
      <c r="SHU22" s="318"/>
      <c r="SHV22" s="318"/>
      <c r="SHW22" s="318"/>
      <c r="SHX22" s="318"/>
      <c r="SHY22" s="318"/>
      <c r="SHZ22" s="318"/>
      <c r="SIA22" s="318"/>
      <c r="SIB22" s="318"/>
      <c r="SIC22" s="318"/>
      <c r="SID22" s="318"/>
      <c r="SIE22" s="318"/>
      <c r="SIF22" s="318"/>
      <c r="SIG22" s="318"/>
      <c r="SIH22" s="318"/>
      <c r="SII22" s="318"/>
      <c r="SIJ22" s="318"/>
      <c r="SIK22" s="318"/>
      <c r="SIL22" s="318"/>
      <c r="SIM22" s="318"/>
      <c r="SIN22" s="318"/>
      <c r="SIO22" s="318"/>
      <c r="SIP22" s="318"/>
      <c r="SIQ22" s="318"/>
      <c r="SIR22" s="318"/>
      <c r="SIS22" s="318"/>
      <c r="SIT22" s="318"/>
      <c r="SIU22" s="318"/>
      <c r="SIV22" s="318"/>
      <c r="SIW22" s="318"/>
      <c r="SIX22" s="318"/>
      <c r="SIY22" s="318"/>
      <c r="SIZ22" s="318"/>
      <c r="SJA22" s="318"/>
      <c r="SJB22" s="318"/>
      <c r="SJC22" s="318"/>
      <c r="SJD22" s="318"/>
      <c r="SJE22" s="318"/>
      <c r="SJF22" s="318"/>
      <c r="SJG22" s="318"/>
      <c r="SJH22" s="318"/>
      <c r="SJI22" s="318"/>
      <c r="SJJ22" s="318"/>
      <c r="SJK22" s="318"/>
      <c r="SJL22" s="318"/>
      <c r="SJM22" s="318"/>
      <c r="SJN22" s="318"/>
      <c r="SJO22" s="318"/>
      <c r="SJP22" s="318"/>
      <c r="SJQ22" s="318"/>
      <c r="SJR22" s="318"/>
      <c r="SJS22" s="318"/>
      <c r="SJT22" s="318"/>
      <c r="SJU22" s="318"/>
      <c r="SJV22" s="318"/>
      <c r="SJW22" s="318"/>
      <c r="SJX22" s="318"/>
      <c r="SJY22" s="318"/>
      <c r="SJZ22" s="318"/>
      <c r="SKA22" s="318"/>
      <c r="SKB22" s="318"/>
      <c r="SKC22" s="318"/>
      <c r="SKD22" s="318"/>
      <c r="SKE22" s="318"/>
      <c r="SKF22" s="318"/>
      <c r="SKG22" s="318"/>
      <c r="SKH22" s="318"/>
      <c r="SKI22" s="318"/>
      <c r="SKJ22" s="318"/>
      <c r="SKK22" s="318"/>
      <c r="SKL22" s="318"/>
      <c r="SKM22" s="318"/>
      <c r="SKN22" s="318"/>
      <c r="SKO22" s="318"/>
      <c r="SKP22" s="318"/>
      <c r="SKQ22" s="318"/>
      <c r="SKR22" s="318"/>
      <c r="SKS22" s="318"/>
      <c r="SKT22" s="318"/>
      <c r="SKU22" s="318"/>
      <c r="SKV22" s="318"/>
      <c r="SKW22" s="318"/>
      <c r="SKX22" s="318"/>
      <c r="SKY22" s="318"/>
      <c r="SKZ22" s="318"/>
      <c r="SLA22" s="318"/>
      <c r="SLB22" s="318"/>
      <c r="SLC22" s="318"/>
      <c r="SLD22" s="318"/>
      <c r="SLE22" s="318"/>
      <c r="SLF22" s="318"/>
      <c r="SLG22" s="318"/>
      <c r="SLH22" s="318"/>
      <c r="SLI22" s="318"/>
      <c r="SLJ22" s="318"/>
      <c r="SLK22" s="318"/>
      <c r="SLL22" s="318"/>
      <c r="SLM22" s="318"/>
      <c r="SLN22" s="318"/>
      <c r="SLO22" s="318"/>
      <c r="SLP22" s="318"/>
      <c r="SLQ22" s="318"/>
      <c r="SLR22" s="318"/>
      <c r="SLS22" s="318"/>
      <c r="SLT22" s="318"/>
      <c r="SLU22" s="318"/>
      <c r="SLV22" s="318"/>
      <c r="SLW22" s="318"/>
      <c r="SLX22" s="318"/>
      <c r="SLY22" s="318"/>
      <c r="SLZ22" s="318"/>
      <c r="SMA22" s="318"/>
      <c r="SMB22" s="318"/>
      <c r="SMC22" s="318"/>
      <c r="SMD22" s="318"/>
      <c r="SME22" s="318"/>
      <c r="SMF22" s="318"/>
      <c r="SMG22" s="318"/>
      <c r="SMH22" s="318"/>
      <c r="SMI22" s="318"/>
      <c r="SMJ22" s="318"/>
      <c r="SMK22" s="318"/>
      <c r="SML22" s="318"/>
      <c r="SMM22" s="318"/>
      <c r="SMN22" s="318"/>
      <c r="SMO22" s="318"/>
      <c r="SMP22" s="318"/>
      <c r="SMQ22" s="318"/>
      <c r="SMR22" s="318"/>
      <c r="SMS22" s="318"/>
      <c r="SMT22" s="318"/>
      <c r="SMU22" s="318"/>
      <c r="SMV22" s="318"/>
      <c r="SMW22" s="318"/>
      <c r="SMX22" s="318"/>
      <c r="SMY22" s="318"/>
      <c r="SMZ22" s="318"/>
      <c r="SNA22" s="318"/>
      <c r="SNB22" s="318"/>
      <c r="SNC22" s="318"/>
      <c r="SND22" s="318"/>
      <c r="SNE22" s="318"/>
      <c r="SNF22" s="318"/>
      <c r="SNG22" s="318"/>
      <c r="SNH22" s="318"/>
      <c r="SNI22" s="318"/>
      <c r="SNJ22" s="318"/>
      <c r="SNK22" s="318"/>
      <c r="SNL22" s="318"/>
      <c r="SNM22" s="318"/>
      <c r="SNN22" s="318"/>
      <c r="SNO22" s="318"/>
      <c r="SNP22" s="318"/>
      <c r="SNQ22" s="318"/>
      <c r="SNR22" s="318"/>
      <c r="SNS22" s="318"/>
      <c r="SNT22" s="318"/>
      <c r="SNU22" s="318"/>
      <c r="SNV22" s="318"/>
      <c r="SNW22" s="318"/>
      <c r="SNX22" s="318"/>
      <c r="SNY22" s="318"/>
      <c r="SNZ22" s="318"/>
      <c r="SOA22" s="318"/>
      <c r="SOB22" s="318"/>
      <c r="SOC22" s="318"/>
      <c r="SOD22" s="318"/>
      <c r="SOE22" s="318"/>
      <c r="SOF22" s="318"/>
      <c r="SOG22" s="318"/>
      <c r="SOH22" s="318"/>
      <c r="SOI22" s="318"/>
      <c r="SOJ22" s="318"/>
      <c r="SOK22" s="318"/>
      <c r="SOL22" s="318"/>
      <c r="SOM22" s="318"/>
      <c r="SON22" s="318"/>
      <c r="SOO22" s="318"/>
      <c r="SOP22" s="318"/>
      <c r="SOQ22" s="318"/>
      <c r="SOR22" s="318"/>
      <c r="SOS22" s="318"/>
      <c r="SOT22" s="318"/>
      <c r="SOU22" s="318"/>
      <c r="SOV22" s="318"/>
      <c r="SOW22" s="318"/>
      <c r="SOX22" s="318"/>
      <c r="SOY22" s="318"/>
      <c r="SOZ22" s="318"/>
      <c r="SPA22" s="318"/>
      <c r="SPB22" s="318"/>
      <c r="SPC22" s="318"/>
      <c r="SPD22" s="318"/>
      <c r="SPE22" s="318"/>
      <c r="SPF22" s="318"/>
      <c r="SPG22" s="318"/>
      <c r="SPH22" s="318"/>
      <c r="SPI22" s="318"/>
      <c r="SPJ22" s="318"/>
      <c r="SPK22" s="318"/>
      <c r="SPL22" s="318"/>
      <c r="SPM22" s="318"/>
      <c r="SPN22" s="318"/>
      <c r="SPO22" s="318"/>
      <c r="SPP22" s="318"/>
      <c r="SPQ22" s="318"/>
      <c r="SPR22" s="318"/>
      <c r="SPS22" s="318"/>
      <c r="SPT22" s="318"/>
      <c r="SPU22" s="318"/>
      <c r="SPV22" s="318"/>
      <c r="SPW22" s="318"/>
      <c r="SPX22" s="318"/>
      <c r="SPY22" s="318"/>
      <c r="SPZ22" s="318"/>
      <c r="SQA22" s="318"/>
      <c r="SQB22" s="318"/>
      <c r="SQC22" s="318"/>
      <c r="SQD22" s="318"/>
      <c r="SQE22" s="318"/>
      <c r="SQF22" s="318"/>
      <c r="SQG22" s="318"/>
      <c r="SQH22" s="318"/>
      <c r="SQI22" s="318"/>
      <c r="SQJ22" s="318"/>
      <c r="SQK22" s="318"/>
      <c r="SQL22" s="318"/>
      <c r="SQM22" s="318"/>
      <c r="SQN22" s="318"/>
      <c r="SQO22" s="318"/>
      <c r="SQP22" s="318"/>
      <c r="SQQ22" s="318"/>
      <c r="SQR22" s="318"/>
      <c r="SQS22" s="318"/>
      <c r="SQT22" s="318"/>
      <c r="SQU22" s="318"/>
      <c r="SQV22" s="318"/>
      <c r="SQW22" s="318"/>
      <c r="SQX22" s="318"/>
      <c r="SQY22" s="318"/>
      <c r="SQZ22" s="318"/>
      <c r="SRA22" s="318"/>
      <c r="SRB22" s="318"/>
      <c r="SRC22" s="318"/>
      <c r="SRD22" s="318"/>
      <c r="SRE22" s="318"/>
      <c r="SRF22" s="318"/>
      <c r="SRG22" s="318"/>
      <c r="SRH22" s="318"/>
      <c r="SRI22" s="318"/>
      <c r="SRJ22" s="318"/>
      <c r="SRK22" s="318"/>
      <c r="SRL22" s="318"/>
      <c r="SRM22" s="318"/>
      <c r="SRN22" s="318"/>
      <c r="SRO22" s="318"/>
      <c r="SRP22" s="318"/>
      <c r="SRQ22" s="318"/>
      <c r="SRR22" s="318"/>
      <c r="SRS22" s="318"/>
      <c r="SRT22" s="318"/>
      <c r="SRU22" s="318"/>
      <c r="SRV22" s="318"/>
      <c r="SRW22" s="318"/>
      <c r="SRX22" s="318"/>
      <c r="SRY22" s="318"/>
      <c r="SRZ22" s="318"/>
      <c r="SSA22" s="318"/>
      <c r="SSB22" s="318"/>
      <c r="SSC22" s="318"/>
      <c r="SSD22" s="318"/>
      <c r="SSE22" s="318"/>
      <c r="SSF22" s="318"/>
      <c r="SSG22" s="318"/>
      <c r="SSH22" s="318"/>
      <c r="SSI22" s="318"/>
      <c r="SSJ22" s="318"/>
      <c r="SSK22" s="318"/>
      <c r="SSL22" s="318"/>
      <c r="SSM22" s="318"/>
      <c r="SSN22" s="318"/>
      <c r="SSO22" s="318"/>
      <c r="SSP22" s="318"/>
      <c r="SSQ22" s="318"/>
      <c r="SSR22" s="318"/>
      <c r="SSS22" s="318"/>
      <c r="SST22" s="318"/>
      <c r="SSU22" s="318"/>
      <c r="SSV22" s="318"/>
      <c r="SSW22" s="318"/>
      <c r="SSX22" s="318"/>
      <c r="SSY22" s="318"/>
      <c r="SSZ22" s="318"/>
      <c r="STA22" s="318"/>
      <c r="STB22" s="318"/>
      <c r="STC22" s="318"/>
      <c r="STD22" s="318"/>
      <c r="STE22" s="318"/>
      <c r="STF22" s="318"/>
      <c r="STG22" s="318"/>
      <c r="STH22" s="318"/>
      <c r="STI22" s="318"/>
      <c r="STJ22" s="318"/>
      <c r="STK22" s="318"/>
      <c r="STL22" s="318"/>
      <c r="STM22" s="318"/>
      <c r="STN22" s="318"/>
      <c r="STO22" s="318"/>
      <c r="STP22" s="318"/>
      <c r="STQ22" s="318"/>
      <c r="STR22" s="318"/>
      <c r="STS22" s="318"/>
      <c r="STT22" s="318"/>
      <c r="STU22" s="318"/>
      <c r="STV22" s="318"/>
      <c r="STW22" s="318"/>
      <c r="STX22" s="318"/>
      <c r="STY22" s="318"/>
      <c r="STZ22" s="318"/>
      <c r="SUA22" s="318"/>
      <c r="SUB22" s="318"/>
      <c r="SUC22" s="318"/>
      <c r="SUD22" s="318"/>
      <c r="SUE22" s="318"/>
      <c r="SUF22" s="318"/>
      <c r="SUG22" s="318"/>
      <c r="SUH22" s="318"/>
      <c r="SUI22" s="318"/>
      <c r="SUJ22" s="318"/>
      <c r="SUK22" s="318"/>
      <c r="SUL22" s="318"/>
      <c r="SUM22" s="318"/>
      <c r="SUN22" s="318"/>
      <c r="SUO22" s="318"/>
      <c r="SUP22" s="318"/>
      <c r="SUQ22" s="318"/>
      <c r="SUR22" s="318"/>
      <c r="SUS22" s="318"/>
      <c r="SUT22" s="318"/>
      <c r="SUU22" s="318"/>
      <c r="SUV22" s="318"/>
      <c r="SUW22" s="318"/>
      <c r="SUX22" s="318"/>
      <c r="SUY22" s="318"/>
      <c r="SUZ22" s="318"/>
      <c r="SVA22" s="318"/>
      <c r="SVB22" s="318"/>
      <c r="SVC22" s="318"/>
      <c r="SVD22" s="318"/>
      <c r="SVE22" s="318"/>
      <c r="SVF22" s="318"/>
      <c r="SVG22" s="318"/>
      <c r="SVH22" s="318"/>
      <c r="SVI22" s="318"/>
      <c r="SVJ22" s="318"/>
      <c r="SVK22" s="318"/>
      <c r="SVL22" s="318"/>
      <c r="SVM22" s="318"/>
      <c r="SVN22" s="318"/>
      <c r="SVO22" s="318"/>
      <c r="SVP22" s="318"/>
      <c r="SVQ22" s="318"/>
      <c r="SVR22" s="318"/>
      <c r="SVS22" s="318"/>
      <c r="SVT22" s="318"/>
      <c r="SVU22" s="318"/>
      <c r="SVV22" s="318"/>
      <c r="SVW22" s="318"/>
      <c r="SVX22" s="318"/>
      <c r="SVY22" s="318"/>
      <c r="SVZ22" s="318"/>
      <c r="SWA22" s="318"/>
      <c r="SWB22" s="318"/>
      <c r="SWC22" s="318"/>
      <c r="SWD22" s="318"/>
      <c r="SWE22" s="318"/>
      <c r="SWF22" s="318"/>
      <c r="SWG22" s="318"/>
      <c r="SWH22" s="318"/>
      <c r="SWI22" s="318"/>
      <c r="SWJ22" s="318"/>
      <c r="SWK22" s="318"/>
      <c r="SWL22" s="318"/>
      <c r="SWM22" s="318"/>
      <c r="SWN22" s="318"/>
      <c r="SWO22" s="318"/>
      <c r="SWP22" s="318"/>
      <c r="SWQ22" s="318"/>
      <c r="SWR22" s="318"/>
      <c r="SWS22" s="318"/>
      <c r="SWT22" s="318"/>
      <c r="SWU22" s="318"/>
      <c r="SWV22" s="318"/>
      <c r="SWW22" s="318"/>
      <c r="SWX22" s="318"/>
      <c r="SWY22" s="318"/>
      <c r="SWZ22" s="318"/>
      <c r="SXA22" s="318"/>
      <c r="SXB22" s="318"/>
      <c r="SXC22" s="318"/>
      <c r="SXD22" s="318"/>
      <c r="SXE22" s="318"/>
      <c r="SXF22" s="318"/>
      <c r="SXG22" s="318"/>
      <c r="SXH22" s="318"/>
      <c r="SXI22" s="318"/>
      <c r="SXJ22" s="318"/>
      <c r="SXK22" s="318"/>
      <c r="SXL22" s="318"/>
      <c r="SXM22" s="318"/>
      <c r="SXN22" s="318"/>
      <c r="SXO22" s="318"/>
      <c r="SXP22" s="318"/>
      <c r="SXQ22" s="318"/>
      <c r="SXR22" s="318"/>
      <c r="SXS22" s="318"/>
      <c r="SXT22" s="318"/>
      <c r="SXU22" s="318"/>
      <c r="SXV22" s="318"/>
      <c r="SXW22" s="318"/>
      <c r="SXX22" s="318"/>
      <c r="SXY22" s="318"/>
      <c r="SXZ22" s="318"/>
      <c r="SYA22" s="318"/>
      <c r="SYB22" s="318"/>
      <c r="SYC22" s="318"/>
      <c r="SYD22" s="318"/>
      <c r="SYE22" s="318"/>
      <c r="SYF22" s="318"/>
      <c r="SYG22" s="318"/>
      <c r="SYH22" s="318"/>
      <c r="SYI22" s="318"/>
      <c r="SYJ22" s="318"/>
      <c r="SYK22" s="318"/>
      <c r="SYL22" s="318"/>
      <c r="SYM22" s="318"/>
      <c r="SYN22" s="318"/>
      <c r="SYO22" s="318"/>
      <c r="SYP22" s="318"/>
      <c r="SYQ22" s="318"/>
      <c r="SYR22" s="318"/>
      <c r="SYS22" s="318"/>
      <c r="SYT22" s="318"/>
      <c r="SYU22" s="318"/>
      <c r="SYV22" s="318"/>
      <c r="SYW22" s="318"/>
      <c r="SYX22" s="318"/>
      <c r="SYY22" s="318"/>
      <c r="SYZ22" s="318"/>
      <c r="SZA22" s="318"/>
      <c r="SZB22" s="318"/>
      <c r="SZC22" s="318"/>
      <c r="SZD22" s="318"/>
      <c r="SZE22" s="318"/>
      <c r="SZF22" s="318"/>
      <c r="SZG22" s="318"/>
      <c r="SZH22" s="318"/>
      <c r="SZI22" s="318"/>
      <c r="SZJ22" s="318"/>
      <c r="SZK22" s="318"/>
      <c r="SZL22" s="318"/>
      <c r="SZM22" s="318"/>
      <c r="SZN22" s="318"/>
      <c r="SZO22" s="318"/>
      <c r="SZP22" s="318"/>
      <c r="SZQ22" s="318"/>
      <c r="SZR22" s="318"/>
      <c r="SZS22" s="318"/>
      <c r="SZT22" s="318"/>
      <c r="SZU22" s="318"/>
      <c r="SZV22" s="318"/>
      <c r="SZW22" s="318"/>
      <c r="SZX22" s="318"/>
      <c r="SZY22" s="318"/>
      <c r="SZZ22" s="318"/>
      <c r="TAA22" s="318"/>
      <c r="TAB22" s="318"/>
      <c r="TAC22" s="318"/>
      <c r="TAD22" s="318"/>
      <c r="TAE22" s="318"/>
      <c r="TAF22" s="318"/>
      <c r="TAG22" s="318"/>
      <c r="TAH22" s="318"/>
      <c r="TAI22" s="318"/>
      <c r="TAJ22" s="318"/>
      <c r="TAK22" s="318"/>
      <c r="TAL22" s="318"/>
      <c r="TAM22" s="318"/>
      <c r="TAN22" s="318"/>
      <c r="TAO22" s="318"/>
      <c r="TAP22" s="318"/>
      <c r="TAQ22" s="318"/>
      <c r="TAR22" s="318"/>
      <c r="TAS22" s="318"/>
      <c r="TAT22" s="318"/>
      <c r="TAU22" s="318"/>
      <c r="TAV22" s="318"/>
      <c r="TAW22" s="318"/>
      <c r="TAX22" s="318"/>
      <c r="TAY22" s="318"/>
      <c r="TAZ22" s="318"/>
      <c r="TBA22" s="318"/>
      <c r="TBB22" s="318"/>
      <c r="TBC22" s="318"/>
      <c r="TBD22" s="318"/>
      <c r="TBE22" s="318"/>
      <c r="TBF22" s="318"/>
      <c r="TBG22" s="318"/>
      <c r="TBH22" s="318"/>
      <c r="TBI22" s="318"/>
      <c r="TBJ22" s="318"/>
      <c r="TBK22" s="318"/>
      <c r="TBL22" s="318"/>
      <c r="TBM22" s="318"/>
      <c r="TBN22" s="318"/>
      <c r="TBO22" s="318"/>
      <c r="TBP22" s="318"/>
      <c r="TBQ22" s="318"/>
      <c r="TBR22" s="318"/>
      <c r="TBS22" s="318"/>
      <c r="TBT22" s="318"/>
      <c r="TBU22" s="318"/>
      <c r="TBV22" s="318"/>
      <c r="TBW22" s="318"/>
      <c r="TBX22" s="318"/>
      <c r="TBY22" s="318"/>
      <c r="TBZ22" s="318"/>
      <c r="TCA22" s="318"/>
      <c r="TCB22" s="318"/>
      <c r="TCC22" s="318"/>
      <c r="TCD22" s="318"/>
      <c r="TCE22" s="318"/>
      <c r="TCF22" s="318"/>
      <c r="TCG22" s="318"/>
      <c r="TCH22" s="318"/>
      <c r="TCI22" s="318"/>
      <c r="TCJ22" s="318"/>
      <c r="TCK22" s="318"/>
      <c r="TCL22" s="318"/>
      <c r="TCM22" s="318"/>
      <c r="TCN22" s="318"/>
      <c r="TCO22" s="318"/>
      <c r="TCP22" s="318"/>
      <c r="TCQ22" s="318"/>
      <c r="TCR22" s="318"/>
      <c r="TCS22" s="318"/>
      <c r="TCT22" s="318"/>
      <c r="TCU22" s="318"/>
      <c r="TCV22" s="318"/>
      <c r="TCW22" s="318"/>
      <c r="TCX22" s="318"/>
      <c r="TCY22" s="318"/>
      <c r="TCZ22" s="318"/>
      <c r="TDA22" s="318"/>
      <c r="TDB22" s="318"/>
      <c r="TDC22" s="318"/>
      <c r="TDD22" s="318"/>
      <c r="TDE22" s="318"/>
      <c r="TDF22" s="318"/>
      <c r="TDG22" s="318"/>
      <c r="TDH22" s="318"/>
      <c r="TDI22" s="318"/>
      <c r="TDJ22" s="318"/>
      <c r="TDK22" s="318"/>
      <c r="TDL22" s="318"/>
      <c r="TDM22" s="318"/>
      <c r="TDN22" s="318"/>
      <c r="TDO22" s="318"/>
      <c r="TDP22" s="318"/>
      <c r="TDQ22" s="318"/>
      <c r="TDR22" s="318"/>
      <c r="TDS22" s="318"/>
      <c r="TDT22" s="318"/>
      <c r="TDU22" s="318"/>
      <c r="TDV22" s="318"/>
      <c r="TDW22" s="318"/>
      <c r="TDX22" s="318"/>
      <c r="TDY22" s="318"/>
      <c r="TDZ22" s="318"/>
      <c r="TEA22" s="318"/>
      <c r="TEB22" s="318"/>
      <c r="TEC22" s="318"/>
      <c r="TED22" s="318"/>
      <c r="TEE22" s="318"/>
      <c r="TEF22" s="318"/>
      <c r="TEG22" s="318"/>
      <c r="TEH22" s="318"/>
      <c r="TEI22" s="318"/>
      <c r="TEJ22" s="318"/>
      <c r="TEK22" s="318"/>
      <c r="TEL22" s="318"/>
      <c r="TEM22" s="318"/>
      <c r="TEN22" s="318"/>
      <c r="TEO22" s="318"/>
      <c r="TEP22" s="318"/>
      <c r="TEQ22" s="318"/>
      <c r="TER22" s="318"/>
      <c r="TES22" s="318"/>
      <c r="TET22" s="318"/>
      <c r="TEU22" s="318"/>
      <c r="TEV22" s="318"/>
      <c r="TEW22" s="318"/>
      <c r="TEX22" s="318"/>
      <c r="TEY22" s="318"/>
      <c r="TEZ22" s="318"/>
      <c r="TFA22" s="318"/>
      <c r="TFB22" s="318"/>
      <c r="TFC22" s="318"/>
      <c r="TFD22" s="318"/>
      <c r="TFE22" s="318"/>
      <c r="TFF22" s="318"/>
      <c r="TFG22" s="318"/>
      <c r="TFH22" s="318"/>
      <c r="TFI22" s="318"/>
      <c r="TFJ22" s="318"/>
      <c r="TFK22" s="318"/>
      <c r="TFL22" s="318"/>
      <c r="TFM22" s="318"/>
      <c r="TFN22" s="318"/>
      <c r="TFO22" s="318"/>
      <c r="TFP22" s="318"/>
      <c r="TFQ22" s="318"/>
      <c r="TFR22" s="318"/>
      <c r="TFS22" s="318"/>
      <c r="TFT22" s="318"/>
      <c r="TFU22" s="318"/>
      <c r="TFV22" s="318"/>
      <c r="TFW22" s="318"/>
      <c r="TFX22" s="318"/>
      <c r="TFY22" s="318"/>
      <c r="TFZ22" s="318"/>
      <c r="TGA22" s="318"/>
      <c r="TGB22" s="318"/>
      <c r="TGC22" s="318"/>
      <c r="TGD22" s="318"/>
      <c r="TGE22" s="318"/>
      <c r="TGF22" s="318"/>
      <c r="TGG22" s="318"/>
      <c r="TGH22" s="318"/>
      <c r="TGI22" s="318"/>
      <c r="TGJ22" s="318"/>
      <c r="TGK22" s="318"/>
      <c r="TGL22" s="318"/>
      <c r="TGM22" s="318"/>
      <c r="TGN22" s="318"/>
      <c r="TGO22" s="318"/>
      <c r="TGP22" s="318"/>
      <c r="TGQ22" s="318"/>
      <c r="TGR22" s="318"/>
      <c r="TGS22" s="318"/>
      <c r="TGT22" s="318"/>
      <c r="TGU22" s="318"/>
      <c r="TGV22" s="318"/>
      <c r="TGW22" s="318"/>
      <c r="TGX22" s="318"/>
      <c r="TGY22" s="318"/>
      <c r="TGZ22" s="318"/>
      <c r="THA22" s="318"/>
      <c r="THB22" s="318"/>
      <c r="THC22" s="318"/>
      <c r="THD22" s="318"/>
      <c r="THE22" s="318"/>
      <c r="THF22" s="318"/>
      <c r="THG22" s="318"/>
      <c r="THH22" s="318"/>
      <c r="THI22" s="318"/>
      <c r="THJ22" s="318"/>
      <c r="THK22" s="318"/>
      <c r="THL22" s="318"/>
      <c r="THM22" s="318"/>
      <c r="THN22" s="318"/>
      <c r="THO22" s="318"/>
      <c r="THP22" s="318"/>
      <c r="THQ22" s="318"/>
      <c r="THR22" s="318"/>
      <c r="THS22" s="318"/>
      <c r="THT22" s="318"/>
      <c r="THU22" s="318"/>
      <c r="THV22" s="318"/>
      <c r="THW22" s="318"/>
      <c r="THX22" s="318"/>
      <c r="THY22" s="318"/>
      <c r="THZ22" s="318"/>
      <c r="TIA22" s="318"/>
      <c r="TIB22" s="318"/>
      <c r="TIC22" s="318"/>
      <c r="TID22" s="318"/>
      <c r="TIE22" s="318"/>
      <c r="TIF22" s="318"/>
      <c r="TIG22" s="318"/>
      <c r="TIH22" s="318"/>
      <c r="TII22" s="318"/>
      <c r="TIJ22" s="318"/>
      <c r="TIK22" s="318"/>
      <c r="TIL22" s="318"/>
      <c r="TIM22" s="318"/>
      <c r="TIN22" s="318"/>
      <c r="TIO22" s="318"/>
      <c r="TIP22" s="318"/>
      <c r="TIQ22" s="318"/>
      <c r="TIR22" s="318"/>
      <c r="TIS22" s="318"/>
      <c r="TIT22" s="318"/>
      <c r="TIU22" s="318"/>
      <c r="TIV22" s="318"/>
      <c r="TIW22" s="318"/>
      <c r="TIX22" s="318"/>
      <c r="TIY22" s="318"/>
      <c r="TIZ22" s="318"/>
      <c r="TJA22" s="318"/>
      <c r="TJB22" s="318"/>
      <c r="TJC22" s="318"/>
      <c r="TJD22" s="318"/>
      <c r="TJE22" s="318"/>
      <c r="TJF22" s="318"/>
      <c r="TJG22" s="318"/>
      <c r="TJH22" s="318"/>
      <c r="TJI22" s="318"/>
      <c r="TJJ22" s="318"/>
      <c r="TJK22" s="318"/>
      <c r="TJL22" s="318"/>
      <c r="TJM22" s="318"/>
      <c r="TJN22" s="318"/>
      <c r="TJO22" s="318"/>
      <c r="TJP22" s="318"/>
      <c r="TJQ22" s="318"/>
      <c r="TJR22" s="318"/>
      <c r="TJS22" s="318"/>
      <c r="TJT22" s="318"/>
      <c r="TJU22" s="318"/>
      <c r="TJV22" s="318"/>
      <c r="TJW22" s="318"/>
      <c r="TJX22" s="318"/>
      <c r="TJY22" s="318"/>
      <c r="TJZ22" s="318"/>
      <c r="TKA22" s="318"/>
      <c r="TKB22" s="318"/>
      <c r="TKC22" s="318"/>
      <c r="TKD22" s="318"/>
      <c r="TKE22" s="318"/>
      <c r="TKF22" s="318"/>
      <c r="TKG22" s="318"/>
      <c r="TKH22" s="318"/>
      <c r="TKI22" s="318"/>
      <c r="TKJ22" s="318"/>
      <c r="TKK22" s="318"/>
      <c r="TKL22" s="318"/>
      <c r="TKM22" s="318"/>
      <c r="TKN22" s="318"/>
      <c r="TKO22" s="318"/>
      <c r="TKP22" s="318"/>
      <c r="TKQ22" s="318"/>
      <c r="TKR22" s="318"/>
      <c r="TKS22" s="318"/>
      <c r="TKT22" s="318"/>
      <c r="TKU22" s="318"/>
      <c r="TKV22" s="318"/>
      <c r="TKW22" s="318"/>
      <c r="TKX22" s="318"/>
      <c r="TKY22" s="318"/>
      <c r="TKZ22" s="318"/>
      <c r="TLA22" s="318"/>
      <c r="TLB22" s="318"/>
      <c r="TLC22" s="318"/>
      <c r="TLD22" s="318"/>
      <c r="TLE22" s="318"/>
      <c r="TLF22" s="318"/>
      <c r="TLG22" s="318"/>
      <c r="TLH22" s="318"/>
      <c r="TLI22" s="318"/>
      <c r="TLJ22" s="318"/>
      <c r="TLK22" s="318"/>
      <c r="TLL22" s="318"/>
      <c r="TLM22" s="318"/>
      <c r="TLN22" s="318"/>
      <c r="TLO22" s="318"/>
      <c r="TLP22" s="318"/>
      <c r="TLQ22" s="318"/>
      <c r="TLR22" s="318"/>
      <c r="TLS22" s="318"/>
      <c r="TLT22" s="318"/>
      <c r="TLU22" s="318"/>
      <c r="TLV22" s="318"/>
      <c r="TLW22" s="318"/>
      <c r="TLX22" s="318"/>
      <c r="TLY22" s="318"/>
      <c r="TLZ22" s="318"/>
      <c r="TMA22" s="318"/>
      <c r="TMB22" s="318"/>
      <c r="TMC22" s="318"/>
      <c r="TMD22" s="318"/>
      <c r="TME22" s="318"/>
      <c r="TMF22" s="318"/>
      <c r="TMG22" s="318"/>
      <c r="TMH22" s="318"/>
      <c r="TMI22" s="318"/>
      <c r="TMJ22" s="318"/>
      <c r="TMK22" s="318"/>
      <c r="TML22" s="318"/>
      <c r="TMM22" s="318"/>
      <c r="TMN22" s="318"/>
      <c r="TMO22" s="318"/>
      <c r="TMP22" s="318"/>
      <c r="TMQ22" s="318"/>
      <c r="TMR22" s="318"/>
      <c r="TMS22" s="318"/>
      <c r="TMT22" s="318"/>
      <c r="TMU22" s="318"/>
      <c r="TMV22" s="318"/>
      <c r="TMW22" s="318"/>
      <c r="TMX22" s="318"/>
      <c r="TMY22" s="318"/>
      <c r="TMZ22" s="318"/>
      <c r="TNA22" s="318"/>
      <c r="TNB22" s="318"/>
      <c r="TNC22" s="318"/>
      <c r="TND22" s="318"/>
      <c r="TNE22" s="318"/>
      <c r="TNF22" s="318"/>
      <c r="TNG22" s="318"/>
      <c r="TNH22" s="318"/>
      <c r="TNI22" s="318"/>
      <c r="TNJ22" s="318"/>
      <c r="TNK22" s="318"/>
      <c r="TNL22" s="318"/>
      <c r="TNM22" s="318"/>
      <c r="TNN22" s="318"/>
      <c r="TNO22" s="318"/>
      <c r="TNP22" s="318"/>
      <c r="TNQ22" s="318"/>
      <c r="TNR22" s="318"/>
      <c r="TNS22" s="318"/>
      <c r="TNT22" s="318"/>
      <c r="TNU22" s="318"/>
      <c r="TNV22" s="318"/>
      <c r="TNW22" s="318"/>
      <c r="TNX22" s="318"/>
      <c r="TNY22" s="318"/>
      <c r="TNZ22" s="318"/>
      <c r="TOA22" s="318"/>
      <c r="TOB22" s="318"/>
      <c r="TOC22" s="318"/>
      <c r="TOD22" s="318"/>
      <c r="TOE22" s="318"/>
      <c r="TOF22" s="318"/>
      <c r="TOG22" s="318"/>
      <c r="TOH22" s="318"/>
      <c r="TOI22" s="318"/>
      <c r="TOJ22" s="318"/>
      <c r="TOK22" s="318"/>
      <c r="TOL22" s="318"/>
      <c r="TOM22" s="318"/>
      <c r="TON22" s="318"/>
      <c r="TOO22" s="318"/>
      <c r="TOP22" s="318"/>
      <c r="TOQ22" s="318"/>
      <c r="TOR22" s="318"/>
      <c r="TOS22" s="318"/>
      <c r="TOT22" s="318"/>
      <c r="TOU22" s="318"/>
      <c r="TOV22" s="318"/>
      <c r="TOW22" s="318"/>
      <c r="TOX22" s="318"/>
      <c r="TOY22" s="318"/>
      <c r="TOZ22" s="318"/>
      <c r="TPA22" s="318"/>
      <c r="TPB22" s="318"/>
      <c r="TPC22" s="318"/>
      <c r="TPD22" s="318"/>
      <c r="TPE22" s="318"/>
      <c r="TPF22" s="318"/>
      <c r="TPG22" s="318"/>
      <c r="TPH22" s="318"/>
      <c r="TPI22" s="318"/>
      <c r="TPJ22" s="318"/>
      <c r="TPK22" s="318"/>
      <c r="TPL22" s="318"/>
      <c r="TPM22" s="318"/>
      <c r="TPN22" s="318"/>
      <c r="TPO22" s="318"/>
      <c r="TPP22" s="318"/>
      <c r="TPQ22" s="318"/>
      <c r="TPR22" s="318"/>
      <c r="TPS22" s="318"/>
      <c r="TPT22" s="318"/>
      <c r="TPU22" s="318"/>
      <c r="TPV22" s="318"/>
      <c r="TPW22" s="318"/>
      <c r="TPX22" s="318"/>
      <c r="TPY22" s="318"/>
      <c r="TPZ22" s="318"/>
      <c r="TQA22" s="318"/>
      <c r="TQB22" s="318"/>
      <c r="TQC22" s="318"/>
      <c r="TQD22" s="318"/>
      <c r="TQE22" s="318"/>
      <c r="TQF22" s="318"/>
      <c r="TQG22" s="318"/>
      <c r="TQH22" s="318"/>
      <c r="TQI22" s="318"/>
      <c r="TQJ22" s="318"/>
      <c r="TQK22" s="318"/>
      <c r="TQL22" s="318"/>
      <c r="TQM22" s="318"/>
      <c r="TQN22" s="318"/>
      <c r="TQO22" s="318"/>
      <c r="TQP22" s="318"/>
      <c r="TQQ22" s="318"/>
      <c r="TQR22" s="318"/>
      <c r="TQS22" s="318"/>
      <c r="TQT22" s="318"/>
      <c r="TQU22" s="318"/>
      <c r="TQV22" s="318"/>
      <c r="TQW22" s="318"/>
      <c r="TQX22" s="318"/>
      <c r="TQY22" s="318"/>
      <c r="TQZ22" s="318"/>
      <c r="TRA22" s="318"/>
      <c r="TRB22" s="318"/>
      <c r="TRC22" s="318"/>
      <c r="TRD22" s="318"/>
      <c r="TRE22" s="318"/>
      <c r="TRF22" s="318"/>
      <c r="TRG22" s="318"/>
      <c r="TRH22" s="318"/>
      <c r="TRI22" s="318"/>
      <c r="TRJ22" s="318"/>
      <c r="TRK22" s="318"/>
      <c r="TRL22" s="318"/>
      <c r="TRM22" s="318"/>
      <c r="TRN22" s="318"/>
      <c r="TRO22" s="318"/>
      <c r="TRP22" s="318"/>
      <c r="TRQ22" s="318"/>
      <c r="TRR22" s="318"/>
      <c r="TRS22" s="318"/>
      <c r="TRT22" s="318"/>
      <c r="TRU22" s="318"/>
      <c r="TRV22" s="318"/>
      <c r="TRW22" s="318"/>
      <c r="TRX22" s="318"/>
      <c r="TRY22" s="318"/>
      <c r="TRZ22" s="318"/>
      <c r="TSA22" s="318"/>
      <c r="TSB22" s="318"/>
      <c r="TSC22" s="318"/>
      <c r="TSD22" s="318"/>
      <c r="TSE22" s="318"/>
      <c r="TSF22" s="318"/>
      <c r="TSG22" s="318"/>
      <c r="TSH22" s="318"/>
      <c r="TSI22" s="318"/>
      <c r="TSJ22" s="318"/>
      <c r="TSK22" s="318"/>
      <c r="TSL22" s="318"/>
      <c r="TSM22" s="318"/>
      <c r="TSN22" s="318"/>
      <c r="TSO22" s="318"/>
      <c r="TSP22" s="318"/>
      <c r="TSQ22" s="318"/>
      <c r="TSR22" s="318"/>
      <c r="TSS22" s="318"/>
      <c r="TST22" s="318"/>
      <c r="TSU22" s="318"/>
      <c r="TSV22" s="318"/>
      <c r="TSW22" s="318"/>
      <c r="TSX22" s="318"/>
      <c r="TSY22" s="318"/>
      <c r="TSZ22" s="318"/>
      <c r="TTA22" s="318"/>
      <c r="TTB22" s="318"/>
      <c r="TTC22" s="318"/>
      <c r="TTD22" s="318"/>
      <c r="TTE22" s="318"/>
      <c r="TTF22" s="318"/>
      <c r="TTG22" s="318"/>
      <c r="TTH22" s="318"/>
      <c r="TTI22" s="318"/>
      <c r="TTJ22" s="318"/>
      <c r="TTK22" s="318"/>
      <c r="TTL22" s="318"/>
      <c r="TTM22" s="318"/>
      <c r="TTN22" s="318"/>
      <c r="TTO22" s="318"/>
      <c r="TTP22" s="318"/>
      <c r="TTQ22" s="318"/>
      <c r="TTR22" s="318"/>
      <c r="TTS22" s="318"/>
      <c r="TTT22" s="318"/>
      <c r="TTU22" s="318"/>
      <c r="TTV22" s="318"/>
      <c r="TTW22" s="318"/>
      <c r="TTX22" s="318"/>
      <c r="TTY22" s="318"/>
      <c r="TTZ22" s="318"/>
      <c r="TUA22" s="318"/>
      <c r="TUB22" s="318"/>
      <c r="TUC22" s="318"/>
      <c r="TUD22" s="318"/>
      <c r="TUE22" s="318"/>
      <c r="TUF22" s="318"/>
      <c r="TUG22" s="318"/>
      <c r="TUH22" s="318"/>
      <c r="TUI22" s="318"/>
      <c r="TUJ22" s="318"/>
      <c r="TUK22" s="318"/>
      <c r="TUL22" s="318"/>
      <c r="TUM22" s="318"/>
      <c r="TUN22" s="318"/>
      <c r="TUO22" s="318"/>
      <c r="TUP22" s="318"/>
      <c r="TUQ22" s="318"/>
      <c r="TUR22" s="318"/>
      <c r="TUS22" s="318"/>
      <c r="TUT22" s="318"/>
      <c r="TUU22" s="318"/>
      <c r="TUV22" s="318"/>
      <c r="TUW22" s="318"/>
      <c r="TUX22" s="318"/>
      <c r="TUY22" s="318"/>
      <c r="TUZ22" s="318"/>
      <c r="TVA22" s="318"/>
      <c r="TVB22" s="318"/>
      <c r="TVC22" s="318"/>
      <c r="TVD22" s="318"/>
      <c r="TVE22" s="318"/>
      <c r="TVF22" s="318"/>
      <c r="TVG22" s="318"/>
      <c r="TVH22" s="318"/>
      <c r="TVI22" s="318"/>
      <c r="TVJ22" s="318"/>
      <c r="TVK22" s="318"/>
      <c r="TVL22" s="318"/>
      <c r="TVM22" s="318"/>
      <c r="TVN22" s="318"/>
      <c r="TVO22" s="318"/>
      <c r="TVP22" s="318"/>
      <c r="TVQ22" s="318"/>
      <c r="TVR22" s="318"/>
      <c r="TVS22" s="318"/>
      <c r="TVT22" s="318"/>
      <c r="TVU22" s="318"/>
      <c r="TVV22" s="318"/>
      <c r="TVW22" s="318"/>
      <c r="TVX22" s="318"/>
      <c r="TVY22" s="318"/>
      <c r="TVZ22" s="318"/>
      <c r="TWA22" s="318"/>
      <c r="TWB22" s="318"/>
      <c r="TWC22" s="318"/>
      <c r="TWD22" s="318"/>
      <c r="TWE22" s="318"/>
      <c r="TWF22" s="318"/>
      <c r="TWG22" s="318"/>
      <c r="TWH22" s="318"/>
      <c r="TWI22" s="318"/>
      <c r="TWJ22" s="318"/>
      <c r="TWK22" s="318"/>
      <c r="TWL22" s="318"/>
      <c r="TWM22" s="318"/>
      <c r="TWN22" s="318"/>
      <c r="TWO22" s="318"/>
      <c r="TWP22" s="318"/>
      <c r="TWQ22" s="318"/>
      <c r="TWR22" s="318"/>
      <c r="TWS22" s="318"/>
      <c r="TWT22" s="318"/>
      <c r="TWU22" s="318"/>
      <c r="TWV22" s="318"/>
      <c r="TWW22" s="318"/>
      <c r="TWX22" s="318"/>
      <c r="TWY22" s="318"/>
      <c r="TWZ22" s="318"/>
      <c r="TXA22" s="318"/>
      <c r="TXB22" s="318"/>
      <c r="TXC22" s="318"/>
      <c r="TXD22" s="318"/>
      <c r="TXE22" s="318"/>
      <c r="TXF22" s="318"/>
      <c r="TXG22" s="318"/>
      <c r="TXH22" s="318"/>
      <c r="TXI22" s="318"/>
      <c r="TXJ22" s="318"/>
      <c r="TXK22" s="318"/>
      <c r="TXL22" s="318"/>
      <c r="TXM22" s="318"/>
      <c r="TXN22" s="318"/>
      <c r="TXO22" s="318"/>
      <c r="TXP22" s="318"/>
      <c r="TXQ22" s="318"/>
      <c r="TXR22" s="318"/>
      <c r="TXS22" s="318"/>
      <c r="TXT22" s="318"/>
      <c r="TXU22" s="318"/>
      <c r="TXV22" s="318"/>
      <c r="TXW22" s="318"/>
      <c r="TXX22" s="318"/>
      <c r="TXY22" s="318"/>
      <c r="TXZ22" s="318"/>
      <c r="TYA22" s="318"/>
      <c r="TYB22" s="318"/>
      <c r="TYC22" s="318"/>
      <c r="TYD22" s="318"/>
      <c r="TYE22" s="318"/>
      <c r="TYF22" s="318"/>
      <c r="TYG22" s="318"/>
      <c r="TYH22" s="318"/>
      <c r="TYI22" s="318"/>
      <c r="TYJ22" s="318"/>
      <c r="TYK22" s="318"/>
      <c r="TYL22" s="318"/>
      <c r="TYM22" s="318"/>
      <c r="TYN22" s="318"/>
      <c r="TYO22" s="318"/>
      <c r="TYP22" s="318"/>
      <c r="TYQ22" s="318"/>
      <c r="TYR22" s="318"/>
      <c r="TYS22" s="318"/>
      <c r="TYT22" s="318"/>
      <c r="TYU22" s="318"/>
      <c r="TYV22" s="318"/>
      <c r="TYW22" s="318"/>
      <c r="TYX22" s="318"/>
      <c r="TYY22" s="318"/>
      <c r="TYZ22" s="318"/>
      <c r="TZA22" s="318"/>
      <c r="TZB22" s="318"/>
      <c r="TZC22" s="318"/>
      <c r="TZD22" s="318"/>
      <c r="TZE22" s="318"/>
      <c r="TZF22" s="318"/>
      <c r="TZG22" s="318"/>
      <c r="TZH22" s="318"/>
      <c r="TZI22" s="318"/>
      <c r="TZJ22" s="318"/>
      <c r="TZK22" s="318"/>
      <c r="TZL22" s="318"/>
      <c r="TZM22" s="318"/>
      <c r="TZN22" s="318"/>
      <c r="TZO22" s="318"/>
      <c r="TZP22" s="318"/>
      <c r="TZQ22" s="318"/>
      <c r="TZR22" s="318"/>
      <c r="TZS22" s="318"/>
      <c r="TZT22" s="318"/>
      <c r="TZU22" s="318"/>
      <c r="TZV22" s="318"/>
      <c r="TZW22" s="318"/>
      <c r="TZX22" s="318"/>
      <c r="TZY22" s="318"/>
      <c r="TZZ22" s="318"/>
      <c r="UAA22" s="318"/>
      <c r="UAB22" s="318"/>
      <c r="UAC22" s="318"/>
      <c r="UAD22" s="318"/>
      <c r="UAE22" s="318"/>
      <c r="UAF22" s="318"/>
      <c r="UAG22" s="318"/>
      <c r="UAH22" s="318"/>
      <c r="UAI22" s="318"/>
      <c r="UAJ22" s="318"/>
      <c r="UAK22" s="318"/>
      <c r="UAL22" s="318"/>
      <c r="UAM22" s="318"/>
      <c r="UAN22" s="318"/>
      <c r="UAO22" s="318"/>
      <c r="UAP22" s="318"/>
      <c r="UAQ22" s="318"/>
      <c r="UAR22" s="318"/>
      <c r="UAS22" s="318"/>
      <c r="UAT22" s="318"/>
      <c r="UAU22" s="318"/>
      <c r="UAV22" s="318"/>
      <c r="UAW22" s="318"/>
      <c r="UAX22" s="318"/>
      <c r="UAY22" s="318"/>
      <c r="UAZ22" s="318"/>
      <c r="UBA22" s="318"/>
      <c r="UBB22" s="318"/>
      <c r="UBC22" s="318"/>
      <c r="UBD22" s="318"/>
      <c r="UBE22" s="318"/>
      <c r="UBF22" s="318"/>
      <c r="UBG22" s="318"/>
      <c r="UBH22" s="318"/>
      <c r="UBI22" s="318"/>
      <c r="UBJ22" s="318"/>
      <c r="UBK22" s="318"/>
      <c r="UBL22" s="318"/>
      <c r="UBM22" s="318"/>
      <c r="UBN22" s="318"/>
      <c r="UBO22" s="318"/>
      <c r="UBP22" s="318"/>
      <c r="UBQ22" s="318"/>
      <c r="UBR22" s="318"/>
      <c r="UBS22" s="318"/>
      <c r="UBT22" s="318"/>
      <c r="UBU22" s="318"/>
      <c r="UBV22" s="318"/>
      <c r="UBW22" s="318"/>
      <c r="UBX22" s="318"/>
      <c r="UBY22" s="318"/>
      <c r="UBZ22" s="318"/>
      <c r="UCA22" s="318"/>
      <c r="UCB22" s="318"/>
      <c r="UCC22" s="318"/>
      <c r="UCD22" s="318"/>
      <c r="UCE22" s="318"/>
      <c r="UCF22" s="318"/>
      <c r="UCG22" s="318"/>
      <c r="UCH22" s="318"/>
      <c r="UCI22" s="318"/>
      <c r="UCJ22" s="318"/>
      <c r="UCK22" s="318"/>
      <c r="UCL22" s="318"/>
      <c r="UCM22" s="318"/>
      <c r="UCN22" s="318"/>
      <c r="UCO22" s="318"/>
      <c r="UCP22" s="318"/>
      <c r="UCQ22" s="318"/>
      <c r="UCR22" s="318"/>
      <c r="UCS22" s="318"/>
      <c r="UCT22" s="318"/>
      <c r="UCU22" s="318"/>
      <c r="UCV22" s="318"/>
      <c r="UCW22" s="318"/>
      <c r="UCX22" s="318"/>
      <c r="UCY22" s="318"/>
      <c r="UCZ22" s="318"/>
      <c r="UDA22" s="318"/>
      <c r="UDB22" s="318"/>
      <c r="UDC22" s="318"/>
      <c r="UDD22" s="318"/>
      <c r="UDE22" s="318"/>
      <c r="UDF22" s="318"/>
      <c r="UDG22" s="318"/>
      <c r="UDH22" s="318"/>
      <c r="UDI22" s="318"/>
      <c r="UDJ22" s="318"/>
      <c r="UDK22" s="318"/>
      <c r="UDL22" s="318"/>
      <c r="UDM22" s="318"/>
      <c r="UDN22" s="318"/>
      <c r="UDO22" s="318"/>
      <c r="UDP22" s="318"/>
      <c r="UDQ22" s="318"/>
      <c r="UDR22" s="318"/>
      <c r="UDS22" s="318"/>
      <c r="UDT22" s="318"/>
      <c r="UDU22" s="318"/>
      <c r="UDV22" s="318"/>
      <c r="UDW22" s="318"/>
      <c r="UDX22" s="318"/>
      <c r="UDY22" s="318"/>
      <c r="UDZ22" s="318"/>
      <c r="UEA22" s="318"/>
      <c r="UEB22" s="318"/>
      <c r="UEC22" s="318"/>
      <c r="UED22" s="318"/>
      <c r="UEE22" s="318"/>
      <c r="UEF22" s="318"/>
      <c r="UEG22" s="318"/>
      <c r="UEH22" s="318"/>
      <c r="UEI22" s="318"/>
      <c r="UEJ22" s="318"/>
      <c r="UEK22" s="318"/>
      <c r="UEL22" s="318"/>
      <c r="UEM22" s="318"/>
      <c r="UEN22" s="318"/>
      <c r="UEO22" s="318"/>
      <c r="UEP22" s="318"/>
      <c r="UEQ22" s="318"/>
      <c r="UER22" s="318"/>
      <c r="UES22" s="318"/>
      <c r="UET22" s="318"/>
      <c r="UEU22" s="318"/>
      <c r="UEV22" s="318"/>
      <c r="UEW22" s="318"/>
      <c r="UEX22" s="318"/>
      <c r="UEY22" s="318"/>
      <c r="UEZ22" s="318"/>
      <c r="UFA22" s="318"/>
      <c r="UFB22" s="318"/>
      <c r="UFC22" s="318"/>
      <c r="UFD22" s="318"/>
      <c r="UFE22" s="318"/>
      <c r="UFF22" s="318"/>
      <c r="UFG22" s="318"/>
      <c r="UFH22" s="318"/>
      <c r="UFI22" s="318"/>
      <c r="UFJ22" s="318"/>
      <c r="UFK22" s="318"/>
      <c r="UFL22" s="318"/>
      <c r="UFM22" s="318"/>
      <c r="UFN22" s="318"/>
      <c r="UFO22" s="318"/>
      <c r="UFP22" s="318"/>
      <c r="UFQ22" s="318"/>
      <c r="UFR22" s="318"/>
      <c r="UFS22" s="318"/>
      <c r="UFT22" s="318"/>
      <c r="UFU22" s="318"/>
      <c r="UFV22" s="318"/>
      <c r="UFW22" s="318"/>
      <c r="UFX22" s="318"/>
      <c r="UFY22" s="318"/>
      <c r="UFZ22" s="318"/>
      <c r="UGA22" s="318"/>
      <c r="UGB22" s="318"/>
      <c r="UGC22" s="318"/>
      <c r="UGD22" s="318"/>
      <c r="UGE22" s="318"/>
      <c r="UGF22" s="318"/>
      <c r="UGG22" s="318"/>
      <c r="UGH22" s="318"/>
      <c r="UGI22" s="318"/>
      <c r="UGJ22" s="318"/>
      <c r="UGK22" s="318"/>
      <c r="UGL22" s="318"/>
      <c r="UGM22" s="318"/>
      <c r="UGN22" s="318"/>
      <c r="UGO22" s="318"/>
      <c r="UGP22" s="318"/>
      <c r="UGQ22" s="318"/>
      <c r="UGR22" s="318"/>
      <c r="UGS22" s="318"/>
      <c r="UGT22" s="318"/>
      <c r="UGU22" s="318"/>
      <c r="UGV22" s="318"/>
      <c r="UGW22" s="318"/>
      <c r="UGX22" s="318"/>
      <c r="UGY22" s="318"/>
      <c r="UGZ22" s="318"/>
      <c r="UHA22" s="318"/>
      <c r="UHB22" s="318"/>
      <c r="UHC22" s="318"/>
      <c r="UHD22" s="318"/>
      <c r="UHE22" s="318"/>
      <c r="UHF22" s="318"/>
      <c r="UHG22" s="318"/>
      <c r="UHH22" s="318"/>
      <c r="UHI22" s="318"/>
      <c r="UHJ22" s="318"/>
      <c r="UHK22" s="318"/>
      <c r="UHL22" s="318"/>
      <c r="UHM22" s="318"/>
      <c r="UHN22" s="318"/>
      <c r="UHO22" s="318"/>
      <c r="UHP22" s="318"/>
      <c r="UHQ22" s="318"/>
      <c r="UHR22" s="318"/>
      <c r="UHS22" s="318"/>
      <c r="UHT22" s="318"/>
      <c r="UHU22" s="318"/>
      <c r="UHV22" s="318"/>
      <c r="UHW22" s="318"/>
      <c r="UHX22" s="318"/>
      <c r="UHY22" s="318"/>
      <c r="UHZ22" s="318"/>
      <c r="UIA22" s="318"/>
      <c r="UIB22" s="318"/>
      <c r="UIC22" s="318"/>
      <c r="UID22" s="318"/>
      <c r="UIE22" s="318"/>
      <c r="UIF22" s="318"/>
      <c r="UIG22" s="318"/>
      <c r="UIH22" s="318"/>
      <c r="UII22" s="318"/>
      <c r="UIJ22" s="318"/>
      <c r="UIK22" s="318"/>
      <c r="UIL22" s="318"/>
      <c r="UIM22" s="318"/>
      <c r="UIN22" s="318"/>
      <c r="UIO22" s="318"/>
      <c r="UIP22" s="318"/>
      <c r="UIQ22" s="318"/>
      <c r="UIR22" s="318"/>
      <c r="UIS22" s="318"/>
      <c r="UIT22" s="318"/>
      <c r="UIU22" s="318"/>
      <c r="UIV22" s="318"/>
      <c r="UIW22" s="318"/>
      <c r="UIX22" s="318"/>
      <c r="UIY22" s="318"/>
      <c r="UIZ22" s="318"/>
      <c r="UJA22" s="318"/>
      <c r="UJB22" s="318"/>
      <c r="UJC22" s="318"/>
      <c r="UJD22" s="318"/>
      <c r="UJE22" s="318"/>
      <c r="UJF22" s="318"/>
      <c r="UJG22" s="318"/>
      <c r="UJH22" s="318"/>
      <c r="UJI22" s="318"/>
      <c r="UJJ22" s="318"/>
      <c r="UJK22" s="318"/>
      <c r="UJL22" s="318"/>
      <c r="UJM22" s="318"/>
      <c r="UJN22" s="318"/>
      <c r="UJO22" s="318"/>
      <c r="UJP22" s="318"/>
      <c r="UJQ22" s="318"/>
      <c r="UJR22" s="318"/>
      <c r="UJS22" s="318"/>
      <c r="UJT22" s="318"/>
      <c r="UJU22" s="318"/>
      <c r="UJV22" s="318"/>
      <c r="UJW22" s="318"/>
      <c r="UJX22" s="318"/>
      <c r="UJY22" s="318"/>
      <c r="UJZ22" s="318"/>
      <c r="UKA22" s="318"/>
      <c r="UKB22" s="318"/>
      <c r="UKC22" s="318"/>
      <c r="UKD22" s="318"/>
      <c r="UKE22" s="318"/>
      <c r="UKF22" s="318"/>
      <c r="UKG22" s="318"/>
      <c r="UKH22" s="318"/>
      <c r="UKI22" s="318"/>
      <c r="UKJ22" s="318"/>
      <c r="UKK22" s="318"/>
      <c r="UKL22" s="318"/>
      <c r="UKM22" s="318"/>
      <c r="UKN22" s="318"/>
      <c r="UKO22" s="318"/>
      <c r="UKP22" s="318"/>
      <c r="UKQ22" s="318"/>
      <c r="UKR22" s="318"/>
      <c r="UKS22" s="318"/>
      <c r="UKT22" s="318"/>
      <c r="UKU22" s="318"/>
      <c r="UKV22" s="318"/>
      <c r="UKW22" s="318"/>
      <c r="UKX22" s="318"/>
      <c r="UKY22" s="318"/>
      <c r="UKZ22" s="318"/>
      <c r="ULA22" s="318"/>
      <c r="ULB22" s="318"/>
      <c r="ULC22" s="318"/>
      <c r="ULD22" s="318"/>
      <c r="ULE22" s="318"/>
      <c r="ULF22" s="318"/>
      <c r="ULG22" s="318"/>
      <c r="ULH22" s="318"/>
      <c r="ULI22" s="318"/>
      <c r="ULJ22" s="318"/>
      <c r="ULK22" s="318"/>
      <c r="ULL22" s="318"/>
      <c r="ULM22" s="318"/>
      <c r="ULN22" s="318"/>
      <c r="ULO22" s="318"/>
      <c r="ULP22" s="318"/>
      <c r="ULQ22" s="318"/>
      <c r="ULR22" s="318"/>
      <c r="ULS22" s="318"/>
      <c r="ULT22" s="318"/>
      <c r="ULU22" s="318"/>
      <c r="ULV22" s="318"/>
      <c r="ULW22" s="318"/>
      <c r="ULX22" s="318"/>
      <c r="ULY22" s="318"/>
      <c r="ULZ22" s="318"/>
      <c r="UMA22" s="318"/>
      <c r="UMB22" s="318"/>
      <c r="UMC22" s="318"/>
      <c r="UMD22" s="318"/>
      <c r="UME22" s="318"/>
      <c r="UMF22" s="318"/>
      <c r="UMG22" s="318"/>
      <c r="UMH22" s="318"/>
      <c r="UMI22" s="318"/>
      <c r="UMJ22" s="318"/>
      <c r="UMK22" s="318"/>
      <c r="UML22" s="318"/>
      <c r="UMM22" s="318"/>
      <c r="UMN22" s="318"/>
      <c r="UMO22" s="318"/>
      <c r="UMP22" s="318"/>
      <c r="UMQ22" s="318"/>
      <c r="UMR22" s="318"/>
      <c r="UMS22" s="318"/>
      <c r="UMT22" s="318"/>
      <c r="UMU22" s="318"/>
      <c r="UMV22" s="318"/>
      <c r="UMW22" s="318"/>
      <c r="UMX22" s="318"/>
      <c r="UMY22" s="318"/>
      <c r="UMZ22" s="318"/>
      <c r="UNA22" s="318"/>
      <c r="UNB22" s="318"/>
      <c r="UNC22" s="318"/>
      <c r="UND22" s="318"/>
      <c r="UNE22" s="318"/>
      <c r="UNF22" s="318"/>
      <c r="UNG22" s="318"/>
      <c r="UNH22" s="318"/>
      <c r="UNI22" s="318"/>
      <c r="UNJ22" s="318"/>
      <c r="UNK22" s="318"/>
      <c r="UNL22" s="318"/>
      <c r="UNM22" s="318"/>
      <c r="UNN22" s="318"/>
      <c r="UNO22" s="318"/>
      <c r="UNP22" s="318"/>
      <c r="UNQ22" s="318"/>
      <c r="UNR22" s="318"/>
      <c r="UNS22" s="318"/>
      <c r="UNT22" s="318"/>
      <c r="UNU22" s="318"/>
      <c r="UNV22" s="318"/>
      <c r="UNW22" s="318"/>
      <c r="UNX22" s="318"/>
      <c r="UNY22" s="318"/>
      <c r="UNZ22" s="318"/>
      <c r="UOA22" s="318"/>
      <c r="UOB22" s="318"/>
      <c r="UOC22" s="318"/>
      <c r="UOD22" s="318"/>
      <c r="UOE22" s="318"/>
      <c r="UOF22" s="318"/>
      <c r="UOG22" s="318"/>
      <c r="UOH22" s="318"/>
      <c r="UOI22" s="318"/>
      <c r="UOJ22" s="318"/>
      <c r="UOK22" s="318"/>
      <c r="UOL22" s="318"/>
      <c r="UOM22" s="318"/>
      <c r="UON22" s="318"/>
      <c r="UOO22" s="318"/>
      <c r="UOP22" s="318"/>
      <c r="UOQ22" s="318"/>
      <c r="UOR22" s="318"/>
      <c r="UOS22" s="318"/>
      <c r="UOT22" s="318"/>
      <c r="UOU22" s="318"/>
      <c r="UOV22" s="318"/>
      <c r="UOW22" s="318"/>
      <c r="UOX22" s="318"/>
      <c r="UOY22" s="318"/>
      <c r="UOZ22" s="318"/>
      <c r="UPA22" s="318"/>
      <c r="UPB22" s="318"/>
      <c r="UPC22" s="318"/>
      <c r="UPD22" s="318"/>
      <c r="UPE22" s="318"/>
      <c r="UPF22" s="318"/>
      <c r="UPG22" s="318"/>
      <c r="UPH22" s="318"/>
      <c r="UPI22" s="318"/>
      <c r="UPJ22" s="318"/>
      <c r="UPK22" s="318"/>
      <c r="UPL22" s="318"/>
      <c r="UPM22" s="318"/>
      <c r="UPN22" s="318"/>
      <c r="UPO22" s="318"/>
      <c r="UPP22" s="318"/>
      <c r="UPQ22" s="318"/>
      <c r="UPR22" s="318"/>
      <c r="UPS22" s="318"/>
      <c r="UPT22" s="318"/>
      <c r="UPU22" s="318"/>
      <c r="UPV22" s="318"/>
      <c r="UPW22" s="318"/>
      <c r="UPX22" s="318"/>
      <c r="UPY22" s="318"/>
      <c r="UPZ22" s="318"/>
      <c r="UQA22" s="318"/>
      <c r="UQB22" s="318"/>
      <c r="UQC22" s="318"/>
      <c r="UQD22" s="318"/>
      <c r="UQE22" s="318"/>
      <c r="UQF22" s="318"/>
      <c r="UQG22" s="318"/>
      <c r="UQH22" s="318"/>
      <c r="UQI22" s="318"/>
      <c r="UQJ22" s="318"/>
      <c r="UQK22" s="318"/>
      <c r="UQL22" s="318"/>
      <c r="UQM22" s="318"/>
      <c r="UQN22" s="318"/>
      <c r="UQO22" s="318"/>
      <c r="UQP22" s="318"/>
      <c r="UQQ22" s="318"/>
      <c r="UQR22" s="318"/>
      <c r="UQS22" s="318"/>
      <c r="UQT22" s="318"/>
      <c r="UQU22" s="318"/>
      <c r="UQV22" s="318"/>
      <c r="UQW22" s="318"/>
      <c r="UQX22" s="318"/>
      <c r="UQY22" s="318"/>
      <c r="UQZ22" s="318"/>
      <c r="URA22" s="318"/>
      <c r="URB22" s="318"/>
      <c r="URC22" s="318"/>
      <c r="URD22" s="318"/>
      <c r="URE22" s="318"/>
      <c r="URF22" s="318"/>
      <c r="URG22" s="318"/>
      <c r="URH22" s="318"/>
      <c r="URI22" s="318"/>
      <c r="URJ22" s="318"/>
      <c r="URK22" s="318"/>
      <c r="URL22" s="318"/>
      <c r="URM22" s="318"/>
      <c r="URN22" s="318"/>
      <c r="URO22" s="318"/>
      <c r="URP22" s="318"/>
      <c r="URQ22" s="318"/>
      <c r="URR22" s="318"/>
      <c r="URS22" s="318"/>
      <c r="URT22" s="318"/>
      <c r="URU22" s="318"/>
      <c r="URV22" s="318"/>
      <c r="URW22" s="318"/>
      <c r="URX22" s="318"/>
      <c r="URY22" s="318"/>
      <c r="URZ22" s="318"/>
      <c r="USA22" s="318"/>
      <c r="USB22" s="318"/>
      <c r="USC22" s="318"/>
      <c r="USD22" s="318"/>
      <c r="USE22" s="318"/>
      <c r="USF22" s="318"/>
      <c r="USG22" s="318"/>
      <c r="USH22" s="318"/>
      <c r="USI22" s="318"/>
      <c r="USJ22" s="318"/>
      <c r="USK22" s="318"/>
      <c r="USL22" s="318"/>
      <c r="USM22" s="318"/>
      <c r="USN22" s="318"/>
      <c r="USO22" s="318"/>
      <c r="USP22" s="318"/>
      <c r="USQ22" s="318"/>
      <c r="USR22" s="318"/>
      <c r="USS22" s="318"/>
      <c r="UST22" s="318"/>
      <c r="USU22" s="318"/>
      <c r="USV22" s="318"/>
      <c r="USW22" s="318"/>
      <c r="USX22" s="318"/>
      <c r="USY22" s="318"/>
      <c r="USZ22" s="318"/>
      <c r="UTA22" s="318"/>
      <c r="UTB22" s="318"/>
      <c r="UTC22" s="318"/>
      <c r="UTD22" s="318"/>
      <c r="UTE22" s="318"/>
      <c r="UTF22" s="318"/>
      <c r="UTG22" s="318"/>
      <c r="UTH22" s="318"/>
      <c r="UTI22" s="318"/>
      <c r="UTJ22" s="318"/>
      <c r="UTK22" s="318"/>
      <c r="UTL22" s="318"/>
      <c r="UTM22" s="318"/>
      <c r="UTN22" s="318"/>
      <c r="UTO22" s="318"/>
      <c r="UTP22" s="318"/>
      <c r="UTQ22" s="318"/>
      <c r="UTR22" s="318"/>
      <c r="UTS22" s="318"/>
      <c r="UTT22" s="318"/>
      <c r="UTU22" s="318"/>
      <c r="UTV22" s="318"/>
      <c r="UTW22" s="318"/>
      <c r="UTX22" s="318"/>
      <c r="UTY22" s="318"/>
      <c r="UTZ22" s="318"/>
      <c r="UUA22" s="318"/>
      <c r="UUB22" s="318"/>
      <c r="UUC22" s="318"/>
      <c r="UUD22" s="318"/>
      <c r="UUE22" s="318"/>
      <c r="UUF22" s="318"/>
      <c r="UUG22" s="318"/>
      <c r="UUH22" s="318"/>
      <c r="UUI22" s="318"/>
      <c r="UUJ22" s="318"/>
      <c r="UUK22" s="318"/>
      <c r="UUL22" s="318"/>
      <c r="UUM22" s="318"/>
      <c r="UUN22" s="318"/>
      <c r="UUO22" s="318"/>
      <c r="UUP22" s="318"/>
      <c r="UUQ22" s="318"/>
      <c r="UUR22" s="318"/>
      <c r="UUS22" s="318"/>
      <c r="UUT22" s="318"/>
      <c r="UUU22" s="318"/>
      <c r="UUV22" s="318"/>
      <c r="UUW22" s="318"/>
      <c r="UUX22" s="318"/>
      <c r="UUY22" s="318"/>
      <c r="UUZ22" s="318"/>
      <c r="UVA22" s="318"/>
      <c r="UVB22" s="318"/>
      <c r="UVC22" s="318"/>
      <c r="UVD22" s="318"/>
      <c r="UVE22" s="318"/>
      <c r="UVF22" s="318"/>
      <c r="UVG22" s="318"/>
      <c r="UVH22" s="318"/>
      <c r="UVI22" s="318"/>
      <c r="UVJ22" s="318"/>
      <c r="UVK22" s="318"/>
      <c r="UVL22" s="318"/>
      <c r="UVM22" s="318"/>
      <c r="UVN22" s="318"/>
      <c r="UVO22" s="318"/>
      <c r="UVP22" s="318"/>
      <c r="UVQ22" s="318"/>
      <c r="UVR22" s="318"/>
      <c r="UVS22" s="318"/>
      <c r="UVT22" s="318"/>
      <c r="UVU22" s="318"/>
      <c r="UVV22" s="318"/>
      <c r="UVW22" s="318"/>
      <c r="UVX22" s="318"/>
      <c r="UVY22" s="318"/>
      <c r="UVZ22" s="318"/>
      <c r="UWA22" s="318"/>
      <c r="UWB22" s="318"/>
      <c r="UWC22" s="318"/>
      <c r="UWD22" s="318"/>
      <c r="UWE22" s="318"/>
      <c r="UWF22" s="318"/>
      <c r="UWG22" s="318"/>
      <c r="UWH22" s="318"/>
      <c r="UWI22" s="318"/>
      <c r="UWJ22" s="318"/>
      <c r="UWK22" s="318"/>
      <c r="UWL22" s="318"/>
      <c r="UWM22" s="318"/>
      <c r="UWN22" s="318"/>
      <c r="UWO22" s="318"/>
      <c r="UWP22" s="318"/>
      <c r="UWQ22" s="318"/>
      <c r="UWR22" s="318"/>
      <c r="UWS22" s="318"/>
      <c r="UWT22" s="318"/>
      <c r="UWU22" s="318"/>
      <c r="UWV22" s="318"/>
      <c r="UWW22" s="318"/>
      <c r="UWX22" s="318"/>
      <c r="UWY22" s="318"/>
      <c r="UWZ22" s="318"/>
      <c r="UXA22" s="318"/>
      <c r="UXB22" s="318"/>
      <c r="UXC22" s="318"/>
      <c r="UXD22" s="318"/>
      <c r="UXE22" s="318"/>
      <c r="UXF22" s="318"/>
      <c r="UXG22" s="318"/>
      <c r="UXH22" s="318"/>
      <c r="UXI22" s="318"/>
      <c r="UXJ22" s="318"/>
      <c r="UXK22" s="318"/>
      <c r="UXL22" s="318"/>
      <c r="UXM22" s="318"/>
      <c r="UXN22" s="318"/>
      <c r="UXO22" s="318"/>
      <c r="UXP22" s="318"/>
      <c r="UXQ22" s="318"/>
      <c r="UXR22" s="318"/>
      <c r="UXS22" s="318"/>
      <c r="UXT22" s="318"/>
      <c r="UXU22" s="318"/>
      <c r="UXV22" s="318"/>
      <c r="UXW22" s="318"/>
      <c r="UXX22" s="318"/>
      <c r="UXY22" s="318"/>
      <c r="UXZ22" s="318"/>
      <c r="UYA22" s="318"/>
      <c r="UYB22" s="318"/>
      <c r="UYC22" s="318"/>
      <c r="UYD22" s="318"/>
      <c r="UYE22" s="318"/>
      <c r="UYF22" s="318"/>
      <c r="UYG22" s="318"/>
      <c r="UYH22" s="318"/>
      <c r="UYI22" s="318"/>
      <c r="UYJ22" s="318"/>
      <c r="UYK22" s="318"/>
      <c r="UYL22" s="318"/>
      <c r="UYM22" s="318"/>
      <c r="UYN22" s="318"/>
      <c r="UYO22" s="318"/>
      <c r="UYP22" s="318"/>
      <c r="UYQ22" s="318"/>
      <c r="UYR22" s="318"/>
      <c r="UYS22" s="318"/>
      <c r="UYT22" s="318"/>
      <c r="UYU22" s="318"/>
      <c r="UYV22" s="318"/>
      <c r="UYW22" s="318"/>
      <c r="UYX22" s="318"/>
      <c r="UYY22" s="318"/>
      <c r="UYZ22" s="318"/>
      <c r="UZA22" s="318"/>
      <c r="UZB22" s="318"/>
      <c r="UZC22" s="318"/>
      <c r="UZD22" s="318"/>
      <c r="UZE22" s="318"/>
      <c r="UZF22" s="318"/>
      <c r="UZG22" s="318"/>
      <c r="UZH22" s="318"/>
      <c r="UZI22" s="318"/>
      <c r="UZJ22" s="318"/>
      <c r="UZK22" s="318"/>
      <c r="UZL22" s="318"/>
      <c r="UZM22" s="318"/>
      <c r="UZN22" s="318"/>
      <c r="UZO22" s="318"/>
      <c r="UZP22" s="318"/>
      <c r="UZQ22" s="318"/>
      <c r="UZR22" s="318"/>
      <c r="UZS22" s="318"/>
      <c r="UZT22" s="318"/>
      <c r="UZU22" s="318"/>
      <c r="UZV22" s="318"/>
      <c r="UZW22" s="318"/>
      <c r="UZX22" s="318"/>
      <c r="UZY22" s="318"/>
      <c r="UZZ22" s="318"/>
      <c r="VAA22" s="318"/>
      <c r="VAB22" s="318"/>
      <c r="VAC22" s="318"/>
      <c r="VAD22" s="318"/>
      <c r="VAE22" s="318"/>
      <c r="VAF22" s="318"/>
      <c r="VAG22" s="318"/>
      <c r="VAH22" s="318"/>
      <c r="VAI22" s="318"/>
      <c r="VAJ22" s="318"/>
      <c r="VAK22" s="318"/>
      <c r="VAL22" s="318"/>
      <c r="VAM22" s="318"/>
      <c r="VAN22" s="318"/>
      <c r="VAO22" s="318"/>
      <c r="VAP22" s="318"/>
      <c r="VAQ22" s="318"/>
      <c r="VAR22" s="318"/>
      <c r="VAS22" s="318"/>
      <c r="VAT22" s="318"/>
      <c r="VAU22" s="318"/>
      <c r="VAV22" s="318"/>
      <c r="VAW22" s="318"/>
      <c r="VAX22" s="318"/>
      <c r="VAY22" s="318"/>
      <c r="VAZ22" s="318"/>
      <c r="VBA22" s="318"/>
      <c r="VBB22" s="318"/>
      <c r="VBC22" s="318"/>
      <c r="VBD22" s="318"/>
      <c r="VBE22" s="318"/>
      <c r="VBF22" s="318"/>
      <c r="VBG22" s="318"/>
      <c r="VBH22" s="318"/>
      <c r="VBI22" s="318"/>
      <c r="VBJ22" s="318"/>
      <c r="VBK22" s="318"/>
      <c r="VBL22" s="318"/>
      <c r="VBM22" s="318"/>
      <c r="VBN22" s="318"/>
      <c r="VBO22" s="318"/>
      <c r="VBP22" s="318"/>
      <c r="VBQ22" s="318"/>
      <c r="VBR22" s="318"/>
      <c r="VBS22" s="318"/>
      <c r="VBT22" s="318"/>
      <c r="VBU22" s="318"/>
      <c r="VBV22" s="318"/>
      <c r="VBW22" s="318"/>
      <c r="VBX22" s="318"/>
      <c r="VBY22" s="318"/>
      <c r="VBZ22" s="318"/>
      <c r="VCA22" s="318"/>
      <c r="VCB22" s="318"/>
      <c r="VCC22" s="318"/>
      <c r="VCD22" s="318"/>
      <c r="VCE22" s="318"/>
      <c r="VCF22" s="318"/>
      <c r="VCG22" s="318"/>
      <c r="VCH22" s="318"/>
      <c r="VCI22" s="318"/>
      <c r="VCJ22" s="318"/>
      <c r="VCK22" s="318"/>
      <c r="VCL22" s="318"/>
      <c r="VCM22" s="318"/>
      <c r="VCN22" s="318"/>
      <c r="VCO22" s="318"/>
      <c r="VCP22" s="318"/>
      <c r="VCQ22" s="318"/>
      <c r="VCR22" s="318"/>
      <c r="VCS22" s="318"/>
      <c r="VCT22" s="318"/>
      <c r="VCU22" s="318"/>
      <c r="VCV22" s="318"/>
      <c r="VCW22" s="318"/>
      <c r="VCX22" s="318"/>
      <c r="VCY22" s="318"/>
      <c r="VCZ22" s="318"/>
      <c r="VDA22" s="318"/>
      <c r="VDB22" s="318"/>
      <c r="VDC22" s="318"/>
      <c r="VDD22" s="318"/>
      <c r="VDE22" s="318"/>
      <c r="VDF22" s="318"/>
      <c r="VDG22" s="318"/>
      <c r="VDH22" s="318"/>
      <c r="VDI22" s="318"/>
      <c r="VDJ22" s="318"/>
      <c r="VDK22" s="318"/>
      <c r="VDL22" s="318"/>
      <c r="VDM22" s="318"/>
      <c r="VDN22" s="318"/>
      <c r="VDO22" s="318"/>
      <c r="VDP22" s="318"/>
      <c r="VDQ22" s="318"/>
      <c r="VDR22" s="318"/>
      <c r="VDS22" s="318"/>
      <c r="VDT22" s="318"/>
      <c r="VDU22" s="318"/>
      <c r="VDV22" s="318"/>
      <c r="VDW22" s="318"/>
      <c r="VDX22" s="318"/>
      <c r="VDY22" s="318"/>
      <c r="VDZ22" s="318"/>
      <c r="VEA22" s="318"/>
      <c r="VEB22" s="318"/>
      <c r="VEC22" s="318"/>
      <c r="VED22" s="318"/>
      <c r="VEE22" s="318"/>
      <c r="VEF22" s="318"/>
      <c r="VEG22" s="318"/>
      <c r="VEH22" s="318"/>
      <c r="VEI22" s="318"/>
      <c r="VEJ22" s="318"/>
      <c r="VEK22" s="318"/>
      <c r="VEL22" s="318"/>
      <c r="VEM22" s="318"/>
      <c r="VEN22" s="318"/>
      <c r="VEO22" s="318"/>
      <c r="VEP22" s="318"/>
      <c r="VEQ22" s="318"/>
      <c r="VER22" s="318"/>
      <c r="VES22" s="318"/>
      <c r="VET22" s="318"/>
      <c r="VEU22" s="318"/>
      <c r="VEV22" s="318"/>
      <c r="VEW22" s="318"/>
      <c r="VEX22" s="318"/>
      <c r="VEY22" s="318"/>
      <c r="VEZ22" s="318"/>
      <c r="VFA22" s="318"/>
      <c r="VFB22" s="318"/>
      <c r="VFC22" s="318"/>
      <c r="VFD22" s="318"/>
      <c r="VFE22" s="318"/>
      <c r="VFF22" s="318"/>
      <c r="VFG22" s="318"/>
      <c r="VFH22" s="318"/>
      <c r="VFI22" s="318"/>
      <c r="VFJ22" s="318"/>
      <c r="VFK22" s="318"/>
      <c r="VFL22" s="318"/>
      <c r="VFM22" s="318"/>
      <c r="VFN22" s="318"/>
      <c r="VFO22" s="318"/>
      <c r="VFP22" s="318"/>
      <c r="VFQ22" s="318"/>
      <c r="VFR22" s="318"/>
      <c r="VFS22" s="318"/>
      <c r="VFT22" s="318"/>
      <c r="VFU22" s="318"/>
      <c r="VFV22" s="318"/>
      <c r="VFW22" s="318"/>
      <c r="VFX22" s="318"/>
      <c r="VFY22" s="318"/>
      <c r="VFZ22" s="318"/>
      <c r="VGA22" s="318"/>
      <c r="VGB22" s="318"/>
      <c r="VGC22" s="318"/>
      <c r="VGD22" s="318"/>
      <c r="VGE22" s="318"/>
      <c r="VGF22" s="318"/>
      <c r="VGG22" s="318"/>
      <c r="VGH22" s="318"/>
      <c r="VGI22" s="318"/>
      <c r="VGJ22" s="318"/>
      <c r="VGK22" s="318"/>
      <c r="VGL22" s="318"/>
      <c r="VGM22" s="318"/>
      <c r="VGN22" s="318"/>
      <c r="VGO22" s="318"/>
      <c r="VGP22" s="318"/>
      <c r="VGQ22" s="318"/>
      <c r="VGR22" s="318"/>
      <c r="VGS22" s="318"/>
      <c r="VGT22" s="318"/>
      <c r="VGU22" s="318"/>
      <c r="VGV22" s="318"/>
      <c r="VGW22" s="318"/>
      <c r="VGX22" s="318"/>
      <c r="VGY22" s="318"/>
      <c r="VGZ22" s="318"/>
      <c r="VHA22" s="318"/>
      <c r="VHB22" s="318"/>
      <c r="VHC22" s="318"/>
      <c r="VHD22" s="318"/>
      <c r="VHE22" s="318"/>
      <c r="VHF22" s="318"/>
      <c r="VHG22" s="318"/>
      <c r="VHH22" s="318"/>
      <c r="VHI22" s="318"/>
      <c r="VHJ22" s="318"/>
      <c r="VHK22" s="318"/>
      <c r="VHL22" s="318"/>
      <c r="VHM22" s="318"/>
      <c r="VHN22" s="318"/>
      <c r="VHO22" s="318"/>
      <c r="VHP22" s="318"/>
      <c r="VHQ22" s="318"/>
      <c r="VHR22" s="318"/>
      <c r="VHS22" s="318"/>
      <c r="VHT22" s="318"/>
      <c r="VHU22" s="318"/>
      <c r="VHV22" s="318"/>
      <c r="VHW22" s="318"/>
      <c r="VHX22" s="318"/>
      <c r="VHY22" s="318"/>
      <c r="VHZ22" s="318"/>
      <c r="VIA22" s="318"/>
      <c r="VIB22" s="318"/>
      <c r="VIC22" s="318"/>
      <c r="VID22" s="318"/>
      <c r="VIE22" s="318"/>
      <c r="VIF22" s="318"/>
      <c r="VIG22" s="318"/>
      <c r="VIH22" s="318"/>
      <c r="VII22" s="318"/>
      <c r="VIJ22" s="318"/>
      <c r="VIK22" s="318"/>
      <c r="VIL22" s="318"/>
      <c r="VIM22" s="318"/>
      <c r="VIN22" s="318"/>
      <c r="VIO22" s="318"/>
      <c r="VIP22" s="318"/>
      <c r="VIQ22" s="318"/>
      <c r="VIR22" s="318"/>
      <c r="VIS22" s="318"/>
      <c r="VIT22" s="318"/>
      <c r="VIU22" s="318"/>
      <c r="VIV22" s="318"/>
      <c r="VIW22" s="318"/>
      <c r="VIX22" s="318"/>
      <c r="VIY22" s="318"/>
      <c r="VIZ22" s="318"/>
      <c r="VJA22" s="318"/>
      <c r="VJB22" s="318"/>
      <c r="VJC22" s="318"/>
      <c r="VJD22" s="318"/>
      <c r="VJE22" s="318"/>
      <c r="VJF22" s="318"/>
      <c r="VJG22" s="318"/>
      <c r="VJH22" s="318"/>
      <c r="VJI22" s="318"/>
      <c r="VJJ22" s="318"/>
      <c r="VJK22" s="318"/>
      <c r="VJL22" s="318"/>
      <c r="VJM22" s="318"/>
      <c r="VJN22" s="318"/>
      <c r="VJO22" s="318"/>
      <c r="VJP22" s="318"/>
      <c r="VJQ22" s="318"/>
      <c r="VJR22" s="318"/>
      <c r="VJS22" s="318"/>
      <c r="VJT22" s="318"/>
      <c r="VJU22" s="318"/>
      <c r="VJV22" s="318"/>
      <c r="VJW22" s="318"/>
      <c r="VJX22" s="318"/>
      <c r="VJY22" s="318"/>
      <c r="VJZ22" s="318"/>
      <c r="VKA22" s="318"/>
      <c r="VKB22" s="318"/>
      <c r="VKC22" s="318"/>
      <c r="VKD22" s="318"/>
      <c r="VKE22" s="318"/>
      <c r="VKF22" s="318"/>
      <c r="VKG22" s="318"/>
      <c r="VKH22" s="318"/>
      <c r="VKI22" s="318"/>
      <c r="VKJ22" s="318"/>
      <c r="VKK22" s="318"/>
      <c r="VKL22" s="318"/>
      <c r="VKM22" s="318"/>
      <c r="VKN22" s="318"/>
      <c r="VKO22" s="318"/>
      <c r="VKP22" s="318"/>
      <c r="VKQ22" s="318"/>
      <c r="VKR22" s="318"/>
      <c r="VKS22" s="318"/>
      <c r="VKT22" s="318"/>
      <c r="VKU22" s="318"/>
      <c r="VKV22" s="318"/>
      <c r="VKW22" s="318"/>
      <c r="VKX22" s="318"/>
      <c r="VKY22" s="318"/>
      <c r="VKZ22" s="318"/>
      <c r="VLA22" s="318"/>
      <c r="VLB22" s="318"/>
      <c r="VLC22" s="318"/>
      <c r="VLD22" s="318"/>
      <c r="VLE22" s="318"/>
      <c r="VLF22" s="318"/>
      <c r="VLG22" s="318"/>
      <c r="VLH22" s="318"/>
      <c r="VLI22" s="318"/>
      <c r="VLJ22" s="318"/>
      <c r="VLK22" s="318"/>
      <c r="VLL22" s="318"/>
      <c r="VLM22" s="318"/>
      <c r="VLN22" s="318"/>
      <c r="VLO22" s="318"/>
      <c r="VLP22" s="318"/>
      <c r="VLQ22" s="318"/>
      <c r="VLR22" s="318"/>
      <c r="VLS22" s="318"/>
      <c r="VLT22" s="318"/>
      <c r="VLU22" s="318"/>
      <c r="VLV22" s="318"/>
      <c r="VLW22" s="318"/>
      <c r="VLX22" s="318"/>
      <c r="VLY22" s="318"/>
      <c r="VLZ22" s="318"/>
      <c r="VMA22" s="318"/>
      <c r="VMB22" s="318"/>
      <c r="VMC22" s="318"/>
      <c r="VMD22" s="318"/>
      <c r="VME22" s="318"/>
      <c r="VMF22" s="318"/>
      <c r="VMG22" s="318"/>
      <c r="VMH22" s="318"/>
      <c r="VMI22" s="318"/>
      <c r="VMJ22" s="318"/>
      <c r="VMK22" s="318"/>
      <c r="VML22" s="318"/>
      <c r="VMM22" s="318"/>
      <c r="VMN22" s="318"/>
      <c r="VMO22" s="318"/>
      <c r="VMP22" s="318"/>
      <c r="VMQ22" s="318"/>
      <c r="VMR22" s="318"/>
      <c r="VMS22" s="318"/>
      <c r="VMT22" s="318"/>
      <c r="VMU22" s="318"/>
      <c r="VMV22" s="318"/>
      <c r="VMW22" s="318"/>
      <c r="VMX22" s="318"/>
      <c r="VMY22" s="318"/>
      <c r="VMZ22" s="318"/>
      <c r="VNA22" s="318"/>
      <c r="VNB22" s="318"/>
      <c r="VNC22" s="318"/>
      <c r="VND22" s="318"/>
      <c r="VNE22" s="318"/>
      <c r="VNF22" s="318"/>
      <c r="VNG22" s="318"/>
      <c r="VNH22" s="318"/>
      <c r="VNI22" s="318"/>
      <c r="VNJ22" s="318"/>
      <c r="VNK22" s="318"/>
      <c r="VNL22" s="318"/>
      <c r="VNM22" s="318"/>
      <c r="VNN22" s="318"/>
      <c r="VNO22" s="318"/>
      <c r="VNP22" s="318"/>
      <c r="VNQ22" s="318"/>
      <c r="VNR22" s="318"/>
      <c r="VNS22" s="318"/>
      <c r="VNT22" s="318"/>
      <c r="VNU22" s="318"/>
      <c r="VNV22" s="318"/>
      <c r="VNW22" s="318"/>
      <c r="VNX22" s="318"/>
      <c r="VNY22" s="318"/>
      <c r="VNZ22" s="318"/>
      <c r="VOA22" s="318"/>
      <c r="VOB22" s="318"/>
      <c r="VOC22" s="318"/>
      <c r="VOD22" s="318"/>
      <c r="VOE22" s="318"/>
      <c r="VOF22" s="318"/>
      <c r="VOG22" s="318"/>
      <c r="VOH22" s="318"/>
      <c r="VOI22" s="318"/>
      <c r="VOJ22" s="318"/>
      <c r="VOK22" s="318"/>
      <c r="VOL22" s="318"/>
      <c r="VOM22" s="318"/>
      <c r="VON22" s="318"/>
      <c r="VOO22" s="318"/>
      <c r="VOP22" s="318"/>
      <c r="VOQ22" s="318"/>
      <c r="VOR22" s="318"/>
      <c r="VOS22" s="318"/>
      <c r="VOT22" s="318"/>
      <c r="VOU22" s="318"/>
      <c r="VOV22" s="318"/>
      <c r="VOW22" s="318"/>
      <c r="VOX22" s="318"/>
      <c r="VOY22" s="318"/>
      <c r="VOZ22" s="318"/>
      <c r="VPA22" s="318"/>
      <c r="VPB22" s="318"/>
      <c r="VPC22" s="318"/>
      <c r="VPD22" s="318"/>
      <c r="VPE22" s="318"/>
      <c r="VPF22" s="318"/>
      <c r="VPG22" s="318"/>
      <c r="VPH22" s="318"/>
      <c r="VPI22" s="318"/>
      <c r="VPJ22" s="318"/>
      <c r="VPK22" s="318"/>
      <c r="VPL22" s="318"/>
      <c r="VPM22" s="318"/>
      <c r="VPN22" s="318"/>
      <c r="VPO22" s="318"/>
      <c r="VPP22" s="318"/>
      <c r="VPQ22" s="318"/>
      <c r="VPR22" s="318"/>
      <c r="VPS22" s="318"/>
      <c r="VPT22" s="318"/>
      <c r="VPU22" s="318"/>
      <c r="VPV22" s="318"/>
      <c r="VPW22" s="318"/>
      <c r="VPX22" s="318"/>
      <c r="VPY22" s="318"/>
      <c r="VPZ22" s="318"/>
      <c r="VQA22" s="318"/>
      <c r="VQB22" s="318"/>
      <c r="VQC22" s="318"/>
      <c r="VQD22" s="318"/>
      <c r="VQE22" s="318"/>
      <c r="VQF22" s="318"/>
      <c r="VQG22" s="318"/>
      <c r="VQH22" s="318"/>
      <c r="VQI22" s="318"/>
      <c r="VQJ22" s="318"/>
      <c r="VQK22" s="318"/>
      <c r="VQL22" s="318"/>
      <c r="VQM22" s="318"/>
      <c r="VQN22" s="318"/>
      <c r="VQO22" s="318"/>
      <c r="VQP22" s="318"/>
      <c r="VQQ22" s="318"/>
      <c r="VQR22" s="318"/>
      <c r="VQS22" s="318"/>
      <c r="VQT22" s="318"/>
      <c r="VQU22" s="318"/>
      <c r="VQV22" s="318"/>
      <c r="VQW22" s="318"/>
      <c r="VQX22" s="318"/>
      <c r="VQY22" s="318"/>
      <c r="VQZ22" s="318"/>
      <c r="VRA22" s="318"/>
      <c r="VRB22" s="318"/>
      <c r="VRC22" s="318"/>
      <c r="VRD22" s="318"/>
      <c r="VRE22" s="318"/>
      <c r="VRF22" s="318"/>
      <c r="VRG22" s="318"/>
      <c r="VRH22" s="318"/>
      <c r="VRI22" s="318"/>
      <c r="VRJ22" s="318"/>
      <c r="VRK22" s="318"/>
      <c r="VRL22" s="318"/>
      <c r="VRM22" s="318"/>
      <c r="VRN22" s="318"/>
      <c r="VRO22" s="318"/>
      <c r="VRP22" s="318"/>
      <c r="VRQ22" s="318"/>
      <c r="VRR22" s="318"/>
      <c r="VRS22" s="318"/>
      <c r="VRT22" s="318"/>
      <c r="VRU22" s="318"/>
      <c r="VRV22" s="318"/>
      <c r="VRW22" s="318"/>
      <c r="VRX22" s="318"/>
      <c r="VRY22" s="318"/>
      <c r="VRZ22" s="318"/>
      <c r="VSA22" s="318"/>
      <c r="VSB22" s="318"/>
      <c r="VSC22" s="318"/>
      <c r="VSD22" s="318"/>
      <c r="VSE22" s="318"/>
      <c r="VSF22" s="318"/>
      <c r="VSG22" s="318"/>
      <c r="VSH22" s="318"/>
      <c r="VSI22" s="318"/>
      <c r="VSJ22" s="318"/>
      <c r="VSK22" s="318"/>
      <c r="VSL22" s="318"/>
      <c r="VSM22" s="318"/>
      <c r="VSN22" s="318"/>
      <c r="VSO22" s="318"/>
      <c r="VSP22" s="318"/>
      <c r="VSQ22" s="318"/>
      <c r="VSR22" s="318"/>
      <c r="VSS22" s="318"/>
      <c r="VST22" s="318"/>
      <c r="VSU22" s="318"/>
      <c r="VSV22" s="318"/>
      <c r="VSW22" s="318"/>
      <c r="VSX22" s="318"/>
      <c r="VSY22" s="318"/>
      <c r="VSZ22" s="318"/>
      <c r="VTA22" s="318"/>
      <c r="VTB22" s="318"/>
      <c r="VTC22" s="318"/>
      <c r="VTD22" s="318"/>
      <c r="VTE22" s="318"/>
      <c r="VTF22" s="318"/>
      <c r="VTG22" s="318"/>
      <c r="VTH22" s="318"/>
      <c r="VTI22" s="318"/>
      <c r="VTJ22" s="318"/>
      <c r="VTK22" s="318"/>
      <c r="VTL22" s="318"/>
      <c r="VTM22" s="318"/>
      <c r="VTN22" s="318"/>
      <c r="VTO22" s="318"/>
      <c r="VTP22" s="318"/>
      <c r="VTQ22" s="318"/>
      <c r="VTR22" s="318"/>
      <c r="VTS22" s="318"/>
      <c r="VTT22" s="318"/>
      <c r="VTU22" s="318"/>
      <c r="VTV22" s="318"/>
      <c r="VTW22" s="318"/>
      <c r="VTX22" s="318"/>
      <c r="VTY22" s="318"/>
      <c r="VTZ22" s="318"/>
      <c r="VUA22" s="318"/>
      <c r="VUB22" s="318"/>
      <c r="VUC22" s="318"/>
      <c r="VUD22" s="318"/>
      <c r="VUE22" s="318"/>
      <c r="VUF22" s="318"/>
      <c r="VUG22" s="318"/>
      <c r="VUH22" s="318"/>
      <c r="VUI22" s="318"/>
      <c r="VUJ22" s="318"/>
      <c r="VUK22" s="318"/>
      <c r="VUL22" s="318"/>
      <c r="VUM22" s="318"/>
      <c r="VUN22" s="318"/>
      <c r="VUO22" s="318"/>
      <c r="VUP22" s="318"/>
      <c r="VUQ22" s="318"/>
      <c r="VUR22" s="318"/>
      <c r="VUS22" s="318"/>
      <c r="VUT22" s="318"/>
      <c r="VUU22" s="318"/>
      <c r="VUV22" s="318"/>
      <c r="VUW22" s="318"/>
      <c r="VUX22" s="318"/>
      <c r="VUY22" s="318"/>
      <c r="VUZ22" s="318"/>
      <c r="VVA22" s="318"/>
      <c r="VVB22" s="318"/>
      <c r="VVC22" s="318"/>
      <c r="VVD22" s="318"/>
      <c r="VVE22" s="318"/>
      <c r="VVF22" s="318"/>
      <c r="VVG22" s="318"/>
      <c r="VVH22" s="318"/>
      <c r="VVI22" s="318"/>
      <c r="VVJ22" s="318"/>
      <c r="VVK22" s="318"/>
      <c r="VVL22" s="318"/>
      <c r="VVM22" s="318"/>
      <c r="VVN22" s="318"/>
      <c r="VVO22" s="318"/>
      <c r="VVP22" s="318"/>
      <c r="VVQ22" s="318"/>
      <c r="VVR22" s="318"/>
      <c r="VVS22" s="318"/>
      <c r="VVT22" s="318"/>
      <c r="VVU22" s="318"/>
      <c r="VVV22" s="318"/>
      <c r="VVW22" s="318"/>
      <c r="VVX22" s="318"/>
      <c r="VVY22" s="318"/>
      <c r="VVZ22" s="318"/>
      <c r="VWA22" s="318"/>
      <c r="VWB22" s="318"/>
      <c r="VWC22" s="318"/>
      <c r="VWD22" s="318"/>
      <c r="VWE22" s="318"/>
      <c r="VWF22" s="318"/>
      <c r="VWG22" s="318"/>
      <c r="VWH22" s="318"/>
      <c r="VWI22" s="318"/>
      <c r="VWJ22" s="318"/>
      <c r="VWK22" s="318"/>
      <c r="VWL22" s="318"/>
      <c r="VWM22" s="318"/>
      <c r="VWN22" s="318"/>
      <c r="VWO22" s="318"/>
      <c r="VWP22" s="318"/>
      <c r="VWQ22" s="318"/>
      <c r="VWR22" s="318"/>
      <c r="VWS22" s="318"/>
      <c r="VWT22" s="318"/>
      <c r="VWU22" s="318"/>
      <c r="VWV22" s="318"/>
      <c r="VWW22" s="318"/>
      <c r="VWX22" s="318"/>
      <c r="VWY22" s="318"/>
      <c r="VWZ22" s="318"/>
      <c r="VXA22" s="318"/>
      <c r="VXB22" s="318"/>
      <c r="VXC22" s="318"/>
      <c r="VXD22" s="318"/>
      <c r="VXE22" s="318"/>
      <c r="VXF22" s="318"/>
      <c r="VXG22" s="318"/>
      <c r="VXH22" s="318"/>
      <c r="VXI22" s="318"/>
      <c r="VXJ22" s="318"/>
      <c r="VXK22" s="318"/>
      <c r="VXL22" s="318"/>
      <c r="VXM22" s="318"/>
      <c r="VXN22" s="318"/>
      <c r="VXO22" s="318"/>
      <c r="VXP22" s="318"/>
      <c r="VXQ22" s="318"/>
      <c r="VXR22" s="318"/>
      <c r="VXS22" s="318"/>
      <c r="VXT22" s="318"/>
      <c r="VXU22" s="318"/>
      <c r="VXV22" s="318"/>
      <c r="VXW22" s="318"/>
      <c r="VXX22" s="318"/>
      <c r="VXY22" s="318"/>
      <c r="VXZ22" s="318"/>
      <c r="VYA22" s="318"/>
      <c r="VYB22" s="318"/>
      <c r="VYC22" s="318"/>
      <c r="VYD22" s="318"/>
      <c r="VYE22" s="318"/>
      <c r="VYF22" s="318"/>
      <c r="VYG22" s="318"/>
      <c r="VYH22" s="318"/>
      <c r="VYI22" s="318"/>
      <c r="VYJ22" s="318"/>
      <c r="VYK22" s="318"/>
      <c r="VYL22" s="318"/>
      <c r="VYM22" s="318"/>
      <c r="VYN22" s="318"/>
      <c r="VYO22" s="318"/>
      <c r="VYP22" s="318"/>
      <c r="VYQ22" s="318"/>
      <c r="VYR22" s="318"/>
      <c r="VYS22" s="318"/>
      <c r="VYT22" s="318"/>
      <c r="VYU22" s="318"/>
      <c r="VYV22" s="318"/>
      <c r="VYW22" s="318"/>
      <c r="VYX22" s="318"/>
      <c r="VYY22" s="318"/>
      <c r="VYZ22" s="318"/>
      <c r="VZA22" s="318"/>
      <c r="VZB22" s="318"/>
      <c r="VZC22" s="318"/>
      <c r="VZD22" s="318"/>
      <c r="VZE22" s="318"/>
      <c r="VZF22" s="318"/>
      <c r="VZG22" s="318"/>
      <c r="VZH22" s="318"/>
      <c r="VZI22" s="318"/>
      <c r="VZJ22" s="318"/>
      <c r="VZK22" s="318"/>
      <c r="VZL22" s="318"/>
      <c r="VZM22" s="318"/>
      <c r="VZN22" s="318"/>
      <c r="VZO22" s="318"/>
      <c r="VZP22" s="318"/>
      <c r="VZQ22" s="318"/>
      <c r="VZR22" s="318"/>
      <c r="VZS22" s="318"/>
      <c r="VZT22" s="318"/>
      <c r="VZU22" s="318"/>
      <c r="VZV22" s="318"/>
      <c r="VZW22" s="318"/>
      <c r="VZX22" s="318"/>
      <c r="VZY22" s="318"/>
      <c r="VZZ22" s="318"/>
      <c r="WAA22" s="318"/>
      <c r="WAB22" s="318"/>
      <c r="WAC22" s="318"/>
      <c r="WAD22" s="318"/>
      <c r="WAE22" s="318"/>
      <c r="WAF22" s="318"/>
      <c r="WAG22" s="318"/>
      <c r="WAH22" s="318"/>
      <c r="WAI22" s="318"/>
      <c r="WAJ22" s="318"/>
      <c r="WAK22" s="318"/>
      <c r="WAL22" s="318"/>
      <c r="WAM22" s="318"/>
      <c r="WAN22" s="318"/>
      <c r="WAO22" s="318"/>
      <c r="WAP22" s="318"/>
      <c r="WAQ22" s="318"/>
      <c r="WAR22" s="318"/>
      <c r="WAS22" s="318"/>
      <c r="WAT22" s="318"/>
      <c r="WAU22" s="318"/>
      <c r="WAV22" s="318"/>
      <c r="WAW22" s="318"/>
      <c r="WAX22" s="318"/>
      <c r="WAY22" s="318"/>
      <c r="WAZ22" s="318"/>
      <c r="WBA22" s="318"/>
      <c r="WBB22" s="318"/>
      <c r="WBC22" s="318"/>
      <c r="WBD22" s="318"/>
      <c r="WBE22" s="318"/>
      <c r="WBF22" s="318"/>
      <c r="WBG22" s="318"/>
      <c r="WBH22" s="318"/>
      <c r="WBI22" s="318"/>
      <c r="WBJ22" s="318"/>
      <c r="WBK22" s="318"/>
      <c r="WBL22" s="318"/>
      <c r="WBM22" s="318"/>
      <c r="WBN22" s="318"/>
      <c r="WBO22" s="318"/>
      <c r="WBP22" s="318"/>
      <c r="WBQ22" s="318"/>
      <c r="WBR22" s="318"/>
      <c r="WBS22" s="318"/>
      <c r="WBT22" s="318"/>
      <c r="WBU22" s="318"/>
      <c r="WBV22" s="318"/>
      <c r="WBW22" s="318"/>
      <c r="WBX22" s="318"/>
      <c r="WBY22" s="318"/>
      <c r="WBZ22" s="318"/>
      <c r="WCA22" s="318"/>
      <c r="WCB22" s="318"/>
      <c r="WCC22" s="318"/>
      <c r="WCD22" s="318"/>
      <c r="WCE22" s="318"/>
      <c r="WCF22" s="318"/>
      <c r="WCG22" s="318"/>
      <c r="WCH22" s="318"/>
      <c r="WCI22" s="318"/>
      <c r="WCJ22" s="318"/>
      <c r="WCK22" s="318"/>
      <c r="WCL22" s="318"/>
      <c r="WCM22" s="318"/>
      <c r="WCN22" s="318"/>
      <c r="WCO22" s="318"/>
      <c r="WCP22" s="318"/>
      <c r="WCQ22" s="318"/>
      <c r="WCR22" s="318"/>
      <c r="WCS22" s="318"/>
      <c r="WCT22" s="318"/>
      <c r="WCU22" s="318"/>
      <c r="WCV22" s="318"/>
      <c r="WCW22" s="318"/>
      <c r="WCX22" s="318"/>
      <c r="WCY22" s="318"/>
      <c r="WCZ22" s="318"/>
      <c r="WDA22" s="318"/>
      <c r="WDB22" s="318"/>
      <c r="WDC22" s="318"/>
      <c r="WDD22" s="318"/>
      <c r="WDE22" s="318"/>
      <c r="WDF22" s="318"/>
      <c r="WDG22" s="318"/>
      <c r="WDH22" s="318"/>
      <c r="WDI22" s="318"/>
      <c r="WDJ22" s="318"/>
      <c r="WDK22" s="318"/>
      <c r="WDL22" s="318"/>
      <c r="WDM22" s="318"/>
      <c r="WDN22" s="318"/>
      <c r="WDO22" s="318"/>
      <c r="WDP22" s="318"/>
      <c r="WDQ22" s="318"/>
      <c r="WDR22" s="318"/>
      <c r="WDS22" s="318"/>
      <c r="WDT22" s="318"/>
      <c r="WDU22" s="318"/>
      <c r="WDV22" s="318"/>
      <c r="WDW22" s="318"/>
      <c r="WDX22" s="318"/>
      <c r="WDY22" s="318"/>
      <c r="WDZ22" s="318"/>
      <c r="WEA22" s="318"/>
      <c r="WEB22" s="318"/>
      <c r="WEC22" s="318"/>
      <c r="WED22" s="318"/>
      <c r="WEE22" s="318"/>
      <c r="WEF22" s="318"/>
      <c r="WEG22" s="318"/>
      <c r="WEH22" s="318"/>
      <c r="WEI22" s="318"/>
      <c r="WEJ22" s="318"/>
      <c r="WEK22" s="318"/>
      <c r="WEL22" s="318"/>
      <c r="WEM22" s="318"/>
      <c r="WEN22" s="318"/>
      <c r="WEO22" s="318"/>
      <c r="WEP22" s="318"/>
      <c r="WEQ22" s="318"/>
      <c r="WER22" s="318"/>
      <c r="WES22" s="318"/>
      <c r="WET22" s="318"/>
      <c r="WEU22" s="318"/>
      <c r="WEV22" s="318"/>
      <c r="WEW22" s="318"/>
      <c r="WEX22" s="318"/>
      <c r="WEY22" s="318"/>
      <c r="WEZ22" s="318"/>
      <c r="WFA22" s="318"/>
      <c r="WFB22" s="318"/>
      <c r="WFC22" s="318"/>
      <c r="WFD22" s="318"/>
      <c r="WFE22" s="318"/>
      <c r="WFF22" s="318"/>
      <c r="WFG22" s="318"/>
      <c r="WFH22" s="318"/>
      <c r="WFI22" s="318"/>
      <c r="WFJ22" s="318"/>
      <c r="WFK22" s="318"/>
      <c r="WFL22" s="318"/>
      <c r="WFM22" s="318"/>
      <c r="WFN22" s="318"/>
      <c r="WFO22" s="318"/>
      <c r="WFP22" s="318"/>
      <c r="WFQ22" s="318"/>
      <c r="WFR22" s="318"/>
      <c r="WFS22" s="318"/>
      <c r="WFT22" s="318"/>
      <c r="WFU22" s="318"/>
      <c r="WFV22" s="318"/>
      <c r="WFW22" s="318"/>
      <c r="WFX22" s="318"/>
      <c r="WFY22" s="318"/>
      <c r="WFZ22" s="318"/>
      <c r="WGA22" s="318"/>
      <c r="WGB22" s="318"/>
      <c r="WGC22" s="318"/>
      <c r="WGD22" s="318"/>
      <c r="WGE22" s="318"/>
      <c r="WGF22" s="318"/>
      <c r="WGG22" s="318"/>
      <c r="WGH22" s="318"/>
      <c r="WGI22" s="318"/>
      <c r="WGJ22" s="318"/>
      <c r="WGK22" s="318"/>
      <c r="WGL22" s="318"/>
      <c r="WGM22" s="318"/>
      <c r="WGN22" s="318"/>
      <c r="WGO22" s="318"/>
      <c r="WGP22" s="318"/>
      <c r="WGQ22" s="318"/>
      <c r="WGR22" s="318"/>
      <c r="WGS22" s="318"/>
      <c r="WGT22" s="318"/>
      <c r="WGU22" s="318"/>
      <c r="WGV22" s="318"/>
      <c r="WGW22" s="318"/>
      <c r="WGX22" s="318"/>
      <c r="WGY22" s="318"/>
      <c r="WGZ22" s="318"/>
      <c r="WHA22" s="318"/>
      <c r="WHB22" s="318"/>
      <c r="WHC22" s="318"/>
      <c r="WHD22" s="318"/>
      <c r="WHE22" s="318"/>
      <c r="WHF22" s="318"/>
      <c r="WHG22" s="318"/>
      <c r="WHH22" s="318"/>
      <c r="WHI22" s="318"/>
      <c r="WHJ22" s="318"/>
      <c r="WHK22" s="318"/>
      <c r="WHL22" s="318"/>
      <c r="WHM22" s="318"/>
      <c r="WHN22" s="318"/>
      <c r="WHO22" s="318"/>
      <c r="WHP22" s="318"/>
      <c r="WHQ22" s="318"/>
      <c r="WHR22" s="318"/>
      <c r="WHS22" s="318"/>
      <c r="WHT22" s="318"/>
      <c r="WHU22" s="318"/>
      <c r="WHV22" s="318"/>
      <c r="WHW22" s="318"/>
      <c r="WHX22" s="318"/>
      <c r="WHY22" s="318"/>
      <c r="WHZ22" s="318"/>
      <c r="WIA22" s="318"/>
      <c r="WIB22" s="318"/>
      <c r="WIC22" s="318"/>
      <c r="WID22" s="318"/>
      <c r="WIE22" s="318"/>
      <c r="WIF22" s="318"/>
      <c r="WIG22" s="318"/>
      <c r="WIH22" s="318"/>
      <c r="WII22" s="318"/>
      <c r="WIJ22" s="318"/>
      <c r="WIK22" s="318"/>
      <c r="WIL22" s="318"/>
      <c r="WIM22" s="318"/>
      <c r="WIN22" s="318"/>
      <c r="WIO22" s="318"/>
      <c r="WIP22" s="318"/>
      <c r="WIQ22" s="318"/>
      <c r="WIR22" s="318"/>
      <c r="WIS22" s="318"/>
      <c r="WIT22" s="318"/>
      <c r="WIU22" s="318"/>
      <c r="WIV22" s="318"/>
      <c r="WIW22" s="318"/>
      <c r="WIX22" s="318"/>
      <c r="WIY22" s="318"/>
      <c r="WIZ22" s="318"/>
      <c r="WJA22" s="318"/>
      <c r="WJB22" s="318"/>
      <c r="WJC22" s="318"/>
      <c r="WJD22" s="318"/>
      <c r="WJE22" s="318"/>
      <c r="WJF22" s="318"/>
      <c r="WJG22" s="318"/>
      <c r="WJH22" s="318"/>
      <c r="WJI22" s="318"/>
      <c r="WJJ22" s="318"/>
      <c r="WJK22" s="318"/>
      <c r="WJL22" s="318"/>
      <c r="WJM22" s="318"/>
      <c r="WJN22" s="318"/>
      <c r="WJO22" s="318"/>
      <c r="WJP22" s="318"/>
      <c r="WJQ22" s="318"/>
      <c r="WJR22" s="318"/>
      <c r="WJS22" s="318"/>
      <c r="WJT22" s="318"/>
      <c r="WJU22" s="318"/>
      <c r="WJV22" s="318"/>
      <c r="WJW22" s="318"/>
      <c r="WJX22" s="318"/>
      <c r="WJY22" s="318"/>
      <c r="WJZ22" s="318"/>
      <c r="WKA22" s="318"/>
      <c r="WKB22" s="318"/>
      <c r="WKC22" s="318"/>
      <c r="WKD22" s="318"/>
      <c r="WKE22" s="318"/>
      <c r="WKF22" s="318"/>
      <c r="WKG22" s="318"/>
      <c r="WKH22" s="318"/>
      <c r="WKI22" s="318"/>
      <c r="WKJ22" s="318"/>
      <c r="WKK22" s="318"/>
      <c r="WKL22" s="318"/>
      <c r="WKM22" s="318"/>
      <c r="WKN22" s="318"/>
      <c r="WKO22" s="318"/>
      <c r="WKP22" s="318"/>
      <c r="WKQ22" s="318"/>
      <c r="WKR22" s="318"/>
      <c r="WKS22" s="318"/>
      <c r="WKT22" s="318"/>
      <c r="WKU22" s="318"/>
      <c r="WKV22" s="318"/>
      <c r="WKW22" s="318"/>
      <c r="WKX22" s="318"/>
      <c r="WKY22" s="318"/>
      <c r="WKZ22" s="318"/>
      <c r="WLA22" s="318"/>
      <c r="WLB22" s="318"/>
      <c r="WLC22" s="318"/>
      <c r="WLD22" s="318"/>
      <c r="WLE22" s="318"/>
      <c r="WLF22" s="318"/>
      <c r="WLG22" s="318"/>
      <c r="WLH22" s="318"/>
      <c r="WLI22" s="318"/>
      <c r="WLJ22" s="318"/>
      <c r="WLK22" s="318"/>
      <c r="WLL22" s="318"/>
      <c r="WLM22" s="318"/>
      <c r="WLN22" s="318"/>
      <c r="WLO22" s="318"/>
      <c r="WLP22" s="318"/>
      <c r="WLQ22" s="318"/>
      <c r="WLR22" s="318"/>
      <c r="WLS22" s="318"/>
      <c r="WLT22" s="318"/>
      <c r="WLU22" s="318"/>
      <c r="WLV22" s="318"/>
      <c r="WLW22" s="318"/>
      <c r="WLX22" s="318"/>
      <c r="WLY22" s="318"/>
      <c r="WLZ22" s="318"/>
      <c r="WMA22" s="318"/>
      <c r="WMB22" s="318"/>
      <c r="WMC22" s="318"/>
      <c r="WMD22" s="318"/>
      <c r="WME22" s="318"/>
      <c r="WMF22" s="318"/>
      <c r="WMG22" s="318"/>
      <c r="WMH22" s="318"/>
      <c r="WMI22" s="318"/>
      <c r="WMJ22" s="318"/>
      <c r="WMK22" s="318"/>
      <c r="WML22" s="318"/>
      <c r="WMM22" s="318"/>
      <c r="WMN22" s="318"/>
      <c r="WMO22" s="318"/>
      <c r="WMP22" s="318"/>
      <c r="WMQ22" s="318"/>
      <c r="WMR22" s="318"/>
      <c r="WMS22" s="318"/>
      <c r="WMT22" s="318"/>
      <c r="WMU22" s="318"/>
      <c r="WMV22" s="318"/>
      <c r="WMW22" s="318"/>
      <c r="WMX22" s="318"/>
      <c r="WMY22" s="318"/>
      <c r="WMZ22" s="318"/>
      <c r="WNA22" s="318"/>
      <c r="WNB22" s="318"/>
      <c r="WNC22" s="318"/>
      <c r="WND22" s="318"/>
      <c r="WNE22" s="318"/>
      <c r="WNF22" s="318"/>
      <c r="WNG22" s="318"/>
      <c r="WNH22" s="318"/>
      <c r="WNI22" s="318"/>
      <c r="WNJ22" s="318"/>
      <c r="WNK22" s="318"/>
      <c r="WNL22" s="318"/>
      <c r="WNM22" s="318"/>
      <c r="WNN22" s="318"/>
      <c r="WNO22" s="318"/>
      <c r="WNP22" s="318"/>
      <c r="WNQ22" s="318"/>
      <c r="WNR22" s="318"/>
      <c r="WNS22" s="318"/>
      <c r="WNT22" s="318"/>
      <c r="WNU22" s="318"/>
      <c r="WNV22" s="318"/>
      <c r="WNW22" s="318"/>
      <c r="WNX22" s="318"/>
      <c r="WNY22" s="318"/>
      <c r="WNZ22" s="318"/>
      <c r="WOA22" s="318"/>
      <c r="WOB22" s="318"/>
      <c r="WOC22" s="318"/>
      <c r="WOD22" s="318"/>
      <c r="WOE22" s="318"/>
      <c r="WOF22" s="318"/>
      <c r="WOG22" s="318"/>
      <c r="WOH22" s="318"/>
      <c r="WOI22" s="318"/>
      <c r="WOJ22" s="318"/>
      <c r="WOK22" s="318"/>
      <c r="WOL22" s="318"/>
      <c r="WOM22" s="318"/>
      <c r="WON22" s="318"/>
      <c r="WOO22" s="318"/>
      <c r="WOP22" s="318"/>
      <c r="WOQ22" s="318"/>
      <c r="WOR22" s="318"/>
      <c r="WOS22" s="318"/>
      <c r="WOT22" s="318"/>
      <c r="WOU22" s="318"/>
      <c r="WOV22" s="318"/>
      <c r="WOW22" s="318"/>
      <c r="WOX22" s="318"/>
      <c r="WOY22" s="318"/>
      <c r="WOZ22" s="318"/>
      <c r="WPA22" s="318"/>
      <c r="WPB22" s="318"/>
      <c r="WPC22" s="318"/>
      <c r="WPD22" s="318"/>
      <c r="WPE22" s="318"/>
      <c r="WPF22" s="318"/>
      <c r="WPG22" s="318"/>
      <c r="WPH22" s="318"/>
      <c r="WPI22" s="318"/>
      <c r="WPJ22" s="318"/>
      <c r="WPK22" s="318"/>
      <c r="WPL22" s="318"/>
      <c r="WPM22" s="318"/>
      <c r="WPN22" s="318"/>
      <c r="WPO22" s="318"/>
      <c r="WPP22" s="318"/>
      <c r="WPQ22" s="318"/>
      <c r="WPR22" s="318"/>
      <c r="WPS22" s="318"/>
      <c r="WPT22" s="318"/>
      <c r="WPU22" s="318"/>
      <c r="WPV22" s="318"/>
      <c r="WPW22" s="318"/>
      <c r="WPX22" s="318"/>
      <c r="WPY22" s="318"/>
      <c r="WPZ22" s="318"/>
      <c r="WQA22" s="318"/>
      <c r="WQB22" s="318"/>
      <c r="WQC22" s="318"/>
      <c r="WQD22" s="318"/>
      <c r="WQE22" s="318"/>
      <c r="WQF22" s="318"/>
      <c r="WQG22" s="318"/>
      <c r="WQH22" s="318"/>
      <c r="WQI22" s="318"/>
      <c r="WQJ22" s="318"/>
      <c r="WQK22" s="318"/>
      <c r="WQL22" s="318"/>
      <c r="WQM22" s="318"/>
      <c r="WQN22" s="318"/>
      <c r="WQO22" s="318"/>
      <c r="WQP22" s="318"/>
      <c r="WQQ22" s="318"/>
      <c r="WQR22" s="318"/>
      <c r="WQS22" s="318"/>
      <c r="WQT22" s="318"/>
      <c r="WQU22" s="318"/>
      <c r="WQV22" s="318"/>
      <c r="WQW22" s="318"/>
      <c r="WQX22" s="318"/>
      <c r="WQY22" s="318"/>
      <c r="WQZ22" s="318"/>
      <c r="WRA22" s="318"/>
      <c r="WRB22" s="318"/>
      <c r="WRC22" s="318"/>
      <c r="WRD22" s="318"/>
      <c r="WRE22" s="318"/>
      <c r="WRF22" s="318"/>
      <c r="WRG22" s="318"/>
      <c r="WRH22" s="318"/>
      <c r="WRI22" s="318"/>
      <c r="WRJ22" s="318"/>
      <c r="WRK22" s="318"/>
      <c r="WRL22" s="318"/>
      <c r="WRM22" s="318"/>
      <c r="WRN22" s="318"/>
      <c r="WRO22" s="318"/>
      <c r="WRP22" s="318"/>
      <c r="WRQ22" s="318"/>
      <c r="WRR22" s="318"/>
      <c r="WRS22" s="318"/>
      <c r="WRT22" s="318"/>
      <c r="WRU22" s="318"/>
      <c r="WRV22" s="318"/>
      <c r="WRW22" s="318"/>
      <c r="WRX22" s="318"/>
      <c r="WRY22" s="318"/>
      <c r="WRZ22" s="318"/>
      <c r="WSA22" s="318"/>
      <c r="WSB22" s="318"/>
      <c r="WSC22" s="318"/>
      <c r="WSD22" s="318"/>
      <c r="WSE22" s="318"/>
      <c r="WSF22" s="318"/>
      <c r="WSG22" s="318"/>
      <c r="WSH22" s="318"/>
      <c r="WSI22" s="318"/>
      <c r="WSJ22" s="318"/>
      <c r="WSK22" s="318"/>
      <c r="WSL22" s="318"/>
      <c r="WSM22" s="318"/>
      <c r="WSN22" s="318"/>
      <c r="WSO22" s="318"/>
      <c r="WSP22" s="318"/>
      <c r="WSQ22" s="318"/>
      <c r="WSR22" s="318"/>
      <c r="WSS22" s="318"/>
      <c r="WST22" s="318"/>
      <c r="WSU22" s="318"/>
      <c r="WSV22" s="318"/>
      <c r="WSW22" s="318"/>
      <c r="WSX22" s="318"/>
      <c r="WSY22" s="318"/>
      <c r="WSZ22" s="318"/>
      <c r="WTA22" s="318"/>
      <c r="WTB22" s="318"/>
      <c r="WTC22" s="318"/>
      <c r="WTD22" s="318"/>
      <c r="WTE22" s="318"/>
      <c r="WTF22" s="318"/>
      <c r="WTG22" s="318"/>
      <c r="WTH22" s="318"/>
      <c r="WTI22" s="318"/>
      <c r="WTJ22" s="318"/>
      <c r="WTK22" s="318"/>
      <c r="WTL22" s="318"/>
      <c r="WTM22" s="318"/>
      <c r="WTN22" s="318"/>
      <c r="WTO22" s="318"/>
      <c r="WTP22" s="318"/>
      <c r="WTQ22" s="318"/>
      <c r="WTR22" s="318"/>
      <c r="WTS22" s="318"/>
      <c r="WTT22" s="318"/>
      <c r="WTU22" s="318"/>
      <c r="WTV22" s="318"/>
      <c r="WTW22" s="318"/>
      <c r="WTX22" s="318"/>
      <c r="WTY22" s="318"/>
      <c r="WTZ22" s="318"/>
      <c r="WUA22" s="318"/>
      <c r="WUB22" s="318"/>
      <c r="WUC22" s="318"/>
      <c r="WUD22" s="318"/>
      <c r="WUE22" s="318"/>
      <c r="WUF22" s="318"/>
      <c r="WUG22" s="318"/>
      <c r="WUH22" s="318"/>
      <c r="WUI22" s="318"/>
      <c r="WUJ22" s="318"/>
      <c r="WUK22" s="318"/>
      <c r="WUL22" s="318"/>
      <c r="WUM22" s="318"/>
      <c r="WUN22" s="318"/>
      <c r="WUO22" s="318"/>
      <c r="WUP22" s="318"/>
      <c r="WUQ22" s="318"/>
      <c r="WUR22" s="318"/>
      <c r="WUS22" s="318"/>
      <c r="WUT22" s="318"/>
      <c r="WUU22" s="318"/>
      <c r="WUV22" s="318"/>
      <c r="WUW22" s="318"/>
      <c r="WUX22" s="318"/>
      <c r="WUY22" s="318"/>
      <c r="WUZ22" s="318"/>
      <c r="WVA22" s="318"/>
      <c r="WVB22" s="318"/>
      <c r="WVC22" s="318"/>
      <c r="WVD22" s="318"/>
      <c r="WVE22" s="318"/>
      <c r="WVF22" s="318"/>
      <c r="WVG22" s="318"/>
      <c r="WVH22" s="318"/>
      <c r="WVI22" s="318"/>
      <c r="WVJ22" s="318"/>
      <c r="WVK22" s="318"/>
      <c r="WVL22" s="318"/>
      <c r="WVM22" s="318"/>
      <c r="WVN22" s="318"/>
    </row>
    <row r="23" spans="1:16134" s="1271" customFormat="1" ht="12.75" customHeight="1">
      <c r="A23" s="7"/>
      <c r="B23" s="7"/>
      <c r="C23" s="7" t="s">
        <v>4249</v>
      </c>
      <c r="D23" s="7"/>
      <c r="E23" s="527">
        <v>16108</v>
      </c>
      <c r="F23" s="527">
        <v>16113</v>
      </c>
      <c r="G23" s="527">
        <v>16119</v>
      </c>
      <c r="H23" s="7"/>
      <c r="I23" s="7"/>
      <c r="J23" s="318"/>
      <c r="K23" s="1269"/>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318"/>
      <c r="CB23" s="318"/>
      <c r="CC23" s="318"/>
      <c r="CD23" s="318"/>
      <c r="CE23" s="318"/>
      <c r="CF23" s="318"/>
      <c r="CG23" s="318"/>
      <c r="CH23" s="318"/>
      <c r="CI23" s="318"/>
      <c r="CJ23" s="318"/>
      <c r="CK23" s="318"/>
      <c r="CL23" s="318"/>
      <c r="CM23" s="318"/>
      <c r="CN23" s="318"/>
      <c r="CO23" s="318"/>
      <c r="CP23" s="318"/>
      <c r="CQ23" s="318"/>
      <c r="CR23" s="318"/>
      <c r="CS23" s="318"/>
      <c r="CT23" s="318"/>
      <c r="CU23" s="318"/>
      <c r="CV23" s="318"/>
      <c r="CW23" s="318"/>
      <c r="CX23" s="318"/>
      <c r="CY23" s="318"/>
      <c r="CZ23" s="318"/>
      <c r="DA23" s="318"/>
      <c r="DB23" s="318"/>
      <c r="DC23" s="318"/>
      <c r="DD23" s="318"/>
      <c r="DE23" s="318"/>
      <c r="DF23" s="318"/>
      <c r="DG23" s="318"/>
      <c r="DH23" s="318"/>
      <c r="DI23" s="318"/>
      <c r="DJ23" s="318"/>
      <c r="DK23" s="318"/>
      <c r="DL23" s="318"/>
      <c r="DM23" s="318"/>
      <c r="DN23" s="318"/>
      <c r="DO23" s="318"/>
      <c r="DP23" s="318"/>
      <c r="DQ23" s="318"/>
      <c r="DR23" s="318"/>
      <c r="DS23" s="318"/>
      <c r="DT23" s="318"/>
      <c r="DU23" s="318"/>
      <c r="DV23" s="318"/>
      <c r="DW23" s="318"/>
      <c r="DX23" s="318"/>
      <c r="DY23" s="318"/>
      <c r="DZ23" s="318"/>
      <c r="EA23" s="318"/>
      <c r="EB23" s="318"/>
      <c r="EC23" s="318"/>
      <c r="ED23" s="318"/>
      <c r="EE23" s="318"/>
      <c r="EF23" s="318"/>
      <c r="EG23" s="318"/>
      <c r="EH23" s="318"/>
      <c r="EI23" s="318"/>
      <c r="EJ23" s="318"/>
      <c r="EK23" s="318"/>
      <c r="EL23" s="318"/>
      <c r="EM23" s="318"/>
      <c r="EN23" s="318"/>
      <c r="EO23" s="318"/>
      <c r="EP23" s="318"/>
      <c r="EQ23" s="318"/>
      <c r="ER23" s="318"/>
      <c r="ES23" s="318"/>
      <c r="ET23" s="318"/>
      <c r="EU23" s="318"/>
      <c r="EV23" s="318"/>
      <c r="EW23" s="318"/>
      <c r="EX23" s="318"/>
      <c r="EY23" s="318"/>
      <c r="EZ23" s="318"/>
      <c r="FA23" s="318"/>
      <c r="FB23" s="318"/>
      <c r="FC23" s="318"/>
      <c r="FD23" s="318"/>
      <c r="FE23" s="318"/>
      <c r="FF23" s="318"/>
      <c r="FG23" s="318"/>
      <c r="FH23" s="318"/>
      <c r="FI23" s="318"/>
      <c r="FJ23" s="318"/>
      <c r="FK23" s="318"/>
      <c r="FL23" s="318"/>
      <c r="FM23" s="318"/>
      <c r="FN23" s="318"/>
      <c r="FO23" s="318"/>
      <c r="FP23" s="318"/>
      <c r="FQ23" s="318"/>
      <c r="FR23" s="318"/>
      <c r="FS23" s="318"/>
      <c r="FT23" s="318"/>
      <c r="FU23" s="318"/>
      <c r="FV23" s="318"/>
      <c r="FW23" s="318"/>
      <c r="FX23" s="318"/>
      <c r="FY23" s="318"/>
      <c r="FZ23" s="318"/>
      <c r="GA23" s="318"/>
      <c r="GB23" s="318"/>
      <c r="GC23" s="318"/>
      <c r="GD23" s="318"/>
      <c r="GE23" s="318"/>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c r="LJ23" s="318"/>
      <c r="LK23" s="318"/>
      <c r="LL23" s="318"/>
      <c r="LM23" s="318"/>
      <c r="LN23" s="318"/>
      <c r="LO23" s="318"/>
      <c r="LP23" s="318"/>
      <c r="LQ23" s="318"/>
      <c r="LR23" s="318"/>
      <c r="LS23" s="318"/>
      <c r="LT23" s="318"/>
      <c r="LU23" s="318"/>
      <c r="LV23" s="318"/>
      <c r="LW23" s="318"/>
      <c r="LX23" s="318"/>
      <c r="LY23" s="318"/>
      <c r="LZ23" s="318"/>
      <c r="MA23" s="318"/>
      <c r="MB23" s="318"/>
      <c r="MC23" s="318"/>
      <c r="MD23" s="318"/>
      <c r="ME23" s="318"/>
      <c r="MF23" s="318"/>
      <c r="MG23" s="318"/>
      <c r="MH23" s="318"/>
      <c r="MI23" s="318"/>
      <c r="MJ23" s="318"/>
      <c r="MK23" s="318"/>
      <c r="ML23" s="318"/>
      <c r="MM23" s="318"/>
      <c r="MN23" s="318"/>
      <c r="MO23" s="318"/>
      <c r="MP23" s="318"/>
      <c r="MQ23" s="318"/>
      <c r="MR23" s="318"/>
      <c r="MS23" s="318"/>
      <c r="MT23" s="318"/>
      <c r="MU23" s="318"/>
      <c r="MV23" s="318"/>
      <c r="MW23" s="318"/>
      <c r="MX23" s="318"/>
      <c r="MY23" s="318"/>
      <c r="MZ23" s="318"/>
      <c r="NA23" s="318"/>
      <c r="NB23" s="318"/>
      <c r="NC23" s="318"/>
      <c r="ND23" s="318"/>
      <c r="NE23" s="318"/>
      <c r="NF23" s="318"/>
      <c r="NG23" s="318"/>
      <c r="NH23" s="318"/>
      <c r="NI23" s="318"/>
      <c r="NJ23" s="318"/>
      <c r="NK23" s="318"/>
      <c r="NL23" s="318"/>
      <c r="NM23" s="318"/>
      <c r="NN23" s="318"/>
      <c r="NO23" s="318"/>
      <c r="NP23" s="318"/>
      <c r="NQ23" s="318"/>
      <c r="NR23" s="318"/>
      <c r="NS23" s="318"/>
      <c r="NT23" s="318"/>
      <c r="NU23" s="318"/>
      <c r="NV23" s="318"/>
      <c r="NW23" s="318"/>
      <c r="NX23" s="318"/>
      <c r="NY23" s="318"/>
      <c r="NZ23" s="318"/>
      <c r="OA23" s="318"/>
      <c r="OB23" s="318"/>
      <c r="OC23" s="318"/>
      <c r="OD23" s="318"/>
      <c r="OE23" s="318"/>
      <c r="OF23" s="318"/>
      <c r="OG23" s="318"/>
      <c r="OH23" s="318"/>
      <c r="OI23" s="318"/>
      <c r="OJ23" s="318"/>
      <c r="OK23" s="318"/>
      <c r="OL23" s="318"/>
      <c r="OM23" s="318"/>
      <c r="ON23" s="318"/>
      <c r="OO23" s="318"/>
      <c r="OP23" s="318"/>
      <c r="OQ23" s="318"/>
      <c r="OR23" s="318"/>
      <c r="OS23" s="318"/>
      <c r="OT23" s="318"/>
      <c r="OU23" s="318"/>
      <c r="OV23" s="318"/>
      <c r="OW23" s="318"/>
      <c r="OX23" s="318"/>
      <c r="OY23" s="318"/>
      <c r="OZ23" s="318"/>
      <c r="PA23" s="318"/>
      <c r="PB23" s="318"/>
      <c r="PC23" s="318"/>
      <c r="PD23" s="318"/>
      <c r="PE23" s="318"/>
      <c r="PF23" s="318"/>
      <c r="PG23" s="318"/>
      <c r="PH23" s="318"/>
      <c r="PI23" s="318"/>
      <c r="PJ23" s="318"/>
      <c r="PK23" s="318"/>
      <c r="PL23" s="318"/>
      <c r="PM23" s="318"/>
      <c r="PN23" s="318"/>
      <c r="PO23" s="318"/>
      <c r="PP23" s="318"/>
      <c r="PQ23" s="318"/>
      <c r="PR23" s="318"/>
      <c r="PS23" s="318"/>
      <c r="PT23" s="318"/>
      <c r="PU23" s="318"/>
      <c r="PV23" s="318"/>
      <c r="PW23" s="318"/>
      <c r="PX23" s="318"/>
      <c r="PY23" s="318"/>
      <c r="PZ23" s="318"/>
      <c r="QA23" s="318"/>
      <c r="QB23" s="318"/>
      <c r="QC23" s="318"/>
      <c r="QD23" s="318"/>
      <c r="QE23" s="318"/>
      <c r="QF23" s="318"/>
      <c r="QG23" s="318"/>
      <c r="QH23" s="318"/>
      <c r="QI23" s="318"/>
      <c r="QJ23" s="318"/>
      <c r="QK23" s="318"/>
      <c r="QL23" s="318"/>
      <c r="QM23" s="318"/>
      <c r="QN23" s="318"/>
      <c r="QO23" s="318"/>
      <c r="QP23" s="318"/>
      <c r="QQ23" s="318"/>
      <c r="QR23" s="318"/>
      <c r="QS23" s="318"/>
      <c r="QT23" s="318"/>
      <c r="QU23" s="318"/>
      <c r="QV23" s="318"/>
      <c r="QW23" s="318"/>
      <c r="QX23" s="318"/>
      <c r="QY23" s="318"/>
      <c r="QZ23" s="318"/>
      <c r="RA23" s="318"/>
      <c r="RB23" s="318"/>
      <c r="RC23" s="318"/>
      <c r="RD23" s="318"/>
      <c r="RE23" s="318"/>
      <c r="RF23" s="318"/>
      <c r="RG23" s="318"/>
      <c r="RH23" s="318"/>
      <c r="RI23" s="318"/>
      <c r="RJ23" s="318"/>
      <c r="RK23" s="318"/>
      <c r="RL23" s="318"/>
      <c r="RM23" s="318"/>
      <c r="RN23" s="318"/>
      <c r="RO23" s="318"/>
      <c r="RP23" s="318"/>
      <c r="RQ23" s="318"/>
      <c r="RR23" s="318"/>
      <c r="RS23" s="318"/>
      <c r="RT23" s="318"/>
      <c r="RU23" s="318"/>
      <c r="RV23" s="318"/>
      <c r="RW23" s="318"/>
      <c r="RX23" s="318"/>
      <c r="RY23" s="318"/>
      <c r="RZ23" s="318"/>
      <c r="SA23" s="318"/>
      <c r="SB23" s="318"/>
      <c r="SC23" s="318"/>
      <c r="SD23" s="318"/>
      <c r="SE23" s="318"/>
      <c r="SF23" s="318"/>
      <c r="SG23" s="318"/>
      <c r="SH23" s="318"/>
      <c r="SI23" s="318"/>
      <c r="SJ23" s="318"/>
      <c r="SK23" s="318"/>
      <c r="SL23" s="318"/>
      <c r="SM23" s="318"/>
      <c r="SN23" s="318"/>
      <c r="SO23" s="318"/>
      <c r="SP23" s="318"/>
      <c r="SQ23" s="318"/>
      <c r="SR23" s="318"/>
      <c r="SS23" s="318"/>
      <c r="ST23" s="318"/>
      <c r="SU23" s="318"/>
      <c r="SV23" s="318"/>
      <c r="SW23" s="318"/>
      <c r="SX23" s="318"/>
      <c r="SY23" s="318"/>
      <c r="SZ23" s="318"/>
      <c r="TA23" s="318"/>
      <c r="TB23" s="318"/>
      <c r="TC23" s="318"/>
      <c r="TD23" s="318"/>
      <c r="TE23" s="318"/>
      <c r="TF23" s="318"/>
      <c r="TG23" s="318"/>
      <c r="TH23" s="318"/>
      <c r="TI23" s="318"/>
      <c r="TJ23" s="318"/>
      <c r="TK23" s="318"/>
      <c r="TL23" s="318"/>
      <c r="TM23" s="318"/>
      <c r="TN23" s="318"/>
      <c r="TO23" s="318"/>
      <c r="TP23" s="318"/>
      <c r="TQ23" s="318"/>
      <c r="TR23" s="318"/>
      <c r="TS23" s="318"/>
      <c r="TT23" s="318"/>
      <c r="TU23" s="318"/>
      <c r="TV23" s="318"/>
      <c r="TW23" s="318"/>
      <c r="TX23" s="318"/>
      <c r="TY23" s="318"/>
      <c r="TZ23" s="318"/>
      <c r="UA23" s="318"/>
      <c r="UB23" s="318"/>
      <c r="UC23" s="318"/>
      <c r="UD23" s="318"/>
      <c r="UE23" s="318"/>
      <c r="UF23" s="318"/>
      <c r="UG23" s="318"/>
      <c r="UH23" s="318"/>
      <c r="UI23" s="318"/>
      <c r="UJ23" s="318"/>
      <c r="UK23" s="318"/>
      <c r="UL23" s="318"/>
      <c r="UM23" s="318"/>
      <c r="UN23" s="318"/>
      <c r="UO23" s="318"/>
      <c r="UP23" s="318"/>
      <c r="UQ23" s="318"/>
      <c r="UR23" s="318"/>
      <c r="US23" s="318"/>
      <c r="UT23" s="318"/>
      <c r="UU23" s="318"/>
      <c r="UV23" s="318"/>
      <c r="UW23" s="318"/>
      <c r="UX23" s="318"/>
      <c r="UY23" s="318"/>
      <c r="UZ23" s="318"/>
      <c r="VA23" s="318"/>
      <c r="VB23" s="318"/>
      <c r="VC23" s="318"/>
      <c r="VD23" s="318"/>
      <c r="VE23" s="318"/>
      <c r="VF23" s="318"/>
      <c r="VG23" s="318"/>
      <c r="VH23" s="318"/>
      <c r="VI23" s="318"/>
      <c r="VJ23" s="318"/>
      <c r="VK23" s="318"/>
      <c r="VL23" s="318"/>
      <c r="VM23" s="318"/>
      <c r="VN23" s="318"/>
      <c r="VO23" s="318"/>
      <c r="VP23" s="318"/>
      <c r="VQ23" s="318"/>
      <c r="VR23" s="318"/>
      <c r="VS23" s="318"/>
      <c r="VT23" s="318"/>
      <c r="VU23" s="318"/>
      <c r="VV23" s="318"/>
      <c r="VW23" s="318"/>
      <c r="VX23" s="318"/>
      <c r="VY23" s="318"/>
      <c r="VZ23" s="318"/>
      <c r="WA23" s="318"/>
      <c r="WB23" s="318"/>
      <c r="WC23" s="318"/>
      <c r="WD23" s="318"/>
      <c r="WE23" s="318"/>
      <c r="WF23" s="318"/>
      <c r="WG23" s="318"/>
      <c r="WH23" s="318"/>
      <c r="WI23" s="318"/>
      <c r="WJ23" s="318"/>
      <c r="WK23" s="318"/>
      <c r="WL23" s="318"/>
      <c r="WM23" s="318"/>
      <c r="WN23" s="318"/>
      <c r="WO23" s="318"/>
      <c r="WP23" s="318"/>
      <c r="WQ23" s="318"/>
      <c r="WR23" s="318"/>
      <c r="WS23" s="318"/>
      <c r="WT23" s="318"/>
      <c r="WU23" s="318"/>
      <c r="WV23" s="318"/>
      <c r="WW23" s="318"/>
      <c r="WX23" s="318"/>
      <c r="WY23" s="318"/>
      <c r="WZ23" s="318"/>
      <c r="XA23" s="318"/>
      <c r="XB23" s="318"/>
      <c r="XC23" s="318"/>
      <c r="XD23" s="318"/>
      <c r="XE23" s="318"/>
      <c r="XF23" s="318"/>
      <c r="XG23" s="318"/>
      <c r="XH23" s="318"/>
      <c r="XI23" s="318"/>
      <c r="XJ23" s="318"/>
      <c r="XK23" s="318"/>
      <c r="XL23" s="318"/>
      <c r="XM23" s="318"/>
      <c r="XN23" s="318"/>
      <c r="XO23" s="318"/>
      <c r="XP23" s="318"/>
      <c r="XQ23" s="318"/>
      <c r="XR23" s="318"/>
      <c r="XS23" s="318"/>
      <c r="XT23" s="318"/>
      <c r="XU23" s="318"/>
      <c r="XV23" s="318"/>
      <c r="XW23" s="318"/>
      <c r="XX23" s="318"/>
      <c r="XY23" s="318"/>
      <c r="XZ23" s="318"/>
      <c r="YA23" s="318"/>
      <c r="YB23" s="318"/>
      <c r="YC23" s="318"/>
      <c r="YD23" s="318"/>
      <c r="YE23" s="318"/>
      <c r="YF23" s="318"/>
      <c r="YG23" s="318"/>
      <c r="YH23" s="318"/>
      <c r="YI23" s="318"/>
      <c r="YJ23" s="318"/>
      <c r="YK23" s="318"/>
      <c r="YL23" s="318"/>
      <c r="YM23" s="318"/>
      <c r="YN23" s="318"/>
      <c r="YO23" s="318"/>
      <c r="YP23" s="318"/>
      <c r="YQ23" s="318"/>
      <c r="YR23" s="318"/>
      <c r="YS23" s="318"/>
      <c r="YT23" s="318"/>
      <c r="YU23" s="318"/>
      <c r="YV23" s="318"/>
      <c r="YW23" s="318"/>
      <c r="YX23" s="318"/>
      <c r="YY23" s="318"/>
      <c r="YZ23" s="318"/>
      <c r="ZA23" s="318"/>
      <c r="ZB23" s="318"/>
      <c r="ZC23" s="318"/>
      <c r="ZD23" s="318"/>
      <c r="ZE23" s="318"/>
      <c r="ZF23" s="318"/>
      <c r="ZG23" s="318"/>
      <c r="ZH23" s="318"/>
      <c r="ZI23" s="318"/>
      <c r="ZJ23" s="318"/>
      <c r="ZK23" s="318"/>
      <c r="ZL23" s="318"/>
      <c r="ZM23" s="318"/>
      <c r="ZN23" s="318"/>
      <c r="ZO23" s="318"/>
      <c r="ZP23" s="318"/>
      <c r="ZQ23" s="318"/>
      <c r="ZR23" s="318"/>
      <c r="ZS23" s="318"/>
      <c r="ZT23" s="318"/>
      <c r="ZU23" s="318"/>
      <c r="ZV23" s="318"/>
      <c r="ZW23" s="318"/>
      <c r="ZX23" s="318"/>
      <c r="ZY23" s="318"/>
      <c r="ZZ23" s="318"/>
      <c r="AAA23" s="318"/>
      <c r="AAB23" s="318"/>
      <c r="AAC23" s="318"/>
      <c r="AAD23" s="318"/>
      <c r="AAE23" s="318"/>
      <c r="AAF23" s="318"/>
      <c r="AAG23" s="318"/>
      <c r="AAH23" s="318"/>
      <c r="AAI23" s="318"/>
      <c r="AAJ23" s="318"/>
      <c r="AAK23" s="318"/>
      <c r="AAL23" s="318"/>
      <c r="AAM23" s="318"/>
      <c r="AAN23" s="318"/>
      <c r="AAO23" s="318"/>
      <c r="AAP23" s="318"/>
      <c r="AAQ23" s="318"/>
      <c r="AAR23" s="318"/>
      <c r="AAS23" s="318"/>
      <c r="AAT23" s="318"/>
      <c r="AAU23" s="318"/>
      <c r="AAV23" s="318"/>
      <c r="AAW23" s="318"/>
      <c r="AAX23" s="318"/>
      <c r="AAY23" s="318"/>
      <c r="AAZ23" s="318"/>
      <c r="ABA23" s="318"/>
      <c r="ABB23" s="318"/>
      <c r="ABC23" s="318"/>
      <c r="ABD23" s="318"/>
      <c r="ABE23" s="318"/>
      <c r="ABF23" s="318"/>
      <c r="ABG23" s="318"/>
      <c r="ABH23" s="318"/>
      <c r="ABI23" s="318"/>
      <c r="ABJ23" s="318"/>
      <c r="ABK23" s="318"/>
      <c r="ABL23" s="318"/>
      <c r="ABM23" s="318"/>
      <c r="ABN23" s="318"/>
      <c r="ABO23" s="318"/>
      <c r="ABP23" s="318"/>
      <c r="ABQ23" s="318"/>
      <c r="ABR23" s="318"/>
      <c r="ABS23" s="318"/>
      <c r="ABT23" s="318"/>
      <c r="ABU23" s="318"/>
      <c r="ABV23" s="318"/>
      <c r="ABW23" s="318"/>
      <c r="ABX23" s="318"/>
      <c r="ABY23" s="318"/>
      <c r="ABZ23" s="318"/>
      <c r="ACA23" s="318"/>
      <c r="ACB23" s="318"/>
      <c r="ACC23" s="318"/>
      <c r="ACD23" s="318"/>
      <c r="ACE23" s="318"/>
      <c r="ACF23" s="318"/>
      <c r="ACG23" s="318"/>
      <c r="ACH23" s="318"/>
      <c r="ACI23" s="318"/>
      <c r="ACJ23" s="318"/>
      <c r="ACK23" s="318"/>
      <c r="ACL23" s="318"/>
      <c r="ACM23" s="318"/>
      <c r="ACN23" s="318"/>
      <c r="ACO23" s="318"/>
      <c r="ACP23" s="318"/>
      <c r="ACQ23" s="318"/>
      <c r="ACR23" s="318"/>
      <c r="ACS23" s="318"/>
      <c r="ACT23" s="318"/>
      <c r="ACU23" s="318"/>
      <c r="ACV23" s="318"/>
      <c r="ACW23" s="318"/>
      <c r="ACX23" s="318"/>
      <c r="ACY23" s="318"/>
      <c r="ACZ23" s="318"/>
      <c r="ADA23" s="318"/>
      <c r="ADB23" s="318"/>
      <c r="ADC23" s="318"/>
      <c r="ADD23" s="318"/>
      <c r="ADE23" s="318"/>
      <c r="ADF23" s="318"/>
      <c r="ADG23" s="318"/>
      <c r="ADH23" s="318"/>
      <c r="ADI23" s="318"/>
      <c r="ADJ23" s="318"/>
      <c r="ADK23" s="318"/>
      <c r="ADL23" s="318"/>
      <c r="ADM23" s="318"/>
      <c r="ADN23" s="318"/>
      <c r="ADO23" s="318"/>
      <c r="ADP23" s="318"/>
      <c r="ADQ23" s="318"/>
      <c r="ADR23" s="318"/>
      <c r="ADS23" s="318"/>
      <c r="ADT23" s="318"/>
      <c r="ADU23" s="318"/>
      <c r="ADV23" s="318"/>
      <c r="ADW23" s="318"/>
      <c r="ADX23" s="318"/>
      <c r="ADY23" s="318"/>
      <c r="ADZ23" s="318"/>
      <c r="AEA23" s="318"/>
      <c r="AEB23" s="318"/>
      <c r="AEC23" s="318"/>
      <c r="AED23" s="318"/>
      <c r="AEE23" s="318"/>
      <c r="AEF23" s="318"/>
      <c r="AEG23" s="318"/>
      <c r="AEH23" s="318"/>
      <c r="AEI23" s="318"/>
      <c r="AEJ23" s="318"/>
      <c r="AEK23" s="318"/>
      <c r="AEL23" s="318"/>
      <c r="AEM23" s="318"/>
      <c r="AEN23" s="318"/>
      <c r="AEO23" s="318"/>
      <c r="AEP23" s="318"/>
      <c r="AEQ23" s="318"/>
      <c r="AER23" s="318"/>
      <c r="AES23" s="318"/>
      <c r="AET23" s="318"/>
      <c r="AEU23" s="318"/>
      <c r="AEV23" s="318"/>
      <c r="AEW23" s="318"/>
      <c r="AEX23" s="318"/>
      <c r="AEY23" s="318"/>
      <c r="AEZ23" s="318"/>
      <c r="AFA23" s="318"/>
      <c r="AFB23" s="318"/>
      <c r="AFC23" s="318"/>
      <c r="AFD23" s="318"/>
      <c r="AFE23" s="318"/>
      <c r="AFF23" s="318"/>
      <c r="AFG23" s="318"/>
      <c r="AFH23" s="318"/>
      <c r="AFI23" s="318"/>
      <c r="AFJ23" s="318"/>
      <c r="AFK23" s="318"/>
      <c r="AFL23" s="318"/>
      <c r="AFM23" s="318"/>
      <c r="AFN23" s="318"/>
      <c r="AFO23" s="318"/>
      <c r="AFP23" s="318"/>
      <c r="AFQ23" s="318"/>
      <c r="AFR23" s="318"/>
      <c r="AFS23" s="318"/>
      <c r="AFT23" s="318"/>
      <c r="AFU23" s="318"/>
      <c r="AFV23" s="318"/>
      <c r="AFW23" s="318"/>
      <c r="AFX23" s="318"/>
      <c r="AFY23" s="318"/>
      <c r="AFZ23" s="318"/>
      <c r="AGA23" s="318"/>
      <c r="AGB23" s="318"/>
      <c r="AGC23" s="318"/>
      <c r="AGD23" s="318"/>
      <c r="AGE23" s="318"/>
      <c r="AGF23" s="318"/>
      <c r="AGG23" s="318"/>
      <c r="AGH23" s="318"/>
      <c r="AGI23" s="318"/>
      <c r="AGJ23" s="318"/>
      <c r="AGK23" s="318"/>
      <c r="AGL23" s="318"/>
      <c r="AGM23" s="318"/>
      <c r="AGN23" s="318"/>
      <c r="AGO23" s="318"/>
      <c r="AGP23" s="318"/>
      <c r="AGQ23" s="318"/>
      <c r="AGR23" s="318"/>
      <c r="AGS23" s="318"/>
      <c r="AGT23" s="318"/>
      <c r="AGU23" s="318"/>
      <c r="AGV23" s="318"/>
      <c r="AGW23" s="318"/>
      <c r="AGX23" s="318"/>
      <c r="AGY23" s="318"/>
      <c r="AGZ23" s="318"/>
      <c r="AHA23" s="318"/>
      <c r="AHB23" s="318"/>
      <c r="AHC23" s="318"/>
      <c r="AHD23" s="318"/>
      <c r="AHE23" s="318"/>
      <c r="AHF23" s="318"/>
      <c r="AHG23" s="318"/>
      <c r="AHH23" s="318"/>
      <c r="AHI23" s="318"/>
      <c r="AHJ23" s="318"/>
      <c r="AHK23" s="318"/>
      <c r="AHL23" s="318"/>
      <c r="AHM23" s="318"/>
      <c r="AHN23" s="318"/>
      <c r="AHO23" s="318"/>
      <c r="AHP23" s="318"/>
      <c r="AHQ23" s="318"/>
      <c r="AHR23" s="318"/>
      <c r="AHS23" s="318"/>
      <c r="AHT23" s="318"/>
      <c r="AHU23" s="318"/>
      <c r="AHV23" s="318"/>
      <c r="AHW23" s="318"/>
      <c r="AHX23" s="318"/>
      <c r="AHY23" s="318"/>
      <c r="AHZ23" s="318"/>
      <c r="AIA23" s="318"/>
      <c r="AIB23" s="318"/>
      <c r="AIC23" s="318"/>
      <c r="AID23" s="318"/>
      <c r="AIE23" s="318"/>
      <c r="AIF23" s="318"/>
      <c r="AIG23" s="318"/>
      <c r="AIH23" s="318"/>
      <c r="AII23" s="318"/>
      <c r="AIJ23" s="318"/>
      <c r="AIK23" s="318"/>
      <c r="AIL23" s="318"/>
      <c r="AIM23" s="318"/>
      <c r="AIN23" s="318"/>
      <c r="AIO23" s="318"/>
      <c r="AIP23" s="318"/>
      <c r="AIQ23" s="318"/>
      <c r="AIR23" s="318"/>
      <c r="AIS23" s="318"/>
      <c r="AIT23" s="318"/>
      <c r="AIU23" s="318"/>
      <c r="AIV23" s="318"/>
      <c r="AIW23" s="318"/>
      <c r="AIX23" s="318"/>
      <c r="AIY23" s="318"/>
      <c r="AIZ23" s="318"/>
      <c r="AJA23" s="318"/>
      <c r="AJB23" s="318"/>
      <c r="AJC23" s="318"/>
      <c r="AJD23" s="318"/>
      <c r="AJE23" s="318"/>
      <c r="AJF23" s="318"/>
      <c r="AJG23" s="318"/>
      <c r="AJH23" s="318"/>
      <c r="AJI23" s="318"/>
      <c r="AJJ23" s="318"/>
      <c r="AJK23" s="318"/>
      <c r="AJL23" s="318"/>
      <c r="AJM23" s="318"/>
      <c r="AJN23" s="318"/>
      <c r="AJO23" s="318"/>
      <c r="AJP23" s="318"/>
      <c r="AJQ23" s="318"/>
      <c r="AJR23" s="318"/>
      <c r="AJS23" s="318"/>
      <c r="AJT23" s="318"/>
      <c r="AJU23" s="318"/>
      <c r="AJV23" s="318"/>
      <c r="AJW23" s="318"/>
      <c r="AJX23" s="318"/>
      <c r="AJY23" s="318"/>
      <c r="AJZ23" s="318"/>
      <c r="AKA23" s="318"/>
      <c r="AKB23" s="318"/>
      <c r="AKC23" s="318"/>
      <c r="AKD23" s="318"/>
      <c r="AKE23" s="318"/>
      <c r="AKF23" s="318"/>
      <c r="AKG23" s="318"/>
      <c r="AKH23" s="318"/>
      <c r="AKI23" s="318"/>
      <c r="AKJ23" s="318"/>
      <c r="AKK23" s="318"/>
      <c r="AKL23" s="318"/>
      <c r="AKM23" s="318"/>
      <c r="AKN23" s="318"/>
      <c r="AKO23" s="318"/>
      <c r="AKP23" s="318"/>
      <c r="AKQ23" s="318"/>
      <c r="AKR23" s="318"/>
      <c r="AKS23" s="318"/>
      <c r="AKT23" s="318"/>
      <c r="AKU23" s="318"/>
      <c r="AKV23" s="318"/>
      <c r="AKW23" s="318"/>
      <c r="AKX23" s="318"/>
      <c r="AKY23" s="318"/>
      <c r="AKZ23" s="318"/>
      <c r="ALA23" s="318"/>
      <c r="ALB23" s="318"/>
      <c r="ALC23" s="318"/>
      <c r="ALD23" s="318"/>
      <c r="ALE23" s="318"/>
      <c r="ALF23" s="318"/>
      <c r="ALG23" s="318"/>
      <c r="ALH23" s="318"/>
      <c r="ALI23" s="318"/>
      <c r="ALJ23" s="318"/>
      <c r="ALK23" s="318"/>
      <c r="ALL23" s="318"/>
      <c r="ALM23" s="318"/>
      <c r="ALN23" s="318"/>
      <c r="ALO23" s="318"/>
      <c r="ALP23" s="318"/>
      <c r="ALQ23" s="318"/>
      <c r="ALR23" s="318"/>
      <c r="ALS23" s="318"/>
      <c r="ALT23" s="318"/>
      <c r="ALU23" s="318"/>
      <c r="ALV23" s="318"/>
      <c r="ALW23" s="318"/>
      <c r="ALX23" s="318"/>
      <c r="ALY23" s="318"/>
      <c r="ALZ23" s="318"/>
      <c r="AMA23" s="318"/>
      <c r="AMB23" s="318"/>
      <c r="AMC23" s="318"/>
      <c r="AMD23" s="318"/>
      <c r="AME23" s="318"/>
      <c r="AMF23" s="318"/>
      <c r="AMG23" s="318"/>
      <c r="AMH23" s="318"/>
      <c r="AMI23" s="318"/>
      <c r="AMJ23" s="318"/>
      <c r="AMK23" s="318"/>
      <c r="AML23" s="318"/>
      <c r="AMM23" s="318"/>
      <c r="AMN23" s="318"/>
      <c r="AMO23" s="318"/>
      <c r="AMP23" s="318"/>
      <c r="AMQ23" s="318"/>
      <c r="AMR23" s="318"/>
      <c r="AMS23" s="318"/>
      <c r="AMT23" s="318"/>
      <c r="AMU23" s="318"/>
      <c r="AMV23" s="318"/>
      <c r="AMW23" s="318"/>
      <c r="AMX23" s="318"/>
      <c r="AMY23" s="318"/>
      <c r="AMZ23" s="318"/>
      <c r="ANA23" s="318"/>
      <c r="ANB23" s="318"/>
      <c r="ANC23" s="318"/>
      <c r="AND23" s="318"/>
      <c r="ANE23" s="318"/>
      <c r="ANF23" s="318"/>
      <c r="ANG23" s="318"/>
      <c r="ANH23" s="318"/>
      <c r="ANI23" s="318"/>
      <c r="ANJ23" s="318"/>
      <c r="ANK23" s="318"/>
      <c r="ANL23" s="318"/>
      <c r="ANM23" s="318"/>
      <c r="ANN23" s="318"/>
      <c r="ANO23" s="318"/>
      <c r="ANP23" s="318"/>
      <c r="ANQ23" s="318"/>
      <c r="ANR23" s="318"/>
      <c r="ANS23" s="318"/>
      <c r="ANT23" s="318"/>
      <c r="ANU23" s="318"/>
      <c r="ANV23" s="318"/>
      <c r="ANW23" s="318"/>
      <c r="ANX23" s="318"/>
      <c r="ANY23" s="318"/>
      <c r="ANZ23" s="318"/>
      <c r="AOA23" s="318"/>
      <c r="AOB23" s="318"/>
      <c r="AOC23" s="318"/>
      <c r="AOD23" s="318"/>
      <c r="AOE23" s="318"/>
      <c r="AOF23" s="318"/>
      <c r="AOG23" s="318"/>
      <c r="AOH23" s="318"/>
      <c r="AOI23" s="318"/>
      <c r="AOJ23" s="318"/>
      <c r="AOK23" s="318"/>
      <c r="AOL23" s="318"/>
      <c r="AOM23" s="318"/>
      <c r="AON23" s="318"/>
      <c r="AOO23" s="318"/>
      <c r="AOP23" s="318"/>
      <c r="AOQ23" s="318"/>
      <c r="AOR23" s="318"/>
      <c r="AOS23" s="318"/>
      <c r="AOT23" s="318"/>
      <c r="AOU23" s="318"/>
      <c r="AOV23" s="318"/>
      <c r="AOW23" s="318"/>
      <c r="AOX23" s="318"/>
      <c r="AOY23" s="318"/>
      <c r="AOZ23" s="318"/>
      <c r="APA23" s="318"/>
      <c r="APB23" s="318"/>
      <c r="APC23" s="318"/>
      <c r="APD23" s="318"/>
      <c r="APE23" s="318"/>
      <c r="APF23" s="318"/>
      <c r="APG23" s="318"/>
      <c r="APH23" s="318"/>
      <c r="API23" s="318"/>
      <c r="APJ23" s="318"/>
      <c r="APK23" s="318"/>
      <c r="APL23" s="318"/>
      <c r="APM23" s="318"/>
      <c r="APN23" s="318"/>
      <c r="APO23" s="318"/>
      <c r="APP23" s="318"/>
      <c r="APQ23" s="318"/>
      <c r="APR23" s="318"/>
      <c r="APS23" s="318"/>
      <c r="APT23" s="318"/>
      <c r="APU23" s="318"/>
      <c r="APV23" s="318"/>
      <c r="APW23" s="318"/>
      <c r="APX23" s="318"/>
      <c r="APY23" s="318"/>
      <c r="APZ23" s="318"/>
      <c r="AQA23" s="318"/>
      <c r="AQB23" s="318"/>
      <c r="AQC23" s="318"/>
      <c r="AQD23" s="318"/>
      <c r="AQE23" s="318"/>
      <c r="AQF23" s="318"/>
      <c r="AQG23" s="318"/>
      <c r="AQH23" s="318"/>
      <c r="AQI23" s="318"/>
      <c r="AQJ23" s="318"/>
      <c r="AQK23" s="318"/>
      <c r="AQL23" s="318"/>
      <c r="AQM23" s="318"/>
      <c r="AQN23" s="318"/>
      <c r="AQO23" s="318"/>
      <c r="AQP23" s="318"/>
      <c r="AQQ23" s="318"/>
      <c r="AQR23" s="318"/>
      <c r="AQS23" s="318"/>
      <c r="AQT23" s="318"/>
      <c r="AQU23" s="318"/>
      <c r="AQV23" s="318"/>
      <c r="AQW23" s="318"/>
      <c r="AQX23" s="318"/>
      <c r="AQY23" s="318"/>
      <c r="AQZ23" s="318"/>
      <c r="ARA23" s="318"/>
      <c r="ARB23" s="318"/>
      <c r="ARC23" s="318"/>
      <c r="ARD23" s="318"/>
      <c r="ARE23" s="318"/>
      <c r="ARF23" s="318"/>
      <c r="ARG23" s="318"/>
      <c r="ARH23" s="318"/>
      <c r="ARI23" s="318"/>
      <c r="ARJ23" s="318"/>
      <c r="ARK23" s="318"/>
      <c r="ARL23" s="318"/>
      <c r="ARM23" s="318"/>
      <c r="ARN23" s="318"/>
      <c r="ARO23" s="318"/>
      <c r="ARP23" s="318"/>
      <c r="ARQ23" s="318"/>
      <c r="ARR23" s="318"/>
      <c r="ARS23" s="318"/>
      <c r="ART23" s="318"/>
      <c r="ARU23" s="318"/>
      <c r="ARV23" s="318"/>
      <c r="ARW23" s="318"/>
      <c r="ARX23" s="318"/>
      <c r="ARY23" s="318"/>
      <c r="ARZ23" s="318"/>
      <c r="ASA23" s="318"/>
      <c r="ASB23" s="318"/>
      <c r="ASC23" s="318"/>
      <c r="ASD23" s="318"/>
      <c r="ASE23" s="318"/>
      <c r="ASF23" s="318"/>
      <c r="ASG23" s="318"/>
      <c r="ASH23" s="318"/>
      <c r="ASI23" s="318"/>
      <c r="ASJ23" s="318"/>
      <c r="ASK23" s="318"/>
      <c r="ASL23" s="318"/>
      <c r="ASM23" s="318"/>
      <c r="ASN23" s="318"/>
      <c r="ASO23" s="318"/>
      <c r="ASP23" s="318"/>
      <c r="ASQ23" s="318"/>
      <c r="ASR23" s="318"/>
      <c r="ASS23" s="318"/>
      <c r="AST23" s="318"/>
      <c r="ASU23" s="318"/>
      <c r="ASV23" s="318"/>
      <c r="ASW23" s="318"/>
      <c r="ASX23" s="318"/>
      <c r="ASY23" s="318"/>
      <c r="ASZ23" s="318"/>
      <c r="ATA23" s="318"/>
      <c r="ATB23" s="318"/>
      <c r="ATC23" s="318"/>
      <c r="ATD23" s="318"/>
      <c r="ATE23" s="318"/>
      <c r="ATF23" s="318"/>
      <c r="ATG23" s="318"/>
      <c r="ATH23" s="318"/>
      <c r="ATI23" s="318"/>
      <c r="ATJ23" s="318"/>
      <c r="ATK23" s="318"/>
      <c r="ATL23" s="318"/>
      <c r="ATM23" s="318"/>
      <c r="ATN23" s="318"/>
      <c r="ATO23" s="318"/>
      <c r="ATP23" s="318"/>
      <c r="ATQ23" s="318"/>
      <c r="ATR23" s="318"/>
      <c r="ATS23" s="318"/>
      <c r="ATT23" s="318"/>
      <c r="ATU23" s="318"/>
      <c r="ATV23" s="318"/>
      <c r="ATW23" s="318"/>
      <c r="ATX23" s="318"/>
      <c r="ATY23" s="318"/>
      <c r="ATZ23" s="318"/>
      <c r="AUA23" s="318"/>
      <c r="AUB23" s="318"/>
      <c r="AUC23" s="318"/>
      <c r="AUD23" s="318"/>
      <c r="AUE23" s="318"/>
      <c r="AUF23" s="318"/>
      <c r="AUG23" s="318"/>
      <c r="AUH23" s="318"/>
      <c r="AUI23" s="318"/>
      <c r="AUJ23" s="318"/>
      <c r="AUK23" s="318"/>
      <c r="AUL23" s="318"/>
      <c r="AUM23" s="318"/>
      <c r="AUN23" s="318"/>
      <c r="AUO23" s="318"/>
      <c r="AUP23" s="318"/>
      <c r="AUQ23" s="318"/>
      <c r="AUR23" s="318"/>
      <c r="AUS23" s="318"/>
      <c r="AUT23" s="318"/>
      <c r="AUU23" s="318"/>
      <c r="AUV23" s="318"/>
      <c r="AUW23" s="318"/>
      <c r="AUX23" s="318"/>
      <c r="AUY23" s="318"/>
      <c r="AUZ23" s="318"/>
      <c r="AVA23" s="318"/>
      <c r="AVB23" s="318"/>
      <c r="AVC23" s="318"/>
      <c r="AVD23" s="318"/>
      <c r="AVE23" s="318"/>
      <c r="AVF23" s="318"/>
      <c r="AVG23" s="318"/>
      <c r="AVH23" s="318"/>
      <c r="AVI23" s="318"/>
      <c r="AVJ23" s="318"/>
      <c r="AVK23" s="318"/>
      <c r="AVL23" s="318"/>
      <c r="AVM23" s="318"/>
      <c r="AVN23" s="318"/>
      <c r="AVO23" s="318"/>
      <c r="AVP23" s="318"/>
      <c r="AVQ23" s="318"/>
      <c r="AVR23" s="318"/>
      <c r="AVS23" s="318"/>
      <c r="AVT23" s="318"/>
      <c r="AVU23" s="318"/>
      <c r="AVV23" s="318"/>
      <c r="AVW23" s="318"/>
      <c r="AVX23" s="318"/>
      <c r="AVY23" s="318"/>
      <c r="AVZ23" s="318"/>
      <c r="AWA23" s="318"/>
      <c r="AWB23" s="318"/>
      <c r="AWC23" s="318"/>
      <c r="AWD23" s="318"/>
      <c r="AWE23" s="318"/>
      <c r="AWF23" s="318"/>
      <c r="AWG23" s="318"/>
      <c r="AWH23" s="318"/>
      <c r="AWI23" s="318"/>
      <c r="AWJ23" s="318"/>
      <c r="AWK23" s="318"/>
      <c r="AWL23" s="318"/>
      <c r="AWM23" s="318"/>
      <c r="AWN23" s="318"/>
      <c r="AWO23" s="318"/>
      <c r="AWP23" s="318"/>
      <c r="AWQ23" s="318"/>
      <c r="AWR23" s="318"/>
      <c r="AWS23" s="318"/>
      <c r="AWT23" s="318"/>
      <c r="AWU23" s="318"/>
      <c r="AWV23" s="318"/>
      <c r="AWW23" s="318"/>
      <c r="AWX23" s="318"/>
      <c r="AWY23" s="318"/>
      <c r="AWZ23" s="318"/>
      <c r="AXA23" s="318"/>
      <c r="AXB23" s="318"/>
      <c r="AXC23" s="318"/>
      <c r="AXD23" s="318"/>
      <c r="AXE23" s="318"/>
      <c r="AXF23" s="318"/>
      <c r="AXG23" s="318"/>
      <c r="AXH23" s="318"/>
      <c r="AXI23" s="318"/>
      <c r="AXJ23" s="318"/>
      <c r="AXK23" s="318"/>
      <c r="AXL23" s="318"/>
      <c r="AXM23" s="318"/>
      <c r="AXN23" s="318"/>
      <c r="AXO23" s="318"/>
      <c r="AXP23" s="318"/>
      <c r="AXQ23" s="318"/>
      <c r="AXR23" s="318"/>
      <c r="AXS23" s="318"/>
      <c r="AXT23" s="318"/>
      <c r="AXU23" s="318"/>
      <c r="AXV23" s="318"/>
      <c r="AXW23" s="318"/>
      <c r="AXX23" s="318"/>
      <c r="AXY23" s="318"/>
      <c r="AXZ23" s="318"/>
      <c r="AYA23" s="318"/>
      <c r="AYB23" s="318"/>
      <c r="AYC23" s="318"/>
      <c r="AYD23" s="318"/>
      <c r="AYE23" s="318"/>
      <c r="AYF23" s="318"/>
      <c r="AYG23" s="318"/>
      <c r="AYH23" s="318"/>
      <c r="AYI23" s="318"/>
      <c r="AYJ23" s="318"/>
      <c r="AYK23" s="318"/>
      <c r="AYL23" s="318"/>
      <c r="AYM23" s="318"/>
      <c r="AYN23" s="318"/>
      <c r="AYO23" s="318"/>
      <c r="AYP23" s="318"/>
      <c r="AYQ23" s="318"/>
      <c r="AYR23" s="318"/>
      <c r="AYS23" s="318"/>
      <c r="AYT23" s="318"/>
      <c r="AYU23" s="318"/>
      <c r="AYV23" s="318"/>
      <c r="AYW23" s="318"/>
      <c r="AYX23" s="318"/>
      <c r="AYY23" s="318"/>
      <c r="AYZ23" s="318"/>
      <c r="AZA23" s="318"/>
      <c r="AZB23" s="318"/>
      <c r="AZC23" s="318"/>
      <c r="AZD23" s="318"/>
      <c r="AZE23" s="318"/>
      <c r="AZF23" s="318"/>
      <c r="AZG23" s="318"/>
      <c r="AZH23" s="318"/>
      <c r="AZI23" s="318"/>
      <c r="AZJ23" s="318"/>
      <c r="AZK23" s="318"/>
      <c r="AZL23" s="318"/>
      <c r="AZM23" s="318"/>
      <c r="AZN23" s="318"/>
      <c r="AZO23" s="318"/>
      <c r="AZP23" s="318"/>
      <c r="AZQ23" s="318"/>
      <c r="AZR23" s="318"/>
      <c r="AZS23" s="318"/>
      <c r="AZT23" s="318"/>
      <c r="AZU23" s="318"/>
      <c r="AZV23" s="318"/>
      <c r="AZW23" s="318"/>
      <c r="AZX23" s="318"/>
      <c r="AZY23" s="318"/>
      <c r="AZZ23" s="318"/>
      <c r="BAA23" s="318"/>
      <c r="BAB23" s="318"/>
      <c r="BAC23" s="318"/>
      <c r="BAD23" s="318"/>
      <c r="BAE23" s="318"/>
      <c r="BAF23" s="318"/>
      <c r="BAG23" s="318"/>
      <c r="BAH23" s="318"/>
      <c r="BAI23" s="318"/>
      <c r="BAJ23" s="318"/>
      <c r="BAK23" s="318"/>
      <c r="BAL23" s="318"/>
      <c r="BAM23" s="318"/>
      <c r="BAN23" s="318"/>
      <c r="BAO23" s="318"/>
      <c r="BAP23" s="318"/>
      <c r="BAQ23" s="318"/>
      <c r="BAR23" s="318"/>
      <c r="BAS23" s="318"/>
      <c r="BAT23" s="318"/>
      <c r="BAU23" s="318"/>
      <c r="BAV23" s="318"/>
      <c r="BAW23" s="318"/>
      <c r="BAX23" s="318"/>
      <c r="BAY23" s="318"/>
      <c r="BAZ23" s="318"/>
      <c r="BBA23" s="318"/>
      <c r="BBB23" s="318"/>
      <c r="BBC23" s="318"/>
      <c r="BBD23" s="318"/>
      <c r="BBE23" s="318"/>
      <c r="BBF23" s="318"/>
      <c r="BBG23" s="318"/>
      <c r="BBH23" s="318"/>
      <c r="BBI23" s="318"/>
      <c r="BBJ23" s="318"/>
      <c r="BBK23" s="318"/>
      <c r="BBL23" s="318"/>
      <c r="BBM23" s="318"/>
      <c r="BBN23" s="318"/>
      <c r="BBO23" s="318"/>
      <c r="BBP23" s="318"/>
      <c r="BBQ23" s="318"/>
      <c r="BBR23" s="318"/>
      <c r="BBS23" s="318"/>
      <c r="BBT23" s="318"/>
      <c r="BBU23" s="318"/>
      <c r="BBV23" s="318"/>
      <c r="BBW23" s="318"/>
      <c r="BBX23" s="318"/>
      <c r="BBY23" s="318"/>
      <c r="BBZ23" s="318"/>
      <c r="BCA23" s="318"/>
      <c r="BCB23" s="318"/>
      <c r="BCC23" s="318"/>
      <c r="BCD23" s="318"/>
      <c r="BCE23" s="318"/>
      <c r="BCF23" s="318"/>
      <c r="BCG23" s="318"/>
      <c r="BCH23" s="318"/>
      <c r="BCI23" s="318"/>
      <c r="BCJ23" s="318"/>
      <c r="BCK23" s="318"/>
      <c r="BCL23" s="318"/>
      <c r="BCM23" s="318"/>
      <c r="BCN23" s="318"/>
      <c r="BCO23" s="318"/>
      <c r="BCP23" s="318"/>
      <c r="BCQ23" s="318"/>
      <c r="BCR23" s="318"/>
      <c r="BCS23" s="318"/>
      <c r="BCT23" s="318"/>
      <c r="BCU23" s="318"/>
      <c r="BCV23" s="318"/>
      <c r="BCW23" s="318"/>
      <c r="BCX23" s="318"/>
      <c r="BCY23" s="318"/>
      <c r="BCZ23" s="318"/>
      <c r="BDA23" s="318"/>
      <c r="BDB23" s="318"/>
      <c r="BDC23" s="318"/>
      <c r="BDD23" s="318"/>
      <c r="BDE23" s="318"/>
      <c r="BDF23" s="318"/>
      <c r="BDG23" s="318"/>
      <c r="BDH23" s="318"/>
      <c r="BDI23" s="318"/>
      <c r="BDJ23" s="318"/>
      <c r="BDK23" s="318"/>
      <c r="BDL23" s="318"/>
      <c r="BDM23" s="318"/>
      <c r="BDN23" s="318"/>
      <c r="BDO23" s="318"/>
      <c r="BDP23" s="318"/>
      <c r="BDQ23" s="318"/>
      <c r="BDR23" s="318"/>
      <c r="BDS23" s="318"/>
      <c r="BDT23" s="318"/>
      <c r="BDU23" s="318"/>
      <c r="BDV23" s="318"/>
      <c r="BDW23" s="318"/>
      <c r="BDX23" s="318"/>
      <c r="BDY23" s="318"/>
      <c r="BDZ23" s="318"/>
      <c r="BEA23" s="318"/>
      <c r="BEB23" s="318"/>
      <c r="BEC23" s="318"/>
      <c r="BED23" s="318"/>
      <c r="BEE23" s="318"/>
      <c r="BEF23" s="318"/>
      <c r="BEG23" s="318"/>
      <c r="BEH23" s="318"/>
      <c r="BEI23" s="318"/>
      <c r="BEJ23" s="318"/>
      <c r="BEK23" s="318"/>
      <c r="BEL23" s="318"/>
      <c r="BEM23" s="318"/>
      <c r="BEN23" s="318"/>
      <c r="BEO23" s="318"/>
      <c r="BEP23" s="318"/>
      <c r="BEQ23" s="318"/>
      <c r="BER23" s="318"/>
      <c r="BES23" s="318"/>
      <c r="BET23" s="318"/>
      <c r="BEU23" s="318"/>
      <c r="BEV23" s="318"/>
      <c r="BEW23" s="318"/>
      <c r="BEX23" s="318"/>
      <c r="BEY23" s="318"/>
      <c r="BEZ23" s="318"/>
      <c r="BFA23" s="318"/>
      <c r="BFB23" s="318"/>
      <c r="BFC23" s="318"/>
      <c r="BFD23" s="318"/>
      <c r="BFE23" s="318"/>
      <c r="BFF23" s="318"/>
      <c r="BFG23" s="318"/>
      <c r="BFH23" s="318"/>
      <c r="BFI23" s="318"/>
      <c r="BFJ23" s="318"/>
      <c r="BFK23" s="318"/>
      <c r="BFL23" s="318"/>
      <c r="BFM23" s="318"/>
      <c r="BFN23" s="318"/>
      <c r="BFO23" s="318"/>
      <c r="BFP23" s="318"/>
      <c r="BFQ23" s="318"/>
      <c r="BFR23" s="318"/>
      <c r="BFS23" s="318"/>
      <c r="BFT23" s="318"/>
      <c r="BFU23" s="318"/>
      <c r="BFV23" s="318"/>
      <c r="BFW23" s="318"/>
      <c r="BFX23" s="318"/>
      <c r="BFY23" s="318"/>
      <c r="BFZ23" s="318"/>
      <c r="BGA23" s="318"/>
      <c r="BGB23" s="318"/>
      <c r="BGC23" s="318"/>
      <c r="BGD23" s="318"/>
      <c r="BGE23" s="318"/>
      <c r="BGF23" s="318"/>
      <c r="BGG23" s="318"/>
      <c r="BGH23" s="318"/>
      <c r="BGI23" s="318"/>
      <c r="BGJ23" s="318"/>
      <c r="BGK23" s="318"/>
      <c r="BGL23" s="318"/>
      <c r="BGM23" s="318"/>
      <c r="BGN23" s="318"/>
      <c r="BGO23" s="318"/>
      <c r="BGP23" s="318"/>
      <c r="BGQ23" s="318"/>
      <c r="BGR23" s="318"/>
      <c r="BGS23" s="318"/>
      <c r="BGT23" s="318"/>
      <c r="BGU23" s="318"/>
      <c r="BGV23" s="318"/>
      <c r="BGW23" s="318"/>
      <c r="BGX23" s="318"/>
      <c r="BGY23" s="318"/>
      <c r="BGZ23" s="318"/>
      <c r="BHA23" s="318"/>
      <c r="BHB23" s="318"/>
      <c r="BHC23" s="318"/>
      <c r="BHD23" s="318"/>
      <c r="BHE23" s="318"/>
      <c r="BHF23" s="318"/>
      <c r="BHG23" s="318"/>
      <c r="BHH23" s="318"/>
      <c r="BHI23" s="318"/>
      <c r="BHJ23" s="318"/>
      <c r="BHK23" s="318"/>
      <c r="BHL23" s="318"/>
      <c r="BHM23" s="318"/>
      <c r="BHN23" s="318"/>
      <c r="BHO23" s="318"/>
      <c r="BHP23" s="318"/>
      <c r="BHQ23" s="318"/>
      <c r="BHR23" s="318"/>
      <c r="BHS23" s="318"/>
      <c r="BHT23" s="318"/>
      <c r="BHU23" s="318"/>
      <c r="BHV23" s="318"/>
      <c r="BHW23" s="318"/>
      <c r="BHX23" s="318"/>
      <c r="BHY23" s="318"/>
      <c r="BHZ23" s="318"/>
      <c r="BIA23" s="318"/>
      <c r="BIB23" s="318"/>
      <c r="BIC23" s="318"/>
      <c r="BID23" s="318"/>
      <c r="BIE23" s="318"/>
      <c r="BIF23" s="318"/>
      <c r="BIG23" s="318"/>
      <c r="BIH23" s="318"/>
      <c r="BII23" s="318"/>
      <c r="BIJ23" s="318"/>
      <c r="BIK23" s="318"/>
      <c r="BIL23" s="318"/>
      <c r="BIM23" s="318"/>
      <c r="BIN23" s="318"/>
      <c r="BIO23" s="318"/>
      <c r="BIP23" s="318"/>
      <c r="BIQ23" s="318"/>
      <c r="BIR23" s="318"/>
      <c r="BIS23" s="318"/>
      <c r="BIT23" s="318"/>
      <c r="BIU23" s="318"/>
      <c r="BIV23" s="318"/>
      <c r="BIW23" s="318"/>
      <c r="BIX23" s="318"/>
      <c r="BIY23" s="318"/>
      <c r="BIZ23" s="318"/>
      <c r="BJA23" s="318"/>
      <c r="BJB23" s="318"/>
      <c r="BJC23" s="318"/>
      <c r="BJD23" s="318"/>
      <c r="BJE23" s="318"/>
      <c r="BJF23" s="318"/>
      <c r="BJG23" s="318"/>
      <c r="BJH23" s="318"/>
      <c r="BJI23" s="318"/>
      <c r="BJJ23" s="318"/>
      <c r="BJK23" s="318"/>
      <c r="BJL23" s="318"/>
      <c r="BJM23" s="318"/>
      <c r="BJN23" s="318"/>
      <c r="BJO23" s="318"/>
      <c r="BJP23" s="318"/>
      <c r="BJQ23" s="318"/>
      <c r="BJR23" s="318"/>
      <c r="BJS23" s="318"/>
      <c r="BJT23" s="318"/>
      <c r="BJU23" s="318"/>
      <c r="BJV23" s="318"/>
      <c r="BJW23" s="318"/>
      <c r="BJX23" s="318"/>
      <c r="BJY23" s="318"/>
      <c r="BJZ23" s="318"/>
      <c r="BKA23" s="318"/>
      <c r="BKB23" s="318"/>
      <c r="BKC23" s="318"/>
      <c r="BKD23" s="318"/>
      <c r="BKE23" s="318"/>
      <c r="BKF23" s="318"/>
      <c r="BKG23" s="318"/>
      <c r="BKH23" s="318"/>
      <c r="BKI23" s="318"/>
      <c r="BKJ23" s="318"/>
      <c r="BKK23" s="318"/>
      <c r="BKL23" s="318"/>
      <c r="BKM23" s="318"/>
      <c r="BKN23" s="318"/>
      <c r="BKO23" s="318"/>
      <c r="BKP23" s="318"/>
      <c r="BKQ23" s="318"/>
      <c r="BKR23" s="318"/>
      <c r="BKS23" s="318"/>
      <c r="BKT23" s="318"/>
      <c r="BKU23" s="318"/>
      <c r="BKV23" s="318"/>
      <c r="BKW23" s="318"/>
      <c r="BKX23" s="318"/>
      <c r="BKY23" s="318"/>
      <c r="BKZ23" s="318"/>
      <c r="BLA23" s="318"/>
      <c r="BLB23" s="318"/>
      <c r="BLC23" s="318"/>
      <c r="BLD23" s="318"/>
      <c r="BLE23" s="318"/>
      <c r="BLF23" s="318"/>
      <c r="BLG23" s="318"/>
      <c r="BLH23" s="318"/>
      <c r="BLI23" s="318"/>
      <c r="BLJ23" s="318"/>
      <c r="BLK23" s="318"/>
      <c r="BLL23" s="318"/>
      <c r="BLM23" s="318"/>
      <c r="BLN23" s="318"/>
      <c r="BLO23" s="318"/>
      <c r="BLP23" s="318"/>
      <c r="BLQ23" s="318"/>
      <c r="BLR23" s="318"/>
      <c r="BLS23" s="318"/>
      <c r="BLT23" s="318"/>
      <c r="BLU23" s="318"/>
      <c r="BLV23" s="318"/>
      <c r="BLW23" s="318"/>
      <c r="BLX23" s="318"/>
      <c r="BLY23" s="318"/>
      <c r="BLZ23" s="318"/>
      <c r="BMA23" s="318"/>
      <c r="BMB23" s="318"/>
      <c r="BMC23" s="318"/>
      <c r="BMD23" s="318"/>
      <c r="BME23" s="318"/>
      <c r="BMF23" s="318"/>
      <c r="BMG23" s="318"/>
      <c r="BMH23" s="318"/>
      <c r="BMI23" s="318"/>
      <c r="BMJ23" s="318"/>
      <c r="BMK23" s="318"/>
      <c r="BML23" s="318"/>
      <c r="BMM23" s="318"/>
      <c r="BMN23" s="318"/>
      <c r="BMO23" s="318"/>
      <c r="BMP23" s="318"/>
      <c r="BMQ23" s="318"/>
      <c r="BMR23" s="318"/>
      <c r="BMS23" s="318"/>
      <c r="BMT23" s="318"/>
      <c r="BMU23" s="318"/>
      <c r="BMV23" s="318"/>
      <c r="BMW23" s="318"/>
      <c r="BMX23" s="318"/>
      <c r="BMY23" s="318"/>
      <c r="BMZ23" s="318"/>
      <c r="BNA23" s="318"/>
      <c r="BNB23" s="318"/>
      <c r="BNC23" s="318"/>
      <c r="BND23" s="318"/>
      <c r="BNE23" s="318"/>
      <c r="BNF23" s="318"/>
      <c r="BNG23" s="318"/>
      <c r="BNH23" s="318"/>
      <c r="BNI23" s="318"/>
      <c r="BNJ23" s="318"/>
      <c r="BNK23" s="318"/>
      <c r="BNL23" s="318"/>
      <c r="BNM23" s="318"/>
      <c r="BNN23" s="318"/>
      <c r="BNO23" s="318"/>
      <c r="BNP23" s="318"/>
      <c r="BNQ23" s="318"/>
      <c r="BNR23" s="318"/>
      <c r="BNS23" s="318"/>
      <c r="BNT23" s="318"/>
      <c r="BNU23" s="318"/>
      <c r="BNV23" s="318"/>
      <c r="BNW23" s="318"/>
      <c r="BNX23" s="318"/>
      <c r="BNY23" s="318"/>
      <c r="BNZ23" s="318"/>
      <c r="BOA23" s="318"/>
      <c r="BOB23" s="318"/>
      <c r="BOC23" s="318"/>
      <c r="BOD23" s="318"/>
      <c r="BOE23" s="318"/>
      <c r="BOF23" s="318"/>
      <c r="BOG23" s="318"/>
      <c r="BOH23" s="318"/>
      <c r="BOI23" s="318"/>
      <c r="BOJ23" s="318"/>
      <c r="BOK23" s="318"/>
      <c r="BOL23" s="318"/>
      <c r="BOM23" s="318"/>
      <c r="BON23" s="318"/>
      <c r="BOO23" s="318"/>
      <c r="BOP23" s="318"/>
      <c r="BOQ23" s="318"/>
      <c r="BOR23" s="318"/>
      <c r="BOS23" s="318"/>
      <c r="BOT23" s="318"/>
      <c r="BOU23" s="318"/>
      <c r="BOV23" s="318"/>
      <c r="BOW23" s="318"/>
      <c r="BOX23" s="318"/>
      <c r="BOY23" s="318"/>
      <c r="BOZ23" s="318"/>
      <c r="BPA23" s="318"/>
      <c r="BPB23" s="318"/>
      <c r="BPC23" s="318"/>
      <c r="BPD23" s="318"/>
      <c r="BPE23" s="318"/>
      <c r="BPF23" s="318"/>
      <c r="BPG23" s="318"/>
      <c r="BPH23" s="318"/>
      <c r="BPI23" s="318"/>
      <c r="BPJ23" s="318"/>
      <c r="BPK23" s="318"/>
      <c r="BPL23" s="318"/>
      <c r="BPM23" s="318"/>
      <c r="BPN23" s="318"/>
      <c r="BPO23" s="318"/>
      <c r="BPP23" s="318"/>
      <c r="BPQ23" s="318"/>
      <c r="BPR23" s="318"/>
      <c r="BPS23" s="318"/>
      <c r="BPT23" s="318"/>
      <c r="BPU23" s="318"/>
      <c r="BPV23" s="318"/>
      <c r="BPW23" s="318"/>
      <c r="BPX23" s="318"/>
      <c r="BPY23" s="318"/>
      <c r="BPZ23" s="318"/>
      <c r="BQA23" s="318"/>
      <c r="BQB23" s="318"/>
      <c r="BQC23" s="318"/>
      <c r="BQD23" s="318"/>
      <c r="BQE23" s="318"/>
      <c r="BQF23" s="318"/>
      <c r="BQG23" s="318"/>
      <c r="BQH23" s="318"/>
      <c r="BQI23" s="318"/>
      <c r="BQJ23" s="318"/>
      <c r="BQK23" s="318"/>
      <c r="BQL23" s="318"/>
      <c r="BQM23" s="318"/>
      <c r="BQN23" s="318"/>
      <c r="BQO23" s="318"/>
      <c r="BQP23" s="318"/>
      <c r="BQQ23" s="318"/>
      <c r="BQR23" s="318"/>
      <c r="BQS23" s="318"/>
      <c r="BQT23" s="318"/>
      <c r="BQU23" s="318"/>
      <c r="BQV23" s="318"/>
      <c r="BQW23" s="318"/>
      <c r="BQX23" s="318"/>
      <c r="BQY23" s="318"/>
      <c r="BQZ23" s="318"/>
      <c r="BRA23" s="318"/>
      <c r="BRB23" s="318"/>
      <c r="BRC23" s="318"/>
      <c r="BRD23" s="318"/>
      <c r="BRE23" s="318"/>
      <c r="BRF23" s="318"/>
      <c r="BRG23" s="318"/>
      <c r="BRH23" s="318"/>
      <c r="BRI23" s="318"/>
      <c r="BRJ23" s="318"/>
      <c r="BRK23" s="318"/>
      <c r="BRL23" s="318"/>
      <c r="BRM23" s="318"/>
      <c r="BRN23" s="318"/>
      <c r="BRO23" s="318"/>
      <c r="BRP23" s="318"/>
      <c r="BRQ23" s="318"/>
      <c r="BRR23" s="318"/>
      <c r="BRS23" s="318"/>
      <c r="BRT23" s="318"/>
      <c r="BRU23" s="318"/>
      <c r="BRV23" s="318"/>
      <c r="BRW23" s="318"/>
      <c r="BRX23" s="318"/>
      <c r="BRY23" s="318"/>
      <c r="BRZ23" s="318"/>
      <c r="BSA23" s="318"/>
      <c r="BSB23" s="318"/>
      <c r="BSC23" s="318"/>
      <c r="BSD23" s="318"/>
      <c r="BSE23" s="318"/>
      <c r="BSF23" s="318"/>
      <c r="BSG23" s="318"/>
      <c r="BSH23" s="318"/>
      <c r="BSI23" s="318"/>
      <c r="BSJ23" s="318"/>
      <c r="BSK23" s="318"/>
      <c r="BSL23" s="318"/>
      <c r="BSM23" s="318"/>
      <c r="BSN23" s="318"/>
      <c r="BSO23" s="318"/>
      <c r="BSP23" s="318"/>
      <c r="BSQ23" s="318"/>
      <c r="BSR23" s="318"/>
      <c r="BSS23" s="318"/>
      <c r="BST23" s="318"/>
      <c r="BSU23" s="318"/>
      <c r="BSV23" s="318"/>
      <c r="BSW23" s="318"/>
      <c r="BSX23" s="318"/>
      <c r="BSY23" s="318"/>
      <c r="BSZ23" s="318"/>
      <c r="BTA23" s="318"/>
      <c r="BTB23" s="318"/>
      <c r="BTC23" s="318"/>
      <c r="BTD23" s="318"/>
      <c r="BTE23" s="318"/>
      <c r="BTF23" s="318"/>
      <c r="BTG23" s="318"/>
      <c r="BTH23" s="318"/>
      <c r="BTI23" s="318"/>
      <c r="BTJ23" s="318"/>
      <c r="BTK23" s="318"/>
      <c r="BTL23" s="318"/>
      <c r="BTM23" s="318"/>
      <c r="BTN23" s="318"/>
      <c r="BTO23" s="318"/>
      <c r="BTP23" s="318"/>
      <c r="BTQ23" s="318"/>
      <c r="BTR23" s="318"/>
      <c r="BTS23" s="318"/>
      <c r="BTT23" s="318"/>
      <c r="BTU23" s="318"/>
      <c r="BTV23" s="318"/>
      <c r="BTW23" s="318"/>
      <c r="BTX23" s="318"/>
      <c r="BTY23" s="318"/>
      <c r="BTZ23" s="318"/>
      <c r="BUA23" s="318"/>
      <c r="BUB23" s="318"/>
      <c r="BUC23" s="318"/>
      <c r="BUD23" s="318"/>
      <c r="BUE23" s="318"/>
      <c r="BUF23" s="318"/>
      <c r="BUG23" s="318"/>
      <c r="BUH23" s="318"/>
      <c r="BUI23" s="318"/>
      <c r="BUJ23" s="318"/>
      <c r="BUK23" s="318"/>
      <c r="BUL23" s="318"/>
      <c r="BUM23" s="318"/>
      <c r="BUN23" s="318"/>
      <c r="BUO23" s="318"/>
      <c r="BUP23" s="318"/>
      <c r="BUQ23" s="318"/>
      <c r="BUR23" s="318"/>
      <c r="BUS23" s="318"/>
      <c r="BUT23" s="318"/>
      <c r="BUU23" s="318"/>
      <c r="BUV23" s="318"/>
      <c r="BUW23" s="318"/>
      <c r="BUX23" s="318"/>
      <c r="BUY23" s="318"/>
      <c r="BUZ23" s="318"/>
      <c r="BVA23" s="318"/>
      <c r="BVB23" s="318"/>
      <c r="BVC23" s="318"/>
      <c r="BVD23" s="318"/>
      <c r="BVE23" s="318"/>
      <c r="BVF23" s="318"/>
      <c r="BVG23" s="318"/>
      <c r="BVH23" s="318"/>
      <c r="BVI23" s="318"/>
      <c r="BVJ23" s="318"/>
      <c r="BVK23" s="318"/>
      <c r="BVL23" s="318"/>
      <c r="BVM23" s="318"/>
      <c r="BVN23" s="318"/>
      <c r="BVO23" s="318"/>
      <c r="BVP23" s="318"/>
      <c r="BVQ23" s="318"/>
      <c r="BVR23" s="318"/>
      <c r="BVS23" s="318"/>
      <c r="BVT23" s="318"/>
      <c r="BVU23" s="318"/>
      <c r="BVV23" s="318"/>
      <c r="BVW23" s="318"/>
      <c r="BVX23" s="318"/>
      <c r="BVY23" s="318"/>
      <c r="BVZ23" s="318"/>
      <c r="BWA23" s="318"/>
      <c r="BWB23" s="318"/>
      <c r="BWC23" s="318"/>
      <c r="BWD23" s="318"/>
      <c r="BWE23" s="318"/>
      <c r="BWF23" s="318"/>
      <c r="BWG23" s="318"/>
      <c r="BWH23" s="318"/>
      <c r="BWI23" s="318"/>
      <c r="BWJ23" s="318"/>
      <c r="BWK23" s="318"/>
      <c r="BWL23" s="318"/>
      <c r="BWM23" s="318"/>
      <c r="BWN23" s="318"/>
      <c r="BWO23" s="318"/>
      <c r="BWP23" s="318"/>
      <c r="BWQ23" s="318"/>
      <c r="BWR23" s="318"/>
      <c r="BWS23" s="318"/>
      <c r="BWT23" s="318"/>
      <c r="BWU23" s="318"/>
      <c r="BWV23" s="318"/>
      <c r="BWW23" s="318"/>
      <c r="BWX23" s="318"/>
      <c r="BWY23" s="318"/>
      <c r="BWZ23" s="318"/>
      <c r="BXA23" s="318"/>
      <c r="BXB23" s="318"/>
      <c r="BXC23" s="318"/>
      <c r="BXD23" s="318"/>
      <c r="BXE23" s="318"/>
      <c r="BXF23" s="318"/>
      <c r="BXG23" s="318"/>
      <c r="BXH23" s="318"/>
      <c r="BXI23" s="318"/>
      <c r="BXJ23" s="318"/>
      <c r="BXK23" s="318"/>
      <c r="BXL23" s="318"/>
      <c r="BXM23" s="318"/>
      <c r="BXN23" s="318"/>
      <c r="BXO23" s="318"/>
      <c r="BXP23" s="318"/>
      <c r="BXQ23" s="318"/>
      <c r="BXR23" s="318"/>
      <c r="BXS23" s="318"/>
      <c r="BXT23" s="318"/>
      <c r="BXU23" s="318"/>
      <c r="BXV23" s="318"/>
      <c r="BXW23" s="318"/>
      <c r="BXX23" s="318"/>
      <c r="BXY23" s="318"/>
      <c r="BXZ23" s="318"/>
      <c r="BYA23" s="318"/>
      <c r="BYB23" s="318"/>
      <c r="BYC23" s="318"/>
      <c r="BYD23" s="318"/>
      <c r="BYE23" s="318"/>
      <c r="BYF23" s="318"/>
      <c r="BYG23" s="318"/>
      <c r="BYH23" s="318"/>
      <c r="BYI23" s="318"/>
      <c r="BYJ23" s="318"/>
      <c r="BYK23" s="318"/>
      <c r="BYL23" s="318"/>
      <c r="BYM23" s="318"/>
      <c r="BYN23" s="318"/>
      <c r="BYO23" s="318"/>
      <c r="BYP23" s="318"/>
      <c r="BYQ23" s="318"/>
      <c r="BYR23" s="318"/>
      <c r="BYS23" s="318"/>
      <c r="BYT23" s="318"/>
      <c r="BYU23" s="318"/>
      <c r="BYV23" s="318"/>
      <c r="BYW23" s="318"/>
      <c r="BYX23" s="318"/>
      <c r="BYY23" s="318"/>
      <c r="BYZ23" s="318"/>
      <c r="BZA23" s="318"/>
      <c r="BZB23" s="318"/>
      <c r="BZC23" s="318"/>
      <c r="BZD23" s="318"/>
      <c r="BZE23" s="318"/>
      <c r="BZF23" s="318"/>
      <c r="BZG23" s="318"/>
      <c r="BZH23" s="318"/>
      <c r="BZI23" s="318"/>
      <c r="BZJ23" s="318"/>
      <c r="BZK23" s="318"/>
      <c r="BZL23" s="318"/>
      <c r="BZM23" s="318"/>
      <c r="BZN23" s="318"/>
      <c r="BZO23" s="318"/>
      <c r="BZP23" s="318"/>
      <c r="BZQ23" s="318"/>
      <c r="BZR23" s="318"/>
      <c r="BZS23" s="318"/>
      <c r="BZT23" s="318"/>
      <c r="BZU23" s="318"/>
      <c r="BZV23" s="318"/>
      <c r="BZW23" s="318"/>
      <c r="BZX23" s="318"/>
      <c r="BZY23" s="318"/>
      <c r="BZZ23" s="318"/>
      <c r="CAA23" s="318"/>
      <c r="CAB23" s="318"/>
      <c r="CAC23" s="318"/>
      <c r="CAD23" s="318"/>
      <c r="CAE23" s="318"/>
      <c r="CAF23" s="318"/>
      <c r="CAG23" s="318"/>
      <c r="CAH23" s="318"/>
      <c r="CAI23" s="318"/>
      <c r="CAJ23" s="318"/>
      <c r="CAK23" s="318"/>
      <c r="CAL23" s="318"/>
      <c r="CAM23" s="318"/>
      <c r="CAN23" s="318"/>
      <c r="CAO23" s="318"/>
      <c r="CAP23" s="318"/>
      <c r="CAQ23" s="318"/>
      <c r="CAR23" s="318"/>
      <c r="CAS23" s="318"/>
      <c r="CAT23" s="318"/>
      <c r="CAU23" s="318"/>
      <c r="CAV23" s="318"/>
      <c r="CAW23" s="318"/>
      <c r="CAX23" s="318"/>
      <c r="CAY23" s="318"/>
      <c r="CAZ23" s="318"/>
      <c r="CBA23" s="318"/>
      <c r="CBB23" s="318"/>
      <c r="CBC23" s="318"/>
      <c r="CBD23" s="318"/>
      <c r="CBE23" s="318"/>
      <c r="CBF23" s="318"/>
      <c r="CBG23" s="318"/>
      <c r="CBH23" s="318"/>
      <c r="CBI23" s="318"/>
      <c r="CBJ23" s="318"/>
      <c r="CBK23" s="318"/>
      <c r="CBL23" s="318"/>
      <c r="CBM23" s="318"/>
      <c r="CBN23" s="318"/>
      <c r="CBO23" s="318"/>
      <c r="CBP23" s="318"/>
      <c r="CBQ23" s="318"/>
      <c r="CBR23" s="318"/>
      <c r="CBS23" s="318"/>
      <c r="CBT23" s="318"/>
      <c r="CBU23" s="318"/>
      <c r="CBV23" s="318"/>
      <c r="CBW23" s="318"/>
      <c r="CBX23" s="318"/>
      <c r="CBY23" s="318"/>
      <c r="CBZ23" s="318"/>
      <c r="CCA23" s="318"/>
      <c r="CCB23" s="318"/>
      <c r="CCC23" s="318"/>
      <c r="CCD23" s="318"/>
      <c r="CCE23" s="318"/>
      <c r="CCF23" s="318"/>
      <c r="CCG23" s="318"/>
      <c r="CCH23" s="318"/>
      <c r="CCI23" s="318"/>
      <c r="CCJ23" s="318"/>
      <c r="CCK23" s="318"/>
      <c r="CCL23" s="318"/>
      <c r="CCM23" s="318"/>
      <c r="CCN23" s="318"/>
      <c r="CCO23" s="318"/>
      <c r="CCP23" s="318"/>
      <c r="CCQ23" s="318"/>
      <c r="CCR23" s="318"/>
      <c r="CCS23" s="318"/>
      <c r="CCT23" s="318"/>
      <c r="CCU23" s="318"/>
      <c r="CCV23" s="318"/>
      <c r="CCW23" s="318"/>
      <c r="CCX23" s="318"/>
      <c r="CCY23" s="318"/>
      <c r="CCZ23" s="318"/>
      <c r="CDA23" s="318"/>
      <c r="CDB23" s="318"/>
      <c r="CDC23" s="318"/>
      <c r="CDD23" s="318"/>
      <c r="CDE23" s="318"/>
      <c r="CDF23" s="318"/>
      <c r="CDG23" s="318"/>
      <c r="CDH23" s="318"/>
      <c r="CDI23" s="318"/>
      <c r="CDJ23" s="318"/>
      <c r="CDK23" s="318"/>
      <c r="CDL23" s="318"/>
      <c r="CDM23" s="318"/>
      <c r="CDN23" s="318"/>
      <c r="CDO23" s="318"/>
      <c r="CDP23" s="318"/>
      <c r="CDQ23" s="318"/>
      <c r="CDR23" s="318"/>
      <c r="CDS23" s="318"/>
      <c r="CDT23" s="318"/>
      <c r="CDU23" s="318"/>
      <c r="CDV23" s="318"/>
      <c r="CDW23" s="318"/>
      <c r="CDX23" s="318"/>
      <c r="CDY23" s="318"/>
      <c r="CDZ23" s="318"/>
      <c r="CEA23" s="318"/>
      <c r="CEB23" s="318"/>
      <c r="CEC23" s="318"/>
      <c r="CED23" s="318"/>
      <c r="CEE23" s="318"/>
      <c r="CEF23" s="318"/>
      <c r="CEG23" s="318"/>
      <c r="CEH23" s="318"/>
      <c r="CEI23" s="318"/>
      <c r="CEJ23" s="318"/>
      <c r="CEK23" s="318"/>
      <c r="CEL23" s="318"/>
      <c r="CEM23" s="318"/>
      <c r="CEN23" s="318"/>
      <c r="CEO23" s="318"/>
      <c r="CEP23" s="318"/>
      <c r="CEQ23" s="318"/>
      <c r="CER23" s="318"/>
      <c r="CES23" s="318"/>
      <c r="CET23" s="318"/>
      <c r="CEU23" s="318"/>
      <c r="CEV23" s="318"/>
      <c r="CEW23" s="318"/>
      <c r="CEX23" s="318"/>
      <c r="CEY23" s="318"/>
      <c r="CEZ23" s="318"/>
      <c r="CFA23" s="318"/>
      <c r="CFB23" s="318"/>
      <c r="CFC23" s="318"/>
      <c r="CFD23" s="318"/>
      <c r="CFE23" s="318"/>
      <c r="CFF23" s="318"/>
      <c r="CFG23" s="318"/>
      <c r="CFH23" s="318"/>
      <c r="CFI23" s="318"/>
      <c r="CFJ23" s="318"/>
      <c r="CFK23" s="318"/>
      <c r="CFL23" s="318"/>
      <c r="CFM23" s="318"/>
      <c r="CFN23" s="318"/>
      <c r="CFO23" s="318"/>
      <c r="CFP23" s="318"/>
      <c r="CFQ23" s="318"/>
      <c r="CFR23" s="318"/>
      <c r="CFS23" s="318"/>
      <c r="CFT23" s="318"/>
      <c r="CFU23" s="318"/>
      <c r="CFV23" s="318"/>
      <c r="CFW23" s="318"/>
      <c r="CFX23" s="318"/>
      <c r="CFY23" s="318"/>
      <c r="CFZ23" s="318"/>
      <c r="CGA23" s="318"/>
      <c r="CGB23" s="318"/>
      <c r="CGC23" s="318"/>
      <c r="CGD23" s="318"/>
      <c r="CGE23" s="318"/>
      <c r="CGF23" s="318"/>
      <c r="CGG23" s="318"/>
      <c r="CGH23" s="318"/>
      <c r="CGI23" s="318"/>
      <c r="CGJ23" s="318"/>
      <c r="CGK23" s="318"/>
      <c r="CGL23" s="318"/>
      <c r="CGM23" s="318"/>
      <c r="CGN23" s="318"/>
      <c r="CGO23" s="318"/>
      <c r="CGP23" s="318"/>
      <c r="CGQ23" s="318"/>
      <c r="CGR23" s="318"/>
      <c r="CGS23" s="318"/>
      <c r="CGT23" s="318"/>
      <c r="CGU23" s="318"/>
      <c r="CGV23" s="318"/>
      <c r="CGW23" s="318"/>
      <c r="CGX23" s="318"/>
      <c r="CGY23" s="318"/>
      <c r="CGZ23" s="318"/>
      <c r="CHA23" s="318"/>
      <c r="CHB23" s="318"/>
      <c r="CHC23" s="318"/>
      <c r="CHD23" s="318"/>
      <c r="CHE23" s="318"/>
      <c r="CHF23" s="318"/>
      <c r="CHG23" s="318"/>
      <c r="CHH23" s="318"/>
      <c r="CHI23" s="318"/>
      <c r="CHJ23" s="318"/>
      <c r="CHK23" s="318"/>
      <c r="CHL23" s="318"/>
      <c r="CHM23" s="318"/>
      <c r="CHN23" s="318"/>
      <c r="CHO23" s="318"/>
      <c r="CHP23" s="318"/>
      <c r="CHQ23" s="318"/>
      <c r="CHR23" s="318"/>
      <c r="CHS23" s="318"/>
      <c r="CHT23" s="318"/>
      <c r="CHU23" s="318"/>
      <c r="CHV23" s="318"/>
      <c r="CHW23" s="318"/>
      <c r="CHX23" s="318"/>
      <c r="CHY23" s="318"/>
      <c r="CHZ23" s="318"/>
      <c r="CIA23" s="318"/>
      <c r="CIB23" s="318"/>
      <c r="CIC23" s="318"/>
      <c r="CID23" s="318"/>
      <c r="CIE23" s="318"/>
      <c r="CIF23" s="318"/>
      <c r="CIG23" s="318"/>
      <c r="CIH23" s="318"/>
      <c r="CII23" s="318"/>
      <c r="CIJ23" s="318"/>
      <c r="CIK23" s="318"/>
      <c r="CIL23" s="318"/>
      <c r="CIM23" s="318"/>
      <c r="CIN23" s="318"/>
      <c r="CIO23" s="318"/>
      <c r="CIP23" s="318"/>
      <c r="CIQ23" s="318"/>
      <c r="CIR23" s="318"/>
      <c r="CIS23" s="318"/>
      <c r="CIT23" s="318"/>
      <c r="CIU23" s="318"/>
      <c r="CIV23" s="318"/>
      <c r="CIW23" s="318"/>
      <c r="CIX23" s="318"/>
      <c r="CIY23" s="318"/>
      <c r="CIZ23" s="318"/>
      <c r="CJA23" s="318"/>
      <c r="CJB23" s="318"/>
      <c r="CJC23" s="318"/>
      <c r="CJD23" s="318"/>
      <c r="CJE23" s="318"/>
      <c r="CJF23" s="318"/>
      <c r="CJG23" s="318"/>
      <c r="CJH23" s="318"/>
      <c r="CJI23" s="318"/>
      <c r="CJJ23" s="318"/>
      <c r="CJK23" s="318"/>
      <c r="CJL23" s="318"/>
      <c r="CJM23" s="318"/>
      <c r="CJN23" s="318"/>
      <c r="CJO23" s="318"/>
      <c r="CJP23" s="318"/>
      <c r="CJQ23" s="318"/>
      <c r="CJR23" s="318"/>
      <c r="CJS23" s="318"/>
      <c r="CJT23" s="318"/>
      <c r="CJU23" s="318"/>
      <c r="CJV23" s="318"/>
      <c r="CJW23" s="318"/>
      <c r="CJX23" s="318"/>
      <c r="CJY23" s="318"/>
      <c r="CJZ23" s="318"/>
      <c r="CKA23" s="318"/>
      <c r="CKB23" s="318"/>
      <c r="CKC23" s="318"/>
      <c r="CKD23" s="318"/>
      <c r="CKE23" s="318"/>
      <c r="CKF23" s="318"/>
      <c r="CKG23" s="318"/>
      <c r="CKH23" s="318"/>
      <c r="CKI23" s="318"/>
      <c r="CKJ23" s="318"/>
      <c r="CKK23" s="318"/>
      <c r="CKL23" s="318"/>
      <c r="CKM23" s="318"/>
      <c r="CKN23" s="318"/>
      <c r="CKO23" s="318"/>
      <c r="CKP23" s="318"/>
      <c r="CKQ23" s="318"/>
      <c r="CKR23" s="318"/>
      <c r="CKS23" s="318"/>
      <c r="CKT23" s="318"/>
      <c r="CKU23" s="318"/>
      <c r="CKV23" s="318"/>
      <c r="CKW23" s="318"/>
      <c r="CKX23" s="318"/>
      <c r="CKY23" s="318"/>
      <c r="CKZ23" s="318"/>
      <c r="CLA23" s="318"/>
      <c r="CLB23" s="318"/>
      <c r="CLC23" s="318"/>
      <c r="CLD23" s="318"/>
      <c r="CLE23" s="318"/>
      <c r="CLF23" s="318"/>
      <c r="CLG23" s="318"/>
      <c r="CLH23" s="318"/>
      <c r="CLI23" s="318"/>
      <c r="CLJ23" s="318"/>
      <c r="CLK23" s="318"/>
      <c r="CLL23" s="318"/>
      <c r="CLM23" s="318"/>
      <c r="CLN23" s="318"/>
      <c r="CLO23" s="318"/>
      <c r="CLP23" s="318"/>
      <c r="CLQ23" s="318"/>
      <c r="CLR23" s="318"/>
      <c r="CLS23" s="318"/>
      <c r="CLT23" s="318"/>
      <c r="CLU23" s="318"/>
      <c r="CLV23" s="318"/>
      <c r="CLW23" s="318"/>
      <c r="CLX23" s="318"/>
      <c r="CLY23" s="318"/>
      <c r="CLZ23" s="318"/>
      <c r="CMA23" s="318"/>
      <c r="CMB23" s="318"/>
      <c r="CMC23" s="318"/>
      <c r="CMD23" s="318"/>
      <c r="CME23" s="318"/>
      <c r="CMF23" s="318"/>
      <c r="CMG23" s="318"/>
      <c r="CMH23" s="318"/>
      <c r="CMI23" s="318"/>
      <c r="CMJ23" s="318"/>
      <c r="CMK23" s="318"/>
      <c r="CML23" s="318"/>
      <c r="CMM23" s="318"/>
      <c r="CMN23" s="318"/>
      <c r="CMO23" s="318"/>
      <c r="CMP23" s="318"/>
      <c r="CMQ23" s="318"/>
      <c r="CMR23" s="318"/>
      <c r="CMS23" s="318"/>
      <c r="CMT23" s="318"/>
      <c r="CMU23" s="318"/>
      <c r="CMV23" s="318"/>
      <c r="CMW23" s="318"/>
      <c r="CMX23" s="318"/>
      <c r="CMY23" s="318"/>
      <c r="CMZ23" s="318"/>
      <c r="CNA23" s="318"/>
      <c r="CNB23" s="318"/>
      <c r="CNC23" s="318"/>
      <c r="CND23" s="318"/>
      <c r="CNE23" s="318"/>
      <c r="CNF23" s="318"/>
      <c r="CNG23" s="318"/>
      <c r="CNH23" s="318"/>
      <c r="CNI23" s="318"/>
      <c r="CNJ23" s="318"/>
      <c r="CNK23" s="318"/>
      <c r="CNL23" s="318"/>
      <c r="CNM23" s="318"/>
      <c r="CNN23" s="318"/>
      <c r="CNO23" s="318"/>
      <c r="CNP23" s="318"/>
      <c r="CNQ23" s="318"/>
      <c r="CNR23" s="318"/>
      <c r="CNS23" s="318"/>
      <c r="CNT23" s="318"/>
      <c r="CNU23" s="318"/>
      <c r="CNV23" s="318"/>
      <c r="CNW23" s="318"/>
      <c r="CNX23" s="318"/>
      <c r="CNY23" s="318"/>
      <c r="CNZ23" s="318"/>
      <c r="COA23" s="318"/>
      <c r="COB23" s="318"/>
      <c r="COC23" s="318"/>
      <c r="COD23" s="318"/>
      <c r="COE23" s="318"/>
      <c r="COF23" s="318"/>
      <c r="COG23" s="318"/>
      <c r="COH23" s="318"/>
      <c r="COI23" s="318"/>
      <c r="COJ23" s="318"/>
      <c r="COK23" s="318"/>
      <c r="COL23" s="318"/>
      <c r="COM23" s="318"/>
      <c r="CON23" s="318"/>
      <c r="COO23" s="318"/>
      <c r="COP23" s="318"/>
      <c r="COQ23" s="318"/>
      <c r="COR23" s="318"/>
      <c r="COS23" s="318"/>
      <c r="COT23" s="318"/>
      <c r="COU23" s="318"/>
      <c r="COV23" s="318"/>
      <c r="COW23" s="318"/>
      <c r="COX23" s="318"/>
      <c r="COY23" s="318"/>
      <c r="COZ23" s="318"/>
      <c r="CPA23" s="318"/>
      <c r="CPB23" s="318"/>
      <c r="CPC23" s="318"/>
      <c r="CPD23" s="318"/>
      <c r="CPE23" s="318"/>
      <c r="CPF23" s="318"/>
      <c r="CPG23" s="318"/>
      <c r="CPH23" s="318"/>
      <c r="CPI23" s="318"/>
      <c r="CPJ23" s="318"/>
      <c r="CPK23" s="318"/>
      <c r="CPL23" s="318"/>
      <c r="CPM23" s="318"/>
      <c r="CPN23" s="318"/>
      <c r="CPO23" s="318"/>
      <c r="CPP23" s="318"/>
      <c r="CPQ23" s="318"/>
      <c r="CPR23" s="318"/>
      <c r="CPS23" s="318"/>
      <c r="CPT23" s="318"/>
      <c r="CPU23" s="318"/>
      <c r="CPV23" s="318"/>
      <c r="CPW23" s="318"/>
      <c r="CPX23" s="318"/>
      <c r="CPY23" s="318"/>
      <c r="CPZ23" s="318"/>
      <c r="CQA23" s="318"/>
      <c r="CQB23" s="318"/>
      <c r="CQC23" s="318"/>
      <c r="CQD23" s="318"/>
      <c r="CQE23" s="318"/>
      <c r="CQF23" s="318"/>
      <c r="CQG23" s="318"/>
      <c r="CQH23" s="318"/>
      <c r="CQI23" s="318"/>
      <c r="CQJ23" s="318"/>
      <c r="CQK23" s="318"/>
      <c r="CQL23" s="318"/>
      <c r="CQM23" s="318"/>
      <c r="CQN23" s="318"/>
      <c r="CQO23" s="318"/>
      <c r="CQP23" s="318"/>
      <c r="CQQ23" s="318"/>
      <c r="CQR23" s="318"/>
      <c r="CQS23" s="318"/>
      <c r="CQT23" s="318"/>
      <c r="CQU23" s="318"/>
      <c r="CQV23" s="318"/>
      <c r="CQW23" s="318"/>
      <c r="CQX23" s="318"/>
      <c r="CQY23" s="318"/>
      <c r="CQZ23" s="318"/>
      <c r="CRA23" s="318"/>
      <c r="CRB23" s="318"/>
      <c r="CRC23" s="318"/>
      <c r="CRD23" s="318"/>
      <c r="CRE23" s="318"/>
      <c r="CRF23" s="318"/>
      <c r="CRG23" s="318"/>
      <c r="CRH23" s="318"/>
      <c r="CRI23" s="318"/>
      <c r="CRJ23" s="318"/>
      <c r="CRK23" s="318"/>
      <c r="CRL23" s="318"/>
      <c r="CRM23" s="318"/>
      <c r="CRN23" s="318"/>
      <c r="CRO23" s="318"/>
      <c r="CRP23" s="318"/>
      <c r="CRQ23" s="318"/>
      <c r="CRR23" s="318"/>
      <c r="CRS23" s="318"/>
      <c r="CRT23" s="318"/>
      <c r="CRU23" s="318"/>
      <c r="CRV23" s="318"/>
      <c r="CRW23" s="318"/>
      <c r="CRX23" s="318"/>
      <c r="CRY23" s="318"/>
      <c r="CRZ23" s="318"/>
      <c r="CSA23" s="318"/>
      <c r="CSB23" s="318"/>
      <c r="CSC23" s="318"/>
      <c r="CSD23" s="318"/>
      <c r="CSE23" s="318"/>
      <c r="CSF23" s="318"/>
      <c r="CSG23" s="318"/>
      <c r="CSH23" s="318"/>
      <c r="CSI23" s="318"/>
      <c r="CSJ23" s="318"/>
      <c r="CSK23" s="318"/>
      <c r="CSL23" s="318"/>
      <c r="CSM23" s="318"/>
      <c r="CSN23" s="318"/>
      <c r="CSO23" s="318"/>
      <c r="CSP23" s="318"/>
      <c r="CSQ23" s="318"/>
      <c r="CSR23" s="318"/>
      <c r="CSS23" s="318"/>
      <c r="CST23" s="318"/>
      <c r="CSU23" s="318"/>
      <c r="CSV23" s="318"/>
      <c r="CSW23" s="318"/>
      <c r="CSX23" s="318"/>
      <c r="CSY23" s="318"/>
      <c r="CSZ23" s="318"/>
      <c r="CTA23" s="318"/>
      <c r="CTB23" s="318"/>
      <c r="CTC23" s="318"/>
      <c r="CTD23" s="318"/>
      <c r="CTE23" s="318"/>
      <c r="CTF23" s="318"/>
      <c r="CTG23" s="318"/>
      <c r="CTH23" s="318"/>
      <c r="CTI23" s="318"/>
      <c r="CTJ23" s="318"/>
      <c r="CTK23" s="318"/>
      <c r="CTL23" s="318"/>
      <c r="CTM23" s="318"/>
      <c r="CTN23" s="318"/>
      <c r="CTO23" s="318"/>
      <c r="CTP23" s="318"/>
      <c r="CTQ23" s="318"/>
      <c r="CTR23" s="318"/>
      <c r="CTS23" s="318"/>
      <c r="CTT23" s="318"/>
      <c r="CTU23" s="318"/>
      <c r="CTV23" s="318"/>
      <c r="CTW23" s="318"/>
      <c r="CTX23" s="318"/>
      <c r="CTY23" s="318"/>
      <c r="CTZ23" s="318"/>
      <c r="CUA23" s="318"/>
      <c r="CUB23" s="318"/>
      <c r="CUC23" s="318"/>
      <c r="CUD23" s="318"/>
      <c r="CUE23" s="318"/>
      <c r="CUF23" s="318"/>
      <c r="CUG23" s="318"/>
      <c r="CUH23" s="318"/>
      <c r="CUI23" s="318"/>
      <c r="CUJ23" s="318"/>
      <c r="CUK23" s="318"/>
      <c r="CUL23" s="318"/>
      <c r="CUM23" s="318"/>
      <c r="CUN23" s="318"/>
      <c r="CUO23" s="318"/>
      <c r="CUP23" s="318"/>
      <c r="CUQ23" s="318"/>
      <c r="CUR23" s="318"/>
      <c r="CUS23" s="318"/>
      <c r="CUT23" s="318"/>
      <c r="CUU23" s="318"/>
      <c r="CUV23" s="318"/>
      <c r="CUW23" s="318"/>
      <c r="CUX23" s="318"/>
      <c r="CUY23" s="318"/>
      <c r="CUZ23" s="318"/>
      <c r="CVA23" s="318"/>
      <c r="CVB23" s="318"/>
      <c r="CVC23" s="318"/>
      <c r="CVD23" s="318"/>
      <c r="CVE23" s="318"/>
      <c r="CVF23" s="318"/>
      <c r="CVG23" s="318"/>
      <c r="CVH23" s="318"/>
      <c r="CVI23" s="318"/>
      <c r="CVJ23" s="318"/>
      <c r="CVK23" s="318"/>
      <c r="CVL23" s="318"/>
      <c r="CVM23" s="318"/>
      <c r="CVN23" s="318"/>
      <c r="CVO23" s="318"/>
      <c r="CVP23" s="318"/>
      <c r="CVQ23" s="318"/>
      <c r="CVR23" s="318"/>
      <c r="CVS23" s="318"/>
      <c r="CVT23" s="318"/>
      <c r="CVU23" s="318"/>
      <c r="CVV23" s="318"/>
      <c r="CVW23" s="318"/>
      <c r="CVX23" s="318"/>
      <c r="CVY23" s="318"/>
      <c r="CVZ23" s="318"/>
      <c r="CWA23" s="318"/>
      <c r="CWB23" s="318"/>
      <c r="CWC23" s="318"/>
      <c r="CWD23" s="318"/>
      <c r="CWE23" s="318"/>
      <c r="CWF23" s="318"/>
      <c r="CWG23" s="318"/>
      <c r="CWH23" s="318"/>
      <c r="CWI23" s="318"/>
      <c r="CWJ23" s="318"/>
      <c r="CWK23" s="318"/>
      <c r="CWL23" s="318"/>
      <c r="CWM23" s="318"/>
      <c r="CWN23" s="318"/>
      <c r="CWO23" s="318"/>
      <c r="CWP23" s="318"/>
      <c r="CWQ23" s="318"/>
      <c r="CWR23" s="318"/>
      <c r="CWS23" s="318"/>
      <c r="CWT23" s="318"/>
      <c r="CWU23" s="318"/>
      <c r="CWV23" s="318"/>
      <c r="CWW23" s="318"/>
      <c r="CWX23" s="318"/>
      <c r="CWY23" s="318"/>
      <c r="CWZ23" s="318"/>
      <c r="CXA23" s="318"/>
      <c r="CXB23" s="318"/>
      <c r="CXC23" s="318"/>
      <c r="CXD23" s="318"/>
      <c r="CXE23" s="318"/>
      <c r="CXF23" s="318"/>
      <c r="CXG23" s="318"/>
      <c r="CXH23" s="318"/>
      <c r="CXI23" s="318"/>
      <c r="CXJ23" s="318"/>
      <c r="CXK23" s="318"/>
      <c r="CXL23" s="318"/>
      <c r="CXM23" s="318"/>
      <c r="CXN23" s="318"/>
      <c r="CXO23" s="318"/>
      <c r="CXP23" s="318"/>
      <c r="CXQ23" s="318"/>
      <c r="CXR23" s="318"/>
      <c r="CXS23" s="318"/>
      <c r="CXT23" s="318"/>
      <c r="CXU23" s="318"/>
      <c r="CXV23" s="318"/>
      <c r="CXW23" s="318"/>
      <c r="CXX23" s="318"/>
      <c r="CXY23" s="318"/>
      <c r="CXZ23" s="318"/>
      <c r="CYA23" s="318"/>
      <c r="CYB23" s="318"/>
      <c r="CYC23" s="318"/>
      <c r="CYD23" s="318"/>
      <c r="CYE23" s="318"/>
      <c r="CYF23" s="318"/>
      <c r="CYG23" s="318"/>
      <c r="CYH23" s="318"/>
      <c r="CYI23" s="318"/>
      <c r="CYJ23" s="318"/>
      <c r="CYK23" s="318"/>
      <c r="CYL23" s="318"/>
      <c r="CYM23" s="318"/>
      <c r="CYN23" s="318"/>
      <c r="CYO23" s="318"/>
      <c r="CYP23" s="318"/>
      <c r="CYQ23" s="318"/>
      <c r="CYR23" s="318"/>
      <c r="CYS23" s="318"/>
      <c r="CYT23" s="318"/>
      <c r="CYU23" s="318"/>
      <c r="CYV23" s="318"/>
      <c r="CYW23" s="318"/>
      <c r="CYX23" s="318"/>
      <c r="CYY23" s="318"/>
      <c r="CYZ23" s="318"/>
      <c r="CZA23" s="318"/>
      <c r="CZB23" s="318"/>
      <c r="CZC23" s="318"/>
      <c r="CZD23" s="318"/>
      <c r="CZE23" s="318"/>
      <c r="CZF23" s="318"/>
      <c r="CZG23" s="318"/>
      <c r="CZH23" s="318"/>
      <c r="CZI23" s="318"/>
      <c r="CZJ23" s="318"/>
      <c r="CZK23" s="318"/>
      <c r="CZL23" s="318"/>
      <c r="CZM23" s="318"/>
      <c r="CZN23" s="318"/>
      <c r="CZO23" s="318"/>
      <c r="CZP23" s="318"/>
      <c r="CZQ23" s="318"/>
      <c r="CZR23" s="318"/>
      <c r="CZS23" s="318"/>
      <c r="CZT23" s="318"/>
      <c r="CZU23" s="318"/>
      <c r="CZV23" s="318"/>
      <c r="CZW23" s="318"/>
      <c r="CZX23" s="318"/>
      <c r="CZY23" s="318"/>
      <c r="CZZ23" s="318"/>
      <c r="DAA23" s="318"/>
      <c r="DAB23" s="318"/>
      <c r="DAC23" s="318"/>
      <c r="DAD23" s="318"/>
      <c r="DAE23" s="318"/>
      <c r="DAF23" s="318"/>
      <c r="DAG23" s="318"/>
      <c r="DAH23" s="318"/>
      <c r="DAI23" s="318"/>
      <c r="DAJ23" s="318"/>
      <c r="DAK23" s="318"/>
      <c r="DAL23" s="318"/>
      <c r="DAM23" s="318"/>
      <c r="DAN23" s="318"/>
      <c r="DAO23" s="318"/>
      <c r="DAP23" s="318"/>
      <c r="DAQ23" s="318"/>
      <c r="DAR23" s="318"/>
      <c r="DAS23" s="318"/>
      <c r="DAT23" s="318"/>
      <c r="DAU23" s="318"/>
      <c r="DAV23" s="318"/>
      <c r="DAW23" s="318"/>
      <c r="DAX23" s="318"/>
      <c r="DAY23" s="318"/>
      <c r="DAZ23" s="318"/>
      <c r="DBA23" s="318"/>
      <c r="DBB23" s="318"/>
      <c r="DBC23" s="318"/>
      <c r="DBD23" s="318"/>
      <c r="DBE23" s="318"/>
      <c r="DBF23" s="318"/>
      <c r="DBG23" s="318"/>
      <c r="DBH23" s="318"/>
      <c r="DBI23" s="318"/>
      <c r="DBJ23" s="318"/>
      <c r="DBK23" s="318"/>
      <c r="DBL23" s="318"/>
      <c r="DBM23" s="318"/>
      <c r="DBN23" s="318"/>
      <c r="DBO23" s="318"/>
      <c r="DBP23" s="318"/>
      <c r="DBQ23" s="318"/>
      <c r="DBR23" s="318"/>
      <c r="DBS23" s="318"/>
      <c r="DBT23" s="318"/>
      <c r="DBU23" s="318"/>
      <c r="DBV23" s="318"/>
      <c r="DBW23" s="318"/>
      <c r="DBX23" s="318"/>
      <c r="DBY23" s="318"/>
      <c r="DBZ23" s="318"/>
      <c r="DCA23" s="318"/>
      <c r="DCB23" s="318"/>
      <c r="DCC23" s="318"/>
      <c r="DCD23" s="318"/>
      <c r="DCE23" s="318"/>
      <c r="DCF23" s="318"/>
      <c r="DCG23" s="318"/>
      <c r="DCH23" s="318"/>
      <c r="DCI23" s="318"/>
      <c r="DCJ23" s="318"/>
      <c r="DCK23" s="318"/>
      <c r="DCL23" s="318"/>
      <c r="DCM23" s="318"/>
      <c r="DCN23" s="318"/>
      <c r="DCO23" s="318"/>
      <c r="DCP23" s="318"/>
      <c r="DCQ23" s="318"/>
      <c r="DCR23" s="318"/>
      <c r="DCS23" s="318"/>
      <c r="DCT23" s="318"/>
      <c r="DCU23" s="318"/>
      <c r="DCV23" s="318"/>
      <c r="DCW23" s="318"/>
      <c r="DCX23" s="318"/>
      <c r="DCY23" s="318"/>
      <c r="DCZ23" s="318"/>
      <c r="DDA23" s="318"/>
      <c r="DDB23" s="318"/>
      <c r="DDC23" s="318"/>
      <c r="DDD23" s="318"/>
      <c r="DDE23" s="318"/>
      <c r="DDF23" s="318"/>
      <c r="DDG23" s="318"/>
      <c r="DDH23" s="318"/>
      <c r="DDI23" s="318"/>
      <c r="DDJ23" s="318"/>
      <c r="DDK23" s="318"/>
      <c r="DDL23" s="318"/>
      <c r="DDM23" s="318"/>
      <c r="DDN23" s="318"/>
      <c r="DDO23" s="318"/>
      <c r="DDP23" s="318"/>
      <c r="DDQ23" s="318"/>
      <c r="DDR23" s="318"/>
      <c r="DDS23" s="318"/>
      <c r="DDT23" s="318"/>
      <c r="DDU23" s="318"/>
      <c r="DDV23" s="318"/>
      <c r="DDW23" s="318"/>
      <c r="DDX23" s="318"/>
      <c r="DDY23" s="318"/>
      <c r="DDZ23" s="318"/>
      <c r="DEA23" s="318"/>
      <c r="DEB23" s="318"/>
      <c r="DEC23" s="318"/>
      <c r="DED23" s="318"/>
      <c r="DEE23" s="318"/>
      <c r="DEF23" s="318"/>
      <c r="DEG23" s="318"/>
      <c r="DEH23" s="318"/>
      <c r="DEI23" s="318"/>
      <c r="DEJ23" s="318"/>
      <c r="DEK23" s="318"/>
      <c r="DEL23" s="318"/>
      <c r="DEM23" s="318"/>
      <c r="DEN23" s="318"/>
      <c r="DEO23" s="318"/>
      <c r="DEP23" s="318"/>
      <c r="DEQ23" s="318"/>
      <c r="DER23" s="318"/>
      <c r="DES23" s="318"/>
      <c r="DET23" s="318"/>
      <c r="DEU23" s="318"/>
      <c r="DEV23" s="318"/>
      <c r="DEW23" s="318"/>
      <c r="DEX23" s="318"/>
      <c r="DEY23" s="318"/>
      <c r="DEZ23" s="318"/>
      <c r="DFA23" s="318"/>
      <c r="DFB23" s="318"/>
      <c r="DFC23" s="318"/>
      <c r="DFD23" s="318"/>
      <c r="DFE23" s="318"/>
      <c r="DFF23" s="318"/>
      <c r="DFG23" s="318"/>
      <c r="DFH23" s="318"/>
      <c r="DFI23" s="318"/>
      <c r="DFJ23" s="318"/>
      <c r="DFK23" s="318"/>
      <c r="DFL23" s="318"/>
      <c r="DFM23" s="318"/>
      <c r="DFN23" s="318"/>
      <c r="DFO23" s="318"/>
      <c r="DFP23" s="318"/>
      <c r="DFQ23" s="318"/>
      <c r="DFR23" s="318"/>
      <c r="DFS23" s="318"/>
      <c r="DFT23" s="318"/>
      <c r="DFU23" s="318"/>
      <c r="DFV23" s="318"/>
      <c r="DFW23" s="318"/>
      <c r="DFX23" s="318"/>
      <c r="DFY23" s="318"/>
      <c r="DFZ23" s="318"/>
      <c r="DGA23" s="318"/>
      <c r="DGB23" s="318"/>
      <c r="DGC23" s="318"/>
      <c r="DGD23" s="318"/>
      <c r="DGE23" s="318"/>
      <c r="DGF23" s="318"/>
      <c r="DGG23" s="318"/>
      <c r="DGH23" s="318"/>
      <c r="DGI23" s="318"/>
      <c r="DGJ23" s="318"/>
      <c r="DGK23" s="318"/>
      <c r="DGL23" s="318"/>
      <c r="DGM23" s="318"/>
      <c r="DGN23" s="318"/>
      <c r="DGO23" s="318"/>
      <c r="DGP23" s="318"/>
      <c r="DGQ23" s="318"/>
      <c r="DGR23" s="318"/>
      <c r="DGS23" s="318"/>
      <c r="DGT23" s="318"/>
      <c r="DGU23" s="318"/>
      <c r="DGV23" s="318"/>
      <c r="DGW23" s="318"/>
      <c r="DGX23" s="318"/>
      <c r="DGY23" s="318"/>
      <c r="DGZ23" s="318"/>
      <c r="DHA23" s="318"/>
      <c r="DHB23" s="318"/>
      <c r="DHC23" s="318"/>
      <c r="DHD23" s="318"/>
      <c r="DHE23" s="318"/>
      <c r="DHF23" s="318"/>
      <c r="DHG23" s="318"/>
      <c r="DHH23" s="318"/>
      <c r="DHI23" s="318"/>
      <c r="DHJ23" s="318"/>
      <c r="DHK23" s="318"/>
      <c r="DHL23" s="318"/>
      <c r="DHM23" s="318"/>
      <c r="DHN23" s="318"/>
      <c r="DHO23" s="318"/>
      <c r="DHP23" s="318"/>
      <c r="DHQ23" s="318"/>
      <c r="DHR23" s="318"/>
      <c r="DHS23" s="318"/>
      <c r="DHT23" s="318"/>
      <c r="DHU23" s="318"/>
      <c r="DHV23" s="318"/>
      <c r="DHW23" s="318"/>
      <c r="DHX23" s="318"/>
      <c r="DHY23" s="318"/>
      <c r="DHZ23" s="318"/>
      <c r="DIA23" s="318"/>
      <c r="DIB23" s="318"/>
      <c r="DIC23" s="318"/>
      <c r="DID23" s="318"/>
      <c r="DIE23" s="318"/>
      <c r="DIF23" s="318"/>
      <c r="DIG23" s="318"/>
      <c r="DIH23" s="318"/>
      <c r="DII23" s="318"/>
      <c r="DIJ23" s="318"/>
      <c r="DIK23" s="318"/>
      <c r="DIL23" s="318"/>
      <c r="DIM23" s="318"/>
      <c r="DIN23" s="318"/>
      <c r="DIO23" s="318"/>
      <c r="DIP23" s="318"/>
      <c r="DIQ23" s="318"/>
      <c r="DIR23" s="318"/>
      <c r="DIS23" s="318"/>
      <c r="DIT23" s="318"/>
      <c r="DIU23" s="318"/>
      <c r="DIV23" s="318"/>
      <c r="DIW23" s="318"/>
      <c r="DIX23" s="318"/>
      <c r="DIY23" s="318"/>
      <c r="DIZ23" s="318"/>
      <c r="DJA23" s="318"/>
      <c r="DJB23" s="318"/>
      <c r="DJC23" s="318"/>
      <c r="DJD23" s="318"/>
      <c r="DJE23" s="318"/>
      <c r="DJF23" s="318"/>
      <c r="DJG23" s="318"/>
      <c r="DJH23" s="318"/>
      <c r="DJI23" s="318"/>
      <c r="DJJ23" s="318"/>
      <c r="DJK23" s="318"/>
      <c r="DJL23" s="318"/>
      <c r="DJM23" s="318"/>
      <c r="DJN23" s="318"/>
      <c r="DJO23" s="318"/>
      <c r="DJP23" s="318"/>
      <c r="DJQ23" s="318"/>
      <c r="DJR23" s="318"/>
      <c r="DJS23" s="318"/>
      <c r="DJT23" s="318"/>
      <c r="DJU23" s="318"/>
      <c r="DJV23" s="318"/>
      <c r="DJW23" s="318"/>
      <c r="DJX23" s="318"/>
      <c r="DJY23" s="318"/>
      <c r="DJZ23" s="318"/>
      <c r="DKA23" s="318"/>
      <c r="DKB23" s="318"/>
      <c r="DKC23" s="318"/>
      <c r="DKD23" s="318"/>
      <c r="DKE23" s="318"/>
      <c r="DKF23" s="318"/>
      <c r="DKG23" s="318"/>
      <c r="DKH23" s="318"/>
      <c r="DKI23" s="318"/>
      <c r="DKJ23" s="318"/>
      <c r="DKK23" s="318"/>
      <c r="DKL23" s="318"/>
      <c r="DKM23" s="318"/>
      <c r="DKN23" s="318"/>
      <c r="DKO23" s="318"/>
      <c r="DKP23" s="318"/>
      <c r="DKQ23" s="318"/>
      <c r="DKR23" s="318"/>
      <c r="DKS23" s="318"/>
      <c r="DKT23" s="318"/>
      <c r="DKU23" s="318"/>
      <c r="DKV23" s="318"/>
      <c r="DKW23" s="318"/>
      <c r="DKX23" s="318"/>
      <c r="DKY23" s="318"/>
      <c r="DKZ23" s="318"/>
      <c r="DLA23" s="318"/>
      <c r="DLB23" s="318"/>
      <c r="DLC23" s="318"/>
      <c r="DLD23" s="318"/>
      <c r="DLE23" s="318"/>
      <c r="DLF23" s="318"/>
      <c r="DLG23" s="318"/>
      <c r="DLH23" s="318"/>
      <c r="DLI23" s="318"/>
      <c r="DLJ23" s="318"/>
      <c r="DLK23" s="318"/>
      <c r="DLL23" s="318"/>
      <c r="DLM23" s="318"/>
      <c r="DLN23" s="318"/>
      <c r="DLO23" s="318"/>
      <c r="DLP23" s="318"/>
      <c r="DLQ23" s="318"/>
      <c r="DLR23" s="318"/>
      <c r="DLS23" s="318"/>
      <c r="DLT23" s="318"/>
      <c r="DLU23" s="318"/>
      <c r="DLV23" s="318"/>
      <c r="DLW23" s="318"/>
      <c r="DLX23" s="318"/>
      <c r="DLY23" s="318"/>
      <c r="DLZ23" s="318"/>
      <c r="DMA23" s="318"/>
      <c r="DMB23" s="318"/>
      <c r="DMC23" s="318"/>
      <c r="DMD23" s="318"/>
      <c r="DME23" s="318"/>
      <c r="DMF23" s="318"/>
      <c r="DMG23" s="318"/>
      <c r="DMH23" s="318"/>
      <c r="DMI23" s="318"/>
      <c r="DMJ23" s="318"/>
      <c r="DMK23" s="318"/>
      <c r="DML23" s="318"/>
      <c r="DMM23" s="318"/>
      <c r="DMN23" s="318"/>
      <c r="DMO23" s="318"/>
      <c r="DMP23" s="318"/>
      <c r="DMQ23" s="318"/>
      <c r="DMR23" s="318"/>
      <c r="DMS23" s="318"/>
      <c r="DMT23" s="318"/>
      <c r="DMU23" s="318"/>
      <c r="DMV23" s="318"/>
      <c r="DMW23" s="318"/>
      <c r="DMX23" s="318"/>
      <c r="DMY23" s="318"/>
      <c r="DMZ23" s="318"/>
      <c r="DNA23" s="318"/>
      <c r="DNB23" s="318"/>
      <c r="DNC23" s="318"/>
      <c r="DND23" s="318"/>
      <c r="DNE23" s="318"/>
      <c r="DNF23" s="318"/>
      <c r="DNG23" s="318"/>
      <c r="DNH23" s="318"/>
      <c r="DNI23" s="318"/>
      <c r="DNJ23" s="318"/>
      <c r="DNK23" s="318"/>
      <c r="DNL23" s="318"/>
      <c r="DNM23" s="318"/>
      <c r="DNN23" s="318"/>
      <c r="DNO23" s="318"/>
      <c r="DNP23" s="318"/>
      <c r="DNQ23" s="318"/>
      <c r="DNR23" s="318"/>
      <c r="DNS23" s="318"/>
      <c r="DNT23" s="318"/>
      <c r="DNU23" s="318"/>
      <c r="DNV23" s="318"/>
      <c r="DNW23" s="318"/>
      <c r="DNX23" s="318"/>
      <c r="DNY23" s="318"/>
      <c r="DNZ23" s="318"/>
      <c r="DOA23" s="318"/>
      <c r="DOB23" s="318"/>
      <c r="DOC23" s="318"/>
      <c r="DOD23" s="318"/>
      <c r="DOE23" s="318"/>
      <c r="DOF23" s="318"/>
      <c r="DOG23" s="318"/>
      <c r="DOH23" s="318"/>
      <c r="DOI23" s="318"/>
      <c r="DOJ23" s="318"/>
      <c r="DOK23" s="318"/>
      <c r="DOL23" s="318"/>
      <c r="DOM23" s="318"/>
      <c r="DON23" s="318"/>
      <c r="DOO23" s="318"/>
      <c r="DOP23" s="318"/>
      <c r="DOQ23" s="318"/>
      <c r="DOR23" s="318"/>
      <c r="DOS23" s="318"/>
      <c r="DOT23" s="318"/>
      <c r="DOU23" s="318"/>
      <c r="DOV23" s="318"/>
      <c r="DOW23" s="318"/>
      <c r="DOX23" s="318"/>
      <c r="DOY23" s="318"/>
      <c r="DOZ23" s="318"/>
      <c r="DPA23" s="318"/>
      <c r="DPB23" s="318"/>
      <c r="DPC23" s="318"/>
      <c r="DPD23" s="318"/>
      <c r="DPE23" s="318"/>
      <c r="DPF23" s="318"/>
      <c r="DPG23" s="318"/>
      <c r="DPH23" s="318"/>
      <c r="DPI23" s="318"/>
      <c r="DPJ23" s="318"/>
      <c r="DPK23" s="318"/>
      <c r="DPL23" s="318"/>
      <c r="DPM23" s="318"/>
      <c r="DPN23" s="318"/>
      <c r="DPO23" s="318"/>
      <c r="DPP23" s="318"/>
      <c r="DPQ23" s="318"/>
      <c r="DPR23" s="318"/>
      <c r="DPS23" s="318"/>
      <c r="DPT23" s="318"/>
      <c r="DPU23" s="318"/>
      <c r="DPV23" s="318"/>
      <c r="DPW23" s="318"/>
      <c r="DPX23" s="318"/>
      <c r="DPY23" s="318"/>
      <c r="DPZ23" s="318"/>
      <c r="DQA23" s="318"/>
      <c r="DQB23" s="318"/>
      <c r="DQC23" s="318"/>
      <c r="DQD23" s="318"/>
      <c r="DQE23" s="318"/>
      <c r="DQF23" s="318"/>
      <c r="DQG23" s="318"/>
      <c r="DQH23" s="318"/>
      <c r="DQI23" s="318"/>
      <c r="DQJ23" s="318"/>
      <c r="DQK23" s="318"/>
      <c r="DQL23" s="318"/>
      <c r="DQM23" s="318"/>
      <c r="DQN23" s="318"/>
      <c r="DQO23" s="318"/>
      <c r="DQP23" s="318"/>
      <c r="DQQ23" s="318"/>
      <c r="DQR23" s="318"/>
      <c r="DQS23" s="318"/>
      <c r="DQT23" s="318"/>
      <c r="DQU23" s="318"/>
      <c r="DQV23" s="318"/>
      <c r="DQW23" s="318"/>
      <c r="DQX23" s="318"/>
      <c r="DQY23" s="318"/>
      <c r="DQZ23" s="318"/>
      <c r="DRA23" s="318"/>
      <c r="DRB23" s="318"/>
      <c r="DRC23" s="318"/>
      <c r="DRD23" s="318"/>
      <c r="DRE23" s="318"/>
      <c r="DRF23" s="318"/>
      <c r="DRG23" s="318"/>
      <c r="DRH23" s="318"/>
      <c r="DRI23" s="318"/>
      <c r="DRJ23" s="318"/>
      <c r="DRK23" s="318"/>
      <c r="DRL23" s="318"/>
      <c r="DRM23" s="318"/>
      <c r="DRN23" s="318"/>
      <c r="DRO23" s="318"/>
      <c r="DRP23" s="318"/>
      <c r="DRQ23" s="318"/>
      <c r="DRR23" s="318"/>
      <c r="DRS23" s="318"/>
      <c r="DRT23" s="318"/>
      <c r="DRU23" s="318"/>
      <c r="DRV23" s="318"/>
      <c r="DRW23" s="318"/>
      <c r="DRX23" s="318"/>
      <c r="DRY23" s="318"/>
      <c r="DRZ23" s="318"/>
      <c r="DSA23" s="318"/>
      <c r="DSB23" s="318"/>
      <c r="DSC23" s="318"/>
      <c r="DSD23" s="318"/>
      <c r="DSE23" s="318"/>
      <c r="DSF23" s="318"/>
      <c r="DSG23" s="318"/>
      <c r="DSH23" s="318"/>
      <c r="DSI23" s="318"/>
      <c r="DSJ23" s="318"/>
      <c r="DSK23" s="318"/>
      <c r="DSL23" s="318"/>
      <c r="DSM23" s="318"/>
      <c r="DSN23" s="318"/>
      <c r="DSO23" s="318"/>
      <c r="DSP23" s="318"/>
      <c r="DSQ23" s="318"/>
      <c r="DSR23" s="318"/>
      <c r="DSS23" s="318"/>
      <c r="DST23" s="318"/>
      <c r="DSU23" s="318"/>
      <c r="DSV23" s="318"/>
      <c r="DSW23" s="318"/>
      <c r="DSX23" s="318"/>
      <c r="DSY23" s="318"/>
      <c r="DSZ23" s="318"/>
      <c r="DTA23" s="318"/>
      <c r="DTB23" s="318"/>
      <c r="DTC23" s="318"/>
      <c r="DTD23" s="318"/>
      <c r="DTE23" s="318"/>
      <c r="DTF23" s="318"/>
      <c r="DTG23" s="318"/>
      <c r="DTH23" s="318"/>
      <c r="DTI23" s="318"/>
      <c r="DTJ23" s="318"/>
      <c r="DTK23" s="318"/>
      <c r="DTL23" s="318"/>
      <c r="DTM23" s="318"/>
      <c r="DTN23" s="318"/>
      <c r="DTO23" s="318"/>
      <c r="DTP23" s="318"/>
      <c r="DTQ23" s="318"/>
      <c r="DTR23" s="318"/>
      <c r="DTS23" s="318"/>
      <c r="DTT23" s="318"/>
      <c r="DTU23" s="318"/>
      <c r="DTV23" s="318"/>
      <c r="DTW23" s="318"/>
      <c r="DTX23" s="318"/>
      <c r="DTY23" s="318"/>
      <c r="DTZ23" s="318"/>
      <c r="DUA23" s="318"/>
      <c r="DUB23" s="318"/>
      <c r="DUC23" s="318"/>
      <c r="DUD23" s="318"/>
      <c r="DUE23" s="318"/>
      <c r="DUF23" s="318"/>
      <c r="DUG23" s="318"/>
      <c r="DUH23" s="318"/>
      <c r="DUI23" s="318"/>
      <c r="DUJ23" s="318"/>
      <c r="DUK23" s="318"/>
      <c r="DUL23" s="318"/>
      <c r="DUM23" s="318"/>
      <c r="DUN23" s="318"/>
      <c r="DUO23" s="318"/>
      <c r="DUP23" s="318"/>
      <c r="DUQ23" s="318"/>
      <c r="DUR23" s="318"/>
      <c r="DUS23" s="318"/>
      <c r="DUT23" s="318"/>
      <c r="DUU23" s="318"/>
      <c r="DUV23" s="318"/>
      <c r="DUW23" s="318"/>
      <c r="DUX23" s="318"/>
      <c r="DUY23" s="318"/>
      <c r="DUZ23" s="318"/>
      <c r="DVA23" s="318"/>
      <c r="DVB23" s="318"/>
      <c r="DVC23" s="318"/>
      <c r="DVD23" s="318"/>
      <c r="DVE23" s="318"/>
      <c r="DVF23" s="318"/>
      <c r="DVG23" s="318"/>
      <c r="DVH23" s="318"/>
      <c r="DVI23" s="318"/>
      <c r="DVJ23" s="318"/>
      <c r="DVK23" s="318"/>
      <c r="DVL23" s="318"/>
      <c r="DVM23" s="318"/>
      <c r="DVN23" s="318"/>
      <c r="DVO23" s="318"/>
      <c r="DVP23" s="318"/>
      <c r="DVQ23" s="318"/>
      <c r="DVR23" s="318"/>
      <c r="DVS23" s="318"/>
      <c r="DVT23" s="318"/>
      <c r="DVU23" s="318"/>
      <c r="DVV23" s="318"/>
      <c r="DVW23" s="318"/>
      <c r="DVX23" s="318"/>
      <c r="DVY23" s="318"/>
      <c r="DVZ23" s="318"/>
      <c r="DWA23" s="318"/>
      <c r="DWB23" s="318"/>
      <c r="DWC23" s="318"/>
      <c r="DWD23" s="318"/>
      <c r="DWE23" s="318"/>
      <c r="DWF23" s="318"/>
      <c r="DWG23" s="318"/>
      <c r="DWH23" s="318"/>
      <c r="DWI23" s="318"/>
      <c r="DWJ23" s="318"/>
      <c r="DWK23" s="318"/>
      <c r="DWL23" s="318"/>
      <c r="DWM23" s="318"/>
      <c r="DWN23" s="318"/>
      <c r="DWO23" s="318"/>
      <c r="DWP23" s="318"/>
      <c r="DWQ23" s="318"/>
      <c r="DWR23" s="318"/>
      <c r="DWS23" s="318"/>
      <c r="DWT23" s="318"/>
      <c r="DWU23" s="318"/>
      <c r="DWV23" s="318"/>
      <c r="DWW23" s="318"/>
      <c r="DWX23" s="318"/>
      <c r="DWY23" s="318"/>
      <c r="DWZ23" s="318"/>
      <c r="DXA23" s="318"/>
      <c r="DXB23" s="318"/>
      <c r="DXC23" s="318"/>
      <c r="DXD23" s="318"/>
      <c r="DXE23" s="318"/>
      <c r="DXF23" s="318"/>
      <c r="DXG23" s="318"/>
      <c r="DXH23" s="318"/>
      <c r="DXI23" s="318"/>
      <c r="DXJ23" s="318"/>
      <c r="DXK23" s="318"/>
      <c r="DXL23" s="318"/>
      <c r="DXM23" s="318"/>
      <c r="DXN23" s="318"/>
      <c r="DXO23" s="318"/>
      <c r="DXP23" s="318"/>
      <c r="DXQ23" s="318"/>
      <c r="DXR23" s="318"/>
      <c r="DXS23" s="318"/>
      <c r="DXT23" s="318"/>
      <c r="DXU23" s="318"/>
      <c r="DXV23" s="318"/>
      <c r="DXW23" s="318"/>
      <c r="DXX23" s="318"/>
      <c r="DXY23" s="318"/>
      <c r="DXZ23" s="318"/>
      <c r="DYA23" s="318"/>
      <c r="DYB23" s="318"/>
      <c r="DYC23" s="318"/>
      <c r="DYD23" s="318"/>
      <c r="DYE23" s="318"/>
      <c r="DYF23" s="318"/>
      <c r="DYG23" s="318"/>
      <c r="DYH23" s="318"/>
      <c r="DYI23" s="318"/>
      <c r="DYJ23" s="318"/>
      <c r="DYK23" s="318"/>
      <c r="DYL23" s="318"/>
      <c r="DYM23" s="318"/>
      <c r="DYN23" s="318"/>
      <c r="DYO23" s="318"/>
      <c r="DYP23" s="318"/>
      <c r="DYQ23" s="318"/>
      <c r="DYR23" s="318"/>
      <c r="DYS23" s="318"/>
      <c r="DYT23" s="318"/>
      <c r="DYU23" s="318"/>
      <c r="DYV23" s="318"/>
      <c r="DYW23" s="318"/>
      <c r="DYX23" s="318"/>
      <c r="DYY23" s="318"/>
      <c r="DYZ23" s="318"/>
      <c r="DZA23" s="318"/>
      <c r="DZB23" s="318"/>
      <c r="DZC23" s="318"/>
      <c r="DZD23" s="318"/>
      <c r="DZE23" s="318"/>
      <c r="DZF23" s="318"/>
      <c r="DZG23" s="318"/>
      <c r="DZH23" s="318"/>
      <c r="DZI23" s="318"/>
      <c r="DZJ23" s="318"/>
      <c r="DZK23" s="318"/>
      <c r="DZL23" s="318"/>
      <c r="DZM23" s="318"/>
      <c r="DZN23" s="318"/>
      <c r="DZO23" s="318"/>
      <c r="DZP23" s="318"/>
      <c r="DZQ23" s="318"/>
      <c r="DZR23" s="318"/>
      <c r="DZS23" s="318"/>
      <c r="DZT23" s="318"/>
      <c r="DZU23" s="318"/>
      <c r="DZV23" s="318"/>
      <c r="DZW23" s="318"/>
      <c r="DZX23" s="318"/>
      <c r="DZY23" s="318"/>
      <c r="DZZ23" s="318"/>
      <c r="EAA23" s="318"/>
      <c r="EAB23" s="318"/>
      <c r="EAC23" s="318"/>
      <c r="EAD23" s="318"/>
      <c r="EAE23" s="318"/>
      <c r="EAF23" s="318"/>
      <c r="EAG23" s="318"/>
      <c r="EAH23" s="318"/>
      <c r="EAI23" s="318"/>
      <c r="EAJ23" s="318"/>
      <c r="EAK23" s="318"/>
      <c r="EAL23" s="318"/>
      <c r="EAM23" s="318"/>
      <c r="EAN23" s="318"/>
      <c r="EAO23" s="318"/>
      <c r="EAP23" s="318"/>
      <c r="EAQ23" s="318"/>
      <c r="EAR23" s="318"/>
      <c r="EAS23" s="318"/>
      <c r="EAT23" s="318"/>
      <c r="EAU23" s="318"/>
      <c r="EAV23" s="318"/>
      <c r="EAW23" s="318"/>
      <c r="EAX23" s="318"/>
      <c r="EAY23" s="318"/>
      <c r="EAZ23" s="318"/>
      <c r="EBA23" s="318"/>
      <c r="EBB23" s="318"/>
      <c r="EBC23" s="318"/>
      <c r="EBD23" s="318"/>
      <c r="EBE23" s="318"/>
      <c r="EBF23" s="318"/>
      <c r="EBG23" s="318"/>
      <c r="EBH23" s="318"/>
      <c r="EBI23" s="318"/>
      <c r="EBJ23" s="318"/>
      <c r="EBK23" s="318"/>
      <c r="EBL23" s="318"/>
      <c r="EBM23" s="318"/>
      <c r="EBN23" s="318"/>
      <c r="EBO23" s="318"/>
      <c r="EBP23" s="318"/>
      <c r="EBQ23" s="318"/>
      <c r="EBR23" s="318"/>
      <c r="EBS23" s="318"/>
      <c r="EBT23" s="318"/>
      <c r="EBU23" s="318"/>
      <c r="EBV23" s="318"/>
      <c r="EBW23" s="318"/>
      <c r="EBX23" s="318"/>
      <c r="EBY23" s="318"/>
      <c r="EBZ23" s="318"/>
      <c r="ECA23" s="318"/>
      <c r="ECB23" s="318"/>
      <c r="ECC23" s="318"/>
      <c r="ECD23" s="318"/>
      <c r="ECE23" s="318"/>
      <c r="ECF23" s="318"/>
      <c r="ECG23" s="318"/>
      <c r="ECH23" s="318"/>
      <c r="ECI23" s="318"/>
      <c r="ECJ23" s="318"/>
      <c r="ECK23" s="318"/>
      <c r="ECL23" s="318"/>
      <c r="ECM23" s="318"/>
      <c r="ECN23" s="318"/>
      <c r="ECO23" s="318"/>
      <c r="ECP23" s="318"/>
      <c r="ECQ23" s="318"/>
      <c r="ECR23" s="318"/>
      <c r="ECS23" s="318"/>
      <c r="ECT23" s="318"/>
      <c r="ECU23" s="318"/>
      <c r="ECV23" s="318"/>
      <c r="ECW23" s="318"/>
      <c r="ECX23" s="318"/>
      <c r="ECY23" s="318"/>
      <c r="ECZ23" s="318"/>
      <c r="EDA23" s="318"/>
      <c r="EDB23" s="318"/>
      <c r="EDC23" s="318"/>
      <c r="EDD23" s="318"/>
      <c r="EDE23" s="318"/>
      <c r="EDF23" s="318"/>
      <c r="EDG23" s="318"/>
      <c r="EDH23" s="318"/>
      <c r="EDI23" s="318"/>
      <c r="EDJ23" s="318"/>
      <c r="EDK23" s="318"/>
      <c r="EDL23" s="318"/>
      <c r="EDM23" s="318"/>
      <c r="EDN23" s="318"/>
      <c r="EDO23" s="318"/>
      <c r="EDP23" s="318"/>
      <c r="EDQ23" s="318"/>
      <c r="EDR23" s="318"/>
      <c r="EDS23" s="318"/>
      <c r="EDT23" s="318"/>
      <c r="EDU23" s="318"/>
      <c r="EDV23" s="318"/>
      <c r="EDW23" s="318"/>
      <c r="EDX23" s="318"/>
      <c r="EDY23" s="318"/>
      <c r="EDZ23" s="318"/>
      <c r="EEA23" s="318"/>
      <c r="EEB23" s="318"/>
      <c r="EEC23" s="318"/>
      <c r="EED23" s="318"/>
      <c r="EEE23" s="318"/>
      <c r="EEF23" s="318"/>
      <c r="EEG23" s="318"/>
      <c r="EEH23" s="318"/>
      <c r="EEI23" s="318"/>
      <c r="EEJ23" s="318"/>
      <c r="EEK23" s="318"/>
      <c r="EEL23" s="318"/>
      <c r="EEM23" s="318"/>
      <c r="EEN23" s="318"/>
      <c r="EEO23" s="318"/>
      <c r="EEP23" s="318"/>
      <c r="EEQ23" s="318"/>
      <c r="EER23" s="318"/>
      <c r="EES23" s="318"/>
      <c r="EET23" s="318"/>
      <c r="EEU23" s="318"/>
      <c r="EEV23" s="318"/>
      <c r="EEW23" s="318"/>
      <c r="EEX23" s="318"/>
      <c r="EEY23" s="318"/>
      <c r="EEZ23" s="318"/>
      <c r="EFA23" s="318"/>
      <c r="EFB23" s="318"/>
      <c r="EFC23" s="318"/>
      <c r="EFD23" s="318"/>
      <c r="EFE23" s="318"/>
      <c r="EFF23" s="318"/>
      <c r="EFG23" s="318"/>
      <c r="EFH23" s="318"/>
      <c r="EFI23" s="318"/>
      <c r="EFJ23" s="318"/>
      <c r="EFK23" s="318"/>
      <c r="EFL23" s="318"/>
      <c r="EFM23" s="318"/>
      <c r="EFN23" s="318"/>
      <c r="EFO23" s="318"/>
      <c r="EFP23" s="318"/>
      <c r="EFQ23" s="318"/>
      <c r="EFR23" s="318"/>
      <c r="EFS23" s="318"/>
      <c r="EFT23" s="318"/>
      <c r="EFU23" s="318"/>
      <c r="EFV23" s="318"/>
      <c r="EFW23" s="318"/>
      <c r="EFX23" s="318"/>
      <c r="EFY23" s="318"/>
      <c r="EFZ23" s="318"/>
      <c r="EGA23" s="318"/>
      <c r="EGB23" s="318"/>
      <c r="EGC23" s="318"/>
      <c r="EGD23" s="318"/>
      <c r="EGE23" s="318"/>
      <c r="EGF23" s="318"/>
      <c r="EGG23" s="318"/>
      <c r="EGH23" s="318"/>
      <c r="EGI23" s="318"/>
      <c r="EGJ23" s="318"/>
      <c r="EGK23" s="318"/>
      <c r="EGL23" s="318"/>
      <c r="EGM23" s="318"/>
      <c r="EGN23" s="318"/>
      <c r="EGO23" s="318"/>
      <c r="EGP23" s="318"/>
      <c r="EGQ23" s="318"/>
      <c r="EGR23" s="318"/>
      <c r="EGS23" s="318"/>
      <c r="EGT23" s="318"/>
      <c r="EGU23" s="318"/>
      <c r="EGV23" s="318"/>
      <c r="EGW23" s="318"/>
      <c r="EGX23" s="318"/>
      <c r="EGY23" s="318"/>
      <c r="EGZ23" s="318"/>
      <c r="EHA23" s="318"/>
      <c r="EHB23" s="318"/>
      <c r="EHC23" s="318"/>
      <c r="EHD23" s="318"/>
      <c r="EHE23" s="318"/>
      <c r="EHF23" s="318"/>
      <c r="EHG23" s="318"/>
      <c r="EHH23" s="318"/>
      <c r="EHI23" s="318"/>
      <c r="EHJ23" s="318"/>
      <c r="EHK23" s="318"/>
      <c r="EHL23" s="318"/>
      <c r="EHM23" s="318"/>
      <c r="EHN23" s="318"/>
      <c r="EHO23" s="318"/>
      <c r="EHP23" s="318"/>
      <c r="EHQ23" s="318"/>
      <c r="EHR23" s="318"/>
      <c r="EHS23" s="318"/>
      <c r="EHT23" s="318"/>
      <c r="EHU23" s="318"/>
      <c r="EHV23" s="318"/>
      <c r="EHW23" s="318"/>
      <c r="EHX23" s="318"/>
      <c r="EHY23" s="318"/>
      <c r="EHZ23" s="318"/>
      <c r="EIA23" s="318"/>
      <c r="EIB23" s="318"/>
      <c r="EIC23" s="318"/>
      <c r="EID23" s="318"/>
      <c r="EIE23" s="318"/>
      <c r="EIF23" s="318"/>
      <c r="EIG23" s="318"/>
      <c r="EIH23" s="318"/>
      <c r="EII23" s="318"/>
      <c r="EIJ23" s="318"/>
      <c r="EIK23" s="318"/>
      <c r="EIL23" s="318"/>
      <c r="EIM23" s="318"/>
      <c r="EIN23" s="318"/>
      <c r="EIO23" s="318"/>
      <c r="EIP23" s="318"/>
      <c r="EIQ23" s="318"/>
      <c r="EIR23" s="318"/>
      <c r="EIS23" s="318"/>
      <c r="EIT23" s="318"/>
      <c r="EIU23" s="318"/>
      <c r="EIV23" s="318"/>
      <c r="EIW23" s="318"/>
      <c r="EIX23" s="318"/>
      <c r="EIY23" s="318"/>
      <c r="EIZ23" s="318"/>
      <c r="EJA23" s="318"/>
      <c r="EJB23" s="318"/>
      <c r="EJC23" s="318"/>
      <c r="EJD23" s="318"/>
      <c r="EJE23" s="318"/>
      <c r="EJF23" s="318"/>
      <c r="EJG23" s="318"/>
      <c r="EJH23" s="318"/>
      <c r="EJI23" s="318"/>
      <c r="EJJ23" s="318"/>
      <c r="EJK23" s="318"/>
      <c r="EJL23" s="318"/>
      <c r="EJM23" s="318"/>
      <c r="EJN23" s="318"/>
      <c r="EJO23" s="318"/>
      <c r="EJP23" s="318"/>
      <c r="EJQ23" s="318"/>
      <c r="EJR23" s="318"/>
      <c r="EJS23" s="318"/>
      <c r="EJT23" s="318"/>
      <c r="EJU23" s="318"/>
      <c r="EJV23" s="318"/>
      <c r="EJW23" s="318"/>
      <c r="EJX23" s="318"/>
      <c r="EJY23" s="318"/>
      <c r="EJZ23" s="318"/>
      <c r="EKA23" s="318"/>
      <c r="EKB23" s="318"/>
      <c r="EKC23" s="318"/>
      <c r="EKD23" s="318"/>
      <c r="EKE23" s="318"/>
      <c r="EKF23" s="318"/>
      <c r="EKG23" s="318"/>
      <c r="EKH23" s="318"/>
      <c r="EKI23" s="318"/>
      <c r="EKJ23" s="318"/>
      <c r="EKK23" s="318"/>
      <c r="EKL23" s="318"/>
      <c r="EKM23" s="318"/>
      <c r="EKN23" s="318"/>
      <c r="EKO23" s="318"/>
      <c r="EKP23" s="318"/>
      <c r="EKQ23" s="318"/>
      <c r="EKR23" s="318"/>
      <c r="EKS23" s="318"/>
      <c r="EKT23" s="318"/>
      <c r="EKU23" s="318"/>
      <c r="EKV23" s="318"/>
      <c r="EKW23" s="318"/>
      <c r="EKX23" s="318"/>
      <c r="EKY23" s="318"/>
      <c r="EKZ23" s="318"/>
      <c r="ELA23" s="318"/>
      <c r="ELB23" s="318"/>
      <c r="ELC23" s="318"/>
      <c r="ELD23" s="318"/>
      <c r="ELE23" s="318"/>
      <c r="ELF23" s="318"/>
      <c r="ELG23" s="318"/>
      <c r="ELH23" s="318"/>
      <c r="ELI23" s="318"/>
      <c r="ELJ23" s="318"/>
      <c r="ELK23" s="318"/>
      <c r="ELL23" s="318"/>
      <c r="ELM23" s="318"/>
      <c r="ELN23" s="318"/>
      <c r="ELO23" s="318"/>
      <c r="ELP23" s="318"/>
      <c r="ELQ23" s="318"/>
      <c r="ELR23" s="318"/>
      <c r="ELS23" s="318"/>
      <c r="ELT23" s="318"/>
      <c r="ELU23" s="318"/>
      <c r="ELV23" s="318"/>
      <c r="ELW23" s="318"/>
      <c r="ELX23" s="318"/>
      <c r="ELY23" s="318"/>
      <c r="ELZ23" s="318"/>
      <c r="EMA23" s="318"/>
      <c r="EMB23" s="318"/>
      <c r="EMC23" s="318"/>
      <c r="EMD23" s="318"/>
      <c r="EME23" s="318"/>
      <c r="EMF23" s="318"/>
      <c r="EMG23" s="318"/>
      <c r="EMH23" s="318"/>
      <c r="EMI23" s="318"/>
      <c r="EMJ23" s="318"/>
      <c r="EMK23" s="318"/>
      <c r="EML23" s="318"/>
      <c r="EMM23" s="318"/>
      <c r="EMN23" s="318"/>
      <c r="EMO23" s="318"/>
      <c r="EMP23" s="318"/>
      <c r="EMQ23" s="318"/>
      <c r="EMR23" s="318"/>
      <c r="EMS23" s="318"/>
      <c r="EMT23" s="318"/>
      <c r="EMU23" s="318"/>
      <c r="EMV23" s="318"/>
      <c r="EMW23" s="318"/>
      <c r="EMX23" s="318"/>
      <c r="EMY23" s="318"/>
      <c r="EMZ23" s="318"/>
      <c r="ENA23" s="318"/>
      <c r="ENB23" s="318"/>
      <c r="ENC23" s="318"/>
      <c r="END23" s="318"/>
      <c r="ENE23" s="318"/>
      <c r="ENF23" s="318"/>
      <c r="ENG23" s="318"/>
      <c r="ENH23" s="318"/>
      <c r="ENI23" s="318"/>
      <c r="ENJ23" s="318"/>
      <c r="ENK23" s="318"/>
      <c r="ENL23" s="318"/>
      <c r="ENM23" s="318"/>
      <c r="ENN23" s="318"/>
      <c r="ENO23" s="318"/>
      <c r="ENP23" s="318"/>
      <c r="ENQ23" s="318"/>
      <c r="ENR23" s="318"/>
      <c r="ENS23" s="318"/>
      <c r="ENT23" s="318"/>
      <c r="ENU23" s="318"/>
      <c r="ENV23" s="318"/>
      <c r="ENW23" s="318"/>
      <c r="ENX23" s="318"/>
      <c r="ENY23" s="318"/>
      <c r="ENZ23" s="318"/>
      <c r="EOA23" s="318"/>
      <c r="EOB23" s="318"/>
      <c r="EOC23" s="318"/>
      <c r="EOD23" s="318"/>
      <c r="EOE23" s="318"/>
      <c r="EOF23" s="318"/>
      <c r="EOG23" s="318"/>
      <c r="EOH23" s="318"/>
      <c r="EOI23" s="318"/>
      <c r="EOJ23" s="318"/>
      <c r="EOK23" s="318"/>
      <c r="EOL23" s="318"/>
      <c r="EOM23" s="318"/>
      <c r="EON23" s="318"/>
      <c r="EOO23" s="318"/>
      <c r="EOP23" s="318"/>
      <c r="EOQ23" s="318"/>
      <c r="EOR23" s="318"/>
      <c r="EOS23" s="318"/>
      <c r="EOT23" s="318"/>
      <c r="EOU23" s="318"/>
      <c r="EOV23" s="318"/>
      <c r="EOW23" s="318"/>
      <c r="EOX23" s="318"/>
      <c r="EOY23" s="318"/>
      <c r="EOZ23" s="318"/>
      <c r="EPA23" s="318"/>
      <c r="EPB23" s="318"/>
      <c r="EPC23" s="318"/>
      <c r="EPD23" s="318"/>
      <c r="EPE23" s="318"/>
      <c r="EPF23" s="318"/>
      <c r="EPG23" s="318"/>
      <c r="EPH23" s="318"/>
      <c r="EPI23" s="318"/>
      <c r="EPJ23" s="318"/>
      <c r="EPK23" s="318"/>
      <c r="EPL23" s="318"/>
      <c r="EPM23" s="318"/>
      <c r="EPN23" s="318"/>
      <c r="EPO23" s="318"/>
      <c r="EPP23" s="318"/>
      <c r="EPQ23" s="318"/>
      <c r="EPR23" s="318"/>
      <c r="EPS23" s="318"/>
      <c r="EPT23" s="318"/>
      <c r="EPU23" s="318"/>
      <c r="EPV23" s="318"/>
      <c r="EPW23" s="318"/>
      <c r="EPX23" s="318"/>
      <c r="EPY23" s="318"/>
      <c r="EPZ23" s="318"/>
      <c r="EQA23" s="318"/>
      <c r="EQB23" s="318"/>
      <c r="EQC23" s="318"/>
      <c r="EQD23" s="318"/>
      <c r="EQE23" s="318"/>
      <c r="EQF23" s="318"/>
      <c r="EQG23" s="318"/>
      <c r="EQH23" s="318"/>
      <c r="EQI23" s="318"/>
      <c r="EQJ23" s="318"/>
      <c r="EQK23" s="318"/>
      <c r="EQL23" s="318"/>
      <c r="EQM23" s="318"/>
      <c r="EQN23" s="318"/>
      <c r="EQO23" s="318"/>
      <c r="EQP23" s="318"/>
      <c r="EQQ23" s="318"/>
      <c r="EQR23" s="318"/>
      <c r="EQS23" s="318"/>
      <c r="EQT23" s="318"/>
      <c r="EQU23" s="318"/>
      <c r="EQV23" s="318"/>
      <c r="EQW23" s="318"/>
      <c r="EQX23" s="318"/>
      <c r="EQY23" s="318"/>
      <c r="EQZ23" s="318"/>
      <c r="ERA23" s="318"/>
      <c r="ERB23" s="318"/>
      <c r="ERC23" s="318"/>
      <c r="ERD23" s="318"/>
      <c r="ERE23" s="318"/>
      <c r="ERF23" s="318"/>
      <c r="ERG23" s="318"/>
      <c r="ERH23" s="318"/>
      <c r="ERI23" s="318"/>
      <c r="ERJ23" s="318"/>
      <c r="ERK23" s="318"/>
      <c r="ERL23" s="318"/>
      <c r="ERM23" s="318"/>
      <c r="ERN23" s="318"/>
      <c r="ERO23" s="318"/>
      <c r="ERP23" s="318"/>
      <c r="ERQ23" s="318"/>
      <c r="ERR23" s="318"/>
      <c r="ERS23" s="318"/>
      <c r="ERT23" s="318"/>
      <c r="ERU23" s="318"/>
      <c r="ERV23" s="318"/>
      <c r="ERW23" s="318"/>
      <c r="ERX23" s="318"/>
      <c r="ERY23" s="318"/>
      <c r="ERZ23" s="318"/>
      <c r="ESA23" s="318"/>
      <c r="ESB23" s="318"/>
      <c r="ESC23" s="318"/>
      <c r="ESD23" s="318"/>
      <c r="ESE23" s="318"/>
      <c r="ESF23" s="318"/>
      <c r="ESG23" s="318"/>
      <c r="ESH23" s="318"/>
      <c r="ESI23" s="318"/>
      <c r="ESJ23" s="318"/>
      <c r="ESK23" s="318"/>
      <c r="ESL23" s="318"/>
      <c r="ESM23" s="318"/>
      <c r="ESN23" s="318"/>
      <c r="ESO23" s="318"/>
      <c r="ESP23" s="318"/>
      <c r="ESQ23" s="318"/>
      <c r="ESR23" s="318"/>
      <c r="ESS23" s="318"/>
      <c r="EST23" s="318"/>
      <c r="ESU23" s="318"/>
      <c r="ESV23" s="318"/>
      <c r="ESW23" s="318"/>
      <c r="ESX23" s="318"/>
      <c r="ESY23" s="318"/>
      <c r="ESZ23" s="318"/>
      <c r="ETA23" s="318"/>
      <c r="ETB23" s="318"/>
      <c r="ETC23" s="318"/>
      <c r="ETD23" s="318"/>
      <c r="ETE23" s="318"/>
      <c r="ETF23" s="318"/>
      <c r="ETG23" s="318"/>
      <c r="ETH23" s="318"/>
      <c r="ETI23" s="318"/>
      <c r="ETJ23" s="318"/>
      <c r="ETK23" s="318"/>
      <c r="ETL23" s="318"/>
      <c r="ETM23" s="318"/>
      <c r="ETN23" s="318"/>
      <c r="ETO23" s="318"/>
      <c r="ETP23" s="318"/>
      <c r="ETQ23" s="318"/>
      <c r="ETR23" s="318"/>
      <c r="ETS23" s="318"/>
      <c r="ETT23" s="318"/>
      <c r="ETU23" s="318"/>
      <c r="ETV23" s="318"/>
      <c r="ETW23" s="318"/>
      <c r="ETX23" s="318"/>
      <c r="ETY23" s="318"/>
      <c r="ETZ23" s="318"/>
      <c r="EUA23" s="318"/>
      <c r="EUB23" s="318"/>
      <c r="EUC23" s="318"/>
      <c r="EUD23" s="318"/>
      <c r="EUE23" s="318"/>
      <c r="EUF23" s="318"/>
      <c r="EUG23" s="318"/>
      <c r="EUH23" s="318"/>
      <c r="EUI23" s="318"/>
      <c r="EUJ23" s="318"/>
      <c r="EUK23" s="318"/>
      <c r="EUL23" s="318"/>
      <c r="EUM23" s="318"/>
      <c r="EUN23" s="318"/>
      <c r="EUO23" s="318"/>
      <c r="EUP23" s="318"/>
      <c r="EUQ23" s="318"/>
      <c r="EUR23" s="318"/>
      <c r="EUS23" s="318"/>
      <c r="EUT23" s="318"/>
      <c r="EUU23" s="318"/>
      <c r="EUV23" s="318"/>
      <c r="EUW23" s="318"/>
      <c r="EUX23" s="318"/>
      <c r="EUY23" s="318"/>
      <c r="EUZ23" s="318"/>
      <c r="EVA23" s="318"/>
      <c r="EVB23" s="318"/>
      <c r="EVC23" s="318"/>
      <c r="EVD23" s="318"/>
      <c r="EVE23" s="318"/>
      <c r="EVF23" s="318"/>
      <c r="EVG23" s="318"/>
      <c r="EVH23" s="318"/>
      <c r="EVI23" s="318"/>
      <c r="EVJ23" s="318"/>
      <c r="EVK23" s="318"/>
      <c r="EVL23" s="318"/>
      <c r="EVM23" s="318"/>
      <c r="EVN23" s="318"/>
      <c r="EVO23" s="318"/>
      <c r="EVP23" s="318"/>
      <c r="EVQ23" s="318"/>
      <c r="EVR23" s="318"/>
      <c r="EVS23" s="318"/>
      <c r="EVT23" s="318"/>
      <c r="EVU23" s="318"/>
      <c r="EVV23" s="318"/>
      <c r="EVW23" s="318"/>
      <c r="EVX23" s="318"/>
      <c r="EVY23" s="318"/>
      <c r="EVZ23" s="318"/>
      <c r="EWA23" s="318"/>
      <c r="EWB23" s="318"/>
      <c r="EWC23" s="318"/>
      <c r="EWD23" s="318"/>
      <c r="EWE23" s="318"/>
      <c r="EWF23" s="318"/>
      <c r="EWG23" s="318"/>
      <c r="EWH23" s="318"/>
      <c r="EWI23" s="318"/>
      <c r="EWJ23" s="318"/>
      <c r="EWK23" s="318"/>
      <c r="EWL23" s="318"/>
      <c r="EWM23" s="318"/>
      <c r="EWN23" s="318"/>
      <c r="EWO23" s="318"/>
      <c r="EWP23" s="318"/>
      <c r="EWQ23" s="318"/>
      <c r="EWR23" s="318"/>
      <c r="EWS23" s="318"/>
      <c r="EWT23" s="318"/>
      <c r="EWU23" s="318"/>
      <c r="EWV23" s="318"/>
      <c r="EWW23" s="318"/>
      <c r="EWX23" s="318"/>
      <c r="EWY23" s="318"/>
      <c r="EWZ23" s="318"/>
      <c r="EXA23" s="318"/>
      <c r="EXB23" s="318"/>
      <c r="EXC23" s="318"/>
      <c r="EXD23" s="318"/>
      <c r="EXE23" s="318"/>
      <c r="EXF23" s="318"/>
      <c r="EXG23" s="318"/>
      <c r="EXH23" s="318"/>
      <c r="EXI23" s="318"/>
      <c r="EXJ23" s="318"/>
      <c r="EXK23" s="318"/>
      <c r="EXL23" s="318"/>
      <c r="EXM23" s="318"/>
      <c r="EXN23" s="318"/>
      <c r="EXO23" s="318"/>
      <c r="EXP23" s="318"/>
      <c r="EXQ23" s="318"/>
      <c r="EXR23" s="318"/>
      <c r="EXS23" s="318"/>
      <c r="EXT23" s="318"/>
      <c r="EXU23" s="318"/>
      <c r="EXV23" s="318"/>
      <c r="EXW23" s="318"/>
      <c r="EXX23" s="318"/>
      <c r="EXY23" s="318"/>
      <c r="EXZ23" s="318"/>
      <c r="EYA23" s="318"/>
      <c r="EYB23" s="318"/>
      <c r="EYC23" s="318"/>
      <c r="EYD23" s="318"/>
      <c r="EYE23" s="318"/>
      <c r="EYF23" s="318"/>
      <c r="EYG23" s="318"/>
      <c r="EYH23" s="318"/>
      <c r="EYI23" s="318"/>
      <c r="EYJ23" s="318"/>
      <c r="EYK23" s="318"/>
      <c r="EYL23" s="318"/>
      <c r="EYM23" s="318"/>
      <c r="EYN23" s="318"/>
      <c r="EYO23" s="318"/>
      <c r="EYP23" s="318"/>
      <c r="EYQ23" s="318"/>
      <c r="EYR23" s="318"/>
      <c r="EYS23" s="318"/>
      <c r="EYT23" s="318"/>
      <c r="EYU23" s="318"/>
      <c r="EYV23" s="318"/>
      <c r="EYW23" s="318"/>
      <c r="EYX23" s="318"/>
      <c r="EYY23" s="318"/>
      <c r="EYZ23" s="318"/>
      <c r="EZA23" s="318"/>
      <c r="EZB23" s="318"/>
      <c r="EZC23" s="318"/>
      <c r="EZD23" s="318"/>
      <c r="EZE23" s="318"/>
      <c r="EZF23" s="318"/>
      <c r="EZG23" s="318"/>
      <c r="EZH23" s="318"/>
      <c r="EZI23" s="318"/>
      <c r="EZJ23" s="318"/>
      <c r="EZK23" s="318"/>
      <c r="EZL23" s="318"/>
      <c r="EZM23" s="318"/>
      <c r="EZN23" s="318"/>
      <c r="EZO23" s="318"/>
      <c r="EZP23" s="318"/>
      <c r="EZQ23" s="318"/>
      <c r="EZR23" s="318"/>
      <c r="EZS23" s="318"/>
      <c r="EZT23" s="318"/>
      <c r="EZU23" s="318"/>
      <c r="EZV23" s="318"/>
      <c r="EZW23" s="318"/>
      <c r="EZX23" s="318"/>
      <c r="EZY23" s="318"/>
      <c r="EZZ23" s="318"/>
      <c r="FAA23" s="318"/>
      <c r="FAB23" s="318"/>
      <c r="FAC23" s="318"/>
      <c r="FAD23" s="318"/>
      <c r="FAE23" s="318"/>
      <c r="FAF23" s="318"/>
      <c r="FAG23" s="318"/>
      <c r="FAH23" s="318"/>
      <c r="FAI23" s="318"/>
      <c r="FAJ23" s="318"/>
      <c r="FAK23" s="318"/>
      <c r="FAL23" s="318"/>
      <c r="FAM23" s="318"/>
      <c r="FAN23" s="318"/>
      <c r="FAO23" s="318"/>
      <c r="FAP23" s="318"/>
      <c r="FAQ23" s="318"/>
      <c r="FAR23" s="318"/>
      <c r="FAS23" s="318"/>
      <c r="FAT23" s="318"/>
      <c r="FAU23" s="318"/>
      <c r="FAV23" s="318"/>
      <c r="FAW23" s="318"/>
      <c r="FAX23" s="318"/>
      <c r="FAY23" s="318"/>
      <c r="FAZ23" s="318"/>
      <c r="FBA23" s="318"/>
      <c r="FBB23" s="318"/>
      <c r="FBC23" s="318"/>
      <c r="FBD23" s="318"/>
      <c r="FBE23" s="318"/>
      <c r="FBF23" s="318"/>
      <c r="FBG23" s="318"/>
      <c r="FBH23" s="318"/>
      <c r="FBI23" s="318"/>
      <c r="FBJ23" s="318"/>
      <c r="FBK23" s="318"/>
      <c r="FBL23" s="318"/>
      <c r="FBM23" s="318"/>
      <c r="FBN23" s="318"/>
      <c r="FBO23" s="318"/>
      <c r="FBP23" s="318"/>
      <c r="FBQ23" s="318"/>
      <c r="FBR23" s="318"/>
      <c r="FBS23" s="318"/>
      <c r="FBT23" s="318"/>
      <c r="FBU23" s="318"/>
      <c r="FBV23" s="318"/>
      <c r="FBW23" s="318"/>
      <c r="FBX23" s="318"/>
      <c r="FBY23" s="318"/>
      <c r="FBZ23" s="318"/>
      <c r="FCA23" s="318"/>
      <c r="FCB23" s="318"/>
      <c r="FCC23" s="318"/>
      <c r="FCD23" s="318"/>
      <c r="FCE23" s="318"/>
      <c r="FCF23" s="318"/>
      <c r="FCG23" s="318"/>
      <c r="FCH23" s="318"/>
      <c r="FCI23" s="318"/>
      <c r="FCJ23" s="318"/>
      <c r="FCK23" s="318"/>
      <c r="FCL23" s="318"/>
      <c r="FCM23" s="318"/>
      <c r="FCN23" s="318"/>
      <c r="FCO23" s="318"/>
      <c r="FCP23" s="318"/>
      <c r="FCQ23" s="318"/>
      <c r="FCR23" s="318"/>
      <c r="FCS23" s="318"/>
      <c r="FCT23" s="318"/>
      <c r="FCU23" s="318"/>
      <c r="FCV23" s="318"/>
      <c r="FCW23" s="318"/>
      <c r="FCX23" s="318"/>
      <c r="FCY23" s="318"/>
      <c r="FCZ23" s="318"/>
      <c r="FDA23" s="318"/>
      <c r="FDB23" s="318"/>
      <c r="FDC23" s="318"/>
      <c r="FDD23" s="318"/>
      <c r="FDE23" s="318"/>
      <c r="FDF23" s="318"/>
      <c r="FDG23" s="318"/>
      <c r="FDH23" s="318"/>
      <c r="FDI23" s="318"/>
      <c r="FDJ23" s="318"/>
      <c r="FDK23" s="318"/>
      <c r="FDL23" s="318"/>
      <c r="FDM23" s="318"/>
      <c r="FDN23" s="318"/>
      <c r="FDO23" s="318"/>
      <c r="FDP23" s="318"/>
      <c r="FDQ23" s="318"/>
      <c r="FDR23" s="318"/>
      <c r="FDS23" s="318"/>
      <c r="FDT23" s="318"/>
      <c r="FDU23" s="318"/>
      <c r="FDV23" s="318"/>
      <c r="FDW23" s="318"/>
      <c r="FDX23" s="318"/>
      <c r="FDY23" s="318"/>
      <c r="FDZ23" s="318"/>
      <c r="FEA23" s="318"/>
      <c r="FEB23" s="318"/>
      <c r="FEC23" s="318"/>
      <c r="FED23" s="318"/>
      <c r="FEE23" s="318"/>
      <c r="FEF23" s="318"/>
      <c r="FEG23" s="318"/>
      <c r="FEH23" s="318"/>
      <c r="FEI23" s="318"/>
      <c r="FEJ23" s="318"/>
      <c r="FEK23" s="318"/>
      <c r="FEL23" s="318"/>
      <c r="FEM23" s="318"/>
      <c r="FEN23" s="318"/>
      <c r="FEO23" s="318"/>
      <c r="FEP23" s="318"/>
      <c r="FEQ23" s="318"/>
      <c r="FER23" s="318"/>
      <c r="FES23" s="318"/>
      <c r="FET23" s="318"/>
      <c r="FEU23" s="318"/>
      <c r="FEV23" s="318"/>
      <c r="FEW23" s="318"/>
      <c r="FEX23" s="318"/>
      <c r="FEY23" s="318"/>
      <c r="FEZ23" s="318"/>
      <c r="FFA23" s="318"/>
      <c r="FFB23" s="318"/>
      <c r="FFC23" s="318"/>
      <c r="FFD23" s="318"/>
      <c r="FFE23" s="318"/>
      <c r="FFF23" s="318"/>
      <c r="FFG23" s="318"/>
      <c r="FFH23" s="318"/>
      <c r="FFI23" s="318"/>
      <c r="FFJ23" s="318"/>
      <c r="FFK23" s="318"/>
      <c r="FFL23" s="318"/>
      <c r="FFM23" s="318"/>
      <c r="FFN23" s="318"/>
      <c r="FFO23" s="318"/>
      <c r="FFP23" s="318"/>
      <c r="FFQ23" s="318"/>
      <c r="FFR23" s="318"/>
      <c r="FFS23" s="318"/>
      <c r="FFT23" s="318"/>
      <c r="FFU23" s="318"/>
      <c r="FFV23" s="318"/>
      <c r="FFW23" s="318"/>
      <c r="FFX23" s="318"/>
      <c r="FFY23" s="318"/>
      <c r="FFZ23" s="318"/>
      <c r="FGA23" s="318"/>
      <c r="FGB23" s="318"/>
      <c r="FGC23" s="318"/>
      <c r="FGD23" s="318"/>
      <c r="FGE23" s="318"/>
      <c r="FGF23" s="318"/>
      <c r="FGG23" s="318"/>
      <c r="FGH23" s="318"/>
      <c r="FGI23" s="318"/>
      <c r="FGJ23" s="318"/>
      <c r="FGK23" s="318"/>
      <c r="FGL23" s="318"/>
      <c r="FGM23" s="318"/>
      <c r="FGN23" s="318"/>
      <c r="FGO23" s="318"/>
      <c r="FGP23" s="318"/>
      <c r="FGQ23" s="318"/>
      <c r="FGR23" s="318"/>
      <c r="FGS23" s="318"/>
      <c r="FGT23" s="318"/>
      <c r="FGU23" s="318"/>
      <c r="FGV23" s="318"/>
      <c r="FGW23" s="318"/>
      <c r="FGX23" s="318"/>
      <c r="FGY23" s="318"/>
      <c r="FGZ23" s="318"/>
      <c r="FHA23" s="318"/>
      <c r="FHB23" s="318"/>
      <c r="FHC23" s="318"/>
      <c r="FHD23" s="318"/>
      <c r="FHE23" s="318"/>
      <c r="FHF23" s="318"/>
      <c r="FHG23" s="318"/>
      <c r="FHH23" s="318"/>
      <c r="FHI23" s="318"/>
      <c r="FHJ23" s="318"/>
      <c r="FHK23" s="318"/>
      <c r="FHL23" s="318"/>
      <c r="FHM23" s="318"/>
      <c r="FHN23" s="318"/>
      <c r="FHO23" s="318"/>
      <c r="FHP23" s="318"/>
      <c r="FHQ23" s="318"/>
      <c r="FHR23" s="318"/>
      <c r="FHS23" s="318"/>
      <c r="FHT23" s="318"/>
      <c r="FHU23" s="318"/>
      <c r="FHV23" s="318"/>
      <c r="FHW23" s="318"/>
      <c r="FHX23" s="318"/>
      <c r="FHY23" s="318"/>
      <c r="FHZ23" s="318"/>
      <c r="FIA23" s="318"/>
      <c r="FIB23" s="318"/>
      <c r="FIC23" s="318"/>
      <c r="FID23" s="318"/>
      <c r="FIE23" s="318"/>
      <c r="FIF23" s="318"/>
      <c r="FIG23" s="318"/>
      <c r="FIH23" s="318"/>
      <c r="FII23" s="318"/>
      <c r="FIJ23" s="318"/>
      <c r="FIK23" s="318"/>
      <c r="FIL23" s="318"/>
      <c r="FIM23" s="318"/>
      <c r="FIN23" s="318"/>
      <c r="FIO23" s="318"/>
      <c r="FIP23" s="318"/>
      <c r="FIQ23" s="318"/>
      <c r="FIR23" s="318"/>
      <c r="FIS23" s="318"/>
      <c r="FIT23" s="318"/>
      <c r="FIU23" s="318"/>
      <c r="FIV23" s="318"/>
      <c r="FIW23" s="318"/>
      <c r="FIX23" s="318"/>
      <c r="FIY23" s="318"/>
      <c r="FIZ23" s="318"/>
      <c r="FJA23" s="318"/>
      <c r="FJB23" s="318"/>
      <c r="FJC23" s="318"/>
      <c r="FJD23" s="318"/>
      <c r="FJE23" s="318"/>
      <c r="FJF23" s="318"/>
      <c r="FJG23" s="318"/>
      <c r="FJH23" s="318"/>
      <c r="FJI23" s="318"/>
      <c r="FJJ23" s="318"/>
      <c r="FJK23" s="318"/>
      <c r="FJL23" s="318"/>
      <c r="FJM23" s="318"/>
      <c r="FJN23" s="318"/>
      <c r="FJO23" s="318"/>
      <c r="FJP23" s="318"/>
      <c r="FJQ23" s="318"/>
      <c r="FJR23" s="318"/>
      <c r="FJS23" s="318"/>
      <c r="FJT23" s="318"/>
      <c r="FJU23" s="318"/>
      <c r="FJV23" s="318"/>
      <c r="FJW23" s="318"/>
      <c r="FJX23" s="318"/>
      <c r="FJY23" s="318"/>
      <c r="FJZ23" s="318"/>
      <c r="FKA23" s="318"/>
      <c r="FKB23" s="318"/>
      <c r="FKC23" s="318"/>
      <c r="FKD23" s="318"/>
      <c r="FKE23" s="318"/>
      <c r="FKF23" s="318"/>
      <c r="FKG23" s="318"/>
      <c r="FKH23" s="318"/>
      <c r="FKI23" s="318"/>
      <c r="FKJ23" s="318"/>
      <c r="FKK23" s="318"/>
      <c r="FKL23" s="318"/>
      <c r="FKM23" s="318"/>
      <c r="FKN23" s="318"/>
      <c r="FKO23" s="318"/>
      <c r="FKP23" s="318"/>
      <c r="FKQ23" s="318"/>
      <c r="FKR23" s="318"/>
      <c r="FKS23" s="318"/>
      <c r="FKT23" s="318"/>
      <c r="FKU23" s="318"/>
      <c r="FKV23" s="318"/>
      <c r="FKW23" s="318"/>
      <c r="FKX23" s="318"/>
      <c r="FKY23" s="318"/>
      <c r="FKZ23" s="318"/>
      <c r="FLA23" s="318"/>
      <c r="FLB23" s="318"/>
      <c r="FLC23" s="318"/>
      <c r="FLD23" s="318"/>
      <c r="FLE23" s="318"/>
      <c r="FLF23" s="318"/>
      <c r="FLG23" s="318"/>
      <c r="FLH23" s="318"/>
      <c r="FLI23" s="318"/>
      <c r="FLJ23" s="318"/>
      <c r="FLK23" s="318"/>
      <c r="FLL23" s="318"/>
      <c r="FLM23" s="318"/>
      <c r="FLN23" s="318"/>
      <c r="FLO23" s="318"/>
      <c r="FLP23" s="318"/>
      <c r="FLQ23" s="318"/>
      <c r="FLR23" s="318"/>
      <c r="FLS23" s="318"/>
      <c r="FLT23" s="318"/>
      <c r="FLU23" s="318"/>
      <c r="FLV23" s="318"/>
      <c r="FLW23" s="318"/>
      <c r="FLX23" s="318"/>
      <c r="FLY23" s="318"/>
      <c r="FLZ23" s="318"/>
      <c r="FMA23" s="318"/>
      <c r="FMB23" s="318"/>
      <c r="FMC23" s="318"/>
      <c r="FMD23" s="318"/>
      <c r="FME23" s="318"/>
      <c r="FMF23" s="318"/>
      <c r="FMG23" s="318"/>
      <c r="FMH23" s="318"/>
      <c r="FMI23" s="318"/>
      <c r="FMJ23" s="318"/>
      <c r="FMK23" s="318"/>
      <c r="FML23" s="318"/>
      <c r="FMM23" s="318"/>
      <c r="FMN23" s="318"/>
      <c r="FMO23" s="318"/>
      <c r="FMP23" s="318"/>
      <c r="FMQ23" s="318"/>
      <c r="FMR23" s="318"/>
      <c r="FMS23" s="318"/>
      <c r="FMT23" s="318"/>
      <c r="FMU23" s="318"/>
      <c r="FMV23" s="318"/>
      <c r="FMW23" s="318"/>
      <c r="FMX23" s="318"/>
      <c r="FMY23" s="318"/>
      <c r="FMZ23" s="318"/>
      <c r="FNA23" s="318"/>
      <c r="FNB23" s="318"/>
      <c r="FNC23" s="318"/>
      <c r="FND23" s="318"/>
      <c r="FNE23" s="318"/>
      <c r="FNF23" s="318"/>
      <c r="FNG23" s="318"/>
      <c r="FNH23" s="318"/>
      <c r="FNI23" s="318"/>
      <c r="FNJ23" s="318"/>
      <c r="FNK23" s="318"/>
      <c r="FNL23" s="318"/>
      <c r="FNM23" s="318"/>
      <c r="FNN23" s="318"/>
      <c r="FNO23" s="318"/>
      <c r="FNP23" s="318"/>
      <c r="FNQ23" s="318"/>
      <c r="FNR23" s="318"/>
      <c r="FNS23" s="318"/>
      <c r="FNT23" s="318"/>
      <c r="FNU23" s="318"/>
      <c r="FNV23" s="318"/>
      <c r="FNW23" s="318"/>
      <c r="FNX23" s="318"/>
      <c r="FNY23" s="318"/>
      <c r="FNZ23" s="318"/>
      <c r="FOA23" s="318"/>
      <c r="FOB23" s="318"/>
      <c r="FOC23" s="318"/>
      <c r="FOD23" s="318"/>
      <c r="FOE23" s="318"/>
      <c r="FOF23" s="318"/>
      <c r="FOG23" s="318"/>
      <c r="FOH23" s="318"/>
      <c r="FOI23" s="318"/>
      <c r="FOJ23" s="318"/>
      <c r="FOK23" s="318"/>
      <c r="FOL23" s="318"/>
      <c r="FOM23" s="318"/>
      <c r="FON23" s="318"/>
      <c r="FOO23" s="318"/>
      <c r="FOP23" s="318"/>
      <c r="FOQ23" s="318"/>
      <c r="FOR23" s="318"/>
      <c r="FOS23" s="318"/>
      <c r="FOT23" s="318"/>
      <c r="FOU23" s="318"/>
      <c r="FOV23" s="318"/>
      <c r="FOW23" s="318"/>
      <c r="FOX23" s="318"/>
      <c r="FOY23" s="318"/>
      <c r="FOZ23" s="318"/>
      <c r="FPA23" s="318"/>
      <c r="FPB23" s="318"/>
      <c r="FPC23" s="318"/>
      <c r="FPD23" s="318"/>
      <c r="FPE23" s="318"/>
      <c r="FPF23" s="318"/>
      <c r="FPG23" s="318"/>
      <c r="FPH23" s="318"/>
      <c r="FPI23" s="318"/>
      <c r="FPJ23" s="318"/>
      <c r="FPK23" s="318"/>
      <c r="FPL23" s="318"/>
      <c r="FPM23" s="318"/>
      <c r="FPN23" s="318"/>
      <c r="FPO23" s="318"/>
      <c r="FPP23" s="318"/>
      <c r="FPQ23" s="318"/>
      <c r="FPR23" s="318"/>
      <c r="FPS23" s="318"/>
      <c r="FPT23" s="318"/>
      <c r="FPU23" s="318"/>
      <c r="FPV23" s="318"/>
      <c r="FPW23" s="318"/>
      <c r="FPX23" s="318"/>
      <c r="FPY23" s="318"/>
      <c r="FPZ23" s="318"/>
      <c r="FQA23" s="318"/>
      <c r="FQB23" s="318"/>
      <c r="FQC23" s="318"/>
      <c r="FQD23" s="318"/>
      <c r="FQE23" s="318"/>
      <c r="FQF23" s="318"/>
      <c r="FQG23" s="318"/>
      <c r="FQH23" s="318"/>
      <c r="FQI23" s="318"/>
      <c r="FQJ23" s="318"/>
      <c r="FQK23" s="318"/>
      <c r="FQL23" s="318"/>
      <c r="FQM23" s="318"/>
      <c r="FQN23" s="318"/>
      <c r="FQO23" s="318"/>
      <c r="FQP23" s="318"/>
      <c r="FQQ23" s="318"/>
      <c r="FQR23" s="318"/>
      <c r="FQS23" s="318"/>
      <c r="FQT23" s="318"/>
      <c r="FQU23" s="318"/>
      <c r="FQV23" s="318"/>
      <c r="FQW23" s="318"/>
      <c r="FQX23" s="318"/>
      <c r="FQY23" s="318"/>
      <c r="FQZ23" s="318"/>
      <c r="FRA23" s="318"/>
      <c r="FRB23" s="318"/>
      <c r="FRC23" s="318"/>
      <c r="FRD23" s="318"/>
      <c r="FRE23" s="318"/>
      <c r="FRF23" s="318"/>
      <c r="FRG23" s="318"/>
      <c r="FRH23" s="318"/>
      <c r="FRI23" s="318"/>
      <c r="FRJ23" s="318"/>
      <c r="FRK23" s="318"/>
      <c r="FRL23" s="318"/>
      <c r="FRM23" s="318"/>
      <c r="FRN23" s="318"/>
      <c r="FRO23" s="318"/>
      <c r="FRP23" s="318"/>
      <c r="FRQ23" s="318"/>
      <c r="FRR23" s="318"/>
      <c r="FRS23" s="318"/>
      <c r="FRT23" s="318"/>
      <c r="FRU23" s="318"/>
      <c r="FRV23" s="318"/>
      <c r="FRW23" s="318"/>
      <c r="FRX23" s="318"/>
      <c r="FRY23" s="318"/>
      <c r="FRZ23" s="318"/>
      <c r="FSA23" s="318"/>
      <c r="FSB23" s="318"/>
      <c r="FSC23" s="318"/>
      <c r="FSD23" s="318"/>
      <c r="FSE23" s="318"/>
      <c r="FSF23" s="318"/>
      <c r="FSG23" s="318"/>
      <c r="FSH23" s="318"/>
      <c r="FSI23" s="318"/>
      <c r="FSJ23" s="318"/>
      <c r="FSK23" s="318"/>
      <c r="FSL23" s="318"/>
      <c r="FSM23" s="318"/>
      <c r="FSN23" s="318"/>
      <c r="FSO23" s="318"/>
      <c r="FSP23" s="318"/>
      <c r="FSQ23" s="318"/>
      <c r="FSR23" s="318"/>
      <c r="FSS23" s="318"/>
      <c r="FST23" s="318"/>
      <c r="FSU23" s="318"/>
      <c r="FSV23" s="318"/>
      <c r="FSW23" s="318"/>
      <c r="FSX23" s="318"/>
      <c r="FSY23" s="318"/>
      <c r="FSZ23" s="318"/>
      <c r="FTA23" s="318"/>
      <c r="FTB23" s="318"/>
      <c r="FTC23" s="318"/>
      <c r="FTD23" s="318"/>
      <c r="FTE23" s="318"/>
      <c r="FTF23" s="318"/>
      <c r="FTG23" s="318"/>
      <c r="FTH23" s="318"/>
      <c r="FTI23" s="318"/>
      <c r="FTJ23" s="318"/>
      <c r="FTK23" s="318"/>
      <c r="FTL23" s="318"/>
      <c r="FTM23" s="318"/>
      <c r="FTN23" s="318"/>
      <c r="FTO23" s="318"/>
      <c r="FTP23" s="318"/>
      <c r="FTQ23" s="318"/>
      <c r="FTR23" s="318"/>
      <c r="FTS23" s="318"/>
      <c r="FTT23" s="318"/>
      <c r="FTU23" s="318"/>
      <c r="FTV23" s="318"/>
      <c r="FTW23" s="318"/>
      <c r="FTX23" s="318"/>
      <c r="FTY23" s="318"/>
      <c r="FTZ23" s="318"/>
      <c r="FUA23" s="318"/>
      <c r="FUB23" s="318"/>
      <c r="FUC23" s="318"/>
      <c r="FUD23" s="318"/>
      <c r="FUE23" s="318"/>
      <c r="FUF23" s="318"/>
      <c r="FUG23" s="318"/>
      <c r="FUH23" s="318"/>
      <c r="FUI23" s="318"/>
      <c r="FUJ23" s="318"/>
      <c r="FUK23" s="318"/>
      <c r="FUL23" s="318"/>
      <c r="FUM23" s="318"/>
      <c r="FUN23" s="318"/>
      <c r="FUO23" s="318"/>
      <c r="FUP23" s="318"/>
      <c r="FUQ23" s="318"/>
      <c r="FUR23" s="318"/>
      <c r="FUS23" s="318"/>
      <c r="FUT23" s="318"/>
      <c r="FUU23" s="318"/>
      <c r="FUV23" s="318"/>
      <c r="FUW23" s="318"/>
      <c r="FUX23" s="318"/>
      <c r="FUY23" s="318"/>
      <c r="FUZ23" s="318"/>
      <c r="FVA23" s="318"/>
      <c r="FVB23" s="318"/>
      <c r="FVC23" s="318"/>
      <c r="FVD23" s="318"/>
      <c r="FVE23" s="318"/>
      <c r="FVF23" s="318"/>
      <c r="FVG23" s="318"/>
      <c r="FVH23" s="318"/>
      <c r="FVI23" s="318"/>
      <c r="FVJ23" s="318"/>
      <c r="FVK23" s="318"/>
      <c r="FVL23" s="318"/>
      <c r="FVM23" s="318"/>
      <c r="FVN23" s="318"/>
      <c r="FVO23" s="318"/>
      <c r="FVP23" s="318"/>
      <c r="FVQ23" s="318"/>
      <c r="FVR23" s="318"/>
      <c r="FVS23" s="318"/>
      <c r="FVT23" s="318"/>
      <c r="FVU23" s="318"/>
      <c r="FVV23" s="318"/>
      <c r="FVW23" s="318"/>
      <c r="FVX23" s="318"/>
      <c r="FVY23" s="318"/>
      <c r="FVZ23" s="318"/>
      <c r="FWA23" s="318"/>
      <c r="FWB23" s="318"/>
      <c r="FWC23" s="318"/>
      <c r="FWD23" s="318"/>
      <c r="FWE23" s="318"/>
      <c r="FWF23" s="318"/>
      <c r="FWG23" s="318"/>
      <c r="FWH23" s="318"/>
      <c r="FWI23" s="318"/>
      <c r="FWJ23" s="318"/>
      <c r="FWK23" s="318"/>
      <c r="FWL23" s="318"/>
      <c r="FWM23" s="318"/>
      <c r="FWN23" s="318"/>
      <c r="FWO23" s="318"/>
      <c r="FWP23" s="318"/>
      <c r="FWQ23" s="318"/>
      <c r="FWR23" s="318"/>
      <c r="FWS23" s="318"/>
      <c r="FWT23" s="318"/>
      <c r="FWU23" s="318"/>
      <c r="FWV23" s="318"/>
      <c r="FWW23" s="318"/>
      <c r="FWX23" s="318"/>
      <c r="FWY23" s="318"/>
      <c r="FWZ23" s="318"/>
      <c r="FXA23" s="318"/>
      <c r="FXB23" s="318"/>
      <c r="FXC23" s="318"/>
      <c r="FXD23" s="318"/>
      <c r="FXE23" s="318"/>
      <c r="FXF23" s="318"/>
      <c r="FXG23" s="318"/>
      <c r="FXH23" s="318"/>
      <c r="FXI23" s="318"/>
      <c r="FXJ23" s="318"/>
      <c r="FXK23" s="318"/>
      <c r="FXL23" s="318"/>
      <c r="FXM23" s="318"/>
      <c r="FXN23" s="318"/>
      <c r="FXO23" s="318"/>
      <c r="FXP23" s="318"/>
      <c r="FXQ23" s="318"/>
      <c r="FXR23" s="318"/>
      <c r="FXS23" s="318"/>
      <c r="FXT23" s="318"/>
      <c r="FXU23" s="318"/>
      <c r="FXV23" s="318"/>
      <c r="FXW23" s="318"/>
      <c r="FXX23" s="318"/>
      <c r="FXY23" s="318"/>
      <c r="FXZ23" s="318"/>
      <c r="FYA23" s="318"/>
      <c r="FYB23" s="318"/>
      <c r="FYC23" s="318"/>
      <c r="FYD23" s="318"/>
      <c r="FYE23" s="318"/>
      <c r="FYF23" s="318"/>
      <c r="FYG23" s="318"/>
      <c r="FYH23" s="318"/>
      <c r="FYI23" s="318"/>
      <c r="FYJ23" s="318"/>
      <c r="FYK23" s="318"/>
      <c r="FYL23" s="318"/>
      <c r="FYM23" s="318"/>
      <c r="FYN23" s="318"/>
      <c r="FYO23" s="318"/>
      <c r="FYP23" s="318"/>
      <c r="FYQ23" s="318"/>
      <c r="FYR23" s="318"/>
      <c r="FYS23" s="318"/>
      <c r="FYT23" s="318"/>
      <c r="FYU23" s="318"/>
      <c r="FYV23" s="318"/>
      <c r="FYW23" s="318"/>
      <c r="FYX23" s="318"/>
      <c r="FYY23" s="318"/>
      <c r="FYZ23" s="318"/>
      <c r="FZA23" s="318"/>
      <c r="FZB23" s="318"/>
      <c r="FZC23" s="318"/>
      <c r="FZD23" s="318"/>
      <c r="FZE23" s="318"/>
      <c r="FZF23" s="318"/>
      <c r="FZG23" s="318"/>
      <c r="FZH23" s="318"/>
      <c r="FZI23" s="318"/>
      <c r="FZJ23" s="318"/>
      <c r="FZK23" s="318"/>
      <c r="FZL23" s="318"/>
      <c r="FZM23" s="318"/>
      <c r="FZN23" s="318"/>
      <c r="FZO23" s="318"/>
      <c r="FZP23" s="318"/>
      <c r="FZQ23" s="318"/>
      <c r="FZR23" s="318"/>
      <c r="FZS23" s="318"/>
      <c r="FZT23" s="318"/>
      <c r="FZU23" s="318"/>
      <c r="FZV23" s="318"/>
      <c r="FZW23" s="318"/>
      <c r="FZX23" s="318"/>
      <c r="FZY23" s="318"/>
      <c r="FZZ23" s="318"/>
      <c r="GAA23" s="318"/>
      <c r="GAB23" s="318"/>
      <c r="GAC23" s="318"/>
      <c r="GAD23" s="318"/>
      <c r="GAE23" s="318"/>
      <c r="GAF23" s="318"/>
      <c r="GAG23" s="318"/>
      <c r="GAH23" s="318"/>
      <c r="GAI23" s="318"/>
      <c r="GAJ23" s="318"/>
      <c r="GAK23" s="318"/>
      <c r="GAL23" s="318"/>
      <c r="GAM23" s="318"/>
      <c r="GAN23" s="318"/>
      <c r="GAO23" s="318"/>
      <c r="GAP23" s="318"/>
      <c r="GAQ23" s="318"/>
      <c r="GAR23" s="318"/>
      <c r="GAS23" s="318"/>
      <c r="GAT23" s="318"/>
      <c r="GAU23" s="318"/>
      <c r="GAV23" s="318"/>
      <c r="GAW23" s="318"/>
      <c r="GAX23" s="318"/>
      <c r="GAY23" s="318"/>
      <c r="GAZ23" s="318"/>
      <c r="GBA23" s="318"/>
      <c r="GBB23" s="318"/>
      <c r="GBC23" s="318"/>
      <c r="GBD23" s="318"/>
      <c r="GBE23" s="318"/>
      <c r="GBF23" s="318"/>
      <c r="GBG23" s="318"/>
      <c r="GBH23" s="318"/>
      <c r="GBI23" s="318"/>
      <c r="GBJ23" s="318"/>
      <c r="GBK23" s="318"/>
      <c r="GBL23" s="318"/>
      <c r="GBM23" s="318"/>
      <c r="GBN23" s="318"/>
      <c r="GBO23" s="318"/>
      <c r="GBP23" s="318"/>
      <c r="GBQ23" s="318"/>
      <c r="GBR23" s="318"/>
      <c r="GBS23" s="318"/>
      <c r="GBT23" s="318"/>
      <c r="GBU23" s="318"/>
      <c r="GBV23" s="318"/>
      <c r="GBW23" s="318"/>
      <c r="GBX23" s="318"/>
      <c r="GBY23" s="318"/>
      <c r="GBZ23" s="318"/>
      <c r="GCA23" s="318"/>
      <c r="GCB23" s="318"/>
      <c r="GCC23" s="318"/>
      <c r="GCD23" s="318"/>
      <c r="GCE23" s="318"/>
      <c r="GCF23" s="318"/>
      <c r="GCG23" s="318"/>
      <c r="GCH23" s="318"/>
      <c r="GCI23" s="318"/>
      <c r="GCJ23" s="318"/>
      <c r="GCK23" s="318"/>
      <c r="GCL23" s="318"/>
      <c r="GCM23" s="318"/>
      <c r="GCN23" s="318"/>
      <c r="GCO23" s="318"/>
      <c r="GCP23" s="318"/>
      <c r="GCQ23" s="318"/>
      <c r="GCR23" s="318"/>
      <c r="GCS23" s="318"/>
      <c r="GCT23" s="318"/>
      <c r="GCU23" s="318"/>
      <c r="GCV23" s="318"/>
      <c r="GCW23" s="318"/>
      <c r="GCX23" s="318"/>
      <c r="GCY23" s="318"/>
      <c r="GCZ23" s="318"/>
      <c r="GDA23" s="318"/>
      <c r="GDB23" s="318"/>
      <c r="GDC23" s="318"/>
      <c r="GDD23" s="318"/>
      <c r="GDE23" s="318"/>
      <c r="GDF23" s="318"/>
      <c r="GDG23" s="318"/>
      <c r="GDH23" s="318"/>
      <c r="GDI23" s="318"/>
      <c r="GDJ23" s="318"/>
      <c r="GDK23" s="318"/>
      <c r="GDL23" s="318"/>
      <c r="GDM23" s="318"/>
      <c r="GDN23" s="318"/>
      <c r="GDO23" s="318"/>
      <c r="GDP23" s="318"/>
      <c r="GDQ23" s="318"/>
      <c r="GDR23" s="318"/>
      <c r="GDS23" s="318"/>
      <c r="GDT23" s="318"/>
      <c r="GDU23" s="318"/>
      <c r="GDV23" s="318"/>
      <c r="GDW23" s="318"/>
      <c r="GDX23" s="318"/>
      <c r="GDY23" s="318"/>
      <c r="GDZ23" s="318"/>
      <c r="GEA23" s="318"/>
      <c r="GEB23" s="318"/>
      <c r="GEC23" s="318"/>
      <c r="GED23" s="318"/>
      <c r="GEE23" s="318"/>
      <c r="GEF23" s="318"/>
      <c r="GEG23" s="318"/>
      <c r="GEH23" s="318"/>
      <c r="GEI23" s="318"/>
      <c r="GEJ23" s="318"/>
      <c r="GEK23" s="318"/>
      <c r="GEL23" s="318"/>
      <c r="GEM23" s="318"/>
      <c r="GEN23" s="318"/>
      <c r="GEO23" s="318"/>
      <c r="GEP23" s="318"/>
      <c r="GEQ23" s="318"/>
      <c r="GER23" s="318"/>
      <c r="GES23" s="318"/>
      <c r="GET23" s="318"/>
      <c r="GEU23" s="318"/>
      <c r="GEV23" s="318"/>
      <c r="GEW23" s="318"/>
      <c r="GEX23" s="318"/>
      <c r="GEY23" s="318"/>
      <c r="GEZ23" s="318"/>
      <c r="GFA23" s="318"/>
      <c r="GFB23" s="318"/>
      <c r="GFC23" s="318"/>
      <c r="GFD23" s="318"/>
      <c r="GFE23" s="318"/>
      <c r="GFF23" s="318"/>
      <c r="GFG23" s="318"/>
      <c r="GFH23" s="318"/>
      <c r="GFI23" s="318"/>
      <c r="GFJ23" s="318"/>
      <c r="GFK23" s="318"/>
      <c r="GFL23" s="318"/>
      <c r="GFM23" s="318"/>
      <c r="GFN23" s="318"/>
      <c r="GFO23" s="318"/>
      <c r="GFP23" s="318"/>
      <c r="GFQ23" s="318"/>
      <c r="GFR23" s="318"/>
      <c r="GFS23" s="318"/>
      <c r="GFT23" s="318"/>
      <c r="GFU23" s="318"/>
      <c r="GFV23" s="318"/>
      <c r="GFW23" s="318"/>
      <c r="GFX23" s="318"/>
      <c r="GFY23" s="318"/>
      <c r="GFZ23" s="318"/>
      <c r="GGA23" s="318"/>
      <c r="GGB23" s="318"/>
      <c r="GGC23" s="318"/>
      <c r="GGD23" s="318"/>
      <c r="GGE23" s="318"/>
      <c r="GGF23" s="318"/>
      <c r="GGG23" s="318"/>
      <c r="GGH23" s="318"/>
      <c r="GGI23" s="318"/>
      <c r="GGJ23" s="318"/>
      <c r="GGK23" s="318"/>
      <c r="GGL23" s="318"/>
      <c r="GGM23" s="318"/>
      <c r="GGN23" s="318"/>
      <c r="GGO23" s="318"/>
      <c r="GGP23" s="318"/>
      <c r="GGQ23" s="318"/>
      <c r="GGR23" s="318"/>
      <c r="GGS23" s="318"/>
      <c r="GGT23" s="318"/>
      <c r="GGU23" s="318"/>
      <c r="GGV23" s="318"/>
      <c r="GGW23" s="318"/>
      <c r="GGX23" s="318"/>
      <c r="GGY23" s="318"/>
      <c r="GGZ23" s="318"/>
      <c r="GHA23" s="318"/>
      <c r="GHB23" s="318"/>
      <c r="GHC23" s="318"/>
      <c r="GHD23" s="318"/>
      <c r="GHE23" s="318"/>
      <c r="GHF23" s="318"/>
      <c r="GHG23" s="318"/>
      <c r="GHH23" s="318"/>
      <c r="GHI23" s="318"/>
      <c r="GHJ23" s="318"/>
      <c r="GHK23" s="318"/>
      <c r="GHL23" s="318"/>
      <c r="GHM23" s="318"/>
      <c r="GHN23" s="318"/>
      <c r="GHO23" s="318"/>
      <c r="GHP23" s="318"/>
      <c r="GHQ23" s="318"/>
      <c r="GHR23" s="318"/>
      <c r="GHS23" s="318"/>
      <c r="GHT23" s="318"/>
      <c r="GHU23" s="318"/>
      <c r="GHV23" s="318"/>
      <c r="GHW23" s="318"/>
      <c r="GHX23" s="318"/>
      <c r="GHY23" s="318"/>
      <c r="GHZ23" s="318"/>
      <c r="GIA23" s="318"/>
      <c r="GIB23" s="318"/>
      <c r="GIC23" s="318"/>
      <c r="GID23" s="318"/>
      <c r="GIE23" s="318"/>
      <c r="GIF23" s="318"/>
      <c r="GIG23" s="318"/>
      <c r="GIH23" s="318"/>
      <c r="GII23" s="318"/>
      <c r="GIJ23" s="318"/>
      <c r="GIK23" s="318"/>
      <c r="GIL23" s="318"/>
      <c r="GIM23" s="318"/>
      <c r="GIN23" s="318"/>
      <c r="GIO23" s="318"/>
      <c r="GIP23" s="318"/>
      <c r="GIQ23" s="318"/>
      <c r="GIR23" s="318"/>
      <c r="GIS23" s="318"/>
      <c r="GIT23" s="318"/>
      <c r="GIU23" s="318"/>
      <c r="GIV23" s="318"/>
      <c r="GIW23" s="318"/>
      <c r="GIX23" s="318"/>
      <c r="GIY23" s="318"/>
      <c r="GIZ23" s="318"/>
      <c r="GJA23" s="318"/>
      <c r="GJB23" s="318"/>
      <c r="GJC23" s="318"/>
      <c r="GJD23" s="318"/>
      <c r="GJE23" s="318"/>
      <c r="GJF23" s="318"/>
      <c r="GJG23" s="318"/>
      <c r="GJH23" s="318"/>
      <c r="GJI23" s="318"/>
      <c r="GJJ23" s="318"/>
      <c r="GJK23" s="318"/>
      <c r="GJL23" s="318"/>
      <c r="GJM23" s="318"/>
      <c r="GJN23" s="318"/>
      <c r="GJO23" s="318"/>
      <c r="GJP23" s="318"/>
      <c r="GJQ23" s="318"/>
      <c r="GJR23" s="318"/>
      <c r="GJS23" s="318"/>
      <c r="GJT23" s="318"/>
      <c r="GJU23" s="318"/>
      <c r="GJV23" s="318"/>
      <c r="GJW23" s="318"/>
      <c r="GJX23" s="318"/>
      <c r="GJY23" s="318"/>
      <c r="GJZ23" s="318"/>
      <c r="GKA23" s="318"/>
      <c r="GKB23" s="318"/>
      <c r="GKC23" s="318"/>
      <c r="GKD23" s="318"/>
      <c r="GKE23" s="318"/>
      <c r="GKF23" s="318"/>
      <c r="GKG23" s="318"/>
      <c r="GKH23" s="318"/>
      <c r="GKI23" s="318"/>
      <c r="GKJ23" s="318"/>
      <c r="GKK23" s="318"/>
      <c r="GKL23" s="318"/>
      <c r="GKM23" s="318"/>
      <c r="GKN23" s="318"/>
      <c r="GKO23" s="318"/>
      <c r="GKP23" s="318"/>
      <c r="GKQ23" s="318"/>
      <c r="GKR23" s="318"/>
      <c r="GKS23" s="318"/>
      <c r="GKT23" s="318"/>
      <c r="GKU23" s="318"/>
      <c r="GKV23" s="318"/>
      <c r="GKW23" s="318"/>
      <c r="GKX23" s="318"/>
      <c r="GKY23" s="318"/>
      <c r="GKZ23" s="318"/>
      <c r="GLA23" s="318"/>
      <c r="GLB23" s="318"/>
      <c r="GLC23" s="318"/>
      <c r="GLD23" s="318"/>
      <c r="GLE23" s="318"/>
      <c r="GLF23" s="318"/>
      <c r="GLG23" s="318"/>
      <c r="GLH23" s="318"/>
      <c r="GLI23" s="318"/>
      <c r="GLJ23" s="318"/>
      <c r="GLK23" s="318"/>
      <c r="GLL23" s="318"/>
      <c r="GLM23" s="318"/>
      <c r="GLN23" s="318"/>
      <c r="GLO23" s="318"/>
      <c r="GLP23" s="318"/>
      <c r="GLQ23" s="318"/>
      <c r="GLR23" s="318"/>
      <c r="GLS23" s="318"/>
      <c r="GLT23" s="318"/>
      <c r="GLU23" s="318"/>
      <c r="GLV23" s="318"/>
      <c r="GLW23" s="318"/>
      <c r="GLX23" s="318"/>
      <c r="GLY23" s="318"/>
      <c r="GLZ23" s="318"/>
      <c r="GMA23" s="318"/>
      <c r="GMB23" s="318"/>
      <c r="GMC23" s="318"/>
      <c r="GMD23" s="318"/>
      <c r="GME23" s="318"/>
      <c r="GMF23" s="318"/>
      <c r="GMG23" s="318"/>
      <c r="GMH23" s="318"/>
      <c r="GMI23" s="318"/>
      <c r="GMJ23" s="318"/>
      <c r="GMK23" s="318"/>
      <c r="GML23" s="318"/>
      <c r="GMM23" s="318"/>
      <c r="GMN23" s="318"/>
      <c r="GMO23" s="318"/>
      <c r="GMP23" s="318"/>
      <c r="GMQ23" s="318"/>
      <c r="GMR23" s="318"/>
      <c r="GMS23" s="318"/>
      <c r="GMT23" s="318"/>
      <c r="GMU23" s="318"/>
      <c r="GMV23" s="318"/>
      <c r="GMW23" s="318"/>
      <c r="GMX23" s="318"/>
      <c r="GMY23" s="318"/>
      <c r="GMZ23" s="318"/>
      <c r="GNA23" s="318"/>
      <c r="GNB23" s="318"/>
      <c r="GNC23" s="318"/>
      <c r="GND23" s="318"/>
      <c r="GNE23" s="318"/>
      <c r="GNF23" s="318"/>
      <c r="GNG23" s="318"/>
      <c r="GNH23" s="318"/>
      <c r="GNI23" s="318"/>
      <c r="GNJ23" s="318"/>
      <c r="GNK23" s="318"/>
      <c r="GNL23" s="318"/>
      <c r="GNM23" s="318"/>
      <c r="GNN23" s="318"/>
      <c r="GNO23" s="318"/>
      <c r="GNP23" s="318"/>
      <c r="GNQ23" s="318"/>
      <c r="GNR23" s="318"/>
      <c r="GNS23" s="318"/>
      <c r="GNT23" s="318"/>
      <c r="GNU23" s="318"/>
      <c r="GNV23" s="318"/>
      <c r="GNW23" s="318"/>
      <c r="GNX23" s="318"/>
      <c r="GNY23" s="318"/>
      <c r="GNZ23" s="318"/>
      <c r="GOA23" s="318"/>
      <c r="GOB23" s="318"/>
      <c r="GOC23" s="318"/>
      <c r="GOD23" s="318"/>
      <c r="GOE23" s="318"/>
      <c r="GOF23" s="318"/>
      <c r="GOG23" s="318"/>
      <c r="GOH23" s="318"/>
      <c r="GOI23" s="318"/>
      <c r="GOJ23" s="318"/>
      <c r="GOK23" s="318"/>
      <c r="GOL23" s="318"/>
      <c r="GOM23" s="318"/>
      <c r="GON23" s="318"/>
      <c r="GOO23" s="318"/>
      <c r="GOP23" s="318"/>
      <c r="GOQ23" s="318"/>
      <c r="GOR23" s="318"/>
      <c r="GOS23" s="318"/>
      <c r="GOT23" s="318"/>
      <c r="GOU23" s="318"/>
      <c r="GOV23" s="318"/>
      <c r="GOW23" s="318"/>
      <c r="GOX23" s="318"/>
      <c r="GOY23" s="318"/>
      <c r="GOZ23" s="318"/>
      <c r="GPA23" s="318"/>
      <c r="GPB23" s="318"/>
      <c r="GPC23" s="318"/>
      <c r="GPD23" s="318"/>
      <c r="GPE23" s="318"/>
      <c r="GPF23" s="318"/>
      <c r="GPG23" s="318"/>
      <c r="GPH23" s="318"/>
      <c r="GPI23" s="318"/>
      <c r="GPJ23" s="318"/>
      <c r="GPK23" s="318"/>
      <c r="GPL23" s="318"/>
      <c r="GPM23" s="318"/>
      <c r="GPN23" s="318"/>
      <c r="GPO23" s="318"/>
      <c r="GPP23" s="318"/>
      <c r="GPQ23" s="318"/>
      <c r="GPR23" s="318"/>
      <c r="GPS23" s="318"/>
      <c r="GPT23" s="318"/>
      <c r="GPU23" s="318"/>
      <c r="GPV23" s="318"/>
      <c r="GPW23" s="318"/>
      <c r="GPX23" s="318"/>
      <c r="GPY23" s="318"/>
      <c r="GPZ23" s="318"/>
      <c r="GQA23" s="318"/>
      <c r="GQB23" s="318"/>
      <c r="GQC23" s="318"/>
      <c r="GQD23" s="318"/>
      <c r="GQE23" s="318"/>
      <c r="GQF23" s="318"/>
      <c r="GQG23" s="318"/>
      <c r="GQH23" s="318"/>
      <c r="GQI23" s="318"/>
      <c r="GQJ23" s="318"/>
      <c r="GQK23" s="318"/>
      <c r="GQL23" s="318"/>
      <c r="GQM23" s="318"/>
      <c r="GQN23" s="318"/>
      <c r="GQO23" s="318"/>
      <c r="GQP23" s="318"/>
      <c r="GQQ23" s="318"/>
      <c r="GQR23" s="318"/>
      <c r="GQS23" s="318"/>
      <c r="GQT23" s="318"/>
      <c r="GQU23" s="318"/>
      <c r="GQV23" s="318"/>
      <c r="GQW23" s="318"/>
      <c r="GQX23" s="318"/>
      <c r="GQY23" s="318"/>
      <c r="GQZ23" s="318"/>
      <c r="GRA23" s="318"/>
      <c r="GRB23" s="318"/>
      <c r="GRC23" s="318"/>
      <c r="GRD23" s="318"/>
      <c r="GRE23" s="318"/>
      <c r="GRF23" s="318"/>
      <c r="GRG23" s="318"/>
      <c r="GRH23" s="318"/>
      <c r="GRI23" s="318"/>
      <c r="GRJ23" s="318"/>
      <c r="GRK23" s="318"/>
      <c r="GRL23" s="318"/>
      <c r="GRM23" s="318"/>
      <c r="GRN23" s="318"/>
      <c r="GRO23" s="318"/>
      <c r="GRP23" s="318"/>
      <c r="GRQ23" s="318"/>
      <c r="GRR23" s="318"/>
      <c r="GRS23" s="318"/>
      <c r="GRT23" s="318"/>
      <c r="GRU23" s="318"/>
      <c r="GRV23" s="318"/>
      <c r="GRW23" s="318"/>
      <c r="GRX23" s="318"/>
      <c r="GRY23" s="318"/>
      <c r="GRZ23" s="318"/>
      <c r="GSA23" s="318"/>
      <c r="GSB23" s="318"/>
      <c r="GSC23" s="318"/>
      <c r="GSD23" s="318"/>
      <c r="GSE23" s="318"/>
      <c r="GSF23" s="318"/>
      <c r="GSG23" s="318"/>
      <c r="GSH23" s="318"/>
      <c r="GSI23" s="318"/>
      <c r="GSJ23" s="318"/>
      <c r="GSK23" s="318"/>
      <c r="GSL23" s="318"/>
      <c r="GSM23" s="318"/>
      <c r="GSN23" s="318"/>
      <c r="GSO23" s="318"/>
      <c r="GSP23" s="318"/>
      <c r="GSQ23" s="318"/>
      <c r="GSR23" s="318"/>
      <c r="GSS23" s="318"/>
      <c r="GST23" s="318"/>
      <c r="GSU23" s="318"/>
      <c r="GSV23" s="318"/>
      <c r="GSW23" s="318"/>
      <c r="GSX23" s="318"/>
      <c r="GSY23" s="318"/>
      <c r="GSZ23" s="318"/>
      <c r="GTA23" s="318"/>
      <c r="GTB23" s="318"/>
      <c r="GTC23" s="318"/>
      <c r="GTD23" s="318"/>
      <c r="GTE23" s="318"/>
      <c r="GTF23" s="318"/>
      <c r="GTG23" s="318"/>
      <c r="GTH23" s="318"/>
      <c r="GTI23" s="318"/>
      <c r="GTJ23" s="318"/>
      <c r="GTK23" s="318"/>
      <c r="GTL23" s="318"/>
      <c r="GTM23" s="318"/>
      <c r="GTN23" s="318"/>
      <c r="GTO23" s="318"/>
      <c r="GTP23" s="318"/>
      <c r="GTQ23" s="318"/>
      <c r="GTR23" s="318"/>
      <c r="GTS23" s="318"/>
      <c r="GTT23" s="318"/>
      <c r="GTU23" s="318"/>
      <c r="GTV23" s="318"/>
      <c r="GTW23" s="318"/>
      <c r="GTX23" s="318"/>
      <c r="GTY23" s="318"/>
      <c r="GTZ23" s="318"/>
      <c r="GUA23" s="318"/>
      <c r="GUB23" s="318"/>
      <c r="GUC23" s="318"/>
      <c r="GUD23" s="318"/>
      <c r="GUE23" s="318"/>
      <c r="GUF23" s="318"/>
      <c r="GUG23" s="318"/>
      <c r="GUH23" s="318"/>
      <c r="GUI23" s="318"/>
      <c r="GUJ23" s="318"/>
      <c r="GUK23" s="318"/>
      <c r="GUL23" s="318"/>
      <c r="GUM23" s="318"/>
      <c r="GUN23" s="318"/>
      <c r="GUO23" s="318"/>
      <c r="GUP23" s="318"/>
      <c r="GUQ23" s="318"/>
      <c r="GUR23" s="318"/>
      <c r="GUS23" s="318"/>
      <c r="GUT23" s="318"/>
      <c r="GUU23" s="318"/>
      <c r="GUV23" s="318"/>
      <c r="GUW23" s="318"/>
      <c r="GUX23" s="318"/>
      <c r="GUY23" s="318"/>
      <c r="GUZ23" s="318"/>
      <c r="GVA23" s="318"/>
      <c r="GVB23" s="318"/>
      <c r="GVC23" s="318"/>
      <c r="GVD23" s="318"/>
      <c r="GVE23" s="318"/>
      <c r="GVF23" s="318"/>
      <c r="GVG23" s="318"/>
      <c r="GVH23" s="318"/>
      <c r="GVI23" s="318"/>
      <c r="GVJ23" s="318"/>
      <c r="GVK23" s="318"/>
      <c r="GVL23" s="318"/>
      <c r="GVM23" s="318"/>
      <c r="GVN23" s="318"/>
      <c r="GVO23" s="318"/>
      <c r="GVP23" s="318"/>
      <c r="GVQ23" s="318"/>
      <c r="GVR23" s="318"/>
      <c r="GVS23" s="318"/>
      <c r="GVT23" s="318"/>
      <c r="GVU23" s="318"/>
      <c r="GVV23" s="318"/>
      <c r="GVW23" s="318"/>
      <c r="GVX23" s="318"/>
      <c r="GVY23" s="318"/>
      <c r="GVZ23" s="318"/>
      <c r="GWA23" s="318"/>
      <c r="GWB23" s="318"/>
      <c r="GWC23" s="318"/>
      <c r="GWD23" s="318"/>
      <c r="GWE23" s="318"/>
      <c r="GWF23" s="318"/>
      <c r="GWG23" s="318"/>
      <c r="GWH23" s="318"/>
      <c r="GWI23" s="318"/>
      <c r="GWJ23" s="318"/>
      <c r="GWK23" s="318"/>
      <c r="GWL23" s="318"/>
      <c r="GWM23" s="318"/>
      <c r="GWN23" s="318"/>
      <c r="GWO23" s="318"/>
      <c r="GWP23" s="318"/>
      <c r="GWQ23" s="318"/>
      <c r="GWR23" s="318"/>
      <c r="GWS23" s="318"/>
      <c r="GWT23" s="318"/>
      <c r="GWU23" s="318"/>
      <c r="GWV23" s="318"/>
      <c r="GWW23" s="318"/>
      <c r="GWX23" s="318"/>
      <c r="GWY23" s="318"/>
      <c r="GWZ23" s="318"/>
      <c r="GXA23" s="318"/>
      <c r="GXB23" s="318"/>
      <c r="GXC23" s="318"/>
      <c r="GXD23" s="318"/>
      <c r="GXE23" s="318"/>
      <c r="GXF23" s="318"/>
      <c r="GXG23" s="318"/>
      <c r="GXH23" s="318"/>
      <c r="GXI23" s="318"/>
      <c r="GXJ23" s="318"/>
      <c r="GXK23" s="318"/>
      <c r="GXL23" s="318"/>
      <c r="GXM23" s="318"/>
      <c r="GXN23" s="318"/>
      <c r="GXO23" s="318"/>
      <c r="GXP23" s="318"/>
      <c r="GXQ23" s="318"/>
      <c r="GXR23" s="318"/>
      <c r="GXS23" s="318"/>
      <c r="GXT23" s="318"/>
      <c r="GXU23" s="318"/>
      <c r="GXV23" s="318"/>
      <c r="GXW23" s="318"/>
      <c r="GXX23" s="318"/>
      <c r="GXY23" s="318"/>
      <c r="GXZ23" s="318"/>
      <c r="GYA23" s="318"/>
      <c r="GYB23" s="318"/>
      <c r="GYC23" s="318"/>
      <c r="GYD23" s="318"/>
      <c r="GYE23" s="318"/>
      <c r="GYF23" s="318"/>
      <c r="GYG23" s="318"/>
      <c r="GYH23" s="318"/>
      <c r="GYI23" s="318"/>
      <c r="GYJ23" s="318"/>
      <c r="GYK23" s="318"/>
      <c r="GYL23" s="318"/>
      <c r="GYM23" s="318"/>
      <c r="GYN23" s="318"/>
      <c r="GYO23" s="318"/>
      <c r="GYP23" s="318"/>
      <c r="GYQ23" s="318"/>
      <c r="GYR23" s="318"/>
      <c r="GYS23" s="318"/>
      <c r="GYT23" s="318"/>
      <c r="GYU23" s="318"/>
      <c r="GYV23" s="318"/>
      <c r="GYW23" s="318"/>
      <c r="GYX23" s="318"/>
      <c r="GYY23" s="318"/>
      <c r="GYZ23" s="318"/>
      <c r="GZA23" s="318"/>
      <c r="GZB23" s="318"/>
      <c r="GZC23" s="318"/>
      <c r="GZD23" s="318"/>
      <c r="GZE23" s="318"/>
      <c r="GZF23" s="318"/>
      <c r="GZG23" s="318"/>
      <c r="GZH23" s="318"/>
      <c r="GZI23" s="318"/>
      <c r="GZJ23" s="318"/>
      <c r="GZK23" s="318"/>
      <c r="GZL23" s="318"/>
      <c r="GZM23" s="318"/>
      <c r="GZN23" s="318"/>
      <c r="GZO23" s="318"/>
      <c r="GZP23" s="318"/>
      <c r="GZQ23" s="318"/>
      <c r="GZR23" s="318"/>
      <c r="GZS23" s="318"/>
      <c r="GZT23" s="318"/>
      <c r="GZU23" s="318"/>
      <c r="GZV23" s="318"/>
      <c r="GZW23" s="318"/>
      <c r="GZX23" s="318"/>
      <c r="GZY23" s="318"/>
      <c r="GZZ23" s="318"/>
      <c r="HAA23" s="318"/>
      <c r="HAB23" s="318"/>
      <c r="HAC23" s="318"/>
      <c r="HAD23" s="318"/>
      <c r="HAE23" s="318"/>
      <c r="HAF23" s="318"/>
      <c r="HAG23" s="318"/>
      <c r="HAH23" s="318"/>
      <c r="HAI23" s="318"/>
      <c r="HAJ23" s="318"/>
      <c r="HAK23" s="318"/>
      <c r="HAL23" s="318"/>
      <c r="HAM23" s="318"/>
      <c r="HAN23" s="318"/>
      <c r="HAO23" s="318"/>
      <c r="HAP23" s="318"/>
      <c r="HAQ23" s="318"/>
      <c r="HAR23" s="318"/>
      <c r="HAS23" s="318"/>
      <c r="HAT23" s="318"/>
      <c r="HAU23" s="318"/>
      <c r="HAV23" s="318"/>
      <c r="HAW23" s="318"/>
      <c r="HAX23" s="318"/>
      <c r="HAY23" s="318"/>
      <c r="HAZ23" s="318"/>
      <c r="HBA23" s="318"/>
      <c r="HBB23" s="318"/>
      <c r="HBC23" s="318"/>
      <c r="HBD23" s="318"/>
      <c r="HBE23" s="318"/>
      <c r="HBF23" s="318"/>
      <c r="HBG23" s="318"/>
      <c r="HBH23" s="318"/>
      <c r="HBI23" s="318"/>
      <c r="HBJ23" s="318"/>
      <c r="HBK23" s="318"/>
      <c r="HBL23" s="318"/>
      <c r="HBM23" s="318"/>
      <c r="HBN23" s="318"/>
      <c r="HBO23" s="318"/>
      <c r="HBP23" s="318"/>
      <c r="HBQ23" s="318"/>
      <c r="HBR23" s="318"/>
      <c r="HBS23" s="318"/>
      <c r="HBT23" s="318"/>
      <c r="HBU23" s="318"/>
      <c r="HBV23" s="318"/>
      <c r="HBW23" s="318"/>
      <c r="HBX23" s="318"/>
      <c r="HBY23" s="318"/>
      <c r="HBZ23" s="318"/>
      <c r="HCA23" s="318"/>
      <c r="HCB23" s="318"/>
      <c r="HCC23" s="318"/>
      <c r="HCD23" s="318"/>
      <c r="HCE23" s="318"/>
      <c r="HCF23" s="318"/>
      <c r="HCG23" s="318"/>
      <c r="HCH23" s="318"/>
      <c r="HCI23" s="318"/>
      <c r="HCJ23" s="318"/>
      <c r="HCK23" s="318"/>
      <c r="HCL23" s="318"/>
      <c r="HCM23" s="318"/>
      <c r="HCN23" s="318"/>
      <c r="HCO23" s="318"/>
      <c r="HCP23" s="318"/>
      <c r="HCQ23" s="318"/>
      <c r="HCR23" s="318"/>
      <c r="HCS23" s="318"/>
      <c r="HCT23" s="318"/>
      <c r="HCU23" s="318"/>
      <c r="HCV23" s="318"/>
      <c r="HCW23" s="318"/>
      <c r="HCX23" s="318"/>
      <c r="HCY23" s="318"/>
      <c r="HCZ23" s="318"/>
      <c r="HDA23" s="318"/>
      <c r="HDB23" s="318"/>
      <c r="HDC23" s="318"/>
      <c r="HDD23" s="318"/>
      <c r="HDE23" s="318"/>
      <c r="HDF23" s="318"/>
      <c r="HDG23" s="318"/>
      <c r="HDH23" s="318"/>
      <c r="HDI23" s="318"/>
      <c r="HDJ23" s="318"/>
      <c r="HDK23" s="318"/>
      <c r="HDL23" s="318"/>
      <c r="HDM23" s="318"/>
      <c r="HDN23" s="318"/>
      <c r="HDO23" s="318"/>
      <c r="HDP23" s="318"/>
      <c r="HDQ23" s="318"/>
      <c r="HDR23" s="318"/>
      <c r="HDS23" s="318"/>
      <c r="HDT23" s="318"/>
      <c r="HDU23" s="318"/>
      <c r="HDV23" s="318"/>
      <c r="HDW23" s="318"/>
      <c r="HDX23" s="318"/>
      <c r="HDY23" s="318"/>
      <c r="HDZ23" s="318"/>
      <c r="HEA23" s="318"/>
      <c r="HEB23" s="318"/>
      <c r="HEC23" s="318"/>
      <c r="HED23" s="318"/>
      <c r="HEE23" s="318"/>
      <c r="HEF23" s="318"/>
      <c r="HEG23" s="318"/>
      <c r="HEH23" s="318"/>
      <c r="HEI23" s="318"/>
      <c r="HEJ23" s="318"/>
      <c r="HEK23" s="318"/>
      <c r="HEL23" s="318"/>
      <c r="HEM23" s="318"/>
      <c r="HEN23" s="318"/>
      <c r="HEO23" s="318"/>
      <c r="HEP23" s="318"/>
      <c r="HEQ23" s="318"/>
      <c r="HER23" s="318"/>
      <c r="HES23" s="318"/>
      <c r="HET23" s="318"/>
      <c r="HEU23" s="318"/>
      <c r="HEV23" s="318"/>
      <c r="HEW23" s="318"/>
      <c r="HEX23" s="318"/>
      <c r="HEY23" s="318"/>
      <c r="HEZ23" s="318"/>
      <c r="HFA23" s="318"/>
      <c r="HFB23" s="318"/>
      <c r="HFC23" s="318"/>
      <c r="HFD23" s="318"/>
      <c r="HFE23" s="318"/>
      <c r="HFF23" s="318"/>
      <c r="HFG23" s="318"/>
      <c r="HFH23" s="318"/>
      <c r="HFI23" s="318"/>
      <c r="HFJ23" s="318"/>
      <c r="HFK23" s="318"/>
      <c r="HFL23" s="318"/>
      <c r="HFM23" s="318"/>
      <c r="HFN23" s="318"/>
      <c r="HFO23" s="318"/>
      <c r="HFP23" s="318"/>
      <c r="HFQ23" s="318"/>
      <c r="HFR23" s="318"/>
      <c r="HFS23" s="318"/>
      <c r="HFT23" s="318"/>
      <c r="HFU23" s="318"/>
      <c r="HFV23" s="318"/>
      <c r="HFW23" s="318"/>
      <c r="HFX23" s="318"/>
      <c r="HFY23" s="318"/>
      <c r="HFZ23" s="318"/>
      <c r="HGA23" s="318"/>
      <c r="HGB23" s="318"/>
      <c r="HGC23" s="318"/>
      <c r="HGD23" s="318"/>
      <c r="HGE23" s="318"/>
      <c r="HGF23" s="318"/>
      <c r="HGG23" s="318"/>
      <c r="HGH23" s="318"/>
      <c r="HGI23" s="318"/>
      <c r="HGJ23" s="318"/>
      <c r="HGK23" s="318"/>
      <c r="HGL23" s="318"/>
      <c r="HGM23" s="318"/>
      <c r="HGN23" s="318"/>
      <c r="HGO23" s="318"/>
      <c r="HGP23" s="318"/>
      <c r="HGQ23" s="318"/>
      <c r="HGR23" s="318"/>
      <c r="HGS23" s="318"/>
      <c r="HGT23" s="318"/>
      <c r="HGU23" s="318"/>
      <c r="HGV23" s="318"/>
      <c r="HGW23" s="318"/>
      <c r="HGX23" s="318"/>
      <c r="HGY23" s="318"/>
      <c r="HGZ23" s="318"/>
      <c r="HHA23" s="318"/>
      <c r="HHB23" s="318"/>
      <c r="HHC23" s="318"/>
      <c r="HHD23" s="318"/>
      <c r="HHE23" s="318"/>
      <c r="HHF23" s="318"/>
      <c r="HHG23" s="318"/>
      <c r="HHH23" s="318"/>
      <c r="HHI23" s="318"/>
      <c r="HHJ23" s="318"/>
      <c r="HHK23" s="318"/>
      <c r="HHL23" s="318"/>
      <c r="HHM23" s="318"/>
      <c r="HHN23" s="318"/>
      <c r="HHO23" s="318"/>
      <c r="HHP23" s="318"/>
      <c r="HHQ23" s="318"/>
      <c r="HHR23" s="318"/>
      <c r="HHS23" s="318"/>
      <c r="HHT23" s="318"/>
      <c r="HHU23" s="318"/>
      <c r="HHV23" s="318"/>
      <c r="HHW23" s="318"/>
      <c r="HHX23" s="318"/>
      <c r="HHY23" s="318"/>
      <c r="HHZ23" s="318"/>
      <c r="HIA23" s="318"/>
      <c r="HIB23" s="318"/>
      <c r="HIC23" s="318"/>
      <c r="HID23" s="318"/>
      <c r="HIE23" s="318"/>
      <c r="HIF23" s="318"/>
      <c r="HIG23" s="318"/>
      <c r="HIH23" s="318"/>
      <c r="HII23" s="318"/>
      <c r="HIJ23" s="318"/>
      <c r="HIK23" s="318"/>
      <c r="HIL23" s="318"/>
      <c r="HIM23" s="318"/>
      <c r="HIN23" s="318"/>
      <c r="HIO23" s="318"/>
      <c r="HIP23" s="318"/>
      <c r="HIQ23" s="318"/>
      <c r="HIR23" s="318"/>
      <c r="HIS23" s="318"/>
      <c r="HIT23" s="318"/>
      <c r="HIU23" s="318"/>
      <c r="HIV23" s="318"/>
      <c r="HIW23" s="318"/>
      <c r="HIX23" s="318"/>
      <c r="HIY23" s="318"/>
      <c r="HIZ23" s="318"/>
      <c r="HJA23" s="318"/>
      <c r="HJB23" s="318"/>
      <c r="HJC23" s="318"/>
      <c r="HJD23" s="318"/>
      <c r="HJE23" s="318"/>
      <c r="HJF23" s="318"/>
      <c r="HJG23" s="318"/>
      <c r="HJH23" s="318"/>
      <c r="HJI23" s="318"/>
      <c r="HJJ23" s="318"/>
      <c r="HJK23" s="318"/>
      <c r="HJL23" s="318"/>
      <c r="HJM23" s="318"/>
      <c r="HJN23" s="318"/>
      <c r="HJO23" s="318"/>
      <c r="HJP23" s="318"/>
      <c r="HJQ23" s="318"/>
      <c r="HJR23" s="318"/>
      <c r="HJS23" s="318"/>
      <c r="HJT23" s="318"/>
      <c r="HJU23" s="318"/>
      <c r="HJV23" s="318"/>
      <c r="HJW23" s="318"/>
      <c r="HJX23" s="318"/>
      <c r="HJY23" s="318"/>
      <c r="HJZ23" s="318"/>
      <c r="HKA23" s="318"/>
      <c r="HKB23" s="318"/>
      <c r="HKC23" s="318"/>
      <c r="HKD23" s="318"/>
      <c r="HKE23" s="318"/>
      <c r="HKF23" s="318"/>
      <c r="HKG23" s="318"/>
      <c r="HKH23" s="318"/>
      <c r="HKI23" s="318"/>
      <c r="HKJ23" s="318"/>
      <c r="HKK23" s="318"/>
      <c r="HKL23" s="318"/>
      <c r="HKM23" s="318"/>
      <c r="HKN23" s="318"/>
      <c r="HKO23" s="318"/>
      <c r="HKP23" s="318"/>
      <c r="HKQ23" s="318"/>
      <c r="HKR23" s="318"/>
      <c r="HKS23" s="318"/>
      <c r="HKT23" s="318"/>
      <c r="HKU23" s="318"/>
      <c r="HKV23" s="318"/>
      <c r="HKW23" s="318"/>
      <c r="HKX23" s="318"/>
      <c r="HKY23" s="318"/>
      <c r="HKZ23" s="318"/>
      <c r="HLA23" s="318"/>
      <c r="HLB23" s="318"/>
      <c r="HLC23" s="318"/>
      <c r="HLD23" s="318"/>
      <c r="HLE23" s="318"/>
      <c r="HLF23" s="318"/>
      <c r="HLG23" s="318"/>
      <c r="HLH23" s="318"/>
      <c r="HLI23" s="318"/>
      <c r="HLJ23" s="318"/>
      <c r="HLK23" s="318"/>
      <c r="HLL23" s="318"/>
      <c r="HLM23" s="318"/>
      <c r="HLN23" s="318"/>
      <c r="HLO23" s="318"/>
      <c r="HLP23" s="318"/>
      <c r="HLQ23" s="318"/>
      <c r="HLR23" s="318"/>
      <c r="HLS23" s="318"/>
      <c r="HLT23" s="318"/>
      <c r="HLU23" s="318"/>
      <c r="HLV23" s="318"/>
      <c r="HLW23" s="318"/>
      <c r="HLX23" s="318"/>
      <c r="HLY23" s="318"/>
      <c r="HLZ23" s="318"/>
      <c r="HMA23" s="318"/>
      <c r="HMB23" s="318"/>
      <c r="HMC23" s="318"/>
      <c r="HMD23" s="318"/>
      <c r="HME23" s="318"/>
      <c r="HMF23" s="318"/>
      <c r="HMG23" s="318"/>
      <c r="HMH23" s="318"/>
      <c r="HMI23" s="318"/>
      <c r="HMJ23" s="318"/>
      <c r="HMK23" s="318"/>
      <c r="HML23" s="318"/>
      <c r="HMM23" s="318"/>
      <c r="HMN23" s="318"/>
      <c r="HMO23" s="318"/>
      <c r="HMP23" s="318"/>
      <c r="HMQ23" s="318"/>
      <c r="HMR23" s="318"/>
      <c r="HMS23" s="318"/>
      <c r="HMT23" s="318"/>
      <c r="HMU23" s="318"/>
      <c r="HMV23" s="318"/>
      <c r="HMW23" s="318"/>
      <c r="HMX23" s="318"/>
      <c r="HMY23" s="318"/>
      <c r="HMZ23" s="318"/>
      <c r="HNA23" s="318"/>
      <c r="HNB23" s="318"/>
      <c r="HNC23" s="318"/>
      <c r="HND23" s="318"/>
      <c r="HNE23" s="318"/>
      <c r="HNF23" s="318"/>
      <c r="HNG23" s="318"/>
      <c r="HNH23" s="318"/>
      <c r="HNI23" s="318"/>
      <c r="HNJ23" s="318"/>
      <c r="HNK23" s="318"/>
      <c r="HNL23" s="318"/>
      <c r="HNM23" s="318"/>
      <c r="HNN23" s="318"/>
      <c r="HNO23" s="318"/>
      <c r="HNP23" s="318"/>
      <c r="HNQ23" s="318"/>
      <c r="HNR23" s="318"/>
      <c r="HNS23" s="318"/>
      <c r="HNT23" s="318"/>
      <c r="HNU23" s="318"/>
      <c r="HNV23" s="318"/>
      <c r="HNW23" s="318"/>
      <c r="HNX23" s="318"/>
      <c r="HNY23" s="318"/>
      <c r="HNZ23" s="318"/>
      <c r="HOA23" s="318"/>
      <c r="HOB23" s="318"/>
      <c r="HOC23" s="318"/>
      <c r="HOD23" s="318"/>
      <c r="HOE23" s="318"/>
      <c r="HOF23" s="318"/>
      <c r="HOG23" s="318"/>
      <c r="HOH23" s="318"/>
      <c r="HOI23" s="318"/>
      <c r="HOJ23" s="318"/>
      <c r="HOK23" s="318"/>
      <c r="HOL23" s="318"/>
      <c r="HOM23" s="318"/>
      <c r="HON23" s="318"/>
      <c r="HOO23" s="318"/>
      <c r="HOP23" s="318"/>
      <c r="HOQ23" s="318"/>
      <c r="HOR23" s="318"/>
      <c r="HOS23" s="318"/>
      <c r="HOT23" s="318"/>
      <c r="HOU23" s="318"/>
      <c r="HOV23" s="318"/>
      <c r="HOW23" s="318"/>
      <c r="HOX23" s="318"/>
      <c r="HOY23" s="318"/>
      <c r="HOZ23" s="318"/>
      <c r="HPA23" s="318"/>
      <c r="HPB23" s="318"/>
      <c r="HPC23" s="318"/>
      <c r="HPD23" s="318"/>
      <c r="HPE23" s="318"/>
      <c r="HPF23" s="318"/>
      <c r="HPG23" s="318"/>
      <c r="HPH23" s="318"/>
      <c r="HPI23" s="318"/>
      <c r="HPJ23" s="318"/>
      <c r="HPK23" s="318"/>
      <c r="HPL23" s="318"/>
      <c r="HPM23" s="318"/>
      <c r="HPN23" s="318"/>
      <c r="HPO23" s="318"/>
      <c r="HPP23" s="318"/>
      <c r="HPQ23" s="318"/>
      <c r="HPR23" s="318"/>
      <c r="HPS23" s="318"/>
      <c r="HPT23" s="318"/>
      <c r="HPU23" s="318"/>
      <c r="HPV23" s="318"/>
      <c r="HPW23" s="318"/>
      <c r="HPX23" s="318"/>
      <c r="HPY23" s="318"/>
      <c r="HPZ23" s="318"/>
      <c r="HQA23" s="318"/>
      <c r="HQB23" s="318"/>
      <c r="HQC23" s="318"/>
      <c r="HQD23" s="318"/>
      <c r="HQE23" s="318"/>
      <c r="HQF23" s="318"/>
      <c r="HQG23" s="318"/>
      <c r="HQH23" s="318"/>
      <c r="HQI23" s="318"/>
      <c r="HQJ23" s="318"/>
      <c r="HQK23" s="318"/>
      <c r="HQL23" s="318"/>
      <c r="HQM23" s="318"/>
      <c r="HQN23" s="318"/>
      <c r="HQO23" s="318"/>
      <c r="HQP23" s="318"/>
      <c r="HQQ23" s="318"/>
      <c r="HQR23" s="318"/>
      <c r="HQS23" s="318"/>
      <c r="HQT23" s="318"/>
      <c r="HQU23" s="318"/>
      <c r="HQV23" s="318"/>
      <c r="HQW23" s="318"/>
      <c r="HQX23" s="318"/>
      <c r="HQY23" s="318"/>
      <c r="HQZ23" s="318"/>
      <c r="HRA23" s="318"/>
      <c r="HRB23" s="318"/>
      <c r="HRC23" s="318"/>
      <c r="HRD23" s="318"/>
      <c r="HRE23" s="318"/>
      <c r="HRF23" s="318"/>
      <c r="HRG23" s="318"/>
      <c r="HRH23" s="318"/>
      <c r="HRI23" s="318"/>
      <c r="HRJ23" s="318"/>
      <c r="HRK23" s="318"/>
      <c r="HRL23" s="318"/>
      <c r="HRM23" s="318"/>
      <c r="HRN23" s="318"/>
      <c r="HRO23" s="318"/>
      <c r="HRP23" s="318"/>
      <c r="HRQ23" s="318"/>
      <c r="HRR23" s="318"/>
      <c r="HRS23" s="318"/>
      <c r="HRT23" s="318"/>
      <c r="HRU23" s="318"/>
      <c r="HRV23" s="318"/>
      <c r="HRW23" s="318"/>
      <c r="HRX23" s="318"/>
      <c r="HRY23" s="318"/>
      <c r="HRZ23" s="318"/>
      <c r="HSA23" s="318"/>
      <c r="HSB23" s="318"/>
      <c r="HSC23" s="318"/>
      <c r="HSD23" s="318"/>
      <c r="HSE23" s="318"/>
      <c r="HSF23" s="318"/>
      <c r="HSG23" s="318"/>
      <c r="HSH23" s="318"/>
      <c r="HSI23" s="318"/>
      <c r="HSJ23" s="318"/>
      <c r="HSK23" s="318"/>
      <c r="HSL23" s="318"/>
      <c r="HSM23" s="318"/>
      <c r="HSN23" s="318"/>
      <c r="HSO23" s="318"/>
      <c r="HSP23" s="318"/>
      <c r="HSQ23" s="318"/>
      <c r="HSR23" s="318"/>
      <c r="HSS23" s="318"/>
      <c r="HST23" s="318"/>
      <c r="HSU23" s="318"/>
      <c r="HSV23" s="318"/>
      <c r="HSW23" s="318"/>
      <c r="HSX23" s="318"/>
      <c r="HSY23" s="318"/>
      <c r="HSZ23" s="318"/>
      <c r="HTA23" s="318"/>
      <c r="HTB23" s="318"/>
      <c r="HTC23" s="318"/>
      <c r="HTD23" s="318"/>
      <c r="HTE23" s="318"/>
      <c r="HTF23" s="318"/>
      <c r="HTG23" s="318"/>
      <c r="HTH23" s="318"/>
      <c r="HTI23" s="318"/>
      <c r="HTJ23" s="318"/>
      <c r="HTK23" s="318"/>
      <c r="HTL23" s="318"/>
      <c r="HTM23" s="318"/>
      <c r="HTN23" s="318"/>
      <c r="HTO23" s="318"/>
      <c r="HTP23" s="318"/>
      <c r="HTQ23" s="318"/>
      <c r="HTR23" s="318"/>
      <c r="HTS23" s="318"/>
      <c r="HTT23" s="318"/>
      <c r="HTU23" s="318"/>
      <c r="HTV23" s="318"/>
      <c r="HTW23" s="318"/>
      <c r="HTX23" s="318"/>
      <c r="HTY23" s="318"/>
      <c r="HTZ23" s="318"/>
      <c r="HUA23" s="318"/>
      <c r="HUB23" s="318"/>
      <c r="HUC23" s="318"/>
      <c r="HUD23" s="318"/>
      <c r="HUE23" s="318"/>
      <c r="HUF23" s="318"/>
      <c r="HUG23" s="318"/>
      <c r="HUH23" s="318"/>
      <c r="HUI23" s="318"/>
      <c r="HUJ23" s="318"/>
      <c r="HUK23" s="318"/>
      <c r="HUL23" s="318"/>
      <c r="HUM23" s="318"/>
      <c r="HUN23" s="318"/>
      <c r="HUO23" s="318"/>
      <c r="HUP23" s="318"/>
      <c r="HUQ23" s="318"/>
      <c r="HUR23" s="318"/>
      <c r="HUS23" s="318"/>
      <c r="HUT23" s="318"/>
      <c r="HUU23" s="318"/>
      <c r="HUV23" s="318"/>
      <c r="HUW23" s="318"/>
      <c r="HUX23" s="318"/>
      <c r="HUY23" s="318"/>
      <c r="HUZ23" s="318"/>
      <c r="HVA23" s="318"/>
      <c r="HVB23" s="318"/>
      <c r="HVC23" s="318"/>
      <c r="HVD23" s="318"/>
      <c r="HVE23" s="318"/>
      <c r="HVF23" s="318"/>
      <c r="HVG23" s="318"/>
      <c r="HVH23" s="318"/>
      <c r="HVI23" s="318"/>
      <c r="HVJ23" s="318"/>
      <c r="HVK23" s="318"/>
      <c r="HVL23" s="318"/>
      <c r="HVM23" s="318"/>
      <c r="HVN23" s="318"/>
      <c r="HVO23" s="318"/>
      <c r="HVP23" s="318"/>
      <c r="HVQ23" s="318"/>
      <c r="HVR23" s="318"/>
      <c r="HVS23" s="318"/>
      <c r="HVT23" s="318"/>
      <c r="HVU23" s="318"/>
      <c r="HVV23" s="318"/>
      <c r="HVW23" s="318"/>
      <c r="HVX23" s="318"/>
      <c r="HVY23" s="318"/>
      <c r="HVZ23" s="318"/>
      <c r="HWA23" s="318"/>
      <c r="HWB23" s="318"/>
      <c r="HWC23" s="318"/>
      <c r="HWD23" s="318"/>
      <c r="HWE23" s="318"/>
      <c r="HWF23" s="318"/>
      <c r="HWG23" s="318"/>
      <c r="HWH23" s="318"/>
      <c r="HWI23" s="318"/>
      <c r="HWJ23" s="318"/>
      <c r="HWK23" s="318"/>
      <c r="HWL23" s="318"/>
      <c r="HWM23" s="318"/>
      <c r="HWN23" s="318"/>
      <c r="HWO23" s="318"/>
      <c r="HWP23" s="318"/>
      <c r="HWQ23" s="318"/>
      <c r="HWR23" s="318"/>
      <c r="HWS23" s="318"/>
      <c r="HWT23" s="318"/>
      <c r="HWU23" s="318"/>
      <c r="HWV23" s="318"/>
      <c r="HWW23" s="318"/>
      <c r="HWX23" s="318"/>
      <c r="HWY23" s="318"/>
      <c r="HWZ23" s="318"/>
      <c r="HXA23" s="318"/>
      <c r="HXB23" s="318"/>
      <c r="HXC23" s="318"/>
      <c r="HXD23" s="318"/>
      <c r="HXE23" s="318"/>
      <c r="HXF23" s="318"/>
      <c r="HXG23" s="318"/>
      <c r="HXH23" s="318"/>
      <c r="HXI23" s="318"/>
      <c r="HXJ23" s="318"/>
      <c r="HXK23" s="318"/>
      <c r="HXL23" s="318"/>
      <c r="HXM23" s="318"/>
      <c r="HXN23" s="318"/>
      <c r="HXO23" s="318"/>
      <c r="HXP23" s="318"/>
      <c r="HXQ23" s="318"/>
      <c r="HXR23" s="318"/>
      <c r="HXS23" s="318"/>
      <c r="HXT23" s="318"/>
      <c r="HXU23" s="318"/>
      <c r="HXV23" s="318"/>
      <c r="HXW23" s="318"/>
      <c r="HXX23" s="318"/>
      <c r="HXY23" s="318"/>
      <c r="HXZ23" s="318"/>
      <c r="HYA23" s="318"/>
      <c r="HYB23" s="318"/>
      <c r="HYC23" s="318"/>
      <c r="HYD23" s="318"/>
      <c r="HYE23" s="318"/>
      <c r="HYF23" s="318"/>
      <c r="HYG23" s="318"/>
      <c r="HYH23" s="318"/>
      <c r="HYI23" s="318"/>
      <c r="HYJ23" s="318"/>
      <c r="HYK23" s="318"/>
      <c r="HYL23" s="318"/>
      <c r="HYM23" s="318"/>
      <c r="HYN23" s="318"/>
      <c r="HYO23" s="318"/>
      <c r="HYP23" s="318"/>
      <c r="HYQ23" s="318"/>
      <c r="HYR23" s="318"/>
      <c r="HYS23" s="318"/>
      <c r="HYT23" s="318"/>
      <c r="HYU23" s="318"/>
      <c r="HYV23" s="318"/>
      <c r="HYW23" s="318"/>
      <c r="HYX23" s="318"/>
      <c r="HYY23" s="318"/>
      <c r="HYZ23" s="318"/>
      <c r="HZA23" s="318"/>
      <c r="HZB23" s="318"/>
      <c r="HZC23" s="318"/>
      <c r="HZD23" s="318"/>
      <c r="HZE23" s="318"/>
      <c r="HZF23" s="318"/>
      <c r="HZG23" s="318"/>
      <c r="HZH23" s="318"/>
      <c r="HZI23" s="318"/>
      <c r="HZJ23" s="318"/>
      <c r="HZK23" s="318"/>
      <c r="HZL23" s="318"/>
      <c r="HZM23" s="318"/>
      <c r="HZN23" s="318"/>
      <c r="HZO23" s="318"/>
      <c r="HZP23" s="318"/>
      <c r="HZQ23" s="318"/>
      <c r="HZR23" s="318"/>
      <c r="HZS23" s="318"/>
      <c r="HZT23" s="318"/>
      <c r="HZU23" s="318"/>
      <c r="HZV23" s="318"/>
      <c r="HZW23" s="318"/>
      <c r="HZX23" s="318"/>
      <c r="HZY23" s="318"/>
      <c r="HZZ23" s="318"/>
      <c r="IAA23" s="318"/>
      <c r="IAB23" s="318"/>
      <c r="IAC23" s="318"/>
      <c r="IAD23" s="318"/>
      <c r="IAE23" s="318"/>
      <c r="IAF23" s="318"/>
      <c r="IAG23" s="318"/>
      <c r="IAH23" s="318"/>
      <c r="IAI23" s="318"/>
      <c r="IAJ23" s="318"/>
      <c r="IAK23" s="318"/>
      <c r="IAL23" s="318"/>
      <c r="IAM23" s="318"/>
      <c r="IAN23" s="318"/>
      <c r="IAO23" s="318"/>
      <c r="IAP23" s="318"/>
      <c r="IAQ23" s="318"/>
      <c r="IAR23" s="318"/>
      <c r="IAS23" s="318"/>
      <c r="IAT23" s="318"/>
      <c r="IAU23" s="318"/>
      <c r="IAV23" s="318"/>
      <c r="IAW23" s="318"/>
      <c r="IAX23" s="318"/>
      <c r="IAY23" s="318"/>
      <c r="IAZ23" s="318"/>
      <c r="IBA23" s="318"/>
      <c r="IBB23" s="318"/>
      <c r="IBC23" s="318"/>
      <c r="IBD23" s="318"/>
      <c r="IBE23" s="318"/>
      <c r="IBF23" s="318"/>
      <c r="IBG23" s="318"/>
      <c r="IBH23" s="318"/>
      <c r="IBI23" s="318"/>
      <c r="IBJ23" s="318"/>
      <c r="IBK23" s="318"/>
      <c r="IBL23" s="318"/>
      <c r="IBM23" s="318"/>
      <c r="IBN23" s="318"/>
      <c r="IBO23" s="318"/>
      <c r="IBP23" s="318"/>
      <c r="IBQ23" s="318"/>
      <c r="IBR23" s="318"/>
      <c r="IBS23" s="318"/>
      <c r="IBT23" s="318"/>
      <c r="IBU23" s="318"/>
      <c r="IBV23" s="318"/>
      <c r="IBW23" s="318"/>
      <c r="IBX23" s="318"/>
      <c r="IBY23" s="318"/>
      <c r="IBZ23" s="318"/>
      <c r="ICA23" s="318"/>
      <c r="ICB23" s="318"/>
      <c r="ICC23" s="318"/>
      <c r="ICD23" s="318"/>
      <c r="ICE23" s="318"/>
      <c r="ICF23" s="318"/>
      <c r="ICG23" s="318"/>
      <c r="ICH23" s="318"/>
      <c r="ICI23" s="318"/>
      <c r="ICJ23" s="318"/>
      <c r="ICK23" s="318"/>
      <c r="ICL23" s="318"/>
      <c r="ICM23" s="318"/>
      <c r="ICN23" s="318"/>
      <c r="ICO23" s="318"/>
      <c r="ICP23" s="318"/>
      <c r="ICQ23" s="318"/>
      <c r="ICR23" s="318"/>
      <c r="ICS23" s="318"/>
      <c r="ICT23" s="318"/>
      <c r="ICU23" s="318"/>
      <c r="ICV23" s="318"/>
      <c r="ICW23" s="318"/>
      <c r="ICX23" s="318"/>
      <c r="ICY23" s="318"/>
      <c r="ICZ23" s="318"/>
      <c r="IDA23" s="318"/>
      <c r="IDB23" s="318"/>
      <c r="IDC23" s="318"/>
      <c r="IDD23" s="318"/>
      <c r="IDE23" s="318"/>
      <c r="IDF23" s="318"/>
      <c r="IDG23" s="318"/>
      <c r="IDH23" s="318"/>
      <c r="IDI23" s="318"/>
      <c r="IDJ23" s="318"/>
      <c r="IDK23" s="318"/>
      <c r="IDL23" s="318"/>
      <c r="IDM23" s="318"/>
      <c r="IDN23" s="318"/>
      <c r="IDO23" s="318"/>
      <c r="IDP23" s="318"/>
      <c r="IDQ23" s="318"/>
      <c r="IDR23" s="318"/>
      <c r="IDS23" s="318"/>
      <c r="IDT23" s="318"/>
      <c r="IDU23" s="318"/>
      <c r="IDV23" s="318"/>
      <c r="IDW23" s="318"/>
      <c r="IDX23" s="318"/>
      <c r="IDY23" s="318"/>
      <c r="IDZ23" s="318"/>
      <c r="IEA23" s="318"/>
      <c r="IEB23" s="318"/>
      <c r="IEC23" s="318"/>
      <c r="IED23" s="318"/>
      <c r="IEE23" s="318"/>
      <c r="IEF23" s="318"/>
      <c r="IEG23" s="318"/>
      <c r="IEH23" s="318"/>
      <c r="IEI23" s="318"/>
      <c r="IEJ23" s="318"/>
      <c r="IEK23" s="318"/>
      <c r="IEL23" s="318"/>
      <c r="IEM23" s="318"/>
      <c r="IEN23" s="318"/>
      <c r="IEO23" s="318"/>
      <c r="IEP23" s="318"/>
      <c r="IEQ23" s="318"/>
      <c r="IER23" s="318"/>
      <c r="IES23" s="318"/>
      <c r="IET23" s="318"/>
      <c r="IEU23" s="318"/>
      <c r="IEV23" s="318"/>
      <c r="IEW23" s="318"/>
      <c r="IEX23" s="318"/>
      <c r="IEY23" s="318"/>
      <c r="IEZ23" s="318"/>
      <c r="IFA23" s="318"/>
      <c r="IFB23" s="318"/>
      <c r="IFC23" s="318"/>
      <c r="IFD23" s="318"/>
      <c r="IFE23" s="318"/>
      <c r="IFF23" s="318"/>
      <c r="IFG23" s="318"/>
      <c r="IFH23" s="318"/>
      <c r="IFI23" s="318"/>
      <c r="IFJ23" s="318"/>
      <c r="IFK23" s="318"/>
      <c r="IFL23" s="318"/>
      <c r="IFM23" s="318"/>
      <c r="IFN23" s="318"/>
      <c r="IFO23" s="318"/>
      <c r="IFP23" s="318"/>
      <c r="IFQ23" s="318"/>
      <c r="IFR23" s="318"/>
      <c r="IFS23" s="318"/>
      <c r="IFT23" s="318"/>
      <c r="IFU23" s="318"/>
      <c r="IFV23" s="318"/>
      <c r="IFW23" s="318"/>
      <c r="IFX23" s="318"/>
      <c r="IFY23" s="318"/>
      <c r="IFZ23" s="318"/>
      <c r="IGA23" s="318"/>
      <c r="IGB23" s="318"/>
      <c r="IGC23" s="318"/>
      <c r="IGD23" s="318"/>
      <c r="IGE23" s="318"/>
      <c r="IGF23" s="318"/>
      <c r="IGG23" s="318"/>
      <c r="IGH23" s="318"/>
      <c r="IGI23" s="318"/>
      <c r="IGJ23" s="318"/>
      <c r="IGK23" s="318"/>
      <c r="IGL23" s="318"/>
      <c r="IGM23" s="318"/>
      <c r="IGN23" s="318"/>
      <c r="IGO23" s="318"/>
      <c r="IGP23" s="318"/>
      <c r="IGQ23" s="318"/>
      <c r="IGR23" s="318"/>
      <c r="IGS23" s="318"/>
      <c r="IGT23" s="318"/>
      <c r="IGU23" s="318"/>
      <c r="IGV23" s="318"/>
      <c r="IGW23" s="318"/>
      <c r="IGX23" s="318"/>
      <c r="IGY23" s="318"/>
      <c r="IGZ23" s="318"/>
      <c r="IHA23" s="318"/>
      <c r="IHB23" s="318"/>
      <c r="IHC23" s="318"/>
      <c r="IHD23" s="318"/>
      <c r="IHE23" s="318"/>
      <c r="IHF23" s="318"/>
      <c r="IHG23" s="318"/>
      <c r="IHH23" s="318"/>
      <c r="IHI23" s="318"/>
      <c r="IHJ23" s="318"/>
      <c r="IHK23" s="318"/>
      <c r="IHL23" s="318"/>
      <c r="IHM23" s="318"/>
      <c r="IHN23" s="318"/>
      <c r="IHO23" s="318"/>
      <c r="IHP23" s="318"/>
      <c r="IHQ23" s="318"/>
      <c r="IHR23" s="318"/>
      <c r="IHS23" s="318"/>
      <c r="IHT23" s="318"/>
      <c r="IHU23" s="318"/>
      <c r="IHV23" s="318"/>
      <c r="IHW23" s="318"/>
      <c r="IHX23" s="318"/>
      <c r="IHY23" s="318"/>
      <c r="IHZ23" s="318"/>
      <c r="IIA23" s="318"/>
      <c r="IIB23" s="318"/>
      <c r="IIC23" s="318"/>
      <c r="IID23" s="318"/>
      <c r="IIE23" s="318"/>
      <c r="IIF23" s="318"/>
      <c r="IIG23" s="318"/>
      <c r="IIH23" s="318"/>
      <c r="III23" s="318"/>
      <c r="IIJ23" s="318"/>
      <c r="IIK23" s="318"/>
      <c r="IIL23" s="318"/>
      <c r="IIM23" s="318"/>
      <c r="IIN23" s="318"/>
      <c r="IIO23" s="318"/>
      <c r="IIP23" s="318"/>
      <c r="IIQ23" s="318"/>
      <c r="IIR23" s="318"/>
      <c r="IIS23" s="318"/>
      <c r="IIT23" s="318"/>
      <c r="IIU23" s="318"/>
      <c r="IIV23" s="318"/>
      <c r="IIW23" s="318"/>
      <c r="IIX23" s="318"/>
      <c r="IIY23" s="318"/>
      <c r="IIZ23" s="318"/>
      <c r="IJA23" s="318"/>
      <c r="IJB23" s="318"/>
      <c r="IJC23" s="318"/>
      <c r="IJD23" s="318"/>
      <c r="IJE23" s="318"/>
      <c r="IJF23" s="318"/>
      <c r="IJG23" s="318"/>
      <c r="IJH23" s="318"/>
      <c r="IJI23" s="318"/>
      <c r="IJJ23" s="318"/>
      <c r="IJK23" s="318"/>
      <c r="IJL23" s="318"/>
      <c r="IJM23" s="318"/>
      <c r="IJN23" s="318"/>
      <c r="IJO23" s="318"/>
      <c r="IJP23" s="318"/>
      <c r="IJQ23" s="318"/>
      <c r="IJR23" s="318"/>
      <c r="IJS23" s="318"/>
      <c r="IJT23" s="318"/>
      <c r="IJU23" s="318"/>
      <c r="IJV23" s="318"/>
      <c r="IJW23" s="318"/>
      <c r="IJX23" s="318"/>
      <c r="IJY23" s="318"/>
      <c r="IJZ23" s="318"/>
      <c r="IKA23" s="318"/>
      <c r="IKB23" s="318"/>
      <c r="IKC23" s="318"/>
      <c r="IKD23" s="318"/>
      <c r="IKE23" s="318"/>
      <c r="IKF23" s="318"/>
      <c r="IKG23" s="318"/>
      <c r="IKH23" s="318"/>
      <c r="IKI23" s="318"/>
      <c r="IKJ23" s="318"/>
      <c r="IKK23" s="318"/>
      <c r="IKL23" s="318"/>
      <c r="IKM23" s="318"/>
      <c r="IKN23" s="318"/>
      <c r="IKO23" s="318"/>
      <c r="IKP23" s="318"/>
      <c r="IKQ23" s="318"/>
      <c r="IKR23" s="318"/>
      <c r="IKS23" s="318"/>
      <c r="IKT23" s="318"/>
      <c r="IKU23" s="318"/>
      <c r="IKV23" s="318"/>
      <c r="IKW23" s="318"/>
      <c r="IKX23" s="318"/>
      <c r="IKY23" s="318"/>
      <c r="IKZ23" s="318"/>
      <c r="ILA23" s="318"/>
      <c r="ILB23" s="318"/>
      <c r="ILC23" s="318"/>
      <c r="ILD23" s="318"/>
      <c r="ILE23" s="318"/>
      <c r="ILF23" s="318"/>
      <c r="ILG23" s="318"/>
      <c r="ILH23" s="318"/>
      <c r="ILI23" s="318"/>
      <c r="ILJ23" s="318"/>
      <c r="ILK23" s="318"/>
      <c r="ILL23" s="318"/>
      <c r="ILM23" s="318"/>
      <c r="ILN23" s="318"/>
      <c r="ILO23" s="318"/>
      <c r="ILP23" s="318"/>
      <c r="ILQ23" s="318"/>
      <c r="ILR23" s="318"/>
      <c r="ILS23" s="318"/>
      <c r="ILT23" s="318"/>
      <c r="ILU23" s="318"/>
      <c r="ILV23" s="318"/>
      <c r="ILW23" s="318"/>
      <c r="ILX23" s="318"/>
      <c r="ILY23" s="318"/>
      <c r="ILZ23" s="318"/>
      <c r="IMA23" s="318"/>
      <c r="IMB23" s="318"/>
      <c r="IMC23" s="318"/>
      <c r="IMD23" s="318"/>
      <c r="IME23" s="318"/>
      <c r="IMF23" s="318"/>
      <c r="IMG23" s="318"/>
      <c r="IMH23" s="318"/>
      <c r="IMI23" s="318"/>
      <c r="IMJ23" s="318"/>
      <c r="IMK23" s="318"/>
      <c r="IML23" s="318"/>
      <c r="IMM23" s="318"/>
      <c r="IMN23" s="318"/>
      <c r="IMO23" s="318"/>
      <c r="IMP23" s="318"/>
      <c r="IMQ23" s="318"/>
      <c r="IMR23" s="318"/>
      <c r="IMS23" s="318"/>
      <c r="IMT23" s="318"/>
      <c r="IMU23" s="318"/>
      <c r="IMV23" s="318"/>
      <c r="IMW23" s="318"/>
      <c r="IMX23" s="318"/>
      <c r="IMY23" s="318"/>
      <c r="IMZ23" s="318"/>
      <c r="INA23" s="318"/>
      <c r="INB23" s="318"/>
      <c r="INC23" s="318"/>
      <c r="IND23" s="318"/>
      <c r="INE23" s="318"/>
      <c r="INF23" s="318"/>
      <c r="ING23" s="318"/>
      <c r="INH23" s="318"/>
      <c r="INI23" s="318"/>
      <c r="INJ23" s="318"/>
      <c r="INK23" s="318"/>
      <c r="INL23" s="318"/>
      <c r="INM23" s="318"/>
      <c r="INN23" s="318"/>
      <c r="INO23" s="318"/>
      <c r="INP23" s="318"/>
      <c r="INQ23" s="318"/>
      <c r="INR23" s="318"/>
      <c r="INS23" s="318"/>
      <c r="INT23" s="318"/>
      <c r="INU23" s="318"/>
      <c r="INV23" s="318"/>
      <c r="INW23" s="318"/>
      <c r="INX23" s="318"/>
      <c r="INY23" s="318"/>
      <c r="INZ23" s="318"/>
      <c r="IOA23" s="318"/>
      <c r="IOB23" s="318"/>
      <c r="IOC23" s="318"/>
      <c r="IOD23" s="318"/>
      <c r="IOE23" s="318"/>
      <c r="IOF23" s="318"/>
      <c r="IOG23" s="318"/>
      <c r="IOH23" s="318"/>
      <c r="IOI23" s="318"/>
      <c r="IOJ23" s="318"/>
      <c r="IOK23" s="318"/>
      <c r="IOL23" s="318"/>
      <c r="IOM23" s="318"/>
      <c r="ION23" s="318"/>
      <c r="IOO23" s="318"/>
      <c r="IOP23" s="318"/>
      <c r="IOQ23" s="318"/>
      <c r="IOR23" s="318"/>
      <c r="IOS23" s="318"/>
      <c r="IOT23" s="318"/>
      <c r="IOU23" s="318"/>
      <c r="IOV23" s="318"/>
      <c r="IOW23" s="318"/>
      <c r="IOX23" s="318"/>
      <c r="IOY23" s="318"/>
      <c r="IOZ23" s="318"/>
      <c r="IPA23" s="318"/>
      <c r="IPB23" s="318"/>
      <c r="IPC23" s="318"/>
      <c r="IPD23" s="318"/>
      <c r="IPE23" s="318"/>
      <c r="IPF23" s="318"/>
      <c r="IPG23" s="318"/>
      <c r="IPH23" s="318"/>
      <c r="IPI23" s="318"/>
      <c r="IPJ23" s="318"/>
      <c r="IPK23" s="318"/>
      <c r="IPL23" s="318"/>
      <c r="IPM23" s="318"/>
      <c r="IPN23" s="318"/>
      <c r="IPO23" s="318"/>
      <c r="IPP23" s="318"/>
      <c r="IPQ23" s="318"/>
      <c r="IPR23" s="318"/>
      <c r="IPS23" s="318"/>
      <c r="IPT23" s="318"/>
      <c r="IPU23" s="318"/>
      <c r="IPV23" s="318"/>
      <c r="IPW23" s="318"/>
      <c r="IPX23" s="318"/>
      <c r="IPY23" s="318"/>
      <c r="IPZ23" s="318"/>
      <c r="IQA23" s="318"/>
      <c r="IQB23" s="318"/>
      <c r="IQC23" s="318"/>
      <c r="IQD23" s="318"/>
      <c r="IQE23" s="318"/>
      <c r="IQF23" s="318"/>
      <c r="IQG23" s="318"/>
      <c r="IQH23" s="318"/>
      <c r="IQI23" s="318"/>
      <c r="IQJ23" s="318"/>
      <c r="IQK23" s="318"/>
      <c r="IQL23" s="318"/>
      <c r="IQM23" s="318"/>
      <c r="IQN23" s="318"/>
      <c r="IQO23" s="318"/>
      <c r="IQP23" s="318"/>
      <c r="IQQ23" s="318"/>
      <c r="IQR23" s="318"/>
      <c r="IQS23" s="318"/>
      <c r="IQT23" s="318"/>
      <c r="IQU23" s="318"/>
      <c r="IQV23" s="318"/>
      <c r="IQW23" s="318"/>
      <c r="IQX23" s="318"/>
      <c r="IQY23" s="318"/>
      <c r="IQZ23" s="318"/>
      <c r="IRA23" s="318"/>
      <c r="IRB23" s="318"/>
      <c r="IRC23" s="318"/>
      <c r="IRD23" s="318"/>
      <c r="IRE23" s="318"/>
      <c r="IRF23" s="318"/>
      <c r="IRG23" s="318"/>
      <c r="IRH23" s="318"/>
      <c r="IRI23" s="318"/>
      <c r="IRJ23" s="318"/>
      <c r="IRK23" s="318"/>
      <c r="IRL23" s="318"/>
      <c r="IRM23" s="318"/>
      <c r="IRN23" s="318"/>
      <c r="IRO23" s="318"/>
      <c r="IRP23" s="318"/>
      <c r="IRQ23" s="318"/>
      <c r="IRR23" s="318"/>
      <c r="IRS23" s="318"/>
      <c r="IRT23" s="318"/>
      <c r="IRU23" s="318"/>
      <c r="IRV23" s="318"/>
      <c r="IRW23" s="318"/>
      <c r="IRX23" s="318"/>
      <c r="IRY23" s="318"/>
      <c r="IRZ23" s="318"/>
      <c r="ISA23" s="318"/>
      <c r="ISB23" s="318"/>
      <c r="ISC23" s="318"/>
      <c r="ISD23" s="318"/>
      <c r="ISE23" s="318"/>
      <c r="ISF23" s="318"/>
      <c r="ISG23" s="318"/>
      <c r="ISH23" s="318"/>
      <c r="ISI23" s="318"/>
      <c r="ISJ23" s="318"/>
      <c r="ISK23" s="318"/>
      <c r="ISL23" s="318"/>
      <c r="ISM23" s="318"/>
      <c r="ISN23" s="318"/>
      <c r="ISO23" s="318"/>
      <c r="ISP23" s="318"/>
      <c r="ISQ23" s="318"/>
      <c r="ISR23" s="318"/>
      <c r="ISS23" s="318"/>
      <c r="IST23" s="318"/>
      <c r="ISU23" s="318"/>
      <c r="ISV23" s="318"/>
      <c r="ISW23" s="318"/>
      <c r="ISX23" s="318"/>
      <c r="ISY23" s="318"/>
      <c r="ISZ23" s="318"/>
      <c r="ITA23" s="318"/>
      <c r="ITB23" s="318"/>
      <c r="ITC23" s="318"/>
      <c r="ITD23" s="318"/>
      <c r="ITE23" s="318"/>
      <c r="ITF23" s="318"/>
      <c r="ITG23" s="318"/>
      <c r="ITH23" s="318"/>
      <c r="ITI23" s="318"/>
      <c r="ITJ23" s="318"/>
      <c r="ITK23" s="318"/>
      <c r="ITL23" s="318"/>
      <c r="ITM23" s="318"/>
      <c r="ITN23" s="318"/>
      <c r="ITO23" s="318"/>
      <c r="ITP23" s="318"/>
      <c r="ITQ23" s="318"/>
      <c r="ITR23" s="318"/>
      <c r="ITS23" s="318"/>
      <c r="ITT23" s="318"/>
      <c r="ITU23" s="318"/>
      <c r="ITV23" s="318"/>
      <c r="ITW23" s="318"/>
      <c r="ITX23" s="318"/>
      <c r="ITY23" s="318"/>
      <c r="ITZ23" s="318"/>
      <c r="IUA23" s="318"/>
      <c r="IUB23" s="318"/>
      <c r="IUC23" s="318"/>
      <c r="IUD23" s="318"/>
      <c r="IUE23" s="318"/>
      <c r="IUF23" s="318"/>
      <c r="IUG23" s="318"/>
      <c r="IUH23" s="318"/>
      <c r="IUI23" s="318"/>
      <c r="IUJ23" s="318"/>
      <c r="IUK23" s="318"/>
      <c r="IUL23" s="318"/>
      <c r="IUM23" s="318"/>
      <c r="IUN23" s="318"/>
      <c r="IUO23" s="318"/>
      <c r="IUP23" s="318"/>
      <c r="IUQ23" s="318"/>
      <c r="IUR23" s="318"/>
      <c r="IUS23" s="318"/>
      <c r="IUT23" s="318"/>
      <c r="IUU23" s="318"/>
      <c r="IUV23" s="318"/>
      <c r="IUW23" s="318"/>
      <c r="IUX23" s="318"/>
      <c r="IUY23" s="318"/>
      <c r="IUZ23" s="318"/>
      <c r="IVA23" s="318"/>
      <c r="IVB23" s="318"/>
      <c r="IVC23" s="318"/>
      <c r="IVD23" s="318"/>
      <c r="IVE23" s="318"/>
      <c r="IVF23" s="318"/>
      <c r="IVG23" s="318"/>
      <c r="IVH23" s="318"/>
      <c r="IVI23" s="318"/>
      <c r="IVJ23" s="318"/>
      <c r="IVK23" s="318"/>
      <c r="IVL23" s="318"/>
      <c r="IVM23" s="318"/>
      <c r="IVN23" s="318"/>
      <c r="IVO23" s="318"/>
      <c r="IVP23" s="318"/>
      <c r="IVQ23" s="318"/>
      <c r="IVR23" s="318"/>
      <c r="IVS23" s="318"/>
      <c r="IVT23" s="318"/>
      <c r="IVU23" s="318"/>
      <c r="IVV23" s="318"/>
      <c r="IVW23" s="318"/>
      <c r="IVX23" s="318"/>
      <c r="IVY23" s="318"/>
      <c r="IVZ23" s="318"/>
      <c r="IWA23" s="318"/>
      <c r="IWB23" s="318"/>
      <c r="IWC23" s="318"/>
      <c r="IWD23" s="318"/>
      <c r="IWE23" s="318"/>
      <c r="IWF23" s="318"/>
      <c r="IWG23" s="318"/>
      <c r="IWH23" s="318"/>
      <c r="IWI23" s="318"/>
      <c r="IWJ23" s="318"/>
      <c r="IWK23" s="318"/>
      <c r="IWL23" s="318"/>
      <c r="IWM23" s="318"/>
      <c r="IWN23" s="318"/>
      <c r="IWO23" s="318"/>
      <c r="IWP23" s="318"/>
      <c r="IWQ23" s="318"/>
      <c r="IWR23" s="318"/>
      <c r="IWS23" s="318"/>
      <c r="IWT23" s="318"/>
      <c r="IWU23" s="318"/>
      <c r="IWV23" s="318"/>
      <c r="IWW23" s="318"/>
      <c r="IWX23" s="318"/>
      <c r="IWY23" s="318"/>
      <c r="IWZ23" s="318"/>
      <c r="IXA23" s="318"/>
      <c r="IXB23" s="318"/>
      <c r="IXC23" s="318"/>
      <c r="IXD23" s="318"/>
      <c r="IXE23" s="318"/>
      <c r="IXF23" s="318"/>
      <c r="IXG23" s="318"/>
      <c r="IXH23" s="318"/>
      <c r="IXI23" s="318"/>
      <c r="IXJ23" s="318"/>
      <c r="IXK23" s="318"/>
      <c r="IXL23" s="318"/>
      <c r="IXM23" s="318"/>
      <c r="IXN23" s="318"/>
      <c r="IXO23" s="318"/>
      <c r="IXP23" s="318"/>
      <c r="IXQ23" s="318"/>
      <c r="IXR23" s="318"/>
      <c r="IXS23" s="318"/>
      <c r="IXT23" s="318"/>
      <c r="IXU23" s="318"/>
      <c r="IXV23" s="318"/>
      <c r="IXW23" s="318"/>
      <c r="IXX23" s="318"/>
      <c r="IXY23" s="318"/>
      <c r="IXZ23" s="318"/>
      <c r="IYA23" s="318"/>
      <c r="IYB23" s="318"/>
      <c r="IYC23" s="318"/>
      <c r="IYD23" s="318"/>
      <c r="IYE23" s="318"/>
      <c r="IYF23" s="318"/>
      <c r="IYG23" s="318"/>
      <c r="IYH23" s="318"/>
      <c r="IYI23" s="318"/>
      <c r="IYJ23" s="318"/>
      <c r="IYK23" s="318"/>
      <c r="IYL23" s="318"/>
      <c r="IYM23" s="318"/>
      <c r="IYN23" s="318"/>
      <c r="IYO23" s="318"/>
      <c r="IYP23" s="318"/>
      <c r="IYQ23" s="318"/>
      <c r="IYR23" s="318"/>
      <c r="IYS23" s="318"/>
      <c r="IYT23" s="318"/>
      <c r="IYU23" s="318"/>
      <c r="IYV23" s="318"/>
      <c r="IYW23" s="318"/>
      <c r="IYX23" s="318"/>
      <c r="IYY23" s="318"/>
      <c r="IYZ23" s="318"/>
      <c r="IZA23" s="318"/>
      <c r="IZB23" s="318"/>
      <c r="IZC23" s="318"/>
      <c r="IZD23" s="318"/>
      <c r="IZE23" s="318"/>
      <c r="IZF23" s="318"/>
      <c r="IZG23" s="318"/>
      <c r="IZH23" s="318"/>
      <c r="IZI23" s="318"/>
      <c r="IZJ23" s="318"/>
      <c r="IZK23" s="318"/>
      <c r="IZL23" s="318"/>
      <c r="IZM23" s="318"/>
      <c r="IZN23" s="318"/>
      <c r="IZO23" s="318"/>
      <c r="IZP23" s="318"/>
      <c r="IZQ23" s="318"/>
      <c r="IZR23" s="318"/>
      <c r="IZS23" s="318"/>
      <c r="IZT23" s="318"/>
      <c r="IZU23" s="318"/>
      <c r="IZV23" s="318"/>
      <c r="IZW23" s="318"/>
      <c r="IZX23" s="318"/>
      <c r="IZY23" s="318"/>
      <c r="IZZ23" s="318"/>
      <c r="JAA23" s="318"/>
      <c r="JAB23" s="318"/>
      <c r="JAC23" s="318"/>
      <c r="JAD23" s="318"/>
      <c r="JAE23" s="318"/>
      <c r="JAF23" s="318"/>
      <c r="JAG23" s="318"/>
      <c r="JAH23" s="318"/>
      <c r="JAI23" s="318"/>
      <c r="JAJ23" s="318"/>
      <c r="JAK23" s="318"/>
      <c r="JAL23" s="318"/>
      <c r="JAM23" s="318"/>
      <c r="JAN23" s="318"/>
      <c r="JAO23" s="318"/>
      <c r="JAP23" s="318"/>
      <c r="JAQ23" s="318"/>
      <c r="JAR23" s="318"/>
      <c r="JAS23" s="318"/>
      <c r="JAT23" s="318"/>
      <c r="JAU23" s="318"/>
      <c r="JAV23" s="318"/>
      <c r="JAW23" s="318"/>
      <c r="JAX23" s="318"/>
      <c r="JAY23" s="318"/>
      <c r="JAZ23" s="318"/>
      <c r="JBA23" s="318"/>
      <c r="JBB23" s="318"/>
      <c r="JBC23" s="318"/>
      <c r="JBD23" s="318"/>
      <c r="JBE23" s="318"/>
      <c r="JBF23" s="318"/>
      <c r="JBG23" s="318"/>
      <c r="JBH23" s="318"/>
      <c r="JBI23" s="318"/>
      <c r="JBJ23" s="318"/>
      <c r="JBK23" s="318"/>
      <c r="JBL23" s="318"/>
      <c r="JBM23" s="318"/>
      <c r="JBN23" s="318"/>
      <c r="JBO23" s="318"/>
      <c r="JBP23" s="318"/>
      <c r="JBQ23" s="318"/>
      <c r="JBR23" s="318"/>
      <c r="JBS23" s="318"/>
      <c r="JBT23" s="318"/>
      <c r="JBU23" s="318"/>
      <c r="JBV23" s="318"/>
      <c r="JBW23" s="318"/>
      <c r="JBX23" s="318"/>
      <c r="JBY23" s="318"/>
      <c r="JBZ23" s="318"/>
      <c r="JCA23" s="318"/>
      <c r="JCB23" s="318"/>
      <c r="JCC23" s="318"/>
      <c r="JCD23" s="318"/>
      <c r="JCE23" s="318"/>
      <c r="JCF23" s="318"/>
      <c r="JCG23" s="318"/>
      <c r="JCH23" s="318"/>
      <c r="JCI23" s="318"/>
      <c r="JCJ23" s="318"/>
      <c r="JCK23" s="318"/>
      <c r="JCL23" s="318"/>
      <c r="JCM23" s="318"/>
      <c r="JCN23" s="318"/>
      <c r="JCO23" s="318"/>
      <c r="JCP23" s="318"/>
      <c r="JCQ23" s="318"/>
      <c r="JCR23" s="318"/>
      <c r="JCS23" s="318"/>
      <c r="JCT23" s="318"/>
      <c r="JCU23" s="318"/>
      <c r="JCV23" s="318"/>
      <c r="JCW23" s="318"/>
      <c r="JCX23" s="318"/>
      <c r="JCY23" s="318"/>
      <c r="JCZ23" s="318"/>
      <c r="JDA23" s="318"/>
      <c r="JDB23" s="318"/>
      <c r="JDC23" s="318"/>
      <c r="JDD23" s="318"/>
      <c r="JDE23" s="318"/>
      <c r="JDF23" s="318"/>
      <c r="JDG23" s="318"/>
      <c r="JDH23" s="318"/>
      <c r="JDI23" s="318"/>
      <c r="JDJ23" s="318"/>
      <c r="JDK23" s="318"/>
      <c r="JDL23" s="318"/>
      <c r="JDM23" s="318"/>
      <c r="JDN23" s="318"/>
      <c r="JDO23" s="318"/>
      <c r="JDP23" s="318"/>
      <c r="JDQ23" s="318"/>
      <c r="JDR23" s="318"/>
      <c r="JDS23" s="318"/>
      <c r="JDT23" s="318"/>
      <c r="JDU23" s="318"/>
      <c r="JDV23" s="318"/>
      <c r="JDW23" s="318"/>
      <c r="JDX23" s="318"/>
      <c r="JDY23" s="318"/>
      <c r="JDZ23" s="318"/>
      <c r="JEA23" s="318"/>
      <c r="JEB23" s="318"/>
      <c r="JEC23" s="318"/>
      <c r="JED23" s="318"/>
      <c r="JEE23" s="318"/>
      <c r="JEF23" s="318"/>
      <c r="JEG23" s="318"/>
      <c r="JEH23" s="318"/>
      <c r="JEI23" s="318"/>
      <c r="JEJ23" s="318"/>
      <c r="JEK23" s="318"/>
      <c r="JEL23" s="318"/>
      <c r="JEM23" s="318"/>
      <c r="JEN23" s="318"/>
      <c r="JEO23" s="318"/>
      <c r="JEP23" s="318"/>
      <c r="JEQ23" s="318"/>
      <c r="JER23" s="318"/>
      <c r="JES23" s="318"/>
      <c r="JET23" s="318"/>
      <c r="JEU23" s="318"/>
      <c r="JEV23" s="318"/>
      <c r="JEW23" s="318"/>
      <c r="JEX23" s="318"/>
      <c r="JEY23" s="318"/>
      <c r="JEZ23" s="318"/>
      <c r="JFA23" s="318"/>
      <c r="JFB23" s="318"/>
      <c r="JFC23" s="318"/>
      <c r="JFD23" s="318"/>
      <c r="JFE23" s="318"/>
      <c r="JFF23" s="318"/>
      <c r="JFG23" s="318"/>
      <c r="JFH23" s="318"/>
      <c r="JFI23" s="318"/>
      <c r="JFJ23" s="318"/>
      <c r="JFK23" s="318"/>
      <c r="JFL23" s="318"/>
      <c r="JFM23" s="318"/>
      <c r="JFN23" s="318"/>
      <c r="JFO23" s="318"/>
      <c r="JFP23" s="318"/>
      <c r="JFQ23" s="318"/>
      <c r="JFR23" s="318"/>
      <c r="JFS23" s="318"/>
      <c r="JFT23" s="318"/>
      <c r="JFU23" s="318"/>
      <c r="JFV23" s="318"/>
      <c r="JFW23" s="318"/>
      <c r="JFX23" s="318"/>
      <c r="JFY23" s="318"/>
      <c r="JFZ23" s="318"/>
      <c r="JGA23" s="318"/>
      <c r="JGB23" s="318"/>
      <c r="JGC23" s="318"/>
      <c r="JGD23" s="318"/>
      <c r="JGE23" s="318"/>
      <c r="JGF23" s="318"/>
      <c r="JGG23" s="318"/>
      <c r="JGH23" s="318"/>
      <c r="JGI23" s="318"/>
      <c r="JGJ23" s="318"/>
      <c r="JGK23" s="318"/>
      <c r="JGL23" s="318"/>
      <c r="JGM23" s="318"/>
      <c r="JGN23" s="318"/>
      <c r="JGO23" s="318"/>
      <c r="JGP23" s="318"/>
      <c r="JGQ23" s="318"/>
      <c r="JGR23" s="318"/>
      <c r="JGS23" s="318"/>
      <c r="JGT23" s="318"/>
      <c r="JGU23" s="318"/>
      <c r="JGV23" s="318"/>
      <c r="JGW23" s="318"/>
      <c r="JGX23" s="318"/>
      <c r="JGY23" s="318"/>
      <c r="JGZ23" s="318"/>
      <c r="JHA23" s="318"/>
      <c r="JHB23" s="318"/>
      <c r="JHC23" s="318"/>
      <c r="JHD23" s="318"/>
      <c r="JHE23" s="318"/>
      <c r="JHF23" s="318"/>
      <c r="JHG23" s="318"/>
      <c r="JHH23" s="318"/>
      <c r="JHI23" s="318"/>
      <c r="JHJ23" s="318"/>
      <c r="JHK23" s="318"/>
      <c r="JHL23" s="318"/>
      <c r="JHM23" s="318"/>
      <c r="JHN23" s="318"/>
      <c r="JHO23" s="318"/>
      <c r="JHP23" s="318"/>
      <c r="JHQ23" s="318"/>
      <c r="JHR23" s="318"/>
      <c r="JHS23" s="318"/>
      <c r="JHT23" s="318"/>
      <c r="JHU23" s="318"/>
      <c r="JHV23" s="318"/>
      <c r="JHW23" s="318"/>
      <c r="JHX23" s="318"/>
      <c r="JHY23" s="318"/>
      <c r="JHZ23" s="318"/>
      <c r="JIA23" s="318"/>
      <c r="JIB23" s="318"/>
      <c r="JIC23" s="318"/>
      <c r="JID23" s="318"/>
      <c r="JIE23" s="318"/>
      <c r="JIF23" s="318"/>
      <c r="JIG23" s="318"/>
      <c r="JIH23" s="318"/>
      <c r="JII23" s="318"/>
      <c r="JIJ23" s="318"/>
      <c r="JIK23" s="318"/>
      <c r="JIL23" s="318"/>
      <c r="JIM23" s="318"/>
      <c r="JIN23" s="318"/>
      <c r="JIO23" s="318"/>
      <c r="JIP23" s="318"/>
      <c r="JIQ23" s="318"/>
      <c r="JIR23" s="318"/>
      <c r="JIS23" s="318"/>
      <c r="JIT23" s="318"/>
      <c r="JIU23" s="318"/>
      <c r="JIV23" s="318"/>
      <c r="JIW23" s="318"/>
      <c r="JIX23" s="318"/>
      <c r="JIY23" s="318"/>
      <c r="JIZ23" s="318"/>
      <c r="JJA23" s="318"/>
      <c r="JJB23" s="318"/>
      <c r="JJC23" s="318"/>
      <c r="JJD23" s="318"/>
      <c r="JJE23" s="318"/>
      <c r="JJF23" s="318"/>
      <c r="JJG23" s="318"/>
      <c r="JJH23" s="318"/>
      <c r="JJI23" s="318"/>
      <c r="JJJ23" s="318"/>
      <c r="JJK23" s="318"/>
      <c r="JJL23" s="318"/>
      <c r="JJM23" s="318"/>
      <c r="JJN23" s="318"/>
      <c r="JJO23" s="318"/>
      <c r="JJP23" s="318"/>
      <c r="JJQ23" s="318"/>
      <c r="JJR23" s="318"/>
      <c r="JJS23" s="318"/>
      <c r="JJT23" s="318"/>
      <c r="JJU23" s="318"/>
      <c r="JJV23" s="318"/>
      <c r="JJW23" s="318"/>
      <c r="JJX23" s="318"/>
      <c r="JJY23" s="318"/>
      <c r="JJZ23" s="318"/>
      <c r="JKA23" s="318"/>
      <c r="JKB23" s="318"/>
      <c r="JKC23" s="318"/>
      <c r="JKD23" s="318"/>
      <c r="JKE23" s="318"/>
      <c r="JKF23" s="318"/>
      <c r="JKG23" s="318"/>
      <c r="JKH23" s="318"/>
      <c r="JKI23" s="318"/>
      <c r="JKJ23" s="318"/>
      <c r="JKK23" s="318"/>
      <c r="JKL23" s="318"/>
      <c r="JKM23" s="318"/>
      <c r="JKN23" s="318"/>
      <c r="JKO23" s="318"/>
      <c r="JKP23" s="318"/>
      <c r="JKQ23" s="318"/>
      <c r="JKR23" s="318"/>
      <c r="JKS23" s="318"/>
      <c r="JKT23" s="318"/>
      <c r="JKU23" s="318"/>
      <c r="JKV23" s="318"/>
      <c r="JKW23" s="318"/>
      <c r="JKX23" s="318"/>
      <c r="JKY23" s="318"/>
      <c r="JKZ23" s="318"/>
      <c r="JLA23" s="318"/>
      <c r="JLB23" s="318"/>
      <c r="JLC23" s="318"/>
      <c r="JLD23" s="318"/>
      <c r="JLE23" s="318"/>
      <c r="JLF23" s="318"/>
      <c r="JLG23" s="318"/>
      <c r="JLH23" s="318"/>
      <c r="JLI23" s="318"/>
      <c r="JLJ23" s="318"/>
      <c r="JLK23" s="318"/>
      <c r="JLL23" s="318"/>
      <c r="JLM23" s="318"/>
      <c r="JLN23" s="318"/>
      <c r="JLO23" s="318"/>
      <c r="JLP23" s="318"/>
      <c r="JLQ23" s="318"/>
      <c r="JLR23" s="318"/>
      <c r="JLS23" s="318"/>
      <c r="JLT23" s="318"/>
      <c r="JLU23" s="318"/>
      <c r="JLV23" s="318"/>
      <c r="JLW23" s="318"/>
      <c r="JLX23" s="318"/>
      <c r="JLY23" s="318"/>
      <c r="JLZ23" s="318"/>
      <c r="JMA23" s="318"/>
      <c r="JMB23" s="318"/>
      <c r="JMC23" s="318"/>
      <c r="JMD23" s="318"/>
      <c r="JME23" s="318"/>
      <c r="JMF23" s="318"/>
      <c r="JMG23" s="318"/>
      <c r="JMH23" s="318"/>
      <c r="JMI23" s="318"/>
      <c r="JMJ23" s="318"/>
      <c r="JMK23" s="318"/>
      <c r="JML23" s="318"/>
      <c r="JMM23" s="318"/>
      <c r="JMN23" s="318"/>
      <c r="JMO23" s="318"/>
      <c r="JMP23" s="318"/>
      <c r="JMQ23" s="318"/>
      <c r="JMR23" s="318"/>
      <c r="JMS23" s="318"/>
      <c r="JMT23" s="318"/>
      <c r="JMU23" s="318"/>
      <c r="JMV23" s="318"/>
      <c r="JMW23" s="318"/>
      <c r="JMX23" s="318"/>
      <c r="JMY23" s="318"/>
      <c r="JMZ23" s="318"/>
      <c r="JNA23" s="318"/>
      <c r="JNB23" s="318"/>
      <c r="JNC23" s="318"/>
      <c r="JND23" s="318"/>
      <c r="JNE23" s="318"/>
      <c r="JNF23" s="318"/>
      <c r="JNG23" s="318"/>
      <c r="JNH23" s="318"/>
      <c r="JNI23" s="318"/>
      <c r="JNJ23" s="318"/>
      <c r="JNK23" s="318"/>
      <c r="JNL23" s="318"/>
      <c r="JNM23" s="318"/>
      <c r="JNN23" s="318"/>
      <c r="JNO23" s="318"/>
      <c r="JNP23" s="318"/>
      <c r="JNQ23" s="318"/>
      <c r="JNR23" s="318"/>
      <c r="JNS23" s="318"/>
      <c r="JNT23" s="318"/>
      <c r="JNU23" s="318"/>
      <c r="JNV23" s="318"/>
      <c r="JNW23" s="318"/>
      <c r="JNX23" s="318"/>
      <c r="JNY23" s="318"/>
      <c r="JNZ23" s="318"/>
      <c r="JOA23" s="318"/>
      <c r="JOB23" s="318"/>
      <c r="JOC23" s="318"/>
      <c r="JOD23" s="318"/>
      <c r="JOE23" s="318"/>
      <c r="JOF23" s="318"/>
      <c r="JOG23" s="318"/>
      <c r="JOH23" s="318"/>
      <c r="JOI23" s="318"/>
      <c r="JOJ23" s="318"/>
      <c r="JOK23" s="318"/>
      <c r="JOL23" s="318"/>
      <c r="JOM23" s="318"/>
      <c r="JON23" s="318"/>
      <c r="JOO23" s="318"/>
      <c r="JOP23" s="318"/>
      <c r="JOQ23" s="318"/>
      <c r="JOR23" s="318"/>
      <c r="JOS23" s="318"/>
      <c r="JOT23" s="318"/>
      <c r="JOU23" s="318"/>
      <c r="JOV23" s="318"/>
      <c r="JOW23" s="318"/>
      <c r="JOX23" s="318"/>
      <c r="JOY23" s="318"/>
      <c r="JOZ23" s="318"/>
      <c r="JPA23" s="318"/>
      <c r="JPB23" s="318"/>
      <c r="JPC23" s="318"/>
      <c r="JPD23" s="318"/>
      <c r="JPE23" s="318"/>
      <c r="JPF23" s="318"/>
      <c r="JPG23" s="318"/>
      <c r="JPH23" s="318"/>
      <c r="JPI23" s="318"/>
      <c r="JPJ23" s="318"/>
      <c r="JPK23" s="318"/>
      <c r="JPL23" s="318"/>
      <c r="JPM23" s="318"/>
      <c r="JPN23" s="318"/>
      <c r="JPO23" s="318"/>
      <c r="JPP23" s="318"/>
      <c r="JPQ23" s="318"/>
      <c r="JPR23" s="318"/>
      <c r="JPS23" s="318"/>
      <c r="JPT23" s="318"/>
      <c r="JPU23" s="318"/>
      <c r="JPV23" s="318"/>
      <c r="JPW23" s="318"/>
      <c r="JPX23" s="318"/>
      <c r="JPY23" s="318"/>
      <c r="JPZ23" s="318"/>
      <c r="JQA23" s="318"/>
      <c r="JQB23" s="318"/>
      <c r="JQC23" s="318"/>
      <c r="JQD23" s="318"/>
      <c r="JQE23" s="318"/>
      <c r="JQF23" s="318"/>
      <c r="JQG23" s="318"/>
      <c r="JQH23" s="318"/>
      <c r="JQI23" s="318"/>
      <c r="JQJ23" s="318"/>
      <c r="JQK23" s="318"/>
      <c r="JQL23" s="318"/>
      <c r="JQM23" s="318"/>
      <c r="JQN23" s="318"/>
      <c r="JQO23" s="318"/>
      <c r="JQP23" s="318"/>
      <c r="JQQ23" s="318"/>
      <c r="JQR23" s="318"/>
      <c r="JQS23" s="318"/>
      <c r="JQT23" s="318"/>
      <c r="JQU23" s="318"/>
      <c r="JQV23" s="318"/>
      <c r="JQW23" s="318"/>
      <c r="JQX23" s="318"/>
      <c r="JQY23" s="318"/>
      <c r="JQZ23" s="318"/>
      <c r="JRA23" s="318"/>
      <c r="JRB23" s="318"/>
      <c r="JRC23" s="318"/>
      <c r="JRD23" s="318"/>
      <c r="JRE23" s="318"/>
      <c r="JRF23" s="318"/>
      <c r="JRG23" s="318"/>
      <c r="JRH23" s="318"/>
      <c r="JRI23" s="318"/>
      <c r="JRJ23" s="318"/>
      <c r="JRK23" s="318"/>
      <c r="JRL23" s="318"/>
      <c r="JRM23" s="318"/>
      <c r="JRN23" s="318"/>
      <c r="JRO23" s="318"/>
      <c r="JRP23" s="318"/>
      <c r="JRQ23" s="318"/>
      <c r="JRR23" s="318"/>
      <c r="JRS23" s="318"/>
      <c r="JRT23" s="318"/>
      <c r="JRU23" s="318"/>
      <c r="JRV23" s="318"/>
      <c r="JRW23" s="318"/>
      <c r="JRX23" s="318"/>
      <c r="JRY23" s="318"/>
      <c r="JRZ23" s="318"/>
      <c r="JSA23" s="318"/>
      <c r="JSB23" s="318"/>
      <c r="JSC23" s="318"/>
      <c r="JSD23" s="318"/>
      <c r="JSE23" s="318"/>
      <c r="JSF23" s="318"/>
      <c r="JSG23" s="318"/>
      <c r="JSH23" s="318"/>
      <c r="JSI23" s="318"/>
      <c r="JSJ23" s="318"/>
      <c r="JSK23" s="318"/>
      <c r="JSL23" s="318"/>
      <c r="JSM23" s="318"/>
      <c r="JSN23" s="318"/>
      <c r="JSO23" s="318"/>
      <c r="JSP23" s="318"/>
      <c r="JSQ23" s="318"/>
      <c r="JSR23" s="318"/>
      <c r="JSS23" s="318"/>
      <c r="JST23" s="318"/>
      <c r="JSU23" s="318"/>
      <c r="JSV23" s="318"/>
      <c r="JSW23" s="318"/>
      <c r="JSX23" s="318"/>
      <c r="JSY23" s="318"/>
      <c r="JSZ23" s="318"/>
      <c r="JTA23" s="318"/>
      <c r="JTB23" s="318"/>
      <c r="JTC23" s="318"/>
      <c r="JTD23" s="318"/>
      <c r="JTE23" s="318"/>
      <c r="JTF23" s="318"/>
      <c r="JTG23" s="318"/>
      <c r="JTH23" s="318"/>
      <c r="JTI23" s="318"/>
      <c r="JTJ23" s="318"/>
      <c r="JTK23" s="318"/>
      <c r="JTL23" s="318"/>
      <c r="JTM23" s="318"/>
      <c r="JTN23" s="318"/>
      <c r="JTO23" s="318"/>
      <c r="JTP23" s="318"/>
      <c r="JTQ23" s="318"/>
      <c r="JTR23" s="318"/>
      <c r="JTS23" s="318"/>
      <c r="JTT23" s="318"/>
      <c r="JTU23" s="318"/>
      <c r="JTV23" s="318"/>
      <c r="JTW23" s="318"/>
      <c r="JTX23" s="318"/>
      <c r="JTY23" s="318"/>
      <c r="JTZ23" s="318"/>
      <c r="JUA23" s="318"/>
      <c r="JUB23" s="318"/>
      <c r="JUC23" s="318"/>
      <c r="JUD23" s="318"/>
      <c r="JUE23" s="318"/>
      <c r="JUF23" s="318"/>
      <c r="JUG23" s="318"/>
      <c r="JUH23" s="318"/>
      <c r="JUI23" s="318"/>
      <c r="JUJ23" s="318"/>
      <c r="JUK23" s="318"/>
      <c r="JUL23" s="318"/>
      <c r="JUM23" s="318"/>
      <c r="JUN23" s="318"/>
      <c r="JUO23" s="318"/>
      <c r="JUP23" s="318"/>
      <c r="JUQ23" s="318"/>
      <c r="JUR23" s="318"/>
      <c r="JUS23" s="318"/>
      <c r="JUT23" s="318"/>
      <c r="JUU23" s="318"/>
      <c r="JUV23" s="318"/>
      <c r="JUW23" s="318"/>
      <c r="JUX23" s="318"/>
      <c r="JUY23" s="318"/>
      <c r="JUZ23" s="318"/>
      <c r="JVA23" s="318"/>
      <c r="JVB23" s="318"/>
      <c r="JVC23" s="318"/>
      <c r="JVD23" s="318"/>
      <c r="JVE23" s="318"/>
      <c r="JVF23" s="318"/>
      <c r="JVG23" s="318"/>
      <c r="JVH23" s="318"/>
      <c r="JVI23" s="318"/>
      <c r="JVJ23" s="318"/>
      <c r="JVK23" s="318"/>
      <c r="JVL23" s="318"/>
      <c r="JVM23" s="318"/>
      <c r="JVN23" s="318"/>
      <c r="JVO23" s="318"/>
      <c r="JVP23" s="318"/>
      <c r="JVQ23" s="318"/>
      <c r="JVR23" s="318"/>
      <c r="JVS23" s="318"/>
      <c r="JVT23" s="318"/>
      <c r="JVU23" s="318"/>
      <c r="JVV23" s="318"/>
      <c r="JVW23" s="318"/>
      <c r="JVX23" s="318"/>
      <c r="JVY23" s="318"/>
      <c r="JVZ23" s="318"/>
      <c r="JWA23" s="318"/>
      <c r="JWB23" s="318"/>
      <c r="JWC23" s="318"/>
      <c r="JWD23" s="318"/>
      <c r="JWE23" s="318"/>
      <c r="JWF23" s="318"/>
      <c r="JWG23" s="318"/>
      <c r="JWH23" s="318"/>
      <c r="JWI23" s="318"/>
      <c r="JWJ23" s="318"/>
      <c r="JWK23" s="318"/>
      <c r="JWL23" s="318"/>
      <c r="JWM23" s="318"/>
      <c r="JWN23" s="318"/>
      <c r="JWO23" s="318"/>
      <c r="JWP23" s="318"/>
      <c r="JWQ23" s="318"/>
      <c r="JWR23" s="318"/>
      <c r="JWS23" s="318"/>
      <c r="JWT23" s="318"/>
      <c r="JWU23" s="318"/>
      <c r="JWV23" s="318"/>
      <c r="JWW23" s="318"/>
      <c r="JWX23" s="318"/>
      <c r="JWY23" s="318"/>
      <c r="JWZ23" s="318"/>
      <c r="JXA23" s="318"/>
      <c r="JXB23" s="318"/>
      <c r="JXC23" s="318"/>
      <c r="JXD23" s="318"/>
      <c r="JXE23" s="318"/>
      <c r="JXF23" s="318"/>
      <c r="JXG23" s="318"/>
      <c r="JXH23" s="318"/>
      <c r="JXI23" s="318"/>
      <c r="JXJ23" s="318"/>
      <c r="JXK23" s="318"/>
      <c r="JXL23" s="318"/>
      <c r="JXM23" s="318"/>
      <c r="JXN23" s="318"/>
      <c r="JXO23" s="318"/>
      <c r="JXP23" s="318"/>
      <c r="JXQ23" s="318"/>
      <c r="JXR23" s="318"/>
      <c r="JXS23" s="318"/>
      <c r="JXT23" s="318"/>
      <c r="JXU23" s="318"/>
      <c r="JXV23" s="318"/>
      <c r="JXW23" s="318"/>
      <c r="JXX23" s="318"/>
      <c r="JXY23" s="318"/>
      <c r="JXZ23" s="318"/>
      <c r="JYA23" s="318"/>
      <c r="JYB23" s="318"/>
      <c r="JYC23" s="318"/>
      <c r="JYD23" s="318"/>
      <c r="JYE23" s="318"/>
      <c r="JYF23" s="318"/>
      <c r="JYG23" s="318"/>
      <c r="JYH23" s="318"/>
      <c r="JYI23" s="318"/>
      <c r="JYJ23" s="318"/>
      <c r="JYK23" s="318"/>
      <c r="JYL23" s="318"/>
      <c r="JYM23" s="318"/>
      <c r="JYN23" s="318"/>
      <c r="JYO23" s="318"/>
      <c r="JYP23" s="318"/>
      <c r="JYQ23" s="318"/>
      <c r="JYR23" s="318"/>
      <c r="JYS23" s="318"/>
      <c r="JYT23" s="318"/>
      <c r="JYU23" s="318"/>
      <c r="JYV23" s="318"/>
      <c r="JYW23" s="318"/>
      <c r="JYX23" s="318"/>
      <c r="JYY23" s="318"/>
      <c r="JYZ23" s="318"/>
      <c r="JZA23" s="318"/>
      <c r="JZB23" s="318"/>
      <c r="JZC23" s="318"/>
      <c r="JZD23" s="318"/>
      <c r="JZE23" s="318"/>
      <c r="JZF23" s="318"/>
      <c r="JZG23" s="318"/>
      <c r="JZH23" s="318"/>
      <c r="JZI23" s="318"/>
      <c r="JZJ23" s="318"/>
      <c r="JZK23" s="318"/>
      <c r="JZL23" s="318"/>
      <c r="JZM23" s="318"/>
      <c r="JZN23" s="318"/>
      <c r="JZO23" s="318"/>
      <c r="JZP23" s="318"/>
      <c r="JZQ23" s="318"/>
      <c r="JZR23" s="318"/>
      <c r="JZS23" s="318"/>
      <c r="JZT23" s="318"/>
      <c r="JZU23" s="318"/>
      <c r="JZV23" s="318"/>
      <c r="JZW23" s="318"/>
      <c r="JZX23" s="318"/>
      <c r="JZY23" s="318"/>
      <c r="JZZ23" s="318"/>
      <c r="KAA23" s="318"/>
      <c r="KAB23" s="318"/>
      <c r="KAC23" s="318"/>
      <c r="KAD23" s="318"/>
      <c r="KAE23" s="318"/>
      <c r="KAF23" s="318"/>
      <c r="KAG23" s="318"/>
      <c r="KAH23" s="318"/>
      <c r="KAI23" s="318"/>
      <c r="KAJ23" s="318"/>
      <c r="KAK23" s="318"/>
      <c r="KAL23" s="318"/>
      <c r="KAM23" s="318"/>
      <c r="KAN23" s="318"/>
      <c r="KAO23" s="318"/>
      <c r="KAP23" s="318"/>
      <c r="KAQ23" s="318"/>
      <c r="KAR23" s="318"/>
      <c r="KAS23" s="318"/>
      <c r="KAT23" s="318"/>
      <c r="KAU23" s="318"/>
      <c r="KAV23" s="318"/>
      <c r="KAW23" s="318"/>
      <c r="KAX23" s="318"/>
      <c r="KAY23" s="318"/>
      <c r="KAZ23" s="318"/>
      <c r="KBA23" s="318"/>
      <c r="KBB23" s="318"/>
      <c r="KBC23" s="318"/>
      <c r="KBD23" s="318"/>
      <c r="KBE23" s="318"/>
      <c r="KBF23" s="318"/>
      <c r="KBG23" s="318"/>
      <c r="KBH23" s="318"/>
      <c r="KBI23" s="318"/>
      <c r="KBJ23" s="318"/>
      <c r="KBK23" s="318"/>
      <c r="KBL23" s="318"/>
      <c r="KBM23" s="318"/>
      <c r="KBN23" s="318"/>
      <c r="KBO23" s="318"/>
      <c r="KBP23" s="318"/>
      <c r="KBQ23" s="318"/>
      <c r="KBR23" s="318"/>
      <c r="KBS23" s="318"/>
      <c r="KBT23" s="318"/>
      <c r="KBU23" s="318"/>
      <c r="KBV23" s="318"/>
      <c r="KBW23" s="318"/>
      <c r="KBX23" s="318"/>
      <c r="KBY23" s="318"/>
      <c r="KBZ23" s="318"/>
      <c r="KCA23" s="318"/>
      <c r="KCB23" s="318"/>
      <c r="KCC23" s="318"/>
      <c r="KCD23" s="318"/>
      <c r="KCE23" s="318"/>
      <c r="KCF23" s="318"/>
      <c r="KCG23" s="318"/>
      <c r="KCH23" s="318"/>
      <c r="KCI23" s="318"/>
      <c r="KCJ23" s="318"/>
      <c r="KCK23" s="318"/>
      <c r="KCL23" s="318"/>
      <c r="KCM23" s="318"/>
      <c r="KCN23" s="318"/>
      <c r="KCO23" s="318"/>
      <c r="KCP23" s="318"/>
      <c r="KCQ23" s="318"/>
      <c r="KCR23" s="318"/>
      <c r="KCS23" s="318"/>
      <c r="KCT23" s="318"/>
      <c r="KCU23" s="318"/>
      <c r="KCV23" s="318"/>
      <c r="KCW23" s="318"/>
      <c r="KCX23" s="318"/>
      <c r="KCY23" s="318"/>
      <c r="KCZ23" s="318"/>
      <c r="KDA23" s="318"/>
      <c r="KDB23" s="318"/>
      <c r="KDC23" s="318"/>
      <c r="KDD23" s="318"/>
      <c r="KDE23" s="318"/>
      <c r="KDF23" s="318"/>
      <c r="KDG23" s="318"/>
      <c r="KDH23" s="318"/>
      <c r="KDI23" s="318"/>
      <c r="KDJ23" s="318"/>
      <c r="KDK23" s="318"/>
      <c r="KDL23" s="318"/>
      <c r="KDM23" s="318"/>
      <c r="KDN23" s="318"/>
      <c r="KDO23" s="318"/>
      <c r="KDP23" s="318"/>
      <c r="KDQ23" s="318"/>
      <c r="KDR23" s="318"/>
      <c r="KDS23" s="318"/>
      <c r="KDT23" s="318"/>
      <c r="KDU23" s="318"/>
      <c r="KDV23" s="318"/>
      <c r="KDW23" s="318"/>
      <c r="KDX23" s="318"/>
      <c r="KDY23" s="318"/>
      <c r="KDZ23" s="318"/>
      <c r="KEA23" s="318"/>
      <c r="KEB23" s="318"/>
      <c r="KEC23" s="318"/>
      <c r="KED23" s="318"/>
      <c r="KEE23" s="318"/>
      <c r="KEF23" s="318"/>
      <c r="KEG23" s="318"/>
      <c r="KEH23" s="318"/>
      <c r="KEI23" s="318"/>
      <c r="KEJ23" s="318"/>
      <c r="KEK23" s="318"/>
      <c r="KEL23" s="318"/>
      <c r="KEM23" s="318"/>
      <c r="KEN23" s="318"/>
      <c r="KEO23" s="318"/>
      <c r="KEP23" s="318"/>
      <c r="KEQ23" s="318"/>
      <c r="KER23" s="318"/>
      <c r="KES23" s="318"/>
      <c r="KET23" s="318"/>
      <c r="KEU23" s="318"/>
      <c r="KEV23" s="318"/>
      <c r="KEW23" s="318"/>
      <c r="KEX23" s="318"/>
      <c r="KEY23" s="318"/>
      <c r="KEZ23" s="318"/>
      <c r="KFA23" s="318"/>
      <c r="KFB23" s="318"/>
      <c r="KFC23" s="318"/>
      <c r="KFD23" s="318"/>
      <c r="KFE23" s="318"/>
      <c r="KFF23" s="318"/>
      <c r="KFG23" s="318"/>
      <c r="KFH23" s="318"/>
      <c r="KFI23" s="318"/>
      <c r="KFJ23" s="318"/>
      <c r="KFK23" s="318"/>
      <c r="KFL23" s="318"/>
      <c r="KFM23" s="318"/>
      <c r="KFN23" s="318"/>
      <c r="KFO23" s="318"/>
      <c r="KFP23" s="318"/>
      <c r="KFQ23" s="318"/>
      <c r="KFR23" s="318"/>
      <c r="KFS23" s="318"/>
      <c r="KFT23" s="318"/>
      <c r="KFU23" s="318"/>
      <c r="KFV23" s="318"/>
      <c r="KFW23" s="318"/>
      <c r="KFX23" s="318"/>
      <c r="KFY23" s="318"/>
      <c r="KFZ23" s="318"/>
      <c r="KGA23" s="318"/>
      <c r="KGB23" s="318"/>
      <c r="KGC23" s="318"/>
      <c r="KGD23" s="318"/>
      <c r="KGE23" s="318"/>
      <c r="KGF23" s="318"/>
      <c r="KGG23" s="318"/>
      <c r="KGH23" s="318"/>
      <c r="KGI23" s="318"/>
      <c r="KGJ23" s="318"/>
      <c r="KGK23" s="318"/>
      <c r="KGL23" s="318"/>
      <c r="KGM23" s="318"/>
      <c r="KGN23" s="318"/>
      <c r="KGO23" s="318"/>
      <c r="KGP23" s="318"/>
      <c r="KGQ23" s="318"/>
      <c r="KGR23" s="318"/>
      <c r="KGS23" s="318"/>
      <c r="KGT23" s="318"/>
      <c r="KGU23" s="318"/>
      <c r="KGV23" s="318"/>
      <c r="KGW23" s="318"/>
      <c r="KGX23" s="318"/>
      <c r="KGY23" s="318"/>
      <c r="KGZ23" s="318"/>
      <c r="KHA23" s="318"/>
      <c r="KHB23" s="318"/>
      <c r="KHC23" s="318"/>
      <c r="KHD23" s="318"/>
      <c r="KHE23" s="318"/>
      <c r="KHF23" s="318"/>
      <c r="KHG23" s="318"/>
      <c r="KHH23" s="318"/>
      <c r="KHI23" s="318"/>
      <c r="KHJ23" s="318"/>
      <c r="KHK23" s="318"/>
      <c r="KHL23" s="318"/>
      <c r="KHM23" s="318"/>
      <c r="KHN23" s="318"/>
      <c r="KHO23" s="318"/>
      <c r="KHP23" s="318"/>
      <c r="KHQ23" s="318"/>
      <c r="KHR23" s="318"/>
      <c r="KHS23" s="318"/>
      <c r="KHT23" s="318"/>
      <c r="KHU23" s="318"/>
      <c r="KHV23" s="318"/>
      <c r="KHW23" s="318"/>
      <c r="KHX23" s="318"/>
      <c r="KHY23" s="318"/>
      <c r="KHZ23" s="318"/>
      <c r="KIA23" s="318"/>
      <c r="KIB23" s="318"/>
      <c r="KIC23" s="318"/>
      <c r="KID23" s="318"/>
      <c r="KIE23" s="318"/>
      <c r="KIF23" s="318"/>
      <c r="KIG23" s="318"/>
      <c r="KIH23" s="318"/>
      <c r="KII23" s="318"/>
      <c r="KIJ23" s="318"/>
      <c r="KIK23" s="318"/>
      <c r="KIL23" s="318"/>
      <c r="KIM23" s="318"/>
      <c r="KIN23" s="318"/>
      <c r="KIO23" s="318"/>
      <c r="KIP23" s="318"/>
      <c r="KIQ23" s="318"/>
      <c r="KIR23" s="318"/>
      <c r="KIS23" s="318"/>
      <c r="KIT23" s="318"/>
      <c r="KIU23" s="318"/>
      <c r="KIV23" s="318"/>
      <c r="KIW23" s="318"/>
      <c r="KIX23" s="318"/>
      <c r="KIY23" s="318"/>
      <c r="KIZ23" s="318"/>
      <c r="KJA23" s="318"/>
      <c r="KJB23" s="318"/>
      <c r="KJC23" s="318"/>
      <c r="KJD23" s="318"/>
      <c r="KJE23" s="318"/>
      <c r="KJF23" s="318"/>
      <c r="KJG23" s="318"/>
      <c r="KJH23" s="318"/>
      <c r="KJI23" s="318"/>
      <c r="KJJ23" s="318"/>
      <c r="KJK23" s="318"/>
      <c r="KJL23" s="318"/>
      <c r="KJM23" s="318"/>
      <c r="KJN23" s="318"/>
      <c r="KJO23" s="318"/>
      <c r="KJP23" s="318"/>
      <c r="KJQ23" s="318"/>
      <c r="KJR23" s="318"/>
      <c r="KJS23" s="318"/>
      <c r="KJT23" s="318"/>
      <c r="KJU23" s="318"/>
      <c r="KJV23" s="318"/>
      <c r="KJW23" s="318"/>
      <c r="KJX23" s="318"/>
      <c r="KJY23" s="318"/>
      <c r="KJZ23" s="318"/>
      <c r="KKA23" s="318"/>
      <c r="KKB23" s="318"/>
      <c r="KKC23" s="318"/>
      <c r="KKD23" s="318"/>
      <c r="KKE23" s="318"/>
      <c r="KKF23" s="318"/>
      <c r="KKG23" s="318"/>
      <c r="KKH23" s="318"/>
      <c r="KKI23" s="318"/>
      <c r="KKJ23" s="318"/>
      <c r="KKK23" s="318"/>
      <c r="KKL23" s="318"/>
      <c r="KKM23" s="318"/>
      <c r="KKN23" s="318"/>
      <c r="KKO23" s="318"/>
      <c r="KKP23" s="318"/>
      <c r="KKQ23" s="318"/>
      <c r="KKR23" s="318"/>
      <c r="KKS23" s="318"/>
      <c r="KKT23" s="318"/>
      <c r="KKU23" s="318"/>
      <c r="KKV23" s="318"/>
      <c r="KKW23" s="318"/>
      <c r="KKX23" s="318"/>
      <c r="KKY23" s="318"/>
      <c r="KKZ23" s="318"/>
      <c r="KLA23" s="318"/>
      <c r="KLB23" s="318"/>
      <c r="KLC23" s="318"/>
      <c r="KLD23" s="318"/>
      <c r="KLE23" s="318"/>
      <c r="KLF23" s="318"/>
      <c r="KLG23" s="318"/>
      <c r="KLH23" s="318"/>
      <c r="KLI23" s="318"/>
      <c r="KLJ23" s="318"/>
      <c r="KLK23" s="318"/>
      <c r="KLL23" s="318"/>
      <c r="KLM23" s="318"/>
      <c r="KLN23" s="318"/>
      <c r="KLO23" s="318"/>
      <c r="KLP23" s="318"/>
      <c r="KLQ23" s="318"/>
      <c r="KLR23" s="318"/>
      <c r="KLS23" s="318"/>
      <c r="KLT23" s="318"/>
      <c r="KLU23" s="318"/>
      <c r="KLV23" s="318"/>
      <c r="KLW23" s="318"/>
      <c r="KLX23" s="318"/>
      <c r="KLY23" s="318"/>
      <c r="KLZ23" s="318"/>
      <c r="KMA23" s="318"/>
      <c r="KMB23" s="318"/>
      <c r="KMC23" s="318"/>
      <c r="KMD23" s="318"/>
      <c r="KME23" s="318"/>
      <c r="KMF23" s="318"/>
      <c r="KMG23" s="318"/>
      <c r="KMH23" s="318"/>
      <c r="KMI23" s="318"/>
      <c r="KMJ23" s="318"/>
      <c r="KMK23" s="318"/>
      <c r="KML23" s="318"/>
      <c r="KMM23" s="318"/>
      <c r="KMN23" s="318"/>
      <c r="KMO23" s="318"/>
      <c r="KMP23" s="318"/>
      <c r="KMQ23" s="318"/>
      <c r="KMR23" s="318"/>
      <c r="KMS23" s="318"/>
      <c r="KMT23" s="318"/>
      <c r="KMU23" s="318"/>
      <c r="KMV23" s="318"/>
      <c r="KMW23" s="318"/>
      <c r="KMX23" s="318"/>
      <c r="KMY23" s="318"/>
      <c r="KMZ23" s="318"/>
      <c r="KNA23" s="318"/>
      <c r="KNB23" s="318"/>
      <c r="KNC23" s="318"/>
      <c r="KND23" s="318"/>
      <c r="KNE23" s="318"/>
      <c r="KNF23" s="318"/>
      <c r="KNG23" s="318"/>
      <c r="KNH23" s="318"/>
      <c r="KNI23" s="318"/>
      <c r="KNJ23" s="318"/>
      <c r="KNK23" s="318"/>
      <c r="KNL23" s="318"/>
      <c r="KNM23" s="318"/>
      <c r="KNN23" s="318"/>
      <c r="KNO23" s="318"/>
      <c r="KNP23" s="318"/>
      <c r="KNQ23" s="318"/>
      <c r="KNR23" s="318"/>
      <c r="KNS23" s="318"/>
      <c r="KNT23" s="318"/>
      <c r="KNU23" s="318"/>
      <c r="KNV23" s="318"/>
      <c r="KNW23" s="318"/>
      <c r="KNX23" s="318"/>
      <c r="KNY23" s="318"/>
      <c r="KNZ23" s="318"/>
      <c r="KOA23" s="318"/>
      <c r="KOB23" s="318"/>
      <c r="KOC23" s="318"/>
      <c r="KOD23" s="318"/>
      <c r="KOE23" s="318"/>
      <c r="KOF23" s="318"/>
      <c r="KOG23" s="318"/>
      <c r="KOH23" s="318"/>
      <c r="KOI23" s="318"/>
      <c r="KOJ23" s="318"/>
      <c r="KOK23" s="318"/>
      <c r="KOL23" s="318"/>
      <c r="KOM23" s="318"/>
      <c r="KON23" s="318"/>
      <c r="KOO23" s="318"/>
      <c r="KOP23" s="318"/>
      <c r="KOQ23" s="318"/>
      <c r="KOR23" s="318"/>
      <c r="KOS23" s="318"/>
      <c r="KOT23" s="318"/>
      <c r="KOU23" s="318"/>
      <c r="KOV23" s="318"/>
      <c r="KOW23" s="318"/>
      <c r="KOX23" s="318"/>
      <c r="KOY23" s="318"/>
      <c r="KOZ23" s="318"/>
      <c r="KPA23" s="318"/>
      <c r="KPB23" s="318"/>
      <c r="KPC23" s="318"/>
      <c r="KPD23" s="318"/>
      <c r="KPE23" s="318"/>
      <c r="KPF23" s="318"/>
      <c r="KPG23" s="318"/>
      <c r="KPH23" s="318"/>
      <c r="KPI23" s="318"/>
      <c r="KPJ23" s="318"/>
      <c r="KPK23" s="318"/>
      <c r="KPL23" s="318"/>
      <c r="KPM23" s="318"/>
      <c r="KPN23" s="318"/>
      <c r="KPO23" s="318"/>
      <c r="KPP23" s="318"/>
      <c r="KPQ23" s="318"/>
      <c r="KPR23" s="318"/>
      <c r="KPS23" s="318"/>
      <c r="KPT23" s="318"/>
      <c r="KPU23" s="318"/>
      <c r="KPV23" s="318"/>
      <c r="KPW23" s="318"/>
      <c r="KPX23" s="318"/>
      <c r="KPY23" s="318"/>
      <c r="KPZ23" s="318"/>
      <c r="KQA23" s="318"/>
      <c r="KQB23" s="318"/>
      <c r="KQC23" s="318"/>
      <c r="KQD23" s="318"/>
      <c r="KQE23" s="318"/>
      <c r="KQF23" s="318"/>
      <c r="KQG23" s="318"/>
      <c r="KQH23" s="318"/>
      <c r="KQI23" s="318"/>
      <c r="KQJ23" s="318"/>
      <c r="KQK23" s="318"/>
      <c r="KQL23" s="318"/>
      <c r="KQM23" s="318"/>
      <c r="KQN23" s="318"/>
      <c r="KQO23" s="318"/>
      <c r="KQP23" s="318"/>
      <c r="KQQ23" s="318"/>
      <c r="KQR23" s="318"/>
      <c r="KQS23" s="318"/>
      <c r="KQT23" s="318"/>
      <c r="KQU23" s="318"/>
      <c r="KQV23" s="318"/>
      <c r="KQW23" s="318"/>
      <c r="KQX23" s="318"/>
      <c r="KQY23" s="318"/>
      <c r="KQZ23" s="318"/>
      <c r="KRA23" s="318"/>
      <c r="KRB23" s="318"/>
      <c r="KRC23" s="318"/>
      <c r="KRD23" s="318"/>
      <c r="KRE23" s="318"/>
      <c r="KRF23" s="318"/>
      <c r="KRG23" s="318"/>
      <c r="KRH23" s="318"/>
      <c r="KRI23" s="318"/>
      <c r="KRJ23" s="318"/>
      <c r="KRK23" s="318"/>
      <c r="KRL23" s="318"/>
      <c r="KRM23" s="318"/>
      <c r="KRN23" s="318"/>
      <c r="KRO23" s="318"/>
      <c r="KRP23" s="318"/>
      <c r="KRQ23" s="318"/>
      <c r="KRR23" s="318"/>
      <c r="KRS23" s="318"/>
      <c r="KRT23" s="318"/>
      <c r="KRU23" s="318"/>
      <c r="KRV23" s="318"/>
      <c r="KRW23" s="318"/>
      <c r="KRX23" s="318"/>
      <c r="KRY23" s="318"/>
      <c r="KRZ23" s="318"/>
      <c r="KSA23" s="318"/>
      <c r="KSB23" s="318"/>
      <c r="KSC23" s="318"/>
      <c r="KSD23" s="318"/>
      <c r="KSE23" s="318"/>
      <c r="KSF23" s="318"/>
      <c r="KSG23" s="318"/>
      <c r="KSH23" s="318"/>
      <c r="KSI23" s="318"/>
      <c r="KSJ23" s="318"/>
      <c r="KSK23" s="318"/>
      <c r="KSL23" s="318"/>
      <c r="KSM23" s="318"/>
      <c r="KSN23" s="318"/>
      <c r="KSO23" s="318"/>
      <c r="KSP23" s="318"/>
      <c r="KSQ23" s="318"/>
      <c r="KSR23" s="318"/>
      <c r="KSS23" s="318"/>
      <c r="KST23" s="318"/>
      <c r="KSU23" s="318"/>
      <c r="KSV23" s="318"/>
      <c r="KSW23" s="318"/>
      <c r="KSX23" s="318"/>
      <c r="KSY23" s="318"/>
      <c r="KSZ23" s="318"/>
      <c r="KTA23" s="318"/>
      <c r="KTB23" s="318"/>
      <c r="KTC23" s="318"/>
      <c r="KTD23" s="318"/>
      <c r="KTE23" s="318"/>
      <c r="KTF23" s="318"/>
      <c r="KTG23" s="318"/>
      <c r="KTH23" s="318"/>
      <c r="KTI23" s="318"/>
      <c r="KTJ23" s="318"/>
      <c r="KTK23" s="318"/>
      <c r="KTL23" s="318"/>
      <c r="KTM23" s="318"/>
      <c r="KTN23" s="318"/>
      <c r="KTO23" s="318"/>
      <c r="KTP23" s="318"/>
      <c r="KTQ23" s="318"/>
      <c r="KTR23" s="318"/>
      <c r="KTS23" s="318"/>
      <c r="KTT23" s="318"/>
      <c r="KTU23" s="318"/>
      <c r="KTV23" s="318"/>
      <c r="KTW23" s="318"/>
      <c r="KTX23" s="318"/>
      <c r="KTY23" s="318"/>
      <c r="KTZ23" s="318"/>
      <c r="KUA23" s="318"/>
      <c r="KUB23" s="318"/>
      <c r="KUC23" s="318"/>
      <c r="KUD23" s="318"/>
      <c r="KUE23" s="318"/>
      <c r="KUF23" s="318"/>
      <c r="KUG23" s="318"/>
      <c r="KUH23" s="318"/>
      <c r="KUI23" s="318"/>
      <c r="KUJ23" s="318"/>
      <c r="KUK23" s="318"/>
      <c r="KUL23" s="318"/>
      <c r="KUM23" s="318"/>
      <c r="KUN23" s="318"/>
      <c r="KUO23" s="318"/>
      <c r="KUP23" s="318"/>
      <c r="KUQ23" s="318"/>
      <c r="KUR23" s="318"/>
      <c r="KUS23" s="318"/>
      <c r="KUT23" s="318"/>
      <c r="KUU23" s="318"/>
      <c r="KUV23" s="318"/>
      <c r="KUW23" s="318"/>
      <c r="KUX23" s="318"/>
      <c r="KUY23" s="318"/>
      <c r="KUZ23" s="318"/>
      <c r="KVA23" s="318"/>
      <c r="KVB23" s="318"/>
      <c r="KVC23" s="318"/>
      <c r="KVD23" s="318"/>
      <c r="KVE23" s="318"/>
      <c r="KVF23" s="318"/>
      <c r="KVG23" s="318"/>
      <c r="KVH23" s="318"/>
      <c r="KVI23" s="318"/>
      <c r="KVJ23" s="318"/>
      <c r="KVK23" s="318"/>
      <c r="KVL23" s="318"/>
      <c r="KVM23" s="318"/>
      <c r="KVN23" s="318"/>
      <c r="KVO23" s="318"/>
      <c r="KVP23" s="318"/>
      <c r="KVQ23" s="318"/>
      <c r="KVR23" s="318"/>
      <c r="KVS23" s="318"/>
      <c r="KVT23" s="318"/>
      <c r="KVU23" s="318"/>
      <c r="KVV23" s="318"/>
      <c r="KVW23" s="318"/>
      <c r="KVX23" s="318"/>
      <c r="KVY23" s="318"/>
      <c r="KVZ23" s="318"/>
      <c r="KWA23" s="318"/>
      <c r="KWB23" s="318"/>
      <c r="KWC23" s="318"/>
      <c r="KWD23" s="318"/>
      <c r="KWE23" s="318"/>
      <c r="KWF23" s="318"/>
      <c r="KWG23" s="318"/>
      <c r="KWH23" s="318"/>
      <c r="KWI23" s="318"/>
      <c r="KWJ23" s="318"/>
      <c r="KWK23" s="318"/>
      <c r="KWL23" s="318"/>
      <c r="KWM23" s="318"/>
      <c r="KWN23" s="318"/>
      <c r="KWO23" s="318"/>
      <c r="KWP23" s="318"/>
      <c r="KWQ23" s="318"/>
      <c r="KWR23" s="318"/>
      <c r="KWS23" s="318"/>
      <c r="KWT23" s="318"/>
      <c r="KWU23" s="318"/>
      <c r="KWV23" s="318"/>
      <c r="KWW23" s="318"/>
      <c r="KWX23" s="318"/>
      <c r="KWY23" s="318"/>
      <c r="KWZ23" s="318"/>
      <c r="KXA23" s="318"/>
      <c r="KXB23" s="318"/>
      <c r="KXC23" s="318"/>
      <c r="KXD23" s="318"/>
      <c r="KXE23" s="318"/>
      <c r="KXF23" s="318"/>
      <c r="KXG23" s="318"/>
      <c r="KXH23" s="318"/>
      <c r="KXI23" s="318"/>
      <c r="KXJ23" s="318"/>
      <c r="KXK23" s="318"/>
      <c r="KXL23" s="318"/>
      <c r="KXM23" s="318"/>
      <c r="KXN23" s="318"/>
      <c r="KXO23" s="318"/>
      <c r="KXP23" s="318"/>
      <c r="KXQ23" s="318"/>
      <c r="KXR23" s="318"/>
      <c r="KXS23" s="318"/>
      <c r="KXT23" s="318"/>
      <c r="KXU23" s="318"/>
      <c r="KXV23" s="318"/>
      <c r="KXW23" s="318"/>
      <c r="KXX23" s="318"/>
      <c r="KXY23" s="318"/>
      <c r="KXZ23" s="318"/>
      <c r="KYA23" s="318"/>
      <c r="KYB23" s="318"/>
      <c r="KYC23" s="318"/>
      <c r="KYD23" s="318"/>
      <c r="KYE23" s="318"/>
      <c r="KYF23" s="318"/>
      <c r="KYG23" s="318"/>
      <c r="KYH23" s="318"/>
      <c r="KYI23" s="318"/>
      <c r="KYJ23" s="318"/>
      <c r="KYK23" s="318"/>
      <c r="KYL23" s="318"/>
      <c r="KYM23" s="318"/>
      <c r="KYN23" s="318"/>
      <c r="KYO23" s="318"/>
      <c r="KYP23" s="318"/>
      <c r="KYQ23" s="318"/>
      <c r="KYR23" s="318"/>
      <c r="KYS23" s="318"/>
      <c r="KYT23" s="318"/>
      <c r="KYU23" s="318"/>
      <c r="KYV23" s="318"/>
      <c r="KYW23" s="318"/>
      <c r="KYX23" s="318"/>
      <c r="KYY23" s="318"/>
      <c r="KYZ23" s="318"/>
      <c r="KZA23" s="318"/>
      <c r="KZB23" s="318"/>
      <c r="KZC23" s="318"/>
      <c r="KZD23" s="318"/>
      <c r="KZE23" s="318"/>
      <c r="KZF23" s="318"/>
      <c r="KZG23" s="318"/>
      <c r="KZH23" s="318"/>
      <c r="KZI23" s="318"/>
      <c r="KZJ23" s="318"/>
      <c r="KZK23" s="318"/>
      <c r="KZL23" s="318"/>
      <c r="KZM23" s="318"/>
      <c r="KZN23" s="318"/>
      <c r="KZO23" s="318"/>
      <c r="KZP23" s="318"/>
      <c r="KZQ23" s="318"/>
      <c r="KZR23" s="318"/>
      <c r="KZS23" s="318"/>
      <c r="KZT23" s="318"/>
      <c r="KZU23" s="318"/>
      <c r="KZV23" s="318"/>
      <c r="KZW23" s="318"/>
      <c r="KZX23" s="318"/>
      <c r="KZY23" s="318"/>
      <c r="KZZ23" s="318"/>
      <c r="LAA23" s="318"/>
      <c r="LAB23" s="318"/>
      <c r="LAC23" s="318"/>
      <c r="LAD23" s="318"/>
      <c r="LAE23" s="318"/>
      <c r="LAF23" s="318"/>
      <c r="LAG23" s="318"/>
      <c r="LAH23" s="318"/>
      <c r="LAI23" s="318"/>
      <c r="LAJ23" s="318"/>
      <c r="LAK23" s="318"/>
      <c r="LAL23" s="318"/>
      <c r="LAM23" s="318"/>
      <c r="LAN23" s="318"/>
      <c r="LAO23" s="318"/>
      <c r="LAP23" s="318"/>
      <c r="LAQ23" s="318"/>
      <c r="LAR23" s="318"/>
      <c r="LAS23" s="318"/>
      <c r="LAT23" s="318"/>
      <c r="LAU23" s="318"/>
      <c r="LAV23" s="318"/>
      <c r="LAW23" s="318"/>
      <c r="LAX23" s="318"/>
      <c r="LAY23" s="318"/>
      <c r="LAZ23" s="318"/>
      <c r="LBA23" s="318"/>
      <c r="LBB23" s="318"/>
      <c r="LBC23" s="318"/>
      <c r="LBD23" s="318"/>
      <c r="LBE23" s="318"/>
      <c r="LBF23" s="318"/>
      <c r="LBG23" s="318"/>
      <c r="LBH23" s="318"/>
      <c r="LBI23" s="318"/>
      <c r="LBJ23" s="318"/>
      <c r="LBK23" s="318"/>
      <c r="LBL23" s="318"/>
      <c r="LBM23" s="318"/>
      <c r="LBN23" s="318"/>
      <c r="LBO23" s="318"/>
      <c r="LBP23" s="318"/>
      <c r="LBQ23" s="318"/>
      <c r="LBR23" s="318"/>
      <c r="LBS23" s="318"/>
      <c r="LBT23" s="318"/>
      <c r="LBU23" s="318"/>
      <c r="LBV23" s="318"/>
      <c r="LBW23" s="318"/>
      <c r="LBX23" s="318"/>
      <c r="LBY23" s="318"/>
      <c r="LBZ23" s="318"/>
      <c r="LCA23" s="318"/>
      <c r="LCB23" s="318"/>
      <c r="LCC23" s="318"/>
      <c r="LCD23" s="318"/>
      <c r="LCE23" s="318"/>
      <c r="LCF23" s="318"/>
      <c r="LCG23" s="318"/>
      <c r="LCH23" s="318"/>
      <c r="LCI23" s="318"/>
      <c r="LCJ23" s="318"/>
      <c r="LCK23" s="318"/>
      <c r="LCL23" s="318"/>
      <c r="LCM23" s="318"/>
      <c r="LCN23" s="318"/>
      <c r="LCO23" s="318"/>
      <c r="LCP23" s="318"/>
      <c r="LCQ23" s="318"/>
      <c r="LCR23" s="318"/>
      <c r="LCS23" s="318"/>
      <c r="LCT23" s="318"/>
      <c r="LCU23" s="318"/>
      <c r="LCV23" s="318"/>
      <c r="LCW23" s="318"/>
      <c r="LCX23" s="318"/>
      <c r="LCY23" s="318"/>
      <c r="LCZ23" s="318"/>
      <c r="LDA23" s="318"/>
      <c r="LDB23" s="318"/>
      <c r="LDC23" s="318"/>
      <c r="LDD23" s="318"/>
      <c r="LDE23" s="318"/>
      <c r="LDF23" s="318"/>
      <c r="LDG23" s="318"/>
      <c r="LDH23" s="318"/>
      <c r="LDI23" s="318"/>
      <c r="LDJ23" s="318"/>
      <c r="LDK23" s="318"/>
      <c r="LDL23" s="318"/>
      <c r="LDM23" s="318"/>
      <c r="LDN23" s="318"/>
      <c r="LDO23" s="318"/>
      <c r="LDP23" s="318"/>
      <c r="LDQ23" s="318"/>
      <c r="LDR23" s="318"/>
      <c r="LDS23" s="318"/>
      <c r="LDT23" s="318"/>
      <c r="LDU23" s="318"/>
      <c r="LDV23" s="318"/>
      <c r="LDW23" s="318"/>
      <c r="LDX23" s="318"/>
      <c r="LDY23" s="318"/>
      <c r="LDZ23" s="318"/>
      <c r="LEA23" s="318"/>
      <c r="LEB23" s="318"/>
      <c r="LEC23" s="318"/>
      <c r="LED23" s="318"/>
      <c r="LEE23" s="318"/>
      <c r="LEF23" s="318"/>
      <c r="LEG23" s="318"/>
      <c r="LEH23" s="318"/>
      <c r="LEI23" s="318"/>
      <c r="LEJ23" s="318"/>
      <c r="LEK23" s="318"/>
      <c r="LEL23" s="318"/>
      <c r="LEM23" s="318"/>
      <c r="LEN23" s="318"/>
      <c r="LEO23" s="318"/>
      <c r="LEP23" s="318"/>
      <c r="LEQ23" s="318"/>
      <c r="LER23" s="318"/>
      <c r="LES23" s="318"/>
      <c r="LET23" s="318"/>
      <c r="LEU23" s="318"/>
      <c r="LEV23" s="318"/>
      <c r="LEW23" s="318"/>
      <c r="LEX23" s="318"/>
      <c r="LEY23" s="318"/>
      <c r="LEZ23" s="318"/>
      <c r="LFA23" s="318"/>
      <c r="LFB23" s="318"/>
      <c r="LFC23" s="318"/>
      <c r="LFD23" s="318"/>
      <c r="LFE23" s="318"/>
      <c r="LFF23" s="318"/>
      <c r="LFG23" s="318"/>
      <c r="LFH23" s="318"/>
      <c r="LFI23" s="318"/>
      <c r="LFJ23" s="318"/>
      <c r="LFK23" s="318"/>
      <c r="LFL23" s="318"/>
      <c r="LFM23" s="318"/>
      <c r="LFN23" s="318"/>
      <c r="LFO23" s="318"/>
      <c r="LFP23" s="318"/>
      <c r="LFQ23" s="318"/>
      <c r="LFR23" s="318"/>
      <c r="LFS23" s="318"/>
      <c r="LFT23" s="318"/>
      <c r="LFU23" s="318"/>
      <c r="LFV23" s="318"/>
      <c r="LFW23" s="318"/>
      <c r="LFX23" s="318"/>
      <c r="LFY23" s="318"/>
      <c r="LFZ23" s="318"/>
      <c r="LGA23" s="318"/>
      <c r="LGB23" s="318"/>
      <c r="LGC23" s="318"/>
      <c r="LGD23" s="318"/>
      <c r="LGE23" s="318"/>
      <c r="LGF23" s="318"/>
      <c r="LGG23" s="318"/>
      <c r="LGH23" s="318"/>
      <c r="LGI23" s="318"/>
      <c r="LGJ23" s="318"/>
      <c r="LGK23" s="318"/>
      <c r="LGL23" s="318"/>
      <c r="LGM23" s="318"/>
      <c r="LGN23" s="318"/>
      <c r="LGO23" s="318"/>
      <c r="LGP23" s="318"/>
      <c r="LGQ23" s="318"/>
      <c r="LGR23" s="318"/>
      <c r="LGS23" s="318"/>
      <c r="LGT23" s="318"/>
      <c r="LGU23" s="318"/>
      <c r="LGV23" s="318"/>
      <c r="LGW23" s="318"/>
      <c r="LGX23" s="318"/>
      <c r="LGY23" s="318"/>
      <c r="LGZ23" s="318"/>
      <c r="LHA23" s="318"/>
      <c r="LHB23" s="318"/>
      <c r="LHC23" s="318"/>
      <c r="LHD23" s="318"/>
      <c r="LHE23" s="318"/>
      <c r="LHF23" s="318"/>
      <c r="LHG23" s="318"/>
      <c r="LHH23" s="318"/>
      <c r="LHI23" s="318"/>
      <c r="LHJ23" s="318"/>
      <c r="LHK23" s="318"/>
      <c r="LHL23" s="318"/>
      <c r="LHM23" s="318"/>
      <c r="LHN23" s="318"/>
      <c r="LHO23" s="318"/>
      <c r="LHP23" s="318"/>
      <c r="LHQ23" s="318"/>
      <c r="LHR23" s="318"/>
      <c r="LHS23" s="318"/>
      <c r="LHT23" s="318"/>
      <c r="LHU23" s="318"/>
      <c r="LHV23" s="318"/>
      <c r="LHW23" s="318"/>
      <c r="LHX23" s="318"/>
      <c r="LHY23" s="318"/>
      <c r="LHZ23" s="318"/>
      <c r="LIA23" s="318"/>
      <c r="LIB23" s="318"/>
      <c r="LIC23" s="318"/>
      <c r="LID23" s="318"/>
      <c r="LIE23" s="318"/>
      <c r="LIF23" s="318"/>
      <c r="LIG23" s="318"/>
      <c r="LIH23" s="318"/>
      <c r="LII23" s="318"/>
      <c r="LIJ23" s="318"/>
      <c r="LIK23" s="318"/>
      <c r="LIL23" s="318"/>
      <c r="LIM23" s="318"/>
      <c r="LIN23" s="318"/>
      <c r="LIO23" s="318"/>
      <c r="LIP23" s="318"/>
      <c r="LIQ23" s="318"/>
      <c r="LIR23" s="318"/>
      <c r="LIS23" s="318"/>
      <c r="LIT23" s="318"/>
      <c r="LIU23" s="318"/>
      <c r="LIV23" s="318"/>
      <c r="LIW23" s="318"/>
      <c r="LIX23" s="318"/>
      <c r="LIY23" s="318"/>
      <c r="LIZ23" s="318"/>
      <c r="LJA23" s="318"/>
      <c r="LJB23" s="318"/>
      <c r="LJC23" s="318"/>
      <c r="LJD23" s="318"/>
      <c r="LJE23" s="318"/>
      <c r="LJF23" s="318"/>
      <c r="LJG23" s="318"/>
      <c r="LJH23" s="318"/>
      <c r="LJI23" s="318"/>
      <c r="LJJ23" s="318"/>
      <c r="LJK23" s="318"/>
      <c r="LJL23" s="318"/>
      <c r="LJM23" s="318"/>
      <c r="LJN23" s="318"/>
      <c r="LJO23" s="318"/>
      <c r="LJP23" s="318"/>
      <c r="LJQ23" s="318"/>
      <c r="LJR23" s="318"/>
      <c r="LJS23" s="318"/>
      <c r="LJT23" s="318"/>
      <c r="LJU23" s="318"/>
      <c r="LJV23" s="318"/>
      <c r="LJW23" s="318"/>
      <c r="LJX23" s="318"/>
      <c r="LJY23" s="318"/>
      <c r="LJZ23" s="318"/>
      <c r="LKA23" s="318"/>
      <c r="LKB23" s="318"/>
      <c r="LKC23" s="318"/>
      <c r="LKD23" s="318"/>
      <c r="LKE23" s="318"/>
      <c r="LKF23" s="318"/>
      <c r="LKG23" s="318"/>
      <c r="LKH23" s="318"/>
      <c r="LKI23" s="318"/>
      <c r="LKJ23" s="318"/>
      <c r="LKK23" s="318"/>
      <c r="LKL23" s="318"/>
      <c r="LKM23" s="318"/>
      <c r="LKN23" s="318"/>
      <c r="LKO23" s="318"/>
      <c r="LKP23" s="318"/>
      <c r="LKQ23" s="318"/>
      <c r="LKR23" s="318"/>
      <c r="LKS23" s="318"/>
      <c r="LKT23" s="318"/>
      <c r="LKU23" s="318"/>
      <c r="LKV23" s="318"/>
      <c r="LKW23" s="318"/>
      <c r="LKX23" s="318"/>
      <c r="LKY23" s="318"/>
      <c r="LKZ23" s="318"/>
      <c r="LLA23" s="318"/>
      <c r="LLB23" s="318"/>
      <c r="LLC23" s="318"/>
      <c r="LLD23" s="318"/>
      <c r="LLE23" s="318"/>
      <c r="LLF23" s="318"/>
      <c r="LLG23" s="318"/>
      <c r="LLH23" s="318"/>
      <c r="LLI23" s="318"/>
      <c r="LLJ23" s="318"/>
      <c r="LLK23" s="318"/>
      <c r="LLL23" s="318"/>
      <c r="LLM23" s="318"/>
      <c r="LLN23" s="318"/>
      <c r="LLO23" s="318"/>
      <c r="LLP23" s="318"/>
      <c r="LLQ23" s="318"/>
      <c r="LLR23" s="318"/>
      <c r="LLS23" s="318"/>
      <c r="LLT23" s="318"/>
      <c r="LLU23" s="318"/>
      <c r="LLV23" s="318"/>
      <c r="LLW23" s="318"/>
      <c r="LLX23" s="318"/>
      <c r="LLY23" s="318"/>
      <c r="LLZ23" s="318"/>
      <c r="LMA23" s="318"/>
      <c r="LMB23" s="318"/>
      <c r="LMC23" s="318"/>
      <c r="LMD23" s="318"/>
      <c r="LME23" s="318"/>
      <c r="LMF23" s="318"/>
      <c r="LMG23" s="318"/>
      <c r="LMH23" s="318"/>
      <c r="LMI23" s="318"/>
      <c r="LMJ23" s="318"/>
      <c r="LMK23" s="318"/>
      <c r="LML23" s="318"/>
      <c r="LMM23" s="318"/>
      <c r="LMN23" s="318"/>
      <c r="LMO23" s="318"/>
      <c r="LMP23" s="318"/>
      <c r="LMQ23" s="318"/>
      <c r="LMR23" s="318"/>
      <c r="LMS23" s="318"/>
      <c r="LMT23" s="318"/>
      <c r="LMU23" s="318"/>
      <c r="LMV23" s="318"/>
      <c r="LMW23" s="318"/>
      <c r="LMX23" s="318"/>
      <c r="LMY23" s="318"/>
      <c r="LMZ23" s="318"/>
      <c r="LNA23" s="318"/>
      <c r="LNB23" s="318"/>
      <c r="LNC23" s="318"/>
      <c r="LND23" s="318"/>
      <c r="LNE23" s="318"/>
      <c r="LNF23" s="318"/>
      <c r="LNG23" s="318"/>
      <c r="LNH23" s="318"/>
      <c r="LNI23" s="318"/>
      <c r="LNJ23" s="318"/>
      <c r="LNK23" s="318"/>
      <c r="LNL23" s="318"/>
      <c r="LNM23" s="318"/>
      <c r="LNN23" s="318"/>
      <c r="LNO23" s="318"/>
      <c r="LNP23" s="318"/>
      <c r="LNQ23" s="318"/>
      <c r="LNR23" s="318"/>
      <c r="LNS23" s="318"/>
      <c r="LNT23" s="318"/>
      <c r="LNU23" s="318"/>
      <c r="LNV23" s="318"/>
      <c r="LNW23" s="318"/>
      <c r="LNX23" s="318"/>
      <c r="LNY23" s="318"/>
      <c r="LNZ23" s="318"/>
      <c r="LOA23" s="318"/>
      <c r="LOB23" s="318"/>
      <c r="LOC23" s="318"/>
      <c r="LOD23" s="318"/>
      <c r="LOE23" s="318"/>
      <c r="LOF23" s="318"/>
      <c r="LOG23" s="318"/>
      <c r="LOH23" s="318"/>
      <c r="LOI23" s="318"/>
      <c r="LOJ23" s="318"/>
      <c r="LOK23" s="318"/>
      <c r="LOL23" s="318"/>
      <c r="LOM23" s="318"/>
      <c r="LON23" s="318"/>
      <c r="LOO23" s="318"/>
      <c r="LOP23" s="318"/>
      <c r="LOQ23" s="318"/>
      <c r="LOR23" s="318"/>
      <c r="LOS23" s="318"/>
      <c r="LOT23" s="318"/>
      <c r="LOU23" s="318"/>
      <c r="LOV23" s="318"/>
      <c r="LOW23" s="318"/>
      <c r="LOX23" s="318"/>
      <c r="LOY23" s="318"/>
      <c r="LOZ23" s="318"/>
      <c r="LPA23" s="318"/>
      <c r="LPB23" s="318"/>
      <c r="LPC23" s="318"/>
      <c r="LPD23" s="318"/>
      <c r="LPE23" s="318"/>
      <c r="LPF23" s="318"/>
      <c r="LPG23" s="318"/>
      <c r="LPH23" s="318"/>
      <c r="LPI23" s="318"/>
      <c r="LPJ23" s="318"/>
      <c r="LPK23" s="318"/>
      <c r="LPL23" s="318"/>
      <c r="LPM23" s="318"/>
      <c r="LPN23" s="318"/>
      <c r="LPO23" s="318"/>
      <c r="LPP23" s="318"/>
      <c r="LPQ23" s="318"/>
      <c r="LPR23" s="318"/>
      <c r="LPS23" s="318"/>
      <c r="LPT23" s="318"/>
      <c r="LPU23" s="318"/>
      <c r="LPV23" s="318"/>
      <c r="LPW23" s="318"/>
      <c r="LPX23" s="318"/>
      <c r="LPY23" s="318"/>
      <c r="LPZ23" s="318"/>
      <c r="LQA23" s="318"/>
      <c r="LQB23" s="318"/>
      <c r="LQC23" s="318"/>
      <c r="LQD23" s="318"/>
      <c r="LQE23" s="318"/>
      <c r="LQF23" s="318"/>
      <c r="LQG23" s="318"/>
      <c r="LQH23" s="318"/>
      <c r="LQI23" s="318"/>
      <c r="LQJ23" s="318"/>
      <c r="LQK23" s="318"/>
      <c r="LQL23" s="318"/>
      <c r="LQM23" s="318"/>
      <c r="LQN23" s="318"/>
      <c r="LQO23" s="318"/>
      <c r="LQP23" s="318"/>
      <c r="LQQ23" s="318"/>
      <c r="LQR23" s="318"/>
      <c r="LQS23" s="318"/>
      <c r="LQT23" s="318"/>
      <c r="LQU23" s="318"/>
      <c r="LQV23" s="318"/>
      <c r="LQW23" s="318"/>
      <c r="LQX23" s="318"/>
      <c r="LQY23" s="318"/>
      <c r="LQZ23" s="318"/>
      <c r="LRA23" s="318"/>
      <c r="LRB23" s="318"/>
      <c r="LRC23" s="318"/>
      <c r="LRD23" s="318"/>
      <c r="LRE23" s="318"/>
      <c r="LRF23" s="318"/>
      <c r="LRG23" s="318"/>
      <c r="LRH23" s="318"/>
      <c r="LRI23" s="318"/>
      <c r="LRJ23" s="318"/>
      <c r="LRK23" s="318"/>
      <c r="LRL23" s="318"/>
      <c r="LRM23" s="318"/>
      <c r="LRN23" s="318"/>
      <c r="LRO23" s="318"/>
      <c r="LRP23" s="318"/>
      <c r="LRQ23" s="318"/>
      <c r="LRR23" s="318"/>
      <c r="LRS23" s="318"/>
      <c r="LRT23" s="318"/>
      <c r="LRU23" s="318"/>
      <c r="LRV23" s="318"/>
      <c r="LRW23" s="318"/>
      <c r="LRX23" s="318"/>
      <c r="LRY23" s="318"/>
      <c r="LRZ23" s="318"/>
      <c r="LSA23" s="318"/>
      <c r="LSB23" s="318"/>
      <c r="LSC23" s="318"/>
      <c r="LSD23" s="318"/>
      <c r="LSE23" s="318"/>
      <c r="LSF23" s="318"/>
      <c r="LSG23" s="318"/>
      <c r="LSH23" s="318"/>
      <c r="LSI23" s="318"/>
      <c r="LSJ23" s="318"/>
      <c r="LSK23" s="318"/>
      <c r="LSL23" s="318"/>
      <c r="LSM23" s="318"/>
      <c r="LSN23" s="318"/>
      <c r="LSO23" s="318"/>
      <c r="LSP23" s="318"/>
      <c r="LSQ23" s="318"/>
      <c r="LSR23" s="318"/>
      <c r="LSS23" s="318"/>
      <c r="LST23" s="318"/>
      <c r="LSU23" s="318"/>
      <c r="LSV23" s="318"/>
      <c r="LSW23" s="318"/>
      <c r="LSX23" s="318"/>
      <c r="LSY23" s="318"/>
      <c r="LSZ23" s="318"/>
      <c r="LTA23" s="318"/>
      <c r="LTB23" s="318"/>
      <c r="LTC23" s="318"/>
      <c r="LTD23" s="318"/>
      <c r="LTE23" s="318"/>
      <c r="LTF23" s="318"/>
      <c r="LTG23" s="318"/>
      <c r="LTH23" s="318"/>
      <c r="LTI23" s="318"/>
      <c r="LTJ23" s="318"/>
      <c r="LTK23" s="318"/>
      <c r="LTL23" s="318"/>
      <c r="LTM23" s="318"/>
      <c r="LTN23" s="318"/>
      <c r="LTO23" s="318"/>
      <c r="LTP23" s="318"/>
      <c r="LTQ23" s="318"/>
      <c r="LTR23" s="318"/>
      <c r="LTS23" s="318"/>
      <c r="LTT23" s="318"/>
      <c r="LTU23" s="318"/>
      <c r="LTV23" s="318"/>
      <c r="LTW23" s="318"/>
      <c r="LTX23" s="318"/>
      <c r="LTY23" s="318"/>
      <c r="LTZ23" s="318"/>
      <c r="LUA23" s="318"/>
      <c r="LUB23" s="318"/>
      <c r="LUC23" s="318"/>
      <c r="LUD23" s="318"/>
      <c r="LUE23" s="318"/>
      <c r="LUF23" s="318"/>
      <c r="LUG23" s="318"/>
      <c r="LUH23" s="318"/>
      <c r="LUI23" s="318"/>
      <c r="LUJ23" s="318"/>
      <c r="LUK23" s="318"/>
      <c r="LUL23" s="318"/>
      <c r="LUM23" s="318"/>
      <c r="LUN23" s="318"/>
      <c r="LUO23" s="318"/>
      <c r="LUP23" s="318"/>
      <c r="LUQ23" s="318"/>
      <c r="LUR23" s="318"/>
      <c r="LUS23" s="318"/>
      <c r="LUT23" s="318"/>
      <c r="LUU23" s="318"/>
      <c r="LUV23" s="318"/>
      <c r="LUW23" s="318"/>
      <c r="LUX23" s="318"/>
      <c r="LUY23" s="318"/>
      <c r="LUZ23" s="318"/>
      <c r="LVA23" s="318"/>
      <c r="LVB23" s="318"/>
      <c r="LVC23" s="318"/>
      <c r="LVD23" s="318"/>
      <c r="LVE23" s="318"/>
      <c r="LVF23" s="318"/>
      <c r="LVG23" s="318"/>
      <c r="LVH23" s="318"/>
      <c r="LVI23" s="318"/>
      <c r="LVJ23" s="318"/>
      <c r="LVK23" s="318"/>
      <c r="LVL23" s="318"/>
      <c r="LVM23" s="318"/>
      <c r="LVN23" s="318"/>
      <c r="LVO23" s="318"/>
      <c r="LVP23" s="318"/>
      <c r="LVQ23" s="318"/>
      <c r="LVR23" s="318"/>
      <c r="LVS23" s="318"/>
      <c r="LVT23" s="318"/>
      <c r="LVU23" s="318"/>
      <c r="LVV23" s="318"/>
      <c r="LVW23" s="318"/>
      <c r="LVX23" s="318"/>
      <c r="LVY23" s="318"/>
      <c r="LVZ23" s="318"/>
      <c r="LWA23" s="318"/>
      <c r="LWB23" s="318"/>
      <c r="LWC23" s="318"/>
      <c r="LWD23" s="318"/>
      <c r="LWE23" s="318"/>
      <c r="LWF23" s="318"/>
      <c r="LWG23" s="318"/>
      <c r="LWH23" s="318"/>
      <c r="LWI23" s="318"/>
      <c r="LWJ23" s="318"/>
      <c r="LWK23" s="318"/>
      <c r="LWL23" s="318"/>
      <c r="LWM23" s="318"/>
      <c r="LWN23" s="318"/>
      <c r="LWO23" s="318"/>
      <c r="LWP23" s="318"/>
      <c r="LWQ23" s="318"/>
      <c r="LWR23" s="318"/>
      <c r="LWS23" s="318"/>
      <c r="LWT23" s="318"/>
      <c r="LWU23" s="318"/>
      <c r="LWV23" s="318"/>
      <c r="LWW23" s="318"/>
      <c r="LWX23" s="318"/>
      <c r="LWY23" s="318"/>
      <c r="LWZ23" s="318"/>
      <c r="LXA23" s="318"/>
      <c r="LXB23" s="318"/>
      <c r="LXC23" s="318"/>
      <c r="LXD23" s="318"/>
      <c r="LXE23" s="318"/>
      <c r="LXF23" s="318"/>
      <c r="LXG23" s="318"/>
      <c r="LXH23" s="318"/>
      <c r="LXI23" s="318"/>
      <c r="LXJ23" s="318"/>
      <c r="LXK23" s="318"/>
      <c r="LXL23" s="318"/>
      <c r="LXM23" s="318"/>
      <c r="LXN23" s="318"/>
      <c r="LXO23" s="318"/>
      <c r="LXP23" s="318"/>
      <c r="LXQ23" s="318"/>
      <c r="LXR23" s="318"/>
      <c r="LXS23" s="318"/>
      <c r="LXT23" s="318"/>
      <c r="LXU23" s="318"/>
      <c r="LXV23" s="318"/>
      <c r="LXW23" s="318"/>
      <c r="LXX23" s="318"/>
      <c r="LXY23" s="318"/>
      <c r="LXZ23" s="318"/>
      <c r="LYA23" s="318"/>
      <c r="LYB23" s="318"/>
      <c r="LYC23" s="318"/>
      <c r="LYD23" s="318"/>
      <c r="LYE23" s="318"/>
      <c r="LYF23" s="318"/>
      <c r="LYG23" s="318"/>
      <c r="LYH23" s="318"/>
      <c r="LYI23" s="318"/>
      <c r="LYJ23" s="318"/>
      <c r="LYK23" s="318"/>
      <c r="LYL23" s="318"/>
      <c r="LYM23" s="318"/>
      <c r="LYN23" s="318"/>
      <c r="LYO23" s="318"/>
      <c r="LYP23" s="318"/>
      <c r="LYQ23" s="318"/>
      <c r="LYR23" s="318"/>
      <c r="LYS23" s="318"/>
      <c r="LYT23" s="318"/>
      <c r="LYU23" s="318"/>
      <c r="LYV23" s="318"/>
      <c r="LYW23" s="318"/>
      <c r="LYX23" s="318"/>
      <c r="LYY23" s="318"/>
      <c r="LYZ23" s="318"/>
      <c r="LZA23" s="318"/>
      <c r="LZB23" s="318"/>
      <c r="LZC23" s="318"/>
      <c r="LZD23" s="318"/>
      <c r="LZE23" s="318"/>
      <c r="LZF23" s="318"/>
      <c r="LZG23" s="318"/>
      <c r="LZH23" s="318"/>
      <c r="LZI23" s="318"/>
      <c r="LZJ23" s="318"/>
      <c r="LZK23" s="318"/>
      <c r="LZL23" s="318"/>
      <c r="LZM23" s="318"/>
      <c r="LZN23" s="318"/>
      <c r="LZO23" s="318"/>
      <c r="LZP23" s="318"/>
      <c r="LZQ23" s="318"/>
      <c r="LZR23" s="318"/>
      <c r="LZS23" s="318"/>
      <c r="LZT23" s="318"/>
      <c r="LZU23" s="318"/>
      <c r="LZV23" s="318"/>
      <c r="LZW23" s="318"/>
      <c r="LZX23" s="318"/>
      <c r="LZY23" s="318"/>
      <c r="LZZ23" s="318"/>
      <c r="MAA23" s="318"/>
      <c r="MAB23" s="318"/>
      <c r="MAC23" s="318"/>
      <c r="MAD23" s="318"/>
      <c r="MAE23" s="318"/>
      <c r="MAF23" s="318"/>
      <c r="MAG23" s="318"/>
      <c r="MAH23" s="318"/>
      <c r="MAI23" s="318"/>
      <c r="MAJ23" s="318"/>
      <c r="MAK23" s="318"/>
      <c r="MAL23" s="318"/>
      <c r="MAM23" s="318"/>
      <c r="MAN23" s="318"/>
      <c r="MAO23" s="318"/>
      <c r="MAP23" s="318"/>
      <c r="MAQ23" s="318"/>
      <c r="MAR23" s="318"/>
      <c r="MAS23" s="318"/>
      <c r="MAT23" s="318"/>
      <c r="MAU23" s="318"/>
      <c r="MAV23" s="318"/>
      <c r="MAW23" s="318"/>
      <c r="MAX23" s="318"/>
      <c r="MAY23" s="318"/>
      <c r="MAZ23" s="318"/>
      <c r="MBA23" s="318"/>
      <c r="MBB23" s="318"/>
      <c r="MBC23" s="318"/>
      <c r="MBD23" s="318"/>
      <c r="MBE23" s="318"/>
      <c r="MBF23" s="318"/>
      <c r="MBG23" s="318"/>
      <c r="MBH23" s="318"/>
      <c r="MBI23" s="318"/>
      <c r="MBJ23" s="318"/>
      <c r="MBK23" s="318"/>
      <c r="MBL23" s="318"/>
      <c r="MBM23" s="318"/>
      <c r="MBN23" s="318"/>
      <c r="MBO23" s="318"/>
      <c r="MBP23" s="318"/>
      <c r="MBQ23" s="318"/>
      <c r="MBR23" s="318"/>
      <c r="MBS23" s="318"/>
      <c r="MBT23" s="318"/>
      <c r="MBU23" s="318"/>
      <c r="MBV23" s="318"/>
      <c r="MBW23" s="318"/>
      <c r="MBX23" s="318"/>
      <c r="MBY23" s="318"/>
      <c r="MBZ23" s="318"/>
      <c r="MCA23" s="318"/>
      <c r="MCB23" s="318"/>
      <c r="MCC23" s="318"/>
      <c r="MCD23" s="318"/>
      <c r="MCE23" s="318"/>
      <c r="MCF23" s="318"/>
      <c r="MCG23" s="318"/>
      <c r="MCH23" s="318"/>
      <c r="MCI23" s="318"/>
      <c r="MCJ23" s="318"/>
      <c r="MCK23" s="318"/>
      <c r="MCL23" s="318"/>
      <c r="MCM23" s="318"/>
      <c r="MCN23" s="318"/>
      <c r="MCO23" s="318"/>
      <c r="MCP23" s="318"/>
      <c r="MCQ23" s="318"/>
      <c r="MCR23" s="318"/>
      <c r="MCS23" s="318"/>
      <c r="MCT23" s="318"/>
      <c r="MCU23" s="318"/>
      <c r="MCV23" s="318"/>
      <c r="MCW23" s="318"/>
      <c r="MCX23" s="318"/>
      <c r="MCY23" s="318"/>
      <c r="MCZ23" s="318"/>
      <c r="MDA23" s="318"/>
      <c r="MDB23" s="318"/>
      <c r="MDC23" s="318"/>
      <c r="MDD23" s="318"/>
      <c r="MDE23" s="318"/>
      <c r="MDF23" s="318"/>
      <c r="MDG23" s="318"/>
      <c r="MDH23" s="318"/>
      <c r="MDI23" s="318"/>
      <c r="MDJ23" s="318"/>
      <c r="MDK23" s="318"/>
      <c r="MDL23" s="318"/>
      <c r="MDM23" s="318"/>
      <c r="MDN23" s="318"/>
      <c r="MDO23" s="318"/>
      <c r="MDP23" s="318"/>
      <c r="MDQ23" s="318"/>
      <c r="MDR23" s="318"/>
      <c r="MDS23" s="318"/>
      <c r="MDT23" s="318"/>
      <c r="MDU23" s="318"/>
      <c r="MDV23" s="318"/>
      <c r="MDW23" s="318"/>
      <c r="MDX23" s="318"/>
      <c r="MDY23" s="318"/>
      <c r="MDZ23" s="318"/>
      <c r="MEA23" s="318"/>
      <c r="MEB23" s="318"/>
      <c r="MEC23" s="318"/>
      <c r="MED23" s="318"/>
      <c r="MEE23" s="318"/>
      <c r="MEF23" s="318"/>
      <c r="MEG23" s="318"/>
      <c r="MEH23" s="318"/>
      <c r="MEI23" s="318"/>
      <c r="MEJ23" s="318"/>
      <c r="MEK23" s="318"/>
      <c r="MEL23" s="318"/>
      <c r="MEM23" s="318"/>
      <c r="MEN23" s="318"/>
      <c r="MEO23" s="318"/>
      <c r="MEP23" s="318"/>
      <c r="MEQ23" s="318"/>
      <c r="MER23" s="318"/>
      <c r="MES23" s="318"/>
      <c r="MET23" s="318"/>
      <c r="MEU23" s="318"/>
      <c r="MEV23" s="318"/>
      <c r="MEW23" s="318"/>
      <c r="MEX23" s="318"/>
      <c r="MEY23" s="318"/>
      <c r="MEZ23" s="318"/>
      <c r="MFA23" s="318"/>
      <c r="MFB23" s="318"/>
      <c r="MFC23" s="318"/>
      <c r="MFD23" s="318"/>
      <c r="MFE23" s="318"/>
      <c r="MFF23" s="318"/>
      <c r="MFG23" s="318"/>
      <c r="MFH23" s="318"/>
      <c r="MFI23" s="318"/>
      <c r="MFJ23" s="318"/>
      <c r="MFK23" s="318"/>
      <c r="MFL23" s="318"/>
      <c r="MFM23" s="318"/>
      <c r="MFN23" s="318"/>
      <c r="MFO23" s="318"/>
      <c r="MFP23" s="318"/>
      <c r="MFQ23" s="318"/>
      <c r="MFR23" s="318"/>
      <c r="MFS23" s="318"/>
      <c r="MFT23" s="318"/>
      <c r="MFU23" s="318"/>
      <c r="MFV23" s="318"/>
      <c r="MFW23" s="318"/>
      <c r="MFX23" s="318"/>
      <c r="MFY23" s="318"/>
      <c r="MFZ23" s="318"/>
      <c r="MGA23" s="318"/>
      <c r="MGB23" s="318"/>
      <c r="MGC23" s="318"/>
      <c r="MGD23" s="318"/>
      <c r="MGE23" s="318"/>
      <c r="MGF23" s="318"/>
      <c r="MGG23" s="318"/>
      <c r="MGH23" s="318"/>
      <c r="MGI23" s="318"/>
      <c r="MGJ23" s="318"/>
      <c r="MGK23" s="318"/>
      <c r="MGL23" s="318"/>
      <c r="MGM23" s="318"/>
      <c r="MGN23" s="318"/>
      <c r="MGO23" s="318"/>
      <c r="MGP23" s="318"/>
      <c r="MGQ23" s="318"/>
      <c r="MGR23" s="318"/>
      <c r="MGS23" s="318"/>
      <c r="MGT23" s="318"/>
      <c r="MGU23" s="318"/>
      <c r="MGV23" s="318"/>
      <c r="MGW23" s="318"/>
      <c r="MGX23" s="318"/>
      <c r="MGY23" s="318"/>
      <c r="MGZ23" s="318"/>
      <c r="MHA23" s="318"/>
      <c r="MHB23" s="318"/>
      <c r="MHC23" s="318"/>
      <c r="MHD23" s="318"/>
      <c r="MHE23" s="318"/>
      <c r="MHF23" s="318"/>
      <c r="MHG23" s="318"/>
      <c r="MHH23" s="318"/>
      <c r="MHI23" s="318"/>
      <c r="MHJ23" s="318"/>
      <c r="MHK23" s="318"/>
      <c r="MHL23" s="318"/>
      <c r="MHM23" s="318"/>
      <c r="MHN23" s="318"/>
      <c r="MHO23" s="318"/>
      <c r="MHP23" s="318"/>
      <c r="MHQ23" s="318"/>
      <c r="MHR23" s="318"/>
      <c r="MHS23" s="318"/>
      <c r="MHT23" s="318"/>
      <c r="MHU23" s="318"/>
      <c r="MHV23" s="318"/>
      <c r="MHW23" s="318"/>
      <c r="MHX23" s="318"/>
      <c r="MHY23" s="318"/>
      <c r="MHZ23" s="318"/>
      <c r="MIA23" s="318"/>
      <c r="MIB23" s="318"/>
      <c r="MIC23" s="318"/>
      <c r="MID23" s="318"/>
      <c r="MIE23" s="318"/>
      <c r="MIF23" s="318"/>
      <c r="MIG23" s="318"/>
      <c r="MIH23" s="318"/>
      <c r="MII23" s="318"/>
      <c r="MIJ23" s="318"/>
      <c r="MIK23" s="318"/>
      <c r="MIL23" s="318"/>
      <c r="MIM23" s="318"/>
      <c r="MIN23" s="318"/>
      <c r="MIO23" s="318"/>
      <c r="MIP23" s="318"/>
      <c r="MIQ23" s="318"/>
      <c r="MIR23" s="318"/>
      <c r="MIS23" s="318"/>
      <c r="MIT23" s="318"/>
      <c r="MIU23" s="318"/>
      <c r="MIV23" s="318"/>
      <c r="MIW23" s="318"/>
      <c r="MIX23" s="318"/>
      <c r="MIY23" s="318"/>
      <c r="MIZ23" s="318"/>
      <c r="MJA23" s="318"/>
      <c r="MJB23" s="318"/>
      <c r="MJC23" s="318"/>
      <c r="MJD23" s="318"/>
      <c r="MJE23" s="318"/>
      <c r="MJF23" s="318"/>
      <c r="MJG23" s="318"/>
      <c r="MJH23" s="318"/>
      <c r="MJI23" s="318"/>
      <c r="MJJ23" s="318"/>
      <c r="MJK23" s="318"/>
      <c r="MJL23" s="318"/>
      <c r="MJM23" s="318"/>
      <c r="MJN23" s="318"/>
      <c r="MJO23" s="318"/>
      <c r="MJP23" s="318"/>
      <c r="MJQ23" s="318"/>
      <c r="MJR23" s="318"/>
      <c r="MJS23" s="318"/>
      <c r="MJT23" s="318"/>
      <c r="MJU23" s="318"/>
      <c r="MJV23" s="318"/>
      <c r="MJW23" s="318"/>
      <c r="MJX23" s="318"/>
      <c r="MJY23" s="318"/>
      <c r="MJZ23" s="318"/>
      <c r="MKA23" s="318"/>
      <c r="MKB23" s="318"/>
      <c r="MKC23" s="318"/>
      <c r="MKD23" s="318"/>
      <c r="MKE23" s="318"/>
      <c r="MKF23" s="318"/>
      <c r="MKG23" s="318"/>
      <c r="MKH23" s="318"/>
      <c r="MKI23" s="318"/>
      <c r="MKJ23" s="318"/>
      <c r="MKK23" s="318"/>
      <c r="MKL23" s="318"/>
      <c r="MKM23" s="318"/>
      <c r="MKN23" s="318"/>
      <c r="MKO23" s="318"/>
      <c r="MKP23" s="318"/>
      <c r="MKQ23" s="318"/>
      <c r="MKR23" s="318"/>
      <c r="MKS23" s="318"/>
      <c r="MKT23" s="318"/>
      <c r="MKU23" s="318"/>
      <c r="MKV23" s="318"/>
      <c r="MKW23" s="318"/>
      <c r="MKX23" s="318"/>
      <c r="MKY23" s="318"/>
      <c r="MKZ23" s="318"/>
      <c r="MLA23" s="318"/>
      <c r="MLB23" s="318"/>
      <c r="MLC23" s="318"/>
      <c r="MLD23" s="318"/>
      <c r="MLE23" s="318"/>
      <c r="MLF23" s="318"/>
      <c r="MLG23" s="318"/>
      <c r="MLH23" s="318"/>
      <c r="MLI23" s="318"/>
      <c r="MLJ23" s="318"/>
      <c r="MLK23" s="318"/>
      <c r="MLL23" s="318"/>
      <c r="MLM23" s="318"/>
      <c r="MLN23" s="318"/>
      <c r="MLO23" s="318"/>
      <c r="MLP23" s="318"/>
      <c r="MLQ23" s="318"/>
      <c r="MLR23" s="318"/>
      <c r="MLS23" s="318"/>
      <c r="MLT23" s="318"/>
      <c r="MLU23" s="318"/>
      <c r="MLV23" s="318"/>
      <c r="MLW23" s="318"/>
      <c r="MLX23" s="318"/>
      <c r="MLY23" s="318"/>
      <c r="MLZ23" s="318"/>
      <c r="MMA23" s="318"/>
      <c r="MMB23" s="318"/>
      <c r="MMC23" s="318"/>
      <c r="MMD23" s="318"/>
      <c r="MME23" s="318"/>
      <c r="MMF23" s="318"/>
      <c r="MMG23" s="318"/>
      <c r="MMH23" s="318"/>
      <c r="MMI23" s="318"/>
      <c r="MMJ23" s="318"/>
      <c r="MMK23" s="318"/>
      <c r="MML23" s="318"/>
      <c r="MMM23" s="318"/>
      <c r="MMN23" s="318"/>
      <c r="MMO23" s="318"/>
      <c r="MMP23" s="318"/>
      <c r="MMQ23" s="318"/>
      <c r="MMR23" s="318"/>
      <c r="MMS23" s="318"/>
      <c r="MMT23" s="318"/>
      <c r="MMU23" s="318"/>
      <c r="MMV23" s="318"/>
      <c r="MMW23" s="318"/>
      <c r="MMX23" s="318"/>
      <c r="MMY23" s="318"/>
      <c r="MMZ23" s="318"/>
      <c r="MNA23" s="318"/>
      <c r="MNB23" s="318"/>
      <c r="MNC23" s="318"/>
      <c r="MND23" s="318"/>
      <c r="MNE23" s="318"/>
      <c r="MNF23" s="318"/>
      <c r="MNG23" s="318"/>
      <c r="MNH23" s="318"/>
      <c r="MNI23" s="318"/>
      <c r="MNJ23" s="318"/>
      <c r="MNK23" s="318"/>
      <c r="MNL23" s="318"/>
      <c r="MNM23" s="318"/>
      <c r="MNN23" s="318"/>
      <c r="MNO23" s="318"/>
      <c r="MNP23" s="318"/>
      <c r="MNQ23" s="318"/>
      <c r="MNR23" s="318"/>
      <c r="MNS23" s="318"/>
      <c r="MNT23" s="318"/>
      <c r="MNU23" s="318"/>
      <c r="MNV23" s="318"/>
      <c r="MNW23" s="318"/>
      <c r="MNX23" s="318"/>
      <c r="MNY23" s="318"/>
      <c r="MNZ23" s="318"/>
      <c r="MOA23" s="318"/>
      <c r="MOB23" s="318"/>
      <c r="MOC23" s="318"/>
      <c r="MOD23" s="318"/>
      <c r="MOE23" s="318"/>
      <c r="MOF23" s="318"/>
      <c r="MOG23" s="318"/>
      <c r="MOH23" s="318"/>
      <c r="MOI23" s="318"/>
      <c r="MOJ23" s="318"/>
      <c r="MOK23" s="318"/>
      <c r="MOL23" s="318"/>
      <c r="MOM23" s="318"/>
      <c r="MON23" s="318"/>
      <c r="MOO23" s="318"/>
      <c r="MOP23" s="318"/>
      <c r="MOQ23" s="318"/>
      <c r="MOR23" s="318"/>
      <c r="MOS23" s="318"/>
      <c r="MOT23" s="318"/>
      <c r="MOU23" s="318"/>
      <c r="MOV23" s="318"/>
      <c r="MOW23" s="318"/>
      <c r="MOX23" s="318"/>
      <c r="MOY23" s="318"/>
      <c r="MOZ23" s="318"/>
      <c r="MPA23" s="318"/>
      <c r="MPB23" s="318"/>
      <c r="MPC23" s="318"/>
      <c r="MPD23" s="318"/>
      <c r="MPE23" s="318"/>
      <c r="MPF23" s="318"/>
      <c r="MPG23" s="318"/>
      <c r="MPH23" s="318"/>
      <c r="MPI23" s="318"/>
      <c r="MPJ23" s="318"/>
      <c r="MPK23" s="318"/>
      <c r="MPL23" s="318"/>
      <c r="MPM23" s="318"/>
      <c r="MPN23" s="318"/>
      <c r="MPO23" s="318"/>
      <c r="MPP23" s="318"/>
      <c r="MPQ23" s="318"/>
      <c r="MPR23" s="318"/>
      <c r="MPS23" s="318"/>
      <c r="MPT23" s="318"/>
      <c r="MPU23" s="318"/>
      <c r="MPV23" s="318"/>
      <c r="MPW23" s="318"/>
      <c r="MPX23" s="318"/>
      <c r="MPY23" s="318"/>
      <c r="MPZ23" s="318"/>
      <c r="MQA23" s="318"/>
      <c r="MQB23" s="318"/>
      <c r="MQC23" s="318"/>
      <c r="MQD23" s="318"/>
      <c r="MQE23" s="318"/>
      <c r="MQF23" s="318"/>
      <c r="MQG23" s="318"/>
      <c r="MQH23" s="318"/>
      <c r="MQI23" s="318"/>
      <c r="MQJ23" s="318"/>
      <c r="MQK23" s="318"/>
      <c r="MQL23" s="318"/>
      <c r="MQM23" s="318"/>
      <c r="MQN23" s="318"/>
      <c r="MQO23" s="318"/>
      <c r="MQP23" s="318"/>
      <c r="MQQ23" s="318"/>
      <c r="MQR23" s="318"/>
      <c r="MQS23" s="318"/>
      <c r="MQT23" s="318"/>
      <c r="MQU23" s="318"/>
      <c r="MQV23" s="318"/>
      <c r="MQW23" s="318"/>
      <c r="MQX23" s="318"/>
      <c r="MQY23" s="318"/>
      <c r="MQZ23" s="318"/>
      <c r="MRA23" s="318"/>
      <c r="MRB23" s="318"/>
      <c r="MRC23" s="318"/>
      <c r="MRD23" s="318"/>
      <c r="MRE23" s="318"/>
      <c r="MRF23" s="318"/>
      <c r="MRG23" s="318"/>
      <c r="MRH23" s="318"/>
      <c r="MRI23" s="318"/>
      <c r="MRJ23" s="318"/>
      <c r="MRK23" s="318"/>
      <c r="MRL23" s="318"/>
      <c r="MRM23" s="318"/>
      <c r="MRN23" s="318"/>
      <c r="MRO23" s="318"/>
      <c r="MRP23" s="318"/>
      <c r="MRQ23" s="318"/>
      <c r="MRR23" s="318"/>
      <c r="MRS23" s="318"/>
      <c r="MRT23" s="318"/>
      <c r="MRU23" s="318"/>
      <c r="MRV23" s="318"/>
      <c r="MRW23" s="318"/>
      <c r="MRX23" s="318"/>
      <c r="MRY23" s="318"/>
      <c r="MRZ23" s="318"/>
      <c r="MSA23" s="318"/>
      <c r="MSB23" s="318"/>
      <c r="MSC23" s="318"/>
      <c r="MSD23" s="318"/>
      <c r="MSE23" s="318"/>
      <c r="MSF23" s="318"/>
      <c r="MSG23" s="318"/>
      <c r="MSH23" s="318"/>
      <c r="MSI23" s="318"/>
      <c r="MSJ23" s="318"/>
      <c r="MSK23" s="318"/>
      <c r="MSL23" s="318"/>
      <c r="MSM23" s="318"/>
      <c r="MSN23" s="318"/>
      <c r="MSO23" s="318"/>
      <c r="MSP23" s="318"/>
      <c r="MSQ23" s="318"/>
      <c r="MSR23" s="318"/>
      <c r="MSS23" s="318"/>
      <c r="MST23" s="318"/>
      <c r="MSU23" s="318"/>
      <c r="MSV23" s="318"/>
      <c r="MSW23" s="318"/>
      <c r="MSX23" s="318"/>
      <c r="MSY23" s="318"/>
      <c r="MSZ23" s="318"/>
      <c r="MTA23" s="318"/>
      <c r="MTB23" s="318"/>
      <c r="MTC23" s="318"/>
      <c r="MTD23" s="318"/>
      <c r="MTE23" s="318"/>
      <c r="MTF23" s="318"/>
      <c r="MTG23" s="318"/>
      <c r="MTH23" s="318"/>
      <c r="MTI23" s="318"/>
      <c r="MTJ23" s="318"/>
      <c r="MTK23" s="318"/>
      <c r="MTL23" s="318"/>
      <c r="MTM23" s="318"/>
      <c r="MTN23" s="318"/>
      <c r="MTO23" s="318"/>
      <c r="MTP23" s="318"/>
      <c r="MTQ23" s="318"/>
      <c r="MTR23" s="318"/>
      <c r="MTS23" s="318"/>
      <c r="MTT23" s="318"/>
      <c r="MTU23" s="318"/>
      <c r="MTV23" s="318"/>
      <c r="MTW23" s="318"/>
      <c r="MTX23" s="318"/>
      <c r="MTY23" s="318"/>
      <c r="MTZ23" s="318"/>
      <c r="MUA23" s="318"/>
      <c r="MUB23" s="318"/>
      <c r="MUC23" s="318"/>
      <c r="MUD23" s="318"/>
      <c r="MUE23" s="318"/>
      <c r="MUF23" s="318"/>
      <c r="MUG23" s="318"/>
      <c r="MUH23" s="318"/>
      <c r="MUI23" s="318"/>
      <c r="MUJ23" s="318"/>
      <c r="MUK23" s="318"/>
      <c r="MUL23" s="318"/>
      <c r="MUM23" s="318"/>
      <c r="MUN23" s="318"/>
      <c r="MUO23" s="318"/>
      <c r="MUP23" s="318"/>
      <c r="MUQ23" s="318"/>
      <c r="MUR23" s="318"/>
      <c r="MUS23" s="318"/>
      <c r="MUT23" s="318"/>
      <c r="MUU23" s="318"/>
      <c r="MUV23" s="318"/>
      <c r="MUW23" s="318"/>
      <c r="MUX23" s="318"/>
      <c r="MUY23" s="318"/>
      <c r="MUZ23" s="318"/>
      <c r="MVA23" s="318"/>
      <c r="MVB23" s="318"/>
      <c r="MVC23" s="318"/>
      <c r="MVD23" s="318"/>
      <c r="MVE23" s="318"/>
      <c r="MVF23" s="318"/>
      <c r="MVG23" s="318"/>
      <c r="MVH23" s="318"/>
      <c r="MVI23" s="318"/>
      <c r="MVJ23" s="318"/>
      <c r="MVK23" s="318"/>
      <c r="MVL23" s="318"/>
      <c r="MVM23" s="318"/>
      <c r="MVN23" s="318"/>
      <c r="MVO23" s="318"/>
      <c r="MVP23" s="318"/>
      <c r="MVQ23" s="318"/>
      <c r="MVR23" s="318"/>
      <c r="MVS23" s="318"/>
      <c r="MVT23" s="318"/>
      <c r="MVU23" s="318"/>
      <c r="MVV23" s="318"/>
      <c r="MVW23" s="318"/>
      <c r="MVX23" s="318"/>
      <c r="MVY23" s="318"/>
      <c r="MVZ23" s="318"/>
      <c r="MWA23" s="318"/>
      <c r="MWB23" s="318"/>
      <c r="MWC23" s="318"/>
      <c r="MWD23" s="318"/>
      <c r="MWE23" s="318"/>
      <c r="MWF23" s="318"/>
      <c r="MWG23" s="318"/>
      <c r="MWH23" s="318"/>
      <c r="MWI23" s="318"/>
      <c r="MWJ23" s="318"/>
      <c r="MWK23" s="318"/>
      <c r="MWL23" s="318"/>
      <c r="MWM23" s="318"/>
      <c r="MWN23" s="318"/>
      <c r="MWO23" s="318"/>
      <c r="MWP23" s="318"/>
      <c r="MWQ23" s="318"/>
      <c r="MWR23" s="318"/>
      <c r="MWS23" s="318"/>
      <c r="MWT23" s="318"/>
      <c r="MWU23" s="318"/>
      <c r="MWV23" s="318"/>
      <c r="MWW23" s="318"/>
      <c r="MWX23" s="318"/>
      <c r="MWY23" s="318"/>
      <c r="MWZ23" s="318"/>
      <c r="MXA23" s="318"/>
      <c r="MXB23" s="318"/>
      <c r="MXC23" s="318"/>
      <c r="MXD23" s="318"/>
      <c r="MXE23" s="318"/>
      <c r="MXF23" s="318"/>
      <c r="MXG23" s="318"/>
      <c r="MXH23" s="318"/>
      <c r="MXI23" s="318"/>
      <c r="MXJ23" s="318"/>
      <c r="MXK23" s="318"/>
      <c r="MXL23" s="318"/>
      <c r="MXM23" s="318"/>
      <c r="MXN23" s="318"/>
      <c r="MXO23" s="318"/>
      <c r="MXP23" s="318"/>
      <c r="MXQ23" s="318"/>
      <c r="MXR23" s="318"/>
      <c r="MXS23" s="318"/>
      <c r="MXT23" s="318"/>
      <c r="MXU23" s="318"/>
      <c r="MXV23" s="318"/>
      <c r="MXW23" s="318"/>
      <c r="MXX23" s="318"/>
      <c r="MXY23" s="318"/>
      <c r="MXZ23" s="318"/>
      <c r="MYA23" s="318"/>
      <c r="MYB23" s="318"/>
      <c r="MYC23" s="318"/>
      <c r="MYD23" s="318"/>
      <c r="MYE23" s="318"/>
      <c r="MYF23" s="318"/>
      <c r="MYG23" s="318"/>
      <c r="MYH23" s="318"/>
      <c r="MYI23" s="318"/>
      <c r="MYJ23" s="318"/>
      <c r="MYK23" s="318"/>
      <c r="MYL23" s="318"/>
      <c r="MYM23" s="318"/>
      <c r="MYN23" s="318"/>
      <c r="MYO23" s="318"/>
      <c r="MYP23" s="318"/>
      <c r="MYQ23" s="318"/>
      <c r="MYR23" s="318"/>
      <c r="MYS23" s="318"/>
      <c r="MYT23" s="318"/>
      <c r="MYU23" s="318"/>
      <c r="MYV23" s="318"/>
      <c r="MYW23" s="318"/>
      <c r="MYX23" s="318"/>
      <c r="MYY23" s="318"/>
      <c r="MYZ23" s="318"/>
      <c r="MZA23" s="318"/>
      <c r="MZB23" s="318"/>
      <c r="MZC23" s="318"/>
      <c r="MZD23" s="318"/>
      <c r="MZE23" s="318"/>
      <c r="MZF23" s="318"/>
      <c r="MZG23" s="318"/>
      <c r="MZH23" s="318"/>
      <c r="MZI23" s="318"/>
      <c r="MZJ23" s="318"/>
      <c r="MZK23" s="318"/>
      <c r="MZL23" s="318"/>
      <c r="MZM23" s="318"/>
      <c r="MZN23" s="318"/>
      <c r="MZO23" s="318"/>
      <c r="MZP23" s="318"/>
      <c r="MZQ23" s="318"/>
      <c r="MZR23" s="318"/>
      <c r="MZS23" s="318"/>
      <c r="MZT23" s="318"/>
      <c r="MZU23" s="318"/>
      <c r="MZV23" s="318"/>
      <c r="MZW23" s="318"/>
      <c r="MZX23" s="318"/>
      <c r="MZY23" s="318"/>
      <c r="MZZ23" s="318"/>
      <c r="NAA23" s="318"/>
      <c r="NAB23" s="318"/>
      <c r="NAC23" s="318"/>
      <c r="NAD23" s="318"/>
      <c r="NAE23" s="318"/>
      <c r="NAF23" s="318"/>
      <c r="NAG23" s="318"/>
      <c r="NAH23" s="318"/>
      <c r="NAI23" s="318"/>
      <c r="NAJ23" s="318"/>
      <c r="NAK23" s="318"/>
      <c r="NAL23" s="318"/>
      <c r="NAM23" s="318"/>
      <c r="NAN23" s="318"/>
      <c r="NAO23" s="318"/>
      <c r="NAP23" s="318"/>
      <c r="NAQ23" s="318"/>
      <c r="NAR23" s="318"/>
      <c r="NAS23" s="318"/>
      <c r="NAT23" s="318"/>
      <c r="NAU23" s="318"/>
      <c r="NAV23" s="318"/>
      <c r="NAW23" s="318"/>
      <c r="NAX23" s="318"/>
      <c r="NAY23" s="318"/>
      <c r="NAZ23" s="318"/>
      <c r="NBA23" s="318"/>
      <c r="NBB23" s="318"/>
      <c r="NBC23" s="318"/>
      <c r="NBD23" s="318"/>
      <c r="NBE23" s="318"/>
      <c r="NBF23" s="318"/>
      <c r="NBG23" s="318"/>
      <c r="NBH23" s="318"/>
      <c r="NBI23" s="318"/>
      <c r="NBJ23" s="318"/>
      <c r="NBK23" s="318"/>
      <c r="NBL23" s="318"/>
      <c r="NBM23" s="318"/>
      <c r="NBN23" s="318"/>
      <c r="NBO23" s="318"/>
      <c r="NBP23" s="318"/>
      <c r="NBQ23" s="318"/>
      <c r="NBR23" s="318"/>
      <c r="NBS23" s="318"/>
      <c r="NBT23" s="318"/>
      <c r="NBU23" s="318"/>
      <c r="NBV23" s="318"/>
      <c r="NBW23" s="318"/>
      <c r="NBX23" s="318"/>
      <c r="NBY23" s="318"/>
      <c r="NBZ23" s="318"/>
      <c r="NCA23" s="318"/>
      <c r="NCB23" s="318"/>
      <c r="NCC23" s="318"/>
      <c r="NCD23" s="318"/>
      <c r="NCE23" s="318"/>
      <c r="NCF23" s="318"/>
      <c r="NCG23" s="318"/>
      <c r="NCH23" s="318"/>
      <c r="NCI23" s="318"/>
      <c r="NCJ23" s="318"/>
      <c r="NCK23" s="318"/>
      <c r="NCL23" s="318"/>
      <c r="NCM23" s="318"/>
      <c r="NCN23" s="318"/>
      <c r="NCO23" s="318"/>
      <c r="NCP23" s="318"/>
      <c r="NCQ23" s="318"/>
      <c r="NCR23" s="318"/>
      <c r="NCS23" s="318"/>
      <c r="NCT23" s="318"/>
      <c r="NCU23" s="318"/>
      <c r="NCV23" s="318"/>
      <c r="NCW23" s="318"/>
      <c r="NCX23" s="318"/>
      <c r="NCY23" s="318"/>
      <c r="NCZ23" s="318"/>
      <c r="NDA23" s="318"/>
      <c r="NDB23" s="318"/>
      <c r="NDC23" s="318"/>
      <c r="NDD23" s="318"/>
      <c r="NDE23" s="318"/>
      <c r="NDF23" s="318"/>
      <c r="NDG23" s="318"/>
      <c r="NDH23" s="318"/>
      <c r="NDI23" s="318"/>
      <c r="NDJ23" s="318"/>
      <c r="NDK23" s="318"/>
      <c r="NDL23" s="318"/>
      <c r="NDM23" s="318"/>
      <c r="NDN23" s="318"/>
      <c r="NDO23" s="318"/>
      <c r="NDP23" s="318"/>
      <c r="NDQ23" s="318"/>
      <c r="NDR23" s="318"/>
      <c r="NDS23" s="318"/>
      <c r="NDT23" s="318"/>
      <c r="NDU23" s="318"/>
      <c r="NDV23" s="318"/>
      <c r="NDW23" s="318"/>
      <c r="NDX23" s="318"/>
      <c r="NDY23" s="318"/>
      <c r="NDZ23" s="318"/>
      <c r="NEA23" s="318"/>
      <c r="NEB23" s="318"/>
      <c r="NEC23" s="318"/>
      <c r="NED23" s="318"/>
      <c r="NEE23" s="318"/>
      <c r="NEF23" s="318"/>
      <c r="NEG23" s="318"/>
      <c r="NEH23" s="318"/>
      <c r="NEI23" s="318"/>
      <c r="NEJ23" s="318"/>
      <c r="NEK23" s="318"/>
      <c r="NEL23" s="318"/>
      <c r="NEM23" s="318"/>
      <c r="NEN23" s="318"/>
      <c r="NEO23" s="318"/>
      <c r="NEP23" s="318"/>
      <c r="NEQ23" s="318"/>
      <c r="NER23" s="318"/>
      <c r="NES23" s="318"/>
      <c r="NET23" s="318"/>
      <c r="NEU23" s="318"/>
      <c r="NEV23" s="318"/>
      <c r="NEW23" s="318"/>
      <c r="NEX23" s="318"/>
      <c r="NEY23" s="318"/>
      <c r="NEZ23" s="318"/>
      <c r="NFA23" s="318"/>
      <c r="NFB23" s="318"/>
      <c r="NFC23" s="318"/>
      <c r="NFD23" s="318"/>
      <c r="NFE23" s="318"/>
      <c r="NFF23" s="318"/>
      <c r="NFG23" s="318"/>
      <c r="NFH23" s="318"/>
      <c r="NFI23" s="318"/>
      <c r="NFJ23" s="318"/>
      <c r="NFK23" s="318"/>
      <c r="NFL23" s="318"/>
      <c r="NFM23" s="318"/>
      <c r="NFN23" s="318"/>
      <c r="NFO23" s="318"/>
      <c r="NFP23" s="318"/>
      <c r="NFQ23" s="318"/>
      <c r="NFR23" s="318"/>
      <c r="NFS23" s="318"/>
      <c r="NFT23" s="318"/>
      <c r="NFU23" s="318"/>
      <c r="NFV23" s="318"/>
      <c r="NFW23" s="318"/>
      <c r="NFX23" s="318"/>
      <c r="NFY23" s="318"/>
      <c r="NFZ23" s="318"/>
      <c r="NGA23" s="318"/>
      <c r="NGB23" s="318"/>
      <c r="NGC23" s="318"/>
      <c r="NGD23" s="318"/>
      <c r="NGE23" s="318"/>
      <c r="NGF23" s="318"/>
      <c r="NGG23" s="318"/>
      <c r="NGH23" s="318"/>
      <c r="NGI23" s="318"/>
      <c r="NGJ23" s="318"/>
      <c r="NGK23" s="318"/>
      <c r="NGL23" s="318"/>
      <c r="NGM23" s="318"/>
      <c r="NGN23" s="318"/>
      <c r="NGO23" s="318"/>
      <c r="NGP23" s="318"/>
      <c r="NGQ23" s="318"/>
      <c r="NGR23" s="318"/>
      <c r="NGS23" s="318"/>
      <c r="NGT23" s="318"/>
      <c r="NGU23" s="318"/>
      <c r="NGV23" s="318"/>
      <c r="NGW23" s="318"/>
      <c r="NGX23" s="318"/>
      <c r="NGY23" s="318"/>
      <c r="NGZ23" s="318"/>
      <c r="NHA23" s="318"/>
      <c r="NHB23" s="318"/>
      <c r="NHC23" s="318"/>
      <c r="NHD23" s="318"/>
      <c r="NHE23" s="318"/>
      <c r="NHF23" s="318"/>
      <c r="NHG23" s="318"/>
      <c r="NHH23" s="318"/>
      <c r="NHI23" s="318"/>
      <c r="NHJ23" s="318"/>
      <c r="NHK23" s="318"/>
      <c r="NHL23" s="318"/>
      <c r="NHM23" s="318"/>
      <c r="NHN23" s="318"/>
      <c r="NHO23" s="318"/>
      <c r="NHP23" s="318"/>
      <c r="NHQ23" s="318"/>
      <c r="NHR23" s="318"/>
      <c r="NHS23" s="318"/>
      <c r="NHT23" s="318"/>
      <c r="NHU23" s="318"/>
      <c r="NHV23" s="318"/>
      <c r="NHW23" s="318"/>
      <c r="NHX23" s="318"/>
      <c r="NHY23" s="318"/>
      <c r="NHZ23" s="318"/>
      <c r="NIA23" s="318"/>
      <c r="NIB23" s="318"/>
      <c r="NIC23" s="318"/>
      <c r="NID23" s="318"/>
      <c r="NIE23" s="318"/>
      <c r="NIF23" s="318"/>
      <c r="NIG23" s="318"/>
      <c r="NIH23" s="318"/>
      <c r="NII23" s="318"/>
      <c r="NIJ23" s="318"/>
      <c r="NIK23" s="318"/>
      <c r="NIL23" s="318"/>
      <c r="NIM23" s="318"/>
      <c r="NIN23" s="318"/>
      <c r="NIO23" s="318"/>
      <c r="NIP23" s="318"/>
      <c r="NIQ23" s="318"/>
      <c r="NIR23" s="318"/>
      <c r="NIS23" s="318"/>
      <c r="NIT23" s="318"/>
      <c r="NIU23" s="318"/>
      <c r="NIV23" s="318"/>
      <c r="NIW23" s="318"/>
      <c r="NIX23" s="318"/>
      <c r="NIY23" s="318"/>
      <c r="NIZ23" s="318"/>
      <c r="NJA23" s="318"/>
      <c r="NJB23" s="318"/>
      <c r="NJC23" s="318"/>
      <c r="NJD23" s="318"/>
      <c r="NJE23" s="318"/>
      <c r="NJF23" s="318"/>
      <c r="NJG23" s="318"/>
      <c r="NJH23" s="318"/>
      <c r="NJI23" s="318"/>
      <c r="NJJ23" s="318"/>
      <c r="NJK23" s="318"/>
      <c r="NJL23" s="318"/>
      <c r="NJM23" s="318"/>
      <c r="NJN23" s="318"/>
      <c r="NJO23" s="318"/>
      <c r="NJP23" s="318"/>
      <c r="NJQ23" s="318"/>
      <c r="NJR23" s="318"/>
      <c r="NJS23" s="318"/>
      <c r="NJT23" s="318"/>
      <c r="NJU23" s="318"/>
      <c r="NJV23" s="318"/>
      <c r="NJW23" s="318"/>
      <c r="NJX23" s="318"/>
      <c r="NJY23" s="318"/>
      <c r="NJZ23" s="318"/>
      <c r="NKA23" s="318"/>
      <c r="NKB23" s="318"/>
      <c r="NKC23" s="318"/>
      <c r="NKD23" s="318"/>
      <c r="NKE23" s="318"/>
      <c r="NKF23" s="318"/>
      <c r="NKG23" s="318"/>
      <c r="NKH23" s="318"/>
      <c r="NKI23" s="318"/>
      <c r="NKJ23" s="318"/>
      <c r="NKK23" s="318"/>
      <c r="NKL23" s="318"/>
      <c r="NKM23" s="318"/>
      <c r="NKN23" s="318"/>
      <c r="NKO23" s="318"/>
      <c r="NKP23" s="318"/>
      <c r="NKQ23" s="318"/>
      <c r="NKR23" s="318"/>
      <c r="NKS23" s="318"/>
      <c r="NKT23" s="318"/>
      <c r="NKU23" s="318"/>
      <c r="NKV23" s="318"/>
      <c r="NKW23" s="318"/>
      <c r="NKX23" s="318"/>
      <c r="NKY23" s="318"/>
      <c r="NKZ23" s="318"/>
      <c r="NLA23" s="318"/>
      <c r="NLB23" s="318"/>
      <c r="NLC23" s="318"/>
      <c r="NLD23" s="318"/>
      <c r="NLE23" s="318"/>
      <c r="NLF23" s="318"/>
      <c r="NLG23" s="318"/>
      <c r="NLH23" s="318"/>
      <c r="NLI23" s="318"/>
      <c r="NLJ23" s="318"/>
      <c r="NLK23" s="318"/>
      <c r="NLL23" s="318"/>
      <c r="NLM23" s="318"/>
      <c r="NLN23" s="318"/>
      <c r="NLO23" s="318"/>
      <c r="NLP23" s="318"/>
      <c r="NLQ23" s="318"/>
      <c r="NLR23" s="318"/>
      <c r="NLS23" s="318"/>
      <c r="NLT23" s="318"/>
      <c r="NLU23" s="318"/>
      <c r="NLV23" s="318"/>
      <c r="NLW23" s="318"/>
      <c r="NLX23" s="318"/>
      <c r="NLY23" s="318"/>
      <c r="NLZ23" s="318"/>
      <c r="NMA23" s="318"/>
      <c r="NMB23" s="318"/>
      <c r="NMC23" s="318"/>
      <c r="NMD23" s="318"/>
      <c r="NME23" s="318"/>
      <c r="NMF23" s="318"/>
      <c r="NMG23" s="318"/>
      <c r="NMH23" s="318"/>
      <c r="NMI23" s="318"/>
      <c r="NMJ23" s="318"/>
      <c r="NMK23" s="318"/>
      <c r="NML23" s="318"/>
      <c r="NMM23" s="318"/>
      <c r="NMN23" s="318"/>
      <c r="NMO23" s="318"/>
      <c r="NMP23" s="318"/>
      <c r="NMQ23" s="318"/>
      <c r="NMR23" s="318"/>
      <c r="NMS23" s="318"/>
      <c r="NMT23" s="318"/>
      <c r="NMU23" s="318"/>
      <c r="NMV23" s="318"/>
      <c r="NMW23" s="318"/>
      <c r="NMX23" s="318"/>
      <c r="NMY23" s="318"/>
      <c r="NMZ23" s="318"/>
      <c r="NNA23" s="318"/>
      <c r="NNB23" s="318"/>
      <c r="NNC23" s="318"/>
      <c r="NND23" s="318"/>
      <c r="NNE23" s="318"/>
      <c r="NNF23" s="318"/>
      <c r="NNG23" s="318"/>
      <c r="NNH23" s="318"/>
      <c r="NNI23" s="318"/>
      <c r="NNJ23" s="318"/>
      <c r="NNK23" s="318"/>
      <c r="NNL23" s="318"/>
      <c r="NNM23" s="318"/>
      <c r="NNN23" s="318"/>
      <c r="NNO23" s="318"/>
      <c r="NNP23" s="318"/>
      <c r="NNQ23" s="318"/>
      <c r="NNR23" s="318"/>
      <c r="NNS23" s="318"/>
      <c r="NNT23" s="318"/>
      <c r="NNU23" s="318"/>
      <c r="NNV23" s="318"/>
      <c r="NNW23" s="318"/>
      <c r="NNX23" s="318"/>
      <c r="NNY23" s="318"/>
      <c r="NNZ23" s="318"/>
      <c r="NOA23" s="318"/>
      <c r="NOB23" s="318"/>
      <c r="NOC23" s="318"/>
      <c r="NOD23" s="318"/>
      <c r="NOE23" s="318"/>
      <c r="NOF23" s="318"/>
      <c r="NOG23" s="318"/>
      <c r="NOH23" s="318"/>
      <c r="NOI23" s="318"/>
      <c r="NOJ23" s="318"/>
      <c r="NOK23" s="318"/>
      <c r="NOL23" s="318"/>
      <c r="NOM23" s="318"/>
      <c r="NON23" s="318"/>
      <c r="NOO23" s="318"/>
      <c r="NOP23" s="318"/>
      <c r="NOQ23" s="318"/>
      <c r="NOR23" s="318"/>
      <c r="NOS23" s="318"/>
      <c r="NOT23" s="318"/>
      <c r="NOU23" s="318"/>
      <c r="NOV23" s="318"/>
      <c r="NOW23" s="318"/>
      <c r="NOX23" s="318"/>
      <c r="NOY23" s="318"/>
      <c r="NOZ23" s="318"/>
      <c r="NPA23" s="318"/>
      <c r="NPB23" s="318"/>
      <c r="NPC23" s="318"/>
      <c r="NPD23" s="318"/>
      <c r="NPE23" s="318"/>
      <c r="NPF23" s="318"/>
      <c r="NPG23" s="318"/>
      <c r="NPH23" s="318"/>
      <c r="NPI23" s="318"/>
      <c r="NPJ23" s="318"/>
      <c r="NPK23" s="318"/>
      <c r="NPL23" s="318"/>
      <c r="NPM23" s="318"/>
      <c r="NPN23" s="318"/>
      <c r="NPO23" s="318"/>
      <c r="NPP23" s="318"/>
      <c r="NPQ23" s="318"/>
      <c r="NPR23" s="318"/>
      <c r="NPS23" s="318"/>
      <c r="NPT23" s="318"/>
      <c r="NPU23" s="318"/>
      <c r="NPV23" s="318"/>
      <c r="NPW23" s="318"/>
      <c r="NPX23" s="318"/>
      <c r="NPY23" s="318"/>
      <c r="NPZ23" s="318"/>
      <c r="NQA23" s="318"/>
      <c r="NQB23" s="318"/>
      <c r="NQC23" s="318"/>
      <c r="NQD23" s="318"/>
      <c r="NQE23" s="318"/>
      <c r="NQF23" s="318"/>
      <c r="NQG23" s="318"/>
      <c r="NQH23" s="318"/>
      <c r="NQI23" s="318"/>
      <c r="NQJ23" s="318"/>
      <c r="NQK23" s="318"/>
      <c r="NQL23" s="318"/>
      <c r="NQM23" s="318"/>
      <c r="NQN23" s="318"/>
      <c r="NQO23" s="318"/>
      <c r="NQP23" s="318"/>
      <c r="NQQ23" s="318"/>
      <c r="NQR23" s="318"/>
      <c r="NQS23" s="318"/>
      <c r="NQT23" s="318"/>
      <c r="NQU23" s="318"/>
      <c r="NQV23" s="318"/>
      <c r="NQW23" s="318"/>
      <c r="NQX23" s="318"/>
      <c r="NQY23" s="318"/>
      <c r="NQZ23" s="318"/>
      <c r="NRA23" s="318"/>
      <c r="NRB23" s="318"/>
      <c r="NRC23" s="318"/>
      <c r="NRD23" s="318"/>
      <c r="NRE23" s="318"/>
      <c r="NRF23" s="318"/>
      <c r="NRG23" s="318"/>
      <c r="NRH23" s="318"/>
      <c r="NRI23" s="318"/>
      <c r="NRJ23" s="318"/>
      <c r="NRK23" s="318"/>
      <c r="NRL23" s="318"/>
      <c r="NRM23" s="318"/>
      <c r="NRN23" s="318"/>
      <c r="NRO23" s="318"/>
      <c r="NRP23" s="318"/>
      <c r="NRQ23" s="318"/>
      <c r="NRR23" s="318"/>
      <c r="NRS23" s="318"/>
      <c r="NRT23" s="318"/>
      <c r="NRU23" s="318"/>
      <c r="NRV23" s="318"/>
      <c r="NRW23" s="318"/>
      <c r="NRX23" s="318"/>
      <c r="NRY23" s="318"/>
      <c r="NRZ23" s="318"/>
      <c r="NSA23" s="318"/>
      <c r="NSB23" s="318"/>
      <c r="NSC23" s="318"/>
      <c r="NSD23" s="318"/>
      <c r="NSE23" s="318"/>
      <c r="NSF23" s="318"/>
      <c r="NSG23" s="318"/>
      <c r="NSH23" s="318"/>
      <c r="NSI23" s="318"/>
      <c r="NSJ23" s="318"/>
      <c r="NSK23" s="318"/>
      <c r="NSL23" s="318"/>
      <c r="NSM23" s="318"/>
      <c r="NSN23" s="318"/>
      <c r="NSO23" s="318"/>
      <c r="NSP23" s="318"/>
      <c r="NSQ23" s="318"/>
      <c r="NSR23" s="318"/>
      <c r="NSS23" s="318"/>
      <c r="NST23" s="318"/>
      <c r="NSU23" s="318"/>
      <c r="NSV23" s="318"/>
      <c r="NSW23" s="318"/>
      <c r="NSX23" s="318"/>
      <c r="NSY23" s="318"/>
      <c r="NSZ23" s="318"/>
      <c r="NTA23" s="318"/>
      <c r="NTB23" s="318"/>
      <c r="NTC23" s="318"/>
      <c r="NTD23" s="318"/>
      <c r="NTE23" s="318"/>
      <c r="NTF23" s="318"/>
      <c r="NTG23" s="318"/>
      <c r="NTH23" s="318"/>
      <c r="NTI23" s="318"/>
      <c r="NTJ23" s="318"/>
      <c r="NTK23" s="318"/>
      <c r="NTL23" s="318"/>
      <c r="NTM23" s="318"/>
      <c r="NTN23" s="318"/>
      <c r="NTO23" s="318"/>
      <c r="NTP23" s="318"/>
      <c r="NTQ23" s="318"/>
      <c r="NTR23" s="318"/>
      <c r="NTS23" s="318"/>
      <c r="NTT23" s="318"/>
      <c r="NTU23" s="318"/>
      <c r="NTV23" s="318"/>
      <c r="NTW23" s="318"/>
      <c r="NTX23" s="318"/>
      <c r="NTY23" s="318"/>
      <c r="NTZ23" s="318"/>
      <c r="NUA23" s="318"/>
      <c r="NUB23" s="318"/>
      <c r="NUC23" s="318"/>
      <c r="NUD23" s="318"/>
      <c r="NUE23" s="318"/>
      <c r="NUF23" s="318"/>
      <c r="NUG23" s="318"/>
      <c r="NUH23" s="318"/>
      <c r="NUI23" s="318"/>
      <c r="NUJ23" s="318"/>
      <c r="NUK23" s="318"/>
      <c r="NUL23" s="318"/>
      <c r="NUM23" s="318"/>
      <c r="NUN23" s="318"/>
      <c r="NUO23" s="318"/>
      <c r="NUP23" s="318"/>
      <c r="NUQ23" s="318"/>
      <c r="NUR23" s="318"/>
      <c r="NUS23" s="318"/>
      <c r="NUT23" s="318"/>
      <c r="NUU23" s="318"/>
      <c r="NUV23" s="318"/>
      <c r="NUW23" s="318"/>
      <c r="NUX23" s="318"/>
      <c r="NUY23" s="318"/>
      <c r="NUZ23" s="318"/>
      <c r="NVA23" s="318"/>
      <c r="NVB23" s="318"/>
      <c r="NVC23" s="318"/>
      <c r="NVD23" s="318"/>
      <c r="NVE23" s="318"/>
      <c r="NVF23" s="318"/>
      <c r="NVG23" s="318"/>
      <c r="NVH23" s="318"/>
      <c r="NVI23" s="318"/>
      <c r="NVJ23" s="318"/>
      <c r="NVK23" s="318"/>
      <c r="NVL23" s="318"/>
      <c r="NVM23" s="318"/>
      <c r="NVN23" s="318"/>
      <c r="NVO23" s="318"/>
      <c r="NVP23" s="318"/>
      <c r="NVQ23" s="318"/>
      <c r="NVR23" s="318"/>
      <c r="NVS23" s="318"/>
      <c r="NVT23" s="318"/>
      <c r="NVU23" s="318"/>
      <c r="NVV23" s="318"/>
      <c r="NVW23" s="318"/>
      <c r="NVX23" s="318"/>
      <c r="NVY23" s="318"/>
      <c r="NVZ23" s="318"/>
      <c r="NWA23" s="318"/>
      <c r="NWB23" s="318"/>
      <c r="NWC23" s="318"/>
      <c r="NWD23" s="318"/>
      <c r="NWE23" s="318"/>
      <c r="NWF23" s="318"/>
      <c r="NWG23" s="318"/>
      <c r="NWH23" s="318"/>
      <c r="NWI23" s="318"/>
      <c r="NWJ23" s="318"/>
      <c r="NWK23" s="318"/>
      <c r="NWL23" s="318"/>
      <c r="NWM23" s="318"/>
      <c r="NWN23" s="318"/>
      <c r="NWO23" s="318"/>
      <c r="NWP23" s="318"/>
      <c r="NWQ23" s="318"/>
      <c r="NWR23" s="318"/>
      <c r="NWS23" s="318"/>
      <c r="NWT23" s="318"/>
      <c r="NWU23" s="318"/>
      <c r="NWV23" s="318"/>
      <c r="NWW23" s="318"/>
      <c r="NWX23" s="318"/>
      <c r="NWY23" s="318"/>
      <c r="NWZ23" s="318"/>
      <c r="NXA23" s="318"/>
      <c r="NXB23" s="318"/>
      <c r="NXC23" s="318"/>
      <c r="NXD23" s="318"/>
      <c r="NXE23" s="318"/>
      <c r="NXF23" s="318"/>
      <c r="NXG23" s="318"/>
      <c r="NXH23" s="318"/>
      <c r="NXI23" s="318"/>
      <c r="NXJ23" s="318"/>
      <c r="NXK23" s="318"/>
      <c r="NXL23" s="318"/>
      <c r="NXM23" s="318"/>
      <c r="NXN23" s="318"/>
      <c r="NXO23" s="318"/>
      <c r="NXP23" s="318"/>
      <c r="NXQ23" s="318"/>
      <c r="NXR23" s="318"/>
      <c r="NXS23" s="318"/>
      <c r="NXT23" s="318"/>
      <c r="NXU23" s="318"/>
      <c r="NXV23" s="318"/>
      <c r="NXW23" s="318"/>
      <c r="NXX23" s="318"/>
      <c r="NXY23" s="318"/>
      <c r="NXZ23" s="318"/>
      <c r="NYA23" s="318"/>
      <c r="NYB23" s="318"/>
      <c r="NYC23" s="318"/>
      <c r="NYD23" s="318"/>
      <c r="NYE23" s="318"/>
      <c r="NYF23" s="318"/>
      <c r="NYG23" s="318"/>
      <c r="NYH23" s="318"/>
      <c r="NYI23" s="318"/>
      <c r="NYJ23" s="318"/>
      <c r="NYK23" s="318"/>
      <c r="NYL23" s="318"/>
      <c r="NYM23" s="318"/>
      <c r="NYN23" s="318"/>
      <c r="NYO23" s="318"/>
      <c r="NYP23" s="318"/>
      <c r="NYQ23" s="318"/>
      <c r="NYR23" s="318"/>
      <c r="NYS23" s="318"/>
      <c r="NYT23" s="318"/>
      <c r="NYU23" s="318"/>
      <c r="NYV23" s="318"/>
      <c r="NYW23" s="318"/>
      <c r="NYX23" s="318"/>
      <c r="NYY23" s="318"/>
      <c r="NYZ23" s="318"/>
      <c r="NZA23" s="318"/>
      <c r="NZB23" s="318"/>
      <c r="NZC23" s="318"/>
      <c r="NZD23" s="318"/>
      <c r="NZE23" s="318"/>
      <c r="NZF23" s="318"/>
      <c r="NZG23" s="318"/>
      <c r="NZH23" s="318"/>
      <c r="NZI23" s="318"/>
      <c r="NZJ23" s="318"/>
      <c r="NZK23" s="318"/>
      <c r="NZL23" s="318"/>
      <c r="NZM23" s="318"/>
      <c r="NZN23" s="318"/>
      <c r="NZO23" s="318"/>
      <c r="NZP23" s="318"/>
      <c r="NZQ23" s="318"/>
      <c r="NZR23" s="318"/>
      <c r="NZS23" s="318"/>
      <c r="NZT23" s="318"/>
      <c r="NZU23" s="318"/>
      <c r="NZV23" s="318"/>
      <c r="NZW23" s="318"/>
      <c r="NZX23" s="318"/>
      <c r="NZY23" s="318"/>
      <c r="NZZ23" s="318"/>
      <c r="OAA23" s="318"/>
      <c r="OAB23" s="318"/>
      <c r="OAC23" s="318"/>
      <c r="OAD23" s="318"/>
      <c r="OAE23" s="318"/>
      <c r="OAF23" s="318"/>
      <c r="OAG23" s="318"/>
      <c r="OAH23" s="318"/>
      <c r="OAI23" s="318"/>
      <c r="OAJ23" s="318"/>
      <c r="OAK23" s="318"/>
      <c r="OAL23" s="318"/>
      <c r="OAM23" s="318"/>
      <c r="OAN23" s="318"/>
      <c r="OAO23" s="318"/>
      <c r="OAP23" s="318"/>
      <c r="OAQ23" s="318"/>
      <c r="OAR23" s="318"/>
      <c r="OAS23" s="318"/>
      <c r="OAT23" s="318"/>
      <c r="OAU23" s="318"/>
      <c r="OAV23" s="318"/>
      <c r="OAW23" s="318"/>
      <c r="OAX23" s="318"/>
      <c r="OAY23" s="318"/>
      <c r="OAZ23" s="318"/>
      <c r="OBA23" s="318"/>
      <c r="OBB23" s="318"/>
      <c r="OBC23" s="318"/>
      <c r="OBD23" s="318"/>
      <c r="OBE23" s="318"/>
      <c r="OBF23" s="318"/>
      <c r="OBG23" s="318"/>
      <c r="OBH23" s="318"/>
      <c r="OBI23" s="318"/>
      <c r="OBJ23" s="318"/>
      <c r="OBK23" s="318"/>
      <c r="OBL23" s="318"/>
      <c r="OBM23" s="318"/>
      <c r="OBN23" s="318"/>
      <c r="OBO23" s="318"/>
      <c r="OBP23" s="318"/>
      <c r="OBQ23" s="318"/>
      <c r="OBR23" s="318"/>
      <c r="OBS23" s="318"/>
      <c r="OBT23" s="318"/>
      <c r="OBU23" s="318"/>
      <c r="OBV23" s="318"/>
      <c r="OBW23" s="318"/>
      <c r="OBX23" s="318"/>
      <c r="OBY23" s="318"/>
      <c r="OBZ23" s="318"/>
      <c r="OCA23" s="318"/>
      <c r="OCB23" s="318"/>
      <c r="OCC23" s="318"/>
      <c r="OCD23" s="318"/>
      <c r="OCE23" s="318"/>
      <c r="OCF23" s="318"/>
      <c r="OCG23" s="318"/>
      <c r="OCH23" s="318"/>
      <c r="OCI23" s="318"/>
      <c r="OCJ23" s="318"/>
      <c r="OCK23" s="318"/>
      <c r="OCL23" s="318"/>
      <c r="OCM23" s="318"/>
      <c r="OCN23" s="318"/>
      <c r="OCO23" s="318"/>
      <c r="OCP23" s="318"/>
      <c r="OCQ23" s="318"/>
      <c r="OCR23" s="318"/>
      <c r="OCS23" s="318"/>
      <c r="OCT23" s="318"/>
      <c r="OCU23" s="318"/>
      <c r="OCV23" s="318"/>
      <c r="OCW23" s="318"/>
      <c r="OCX23" s="318"/>
      <c r="OCY23" s="318"/>
      <c r="OCZ23" s="318"/>
      <c r="ODA23" s="318"/>
      <c r="ODB23" s="318"/>
      <c r="ODC23" s="318"/>
      <c r="ODD23" s="318"/>
      <c r="ODE23" s="318"/>
      <c r="ODF23" s="318"/>
      <c r="ODG23" s="318"/>
      <c r="ODH23" s="318"/>
      <c r="ODI23" s="318"/>
      <c r="ODJ23" s="318"/>
      <c r="ODK23" s="318"/>
      <c r="ODL23" s="318"/>
      <c r="ODM23" s="318"/>
      <c r="ODN23" s="318"/>
      <c r="ODO23" s="318"/>
      <c r="ODP23" s="318"/>
      <c r="ODQ23" s="318"/>
      <c r="ODR23" s="318"/>
      <c r="ODS23" s="318"/>
      <c r="ODT23" s="318"/>
      <c r="ODU23" s="318"/>
      <c r="ODV23" s="318"/>
      <c r="ODW23" s="318"/>
      <c r="ODX23" s="318"/>
      <c r="ODY23" s="318"/>
      <c r="ODZ23" s="318"/>
      <c r="OEA23" s="318"/>
      <c r="OEB23" s="318"/>
      <c r="OEC23" s="318"/>
      <c r="OED23" s="318"/>
      <c r="OEE23" s="318"/>
      <c r="OEF23" s="318"/>
      <c r="OEG23" s="318"/>
      <c r="OEH23" s="318"/>
      <c r="OEI23" s="318"/>
      <c r="OEJ23" s="318"/>
      <c r="OEK23" s="318"/>
      <c r="OEL23" s="318"/>
      <c r="OEM23" s="318"/>
      <c r="OEN23" s="318"/>
      <c r="OEO23" s="318"/>
      <c r="OEP23" s="318"/>
      <c r="OEQ23" s="318"/>
      <c r="OER23" s="318"/>
      <c r="OES23" s="318"/>
      <c r="OET23" s="318"/>
      <c r="OEU23" s="318"/>
      <c r="OEV23" s="318"/>
      <c r="OEW23" s="318"/>
      <c r="OEX23" s="318"/>
      <c r="OEY23" s="318"/>
      <c r="OEZ23" s="318"/>
      <c r="OFA23" s="318"/>
      <c r="OFB23" s="318"/>
      <c r="OFC23" s="318"/>
      <c r="OFD23" s="318"/>
      <c r="OFE23" s="318"/>
      <c r="OFF23" s="318"/>
      <c r="OFG23" s="318"/>
      <c r="OFH23" s="318"/>
      <c r="OFI23" s="318"/>
      <c r="OFJ23" s="318"/>
      <c r="OFK23" s="318"/>
      <c r="OFL23" s="318"/>
      <c r="OFM23" s="318"/>
      <c r="OFN23" s="318"/>
      <c r="OFO23" s="318"/>
      <c r="OFP23" s="318"/>
      <c r="OFQ23" s="318"/>
      <c r="OFR23" s="318"/>
      <c r="OFS23" s="318"/>
      <c r="OFT23" s="318"/>
      <c r="OFU23" s="318"/>
      <c r="OFV23" s="318"/>
      <c r="OFW23" s="318"/>
      <c r="OFX23" s="318"/>
      <c r="OFY23" s="318"/>
      <c r="OFZ23" s="318"/>
      <c r="OGA23" s="318"/>
      <c r="OGB23" s="318"/>
      <c r="OGC23" s="318"/>
      <c r="OGD23" s="318"/>
      <c r="OGE23" s="318"/>
      <c r="OGF23" s="318"/>
      <c r="OGG23" s="318"/>
      <c r="OGH23" s="318"/>
      <c r="OGI23" s="318"/>
      <c r="OGJ23" s="318"/>
      <c r="OGK23" s="318"/>
      <c r="OGL23" s="318"/>
      <c r="OGM23" s="318"/>
      <c r="OGN23" s="318"/>
      <c r="OGO23" s="318"/>
      <c r="OGP23" s="318"/>
      <c r="OGQ23" s="318"/>
      <c r="OGR23" s="318"/>
      <c r="OGS23" s="318"/>
      <c r="OGT23" s="318"/>
      <c r="OGU23" s="318"/>
      <c r="OGV23" s="318"/>
      <c r="OGW23" s="318"/>
      <c r="OGX23" s="318"/>
      <c r="OGY23" s="318"/>
      <c r="OGZ23" s="318"/>
      <c r="OHA23" s="318"/>
      <c r="OHB23" s="318"/>
      <c r="OHC23" s="318"/>
      <c r="OHD23" s="318"/>
      <c r="OHE23" s="318"/>
      <c r="OHF23" s="318"/>
      <c r="OHG23" s="318"/>
      <c r="OHH23" s="318"/>
      <c r="OHI23" s="318"/>
      <c r="OHJ23" s="318"/>
      <c r="OHK23" s="318"/>
      <c r="OHL23" s="318"/>
      <c r="OHM23" s="318"/>
      <c r="OHN23" s="318"/>
      <c r="OHO23" s="318"/>
      <c r="OHP23" s="318"/>
      <c r="OHQ23" s="318"/>
      <c r="OHR23" s="318"/>
      <c r="OHS23" s="318"/>
      <c r="OHT23" s="318"/>
      <c r="OHU23" s="318"/>
      <c r="OHV23" s="318"/>
      <c r="OHW23" s="318"/>
      <c r="OHX23" s="318"/>
      <c r="OHY23" s="318"/>
      <c r="OHZ23" s="318"/>
      <c r="OIA23" s="318"/>
      <c r="OIB23" s="318"/>
      <c r="OIC23" s="318"/>
      <c r="OID23" s="318"/>
      <c r="OIE23" s="318"/>
      <c r="OIF23" s="318"/>
      <c r="OIG23" s="318"/>
      <c r="OIH23" s="318"/>
      <c r="OII23" s="318"/>
      <c r="OIJ23" s="318"/>
      <c r="OIK23" s="318"/>
      <c r="OIL23" s="318"/>
      <c r="OIM23" s="318"/>
      <c r="OIN23" s="318"/>
      <c r="OIO23" s="318"/>
      <c r="OIP23" s="318"/>
      <c r="OIQ23" s="318"/>
      <c r="OIR23" s="318"/>
      <c r="OIS23" s="318"/>
      <c r="OIT23" s="318"/>
      <c r="OIU23" s="318"/>
      <c r="OIV23" s="318"/>
      <c r="OIW23" s="318"/>
      <c r="OIX23" s="318"/>
      <c r="OIY23" s="318"/>
      <c r="OIZ23" s="318"/>
      <c r="OJA23" s="318"/>
      <c r="OJB23" s="318"/>
      <c r="OJC23" s="318"/>
      <c r="OJD23" s="318"/>
      <c r="OJE23" s="318"/>
      <c r="OJF23" s="318"/>
      <c r="OJG23" s="318"/>
      <c r="OJH23" s="318"/>
      <c r="OJI23" s="318"/>
      <c r="OJJ23" s="318"/>
      <c r="OJK23" s="318"/>
      <c r="OJL23" s="318"/>
      <c r="OJM23" s="318"/>
      <c r="OJN23" s="318"/>
      <c r="OJO23" s="318"/>
      <c r="OJP23" s="318"/>
      <c r="OJQ23" s="318"/>
      <c r="OJR23" s="318"/>
      <c r="OJS23" s="318"/>
      <c r="OJT23" s="318"/>
      <c r="OJU23" s="318"/>
      <c r="OJV23" s="318"/>
      <c r="OJW23" s="318"/>
      <c r="OJX23" s="318"/>
      <c r="OJY23" s="318"/>
      <c r="OJZ23" s="318"/>
      <c r="OKA23" s="318"/>
      <c r="OKB23" s="318"/>
      <c r="OKC23" s="318"/>
      <c r="OKD23" s="318"/>
      <c r="OKE23" s="318"/>
      <c r="OKF23" s="318"/>
      <c r="OKG23" s="318"/>
      <c r="OKH23" s="318"/>
      <c r="OKI23" s="318"/>
      <c r="OKJ23" s="318"/>
      <c r="OKK23" s="318"/>
      <c r="OKL23" s="318"/>
      <c r="OKM23" s="318"/>
      <c r="OKN23" s="318"/>
      <c r="OKO23" s="318"/>
      <c r="OKP23" s="318"/>
      <c r="OKQ23" s="318"/>
      <c r="OKR23" s="318"/>
      <c r="OKS23" s="318"/>
      <c r="OKT23" s="318"/>
      <c r="OKU23" s="318"/>
      <c r="OKV23" s="318"/>
      <c r="OKW23" s="318"/>
      <c r="OKX23" s="318"/>
      <c r="OKY23" s="318"/>
      <c r="OKZ23" s="318"/>
      <c r="OLA23" s="318"/>
      <c r="OLB23" s="318"/>
      <c r="OLC23" s="318"/>
      <c r="OLD23" s="318"/>
      <c r="OLE23" s="318"/>
      <c r="OLF23" s="318"/>
      <c r="OLG23" s="318"/>
      <c r="OLH23" s="318"/>
      <c r="OLI23" s="318"/>
      <c r="OLJ23" s="318"/>
      <c r="OLK23" s="318"/>
      <c r="OLL23" s="318"/>
      <c r="OLM23" s="318"/>
      <c r="OLN23" s="318"/>
      <c r="OLO23" s="318"/>
      <c r="OLP23" s="318"/>
      <c r="OLQ23" s="318"/>
      <c r="OLR23" s="318"/>
      <c r="OLS23" s="318"/>
      <c r="OLT23" s="318"/>
      <c r="OLU23" s="318"/>
      <c r="OLV23" s="318"/>
      <c r="OLW23" s="318"/>
      <c r="OLX23" s="318"/>
      <c r="OLY23" s="318"/>
      <c r="OLZ23" s="318"/>
      <c r="OMA23" s="318"/>
      <c r="OMB23" s="318"/>
      <c r="OMC23" s="318"/>
      <c r="OMD23" s="318"/>
      <c r="OME23" s="318"/>
      <c r="OMF23" s="318"/>
      <c r="OMG23" s="318"/>
      <c r="OMH23" s="318"/>
      <c r="OMI23" s="318"/>
      <c r="OMJ23" s="318"/>
      <c r="OMK23" s="318"/>
      <c r="OML23" s="318"/>
      <c r="OMM23" s="318"/>
      <c r="OMN23" s="318"/>
      <c r="OMO23" s="318"/>
      <c r="OMP23" s="318"/>
      <c r="OMQ23" s="318"/>
      <c r="OMR23" s="318"/>
      <c r="OMS23" s="318"/>
      <c r="OMT23" s="318"/>
      <c r="OMU23" s="318"/>
      <c r="OMV23" s="318"/>
      <c r="OMW23" s="318"/>
      <c r="OMX23" s="318"/>
      <c r="OMY23" s="318"/>
      <c r="OMZ23" s="318"/>
      <c r="ONA23" s="318"/>
      <c r="ONB23" s="318"/>
      <c r="ONC23" s="318"/>
      <c r="OND23" s="318"/>
      <c r="ONE23" s="318"/>
      <c r="ONF23" s="318"/>
      <c r="ONG23" s="318"/>
      <c r="ONH23" s="318"/>
      <c r="ONI23" s="318"/>
      <c r="ONJ23" s="318"/>
      <c r="ONK23" s="318"/>
      <c r="ONL23" s="318"/>
      <c r="ONM23" s="318"/>
      <c r="ONN23" s="318"/>
      <c r="ONO23" s="318"/>
      <c r="ONP23" s="318"/>
      <c r="ONQ23" s="318"/>
      <c r="ONR23" s="318"/>
      <c r="ONS23" s="318"/>
      <c r="ONT23" s="318"/>
      <c r="ONU23" s="318"/>
      <c r="ONV23" s="318"/>
      <c r="ONW23" s="318"/>
      <c r="ONX23" s="318"/>
      <c r="ONY23" s="318"/>
      <c r="ONZ23" s="318"/>
      <c r="OOA23" s="318"/>
      <c r="OOB23" s="318"/>
      <c r="OOC23" s="318"/>
      <c r="OOD23" s="318"/>
      <c r="OOE23" s="318"/>
      <c r="OOF23" s="318"/>
      <c r="OOG23" s="318"/>
      <c r="OOH23" s="318"/>
      <c r="OOI23" s="318"/>
      <c r="OOJ23" s="318"/>
      <c r="OOK23" s="318"/>
      <c r="OOL23" s="318"/>
      <c r="OOM23" s="318"/>
      <c r="OON23" s="318"/>
      <c r="OOO23" s="318"/>
      <c r="OOP23" s="318"/>
      <c r="OOQ23" s="318"/>
      <c r="OOR23" s="318"/>
      <c r="OOS23" s="318"/>
      <c r="OOT23" s="318"/>
      <c r="OOU23" s="318"/>
      <c r="OOV23" s="318"/>
      <c r="OOW23" s="318"/>
      <c r="OOX23" s="318"/>
      <c r="OOY23" s="318"/>
      <c r="OOZ23" s="318"/>
      <c r="OPA23" s="318"/>
      <c r="OPB23" s="318"/>
      <c r="OPC23" s="318"/>
      <c r="OPD23" s="318"/>
      <c r="OPE23" s="318"/>
      <c r="OPF23" s="318"/>
      <c r="OPG23" s="318"/>
      <c r="OPH23" s="318"/>
      <c r="OPI23" s="318"/>
      <c r="OPJ23" s="318"/>
      <c r="OPK23" s="318"/>
      <c r="OPL23" s="318"/>
      <c r="OPM23" s="318"/>
      <c r="OPN23" s="318"/>
      <c r="OPO23" s="318"/>
      <c r="OPP23" s="318"/>
      <c r="OPQ23" s="318"/>
      <c r="OPR23" s="318"/>
      <c r="OPS23" s="318"/>
      <c r="OPT23" s="318"/>
      <c r="OPU23" s="318"/>
      <c r="OPV23" s="318"/>
      <c r="OPW23" s="318"/>
      <c r="OPX23" s="318"/>
      <c r="OPY23" s="318"/>
      <c r="OPZ23" s="318"/>
      <c r="OQA23" s="318"/>
      <c r="OQB23" s="318"/>
      <c r="OQC23" s="318"/>
      <c r="OQD23" s="318"/>
      <c r="OQE23" s="318"/>
      <c r="OQF23" s="318"/>
      <c r="OQG23" s="318"/>
      <c r="OQH23" s="318"/>
      <c r="OQI23" s="318"/>
      <c r="OQJ23" s="318"/>
      <c r="OQK23" s="318"/>
      <c r="OQL23" s="318"/>
      <c r="OQM23" s="318"/>
      <c r="OQN23" s="318"/>
      <c r="OQO23" s="318"/>
      <c r="OQP23" s="318"/>
      <c r="OQQ23" s="318"/>
      <c r="OQR23" s="318"/>
      <c r="OQS23" s="318"/>
      <c r="OQT23" s="318"/>
      <c r="OQU23" s="318"/>
      <c r="OQV23" s="318"/>
      <c r="OQW23" s="318"/>
      <c r="OQX23" s="318"/>
      <c r="OQY23" s="318"/>
      <c r="OQZ23" s="318"/>
      <c r="ORA23" s="318"/>
      <c r="ORB23" s="318"/>
      <c r="ORC23" s="318"/>
      <c r="ORD23" s="318"/>
      <c r="ORE23" s="318"/>
      <c r="ORF23" s="318"/>
      <c r="ORG23" s="318"/>
      <c r="ORH23" s="318"/>
      <c r="ORI23" s="318"/>
      <c r="ORJ23" s="318"/>
      <c r="ORK23" s="318"/>
      <c r="ORL23" s="318"/>
      <c r="ORM23" s="318"/>
      <c r="ORN23" s="318"/>
      <c r="ORO23" s="318"/>
      <c r="ORP23" s="318"/>
      <c r="ORQ23" s="318"/>
      <c r="ORR23" s="318"/>
      <c r="ORS23" s="318"/>
      <c r="ORT23" s="318"/>
      <c r="ORU23" s="318"/>
      <c r="ORV23" s="318"/>
      <c r="ORW23" s="318"/>
      <c r="ORX23" s="318"/>
      <c r="ORY23" s="318"/>
      <c r="ORZ23" s="318"/>
      <c r="OSA23" s="318"/>
      <c r="OSB23" s="318"/>
      <c r="OSC23" s="318"/>
      <c r="OSD23" s="318"/>
      <c r="OSE23" s="318"/>
      <c r="OSF23" s="318"/>
      <c r="OSG23" s="318"/>
      <c r="OSH23" s="318"/>
      <c r="OSI23" s="318"/>
      <c r="OSJ23" s="318"/>
      <c r="OSK23" s="318"/>
      <c r="OSL23" s="318"/>
      <c r="OSM23" s="318"/>
      <c r="OSN23" s="318"/>
      <c r="OSO23" s="318"/>
      <c r="OSP23" s="318"/>
      <c r="OSQ23" s="318"/>
      <c r="OSR23" s="318"/>
      <c r="OSS23" s="318"/>
      <c r="OST23" s="318"/>
      <c r="OSU23" s="318"/>
      <c r="OSV23" s="318"/>
      <c r="OSW23" s="318"/>
      <c r="OSX23" s="318"/>
      <c r="OSY23" s="318"/>
      <c r="OSZ23" s="318"/>
      <c r="OTA23" s="318"/>
      <c r="OTB23" s="318"/>
      <c r="OTC23" s="318"/>
      <c r="OTD23" s="318"/>
      <c r="OTE23" s="318"/>
      <c r="OTF23" s="318"/>
      <c r="OTG23" s="318"/>
      <c r="OTH23" s="318"/>
      <c r="OTI23" s="318"/>
      <c r="OTJ23" s="318"/>
      <c r="OTK23" s="318"/>
      <c r="OTL23" s="318"/>
      <c r="OTM23" s="318"/>
      <c r="OTN23" s="318"/>
      <c r="OTO23" s="318"/>
      <c r="OTP23" s="318"/>
      <c r="OTQ23" s="318"/>
      <c r="OTR23" s="318"/>
      <c r="OTS23" s="318"/>
      <c r="OTT23" s="318"/>
      <c r="OTU23" s="318"/>
      <c r="OTV23" s="318"/>
      <c r="OTW23" s="318"/>
      <c r="OTX23" s="318"/>
      <c r="OTY23" s="318"/>
      <c r="OTZ23" s="318"/>
      <c r="OUA23" s="318"/>
      <c r="OUB23" s="318"/>
      <c r="OUC23" s="318"/>
      <c r="OUD23" s="318"/>
      <c r="OUE23" s="318"/>
      <c r="OUF23" s="318"/>
      <c r="OUG23" s="318"/>
      <c r="OUH23" s="318"/>
      <c r="OUI23" s="318"/>
      <c r="OUJ23" s="318"/>
      <c r="OUK23" s="318"/>
      <c r="OUL23" s="318"/>
      <c r="OUM23" s="318"/>
      <c r="OUN23" s="318"/>
      <c r="OUO23" s="318"/>
      <c r="OUP23" s="318"/>
      <c r="OUQ23" s="318"/>
      <c r="OUR23" s="318"/>
      <c r="OUS23" s="318"/>
      <c r="OUT23" s="318"/>
      <c r="OUU23" s="318"/>
      <c r="OUV23" s="318"/>
      <c r="OUW23" s="318"/>
      <c r="OUX23" s="318"/>
      <c r="OUY23" s="318"/>
      <c r="OUZ23" s="318"/>
      <c r="OVA23" s="318"/>
      <c r="OVB23" s="318"/>
      <c r="OVC23" s="318"/>
      <c r="OVD23" s="318"/>
      <c r="OVE23" s="318"/>
      <c r="OVF23" s="318"/>
      <c r="OVG23" s="318"/>
      <c r="OVH23" s="318"/>
      <c r="OVI23" s="318"/>
      <c r="OVJ23" s="318"/>
      <c r="OVK23" s="318"/>
      <c r="OVL23" s="318"/>
      <c r="OVM23" s="318"/>
      <c r="OVN23" s="318"/>
      <c r="OVO23" s="318"/>
      <c r="OVP23" s="318"/>
      <c r="OVQ23" s="318"/>
      <c r="OVR23" s="318"/>
      <c r="OVS23" s="318"/>
      <c r="OVT23" s="318"/>
      <c r="OVU23" s="318"/>
      <c r="OVV23" s="318"/>
      <c r="OVW23" s="318"/>
      <c r="OVX23" s="318"/>
      <c r="OVY23" s="318"/>
      <c r="OVZ23" s="318"/>
      <c r="OWA23" s="318"/>
      <c r="OWB23" s="318"/>
      <c r="OWC23" s="318"/>
      <c r="OWD23" s="318"/>
      <c r="OWE23" s="318"/>
      <c r="OWF23" s="318"/>
      <c r="OWG23" s="318"/>
      <c r="OWH23" s="318"/>
      <c r="OWI23" s="318"/>
      <c r="OWJ23" s="318"/>
      <c r="OWK23" s="318"/>
      <c r="OWL23" s="318"/>
      <c r="OWM23" s="318"/>
      <c r="OWN23" s="318"/>
      <c r="OWO23" s="318"/>
      <c r="OWP23" s="318"/>
      <c r="OWQ23" s="318"/>
      <c r="OWR23" s="318"/>
      <c r="OWS23" s="318"/>
      <c r="OWT23" s="318"/>
      <c r="OWU23" s="318"/>
      <c r="OWV23" s="318"/>
      <c r="OWW23" s="318"/>
      <c r="OWX23" s="318"/>
      <c r="OWY23" s="318"/>
      <c r="OWZ23" s="318"/>
      <c r="OXA23" s="318"/>
      <c r="OXB23" s="318"/>
      <c r="OXC23" s="318"/>
      <c r="OXD23" s="318"/>
      <c r="OXE23" s="318"/>
      <c r="OXF23" s="318"/>
      <c r="OXG23" s="318"/>
      <c r="OXH23" s="318"/>
      <c r="OXI23" s="318"/>
      <c r="OXJ23" s="318"/>
      <c r="OXK23" s="318"/>
      <c r="OXL23" s="318"/>
      <c r="OXM23" s="318"/>
      <c r="OXN23" s="318"/>
      <c r="OXO23" s="318"/>
      <c r="OXP23" s="318"/>
      <c r="OXQ23" s="318"/>
      <c r="OXR23" s="318"/>
      <c r="OXS23" s="318"/>
      <c r="OXT23" s="318"/>
      <c r="OXU23" s="318"/>
      <c r="OXV23" s="318"/>
      <c r="OXW23" s="318"/>
      <c r="OXX23" s="318"/>
      <c r="OXY23" s="318"/>
      <c r="OXZ23" s="318"/>
      <c r="OYA23" s="318"/>
      <c r="OYB23" s="318"/>
      <c r="OYC23" s="318"/>
      <c r="OYD23" s="318"/>
      <c r="OYE23" s="318"/>
      <c r="OYF23" s="318"/>
      <c r="OYG23" s="318"/>
      <c r="OYH23" s="318"/>
      <c r="OYI23" s="318"/>
      <c r="OYJ23" s="318"/>
      <c r="OYK23" s="318"/>
      <c r="OYL23" s="318"/>
      <c r="OYM23" s="318"/>
      <c r="OYN23" s="318"/>
      <c r="OYO23" s="318"/>
      <c r="OYP23" s="318"/>
      <c r="OYQ23" s="318"/>
      <c r="OYR23" s="318"/>
      <c r="OYS23" s="318"/>
      <c r="OYT23" s="318"/>
      <c r="OYU23" s="318"/>
      <c r="OYV23" s="318"/>
      <c r="OYW23" s="318"/>
      <c r="OYX23" s="318"/>
      <c r="OYY23" s="318"/>
      <c r="OYZ23" s="318"/>
      <c r="OZA23" s="318"/>
      <c r="OZB23" s="318"/>
      <c r="OZC23" s="318"/>
      <c r="OZD23" s="318"/>
      <c r="OZE23" s="318"/>
      <c r="OZF23" s="318"/>
      <c r="OZG23" s="318"/>
      <c r="OZH23" s="318"/>
      <c r="OZI23" s="318"/>
      <c r="OZJ23" s="318"/>
      <c r="OZK23" s="318"/>
      <c r="OZL23" s="318"/>
      <c r="OZM23" s="318"/>
      <c r="OZN23" s="318"/>
      <c r="OZO23" s="318"/>
      <c r="OZP23" s="318"/>
      <c r="OZQ23" s="318"/>
      <c r="OZR23" s="318"/>
      <c r="OZS23" s="318"/>
      <c r="OZT23" s="318"/>
      <c r="OZU23" s="318"/>
      <c r="OZV23" s="318"/>
      <c r="OZW23" s="318"/>
      <c r="OZX23" s="318"/>
      <c r="OZY23" s="318"/>
      <c r="OZZ23" s="318"/>
      <c r="PAA23" s="318"/>
      <c r="PAB23" s="318"/>
      <c r="PAC23" s="318"/>
      <c r="PAD23" s="318"/>
      <c r="PAE23" s="318"/>
      <c r="PAF23" s="318"/>
      <c r="PAG23" s="318"/>
      <c r="PAH23" s="318"/>
      <c r="PAI23" s="318"/>
      <c r="PAJ23" s="318"/>
      <c r="PAK23" s="318"/>
      <c r="PAL23" s="318"/>
      <c r="PAM23" s="318"/>
      <c r="PAN23" s="318"/>
      <c r="PAO23" s="318"/>
      <c r="PAP23" s="318"/>
      <c r="PAQ23" s="318"/>
      <c r="PAR23" s="318"/>
      <c r="PAS23" s="318"/>
      <c r="PAT23" s="318"/>
      <c r="PAU23" s="318"/>
      <c r="PAV23" s="318"/>
      <c r="PAW23" s="318"/>
      <c r="PAX23" s="318"/>
      <c r="PAY23" s="318"/>
      <c r="PAZ23" s="318"/>
      <c r="PBA23" s="318"/>
      <c r="PBB23" s="318"/>
      <c r="PBC23" s="318"/>
      <c r="PBD23" s="318"/>
      <c r="PBE23" s="318"/>
      <c r="PBF23" s="318"/>
      <c r="PBG23" s="318"/>
      <c r="PBH23" s="318"/>
      <c r="PBI23" s="318"/>
      <c r="PBJ23" s="318"/>
      <c r="PBK23" s="318"/>
      <c r="PBL23" s="318"/>
      <c r="PBM23" s="318"/>
      <c r="PBN23" s="318"/>
      <c r="PBO23" s="318"/>
      <c r="PBP23" s="318"/>
      <c r="PBQ23" s="318"/>
      <c r="PBR23" s="318"/>
      <c r="PBS23" s="318"/>
      <c r="PBT23" s="318"/>
      <c r="PBU23" s="318"/>
      <c r="PBV23" s="318"/>
      <c r="PBW23" s="318"/>
      <c r="PBX23" s="318"/>
      <c r="PBY23" s="318"/>
      <c r="PBZ23" s="318"/>
      <c r="PCA23" s="318"/>
      <c r="PCB23" s="318"/>
      <c r="PCC23" s="318"/>
      <c r="PCD23" s="318"/>
      <c r="PCE23" s="318"/>
      <c r="PCF23" s="318"/>
      <c r="PCG23" s="318"/>
      <c r="PCH23" s="318"/>
      <c r="PCI23" s="318"/>
      <c r="PCJ23" s="318"/>
      <c r="PCK23" s="318"/>
      <c r="PCL23" s="318"/>
      <c r="PCM23" s="318"/>
      <c r="PCN23" s="318"/>
      <c r="PCO23" s="318"/>
      <c r="PCP23" s="318"/>
      <c r="PCQ23" s="318"/>
      <c r="PCR23" s="318"/>
      <c r="PCS23" s="318"/>
      <c r="PCT23" s="318"/>
      <c r="PCU23" s="318"/>
      <c r="PCV23" s="318"/>
      <c r="PCW23" s="318"/>
      <c r="PCX23" s="318"/>
      <c r="PCY23" s="318"/>
      <c r="PCZ23" s="318"/>
      <c r="PDA23" s="318"/>
      <c r="PDB23" s="318"/>
      <c r="PDC23" s="318"/>
      <c r="PDD23" s="318"/>
      <c r="PDE23" s="318"/>
      <c r="PDF23" s="318"/>
      <c r="PDG23" s="318"/>
      <c r="PDH23" s="318"/>
      <c r="PDI23" s="318"/>
      <c r="PDJ23" s="318"/>
      <c r="PDK23" s="318"/>
      <c r="PDL23" s="318"/>
      <c r="PDM23" s="318"/>
      <c r="PDN23" s="318"/>
      <c r="PDO23" s="318"/>
      <c r="PDP23" s="318"/>
      <c r="PDQ23" s="318"/>
      <c r="PDR23" s="318"/>
      <c r="PDS23" s="318"/>
      <c r="PDT23" s="318"/>
      <c r="PDU23" s="318"/>
      <c r="PDV23" s="318"/>
      <c r="PDW23" s="318"/>
      <c r="PDX23" s="318"/>
      <c r="PDY23" s="318"/>
      <c r="PDZ23" s="318"/>
      <c r="PEA23" s="318"/>
      <c r="PEB23" s="318"/>
      <c r="PEC23" s="318"/>
      <c r="PED23" s="318"/>
      <c r="PEE23" s="318"/>
      <c r="PEF23" s="318"/>
      <c r="PEG23" s="318"/>
      <c r="PEH23" s="318"/>
      <c r="PEI23" s="318"/>
      <c r="PEJ23" s="318"/>
      <c r="PEK23" s="318"/>
      <c r="PEL23" s="318"/>
      <c r="PEM23" s="318"/>
      <c r="PEN23" s="318"/>
      <c r="PEO23" s="318"/>
      <c r="PEP23" s="318"/>
      <c r="PEQ23" s="318"/>
      <c r="PER23" s="318"/>
      <c r="PES23" s="318"/>
      <c r="PET23" s="318"/>
      <c r="PEU23" s="318"/>
      <c r="PEV23" s="318"/>
      <c r="PEW23" s="318"/>
      <c r="PEX23" s="318"/>
      <c r="PEY23" s="318"/>
      <c r="PEZ23" s="318"/>
      <c r="PFA23" s="318"/>
      <c r="PFB23" s="318"/>
      <c r="PFC23" s="318"/>
      <c r="PFD23" s="318"/>
      <c r="PFE23" s="318"/>
      <c r="PFF23" s="318"/>
      <c r="PFG23" s="318"/>
      <c r="PFH23" s="318"/>
      <c r="PFI23" s="318"/>
      <c r="PFJ23" s="318"/>
      <c r="PFK23" s="318"/>
      <c r="PFL23" s="318"/>
      <c r="PFM23" s="318"/>
      <c r="PFN23" s="318"/>
      <c r="PFO23" s="318"/>
      <c r="PFP23" s="318"/>
      <c r="PFQ23" s="318"/>
      <c r="PFR23" s="318"/>
      <c r="PFS23" s="318"/>
      <c r="PFT23" s="318"/>
      <c r="PFU23" s="318"/>
      <c r="PFV23" s="318"/>
      <c r="PFW23" s="318"/>
      <c r="PFX23" s="318"/>
      <c r="PFY23" s="318"/>
      <c r="PFZ23" s="318"/>
      <c r="PGA23" s="318"/>
      <c r="PGB23" s="318"/>
      <c r="PGC23" s="318"/>
      <c r="PGD23" s="318"/>
      <c r="PGE23" s="318"/>
      <c r="PGF23" s="318"/>
      <c r="PGG23" s="318"/>
      <c r="PGH23" s="318"/>
      <c r="PGI23" s="318"/>
      <c r="PGJ23" s="318"/>
      <c r="PGK23" s="318"/>
      <c r="PGL23" s="318"/>
      <c r="PGM23" s="318"/>
      <c r="PGN23" s="318"/>
      <c r="PGO23" s="318"/>
      <c r="PGP23" s="318"/>
      <c r="PGQ23" s="318"/>
      <c r="PGR23" s="318"/>
      <c r="PGS23" s="318"/>
      <c r="PGT23" s="318"/>
      <c r="PGU23" s="318"/>
      <c r="PGV23" s="318"/>
      <c r="PGW23" s="318"/>
      <c r="PGX23" s="318"/>
      <c r="PGY23" s="318"/>
      <c r="PGZ23" s="318"/>
      <c r="PHA23" s="318"/>
      <c r="PHB23" s="318"/>
      <c r="PHC23" s="318"/>
      <c r="PHD23" s="318"/>
      <c r="PHE23" s="318"/>
      <c r="PHF23" s="318"/>
      <c r="PHG23" s="318"/>
      <c r="PHH23" s="318"/>
      <c r="PHI23" s="318"/>
      <c r="PHJ23" s="318"/>
      <c r="PHK23" s="318"/>
      <c r="PHL23" s="318"/>
      <c r="PHM23" s="318"/>
      <c r="PHN23" s="318"/>
      <c r="PHO23" s="318"/>
      <c r="PHP23" s="318"/>
      <c r="PHQ23" s="318"/>
      <c r="PHR23" s="318"/>
      <c r="PHS23" s="318"/>
      <c r="PHT23" s="318"/>
      <c r="PHU23" s="318"/>
      <c r="PHV23" s="318"/>
      <c r="PHW23" s="318"/>
      <c r="PHX23" s="318"/>
      <c r="PHY23" s="318"/>
      <c r="PHZ23" s="318"/>
      <c r="PIA23" s="318"/>
      <c r="PIB23" s="318"/>
      <c r="PIC23" s="318"/>
      <c r="PID23" s="318"/>
      <c r="PIE23" s="318"/>
      <c r="PIF23" s="318"/>
      <c r="PIG23" s="318"/>
      <c r="PIH23" s="318"/>
      <c r="PII23" s="318"/>
      <c r="PIJ23" s="318"/>
      <c r="PIK23" s="318"/>
      <c r="PIL23" s="318"/>
      <c r="PIM23" s="318"/>
      <c r="PIN23" s="318"/>
      <c r="PIO23" s="318"/>
      <c r="PIP23" s="318"/>
      <c r="PIQ23" s="318"/>
      <c r="PIR23" s="318"/>
      <c r="PIS23" s="318"/>
      <c r="PIT23" s="318"/>
      <c r="PIU23" s="318"/>
      <c r="PIV23" s="318"/>
      <c r="PIW23" s="318"/>
      <c r="PIX23" s="318"/>
      <c r="PIY23" s="318"/>
      <c r="PIZ23" s="318"/>
      <c r="PJA23" s="318"/>
      <c r="PJB23" s="318"/>
      <c r="PJC23" s="318"/>
      <c r="PJD23" s="318"/>
      <c r="PJE23" s="318"/>
      <c r="PJF23" s="318"/>
      <c r="PJG23" s="318"/>
      <c r="PJH23" s="318"/>
      <c r="PJI23" s="318"/>
      <c r="PJJ23" s="318"/>
      <c r="PJK23" s="318"/>
      <c r="PJL23" s="318"/>
      <c r="PJM23" s="318"/>
      <c r="PJN23" s="318"/>
      <c r="PJO23" s="318"/>
      <c r="PJP23" s="318"/>
      <c r="PJQ23" s="318"/>
      <c r="PJR23" s="318"/>
      <c r="PJS23" s="318"/>
      <c r="PJT23" s="318"/>
      <c r="PJU23" s="318"/>
      <c r="PJV23" s="318"/>
      <c r="PJW23" s="318"/>
      <c r="PJX23" s="318"/>
      <c r="PJY23" s="318"/>
      <c r="PJZ23" s="318"/>
      <c r="PKA23" s="318"/>
      <c r="PKB23" s="318"/>
      <c r="PKC23" s="318"/>
      <c r="PKD23" s="318"/>
      <c r="PKE23" s="318"/>
      <c r="PKF23" s="318"/>
      <c r="PKG23" s="318"/>
      <c r="PKH23" s="318"/>
      <c r="PKI23" s="318"/>
      <c r="PKJ23" s="318"/>
      <c r="PKK23" s="318"/>
      <c r="PKL23" s="318"/>
      <c r="PKM23" s="318"/>
      <c r="PKN23" s="318"/>
      <c r="PKO23" s="318"/>
      <c r="PKP23" s="318"/>
      <c r="PKQ23" s="318"/>
      <c r="PKR23" s="318"/>
      <c r="PKS23" s="318"/>
      <c r="PKT23" s="318"/>
      <c r="PKU23" s="318"/>
      <c r="PKV23" s="318"/>
      <c r="PKW23" s="318"/>
      <c r="PKX23" s="318"/>
      <c r="PKY23" s="318"/>
      <c r="PKZ23" s="318"/>
      <c r="PLA23" s="318"/>
      <c r="PLB23" s="318"/>
      <c r="PLC23" s="318"/>
      <c r="PLD23" s="318"/>
      <c r="PLE23" s="318"/>
      <c r="PLF23" s="318"/>
      <c r="PLG23" s="318"/>
      <c r="PLH23" s="318"/>
      <c r="PLI23" s="318"/>
      <c r="PLJ23" s="318"/>
      <c r="PLK23" s="318"/>
      <c r="PLL23" s="318"/>
      <c r="PLM23" s="318"/>
      <c r="PLN23" s="318"/>
      <c r="PLO23" s="318"/>
      <c r="PLP23" s="318"/>
      <c r="PLQ23" s="318"/>
      <c r="PLR23" s="318"/>
      <c r="PLS23" s="318"/>
      <c r="PLT23" s="318"/>
      <c r="PLU23" s="318"/>
      <c r="PLV23" s="318"/>
      <c r="PLW23" s="318"/>
      <c r="PLX23" s="318"/>
      <c r="PLY23" s="318"/>
      <c r="PLZ23" s="318"/>
      <c r="PMA23" s="318"/>
      <c r="PMB23" s="318"/>
      <c r="PMC23" s="318"/>
      <c r="PMD23" s="318"/>
      <c r="PME23" s="318"/>
      <c r="PMF23" s="318"/>
      <c r="PMG23" s="318"/>
      <c r="PMH23" s="318"/>
      <c r="PMI23" s="318"/>
      <c r="PMJ23" s="318"/>
      <c r="PMK23" s="318"/>
      <c r="PML23" s="318"/>
      <c r="PMM23" s="318"/>
      <c r="PMN23" s="318"/>
      <c r="PMO23" s="318"/>
      <c r="PMP23" s="318"/>
      <c r="PMQ23" s="318"/>
      <c r="PMR23" s="318"/>
      <c r="PMS23" s="318"/>
      <c r="PMT23" s="318"/>
      <c r="PMU23" s="318"/>
      <c r="PMV23" s="318"/>
      <c r="PMW23" s="318"/>
      <c r="PMX23" s="318"/>
      <c r="PMY23" s="318"/>
      <c r="PMZ23" s="318"/>
      <c r="PNA23" s="318"/>
      <c r="PNB23" s="318"/>
      <c r="PNC23" s="318"/>
      <c r="PND23" s="318"/>
      <c r="PNE23" s="318"/>
      <c r="PNF23" s="318"/>
      <c r="PNG23" s="318"/>
      <c r="PNH23" s="318"/>
      <c r="PNI23" s="318"/>
      <c r="PNJ23" s="318"/>
      <c r="PNK23" s="318"/>
      <c r="PNL23" s="318"/>
      <c r="PNM23" s="318"/>
      <c r="PNN23" s="318"/>
      <c r="PNO23" s="318"/>
      <c r="PNP23" s="318"/>
      <c r="PNQ23" s="318"/>
      <c r="PNR23" s="318"/>
      <c r="PNS23" s="318"/>
      <c r="PNT23" s="318"/>
      <c r="PNU23" s="318"/>
      <c r="PNV23" s="318"/>
      <c r="PNW23" s="318"/>
      <c r="PNX23" s="318"/>
      <c r="PNY23" s="318"/>
      <c r="PNZ23" s="318"/>
      <c r="POA23" s="318"/>
      <c r="POB23" s="318"/>
      <c r="POC23" s="318"/>
      <c r="POD23" s="318"/>
      <c r="POE23" s="318"/>
      <c r="POF23" s="318"/>
      <c r="POG23" s="318"/>
      <c r="POH23" s="318"/>
      <c r="POI23" s="318"/>
      <c r="POJ23" s="318"/>
      <c r="POK23" s="318"/>
      <c r="POL23" s="318"/>
      <c r="POM23" s="318"/>
      <c r="PON23" s="318"/>
      <c r="POO23" s="318"/>
      <c r="POP23" s="318"/>
      <c r="POQ23" s="318"/>
      <c r="POR23" s="318"/>
      <c r="POS23" s="318"/>
      <c r="POT23" s="318"/>
      <c r="POU23" s="318"/>
      <c r="POV23" s="318"/>
      <c r="POW23" s="318"/>
      <c r="POX23" s="318"/>
      <c r="POY23" s="318"/>
      <c r="POZ23" s="318"/>
      <c r="PPA23" s="318"/>
      <c r="PPB23" s="318"/>
      <c r="PPC23" s="318"/>
      <c r="PPD23" s="318"/>
      <c r="PPE23" s="318"/>
      <c r="PPF23" s="318"/>
      <c r="PPG23" s="318"/>
      <c r="PPH23" s="318"/>
      <c r="PPI23" s="318"/>
      <c r="PPJ23" s="318"/>
      <c r="PPK23" s="318"/>
      <c r="PPL23" s="318"/>
      <c r="PPM23" s="318"/>
      <c r="PPN23" s="318"/>
      <c r="PPO23" s="318"/>
      <c r="PPP23" s="318"/>
      <c r="PPQ23" s="318"/>
      <c r="PPR23" s="318"/>
      <c r="PPS23" s="318"/>
      <c r="PPT23" s="318"/>
      <c r="PPU23" s="318"/>
      <c r="PPV23" s="318"/>
      <c r="PPW23" s="318"/>
      <c r="PPX23" s="318"/>
      <c r="PPY23" s="318"/>
      <c r="PPZ23" s="318"/>
      <c r="PQA23" s="318"/>
      <c r="PQB23" s="318"/>
      <c r="PQC23" s="318"/>
      <c r="PQD23" s="318"/>
      <c r="PQE23" s="318"/>
      <c r="PQF23" s="318"/>
      <c r="PQG23" s="318"/>
      <c r="PQH23" s="318"/>
      <c r="PQI23" s="318"/>
      <c r="PQJ23" s="318"/>
      <c r="PQK23" s="318"/>
      <c r="PQL23" s="318"/>
      <c r="PQM23" s="318"/>
      <c r="PQN23" s="318"/>
      <c r="PQO23" s="318"/>
      <c r="PQP23" s="318"/>
      <c r="PQQ23" s="318"/>
      <c r="PQR23" s="318"/>
      <c r="PQS23" s="318"/>
      <c r="PQT23" s="318"/>
      <c r="PQU23" s="318"/>
      <c r="PQV23" s="318"/>
      <c r="PQW23" s="318"/>
      <c r="PQX23" s="318"/>
      <c r="PQY23" s="318"/>
      <c r="PQZ23" s="318"/>
      <c r="PRA23" s="318"/>
      <c r="PRB23" s="318"/>
      <c r="PRC23" s="318"/>
      <c r="PRD23" s="318"/>
      <c r="PRE23" s="318"/>
      <c r="PRF23" s="318"/>
      <c r="PRG23" s="318"/>
      <c r="PRH23" s="318"/>
      <c r="PRI23" s="318"/>
      <c r="PRJ23" s="318"/>
      <c r="PRK23" s="318"/>
      <c r="PRL23" s="318"/>
      <c r="PRM23" s="318"/>
      <c r="PRN23" s="318"/>
      <c r="PRO23" s="318"/>
      <c r="PRP23" s="318"/>
      <c r="PRQ23" s="318"/>
      <c r="PRR23" s="318"/>
      <c r="PRS23" s="318"/>
      <c r="PRT23" s="318"/>
      <c r="PRU23" s="318"/>
      <c r="PRV23" s="318"/>
      <c r="PRW23" s="318"/>
      <c r="PRX23" s="318"/>
      <c r="PRY23" s="318"/>
      <c r="PRZ23" s="318"/>
      <c r="PSA23" s="318"/>
      <c r="PSB23" s="318"/>
      <c r="PSC23" s="318"/>
      <c r="PSD23" s="318"/>
      <c r="PSE23" s="318"/>
      <c r="PSF23" s="318"/>
      <c r="PSG23" s="318"/>
      <c r="PSH23" s="318"/>
      <c r="PSI23" s="318"/>
      <c r="PSJ23" s="318"/>
      <c r="PSK23" s="318"/>
      <c r="PSL23" s="318"/>
      <c r="PSM23" s="318"/>
      <c r="PSN23" s="318"/>
      <c r="PSO23" s="318"/>
      <c r="PSP23" s="318"/>
      <c r="PSQ23" s="318"/>
      <c r="PSR23" s="318"/>
      <c r="PSS23" s="318"/>
      <c r="PST23" s="318"/>
      <c r="PSU23" s="318"/>
      <c r="PSV23" s="318"/>
      <c r="PSW23" s="318"/>
      <c r="PSX23" s="318"/>
      <c r="PSY23" s="318"/>
      <c r="PSZ23" s="318"/>
      <c r="PTA23" s="318"/>
      <c r="PTB23" s="318"/>
      <c r="PTC23" s="318"/>
      <c r="PTD23" s="318"/>
      <c r="PTE23" s="318"/>
      <c r="PTF23" s="318"/>
      <c r="PTG23" s="318"/>
      <c r="PTH23" s="318"/>
      <c r="PTI23" s="318"/>
      <c r="PTJ23" s="318"/>
      <c r="PTK23" s="318"/>
      <c r="PTL23" s="318"/>
      <c r="PTM23" s="318"/>
      <c r="PTN23" s="318"/>
      <c r="PTO23" s="318"/>
      <c r="PTP23" s="318"/>
      <c r="PTQ23" s="318"/>
      <c r="PTR23" s="318"/>
      <c r="PTS23" s="318"/>
      <c r="PTT23" s="318"/>
      <c r="PTU23" s="318"/>
      <c r="PTV23" s="318"/>
      <c r="PTW23" s="318"/>
      <c r="PTX23" s="318"/>
      <c r="PTY23" s="318"/>
      <c r="PTZ23" s="318"/>
      <c r="PUA23" s="318"/>
      <c r="PUB23" s="318"/>
      <c r="PUC23" s="318"/>
      <c r="PUD23" s="318"/>
      <c r="PUE23" s="318"/>
      <c r="PUF23" s="318"/>
      <c r="PUG23" s="318"/>
      <c r="PUH23" s="318"/>
      <c r="PUI23" s="318"/>
      <c r="PUJ23" s="318"/>
      <c r="PUK23" s="318"/>
      <c r="PUL23" s="318"/>
      <c r="PUM23" s="318"/>
      <c r="PUN23" s="318"/>
      <c r="PUO23" s="318"/>
      <c r="PUP23" s="318"/>
      <c r="PUQ23" s="318"/>
      <c r="PUR23" s="318"/>
      <c r="PUS23" s="318"/>
      <c r="PUT23" s="318"/>
      <c r="PUU23" s="318"/>
      <c r="PUV23" s="318"/>
      <c r="PUW23" s="318"/>
      <c r="PUX23" s="318"/>
      <c r="PUY23" s="318"/>
      <c r="PUZ23" s="318"/>
      <c r="PVA23" s="318"/>
      <c r="PVB23" s="318"/>
      <c r="PVC23" s="318"/>
      <c r="PVD23" s="318"/>
      <c r="PVE23" s="318"/>
      <c r="PVF23" s="318"/>
      <c r="PVG23" s="318"/>
      <c r="PVH23" s="318"/>
      <c r="PVI23" s="318"/>
      <c r="PVJ23" s="318"/>
      <c r="PVK23" s="318"/>
      <c r="PVL23" s="318"/>
      <c r="PVM23" s="318"/>
      <c r="PVN23" s="318"/>
      <c r="PVO23" s="318"/>
      <c r="PVP23" s="318"/>
      <c r="PVQ23" s="318"/>
      <c r="PVR23" s="318"/>
      <c r="PVS23" s="318"/>
      <c r="PVT23" s="318"/>
      <c r="PVU23" s="318"/>
      <c r="PVV23" s="318"/>
      <c r="PVW23" s="318"/>
      <c r="PVX23" s="318"/>
      <c r="PVY23" s="318"/>
      <c r="PVZ23" s="318"/>
      <c r="PWA23" s="318"/>
      <c r="PWB23" s="318"/>
      <c r="PWC23" s="318"/>
      <c r="PWD23" s="318"/>
      <c r="PWE23" s="318"/>
      <c r="PWF23" s="318"/>
      <c r="PWG23" s="318"/>
      <c r="PWH23" s="318"/>
      <c r="PWI23" s="318"/>
      <c r="PWJ23" s="318"/>
      <c r="PWK23" s="318"/>
      <c r="PWL23" s="318"/>
      <c r="PWM23" s="318"/>
      <c r="PWN23" s="318"/>
      <c r="PWO23" s="318"/>
      <c r="PWP23" s="318"/>
      <c r="PWQ23" s="318"/>
      <c r="PWR23" s="318"/>
      <c r="PWS23" s="318"/>
      <c r="PWT23" s="318"/>
      <c r="PWU23" s="318"/>
      <c r="PWV23" s="318"/>
      <c r="PWW23" s="318"/>
      <c r="PWX23" s="318"/>
      <c r="PWY23" s="318"/>
      <c r="PWZ23" s="318"/>
      <c r="PXA23" s="318"/>
      <c r="PXB23" s="318"/>
      <c r="PXC23" s="318"/>
      <c r="PXD23" s="318"/>
      <c r="PXE23" s="318"/>
      <c r="PXF23" s="318"/>
      <c r="PXG23" s="318"/>
      <c r="PXH23" s="318"/>
      <c r="PXI23" s="318"/>
      <c r="PXJ23" s="318"/>
      <c r="PXK23" s="318"/>
      <c r="PXL23" s="318"/>
      <c r="PXM23" s="318"/>
      <c r="PXN23" s="318"/>
      <c r="PXO23" s="318"/>
      <c r="PXP23" s="318"/>
      <c r="PXQ23" s="318"/>
      <c r="PXR23" s="318"/>
      <c r="PXS23" s="318"/>
      <c r="PXT23" s="318"/>
      <c r="PXU23" s="318"/>
      <c r="PXV23" s="318"/>
      <c r="PXW23" s="318"/>
      <c r="PXX23" s="318"/>
      <c r="PXY23" s="318"/>
      <c r="PXZ23" s="318"/>
      <c r="PYA23" s="318"/>
      <c r="PYB23" s="318"/>
      <c r="PYC23" s="318"/>
      <c r="PYD23" s="318"/>
      <c r="PYE23" s="318"/>
      <c r="PYF23" s="318"/>
      <c r="PYG23" s="318"/>
      <c r="PYH23" s="318"/>
      <c r="PYI23" s="318"/>
      <c r="PYJ23" s="318"/>
      <c r="PYK23" s="318"/>
      <c r="PYL23" s="318"/>
      <c r="PYM23" s="318"/>
      <c r="PYN23" s="318"/>
      <c r="PYO23" s="318"/>
      <c r="PYP23" s="318"/>
      <c r="PYQ23" s="318"/>
      <c r="PYR23" s="318"/>
      <c r="PYS23" s="318"/>
      <c r="PYT23" s="318"/>
      <c r="PYU23" s="318"/>
      <c r="PYV23" s="318"/>
      <c r="PYW23" s="318"/>
      <c r="PYX23" s="318"/>
      <c r="PYY23" s="318"/>
      <c r="PYZ23" s="318"/>
      <c r="PZA23" s="318"/>
      <c r="PZB23" s="318"/>
      <c r="PZC23" s="318"/>
      <c r="PZD23" s="318"/>
      <c r="PZE23" s="318"/>
      <c r="PZF23" s="318"/>
      <c r="PZG23" s="318"/>
      <c r="PZH23" s="318"/>
      <c r="PZI23" s="318"/>
      <c r="PZJ23" s="318"/>
      <c r="PZK23" s="318"/>
      <c r="PZL23" s="318"/>
      <c r="PZM23" s="318"/>
      <c r="PZN23" s="318"/>
      <c r="PZO23" s="318"/>
      <c r="PZP23" s="318"/>
      <c r="PZQ23" s="318"/>
      <c r="PZR23" s="318"/>
      <c r="PZS23" s="318"/>
      <c r="PZT23" s="318"/>
      <c r="PZU23" s="318"/>
      <c r="PZV23" s="318"/>
      <c r="PZW23" s="318"/>
      <c r="PZX23" s="318"/>
      <c r="PZY23" s="318"/>
      <c r="PZZ23" s="318"/>
      <c r="QAA23" s="318"/>
      <c r="QAB23" s="318"/>
      <c r="QAC23" s="318"/>
      <c r="QAD23" s="318"/>
      <c r="QAE23" s="318"/>
      <c r="QAF23" s="318"/>
      <c r="QAG23" s="318"/>
      <c r="QAH23" s="318"/>
      <c r="QAI23" s="318"/>
      <c r="QAJ23" s="318"/>
      <c r="QAK23" s="318"/>
      <c r="QAL23" s="318"/>
      <c r="QAM23" s="318"/>
      <c r="QAN23" s="318"/>
      <c r="QAO23" s="318"/>
      <c r="QAP23" s="318"/>
      <c r="QAQ23" s="318"/>
      <c r="QAR23" s="318"/>
      <c r="QAS23" s="318"/>
      <c r="QAT23" s="318"/>
      <c r="QAU23" s="318"/>
      <c r="QAV23" s="318"/>
      <c r="QAW23" s="318"/>
      <c r="QAX23" s="318"/>
      <c r="QAY23" s="318"/>
      <c r="QAZ23" s="318"/>
      <c r="QBA23" s="318"/>
      <c r="QBB23" s="318"/>
      <c r="QBC23" s="318"/>
      <c r="QBD23" s="318"/>
      <c r="QBE23" s="318"/>
      <c r="QBF23" s="318"/>
      <c r="QBG23" s="318"/>
      <c r="QBH23" s="318"/>
      <c r="QBI23" s="318"/>
      <c r="QBJ23" s="318"/>
      <c r="QBK23" s="318"/>
      <c r="QBL23" s="318"/>
      <c r="QBM23" s="318"/>
      <c r="QBN23" s="318"/>
      <c r="QBO23" s="318"/>
      <c r="QBP23" s="318"/>
      <c r="QBQ23" s="318"/>
      <c r="QBR23" s="318"/>
      <c r="QBS23" s="318"/>
      <c r="QBT23" s="318"/>
      <c r="QBU23" s="318"/>
      <c r="QBV23" s="318"/>
      <c r="QBW23" s="318"/>
      <c r="QBX23" s="318"/>
      <c r="QBY23" s="318"/>
      <c r="QBZ23" s="318"/>
      <c r="QCA23" s="318"/>
      <c r="QCB23" s="318"/>
      <c r="QCC23" s="318"/>
      <c r="QCD23" s="318"/>
      <c r="QCE23" s="318"/>
      <c r="QCF23" s="318"/>
      <c r="QCG23" s="318"/>
      <c r="QCH23" s="318"/>
      <c r="QCI23" s="318"/>
      <c r="QCJ23" s="318"/>
      <c r="QCK23" s="318"/>
      <c r="QCL23" s="318"/>
      <c r="QCM23" s="318"/>
      <c r="QCN23" s="318"/>
      <c r="QCO23" s="318"/>
      <c r="QCP23" s="318"/>
      <c r="QCQ23" s="318"/>
      <c r="QCR23" s="318"/>
      <c r="QCS23" s="318"/>
      <c r="QCT23" s="318"/>
      <c r="QCU23" s="318"/>
      <c r="QCV23" s="318"/>
      <c r="QCW23" s="318"/>
      <c r="QCX23" s="318"/>
      <c r="QCY23" s="318"/>
      <c r="QCZ23" s="318"/>
      <c r="QDA23" s="318"/>
      <c r="QDB23" s="318"/>
      <c r="QDC23" s="318"/>
      <c r="QDD23" s="318"/>
      <c r="QDE23" s="318"/>
      <c r="QDF23" s="318"/>
      <c r="QDG23" s="318"/>
      <c r="QDH23" s="318"/>
      <c r="QDI23" s="318"/>
      <c r="QDJ23" s="318"/>
      <c r="QDK23" s="318"/>
      <c r="QDL23" s="318"/>
      <c r="QDM23" s="318"/>
      <c r="QDN23" s="318"/>
      <c r="QDO23" s="318"/>
      <c r="QDP23" s="318"/>
      <c r="QDQ23" s="318"/>
      <c r="QDR23" s="318"/>
      <c r="QDS23" s="318"/>
      <c r="QDT23" s="318"/>
      <c r="QDU23" s="318"/>
      <c r="QDV23" s="318"/>
      <c r="QDW23" s="318"/>
      <c r="QDX23" s="318"/>
      <c r="QDY23" s="318"/>
      <c r="QDZ23" s="318"/>
      <c r="QEA23" s="318"/>
      <c r="QEB23" s="318"/>
      <c r="QEC23" s="318"/>
      <c r="QED23" s="318"/>
      <c r="QEE23" s="318"/>
      <c r="QEF23" s="318"/>
      <c r="QEG23" s="318"/>
      <c r="QEH23" s="318"/>
      <c r="QEI23" s="318"/>
      <c r="QEJ23" s="318"/>
      <c r="QEK23" s="318"/>
      <c r="QEL23" s="318"/>
      <c r="QEM23" s="318"/>
      <c r="QEN23" s="318"/>
      <c r="QEO23" s="318"/>
      <c r="QEP23" s="318"/>
      <c r="QEQ23" s="318"/>
      <c r="QER23" s="318"/>
      <c r="QES23" s="318"/>
      <c r="QET23" s="318"/>
      <c r="QEU23" s="318"/>
      <c r="QEV23" s="318"/>
      <c r="QEW23" s="318"/>
      <c r="QEX23" s="318"/>
      <c r="QEY23" s="318"/>
      <c r="QEZ23" s="318"/>
      <c r="QFA23" s="318"/>
      <c r="QFB23" s="318"/>
      <c r="QFC23" s="318"/>
      <c r="QFD23" s="318"/>
      <c r="QFE23" s="318"/>
      <c r="QFF23" s="318"/>
      <c r="QFG23" s="318"/>
      <c r="QFH23" s="318"/>
      <c r="QFI23" s="318"/>
      <c r="QFJ23" s="318"/>
      <c r="QFK23" s="318"/>
      <c r="QFL23" s="318"/>
      <c r="QFM23" s="318"/>
      <c r="QFN23" s="318"/>
      <c r="QFO23" s="318"/>
      <c r="QFP23" s="318"/>
      <c r="QFQ23" s="318"/>
      <c r="QFR23" s="318"/>
      <c r="QFS23" s="318"/>
      <c r="QFT23" s="318"/>
      <c r="QFU23" s="318"/>
      <c r="QFV23" s="318"/>
      <c r="QFW23" s="318"/>
      <c r="QFX23" s="318"/>
      <c r="QFY23" s="318"/>
      <c r="QFZ23" s="318"/>
      <c r="QGA23" s="318"/>
      <c r="QGB23" s="318"/>
      <c r="QGC23" s="318"/>
      <c r="QGD23" s="318"/>
      <c r="QGE23" s="318"/>
      <c r="QGF23" s="318"/>
      <c r="QGG23" s="318"/>
      <c r="QGH23" s="318"/>
      <c r="QGI23" s="318"/>
      <c r="QGJ23" s="318"/>
      <c r="QGK23" s="318"/>
      <c r="QGL23" s="318"/>
      <c r="QGM23" s="318"/>
      <c r="QGN23" s="318"/>
      <c r="QGO23" s="318"/>
      <c r="QGP23" s="318"/>
      <c r="QGQ23" s="318"/>
      <c r="QGR23" s="318"/>
      <c r="QGS23" s="318"/>
      <c r="QGT23" s="318"/>
      <c r="QGU23" s="318"/>
      <c r="QGV23" s="318"/>
      <c r="QGW23" s="318"/>
      <c r="QGX23" s="318"/>
      <c r="QGY23" s="318"/>
      <c r="QGZ23" s="318"/>
      <c r="QHA23" s="318"/>
      <c r="QHB23" s="318"/>
      <c r="QHC23" s="318"/>
      <c r="QHD23" s="318"/>
      <c r="QHE23" s="318"/>
      <c r="QHF23" s="318"/>
      <c r="QHG23" s="318"/>
      <c r="QHH23" s="318"/>
      <c r="QHI23" s="318"/>
      <c r="QHJ23" s="318"/>
      <c r="QHK23" s="318"/>
      <c r="QHL23" s="318"/>
      <c r="QHM23" s="318"/>
      <c r="QHN23" s="318"/>
      <c r="QHO23" s="318"/>
      <c r="QHP23" s="318"/>
      <c r="QHQ23" s="318"/>
      <c r="QHR23" s="318"/>
      <c r="QHS23" s="318"/>
      <c r="QHT23" s="318"/>
      <c r="QHU23" s="318"/>
      <c r="QHV23" s="318"/>
      <c r="QHW23" s="318"/>
      <c r="QHX23" s="318"/>
      <c r="QHY23" s="318"/>
      <c r="QHZ23" s="318"/>
      <c r="QIA23" s="318"/>
      <c r="QIB23" s="318"/>
      <c r="QIC23" s="318"/>
      <c r="QID23" s="318"/>
      <c r="QIE23" s="318"/>
      <c r="QIF23" s="318"/>
      <c r="QIG23" s="318"/>
      <c r="QIH23" s="318"/>
      <c r="QII23" s="318"/>
      <c r="QIJ23" s="318"/>
      <c r="QIK23" s="318"/>
      <c r="QIL23" s="318"/>
      <c r="QIM23" s="318"/>
      <c r="QIN23" s="318"/>
      <c r="QIO23" s="318"/>
      <c r="QIP23" s="318"/>
      <c r="QIQ23" s="318"/>
      <c r="QIR23" s="318"/>
      <c r="QIS23" s="318"/>
      <c r="QIT23" s="318"/>
      <c r="QIU23" s="318"/>
      <c r="QIV23" s="318"/>
      <c r="QIW23" s="318"/>
      <c r="QIX23" s="318"/>
      <c r="QIY23" s="318"/>
      <c r="QIZ23" s="318"/>
      <c r="QJA23" s="318"/>
      <c r="QJB23" s="318"/>
      <c r="QJC23" s="318"/>
      <c r="QJD23" s="318"/>
      <c r="QJE23" s="318"/>
      <c r="QJF23" s="318"/>
      <c r="QJG23" s="318"/>
      <c r="QJH23" s="318"/>
      <c r="QJI23" s="318"/>
      <c r="QJJ23" s="318"/>
      <c r="QJK23" s="318"/>
      <c r="QJL23" s="318"/>
      <c r="QJM23" s="318"/>
      <c r="QJN23" s="318"/>
      <c r="QJO23" s="318"/>
      <c r="QJP23" s="318"/>
      <c r="QJQ23" s="318"/>
      <c r="QJR23" s="318"/>
      <c r="QJS23" s="318"/>
      <c r="QJT23" s="318"/>
      <c r="QJU23" s="318"/>
      <c r="QJV23" s="318"/>
      <c r="QJW23" s="318"/>
      <c r="QJX23" s="318"/>
      <c r="QJY23" s="318"/>
      <c r="QJZ23" s="318"/>
      <c r="QKA23" s="318"/>
      <c r="QKB23" s="318"/>
      <c r="QKC23" s="318"/>
      <c r="QKD23" s="318"/>
      <c r="QKE23" s="318"/>
      <c r="QKF23" s="318"/>
      <c r="QKG23" s="318"/>
      <c r="QKH23" s="318"/>
      <c r="QKI23" s="318"/>
      <c r="QKJ23" s="318"/>
      <c r="QKK23" s="318"/>
      <c r="QKL23" s="318"/>
      <c r="QKM23" s="318"/>
      <c r="QKN23" s="318"/>
      <c r="QKO23" s="318"/>
      <c r="QKP23" s="318"/>
      <c r="QKQ23" s="318"/>
      <c r="QKR23" s="318"/>
      <c r="QKS23" s="318"/>
      <c r="QKT23" s="318"/>
      <c r="QKU23" s="318"/>
      <c r="QKV23" s="318"/>
      <c r="QKW23" s="318"/>
      <c r="QKX23" s="318"/>
      <c r="QKY23" s="318"/>
      <c r="QKZ23" s="318"/>
      <c r="QLA23" s="318"/>
      <c r="QLB23" s="318"/>
      <c r="QLC23" s="318"/>
      <c r="QLD23" s="318"/>
      <c r="QLE23" s="318"/>
      <c r="QLF23" s="318"/>
      <c r="QLG23" s="318"/>
      <c r="QLH23" s="318"/>
      <c r="QLI23" s="318"/>
      <c r="QLJ23" s="318"/>
      <c r="QLK23" s="318"/>
      <c r="QLL23" s="318"/>
      <c r="QLM23" s="318"/>
      <c r="QLN23" s="318"/>
      <c r="QLO23" s="318"/>
      <c r="QLP23" s="318"/>
      <c r="QLQ23" s="318"/>
      <c r="QLR23" s="318"/>
      <c r="QLS23" s="318"/>
      <c r="QLT23" s="318"/>
      <c r="QLU23" s="318"/>
      <c r="QLV23" s="318"/>
      <c r="QLW23" s="318"/>
      <c r="QLX23" s="318"/>
      <c r="QLY23" s="318"/>
      <c r="QLZ23" s="318"/>
      <c r="QMA23" s="318"/>
      <c r="QMB23" s="318"/>
      <c r="QMC23" s="318"/>
      <c r="QMD23" s="318"/>
      <c r="QME23" s="318"/>
      <c r="QMF23" s="318"/>
      <c r="QMG23" s="318"/>
      <c r="QMH23" s="318"/>
      <c r="QMI23" s="318"/>
      <c r="QMJ23" s="318"/>
      <c r="QMK23" s="318"/>
      <c r="QML23" s="318"/>
      <c r="QMM23" s="318"/>
      <c r="QMN23" s="318"/>
      <c r="QMO23" s="318"/>
      <c r="QMP23" s="318"/>
      <c r="QMQ23" s="318"/>
      <c r="QMR23" s="318"/>
      <c r="QMS23" s="318"/>
      <c r="QMT23" s="318"/>
      <c r="QMU23" s="318"/>
      <c r="QMV23" s="318"/>
      <c r="QMW23" s="318"/>
      <c r="QMX23" s="318"/>
      <c r="QMY23" s="318"/>
      <c r="QMZ23" s="318"/>
      <c r="QNA23" s="318"/>
      <c r="QNB23" s="318"/>
      <c r="QNC23" s="318"/>
      <c r="QND23" s="318"/>
      <c r="QNE23" s="318"/>
      <c r="QNF23" s="318"/>
      <c r="QNG23" s="318"/>
      <c r="QNH23" s="318"/>
      <c r="QNI23" s="318"/>
      <c r="QNJ23" s="318"/>
      <c r="QNK23" s="318"/>
      <c r="QNL23" s="318"/>
      <c r="QNM23" s="318"/>
      <c r="QNN23" s="318"/>
      <c r="QNO23" s="318"/>
      <c r="QNP23" s="318"/>
      <c r="QNQ23" s="318"/>
      <c r="QNR23" s="318"/>
      <c r="QNS23" s="318"/>
      <c r="QNT23" s="318"/>
      <c r="QNU23" s="318"/>
      <c r="QNV23" s="318"/>
      <c r="QNW23" s="318"/>
      <c r="QNX23" s="318"/>
      <c r="QNY23" s="318"/>
      <c r="QNZ23" s="318"/>
      <c r="QOA23" s="318"/>
      <c r="QOB23" s="318"/>
      <c r="QOC23" s="318"/>
      <c r="QOD23" s="318"/>
      <c r="QOE23" s="318"/>
      <c r="QOF23" s="318"/>
      <c r="QOG23" s="318"/>
      <c r="QOH23" s="318"/>
      <c r="QOI23" s="318"/>
      <c r="QOJ23" s="318"/>
      <c r="QOK23" s="318"/>
      <c r="QOL23" s="318"/>
      <c r="QOM23" s="318"/>
      <c r="QON23" s="318"/>
      <c r="QOO23" s="318"/>
      <c r="QOP23" s="318"/>
      <c r="QOQ23" s="318"/>
      <c r="QOR23" s="318"/>
      <c r="QOS23" s="318"/>
      <c r="QOT23" s="318"/>
      <c r="QOU23" s="318"/>
      <c r="QOV23" s="318"/>
      <c r="QOW23" s="318"/>
      <c r="QOX23" s="318"/>
      <c r="QOY23" s="318"/>
      <c r="QOZ23" s="318"/>
      <c r="QPA23" s="318"/>
      <c r="QPB23" s="318"/>
      <c r="QPC23" s="318"/>
      <c r="QPD23" s="318"/>
      <c r="QPE23" s="318"/>
      <c r="QPF23" s="318"/>
      <c r="QPG23" s="318"/>
      <c r="QPH23" s="318"/>
      <c r="QPI23" s="318"/>
      <c r="QPJ23" s="318"/>
      <c r="QPK23" s="318"/>
      <c r="QPL23" s="318"/>
      <c r="QPM23" s="318"/>
      <c r="QPN23" s="318"/>
      <c r="QPO23" s="318"/>
      <c r="QPP23" s="318"/>
      <c r="QPQ23" s="318"/>
      <c r="QPR23" s="318"/>
      <c r="QPS23" s="318"/>
      <c r="QPT23" s="318"/>
      <c r="QPU23" s="318"/>
      <c r="QPV23" s="318"/>
      <c r="QPW23" s="318"/>
      <c r="QPX23" s="318"/>
      <c r="QPY23" s="318"/>
      <c r="QPZ23" s="318"/>
      <c r="QQA23" s="318"/>
      <c r="QQB23" s="318"/>
      <c r="QQC23" s="318"/>
      <c r="QQD23" s="318"/>
      <c r="QQE23" s="318"/>
      <c r="QQF23" s="318"/>
      <c r="QQG23" s="318"/>
      <c r="QQH23" s="318"/>
      <c r="QQI23" s="318"/>
      <c r="QQJ23" s="318"/>
      <c r="QQK23" s="318"/>
      <c r="QQL23" s="318"/>
      <c r="QQM23" s="318"/>
      <c r="QQN23" s="318"/>
      <c r="QQO23" s="318"/>
      <c r="QQP23" s="318"/>
      <c r="QQQ23" s="318"/>
      <c r="QQR23" s="318"/>
      <c r="QQS23" s="318"/>
      <c r="QQT23" s="318"/>
      <c r="QQU23" s="318"/>
      <c r="QQV23" s="318"/>
      <c r="QQW23" s="318"/>
      <c r="QQX23" s="318"/>
      <c r="QQY23" s="318"/>
      <c r="QQZ23" s="318"/>
      <c r="QRA23" s="318"/>
      <c r="QRB23" s="318"/>
      <c r="QRC23" s="318"/>
      <c r="QRD23" s="318"/>
      <c r="QRE23" s="318"/>
      <c r="QRF23" s="318"/>
      <c r="QRG23" s="318"/>
      <c r="QRH23" s="318"/>
      <c r="QRI23" s="318"/>
      <c r="QRJ23" s="318"/>
      <c r="QRK23" s="318"/>
      <c r="QRL23" s="318"/>
      <c r="QRM23" s="318"/>
      <c r="QRN23" s="318"/>
      <c r="QRO23" s="318"/>
      <c r="QRP23" s="318"/>
      <c r="QRQ23" s="318"/>
      <c r="QRR23" s="318"/>
      <c r="QRS23" s="318"/>
      <c r="QRT23" s="318"/>
      <c r="QRU23" s="318"/>
      <c r="QRV23" s="318"/>
      <c r="QRW23" s="318"/>
      <c r="QRX23" s="318"/>
      <c r="QRY23" s="318"/>
      <c r="QRZ23" s="318"/>
      <c r="QSA23" s="318"/>
      <c r="QSB23" s="318"/>
      <c r="QSC23" s="318"/>
      <c r="QSD23" s="318"/>
      <c r="QSE23" s="318"/>
      <c r="QSF23" s="318"/>
      <c r="QSG23" s="318"/>
      <c r="QSH23" s="318"/>
      <c r="QSI23" s="318"/>
      <c r="QSJ23" s="318"/>
      <c r="QSK23" s="318"/>
      <c r="QSL23" s="318"/>
      <c r="QSM23" s="318"/>
      <c r="QSN23" s="318"/>
      <c r="QSO23" s="318"/>
      <c r="QSP23" s="318"/>
      <c r="QSQ23" s="318"/>
      <c r="QSR23" s="318"/>
      <c r="QSS23" s="318"/>
      <c r="QST23" s="318"/>
      <c r="QSU23" s="318"/>
      <c r="QSV23" s="318"/>
      <c r="QSW23" s="318"/>
      <c r="QSX23" s="318"/>
      <c r="QSY23" s="318"/>
      <c r="QSZ23" s="318"/>
      <c r="QTA23" s="318"/>
      <c r="QTB23" s="318"/>
      <c r="QTC23" s="318"/>
      <c r="QTD23" s="318"/>
      <c r="QTE23" s="318"/>
      <c r="QTF23" s="318"/>
      <c r="QTG23" s="318"/>
      <c r="QTH23" s="318"/>
      <c r="QTI23" s="318"/>
      <c r="QTJ23" s="318"/>
      <c r="QTK23" s="318"/>
      <c r="QTL23" s="318"/>
      <c r="QTM23" s="318"/>
      <c r="QTN23" s="318"/>
      <c r="QTO23" s="318"/>
      <c r="QTP23" s="318"/>
      <c r="QTQ23" s="318"/>
      <c r="QTR23" s="318"/>
      <c r="QTS23" s="318"/>
      <c r="QTT23" s="318"/>
      <c r="QTU23" s="318"/>
      <c r="QTV23" s="318"/>
      <c r="QTW23" s="318"/>
      <c r="QTX23" s="318"/>
      <c r="QTY23" s="318"/>
      <c r="QTZ23" s="318"/>
      <c r="QUA23" s="318"/>
      <c r="QUB23" s="318"/>
      <c r="QUC23" s="318"/>
      <c r="QUD23" s="318"/>
      <c r="QUE23" s="318"/>
      <c r="QUF23" s="318"/>
      <c r="QUG23" s="318"/>
      <c r="QUH23" s="318"/>
      <c r="QUI23" s="318"/>
      <c r="QUJ23" s="318"/>
      <c r="QUK23" s="318"/>
      <c r="QUL23" s="318"/>
      <c r="QUM23" s="318"/>
      <c r="QUN23" s="318"/>
      <c r="QUO23" s="318"/>
      <c r="QUP23" s="318"/>
      <c r="QUQ23" s="318"/>
      <c r="QUR23" s="318"/>
      <c r="QUS23" s="318"/>
      <c r="QUT23" s="318"/>
      <c r="QUU23" s="318"/>
      <c r="QUV23" s="318"/>
      <c r="QUW23" s="318"/>
      <c r="QUX23" s="318"/>
      <c r="QUY23" s="318"/>
      <c r="QUZ23" s="318"/>
      <c r="QVA23" s="318"/>
      <c r="QVB23" s="318"/>
      <c r="QVC23" s="318"/>
      <c r="QVD23" s="318"/>
      <c r="QVE23" s="318"/>
      <c r="QVF23" s="318"/>
      <c r="QVG23" s="318"/>
      <c r="QVH23" s="318"/>
      <c r="QVI23" s="318"/>
      <c r="QVJ23" s="318"/>
      <c r="QVK23" s="318"/>
      <c r="QVL23" s="318"/>
      <c r="QVM23" s="318"/>
      <c r="QVN23" s="318"/>
      <c r="QVO23" s="318"/>
      <c r="QVP23" s="318"/>
      <c r="QVQ23" s="318"/>
      <c r="QVR23" s="318"/>
      <c r="QVS23" s="318"/>
      <c r="QVT23" s="318"/>
      <c r="QVU23" s="318"/>
      <c r="QVV23" s="318"/>
      <c r="QVW23" s="318"/>
      <c r="QVX23" s="318"/>
      <c r="QVY23" s="318"/>
      <c r="QVZ23" s="318"/>
      <c r="QWA23" s="318"/>
      <c r="QWB23" s="318"/>
      <c r="QWC23" s="318"/>
      <c r="QWD23" s="318"/>
      <c r="QWE23" s="318"/>
      <c r="QWF23" s="318"/>
      <c r="QWG23" s="318"/>
      <c r="QWH23" s="318"/>
      <c r="QWI23" s="318"/>
      <c r="QWJ23" s="318"/>
      <c r="QWK23" s="318"/>
      <c r="QWL23" s="318"/>
      <c r="QWM23" s="318"/>
      <c r="QWN23" s="318"/>
      <c r="QWO23" s="318"/>
      <c r="QWP23" s="318"/>
      <c r="QWQ23" s="318"/>
      <c r="QWR23" s="318"/>
      <c r="QWS23" s="318"/>
      <c r="QWT23" s="318"/>
      <c r="QWU23" s="318"/>
      <c r="QWV23" s="318"/>
      <c r="QWW23" s="318"/>
      <c r="QWX23" s="318"/>
      <c r="QWY23" s="318"/>
      <c r="QWZ23" s="318"/>
      <c r="QXA23" s="318"/>
      <c r="QXB23" s="318"/>
      <c r="QXC23" s="318"/>
      <c r="QXD23" s="318"/>
      <c r="QXE23" s="318"/>
      <c r="QXF23" s="318"/>
      <c r="QXG23" s="318"/>
      <c r="QXH23" s="318"/>
      <c r="QXI23" s="318"/>
      <c r="QXJ23" s="318"/>
      <c r="QXK23" s="318"/>
      <c r="QXL23" s="318"/>
      <c r="QXM23" s="318"/>
      <c r="QXN23" s="318"/>
      <c r="QXO23" s="318"/>
      <c r="QXP23" s="318"/>
      <c r="QXQ23" s="318"/>
      <c r="QXR23" s="318"/>
      <c r="QXS23" s="318"/>
      <c r="QXT23" s="318"/>
      <c r="QXU23" s="318"/>
      <c r="QXV23" s="318"/>
      <c r="QXW23" s="318"/>
      <c r="QXX23" s="318"/>
      <c r="QXY23" s="318"/>
      <c r="QXZ23" s="318"/>
      <c r="QYA23" s="318"/>
      <c r="QYB23" s="318"/>
      <c r="QYC23" s="318"/>
      <c r="QYD23" s="318"/>
      <c r="QYE23" s="318"/>
      <c r="QYF23" s="318"/>
      <c r="QYG23" s="318"/>
      <c r="QYH23" s="318"/>
      <c r="QYI23" s="318"/>
      <c r="QYJ23" s="318"/>
      <c r="QYK23" s="318"/>
      <c r="QYL23" s="318"/>
      <c r="QYM23" s="318"/>
      <c r="QYN23" s="318"/>
      <c r="QYO23" s="318"/>
      <c r="QYP23" s="318"/>
      <c r="QYQ23" s="318"/>
      <c r="QYR23" s="318"/>
      <c r="QYS23" s="318"/>
      <c r="QYT23" s="318"/>
      <c r="QYU23" s="318"/>
      <c r="QYV23" s="318"/>
      <c r="QYW23" s="318"/>
      <c r="QYX23" s="318"/>
      <c r="QYY23" s="318"/>
      <c r="QYZ23" s="318"/>
      <c r="QZA23" s="318"/>
      <c r="QZB23" s="318"/>
      <c r="QZC23" s="318"/>
      <c r="QZD23" s="318"/>
      <c r="QZE23" s="318"/>
      <c r="QZF23" s="318"/>
      <c r="QZG23" s="318"/>
      <c r="QZH23" s="318"/>
      <c r="QZI23" s="318"/>
      <c r="QZJ23" s="318"/>
      <c r="QZK23" s="318"/>
      <c r="QZL23" s="318"/>
      <c r="QZM23" s="318"/>
      <c r="QZN23" s="318"/>
      <c r="QZO23" s="318"/>
      <c r="QZP23" s="318"/>
      <c r="QZQ23" s="318"/>
      <c r="QZR23" s="318"/>
      <c r="QZS23" s="318"/>
      <c r="QZT23" s="318"/>
      <c r="QZU23" s="318"/>
      <c r="QZV23" s="318"/>
      <c r="QZW23" s="318"/>
      <c r="QZX23" s="318"/>
      <c r="QZY23" s="318"/>
      <c r="QZZ23" s="318"/>
      <c r="RAA23" s="318"/>
      <c r="RAB23" s="318"/>
      <c r="RAC23" s="318"/>
      <c r="RAD23" s="318"/>
      <c r="RAE23" s="318"/>
      <c r="RAF23" s="318"/>
      <c r="RAG23" s="318"/>
      <c r="RAH23" s="318"/>
      <c r="RAI23" s="318"/>
      <c r="RAJ23" s="318"/>
      <c r="RAK23" s="318"/>
      <c r="RAL23" s="318"/>
      <c r="RAM23" s="318"/>
      <c r="RAN23" s="318"/>
      <c r="RAO23" s="318"/>
      <c r="RAP23" s="318"/>
      <c r="RAQ23" s="318"/>
      <c r="RAR23" s="318"/>
      <c r="RAS23" s="318"/>
      <c r="RAT23" s="318"/>
      <c r="RAU23" s="318"/>
      <c r="RAV23" s="318"/>
      <c r="RAW23" s="318"/>
      <c r="RAX23" s="318"/>
      <c r="RAY23" s="318"/>
      <c r="RAZ23" s="318"/>
      <c r="RBA23" s="318"/>
      <c r="RBB23" s="318"/>
      <c r="RBC23" s="318"/>
      <c r="RBD23" s="318"/>
      <c r="RBE23" s="318"/>
      <c r="RBF23" s="318"/>
      <c r="RBG23" s="318"/>
      <c r="RBH23" s="318"/>
      <c r="RBI23" s="318"/>
      <c r="RBJ23" s="318"/>
      <c r="RBK23" s="318"/>
      <c r="RBL23" s="318"/>
      <c r="RBM23" s="318"/>
      <c r="RBN23" s="318"/>
      <c r="RBO23" s="318"/>
      <c r="RBP23" s="318"/>
      <c r="RBQ23" s="318"/>
      <c r="RBR23" s="318"/>
      <c r="RBS23" s="318"/>
      <c r="RBT23" s="318"/>
      <c r="RBU23" s="318"/>
      <c r="RBV23" s="318"/>
      <c r="RBW23" s="318"/>
      <c r="RBX23" s="318"/>
      <c r="RBY23" s="318"/>
      <c r="RBZ23" s="318"/>
      <c r="RCA23" s="318"/>
      <c r="RCB23" s="318"/>
      <c r="RCC23" s="318"/>
      <c r="RCD23" s="318"/>
      <c r="RCE23" s="318"/>
      <c r="RCF23" s="318"/>
      <c r="RCG23" s="318"/>
      <c r="RCH23" s="318"/>
      <c r="RCI23" s="318"/>
      <c r="RCJ23" s="318"/>
      <c r="RCK23" s="318"/>
      <c r="RCL23" s="318"/>
      <c r="RCM23" s="318"/>
      <c r="RCN23" s="318"/>
      <c r="RCO23" s="318"/>
      <c r="RCP23" s="318"/>
      <c r="RCQ23" s="318"/>
      <c r="RCR23" s="318"/>
      <c r="RCS23" s="318"/>
      <c r="RCT23" s="318"/>
      <c r="RCU23" s="318"/>
      <c r="RCV23" s="318"/>
      <c r="RCW23" s="318"/>
      <c r="RCX23" s="318"/>
      <c r="RCY23" s="318"/>
      <c r="RCZ23" s="318"/>
      <c r="RDA23" s="318"/>
      <c r="RDB23" s="318"/>
      <c r="RDC23" s="318"/>
      <c r="RDD23" s="318"/>
      <c r="RDE23" s="318"/>
      <c r="RDF23" s="318"/>
      <c r="RDG23" s="318"/>
      <c r="RDH23" s="318"/>
      <c r="RDI23" s="318"/>
      <c r="RDJ23" s="318"/>
      <c r="RDK23" s="318"/>
      <c r="RDL23" s="318"/>
      <c r="RDM23" s="318"/>
      <c r="RDN23" s="318"/>
      <c r="RDO23" s="318"/>
      <c r="RDP23" s="318"/>
      <c r="RDQ23" s="318"/>
      <c r="RDR23" s="318"/>
      <c r="RDS23" s="318"/>
      <c r="RDT23" s="318"/>
      <c r="RDU23" s="318"/>
      <c r="RDV23" s="318"/>
      <c r="RDW23" s="318"/>
      <c r="RDX23" s="318"/>
      <c r="RDY23" s="318"/>
      <c r="RDZ23" s="318"/>
      <c r="REA23" s="318"/>
      <c r="REB23" s="318"/>
      <c r="REC23" s="318"/>
      <c r="RED23" s="318"/>
      <c r="REE23" s="318"/>
      <c r="REF23" s="318"/>
      <c r="REG23" s="318"/>
      <c r="REH23" s="318"/>
      <c r="REI23" s="318"/>
      <c r="REJ23" s="318"/>
      <c r="REK23" s="318"/>
      <c r="REL23" s="318"/>
      <c r="REM23" s="318"/>
      <c r="REN23" s="318"/>
      <c r="REO23" s="318"/>
      <c r="REP23" s="318"/>
      <c r="REQ23" s="318"/>
      <c r="RER23" s="318"/>
      <c r="RES23" s="318"/>
      <c r="RET23" s="318"/>
      <c r="REU23" s="318"/>
      <c r="REV23" s="318"/>
      <c r="REW23" s="318"/>
      <c r="REX23" s="318"/>
      <c r="REY23" s="318"/>
      <c r="REZ23" s="318"/>
      <c r="RFA23" s="318"/>
      <c r="RFB23" s="318"/>
      <c r="RFC23" s="318"/>
      <c r="RFD23" s="318"/>
      <c r="RFE23" s="318"/>
      <c r="RFF23" s="318"/>
      <c r="RFG23" s="318"/>
      <c r="RFH23" s="318"/>
      <c r="RFI23" s="318"/>
      <c r="RFJ23" s="318"/>
      <c r="RFK23" s="318"/>
      <c r="RFL23" s="318"/>
      <c r="RFM23" s="318"/>
      <c r="RFN23" s="318"/>
      <c r="RFO23" s="318"/>
      <c r="RFP23" s="318"/>
      <c r="RFQ23" s="318"/>
      <c r="RFR23" s="318"/>
      <c r="RFS23" s="318"/>
      <c r="RFT23" s="318"/>
      <c r="RFU23" s="318"/>
      <c r="RFV23" s="318"/>
      <c r="RFW23" s="318"/>
      <c r="RFX23" s="318"/>
      <c r="RFY23" s="318"/>
      <c r="RFZ23" s="318"/>
      <c r="RGA23" s="318"/>
      <c r="RGB23" s="318"/>
      <c r="RGC23" s="318"/>
      <c r="RGD23" s="318"/>
      <c r="RGE23" s="318"/>
      <c r="RGF23" s="318"/>
      <c r="RGG23" s="318"/>
      <c r="RGH23" s="318"/>
      <c r="RGI23" s="318"/>
      <c r="RGJ23" s="318"/>
      <c r="RGK23" s="318"/>
      <c r="RGL23" s="318"/>
      <c r="RGM23" s="318"/>
      <c r="RGN23" s="318"/>
      <c r="RGO23" s="318"/>
      <c r="RGP23" s="318"/>
      <c r="RGQ23" s="318"/>
      <c r="RGR23" s="318"/>
      <c r="RGS23" s="318"/>
      <c r="RGT23" s="318"/>
      <c r="RGU23" s="318"/>
      <c r="RGV23" s="318"/>
      <c r="RGW23" s="318"/>
      <c r="RGX23" s="318"/>
      <c r="RGY23" s="318"/>
      <c r="RGZ23" s="318"/>
      <c r="RHA23" s="318"/>
      <c r="RHB23" s="318"/>
      <c r="RHC23" s="318"/>
      <c r="RHD23" s="318"/>
      <c r="RHE23" s="318"/>
      <c r="RHF23" s="318"/>
      <c r="RHG23" s="318"/>
      <c r="RHH23" s="318"/>
      <c r="RHI23" s="318"/>
      <c r="RHJ23" s="318"/>
      <c r="RHK23" s="318"/>
      <c r="RHL23" s="318"/>
      <c r="RHM23" s="318"/>
      <c r="RHN23" s="318"/>
      <c r="RHO23" s="318"/>
      <c r="RHP23" s="318"/>
      <c r="RHQ23" s="318"/>
      <c r="RHR23" s="318"/>
      <c r="RHS23" s="318"/>
      <c r="RHT23" s="318"/>
      <c r="RHU23" s="318"/>
      <c r="RHV23" s="318"/>
      <c r="RHW23" s="318"/>
      <c r="RHX23" s="318"/>
      <c r="RHY23" s="318"/>
      <c r="RHZ23" s="318"/>
      <c r="RIA23" s="318"/>
      <c r="RIB23" s="318"/>
      <c r="RIC23" s="318"/>
      <c r="RID23" s="318"/>
      <c r="RIE23" s="318"/>
      <c r="RIF23" s="318"/>
      <c r="RIG23" s="318"/>
      <c r="RIH23" s="318"/>
      <c r="RII23" s="318"/>
      <c r="RIJ23" s="318"/>
      <c r="RIK23" s="318"/>
      <c r="RIL23" s="318"/>
      <c r="RIM23" s="318"/>
      <c r="RIN23" s="318"/>
      <c r="RIO23" s="318"/>
      <c r="RIP23" s="318"/>
      <c r="RIQ23" s="318"/>
      <c r="RIR23" s="318"/>
      <c r="RIS23" s="318"/>
      <c r="RIT23" s="318"/>
      <c r="RIU23" s="318"/>
      <c r="RIV23" s="318"/>
      <c r="RIW23" s="318"/>
      <c r="RIX23" s="318"/>
      <c r="RIY23" s="318"/>
      <c r="RIZ23" s="318"/>
      <c r="RJA23" s="318"/>
      <c r="RJB23" s="318"/>
      <c r="RJC23" s="318"/>
      <c r="RJD23" s="318"/>
      <c r="RJE23" s="318"/>
      <c r="RJF23" s="318"/>
      <c r="RJG23" s="318"/>
      <c r="RJH23" s="318"/>
      <c r="RJI23" s="318"/>
      <c r="RJJ23" s="318"/>
      <c r="RJK23" s="318"/>
      <c r="RJL23" s="318"/>
      <c r="RJM23" s="318"/>
      <c r="RJN23" s="318"/>
      <c r="RJO23" s="318"/>
      <c r="RJP23" s="318"/>
      <c r="RJQ23" s="318"/>
      <c r="RJR23" s="318"/>
      <c r="RJS23" s="318"/>
      <c r="RJT23" s="318"/>
      <c r="RJU23" s="318"/>
      <c r="RJV23" s="318"/>
      <c r="RJW23" s="318"/>
      <c r="RJX23" s="318"/>
      <c r="RJY23" s="318"/>
      <c r="RJZ23" s="318"/>
      <c r="RKA23" s="318"/>
      <c r="RKB23" s="318"/>
      <c r="RKC23" s="318"/>
      <c r="RKD23" s="318"/>
      <c r="RKE23" s="318"/>
      <c r="RKF23" s="318"/>
      <c r="RKG23" s="318"/>
      <c r="RKH23" s="318"/>
      <c r="RKI23" s="318"/>
      <c r="RKJ23" s="318"/>
      <c r="RKK23" s="318"/>
      <c r="RKL23" s="318"/>
      <c r="RKM23" s="318"/>
      <c r="RKN23" s="318"/>
      <c r="RKO23" s="318"/>
      <c r="RKP23" s="318"/>
      <c r="RKQ23" s="318"/>
      <c r="RKR23" s="318"/>
      <c r="RKS23" s="318"/>
      <c r="RKT23" s="318"/>
      <c r="RKU23" s="318"/>
      <c r="RKV23" s="318"/>
      <c r="RKW23" s="318"/>
      <c r="RKX23" s="318"/>
      <c r="RKY23" s="318"/>
      <c r="RKZ23" s="318"/>
      <c r="RLA23" s="318"/>
      <c r="RLB23" s="318"/>
      <c r="RLC23" s="318"/>
      <c r="RLD23" s="318"/>
      <c r="RLE23" s="318"/>
      <c r="RLF23" s="318"/>
      <c r="RLG23" s="318"/>
      <c r="RLH23" s="318"/>
      <c r="RLI23" s="318"/>
      <c r="RLJ23" s="318"/>
      <c r="RLK23" s="318"/>
      <c r="RLL23" s="318"/>
      <c r="RLM23" s="318"/>
      <c r="RLN23" s="318"/>
      <c r="RLO23" s="318"/>
      <c r="RLP23" s="318"/>
      <c r="RLQ23" s="318"/>
      <c r="RLR23" s="318"/>
      <c r="RLS23" s="318"/>
      <c r="RLT23" s="318"/>
      <c r="RLU23" s="318"/>
      <c r="RLV23" s="318"/>
      <c r="RLW23" s="318"/>
      <c r="RLX23" s="318"/>
      <c r="RLY23" s="318"/>
      <c r="RLZ23" s="318"/>
      <c r="RMA23" s="318"/>
      <c r="RMB23" s="318"/>
      <c r="RMC23" s="318"/>
      <c r="RMD23" s="318"/>
      <c r="RME23" s="318"/>
      <c r="RMF23" s="318"/>
      <c r="RMG23" s="318"/>
      <c r="RMH23" s="318"/>
      <c r="RMI23" s="318"/>
      <c r="RMJ23" s="318"/>
      <c r="RMK23" s="318"/>
      <c r="RML23" s="318"/>
      <c r="RMM23" s="318"/>
      <c r="RMN23" s="318"/>
      <c r="RMO23" s="318"/>
      <c r="RMP23" s="318"/>
      <c r="RMQ23" s="318"/>
      <c r="RMR23" s="318"/>
      <c r="RMS23" s="318"/>
      <c r="RMT23" s="318"/>
      <c r="RMU23" s="318"/>
      <c r="RMV23" s="318"/>
      <c r="RMW23" s="318"/>
      <c r="RMX23" s="318"/>
      <c r="RMY23" s="318"/>
      <c r="RMZ23" s="318"/>
      <c r="RNA23" s="318"/>
      <c r="RNB23" s="318"/>
      <c r="RNC23" s="318"/>
      <c r="RND23" s="318"/>
      <c r="RNE23" s="318"/>
      <c r="RNF23" s="318"/>
      <c r="RNG23" s="318"/>
      <c r="RNH23" s="318"/>
      <c r="RNI23" s="318"/>
      <c r="RNJ23" s="318"/>
      <c r="RNK23" s="318"/>
      <c r="RNL23" s="318"/>
      <c r="RNM23" s="318"/>
      <c r="RNN23" s="318"/>
      <c r="RNO23" s="318"/>
      <c r="RNP23" s="318"/>
      <c r="RNQ23" s="318"/>
      <c r="RNR23" s="318"/>
      <c r="RNS23" s="318"/>
      <c r="RNT23" s="318"/>
      <c r="RNU23" s="318"/>
      <c r="RNV23" s="318"/>
      <c r="RNW23" s="318"/>
      <c r="RNX23" s="318"/>
      <c r="RNY23" s="318"/>
      <c r="RNZ23" s="318"/>
      <c r="ROA23" s="318"/>
      <c r="ROB23" s="318"/>
      <c r="ROC23" s="318"/>
      <c r="ROD23" s="318"/>
      <c r="ROE23" s="318"/>
      <c r="ROF23" s="318"/>
      <c r="ROG23" s="318"/>
      <c r="ROH23" s="318"/>
      <c r="ROI23" s="318"/>
      <c r="ROJ23" s="318"/>
      <c r="ROK23" s="318"/>
      <c r="ROL23" s="318"/>
      <c r="ROM23" s="318"/>
      <c r="RON23" s="318"/>
      <c r="ROO23" s="318"/>
      <c r="ROP23" s="318"/>
      <c r="ROQ23" s="318"/>
      <c r="ROR23" s="318"/>
      <c r="ROS23" s="318"/>
      <c r="ROT23" s="318"/>
      <c r="ROU23" s="318"/>
      <c r="ROV23" s="318"/>
      <c r="ROW23" s="318"/>
      <c r="ROX23" s="318"/>
      <c r="ROY23" s="318"/>
      <c r="ROZ23" s="318"/>
      <c r="RPA23" s="318"/>
      <c r="RPB23" s="318"/>
      <c r="RPC23" s="318"/>
      <c r="RPD23" s="318"/>
      <c r="RPE23" s="318"/>
      <c r="RPF23" s="318"/>
      <c r="RPG23" s="318"/>
      <c r="RPH23" s="318"/>
      <c r="RPI23" s="318"/>
      <c r="RPJ23" s="318"/>
      <c r="RPK23" s="318"/>
      <c r="RPL23" s="318"/>
      <c r="RPM23" s="318"/>
      <c r="RPN23" s="318"/>
      <c r="RPO23" s="318"/>
      <c r="RPP23" s="318"/>
      <c r="RPQ23" s="318"/>
      <c r="RPR23" s="318"/>
      <c r="RPS23" s="318"/>
      <c r="RPT23" s="318"/>
      <c r="RPU23" s="318"/>
      <c r="RPV23" s="318"/>
      <c r="RPW23" s="318"/>
      <c r="RPX23" s="318"/>
      <c r="RPY23" s="318"/>
      <c r="RPZ23" s="318"/>
      <c r="RQA23" s="318"/>
      <c r="RQB23" s="318"/>
      <c r="RQC23" s="318"/>
      <c r="RQD23" s="318"/>
      <c r="RQE23" s="318"/>
      <c r="RQF23" s="318"/>
      <c r="RQG23" s="318"/>
      <c r="RQH23" s="318"/>
      <c r="RQI23" s="318"/>
      <c r="RQJ23" s="318"/>
      <c r="RQK23" s="318"/>
      <c r="RQL23" s="318"/>
      <c r="RQM23" s="318"/>
      <c r="RQN23" s="318"/>
      <c r="RQO23" s="318"/>
      <c r="RQP23" s="318"/>
      <c r="RQQ23" s="318"/>
      <c r="RQR23" s="318"/>
      <c r="RQS23" s="318"/>
      <c r="RQT23" s="318"/>
      <c r="RQU23" s="318"/>
      <c r="RQV23" s="318"/>
      <c r="RQW23" s="318"/>
      <c r="RQX23" s="318"/>
      <c r="RQY23" s="318"/>
      <c r="RQZ23" s="318"/>
      <c r="RRA23" s="318"/>
      <c r="RRB23" s="318"/>
      <c r="RRC23" s="318"/>
      <c r="RRD23" s="318"/>
      <c r="RRE23" s="318"/>
      <c r="RRF23" s="318"/>
      <c r="RRG23" s="318"/>
      <c r="RRH23" s="318"/>
      <c r="RRI23" s="318"/>
      <c r="RRJ23" s="318"/>
      <c r="RRK23" s="318"/>
      <c r="RRL23" s="318"/>
      <c r="RRM23" s="318"/>
      <c r="RRN23" s="318"/>
      <c r="RRO23" s="318"/>
      <c r="RRP23" s="318"/>
      <c r="RRQ23" s="318"/>
      <c r="RRR23" s="318"/>
      <c r="RRS23" s="318"/>
      <c r="RRT23" s="318"/>
      <c r="RRU23" s="318"/>
      <c r="RRV23" s="318"/>
      <c r="RRW23" s="318"/>
      <c r="RRX23" s="318"/>
      <c r="RRY23" s="318"/>
      <c r="RRZ23" s="318"/>
      <c r="RSA23" s="318"/>
      <c r="RSB23" s="318"/>
      <c r="RSC23" s="318"/>
      <c r="RSD23" s="318"/>
      <c r="RSE23" s="318"/>
      <c r="RSF23" s="318"/>
      <c r="RSG23" s="318"/>
      <c r="RSH23" s="318"/>
      <c r="RSI23" s="318"/>
      <c r="RSJ23" s="318"/>
      <c r="RSK23" s="318"/>
      <c r="RSL23" s="318"/>
      <c r="RSM23" s="318"/>
      <c r="RSN23" s="318"/>
      <c r="RSO23" s="318"/>
      <c r="RSP23" s="318"/>
      <c r="RSQ23" s="318"/>
      <c r="RSR23" s="318"/>
      <c r="RSS23" s="318"/>
      <c r="RST23" s="318"/>
      <c r="RSU23" s="318"/>
      <c r="RSV23" s="318"/>
      <c r="RSW23" s="318"/>
      <c r="RSX23" s="318"/>
      <c r="RSY23" s="318"/>
      <c r="RSZ23" s="318"/>
      <c r="RTA23" s="318"/>
      <c r="RTB23" s="318"/>
      <c r="RTC23" s="318"/>
      <c r="RTD23" s="318"/>
      <c r="RTE23" s="318"/>
      <c r="RTF23" s="318"/>
      <c r="RTG23" s="318"/>
      <c r="RTH23" s="318"/>
      <c r="RTI23" s="318"/>
      <c r="RTJ23" s="318"/>
      <c r="RTK23" s="318"/>
      <c r="RTL23" s="318"/>
      <c r="RTM23" s="318"/>
      <c r="RTN23" s="318"/>
      <c r="RTO23" s="318"/>
      <c r="RTP23" s="318"/>
      <c r="RTQ23" s="318"/>
      <c r="RTR23" s="318"/>
      <c r="RTS23" s="318"/>
      <c r="RTT23" s="318"/>
      <c r="RTU23" s="318"/>
      <c r="RTV23" s="318"/>
      <c r="RTW23" s="318"/>
      <c r="RTX23" s="318"/>
      <c r="RTY23" s="318"/>
      <c r="RTZ23" s="318"/>
      <c r="RUA23" s="318"/>
      <c r="RUB23" s="318"/>
      <c r="RUC23" s="318"/>
      <c r="RUD23" s="318"/>
      <c r="RUE23" s="318"/>
      <c r="RUF23" s="318"/>
      <c r="RUG23" s="318"/>
      <c r="RUH23" s="318"/>
      <c r="RUI23" s="318"/>
      <c r="RUJ23" s="318"/>
      <c r="RUK23" s="318"/>
      <c r="RUL23" s="318"/>
      <c r="RUM23" s="318"/>
      <c r="RUN23" s="318"/>
      <c r="RUO23" s="318"/>
      <c r="RUP23" s="318"/>
      <c r="RUQ23" s="318"/>
      <c r="RUR23" s="318"/>
      <c r="RUS23" s="318"/>
      <c r="RUT23" s="318"/>
      <c r="RUU23" s="318"/>
      <c r="RUV23" s="318"/>
      <c r="RUW23" s="318"/>
      <c r="RUX23" s="318"/>
      <c r="RUY23" s="318"/>
      <c r="RUZ23" s="318"/>
      <c r="RVA23" s="318"/>
      <c r="RVB23" s="318"/>
      <c r="RVC23" s="318"/>
      <c r="RVD23" s="318"/>
      <c r="RVE23" s="318"/>
      <c r="RVF23" s="318"/>
      <c r="RVG23" s="318"/>
      <c r="RVH23" s="318"/>
      <c r="RVI23" s="318"/>
      <c r="RVJ23" s="318"/>
      <c r="RVK23" s="318"/>
      <c r="RVL23" s="318"/>
      <c r="RVM23" s="318"/>
      <c r="RVN23" s="318"/>
      <c r="RVO23" s="318"/>
      <c r="RVP23" s="318"/>
      <c r="RVQ23" s="318"/>
      <c r="RVR23" s="318"/>
      <c r="RVS23" s="318"/>
      <c r="RVT23" s="318"/>
      <c r="RVU23" s="318"/>
      <c r="RVV23" s="318"/>
      <c r="RVW23" s="318"/>
      <c r="RVX23" s="318"/>
      <c r="RVY23" s="318"/>
      <c r="RVZ23" s="318"/>
      <c r="RWA23" s="318"/>
      <c r="RWB23" s="318"/>
      <c r="RWC23" s="318"/>
      <c r="RWD23" s="318"/>
      <c r="RWE23" s="318"/>
      <c r="RWF23" s="318"/>
      <c r="RWG23" s="318"/>
      <c r="RWH23" s="318"/>
      <c r="RWI23" s="318"/>
      <c r="RWJ23" s="318"/>
      <c r="RWK23" s="318"/>
      <c r="RWL23" s="318"/>
      <c r="RWM23" s="318"/>
      <c r="RWN23" s="318"/>
      <c r="RWO23" s="318"/>
      <c r="RWP23" s="318"/>
      <c r="RWQ23" s="318"/>
      <c r="RWR23" s="318"/>
      <c r="RWS23" s="318"/>
      <c r="RWT23" s="318"/>
      <c r="RWU23" s="318"/>
      <c r="RWV23" s="318"/>
      <c r="RWW23" s="318"/>
      <c r="RWX23" s="318"/>
      <c r="RWY23" s="318"/>
      <c r="RWZ23" s="318"/>
      <c r="RXA23" s="318"/>
      <c r="RXB23" s="318"/>
      <c r="RXC23" s="318"/>
      <c r="RXD23" s="318"/>
      <c r="RXE23" s="318"/>
      <c r="RXF23" s="318"/>
      <c r="RXG23" s="318"/>
      <c r="RXH23" s="318"/>
      <c r="RXI23" s="318"/>
      <c r="RXJ23" s="318"/>
      <c r="RXK23" s="318"/>
      <c r="RXL23" s="318"/>
      <c r="RXM23" s="318"/>
      <c r="RXN23" s="318"/>
      <c r="RXO23" s="318"/>
      <c r="RXP23" s="318"/>
      <c r="RXQ23" s="318"/>
      <c r="RXR23" s="318"/>
      <c r="RXS23" s="318"/>
      <c r="RXT23" s="318"/>
      <c r="RXU23" s="318"/>
      <c r="RXV23" s="318"/>
      <c r="RXW23" s="318"/>
      <c r="RXX23" s="318"/>
      <c r="RXY23" s="318"/>
      <c r="RXZ23" s="318"/>
      <c r="RYA23" s="318"/>
      <c r="RYB23" s="318"/>
      <c r="RYC23" s="318"/>
      <c r="RYD23" s="318"/>
      <c r="RYE23" s="318"/>
      <c r="RYF23" s="318"/>
      <c r="RYG23" s="318"/>
      <c r="RYH23" s="318"/>
      <c r="RYI23" s="318"/>
      <c r="RYJ23" s="318"/>
      <c r="RYK23" s="318"/>
      <c r="RYL23" s="318"/>
      <c r="RYM23" s="318"/>
      <c r="RYN23" s="318"/>
      <c r="RYO23" s="318"/>
      <c r="RYP23" s="318"/>
      <c r="RYQ23" s="318"/>
      <c r="RYR23" s="318"/>
      <c r="RYS23" s="318"/>
      <c r="RYT23" s="318"/>
      <c r="RYU23" s="318"/>
      <c r="RYV23" s="318"/>
      <c r="RYW23" s="318"/>
      <c r="RYX23" s="318"/>
      <c r="RYY23" s="318"/>
      <c r="RYZ23" s="318"/>
      <c r="RZA23" s="318"/>
      <c r="RZB23" s="318"/>
      <c r="RZC23" s="318"/>
      <c r="RZD23" s="318"/>
      <c r="RZE23" s="318"/>
      <c r="RZF23" s="318"/>
      <c r="RZG23" s="318"/>
      <c r="RZH23" s="318"/>
      <c r="RZI23" s="318"/>
      <c r="RZJ23" s="318"/>
      <c r="RZK23" s="318"/>
      <c r="RZL23" s="318"/>
      <c r="RZM23" s="318"/>
      <c r="RZN23" s="318"/>
      <c r="RZO23" s="318"/>
      <c r="RZP23" s="318"/>
      <c r="RZQ23" s="318"/>
      <c r="RZR23" s="318"/>
      <c r="RZS23" s="318"/>
      <c r="RZT23" s="318"/>
      <c r="RZU23" s="318"/>
      <c r="RZV23" s="318"/>
      <c r="RZW23" s="318"/>
      <c r="RZX23" s="318"/>
      <c r="RZY23" s="318"/>
      <c r="RZZ23" s="318"/>
      <c r="SAA23" s="318"/>
      <c r="SAB23" s="318"/>
      <c r="SAC23" s="318"/>
      <c r="SAD23" s="318"/>
      <c r="SAE23" s="318"/>
      <c r="SAF23" s="318"/>
      <c r="SAG23" s="318"/>
      <c r="SAH23" s="318"/>
      <c r="SAI23" s="318"/>
      <c r="SAJ23" s="318"/>
      <c r="SAK23" s="318"/>
      <c r="SAL23" s="318"/>
      <c r="SAM23" s="318"/>
      <c r="SAN23" s="318"/>
      <c r="SAO23" s="318"/>
      <c r="SAP23" s="318"/>
      <c r="SAQ23" s="318"/>
      <c r="SAR23" s="318"/>
      <c r="SAS23" s="318"/>
      <c r="SAT23" s="318"/>
      <c r="SAU23" s="318"/>
      <c r="SAV23" s="318"/>
      <c r="SAW23" s="318"/>
      <c r="SAX23" s="318"/>
      <c r="SAY23" s="318"/>
      <c r="SAZ23" s="318"/>
      <c r="SBA23" s="318"/>
      <c r="SBB23" s="318"/>
      <c r="SBC23" s="318"/>
      <c r="SBD23" s="318"/>
      <c r="SBE23" s="318"/>
      <c r="SBF23" s="318"/>
      <c r="SBG23" s="318"/>
      <c r="SBH23" s="318"/>
      <c r="SBI23" s="318"/>
      <c r="SBJ23" s="318"/>
      <c r="SBK23" s="318"/>
      <c r="SBL23" s="318"/>
      <c r="SBM23" s="318"/>
      <c r="SBN23" s="318"/>
      <c r="SBO23" s="318"/>
      <c r="SBP23" s="318"/>
      <c r="SBQ23" s="318"/>
      <c r="SBR23" s="318"/>
      <c r="SBS23" s="318"/>
      <c r="SBT23" s="318"/>
      <c r="SBU23" s="318"/>
      <c r="SBV23" s="318"/>
      <c r="SBW23" s="318"/>
      <c r="SBX23" s="318"/>
      <c r="SBY23" s="318"/>
      <c r="SBZ23" s="318"/>
      <c r="SCA23" s="318"/>
      <c r="SCB23" s="318"/>
      <c r="SCC23" s="318"/>
      <c r="SCD23" s="318"/>
      <c r="SCE23" s="318"/>
      <c r="SCF23" s="318"/>
      <c r="SCG23" s="318"/>
      <c r="SCH23" s="318"/>
      <c r="SCI23" s="318"/>
      <c r="SCJ23" s="318"/>
      <c r="SCK23" s="318"/>
      <c r="SCL23" s="318"/>
      <c r="SCM23" s="318"/>
      <c r="SCN23" s="318"/>
      <c r="SCO23" s="318"/>
      <c r="SCP23" s="318"/>
      <c r="SCQ23" s="318"/>
      <c r="SCR23" s="318"/>
      <c r="SCS23" s="318"/>
      <c r="SCT23" s="318"/>
      <c r="SCU23" s="318"/>
      <c r="SCV23" s="318"/>
      <c r="SCW23" s="318"/>
      <c r="SCX23" s="318"/>
      <c r="SCY23" s="318"/>
      <c r="SCZ23" s="318"/>
      <c r="SDA23" s="318"/>
      <c r="SDB23" s="318"/>
      <c r="SDC23" s="318"/>
      <c r="SDD23" s="318"/>
      <c r="SDE23" s="318"/>
      <c r="SDF23" s="318"/>
      <c r="SDG23" s="318"/>
      <c r="SDH23" s="318"/>
      <c r="SDI23" s="318"/>
      <c r="SDJ23" s="318"/>
      <c r="SDK23" s="318"/>
      <c r="SDL23" s="318"/>
      <c r="SDM23" s="318"/>
      <c r="SDN23" s="318"/>
      <c r="SDO23" s="318"/>
      <c r="SDP23" s="318"/>
      <c r="SDQ23" s="318"/>
      <c r="SDR23" s="318"/>
      <c r="SDS23" s="318"/>
      <c r="SDT23" s="318"/>
      <c r="SDU23" s="318"/>
      <c r="SDV23" s="318"/>
      <c r="SDW23" s="318"/>
      <c r="SDX23" s="318"/>
      <c r="SDY23" s="318"/>
      <c r="SDZ23" s="318"/>
      <c r="SEA23" s="318"/>
      <c r="SEB23" s="318"/>
      <c r="SEC23" s="318"/>
      <c r="SED23" s="318"/>
      <c r="SEE23" s="318"/>
      <c r="SEF23" s="318"/>
      <c r="SEG23" s="318"/>
      <c r="SEH23" s="318"/>
      <c r="SEI23" s="318"/>
      <c r="SEJ23" s="318"/>
      <c r="SEK23" s="318"/>
      <c r="SEL23" s="318"/>
      <c r="SEM23" s="318"/>
      <c r="SEN23" s="318"/>
      <c r="SEO23" s="318"/>
      <c r="SEP23" s="318"/>
      <c r="SEQ23" s="318"/>
      <c r="SER23" s="318"/>
      <c r="SES23" s="318"/>
      <c r="SET23" s="318"/>
      <c r="SEU23" s="318"/>
      <c r="SEV23" s="318"/>
      <c r="SEW23" s="318"/>
      <c r="SEX23" s="318"/>
      <c r="SEY23" s="318"/>
      <c r="SEZ23" s="318"/>
      <c r="SFA23" s="318"/>
      <c r="SFB23" s="318"/>
      <c r="SFC23" s="318"/>
      <c r="SFD23" s="318"/>
      <c r="SFE23" s="318"/>
      <c r="SFF23" s="318"/>
      <c r="SFG23" s="318"/>
      <c r="SFH23" s="318"/>
      <c r="SFI23" s="318"/>
      <c r="SFJ23" s="318"/>
      <c r="SFK23" s="318"/>
      <c r="SFL23" s="318"/>
      <c r="SFM23" s="318"/>
      <c r="SFN23" s="318"/>
      <c r="SFO23" s="318"/>
      <c r="SFP23" s="318"/>
      <c r="SFQ23" s="318"/>
      <c r="SFR23" s="318"/>
      <c r="SFS23" s="318"/>
      <c r="SFT23" s="318"/>
      <c r="SFU23" s="318"/>
      <c r="SFV23" s="318"/>
      <c r="SFW23" s="318"/>
      <c r="SFX23" s="318"/>
      <c r="SFY23" s="318"/>
      <c r="SFZ23" s="318"/>
      <c r="SGA23" s="318"/>
      <c r="SGB23" s="318"/>
      <c r="SGC23" s="318"/>
      <c r="SGD23" s="318"/>
      <c r="SGE23" s="318"/>
      <c r="SGF23" s="318"/>
      <c r="SGG23" s="318"/>
      <c r="SGH23" s="318"/>
      <c r="SGI23" s="318"/>
      <c r="SGJ23" s="318"/>
      <c r="SGK23" s="318"/>
      <c r="SGL23" s="318"/>
      <c r="SGM23" s="318"/>
      <c r="SGN23" s="318"/>
      <c r="SGO23" s="318"/>
      <c r="SGP23" s="318"/>
      <c r="SGQ23" s="318"/>
      <c r="SGR23" s="318"/>
      <c r="SGS23" s="318"/>
      <c r="SGT23" s="318"/>
      <c r="SGU23" s="318"/>
      <c r="SGV23" s="318"/>
      <c r="SGW23" s="318"/>
      <c r="SGX23" s="318"/>
      <c r="SGY23" s="318"/>
      <c r="SGZ23" s="318"/>
      <c r="SHA23" s="318"/>
      <c r="SHB23" s="318"/>
      <c r="SHC23" s="318"/>
      <c r="SHD23" s="318"/>
      <c r="SHE23" s="318"/>
      <c r="SHF23" s="318"/>
      <c r="SHG23" s="318"/>
      <c r="SHH23" s="318"/>
      <c r="SHI23" s="318"/>
      <c r="SHJ23" s="318"/>
      <c r="SHK23" s="318"/>
      <c r="SHL23" s="318"/>
      <c r="SHM23" s="318"/>
      <c r="SHN23" s="318"/>
      <c r="SHO23" s="318"/>
      <c r="SHP23" s="318"/>
      <c r="SHQ23" s="318"/>
      <c r="SHR23" s="318"/>
      <c r="SHS23" s="318"/>
      <c r="SHT23" s="318"/>
      <c r="SHU23" s="318"/>
      <c r="SHV23" s="318"/>
      <c r="SHW23" s="318"/>
      <c r="SHX23" s="318"/>
      <c r="SHY23" s="318"/>
      <c r="SHZ23" s="318"/>
      <c r="SIA23" s="318"/>
      <c r="SIB23" s="318"/>
      <c r="SIC23" s="318"/>
      <c r="SID23" s="318"/>
      <c r="SIE23" s="318"/>
      <c r="SIF23" s="318"/>
      <c r="SIG23" s="318"/>
      <c r="SIH23" s="318"/>
      <c r="SII23" s="318"/>
      <c r="SIJ23" s="318"/>
      <c r="SIK23" s="318"/>
      <c r="SIL23" s="318"/>
      <c r="SIM23" s="318"/>
      <c r="SIN23" s="318"/>
      <c r="SIO23" s="318"/>
      <c r="SIP23" s="318"/>
      <c r="SIQ23" s="318"/>
      <c r="SIR23" s="318"/>
      <c r="SIS23" s="318"/>
      <c r="SIT23" s="318"/>
      <c r="SIU23" s="318"/>
      <c r="SIV23" s="318"/>
      <c r="SIW23" s="318"/>
      <c r="SIX23" s="318"/>
      <c r="SIY23" s="318"/>
      <c r="SIZ23" s="318"/>
      <c r="SJA23" s="318"/>
      <c r="SJB23" s="318"/>
      <c r="SJC23" s="318"/>
      <c r="SJD23" s="318"/>
      <c r="SJE23" s="318"/>
      <c r="SJF23" s="318"/>
      <c r="SJG23" s="318"/>
      <c r="SJH23" s="318"/>
      <c r="SJI23" s="318"/>
      <c r="SJJ23" s="318"/>
      <c r="SJK23" s="318"/>
      <c r="SJL23" s="318"/>
      <c r="SJM23" s="318"/>
      <c r="SJN23" s="318"/>
      <c r="SJO23" s="318"/>
      <c r="SJP23" s="318"/>
      <c r="SJQ23" s="318"/>
      <c r="SJR23" s="318"/>
      <c r="SJS23" s="318"/>
      <c r="SJT23" s="318"/>
      <c r="SJU23" s="318"/>
      <c r="SJV23" s="318"/>
      <c r="SJW23" s="318"/>
      <c r="SJX23" s="318"/>
      <c r="SJY23" s="318"/>
      <c r="SJZ23" s="318"/>
      <c r="SKA23" s="318"/>
      <c r="SKB23" s="318"/>
      <c r="SKC23" s="318"/>
      <c r="SKD23" s="318"/>
      <c r="SKE23" s="318"/>
      <c r="SKF23" s="318"/>
      <c r="SKG23" s="318"/>
      <c r="SKH23" s="318"/>
      <c r="SKI23" s="318"/>
      <c r="SKJ23" s="318"/>
      <c r="SKK23" s="318"/>
      <c r="SKL23" s="318"/>
      <c r="SKM23" s="318"/>
      <c r="SKN23" s="318"/>
      <c r="SKO23" s="318"/>
      <c r="SKP23" s="318"/>
      <c r="SKQ23" s="318"/>
      <c r="SKR23" s="318"/>
      <c r="SKS23" s="318"/>
      <c r="SKT23" s="318"/>
      <c r="SKU23" s="318"/>
      <c r="SKV23" s="318"/>
      <c r="SKW23" s="318"/>
      <c r="SKX23" s="318"/>
      <c r="SKY23" s="318"/>
      <c r="SKZ23" s="318"/>
      <c r="SLA23" s="318"/>
      <c r="SLB23" s="318"/>
      <c r="SLC23" s="318"/>
      <c r="SLD23" s="318"/>
      <c r="SLE23" s="318"/>
      <c r="SLF23" s="318"/>
      <c r="SLG23" s="318"/>
      <c r="SLH23" s="318"/>
      <c r="SLI23" s="318"/>
      <c r="SLJ23" s="318"/>
      <c r="SLK23" s="318"/>
      <c r="SLL23" s="318"/>
      <c r="SLM23" s="318"/>
      <c r="SLN23" s="318"/>
      <c r="SLO23" s="318"/>
      <c r="SLP23" s="318"/>
      <c r="SLQ23" s="318"/>
      <c r="SLR23" s="318"/>
      <c r="SLS23" s="318"/>
      <c r="SLT23" s="318"/>
      <c r="SLU23" s="318"/>
      <c r="SLV23" s="318"/>
      <c r="SLW23" s="318"/>
      <c r="SLX23" s="318"/>
      <c r="SLY23" s="318"/>
      <c r="SLZ23" s="318"/>
      <c r="SMA23" s="318"/>
      <c r="SMB23" s="318"/>
      <c r="SMC23" s="318"/>
      <c r="SMD23" s="318"/>
      <c r="SME23" s="318"/>
      <c r="SMF23" s="318"/>
      <c r="SMG23" s="318"/>
      <c r="SMH23" s="318"/>
      <c r="SMI23" s="318"/>
      <c r="SMJ23" s="318"/>
      <c r="SMK23" s="318"/>
      <c r="SML23" s="318"/>
      <c r="SMM23" s="318"/>
      <c r="SMN23" s="318"/>
      <c r="SMO23" s="318"/>
      <c r="SMP23" s="318"/>
      <c r="SMQ23" s="318"/>
      <c r="SMR23" s="318"/>
      <c r="SMS23" s="318"/>
      <c r="SMT23" s="318"/>
      <c r="SMU23" s="318"/>
      <c r="SMV23" s="318"/>
      <c r="SMW23" s="318"/>
      <c r="SMX23" s="318"/>
      <c r="SMY23" s="318"/>
      <c r="SMZ23" s="318"/>
      <c r="SNA23" s="318"/>
      <c r="SNB23" s="318"/>
      <c r="SNC23" s="318"/>
      <c r="SND23" s="318"/>
      <c r="SNE23" s="318"/>
      <c r="SNF23" s="318"/>
      <c r="SNG23" s="318"/>
      <c r="SNH23" s="318"/>
      <c r="SNI23" s="318"/>
      <c r="SNJ23" s="318"/>
      <c r="SNK23" s="318"/>
      <c r="SNL23" s="318"/>
      <c r="SNM23" s="318"/>
      <c r="SNN23" s="318"/>
      <c r="SNO23" s="318"/>
      <c r="SNP23" s="318"/>
      <c r="SNQ23" s="318"/>
      <c r="SNR23" s="318"/>
      <c r="SNS23" s="318"/>
      <c r="SNT23" s="318"/>
      <c r="SNU23" s="318"/>
      <c r="SNV23" s="318"/>
      <c r="SNW23" s="318"/>
      <c r="SNX23" s="318"/>
      <c r="SNY23" s="318"/>
      <c r="SNZ23" s="318"/>
      <c r="SOA23" s="318"/>
      <c r="SOB23" s="318"/>
      <c r="SOC23" s="318"/>
      <c r="SOD23" s="318"/>
      <c r="SOE23" s="318"/>
      <c r="SOF23" s="318"/>
      <c r="SOG23" s="318"/>
      <c r="SOH23" s="318"/>
      <c r="SOI23" s="318"/>
      <c r="SOJ23" s="318"/>
      <c r="SOK23" s="318"/>
      <c r="SOL23" s="318"/>
      <c r="SOM23" s="318"/>
      <c r="SON23" s="318"/>
      <c r="SOO23" s="318"/>
      <c r="SOP23" s="318"/>
      <c r="SOQ23" s="318"/>
      <c r="SOR23" s="318"/>
      <c r="SOS23" s="318"/>
      <c r="SOT23" s="318"/>
      <c r="SOU23" s="318"/>
      <c r="SOV23" s="318"/>
      <c r="SOW23" s="318"/>
      <c r="SOX23" s="318"/>
      <c r="SOY23" s="318"/>
      <c r="SOZ23" s="318"/>
      <c r="SPA23" s="318"/>
      <c r="SPB23" s="318"/>
      <c r="SPC23" s="318"/>
      <c r="SPD23" s="318"/>
      <c r="SPE23" s="318"/>
      <c r="SPF23" s="318"/>
      <c r="SPG23" s="318"/>
      <c r="SPH23" s="318"/>
      <c r="SPI23" s="318"/>
      <c r="SPJ23" s="318"/>
      <c r="SPK23" s="318"/>
      <c r="SPL23" s="318"/>
      <c r="SPM23" s="318"/>
      <c r="SPN23" s="318"/>
      <c r="SPO23" s="318"/>
      <c r="SPP23" s="318"/>
      <c r="SPQ23" s="318"/>
      <c r="SPR23" s="318"/>
      <c r="SPS23" s="318"/>
      <c r="SPT23" s="318"/>
      <c r="SPU23" s="318"/>
      <c r="SPV23" s="318"/>
      <c r="SPW23" s="318"/>
      <c r="SPX23" s="318"/>
      <c r="SPY23" s="318"/>
      <c r="SPZ23" s="318"/>
      <c r="SQA23" s="318"/>
      <c r="SQB23" s="318"/>
      <c r="SQC23" s="318"/>
      <c r="SQD23" s="318"/>
      <c r="SQE23" s="318"/>
      <c r="SQF23" s="318"/>
      <c r="SQG23" s="318"/>
      <c r="SQH23" s="318"/>
      <c r="SQI23" s="318"/>
      <c r="SQJ23" s="318"/>
      <c r="SQK23" s="318"/>
      <c r="SQL23" s="318"/>
      <c r="SQM23" s="318"/>
      <c r="SQN23" s="318"/>
      <c r="SQO23" s="318"/>
      <c r="SQP23" s="318"/>
      <c r="SQQ23" s="318"/>
      <c r="SQR23" s="318"/>
      <c r="SQS23" s="318"/>
      <c r="SQT23" s="318"/>
      <c r="SQU23" s="318"/>
      <c r="SQV23" s="318"/>
      <c r="SQW23" s="318"/>
      <c r="SQX23" s="318"/>
      <c r="SQY23" s="318"/>
      <c r="SQZ23" s="318"/>
      <c r="SRA23" s="318"/>
      <c r="SRB23" s="318"/>
      <c r="SRC23" s="318"/>
      <c r="SRD23" s="318"/>
      <c r="SRE23" s="318"/>
      <c r="SRF23" s="318"/>
      <c r="SRG23" s="318"/>
      <c r="SRH23" s="318"/>
      <c r="SRI23" s="318"/>
      <c r="SRJ23" s="318"/>
      <c r="SRK23" s="318"/>
      <c r="SRL23" s="318"/>
      <c r="SRM23" s="318"/>
      <c r="SRN23" s="318"/>
      <c r="SRO23" s="318"/>
      <c r="SRP23" s="318"/>
      <c r="SRQ23" s="318"/>
      <c r="SRR23" s="318"/>
      <c r="SRS23" s="318"/>
      <c r="SRT23" s="318"/>
      <c r="SRU23" s="318"/>
      <c r="SRV23" s="318"/>
      <c r="SRW23" s="318"/>
      <c r="SRX23" s="318"/>
      <c r="SRY23" s="318"/>
      <c r="SRZ23" s="318"/>
      <c r="SSA23" s="318"/>
      <c r="SSB23" s="318"/>
      <c r="SSC23" s="318"/>
      <c r="SSD23" s="318"/>
      <c r="SSE23" s="318"/>
      <c r="SSF23" s="318"/>
      <c r="SSG23" s="318"/>
      <c r="SSH23" s="318"/>
      <c r="SSI23" s="318"/>
      <c r="SSJ23" s="318"/>
      <c r="SSK23" s="318"/>
      <c r="SSL23" s="318"/>
      <c r="SSM23" s="318"/>
      <c r="SSN23" s="318"/>
      <c r="SSO23" s="318"/>
      <c r="SSP23" s="318"/>
      <c r="SSQ23" s="318"/>
      <c r="SSR23" s="318"/>
      <c r="SSS23" s="318"/>
      <c r="SST23" s="318"/>
      <c r="SSU23" s="318"/>
      <c r="SSV23" s="318"/>
      <c r="SSW23" s="318"/>
      <c r="SSX23" s="318"/>
      <c r="SSY23" s="318"/>
      <c r="SSZ23" s="318"/>
      <c r="STA23" s="318"/>
      <c r="STB23" s="318"/>
      <c r="STC23" s="318"/>
      <c r="STD23" s="318"/>
      <c r="STE23" s="318"/>
      <c r="STF23" s="318"/>
      <c r="STG23" s="318"/>
      <c r="STH23" s="318"/>
      <c r="STI23" s="318"/>
      <c r="STJ23" s="318"/>
      <c r="STK23" s="318"/>
      <c r="STL23" s="318"/>
      <c r="STM23" s="318"/>
      <c r="STN23" s="318"/>
      <c r="STO23" s="318"/>
      <c r="STP23" s="318"/>
      <c r="STQ23" s="318"/>
      <c r="STR23" s="318"/>
      <c r="STS23" s="318"/>
      <c r="STT23" s="318"/>
      <c r="STU23" s="318"/>
      <c r="STV23" s="318"/>
      <c r="STW23" s="318"/>
      <c r="STX23" s="318"/>
      <c r="STY23" s="318"/>
      <c r="STZ23" s="318"/>
      <c r="SUA23" s="318"/>
      <c r="SUB23" s="318"/>
      <c r="SUC23" s="318"/>
      <c r="SUD23" s="318"/>
      <c r="SUE23" s="318"/>
      <c r="SUF23" s="318"/>
      <c r="SUG23" s="318"/>
      <c r="SUH23" s="318"/>
      <c r="SUI23" s="318"/>
      <c r="SUJ23" s="318"/>
      <c r="SUK23" s="318"/>
      <c r="SUL23" s="318"/>
      <c r="SUM23" s="318"/>
      <c r="SUN23" s="318"/>
      <c r="SUO23" s="318"/>
      <c r="SUP23" s="318"/>
      <c r="SUQ23" s="318"/>
      <c r="SUR23" s="318"/>
      <c r="SUS23" s="318"/>
      <c r="SUT23" s="318"/>
      <c r="SUU23" s="318"/>
      <c r="SUV23" s="318"/>
      <c r="SUW23" s="318"/>
      <c r="SUX23" s="318"/>
      <c r="SUY23" s="318"/>
      <c r="SUZ23" s="318"/>
      <c r="SVA23" s="318"/>
      <c r="SVB23" s="318"/>
      <c r="SVC23" s="318"/>
      <c r="SVD23" s="318"/>
      <c r="SVE23" s="318"/>
      <c r="SVF23" s="318"/>
      <c r="SVG23" s="318"/>
      <c r="SVH23" s="318"/>
      <c r="SVI23" s="318"/>
      <c r="SVJ23" s="318"/>
      <c r="SVK23" s="318"/>
      <c r="SVL23" s="318"/>
      <c r="SVM23" s="318"/>
      <c r="SVN23" s="318"/>
      <c r="SVO23" s="318"/>
      <c r="SVP23" s="318"/>
      <c r="SVQ23" s="318"/>
      <c r="SVR23" s="318"/>
      <c r="SVS23" s="318"/>
      <c r="SVT23" s="318"/>
      <c r="SVU23" s="318"/>
      <c r="SVV23" s="318"/>
      <c r="SVW23" s="318"/>
      <c r="SVX23" s="318"/>
      <c r="SVY23" s="318"/>
      <c r="SVZ23" s="318"/>
      <c r="SWA23" s="318"/>
      <c r="SWB23" s="318"/>
      <c r="SWC23" s="318"/>
      <c r="SWD23" s="318"/>
      <c r="SWE23" s="318"/>
      <c r="SWF23" s="318"/>
      <c r="SWG23" s="318"/>
      <c r="SWH23" s="318"/>
      <c r="SWI23" s="318"/>
      <c r="SWJ23" s="318"/>
      <c r="SWK23" s="318"/>
      <c r="SWL23" s="318"/>
      <c r="SWM23" s="318"/>
      <c r="SWN23" s="318"/>
      <c r="SWO23" s="318"/>
      <c r="SWP23" s="318"/>
      <c r="SWQ23" s="318"/>
      <c r="SWR23" s="318"/>
      <c r="SWS23" s="318"/>
      <c r="SWT23" s="318"/>
      <c r="SWU23" s="318"/>
      <c r="SWV23" s="318"/>
      <c r="SWW23" s="318"/>
      <c r="SWX23" s="318"/>
      <c r="SWY23" s="318"/>
      <c r="SWZ23" s="318"/>
      <c r="SXA23" s="318"/>
      <c r="SXB23" s="318"/>
      <c r="SXC23" s="318"/>
      <c r="SXD23" s="318"/>
      <c r="SXE23" s="318"/>
      <c r="SXF23" s="318"/>
      <c r="SXG23" s="318"/>
      <c r="SXH23" s="318"/>
      <c r="SXI23" s="318"/>
      <c r="SXJ23" s="318"/>
      <c r="SXK23" s="318"/>
      <c r="SXL23" s="318"/>
      <c r="SXM23" s="318"/>
      <c r="SXN23" s="318"/>
      <c r="SXO23" s="318"/>
      <c r="SXP23" s="318"/>
      <c r="SXQ23" s="318"/>
      <c r="SXR23" s="318"/>
      <c r="SXS23" s="318"/>
      <c r="SXT23" s="318"/>
      <c r="SXU23" s="318"/>
      <c r="SXV23" s="318"/>
      <c r="SXW23" s="318"/>
      <c r="SXX23" s="318"/>
      <c r="SXY23" s="318"/>
      <c r="SXZ23" s="318"/>
      <c r="SYA23" s="318"/>
      <c r="SYB23" s="318"/>
      <c r="SYC23" s="318"/>
      <c r="SYD23" s="318"/>
      <c r="SYE23" s="318"/>
      <c r="SYF23" s="318"/>
      <c r="SYG23" s="318"/>
      <c r="SYH23" s="318"/>
      <c r="SYI23" s="318"/>
      <c r="SYJ23" s="318"/>
      <c r="SYK23" s="318"/>
      <c r="SYL23" s="318"/>
      <c r="SYM23" s="318"/>
      <c r="SYN23" s="318"/>
      <c r="SYO23" s="318"/>
      <c r="SYP23" s="318"/>
      <c r="SYQ23" s="318"/>
      <c r="SYR23" s="318"/>
      <c r="SYS23" s="318"/>
      <c r="SYT23" s="318"/>
      <c r="SYU23" s="318"/>
      <c r="SYV23" s="318"/>
      <c r="SYW23" s="318"/>
      <c r="SYX23" s="318"/>
      <c r="SYY23" s="318"/>
      <c r="SYZ23" s="318"/>
      <c r="SZA23" s="318"/>
      <c r="SZB23" s="318"/>
      <c r="SZC23" s="318"/>
      <c r="SZD23" s="318"/>
      <c r="SZE23" s="318"/>
      <c r="SZF23" s="318"/>
      <c r="SZG23" s="318"/>
      <c r="SZH23" s="318"/>
      <c r="SZI23" s="318"/>
      <c r="SZJ23" s="318"/>
      <c r="SZK23" s="318"/>
      <c r="SZL23" s="318"/>
      <c r="SZM23" s="318"/>
      <c r="SZN23" s="318"/>
      <c r="SZO23" s="318"/>
      <c r="SZP23" s="318"/>
      <c r="SZQ23" s="318"/>
      <c r="SZR23" s="318"/>
      <c r="SZS23" s="318"/>
      <c r="SZT23" s="318"/>
      <c r="SZU23" s="318"/>
      <c r="SZV23" s="318"/>
      <c r="SZW23" s="318"/>
      <c r="SZX23" s="318"/>
      <c r="SZY23" s="318"/>
      <c r="SZZ23" s="318"/>
      <c r="TAA23" s="318"/>
      <c r="TAB23" s="318"/>
      <c r="TAC23" s="318"/>
      <c r="TAD23" s="318"/>
      <c r="TAE23" s="318"/>
      <c r="TAF23" s="318"/>
      <c r="TAG23" s="318"/>
      <c r="TAH23" s="318"/>
      <c r="TAI23" s="318"/>
      <c r="TAJ23" s="318"/>
      <c r="TAK23" s="318"/>
      <c r="TAL23" s="318"/>
      <c r="TAM23" s="318"/>
      <c r="TAN23" s="318"/>
      <c r="TAO23" s="318"/>
      <c r="TAP23" s="318"/>
      <c r="TAQ23" s="318"/>
      <c r="TAR23" s="318"/>
      <c r="TAS23" s="318"/>
      <c r="TAT23" s="318"/>
      <c r="TAU23" s="318"/>
      <c r="TAV23" s="318"/>
      <c r="TAW23" s="318"/>
      <c r="TAX23" s="318"/>
      <c r="TAY23" s="318"/>
      <c r="TAZ23" s="318"/>
      <c r="TBA23" s="318"/>
      <c r="TBB23" s="318"/>
      <c r="TBC23" s="318"/>
      <c r="TBD23" s="318"/>
      <c r="TBE23" s="318"/>
      <c r="TBF23" s="318"/>
      <c r="TBG23" s="318"/>
      <c r="TBH23" s="318"/>
      <c r="TBI23" s="318"/>
      <c r="TBJ23" s="318"/>
      <c r="TBK23" s="318"/>
      <c r="TBL23" s="318"/>
      <c r="TBM23" s="318"/>
      <c r="TBN23" s="318"/>
      <c r="TBO23" s="318"/>
      <c r="TBP23" s="318"/>
      <c r="TBQ23" s="318"/>
      <c r="TBR23" s="318"/>
      <c r="TBS23" s="318"/>
      <c r="TBT23" s="318"/>
      <c r="TBU23" s="318"/>
      <c r="TBV23" s="318"/>
      <c r="TBW23" s="318"/>
      <c r="TBX23" s="318"/>
      <c r="TBY23" s="318"/>
      <c r="TBZ23" s="318"/>
      <c r="TCA23" s="318"/>
      <c r="TCB23" s="318"/>
      <c r="TCC23" s="318"/>
      <c r="TCD23" s="318"/>
      <c r="TCE23" s="318"/>
      <c r="TCF23" s="318"/>
      <c r="TCG23" s="318"/>
      <c r="TCH23" s="318"/>
      <c r="TCI23" s="318"/>
      <c r="TCJ23" s="318"/>
      <c r="TCK23" s="318"/>
      <c r="TCL23" s="318"/>
      <c r="TCM23" s="318"/>
      <c r="TCN23" s="318"/>
      <c r="TCO23" s="318"/>
      <c r="TCP23" s="318"/>
      <c r="TCQ23" s="318"/>
      <c r="TCR23" s="318"/>
      <c r="TCS23" s="318"/>
      <c r="TCT23" s="318"/>
      <c r="TCU23" s="318"/>
      <c r="TCV23" s="318"/>
      <c r="TCW23" s="318"/>
      <c r="TCX23" s="318"/>
      <c r="TCY23" s="318"/>
      <c r="TCZ23" s="318"/>
      <c r="TDA23" s="318"/>
      <c r="TDB23" s="318"/>
      <c r="TDC23" s="318"/>
      <c r="TDD23" s="318"/>
      <c r="TDE23" s="318"/>
      <c r="TDF23" s="318"/>
      <c r="TDG23" s="318"/>
      <c r="TDH23" s="318"/>
      <c r="TDI23" s="318"/>
      <c r="TDJ23" s="318"/>
      <c r="TDK23" s="318"/>
      <c r="TDL23" s="318"/>
      <c r="TDM23" s="318"/>
      <c r="TDN23" s="318"/>
      <c r="TDO23" s="318"/>
      <c r="TDP23" s="318"/>
      <c r="TDQ23" s="318"/>
      <c r="TDR23" s="318"/>
      <c r="TDS23" s="318"/>
      <c r="TDT23" s="318"/>
      <c r="TDU23" s="318"/>
      <c r="TDV23" s="318"/>
      <c r="TDW23" s="318"/>
      <c r="TDX23" s="318"/>
      <c r="TDY23" s="318"/>
      <c r="TDZ23" s="318"/>
      <c r="TEA23" s="318"/>
      <c r="TEB23" s="318"/>
      <c r="TEC23" s="318"/>
      <c r="TED23" s="318"/>
      <c r="TEE23" s="318"/>
      <c r="TEF23" s="318"/>
      <c r="TEG23" s="318"/>
      <c r="TEH23" s="318"/>
      <c r="TEI23" s="318"/>
      <c r="TEJ23" s="318"/>
      <c r="TEK23" s="318"/>
      <c r="TEL23" s="318"/>
      <c r="TEM23" s="318"/>
      <c r="TEN23" s="318"/>
      <c r="TEO23" s="318"/>
      <c r="TEP23" s="318"/>
      <c r="TEQ23" s="318"/>
      <c r="TER23" s="318"/>
      <c r="TES23" s="318"/>
      <c r="TET23" s="318"/>
      <c r="TEU23" s="318"/>
      <c r="TEV23" s="318"/>
      <c r="TEW23" s="318"/>
      <c r="TEX23" s="318"/>
      <c r="TEY23" s="318"/>
      <c r="TEZ23" s="318"/>
      <c r="TFA23" s="318"/>
      <c r="TFB23" s="318"/>
      <c r="TFC23" s="318"/>
      <c r="TFD23" s="318"/>
      <c r="TFE23" s="318"/>
      <c r="TFF23" s="318"/>
      <c r="TFG23" s="318"/>
      <c r="TFH23" s="318"/>
      <c r="TFI23" s="318"/>
      <c r="TFJ23" s="318"/>
      <c r="TFK23" s="318"/>
      <c r="TFL23" s="318"/>
      <c r="TFM23" s="318"/>
      <c r="TFN23" s="318"/>
      <c r="TFO23" s="318"/>
      <c r="TFP23" s="318"/>
      <c r="TFQ23" s="318"/>
      <c r="TFR23" s="318"/>
      <c r="TFS23" s="318"/>
      <c r="TFT23" s="318"/>
      <c r="TFU23" s="318"/>
      <c r="TFV23" s="318"/>
      <c r="TFW23" s="318"/>
      <c r="TFX23" s="318"/>
      <c r="TFY23" s="318"/>
      <c r="TFZ23" s="318"/>
      <c r="TGA23" s="318"/>
      <c r="TGB23" s="318"/>
      <c r="TGC23" s="318"/>
      <c r="TGD23" s="318"/>
      <c r="TGE23" s="318"/>
      <c r="TGF23" s="318"/>
      <c r="TGG23" s="318"/>
      <c r="TGH23" s="318"/>
      <c r="TGI23" s="318"/>
      <c r="TGJ23" s="318"/>
      <c r="TGK23" s="318"/>
      <c r="TGL23" s="318"/>
      <c r="TGM23" s="318"/>
      <c r="TGN23" s="318"/>
      <c r="TGO23" s="318"/>
      <c r="TGP23" s="318"/>
      <c r="TGQ23" s="318"/>
      <c r="TGR23" s="318"/>
      <c r="TGS23" s="318"/>
      <c r="TGT23" s="318"/>
      <c r="TGU23" s="318"/>
      <c r="TGV23" s="318"/>
      <c r="TGW23" s="318"/>
      <c r="TGX23" s="318"/>
      <c r="TGY23" s="318"/>
      <c r="TGZ23" s="318"/>
      <c r="THA23" s="318"/>
      <c r="THB23" s="318"/>
      <c r="THC23" s="318"/>
      <c r="THD23" s="318"/>
      <c r="THE23" s="318"/>
      <c r="THF23" s="318"/>
      <c r="THG23" s="318"/>
      <c r="THH23" s="318"/>
      <c r="THI23" s="318"/>
      <c r="THJ23" s="318"/>
      <c r="THK23" s="318"/>
      <c r="THL23" s="318"/>
      <c r="THM23" s="318"/>
      <c r="THN23" s="318"/>
      <c r="THO23" s="318"/>
      <c r="THP23" s="318"/>
      <c r="THQ23" s="318"/>
      <c r="THR23" s="318"/>
      <c r="THS23" s="318"/>
      <c r="THT23" s="318"/>
      <c r="THU23" s="318"/>
      <c r="THV23" s="318"/>
      <c r="THW23" s="318"/>
      <c r="THX23" s="318"/>
      <c r="THY23" s="318"/>
      <c r="THZ23" s="318"/>
      <c r="TIA23" s="318"/>
      <c r="TIB23" s="318"/>
      <c r="TIC23" s="318"/>
      <c r="TID23" s="318"/>
      <c r="TIE23" s="318"/>
      <c r="TIF23" s="318"/>
      <c r="TIG23" s="318"/>
      <c r="TIH23" s="318"/>
      <c r="TII23" s="318"/>
      <c r="TIJ23" s="318"/>
      <c r="TIK23" s="318"/>
      <c r="TIL23" s="318"/>
      <c r="TIM23" s="318"/>
      <c r="TIN23" s="318"/>
      <c r="TIO23" s="318"/>
      <c r="TIP23" s="318"/>
      <c r="TIQ23" s="318"/>
      <c r="TIR23" s="318"/>
      <c r="TIS23" s="318"/>
      <c r="TIT23" s="318"/>
      <c r="TIU23" s="318"/>
      <c r="TIV23" s="318"/>
      <c r="TIW23" s="318"/>
      <c r="TIX23" s="318"/>
      <c r="TIY23" s="318"/>
      <c r="TIZ23" s="318"/>
      <c r="TJA23" s="318"/>
      <c r="TJB23" s="318"/>
      <c r="TJC23" s="318"/>
      <c r="TJD23" s="318"/>
      <c r="TJE23" s="318"/>
      <c r="TJF23" s="318"/>
      <c r="TJG23" s="318"/>
      <c r="TJH23" s="318"/>
      <c r="TJI23" s="318"/>
      <c r="TJJ23" s="318"/>
      <c r="TJK23" s="318"/>
      <c r="TJL23" s="318"/>
      <c r="TJM23" s="318"/>
      <c r="TJN23" s="318"/>
      <c r="TJO23" s="318"/>
      <c r="TJP23" s="318"/>
      <c r="TJQ23" s="318"/>
      <c r="TJR23" s="318"/>
      <c r="TJS23" s="318"/>
      <c r="TJT23" s="318"/>
      <c r="TJU23" s="318"/>
      <c r="TJV23" s="318"/>
      <c r="TJW23" s="318"/>
      <c r="TJX23" s="318"/>
      <c r="TJY23" s="318"/>
      <c r="TJZ23" s="318"/>
      <c r="TKA23" s="318"/>
      <c r="TKB23" s="318"/>
      <c r="TKC23" s="318"/>
      <c r="TKD23" s="318"/>
      <c r="TKE23" s="318"/>
      <c r="TKF23" s="318"/>
      <c r="TKG23" s="318"/>
      <c r="TKH23" s="318"/>
      <c r="TKI23" s="318"/>
      <c r="TKJ23" s="318"/>
      <c r="TKK23" s="318"/>
      <c r="TKL23" s="318"/>
      <c r="TKM23" s="318"/>
      <c r="TKN23" s="318"/>
      <c r="TKO23" s="318"/>
      <c r="TKP23" s="318"/>
      <c r="TKQ23" s="318"/>
      <c r="TKR23" s="318"/>
      <c r="TKS23" s="318"/>
      <c r="TKT23" s="318"/>
      <c r="TKU23" s="318"/>
      <c r="TKV23" s="318"/>
      <c r="TKW23" s="318"/>
      <c r="TKX23" s="318"/>
      <c r="TKY23" s="318"/>
      <c r="TKZ23" s="318"/>
      <c r="TLA23" s="318"/>
      <c r="TLB23" s="318"/>
      <c r="TLC23" s="318"/>
      <c r="TLD23" s="318"/>
      <c r="TLE23" s="318"/>
      <c r="TLF23" s="318"/>
      <c r="TLG23" s="318"/>
      <c r="TLH23" s="318"/>
      <c r="TLI23" s="318"/>
      <c r="TLJ23" s="318"/>
      <c r="TLK23" s="318"/>
      <c r="TLL23" s="318"/>
      <c r="TLM23" s="318"/>
      <c r="TLN23" s="318"/>
      <c r="TLO23" s="318"/>
      <c r="TLP23" s="318"/>
      <c r="TLQ23" s="318"/>
      <c r="TLR23" s="318"/>
      <c r="TLS23" s="318"/>
      <c r="TLT23" s="318"/>
      <c r="TLU23" s="318"/>
      <c r="TLV23" s="318"/>
      <c r="TLW23" s="318"/>
      <c r="TLX23" s="318"/>
      <c r="TLY23" s="318"/>
      <c r="TLZ23" s="318"/>
      <c r="TMA23" s="318"/>
      <c r="TMB23" s="318"/>
      <c r="TMC23" s="318"/>
      <c r="TMD23" s="318"/>
      <c r="TME23" s="318"/>
      <c r="TMF23" s="318"/>
      <c r="TMG23" s="318"/>
      <c r="TMH23" s="318"/>
      <c r="TMI23" s="318"/>
      <c r="TMJ23" s="318"/>
      <c r="TMK23" s="318"/>
      <c r="TML23" s="318"/>
      <c r="TMM23" s="318"/>
      <c r="TMN23" s="318"/>
      <c r="TMO23" s="318"/>
      <c r="TMP23" s="318"/>
      <c r="TMQ23" s="318"/>
      <c r="TMR23" s="318"/>
      <c r="TMS23" s="318"/>
      <c r="TMT23" s="318"/>
      <c r="TMU23" s="318"/>
      <c r="TMV23" s="318"/>
      <c r="TMW23" s="318"/>
      <c r="TMX23" s="318"/>
      <c r="TMY23" s="318"/>
      <c r="TMZ23" s="318"/>
      <c r="TNA23" s="318"/>
      <c r="TNB23" s="318"/>
      <c r="TNC23" s="318"/>
      <c r="TND23" s="318"/>
      <c r="TNE23" s="318"/>
      <c r="TNF23" s="318"/>
      <c r="TNG23" s="318"/>
      <c r="TNH23" s="318"/>
      <c r="TNI23" s="318"/>
      <c r="TNJ23" s="318"/>
      <c r="TNK23" s="318"/>
      <c r="TNL23" s="318"/>
      <c r="TNM23" s="318"/>
      <c r="TNN23" s="318"/>
      <c r="TNO23" s="318"/>
      <c r="TNP23" s="318"/>
      <c r="TNQ23" s="318"/>
      <c r="TNR23" s="318"/>
      <c r="TNS23" s="318"/>
      <c r="TNT23" s="318"/>
      <c r="TNU23" s="318"/>
      <c r="TNV23" s="318"/>
      <c r="TNW23" s="318"/>
      <c r="TNX23" s="318"/>
      <c r="TNY23" s="318"/>
      <c r="TNZ23" s="318"/>
      <c r="TOA23" s="318"/>
      <c r="TOB23" s="318"/>
      <c r="TOC23" s="318"/>
      <c r="TOD23" s="318"/>
      <c r="TOE23" s="318"/>
      <c r="TOF23" s="318"/>
      <c r="TOG23" s="318"/>
      <c r="TOH23" s="318"/>
      <c r="TOI23" s="318"/>
      <c r="TOJ23" s="318"/>
      <c r="TOK23" s="318"/>
      <c r="TOL23" s="318"/>
      <c r="TOM23" s="318"/>
      <c r="TON23" s="318"/>
      <c r="TOO23" s="318"/>
      <c r="TOP23" s="318"/>
      <c r="TOQ23" s="318"/>
      <c r="TOR23" s="318"/>
      <c r="TOS23" s="318"/>
      <c r="TOT23" s="318"/>
      <c r="TOU23" s="318"/>
      <c r="TOV23" s="318"/>
      <c r="TOW23" s="318"/>
      <c r="TOX23" s="318"/>
      <c r="TOY23" s="318"/>
      <c r="TOZ23" s="318"/>
      <c r="TPA23" s="318"/>
      <c r="TPB23" s="318"/>
      <c r="TPC23" s="318"/>
      <c r="TPD23" s="318"/>
      <c r="TPE23" s="318"/>
      <c r="TPF23" s="318"/>
      <c r="TPG23" s="318"/>
      <c r="TPH23" s="318"/>
      <c r="TPI23" s="318"/>
      <c r="TPJ23" s="318"/>
      <c r="TPK23" s="318"/>
      <c r="TPL23" s="318"/>
      <c r="TPM23" s="318"/>
      <c r="TPN23" s="318"/>
      <c r="TPO23" s="318"/>
      <c r="TPP23" s="318"/>
      <c r="TPQ23" s="318"/>
      <c r="TPR23" s="318"/>
      <c r="TPS23" s="318"/>
      <c r="TPT23" s="318"/>
      <c r="TPU23" s="318"/>
      <c r="TPV23" s="318"/>
      <c r="TPW23" s="318"/>
      <c r="TPX23" s="318"/>
      <c r="TPY23" s="318"/>
      <c r="TPZ23" s="318"/>
      <c r="TQA23" s="318"/>
      <c r="TQB23" s="318"/>
      <c r="TQC23" s="318"/>
      <c r="TQD23" s="318"/>
      <c r="TQE23" s="318"/>
      <c r="TQF23" s="318"/>
      <c r="TQG23" s="318"/>
      <c r="TQH23" s="318"/>
      <c r="TQI23" s="318"/>
      <c r="TQJ23" s="318"/>
      <c r="TQK23" s="318"/>
      <c r="TQL23" s="318"/>
      <c r="TQM23" s="318"/>
      <c r="TQN23" s="318"/>
      <c r="TQO23" s="318"/>
      <c r="TQP23" s="318"/>
      <c r="TQQ23" s="318"/>
      <c r="TQR23" s="318"/>
      <c r="TQS23" s="318"/>
      <c r="TQT23" s="318"/>
      <c r="TQU23" s="318"/>
      <c r="TQV23" s="318"/>
      <c r="TQW23" s="318"/>
      <c r="TQX23" s="318"/>
      <c r="TQY23" s="318"/>
      <c r="TQZ23" s="318"/>
      <c r="TRA23" s="318"/>
      <c r="TRB23" s="318"/>
      <c r="TRC23" s="318"/>
      <c r="TRD23" s="318"/>
      <c r="TRE23" s="318"/>
      <c r="TRF23" s="318"/>
      <c r="TRG23" s="318"/>
      <c r="TRH23" s="318"/>
      <c r="TRI23" s="318"/>
      <c r="TRJ23" s="318"/>
      <c r="TRK23" s="318"/>
      <c r="TRL23" s="318"/>
      <c r="TRM23" s="318"/>
      <c r="TRN23" s="318"/>
      <c r="TRO23" s="318"/>
      <c r="TRP23" s="318"/>
      <c r="TRQ23" s="318"/>
      <c r="TRR23" s="318"/>
      <c r="TRS23" s="318"/>
      <c r="TRT23" s="318"/>
      <c r="TRU23" s="318"/>
      <c r="TRV23" s="318"/>
      <c r="TRW23" s="318"/>
      <c r="TRX23" s="318"/>
      <c r="TRY23" s="318"/>
      <c r="TRZ23" s="318"/>
      <c r="TSA23" s="318"/>
      <c r="TSB23" s="318"/>
      <c r="TSC23" s="318"/>
      <c r="TSD23" s="318"/>
      <c r="TSE23" s="318"/>
      <c r="TSF23" s="318"/>
      <c r="TSG23" s="318"/>
      <c r="TSH23" s="318"/>
      <c r="TSI23" s="318"/>
      <c r="TSJ23" s="318"/>
      <c r="TSK23" s="318"/>
      <c r="TSL23" s="318"/>
      <c r="TSM23" s="318"/>
      <c r="TSN23" s="318"/>
      <c r="TSO23" s="318"/>
      <c r="TSP23" s="318"/>
      <c r="TSQ23" s="318"/>
      <c r="TSR23" s="318"/>
      <c r="TSS23" s="318"/>
      <c r="TST23" s="318"/>
      <c r="TSU23" s="318"/>
      <c r="TSV23" s="318"/>
      <c r="TSW23" s="318"/>
      <c r="TSX23" s="318"/>
      <c r="TSY23" s="318"/>
      <c r="TSZ23" s="318"/>
      <c r="TTA23" s="318"/>
      <c r="TTB23" s="318"/>
      <c r="TTC23" s="318"/>
      <c r="TTD23" s="318"/>
      <c r="TTE23" s="318"/>
      <c r="TTF23" s="318"/>
      <c r="TTG23" s="318"/>
      <c r="TTH23" s="318"/>
      <c r="TTI23" s="318"/>
      <c r="TTJ23" s="318"/>
      <c r="TTK23" s="318"/>
      <c r="TTL23" s="318"/>
      <c r="TTM23" s="318"/>
      <c r="TTN23" s="318"/>
      <c r="TTO23" s="318"/>
      <c r="TTP23" s="318"/>
      <c r="TTQ23" s="318"/>
      <c r="TTR23" s="318"/>
      <c r="TTS23" s="318"/>
      <c r="TTT23" s="318"/>
      <c r="TTU23" s="318"/>
      <c r="TTV23" s="318"/>
      <c r="TTW23" s="318"/>
      <c r="TTX23" s="318"/>
      <c r="TTY23" s="318"/>
      <c r="TTZ23" s="318"/>
      <c r="TUA23" s="318"/>
      <c r="TUB23" s="318"/>
      <c r="TUC23" s="318"/>
      <c r="TUD23" s="318"/>
      <c r="TUE23" s="318"/>
      <c r="TUF23" s="318"/>
      <c r="TUG23" s="318"/>
      <c r="TUH23" s="318"/>
      <c r="TUI23" s="318"/>
      <c r="TUJ23" s="318"/>
      <c r="TUK23" s="318"/>
      <c r="TUL23" s="318"/>
      <c r="TUM23" s="318"/>
      <c r="TUN23" s="318"/>
      <c r="TUO23" s="318"/>
      <c r="TUP23" s="318"/>
      <c r="TUQ23" s="318"/>
      <c r="TUR23" s="318"/>
      <c r="TUS23" s="318"/>
      <c r="TUT23" s="318"/>
      <c r="TUU23" s="318"/>
      <c r="TUV23" s="318"/>
      <c r="TUW23" s="318"/>
      <c r="TUX23" s="318"/>
      <c r="TUY23" s="318"/>
      <c r="TUZ23" s="318"/>
      <c r="TVA23" s="318"/>
      <c r="TVB23" s="318"/>
      <c r="TVC23" s="318"/>
      <c r="TVD23" s="318"/>
      <c r="TVE23" s="318"/>
      <c r="TVF23" s="318"/>
      <c r="TVG23" s="318"/>
      <c r="TVH23" s="318"/>
      <c r="TVI23" s="318"/>
      <c r="TVJ23" s="318"/>
      <c r="TVK23" s="318"/>
      <c r="TVL23" s="318"/>
      <c r="TVM23" s="318"/>
      <c r="TVN23" s="318"/>
      <c r="TVO23" s="318"/>
      <c r="TVP23" s="318"/>
      <c r="TVQ23" s="318"/>
      <c r="TVR23" s="318"/>
      <c r="TVS23" s="318"/>
      <c r="TVT23" s="318"/>
      <c r="TVU23" s="318"/>
      <c r="TVV23" s="318"/>
      <c r="TVW23" s="318"/>
      <c r="TVX23" s="318"/>
      <c r="TVY23" s="318"/>
      <c r="TVZ23" s="318"/>
      <c r="TWA23" s="318"/>
      <c r="TWB23" s="318"/>
      <c r="TWC23" s="318"/>
      <c r="TWD23" s="318"/>
      <c r="TWE23" s="318"/>
      <c r="TWF23" s="318"/>
      <c r="TWG23" s="318"/>
      <c r="TWH23" s="318"/>
      <c r="TWI23" s="318"/>
      <c r="TWJ23" s="318"/>
      <c r="TWK23" s="318"/>
      <c r="TWL23" s="318"/>
      <c r="TWM23" s="318"/>
      <c r="TWN23" s="318"/>
      <c r="TWO23" s="318"/>
      <c r="TWP23" s="318"/>
      <c r="TWQ23" s="318"/>
      <c r="TWR23" s="318"/>
      <c r="TWS23" s="318"/>
      <c r="TWT23" s="318"/>
      <c r="TWU23" s="318"/>
      <c r="TWV23" s="318"/>
      <c r="TWW23" s="318"/>
      <c r="TWX23" s="318"/>
      <c r="TWY23" s="318"/>
      <c r="TWZ23" s="318"/>
      <c r="TXA23" s="318"/>
      <c r="TXB23" s="318"/>
      <c r="TXC23" s="318"/>
      <c r="TXD23" s="318"/>
      <c r="TXE23" s="318"/>
      <c r="TXF23" s="318"/>
      <c r="TXG23" s="318"/>
      <c r="TXH23" s="318"/>
      <c r="TXI23" s="318"/>
      <c r="TXJ23" s="318"/>
      <c r="TXK23" s="318"/>
      <c r="TXL23" s="318"/>
      <c r="TXM23" s="318"/>
      <c r="TXN23" s="318"/>
      <c r="TXO23" s="318"/>
      <c r="TXP23" s="318"/>
      <c r="TXQ23" s="318"/>
      <c r="TXR23" s="318"/>
      <c r="TXS23" s="318"/>
      <c r="TXT23" s="318"/>
      <c r="TXU23" s="318"/>
      <c r="TXV23" s="318"/>
      <c r="TXW23" s="318"/>
      <c r="TXX23" s="318"/>
      <c r="TXY23" s="318"/>
      <c r="TXZ23" s="318"/>
      <c r="TYA23" s="318"/>
      <c r="TYB23" s="318"/>
      <c r="TYC23" s="318"/>
      <c r="TYD23" s="318"/>
      <c r="TYE23" s="318"/>
      <c r="TYF23" s="318"/>
      <c r="TYG23" s="318"/>
      <c r="TYH23" s="318"/>
      <c r="TYI23" s="318"/>
      <c r="TYJ23" s="318"/>
      <c r="TYK23" s="318"/>
      <c r="TYL23" s="318"/>
      <c r="TYM23" s="318"/>
      <c r="TYN23" s="318"/>
      <c r="TYO23" s="318"/>
      <c r="TYP23" s="318"/>
      <c r="TYQ23" s="318"/>
      <c r="TYR23" s="318"/>
      <c r="TYS23" s="318"/>
      <c r="TYT23" s="318"/>
      <c r="TYU23" s="318"/>
      <c r="TYV23" s="318"/>
      <c r="TYW23" s="318"/>
      <c r="TYX23" s="318"/>
      <c r="TYY23" s="318"/>
      <c r="TYZ23" s="318"/>
      <c r="TZA23" s="318"/>
      <c r="TZB23" s="318"/>
      <c r="TZC23" s="318"/>
      <c r="TZD23" s="318"/>
      <c r="TZE23" s="318"/>
      <c r="TZF23" s="318"/>
      <c r="TZG23" s="318"/>
      <c r="TZH23" s="318"/>
      <c r="TZI23" s="318"/>
      <c r="TZJ23" s="318"/>
      <c r="TZK23" s="318"/>
      <c r="TZL23" s="318"/>
      <c r="TZM23" s="318"/>
      <c r="TZN23" s="318"/>
      <c r="TZO23" s="318"/>
      <c r="TZP23" s="318"/>
      <c r="TZQ23" s="318"/>
      <c r="TZR23" s="318"/>
      <c r="TZS23" s="318"/>
      <c r="TZT23" s="318"/>
      <c r="TZU23" s="318"/>
      <c r="TZV23" s="318"/>
      <c r="TZW23" s="318"/>
      <c r="TZX23" s="318"/>
      <c r="TZY23" s="318"/>
      <c r="TZZ23" s="318"/>
      <c r="UAA23" s="318"/>
      <c r="UAB23" s="318"/>
      <c r="UAC23" s="318"/>
      <c r="UAD23" s="318"/>
      <c r="UAE23" s="318"/>
      <c r="UAF23" s="318"/>
      <c r="UAG23" s="318"/>
      <c r="UAH23" s="318"/>
      <c r="UAI23" s="318"/>
      <c r="UAJ23" s="318"/>
      <c r="UAK23" s="318"/>
      <c r="UAL23" s="318"/>
      <c r="UAM23" s="318"/>
      <c r="UAN23" s="318"/>
      <c r="UAO23" s="318"/>
      <c r="UAP23" s="318"/>
      <c r="UAQ23" s="318"/>
      <c r="UAR23" s="318"/>
      <c r="UAS23" s="318"/>
      <c r="UAT23" s="318"/>
      <c r="UAU23" s="318"/>
      <c r="UAV23" s="318"/>
      <c r="UAW23" s="318"/>
      <c r="UAX23" s="318"/>
      <c r="UAY23" s="318"/>
      <c r="UAZ23" s="318"/>
      <c r="UBA23" s="318"/>
      <c r="UBB23" s="318"/>
      <c r="UBC23" s="318"/>
      <c r="UBD23" s="318"/>
      <c r="UBE23" s="318"/>
      <c r="UBF23" s="318"/>
      <c r="UBG23" s="318"/>
      <c r="UBH23" s="318"/>
      <c r="UBI23" s="318"/>
      <c r="UBJ23" s="318"/>
      <c r="UBK23" s="318"/>
      <c r="UBL23" s="318"/>
      <c r="UBM23" s="318"/>
      <c r="UBN23" s="318"/>
      <c r="UBO23" s="318"/>
      <c r="UBP23" s="318"/>
      <c r="UBQ23" s="318"/>
      <c r="UBR23" s="318"/>
      <c r="UBS23" s="318"/>
      <c r="UBT23" s="318"/>
      <c r="UBU23" s="318"/>
      <c r="UBV23" s="318"/>
      <c r="UBW23" s="318"/>
      <c r="UBX23" s="318"/>
      <c r="UBY23" s="318"/>
      <c r="UBZ23" s="318"/>
      <c r="UCA23" s="318"/>
      <c r="UCB23" s="318"/>
      <c r="UCC23" s="318"/>
      <c r="UCD23" s="318"/>
      <c r="UCE23" s="318"/>
      <c r="UCF23" s="318"/>
      <c r="UCG23" s="318"/>
      <c r="UCH23" s="318"/>
      <c r="UCI23" s="318"/>
      <c r="UCJ23" s="318"/>
      <c r="UCK23" s="318"/>
      <c r="UCL23" s="318"/>
      <c r="UCM23" s="318"/>
      <c r="UCN23" s="318"/>
      <c r="UCO23" s="318"/>
      <c r="UCP23" s="318"/>
      <c r="UCQ23" s="318"/>
      <c r="UCR23" s="318"/>
      <c r="UCS23" s="318"/>
      <c r="UCT23" s="318"/>
      <c r="UCU23" s="318"/>
      <c r="UCV23" s="318"/>
      <c r="UCW23" s="318"/>
      <c r="UCX23" s="318"/>
      <c r="UCY23" s="318"/>
      <c r="UCZ23" s="318"/>
      <c r="UDA23" s="318"/>
      <c r="UDB23" s="318"/>
      <c r="UDC23" s="318"/>
      <c r="UDD23" s="318"/>
      <c r="UDE23" s="318"/>
      <c r="UDF23" s="318"/>
      <c r="UDG23" s="318"/>
      <c r="UDH23" s="318"/>
      <c r="UDI23" s="318"/>
      <c r="UDJ23" s="318"/>
      <c r="UDK23" s="318"/>
      <c r="UDL23" s="318"/>
      <c r="UDM23" s="318"/>
      <c r="UDN23" s="318"/>
      <c r="UDO23" s="318"/>
      <c r="UDP23" s="318"/>
      <c r="UDQ23" s="318"/>
      <c r="UDR23" s="318"/>
      <c r="UDS23" s="318"/>
      <c r="UDT23" s="318"/>
      <c r="UDU23" s="318"/>
      <c r="UDV23" s="318"/>
      <c r="UDW23" s="318"/>
      <c r="UDX23" s="318"/>
      <c r="UDY23" s="318"/>
      <c r="UDZ23" s="318"/>
      <c r="UEA23" s="318"/>
      <c r="UEB23" s="318"/>
      <c r="UEC23" s="318"/>
      <c r="UED23" s="318"/>
      <c r="UEE23" s="318"/>
      <c r="UEF23" s="318"/>
      <c r="UEG23" s="318"/>
      <c r="UEH23" s="318"/>
      <c r="UEI23" s="318"/>
      <c r="UEJ23" s="318"/>
      <c r="UEK23" s="318"/>
      <c r="UEL23" s="318"/>
      <c r="UEM23" s="318"/>
      <c r="UEN23" s="318"/>
      <c r="UEO23" s="318"/>
      <c r="UEP23" s="318"/>
      <c r="UEQ23" s="318"/>
      <c r="UER23" s="318"/>
      <c r="UES23" s="318"/>
      <c r="UET23" s="318"/>
      <c r="UEU23" s="318"/>
      <c r="UEV23" s="318"/>
      <c r="UEW23" s="318"/>
      <c r="UEX23" s="318"/>
      <c r="UEY23" s="318"/>
      <c r="UEZ23" s="318"/>
      <c r="UFA23" s="318"/>
      <c r="UFB23" s="318"/>
      <c r="UFC23" s="318"/>
      <c r="UFD23" s="318"/>
      <c r="UFE23" s="318"/>
      <c r="UFF23" s="318"/>
      <c r="UFG23" s="318"/>
      <c r="UFH23" s="318"/>
      <c r="UFI23" s="318"/>
      <c r="UFJ23" s="318"/>
      <c r="UFK23" s="318"/>
      <c r="UFL23" s="318"/>
      <c r="UFM23" s="318"/>
      <c r="UFN23" s="318"/>
      <c r="UFO23" s="318"/>
      <c r="UFP23" s="318"/>
      <c r="UFQ23" s="318"/>
      <c r="UFR23" s="318"/>
      <c r="UFS23" s="318"/>
      <c r="UFT23" s="318"/>
      <c r="UFU23" s="318"/>
      <c r="UFV23" s="318"/>
      <c r="UFW23" s="318"/>
      <c r="UFX23" s="318"/>
      <c r="UFY23" s="318"/>
      <c r="UFZ23" s="318"/>
      <c r="UGA23" s="318"/>
      <c r="UGB23" s="318"/>
      <c r="UGC23" s="318"/>
      <c r="UGD23" s="318"/>
      <c r="UGE23" s="318"/>
      <c r="UGF23" s="318"/>
      <c r="UGG23" s="318"/>
      <c r="UGH23" s="318"/>
      <c r="UGI23" s="318"/>
      <c r="UGJ23" s="318"/>
      <c r="UGK23" s="318"/>
      <c r="UGL23" s="318"/>
      <c r="UGM23" s="318"/>
      <c r="UGN23" s="318"/>
      <c r="UGO23" s="318"/>
      <c r="UGP23" s="318"/>
      <c r="UGQ23" s="318"/>
      <c r="UGR23" s="318"/>
      <c r="UGS23" s="318"/>
      <c r="UGT23" s="318"/>
      <c r="UGU23" s="318"/>
      <c r="UGV23" s="318"/>
      <c r="UGW23" s="318"/>
      <c r="UGX23" s="318"/>
      <c r="UGY23" s="318"/>
      <c r="UGZ23" s="318"/>
      <c r="UHA23" s="318"/>
      <c r="UHB23" s="318"/>
      <c r="UHC23" s="318"/>
      <c r="UHD23" s="318"/>
      <c r="UHE23" s="318"/>
      <c r="UHF23" s="318"/>
      <c r="UHG23" s="318"/>
      <c r="UHH23" s="318"/>
      <c r="UHI23" s="318"/>
      <c r="UHJ23" s="318"/>
      <c r="UHK23" s="318"/>
      <c r="UHL23" s="318"/>
      <c r="UHM23" s="318"/>
      <c r="UHN23" s="318"/>
      <c r="UHO23" s="318"/>
      <c r="UHP23" s="318"/>
      <c r="UHQ23" s="318"/>
      <c r="UHR23" s="318"/>
      <c r="UHS23" s="318"/>
      <c r="UHT23" s="318"/>
      <c r="UHU23" s="318"/>
      <c r="UHV23" s="318"/>
      <c r="UHW23" s="318"/>
      <c r="UHX23" s="318"/>
      <c r="UHY23" s="318"/>
      <c r="UHZ23" s="318"/>
      <c r="UIA23" s="318"/>
      <c r="UIB23" s="318"/>
      <c r="UIC23" s="318"/>
      <c r="UID23" s="318"/>
      <c r="UIE23" s="318"/>
      <c r="UIF23" s="318"/>
      <c r="UIG23" s="318"/>
      <c r="UIH23" s="318"/>
      <c r="UII23" s="318"/>
      <c r="UIJ23" s="318"/>
      <c r="UIK23" s="318"/>
      <c r="UIL23" s="318"/>
      <c r="UIM23" s="318"/>
      <c r="UIN23" s="318"/>
      <c r="UIO23" s="318"/>
      <c r="UIP23" s="318"/>
      <c r="UIQ23" s="318"/>
      <c r="UIR23" s="318"/>
      <c r="UIS23" s="318"/>
      <c r="UIT23" s="318"/>
      <c r="UIU23" s="318"/>
      <c r="UIV23" s="318"/>
      <c r="UIW23" s="318"/>
      <c r="UIX23" s="318"/>
      <c r="UIY23" s="318"/>
      <c r="UIZ23" s="318"/>
      <c r="UJA23" s="318"/>
      <c r="UJB23" s="318"/>
      <c r="UJC23" s="318"/>
      <c r="UJD23" s="318"/>
      <c r="UJE23" s="318"/>
      <c r="UJF23" s="318"/>
      <c r="UJG23" s="318"/>
      <c r="UJH23" s="318"/>
      <c r="UJI23" s="318"/>
      <c r="UJJ23" s="318"/>
      <c r="UJK23" s="318"/>
      <c r="UJL23" s="318"/>
      <c r="UJM23" s="318"/>
      <c r="UJN23" s="318"/>
      <c r="UJO23" s="318"/>
      <c r="UJP23" s="318"/>
      <c r="UJQ23" s="318"/>
      <c r="UJR23" s="318"/>
      <c r="UJS23" s="318"/>
      <c r="UJT23" s="318"/>
      <c r="UJU23" s="318"/>
      <c r="UJV23" s="318"/>
      <c r="UJW23" s="318"/>
      <c r="UJX23" s="318"/>
      <c r="UJY23" s="318"/>
      <c r="UJZ23" s="318"/>
      <c r="UKA23" s="318"/>
      <c r="UKB23" s="318"/>
      <c r="UKC23" s="318"/>
      <c r="UKD23" s="318"/>
      <c r="UKE23" s="318"/>
      <c r="UKF23" s="318"/>
      <c r="UKG23" s="318"/>
      <c r="UKH23" s="318"/>
      <c r="UKI23" s="318"/>
      <c r="UKJ23" s="318"/>
      <c r="UKK23" s="318"/>
      <c r="UKL23" s="318"/>
      <c r="UKM23" s="318"/>
      <c r="UKN23" s="318"/>
      <c r="UKO23" s="318"/>
      <c r="UKP23" s="318"/>
      <c r="UKQ23" s="318"/>
      <c r="UKR23" s="318"/>
      <c r="UKS23" s="318"/>
      <c r="UKT23" s="318"/>
      <c r="UKU23" s="318"/>
      <c r="UKV23" s="318"/>
      <c r="UKW23" s="318"/>
      <c r="UKX23" s="318"/>
      <c r="UKY23" s="318"/>
      <c r="UKZ23" s="318"/>
      <c r="ULA23" s="318"/>
      <c r="ULB23" s="318"/>
      <c r="ULC23" s="318"/>
      <c r="ULD23" s="318"/>
      <c r="ULE23" s="318"/>
      <c r="ULF23" s="318"/>
      <c r="ULG23" s="318"/>
      <c r="ULH23" s="318"/>
      <c r="ULI23" s="318"/>
      <c r="ULJ23" s="318"/>
      <c r="ULK23" s="318"/>
      <c r="ULL23" s="318"/>
      <c r="ULM23" s="318"/>
      <c r="ULN23" s="318"/>
      <c r="ULO23" s="318"/>
      <c r="ULP23" s="318"/>
      <c r="ULQ23" s="318"/>
      <c r="ULR23" s="318"/>
      <c r="ULS23" s="318"/>
      <c r="ULT23" s="318"/>
      <c r="ULU23" s="318"/>
      <c r="ULV23" s="318"/>
      <c r="ULW23" s="318"/>
      <c r="ULX23" s="318"/>
      <c r="ULY23" s="318"/>
      <c r="ULZ23" s="318"/>
      <c r="UMA23" s="318"/>
      <c r="UMB23" s="318"/>
      <c r="UMC23" s="318"/>
      <c r="UMD23" s="318"/>
      <c r="UME23" s="318"/>
      <c r="UMF23" s="318"/>
      <c r="UMG23" s="318"/>
      <c r="UMH23" s="318"/>
      <c r="UMI23" s="318"/>
      <c r="UMJ23" s="318"/>
      <c r="UMK23" s="318"/>
      <c r="UML23" s="318"/>
      <c r="UMM23" s="318"/>
      <c r="UMN23" s="318"/>
      <c r="UMO23" s="318"/>
      <c r="UMP23" s="318"/>
      <c r="UMQ23" s="318"/>
      <c r="UMR23" s="318"/>
      <c r="UMS23" s="318"/>
      <c r="UMT23" s="318"/>
      <c r="UMU23" s="318"/>
      <c r="UMV23" s="318"/>
      <c r="UMW23" s="318"/>
      <c r="UMX23" s="318"/>
      <c r="UMY23" s="318"/>
      <c r="UMZ23" s="318"/>
      <c r="UNA23" s="318"/>
      <c r="UNB23" s="318"/>
      <c r="UNC23" s="318"/>
      <c r="UND23" s="318"/>
      <c r="UNE23" s="318"/>
      <c r="UNF23" s="318"/>
      <c r="UNG23" s="318"/>
      <c r="UNH23" s="318"/>
      <c r="UNI23" s="318"/>
      <c r="UNJ23" s="318"/>
      <c r="UNK23" s="318"/>
      <c r="UNL23" s="318"/>
      <c r="UNM23" s="318"/>
      <c r="UNN23" s="318"/>
      <c r="UNO23" s="318"/>
      <c r="UNP23" s="318"/>
      <c r="UNQ23" s="318"/>
      <c r="UNR23" s="318"/>
      <c r="UNS23" s="318"/>
      <c r="UNT23" s="318"/>
      <c r="UNU23" s="318"/>
      <c r="UNV23" s="318"/>
      <c r="UNW23" s="318"/>
      <c r="UNX23" s="318"/>
      <c r="UNY23" s="318"/>
      <c r="UNZ23" s="318"/>
      <c r="UOA23" s="318"/>
      <c r="UOB23" s="318"/>
      <c r="UOC23" s="318"/>
      <c r="UOD23" s="318"/>
      <c r="UOE23" s="318"/>
      <c r="UOF23" s="318"/>
      <c r="UOG23" s="318"/>
      <c r="UOH23" s="318"/>
      <c r="UOI23" s="318"/>
      <c r="UOJ23" s="318"/>
      <c r="UOK23" s="318"/>
      <c r="UOL23" s="318"/>
      <c r="UOM23" s="318"/>
      <c r="UON23" s="318"/>
      <c r="UOO23" s="318"/>
      <c r="UOP23" s="318"/>
      <c r="UOQ23" s="318"/>
      <c r="UOR23" s="318"/>
      <c r="UOS23" s="318"/>
      <c r="UOT23" s="318"/>
      <c r="UOU23" s="318"/>
      <c r="UOV23" s="318"/>
      <c r="UOW23" s="318"/>
      <c r="UOX23" s="318"/>
      <c r="UOY23" s="318"/>
      <c r="UOZ23" s="318"/>
      <c r="UPA23" s="318"/>
      <c r="UPB23" s="318"/>
      <c r="UPC23" s="318"/>
      <c r="UPD23" s="318"/>
      <c r="UPE23" s="318"/>
      <c r="UPF23" s="318"/>
      <c r="UPG23" s="318"/>
      <c r="UPH23" s="318"/>
      <c r="UPI23" s="318"/>
      <c r="UPJ23" s="318"/>
      <c r="UPK23" s="318"/>
      <c r="UPL23" s="318"/>
      <c r="UPM23" s="318"/>
      <c r="UPN23" s="318"/>
      <c r="UPO23" s="318"/>
      <c r="UPP23" s="318"/>
      <c r="UPQ23" s="318"/>
      <c r="UPR23" s="318"/>
      <c r="UPS23" s="318"/>
      <c r="UPT23" s="318"/>
      <c r="UPU23" s="318"/>
      <c r="UPV23" s="318"/>
      <c r="UPW23" s="318"/>
      <c r="UPX23" s="318"/>
      <c r="UPY23" s="318"/>
      <c r="UPZ23" s="318"/>
      <c r="UQA23" s="318"/>
      <c r="UQB23" s="318"/>
      <c r="UQC23" s="318"/>
      <c r="UQD23" s="318"/>
      <c r="UQE23" s="318"/>
      <c r="UQF23" s="318"/>
      <c r="UQG23" s="318"/>
      <c r="UQH23" s="318"/>
      <c r="UQI23" s="318"/>
      <c r="UQJ23" s="318"/>
      <c r="UQK23" s="318"/>
      <c r="UQL23" s="318"/>
      <c r="UQM23" s="318"/>
      <c r="UQN23" s="318"/>
      <c r="UQO23" s="318"/>
      <c r="UQP23" s="318"/>
      <c r="UQQ23" s="318"/>
      <c r="UQR23" s="318"/>
      <c r="UQS23" s="318"/>
      <c r="UQT23" s="318"/>
      <c r="UQU23" s="318"/>
      <c r="UQV23" s="318"/>
      <c r="UQW23" s="318"/>
      <c r="UQX23" s="318"/>
      <c r="UQY23" s="318"/>
      <c r="UQZ23" s="318"/>
      <c r="URA23" s="318"/>
      <c r="URB23" s="318"/>
      <c r="URC23" s="318"/>
      <c r="URD23" s="318"/>
      <c r="URE23" s="318"/>
      <c r="URF23" s="318"/>
      <c r="URG23" s="318"/>
      <c r="URH23" s="318"/>
      <c r="URI23" s="318"/>
      <c r="URJ23" s="318"/>
      <c r="URK23" s="318"/>
      <c r="URL23" s="318"/>
      <c r="URM23" s="318"/>
      <c r="URN23" s="318"/>
      <c r="URO23" s="318"/>
      <c r="URP23" s="318"/>
      <c r="URQ23" s="318"/>
      <c r="URR23" s="318"/>
      <c r="URS23" s="318"/>
      <c r="URT23" s="318"/>
      <c r="URU23" s="318"/>
      <c r="URV23" s="318"/>
      <c r="URW23" s="318"/>
      <c r="URX23" s="318"/>
      <c r="URY23" s="318"/>
      <c r="URZ23" s="318"/>
      <c r="USA23" s="318"/>
      <c r="USB23" s="318"/>
      <c r="USC23" s="318"/>
      <c r="USD23" s="318"/>
      <c r="USE23" s="318"/>
      <c r="USF23" s="318"/>
      <c r="USG23" s="318"/>
      <c r="USH23" s="318"/>
      <c r="USI23" s="318"/>
      <c r="USJ23" s="318"/>
      <c r="USK23" s="318"/>
      <c r="USL23" s="318"/>
      <c r="USM23" s="318"/>
      <c r="USN23" s="318"/>
      <c r="USO23" s="318"/>
      <c r="USP23" s="318"/>
      <c r="USQ23" s="318"/>
      <c r="USR23" s="318"/>
      <c r="USS23" s="318"/>
      <c r="UST23" s="318"/>
      <c r="USU23" s="318"/>
      <c r="USV23" s="318"/>
      <c r="USW23" s="318"/>
      <c r="USX23" s="318"/>
      <c r="USY23" s="318"/>
      <c r="USZ23" s="318"/>
      <c r="UTA23" s="318"/>
      <c r="UTB23" s="318"/>
      <c r="UTC23" s="318"/>
      <c r="UTD23" s="318"/>
      <c r="UTE23" s="318"/>
      <c r="UTF23" s="318"/>
      <c r="UTG23" s="318"/>
      <c r="UTH23" s="318"/>
      <c r="UTI23" s="318"/>
      <c r="UTJ23" s="318"/>
      <c r="UTK23" s="318"/>
      <c r="UTL23" s="318"/>
      <c r="UTM23" s="318"/>
      <c r="UTN23" s="318"/>
      <c r="UTO23" s="318"/>
      <c r="UTP23" s="318"/>
      <c r="UTQ23" s="318"/>
      <c r="UTR23" s="318"/>
      <c r="UTS23" s="318"/>
      <c r="UTT23" s="318"/>
      <c r="UTU23" s="318"/>
      <c r="UTV23" s="318"/>
      <c r="UTW23" s="318"/>
      <c r="UTX23" s="318"/>
      <c r="UTY23" s="318"/>
      <c r="UTZ23" s="318"/>
      <c r="UUA23" s="318"/>
      <c r="UUB23" s="318"/>
      <c r="UUC23" s="318"/>
      <c r="UUD23" s="318"/>
      <c r="UUE23" s="318"/>
      <c r="UUF23" s="318"/>
      <c r="UUG23" s="318"/>
      <c r="UUH23" s="318"/>
      <c r="UUI23" s="318"/>
      <c r="UUJ23" s="318"/>
      <c r="UUK23" s="318"/>
      <c r="UUL23" s="318"/>
      <c r="UUM23" s="318"/>
      <c r="UUN23" s="318"/>
      <c r="UUO23" s="318"/>
      <c r="UUP23" s="318"/>
      <c r="UUQ23" s="318"/>
      <c r="UUR23" s="318"/>
      <c r="UUS23" s="318"/>
      <c r="UUT23" s="318"/>
      <c r="UUU23" s="318"/>
      <c r="UUV23" s="318"/>
      <c r="UUW23" s="318"/>
      <c r="UUX23" s="318"/>
      <c r="UUY23" s="318"/>
      <c r="UUZ23" s="318"/>
      <c r="UVA23" s="318"/>
      <c r="UVB23" s="318"/>
      <c r="UVC23" s="318"/>
      <c r="UVD23" s="318"/>
      <c r="UVE23" s="318"/>
      <c r="UVF23" s="318"/>
      <c r="UVG23" s="318"/>
      <c r="UVH23" s="318"/>
      <c r="UVI23" s="318"/>
      <c r="UVJ23" s="318"/>
      <c r="UVK23" s="318"/>
      <c r="UVL23" s="318"/>
      <c r="UVM23" s="318"/>
      <c r="UVN23" s="318"/>
      <c r="UVO23" s="318"/>
      <c r="UVP23" s="318"/>
      <c r="UVQ23" s="318"/>
      <c r="UVR23" s="318"/>
      <c r="UVS23" s="318"/>
      <c r="UVT23" s="318"/>
      <c r="UVU23" s="318"/>
      <c r="UVV23" s="318"/>
      <c r="UVW23" s="318"/>
      <c r="UVX23" s="318"/>
      <c r="UVY23" s="318"/>
      <c r="UVZ23" s="318"/>
      <c r="UWA23" s="318"/>
      <c r="UWB23" s="318"/>
      <c r="UWC23" s="318"/>
      <c r="UWD23" s="318"/>
      <c r="UWE23" s="318"/>
      <c r="UWF23" s="318"/>
      <c r="UWG23" s="318"/>
      <c r="UWH23" s="318"/>
      <c r="UWI23" s="318"/>
      <c r="UWJ23" s="318"/>
      <c r="UWK23" s="318"/>
      <c r="UWL23" s="318"/>
      <c r="UWM23" s="318"/>
      <c r="UWN23" s="318"/>
      <c r="UWO23" s="318"/>
      <c r="UWP23" s="318"/>
      <c r="UWQ23" s="318"/>
      <c r="UWR23" s="318"/>
      <c r="UWS23" s="318"/>
      <c r="UWT23" s="318"/>
      <c r="UWU23" s="318"/>
      <c r="UWV23" s="318"/>
      <c r="UWW23" s="318"/>
      <c r="UWX23" s="318"/>
      <c r="UWY23" s="318"/>
      <c r="UWZ23" s="318"/>
      <c r="UXA23" s="318"/>
      <c r="UXB23" s="318"/>
      <c r="UXC23" s="318"/>
      <c r="UXD23" s="318"/>
      <c r="UXE23" s="318"/>
      <c r="UXF23" s="318"/>
      <c r="UXG23" s="318"/>
      <c r="UXH23" s="318"/>
      <c r="UXI23" s="318"/>
      <c r="UXJ23" s="318"/>
      <c r="UXK23" s="318"/>
      <c r="UXL23" s="318"/>
      <c r="UXM23" s="318"/>
      <c r="UXN23" s="318"/>
      <c r="UXO23" s="318"/>
      <c r="UXP23" s="318"/>
      <c r="UXQ23" s="318"/>
      <c r="UXR23" s="318"/>
      <c r="UXS23" s="318"/>
      <c r="UXT23" s="318"/>
      <c r="UXU23" s="318"/>
      <c r="UXV23" s="318"/>
      <c r="UXW23" s="318"/>
      <c r="UXX23" s="318"/>
      <c r="UXY23" s="318"/>
      <c r="UXZ23" s="318"/>
      <c r="UYA23" s="318"/>
      <c r="UYB23" s="318"/>
      <c r="UYC23" s="318"/>
      <c r="UYD23" s="318"/>
      <c r="UYE23" s="318"/>
      <c r="UYF23" s="318"/>
      <c r="UYG23" s="318"/>
      <c r="UYH23" s="318"/>
      <c r="UYI23" s="318"/>
      <c r="UYJ23" s="318"/>
      <c r="UYK23" s="318"/>
      <c r="UYL23" s="318"/>
      <c r="UYM23" s="318"/>
      <c r="UYN23" s="318"/>
      <c r="UYO23" s="318"/>
      <c r="UYP23" s="318"/>
      <c r="UYQ23" s="318"/>
      <c r="UYR23" s="318"/>
      <c r="UYS23" s="318"/>
      <c r="UYT23" s="318"/>
      <c r="UYU23" s="318"/>
      <c r="UYV23" s="318"/>
      <c r="UYW23" s="318"/>
      <c r="UYX23" s="318"/>
      <c r="UYY23" s="318"/>
      <c r="UYZ23" s="318"/>
      <c r="UZA23" s="318"/>
      <c r="UZB23" s="318"/>
      <c r="UZC23" s="318"/>
      <c r="UZD23" s="318"/>
      <c r="UZE23" s="318"/>
      <c r="UZF23" s="318"/>
      <c r="UZG23" s="318"/>
      <c r="UZH23" s="318"/>
      <c r="UZI23" s="318"/>
      <c r="UZJ23" s="318"/>
      <c r="UZK23" s="318"/>
      <c r="UZL23" s="318"/>
      <c r="UZM23" s="318"/>
      <c r="UZN23" s="318"/>
      <c r="UZO23" s="318"/>
      <c r="UZP23" s="318"/>
      <c r="UZQ23" s="318"/>
      <c r="UZR23" s="318"/>
      <c r="UZS23" s="318"/>
      <c r="UZT23" s="318"/>
      <c r="UZU23" s="318"/>
      <c r="UZV23" s="318"/>
      <c r="UZW23" s="318"/>
      <c r="UZX23" s="318"/>
      <c r="UZY23" s="318"/>
      <c r="UZZ23" s="318"/>
      <c r="VAA23" s="318"/>
      <c r="VAB23" s="318"/>
      <c r="VAC23" s="318"/>
      <c r="VAD23" s="318"/>
      <c r="VAE23" s="318"/>
      <c r="VAF23" s="318"/>
      <c r="VAG23" s="318"/>
      <c r="VAH23" s="318"/>
      <c r="VAI23" s="318"/>
      <c r="VAJ23" s="318"/>
      <c r="VAK23" s="318"/>
      <c r="VAL23" s="318"/>
      <c r="VAM23" s="318"/>
      <c r="VAN23" s="318"/>
      <c r="VAO23" s="318"/>
      <c r="VAP23" s="318"/>
      <c r="VAQ23" s="318"/>
      <c r="VAR23" s="318"/>
      <c r="VAS23" s="318"/>
      <c r="VAT23" s="318"/>
      <c r="VAU23" s="318"/>
      <c r="VAV23" s="318"/>
      <c r="VAW23" s="318"/>
      <c r="VAX23" s="318"/>
      <c r="VAY23" s="318"/>
      <c r="VAZ23" s="318"/>
      <c r="VBA23" s="318"/>
      <c r="VBB23" s="318"/>
      <c r="VBC23" s="318"/>
      <c r="VBD23" s="318"/>
      <c r="VBE23" s="318"/>
      <c r="VBF23" s="318"/>
      <c r="VBG23" s="318"/>
      <c r="VBH23" s="318"/>
      <c r="VBI23" s="318"/>
      <c r="VBJ23" s="318"/>
      <c r="VBK23" s="318"/>
      <c r="VBL23" s="318"/>
      <c r="VBM23" s="318"/>
      <c r="VBN23" s="318"/>
      <c r="VBO23" s="318"/>
      <c r="VBP23" s="318"/>
      <c r="VBQ23" s="318"/>
      <c r="VBR23" s="318"/>
      <c r="VBS23" s="318"/>
      <c r="VBT23" s="318"/>
      <c r="VBU23" s="318"/>
      <c r="VBV23" s="318"/>
      <c r="VBW23" s="318"/>
      <c r="VBX23" s="318"/>
      <c r="VBY23" s="318"/>
      <c r="VBZ23" s="318"/>
      <c r="VCA23" s="318"/>
      <c r="VCB23" s="318"/>
      <c r="VCC23" s="318"/>
      <c r="VCD23" s="318"/>
      <c r="VCE23" s="318"/>
      <c r="VCF23" s="318"/>
      <c r="VCG23" s="318"/>
      <c r="VCH23" s="318"/>
      <c r="VCI23" s="318"/>
      <c r="VCJ23" s="318"/>
      <c r="VCK23" s="318"/>
      <c r="VCL23" s="318"/>
      <c r="VCM23" s="318"/>
      <c r="VCN23" s="318"/>
      <c r="VCO23" s="318"/>
      <c r="VCP23" s="318"/>
      <c r="VCQ23" s="318"/>
      <c r="VCR23" s="318"/>
      <c r="VCS23" s="318"/>
      <c r="VCT23" s="318"/>
      <c r="VCU23" s="318"/>
      <c r="VCV23" s="318"/>
      <c r="VCW23" s="318"/>
      <c r="VCX23" s="318"/>
      <c r="VCY23" s="318"/>
      <c r="VCZ23" s="318"/>
      <c r="VDA23" s="318"/>
      <c r="VDB23" s="318"/>
      <c r="VDC23" s="318"/>
      <c r="VDD23" s="318"/>
      <c r="VDE23" s="318"/>
      <c r="VDF23" s="318"/>
      <c r="VDG23" s="318"/>
      <c r="VDH23" s="318"/>
      <c r="VDI23" s="318"/>
      <c r="VDJ23" s="318"/>
      <c r="VDK23" s="318"/>
      <c r="VDL23" s="318"/>
      <c r="VDM23" s="318"/>
      <c r="VDN23" s="318"/>
      <c r="VDO23" s="318"/>
      <c r="VDP23" s="318"/>
      <c r="VDQ23" s="318"/>
      <c r="VDR23" s="318"/>
      <c r="VDS23" s="318"/>
      <c r="VDT23" s="318"/>
      <c r="VDU23" s="318"/>
      <c r="VDV23" s="318"/>
      <c r="VDW23" s="318"/>
      <c r="VDX23" s="318"/>
      <c r="VDY23" s="318"/>
      <c r="VDZ23" s="318"/>
      <c r="VEA23" s="318"/>
      <c r="VEB23" s="318"/>
      <c r="VEC23" s="318"/>
      <c r="VED23" s="318"/>
      <c r="VEE23" s="318"/>
      <c r="VEF23" s="318"/>
      <c r="VEG23" s="318"/>
      <c r="VEH23" s="318"/>
      <c r="VEI23" s="318"/>
      <c r="VEJ23" s="318"/>
      <c r="VEK23" s="318"/>
      <c r="VEL23" s="318"/>
      <c r="VEM23" s="318"/>
      <c r="VEN23" s="318"/>
      <c r="VEO23" s="318"/>
      <c r="VEP23" s="318"/>
      <c r="VEQ23" s="318"/>
      <c r="VER23" s="318"/>
      <c r="VES23" s="318"/>
      <c r="VET23" s="318"/>
      <c r="VEU23" s="318"/>
      <c r="VEV23" s="318"/>
      <c r="VEW23" s="318"/>
      <c r="VEX23" s="318"/>
      <c r="VEY23" s="318"/>
      <c r="VEZ23" s="318"/>
      <c r="VFA23" s="318"/>
      <c r="VFB23" s="318"/>
      <c r="VFC23" s="318"/>
      <c r="VFD23" s="318"/>
      <c r="VFE23" s="318"/>
      <c r="VFF23" s="318"/>
      <c r="VFG23" s="318"/>
      <c r="VFH23" s="318"/>
      <c r="VFI23" s="318"/>
      <c r="VFJ23" s="318"/>
      <c r="VFK23" s="318"/>
      <c r="VFL23" s="318"/>
      <c r="VFM23" s="318"/>
      <c r="VFN23" s="318"/>
      <c r="VFO23" s="318"/>
      <c r="VFP23" s="318"/>
      <c r="VFQ23" s="318"/>
      <c r="VFR23" s="318"/>
      <c r="VFS23" s="318"/>
      <c r="VFT23" s="318"/>
      <c r="VFU23" s="318"/>
      <c r="VFV23" s="318"/>
      <c r="VFW23" s="318"/>
      <c r="VFX23" s="318"/>
      <c r="VFY23" s="318"/>
      <c r="VFZ23" s="318"/>
      <c r="VGA23" s="318"/>
      <c r="VGB23" s="318"/>
      <c r="VGC23" s="318"/>
      <c r="VGD23" s="318"/>
      <c r="VGE23" s="318"/>
      <c r="VGF23" s="318"/>
      <c r="VGG23" s="318"/>
      <c r="VGH23" s="318"/>
      <c r="VGI23" s="318"/>
      <c r="VGJ23" s="318"/>
      <c r="VGK23" s="318"/>
      <c r="VGL23" s="318"/>
      <c r="VGM23" s="318"/>
      <c r="VGN23" s="318"/>
      <c r="VGO23" s="318"/>
      <c r="VGP23" s="318"/>
      <c r="VGQ23" s="318"/>
      <c r="VGR23" s="318"/>
      <c r="VGS23" s="318"/>
      <c r="VGT23" s="318"/>
      <c r="VGU23" s="318"/>
      <c r="VGV23" s="318"/>
      <c r="VGW23" s="318"/>
      <c r="VGX23" s="318"/>
      <c r="VGY23" s="318"/>
      <c r="VGZ23" s="318"/>
      <c r="VHA23" s="318"/>
      <c r="VHB23" s="318"/>
      <c r="VHC23" s="318"/>
      <c r="VHD23" s="318"/>
      <c r="VHE23" s="318"/>
      <c r="VHF23" s="318"/>
      <c r="VHG23" s="318"/>
      <c r="VHH23" s="318"/>
      <c r="VHI23" s="318"/>
      <c r="VHJ23" s="318"/>
      <c r="VHK23" s="318"/>
      <c r="VHL23" s="318"/>
      <c r="VHM23" s="318"/>
      <c r="VHN23" s="318"/>
      <c r="VHO23" s="318"/>
      <c r="VHP23" s="318"/>
      <c r="VHQ23" s="318"/>
      <c r="VHR23" s="318"/>
      <c r="VHS23" s="318"/>
      <c r="VHT23" s="318"/>
      <c r="VHU23" s="318"/>
      <c r="VHV23" s="318"/>
      <c r="VHW23" s="318"/>
      <c r="VHX23" s="318"/>
      <c r="VHY23" s="318"/>
      <c r="VHZ23" s="318"/>
      <c r="VIA23" s="318"/>
      <c r="VIB23" s="318"/>
      <c r="VIC23" s="318"/>
      <c r="VID23" s="318"/>
      <c r="VIE23" s="318"/>
      <c r="VIF23" s="318"/>
      <c r="VIG23" s="318"/>
      <c r="VIH23" s="318"/>
      <c r="VII23" s="318"/>
      <c r="VIJ23" s="318"/>
      <c r="VIK23" s="318"/>
      <c r="VIL23" s="318"/>
      <c r="VIM23" s="318"/>
      <c r="VIN23" s="318"/>
      <c r="VIO23" s="318"/>
      <c r="VIP23" s="318"/>
      <c r="VIQ23" s="318"/>
      <c r="VIR23" s="318"/>
      <c r="VIS23" s="318"/>
      <c r="VIT23" s="318"/>
      <c r="VIU23" s="318"/>
      <c r="VIV23" s="318"/>
      <c r="VIW23" s="318"/>
      <c r="VIX23" s="318"/>
      <c r="VIY23" s="318"/>
      <c r="VIZ23" s="318"/>
      <c r="VJA23" s="318"/>
      <c r="VJB23" s="318"/>
      <c r="VJC23" s="318"/>
      <c r="VJD23" s="318"/>
      <c r="VJE23" s="318"/>
      <c r="VJF23" s="318"/>
      <c r="VJG23" s="318"/>
      <c r="VJH23" s="318"/>
      <c r="VJI23" s="318"/>
      <c r="VJJ23" s="318"/>
      <c r="VJK23" s="318"/>
      <c r="VJL23" s="318"/>
      <c r="VJM23" s="318"/>
      <c r="VJN23" s="318"/>
      <c r="VJO23" s="318"/>
      <c r="VJP23" s="318"/>
      <c r="VJQ23" s="318"/>
      <c r="VJR23" s="318"/>
      <c r="VJS23" s="318"/>
      <c r="VJT23" s="318"/>
      <c r="VJU23" s="318"/>
      <c r="VJV23" s="318"/>
      <c r="VJW23" s="318"/>
      <c r="VJX23" s="318"/>
      <c r="VJY23" s="318"/>
      <c r="VJZ23" s="318"/>
      <c r="VKA23" s="318"/>
      <c r="VKB23" s="318"/>
      <c r="VKC23" s="318"/>
      <c r="VKD23" s="318"/>
      <c r="VKE23" s="318"/>
      <c r="VKF23" s="318"/>
      <c r="VKG23" s="318"/>
      <c r="VKH23" s="318"/>
      <c r="VKI23" s="318"/>
      <c r="VKJ23" s="318"/>
      <c r="VKK23" s="318"/>
      <c r="VKL23" s="318"/>
      <c r="VKM23" s="318"/>
      <c r="VKN23" s="318"/>
      <c r="VKO23" s="318"/>
      <c r="VKP23" s="318"/>
      <c r="VKQ23" s="318"/>
      <c r="VKR23" s="318"/>
      <c r="VKS23" s="318"/>
      <c r="VKT23" s="318"/>
      <c r="VKU23" s="318"/>
      <c r="VKV23" s="318"/>
      <c r="VKW23" s="318"/>
      <c r="VKX23" s="318"/>
      <c r="VKY23" s="318"/>
      <c r="VKZ23" s="318"/>
      <c r="VLA23" s="318"/>
      <c r="VLB23" s="318"/>
      <c r="VLC23" s="318"/>
      <c r="VLD23" s="318"/>
      <c r="VLE23" s="318"/>
      <c r="VLF23" s="318"/>
      <c r="VLG23" s="318"/>
      <c r="VLH23" s="318"/>
      <c r="VLI23" s="318"/>
      <c r="VLJ23" s="318"/>
      <c r="VLK23" s="318"/>
      <c r="VLL23" s="318"/>
      <c r="VLM23" s="318"/>
      <c r="VLN23" s="318"/>
      <c r="VLO23" s="318"/>
      <c r="VLP23" s="318"/>
      <c r="VLQ23" s="318"/>
      <c r="VLR23" s="318"/>
      <c r="VLS23" s="318"/>
      <c r="VLT23" s="318"/>
      <c r="VLU23" s="318"/>
      <c r="VLV23" s="318"/>
      <c r="VLW23" s="318"/>
      <c r="VLX23" s="318"/>
      <c r="VLY23" s="318"/>
      <c r="VLZ23" s="318"/>
      <c r="VMA23" s="318"/>
      <c r="VMB23" s="318"/>
      <c r="VMC23" s="318"/>
      <c r="VMD23" s="318"/>
      <c r="VME23" s="318"/>
      <c r="VMF23" s="318"/>
      <c r="VMG23" s="318"/>
      <c r="VMH23" s="318"/>
      <c r="VMI23" s="318"/>
      <c r="VMJ23" s="318"/>
      <c r="VMK23" s="318"/>
      <c r="VML23" s="318"/>
      <c r="VMM23" s="318"/>
      <c r="VMN23" s="318"/>
      <c r="VMO23" s="318"/>
      <c r="VMP23" s="318"/>
      <c r="VMQ23" s="318"/>
      <c r="VMR23" s="318"/>
      <c r="VMS23" s="318"/>
      <c r="VMT23" s="318"/>
      <c r="VMU23" s="318"/>
      <c r="VMV23" s="318"/>
      <c r="VMW23" s="318"/>
      <c r="VMX23" s="318"/>
      <c r="VMY23" s="318"/>
      <c r="VMZ23" s="318"/>
      <c r="VNA23" s="318"/>
      <c r="VNB23" s="318"/>
      <c r="VNC23" s="318"/>
      <c r="VND23" s="318"/>
      <c r="VNE23" s="318"/>
      <c r="VNF23" s="318"/>
      <c r="VNG23" s="318"/>
      <c r="VNH23" s="318"/>
      <c r="VNI23" s="318"/>
      <c r="VNJ23" s="318"/>
      <c r="VNK23" s="318"/>
      <c r="VNL23" s="318"/>
      <c r="VNM23" s="318"/>
      <c r="VNN23" s="318"/>
      <c r="VNO23" s="318"/>
      <c r="VNP23" s="318"/>
      <c r="VNQ23" s="318"/>
      <c r="VNR23" s="318"/>
      <c r="VNS23" s="318"/>
      <c r="VNT23" s="318"/>
      <c r="VNU23" s="318"/>
      <c r="VNV23" s="318"/>
      <c r="VNW23" s="318"/>
      <c r="VNX23" s="318"/>
      <c r="VNY23" s="318"/>
      <c r="VNZ23" s="318"/>
      <c r="VOA23" s="318"/>
      <c r="VOB23" s="318"/>
      <c r="VOC23" s="318"/>
      <c r="VOD23" s="318"/>
      <c r="VOE23" s="318"/>
      <c r="VOF23" s="318"/>
      <c r="VOG23" s="318"/>
      <c r="VOH23" s="318"/>
      <c r="VOI23" s="318"/>
      <c r="VOJ23" s="318"/>
      <c r="VOK23" s="318"/>
      <c r="VOL23" s="318"/>
      <c r="VOM23" s="318"/>
      <c r="VON23" s="318"/>
      <c r="VOO23" s="318"/>
      <c r="VOP23" s="318"/>
      <c r="VOQ23" s="318"/>
      <c r="VOR23" s="318"/>
      <c r="VOS23" s="318"/>
      <c r="VOT23" s="318"/>
      <c r="VOU23" s="318"/>
      <c r="VOV23" s="318"/>
      <c r="VOW23" s="318"/>
      <c r="VOX23" s="318"/>
      <c r="VOY23" s="318"/>
      <c r="VOZ23" s="318"/>
      <c r="VPA23" s="318"/>
      <c r="VPB23" s="318"/>
      <c r="VPC23" s="318"/>
      <c r="VPD23" s="318"/>
      <c r="VPE23" s="318"/>
      <c r="VPF23" s="318"/>
      <c r="VPG23" s="318"/>
      <c r="VPH23" s="318"/>
      <c r="VPI23" s="318"/>
      <c r="VPJ23" s="318"/>
      <c r="VPK23" s="318"/>
      <c r="VPL23" s="318"/>
      <c r="VPM23" s="318"/>
      <c r="VPN23" s="318"/>
      <c r="VPO23" s="318"/>
      <c r="VPP23" s="318"/>
      <c r="VPQ23" s="318"/>
      <c r="VPR23" s="318"/>
      <c r="VPS23" s="318"/>
      <c r="VPT23" s="318"/>
      <c r="VPU23" s="318"/>
      <c r="VPV23" s="318"/>
      <c r="VPW23" s="318"/>
      <c r="VPX23" s="318"/>
      <c r="VPY23" s="318"/>
      <c r="VPZ23" s="318"/>
      <c r="VQA23" s="318"/>
      <c r="VQB23" s="318"/>
      <c r="VQC23" s="318"/>
      <c r="VQD23" s="318"/>
      <c r="VQE23" s="318"/>
      <c r="VQF23" s="318"/>
      <c r="VQG23" s="318"/>
      <c r="VQH23" s="318"/>
      <c r="VQI23" s="318"/>
      <c r="VQJ23" s="318"/>
      <c r="VQK23" s="318"/>
      <c r="VQL23" s="318"/>
      <c r="VQM23" s="318"/>
      <c r="VQN23" s="318"/>
      <c r="VQO23" s="318"/>
      <c r="VQP23" s="318"/>
      <c r="VQQ23" s="318"/>
      <c r="VQR23" s="318"/>
      <c r="VQS23" s="318"/>
      <c r="VQT23" s="318"/>
      <c r="VQU23" s="318"/>
      <c r="VQV23" s="318"/>
      <c r="VQW23" s="318"/>
      <c r="VQX23" s="318"/>
      <c r="VQY23" s="318"/>
      <c r="VQZ23" s="318"/>
      <c r="VRA23" s="318"/>
      <c r="VRB23" s="318"/>
      <c r="VRC23" s="318"/>
      <c r="VRD23" s="318"/>
      <c r="VRE23" s="318"/>
      <c r="VRF23" s="318"/>
      <c r="VRG23" s="318"/>
      <c r="VRH23" s="318"/>
      <c r="VRI23" s="318"/>
      <c r="VRJ23" s="318"/>
      <c r="VRK23" s="318"/>
      <c r="VRL23" s="318"/>
      <c r="VRM23" s="318"/>
      <c r="VRN23" s="318"/>
      <c r="VRO23" s="318"/>
      <c r="VRP23" s="318"/>
      <c r="VRQ23" s="318"/>
      <c r="VRR23" s="318"/>
      <c r="VRS23" s="318"/>
      <c r="VRT23" s="318"/>
      <c r="VRU23" s="318"/>
      <c r="VRV23" s="318"/>
      <c r="VRW23" s="318"/>
      <c r="VRX23" s="318"/>
      <c r="VRY23" s="318"/>
      <c r="VRZ23" s="318"/>
      <c r="VSA23" s="318"/>
      <c r="VSB23" s="318"/>
      <c r="VSC23" s="318"/>
      <c r="VSD23" s="318"/>
      <c r="VSE23" s="318"/>
      <c r="VSF23" s="318"/>
      <c r="VSG23" s="318"/>
      <c r="VSH23" s="318"/>
      <c r="VSI23" s="318"/>
      <c r="VSJ23" s="318"/>
      <c r="VSK23" s="318"/>
      <c r="VSL23" s="318"/>
      <c r="VSM23" s="318"/>
      <c r="VSN23" s="318"/>
      <c r="VSO23" s="318"/>
      <c r="VSP23" s="318"/>
      <c r="VSQ23" s="318"/>
      <c r="VSR23" s="318"/>
      <c r="VSS23" s="318"/>
      <c r="VST23" s="318"/>
      <c r="VSU23" s="318"/>
      <c r="VSV23" s="318"/>
      <c r="VSW23" s="318"/>
      <c r="VSX23" s="318"/>
      <c r="VSY23" s="318"/>
      <c r="VSZ23" s="318"/>
      <c r="VTA23" s="318"/>
      <c r="VTB23" s="318"/>
      <c r="VTC23" s="318"/>
      <c r="VTD23" s="318"/>
      <c r="VTE23" s="318"/>
      <c r="VTF23" s="318"/>
      <c r="VTG23" s="318"/>
      <c r="VTH23" s="318"/>
      <c r="VTI23" s="318"/>
      <c r="VTJ23" s="318"/>
      <c r="VTK23" s="318"/>
      <c r="VTL23" s="318"/>
      <c r="VTM23" s="318"/>
      <c r="VTN23" s="318"/>
      <c r="VTO23" s="318"/>
      <c r="VTP23" s="318"/>
      <c r="VTQ23" s="318"/>
      <c r="VTR23" s="318"/>
      <c r="VTS23" s="318"/>
      <c r="VTT23" s="318"/>
      <c r="VTU23" s="318"/>
      <c r="VTV23" s="318"/>
      <c r="VTW23" s="318"/>
      <c r="VTX23" s="318"/>
      <c r="VTY23" s="318"/>
      <c r="VTZ23" s="318"/>
      <c r="VUA23" s="318"/>
      <c r="VUB23" s="318"/>
      <c r="VUC23" s="318"/>
      <c r="VUD23" s="318"/>
      <c r="VUE23" s="318"/>
      <c r="VUF23" s="318"/>
      <c r="VUG23" s="318"/>
      <c r="VUH23" s="318"/>
      <c r="VUI23" s="318"/>
      <c r="VUJ23" s="318"/>
      <c r="VUK23" s="318"/>
      <c r="VUL23" s="318"/>
      <c r="VUM23" s="318"/>
      <c r="VUN23" s="318"/>
      <c r="VUO23" s="318"/>
      <c r="VUP23" s="318"/>
      <c r="VUQ23" s="318"/>
      <c r="VUR23" s="318"/>
      <c r="VUS23" s="318"/>
      <c r="VUT23" s="318"/>
      <c r="VUU23" s="318"/>
      <c r="VUV23" s="318"/>
      <c r="VUW23" s="318"/>
      <c r="VUX23" s="318"/>
      <c r="VUY23" s="318"/>
      <c r="VUZ23" s="318"/>
      <c r="VVA23" s="318"/>
      <c r="VVB23" s="318"/>
      <c r="VVC23" s="318"/>
      <c r="VVD23" s="318"/>
      <c r="VVE23" s="318"/>
      <c r="VVF23" s="318"/>
      <c r="VVG23" s="318"/>
      <c r="VVH23" s="318"/>
      <c r="VVI23" s="318"/>
      <c r="VVJ23" s="318"/>
      <c r="VVK23" s="318"/>
      <c r="VVL23" s="318"/>
      <c r="VVM23" s="318"/>
      <c r="VVN23" s="318"/>
      <c r="VVO23" s="318"/>
      <c r="VVP23" s="318"/>
      <c r="VVQ23" s="318"/>
      <c r="VVR23" s="318"/>
      <c r="VVS23" s="318"/>
      <c r="VVT23" s="318"/>
      <c r="VVU23" s="318"/>
      <c r="VVV23" s="318"/>
      <c r="VVW23" s="318"/>
      <c r="VVX23" s="318"/>
      <c r="VVY23" s="318"/>
      <c r="VVZ23" s="318"/>
      <c r="VWA23" s="318"/>
      <c r="VWB23" s="318"/>
      <c r="VWC23" s="318"/>
      <c r="VWD23" s="318"/>
      <c r="VWE23" s="318"/>
      <c r="VWF23" s="318"/>
      <c r="VWG23" s="318"/>
      <c r="VWH23" s="318"/>
      <c r="VWI23" s="318"/>
      <c r="VWJ23" s="318"/>
      <c r="VWK23" s="318"/>
      <c r="VWL23" s="318"/>
      <c r="VWM23" s="318"/>
      <c r="VWN23" s="318"/>
      <c r="VWO23" s="318"/>
      <c r="VWP23" s="318"/>
      <c r="VWQ23" s="318"/>
      <c r="VWR23" s="318"/>
      <c r="VWS23" s="318"/>
      <c r="VWT23" s="318"/>
      <c r="VWU23" s="318"/>
      <c r="VWV23" s="318"/>
      <c r="VWW23" s="318"/>
      <c r="VWX23" s="318"/>
      <c r="VWY23" s="318"/>
      <c r="VWZ23" s="318"/>
      <c r="VXA23" s="318"/>
      <c r="VXB23" s="318"/>
      <c r="VXC23" s="318"/>
      <c r="VXD23" s="318"/>
      <c r="VXE23" s="318"/>
      <c r="VXF23" s="318"/>
      <c r="VXG23" s="318"/>
      <c r="VXH23" s="318"/>
      <c r="VXI23" s="318"/>
      <c r="VXJ23" s="318"/>
      <c r="VXK23" s="318"/>
      <c r="VXL23" s="318"/>
      <c r="VXM23" s="318"/>
      <c r="VXN23" s="318"/>
      <c r="VXO23" s="318"/>
      <c r="VXP23" s="318"/>
      <c r="VXQ23" s="318"/>
      <c r="VXR23" s="318"/>
      <c r="VXS23" s="318"/>
      <c r="VXT23" s="318"/>
      <c r="VXU23" s="318"/>
      <c r="VXV23" s="318"/>
      <c r="VXW23" s="318"/>
      <c r="VXX23" s="318"/>
      <c r="VXY23" s="318"/>
      <c r="VXZ23" s="318"/>
      <c r="VYA23" s="318"/>
      <c r="VYB23" s="318"/>
      <c r="VYC23" s="318"/>
      <c r="VYD23" s="318"/>
      <c r="VYE23" s="318"/>
      <c r="VYF23" s="318"/>
      <c r="VYG23" s="318"/>
      <c r="VYH23" s="318"/>
      <c r="VYI23" s="318"/>
      <c r="VYJ23" s="318"/>
      <c r="VYK23" s="318"/>
      <c r="VYL23" s="318"/>
      <c r="VYM23" s="318"/>
      <c r="VYN23" s="318"/>
      <c r="VYO23" s="318"/>
      <c r="VYP23" s="318"/>
      <c r="VYQ23" s="318"/>
      <c r="VYR23" s="318"/>
      <c r="VYS23" s="318"/>
      <c r="VYT23" s="318"/>
      <c r="VYU23" s="318"/>
      <c r="VYV23" s="318"/>
      <c r="VYW23" s="318"/>
      <c r="VYX23" s="318"/>
      <c r="VYY23" s="318"/>
      <c r="VYZ23" s="318"/>
      <c r="VZA23" s="318"/>
      <c r="VZB23" s="318"/>
      <c r="VZC23" s="318"/>
      <c r="VZD23" s="318"/>
      <c r="VZE23" s="318"/>
      <c r="VZF23" s="318"/>
      <c r="VZG23" s="318"/>
      <c r="VZH23" s="318"/>
      <c r="VZI23" s="318"/>
      <c r="VZJ23" s="318"/>
      <c r="VZK23" s="318"/>
      <c r="VZL23" s="318"/>
      <c r="VZM23" s="318"/>
      <c r="VZN23" s="318"/>
      <c r="VZO23" s="318"/>
      <c r="VZP23" s="318"/>
      <c r="VZQ23" s="318"/>
      <c r="VZR23" s="318"/>
      <c r="VZS23" s="318"/>
      <c r="VZT23" s="318"/>
      <c r="VZU23" s="318"/>
      <c r="VZV23" s="318"/>
      <c r="VZW23" s="318"/>
      <c r="VZX23" s="318"/>
      <c r="VZY23" s="318"/>
      <c r="VZZ23" s="318"/>
      <c r="WAA23" s="318"/>
      <c r="WAB23" s="318"/>
      <c r="WAC23" s="318"/>
      <c r="WAD23" s="318"/>
      <c r="WAE23" s="318"/>
      <c r="WAF23" s="318"/>
      <c r="WAG23" s="318"/>
      <c r="WAH23" s="318"/>
      <c r="WAI23" s="318"/>
      <c r="WAJ23" s="318"/>
      <c r="WAK23" s="318"/>
      <c r="WAL23" s="318"/>
      <c r="WAM23" s="318"/>
      <c r="WAN23" s="318"/>
      <c r="WAO23" s="318"/>
      <c r="WAP23" s="318"/>
      <c r="WAQ23" s="318"/>
      <c r="WAR23" s="318"/>
      <c r="WAS23" s="318"/>
      <c r="WAT23" s="318"/>
      <c r="WAU23" s="318"/>
      <c r="WAV23" s="318"/>
      <c r="WAW23" s="318"/>
      <c r="WAX23" s="318"/>
      <c r="WAY23" s="318"/>
      <c r="WAZ23" s="318"/>
      <c r="WBA23" s="318"/>
      <c r="WBB23" s="318"/>
      <c r="WBC23" s="318"/>
      <c r="WBD23" s="318"/>
      <c r="WBE23" s="318"/>
      <c r="WBF23" s="318"/>
      <c r="WBG23" s="318"/>
      <c r="WBH23" s="318"/>
      <c r="WBI23" s="318"/>
      <c r="WBJ23" s="318"/>
      <c r="WBK23" s="318"/>
      <c r="WBL23" s="318"/>
      <c r="WBM23" s="318"/>
      <c r="WBN23" s="318"/>
      <c r="WBO23" s="318"/>
      <c r="WBP23" s="318"/>
      <c r="WBQ23" s="318"/>
      <c r="WBR23" s="318"/>
      <c r="WBS23" s="318"/>
      <c r="WBT23" s="318"/>
      <c r="WBU23" s="318"/>
      <c r="WBV23" s="318"/>
      <c r="WBW23" s="318"/>
      <c r="WBX23" s="318"/>
      <c r="WBY23" s="318"/>
      <c r="WBZ23" s="318"/>
      <c r="WCA23" s="318"/>
      <c r="WCB23" s="318"/>
      <c r="WCC23" s="318"/>
      <c r="WCD23" s="318"/>
      <c r="WCE23" s="318"/>
      <c r="WCF23" s="318"/>
      <c r="WCG23" s="318"/>
      <c r="WCH23" s="318"/>
      <c r="WCI23" s="318"/>
      <c r="WCJ23" s="318"/>
      <c r="WCK23" s="318"/>
      <c r="WCL23" s="318"/>
      <c r="WCM23" s="318"/>
      <c r="WCN23" s="318"/>
      <c r="WCO23" s="318"/>
      <c r="WCP23" s="318"/>
      <c r="WCQ23" s="318"/>
      <c r="WCR23" s="318"/>
      <c r="WCS23" s="318"/>
      <c r="WCT23" s="318"/>
      <c r="WCU23" s="318"/>
      <c r="WCV23" s="318"/>
      <c r="WCW23" s="318"/>
      <c r="WCX23" s="318"/>
      <c r="WCY23" s="318"/>
      <c r="WCZ23" s="318"/>
      <c r="WDA23" s="318"/>
      <c r="WDB23" s="318"/>
      <c r="WDC23" s="318"/>
      <c r="WDD23" s="318"/>
      <c r="WDE23" s="318"/>
      <c r="WDF23" s="318"/>
      <c r="WDG23" s="318"/>
      <c r="WDH23" s="318"/>
      <c r="WDI23" s="318"/>
      <c r="WDJ23" s="318"/>
      <c r="WDK23" s="318"/>
      <c r="WDL23" s="318"/>
      <c r="WDM23" s="318"/>
      <c r="WDN23" s="318"/>
      <c r="WDO23" s="318"/>
      <c r="WDP23" s="318"/>
      <c r="WDQ23" s="318"/>
      <c r="WDR23" s="318"/>
      <c r="WDS23" s="318"/>
      <c r="WDT23" s="318"/>
      <c r="WDU23" s="318"/>
      <c r="WDV23" s="318"/>
      <c r="WDW23" s="318"/>
      <c r="WDX23" s="318"/>
      <c r="WDY23" s="318"/>
      <c r="WDZ23" s="318"/>
      <c r="WEA23" s="318"/>
      <c r="WEB23" s="318"/>
      <c r="WEC23" s="318"/>
      <c r="WED23" s="318"/>
      <c r="WEE23" s="318"/>
      <c r="WEF23" s="318"/>
      <c r="WEG23" s="318"/>
      <c r="WEH23" s="318"/>
      <c r="WEI23" s="318"/>
      <c r="WEJ23" s="318"/>
      <c r="WEK23" s="318"/>
      <c r="WEL23" s="318"/>
      <c r="WEM23" s="318"/>
      <c r="WEN23" s="318"/>
      <c r="WEO23" s="318"/>
      <c r="WEP23" s="318"/>
      <c r="WEQ23" s="318"/>
      <c r="WER23" s="318"/>
      <c r="WES23" s="318"/>
      <c r="WET23" s="318"/>
      <c r="WEU23" s="318"/>
      <c r="WEV23" s="318"/>
      <c r="WEW23" s="318"/>
      <c r="WEX23" s="318"/>
      <c r="WEY23" s="318"/>
      <c r="WEZ23" s="318"/>
      <c r="WFA23" s="318"/>
      <c r="WFB23" s="318"/>
      <c r="WFC23" s="318"/>
      <c r="WFD23" s="318"/>
      <c r="WFE23" s="318"/>
      <c r="WFF23" s="318"/>
      <c r="WFG23" s="318"/>
      <c r="WFH23" s="318"/>
      <c r="WFI23" s="318"/>
      <c r="WFJ23" s="318"/>
      <c r="WFK23" s="318"/>
      <c r="WFL23" s="318"/>
      <c r="WFM23" s="318"/>
      <c r="WFN23" s="318"/>
      <c r="WFO23" s="318"/>
      <c r="WFP23" s="318"/>
      <c r="WFQ23" s="318"/>
      <c r="WFR23" s="318"/>
      <c r="WFS23" s="318"/>
      <c r="WFT23" s="318"/>
      <c r="WFU23" s="318"/>
      <c r="WFV23" s="318"/>
      <c r="WFW23" s="318"/>
      <c r="WFX23" s="318"/>
      <c r="WFY23" s="318"/>
      <c r="WFZ23" s="318"/>
      <c r="WGA23" s="318"/>
      <c r="WGB23" s="318"/>
      <c r="WGC23" s="318"/>
      <c r="WGD23" s="318"/>
      <c r="WGE23" s="318"/>
      <c r="WGF23" s="318"/>
      <c r="WGG23" s="318"/>
      <c r="WGH23" s="318"/>
      <c r="WGI23" s="318"/>
      <c r="WGJ23" s="318"/>
      <c r="WGK23" s="318"/>
      <c r="WGL23" s="318"/>
      <c r="WGM23" s="318"/>
      <c r="WGN23" s="318"/>
      <c r="WGO23" s="318"/>
      <c r="WGP23" s="318"/>
      <c r="WGQ23" s="318"/>
      <c r="WGR23" s="318"/>
      <c r="WGS23" s="318"/>
      <c r="WGT23" s="318"/>
      <c r="WGU23" s="318"/>
      <c r="WGV23" s="318"/>
      <c r="WGW23" s="318"/>
      <c r="WGX23" s="318"/>
      <c r="WGY23" s="318"/>
      <c r="WGZ23" s="318"/>
      <c r="WHA23" s="318"/>
      <c r="WHB23" s="318"/>
      <c r="WHC23" s="318"/>
      <c r="WHD23" s="318"/>
      <c r="WHE23" s="318"/>
      <c r="WHF23" s="318"/>
      <c r="WHG23" s="318"/>
      <c r="WHH23" s="318"/>
      <c r="WHI23" s="318"/>
      <c r="WHJ23" s="318"/>
      <c r="WHK23" s="318"/>
      <c r="WHL23" s="318"/>
      <c r="WHM23" s="318"/>
      <c r="WHN23" s="318"/>
      <c r="WHO23" s="318"/>
      <c r="WHP23" s="318"/>
      <c r="WHQ23" s="318"/>
      <c r="WHR23" s="318"/>
      <c r="WHS23" s="318"/>
      <c r="WHT23" s="318"/>
      <c r="WHU23" s="318"/>
      <c r="WHV23" s="318"/>
      <c r="WHW23" s="318"/>
      <c r="WHX23" s="318"/>
      <c r="WHY23" s="318"/>
      <c r="WHZ23" s="318"/>
      <c r="WIA23" s="318"/>
      <c r="WIB23" s="318"/>
      <c r="WIC23" s="318"/>
      <c r="WID23" s="318"/>
      <c r="WIE23" s="318"/>
      <c r="WIF23" s="318"/>
      <c r="WIG23" s="318"/>
      <c r="WIH23" s="318"/>
      <c r="WII23" s="318"/>
      <c r="WIJ23" s="318"/>
      <c r="WIK23" s="318"/>
      <c r="WIL23" s="318"/>
      <c r="WIM23" s="318"/>
      <c r="WIN23" s="318"/>
      <c r="WIO23" s="318"/>
      <c r="WIP23" s="318"/>
      <c r="WIQ23" s="318"/>
      <c r="WIR23" s="318"/>
      <c r="WIS23" s="318"/>
      <c r="WIT23" s="318"/>
      <c r="WIU23" s="318"/>
      <c r="WIV23" s="318"/>
      <c r="WIW23" s="318"/>
      <c r="WIX23" s="318"/>
      <c r="WIY23" s="318"/>
      <c r="WIZ23" s="318"/>
      <c r="WJA23" s="318"/>
      <c r="WJB23" s="318"/>
      <c r="WJC23" s="318"/>
      <c r="WJD23" s="318"/>
      <c r="WJE23" s="318"/>
      <c r="WJF23" s="318"/>
      <c r="WJG23" s="318"/>
      <c r="WJH23" s="318"/>
      <c r="WJI23" s="318"/>
      <c r="WJJ23" s="318"/>
      <c r="WJK23" s="318"/>
      <c r="WJL23" s="318"/>
      <c r="WJM23" s="318"/>
      <c r="WJN23" s="318"/>
      <c r="WJO23" s="318"/>
      <c r="WJP23" s="318"/>
      <c r="WJQ23" s="318"/>
      <c r="WJR23" s="318"/>
      <c r="WJS23" s="318"/>
      <c r="WJT23" s="318"/>
      <c r="WJU23" s="318"/>
      <c r="WJV23" s="318"/>
      <c r="WJW23" s="318"/>
      <c r="WJX23" s="318"/>
      <c r="WJY23" s="318"/>
      <c r="WJZ23" s="318"/>
      <c r="WKA23" s="318"/>
      <c r="WKB23" s="318"/>
      <c r="WKC23" s="318"/>
      <c r="WKD23" s="318"/>
      <c r="WKE23" s="318"/>
      <c r="WKF23" s="318"/>
      <c r="WKG23" s="318"/>
      <c r="WKH23" s="318"/>
      <c r="WKI23" s="318"/>
      <c r="WKJ23" s="318"/>
      <c r="WKK23" s="318"/>
      <c r="WKL23" s="318"/>
      <c r="WKM23" s="318"/>
      <c r="WKN23" s="318"/>
      <c r="WKO23" s="318"/>
      <c r="WKP23" s="318"/>
      <c r="WKQ23" s="318"/>
      <c r="WKR23" s="318"/>
      <c r="WKS23" s="318"/>
      <c r="WKT23" s="318"/>
      <c r="WKU23" s="318"/>
      <c r="WKV23" s="318"/>
      <c r="WKW23" s="318"/>
      <c r="WKX23" s="318"/>
      <c r="WKY23" s="318"/>
      <c r="WKZ23" s="318"/>
      <c r="WLA23" s="318"/>
      <c r="WLB23" s="318"/>
      <c r="WLC23" s="318"/>
      <c r="WLD23" s="318"/>
      <c r="WLE23" s="318"/>
      <c r="WLF23" s="318"/>
      <c r="WLG23" s="318"/>
      <c r="WLH23" s="318"/>
      <c r="WLI23" s="318"/>
      <c r="WLJ23" s="318"/>
      <c r="WLK23" s="318"/>
      <c r="WLL23" s="318"/>
      <c r="WLM23" s="318"/>
      <c r="WLN23" s="318"/>
      <c r="WLO23" s="318"/>
      <c r="WLP23" s="318"/>
      <c r="WLQ23" s="318"/>
      <c r="WLR23" s="318"/>
      <c r="WLS23" s="318"/>
      <c r="WLT23" s="318"/>
      <c r="WLU23" s="318"/>
      <c r="WLV23" s="318"/>
      <c r="WLW23" s="318"/>
      <c r="WLX23" s="318"/>
      <c r="WLY23" s="318"/>
      <c r="WLZ23" s="318"/>
      <c r="WMA23" s="318"/>
      <c r="WMB23" s="318"/>
      <c r="WMC23" s="318"/>
      <c r="WMD23" s="318"/>
      <c r="WME23" s="318"/>
      <c r="WMF23" s="318"/>
      <c r="WMG23" s="318"/>
      <c r="WMH23" s="318"/>
      <c r="WMI23" s="318"/>
      <c r="WMJ23" s="318"/>
      <c r="WMK23" s="318"/>
      <c r="WML23" s="318"/>
      <c r="WMM23" s="318"/>
      <c r="WMN23" s="318"/>
      <c r="WMO23" s="318"/>
      <c r="WMP23" s="318"/>
      <c r="WMQ23" s="318"/>
      <c r="WMR23" s="318"/>
      <c r="WMS23" s="318"/>
      <c r="WMT23" s="318"/>
      <c r="WMU23" s="318"/>
      <c r="WMV23" s="318"/>
      <c r="WMW23" s="318"/>
      <c r="WMX23" s="318"/>
      <c r="WMY23" s="318"/>
      <c r="WMZ23" s="318"/>
      <c r="WNA23" s="318"/>
      <c r="WNB23" s="318"/>
      <c r="WNC23" s="318"/>
      <c r="WND23" s="318"/>
      <c r="WNE23" s="318"/>
      <c r="WNF23" s="318"/>
      <c r="WNG23" s="318"/>
      <c r="WNH23" s="318"/>
      <c r="WNI23" s="318"/>
      <c r="WNJ23" s="318"/>
      <c r="WNK23" s="318"/>
      <c r="WNL23" s="318"/>
      <c r="WNM23" s="318"/>
      <c r="WNN23" s="318"/>
      <c r="WNO23" s="318"/>
      <c r="WNP23" s="318"/>
      <c r="WNQ23" s="318"/>
      <c r="WNR23" s="318"/>
      <c r="WNS23" s="318"/>
      <c r="WNT23" s="318"/>
      <c r="WNU23" s="318"/>
      <c r="WNV23" s="318"/>
      <c r="WNW23" s="318"/>
      <c r="WNX23" s="318"/>
      <c r="WNY23" s="318"/>
      <c r="WNZ23" s="318"/>
      <c r="WOA23" s="318"/>
      <c r="WOB23" s="318"/>
      <c r="WOC23" s="318"/>
      <c r="WOD23" s="318"/>
      <c r="WOE23" s="318"/>
      <c r="WOF23" s="318"/>
      <c r="WOG23" s="318"/>
      <c r="WOH23" s="318"/>
      <c r="WOI23" s="318"/>
      <c r="WOJ23" s="318"/>
      <c r="WOK23" s="318"/>
      <c r="WOL23" s="318"/>
      <c r="WOM23" s="318"/>
      <c r="WON23" s="318"/>
      <c r="WOO23" s="318"/>
      <c r="WOP23" s="318"/>
      <c r="WOQ23" s="318"/>
      <c r="WOR23" s="318"/>
      <c r="WOS23" s="318"/>
      <c r="WOT23" s="318"/>
      <c r="WOU23" s="318"/>
      <c r="WOV23" s="318"/>
      <c r="WOW23" s="318"/>
      <c r="WOX23" s="318"/>
      <c r="WOY23" s="318"/>
      <c r="WOZ23" s="318"/>
      <c r="WPA23" s="318"/>
      <c r="WPB23" s="318"/>
      <c r="WPC23" s="318"/>
      <c r="WPD23" s="318"/>
      <c r="WPE23" s="318"/>
      <c r="WPF23" s="318"/>
      <c r="WPG23" s="318"/>
      <c r="WPH23" s="318"/>
      <c r="WPI23" s="318"/>
      <c r="WPJ23" s="318"/>
      <c r="WPK23" s="318"/>
      <c r="WPL23" s="318"/>
      <c r="WPM23" s="318"/>
      <c r="WPN23" s="318"/>
      <c r="WPO23" s="318"/>
      <c r="WPP23" s="318"/>
      <c r="WPQ23" s="318"/>
      <c r="WPR23" s="318"/>
      <c r="WPS23" s="318"/>
      <c r="WPT23" s="318"/>
      <c r="WPU23" s="318"/>
      <c r="WPV23" s="318"/>
      <c r="WPW23" s="318"/>
      <c r="WPX23" s="318"/>
      <c r="WPY23" s="318"/>
      <c r="WPZ23" s="318"/>
      <c r="WQA23" s="318"/>
      <c r="WQB23" s="318"/>
      <c r="WQC23" s="318"/>
      <c r="WQD23" s="318"/>
      <c r="WQE23" s="318"/>
      <c r="WQF23" s="318"/>
      <c r="WQG23" s="318"/>
      <c r="WQH23" s="318"/>
      <c r="WQI23" s="318"/>
      <c r="WQJ23" s="318"/>
      <c r="WQK23" s="318"/>
      <c r="WQL23" s="318"/>
      <c r="WQM23" s="318"/>
      <c r="WQN23" s="318"/>
      <c r="WQO23" s="318"/>
      <c r="WQP23" s="318"/>
      <c r="WQQ23" s="318"/>
      <c r="WQR23" s="318"/>
      <c r="WQS23" s="318"/>
      <c r="WQT23" s="318"/>
      <c r="WQU23" s="318"/>
      <c r="WQV23" s="318"/>
      <c r="WQW23" s="318"/>
      <c r="WQX23" s="318"/>
      <c r="WQY23" s="318"/>
      <c r="WQZ23" s="318"/>
      <c r="WRA23" s="318"/>
      <c r="WRB23" s="318"/>
      <c r="WRC23" s="318"/>
      <c r="WRD23" s="318"/>
      <c r="WRE23" s="318"/>
      <c r="WRF23" s="318"/>
      <c r="WRG23" s="318"/>
      <c r="WRH23" s="318"/>
      <c r="WRI23" s="318"/>
      <c r="WRJ23" s="318"/>
      <c r="WRK23" s="318"/>
      <c r="WRL23" s="318"/>
      <c r="WRM23" s="318"/>
      <c r="WRN23" s="318"/>
      <c r="WRO23" s="318"/>
      <c r="WRP23" s="318"/>
      <c r="WRQ23" s="318"/>
      <c r="WRR23" s="318"/>
      <c r="WRS23" s="318"/>
      <c r="WRT23" s="318"/>
      <c r="WRU23" s="318"/>
      <c r="WRV23" s="318"/>
      <c r="WRW23" s="318"/>
      <c r="WRX23" s="318"/>
      <c r="WRY23" s="318"/>
      <c r="WRZ23" s="318"/>
      <c r="WSA23" s="318"/>
      <c r="WSB23" s="318"/>
      <c r="WSC23" s="318"/>
      <c r="WSD23" s="318"/>
      <c r="WSE23" s="318"/>
      <c r="WSF23" s="318"/>
      <c r="WSG23" s="318"/>
      <c r="WSH23" s="318"/>
      <c r="WSI23" s="318"/>
      <c r="WSJ23" s="318"/>
      <c r="WSK23" s="318"/>
      <c r="WSL23" s="318"/>
      <c r="WSM23" s="318"/>
      <c r="WSN23" s="318"/>
      <c r="WSO23" s="318"/>
      <c r="WSP23" s="318"/>
      <c r="WSQ23" s="318"/>
      <c r="WSR23" s="318"/>
      <c r="WSS23" s="318"/>
      <c r="WST23" s="318"/>
      <c r="WSU23" s="318"/>
      <c r="WSV23" s="318"/>
      <c r="WSW23" s="318"/>
      <c r="WSX23" s="318"/>
      <c r="WSY23" s="318"/>
      <c r="WSZ23" s="318"/>
      <c r="WTA23" s="318"/>
      <c r="WTB23" s="318"/>
      <c r="WTC23" s="318"/>
      <c r="WTD23" s="318"/>
      <c r="WTE23" s="318"/>
      <c r="WTF23" s="318"/>
      <c r="WTG23" s="318"/>
      <c r="WTH23" s="318"/>
      <c r="WTI23" s="318"/>
      <c r="WTJ23" s="318"/>
      <c r="WTK23" s="318"/>
      <c r="WTL23" s="318"/>
      <c r="WTM23" s="318"/>
      <c r="WTN23" s="318"/>
      <c r="WTO23" s="318"/>
      <c r="WTP23" s="318"/>
      <c r="WTQ23" s="318"/>
      <c r="WTR23" s="318"/>
      <c r="WTS23" s="318"/>
      <c r="WTT23" s="318"/>
      <c r="WTU23" s="318"/>
      <c r="WTV23" s="318"/>
      <c r="WTW23" s="318"/>
      <c r="WTX23" s="318"/>
      <c r="WTY23" s="318"/>
      <c r="WTZ23" s="318"/>
      <c r="WUA23" s="318"/>
      <c r="WUB23" s="318"/>
      <c r="WUC23" s="318"/>
      <c r="WUD23" s="318"/>
      <c r="WUE23" s="318"/>
      <c r="WUF23" s="318"/>
      <c r="WUG23" s="318"/>
      <c r="WUH23" s="318"/>
      <c r="WUI23" s="318"/>
      <c r="WUJ23" s="318"/>
      <c r="WUK23" s="318"/>
      <c r="WUL23" s="318"/>
      <c r="WUM23" s="318"/>
      <c r="WUN23" s="318"/>
      <c r="WUO23" s="318"/>
      <c r="WUP23" s="318"/>
      <c r="WUQ23" s="318"/>
      <c r="WUR23" s="318"/>
      <c r="WUS23" s="318"/>
      <c r="WUT23" s="318"/>
      <c r="WUU23" s="318"/>
      <c r="WUV23" s="318"/>
      <c r="WUW23" s="318"/>
      <c r="WUX23" s="318"/>
      <c r="WUY23" s="318"/>
      <c r="WUZ23" s="318"/>
      <c r="WVA23" s="318"/>
      <c r="WVB23" s="318"/>
      <c r="WVC23" s="318"/>
      <c r="WVD23" s="318"/>
      <c r="WVE23" s="318"/>
      <c r="WVF23" s="318"/>
      <c r="WVG23" s="318"/>
      <c r="WVH23" s="318"/>
      <c r="WVI23" s="318"/>
      <c r="WVJ23" s="318"/>
      <c r="WVK23" s="318"/>
      <c r="WVL23" s="318"/>
      <c r="WVM23" s="318"/>
      <c r="WVN23" s="318"/>
    </row>
    <row r="24" spans="1:16134" s="1271" customFormat="1" ht="12.75" customHeight="1">
      <c r="A24" s="7"/>
      <c r="B24" s="7"/>
      <c r="C24" s="7" t="s">
        <v>4250</v>
      </c>
      <c r="D24" s="7"/>
      <c r="E24" s="527">
        <v>16109</v>
      </c>
      <c r="F24" s="527">
        <v>16114</v>
      </c>
      <c r="G24" s="527">
        <v>16120</v>
      </c>
      <c r="H24" s="7"/>
      <c r="I24" s="7"/>
      <c r="J24" s="318"/>
      <c r="K24" s="1269"/>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c r="BR24" s="318"/>
      <c r="BS24" s="318"/>
      <c r="BT24" s="318"/>
      <c r="BU24" s="318"/>
      <c r="BV24" s="318"/>
      <c r="BW24" s="318"/>
      <c r="BX24" s="318"/>
      <c r="BY24" s="318"/>
      <c r="BZ24" s="318"/>
      <c r="CA24" s="318"/>
      <c r="CB24" s="318"/>
      <c r="CC24" s="318"/>
      <c r="CD24" s="318"/>
      <c r="CE24" s="318"/>
      <c r="CF24" s="318"/>
      <c r="CG24" s="318"/>
      <c r="CH24" s="318"/>
      <c r="CI24" s="318"/>
      <c r="CJ24" s="318"/>
      <c r="CK24" s="318"/>
      <c r="CL24" s="318"/>
      <c r="CM24" s="318"/>
      <c r="CN24" s="318"/>
      <c r="CO24" s="318"/>
      <c r="CP24" s="318"/>
      <c r="CQ24" s="318"/>
      <c r="CR24" s="318"/>
      <c r="CS24" s="318"/>
      <c r="CT24" s="318"/>
      <c r="CU24" s="318"/>
      <c r="CV24" s="318"/>
      <c r="CW24" s="318"/>
      <c r="CX24" s="318"/>
      <c r="CY24" s="318"/>
      <c r="CZ24" s="318"/>
      <c r="DA24" s="318"/>
      <c r="DB24" s="318"/>
      <c r="DC24" s="318"/>
      <c r="DD24" s="318"/>
      <c r="DE24" s="318"/>
      <c r="DF24" s="318"/>
      <c r="DG24" s="318"/>
      <c r="DH24" s="318"/>
      <c r="DI24" s="318"/>
      <c r="DJ24" s="318"/>
      <c r="DK24" s="318"/>
      <c r="DL24" s="318"/>
      <c r="DM24" s="318"/>
      <c r="DN24" s="318"/>
      <c r="DO24" s="318"/>
      <c r="DP24" s="318"/>
      <c r="DQ24" s="318"/>
      <c r="DR24" s="318"/>
      <c r="DS24" s="318"/>
      <c r="DT24" s="318"/>
      <c r="DU24" s="318"/>
      <c r="DV24" s="318"/>
      <c r="DW24" s="318"/>
      <c r="DX24" s="318"/>
      <c r="DY24" s="318"/>
      <c r="DZ24" s="318"/>
      <c r="EA24" s="318"/>
      <c r="EB24" s="318"/>
      <c r="EC24" s="318"/>
      <c r="ED24" s="318"/>
      <c r="EE24" s="318"/>
      <c r="EF24" s="318"/>
      <c r="EG24" s="318"/>
      <c r="EH24" s="318"/>
      <c r="EI24" s="318"/>
      <c r="EJ24" s="318"/>
      <c r="EK24" s="318"/>
      <c r="EL24" s="318"/>
      <c r="EM24" s="318"/>
      <c r="EN24" s="318"/>
      <c r="EO24" s="318"/>
      <c r="EP24" s="318"/>
      <c r="EQ24" s="318"/>
      <c r="ER24" s="318"/>
      <c r="ES24" s="318"/>
      <c r="ET24" s="318"/>
      <c r="EU24" s="318"/>
      <c r="EV24" s="318"/>
      <c r="EW24" s="318"/>
      <c r="EX24" s="318"/>
      <c r="EY24" s="318"/>
      <c r="EZ24" s="318"/>
      <c r="FA24" s="318"/>
      <c r="FB24" s="318"/>
      <c r="FC24" s="318"/>
      <c r="FD24" s="318"/>
      <c r="FE24" s="318"/>
      <c r="FF24" s="318"/>
      <c r="FG24" s="318"/>
      <c r="FH24" s="318"/>
      <c r="FI24" s="318"/>
      <c r="FJ24" s="318"/>
      <c r="FK24" s="318"/>
      <c r="FL24" s="318"/>
      <c r="FM24" s="318"/>
      <c r="FN24" s="318"/>
      <c r="FO24" s="318"/>
      <c r="FP24" s="318"/>
      <c r="FQ24" s="318"/>
      <c r="FR24" s="318"/>
      <c r="FS24" s="318"/>
      <c r="FT24" s="318"/>
      <c r="FU24" s="318"/>
      <c r="FV24" s="318"/>
      <c r="FW24" s="318"/>
      <c r="FX24" s="318"/>
      <c r="FY24" s="318"/>
      <c r="FZ24" s="318"/>
      <c r="GA24" s="318"/>
      <c r="GB24" s="318"/>
      <c r="GC24" s="318"/>
      <c r="GD24" s="318"/>
      <c r="GE24" s="318"/>
      <c r="GF24" s="318"/>
      <c r="GG24" s="318"/>
      <c r="GH24" s="318"/>
      <c r="GI24" s="318"/>
      <c r="GJ24" s="318"/>
      <c r="GK24" s="318"/>
      <c r="GL24" s="318"/>
      <c r="GM24" s="318"/>
      <c r="GN24" s="318"/>
      <c r="GO24" s="318"/>
      <c r="GP24" s="318"/>
      <c r="GQ24" s="318"/>
      <c r="GR24" s="318"/>
      <c r="GS24" s="318"/>
      <c r="GT24" s="318"/>
      <c r="GU24" s="318"/>
      <c r="GV24" s="318"/>
      <c r="GW24" s="318"/>
      <c r="GX24" s="318"/>
      <c r="GY24" s="318"/>
      <c r="GZ24" s="318"/>
      <c r="HA24" s="318"/>
      <c r="HB24" s="318"/>
      <c r="HC24" s="318"/>
      <c r="HD24" s="318"/>
      <c r="HE24" s="318"/>
      <c r="HF24" s="318"/>
      <c r="HG24" s="318"/>
      <c r="HH24" s="318"/>
      <c r="HI24" s="318"/>
      <c r="HJ24" s="318"/>
      <c r="HK24" s="318"/>
      <c r="HL24" s="318"/>
      <c r="HM24" s="318"/>
      <c r="HN24" s="318"/>
      <c r="HO24" s="318"/>
      <c r="HP24" s="318"/>
      <c r="HQ24" s="318"/>
      <c r="HR24" s="318"/>
      <c r="HS24" s="318"/>
      <c r="HT24" s="318"/>
      <c r="HU24" s="318"/>
      <c r="HV24" s="318"/>
      <c r="HW24" s="318"/>
      <c r="HX24" s="318"/>
      <c r="HY24" s="318"/>
      <c r="HZ24" s="318"/>
      <c r="IA24" s="318"/>
      <c r="IB24" s="318"/>
      <c r="IC24" s="318"/>
      <c r="ID24" s="318"/>
      <c r="IE24" s="318"/>
      <c r="IF24" s="318"/>
      <c r="IG24" s="318"/>
      <c r="IH24" s="318"/>
      <c r="II24" s="318"/>
      <c r="IJ24" s="318"/>
      <c r="IK24" s="318"/>
      <c r="IL24" s="318"/>
      <c r="IM24" s="318"/>
      <c r="IN24" s="318"/>
      <c r="IO24" s="318"/>
      <c r="IP24" s="318"/>
      <c r="IQ24" s="318"/>
      <c r="IR24" s="318"/>
      <c r="IS24" s="318"/>
      <c r="IT24" s="318"/>
      <c r="IU24" s="318"/>
      <c r="IV24" s="318"/>
      <c r="IW24" s="318"/>
      <c r="IX24" s="318"/>
      <c r="IY24" s="318"/>
      <c r="IZ24" s="318"/>
      <c r="JA24" s="318"/>
      <c r="JB24" s="318"/>
      <c r="JC24" s="318"/>
      <c r="JD24" s="318"/>
      <c r="JE24" s="318"/>
      <c r="JF24" s="318"/>
      <c r="JG24" s="318"/>
      <c r="JH24" s="318"/>
      <c r="JI24" s="318"/>
      <c r="JJ24" s="318"/>
      <c r="JK24" s="318"/>
      <c r="JL24" s="318"/>
      <c r="JM24" s="318"/>
      <c r="JN24" s="318"/>
      <c r="JO24" s="318"/>
      <c r="JP24" s="318"/>
      <c r="JQ24" s="318"/>
      <c r="JR24" s="318"/>
      <c r="JS24" s="318"/>
      <c r="JT24" s="318"/>
      <c r="JU24" s="318"/>
      <c r="JV24" s="318"/>
      <c r="JW24" s="318"/>
      <c r="JX24" s="318"/>
      <c r="JY24" s="318"/>
      <c r="JZ24" s="318"/>
      <c r="KA24" s="318"/>
      <c r="KB24" s="318"/>
      <c r="KC24" s="318"/>
      <c r="KD24" s="318"/>
      <c r="KE24" s="318"/>
      <c r="KF24" s="318"/>
      <c r="KG24" s="318"/>
      <c r="KH24" s="318"/>
      <c r="KI24" s="318"/>
      <c r="KJ24" s="318"/>
      <c r="KK24" s="318"/>
      <c r="KL24" s="318"/>
      <c r="KM24" s="318"/>
      <c r="KN24" s="318"/>
      <c r="KO24" s="318"/>
      <c r="KP24" s="318"/>
      <c r="KQ24" s="318"/>
      <c r="KR24" s="318"/>
      <c r="KS24" s="318"/>
      <c r="KT24" s="318"/>
      <c r="KU24" s="318"/>
      <c r="KV24" s="318"/>
      <c r="KW24" s="318"/>
      <c r="KX24" s="318"/>
      <c r="KY24" s="318"/>
      <c r="KZ24" s="318"/>
      <c r="LA24" s="318"/>
      <c r="LB24" s="318"/>
      <c r="LC24" s="318"/>
      <c r="LD24" s="318"/>
      <c r="LE24" s="318"/>
      <c r="LF24" s="318"/>
      <c r="LG24" s="318"/>
      <c r="LH24" s="318"/>
      <c r="LI24" s="318"/>
      <c r="LJ24" s="318"/>
      <c r="LK24" s="318"/>
      <c r="LL24" s="318"/>
      <c r="LM24" s="318"/>
      <c r="LN24" s="318"/>
      <c r="LO24" s="318"/>
      <c r="LP24" s="318"/>
      <c r="LQ24" s="318"/>
      <c r="LR24" s="318"/>
      <c r="LS24" s="318"/>
      <c r="LT24" s="318"/>
      <c r="LU24" s="318"/>
      <c r="LV24" s="318"/>
      <c r="LW24" s="318"/>
      <c r="LX24" s="318"/>
      <c r="LY24" s="318"/>
      <c r="LZ24" s="318"/>
      <c r="MA24" s="318"/>
      <c r="MB24" s="318"/>
      <c r="MC24" s="318"/>
      <c r="MD24" s="318"/>
      <c r="ME24" s="318"/>
      <c r="MF24" s="318"/>
      <c r="MG24" s="318"/>
      <c r="MH24" s="318"/>
      <c r="MI24" s="318"/>
      <c r="MJ24" s="318"/>
      <c r="MK24" s="318"/>
      <c r="ML24" s="318"/>
      <c r="MM24" s="318"/>
      <c r="MN24" s="318"/>
      <c r="MO24" s="318"/>
      <c r="MP24" s="318"/>
      <c r="MQ24" s="318"/>
      <c r="MR24" s="318"/>
      <c r="MS24" s="318"/>
      <c r="MT24" s="318"/>
      <c r="MU24" s="318"/>
      <c r="MV24" s="318"/>
      <c r="MW24" s="318"/>
      <c r="MX24" s="318"/>
      <c r="MY24" s="318"/>
      <c r="MZ24" s="318"/>
      <c r="NA24" s="318"/>
      <c r="NB24" s="318"/>
      <c r="NC24" s="318"/>
      <c r="ND24" s="318"/>
      <c r="NE24" s="318"/>
      <c r="NF24" s="318"/>
      <c r="NG24" s="318"/>
      <c r="NH24" s="318"/>
      <c r="NI24" s="318"/>
      <c r="NJ24" s="318"/>
      <c r="NK24" s="318"/>
      <c r="NL24" s="318"/>
      <c r="NM24" s="318"/>
      <c r="NN24" s="318"/>
      <c r="NO24" s="318"/>
      <c r="NP24" s="318"/>
      <c r="NQ24" s="318"/>
      <c r="NR24" s="318"/>
      <c r="NS24" s="318"/>
      <c r="NT24" s="318"/>
      <c r="NU24" s="318"/>
      <c r="NV24" s="318"/>
      <c r="NW24" s="318"/>
      <c r="NX24" s="318"/>
      <c r="NY24" s="318"/>
      <c r="NZ24" s="318"/>
      <c r="OA24" s="318"/>
      <c r="OB24" s="318"/>
      <c r="OC24" s="318"/>
      <c r="OD24" s="318"/>
      <c r="OE24" s="318"/>
      <c r="OF24" s="318"/>
      <c r="OG24" s="318"/>
      <c r="OH24" s="318"/>
      <c r="OI24" s="318"/>
      <c r="OJ24" s="318"/>
      <c r="OK24" s="318"/>
      <c r="OL24" s="318"/>
      <c r="OM24" s="318"/>
      <c r="ON24" s="318"/>
      <c r="OO24" s="318"/>
      <c r="OP24" s="318"/>
      <c r="OQ24" s="318"/>
      <c r="OR24" s="318"/>
      <c r="OS24" s="318"/>
      <c r="OT24" s="318"/>
      <c r="OU24" s="318"/>
      <c r="OV24" s="318"/>
      <c r="OW24" s="318"/>
      <c r="OX24" s="318"/>
      <c r="OY24" s="318"/>
      <c r="OZ24" s="318"/>
      <c r="PA24" s="318"/>
      <c r="PB24" s="318"/>
      <c r="PC24" s="318"/>
      <c r="PD24" s="318"/>
      <c r="PE24" s="318"/>
      <c r="PF24" s="318"/>
      <c r="PG24" s="318"/>
      <c r="PH24" s="318"/>
      <c r="PI24" s="318"/>
      <c r="PJ24" s="318"/>
      <c r="PK24" s="318"/>
      <c r="PL24" s="318"/>
      <c r="PM24" s="318"/>
      <c r="PN24" s="318"/>
      <c r="PO24" s="318"/>
      <c r="PP24" s="318"/>
      <c r="PQ24" s="318"/>
      <c r="PR24" s="318"/>
      <c r="PS24" s="318"/>
      <c r="PT24" s="318"/>
      <c r="PU24" s="318"/>
      <c r="PV24" s="318"/>
      <c r="PW24" s="318"/>
      <c r="PX24" s="318"/>
      <c r="PY24" s="318"/>
      <c r="PZ24" s="318"/>
      <c r="QA24" s="318"/>
      <c r="QB24" s="318"/>
      <c r="QC24" s="318"/>
      <c r="QD24" s="318"/>
      <c r="QE24" s="318"/>
      <c r="QF24" s="318"/>
      <c r="QG24" s="318"/>
      <c r="QH24" s="318"/>
      <c r="QI24" s="318"/>
      <c r="QJ24" s="318"/>
      <c r="QK24" s="318"/>
      <c r="QL24" s="318"/>
      <c r="QM24" s="318"/>
      <c r="QN24" s="318"/>
      <c r="QO24" s="318"/>
      <c r="QP24" s="318"/>
      <c r="QQ24" s="318"/>
      <c r="QR24" s="318"/>
      <c r="QS24" s="318"/>
      <c r="QT24" s="318"/>
      <c r="QU24" s="318"/>
      <c r="QV24" s="318"/>
      <c r="QW24" s="318"/>
      <c r="QX24" s="318"/>
      <c r="QY24" s="318"/>
      <c r="QZ24" s="318"/>
      <c r="RA24" s="318"/>
      <c r="RB24" s="318"/>
      <c r="RC24" s="318"/>
      <c r="RD24" s="318"/>
      <c r="RE24" s="318"/>
      <c r="RF24" s="318"/>
      <c r="RG24" s="318"/>
      <c r="RH24" s="318"/>
      <c r="RI24" s="318"/>
      <c r="RJ24" s="318"/>
      <c r="RK24" s="318"/>
      <c r="RL24" s="318"/>
      <c r="RM24" s="318"/>
      <c r="RN24" s="318"/>
      <c r="RO24" s="318"/>
      <c r="RP24" s="318"/>
      <c r="RQ24" s="318"/>
      <c r="RR24" s="318"/>
      <c r="RS24" s="318"/>
      <c r="RT24" s="318"/>
      <c r="RU24" s="318"/>
      <c r="RV24" s="318"/>
      <c r="RW24" s="318"/>
      <c r="RX24" s="318"/>
      <c r="RY24" s="318"/>
      <c r="RZ24" s="318"/>
      <c r="SA24" s="318"/>
      <c r="SB24" s="318"/>
      <c r="SC24" s="318"/>
      <c r="SD24" s="318"/>
      <c r="SE24" s="318"/>
      <c r="SF24" s="318"/>
      <c r="SG24" s="318"/>
      <c r="SH24" s="318"/>
      <c r="SI24" s="318"/>
      <c r="SJ24" s="318"/>
      <c r="SK24" s="318"/>
      <c r="SL24" s="318"/>
      <c r="SM24" s="318"/>
      <c r="SN24" s="318"/>
      <c r="SO24" s="318"/>
      <c r="SP24" s="318"/>
      <c r="SQ24" s="318"/>
      <c r="SR24" s="318"/>
      <c r="SS24" s="318"/>
      <c r="ST24" s="318"/>
      <c r="SU24" s="318"/>
      <c r="SV24" s="318"/>
      <c r="SW24" s="318"/>
      <c r="SX24" s="318"/>
      <c r="SY24" s="318"/>
      <c r="SZ24" s="318"/>
      <c r="TA24" s="318"/>
      <c r="TB24" s="318"/>
      <c r="TC24" s="318"/>
      <c r="TD24" s="318"/>
      <c r="TE24" s="318"/>
      <c r="TF24" s="318"/>
      <c r="TG24" s="318"/>
      <c r="TH24" s="318"/>
      <c r="TI24" s="318"/>
      <c r="TJ24" s="318"/>
      <c r="TK24" s="318"/>
      <c r="TL24" s="318"/>
      <c r="TM24" s="318"/>
      <c r="TN24" s="318"/>
      <c r="TO24" s="318"/>
      <c r="TP24" s="318"/>
      <c r="TQ24" s="318"/>
      <c r="TR24" s="318"/>
      <c r="TS24" s="318"/>
      <c r="TT24" s="318"/>
      <c r="TU24" s="318"/>
      <c r="TV24" s="318"/>
      <c r="TW24" s="318"/>
      <c r="TX24" s="318"/>
      <c r="TY24" s="318"/>
      <c r="TZ24" s="318"/>
      <c r="UA24" s="318"/>
      <c r="UB24" s="318"/>
      <c r="UC24" s="318"/>
      <c r="UD24" s="318"/>
      <c r="UE24" s="318"/>
      <c r="UF24" s="318"/>
      <c r="UG24" s="318"/>
      <c r="UH24" s="318"/>
      <c r="UI24" s="318"/>
      <c r="UJ24" s="318"/>
      <c r="UK24" s="318"/>
      <c r="UL24" s="318"/>
      <c r="UM24" s="318"/>
      <c r="UN24" s="318"/>
      <c r="UO24" s="318"/>
      <c r="UP24" s="318"/>
      <c r="UQ24" s="318"/>
      <c r="UR24" s="318"/>
      <c r="US24" s="318"/>
      <c r="UT24" s="318"/>
      <c r="UU24" s="318"/>
      <c r="UV24" s="318"/>
      <c r="UW24" s="318"/>
      <c r="UX24" s="318"/>
      <c r="UY24" s="318"/>
      <c r="UZ24" s="318"/>
      <c r="VA24" s="318"/>
      <c r="VB24" s="318"/>
      <c r="VC24" s="318"/>
      <c r="VD24" s="318"/>
      <c r="VE24" s="318"/>
      <c r="VF24" s="318"/>
      <c r="VG24" s="318"/>
      <c r="VH24" s="318"/>
      <c r="VI24" s="318"/>
      <c r="VJ24" s="318"/>
      <c r="VK24" s="318"/>
      <c r="VL24" s="318"/>
      <c r="VM24" s="318"/>
      <c r="VN24" s="318"/>
      <c r="VO24" s="318"/>
      <c r="VP24" s="318"/>
      <c r="VQ24" s="318"/>
      <c r="VR24" s="318"/>
      <c r="VS24" s="318"/>
      <c r="VT24" s="318"/>
      <c r="VU24" s="318"/>
      <c r="VV24" s="318"/>
      <c r="VW24" s="318"/>
      <c r="VX24" s="318"/>
      <c r="VY24" s="318"/>
      <c r="VZ24" s="318"/>
      <c r="WA24" s="318"/>
      <c r="WB24" s="318"/>
      <c r="WC24" s="318"/>
      <c r="WD24" s="318"/>
      <c r="WE24" s="318"/>
      <c r="WF24" s="318"/>
      <c r="WG24" s="318"/>
      <c r="WH24" s="318"/>
      <c r="WI24" s="318"/>
      <c r="WJ24" s="318"/>
      <c r="WK24" s="318"/>
      <c r="WL24" s="318"/>
      <c r="WM24" s="318"/>
      <c r="WN24" s="318"/>
      <c r="WO24" s="318"/>
      <c r="WP24" s="318"/>
      <c r="WQ24" s="318"/>
      <c r="WR24" s="318"/>
      <c r="WS24" s="318"/>
      <c r="WT24" s="318"/>
      <c r="WU24" s="318"/>
      <c r="WV24" s="318"/>
      <c r="WW24" s="318"/>
      <c r="WX24" s="318"/>
      <c r="WY24" s="318"/>
      <c r="WZ24" s="318"/>
      <c r="XA24" s="318"/>
      <c r="XB24" s="318"/>
      <c r="XC24" s="318"/>
      <c r="XD24" s="318"/>
      <c r="XE24" s="318"/>
      <c r="XF24" s="318"/>
      <c r="XG24" s="318"/>
      <c r="XH24" s="318"/>
      <c r="XI24" s="318"/>
      <c r="XJ24" s="318"/>
      <c r="XK24" s="318"/>
      <c r="XL24" s="318"/>
      <c r="XM24" s="318"/>
      <c r="XN24" s="318"/>
      <c r="XO24" s="318"/>
      <c r="XP24" s="318"/>
      <c r="XQ24" s="318"/>
      <c r="XR24" s="318"/>
      <c r="XS24" s="318"/>
      <c r="XT24" s="318"/>
      <c r="XU24" s="318"/>
      <c r="XV24" s="318"/>
      <c r="XW24" s="318"/>
      <c r="XX24" s="318"/>
      <c r="XY24" s="318"/>
      <c r="XZ24" s="318"/>
      <c r="YA24" s="318"/>
      <c r="YB24" s="318"/>
      <c r="YC24" s="318"/>
      <c r="YD24" s="318"/>
      <c r="YE24" s="318"/>
      <c r="YF24" s="318"/>
      <c r="YG24" s="318"/>
      <c r="YH24" s="318"/>
      <c r="YI24" s="318"/>
      <c r="YJ24" s="318"/>
      <c r="YK24" s="318"/>
      <c r="YL24" s="318"/>
      <c r="YM24" s="318"/>
      <c r="YN24" s="318"/>
      <c r="YO24" s="318"/>
      <c r="YP24" s="318"/>
      <c r="YQ24" s="318"/>
      <c r="YR24" s="318"/>
      <c r="YS24" s="318"/>
      <c r="YT24" s="318"/>
      <c r="YU24" s="318"/>
      <c r="YV24" s="318"/>
      <c r="YW24" s="318"/>
      <c r="YX24" s="318"/>
      <c r="YY24" s="318"/>
      <c r="YZ24" s="318"/>
      <c r="ZA24" s="318"/>
      <c r="ZB24" s="318"/>
      <c r="ZC24" s="318"/>
      <c r="ZD24" s="318"/>
      <c r="ZE24" s="318"/>
      <c r="ZF24" s="318"/>
      <c r="ZG24" s="318"/>
      <c r="ZH24" s="318"/>
      <c r="ZI24" s="318"/>
      <c r="ZJ24" s="318"/>
      <c r="ZK24" s="318"/>
      <c r="ZL24" s="318"/>
      <c r="ZM24" s="318"/>
      <c r="ZN24" s="318"/>
      <c r="ZO24" s="318"/>
      <c r="ZP24" s="318"/>
      <c r="ZQ24" s="318"/>
      <c r="ZR24" s="318"/>
      <c r="ZS24" s="318"/>
      <c r="ZT24" s="318"/>
      <c r="ZU24" s="318"/>
      <c r="ZV24" s="318"/>
      <c r="ZW24" s="318"/>
      <c r="ZX24" s="318"/>
      <c r="ZY24" s="318"/>
      <c r="ZZ24" s="318"/>
      <c r="AAA24" s="318"/>
      <c r="AAB24" s="318"/>
      <c r="AAC24" s="318"/>
      <c r="AAD24" s="318"/>
      <c r="AAE24" s="318"/>
      <c r="AAF24" s="318"/>
      <c r="AAG24" s="318"/>
      <c r="AAH24" s="318"/>
      <c r="AAI24" s="318"/>
      <c r="AAJ24" s="318"/>
      <c r="AAK24" s="318"/>
      <c r="AAL24" s="318"/>
      <c r="AAM24" s="318"/>
      <c r="AAN24" s="318"/>
      <c r="AAO24" s="318"/>
      <c r="AAP24" s="318"/>
      <c r="AAQ24" s="318"/>
      <c r="AAR24" s="318"/>
      <c r="AAS24" s="318"/>
      <c r="AAT24" s="318"/>
      <c r="AAU24" s="318"/>
      <c r="AAV24" s="318"/>
      <c r="AAW24" s="318"/>
      <c r="AAX24" s="318"/>
      <c r="AAY24" s="318"/>
      <c r="AAZ24" s="318"/>
      <c r="ABA24" s="318"/>
      <c r="ABB24" s="318"/>
      <c r="ABC24" s="318"/>
      <c r="ABD24" s="318"/>
      <c r="ABE24" s="318"/>
      <c r="ABF24" s="318"/>
      <c r="ABG24" s="318"/>
      <c r="ABH24" s="318"/>
      <c r="ABI24" s="318"/>
      <c r="ABJ24" s="318"/>
      <c r="ABK24" s="318"/>
      <c r="ABL24" s="318"/>
      <c r="ABM24" s="318"/>
      <c r="ABN24" s="318"/>
      <c r="ABO24" s="318"/>
      <c r="ABP24" s="318"/>
      <c r="ABQ24" s="318"/>
      <c r="ABR24" s="318"/>
      <c r="ABS24" s="318"/>
      <c r="ABT24" s="318"/>
      <c r="ABU24" s="318"/>
      <c r="ABV24" s="318"/>
      <c r="ABW24" s="318"/>
      <c r="ABX24" s="318"/>
      <c r="ABY24" s="318"/>
      <c r="ABZ24" s="318"/>
      <c r="ACA24" s="318"/>
      <c r="ACB24" s="318"/>
      <c r="ACC24" s="318"/>
      <c r="ACD24" s="318"/>
      <c r="ACE24" s="318"/>
      <c r="ACF24" s="318"/>
      <c r="ACG24" s="318"/>
      <c r="ACH24" s="318"/>
      <c r="ACI24" s="318"/>
      <c r="ACJ24" s="318"/>
      <c r="ACK24" s="318"/>
      <c r="ACL24" s="318"/>
      <c r="ACM24" s="318"/>
      <c r="ACN24" s="318"/>
      <c r="ACO24" s="318"/>
      <c r="ACP24" s="318"/>
      <c r="ACQ24" s="318"/>
      <c r="ACR24" s="318"/>
      <c r="ACS24" s="318"/>
      <c r="ACT24" s="318"/>
      <c r="ACU24" s="318"/>
      <c r="ACV24" s="318"/>
      <c r="ACW24" s="318"/>
      <c r="ACX24" s="318"/>
      <c r="ACY24" s="318"/>
      <c r="ACZ24" s="318"/>
      <c r="ADA24" s="318"/>
      <c r="ADB24" s="318"/>
      <c r="ADC24" s="318"/>
      <c r="ADD24" s="318"/>
      <c r="ADE24" s="318"/>
      <c r="ADF24" s="318"/>
      <c r="ADG24" s="318"/>
      <c r="ADH24" s="318"/>
      <c r="ADI24" s="318"/>
      <c r="ADJ24" s="318"/>
      <c r="ADK24" s="318"/>
      <c r="ADL24" s="318"/>
      <c r="ADM24" s="318"/>
      <c r="ADN24" s="318"/>
      <c r="ADO24" s="318"/>
      <c r="ADP24" s="318"/>
      <c r="ADQ24" s="318"/>
      <c r="ADR24" s="318"/>
      <c r="ADS24" s="318"/>
      <c r="ADT24" s="318"/>
      <c r="ADU24" s="318"/>
      <c r="ADV24" s="318"/>
      <c r="ADW24" s="318"/>
      <c r="ADX24" s="318"/>
      <c r="ADY24" s="318"/>
      <c r="ADZ24" s="318"/>
      <c r="AEA24" s="318"/>
      <c r="AEB24" s="318"/>
      <c r="AEC24" s="318"/>
      <c r="AED24" s="318"/>
      <c r="AEE24" s="318"/>
      <c r="AEF24" s="318"/>
      <c r="AEG24" s="318"/>
      <c r="AEH24" s="318"/>
      <c r="AEI24" s="318"/>
      <c r="AEJ24" s="318"/>
      <c r="AEK24" s="318"/>
      <c r="AEL24" s="318"/>
      <c r="AEM24" s="318"/>
      <c r="AEN24" s="318"/>
      <c r="AEO24" s="318"/>
      <c r="AEP24" s="318"/>
      <c r="AEQ24" s="318"/>
      <c r="AER24" s="318"/>
      <c r="AES24" s="318"/>
      <c r="AET24" s="318"/>
      <c r="AEU24" s="318"/>
      <c r="AEV24" s="318"/>
      <c r="AEW24" s="318"/>
      <c r="AEX24" s="318"/>
      <c r="AEY24" s="318"/>
      <c r="AEZ24" s="318"/>
      <c r="AFA24" s="318"/>
      <c r="AFB24" s="318"/>
      <c r="AFC24" s="318"/>
      <c r="AFD24" s="318"/>
      <c r="AFE24" s="318"/>
      <c r="AFF24" s="318"/>
      <c r="AFG24" s="318"/>
      <c r="AFH24" s="318"/>
      <c r="AFI24" s="318"/>
      <c r="AFJ24" s="318"/>
      <c r="AFK24" s="318"/>
      <c r="AFL24" s="318"/>
      <c r="AFM24" s="318"/>
      <c r="AFN24" s="318"/>
      <c r="AFO24" s="318"/>
      <c r="AFP24" s="318"/>
      <c r="AFQ24" s="318"/>
      <c r="AFR24" s="318"/>
      <c r="AFS24" s="318"/>
      <c r="AFT24" s="318"/>
      <c r="AFU24" s="318"/>
      <c r="AFV24" s="318"/>
      <c r="AFW24" s="318"/>
      <c r="AFX24" s="318"/>
      <c r="AFY24" s="318"/>
      <c r="AFZ24" s="318"/>
      <c r="AGA24" s="318"/>
      <c r="AGB24" s="318"/>
      <c r="AGC24" s="318"/>
      <c r="AGD24" s="318"/>
      <c r="AGE24" s="318"/>
      <c r="AGF24" s="318"/>
      <c r="AGG24" s="318"/>
      <c r="AGH24" s="318"/>
      <c r="AGI24" s="318"/>
      <c r="AGJ24" s="318"/>
      <c r="AGK24" s="318"/>
      <c r="AGL24" s="318"/>
      <c r="AGM24" s="318"/>
      <c r="AGN24" s="318"/>
      <c r="AGO24" s="318"/>
      <c r="AGP24" s="318"/>
      <c r="AGQ24" s="318"/>
      <c r="AGR24" s="318"/>
      <c r="AGS24" s="318"/>
      <c r="AGT24" s="318"/>
      <c r="AGU24" s="318"/>
      <c r="AGV24" s="318"/>
      <c r="AGW24" s="318"/>
      <c r="AGX24" s="318"/>
      <c r="AGY24" s="318"/>
      <c r="AGZ24" s="318"/>
      <c r="AHA24" s="318"/>
      <c r="AHB24" s="318"/>
      <c r="AHC24" s="318"/>
      <c r="AHD24" s="318"/>
      <c r="AHE24" s="318"/>
      <c r="AHF24" s="318"/>
      <c r="AHG24" s="318"/>
      <c r="AHH24" s="318"/>
      <c r="AHI24" s="318"/>
      <c r="AHJ24" s="318"/>
      <c r="AHK24" s="318"/>
      <c r="AHL24" s="318"/>
      <c r="AHM24" s="318"/>
      <c r="AHN24" s="318"/>
      <c r="AHO24" s="318"/>
      <c r="AHP24" s="318"/>
      <c r="AHQ24" s="318"/>
      <c r="AHR24" s="318"/>
      <c r="AHS24" s="318"/>
      <c r="AHT24" s="318"/>
      <c r="AHU24" s="318"/>
      <c r="AHV24" s="318"/>
      <c r="AHW24" s="318"/>
      <c r="AHX24" s="318"/>
      <c r="AHY24" s="318"/>
      <c r="AHZ24" s="318"/>
      <c r="AIA24" s="318"/>
      <c r="AIB24" s="318"/>
      <c r="AIC24" s="318"/>
      <c r="AID24" s="318"/>
      <c r="AIE24" s="318"/>
      <c r="AIF24" s="318"/>
      <c r="AIG24" s="318"/>
      <c r="AIH24" s="318"/>
      <c r="AII24" s="318"/>
      <c r="AIJ24" s="318"/>
      <c r="AIK24" s="318"/>
      <c r="AIL24" s="318"/>
      <c r="AIM24" s="318"/>
      <c r="AIN24" s="318"/>
      <c r="AIO24" s="318"/>
      <c r="AIP24" s="318"/>
      <c r="AIQ24" s="318"/>
      <c r="AIR24" s="318"/>
      <c r="AIS24" s="318"/>
      <c r="AIT24" s="318"/>
      <c r="AIU24" s="318"/>
      <c r="AIV24" s="318"/>
      <c r="AIW24" s="318"/>
      <c r="AIX24" s="318"/>
      <c r="AIY24" s="318"/>
      <c r="AIZ24" s="318"/>
      <c r="AJA24" s="318"/>
      <c r="AJB24" s="318"/>
      <c r="AJC24" s="318"/>
      <c r="AJD24" s="318"/>
      <c r="AJE24" s="318"/>
      <c r="AJF24" s="318"/>
      <c r="AJG24" s="318"/>
      <c r="AJH24" s="318"/>
      <c r="AJI24" s="318"/>
      <c r="AJJ24" s="318"/>
      <c r="AJK24" s="318"/>
      <c r="AJL24" s="318"/>
      <c r="AJM24" s="318"/>
      <c r="AJN24" s="318"/>
      <c r="AJO24" s="318"/>
      <c r="AJP24" s="318"/>
      <c r="AJQ24" s="318"/>
      <c r="AJR24" s="318"/>
      <c r="AJS24" s="318"/>
      <c r="AJT24" s="318"/>
      <c r="AJU24" s="318"/>
      <c r="AJV24" s="318"/>
      <c r="AJW24" s="318"/>
      <c r="AJX24" s="318"/>
      <c r="AJY24" s="318"/>
      <c r="AJZ24" s="318"/>
      <c r="AKA24" s="318"/>
      <c r="AKB24" s="318"/>
      <c r="AKC24" s="318"/>
      <c r="AKD24" s="318"/>
      <c r="AKE24" s="318"/>
      <c r="AKF24" s="318"/>
      <c r="AKG24" s="318"/>
      <c r="AKH24" s="318"/>
      <c r="AKI24" s="318"/>
      <c r="AKJ24" s="318"/>
      <c r="AKK24" s="318"/>
      <c r="AKL24" s="318"/>
      <c r="AKM24" s="318"/>
      <c r="AKN24" s="318"/>
      <c r="AKO24" s="318"/>
      <c r="AKP24" s="318"/>
      <c r="AKQ24" s="318"/>
      <c r="AKR24" s="318"/>
      <c r="AKS24" s="318"/>
      <c r="AKT24" s="318"/>
      <c r="AKU24" s="318"/>
      <c r="AKV24" s="318"/>
      <c r="AKW24" s="318"/>
      <c r="AKX24" s="318"/>
      <c r="AKY24" s="318"/>
      <c r="AKZ24" s="318"/>
      <c r="ALA24" s="318"/>
      <c r="ALB24" s="318"/>
      <c r="ALC24" s="318"/>
      <c r="ALD24" s="318"/>
      <c r="ALE24" s="318"/>
      <c r="ALF24" s="318"/>
      <c r="ALG24" s="318"/>
      <c r="ALH24" s="318"/>
      <c r="ALI24" s="318"/>
      <c r="ALJ24" s="318"/>
      <c r="ALK24" s="318"/>
      <c r="ALL24" s="318"/>
      <c r="ALM24" s="318"/>
      <c r="ALN24" s="318"/>
      <c r="ALO24" s="318"/>
      <c r="ALP24" s="318"/>
      <c r="ALQ24" s="318"/>
      <c r="ALR24" s="318"/>
      <c r="ALS24" s="318"/>
      <c r="ALT24" s="318"/>
      <c r="ALU24" s="318"/>
      <c r="ALV24" s="318"/>
      <c r="ALW24" s="318"/>
      <c r="ALX24" s="318"/>
      <c r="ALY24" s="318"/>
      <c r="ALZ24" s="318"/>
      <c r="AMA24" s="318"/>
      <c r="AMB24" s="318"/>
      <c r="AMC24" s="318"/>
      <c r="AMD24" s="318"/>
      <c r="AME24" s="318"/>
      <c r="AMF24" s="318"/>
      <c r="AMG24" s="318"/>
      <c r="AMH24" s="318"/>
      <c r="AMI24" s="318"/>
      <c r="AMJ24" s="318"/>
      <c r="AMK24" s="318"/>
      <c r="AML24" s="318"/>
      <c r="AMM24" s="318"/>
      <c r="AMN24" s="318"/>
      <c r="AMO24" s="318"/>
      <c r="AMP24" s="318"/>
      <c r="AMQ24" s="318"/>
      <c r="AMR24" s="318"/>
      <c r="AMS24" s="318"/>
      <c r="AMT24" s="318"/>
      <c r="AMU24" s="318"/>
      <c r="AMV24" s="318"/>
      <c r="AMW24" s="318"/>
      <c r="AMX24" s="318"/>
      <c r="AMY24" s="318"/>
      <c r="AMZ24" s="318"/>
      <c r="ANA24" s="318"/>
      <c r="ANB24" s="318"/>
      <c r="ANC24" s="318"/>
      <c r="AND24" s="318"/>
      <c r="ANE24" s="318"/>
      <c r="ANF24" s="318"/>
      <c r="ANG24" s="318"/>
      <c r="ANH24" s="318"/>
      <c r="ANI24" s="318"/>
      <c r="ANJ24" s="318"/>
      <c r="ANK24" s="318"/>
      <c r="ANL24" s="318"/>
      <c r="ANM24" s="318"/>
      <c r="ANN24" s="318"/>
      <c r="ANO24" s="318"/>
      <c r="ANP24" s="318"/>
      <c r="ANQ24" s="318"/>
      <c r="ANR24" s="318"/>
      <c r="ANS24" s="318"/>
      <c r="ANT24" s="318"/>
      <c r="ANU24" s="318"/>
      <c r="ANV24" s="318"/>
      <c r="ANW24" s="318"/>
      <c r="ANX24" s="318"/>
      <c r="ANY24" s="318"/>
      <c r="ANZ24" s="318"/>
      <c r="AOA24" s="318"/>
      <c r="AOB24" s="318"/>
      <c r="AOC24" s="318"/>
      <c r="AOD24" s="318"/>
      <c r="AOE24" s="318"/>
      <c r="AOF24" s="318"/>
      <c r="AOG24" s="318"/>
      <c r="AOH24" s="318"/>
      <c r="AOI24" s="318"/>
      <c r="AOJ24" s="318"/>
      <c r="AOK24" s="318"/>
      <c r="AOL24" s="318"/>
      <c r="AOM24" s="318"/>
      <c r="AON24" s="318"/>
      <c r="AOO24" s="318"/>
      <c r="AOP24" s="318"/>
      <c r="AOQ24" s="318"/>
      <c r="AOR24" s="318"/>
      <c r="AOS24" s="318"/>
      <c r="AOT24" s="318"/>
      <c r="AOU24" s="318"/>
      <c r="AOV24" s="318"/>
      <c r="AOW24" s="318"/>
      <c r="AOX24" s="318"/>
      <c r="AOY24" s="318"/>
      <c r="AOZ24" s="318"/>
      <c r="APA24" s="318"/>
      <c r="APB24" s="318"/>
      <c r="APC24" s="318"/>
      <c r="APD24" s="318"/>
      <c r="APE24" s="318"/>
      <c r="APF24" s="318"/>
      <c r="APG24" s="318"/>
      <c r="APH24" s="318"/>
      <c r="API24" s="318"/>
      <c r="APJ24" s="318"/>
      <c r="APK24" s="318"/>
      <c r="APL24" s="318"/>
      <c r="APM24" s="318"/>
      <c r="APN24" s="318"/>
      <c r="APO24" s="318"/>
      <c r="APP24" s="318"/>
      <c r="APQ24" s="318"/>
      <c r="APR24" s="318"/>
      <c r="APS24" s="318"/>
      <c r="APT24" s="318"/>
      <c r="APU24" s="318"/>
      <c r="APV24" s="318"/>
      <c r="APW24" s="318"/>
      <c r="APX24" s="318"/>
      <c r="APY24" s="318"/>
      <c r="APZ24" s="318"/>
      <c r="AQA24" s="318"/>
      <c r="AQB24" s="318"/>
      <c r="AQC24" s="318"/>
      <c r="AQD24" s="318"/>
      <c r="AQE24" s="318"/>
      <c r="AQF24" s="318"/>
      <c r="AQG24" s="318"/>
      <c r="AQH24" s="318"/>
      <c r="AQI24" s="318"/>
      <c r="AQJ24" s="318"/>
      <c r="AQK24" s="318"/>
      <c r="AQL24" s="318"/>
      <c r="AQM24" s="318"/>
      <c r="AQN24" s="318"/>
      <c r="AQO24" s="318"/>
      <c r="AQP24" s="318"/>
      <c r="AQQ24" s="318"/>
      <c r="AQR24" s="318"/>
      <c r="AQS24" s="318"/>
      <c r="AQT24" s="318"/>
      <c r="AQU24" s="318"/>
      <c r="AQV24" s="318"/>
      <c r="AQW24" s="318"/>
      <c r="AQX24" s="318"/>
      <c r="AQY24" s="318"/>
      <c r="AQZ24" s="318"/>
      <c r="ARA24" s="318"/>
      <c r="ARB24" s="318"/>
      <c r="ARC24" s="318"/>
      <c r="ARD24" s="318"/>
      <c r="ARE24" s="318"/>
      <c r="ARF24" s="318"/>
      <c r="ARG24" s="318"/>
      <c r="ARH24" s="318"/>
      <c r="ARI24" s="318"/>
      <c r="ARJ24" s="318"/>
      <c r="ARK24" s="318"/>
      <c r="ARL24" s="318"/>
      <c r="ARM24" s="318"/>
      <c r="ARN24" s="318"/>
      <c r="ARO24" s="318"/>
      <c r="ARP24" s="318"/>
      <c r="ARQ24" s="318"/>
      <c r="ARR24" s="318"/>
      <c r="ARS24" s="318"/>
      <c r="ART24" s="318"/>
      <c r="ARU24" s="318"/>
      <c r="ARV24" s="318"/>
      <c r="ARW24" s="318"/>
      <c r="ARX24" s="318"/>
      <c r="ARY24" s="318"/>
      <c r="ARZ24" s="318"/>
      <c r="ASA24" s="318"/>
      <c r="ASB24" s="318"/>
      <c r="ASC24" s="318"/>
      <c r="ASD24" s="318"/>
      <c r="ASE24" s="318"/>
      <c r="ASF24" s="318"/>
      <c r="ASG24" s="318"/>
      <c r="ASH24" s="318"/>
      <c r="ASI24" s="318"/>
      <c r="ASJ24" s="318"/>
      <c r="ASK24" s="318"/>
      <c r="ASL24" s="318"/>
      <c r="ASM24" s="318"/>
      <c r="ASN24" s="318"/>
      <c r="ASO24" s="318"/>
      <c r="ASP24" s="318"/>
      <c r="ASQ24" s="318"/>
      <c r="ASR24" s="318"/>
      <c r="ASS24" s="318"/>
      <c r="AST24" s="318"/>
      <c r="ASU24" s="318"/>
      <c r="ASV24" s="318"/>
      <c r="ASW24" s="318"/>
      <c r="ASX24" s="318"/>
      <c r="ASY24" s="318"/>
      <c r="ASZ24" s="318"/>
      <c r="ATA24" s="318"/>
      <c r="ATB24" s="318"/>
      <c r="ATC24" s="318"/>
      <c r="ATD24" s="318"/>
      <c r="ATE24" s="318"/>
      <c r="ATF24" s="318"/>
      <c r="ATG24" s="318"/>
      <c r="ATH24" s="318"/>
      <c r="ATI24" s="318"/>
      <c r="ATJ24" s="318"/>
      <c r="ATK24" s="318"/>
      <c r="ATL24" s="318"/>
      <c r="ATM24" s="318"/>
      <c r="ATN24" s="318"/>
      <c r="ATO24" s="318"/>
      <c r="ATP24" s="318"/>
      <c r="ATQ24" s="318"/>
      <c r="ATR24" s="318"/>
      <c r="ATS24" s="318"/>
      <c r="ATT24" s="318"/>
      <c r="ATU24" s="318"/>
      <c r="ATV24" s="318"/>
      <c r="ATW24" s="318"/>
      <c r="ATX24" s="318"/>
      <c r="ATY24" s="318"/>
      <c r="ATZ24" s="318"/>
      <c r="AUA24" s="318"/>
      <c r="AUB24" s="318"/>
      <c r="AUC24" s="318"/>
      <c r="AUD24" s="318"/>
      <c r="AUE24" s="318"/>
      <c r="AUF24" s="318"/>
      <c r="AUG24" s="318"/>
      <c r="AUH24" s="318"/>
      <c r="AUI24" s="318"/>
      <c r="AUJ24" s="318"/>
      <c r="AUK24" s="318"/>
      <c r="AUL24" s="318"/>
      <c r="AUM24" s="318"/>
      <c r="AUN24" s="318"/>
      <c r="AUO24" s="318"/>
      <c r="AUP24" s="318"/>
      <c r="AUQ24" s="318"/>
      <c r="AUR24" s="318"/>
      <c r="AUS24" s="318"/>
      <c r="AUT24" s="318"/>
      <c r="AUU24" s="318"/>
      <c r="AUV24" s="318"/>
      <c r="AUW24" s="318"/>
      <c r="AUX24" s="318"/>
      <c r="AUY24" s="318"/>
      <c r="AUZ24" s="318"/>
      <c r="AVA24" s="318"/>
      <c r="AVB24" s="318"/>
      <c r="AVC24" s="318"/>
      <c r="AVD24" s="318"/>
      <c r="AVE24" s="318"/>
      <c r="AVF24" s="318"/>
      <c r="AVG24" s="318"/>
      <c r="AVH24" s="318"/>
      <c r="AVI24" s="318"/>
      <c r="AVJ24" s="318"/>
      <c r="AVK24" s="318"/>
      <c r="AVL24" s="318"/>
      <c r="AVM24" s="318"/>
      <c r="AVN24" s="318"/>
      <c r="AVO24" s="318"/>
      <c r="AVP24" s="318"/>
      <c r="AVQ24" s="318"/>
      <c r="AVR24" s="318"/>
      <c r="AVS24" s="318"/>
      <c r="AVT24" s="318"/>
      <c r="AVU24" s="318"/>
      <c r="AVV24" s="318"/>
      <c r="AVW24" s="318"/>
      <c r="AVX24" s="318"/>
      <c r="AVY24" s="318"/>
      <c r="AVZ24" s="318"/>
      <c r="AWA24" s="318"/>
      <c r="AWB24" s="318"/>
      <c r="AWC24" s="318"/>
      <c r="AWD24" s="318"/>
      <c r="AWE24" s="318"/>
      <c r="AWF24" s="318"/>
      <c r="AWG24" s="318"/>
      <c r="AWH24" s="318"/>
      <c r="AWI24" s="318"/>
      <c r="AWJ24" s="318"/>
      <c r="AWK24" s="318"/>
      <c r="AWL24" s="318"/>
      <c r="AWM24" s="318"/>
      <c r="AWN24" s="318"/>
      <c r="AWO24" s="318"/>
      <c r="AWP24" s="318"/>
      <c r="AWQ24" s="318"/>
      <c r="AWR24" s="318"/>
      <c r="AWS24" s="318"/>
      <c r="AWT24" s="318"/>
      <c r="AWU24" s="318"/>
      <c r="AWV24" s="318"/>
      <c r="AWW24" s="318"/>
      <c r="AWX24" s="318"/>
      <c r="AWY24" s="318"/>
      <c r="AWZ24" s="318"/>
      <c r="AXA24" s="318"/>
      <c r="AXB24" s="318"/>
      <c r="AXC24" s="318"/>
      <c r="AXD24" s="318"/>
      <c r="AXE24" s="318"/>
      <c r="AXF24" s="318"/>
      <c r="AXG24" s="318"/>
      <c r="AXH24" s="318"/>
      <c r="AXI24" s="318"/>
      <c r="AXJ24" s="318"/>
      <c r="AXK24" s="318"/>
      <c r="AXL24" s="318"/>
      <c r="AXM24" s="318"/>
      <c r="AXN24" s="318"/>
      <c r="AXO24" s="318"/>
      <c r="AXP24" s="318"/>
      <c r="AXQ24" s="318"/>
      <c r="AXR24" s="318"/>
      <c r="AXS24" s="318"/>
      <c r="AXT24" s="318"/>
      <c r="AXU24" s="318"/>
      <c r="AXV24" s="318"/>
      <c r="AXW24" s="318"/>
      <c r="AXX24" s="318"/>
      <c r="AXY24" s="318"/>
      <c r="AXZ24" s="318"/>
      <c r="AYA24" s="318"/>
      <c r="AYB24" s="318"/>
      <c r="AYC24" s="318"/>
      <c r="AYD24" s="318"/>
      <c r="AYE24" s="318"/>
      <c r="AYF24" s="318"/>
      <c r="AYG24" s="318"/>
      <c r="AYH24" s="318"/>
      <c r="AYI24" s="318"/>
      <c r="AYJ24" s="318"/>
      <c r="AYK24" s="318"/>
      <c r="AYL24" s="318"/>
      <c r="AYM24" s="318"/>
      <c r="AYN24" s="318"/>
      <c r="AYO24" s="318"/>
      <c r="AYP24" s="318"/>
      <c r="AYQ24" s="318"/>
      <c r="AYR24" s="318"/>
      <c r="AYS24" s="318"/>
      <c r="AYT24" s="318"/>
      <c r="AYU24" s="318"/>
      <c r="AYV24" s="318"/>
      <c r="AYW24" s="318"/>
      <c r="AYX24" s="318"/>
      <c r="AYY24" s="318"/>
      <c r="AYZ24" s="318"/>
      <c r="AZA24" s="318"/>
      <c r="AZB24" s="318"/>
      <c r="AZC24" s="318"/>
      <c r="AZD24" s="318"/>
      <c r="AZE24" s="318"/>
      <c r="AZF24" s="318"/>
      <c r="AZG24" s="318"/>
      <c r="AZH24" s="318"/>
      <c r="AZI24" s="318"/>
      <c r="AZJ24" s="318"/>
      <c r="AZK24" s="318"/>
      <c r="AZL24" s="318"/>
      <c r="AZM24" s="318"/>
      <c r="AZN24" s="318"/>
      <c r="AZO24" s="318"/>
      <c r="AZP24" s="318"/>
      <c r="AZQ24" s="318"/>
      <c r="AZR24" s="318"/>
      <c r="AZS24" s="318"/>
      <c r="AZT24" s="318"/>
      <c r="AZU24" s="318"/>
      <c r="AZV24" s="318"/>
      <c r="AZW24" s="318"/>
      <c r="AZX24" s="318"/>
      <c r="AZY24" s="318"/>
      <c r="AZZ24" s="318"/>
      <c r="BAA24" s="318"/>
      <c r="BAB24" s="318"/>
      <c r="BAC24" s="318"/>
      <c r="BAD24" s="318"/>
      <c r="BAE24" s="318"/>
      <c r="BAF24" s="318"/>
      <c r="BAG24" s="318"/>
      <c r="BAH24" s="318"/>
      <c r="BAI24" s="318"/>
      <c r="BAJ24" s="318"/>
      <c r="BAK24" s="318"/>
      <c r="BAL24" s="318"/>
      <c r="BAM24" s="318"/>
      <c r="BAN24" s="318"/>
      <c r="BAO24" s="318"/>
      <c r="BAP24" s="318"/>
      <c r="BAQ24" s="318"/>
      <c r="BAR24" s="318"/>
      <c r="BAS24" s="318"/>
      <c r="BAT24" s="318"/>
      <c r="BAU24" s="318"/>
      <c r="BAV24" s="318"/>
      <c r="BAW24" s="318"/>
      <c r="BAX24" s="318"/>
      <c r="BAY24" s="318"/>
      <c r="BAZ24" s="318"/>
      <c r="BBA24" s="318"/>
      <c r="BBB24" s="318"/>
      <c r="BBC24" s="318"/>
      <c r="BBD24" s="318"/>
      <c r="BBE24" s="318"/>
      <c r="BBF24" s="318"/>
      <c r="BBG24" s="318"/>
      <c r="BBH24" s="318"/>
      <c r="BBI24" s="318"/>
      <c r="BBJ24" s="318"/>
      <c r="BBK24" s="318"/>
      <c r="BBL24" s="318"/>
      <c r="BBM24" s="318"/>
      <c r="BBN24" s="318"/>
      <c r="BBO24" s="318"/>
      <c r="BBP24" s="318"/>
      <c r="BBQ24" s="318"/>
      <c r="BBR24" s="318"/>
      <c r="BBS24" s="318"/>
      <c r="BBT24" s="318"/>
      <c r="BBU24" s="318"/>
      <c r="BBV24" s="318"/>
      <c r="BBW24" s="318"/>
      <c r="BBX24" s="318"/>
      <c r="BBY24" s="318"/>
      <c r="BBZ24" s="318"/>
      <c r="BCA24" s="318"/>
      <c r="BCB24" s="318"/>
      <c r="BCC24" s="318"/>
      <c r="BCD24" s="318"/>
      <c r="BCE24" s="318"/>
      <c r="BCF24" s="318"/>
      <c r="BCG24" s="318"/>
      <c r="BCH24" s="318"/>
      <c r="BCI24" s="318"/>
      <c r="BCJ24" s="318"/>
      <c r="BCK24" s="318"/>
      <c r="BCL24" s="318"/>
      <c r="BCM24" s="318"/>
      <c r="BCN24" s="318"/>
      <c r="BCO24" s="318"/>
      <c r="BCP24" s="318"/>
      <c r="BCQ24" s="318"/>
      <c r="BCR24" s="318"/>
      <c r="BCS24" s="318"/>
      <c r="BCT24" s="318"/>
      <c r="BCU24" s="318"/>
      <c r="BCV24" s="318"/>
      <c r="BCW24" s="318"/>
      <c r="BCX24" s="318"/>
      <c r="BCY24" s="318"/>
      <c r="BCZ24" s="318"/>
      <c r="BDA24" s="318"/>
      <c r="BDB24" s="318"/>
      <c r="BDC24" s="318"/>
      <c r="BDD24" s="318"/>
      <c r="BDE24" s="318"/>
      <c r="BDF24" s="318"/>
      <c r="BDG24" s="318"/>
      <c r="BDH24" s="318"/>
      <c r="BDI24" s="318"/>
      <c r="BDJ24" s="318"/>
      <c r="BDK24" s="318"/>
      <c r="BDL24" s="318"/>
      <c r="BDM24" s="318"/>
      <c r="BDN24" s="318"/>
      <c r="BDO24" s="318"/>
      <c r="BDP24" s="318"/>
      <c r="BDQ24" s="318"/>
      <c r="BDR24" s="318"/>
      <c r="BDS24" s="318"/>
      <c r="BDT24" s="318"/>
      <c r="BDU24" s="318"/>
      <c r="BDV24" s="318"/>
      <c r="BDW24" s="318"/>
      <c r="BDX24" s="318"/>
      <c r="BDY24" s="318"/>
      <c r="BDZ24" s="318"/>
      <c r="BEA24" s="318"/>
      <c r="BEB24" s="318"/>
      <c r="BEC24" s="318"/>
      <c r="BED24" s="318"/>
      <c r="BEE24" s="318"/>
      <c r="BEF24" s="318"/>
      <c r="BEG24" s="318"/>
      <c r="BEH24" s="318"/>
      <c r="BEI24" s="318"/>
      <c r="BEJ24" s="318"/>
      <c r="BEK24" s="318"/>
      <c r="BEL24" s="318"/>
      <c r="BEM24" s="318"/>
      <c r="BEN24" s="318"/>
      <c r="BEO24" s="318"/>
      <c r="BEP24" s="318"/>
      <c r="BEQ24" s="318"/>
      <c r="BER24" s="318"/>
      <c r="BES24" s="318"/>
      <c r="BET24" s="318"/>
      <c r="BEU24" s="318"/>
      <c r="BEV24" s="318"/>
      <c r="BEW24" s="318"/>
      <c r="BEX24" s="318"/>
      <c r="BEY24" s="318"/>
      <c r="BEZ24" s="318"/>
      <c r="BFA24" s="318"/>
      <c r="BFB24" s="318"/>
      <c r="BFC24" s="318"/>
      <c r="BFD24" s="318"/>
      <c r="BFE24" s="318"/>
      <c r="BFF24" s="318"/>
      <c r="BFG24" s="318"/>
      <c r="BFH24" s="318"/>
      <c r="BFI24" s="318"/>
      <c r="BFJ24" s="318"/>
      <c r="BFK24" s="318"/>
      <c r="BFL24" s="318"/>
      <c r="BFM24" s="318"/>
      <c r="BFN24" s="318"/>
      <c r="BFO24" s="318"/>
      <c r="BFP24" s="318"/>
      <c r="BFQ24" s="318"/>
      <c r="BFR24" s="318"/>
      <c r="BFS24" s="318"/>
      <c r="BFT24" s="318"/>
      <c r="BFU24" s="318"/>
      <c r="BFV24" s="318"/>
      <c r="BFW24" s="318"/>
      <c r="BFX24" s="318"/>
      <c r="BFY24" s="318"/>
      <c r="BFZ24" s="318"/>
      <c r="BGA24" s="318"/>
      <c r="BGB24" s="318"/>
      <c r="BGC24" s="318"/>
      <c r="BGD24" s="318"/>
      <c r="BGE24" s="318"/>
      <c r="BGF24" s="318"/>
      <c r="BGG24" s="318"/>
      <c r="BGH24" s="318"/>
      <c r="BGI24" s="318"/>
      <c r="BGJ24" s="318"/>
      <c r="BGK24" s="318"/>
      <c r="BGL24" s="318"/>
      <c r="BGM24" s="318"/>
      <c r="BGN24" s="318"/>
      <c r="BGO24" s="318"/>
      <c r="BGP24" s="318"/>
      <c r="BGQ24" s="318"/>
      <c r="BGR24" s="318"/>
      <c r="BGS24" s="318"/>
      <c r="BGT24" s="318"/>
      <c r="BGU24" s="318"/>
      <c r="BGV24" s="318"/>
      <c r="BGW24" s="318"/>
      <c r="BGX24" s="318"/>
      <c r="BGY24" s="318"/>
      <c r="BGZ24" s="318"/>
      <c r="BHA24" s="318"/>
      <c r="BHB24" s="318"/>
      <c r="BHC24" s="318"/>
      <c r="BHD24" s="318"/>
      <c r="BHE24" s="318"/>
      <c r="BHF24" s="318"/>
      <c r="BHG24" s="318"/>
      <c r="BHH24" s="318"/>
      <c r="BHI24" s="318"/>
      <c r="BHJ24" s="318"/>
      <c r="BHK24" s="318"/>
      <c r="BHL24" s="318"/>
      <c r="BHM24" s="318"/>
      <c r="BHN24" s="318"/>
      <c r="BHO24" s="318"/>
      <c r="BHP24" s="318"/>
      <c r="BHQ24" s="318"/>
      <c r="BHR24" s="318"/>
      <c r="BHS24" s="318"/>
      <c r="BHT24" s="318"/>
      <c r="BHU24" s="318"/>
      <c r="BHV24" s="318"/>
      <c r="BHW24" s="318"/>
      <c r="BHX24" s="318"/>
      <c r="BHY24" s="318"/>
      <c r="BHZ24" s="318"/>
      <c r="BIA24" s="318"/>
      <c r="BIB24" s="318"/>
      <c r="BIC24" s="318"/>
      <c r="BID24" s="318"/>
      <c r="BIE24" s="318"/>
      <c r="BIF24" s="318"/>
      <c r="BIG24" s="318"/>
      <c r="BIH24" s="318"/>
      <c r="BII24" s="318"/>
      <c r="BIJ24" s="318"/>
      <c r="BIK24" s="318"/>
      <c r="BIL24" s="318"/>
      <c r="BIM24" s="318"/>
      <c r="BIN24" s="318"/>
      <c r="BIO24" s="318"/>
      <c r="BIP24" s="318"/>
      <c r="BIQ24" s="318"/>
      <c r="BIR24" s="318"/>
      <c r="BIS24" s="318"/>
      <c r="BIT24" s="318"/>
      <c r="BIU24" s="318"/>
      <c r="BIV24" s="318"/>
      <c r="BIW24" s="318"/>
      <c r="BIX24" s="318"/>
      <c r="BIY24" s="318"/>
      <c r="BIZ24" s="318"/>
      <c r="BJA24" s="318"/>
      <c r="BJB24" s="318"/>
      <c r="BJC24" s="318"/>
      <c r="BJD24" s="318"/>
      <c r="BJE24" s="318"/>
      <c r="BJF24" s="318"/>
      <c r="BJG24" s="318"/>
      <c r="BJH24" s="318"/>
      <c r="BJI24" s="318"/>
      <c r="BJJ24" s="318"/>
      <c r="BJK24" s="318"/>
      <c r="BJL24" s="318"/>
      <c r="BJM24" s="318"/>
      <c r="BJN24" s="318"/>
      <c r="BJO24" s="318"/>
      <c r="BJP24" s="318"/>
      <c r="BJQ24" s="318"/>
      <c r="BJR24" s="318"/>
      <c r="BJS24" s="318"/>
      <c r="BJT24" s="318"/>
      <c r="BJU24" s="318"/>
      <c r="BJV24" s="318"/>
      <c r="BJW24" s="318"/>
      <c r="BJX24" s="318"/>
      <c r="BJY24" s="318"/>
      <c r="BJZ24" s="318"/>
      <c r="BKA24" s="318"/>
      <c r="BKB24" s="318"/>
      <c r="BKC24" s="318"/>
      <c r="BKD24" s="318"/>
      <c r="BKE24" s="318"/>
      <c r="BKF24" s="318"/>
      <c r="BKG24" s="318"/>
      <c r="BKH24" s="318"/>
      <c r="BKI24" s="318"/>
      <c r="BKJ24" s="318"/>
      <c r="BKK24" s="318"/>
      <c r="BKL24" s="318"/>
      <c r="BKM24" s="318"/>
      <c r="BKN24" s="318"/>
      <c r="BKO24" s="318"/>
      <c r="BKP24" s="318"/>
      <c r="BKQ24" s="318"/>
      <c r="BKR24" s="318"/>
      <c r="BKS24" s="318"/>
      <c r="BKT24" s="318"/>
      <c r="BKU24" s="318"/>
      <c r="BKV24" s="318"/>
      <c r="BKW24" s="318"/>
      <c r="BKX24" s="318"/>
      <c r="BKY24" s="318"/>
      <c r="BKZ24" s="318"/>
      <c r="BLA24" s="318"/>
      <c r="BLB24" s="318"/>
      <c r="BLC24" s="318"/>
      <c r="BLD24" s="318"/>
      <c r="BLE24" s="318"/>
      <c r="BLF24" s="318"/>
      <c r="BLG24" s="318"/>
      <c r="BLH24" s="318"/>
      <c r="BLI24" s="318"/>
      <c r="BLJ24" s="318"/>
      <c r="BLK24" s="318"/>
      <c r="BLL24" s="318"/>
      <c r="BLM24" s="318"/>
      <c r="BLN24" s="318"/>
      <c r="BLO24" s="318"/>
      <c r="BLP24" s="318"/>
      <c r="BLQ24" s="318"/>
      <c r="BLR24" s="318"/>
      <c r="BLS24" s="318"/>
      <c r="BLT24" s="318"/>
      <c r="BLU24" s="318"/>
      <c r="BLV24" s="318"/>
      <c r="BLW24" s="318"/>
      <c r="BLX24" s="318"/>
      <c r="BLY24" s="318"/>
      <c r="BLZ24" s="318"/>
      <c r="BMA24" s="318"/>
      <c r="BMB24" s="318"/>
      <c r="BMC24" s="318"/>
      <c r="BMD24" s="318"/>
      <c r="BME24" s="318"/>
      <c r="BMF24" s="318"/>
      <c r="BMG24" s="318"/>
      <c r="BMH24" s="318"/>
      <c r="BMI24" s="318"/>
      <c r="BMJ24" s="318"/>
      <c r="BMK24" s="318"/>
      <c r="BML24" s="318"/>
      <c r="BMM24" s="318"/>
      <c r="BMN24" s="318"/>
      <c r="BMO24" s="318"/>
      <c r="BMP24" s="318"/>
      <c r="BMQ24" s="318"/>
      <c r="BMR24" s="318"/>
      <c r="BMS24" s="318"/>
      <c r="BMT24" s="318"/>
      <c r="BMU24" s="318"/>
      <c r="BMV24" s="318"/>
      <c r="BMW24" s="318"/>
      <c r="BMX24" s="318"/>
      <c r="BMY24" s="318"/>
      <c r="BMZ24" s="318"/>
      <c r="BNA24" s="318"/>
      <c r="BNB24" s="318"/>
      <c r="BNC24" s="318"/>
      <c r="BND24" s="318"/>
      <c r="BNE24" s="318"/>
      <c r="BNF24" s="318"/>
      <c r="BNG24" s="318"/>
      <c r="BNH24" s="318"/>
      <c r="BNI24" s="318"/>
      <c r="BNJ24" s="318"/>
      <c r="BNK24" s="318"/>
      <c r="BNL24" s="318"/>
      <c r="BNM24" s="318"/>
      <c r="BNN24" s="318"/>
      <c r="BNO24" s="318"/>
      <c r="BNP24" s="318"/>
      <c r="BNQ24" s="318"/>
      <c r="BNR24" s="318"/>
      <c r="BNS24" s="318"/>
      <c r="BNT24" s="318"/>
      <c r="BNU24" s="318"/>
      <c r="BNV24" s="318"/>
      <c r="BNW24" s="318"/>
      <c r="BNX24" s="318"/>
      <c r="BNY24" s="318"/>
      <c r="BNZ24" s="318"/>
      <c r="BOA24" s="318"/>
      <c r="BOB24" s="318"/>
      <c r="BOC24" s="318"/>
      <c r="BOD24" s="318"/>
      <c r="BOE24" s="318"/>
      <c r="BOF24" s="318"/>
      <c r="BOG24" s="318"/>
      <c r="BOH24" s="318"/>
      <c r="BOI24" s="318"/>
      <c r="BOJ24" s="318"/>
      <c r="BOK24" s="318"/>
      <c r="BOL24" s="318"/>
      <c r="BOM24" s="318"/>
      <c r="BON24" s="318"/>
      <c r="BOO24" s="318"/>
      <c r="BOP24" s="318"/>
      <c r="BOQ24" s="318"/>
      <c r="BOR24" s="318"/>
      <c r="BOS24" s="318"/>
      <c r="BOT24" s="318"/>
      <c r="BOU24" s="318"/>
      <c r="BOV24" s="318"/>
      <c r="BOW24" s="318"/>
      <c r="BOX24" s="318"/>
      <c r="BOY24" s="318"/>
      <c r="BOZ24" s="318"/>
      <c r="BPA24" s="318"/>
      <c r="BPB24" s="318"/>
      <c r="BPC24" s="318"/>
      <c r="BPD24" s="318"/>
      <c r="BPE24" s="318"/>
      <c r="BPF24" s="318"/>
      <c r="BPG24" s="318"/>
      <c r="BPH24" s="318"/>
      <c r="BPI24" s="318"/>
      <c r="BPJ24" s="318"/>
      <c r="BPK24" s="318"/>
      <c r="BPL24" s="318"/>
      <c r="BPM24" s="318"/>
      <c r="BPN24" s="318"/>
      <c r="BPO24" s="318"/>
      <c r="BPP24" s="318"/>
      <c r="BPQ24" s="318"/>
      <c r="BPR24" s="318"/>
      <c r="BPS24" s="318"/>
      <c r="BPT24" s="318"/>
      <c r="BPU24" s="318"/>
      <c r="BPV24" s="318"/>
      <c r="BPW24" s="318"/>
      <c r="BPX24" s="318"/>
      <c r="BPY24" s="318"/>
      <c r="BPZ24" s="318"/>
      <c r="BQA24" s="318"/>
      <c r="BQB24" s="318"/>
      <c r="BQC24" s="318"/>
      <c r="BQD24" s="318"/>
      <c r="BQE24" s="318"/>
      <c r="BQF24" s="318"/>
      <c r="BQG24" s="318"/>
      <c r="BQH24" s="318"/>
      <c r="BQI24" s="318"/>
      <c r="BQJ24" s="318"/>
      <c r="BQK24" s="318"/>
      <c r="BQL24" s="318"/>
      <c r="BQM24" s="318"/>
      <c r="BQN24" s="318"/>
      <c r="BQO24" s="318"/>
      <c r="BQP24" s="318"/>
      <c r="BQQ24" s="318"/>
      <c r="BQR24" s="318"/>
      <c r="BQS24" s="318"/>
      <c r="BQT24" s="318"/>
      <c r="BQU24" s="318"/>
      <c r="BQV24" s="318"/>
      <c r="BQW24" s="318"/>
      <c r="BQX24" s="318"/>
      <c r="BQY24" s="318"/>
      <c r="BQZ24" s="318"/>
      <c r="BRA24" s="318"/>
      <c r="BRB24" s="318"/>
      <c r="BRC24" s="318"/>
      <c r="BRD24" s="318"/>
      <c r="BRE24" s="318"/>
      <c r="BRF24" s="318"/>
      <c r="BRG24" s="318"/>
      <c r="BRH24" s="318"/>
      <c r="BRI24" s="318"/>
      <c r="BRJ24" s="318"/>
      <c r="BRK24" s="318"/>
      <c r="BRL24" s="318"/>
      <c r="BRM24" s="318"/>
      <c r="BRN24" s="318"/>
      <c r="BRO24" s="318"/>
      <c r="BRP24" s="318"/>
      <c r="BRQ24" s="318"/>
      <c r="BRR24" s="318"/>
      <c r="BRS24" s="318"/>
      <c r="BRT24" s="318"/>
      <c r="BRU24" s="318"/>
      <c r="BRV24" s="318"/>
      <c r="BRW24" s="318"/>
      <c r="BRX24" s="318"/>
      <c r="BRY24" s="318"/>
      <c r="BRZ24" s="318"/>
      <c r="BSA24" s="318"/>
      <c r="BSB24" s="318"/>
      <c r="BSC24" s="318"/>
      <c r="BSD24" s="318"/>
      <c r="BSE24" s="318"/>
      <c r="BSF24" s="318"/>
      <c r="BSG24" s="318"/>
      <c r="BSH24" s="318"/>
      <c r="BSI24" s="318"/>
      <c r="BSJ24" s="318"/>
      <c r="BSK24" s="318"/>
      <c r="BSL24" s="318"/>
      <c r="BSM24" s="318"/>
      <c r="BSN24" s="318"/>
      <c r="BSO24" s="318"/>
      <c r="BSP24" s="318"/>
      <c r="BSQ24" s="318"/>
      <c r="BSR24" s="318"/>
      <c r="BSS24" s="318"/>
      <c r="BST24" s="318"/>
      <c r="BSU24" s="318"/>
      <c r="BSV24" s="318"/>
      <c r="BSW24" s="318"/>
      <c r="BSX24" s="318"/>
      <c r="BSY24" s="318"/>
      <c r="BSZ24" s="318"/>
      <c r="BTA24" s="318"/>
      <c r="BTB24" s="318"/>
      <c r="BTC24" s="318"/>
      <c r="BTD24" s="318"/>
      <c r="BTE24" s="318"/>
      <c r="BTF24" s="318"/>
      <c r="BTG24" s="318"/>
      <c r="BTH24" s="318"/>
      <c r="BTI24" s="318"/>
      <c r="BTJ24" s="318"/>
      <c r="BTK24" s="318"/>
      <c r="BTL24" s="318"/>
      <c r="BTM24" s="318"/>
      <c r="BTN24" s="318"/>
      <c r="BTO24" s="318"/>
      <c r="BTP24" s="318"/>
      <c r="BTQ24" s="318"/>
      <c r="BTR24" s="318"/>
      <c r="BTS24" s="318"/>
      <c r="BTT24" s="318"/>
      <c r="BTU24" s="318"/>
      <c r="BTV24" s="318"/>
      <c r="BTW24" s="318"/>
      <c r="BTX24" s="318"/>
      <c r="BTY24" s="318"/>
      <c r="BTZ24" s="318"/>
      <c r="BUA24" s="318"/>
      <c r="BUB24" s="318"/>
      <c r="BUC24" s="318"/>
      <c r="BUD24" s="318"/>
      <c r="BUE24" s="318"/>
      <c r="BUF24" s="318"/>
      <c r="BUG24" s="318"/>
      <c r="BUH24" s="318"/>
      <c r="BUI24" s="318"/>
      <c r="BUJ24" s="318"/>
      <c r="BUK24" s="318"/>
      <c r="BUL24" s="318"/>
      <c r="BUM24" s="318"/>
      <c r="BUN24" s="318"/>
      <c r="BUO24" s="318"/>
      <c r="BUP24" s="318"/>
      <c r="BUQ24" s="318"/>
      <c r="BUR24" s="318"/>
      <c r="BUS24" s="318"/>
      <c r="BUT24" s="318"/>
      <c r="BUU24" s="318"/>
      <c r="BUV24" s="318"/>
      <c r="BUW24" s="318"/>
      <c r="BUX24" s="318"/>
      <c r="BUY24" s="318"/>
      <c r="BUZ24" s="318"/>
      <c r="BVA24" s="318"/>
      <c r="BVB24" s="318"/>
      <c r="BVC24" s="318"/>
      <c r="BVD24" s="318"/>
      <c r="BVE24" s="318"/>
      <c r="BVF24" s="318"/>
      <c r="BVG24" s="318"/>
      <c r="BVH24" s="318"/>
      <c r="BVI24" s="318"/>
      <c r="BVJ24" s="318"/>
      <c r="BVK24" s="318"/>
      <c r="BVL24" s="318"/>
      <c r="BVM24" s="318"/>
      <c r="BVN24" s="318"/>
      <c r="BVO24" s="318"/>
      <c r="BVP24" s="318"/>
      <c r="BVQ24" s="318"/>
      <c r="BVR24" s="318"/>
      <c r="BVS24" s="318"/>
      <c r="BVT24" s="318"/>
      <c r="BVU24" s="318"/>
      <c r="BVV24" s="318"/>
      <c r="BVW24" s="318"/>
      <c r="BVX24" s="318"/>
      <c r="BVY24" s="318"/>
      <c r="BVZ24" s="318"/>
      <c r="BWA24" s="318"/>
      <c r="BWB24" s="318"/>
      <c r="BWC24" s="318"/>
      <c r="BWD24" s="318"/>
      <c r="BWE24" s="318"/>
      <c r="BWF24" s="318"/>
      <c r="BWG24" s="318"/>
      <c r="BWH24" s="318"/>
      <c r="BWI24" s="318"/>
      <c r="BWJ24" s="318"/>
      <c r="BWK24" s="318"/>
      <c r="BWL24" s="318"/>
      <c r="BWM24" s="318"/>
      <c r="BWN24" s="318"/>
      <c r="BWO24" s="318"/>
      <c r="BWP24" s="318"/>
      <c r="BWQ24" s="318"/>
      <c r="BWR24" s="318"/>
      <c r="BWS24" s="318"/>
      <c r="BWT24" s="318"/>
      <c r="BWU24" s="318"/>
      <c r="BWV24" s="318"/>
      <c r="BWW24" s="318"/>
      <c r="BWX24" s="318"/>
      <c r="BWY24" s="318"/>
      <c r="BWZ24" s="318"/>
      <c r="BXA24" s="318"/>
      <c r="BXB24" s="318"/>
      <c r="BXC24" s="318"/>
      <c r="BXD24" s="318"/>
      <c r="BXE24" s="318"/>
      <c r="BXF24" s="318"/>
      <c r="BXG24" s="318"/>
      <c r="BXH24" s="318"/>
      <c r="BXI24" s="318"/>
      <c r="BXJ24" s="318"/>
      <c r="BXK24" s="318"/>
      <c r="BXL24" s="318"/>
      <c r="BXM24" s="318"/>
      <c r="BXN24" s="318"/>
      <c r="BXO24" s="318"/>
      <c r="BXP24" s="318"/>
      <c r="BXQ24" s="318"/>
      <c r="BXR24" s="318"/>
      <c r="BXS24" s="318"/>
      <c r="BXT24" s="318"/>
      <c r="BXU24" s="318"/>
      <c r="BXV24" s="318"/>
      <c r="BXW24" s="318"/>
      <c r="BXX24" s="318"/>
      <c r="BXY24" s="318"/>
      <c r="BXZ24" s="318"/>
      <c r="BYA24" s="318"/>
      <c r="BYB24" s="318"/>
      <c r="BYC24" s="318"/>
      <c r="BYD24" s="318"/>
      <c r="BYE24" s="318"/>
      <c r="BYF24" s="318"/>
      <c r="BYG24" s="318"/>
      <c r="BYH24" s="318"/>
      <c r="BYI24" s="318"/>
      <c r="BYJ24" s="318"/>
      <c r="BYK24" s="318"/>
      <c r="BYL24" s="318"/>
      <c r="BYM24" s="318"/>
      <c r="BYN24" s="318"/>
      <c r="BYO24" s="318"/>
      <c r="BYP24" s="318"/>
      <c r="BYQ24" s="318"/>
      <c r="BYR24" s="318"/>
      <c r="BYS24" s="318"/>
      <c r="BYT24" s="318"/>
      <c r="BYU24" s="318"/>
      <c r="BYV24" s="318"/>
      <c r="BYW24" s="318"/>
      <c r="BYX24" s="318"/>
      <c r="BYY24" s="318"/>
      <c r="BYZ24" s="318"/>
      <c r="BZA24" s="318"/>
      <c r="BZB24" s="318"/>
      <c r="BZC24" s="318"/>
      <c r="BZD24" s="318"/>
      <c r="BZE24" s="318"/>
      <c r="BZF24" s="318"/>
      <c r="BZG24" s="318"/>
      <c r="BZH24" s="318"/>
      <c r="BZI24" s="318"/>
      <c r="BZJ24" s="318"/>
      <c r="BZK24" s="318"/>
      <c r="BZL24" s="318"/>
      <c r="BZM24" s="318"/>
      <c r="BZN24" s="318"/>
      <c r="BZO24" s="318"/>
      <c r="BZP24" s="318"/>
      <c r="BZQ24" s="318"/>
      <c r="BZR24" s="318"/>
      <c r="BZS24" s="318"/>
      <c r="BZT24" s="318"/>
      <c r="BZU24" s="318"/>
      <c r="BZV24" s="318"/>
      <c r="BZW24" s="318"/>
      <c r="BZX24" s="318"/>
      <c r="BZY24" s="318"/>
      <c r="BZZ24" s="318"/>
      <c r="CAA24" s="318"/>
      <c r="CAB24" s="318"/>
      <c r="CAC24" s="318"/>
      <c r="CAD24" s="318"/>
      <c r="CAE24" s="318"/>
      <c r="CAF24" s="318"/>
      <c r="CAG24" s="318"/>
      <c r="CAH24" s="318"/>
      <c r="CAI24" s="318"/>
      <c r="CAJ24" s="318"/>
      <c r="CAK24" s="318"/>
      <c r="CAL24" s="318"/>
      <c r="CAM24" s="318"/>
      <c r="CAN24" s="318"/>
      <c r="CAO24" s="318"/>
      <c r="CAP24" s="318"/>
      <c r="CAQ24" s="318"/>
      <c r="CAR24" s="318"/>
      <c r="CAS24" s="318"/>
      <c r="CAT24" s="318"/>
      <c r="CAU24" s="318"/>
      <c r="CAV24" s="318"/>
      <c r="CAW24" s="318"/>
      <c r="CAX24" s="318"/>
      <c r="CAY24" s="318"/>
      <c r="CAZ24" s="318"/>
      <c r="CBA24" s="318"/>
      <c r="CBB24" s="318"/>
      <c r="CBC24" s="318"/>
      <c r="CBD24" s="318"/>
      <c r="CBE24" s="318"/>
      <c r="CBF24" s="318"/>
      <c r="CBG24" s="318"/>
      <c r="CBH24" s="318"/>
      <c r="CBI24" s="318"/>
      <c r="CBJ24" s="318"/>
      <c r="CBK24" s="318"/>
      <c r="CBL24" s="318"/>
      <c r="CBM24" s="318"/>
      <c r="CBN24" s="318"/>
      <c r="CBO24" s="318"/>
      <c r="CBP24" s="318"/>
      <c r="CBQ24" s="318"/>
      <c r="CBR24" s="318"/>
      <c r="CBS24" s="318"/>
      <c r="CBT24" s="318"/>
      <c r="CBU24" s="318"/>
      <c r="CBV24" s="318"/>
      <c r="CBW24" s="318"/>
      <c r="CBX24" s="318"/>
      <c r="CBY24" s="318"/>
      <c r="CBZ24" s="318"/>
      <c r="CCA24" s="318"/>
      <c r="CCB24" s="318"/>
      <c r="CCC24" s="318"/>
      <c r="CCD24" s="318"/>
      <c r="CCE24" s="318"/>
      <c r="CCF24" s="318"/>
      <c r="CCG24" s="318"/>
      <c r="CCH24" s="318"/>
      <c r="CCI24" s="318"/>
      <c r="CCJ24" s="318"/>
      <c r="CCK24" s="318"/>
      <c r="CCL24" s="318"/>
      <c r="CCM24" s="318"/>
      <c r="CCN24" s="318"/>
      <c r="CCO24" s="318"/>
      <c r="CCP24" s="318"/>
      <c r="CCQ24" s="318"/>
      <c r="CCR24" s="318"/>
      <c r="CCS24" s="318"/>
      <c r="CCT24" s="318"/>
      <c r="CCU24" s="318"/>
      <c r="CCV24" s="318"/>
      <c r="CCW24" s="318"/>
      <c r="CCX24" s="318"/>
      <c r="CCY24" s="318"/>
      <c r="CCZ24" s="318"/>
      <c r="CDA24" s="318"/>
      <c r="CDB24" s="318"/>
      <c r="CDC24" s="318"/>
      <c r="CDD24" s="318"/>
      <c r="CDE24" s="318"/>
      <c r="CDF24" s="318"/>
      <c r="CDG24" s="318"/>
      <c r="CDH24" s="318"/>
      <c r="CDI24" s="318"/>
      <c r="CDJ24" s="318"/>
      <c r="CDK24" s="318"/>
      <c r="CDL24" s="318"/>
      <c r="CDM24" s="318"/>
      <c r="CDN24" s="318"/>
      <c r="CDO24" s="318"/>
      <c r="CDP24" s="318"/>
      <c r="CDQ24" s="318"/>
      <c r="CDR24" s="318"/>
      <c r="CDS24" s="318"/>
      <c r="CDT24" s="318"/>
      <c r="CDU24" s="318"/>
      <c r="CDV24" s="318"/>
      <c r="CDW24" s="318"/>
      <c r="CDX24" s="318"/>
      <c r="CDY24" s="318"/>
      <c r="CDZ24" s="318"/>
      <c r="CEA24" s="318"/>
      <c r="CEB24" s="318"/>
      <c r="CEC24" s="318"/>
      <c r="CED24" s="318"/>
      <c r="CEE24" s="318"/>
      <c r="CEF24" s="318"/>
      <c r="CEG24" s="318"/>
      <c r="CEH24" s="318"/>
      <c r="CEI24" s="318"/>
      <c r="CEJ24" s="318"/>
      <c r="CEK24" s="318"/>
      <c r="CEL24" s="318"/>
      <c r="CEM24" s="318"/>
      <c r="CEN24" s="318"/>
      <c r="CEO24" s="318"/>
      <c r="CEP24" s="318"/>
      <c r="CEQ24" s="318"/>
      <c r="CER24" s="318"/>
      <c r="CES24" s="318"/>
      <c r="CET24" s="318"/>
      <c r="CEU24" s="318"/>
      <c r="CEV24" s="318"/>
      <c r="CEW24" s="318"/>
      <c r="CEX24" s="318"/>
      <c r="CEY24" s="318"/>
      <c r="CEZ24" s="318"/>
      <c r="CFA24" s="318"/>
      <c r="CFB24" s="318"/>
      <c r="CFC24" s="318"/>
      <c r="CFD24" s="318"/>
      <c r="CFE24" s="318"/>
      <c r="CFF24" s="318"/>
      <c r="CFG24" s="318"/>
      <c r="CFH24" s="318"/>
      <c r="CFI24" s="318"/>
      <c r="CFJ24" s="318"/>
      <c r="CFK24" s="318"/>
      <c r="CFL24" s="318"/>
      <c r="CFM24" s="318"/>
      <c r="CFN24" s="318"/>
      <c r="CFO24" s="318"/>
      <c r="CFP24" s="318"/>
      <c r="CFQ24" s="318"/>
      <c r="CFR24" s="318"/>
      <c r="CFS24" s="318"/>
      <c r="CFT24" s="318"/>
      <c r="CFU24" s="318"/>
      <c r="CFV24" s="318"/>
      <c r="CFW24" s="318"/>
      <c r="CFX24" s="318"/>
      <c r="CFY24" s="318"/>
      <c r="CFZ24" s="318"/>
      <c r="CGA24" s="318"/>
      <c r="CGB24" s="318"/>
      <c r="CGC24" s="318"/>
      <c r="CGD24" s="318"/>
      <c r="CGE24" s="318"/>
      <c r="CGF24" s="318"/>
      <c r="CGG24" s="318"/>
      <c r="CGH24" s="318"/>
      <c r="CGI24" s="318"/>
      <c r="CGJ24" s="318"/>
      <c r="CGK24" s="318"/>
      <c r="CGL24" s="318"/>
      <c r="CGM24" s="318"/>
      <c r="CGN24" s="318"/>
      <c r="CGO24" s="318"/>
      <c r="CGP24" s="318"/>
      <c r="CGQ24" s="318"/>
      <c r="CGR24" s="318"/>
      <c r="CGS24" s="318"/>
      <c r="CGT24" s="318"/>
      <c r="CGU24" s="318"/>
      <c r="CGV24" s="318"/>
      <c r="CGW24" s="318"/>
      <c r="CGX24" s="318"/>
      <c r="CGY24" s="318"/>
      <c r="CGZ24" s="318"/>
      <c r="CHA24" s="318"/>
      <c r="CHB24" s="318"/>
      <c r="CHC24" s="318"/>
      <c r="CHD24" s="318"/>
      <c r="CHE24" s="318"/>
      <c r="CHF24" s="318"/>
      <c r="CHG24" s="318"/>
      <c r="CHH24" s="318"/>
      <c r="CHI24" s="318"/>
      <c r="CHJ24" s="318"/>
      <c r="CHK24" s="318"/>
      <c r="CHL24" s="318"/>
      <c r="CHM24" s="318"/>
      <c r="CHN24" s="318"/>
      <c r="CHO24" s="318"/>
      <c r="CHP24" s="318"/>
      <c r="CHQ24" s="318"/>
      <c r="CHR24" s="318"/>
      <c r="CHS24" s="318"/>
      <c r="CHT24" s="318"/>
      <c r="CHU24" s="318"/>
      <c r="CHV24" s="318"/>
      <c r="CHW24" s="318"/>
      <c r="CHX24" s="318"/>
      <c r="CHY24" s="318"/>
      <c r="CHZ24" s="318"/>
      <c r="CIA24" s="318"/>
      <c r="CIB24" s="318"/>
      <c r="CIC24" s="318"/>
      <c r="CID24" s="318"/>
      <c r="CIE24" s="318"/>
      <c r="CIF24" s="318"/>
      <c r="CIG24" s="318"/>
      <c r="CIH24" s="318"/>
      <c r="CII24" s="318"/>
      <c r="CIJ24" s="318"/>
      <c r="CIK24" s="318"/>
      <c r="CIL24" s="318"/>
      <c r="CIM24" s="318"/>
      <c r="CIN24" s="318"/>
      <c r="CIO24" s="318"/>
      <c r="CIP24" s="318"/>
      <c r="CIQ24" s="318"/>
      <c r="CIR24" s="318"/>
      <c r="CIS24" s="318"/>
      <c r="CIT24" s="318"/>
      <c r="CIU24" s="318"/>
      <c r="CIV24" s="318"/>
      <c r="CIW24" s="318"/>
      <c r="CIX24" s="318"/>
      <c r="CIY24" s="318"/>
      <c r="CIZ24" s="318"/>
      <c r="CJA24" s="318"/>
      <c r="CJB24" s="318"/>
      <c r="CJC24" s="318"/>
      <c r="CJD24" s="318"/>
      <c r="CJE24" s="318"/>
      <c r="CJF24" s="318"/>
      <c r="CJG24" s="318"/>
      <c r="CJH24" s="318"/>
      <c r="CJI24" s="318"/>
      <c r="CJJ24" s="318"/>
      <c r="CJK24" s="318"/>
      <c r="CJL24" s="318"/>
      <c r="CJM24" s="318"/>
      <c r="CJN24" s="318"/>
      <c r="CJO24" s="318"/>
      <c r="CJP24" s="318"/>
      <c r="CJQ24" s="318"/>
      <c r="CJR24" s="318"/>
      <c r="CJS24" s="318"/>
      <c r="CJT24" s="318"/>
      <c r="CJU24" s="318"/>
      <c r="CJV24" s="318"/>
      <c r="CJW24" s="318"/>
      <c r="CJX24" s="318"/>
      <c r="CJY24" s="318"/>
      <c r="CJZ24" s="318"/>
      <c r="CKA24" s="318"/>
      <c r="CKB24" s="318"/>
      <c r="CKC24" s="318"/>
      <c r="CKD24" s="318"/>
      <c r="CKE24" s="318"/>
      <c r="CKF24" s="318"/>
      <c r="CKG24" s="318"/>
      <c r="CKH24" s="318"/>
      <c r="CKI24" s="318"/>
      <c r="CKJ24" s="318"/>
      <c r="CKK24" s="318"/>
      <c r="CKL24" s="318"/>
      <c r="CKM24" s="318"/>
      <c r="CKN24" s="318"/>
      <c r="CKO24" s="318"/>
      <c r="CKP24" s="318"/>
      <c r="CKQ24" s="318"/>
      <c r="CKR24" s="318"/>
      <c r="CKS24" s="318"/>
      <c r="CKT24" s="318"/>
      <c r="CKU24" s="318"/>
      <c r="CKV24" s="318"/>
      <c r="CKW24" s="318"/>
      <c r="CKX24" s="318"/>
      <c r="CKY24" s="318"/>
      <c r="CKZ24" s="318"/>
      <c r="CLA24" s="318"/>
      <c r="CLB24" s="318"/>
      <c r="CLC24" s="318"/>
      <c r="CLD24" s="318"/>
      <c r="CLE24" s="318"/>
      <c r="CLF24" s="318"/>
      <c r="CLG24" s="318"/>
      <c r="CLH24" s="318"/>
      <c r="CLI24" s="318"/>
      <c r="CLJ24" s="318"/>
      <c r="CLK24" s="318"/>
      <c r="CLL24" s="318"/>
      <c r="CLM24" s="318"/>
      <c r="CLN24" s="318"/>
      <c r="CLO24" s="318"/>
      <c r="CLP24" s="318"/>
      <c r="CLQ24" s="318"/>
      <c r="CLR24" s="318"/>
      <c r="CLS24" s="318"/>
      <c r="CLT24" s="318"/>
      <c r="CLU24" s="318"/>
      <c r="CLV24" s="318"/>
      <c r="CLW24" s="318"/>
      <c r="CLX24" s="318"/>
      <c r="CLY24" s="318"/>
      <c r="CLZ24" s="318"/>
      <c r="CMA24" s="318"/>
      <c r="CMB24" s="318"/>
      <c r="CMC24" s="318"/>
      <c r="CMD24" s="318"/>
      <c r="CME24" s="318"/>
      <c r="CMF24" s="318"/>
      <c r="CMG24" s="318"/>
      <c r="CMH24" s="318"/>
      <c r="CMI24" s="318"/>
      <c r="CMJ24" s="318"/>
      <c r="CMK24" s="318"/>
      <c r="CML24" s="318"/>
      <c r="CMM24" s="318"/>
      <c r="CMN24" s="318"/>
      <c r="CMO24" s="318"/>
      <c r="CMP24" s="318"/>
      <c r="CMQ24" s="318"/>
      <c r="CMR24" s="318"/>
      <c r="CMS24" s="318"/>
      <c r="CMT24" s="318"/>
      <c r="CMU24" s="318"/>
      <c r="CMV24" s="318"/>
      <c r="CMW24" s="318"/>
      <c r="CMX24" s="318"/>
      <c r="CMY24" s="318"/>
      <c r="CMZ24" s="318"/>
      <c r="CNA24" s="318"/>
      <c r="CNB24" s="318"/>
      <c r="CNC24" s="318"/>
      <c r="CND24" s="318"/>
      <c r="CNE24" s="318"/>
      <c r="CNF24" s="318"/>
      <c r="CNG24" s="318"/>
      <c r="CNH24" s="318"/>
      <c r="CNI24" s="318"/>
      <c r="CNJ24" s="318"/>
      <c r="CNK24" s="318"/>
      <c r="CNL24" s="318"/>
      <c r="CNM24" s="318"/>
      <c r="CNN24" s="318"/>
      <c r="CNO24" s="318"/>
      <c r="CNP24" s="318"/>
      <c r="CNQ24" s="318"/>
      <c r="CNR24" s="318"/>
      <c r="CNS24" s="318"/>
      <c r="CNT24" s="318"/>
      <c r="CNU24" s="318"/>
      <c r="CNV24" s="318"/>
      <c r="CNW24" s="318"/>
      <c r="CNX24" s="318"/>
      <c r="CNY24" s="318"/>
      <c r="CNZ24" s="318"/>
      <c r="COA24" s="318"/>
      <c r="COB24" s="318"/>
      <c r="COC24" s="318"/>
      <c r="COD24" s="318"/>
      <c r="COE24" s="318"/>
      <c r="COF24" s="318"/>
      <c r="COG24" s="318"/>
      <c r="COH24" s="318"/>
      <c r="COI24" s="318"/>
      <c r="COJ24" s="318"/>
      <c r="COK24" s="318"/>
      <c r="COL24" s="318"/>
      <c r="COM24" s="318"/>
      <c r="CON24" s="318"/>
      <c r="COO24" s="318"/>
      <c r="COP24" s="318"/>
      <c r="COQ24" s="318"/>
      <c r="COR24" s="318"/>
      <c r="COS24" s="318"/>
      <c r="COT24" s="318"/>
      <c r="COU24" s="318"/>
      <c r="COV24" s="318"/>
      <c r="COW24" s="318"/>
      <c r="COX24" s="318"/>
      <c r="COY24" s="318"/>
      <c r="COZ24" s="318"/>
      <c r="CPA24" s="318"/>
      <c r="CPB24" s="318"/>
      <c r="CPC24" s="318"/>
      <c r="CPD24" s="318"/>
      <c r="CPE24" s="318"/>
      <c r="CPF24" s="318"/>
      <c r="CPG24" s="318"/>
      <c r="CPH24" s="318"/>
      <c r="CPI24" s="318"/>
      <c r="CPJ24" s="318"/>
      <c r="CPK24" s="318"/>
      <c r="CPL24" s="318"/>
      <c r="CPM24" s="318"/>
      <c r="CPN24" s="318"/>
      <c r="CPO24" s="318"/>
      <c r="CPP24" s="318"/>
      <c r="CPQ24" s="318"/>
      <c r="CPR24" s="318"/>
      <c r="CPS24" s="318"/>
      <c r="CPT24" s="318"/>
      <c r="CPU24" s="318"/>
      <c r="CPV24" s="318"/>
      <c r="CPW24" s="318"/>
      <c r="CPX24" s="318"/>
      <c r="CPY24" s="318"/>
      <c r="CPZ24" s="318"/>
      <c r="CQA24" s="318"/>
      <c r="CQB24" s="318"/>
      <c r="CQC24" s="318"/>
      <c r="CQD24" s="318"/>
      <c r="CQE24" s="318"/>
      <c r="CQF24" s="318"/>
      <c r="CQG24" s="318"/>
      <c r="CQH24" s="318"/>
      <c r="CQI24" s="318"/>
      <c r="CQJ24" s="318"/>
      <c r="CQK24" s="318"/>
      <c r="CQL24" s="318"/>
      <c r="CQM24" s="318"/>
      <c r="CQN24" s="318"/>
      <c r="CQO24" s="318"/>
      <c r="CQP24" s="318"/>
      <c r="CQQ24" s="318"/>
      <c r="CQR24" s="318"/>
      <c r="CQS24" s="318"/>
      <c r="CQT24" s="318"/>
      <c r="CQU24" s="318"/>
      <c r="CQV24" s="318"/>
      <c r="CQW24" s="318"/>
      <c r="CQX24" s="318"/>
      <c r="CQY24" s="318"/>
      <c r="CQZ24" s="318"/>
      <c r="CRA24" s="318"/>
      <c r="CRB24" s="318"/>
      <c r="CRC24" s="318"/>
      <c r="CRD24" s="318"/>
      <c r="CRE24" s="318"/>
      <c r="CRF24" s="318"/>
      <c r="CRG24" s="318"/>
      <c r="CRH24" s="318"/>
      <c r="CRI24" s="318"/>
      <c r="CRJ24" s="318"/>
      <c r="CRK24" s="318"/>
      <c r="CRL24" s="318"/>
      <c r="CRM24" s="318"/>
      <c r="CRN24" s="318"/>
      <c r="CRO24" s="318"/>
      <c r="CRP24" s="318"/>
      <c r="CRQ24" s="318"/>
      <c r="CRR24" s="318"/>
      <c r="CRS24" s="318"/>
      <c r="CRT24" s="318"/>
      <c r="CRU24" s="318"/>
      <c r="CRV24" s="318"/>
      <c r="CRW24" s="318"/>
      <c r="CRX24" s="318"/>
      <c r="CRY24" s="318"/>
      <c r="CRZ24" s="318"/>
      <c r="CSA24" s="318"/>
      <c r="CSB24" s="318"/>
      <c r="CSC24" s="318"/>
      <c r="CSD24" s="318"/>
      <c r="CSE24" s="318"/>
      <c r="CSF24" s="318"/>
      <c r="CSG24" s="318"/>
      <c r="CSH24" s="318"/>
      <c r="CSI24" s="318"/>
      <c r="CSJ24" s="318"/>
      <c r="CSK24" s="318"/>
      <c r="CSL24" s="318"/>
      <c r="CSM24" s="318"/>
      <c r="CSN24" s="318"/>
      <c r="CSO24" s="318"/>
      <c r="CSP24" s="318"/>
      <c r="CSQ24" s="318"/>
      <c r="CSR24" s="318"/>
      <c r="CSS24" s="318"/>
      <c r="CST24" s="318"/>
      <c r="CSU24" s="318"/>
      <c r="CSV24" s="318"/>
      <c r="CSW24" s="318"/>
      <c r="CSX24" s="318"/>
      <c r="CSY24" s="318"/>
      <c r="CSZ24" s="318"/>
      <c r="CTA24" s="318"/>
      <c r="CTB24" s="318"/>
      <c r="CTC24" s="318"/>
      <c r="CTD24" s="318"/>
      <c r="CTE24" s="318"/>
      <c r="CTF24" s="318"/>
      <c r="CTG24" s="318"/>
      <c r="CTH24" s="318"/>
      <c r="CTI24" s="318"/>
      <c r="CTJ24" s="318"/>
      <c r="CTK24" s="318"/>
      <c r="CTL24" s="318"/>
      <c r="CTM24" s="318"/>
      <c r="CTN24" s="318"/>
      <c r="CTO24" s="318"/>
      <c r="CTP24" s="318"/>
      <c r="CTQ24" s="318"/>
      <c r="CTR24" s="318"/>
      <c r="CTS24" s="318"/>
      <c r="CTT24" s="318"/>
      <c r="CTU24" s="318"/>
      <c r="CTV24" s="318"/>
      <c r="CTW24" s="318"/>
      <c r="CTX24" s="318"/>
      <c r="CTY24" s="318"/>
      <c r="CTZ24" s="318"/>
      <c r="CUA24" s="318"/>
      <c r="CUB24" s="318"/>
      <c r="CUC24" s="318"/>
      <c r="CUD24" s="318"/>
      <c r="CUE24" s="318"/>
      <c r="CUF24" s="318"/>
      <c r="CUG24" s="318"/>
      <c r="CUH24" s="318"/>
      <c r="CUI24" s="318"/>
      <c r="CUJ24" s="318"/>
      <c r="CUK24" s="318"/>
      <c r="CUL24" s="318"/>
      <c r="CUM24" s="318"/>
      <c r="CUN24" s="318"/>
      <c r="CUO24" s="318"/>
      <c r="CUP24" s="318"/>
      <c r="CUQ24" s="318"/>
      <c r="CUR24" s="318"/>
      <c r="CUS24" s="318"/>
      <c r="CUT24" s="318"/>
      <c r="CUU24" s="318"/>
      <c r="CUV24" s="318"/>
      <c r="CUW24" s="318"/>
      <c r="CUX24" s="318"/>
      <c r="CUY24" s="318"/>
      <c r="CUZ24" s="318"/>
      <c r="CVA24" s="318"/>
      <c r="CVB24" s="318"/>
      <c r="CVC24" s="318"/>
      <c r="CVD24" s="318"/>
      <c r="CVE24" s="318"/>
      <c r="CVF24" s="318"/>
      <c r="CVG24" s="318"/>
      <c r="CVH24" s="318"/>
      <c r="CVI24" s="318"/>
      <c r="CVJ24" s="318"/>
      <c r="CVK24" s="318"/>
      <c r="CVL24" s="318"/>
      <c r="CVM24" s="318"/>
      <c r="CVN24" s="318"/>
      <c r="CVO24" s="318"/>
      <c r="CVP24" s="318"/>
      <c r="CVQ24" s="318"/>
      <c r="CVR24" s="318"/>
      <c r="CVS24" s="318"/>
      <c r="CVT24" s="318"/>
      <c r="CVU24" s="318"/>
      <c r="CVV24" s="318"/>
      <c r="CVW24" s="318"/>
      <c r="CVX24" s="318"/>
      <c r="CVY24" s="318"/>
      <c r="CVZ24" s="318"/>
      <c r="CWA24" s="318"/>
      <c r="CWB24" s="318"/>
      <c r="CWC24" s="318"/>
      <c r="CWD24" s="318"/>
      <c r="CWE24" s="318"/>
      <c r="CWF24" s="318"/>
      <c r="CWG24" s="318"/>
      <c r="CWH24" s="318"/>
      <c r="CWI24" s="318"/>
      <c r="CWJ24" s="318"/>
      <c r="CWK24" s="318"/>
      <c r="CWL24" s="318"/>
      <c r="CWM24" s="318"/>
      <c r="CWN24" s="318"/>
      <c r="CWO24" s="318"/>
      <c r="CWP24" s="318"/>
      <c r="CWQ24" s="318"/>
      <c r="CWR24" s="318"/>
      <c r="CWS24" s="318"/>
      <c r="CWT24" s="318"/>
      <c r="CWU24" s="318"/>
      <c r="CWV24" s="318"/>
      <c r="CWW24" s="318"/>
      <c r="CWX24" s="318"/>
      <c r="CWY24" s="318"/>
      <c r="CWZ24" s="318"/>
      <c r="CXA24" s="318"/>
      <c r="CXB24" s="318"/>
      <c r="CXC24" s="318"/>
      <c r="CXD24" s="318"/>
      <c r="CXE24" s="318"/>
      <c r="CXF24" s="318"/>
      <c r="CXG24" s="318"/>
      <c r="CXH24" s="318"/>
      <c r="CXI24" s="318"/>
      <c r="CXJ24" s="318"/>
      <c r="CXK24" s="318"/>
      <c r="CXL24" s="318"/>
      <c r="CXM24" s="318"/>
      <c r="CXN24" s="318"/>
      <c r="CXO24" s="318"/>
      <c r="CXP24" s="318"/>
      <c r="CXQ24" s="318"/>
      <c r="CXR24" s="318"/>
      <c r="CXS24" s="318"/>
      <c r="CXT24" s="318"/>
      <c r="CXU24" s="318"/>
      <c r="CXV24" s="318"/>
      <c r="CXW24" s="318"/>
      <c r="CXX24" s="318"/>
      <c r="CXY24" s="318"/>
      <c r="CXZ24" s="318"/>
      <c r="CYA24" s="318"/>
      <c r="CYB24" s="318"/>
      <c r="CYC24" s="318"/>
      <c r="CYD24" s="318"/>
      <c r="CYE24" s="318"/>
      <c r="CYF24" s="318"/>
      <c r="CYG24" s="318"/>
      <c r="CYH24" s="318"/>
      <c r="CYI24" s="318"/>
      <c r="CYJ24" s="318"/>
      <c r="CYK24" s="318"/>
      <c r="CYL24" s="318"/>
      <c r="CYM24" s="318"/>
      <c r="CYN24" s="318"/>
      <c r="CYO24" s="318"/>
      <c r="CYP24" s="318"/>
      <c r="CYQ24" s="318"/>
      <c r="CYR24" s="318"/>
      <c r="CYS24" s="318"/>
      <c r="CYT24" s="318"/>
      <c r="CYU24" s="318"/>
      <c r="CYV24" s="318"/>
      <c r="CYW24" s="318"/>
      <c r="CYX24" s="318"/>
      <c r="CYY24" s="318"/>
      <c r="CYZ24" s="318"/>
      <c r="CZA24" s="318"/>
      <c r="CZB24" s="318"/>
      <c r="CZC24" s="318"/>
      <c r="CZD24" s="318"/>
      <c r="CZE24" s="318"/>
      <c r="CZF24" s="318"/>
      <c r="CZG24" s="318"/>
      <c r="CZH24" s="318"/>
      <c r="CZI24" s="318"/>
      <c r="CZJ24" s="318"/>
      <c r="CZK24" s="318"/>
      <c r="CZL24" s="318"/>
      <c r="CZM24" s="318"/>
      <c r="CZN24" s="318"/>
      <c r="CZO24" s="318"/>
      <c r="CZP24" s="318"/>
      <c r="CZQ24" s="318"/>
      <c r="CZR24" s="318"/>
      <c r="CZS24" s="318"/>
      <c r="CZT24" s="318"/>
      <c r="CZU24" s="318"/>
      <c r="CZV24" s="318"/>
      <c r="CZW24" s="318"/>
      <c r="CZX24" s="318"/>
      <c r="CZY24" s="318"/>
      <c r="CZZ24" s="318"/>
      <c r="DAA24" s="318"/>
      <c r="DAB24" s="318"/>
      <c r="DAC24" s="318"/>
      <c r="DAD24" s="318"/>
      <c r="DAE24" s="318"/>
      <c r="DAF24" s="318"/>
      <c r="DAG24" s="318"/>
      <c r="DAH24" s="318"/>
      <c r="DAI24" s="318"/>
      <c r="DAJ24" s="318"/>
      <c r="DAK24" s="318"/>
      <c r="DAL24" s="318"/>
      <c r="DAM24" s="318"/>
      <c r="DAN24" s="318"/>
      <c r="DAO24" s="318"/>
      <c r="DAP24" s="318"/>
      <c r="DAQ24" s="318"/>
      <c r="DAR24" s="318"/>
      <c r="DAS24" s="318"/>
      <c r="DAT24" s="318"/>
      <c r="DAU24" s="318"/>
      <c r="DAV24" s="318"/>
      <c r="DAW24" s="318"/>
      <c r="DAX24" s="318"/>
      <c r="DAY24" s="318"/>
      <c r="DAZ24" s="318"/>
      <c r="DBA24" s="318"/>
      <c r="DBB24" s="318"/>
      <c r="DBC24" s="318"/>
      <c r="DBD24" s="318"/>
      <c r="DBE24" s="318"/>
      <c r="DBF24" s="318"/>
      <c r="DBG24" s="318"/>
      <c r="DBH24" s="318"/>
      <c r="DBI24" s="318"/>
      <c r="DBJ24" s="318"/>
      <c r="DBK24" s="318"/>
      <c r="DBL24" s="318"/>
      <c r="DBM24" s="318"/>
      <c r="DBN24" s="318"/>
      <c r="DBO24" s="318"/>
      <c r="DBP24" s="318"/>
      <c r="DBQ24" s="318"/>
      <c r="DBR24" s="318"/>
      <c r="DBS24" s="318"/>
      <c r="DBT24" s="318"/>
      <c r="DBU24" s="318"/>
      <c r="DBV24" s="318"/>
      <c r="DBW24" s="318"/>
      <c r="DBX24" s="318"/>
      <c r="DBY24" s="318"/>
      <c r="DBZ24" s="318"/>
      <c r="DCA24" s="318"/>
      <c r="DCB24" s="318"/>
      <c r="DCC24" s="318"/>
      <c r="DCD24" s="318"/>
      <c r="DCE24" s="318"/>
      <c r="DCF24" s="318"/>
      <c r="DCG24" s="318"/>
      <c r="DCH24" s="318"/>
      <c r="DCI24" s="318"/>
      <c r="DCJ24" s="318"/>
      <c r="DCK24" s="318"/>
      <c r="DCL24" s="318"/>
      <c r="DCM24" s="318"/>
      <c r="DCN24" s="318"/>
      <c r="DCO24" s="318"/>
      <c r="DCP24" s="318"/>
      <c r="DCQ24" s="318"/>
      <c r="DCR24" s="318"/>
      <c r="DCS24" s="318"/>
      <c r="DCT24" s="318"/>
      <c r="DCU24" s="318"/>
      <c r="DCV24" s="318"/>
      <c r="DCW24" s="318"/>
      <c r="DCX24" s="318"/>
      <c r="DCY24" s="318"/>
      <c r="DCZ24" s="318"/>
      <c r="DDA24" s="318"/>
      <c r="DDB24" s="318"/>
      <c r="DDC24" s="318"/>
      <c r="DDD24" s="318"/>
      <c r="DDE24" s="318"/>
      <c r="DDF24" s="318"/>
      <c r="DDG24" s="318"/>
      <c r="DDH24" s="318"/>
      <c r="DDI24" s="318"/>
      <c r="DDJ24" s="318"/>
      <c r="DDK24" s="318"/>
      <c r="DDL24" s="318"/>
      <c r="DDM24" s="318"/>
      <c r="DDN24" s="318"/>
      <c r="DDO24" s="318"/>
      <c r="DDP24" s="318"/>
      <c r="DDQ24" s="318"/>
      <c r="DDR24" s="318"/>
      <c r="DDS24" s="318"/>
      <c r="DDT24" s="318"/>
      <c r="DDU24" s="318"/>
      <c r="DDV24" s="318"/>
      <c r="DDW24" s="318"/>
      <c r="DDX24" s="318"/>
      <c r="DDY24" s="318"/>
      <c r="DDZ24" s="318"/>
      <c r="DEA24" s="318"/>
      <c r="DEB24" s="318"/>
      <c r="DEC24" s="318"/>
      <c r="DED24" s="318"/>
      <c r="DEE24" s="318"/>
      <c r="DEF24" s="318"/>
      <c r="DEG24" s="318"/>
      <c r="DEH24" s="318"/>
      <c r="DEI24" s="318"/>
      <c r="DEJ24" s="318"/>
      <c r="DEK24" s="318"/>
      <c r="DEL24" s="318"/>
      <c r="DEM24" s="318"/>
      <c r="DEN24" s="318"/>
      <c r="DEO24" s="318"/>
      <c r="DEP24" s="318"/>
      <c r="DEQ24" s="318"/>
      <c r="DER24" s="318"/>
      <c r="DES24" s="318"/>
      <c r="DET24" s="318"/>
      <c r="DEU24" s="318"/>
      <c r="DEV24" s="318"/>
      <c r="DEW24" s="318"/>
      <c r="DEX24" s="318"/>
      <c r="DEY24" s="318"/>
      <c r="DEZ24" s="318"/>
      <c r="DFA24" s="318"/>
      <c r="DFB24" s="318"/>
      <c r="DFC24" s="318"/>
      <c r="DFD24" s="318"/>
      <c r="DFE24" s="318"/>
      <c r="DFF24" s="318"/>
      <c r="DFG24" s="318"/>
      <c r="DFH24" s="318"/>
      <c r="DFI24" s="318"/>
      <c r="DFJ24" s="318"/>
      <c r="DFK24" s="318"/>
      <c r="DFL24" s="318"/>
      <c r="DFM24" s="318"/>
      <c r="DFN24" s="318"/>
      <c r="DFO24" s="318"/>
      <c r="DFP24" s="318"/>
      <c r="DFQ24" s="318"/>
      <c r="DFR24" s="318"/>
      <c r="DFS24" s="318"/>
      <c r="DFT24" s="318"/>
      <c r="DFU24" s="318"/>
      <c r="DFV24" s="318"/>
      <c r="DFW24" s="318"/>
      <c r="DFX24" s="318"/>
      <c r="DFY24" s="318"/>
      <c r="DFZ24" s="318"/>
      <c r="DGA24" s="318"/>
      <c r="DGB24" s="318"/>
      <c r="DGC24" s="318"/>
      <c r="DGD24" s="318"/>
      <c r="DGE24" s="318"/>
      <c r="DGF24" s="318"/>
      <c r="DGG24" s="318"/>
      <c r="DGH24" s="318"/>
      <c r="DGI24" s="318"/>
      <c r="DGJ24" s="318"/>
      <c r="DGK24" s="318"/>
      <c r="DGL24" s="318"/>
      <c r="DGM24" s="318"/>
      <c r="DGN24" s="318"/>
      <c r="DGO24" s="318"/>
      <c r="DGP24" s="318"/>
      <c r="DGQ24" s="318"/>
      <c r="DGR24" s="318"/>
      <c r="DGS24" s="318"/>
      <c r="DGT24" s="318"/>
      <c r="DGU24" s="318"/>
      <c r="DGV24" s="318"/>
      <c r="DGW24" s="318"/>
      <c r="DGX24" s="318"/>
      <c r="DGY24" s="318"/>
      <c r="DGZ24" s="318"/>
      <c r="DHA24" s="318"/>
      <c r="DHB24" s="318"/>
      <c r="DHC24" s="318"/>
      <c r="DHD24" s="318"/>
      <c r="DHE24" s="318"/>
      <c r="DHF24" s="318"/>
      <c r="DHG24" s="318"/>
      <c r="DHH24" s="318"/>
      <c r="DHI24" s="318"/>
      <c r="DHJ24" s="318"/>
      <c r="DHK24" s="318"/>
      <c r="DHL24" s="318"/>
      <c r="DHM24" s="318"/>
      <c r="DHN24" s="318"/>
      <c r="DHO24" s="318"/>
      <c r="DHP24" s="318"/>
      <c r="DHQ24" s="318"/>
      <c r="DHR24" s="318"/>
      <c r="DHS24" s="318"/>
      <c r="DHT24" s="318"/>
      <c r="DHU24" s="318"/>
      <c r="DHV24" s="318"/>
      <c r="DHW24" s="318"/>
      <c r="DHX24" s="318"/>
      <c r="DHY24" s="318"/>
      <c r="DHZ24" s="318"/>
      <c r="DIA24" s="318"/>
      <c r="DIB24" s="318"/>
      <c r="DIC24" s="318"/>
      <c r="DID24" s="318"/>
      <c r="DIE24" s="318"/>
      <c r="DIF24" s="318"/>
      <c r="DIG24" s="318"/>
      <c r="DIH24" s="318"/>
      <c r="DII24" s="318"/>
      <c r="DIJ24" s="318"/>
      <c r="DIK24" s="318"/>
      <c r="DIL24" s="318"/>
      <c r="DIM24" s="318"/>
      <c r="DIN24" s="318"/>
      <c r="DIO24" s="318"/>
      <c r="DIP24" s="318"/>
      <c r="DIQ24" s="318"/>
      <c r="DIR24" s="318"/>
      <c r="DIS24" s="318"/>
      <c r="DIT24" s="318"/>
      <c r="DIU24" s="318"/>
      <c r="DIV24" s="318"/>
      <c r="DIW24" s="318"/>
      <c r="DIX24" s="318"/>
      <c r="DIY24" s="318"/>
      <c r="DIZ24" s="318"/>
      <c r="DJA24" s="318"/>
      <c r="DJB24" s="318"/>
      <c r="DJC24" s="318"/>
      <c r="DJD24" s="318"/>
      <c r="DJE24" s="318"/>
      <c r="DJF24" s="318"/>
      <c r="DJG24" s="318"/>
      <c r="DJH24" s="318"/>
      <c r="DJI24" s="318"/>
      <c r="DJJ24" s="318"/>
      <c r="DJK24" s="318"/>
      <c r="DJL24" s="318"/>
      <c r="DJM24" s="318"/>
      <c r="DJN24" s="318"/>
      <c r="DJO24" s="318"/>
      <c r="DJP24" s="318"/>
      <c r="DJQ24" s="318"/>
      <c r="DJR24" s="318"/>
      <c r="DJS24" s="318"/>
      <c r="DJT24" s="318"/>
      <c r="DJU24" s="318"/>
      <c r="DJV24" s="318"/>
      <c r="DJW24" s="318"/>
      <c r="DJX24" s="318"/>
      <c r="DJY24" s="318"/>
      <c r="DJZ24" s="318"/>
      <c r="DKA24" s="318"/>
      <c r="DKB24" s="318"/>
      <c r="DKC24" s="318"/>
      <c r="DKD24" s="318"/>
      <c r="DKE24" s="318"/>
      <c r="DKF24" s="318"/>
      <c r="DKG24" s="318"/>
      <c r="DKH24" s="318"/>
      <c r="DKI24" s="318"/>
      <c r="DKJ24" s="318"/>
      <c r="DKK24" s="318"/>
      <c r="DKL24" s="318"/>
      <c r="DKM24" s="318"/>
      <c r="DKN24" s="318"/>
      <c r="DKO24" s="318"/>
      <c r="DKP24" s="318"/>
      <c r="DKQ24" s="318"/>
      <c r="DKR24" s="318"/>
      <c r="DKS24" s="318"/>
      <c r="DKT24" s="318"/>
      <c r="DKU24" s="318"/>
      <c r="DKV24" s="318"/>
      <c r="DKW24" s="318"/>
      <c r="DKX24" s="318"/>
      <c r="DKY24" s="318"/>
      <c r="DKZ24" s="318"/>
      <c r="DLA24" s="318"/>
      <c r="DLB24" s="318"/>
      <c r="DLC24" s="318"/>
      <c r="DLD24" s="318"/>
      <c r="DLE24" s="318"/>
      <c r="DLF24" s="318"/>
      <c r="DLG24" s="318"/>
      <c r="DLH24" s="318"/>
      <c r="DLI24" s="318"/>
      <c r="DLJ24" s="318"/>
      <c r="DLK24" s="318"/>
      <c r="DLL24" s="318"/>
      <c r="DLM24" s="318"/>
      <c r="DLN24" s="318"/>
      <c r="DLO24" s="318"/>
      <c r="DLP24" s="318"/>
      <c r="DLQ24" s="318"/>
      <c r="DLR24" s="318"/>
      <c r="DLS24" s="318"/>
      <c r="DLT24" s="318"/>
      <c r="DLU24" s="318"/>
      <c r="DLV24" s="318"/>
      <c r="DLW24" s="318"/>
      <c r="DLX24" s="318"/>
      <c r="DLY24" s="318"/>
      <c r="DLZ24" s="318"/>
      <c r="DMA24" s="318"/>
      <c r="DMB24" s="318"/>
      <c r="DMC24" s="318"/>
      <c r="DMD24" s="318"/>
      <c r="DME24" s="318"/>
      <c r="DMF24" s="318"/>
      <c r="DMG24" s="318"/>
      <c r="DMH24" s="318"/>
      <c r="DMI24" s="318"/>
      <c r="DMJ24" s="318"/>
      <c r="DMK24" s="318"/>
      <c r="DML24" s="318"/>
      <c r="DMM24" s="318"/>
      <c r="DMN24" s="318"/>
      <c r="DMO24" s="318"/>
      <c r="DMP24" s="318"/>
      <c r="DMQ24" s="318"/>
      <c r="DMR24" s="318"/>
      <c r="DMS24" s="318"/>
      <c r="DMT24" s="318"/>
      <c r="DMU24" s="318"/>
      <c r="DMV24" s="318"/>
      <c r="DMW24" s="318"/>
      <c r="DMX24" s="318"/>
      <c r="DMY24" s="318"/>
      <c r="DMZ24" s="318"/>
      <c r="DNA24" s="318"/>
      <c r="DNB24" s="318"/>
      <c r="DNC24" s="318"/>
      <c r="DND24" s="318"/>
      <c r="DNE24" s="318"/>
      <c r="DNF24" s="318"/>
      <c r="DNG24" s="318"/>
      <c r="DNH24" s="318"/>
      <c r="DNI24" s="318"/>
      <c r="DNJ24" s="318"/>
      <c r="DNK24" s="318"/>
      <c r="DNL24" s="318"/>
      <c r="DNM24" s="318"/>
      <c r="DNN24" s="318"/>
      <c r="DNO24" s="318"/>
      <c r="DNP24" s="318"/>
      <c r="DNQ24" s="318"/>
      <c r="DNR24" s="318"/>
      <c r="DNS24" s="318"/>
      <c r="DNT24" s="318"/>
      <c r="DNU24" s="318"/>
      <c r="DNV24" s="318"/>
      <c r="DNW24" s="318"/>
      <c r="DNX24" s="318"/>
      <c r="DNY24" s="318"/>
      <c r="DNZ24" s="318"/>
      <c r="DOA24" s="318"/>
      <c r="DOB24" s="318"/>
      <c r="DOC24" s="318"/>
      <c r="DOD24" s="318"/>
      <c r="DOE24" s="318"/>
      <c r="DOF24" s="318"/>
      <c r="DOG24" s="318"/>
      <c r="DOH24" s="318"/>
      <c r="DOI24" s="318"/>
      <c r="DOJ24" s="318"/>
      <c r="DOK24" s="318"/>
      <c r="DOL24" s="318"/>
      <c r="DOM24" s="318"/>
      <c r="DON24" s="318"/>
      <c r="DOO24" s="318"/>
      <c r="DOP24" s="318"/>
      <c r="DOQ24" s="318"/>
      <c r="DOR24" s="318"/>
      <c r="DOS24" s="318"/>
      <c r="DOT24" s="318"/>
      <c r="DOU24" s="318"/>
      <c r="DOV24" s="318"/>
      <c r="DOW24" s="318"/>
      <c r="DOX24" s="318"/>
      <c r="DOY24" s="318"/>
      <c r="DOZ24" s="318"/>
      <c r="DPA24" s="318"/>
      <c r="DPB24" s="318"/>
      <c r="DPC24" s="318"/>
      <c r="DPD24" s="318"/>
      <c r="DPE24" s="318"/>
      <c r="DPF24" s="318"/>
      <c r="DPG24" s="318"/>
      <c r="DPH24" s="318"/>
      <c r="DPI24" s="318"/>
      <c r="DPJ24" s="318"/>
      <c r="DPK24" s="318"/>
      <c r="DPL24" s="318"/>
      <c r="DPM24" s="318"/>
      <c r="DPN24" s="318"/>
      <c r="DPO24" s="318"/>
      <c r="DPP24" s="318"/>
      <c r="DPQ24" s="318"/>
      <c r="DPR24" s="318"/>
      <c r="DPS24" s="318"/>
      <c r="DPT24" s="318"/>
      <c r="DPU24" s="318"/>
      <c r="DPV24" s="318"/>
      <c r="DPW24" s="318"/>
      <c r="DPX24" s="318"/>
      <c r="DPY24" s="318"/>
      <c r="DPZ24" s="318"/>
      <c r="DQA24" s="318"/>
      <c r="DQB24" s="318"/>
      <c r="DQC24" s="318"/>
      <c r="DQD24" s="318"/>
      <c r="DQE24" s="318"/>
      <c r="DQF24" s="318"/>
      <c r="DQG24" s="318"/>
      <c r="DQH24" s="318"/>
      <c r="DQI24" s="318"/>
      <c r="DQJ24" s="318"/>
      <c r="DQK24" s="318"/>
      <c r="DQL24" s="318"/>
      <c r="DQM24" s="318"/>
      <c r="DQN24" s="318"/>
      <c r="DQO24" s="318"/>
      <c r="DQP24" s="318"/>
      <c r="DQQ24" s="318"/>
      <c r="DQR24" s="318"/>
      <c r="DQS24" s="318"/>
      <c r="DQT24" s="318"/>
      <c r="DQU24" s="318"/>
      <c r="DQV24" s="318"/>
      <c r="DQW24" s="318"/>
      <c r="DQX24" s="318"/>
      <c r="DQY24" s="318"/>
      <c r="DQZ24" s="318"/>
      <c r="DRA24" s="318"/>
      <c r="DRB24" s="318"/>
      <c r="DRC24" s="318"/>
      <c r="DRD24" s="318"/>
      <c r="DRE24" s="318"/>
      <c r="DRF24" s="318"/>
      <c r="DRG24" s="318"/>
      <c r="DRH24" s="318"/>
      <c r="DRI24" s="318"/>
      <c r="DRJ24" s="318"/>
      <c r="DRK24" s="318"/>
      <c r="DRL24" s="318"/>
      <c r="DRM24" s="318"/>
      <c r="DRN24" s="318"/>
      <c r="DRO24" s="318"/>
      <c r="DRP24" s="318"/>
      <c r="DRQ24" s="318"/>
      <c r="DRR24" s="318"/>
      <c r="DRS24" s="318"/>
      <c r="DRT24" s="318"/>
      <c r="DRU24" s="318"/>
      <c r="DRV24" s="318"/>
      <c r="DRW24" s="318"/>
      <c r="DRX24" s="318"/>
      <c r="DRY24" s="318"/>
      <c r="DRZ24" s="318"/>
      <c r="DSA24" s="318"/>
      <c r="DSB24" s="318"/>
      <c r="DSC24" s="318"/>
      <c r="DSD24" s="318"/>
      <c r="DSE24" s="318"/>
      <c r="DSF24" s="318"/>
      <c r="DSG24" s="318"/>
      <c r="DSH24" s="318"/>
      <c r="DSI24" s="318"/>
      <c r="DSJ24" s="318"/>
      <c r="DSK24" s="318"/>
      <c r="DSL24" s="318"/>
      <c r="DSM24" s="318"/>
      <c r="DSN24" s="318"/>
      <c r="DSO24" s="318"/>
      <c r="DSP24" s="318"/>
      <c r="DSQ24" s="318"/>
      <c r="DSR24" s="318"/>
      <c r="DSS24" s="318"/>
      <c r="DST24" s="318"/>
      <c r="DSU24" s="318"/>
      <c r="DSV24" s="318"/>
      <c r="DSW24" s="318"/>
      <c r="DSX24" s="318"/>
      <c r="DSY24" s="318"/>
      <c r="DSZ24" s="318"/>
      <c r="DTA24" s="318"/>
      <c r="DTB24" s="318"/>
      <c r="DTC24" s="318"/>
      <c r="DTD24" s="318"/>
      <c r="DTE24" s="318"/>
      <c r="DTF24" s="318"/>
      <c r="DTG24" s="318"/>
      <c r="DTH24" s="318"/>
      <c r="DTI24" s="318"/>
      <c r="DTJ24" s="318"/>
      <c r="DTK24" s="318"/>
      <c r="DTL24" s="318"/>
      <c r="DTM24" s="318"/>
      <c r="DTN24" s="318"/>
      <c r="DTO24" s="318"/>
      <c r="DTP24" s="318"/>
      <c r="DTQ24" s="318"/>
      <c r="DTR24" s="318"/>
      <c r="DTS24" s="318"/>
      <c r="DTT24" s="318"/>
      <c r="DTU24" s="318"/>
      <c r="DTV24" s="318"/>
      <c r="DTW24" s="318"/>
      <c r="DTX24" s="318"/>
      <c r="DTY24" s="318"/>
      <c r="DTZ24" s="318"/>
      <c r="DUA24" s="318"/>
      <c r="DUB24" s="318"/>
      <c r="DUC24" s="318"/>
      <c r="DUD24" s="318"/>
      <c r="DUE24" s="318"/>
      <c r="DUF24" s="318"/>
      <c r="DUG24" s="318"/>
      <c r="DUH24" s="318"/>
      <c r="DUI24" s="318"/>
      <c r="DUJ24" s="318"/>
      <c r="DUK24" s="318"/>
      <c r="DUL24" s="318"/>
      <c r="DUM24" s="318"/>
      <c r="DUN24" s="318"/>
      <c r="DUO24" s="318"/>
      <c r="DUP24" s="318"/>
      <c r="DUQ24" s="318"/>
      <c r="DUR24" s="318"/>
      <c r="DUS24" s="318"/>
      <c r="DUT24" s="318"/>
      <c r="DUU24" s="318"/>
      <c r="DUV24" s="318"/>
      <c r="DUW24" s="318"/>
      <c r="DUX24" s="318"/>
      <c r="DUY24" s="318"/>
      <c r="DUZ24" s="318"/>
      <c r="DVA24" s="318"/>
      <c r="DVB24" s="318"/>
      <c r="DVC24" s="318"/>
      <c r="DVD24" s="318"/>
      <c r="DVE24" s="318"/>
      <c r="DVF24" s="318"/>
      <c r="DVG24" s="318"/>
      <c r="DVH24" s="318"/>
      <c r="DVI24" s="318"/>
      <c r="DVJ24" s="318"/>
      <c r="DVK24" s="318"/>
      <c r="DVL24" s="318"/>
      <c r="DVM24" s="318"/>
      <c r="DVN24" s="318"/>
      <c r="DVO24" s="318"/>
      <c r="DVP24" s="318"/>
      <c r="DVQ24" s="318"/>
      <c r="DVR24" s="318"/>
      <c r="DVS24" s="318"/>
      <c r="DVT24" s="318"/>
      <c r="DVU24" s="318"/>
      <c r="DVV24" s="318"/>
      <c r="DVW24" s="318"/>
      <c r="DVX24" s="318"/>
      <c r="DVY24" s="318"/>
      <c r="DVZ24" s="318"/>
      <c r="DWA24" s="318"/>
      <c r="DWB24" s="318"/>
      <c r="DWC24" s="318"/>
      <c r="DWD24" s="318"/>
      <c r="DWE24" s="318"/>
      <c r="DWF24" s="318"/>
      <c r="DWG24" s="318"/>
      <c r="DWH24" s="318"/>
      <c r="DWI24" s="318"/>
      <c r="DWJ24" s="318"/>
      <c r="DWK24" s="318"/>
      <c r="DWL24" s="318"/>
      <c r="DWM24" s="318"/>
      <c r="DWN24" s="318"/>
      <c r="DWO24" s="318"/>
      <c r="DWP24" s="318"/>
      <c r="DWQ24" s="318"/>
      <c r="DWR24" s="318"/>
      <c r="DWS24" s="318"/>
      <c r="DWT24" s="318"/>
      <c r="DWU24" s="318"/>
      <c r="DWV24" s="318"/>
      <c r="DWW24" s="318"/>
      <c r="DWX24" s="318"/>
      <c r="DWY24" s="318"/>
      <c r="DWZ24" s="318"/>
      <c r="DXA24" s="318"/>
      <c r="DXB24" s="318"/>
      <c r="DXC24" s="318"/>
      <c r="DXD24" s="318"/>
      <c r="DXE24" s="318"/>
      <c r="DXF24" s="318"/>
      <c r="DXG24" s="318"/>
      <c r="DXH24" s="318"/>
      <c r="DXI24" s="318"/>
      <c r="DXJ24" s="318"/>
      <c r="DXK24" s="318"/>
      <c r="DXL24" s="318"/>
      <c r="DXM24" s="318"/>
      <c r="DXN24" s="318"/>
      <c r="DXO24" s="318"/>
      <c r="DXP24" s="318"/>
      <c r="DXQ24" s="318"/>
      <c r="DXR24" s="318"/>
      <c r="DXS24" s="318"/>
      <c r="DXT24" s="318"/>
      <c r="DXU24" s="318"/>
      <c r="DXV24" s="318"/>
      <c r="DXW24" s="318"/>
      <c r="DXX24" s="318"/>
      <c r="DXY24" s="318"/>
      <c r="DXZ24" s="318"/>
      <c r="DYA24" s="318"/>
      <c r="DYB24" s="318"/>
      <c r="DYC24" s="318"/>
      <c r="DYD24" s="318"/>
      <c r="DYE24" s="318"/>
      <c r="DYF24" s="318"/>
      <c r="DYG24" s="318"/>
      <c r="DYH24" s="318"/>
      <c r="DYI24" s="318"/>
      <c r="DYJ24" s="318"/>
      <c r="DYK24" s="318"/>
      <c r="DYL24" s="318"/>
      <c r="DYM24" s="318"/>
      <c r="DYN24" s="318"/>
      <c r="DYO24" s="318"/>
      <c r="DYP24" s="318"/>
      <c r="DYQ24" s="318"/>
      <c r="DYR24" s="318"/>
      <c r="DYS24" s="318"/>
      <c r="DYT24" s="318"/>
      <c r="DYU24" s="318"/>
      <c r="DYV24" s="318"/>
      <c r="DYW24" s="318"/>
      <c r="DYX24" s="318"/>
      <c r="DYY24" s="318"/>
      <c r="DYZ24" s="318"/>
      <c r="DZA24" s="318"/>
      <c r="DZB24" s="318"/>
      <c r="DZC24" s="318"/>
      <c r="DZD24" s="318"/>
      <c r="DZE24" s="318"/>
      <c r="DZF24" s="318"/>
      <c r="DZG24" s="318"/>
      <c r="DZH24" s="318"/>
      <c r="DZI24" s="318"/>
      <c r="DZJ24" s="318"/>
      <c r="DZK24" s="318"/>
      <c r="DZL24" s="318"/>
      <c r="DZM24" s="318"/>
      <c r="DZN24" s="318"/>
      <c r="DZO24" s="318"/>
      <c r="DZP24" s="318"/>
      <c r="DZQ24" s="318"/>
      <c r="DZR24" s="318"/>
      <c r="DZS24" s="318"/>
      <c r="DZT24" s="318"/>
      <c r="DZU24" s="318"/>
      <c r="DZV24" s="318"/>
      <c r="DZW24" s="318"/>
      <c r="DZX24" s="318"/>
      <c r="DZY24" s="318"/>
      <c r="DZZ24" s="318"/>
      <c r="EAA24" s="318"/>
      <c r="EAB24" s="318"/>
      <c r="EAC24" s="318"/>
      <c r="EAD24" s="318"/>
      <c r="EAE24" s="318"/>
      <c r="EAF24" s="318"/>
      <c r="EAG24" s="318"/>
      <c r="EAH24" s="318"/>
      <c r="EAI24" s="318"/>
      <c r="EAJ24" s="318"/>
      <c r="EAK24" s="318"/>
      <c r="EAL24" s="318"/>
      <c r="EAM24" s="318"/>
      <c r="EAN24" s="318"/>
      <c r="EAO24" s="318"/>
      <c r="EAP24" s="318"/>
      <c r="EAQ24" s="318"/>
      <c r="EAR24" s="318"/>
      <c r="EAS24" s="318"/>
      <c r="EAT24" s="318"/>
      <c r="EAU24" s="318"/>
      <c r="EAV24" s="318"/>
      <c r="EAW24" s="318"/>
      <c r="EAX24" s="318"/>
      <c r="EAY24" s="318"/>
      <c r="EAZ24" s="318"/>
      <c r="EBA24" s="318"/>
      <c r="EBB24" s="318"/>
      <c r="EBC24" s="318"/>
      <c r="EBD24" s="318"/>
      <c r="EBE24" s="318"/>
      <c r="EBF24" s="318"/>
      <c r="EBG24" s="318"/>
      <c r="EBH24" s="318"/>
      <c r="EBI24" s="318"/>
      <c r="EBJ24" s="318"/>
      <c r="EBK24" s="318"/>
      <c r="EBL24" s="318"/>
      <c r="EBM24" s="318"/>
      <c r="EBN24" s="318"/>
      <c r="EBO24" s="318"/>
      <c r="EBP24" s="318"/>
      <c r="EBQ24" s="318"/>
      <c r="EBR24" s="318"/>
      <c r="EBS24" s="318"/>
      <c r="EBT24" s="318"/>
      <c r="EBU24" s="318"/>
      <c r="EBV24" s="318"/>
      <c r="EBW24" s="318"/>
      <c r="EBX24" s="318"/>
      <c r="EBY24" s="318"/>
      <c r="EBZ24" s="318"/>
      <c r="ECA24" s="318"/>
      <c r="ECB24" s="318"/>
      <c r="ECC24" s="318"/>
      <c r="ECD24" s="318"/>
      <c r="ECE24" s="318"/>
      <c r="ECF24" s="318"/>
      <c r="ECG24" s="318"/>
      <c r="ECH24" s="318"/>
      <c r="ECI24" s="318"/>
      <c r="ECJ24" s="318"/>
      <c r="ECK24" s="318"/>
      <c r="ECL24" s="318"/>
      <c r="ECM24" s="318"/>
      <c r="ECN24" s="318"/>
      <c r="ECO24" s="318"/>
      <c r="ECP24" s="318"/>
      <c r="ECQ24" s="318"/>
      <c r="ECR24" s="318"/>
      <c r="ECS24" s="318"/>
      <c r="ECT24" s="318"/>
      <c r="ECU24" s="318"/>
      <c r="ECV24" s="318"/>
      <c r="ECW24" s="318"/>
      <c r="ECX24" s="318"/>
      <c r="ECY24" s="318"/>
      <c r="ECZ24" s="318"/>
      <c r="EDA24" s="318"/>
      <c r="EDB24" s="318"/>
      <c r="EDC24" s="318"/>
      <c r="EDD24" s="318"/>
      <c r="EDE24" s="318"/>
      <c r="EDF24" s="318"/>
      <c r="EDG24" s="318"/>
      <c r="EDH24" s="318"/>
      <c r="EDI24" s="318"/>
      <c r="EDJ24" s="318"/>
      <c r="EDK24" s="318"/>
      <c r="EDL24" s="318"/>
      <c r="EDM24" s="318"/>
      <c r="EDN24" s="318"/>
      <c r="EDO24" s="318"/>
      <c r="EDP24" s="318"/>
      <c r="EDQ24" s="318"/>
      <c r="EDR24" s="318"/>
      <c r="EDS24" s="318"/>
      <c r="EDT24" s="318"/>
      <c r="EDU24" s="318"/>
      <c r="EDV24" s="318"/>
      <c r="EDW24" s="318"/>
      <c r="EDX24" s="318"/>
      <c r="EDY24" s="318"/>
      <c r="EDZ24" s="318"/>
      <c r="EEA24" s="318"/>
      <c r="EEB24" s="318"/>
      <c r="EEC24" s="318"/>
      <c r="EED24" s="318"/>
      <c r="EEE24" s="318"/>
      <c r="EEF24" s="318"/>
      <c r="EEG24" s="318"/>
      <c r="EEH24" s="318"/>
      <c r="EEI24" s="318"/>
      <c r="EEJ24" s="318"/>
      <c r="EEK24" s="318"/>
      <c r="EEL24" s="318"/>
      <c r="EEM24" s="318"/>
      <c r="EEN24" s="318"/>
      <c r="EEO24" s="318"/>
      <c r="EEP24" s="318"/>
      <c r="EEQ24" s="318"/>
      <c r="EER24" s="318"/>
      <c r="EES24" s="318"/>
      <c r="EET24" s="318"/>
      <c r="EEU24" s="318"/>
      <c r="EEV24" s="318"/>
      <c r="EEW24" s="318"/>
      <c r="EEX24" s="318"/>
      <c r="EEY24" s="318"/>
      <c r="EEZ24" s="318"/>
      <c r="EFA24" s="318"/>
      <c r="EFB24" s="318"/>
      <c r="EFC24" s="318"/>
      <c r="EFD24" s="318"/>
      <c r="EFE24" s="318"/>
      <c r="EFF24" s="318"/>
      <c r="EFG24" s="318"/>
      <c r="EFH24" s="318"/>
      <c r="EFI24" s="318"/>
      <c r="EFJ24" s="318"/>
      <c r="EFK24" s="318"/>
      <c r="EFL24" s="318"/>
      <c r="EFM24" s="318"/>
      <c r="EFN24" s="318"/>
      <c r="EFO24" s="318"/>
      <c r="EFP24" s="318"/>
      <c r="EFQ24" s="318"/>
      <c r="EFR24" s="318"/>
      <c r="EFS24" s="318"/>
      <c r="EFT24" s="318"/>
      <c r="EFU24" s="318"/>
      <c r="EFV24" s="318"/>
      <c r="EFW24" s="318"/>
      <c r="EFX24" s="318"/>
      <c r="EFY24" s="318"/>
      <c r="EFZ24" s="318"/>
      <c r="EGA24" s="318"/>
      <c r="EGB24" s="318"/>
      <c r="EGC24" s="318"/>
      <c r="EGD24" s="318"/>
      <c r="EGE24" s="318"/>
      <c r="EGF24" s="318"/>
      <c r="EGG24" s="318"/>
      <c r="EGH24" s="318"/>
      <c r="EGI24" s="318"/>
      <c r="EGJ24" s="318"/>
      <c r="EGK24" s="318"/>
      <c r="EGL24" s="318"/>
      <c r="EGM24" s="318"/>
      <c r="EGN24" s="318"/>
      <c r="EGO24" s="318"/>
      <c r="EGP24" s="318"/>
      <c r="EGQ24" s="318"/>
      <c r="EGR24" s="318"/>
      <c r="EGS24" s="318"/>
      <c r="EGT24" s="318"/>
      <c r="EGU24" s="318"/>
      <c r="EGV24" s="318"/>
      <c r="EGW24" s="318"/>
      <c r="EGX24" s="318"/>
      <c r="EGY24" s="318"/>
      <c r="EGZ24" s="318"/>
      <c r="EHA24" s="318"/>
      <c r="EHB24" s="318"/>
      <c r="EHC24" s="318"/>
      <c r="EHD24" s="318"/>
      <c r="EHE24" s="318"/>
      <c r="EHF24" s="318"/>
      <c r="EHG24" s="318"/>
      <c r="EHH24" s="318"/>
      <c r="EHI24" s="318"/>
      <c r="EHJ24" s="318"/>
      <c r="EHK24" s="318"/>
      <c r="EHL24" s="318"/>
      <c r="EHM24" s="318"/>
      <c r="EHN24" s="318"/>
      <c r="EHO24" s="318"/>
      <c r="EHP24" s="318"/>
      <c r="EHQ24" s="318"/>
      <c r="EHR24" s="318"/>
      <c r="EHS24" s="318"/>
      <c r="EHT24" s="318"/>
      <c r="EHU24" s="318"/>
      <c r="EHV24" s="318"/>
      <c r="EHW24" s="318"/>
      <c r="EHX24" s="318"/>
      <c r="EHY24" s="318"/>
      <c r="EHZ24" s="318"/>
      <c r="EIA24" s="318"/>
      <c r="EIB24" s="318"/>
      <c r="EIC24" s="318"/>
      <c r="EID24" s="318"/>
      <c r="EIE24" s="318"/>
      <c r="EIF24" s="318"/>
      <c r="EIG24" s="318"/>
      <c r="EIH24" s="318"/>
      <c r="EII24" s="318"/>
      <c r="EIJ24" s="318"/>
      <c r="EIK24" s="318"/>
      <c r="EIL24" s="318"/>
      <c r="EIM24" s="318"/>
      <c r="EIN24" s="318"/>
      <c r="EIO24" s="318"/>
      <c r="EIP24" s="318"/>
      <c r="EIQ24" s="318"/>
      <c r="EIR24" s="318"/>
      <c r="EIS24" s="318"/>
      <c r="EIT24" s="318"/>
      <c r="EIU24" s="318"/>
      <c r="EIV24" s="318"/>
      <c r="EIW24" s="318"/>
      <c r="EIX24" s="318"/>
      <c r="EIY24" s="318"/>
      <c r="EIZ24" s="318"/>
      <c r="EJA24" s="318"/>
      <c r="EJB24" s="318"/>
      <c r="EJC24" s="318"/>
      <c r="EJD24" s="318"/>
      <c r="EJE24" s="318"/>
      <c r="EJF24" s="318"/>
      <c r="EJG24" s="318"/>
      <c r="EJH24" s="318"/>
      <c r="EJI24" s="318"/>
      <c r="EJJ24" s="318"/>
      <c r="EJK24" s="318"/>
      <c r="EJL24" s="318"/>
      <c r="EJM24" s="318"/>
      <c r="EJN24" s="318"/>
      <c r="EJO24" s="318"/>
      <c r="EJP24" s="318"/>
      <c r="EJQ24" s="318"/>
      <c r="EJR24" s="318"/>
      <c r="EJS24" s="318"/>
      <c r="EJT24" s="318"/>
      <c r="EJU24" s="318"/>
      <c r="EJV24" s="318"/>
      <c r="EJW24" s="318"/>
      <c r="EJX24" s="318"/>
      <c r="EJY24" s="318"/>
      <c r="EJZ24" s="318"/>
      <c r="EKA24" s="318"/>
      <c r="EKB24" s="318"/>
      <c r="EKC24" s="318"/>
      <c r="EKD24" s="318"/>
      <c r="EKE24" s="318"/>
      <c r="EKF24" s="318"/>
      <c r="EKG24" s="318"/>
      <c r="EKH24" s="318"/>
      <c r="EKI24" s="318"/>
      <c r="EKJ24" s="318"/>
      <c r="EKK24" s="318"/>
      <c r="EKL24" s="318"/>
      <c r="EKM24" s="318"/>
      <c r="EKN24" s="318"/>
      <c r="EKO24" s="318"/>
      <c r="EKP24" s="318"/>
      <c r="EKQ24" s="318"/>
      <c r="EKR24" s="318"/>
      <c r="EKS24" s="318"/>
      <c r="EKT24" s="318"/>
      <c r="EKU24" s="318"/>
      <c r="EKV24" s="318"/>
      <c r="EKW24" s="318"/>
      <c r="EKX24" s="318"/>
      <c r="EKY24" s="318"/>
      <c r="EKZ24" s="318"/>
      <c r="ELA24" s="318"/>
      <c r="ELB24" s="318"/>
      <c r="ELC24" s="318"/>
      <c r="ELD24" s="318"/>
      <c r="ELE24" s="318"/>
      <c r="ELF24" s="318"/>
      <c r="ELG24" s="318"/>
      <c r="ELH24" s="318"/>
      <c r="ELI24" s="318"/>
      <c r="ELJ24" s="318"/>
      <c r="ELK24" s="318"/>
      <c r="ELL24" s="318"/>
      <c r="ELM24" s="318"/>
      <c r="ELN24" s="318"/>
      <c r="ELO24" s="318"/>
      <c r="ELP24" s="318"/>
      <c r="ELQ24" s="318"/>
      <c r="ELR24" s="318"/>
      <c r="ELS24" s="318"/>
      <c r="ELT24" s="318"/>
      <c r="ELU24" s="318"/>
      <c r="ELV24" s="318"/>
      <c r="ELW24" s="318"/>
      <c r="ELX24" s="318"/>
      <c r="ELY24" s="318"/>
      <c r="ELZ24" s="318"/>
      <c r="EMA24" s="318"/>
      <c r="EMB24" s="318"/>
      <c r="EMC24" s="318"/>
      <c r="EMD24" s="318"/>
      <c r="EME24" s="318"/>
      <c r="EMF24" s="318"/>
      <c r="EMG24" s="318"/>
      <c r="EMH24" s="318"/>
      <c r="EMI24" s="318"/>
      <c r="EMJ24" s="318"/>
      <c r="EMK24" s="318"/>
      <c r="EML24" s="318"/>
      <c r="EMM24" s="318"/>
      <c r="EMN24" s="318"/>
      <c r="EMO24" s="318"/>
      <c r="EMP24" s="318"/>
      <c r="EMQ24" s="318"/>
      <c r="EMR24" s="318"/>
      <c r="EMS24" s="318"/>
      <c r="EMT24" s="318"/>
      <c r="EMU24" s="318"/>
      <c r="EMV24" s="318"/>
      <c r="EMW24" s="318"/>
      <c r="EMX24" s="318"/>
      <c r="EMY24" s="318"/>
      <c r="EMZ24" s="318"/>
      <c r="ENA24" s="318"/>
      <c r="ENB24" s="318"/>
      <c r="ENC24" s="318"/>
      <c r="END24" s="318"/>
      <c r="ENE24" s="318"/>
      <c r="ENF24" s="318"/>
      <c r="ENG24" s="318"/>
      <c r="ENH24" s="318"/>
      <c r="ENI24" s="318"/>
      <c r="ENJ24" s="318"/>
      <c r="ENK24" s="318"/>
      <c r="ENL24" s="318"/>
      <c r="ENM24" s="318"/>
      <c r="ENN24" s="318"/>
      <c r="ENO24" s="318"/>
      <c r="ENP24" s="318"/>
      <c r="ENQ24" s="318"/>
      <c r="ENR24" s="318"/>
      <c r="ENS24" s="318"/>
      <c r="ENT24" s="318"/>
      <c r="ENU24" s="318"/>
      <c r="ENV24" s="318"/>
      <c r="ENW24" s="318"/>
      <c r="ENX24" s="318"/>
      <c r="ENY24" s="318"/>
      <c r="ENZ24" s="318"/>
      <c r="EOA24" s="318"/>
      <c r="EOB24" s="318"/>
      <c r="EOC24" s="318"/>
      <c r="EOD24" s="318"/>
      <c r="EOE24" s="318"/>
      <c r="EOF24" s="318"/>
      <c r="EOG24" s="318"/>
      <c r="EOH24" s="318"/>
      <c r="EOI24" s="318"/>
      <c r="EOJ24" s="318"/>
      <c r="EOK24" s="318"/>
      <c r="EOL24" s="318"/>
      <c r="EOM24" s="318"/>
      <c r="EON24" s="318"/>
      <c r="EOO24" s="318"/>
      <c r="EOP24" s="318"/>
      <c r="EOQ24" s="318"/>
      <c r="EOR24" s="318"/>
      <c r="EOS24" s="318"/>
      <c r="EOT24" s="318"/>
      <c r="EOU24" s="318"/>
      <c r="EOV24" s="318"/>
      <c r="EOW24" s="318"/>
      <c r="EOX24" s="318"/>
      <c r="EOY24" s="318"/>
      <c r="EOZ24" s="318"/>
      <c r="EPA24" s="318"/>
      <c r="EPB24" s="318"/>
      <c r="EPC24" s="318"/>
      <c r="EPD24" s="318"/>
      <c r="EPE24" s="318"/>
      <c r="EPF24" s="318"/>
      <c r="EPG24" s="318"/>
      <c r="EPH24" s="318"/>
      <c r="EPI24" s="318"/>
      <c r="EPJ24" s="318"/>
      <c r="EPK24" s="318"/>
      <c r="EPL24" s="318"/>
      <c r="EPM24" s="318"/>
      <c r="EPN24" s="318"/>
      <c r="EPO24" s="318"/>
      <c r="EPP24" s="318"/>
      <c r="EPQ24" s="318"/>
      <c r="EPR24" s="318"/>
      <c r="EPS24" s="318"/>
      <c r="EPT24" s="318"/>
      <c r="EPU24" s="318"/>
      <c r="EPV24" s="318"/>
      <c r="EPW24" s="318"/>
      <c r="EPX24" s="318"/>
      <c r="EPY24" s="318"/>
      <c r="EPZ24" s="318"/>
      <c r="EQA24" s="318"/>
      <c r="EQB24" s="318"/>
      <c r="EQC24" s="318"/>
      <c r="EQD24" s="318"/>
      <c r="EQE24" s="318"/>
      <c r="EQF24" s="318"/>
      <c r="EQG24" s="318"/>
      <c r="EQH24" s="318"/>
      <c r="EQI24" s="318"/>
      <c r="EQJ24" s="318"/>
      <c r="EQK24" s="318"/>
      <c r="EQL24" s="318"/>
      <c r="EQM24" s="318"/>
      <c r="EQN24" s="318"/>
      <c r="EQO24" s="318"/>
      <c r="EQP24" s="318"/>
      <c r="EQQ24" s="318"/>
      <c r="EQR24" s="318"/>
      <c r="EQS24" s="318"/>
      <c r="EQT24" s="318"/>
      <c r="EQU24" s="318"/>
      <c r="EQV24" s="318"/>
      <c r="EQW24" s="318"/>
      <c r="EQX24" s="318"/>
      <c r="EQY24" s="318"/>
      <c r="EQZ24" s="318"/>
      <c r="ERA24" s="318"/>
      <c r="ERB24" s="318"/>
      <c r="ERC24" s="318"/>
      <c r="ERD24" s="318"/>
      <c r="ERE24" s="318"/>
      <c r="ERF24" s="318"/>
      <c r="ERG24" s="318"/>
      <c r="ERH24" s="318"/>
      <c r="ERI24" s="318"/>
      <c r="ERJ24" s="318"/>
      <c r="ERK24" s="318"/>
      <c r="ERL24" s="318"/>
      <c r="ERM24" s="318"/>
      <c r="ERN24" s="318"/>
      <c r="ERO24" s="318"/>
      <c r="ERP24" s="318"/>
      <c r="ERQ24" s="318"/>
      <c r="ERR24" s="318"/>
      <c r="ERS24" s="318"/>
      <c r="ERT24" s="318"/>
      <c r="ERU24" s="318"/>
      <c r="ERV24" s="318"/>
      <c r="ERW24" s="318"/>
      <c r="ERX24" s="318"/>
      <c r="ERY24" s="318"/>
      <c r="ERZ24" s="318"/>
      <c r="ESA24" s="318"/>
      <c r="ESB24" s="318"/>
      <c r="ESC24" s="318"/>
      <c r="ESD24" s="318"/>
      <c r="ESE24" s="318"/>
      <c r="ESF24" s="318"/>
      <c r="ESG24" s="318"/>
      <c r="ESH24" s="318"/>
      <c r="ESI24" s="318"/>
      <c r="ESJ24" s="318"/>
      <c r="ESK24" s="318"/>
      <c r="ESL24" s="318"/>
      <c r="ESM24" s="318"/>
      <c r="ESN24" s="318"/>
      <c r="ESO24" s="318"/>
      <c r="ESP24" s="318"/>
      <c r="ESQ24" s="318"/>
      <c r="ESR24" s="318"/>
      <c r="ESS24" s="318"/>
      <c r="EST24" s="318"/>
      <c r="ESU24" s="318"/>
      <c r="ESV24" s="318"/>
      <c r="ESW24" s="318"/>
      <c r="ESX24" s="318"/>
      <c r="ESY24" s="318"/>
      <c r="ESZ24" s="318"/>
      <c r="ETA24" s="318"/>
      <c r="ETB24" s="318"/>
      <c r="ETC24" s="318"/>
      <c r="ETD24" s="318"/>
      <c r="ETE24" s="318"/>
      <c r="ETF24" s="318"/>
      <c r="ETG24" s="318"/>
      <c r="ETH24" s="318"/>
      <c r="ETI24" s="318"/>
      <c r="ETJ24" s="318"/>
      <c r="ETK24" s="318"/>
      <c r="ETL24" s="318"/>
      <c r="ETM24" s="318"/>
      <c r="ETN24" s="318"/>
      <c r="ETO24" s="318"/>
      <c r="ETP24" s="318"/>
      <c r="ETQ24" s="318"/>
      <c r="ETR24" s="318"/>
      <c r="ETS24" s="318"/>
      <c r="ETT24" s="318"/>
      <c r="ETU24" s="318"/>
      <c r="ETV24" s="318"/>
      <c r="ETW24" s="318"/>
      <c r="ETX24" s="318"/>
      <c r="ETY24" s="318"/>
      <c r="ETZ24" s="318"/>
      <c r="EUA24" s="318"/>
      <c r="EUB24" s="318"/>
      <c r="EUC24" s="318"/>
      <c r="EUD24" s="318"/>
      <c r="EUE24" s="318"/>
      <c r="EUF24" s="318"/>
      <c r="EUG24" s="318"/>
      <c r="EUH24" s="318"/>
      <c r="EUI24" s="318"/>
      <c r="EUJ24" s="318"/>
      <c r="EUK24" s="318"/>
      <c r="EUL24" s="318"/>
      <c r="EUM24" s="318"/>
      <c r="EUN24" s="318"/>
      <c r="EUO24" s="318"/>
      <c r="EUP24" s="318"/>
      <c r="EUQ24" s="318"/>
      <c r="EUR24" s="318"/>
      <c r="EUS24" s="318"/>
      <c r="EUT24" s="318"/>
      <c r="EUU24" s="318"/>
      <c r="EUV24" s="318"/>
      <c r="EUW24" s="318"/>
      <c r="EUX24" s="318"/>
      <c r="EUY24" s="318"/>
      <c r="EUZ24" s="318"/>
      <c r="EVA24" s="318"/>
      <c r="EVB24" s="318"/>
      <c r="EVC24" s="318"/>
      <c r="EVD24" s="318"/>
      <c r="EVE24" s="318"/>
      <c r="EVF24" s="318"/>
      <c r="EVG24" s="318"/>
      <c r="EVH24" s="318"/>
      <c r="EVI24" s="318"/>
      <c r="EVJ24" s="318"/>
      <c r="EVK24" s="318"/>
      <c r="EVL24" s="318"/>
      <c r="EVM24" s="318"/>
      <c r="EVN24" s="318"/>
      <c r="EVO24" s="318"/>
      <c r="EVP24" s="318"/>
      <c r="EVQ24" s="318"/>
      <c r="EVR24" s="318"/>
      <c r="EVS24" s="318"/>
      <c r="EVT24" s="318"/>
      <c r="EVU24" s="318"/>
      <c r="EVV24" s="318"/>
      <c r="EVW24" s="318"/>
      <c r="EVX24" s="318"/>
      <c r="EVY24" s="318"/>
      <c r="EVZ24" s="318"/>
      <c r="EWA24" s="318"/>
      <c r="EWB24" s="318"/>
      <c r="EWC24" s="318"/>
      <c r="EWD24" s="318"/>
      <c r="EWE24" s="318"/>
      <c r="EWF24" s="318"/>
      <c r="EWG24" s="318"/>
      <c r="EWH24" s="318"/>
      <c r="EWI24" s="318"/>
      <c r="EWJ24" s="318"/>
      <c r="EWK24" s="318"/>
      <c r="EWL24" s="318"/>
      <c r="EWM24" s="318"/>
      <c r="EWN24" s="318"/>
      <c r="EWO24" s="318"/>
      <c r="EWP24" s="318"/>
      <c r="EWQ24" s="318"/>
      <c r="EWR24" s="318"/>
      <c r="EWS24" s="318"/>
      <c r="EWT24" s="318"/>
      <c r="EWU24" s="318"/>
      <c r="EWV24" s="318"/>
      <c r="EWW24" s="318"/>
      <c r="EWX24" s="318"/>
      <c r="EWY24" s="318"/>
      <c r="EWZ24" s="318"/>
      <c r="EXA24" s="318"/>
      <c r="EXB24" s="318"/>
      <c r="EXC24" s="318"/>
      <c r="EXD24" s="318"/>
      <c r="EXE24" s="318"/>
      <c r="EXF24" s="318"/>
      <c r="EXG24" s="318"/>
      <c r="EXH24" s="318"/>
      <c r="EXI24" s="318"/>
      <c r="EXJ24" s="318"/>
      <c r="EXK24" s="318"/>
      <c r="EXL24" s="318"/>
      <c r="EXM24" s="318"/>
      <c r="EXN24" s="318"/>
      <c r="EXO24" s="318"/>
      <c r="EXP24" s="318"/>
      <c r="EXQ24" s="318"/>
      <c r="EXR24" s="318"/>
      <c r="EXS24" s="318"/>
      <c r="EXT24" s="318"/>
      <c r="EXU24" s="318"/>
      <c r="EXV24" s="318"/>
      <c r="EXW24" s="318"/>
      <c r="EXX24" s="318"/>
      <c r="EXY24" s="318"/>
      <c r="EXZ24" s="318"/>
      <c r="EYA24" s="318"/>
      <c r="EYB24" s="318"/>
      <c r="EYC24" s="318"/>
      <c r="EYD24" s="318"/>
      <c r="EYE24" s="318"/>
      <c r="EYF24" s="318"/>
      <c r="EYG24" s="318"/>
      <c r="EYH24" s="318"/>
      <c r="EYI24" s="318"/>
      <c r="EYJ24" s="318"/>
      <c r="EYK24" s="318"/>
      <c r="EYL24" s="318"/>
      <c r="EYM24" s="318"/>
      <c r="EYN24" s="318"/>
      <c r="EYO24" s="318"/>
      <c r="EYP24" s="318"/>
      <c r="EYQ24" s="318"/>
      <c r="EYR24" s="318"/>
      <c r="EYS24" s="318"/>
      <c r="EYT24" s="318"/>
      <c r="EYU24" s="318"/>
      <c r="EYV24" s="318"/>
      <c r="EYW24" s="318"/>
      <c r="EYX24" s="318"/>
      <c r="EYY24" s="318"/>
      <c r="EYZ24" s="318"/>
      <c r="EZA24" s="318"/>
      <c r="EZB24" s="318"/>
      <c r="EZC24" s="318"/>
      <c r="EZD24" s="318"/>
      <c r="EZE24" s="318"/>
      <c r="EZF24" s="318"/>
      <c r="EZG24" s="318"/>
      <c r="EZH24" s="318"/>
      <c r="EZI24" s="318"/>
      <c r="EZJ24" s="318"/>
      <c r="EZK24" s="318"/>
      <c r="EZL24" s="318"/>
      <c r="EZM24" s="318"/>
      <c r="EZN24" s="318"/>
      <c r="EZO24" s="318"/>
      <c r="EZP24" s="318"/>
      <c r="EZQ24" s="318"/>
      <c r="EZR24" s="318"/>
      <c r="EZS24" s="318"/>
      <c r="EZT24" s="318"/>
      <c r="EZU24" s="318"/>
      <c r="EZV24" s="318"/>
      <c r="EZW24" s="318"/>
      <c r="EZX24" s="318"/>
      <c r="EZY24" s="318"/>
      <c r="EZZ24" s="318"/>
      <c r="FAA24" s="318"/>
      <c r="FAB24" s="318"/>
      <c r="FAC24" s="318"/>
      <c r="FAD24" s="318"/>
      <c r="FAE24" s="318"/>
      <c r="FAF24" s="318"/>
      <c r="FAG24" s="318"/>
      <c r="FAH24" s="318"/>
      <c r="FAI24" s="318"/>
      <c r="FAJ24" s="318"/>
      <c r="FAK24" s="318"/>
      <c r="FAL24" s="318"/>
      <c r="FAM24" s="318"/>
      <c r="FAN24" s="318"/>
      <c r="FAO24" s="318"/>
      <c r="FAP24" s="318"/>
      <c r="FAQ24" s="318"/>
      <c r="FAR24" s="318"/>
      <c r="FAS24" s="318"/>
      <c r="FAT24" s="318"/>
      <c r="FAU24" s="318"/>
      <c r="FAV24" s="318"/>
      <c r="FAW24" s="318"/>
      <c r="FAX24" s="318"/>
      <c r="FAY24" s="318"/>
      <c r="FAZ24" s="318"/>
      <c r="FBA24" s="318"/>
      <c r="FBB24" s="318"/>
      <c r="FBC24" s="318"/>
      <c r="FBD24" s="318"/>
      <c r="FBE24" s="318"/>
      <c r="FBF24" s="318"/>
      <c r="FBG24" s="318"/>
      <c r="FBH24" s="318"/>
      <c r="FBI24" s="318"/>
      <c r="FBJ24" s="318"/>
      <c r="FBK24" s="318"/>
      <c r="FBL24" s="318"/>
      <c r="FBM24" s="318"/>
      <c r="FBN24" s="318"/>
      <c r="FBO24" s="318"/>
      <c r="FBP24" s="318"/>
      <c r="FBQ24" s="318"/>
      <c r="FBR24" s="318"/>
      <c r="FBS24" s="318"/>
      <c r="FBT24" s="318"/>
      <c r="FBU24" s="318"/>
      <c r="FBV24" s="318"/>
      <c r="FBW24" s="318"/>
      <c r="FBX24" s="318"/>
      <c r="FBY24" s="318"/>
      <c r="FBZ24" s="318"/>
      <c r="FCA24" s="318"/>
      <c r="FCB24" s="318"/>
      <c r="FCC24" s="318"/>
      <c r="FCD24" s="318"/>
      <c r="FCE24" s="318"/>
      <c r="FCF24" s="318"/>
      <c r="FCG24" s="318"/>
      <c r="FCH24" s="318"/>
      <c r="FCI24" s="318"/>
      <c r="FCJ24" s="318"/>
      <c r="FCK24" s="318"/>
      <c r="FCL24" s="318"/>
      <c r="FCM24" s="318"/>
      <c r="FCN24" s="318"/>
      <c r="FCO24" s="318"/>
      <c r="FCP24" s="318"/>
      <c r="FCQ24" s="318"/>
      <c r="FCR24" s="318"/>
      <c r="FCS24" s="318"/>
      <c r="FCT24" s="318"/>
      <c r="FCU24" s="318"/>
      <c r="FCV24" s="318"/>
      <c r="FCW24" s="318"/>
      <c r="FCX24" s="318"/>
      <c r="FCY24" s="318"/>
      <c r="FCZ24" s="318"/>
      <c r="FDA24" s="318"/>
      <c r="FDB24" s="318"/>
      <c r="FDC24" s="318"/>
      <c r="FDD24" s="318"/>
      <c r="FDE24" s="318"/>
      <c r="FDF24" s="318"/>
      <c r="FDG24" s="318"/>
      <c r="FDH24" s="318"/>
      <c r="FDI24" s="318"/>
      <c r="FDJ24" s="318"/>
      <c r="FDK24" s="318"/>
      <c r="FDL24" s="318"/>
      <c r="FDM24" s="318"/>
      <c r="FDN24" s="318"/>
      <c r="FDO24" s="318"/>
      <c r="FDP24" s="318"/>
      <c r="FDQ24" s="318"/>
      <c r="FDR24" s="318"/>
      <c r="FDS24" s="318"/>
      <c r="FDT24" s="318"/>
      <c r="FDU24" s="318"/>
      <c r="FDV24" s="318"/>
      <c r="FDW24" s="318"/>
      <c r="FDX24" s="318"/>
      <c r="FDY24" s="318"/>
      <c r="FDZ24" s="318"/>
      <c r="FEA24" s="318"/>
      <c r="FEB24" s="318"/>
      <c r="FEC24" s="318"/>
      <c r="FED24" s="318"/>
      <c r="FEE24" s="318"/>
      <c r="FEF24" s="318"/>
      <c r="FEG24" s="318"/>
      <c r="FEH24" s="318"/>
      <c r="FEI24" s="318"/>
      <c r="FEJ24" s="318"/>
      <c r="FEK24" s="318"/>
      <c r="FEL24" s="318"/>
      <c r="FEM24" s="318"/>
      <c r="FEN24" s="318"/>
      <c r="FEO24" s="318"/>
      <c r="FEP24" s="318"/>
      <c r="FEQ24" s="318"/>
      <c r="FER24" s="318"/>
      <c r="FES24" s="318"/>
      <c r="FET24" s="318"/>
      <c r="FEU24" s="318"/>
      <c r="FEV24" s="318"/>
      <c r="FEW24" s="318"/>
      <c r="FEX24" s="318"/>
      <c r="FEY24" s="318"/>
      <c r="FEZ24" s="318"/>
      <c r="FFA24" s="318"/>
      <c r="FFB24" s="318"/>
      <c r="FFC24" s="318"/>
      <c r="FFD24" s="318"/>
      <c r="FFE24" s="318"/>
      <c r="FFF24" s="318"/>
      <c r="FFG24" s="318"/>
      <c r="FFH24" s="318"/>
      <c r="FFI24" s="318"/>
      <c r="FFJ24" s="318"/>
      <c r="FFK24" s="318"/>
      <c r="FFL24" s="318"/>
      <c r="FFM24" s="318"/>
      <c r="FFN24" s="318"/>
      <c r="FFO24" s="318"/>
      <c r="FFP24" s="318"/>
      <c r="FFQ24" s="318"/>
      <c r="FFR24" s="318"/>
      <c r="FFS24" s="318"/>
      <c r="FFT24" s="318"/>
      <c r="FFU24" s="318"/>
      <c r="FFV24" s="318"/>
      <c r="FFW24" s="318"/>
      <c r="FFX24" s="318"/>
      <c r="FFY24" s="318"/>
      <c r="FFZ24" s="318"/>
      <c r="FGA24" s="318"/>
      <c r="FGB24" s="318"/>
      <c r="FGC24" s="318"/>
      <c r="FGD24" s="318"/>
      <c r="FGE24" s="318"/>
      <c r="FGF24" s="318"/>
      <c r="FGG24" s="318"/>
      <c r="FGH24" s="318"/>
      <c r="FGI24" s="318"/>
      <c r="FGJ24" s="318"/>
      <c r="FGK24" s="318"/>
      <c r="FGL24" s="318"/>
      <c r="FGM24" s="318"/>
      <c r="FGN24" s="318"/>
      <c r="FGO24" s="318"/>
      <c r="FGP24" s="318"/>
      <c r="FGQ24" s="318"/>
      <c r="FGR24" s="318"/>
      <c r="FGS24" s="318"/>
      <c r="FGT24" s="318"/>
      <c r="FGU24" s="318"/>
      <c r="FGV24" s="318"/>
      <c r="FGW24" s="318"/>
      <c r="FGX24" s="318"/>
      <c r="FGY24" s="318"/>
      <c r="FGZ24" s="318"/>
      <c r="FHA24" s="318"/>
      <c r="FHB24" s="318"/>
      <c r="FHC24" s="318"/>
      <c r="FHD24" s="318"/>
      <c r="FHE24" s="318"/>
      <c r="FHF24" s="318"/>
      <c r="FHG24" s="318"/>
      <c r="FHH24" s="318"/>
      <c r="FHI24" s="318"/>
      <c r="FHJ24" s="318"/>
      <c r="FHK24" s="318"/>
      <c r="FHL24" s="318"/>
      <c r="FHM24" s="318"/>
      <c r="FHN24" s="318"/>
      <c r="FHO24" s="318"/>
      <c r="FHP24" s="318"/>
      <c r="FHQ24" s="318"/>
      <c r="FHR24" s="318"/>
      <c r="FHS24" s="318"/>
      <c r="FHT24" s="318"/>
      <c r="FHU24" s="318"/>
      <c r="FHV24" s="318"/>
      <c r="FHW24" s="318"/>
      <c r="FHX24" s="318"/>
      <c r="FHY24" s="318"/>
      <c r="FHZ24" s="318"/>
      <c r="FIA24" s="318"/>
      <c r="FIB24" s="318"/>
      <c r="FIC24" s="318"/>
      <c r="FID24" s="318"/>
      <c r="FIE24" s="318"/>
      <c r="FIF24" s="318"/>
      <c r="FIG24" s="318"/>
      <c r="FIH24" s="318"/>
      <c r="FII24" s="318"/>
      <c r="FIJ24" s="318"/>
      <c r="FIK24" s="318"/>
      <c r="FIL24" s="318"/>
      <c r="FIM24" s="318"/>
      <c r="FIN24" s="318"/>
      <c r="FIO24" s="318"/>
      <c r="FIP24" s="318"/>
      <c r="FIQ24" s="318"/>
      <c r="FIR24" s="318"/>
      <c r="FIS24" s="318"/>
      <c r="FIT24" s="318"/>
      <c r="FIU24" s="318"/>
      <c r="FIV24" s="318"/>
      <c r="FIW24" s="318"/>
      <c r="FIX24" s="318"/>
      <c r="FIY24" s="318"/>
      <c r="FIZ24" s="318"/>
      <c r="FJA24" s="318"/>
      <c r="FJB24" s="318"/>
      <c r="FJC24" s="318"/>
      <c r="FJD24" s="318"/>
      <c r="FJE24" s="318"/>
      <c r="FJF24" s="318"/>
      <c r="FJG24" s="318"/>
      <c r="FJH24" s="318"/>
      <c r="FJI24" s="318"/>
      <c r="FJJ24" s="318"/>
      <c r="FJK24" s="318"/>
      <c r="FJL24" s="318"/>
      <c r="FJM24" s="318"/>
      <c r="FJN24" s="318"/>
      <c r="FJO24" s="318"/>
      <c r="FJP24" s="318"/>
      <c r="FJQ24" s="318"/>
      <c r="FJR24" s="318"/>
      <c r="FJS24" s="318"/>
      <c r="FJT24" s="318"/>
      <c r="FJU24" s="318"/>
      <c r="FJV24" s="318"/>
      <c r="FJW24" s="318"/>
      <c r="FJX24" s="318"/>
      <c r="FJY24" s="318"/>
      <c r="FJZ24" s="318"/>
      <c r="FKA24" s="318"/>
      <c r="FKB24" s="318"/>
      <c r="FKC24" s="318"/>
      <c r="FKD24" s="318"/>
      <c r="FKE24" s="318"/>
      <c r="FKF24" s="318"/>
      <c r="FKG24" s="318"/>
      <c r="FKH24" s="318"/>
      <c r="FKI24" s="318"/>
      <c r="FKJ24" s="318"/>
      <c r="FKK24" s="318"/>
      <c r="FKL24" s="318"/>
      <c r="FKM24" s="318"/>
      <c r="FKN24" s="318"/>
      <c r="FKO24" s="318"/>
      <c r="FKP24" s="318"/>
      <c r="FKQ24" s="318"/>
      <c r="FKR24" s="318"/>
      <c r="FKS24" s="318"/>
      <c r="FKT24" s="318"/>
      <c r="FKU24" s="318"/>
      <c r="FKV24" s="318"/>
      <c r="FKW24" s="318"/>
      <c r="FKX24" s="318"/>
      <c r="FKY24" s="318"/>
      <c r="FKZ24" s="318"/>
      <c r="FLA24" s="318"/>
      <c r="FLB24" s="318"/>
      <c r="FLC24" s="318"/>
      <c r="FLD24" s="318"/>
      <c r="FLE24" s="318"/>
      <c r="FLF24" s="318"/>
      <c r="FLG24" s="318"/>
      <c r="FLH24" s="318"/>
      <c r="FLI24" s="318"/>
      <c r="FLJ24" s="318"/>
      <c r="FLK24" s="318"/>
      <c r="FLL24" s="318"/>
      <c r="FLM24" s="318"/>
      <c r="FLN24" s="318"/>
      <c r="FLO24" s="318"/>
      <c r="FLP24" s="318"/>
      <c r="FLQ24" s="318"/>
      <c r="FLR24" s="318"/>
      <c r="FLS24" s="318"/>
      <c r="FLT24" s="318"/>
      <c r="FLU24" s="318"/>
      <c r="FLV24" s="318"/>
      <c r="FLW24" s="318"/>
      <c r="FLX24" s="318"/>
      <c r="FLY24" s="318"/>
      <c r="FLZ24" s="318"/>
      <c r="FMA24" s="318"/>
      <c r="FMB24" s="318"/>
      <c r="FMC24" s="318"/>
      <c r="FMD24" s="318"/>
      <c r="FME24" s="318"/>
      <c r="FMF24" s="318"/>
      <c r="FMG24" s="318"/>
      <c r="FMH24" s="318"/>
      <c r="FMI24" s="318"/>
      <c r="FMJ24" s="318"/>
      <c r="FMK24" s="318"/>
      <c r="FML24" s="318"/>
      <c r="FMM24" s="318"/>
      <c r="FMN24" s="318"/>
      <c r="FMO24" s="318"/>
      <c r="FMP24" s="318"/>
      <c r="FMQ24" s="318"/>
      <c r="FMR24" s="318"/>
      <c r="FMS24" s="318"/>
      <c r="FMT24" s="318"/>
      <c r="FMU24" s="318"/>
      <c r="FMV24" s="318"/>
      <c r="FMW24" s="318"/>
      <c r="FMX24" s="318"/>
      <c r="FMY24" s="318"/>
      <c r="FMZ24" s="318"/>
      <c r="FNA24" s="318"/>
      <c r="FNB24" s="318"/>
      <c r="FNC24" s="318"/>
      <c r="FND24" s="318"/>
      <c r="FNE24" s="318"/>
      <c r="FNF24" s="318"/>
      <c r="FNG24" s="318"/>
      <c r="FNH24" s="318"/>
      <c r="FNI24" s="318"/>
      <c r="FNJ24" s="318"/>
      <c r="FNK24" s="318"/>
      <c r="FNL24" s="318"/>
      <c r="FNM24" s="318"/>
      <c r="FNN24" s="318"/>
      <c r="FNO24" s="318"/>
      <c r="FNP24" s="318"/>
      <c r="FNQ24" s="318"/>
      <c r="FNR24" s="318"/>
      <c r="FNS24" s="318"/>
      <c r="FNT24" s="318"/>
      <c r="FNU24" s="318"/>
      <c r="FNV24" s="318"/>
      <c r="FNW24" s="318"/>
      <c r="FNX24" s="318"/>
      <c r="FNY24" s="318"/>
      <c r="FNZ24" s="318"/>
      <c r="FOA24" s="318"/>
      <c r="FOB24" s="318"/>
      <c r="FOC24" s="318"/>
      <c r="FOD24" s="318"/>
      <c r="FOE24" s="318"/>
      <c r="FOF24" s="318"/>
      <c r="FOG24" s="318"/>
      <c r="FOH24" s="318"/>
      <c r="FOI24" s="318"/>
      <c r="FOJ24" s="318"/>
      <c r="FOK24" s="318"/>
      <c r="FOL24" s="318"/>
      <c r="FOM24" s="318"/>
      <c r="FON24" s="318"/>
      <c r="FOO24" s="318"/>
      <c r="FOP24" s="318"/>
      <c r="FOQ24" s="318"/>
      <c r="FOR24" s="318"/>
      <c r="FOS24" s="318"/>
      <c r="FOT24" s="318"/>
      <c r="FOU24" s="318"/>
      <c r="FOV24" s="318"/>
      <c r="FOW24" s="318"/>
      <c r="FOX24" s="318"/>
      <c r="FOY24" s="318"/>
      <c r="FOZ24" s="318"/>
      <c r="FPA24" s="318"/>
      <c r="FPB24" s="318"/>
      <c r="FPC24" s="318"/>
      <c r="FPD24" s="318"/>
      <c r="FPE24" s="318"/>
      <c r="FPF24" s="318"/>
      <c r="FPG24" s="318"/>
      <c r="FPH24" s="318"/>
      <c r="FPI24" s="318"/>
      <c r="FPJ24" s="318"/>
      <c r="FPK24" s="318"/>
      <c r="FPL24" s="318"/>
      <c r="FPM24" s="318"/>
      <c r="FPN24" s="318"/>
      <c r="FPO24" s="318"/>
      <c r="FPP24" s="318"/>
      <c r="FPQ24" s="318"/>
      <c r="FPR24" s="318"/>
      <c r="FPS24" s="318"/>
      <c r="FPT24" s="318"/>
      <c r="FPU24" s="318"/>
      <c r="FPV24" s="318"/>
      <c r="FPW24" s="318"/>
      <c r="FPX24" s="318"/>
      <c r="FPY24" s="318"/>
      <c r="FPZ24" s="318"/>
      <c r="FQA24" s="318"/>
      <c r="FQB24" s="318"/>
      <c r="FQC24" s="318"/>
      <c r="FQD24" s="318"/>
      <c r="FQE24" s="318"/>
      <c r="FQF24" s="318"/>
      <c r="FQG24" s="318"/>
      <c r="FQH24" s="318"/>
      <c r="FQI24" s="318"/>
      <c r="FQJ24" s="318"/>
      <c r="FQK24" s="318"/>
      <c r="FQL24" s="318"/>
      <c r="FQM24" s="318"/>
      <c r="FQN24" s="318"/>
      <c r="FQO24" s="318"/>
      <c r="FQP24" s="318"/>
      <c r="FQQ24" s="318"/>
      <c r="FQR24" s="318"/>
      <c r="FQS24" s="318"/>
      <c r="FQT24" s="318"/>
      <c r="FQU24" s="318"/>
      <c r="FQV24" s="318"/>
      <c r="FQW24" s="318"/>
      <c r="FQX24" s="318"/>
      <c r="FQY24" s="318"/>
      <c r="FQZ24" s="318"/>
      <c r="FRA24" s="318"/>
      <c r="FRB24" s="318"/>
      <c r="FRC24" s="318"/>
      <c r="FRD24" s="318"/>
      <c r="FRE24" s="318"/>
      <c r="FRF24" s="318"/>
      <c r="FRG24" s="318"/>
      <c r="FRH24" s="318"/>
      <c r="FRI24" s="318"/>
      <c r="FRJ24" s="318"/>
      <c r="FRK24" s="318"/>
      <c r="FRL24" s="318"/>
      <c r="FRM24" s="318"/>
      <c r="FRN24" s="318"/>
      <c r="FRO24" s="318"/>
      <c r="FRP24" s="318"/>
      <c r="FRQ24" s="318"/>
      <c r="FRR24" s="318"/>
      <c r="FRS24" s="318"/>
      <c r="FRT24" s="318"/>
      <c r="FRU24" s="318"/>
      <c r="FRV24" s="318"/>
      <c r="FRW24" s="318"/>
      <c r="FRX24" s="318"/>
      <c r="FRY24" s="318"/>
      <c r="FRZ24" s="318"/>
      <c r="FSA24" s="318"/>
      <c r="FSB24" s="318"/>
      <c r="FSC24" s="318"/>
      <c r="FSD24" s="318"/>
      <c r="FSE24" s="318"/>
      <c r="FSF24" s="318"/>
      <c r="FSG24" s="318"/>
      <c r="FSH24" s="318"/>
      <c r="FSI24" s="318"/>
      <c r="FSJ24" s="318"/>
      <c r="FSK24" s="318"/>
      <c r="FSL24" s="318"/>
      <c r="FSM24" s="318"/>
      <c r="FSN24" s="318"/>
      <c r="FSO24" s="318"/>
      <c r="FSP24" s="318"/>
      <c r="FSQ24" s="318"/>
      <c r="FSR24" s="318"/>
      <c r="FSS24" s="318"/>
      <c r="FST24" s="318"/>
      <c r="FSU24" s="318"/>
      <c r="FSV24" s="318"/>
      <c r="FSW24" s="318"/>
      <c r="FSX24" s="318"/>
      <c r="FSY24" s="318"/>
      <c r="FSZ24" s="318"/>
      <c r="FTA24" s="318"/>
      <c r="FTB24" s="318"/>
      <c r="FTC24" s="318"/>
      <c r="FTD24" s="318"/>
      <c r="FTE24" s="318"/>
      <c r="FTF24" s="318"/>
      <c r="FTG24" s="318"/>
      <c r="FTH24" s="318"/>
      <c r="FTI24" s="318"/>
      <c r="FTJ24" s="318"/>
      <c r="FTK24" s="318"/>
      <c r="FTL24" s="318"/>
      <c r="FTM24" s="318"/>
      <c r="FTN24" s="318"/>
      <c r="FTO24" s="318"/>
      <c r="FTP24" s="318"/>
      <c r="FTQ24" s="318"/>
      <c r="FTR24" s="318"/>
      <c r="FTS24" s="318"/>
      <c r="FTT24" s="318"/>
      <c r="FTU24" s="318"/>
      <c r="FTV24" s="318"/>
      <c r="FTW24" s="318"/>
      <c r="FTX24" s="318"/>
      <c r="FTY24" s="318"/>
      <c r="FTZ24" s="318"/>
      <c r="FUA24" s="318"/>
      <c r="FUB24" s="318"/>
      <c r="FUC24" s="318"/>
      <c r="FUD24" s="318"/>
      <c r="FUE24" s="318"/>
      <c r="FUF24" s="318"/>
      <c r="FUG24" s="318"/>
      <c r="FUH24" s="318"/>
      <c r="FUI24" s="318"/>
      <c r="FUJ24" s="318"/>
      <c r="FUK24" s="318"/>
      <c r="FUL24" s="318"/>
      <c r="FUM24" s="318"/>
      <c r="FUN24" s="318"/>
      <c r="FUO24" s="318"/>
      <c r="FUP24" s="318"/>
      <c r="FUQ24" s="318"/>
      <c r="FUR24" s="318"/>
      <c r="FUS24" s="318"/>
      <c r="FUT24" s="318"/>
      <c r="FUU24" s="318"/>
      <c r="FUV24" s="318"/>
      <c r="FUW24" s="318"/>
      <c r="FUX24" s="318"/>
      <c r="FUY24" s="318"/>
      <c r="FUZ24" s="318"/>
      <c r="FVA24" s="318"/>
      <c r="FVB24" s="318"/>
      <c r="FVC24" s="318"/>
      <c r="FVD24" s="318"/>
      <c r="FVE24" s="318"/>
      <c r="FVF24" s="318"/>
      <c r="FVG24" s="318"/>
      <c r="FVH24" s="318"/>
      <c r="FVI24" s="318"/>
      <c r="FVJ24" s="318"/>
      <c r="FVK24" s="318"/>
      <c r="FVL24" s="318"/>
      <c r="FVM24" s="318"/>
      <c r="FVN24" s="318"/>
      <c r="FVO24" s="318"/>
      <c r="FVP24" s="318"/>
      <c r="FVQ24" s="318"/>
      <c r="FVR24" s="318"/>
      <c r="FVS24" s="318"/>
      <c r="FVT24" s="318"/>
      <c r="FVU24" s="318"/>
      <c r="FVV24" s="318"/>
      <c r="FVW24" s="318"/>
      <c r="FVX24" s="318"/>
      <c r="FVY24" s="318"/>
      <c r="FVZ24" s="318"/>
      <c r="FWA24" s="318"/>
      <c r="FWB24" s="318"/>
      <c r="FWC24" s="318"/>
      <c r="FWD24" s="318"/>
      <c r="FWE24" s="318"/>
      <c r="FWF24" s="318"/>
      <c r="FWG24" s="318"/>
      <c r="FWH24" s="318"/>
      <c r="FWI24" s="318"/>
      <c r="FWJ24" s="318"/>
      <c r="FWK24" s="318"/>
      <c r="FWL24" s="318"/>
      <c r="FWM24" s="318"/>
      <c r="FWN24" s="318"/>
      <c r="FWO24" s="318"/>
      <c r="FWP24" s="318"/>
      <c r="FWQ24" s="318"/>
      <c r="FWR24" s="318"/>
      <c r="FWS24" s="318"/>
      <c r="FWT24" s="318"/>
      <c r="FWU24" s="318"/>
      <c r="FWV24" s="318"/>
      <c r="FWW24" s="318"/>
      <c r="FWX24" s="318"/>
      <c r="FWY24" s="318"/>
      <c r="FWZ24" s="318"/>
      <c r="FXA24" s="318"/>
      <c r="FXB24" s="318"/>
      <c r="FXC24" s="318"/>
      <c r="FXD24" s="318"/>
      <c r="FXE24" s="318"/>
      <c r="FXF24" s="318"/>
      <c r="FXG24" s="318"/>
      <c r="FXH24" s="318"/>
      <c r="FXI24" s="318"/>
      <c r="FXJ24" s="318"/>
      <c r="FXK24" s="318"/>
      <c r="FXL24" s="318"/>
      <c r="FXM24" s="318"/>
      <c r="FXN24" s="318"/>
      <c r="FXO24" s="318"/>
      <c r="FXP24" s="318"/>
      <c r="FXQ24" s="318"/>
      <c r="FXR24" s="318"/>
      <c r="FXS24" s="318"/>
      <c r="FXT24" s="318"/>
      <c r="FXU24" s="318"/>
      <c r="FXV24" s="318"/>
      <c r="FXW24" s="318"/>
      <c r="FXX24" s="318"/>
      <c r="FXY24" s="318"/>
      <c r="FXZ24" s="318"/>
      <c r="FYA24" s="318"/>
      <c r="FYB24" s="318"/>
      <c r="FYC24" s="318"/>
      <c r="FYD24" s="318"/>
      <c r="FYE24" s="318"/>
      <c r="FYF24" s="318"/>
      <c r="FYG24" s="318"/>
      <c r="FYH24" s="318"/>
      <c r="FYI24" s="318"/>
      <c r="FYJ24" s="318"/>
      <c r="FYK24" s="318"/>
      <c r="FYL24" s="318"/>
      <c r="FYM24" s="318"/>
      <c r="FYN24" s="318"/>
      <c r="FYO24" s="318"/>
      <c r="FYP24" s="318"/>
      <c r="FYQ24" s="318"/>
      <c r="FYR24" s="318"/>
      <c r="FYS24" s="318"/>
      <c r="FYT24" s="318"/>
      <c r="FYU24" s="318"/>
      <c r="FYV24" s="318"/>
      <c r="FYW24" s="318"/>
      <c r="FYX24" s="318"/>
      <c r="FYY24" s="318"/>
      <c r="FYZ24" s="318"/>
      <c r="FZA24" s="318"/>
      <c r="FZB24" s="318"/>
      <c r="FZC24" s="318"/>
      <c r="FZD24" s="318"/>
      <c r="FZE24" s="318"/>
      <c r="FZF24" s="318"/>
      <c r="FZG24" s="318"/>
      <c r="FZH24" s="318"/>
      <c r="FZI24" s="318"/>
      <c r="FZJ24" s="318"/>
      <c r="FZK24" s="318"/>
      <c r="FZL24" s="318"/>
      <c r="FZM24" s="318"/>
      <c r="FZN24" s="318"/>
      <c r="FZO24" s="318"/>
      <c r="FZP24" s="318"/>
      <c r="FZQ24" s="318"/>
      <c r="FZR24" s="318"/>
      <c r="FZS24" s="318"/>
      <c r="FZT24" s="318"/>
      <c r="FZU24" s="318"/>
      <c r="FZV24" s="318"/>
      <c r="FZW24" s="318"/>
      <c r="FZX24" s="318"/>
      <c r="FZY24" s="318"/>
      <c r="FZZ24" s="318"/>
      <c r="GAA24" s="318"/>
      <c r="GAB24" s="318"/>
      <c r="GAC24" s="318"/>
      <c r="GAD24" s="318"/>
      <c r="GAE24" s="318"/>
      <c r="GAF24" s="318"/>
      <c r="GAG24" s="318"/>
      <c r="GAH24" s="318"/>
      <c r="GAI24" s="318"/>
      <c r="GAJ24" s="318"/>
      <c r="GAK24" s="318"/>
      <c r="GAL24" s="318"/>
      <c r="GAM24" s="318"/>
      <c r="GAN24" s="318"/>
      <c r="GAO24" s="318"/>
      <c r="GAP24" s="318"/>
      <c r="GAQ24" s="318"/>
      <c r="GAR24" s="318"/>
      <c r="GAS24" s="318"/>
      <c r="GAT24" s="318"/>
      <c r="GAU24" s="318"/>
      <c r="GAV24" s="318"/>
      <c r="GAW24" s="318"/>
      <c r="GAX24" s="318"/>
      <c r="GAY24" s="318"/>
      <c r="GAZ24" s="318"/>
      <c r="GBA24" s="318"/>
      <c r="GBB24" s="318"/>
      <c r="GBC24" s="318"/>
      <c r="GBD24" s="318"/>
      <c r="GBE24" s="318"/>
      <c r="GBF24" s="318"/>
      <c r="GBG24" s="318"/>
      <c r="GBH24" s="318"/>
      <c r="GBI24" s="318"/>
      <c r="GBJ24" s="318"/>
      <c r="GBK24" s="318"/>
      <c r="GBL24" s="318"/>
      <c r="GBM24" s="318"/>
      <c r="GBN24" s="318"/>
      <c r="GBO24" s="318"/>
      <c r="GBP24" s="318"/>
      <c r="GBQ24" s="318"/>
      <c r="GBR24" s="318"/>
      <c r="GBS24" s="318"/>
      <c r="GBT24" s="318"/>
      <c r="GBU24" s="318"/>
      <c r="GBV24" s="318"/>
      <c r="GBW24" s="318"/>
      <c r="GBX24" s="318"/>
      <c r="GBY24" s="318"/>
      <c r="GBZ24" s="318"/>
      <c r="GCA24" s="318"/>
      <c r="GCB24" s="318"/>
      <c r="GCC24" s="318"/>
      <c r="GCD24" s="318"/>
      <c r="GCE24" s="318"/>
      <c r="GCF24" s="318"/>
      <c r="GCG24" s="318"/>
      <c r="GCH24" s="318"/>
      <c r="GCI24" s="318"/>
      <c r="GCJ24" s="318"/>
      <c r="GCK24" s="318"/>
      <c r="GCL24" s="318"/>
      <c r="GCM24" s="318"/>
      <c r="GCN24" s="318"/>
      <c r="GCO24" s="318"/>
      <c r="GCP24" s="318"/>
      <c r="GCQ24" s="318"/>
      <c r="GCR24" s="318"/>
      <c r="GCS24" s="318"/>
      <c r="GCT24" s="318"/>
      <c r="GCU24" s="318"/>
      <c r="GCV24" s="318"/>
      <c r="GCW24" s="318"/>
      <c r="GCX24" s="318"/>
      <c r="GCY24" s="318"/>
      <c r="GCZ24" s="318"/>
      <c r="GDA24" s="318"/>
      <c r="GDB24" s="318"/>
      <c r="GDC24" s="318"/>
      <c r="GDD24" s="318"/>
      <c r="GDE24" s="318"/>
      <c r="GDF24" s="318"/>
      <c r="GDG24" s="318"/>
      <c r="GDH24" s="318"/>
      <c r="GDI24" s="318"/>
      <c r="GDJ24" s="318"/>
      <c r="GDK24" s="318"/>
      <c r="GDL24" s="318"/>
      <c r="GDM24" s="318"/>
      <c r="GDN24" s="318"/>
      <c r="GDO24" s="318"/>
      <c r="GDP24" s="318"/>
      <c r="GDQ24" s="318"/>
      <c r="GDR24" s="318"/>
      <c r="GDS24" s="318"/>
      <c r="GDT24" s="318"/>
      <c r="GDU24" s="318"/>
      <c r="GDV24" s="318"/>
      <c r="GDW24" s="318"/>
      <c r="GDX24" s="318"/>
      <c r="GDY24" s="318"/>
      <c r="GDZ24" s="318"/>
      <c r="GEA24" s="318"/>
      <c r="GEB24" s="318"/>
      <c r="GEC24" s="318"/>
      <c r="GED24" s="318"/>
      <c r="GEE24" s="318"/>
      <c r="GEF24" s="318"/>
      <c r="GEG24" s="318"/>
      <c r="GEH24" s="318"/>
      <c r="GEI24" s="318"/>
      <c r="GEJ24" s="318"/>
      <c r="GEK24" s="318"/>
      <c r="GEL24" s="318"/>
      <c r="GEM24" s="318"/>
      <c r="GEN24" s="318"/>
      <c r="GEO24" s="318"/>
      <c r="GEP24" s="318"/>
      <c r="GEQ24" s="318"/>
      <c r="GER24" s="318"/>
      <c r="GES24" s="318"/>
      <c r="GET24" s="318"/>
      <c r="GEU24" s="318"/>
      <c r="GEV24" s="318"/>
      <c r="GEW24" s="318"/>
      <c r="GEX24" s="318"/>
      <c r="GEY24" s="318"/>
      <c r="GEZ24" s="318"/>
      <c r="GFA24" s="318"/>
      <c r="GFB24" s="318"/>
      <c r="GFC24" s="318"/>
      <c r="GFD24" s="318"/>
      <c r="GFE24" s="318"/>
      <c r="GFF24" s="318"/>
      <c r="GFG24" s="318"/>
      <c r="GFH24" s="318"/>
      <c r="GFI24" s="318"/>
      <c r="GFJ24" s="318"/>
      <c r="GFK24" s="318"/>
      <c r="GFL24" s="318"/>
      <c r="GFM24" s="318"/>
      <c r="GFN24" s="318"/>
      <c r="GFO24" s="318"/>
      <c r="GFP24" s="318"/>
      <c r="GFQ24" s="318"/>
      <c r="GFR24" s="318"/>
      <c r="GFS24" s="318"/>
      <c r="GFT24" s="318"/>
      <c r="GFU24" s="318"/>
      <c r="GFV24" s="318"/>
      <c r="GFW24" s="318"/>
      <c r="GFX24" s="318"/>
      <c r="GFY24" s="318"/>
      <c r="GFZ24" s="318"/>
      <c r="GGA24" s="318"/>
      <c r="GGB24" s="318"/>
      <c r="GGC24" s="318"/>
      <c r="GGD24" s="318"/>
      <c r="GGE24" s="318"/>
      <c r="GGF24" s="318"/>
      <c r="GGG24" s="318"/>
      <c r="GGH24" s="318"/>
      <c r="GGI24" s="318"/>
      <c r="GGJ24" s="318"/>
      <c r="GGK24" s="318"/>
      <c r="GGL24" s="318"/>
      <c r="GGM24" s="318"/>
      <c r="GGN24" s="318"/>
      <c r="GGO24" s="318"/>
      <c r="GGP24" s="318"/>
      <c r="GGQ24" s="318"/>
      <c r="GGR24" s="318"/>
      <c r="GGS24" s="318"/>
      <c r="GGT24" s="318"/>
      <c r="GGU24" s="318"/>
      <c r="GGV24" s="318"/>
      <c r="GGW24" s="318"/>
      <c r="GGX24" s="318"/>
      <c r="GGY24" s="318"/>
      <c r="GGZ24" s="318"/>
      <c r="GHA24" s="318"/>
      <c r="GHB24" s="318"/>
      <c r="GHC24" s="318"/>
      <c r="GHD24" s="318"/>
      <c r="GHE24" s="318"/>
      <c r="GHF24" s="318"/>
      <c r="GHG24" s="318"/>
      <c r="GHH24" s="318"/>
      <c r="GHI24" s="318"/>
      <c r="GHJ24" s="318"/>
      <c r="GHK24" s="318"/>
      <c r="GHL24" s="318"/>
      <c r="GHM24" s="318"/>
      <c r="GHN24" s="318"/>
      <c r="GHO24" s="318"/>
      <c r="GHP24" s="318"/>
      <c r="GHQ24" s="318"/>
      <c r="GHR24" s="318"/>
      <c r="GHS24" s="318"/>
      <c r="GHT24" s="318"/>
      <c r="GHU24" s="318"/>
      <c r="GHV24" s="318"/>
      <c r="GHW24" s="318"/>
      <c r="GHX24" s="318"/>
      <c r="GHY24" s="318"/>
      <c r="GHZ24" s="318"/>
      <c r="GIA24" s="318"/>
      <c r="GIB24" s="318"/>
      <c r="GIC24" s="318"/>
      <c r="GID24" s="318"/>
      <c r="GIE24" s="318"/>
      <c r="GIF24" s="318"/>
      <c r="GIG24" s="318"/>
      <c r="GIH24" s="318"/>
      <c r="GII24" s="318"/>
      <c r="GIJ24" s="318"/>
      <c r="GIK24" s="318"/>
      <c r="GIL24" s="318"/>
      <c r="GIM24" s="318"/>
      <c r="GIN24" s="318"/>
      <c r="GIO24" s="318"/>
      <c r="GIP24" s="318"/>
      <c r="GIQ24" s="318"/>
      <c r="GIR24" s="318"/>
      <c r="GIS24" s="318"/>
      <c r="GIT24" s="318"/>
      <c r="GIU24" s="318"/>
      <c r="GIV24" s="318"/>
      <c r="GIW24" s="318"/>
      <c r="GIX24" s="318"/>
      <c r="GIY24" s="318"/>
      <c r="GIZ24" s="318"/>
      <c r="GJA24" s="318"/>
      <c r="GJB24" s="318"/>
      <c r="GJC24" s="318"/>
      <c r="GJD24" s="318"/>
      <c r="GJE24" s="318"/>
      <c r="GJF24" s="318"/>
      <c r="GJG24" s="318"/>
      <c r="GJH24" s="318"/>
      <c r="GJI24" s="318"/>
      <c r="GJJ24" s="318"/>
      <c r="GJK24" s="318"/>
      <c r="GJL24" s="318"/>
      <c r="GJM24" s="318"/>
      <c r="GJN24" s="318"/>
      <c r="GJO24" s="318"/>
      <c r="GJP24" s="318"/>
      <c r="GJQ24" s="318"/>
      <c r="GJR24" s="318"/>
      <c r="GJS24" s="318"/>
      <c r="GJT24" s="318"/>
      <c r="GJU24" s="318"/>
      <c r="GJV24" s="318"/>
      <c r="GJW24" s="318"/>
      <c r="GJX24" s="318"/>
      <c r="GJY24" s="318"/>
      <c r="GJZ24" s="318"/>
      <c r="GKA24" s="318"/>
      <c r="GKB24" s="318"/>
      <c r="GKC24" s="318"/>
      <c r="GKD24" s="318"/>
      <c r="GKE24" s="318"/>
      <c r="GKF24" s="318"/>
      <c r="GKG24" s="318"/>
      <c r="GKH24" s="318"/>
      <c r="GKI24" s="318"/>
      <c r="GKJ24" s="318"/>
      <c r="GKK24" s="318"/>
      <c r="GKL24" s="318"/>
      <c r="GKM24" s="318"/>
      <c r="GKN24" s="318"/>
      <c r="GKO24" s="318"/>
      <c r="GKP24" s="318"/>
      <c r="GKQ24" s="318"/>
      <c r="GKR24" s="318"/>
      <c r="GKS24" s="318"/>
      <c r="GKT24" s="318"/>
      <c r="GKU24" s="318"/>
      <c r="GKV24" s="318"/>
      <c r="GKW24" s="318"/>
      <c r="GKX24" s="318"/>
      <c r="GKY24" s="318"/>
      <c r="GKZ24" s="318"/>
      <c r="GLA24" s="318"/>
      <c r="GLB24" s="318"/>
      <c r="GLC24" s="318"/>
      <c r="GLD24" s="318"/>
      <c r="GLE24" s="318"/>
      <c r="GLF24" s="318"/>
      <c r="GLG24" s="318"/>
      <c r="GLH24" s="318"/>
      <c r="GLI24" s="318"/>
      <c r="GLJ24" s="318"/>
      <c r="GLK24" s="318"/>
      <c r="GLL24" s="318"/>
      <c r="GLM24" s="318"/>
      <c r="GLN24" s="318"/>
      <c r="GLO24" s="318"/>
      <c r="GLP24" s="318"/>
      <c r="GLQ24" s="318"/>
      <c r="GLR24" s="318"/>
      <c r="GLS24" s="318"/>
      <c r="GLT24" s="318"/>
      <c r="GLU24" s="318"/>
      <c r="GLV24" s="318"/>
      <c r="GLW24" s="318"/>
      <c r="GLX24" s="318"/>
      <c r="GLY24" s="318"/>
      <c r="GLZ24" s="318"/>
      <c r="GMA24" s="318"/>
      <c r="GMB24" s="318"/>
      <c r="GMC24" s="318"/>
      <c r="GMD24" s="318"/>
      <c r="GME24" s="318"/>
      <c r="GMF24" s="318"/>
      <c r="GMG24" s="318"/>
      <c r="GMH24" s="318"/>
      <c r="GMI24" s="318"/>
      <c r="GMJ24" s="318"/>
      <c r="GMK24" s="318"/>
      <c r="GML24" s="318"/>
      <c r="GMM24" s="318"/>
      <c r="GMN24" s="318"/>
      <c r="GMO24" s="318"/>
      <c r="GMP24" s="318"/>
      <c r="GMQ24" s="318"/>
      <c r="GMR24" s="318"/>
      <c r="GMS24" s="318"/>
      <c r="GMT24" s="318"/>
      <c r="GMU24" s="318"/>
      <c r="GMV24" s="318"/>
      <c r="GMW24" s="318"/>
      <c r="GMX24" s="318"/>
      <c r="GMY24" s="318"/>
      <c r="GMZ24" s="318"/>
      <c r="GNA24" s="318"/>
      <c r="GNB24" s="318"/>
      <c r="GNC24" s="318"/>
      <c r="GND24" s="318"/>
      <c r="GNE24" s="318"/>
      <c r="GNF24" s="318"/>
      <c r="GNG24" s="318"/>
      <c r="GNH24" s="318"/>
      <c r="GNI24" s="318"/>
      <c r="GNJ24" s="318"/>
      <c r="GNK24" s="318"/>
      <c r="GNL24" s="318"/>
      <c r="GNM24" s="318"/>
      <c r="GNN24" s="318"/>
      <c r="GNO24" s="318"/>
      <c r="GNP24" s="318"/>
      <c r="GNQ24" s="318"/>
      <c r="GNR24" s="318"/>
      <c r="GNS24" s="318"/>
      <c r="GNT24" s="318"/>
      <c r="GNU24" s="318"/>
      <c r="GNV24" s="318"/>
      <c r="GNW24" s="318"/>
      <c r="GNX24" s="318"/>
      <c r="GNY24" s="318"/>
      <c r="GNZ24" s="318"/>
      <c r="GOA24" s="318"/>
      <c r="GOB24" s="318"/>
      <c r="GOC24" s="318"/>
      <c r="GOD24" s="318"/>
      <c r="GOE24" s="318"/>
      <c r="GOF24" s="318"/>
      <c r="GOG24" s="318"/>
      <c r="GOH24" s="318"/>
      <c r="GOI24" s="318"/>
      <c r="GOJ24" s="318"/>
      <c r="GOK24" s="318"/>
      <c r="GOL24" s="318"/>
      <c r="GOM24" s="318"/>
      <c r="GON24" s="318"/>
      <c r="GOO24" s="318"/>
      <c r="GOP24" s="318"/>
      <c r="GOQ24" s="318"/>
      <c r="GOR24" s="318"/>
      <c r="GOS24" s="318"/>
      <c r="GOT24" s="318"/>
      <c r="GOU24" s="318"/>
      <c r="GOV24" s="318"/>
      <c r="GOW24" s="318"/>
      <c r="GOX24" s="318"/>
      <c r="GOY24" s="318"/>
      <c r="GOZ24" s="318"/>
      <c r="GPA24" s="318"/>
      <c r="GPB24" s="318"/>
      <c r="GPC24" s="318"/>
      <c r="GPD24" s="318"/>
      <c r="GPE24" s="318"/>
      <c r="GPF24" s="318"/>
      <c r="GPG24" s="318"/>
      <c r="GPH24" s="318"/>
      <c r="GPI24" s="318"/>
      <c r="GPJ24" s="318"/>
      <c r="GPK24" s="318"/>
      <c r="GPL24" s="318"/>
      <c r="GPM24" s="318"/>
      <c r="GPN24" s="318"/>
      <c r="GPO24" s="318"/>
      <c r="GPP24" s="318"/>
      <c r="GPQ24" s="318"/>
      <c r="GPR24" s="318"/>
      <c r="GPS24" s="318"/>
      <c r="GPT24" s="318"/>
      <c r="GPU24" s="318"/>
      <c r="GPV24" s="318"/>
      <c r="GPW24" s="318"/>
      <c r="GPX24" s="318"/>
      <c r="GPY24" s="318"/>
      <c r="GPZ24" s="318"/>
      <c r="GQA24" s="318"/>
      <c r="GQB24" s="318"/>
      <c r="GQC24" s="318"/>
      <c r="GQD24" s="318"/>
      <c r="GQE24" s="318"/>
      <c r="GQF24" s="318"/>
      <c r="GQG24" s="318"/>
      <c r="GQH24" s="318"/>
      <c r="GQI24" s="318"/>
      <c r="GQJ24" s="318"/>
      <c r="GQK24" s="318"/>
      <c r="GQL24" s="318"/>
      <c r="GQM24" s="318"/>
      <c r="GQN24" s="318"/>
      <c r="GQO24" s="318"/>
      <c r="GQP24" s="318"/>
      <c r="GQQ24" s="318"/>
      <c r="GQR24" s="318"/>
      <c r="GQS24" s="318"/>
      <c r="GQT24" s="318"/>
      <c r="GQU24" s="318"/>
      <c r="GQV24" s="318"/>
      <c r="GQW24" s="318"/>
      <c r="GQX24" s="318"/>
      <c r="GQY24" s="318"/>
      <c r="GQZ24" s="318"/>
      <c r="GRA24" s="318"/>
      <c r="GRB24" s="318"/>
      <c r="GRC24" s="318"/>
      <c r="GRD24" s="318"/>
      <c r="GRE24" s="318"/>
      <c r="GRF24" s="318"/>
      <c r="GRG24" s="318"/>
      <c r="GRH24" s="318"/>
      <c r="GRI24" s="318"/>
      <c r="GRJ24" s="318"/>
      <c r="GRK24" s="318"/>
      <c r="GRL24" s="318"/>
      <c r="GRM24" s="318"/>
      <c r="GRN24" s="318"/>
      <c r="GRO24" s="318"/>
      <c r="GRP24" s="318"/>
      <c r="GRQ24" s="318"/>
      <c r="GRR24" s="318"/>
      <c r="GRS24" s="318"/>
      <c r="GRT24" s="318"/>
      <c r="GRU24" s="318"/>
      <c r="GRV24" s="318"/>
      <c r="GRW24" s="318"/>
      <c r="GRX24" s="318"/>
      <c r="GRY24" s="318"/>
      <c r="GRZ24" s="318"/>
      <c r="GSA24" s="318"/>
      <c r="GSB24" s="318"/>
      <c r="GSC24" s="318"/>
      <c r="GSD24" s="318"/>
      <c r="GSE24" s="318"/>
      <c r="GSF24" s="318"/>
      <c r="GSG24" s="318"/>
      <c r="GSH24" s="318"/>
      <c r="GSI24" s="318"/>
      <c r="GSJ24" s="318"/>
      <c r="GSK24" s="318"/>
      <c r="GSL24" s="318"/>
      <c r="GSM24" s="318"/>
      <c r="GSN24" s="318"/>
      <c r="GSO24" s="318"/>
      <c r="GSP24" s="318"/>
      <c r="GSQ24" s="318"/>
      <c r="GSR24" s="318"/>
      <c r="GSS24" s="318"/>
      <c r="GST24" s="318"/>
      <c r="GSU24" s="318"/>
      <c r="GSV24" s="318"/>
      <c r="GSW24" s="318"/>
      <c r="GSX24" s="318"/>
      <c r="GSY24" s="318"/>
      <c r="GSZ24" s="318"/>
      <c r="GTA24" s="318"/>
      <c r="GTB24" s="318"/>
      <c r="GTC24" s="318"/>
      <c r="GTD24" s="318"/>
      <c r="GTE24" s="318"/>
      <c r="GTF24" s="318"/>
      <c r="GTG24" s="318"/>
      <c r="GTH24" s="318"/>
      <c r="GTI24" s="318"/>
      <c r="GTJ24" s="318"/>
      <c r="GTK24" s="318"/>
      <c r="GTL24" s="318"/>
      <c r="GTM24" s="318"/>
      <c r="GTN24" s="318"/>
      <c r="GTO24" s="318"/>
      <c r="GTP24" s="318"/>
      <c r="GTQ24" s="318"/>
      <c r="GTR24" s="318"/>
      <c r="GTS24" s="318"/>
      <c r="GTT24" s="318"/>
      <c r="GTU24" s="318"/>
      <c r="GTV24" s="318"/>
      <c r="GTW24" s="318"/>
      <c r="GTX24" s="318"/>
      <c r="GTY24" s="318"/>
      <c r="GTZ24" s="318"/>
      <c r="GUA24" s="318"/>
      <c r="GUB24" s="318"/>
      <c r="GUC24" s="318"/>
      <c r="GUD24" s="318"/>
      <c r="GUE24" s="318"/>
      <c r="GUF24" s="318"/>
      <c r="GUG24" s="318"/>
      <c r="GUH24" s="318"/>
      <c r="GUI24" s="318"/>
      <c r="GUJ24" s="318"/>
      <c r="GUK24" s="318"/>
      <c r="GUL24" s="318"/>
      <c r="GUM24" s="318"/>
      <c r="GUN24" s="318"/>
      <c r="GUO24" s="318"/>
      <c r="GUP24" s="318"/>
      <c r="GUQ24" s="318"/>
      <c r="GUR24" s="318"/>
      <c r="GUS24" s="318"/>
      <c r="GUT24" s="318"/>
      <c r="GUU24" s="318"/>
      <c r="GUV24" s="318"/>
      <c r="GUW24" s="318"/>
      <c r="GUX24" s="318"/>
      <c r="GUY24" s="318"/>
      <c r="GUZ24" s="318"/>
      <c r="GVA24" s="318"/>
      <c r="GVB24" s="318"/>
      <c r="GVC24" s="318"/>
      <c r="GVD24" s="318"/>
      <c r="GVE24" s="318"/>
      <c r="GVF24" s="318"/>
      <c r="GVG24" s="318"/>
      <c r="GVH24" s="318"/>
      <c r="GVI24" s="318"/>
      <c r="GVJ24" s="318"/>
      <c r="GVK24" s="318"/>
      <c r="GVL24" s="318"/>
      <c r="GVM24" s="318"/>
      <c r="GVN24" s="318"/>
      <c r="GVO24" s="318"/>
      <c r="GVP24" s="318"/>
      <c r="GVQ24" s="318"/>
      <c r="GVR24" s="318"/>
      <c r="GVS24" s="318"/>
      <c r="GVT24" s="318"/>
      <c r="GVU24" s="318"/>
      <c r="GVV24" s="318"/>
      <c r="GVW24" s="318"/>
      <c r="GVX24" s="318"/>
      <c r="GVY24" s="318"/>
      <c r="GVZ24" s="318"/>
      <c r="GWA24" s="318"/>
      <c r="GWB24" s="318"/>
      <c r="GWC24" s="318"/>
      <c r="GWD24" s="318"/>
      <c r="GWE24" s="318"/>
      <c r="GWF24" s="318"/>
      <c r="GWG24" s="318"/>
      <c r="GWH24" s="318"/>
      <c r="GWI24" s="318"/>
      <c r="GWJ24" s="318"/>
      <c r="GWK24" s="318"/>
      <c r="GWL24" s="318"/>
      <c r="GWM24" s="318"/>
      <c r="GWN24" s="318"/>
      <c r="GWO24" s="318"/>
      <c r="GWP24" s="318"/>
      <c r="GWQ24" s="318"/>
      <c r="GWR24" s="318"/>
      <c r="GWS24" s="318"/>
      <c r="GWT24" s="318"/>
      <c r="GWU24" s="318"/>
      <c r="GWV24" s="318"/>
      <c r="GWW24" s="318"/>
      <c r="GWX24" s="318"/>
      <c r="GWY24" s="318"/>
      <c r="GWZ24" s="318"/>
      <c r="GXA24" s="318"/>
      <c r="GXB24" s="318"/>
      <c r="GXC24" s="318"/>
      <c r="GXD24" s="318"/>
      <c r="GXE24" s="318"/>
      <c r="GXF24" s="318"/>
      <c r="GXG24" s="318"/>
      <c r="GXH24" s="318"/>
      <c r="GXI24" s="318"/>
      <c r="GXJ24" s="318"/>
      <c r="GXK24" s="318"/>
      <c r="GXL24" s="318"/>
      <c r="GXM24" s="318"/>
      <c r="GXN24" s="318"/>
      <c r="GXO24" s="318"/>
      <c r="GXP24" s="318"/>
      <c r="GXQ24" s="318"/>
      <c r="GXR24" s="318"/>
      <c r="GXS24" s="318"/>
      <c r="GXT24" s="318"/>
      <c r="GXU24" s="318"/>
      <c r="GXV24" s="318"/>
      <c r="GXW24" s="318"/>
      <c r="GXX24" s="318"/>
      <c r="GXY24" s="318"/>
      <c r="GXZ24" s="318"/>
      <c r="GYA24" s="318"/>
      <c r="GYB24" s="318"/>
      <c r="GYC24" s="318"/>
      <c r="GYD24" s="318"/>
      <c r="GYE24" s="318"/>
      <c r="GYF24" s="318"/>
      <c r="GYG24" s="318"/>
      <c r="GYH24" s="318"/>
      <c r="GYI24" s="318"/>
      <c r="GYJ24" s="318"/>
      <c r="GYK24" s="318"/>
      <c r="GYL24" s="318"/>
      <c r="GYM24" s="318"/>
      <c r="GYN24" s="318"/>
      <c r="GYO24" s="318"/>
      <c r="GYP24" s="318"/>
      <c r="GYQ24" s="318"/>
      <c r="GYR24" s="318"/>
      <c r="GYS24" s="318"/>
      <c r="GYT24" s="318"/>
      <c r="GYU24" s="318"/>
      <c r="GYV24" s="318"/>
      <c r="GYW24" s="318"/>
      <c r="GYX24" s="318"/>
      <c r="GYY24" s="318"/>
      <c r="GYZ24" s="318"/>
      <c r="GZA24" s="318"/>
      <c r="GZB24" s="318"/>
      <c r="GZC24" s="318"/>
      <c r="GZD24" s="318"/>
      <c r="GZE24" s="318"/>
      <c r="GZF24" s="318"/>
      <c r="GZG24" s="318"/>
      <c r="GZH24" s="318"/>
      <c r="GZI24" s="318"/>
      <c r="GZJ24" s="318"/>
      <c r="GZK24" s="318"/>
      <c r="GZL24" s="318"/>
      <c r="GZM24" s="318"/>
      <c r="GZN24" s="318"/>
      <c r="GZO24" s="318"/>
      <c r="GZP24" s="318"/>
      <c r="GZQ24" s="318"/>
      <c r="GZR24" s="318"/>
      <c r="GZS24" s="318"/>
      <c r="GZT24" s="318"/>
      <c r="GZU24" s="318"/>
      <c r="GZV24" s="318"/>
      <c r="GZW24" s="318"/>
      <c r="GZX24" s="318"/>
      <c r="GZY24" s="318"/>
      <c r="GZZ24" s="318"/>
      <c r="HAA24" s="318"/>
      <c r="HAB24" s="318"/>
      <c r="HAC24" s="318"/>
      <c r="HAD24" s="318"/>
      <c r="HAE24" s="318"/>
      <c r="HAF24" s="318"/>
      <c r="HAG24" s="318"/>
      <c r="HAH24" s="318"/>
      <c r="HAI24" s="318"/>
      <c r="HAJ24" s="318"/>
      <c r="HAK24" s="318"/>
      <c r="HAL24" s="318"/>
      <c r="HAM24" s="318"/>
      <c r="HAN24" s="318"/>
      <c r="HAO24" s="318"/>
      <c r="HAP24" s="318"/>
      <c r="HAQ24" s="318"/>
      <c r="HAR24" s="318"/>
      <c r="HAS24" s="318"/>
      <c r="HAT24" s="318"/>
      <c r="HAU24" s="318"/>
      <c r="HAV24" s="318"/>
      <c r="HAW24" s="318"/>
      <c r="HAX24" s="318"/>
      <c r="HAY24" s="318"/>
      <c r="HAZ24" s="318"/>
      <c r="HBA24" s="318"/>
      <c r="HBB24" s="318"/>
      <c r="HBC24" s="318"/>
      <c r="HBD24" s="318"/>
      <c r="HBE24" s="318"/>
      <c r="HBF24" s="318"/>
      <c r="HBG24" s="318"/>
      <c r="HBH24" s="318"/>
      <c r="HBI24" s="318"/>
      <c r="HBJ24" s="318"/>
      <c r="HBK24" s="318"/>
      <c r="HBL24" s="318"/>
      <c r="HBM24" s="318"/>
      <c r="HBN24" s="318"/>
      <c r="HBO24" s="318"/>
      <c r="HBP24" s="318"/>
      <c r="HBQ24" s="318"/>
      <c r="HBR24" s="318"/>
      <c r="HBS24" s="318"/>
      <c r="HBT24" s="318"/>
      <c r="HBU24" s="318"/>
      <c r="HBV24" s="318"/>
      <c r="HBW24" s="318"/>
      <c r="HBX24" s="318"/>
      <c r="HBY24" s="318"/>
      <c r="HBZ24" s="318"/>
      <c r="HCA24" s="318"/>
      <c r="HCB24" s="318"/>
      <c r="HCC24" s="318"/>
      <c r="HCD24" s="318"/>
      <c r="HCE24" s="318"/>
      <c r="HCF24" s="318"/>
      <c r="HCG24" s="318"/>
      <c r="HCH24" s="318"/>
      <c r="HCI24" s="318"/>
      <c r="HCJ24" s="318"/>
      <c r="HCK24" s="318"/>
      <c r="HCL24" s="318"/>
      <c r="HCM24" s="318"/>
      <c r="HCN24" s="318"/>
      <c r="HCO24" s="318"/>
      <c r="HCP24" s="318"/>
      <c r="HCQ24" s="318"/>
      <c r="HCR24" s="318"/>
      <c r="HCS24" s="318"/>
      <c r="HCT24" s="318"/>
      <c r="HCU24" s="318"/>
      <c r="HCV24" s="318"/>
      <c r="HCW24" s="318"/>
      <c r="HCX24" s="318"/>
      <c r="HCY24" s="318"/>
      <c r="HCZ24" s="318"/>
      <c r="HDA24" s="318"/>
      <c r="HDB24" s="318"/>
      <c r="HDC24" s="318"/>
      <c r="HDD24" s="318"/>
      <c r="HDE24" s="318"/>
      <c r="HDF24" s="318"/>
      <c r="HDG24" s="318"/>
      <c r="HDH24" s="318"/>
      <c r="HDI24" s="318"/>
      <c r="HDJ24" s="318"/>
      <c r="HDK24" s="318"/>
      <c r="HDL24" s="318"/>
      <c r="HDM24" s="318"/>
      <c r="HDN24" s="318"/>
      <c r="HDO24" s="318"/>
      <c r="HDP24" s="318"/>
      <c r="HDQ24" s="318"/>
      <c r="HDR24" s="318"/>
      <c r="HDS24" s="318"/>
      <c r="HDT24" s="318"/>
      <c r="HDU24" s="318"/>
      <c r="HDV24" s="318"/>
      <c r="HDW24" s="318"/>
      <c r="HDX24" s="318"/>
      <c r="HDY24" s="318"/>
      <c r="HDZ24" s="318"/>
      <c r="HEA24" s="318"/>
      <c r="HEB24" s="318"/>
      <c r="HEC24" s="318"/>
      <c r="HED24" s="318"/>
      <c r="HEE24" s="318"/>
      <c r="HEF24" s="318"/>
      <c r="HEG24" s="318"/>
      <c r="HEH24" s="318"/>
      <c r="HEI24" s="318"/>
      <c r="HEJ24" s="318"/>
      <c r="HEK24" s="318"/>
      <c r="HEL24" s="318"/>
      <c r="HEM24" s="318"/>
      <c r="HEN24" s="318"/>
      <c r="HEO24" s="318"/>
      <c r="HEP24" s="318"/>
      <c r="HEQ24" s="318"/>
      <c r="HER24" s="318"/>
      <c r="HES24" s="318"/>
      <c r="HET24" s="318"/>
      <c r="HEU24" s="318"/>
      <c r="HEV24" s="318"/>
      <c r="HEW24" s="318"/>
      <c r="HEX24" s="318"/>
      <c r="HEY24" s="318"/>
      <c r="HEZ24" s="318"/>
      <c r="HFA24" s="318"/>
      <c r="HFB24" s="318"/>
      <c r="HFC24" s="318"/>
      <c r="HFD24" s="318"/>
      <c r="HFE24" s="318"/>
      <c r="HFF24" s="318"/>
      <c r="HFG24" s="318"/>
      <c r="HFH24" s="318"/>
      <c r="HFI24" s="318"/>
      <c r="HFJ24" s="318"/>
      <c r="HFK24" s="318"/>
      <c r="HFL24" s="318"/>
      <c r="HFM24" s="318"/>
      <c r="HFN24" s="318"/>
      <c r="HFO24" s="318"/>
      <c r="HFP24" s="318"/>
      <c r="HFQ24" s="318"/>
      <c r="HFR24" s="318"/>
      <c r="HFS24" s="318"/>
      <c r="HFT24" s="318"/>
      <c r="HFU24" s="318"/>
      <c r="HFV24" s="318"/>
      <c r="HFW24" s="318"/>
      <c r="HFX24" s="318"/>
      <c r="HFY24" s="318"/>
      <c r="HFZ24" s="318"/>
      <c r="HGA24" s="318"/>
      <c r="HGB24" s="318"/>
      <c r="HGC24" s="318"/>
      <c r="HGD24" s="318"/>
      <c r="HGE24" s="318"/>
      <c r="HGF24" s="318"/>
      <c r="HGG24" s="318"/>
      <c r="HGH24" s="318"/>
      <c r="HGI24" s="318"/>
      <c r="HGJ24" s="318"/>
      <c r="HGK24" s="318"/>
      <c r="HGL24" s="318"/>
      <c r="HGM24" s="318"/>
      <c r="HGN24" s="318"/>
      <c r="HGO24" s="318"/>
      <c r="HGP24" s="318"/>
      <c r="HGQ24" s="318"/>
      <c r="HGR24" s="318"/>
      <c r="HGS24" s="318"/>
      <c r="HGT24" s="318"/>
      <c r="HGU24" s="318"/>
      <c r="HGV24" s="318"/>
      <c r="HGW24" s="318"/>
      <c r="HGX24" s="318"/>
      <c r="HGY24" s="318"/>
      <c r="HGZ24" s="318"/>
      <c r="HHA24" s="318"/>
      <c r="HHB24" s="318"/>
      <c r="HHC24" s="318"/>
      <c r="HHD24" s="318"/>
      <c r="HHE24" s="318"/>
      <c r="HHF24" s="318"/>
      <c r="HHG24" s="318"/>
      <c r="HHH24" s="318"/>
      <c r="HHI24" s="318"/>
      <c r="HHJ24" s="318"/>
      <c r="HHK24" s="318"/>
      <c r="HHL24" s="318"/>
      <c r="HHM24" s="318"/>
      <c r="HHN24" s="318"/>
      <c r="HHO24" s="318"/>
      <c r="HHP24" s="318"/>
      <c r="HHQ24" s="318"/>
      <c r="HHR24" s="318"/>
      <c r="HHS24" s="318"/>
      <c r="HHT24" s="318"/>
      <c r="HHU24" s="318"/>
      <c r="HHV24" s="318"/>
      <c r="HHW24" s="318"/>
      <c r="HHX24" s="318"/>
      <c r="HHY24" s="318"/>
      <c r="HHZ24" s="318"/>
      <c r="HIA24" s="318"/>
      <c r="HIB24" s="318"/>
      <c r="HIC24" s="318"/>
      <c r="HID24" s="318"/>
      <c r="HIE24" s="318"/>
      <c r="HIF24" s="318"/>
      <c r="HIG24" s="318"/>
      <c r="HIH24" s="318"/>
      <c r="HII24" s="318"/>
      <c r="HIJ24" s="318"/>
      <c r="HIK24" s="318"/>
      <c r="HIL24" s="318"/>
      <c r="HIM24" s="318"/>
      <c r="HIN24" s="318"/>
      <c r="HIO24" s="318"/>
      <c r="HIP24" s="318"/>
      <c r="HIQ24" s="318"/>
      <c r="HIR24" s="318"/>
      <c r="HIS24" s="318"/>
      <c r="HIT24" s="318"/>
      <c r="HIU24" s="318"/>
      <c r="HIV24" s="318"/>
      <c r="HIW24" s="318"/>
      <c r="HIX24" s="318"/>
      <c r="HIY24" s="318"/>
      <c r="HIZ24" s="318"/>
      <c r="HJA24" s="318"/>
      <c r="HJB24" s="318"/>
      <c r="HJC24" s="318"/>
      <c r="HJD24" s="318"/>
      <c r="HJE24" s="318"/>
      <c r="HJF24" s="318"/>
      <c r="HJG24" s="318"/>
      <c r="HJH24" s="318"/>
      <c r="HJI24" s="318"/>
      <c r="HJJ24" s="318"/>
      <c r="HJK24" s="318"/>
      <c r="HJL24" s="318"/>
      <c r="HJM24" s="318"/>
      <c r="HJN24" s="318"/>
      <c r="HJO24" s="318"/>
      <c r="HJP24" s="318"/>
      <c r="HJQ24" s="318"/>
      <c r="HJR24" s="318"/>
      <c r="HJS24" s="318"/>
      <c r="HJT24" s="318"/>
      <c r="HJU24" s="318"/>
      <c r="HJV24" s="318"/>
      <c r="HJW24" s="318"/>
      <c r="HJX24" s="318"/>
      <c r="HJY24" s="318"/>
      <c r="HJZ24" s="318"/>
      <c r="HKA24" s="318"/>
      <c r="HKB24" s="318"/>
      <c r="HKC24" s="318"/>
      <c r="HKD24" s="318"/>
      <c r="HKE24" s="318"/>
      <c r="HKF24" s="318"/>
      <c r="HKG24" s="318"/>
      <c r="HKH24" s="318"/>
      <c r="HKI24" s="318"/>
      <c r="HKJ24" s="318"/>
      <c r="HKK24" s="318"/>
      <c r="HKL24" s="318"/>
      <c r="HKM24" s="318"/>
      <c r="HKN24" s="318"/>
      <c r="HKO24" s="318"/>
      <c r="HKP24" s="318"/>
      <c r="HKQ24" s="318"/>
      <c r="HKR24" s="318"/>
      <c r="HKS24" s="318"/>
      <c r="HKT24" s="318"/>
      <c r="HKU24" s="318"/>
      <c r="HKV24" s="318"/>
      <c r="HKW24" s="318"/>
      <c r="HKX24" s="318"/>
      <c r="HKY24" s="318"/>
      <c r="HKZ24" s="318"/>
      <c r="HLA24" s="318"/>
      <c r="HLB24" s="318"/>
      <c r="HLC24" s="318"/>
      <c r="HLD24" s="318"/>
      <c r="HLE24" s="318"/>
      <c r="HLF24" s="318"/>
      <c r="HLG24" s="318"/>
      <c r="HLH24" s="318"/>
      <c r="HLI24" s="318"/>
      <c r="HLJ24" s="318"/>
      <c r="HLK24" s="318"/>
      <c r="HLL24" s="318"/>
      <c r="HLM24" s="318"/>
      <c r="HLN24" s="318"/>
      <c r="HLO24" s="318"/>
      <c r="HLP24" s="318"/>
      <c r="HLQ24" s="318"/>
      <c r="HLR24" s="318"/>
      <c r="HLS24" s="318"/>
      <c r="HLT24" s="318"/>
      <c r="HLU24" s="318"/>
      <c r="HLV24" s="318"/>
      <c r="HLW24" s="318"/>
      <c r="HLX24" s="318"/>
      <c r="HLY24" s="318"/>
      <c r="HLZ24" s="318"/>
      <c r="HMA24" s="318"/>
      <c r="HMB24" s="318"/>
      <c r="HMC24" s="318"/>
      <c r="HMD24" s="318"/>
      <c r="HME24" s="318"/>
      <c r="HMF24" s="318"/>
      <c r="HMG24" s="318"/>
      <c r="HMH24" s="318"/>
      <c r="HMI24" s="318"/>
      <c r="HMJ24" s="318"/>
      <c r="HMK24" s="318"/>
      <c r="HML24" s="318"/>
      <c r="HMM24" s="318"/>
      <c r="HMN24" s="318"/>
      <c r="HMO24" s="318"/>
      <c r="HMP24" s="318"/>
      <c r="HMQ24" s="318"/>
      <c r="HMR24" s="318"/>
      <c r="HMS24" s="318"/>
      <c r="HMT24" s="318"/>
      <c r="HMU24" s="318"/>
      <c r="HMV24" s="318"/>
      <c r="HMW24" s="318"/>
      <c r="HMX24" s="318"/>
      <c r="HMY24" s="318"/>
      <c r="HMZ24" s="318"/>
      <c r="HNA24" s="318"/>
      <c r="HNB24" s="318"/>
      <c r="HNC24" s="318"/>
      <c r="HND24" s="318"/>
      <c r="HNE24" s="318"/>
      <c r="HNF24" s="318"/>
      <c r="HNG24" s="318"/>
      <c r="HNH24" s="318"/>
      <c r="HNI24" s="318"/>
      <c r="HNJ24" s="318"/>
      <c r="HNK24" s="318"/>
      <c r="HNL24" s="318"/>
      <c r="HNM24" s="318"/>
      <c r="HNN24" s="318"/>
      <c r="HNO24" s="318"/>
      <c r="HNP24" s="318"/>
      <c r="HNQ24" s="318"/>
      <c r="HNR24" s="318"/>
      <c r="HNS24" s="318"/>
      <c r="HNT24" s="318"/>
      <c r="HNU24" s="318"/>
      <c r="HNV24" s="318"/>
      <c r="HNW24" s="318"/>
      <c r="HNX24" s="318"/>
      <c r="HNY24" s="318"/>
      <c r="HNZ24" s="318"/>
      <c r="HOA24" s="318"/>
      <c r="HOB24" s="318"/>
      <c r="HOC24" s="318"/>
      <c r="HOD24" s="318"/>
      <c r="HOE24" s="318"/>
      <c r="HOF24" s="318"/>
      <c r="HOG24" s="318"/>
      <c r="HOH24" s="318"/>
      <c r="HOI24" s="318"/>
      <c r="HOJ24" s="318"/>
      <c r="HOK24" s="318"/>
      <c r="HOL24" s="318"/>
      <c r="HOM24" s="318"/>
      <c r="HON24" s="318"/>
      <c r="HOO24" s="318"/>
      <c r="HOP24" s="318"/>
      <c r="HOQ24" s="318"/>
      <c r="HOR24" s="318"/>
      <c r="HOS24" s="318"/>
      <c r="HOT24" s="318"/>
      <c r="HOU24" s="318"/>
      <c r="HOV24" s="318"/>
      <c r="HOW24" s="318"/>
      <c r="HOX24" s="318"/>
      <c r="HOY24" s="318"/>
      <c r="HOZ24" s="318"/>
      <c r="HPA24" s="318"/>
      <c r="HPB24" s="318"/>
      <c r="HPC24" s="318"/>
      <c r="HPD24" s="318"/>
      <c r="HPE24" s="318"/>
      <c r="HPF24" s="318"/>
      <c r="HPG24" s="318"/>
      <c r="HPH24" s="318"/>
      <c r="HPI24" s="318"/>
      <c r="HPJ24" s="318"/>
      <c r="HPK24" s="318"/>
      <c r="HPL24" s="318"/>
      <c r="HPM24" s="318"/>
      <c r="HPN24" s="318"/>
      <c r="HPO24" s="318"/>
      <c r="HPP24" s="318"/>
      <c r="HPQ24" s="318"/>
      <c r="HPR24" s="318"/>
      <c r="HPS24" s="318"/>
      <c r="HPT24" s="318"/>
      <c r="HPU24" s="318"/>
      <c r="HPV24" s="318"/>
      <c r="HPW24" s="318"/>
      <c r="HPX24" s="318"/>
      <c r="HPY24" s="318"/>
      <c r="HPZ24" s="318"/>
      <c r="HQA24" s="318"/>
      <c r="HQB24" s="318"/>
      <c r="HQC24" s="318"/>
      <c r="HQD24" s="318"/>
      <c r="HQE24" s="318"/>
      <c r="HQF24" s="318"/>
      <c r="HQG24" s="318"/>
      <c r="HQH24" s="318"/>
      <c r="HQI24" s="318"/>
      <c r="HQJ24" s="318"/>
      <c r="HQK24" s="318"/>
      <c r="HQL24" s="318"/>
      <c r="HQM24" s="318"/>
      <c r="HQN24" s="318"/>
      <c r="HQO24" s="318"/>
      <c r="HQP24" s="318"/>
      <c r="HQQ24" s="318"/>
      <c r="HQR24" s="318"/>
      <c r="HQS24" s="318"/>
      <c r="HQT24" s="318"/>
      <c r="HQU24" s="318"/>
      <c r="HQV24" s="318"/>
      <c r="HQW24" s="318"/>
      <c r="HQX24" s="318"/>
      <c r="HQY24" s="318"/>
      <c r="HQZ24" s="318"/>
      <c r="HRA24" s="318"/>
      <c r="HRB24" s="318"/>
      <c r="HRC24" s="318"/>
      <c r="HRD24" s="318"/>
      <c r="HRE24" s="318"/>
      <c r="HRF24" s="318"/>
      <c r="HRG24" s="318"/>
      <c r="HRH24" s="318"/>
      <c r="HRI24" s="318"/>
      <c r="HRJ24" s="318"/>
      <c r="HRK24" s="318"/>
      <c r="HRL24" s="318"/>
      <c r="HRM24" s="318"/>
      <c r="HRN24" s="318"/>
      <c r="HRO24" s="318"/>
      <c r="HRP24" s="318"/>
      <c r="HRQ24" s="318"/>
      <c r="HRR24" s="318"/>
      <c r="HRS24" s="318"/>
      <c r="HRT24" s="318"/>
      <c r="HRU24" s="318"/>
      <c r="HRV24" s="318"/>
      <c r="HRW24" s="318"/>
      <c r="HRX24" s="318"/>
      <c r="HRY24" s="318"/>
      <c r="HRZ24" s="318"/>
      <c r="HSA24" s="318"/>
      <c r="HSB24" s="318"/>
      <c r="HSC24" s="318"/>
      <c r="HSD24" s="318"/>
      <c r="HSE24" s="318"/>
      <c r="HSF24" s="318"/>
      <c r="HSG24" s="318"/>
      <c r="HSH24" s="318"/>
      <c r="HSI24" s="318"/>
      <c r="HSJ24" s="318"/>
      <c r="HSK24" s="318"/>
      <c r="HSL24" s="318"/>
      <c r="HSM24" s="318"/>
      <c r="HSN24" s="318"/>
      <c r="HSO24" s="318"/>
      <c r="HSP24" s="318"/>
      <c r="HSQ24" s="318"/>
      <c r="HSR24" s="318"/>
      <c r="HSS24" s="318"/>
      <c r="HST24" s="318"/>
      <c r="HSU24" s="318"/>
      <c r="HSV24" s="318"/>
      <c r="HSW24" s="318"/>
      <c r="HSX24" s="318"/>
      <c r="HSY24" s="318"/>
      <c r="HSZ24" s="318"/>
      <c r="HTA24" s="318"/>
      <c r="HTB24" s="318"/>
      <c r="HTC24" s="318"/>
      <c r="HTD24" s="318"/>
      <c r="HTE24" s="318"/>
      <c r="HTF24" s="318"/>
      <c r="HTG24" s="318"/>
      <c r="HTH24" s="318"/>
      <c r="HTI24" s="318"/>
      <c r="HTJ24" s="318"/>
      <c r="HTK24" s="318"/>
      <c r="HTL24" s="318"/>
      <c r="HTM24" s="318"/>
      <c r="HTN24" s="318"/>
      <c r="HTO24" s="318"/>
      <c r="HTP24" s="318"/>
      <c r="HTQ24" s="318"/>
      <c r="HTR24" s="318"/>
      <c r="HTS24" s="318"/>
      <c r="HTT24" s="318"/>
      <c r="HTU24" s="318"/>
      <c r="HTV24" s="318"/>
      <c r="HTW24" s="318"/>
      <c r="HTX24" s="318"/>
      <c r="HTY24" s="318"/>
      <c r="HTZ24" s="318"/>
      <c r="HUA24" s="318"/>
      <c r="HUB24" s="318"/>
      <c r="HUC24" s="318"/>
      <c r="HUD24" s="318"/>
      <c r="HUE24" s="318"/>
      <c r="HUF24" s="318"/>
      <c r="HUG24" s="318"/>
      <c r="HUH24" s="318"/>
      <c r="HUI24" s="318"/>
      <c r="HUJ24" s="318"/>
      <c r="HUK24" s="318"/>
      <c r="HUL24" s="318"/>
      <c r="HUM24" s="318"/>
      <c r="HUN24" s="318"/>
      <c r="HUO24" s="318"/>
      <c r="HUP24" s="318"/>
      <c r="HUQ24" s="318"/>
      <c r="HUR24" s="318"/>
      <c r="HUS24" s="318"/>
      <c r="HUT24" s="318"/>
      <c r="HUU24" s="318"/>
      <c r="HUV24" s="318"/>
      <c r="HUW24" s="318"/>
      <c r="HUX24" s="318"/>
      <c r="HUY24" s="318"/>
      <c r="HUZ24" s="318"/>
      <c r="HVA24" s="318"/>
      <c r="HVB24" s="318"/>
      <c r="HVC24" s="318"/>
      <c r="HVD24" s="318"/>
      <c r="HVE24" s="318"/>
      <c r="HVF24" s="318"/>
      <c r="HVG24" s="318"/>
      <c r="HVH24" s="318"/>
      <c r="HVI24" s="318"/>
      <c r="HVJ24" s="318"/>
      <c r="HVK24" s="318"/>
      <c r="HVL24" s="318"/>
      <c r="HVM24" s="318"/>
      <c r="HVN24" s="318"/>
      <c r="HVO24" s="318"/>
      <c r="HVP24" s="318"/>
      <c r="HVQ24" s="318"/>
      <c r="HVR24" s="318"/>
      <c r="HVS24" s="318"/>
      <c r="HVT24" s="318"/>
      <c r="HVU24" s="318"/>
      <c r="HVV24" s="318"/>
      <c r="HVW24" s="318"/>
      <c r="HVX24" s="318"/>
      <c r="HVY24" s="318"/>
      <c r="HVZ24" s="318"/>
      <c r="HWA24" s="318"/>
      <c r="HWB24" s="318"/>
      <c r="HWC24" s="318"/>
      <c r="HWD24" s="318"/>
      <c r="HWE24" s="318"/>
      <c r="HWF24" s="318"/>
      <c r="HWG24" s="318"/>
      <c r="HWH24" s="318"/>
      <c r="HWI24" s="318"/>
      <c r="HWJ24" s="318"/>
      <c r="HWK24" s="318"/>
      <c r="HWL24" s="318"/>
      <c r="HWM24" s="318"/>
      <c r="HWN24" s="318"/>
      <c r="HWO24" s="318"/>
      <c r="HWP24" s="318"/>
      <c r="HWQ24" s="318"/>
      <c r="HWR24" s="318"/>
      <c r="HWS24" s="318"/>
      <c r="HWT24" s="318"/>
      <c r="HWU24" s="318"/>
      <c r="HWV24" s="318"/>
      <c r="HWW24" s="318"/>
      <c r="HWX24" s="318"/>
      <c r="HWY24" s="318"/>
      <c r="HWZ24" s="318"/>
      <c r="HXA24" s="318"/>
      <c r="HXB24" s="318"/>
      <c r="HXC24" s="318"/>
      <c r="HXD24" s="318"/>
      <c r="HXE24" s="318"/>
      <c r="HXF24" s="318"/>
      <c r="HXG24" s="318"/>
      <c r="HXH24" s="318"/>
      <c r="HXI24" s="318"/>
      <c r="HXJ24" s="318"/>
      <c r="HXK24" s="318"/>
      <c r="HXL24" s="318"/>
      <c r="HXM24" s="318"/>
      <c r="HXN24" s="318"/>
      <c r="HXO24" s="318"/>
      <c r="HXP24" s="318"/>
      <c r="HXQ24" s="318"/>
      <c r="HXR24" s="318"/>
      <c r="HXS24" s="318"/>
      <c r="HXT24" s="318"/>
      <c r="HXU24" s="318"/>
      <c r="HXV24" s="318"/>
      <c r="HXW24" s="318"/>
      <c r="HXX24" s="318"/>
      <c r="HXY24" s="318"/>
      <c r="HXZ24" s="318"/>
      <c r="HYA24" s="318"/>
      <c r="HYB24" s="318"/>
      <c r="HYC24" s="318"/>
      <c r="HYD24" s="318"/>
      <c r="HYE24" s="318"/>
      <c r="HYF24" s="318"/>
      <c r="HYG24" s="318"/>
      <c r="HYH24" s="318"/>
      <c r="HYI24" s="318"/>
      <c r="HYJ24" s="318"/>
      <c r="HYK24" s="318"/>
      <c r="HYL24" s="318"/>
      <c r="HYM24" s="318"/>
      <c r="HYN24" s="318"/>
      <c r="HYO24" s="318"/>
      <c r="HYP24" s="318"/>
      <c r="HYQ24" s="318"/>
      <c r="HYR24" s="318"/>
      <c r="HYS24" s="318"/>
      <c r="HYT24" s="318"/>
      <c r="HYU24" s="318"/>
      <c r="HYV24" s="318"/>
      <c r="HYW24" s="318"/>
      <c r="HYX24" s="318"/>
      <c r="HYY24" s="318"/>
      <c r="HYZ24" s="318"/>
      <c r="HZA24" s="318"/>
      <c r="HZB24" s="318"/>
      <c r="HZC24" s="318"/>
      <c r="HZD24" s="318"/>
      <c r="HZE24" s="318"/>
      <c r="HZF24" s="318"/>
      <c r="HZG24" s="318"/>
      <c r="HZH24" s="318"/>
      <c r="HZI24" s="318"/>
      <c r="HZJ24" s="318"/>
      <c r="HZK24" s="318"/>
      <c r="HZL24" s="318"/>
      <c r="HZM24" s="318"/>
      <c r="HZN24" s="318"/>
      <c r="HZO24" s="318"/>
      <c r="HZP24" s="318"/>
      <c r="HZQ24" s="318"/>
      <c r="HZR24" s="318"/>
      <c r="HZS24" s="318"/>
      <c r="HZT24" s="318"/>
      <c r="HZU24" s="318"/>
      <c r="HZV24" s="318"/>
      <c r="HZW24" s="318"/>
      <c r="HZX24" s="318"/>
      <c r="HZY24" s="318"/>
      <c r="HZZ24" s="318"/>
      <c r="IAA24" s="318"/>
      <c r="IAB24" s="318"/>
      <c r="IAC24" s="318"/>
      <c r="IAD24" s="318"/>
      <c r="IAE24" s="318"/>
      <c r="IAF24" s="318"/>
      <c r="IAG24" s="318"/>
      <c r="IAH24" s="318"/>
      <c r="IAI24" s="318"/>
      <c r="IAJ24" s="318"/>
      <c r="IAK24" s="318"/>
      <c r="IAL24" s="318"/>
      <c r="IAM24" s="318"/>
      <c r="IAN24" s="318"/>
      <c r="IAO24" s="318"/>
      <c r="IAP24" s="318"/>
      <c r="IAQ24" s="318"/>
      <c r="IAR24" s="318"/>
      <c r="IAS24" s="318"/>
      <c r="IAT24" s="318"/>
      <c r="IAU24" s="318"/>
      <c r="IAV24" s="318"/>
      <c r="IAW24" s="318"/>
      <c r="IAX24" s="318"/>
      <c r="IAY24" s="318"/>
      <c r="IAZ24" s="318"/>
      <c r="IBA24" s="318"/>
      <c r="IBB24" s="318"/>
      <c r="IBC24" s="318"/>
      <c r="IBD24" s="318"/>
      <c r="IBE24" s="318"/>
      <c r="IBF24" s="318"/>
      <c r="IBG24" s="318"/>
      <c r="IBH24" s="318"/>
      <c r="IBI24" s="318"/>
      <c r="IBJ24" s="318"/>
      <c r="IBK24" s="318"/>
      <c r="IBL24" s="318"/>
      <c r="IBM24" s="318"/>
      <c r="IBN24" s="318"/>
      <c r="IBO24" s="318"/>
      <c r="IBP24" s="318"/>
      <c r="IBQ24" s="318"/>
      <c r="IBR24" s="318"/>
      <c r="IBS24" s="318"/>
      <c r="IBT24" s="318"/>
      <c r="IBU24" s="318"/>
      <c r="IBV24" s="318"/>
      <c r="IBW24" s="318"/>
      <c r="IBX24" s="318"/>
      <c r="IBY24" s="318"/>
      <c r="IBZ24" s="318"/>
      <c r="ICA24" s="318"/>
      <c r="ICB24" s="318"/>
      <c r="ICC24" s="318"/>
      <c r="ICD24" s="318"/>
      <c r="ICE24" s="318"/>
      <c r="ICF24" s="318"/>
      <c r="ICG24" s="318"/>
      <c r="ICH24" s="318"/>
      <c r="ICI24" s="318"/>
      <c r="ICJ24" s="318"/>
      <c r="ICK24" s="318"/>
      <c r="ICL24" s="318"/>
      <c r="ICM24" s="318"/>
      <c r="ICN24" s="318"/>
      <c r="ICO24" s="318"/>
      <c r="ICP24" s="318"/>
      <c r="ICQ24" s="318"/>
      <c r="ICR24" s="318"/>
      <c r="ICS24" s="318"/>
      <c r="ICT24" s="318"/>
      <c r="ICU24" s="318"/>
      <c r="ICV24" s="318"/>
      <c r="ICW24" s="318"/>
      <c r="ICX24" s="318"/>
      <c r="ICY24" s="318"/>
      <c r="ICZ24" s="318"/>
      <c r="IDA24" s="318"/>
      <c r="IDB24" s="318"/>
      <c r="IDC24" s="318"/>
      <c r="IDD24" s="318"/>
      <c r="IDE24" s="318"/>
      <c r="IDF24" s="318"/>
      <c r="IDG24" s="318"/>
      <c r="IDH24" s="318"/>
      <c r="IDI24" s="318"/>
      <c r="IDJ24" s="318"/>
      <c r="IDK24" s="318"/>
      <c r="IDL24" s="318"/>
      <c r="IDM24" s="318"/>
      <c r="IDN24" s="318"/>
      <c r="IDO24" s="318"/>
      <c r="IDP24" s="318"/>
      <c r="IDQ24" s="318"/>
      <c r="IDR24" s="318"/>
      <c r="IDS24" s="318"/>
      <c r="IDT24" s="318"/>
      <c r="IDU24" s="318"/>
      <c r="IDV24" s="318"/>
      <c r="IDW24" s="318"/>
      <c r="IDX24" s="318"/>
      <c r="IDY24" s="318"/>
      <c r="IDZ24" s="318"/>
      <c r="IEA24" s="318"/>
      <c r="IEB24" s="318"/>
      <c r="IEC24" s="318"/>
      <c r="IED24" s="318"/>
      <c r="IEE24" s="318"/>
      <c r="IEF24" s="318"/>
      <c r="IEG24" s="318"/>
      <c r="IEH24" s="318"/>
      <c r="IEI24" s="318"/>
      <c r="IEJ24" s="318"/>
      <c r="IEK24" s="318"/>
      <c r="IEL24" s="318"/>
      <c r="IEM24" s="318"/>
      <c r="IEN24" s="318"/>
      <c r="IEO24" s="318"/>
      <c r="IEP24" s="318"/>
      <c r="IEQ24" s="318"/>
      <c r="IER24" s="318"/>
      <c r="IES24" s="318"/>
      <c r="IET24" s="318"/>
      <c r="IEU24" s="318"/>
      <c r="IEV24" s="318"/>
      <c r="IEW24" s="318"/>
      <c r="IEX24" s="318"/>
      <c r="IEY24" s="318"/>
      <c r="IEZ24" s="318"/>
      <c r="IFA24" s="318"/>
      <c r="IFB24" s="318"/>
      <c r="IFC24" s="318"/>
      <c r="IFD24" s="318"/>
      <c r="IFE24" s="318"/>
      <c r="IFF24" s="318"/>
      <c r="IFG24" s="318"/>
      <c r="IFH24" s="318"/>
      <c r="IFI24" s="318"/>
      <c r="IFJ24" s="318"/>
      <c r="IFK24" s="318"/>
      <c r="IFL24" s="318"/>
      <c r="IFM24" s="318"/>
      <c r="IFN24" s="318"/>
      <c r="IFO24" s="318"/>
      <c r="IFP24" s="318"/>
      <c r="IFQ24" s="318"/>
      <c r="IFR24" s="318"/>
      <c r="IFS24" s="318"/>
      <c r="IFT24" s="318"/>
      <c r="IFU24" s="318"/>
      <c r="IFV24" s="318"/>
      <c r="IFW24" s="318"/>
      <c r="IFX24" s="318"/>
      <c r="IFY24" s="318"/>
      <c r="IFZ24" s="318"/>
      <c r="IGA24" s="318"/>
      <c r="IGB24" s="318"/>
      <c r="IGC24" s="318"/>
      <c r="IGD24" s="318"/>
      <c r="IGE24" s="318"/>
      <c r="IGF24" s="318"/>
      <c r="IGG24" s="318"/>
      <c r="IGH24" s="318"/>
      <c r="IGI24" s="318"/>
      <c r="IGJ24" s="318"/>
      <c r="IGK24" s="318"/>
      <c r="IGL24" s="318"/>
      <c r="IGM24" s="318"/>
      <c r="IGN24" s="318"/>
      <c r="IGO24" s="318"/>
      <c r="IGP24" s="318"/>
      <c r="IGQ24" s="318"/>
      <c r="IGR24" s="318"/>
      <c r="IGS24" s="318"/>
      <c r="IGT24" s="318"/>
      <c r="IGU24" s="318"/>
      <c r="IGV24" s="318"/>
      <c r="IGW24" s="318"/>
      <c r="IGX24" s="318"/>
      <c r="IGY24" s="318"/>
      <c r="IGZ24" s="318"/>
      <c r="IHA24" s="318"/>
      <c r="IHB24" s="318"/>
      <c r="IHC24" s="318"/>
      <c r="IHD24" s="318"/>
      <c r="IHE24" s="318"/>
      <c r="IHF24" s="318"/>
      <c r="IHG24" s="318"/>
      <c r="IHH24" s="318"/>
      <c r="IHI24" s="318"/>
      <c r="IHJ24" s="318"/>
      <c r="IHK24" s="318"/>
      <c r="IHL24" s="318"/>
      <c r="IHM24" s="318"/>
      <c r="IHN24" s="318"/>
      <c r="IHO24" s="318"/>
      <c r="IHP24" s="318"/>
      <c r="IHQ24" s="318"/>
      <c r="IHR24" s="318"/>
      <c r="IHS24" s="318"/>
      <c r="IHT24" s="318"/>
      <c r="IHU24" s="318"/>
      <c r="IHV24" s="318"/>
      <c r="IHW24" s="318"/>
      <c r="IHX24" s="318"/>
      <c r="IHY24" s="318"/>
      <c r="IHZ24" s="318"/>
      <c r="IIA24" s="318"/>
      <c r="IIB24" s="318"/>
      <c r="IIC24" s="318"/>
      <c r="IID24" s="318"/>
      <c r="IIE24" s="318"/>
      <c r="IIF24" s="318"/>
      <c r="IIG24" s="318"/>
      <c r="IIH24" s="318"/>
      <c r="III24" s="318"/>
      <c r="IIJ24" s="318"/>
      <c r="IIK24" s="318"/>
      <c r="IIL24" s="318"/>
      <c r="IIM24" s="318"/>
      <c r="IIN24" s="318"/>
      <c r="IIO24" s="318"/>
      <c r="IIP24" s="318"/>
      <c r="IIQ24" s="318"/>
      <c r="IIR24" s="318"/>
      <c r="IIS24" s="318"/>
      <c r="IIT24" s="318"/>
      <c r="IIU24" s="318"/>
      <c r="IIV24" s="318"/>
      <c r="IIW24" s="318"/>
      <c r="IIX24" s="318"/>
      <c r="IIY24" s="318"/>
      <c r="IIZ24" s="318"/>
      <c r="IJA24" s="318"/>
      <c r="IJB24" s="318"/>
      <c r="IJC24" s="318"/>
      <c r="IJD24" s="318"/>
      <c r="IJE24" s="318"/>
      <c r="IJF24" s="318"/>
      <c r="IJG24" s="318"/>
      <c r="IJH24" s="318"/>
      <c r="IJI24" s="318"/>
      <c r="IJJ24" s="318"/>
      <c r="IJK24" s="318"/>
      <c r="IJL24" s="318"/>
      <c r="IJM24" s="318"/>
      <c r="IJN24" s="318"/>
      <c r="IJO24" s="318"/>
      <c r="IJP24" s="318"/>
      <c r="IJQ24" s="318"/>
      <c r="IJR24" s="318"/>
      <c r="IJS24" s="318"/>
      <c r="IJT24" s="318"/>
      <c r="IJU24" s="318"/>
      <c r="IJV24" s="318"/>
      <c r="IJW24" s="318"/>
      <c r="IJX24" s="318"/>
      <c r="IJY24" s="318"/>
      <c r="IJZ24" s="318"/>
      <c r="IKA24" s="318"/>
      <c r="IKB24" s="318"/>
      <c r="IKC24" s="318"/>
      <c r="IKD24" s="318"/>
      <c r="IKE24" s="318"/>
      <c r="IKF24" s="318"/>
      <c r="IKG24" s="318"/>
      <c r="IKH24" s="318"/>
      <c r="IKI24" s="318"/>
      <c r="IKJ24" s="318"/>
      <c r="IKK24" s="318"/>
      <c r="IKL24" s="318"/>
      <c r="IKM24" s="318"/>
      <c r="IKN24" s="318"/>
      <c r="IKO24" s="318"/>
      <c r="IKP24" s="318"/>
      <c r="IKQ24" s="318"/>
      <c r="IKR24" s="318"/>
      <c r="IKS24" s="318"/>
      <c r="IKT24" s="318"/>
      <c r="IKU24" s="318"/>
      <c r="IKV24" s="318"/>
      <c r="IKW24" s="318"/>
      <c r="IKX24" s="318"/>
      <c r="IKY24" s="318"/>
      <c r="IKZ24" s="318"/>
      <c r="ILA24" s="318"/>
      <c r="ILB24" s="318"/>
      <c r="ILC24" s="318"/>
      <c r="ILD24" s="318"/>
      <c r="ILE24" s="318"/>
      <c r="ILF24" s="318"/>
      <c r="ILG24" s="318"/>
      <c r="ILH24" s="318"/>
      <c r="ILI24" s="318"/>
      <c r="ILJ24" s="318"/>
      <c r="ILK24" s="318"/>
      <c r="ILL24" s="318"/>
      <c r="ILM24" s="318"/>
      <c r="ILN24" s="318"/>
      <c r="ILO24" s="318"/>
      <c r="ILP24" s="318"/>
      <c r="ILQ24" s="318"/>
      <c r="ILR24" s="318"/>
      <c r="ILS24" s="318"/>
      <c r="ILT24" s="318"/>
      <c r="ILU24" s="318"/>
      <c r="ILV24" s="318"/>
      <c r="ILW24" s="318"/>
      <c r="ILX24" s="318"/>
      <c r="ILY24" s="318"/>
      <c r="ILZ24" s="318"/>
      <c r="IMA24" s="318"/>
      <c r="IMB24" s="318"/>
      <c r="IMC24" s="318"/>
      <c r="IMD24" s="318"/>
      <c r="IME24" s="318"/>
      <c r="IMF24" s="318"/>
      <c r="IMG24" s="318"/>
      <c r="IMH24" s="318"/>
      <c r="IMI24" s="318"/>
      <c r="IMJ24" s="318"/>
      <c r="IMK24" s="318"/>
      <c r="IML24" s="318"/>
      <c r="IMM24" s="318"/>
      <c r="IMN24" s="318"/>
      <c r="IMO24" s="318"/>
      <c r="IMP24" s="318"/>
      <c r="IMQ24" s="318"/>
      <c r="IMR24" s="318"/>
      <c r="IMS24" s="318"/>
      <c r="IMT24" s="318"/>
      <c r="IMU24" s="318"/>
      <c r="IMV24" s="318"/>
      <c r="IMW24" s="318"/>
      <c r="IMX24" s="318"/>
      <c r="IMY24" s="318"/>
      <c r="IMZ24" s="318"/>
      <c r="INA24" s="318"/>
      <c r="INB24" s="318"/>
      <c r="INC24" s="318"/>
      <c r="IND24" s="318"/>
      <c r="INE24" s="318"/>
      <c r="INF24" s="318"/>
      <c r="ING24" s="318"/>
      <c r="INH24" s="318"/>
      <c r="INI24" s="318"/>
      <c r="INJ24" s="318"/>
      <c r="INK24" s="318"/>
      <c r="INL24" s="318"/>
      <c r="INM24" s="318"/>
      <c r="INN24" s="318"/>
      <c r="INO24" s="318"/>
      <c r="INP24" s="318"/>
      <c r="INQ24" s="318"/>
      <c r="INR24" s="318"/>
      <c r="INS24" s="318"/>
      <c r="INT24" s="318"/>
      <c r="INU24" s="318"/>
      <c r="INV24" s="318"/>
      <c r="INW24" s="318"/>
      <c r="INX24" s="318"/>
      <c r="INY24" s="318"/>
      <c r="INZ24" s="318"/>
      <c r="IOA24" s="318"/>
      <c r="IOB24" s="318"/>
      <c r="IOC24" s="318"/>
      <c r="IOD24" s="318"/>
      <c r="IOE24" s="318"/>
      <c r="IOF24" s="318"/>
      <c r="IOG24" s="318"/>
      <c r="IOH24" s="318"/>
      <c r="IOI24" s="318"/>
      <c r="IOJ24" s="318"/>
      <c r="IOK24" s="318"/>
      <c r="IOL24" s="318"/>
      <c r="IOM24" s="318"/>
      <c r="ION24" s="318"/>
      <c r="IOO24" s="318"/>
      <c r="IOP24" s="318"/>
      <c r="IOQ24" s="318"/>
      <c r="IOR24" s="318"/>
      <c r="IOS24" s="318"/>
      <c r="IOT24" s="318"/>
      <c r="IOU24" s="318"/>
      <c r="IOV24" s="318"/>
      <c r="IOW24" s="318"/>
      <c r="IOX24" s="318"/>
      <c r="IOY24" s="318"/>
      <c r="IOZ24" s="318"/>
      <c r="IPA24" s="318"/>
      <c r="IPB24" s="318"/>
      <c r="IPC24" s="318"/>
      <c r="IPD24" s="318"/>
      <c r="IPE24" s="318"/>
      <c r="IPF24" s="318"/>
      <c r="IPG24" s="318"/>
      <c r="IPH24" s="318"/>
      <c r="IPI24" s="318"/>
      <c r="IPJ24" s="318"/>
      <c r="IPK24" s="318"/>
      <c r="IPL24" s="318"/>
      <c r="IPM24" s="318"/>
      <c r="IPN24" s="318"/>
      <c r="IPO24" s="318"/>
      <c r="IPP24" s="318"/>
      <c r="IPQ24" s="318"/>
      <c r="IPR24" s="318"/>
      <c r="IPS24" s="318"/>
      <c r="IPT24" s="318"/>
      <c r="IPU24" s="318"/>
      <c r="IPV24" s="318"/>
      <c r="IPW24" s="318"/>
      <c r="IPX24" s="318"/>
      <c r="IPY24" s="318"/>
      <c r="IPZ24" s="318"/>
      <c r="IQA24" s="318"/>
      <c r="IQB24" s="318"/>
      <c r="IQC24" s="318"/>
      <c r="IQD24" s="318"/>
      <c r="IQE24" s="318"/>
      <c r="IQF24" s="318"/>
      <c r="IQG24" s="318"/>
      <c r="IQH24" s="318"/>
      <c r="IQI24" s="318"/>
      <c r="IQJ24" s="318"/>
      <c r="IQK24" s="318"/>
      <c r="IQL24" s="318"/>
      <c r="IQM24" s="318"/>
      <c r="IQN24" s="318"/>
      <c r="IQO24" s="318"/>
      <c r="IQP24" s="318"/>
      <c r="IQQ24" s="318"/>
      <c r="IQR24" s="318"/>
      <c r="IQS24" s="318"/>
      <c r="IQT24" s="318"/>
      <c r="IQU24" s="318"/>
      <c r="IQV24" s="318"/>
      <c r="IQW24" s="318"/>
      <c r="IQX24" s="318"/>
      <c r="IQY24" s="318"/>
      <c r="IQZ24" s="318"/>
      <c r="IRA24" s="318"/>
      <c r="IRB24" s="318"/>
      <c r="IRC24" s="318"/>
      <c r="IRD24" s="318"/>
      <c r="IRE24" s="318"/>
      <c r="IRF24" s="318"/>
      <c r="IRG24" s="318"/>
      <c r="IRH24" s="318"/>
      <c r="IRI24" s="318"/>
      <c r="IRJ24" s="318"/>
      <c r="IRK24" s="318"/>
      <c r="IRL24" s="318"/>
      <c r="IRM24" s="318"/>
      <c r="IRN24" s="318"/>
      <c r="IRO24" s="318"/>
      <c r="IRP24" s="318"/>
      <c r="IRQ24" s="318"/>
      <c r="IRR24" s="318"/>
      <c r="IRS24" s="318"/>
      <c r="IRT24" s="318"/>
      <c r="IRU24" s="318"/>
      <c r="IRV24" s="318"/>
      <c r="IRW24" s="318"/>
      <c r="IRX24" s="318"/>
      <c r="IRY24" s="318"/>
      <c r="IRZ24" s="318"/>
      <c r="ISA24" s="318"/>
      <c r="ISB24" s="318"/>
      <c r="ISC24" s="318"/>
      <c r="ISD24" s="318"/>
      <c r="ISE24" s="318"/>
      <c r="ISF24" s="318"/>
      <c r="ISG24" s="318"/>
      <c r="ISH24" s="318"/>
      <c r="ISI24" s="318"/>
      <c r="ISJ24" s="318"/>
      <c r="ISK24" s="318"/>
      <c r="ISL24" s="318"/>
      <c r="ISM24" s="318"/>
      <c r="ISN24" s="318"/>
      <c r="ISO24" s="318"/>
      <c r="ISP24" s="318"/>
      <c r="ISQ24" s="318"/>
      <c r="ISR24" s="318"/>
      <c r="ISS24" s="318"/>
      <c r="IST24" s="318"/>
      <c r="ISU24" s="318"/>
      <c r="ISV24" s="318"/>
      <c r="ISW24" s="318"/>
      <c r="ISX24" s="318"/>
      <c r="ISY24" s="318"/>
      <c r="ISZ24" s="318"/>
      <c r="ITA24" s="318"/>
      <c r="ITB24" s="318"/>
      <c r="ITC24" s="318"/>
      <c r="ITD24" s="318"/>
      <c r="ITE24" s="318"/>
      <c r="ITF24" s="318"/>
      <c r="ITG24" s="318"/>
      <c r="ITH24" s="318"/>
      <c r="ITI24" s="318"/>
      <c r="ITJ24" s="318"/>
      <c r="ITK24" s="318"/>
      <c r="ITL24" s="318"/>
      <c r="ITM24" s="318"/>
      <c r="ITN24" s="318"/>
      <c r="ITO24" s="318"/>
      <c r="ITP24" s="318"/>
      <c r="ITQ24" s="318"/>
      <c r="ITR24" s="318"/>
      <c r="ITS24" s="318"/>
      <c r="ITT24" s="318"/>
      <c r="ITU24" s="318"/>
      <c r="ITV24" s="318"/>
      <c r="ITW24" s="318"/>
      <c r="ITX24" s="318"/>
      <c r="ITY24" s="318"/>
      <c r="ITZ24" s="318"/>
      <c r="IUA24" s="318"/>
      <c r="IUB24" s="318"/>
      <c r="IUC24" s="318"/>
      <c r="IUD24" s="318"/>
      <c r="IUE24" s="318"/>
      <c r="IUF24" s="318"/>
      <c r="IUG24" s="318"/>
      <c r="IUH24" s="318"/>
      <c r="IUI24" s="318"/>
      <c r="IUJ24" s="318"/>
      <c r="IUK24" s="318"/>
      <c r="IUL24" s="318"/>
      <c r="IUM24" s="318"/>
      <c r="IUN24" s="318"/>
      <c r="IUO24" s="318"/>
      <c r="IUP24" s="318"/>
      <c r="IUQ24" s="318"/>
      <c r="IUR24" s="318"/>
      <c r="IUS24" s="318"/>
      <c r="IUT24" s="318"/>
      <c r="IUU24" s="318"/>
      <c r="IUV24" s="318"/>
      <c r="IUW24" s="318"/>
      <c r="IUX24" s="318"/>
      <c r="IUY24" s="318"/>
      <c r="IUZ24" s="318"/>
      <c r="IVA24" s="318"/>
      <c r="IVB24" s="318"/>
      <c r="IVC24" s="318"/>
      <c r="IVD24" s="318"/>
      <c r="IVE24" s="318"/>
      <c r="IVF24" s="318"/>
      <c r="IVG24" s="318"/>
      <c r="IVH24" s="318"/>
      <c r="IVI24" s="318"/>
      <c r="IVJ24" s="318"/>
      <c r="IVK24" s="318"/>
      <c r="IVL24" s="318"/>
      <c r="IVM24" s="318"/>
      <c r="IVN24" s="318"/>
      <c r="IVO24" s="318"/>
      <c r="IVP24" s="318"/>
      <c r="IVQ24" s="318"/>
      <c r="IVR24" s="318"/>
      <c r="IVS24" s="318"/>
      <c r="IVT24" s="318"/>
      <c r="IVU24" s="318"/>
      <c r="IVV24" s="318"/>
      <c r="IVW24" s="318"/>
      <c r="IVX24" s="318"/>
      <c r="IVY24" s="318"/>
      <c r="IVZ24" s="318"/>
      <c r="IWA24" s="318"/>
      <c r="IWB24" s="318"/>
      <c r="IWC24" s="318"/>
      <c r="IWD24" s="318"/>
      <c r="IWE24" s="318"/>
      <c r="IWF24" s="318"/>
      <c r="IWG24" s="318"/>
      <c r="IWH24" s="318"/>
      <c r="IWI24" s="318"/>
      <c r="IWJ24" s="318"/>
      <c r="IWK24" s="318"/>
      <c r="IWL24" s="318"/>
      <c r="IWM24" s="318"/>
      <c r="IWN24" s="318"/>
      <c r="IWO24" s="318"/>
      <c r="IWP24" s="318"/>
      <c r="IWQ24" s="318"/>
      <c r="IWR24" s="318"/>
      <c r="IWS24" s="318"/>
      <c r="IWT24" s="318"/>
      <c r="IWU24" s="318"/>
      <c r="IWV24" s="318"/>
      <c r="IWW24" s="318"/>
      <c r="IWX24" s="318"/>
      <c r="IWY24" s="318"/>
      <c r="IWZ24" s="318"/>
      <c r="IXA24" s="318"/>
      <c r="IXB24" s="318"/>
      <c r="IXC24" s="318"/>
      <c r="IXD24" s="318"/>
      <c r="IXE24" s="318"/>
      <c r="IXF24" s="318"/>
      <c r="IXG24" s="318"/>
      <c r="IXH24" s="318"/>
      <c r="IXI24" s="318"/>
      <c r="IXJ24" s="318"/>
      <c r="IXK24" s="318"/>
      <c r="IXL24" s="318"/>
      <c r="IXM24" s="318"/>
      <c r="IXN24" s="318"/>
      <c r="IXO24" s="318"/>
      <c r="IXP24" s="318"/>
      <c r="IXQ24" s="318"/>
      <c r="IXR24" s="318"/>
      <c r="IXS24" s="318"/>
      <c r="IXT24" s="318"/>
      <c r="IXU24" s="318"/>
      <c r="IXV24" s="318"/>
      <c r="IXW24" s="318"/>
      <c r="IXX24" s="318"/>
      <c r="IXY24" s="318"/>
      <c r="IXZ24" s="318"/>
      <c r="IYA24" s="318"/>
      <c r="IYB24" s="318"/>
      <c r="IYC24" s="318"/>
      <c r="IYD24" s="318"/>
      <c r="IYE24" s="318"/>
      <c r="IYF24" s="318"/>
      <c r="IYG24" s="318"/>
      <c r="IYH24" s="318"/>
      <c r="IYI24" s="318"/>
      <c r="IYJ24" s="318"/>
      <c r="IYK24" s="318"/>
      <c r="IYL24" s="318"/>
      <c r="IYM24" s="318"/>
      <c r="IYN24" s="318"/>
      <c r="IYO24" s="318"/>
      <c r="IYP24" s="318"/>
      <c r="IYQ24" s="318"/>
      <c r="IYR24" s="318"/>
      <c r="IYS24" s="318"/>
      <c r="IYT24" s="318"/>
      <c r="IYU24" s="318"/>
      <c r="IYV24" s="318"/>
      <c r="IYW24" s="318"/>
      <c r="IYX24" s="318"/>
      <c r="IYY24" s="318"/>
      <c r="IYZ24" s="318"/>
      <c r="IZA24" s="318"/>
      <c r="IZB24" s="318"/>
      <c r="IZC24" s="318"/>
      <c r="IZD24" s="318"/>
      <c r="IZE24" s="318"/>
      <c r="IZF24" s="318"/>
      <c r="IZG24" s="318"/>
      <c r="IZH24" s="318"/>
      <c r="IZI24" s="318"/>
      <c r="IZJ24" s="318"/>
      <c r="IZK24" s="318"/>
      <c r="IZL24" s="318"/>
      <c r="IZM24" s="318"/>
      <c r="IZN24" s="318"/>
      <c r="IZO24" s="318"/>
      <c r="IZP24" s="318"/>
      <c r="IZQ24" s="318"/>
      <c r="IZR24" s="318"/>
      <c r="IZS24" s="318"/>
      <c r="IZT24" s="318"/>
      <c r="IZU24" s="318"/>
      <c r="IZV24" s="318"/>
      <c r="IZW24" s="318"/>
      <c r="IZX24" s="318"/>
      <c r="IZY24" s="318"/>
      <c r="IZZ24" s="318"/>
      <c r="JAA24" s="318"/>
      <c r="JAB24" s="318"/>
      <c r="JAC24" s="318"/>
      <c r="JAD24" s="318"/>
      <c r="JAE24" s="318"/>
      <c r="JAF24" s="318"/>
      <c r="JAG24" s="318"/>
      <c r="JAH24" s="318"/>
      <c r="JAI24" s="318"/>
      <c r="JAJ24" s="318"/>
      <c r="JAK24" s="318"/>
      <c r="JAL24" s="318"/>
      <c r="JAM24" s="318"/>
      <c r="JAN24" s="318"/>
      <c r="JAO24" s="318"/>
      <c r="JAP24" s="318"/>
      <c r="JAQ24" s="318"/>
      <c r="JAR24" s="318"/>
      <c r="JAS24" s="318"/>
      <c r="JAT24" s="318"/>
      <c r="JAU24" s="318"/>
      <c r="JAV24" s="318"/>
      <c r="JAW24" s="318"/>
      <c r="JAX24" s="318"/>
      <c r="JAY24" s="318"/>
      <c r="JAZ24" s="318"/>
      <c r="JBA24" s="318"/>
      <c r="JBB24" s="318"/>
      <c r="JBC24" s="318"/>
      <c r="JBD24" s="318"/>
      <c r="JBE24" s="318"/>
      <c r="JBF24" s="318"/>
      <c r="JBG24" s="318"/>
      <c r="JBH24" s="318"/>
      <c r="JBI24" s="318"/>
      <c r="JBJ24" s="318"/>
      <c r="JBK24" s="318"/>
      <c r="JBL24" s="318"/>
      <c r="JBM24" s="318"/>
      <c r="JBN24" s="318"/>
      <c r="JBO24" s="318"/>
      <c r="JBP24" s="318"/>
      <c r="JBQ24" s="318"/>
      <c r="JBR24" s="318"/>
      <c r="JBS24" s="318"/>
      <c r="JBT24" s="318"/>
      <c r="JBU24" s="318"/>
      <c r="JBV24" s="318"/>
      <c r="JBW24" s="318"/>
      <c r="JBX24" s="318"/>
      <c r="JBY24" s="318"/>
      <c r="JBZ24" s="318"/>
      <c r="JCA24" s="318"/>
      <c r="JCB24" s="318"/>
      <c r="JCC24" s="318"/>
      <c r="JCD24" s="318"/>
      <c r="JCE24" s="318"/>
      <c r="JCF24" s="318"/>
      <c r="JCG24" s="318"/>
      <c r="JCH24" s="318"/>
      <c r="JCI24" s="318"/>
      <c r="JCJ24" s="318"/>
      <c r="JCK24" s="318"/>
      <c r="JCL24" s="318"/>
      <c r="JCM24" s="318"/>
      <c r="JCN24" s="318"/>
      <c r="JCO24" s="318"/>
      <c r="JCP24" s="318"/>
      <c r="JCQ24" s="318"/>
      <c r="JCR24" s="318"/>
      <c r="JCS24" s="318"/>
      <c r="JCT24" s="318"/>
      <c r="JCU24" s="318"/>
      <c r="JCV24" s="318"/>
      <c r="JCW24" s="318"/>
      <c r="JCX24" s="318"/>
      <c r="JCY24" s="318"/>
      <c r="JCZ24" s="318"/>
      <c r="JDA24" s="318"/>
      <c r="JDB24" s="318"/>
      <c r="JDC24" s="318"/>
      <c r="JDD24" s="318"/>
      <c r="JDE24" s="318"/>
      <c r="JDF24" s="318"/>
      <c r="JDG24" s="318"/>
      <c r="JDH24" s="318"/>
      <c r="JDI24" s="318"/>
      <c r="JDJ24" s="318"/>
      <c r="JDK24" s="318"/>
      <c r="JDL24" s="318"/>
      <c r="JDM24" s="318"/>
      <c r="JDN24" s="318"/>
      <c r="JDO24" s="318"/>
      <c r="JDP24" s="318"/>
      <c r="JDQ24" s="318"/>
      <c r="JDR24" s="318"/>
      <c r="JDS24" s="318"/>
      <c r="JDT24" s="318"/>
      <c r="JDU24" s="318"/>
      <c r="JDV24" s="318"/>
      <c r="JDW24" s="318"/>
      <c r="JDX24" s="318"/>
      <c r="JDY24" s="318"/>
      <c r="JDZ24" s="318"/>
      <c r="JEA24" s="318"/>
      <c r="JEB24" s="318"/>
      <c r="JEC24" s="318"/>
      <c r="JED24" s="318"/>
      <c r="JEE24" s="318"/>
      <c r="JEF24" s="318"/>
      <c r="JEG24" s="318"/>
      <c r="JEH24" s="318"/>
      <c r="JEI24" s="318"/>
      <c r="JEJ24" s="318"/>
      <c r="JEK24" s="318"/>
      <c r="JEL24" s="318"/>
      <c r="JEM24" s="318"/>
      <c r="JEN24" s="318"/>
      <c r="JEO24" s="318"/>
      <c r="JEP24" s="318"/>
      <c r="JEQ24" s="318"/>
      <c r="JER24" s="318"/>
      <c r="JES24" s="318"/>
      <c r="JET24" s="318"/>
      <c r="JEU24" s="318"/>
      <c r="JEV24" s="318"/>
      <c r="JEW24" s="318"/>
      <c r="JEX24" s="318"/>
      <c r="JEY24" s="318"/>
      <c r="JEZ24" s="318"/>
      <c r="JFA24" s="318"/>
      <c r="JFB24" s="318"/>
      <c r="JFC24" s="318"/>
      <c r="JFD24" s="318"/>
      <c r="JFE24" s="318"/>
      <c r="JFF24" s="318"/>
      <c r="JFG24" s="318"/>
      <c r="JFH24" s="318"/>
      <c r="JFI24" s="318"/>
      <c r="JFJ24" s="318"/>
      <c r="JFK24" s="318"/>
      <c r="JFL24" s="318"/>
      <c r="JFM24" s="318"/>
      <c r="JFN24" s="318"/>
      <c r="JFO24" s="318"/>
      <c r="JFP24" s="318"/>
      <c r="JFQ24" s="318"/>
      <c r="JFR24" s="318"/>
      <c r="JFS24" s="318"/>
      <c r="JFT24" s="318"/>
      <c r="JFU24" s="318"/>
      <c r="JFV24" s="318"/>
      <c r="JFW24" s="318"/>
      <c r="JFX24" s="318"/>
      <c r="JFY24" s="318"/>
      <c r="JFZ24" s="318"/>
      <c r="JGA24" s="318"/>
      <c r="JGB24" s="318"/>
      <c r="JGC24" s="318"/>
      <c r="JGD24" s="318"/>
      <c r="JGE24" s="318"/>
      <c r="JGF24" s="318"/>
      <c r="JGG24" s="318"/>
      <c r="JGH24" s="318"/>
      <c r="JGI24" s="318"/>
      <c r="JGJ24" s="318"/>
      <c r="JGK24" s="318"/>
      <c r="JGL24" s="318"/>
      <c r="JGM24" s="318"/>
      <c r="JGN24" s="318"/>
      <c r="JGO24" s="318"/>
      <c r="JGP24" s="318"/>
      <c r="JGQ24" s="318"/>
      <c r="JGR24" s="318"/>
      <c r="JGS24" s="318"/>
      <c r="JGT24" s="318"/>
      <c r="JGU24" s="318"/>
      <c r="JGV24" s="318"/>
      <c r="JGW24" s="318"/>
      <c r="JGX24" s="318"/>
      <c r="JGY24" s="318"/>
      <c r="JGZ24" s="318"/>
      <c r="JHA24" s="318"/>
      <c r="JHB24" s="318"/>
      <c r="JHC24" s="318"/>
      <c r="JHD24" s="318"/>
      <c r="JHE24" s="318"/>
      <c r="JHF24" s="318"/>
      <c r="JHG24" s="318"/>
      <c r="JHH24" s="318"/>
      <c r="JHI24" s="318"/>
      <c r="JHJ24" s="318"/>
      <c r="JHK24" s="318"/>
      <c r="JHL24" s="318"/>
      <c r="JHM24" s="318"/>
      <c r="JHN24" s="318"/>
      <c r="JHO24" s="318"/>
      <c r="JHP24" s="318"/>
      <c r="JHQ24" s="318"/>
      <c r="JHR24" s="318"/>
      <c r="JHS24" s="318"/>
      <c r="JHT24" s="318"/>
      <c r="JHU24" s="318"/>
      <c r="JHV24" s="318"/>
      <c r="JHW24" s="318"/>
      <c r="JHX24" s="318"/>
      <c r="JHY24" s="318"/>
      <c r="JHZ24" s="318"/>
      <c r="JIA24" s="318"/>
      <c r="JIB24" s="318"/>
      <c r="JIC24" s="318"/>
      <c r="JID24" s="318"/>
      <c r="JIE24" s="318"/>
      <c r="JIF24" s="318"/>
      <c r="JIG24" s="318"/>
      <c r="JIH24" s="318"/>
      <c r="JII24" s="318"/>
      <c r="JIJ24" s="318"/>
      <c r="JIK24" s="318"/>
      <c r="JIL24" s="318"/>
      <c r="JIM24" s="318"/>
      <c r="JIN24" s="318"/>
      <c r="JIO24" s="318"/>
      <c r="JIP24" s="318"/>
      <c r="JIQ24" s="318"/>
      <c r="JIR24" s="318"/>
      <c r="JIS24" s="318"/>
      <c r="JIT24" s="318"/>
      <c r="JIU24" s="318"/>
      <c r="JIV24" s="318"/>
      <c r="JIW24" s="318"/>
      <c r="JIX24" s="318"/>
      <c r="JIY24" s="318"/>
      <c r="JIZ24" s="318"/>
      <c r="JJA24" s="318"/>
      <c r="JJB24" s="318"/>
      <c r="JJC24" s="318"/>
      <c r="JJD24" s="318"/>
      <c r="JJE24" s="318"/>
      <c r="JJF24" s="318"/>
      <c r="JJG24" s="318"/>
      <c r="JJH24" s="318"/>
      <c r="JJI24" s="318"/>
      <c r="JJJ24" s="318"/>
      <c r="JJK24" s="318"/>
      <c r="JJL24" s="318"/>
      <c r="JJM24" s="318"/>
      <c r="JJN24" s="318"/>
      <c r="JJO24" s="318"/>
      <c r="JJP24" s="318"/>
      <c r="JJQ24" s="318"/>
      <c r="JJR24" s="318"/>
      <c r="JJS24" s="318"/>
      <c r="JJT24" s="318"/>
      <c r="JJU24" s="318"/>
      <c r="JJV24" s="318"/>
      <c r="JJW24" s="318"/>
      <c r="JJX24" s="318"/>
      <c r="JJY24" s="318"/>
      <c r="JJZ24" s="318"/>
      <c r="JKA24" s="318"/>
      <c r="JKB24" s="318"/>
      <c r="JKC24" s="318"/>
      <c r="JKD24" s="318"/>
      <c r="JKE24" s="318"/>
      <c r="JKF24" s="318"/>
      <c r="JKG24" s="318"/>
      <c r="JKH24" s="318"/>
      <c r="JKI24" s="318"/>
      <c r="JKJ24" s="318"/>
      <c r="JKK24" s="318"/>
      <c r="JKL24" s="318"/>
      <c r="JKM24" s="318"/>
      <c r="JKN24" s="318"/>
      <c r="JKO24" s="318"/>
      <c r="JKP24" s="318"/>
      <c r="JKQ24" s="318"/>
      <c r="JKR24" s="318"/>
      <c r="JKS24" s="318"/>
      <c r="JKT24" s="318"/>
      <c r="JKU24" s="318"/>
      <c r="JKV24" s="318"/>
      <c r="JKW24" s="318"/>
      <c r="JKX24" s="318"/>
      <c r="JKY24" s="318"/>
      <c r="JKZ24" s="318"/>
      <c r="JLA24" s="318"/>
      <c r="JLB24" s="318"/>
      <c r="JLC24" s="318"/>
      <c r="JLD24" s="318"/>
      <c r="JLE24" s="318"/>
      <c r="JLF24" s="318"/>
      <c r="JLG24" s="318"/>
      <c r="JLH24" s="318"/>
      <c r="JLI24" s="318"/>
      <c r="JLJ24" s="318"/>
      <c r="JLK24" s="318"/>
      <c r="JLL24" s="318"/>
      <c r="JLM24" s="318"/>
      <c r="JLN24" s="318"/>
      <c r="JLO24" s="318"/>
      <c r="JLP24" s="318"/>
      <c r="JLQ24" s="318"/>
      <c r="JLR24" s="318"/>
      <c r="JLS24" s="318"/>
      <c r="JLT24" s="318"/>
      <c r="JLU24" s="318"/>
      <c r="JLV24" s="318"/>
      <c r="JLW24" s="318"/>
      <c r="JLX24" s="318"/>
      <c r="JLY24" s="318"/>
      <c r="JLZ24" s="318"/>
      <c r="JMA24" s="318"/>
      <c r="JMB24" s="318"/>
      <c r="JMC24" s="318"/>
      <c r="JMD24" s="318"/>
      <c r="JME24" s="318"/>
      <c r="JMF24" s="318"/>
      <c r="JMG24" s="318"/>
      <c r="JMH24" s="318"/>
      <c r="JMI24" s="318"/>
      <c r="JMJ24" s="318"/>
      <c r="JMK24" s="318"/>
      <c r="JML24" s="318"/>
      <c r="JMM24" s="318"/>
      <c r="JMN24" s="318"/>
      <c r="JMO24" s="318"/>
      <c r="JMP24" s="318"/>
      <c r="JMQ24" s="318"/>
      <c r="JMR24" s="318"/>
      <c r="JMS24" s="318"/>
      <c r="JMT24" s="318"/>
      <c r="JMU24" s="318"/>
      <c r="JMV24" s="318"/>
      <c r="JMW24" s="318"/>
      <c r="JMX24" s="318"/>
      <c r="JMY24" s="318"/>
      <c r="JMZ24" s="318"/>
      <c r="JNA24" s="318"/>
      <c r="JNB24" s="318"/>
      <c r="JNC24" s="318"/>
      <c r="JND24" s="318"/>
      <c r="JNE24" s="318"/>
      <c r="JNF24" s="318"/>
      <c r="JNG24" s="318"/>
      <c r="JNH24" s="318"/>
      <c r="JNI24" s="318"/>
      <c r="JNJ24" s="318"/>
      <c r="JNK24" s="318"/>
      <c r="JNL24" s="318"/>
      <c r="JNM24" s="318"/>
      <c r="JNN24" s="318"/>
      <c r="JNO24" s="318"/>
      <c r="JNP24" s="318"/>
      <c r="JNQ24" s="318"/>
      <c r="JNR24" s="318"/>
      <c r="JNS24" s="318"/>
      <c r="JNT24" s="318"/>
      <c r="JNU24" s="318"/>
      <c r="JNV24" s="318"/>
      <c r="JNW24" s="318"/>
      <c r="JNX24" s="318"/>
      <c r="JNY24" s="318"/>
      <c r="JNZ24" s="318"/>
      <c r="JOA24" s="318"/>
      <c r="JOB24" s="318"/>
      <c r="JOC24" s="318"/>
      <c r="JOD24" s="318"/>
      <c r="JOE24" s="318"/>
      <c r="JOF24" s="318"/>
      <c r="JOG24" s="318"/>
      <c r="JOH24" s="318"/>
      <c r="JOI24" s="318"/>
      <c r="JOJ24" s="318"/>
      <c r="JOK24" s="318"/>
      <c r="JOL24" s="318"/>
      <c r="JOM24" s="318"/>
      <c r="JON24" s="318"/>
      <c r="JOO24" s="318"/>
      <c r="JOP24" s="318"/>
      <c r="JOQ24" s="318"/>
      <c r="JOR24" s="318"/>
      <c r="JOS24" s="318"/>
      <c r="JOT24" s="318"/>
      <c r="JOU24" s="318"/>
      <c r="JOV24" s="318"/>
      <c r="JOW24" s="318"/>
      <c r="JOX24" s="318"/>
      <c r="JOY24" s="318"/>
      <c r="JOZ24" s="318"/>
      <c r="JPA24" s="318"/>
      <c r="JPB24" s="318"/>
      <c r="JPC24" s="318"/>
      <c r="JPD24" s="318"/>
      <c r="JPE24" s="318"/>
      <c r="JPF24" s="318"/>
      <c r="JPG24" s="318"/>
      <c r="JPH24" s="318"/>
      <c r="JPI24" s="318"/>
      <c r="JPJ24" s="318"/>
      <c r="JPK24" s="318"/>
      <c r="JPL24" s="318"/>
      <c r="JPM24" s="318"/>
      <c r="JPN24" s="318"/>
      <c r="JPO24" s="318"/>
      <c r="JPP24" s="318"/>
      <c r="JPQ24" s="318"/>
      <c r="JPR24" s="318"/>
      <c r="JPS24" s="318"/>
      <c r="JPT24" s="318"/>
      <c r="JPU24" s="318"/>
      <c r="JPV24" s="318"/>
      <c r="JPW24" s="318"/>
      <c r="JPX24" s="318"/>
      <c r="JPY24" s="318"/>
      <c r="JPZ24" s="318"/>
      <c r="JQA24" s="318"/>
      <c r="JQB24" s="318"/>
      <c r="JQC24" s="318"/>
      <c r="JQD24" s="318"/>
      <c r="JQE24" s="318"/>
      <c r="JQF24" s="318"/>
      <c r="JQG24" s="318"/>
      <c r="JQH24" s="318"/>
      <c r="JQI24" s="318"/>
      <c r="JQJ24" s="318"/>
      <c r="JQK24" s="318"/>
      <c r="JQL24" s="318"/>
      <c r="JQM24" s="318"/>
      <c r="JQN24" s="318"/>
      <c r="JQO24" s="318"/>
      <c r="JQP24" s="318"/>
      <c r="JQQ24" s="318"/>
      <c r="JQR24" s="318"/>
      <c r="JQS24" s="318"/>
      <c r="JQT24" s="318"/>
      <c r="JQU24" s="318"/>
      <c r="JQV24" s="318"/>
      <c r="JQW24" s="318"/>
      <c r="JQX24" s="318"/>
      <c r="JQY24" s="318"/>
      <c r="JQZ24" s="318"/>
      <c r="JRA24" s="318"/>
      <c r="JRB24" s="318"/>
      <c r="JRC24" s="318"/>
      <c r="JRD24" s="318"/>
      <c r="JRE24" s="318"/>
      <c r="JRF24" s="318"/>
      <c r="JRG24" s="318"/>
      <c r="JRH24" s="318"/>
      <c r="JRI24" s="318"/>
      <c r="JRJ24" s="318"/>
      <c r="JRK24" s="318"/>
      <c r="JRL24" s="318"/>
      <c r="JRM24" s="318"/>
      <c r="JRN24" s="318"/>
      <c r="JRO24" s="318"/>
      <c r="JRP24" s="318"/>
      <c r="JRQ24" s="318"/>
      <c r="JRR24" s="318"/>
      <c r="JRS24" s="318"/>
      <c r="JRT24" s="318"/>
      <c r="JRU24" s="318"/>
      <c r="JRV24" s="318"/>
      <c r="JRW24" s="318"/>
      <c r="JRX24" s="318"/>
      <c r="JRY24" s="318"/>
      <c r="JRZ24" s="318"/>
      <c r="JSA24" s="318"/>
      <c r="JSB24" s="318"/>
      <c r="JSC24" s="318"/>
      <c r="JSD24" s="318"/>
      <c r="JSE24" s="318"/>
      <c r="JSF24" s="318"/>
      <c r="JSG24" s="318"/>
      <c r="JSH24" s="318"/>
      <c r="JSI24" s="318"/>
      <c r="JSJ24" s="318"/>
      <c r="JSK24" s="318"/>
      <c r="JSL24" s="318"/>
      <c r="JSM24" s="318"/>
      <c r="JSN24" s="318"/>
      <c r="JSO24" s="318"/>
      <c r="JSP24" s="318"/>
      <c r="JSQ24" s="318"/>
      <c r="JSR24" s="318"/>
      <c r="JSS24" s="318"/>
      <c r="JST24" s="318"/>
      <c r="JSU24" s="318"/>
      <c r="JSV24" s="318"/>
      <c r="JSW24" s="318"/>
      <c r="JSX24" s="318"/>
      <c r="JSY24" s="318"/>
      <c r="JSZ24" s="318"/>
      <c r="JTA24" s="318"/>
      <c r="JTB24" s="318"/>
      <c r="JTC24" s="318"/>
      <c r="JTD24" s="318"/>
      <c r="JTE24" s="318"/>
      <c r="JTF24" s="318"/>
      <c r="JTG24" s="318"/>
      <c r="JTH24" s="318"/>
      <c r="JTI24" s="318"/>
      <c r="JTJ24" s="318"/>
      <c r="JTK24" s="318"/>
      <c r="JTL24" s="318"/>
      <c r="JTM24" s="318"/>
      <c r="JTN24" s="318"/>
      <c r="JTO24" s="318"/>
      <c r="JTP24" s="318"/>
      <c r="JTQ24" s="318"/>
      <c r="JTR24" s="318"/>
      <c r="JTS24" s="318"/>
      <c r="JTT24" s="318"/>
      <c r="JTU24" s="318"/>
      <c r="JTV24" s="318"/>
      <c r="JTW24" s="318"/>
      <c r="JTX24" s="318"/>
      <c r="JTY24" s="318"/>
      <c r="JTZ24" s="318"/>
      <c r="JUA24" s="318"/>
      <c r="JUB24" s="318"/>
      <c r="JUC24" s="318"/>
      <c r="JUD24" s="318"/>
      <c r="JUE24" s="318"/>
      <c r="JUF24" s="318"/>
      <c r="JUG24" s="318"/>
      <c r="JUH24" s="318"/>
      <c r="JUI24" s="318"/>
      <c r="JUJ24" s="318"/>
      <c r="JUK24" s="318"/>
      <c r="JUL24" s="318"/>
      <c r="JUM24" s="318"/>
      <c r="JUN24" s="318"/>
      <c r="JUO24" s="318"/>
      <c r="JUP24" s="318"/>
      <c r="JUQ24" s="318"/>
      <c r="JUR24" s="318"/>
      <c r="JUS24" s="318"/>
      <c r="JUT24" s="318"/>
      <c r="JUU24" s="318"/>
      <c r="JUV24" s="318"/>
      <c r="JUW24" s="318"/>
      <c r="JUX24" s="318"/>
      <c r="JUY24" s="318"/>
      <c r="JUZ24" s="318"/>
      <c r="JVA24" s="318"/>
      <c r="JVB24" s="318"/>
      <c r="JVC24" s="318"/>
      <c r="JVD24" s="318"/>
      <c r="JVE24" s="318"/>
      <c r="JVF24" s="318"/>
      <c r="JVG24" s="318"/>
      <c r="JVH24" s="318"/>
      <c r="JVI24" s="318"/>
      <c r="JVJ24" s="318"/>
      <c r="JVK24" s="318"/>
      <c r="JVL24" s="318"/>
      <c r="JVM24" s="318"/>
      <c r="JVN24" s="318"/>
      <c r="JVO24" s="318"/>
      <c r="JVP24" s="318"/>
      <c r="JVQ24" s="318"/>
      <c r="JVR24" s="318"/>
      <c r="JVS24" s="318"/>
      <c r="JVT24" s="318"/>
      <c r="JVU24" s="318"/>
      <c r="JVV24" s="318"/>
      <c r="JVW24" s="318"/>
      <c r="JVX24" s="318"/>
      <c r="JVY24" s="318"/>
      <c r="JVZ24" s="318"/>
      <c r="JWA24" s="318"/>
      <c r="JWB24" s="318"/>
      <c r="JWC24" s="318"/>
      <c r="JWD24" s="318"/>
      <c r="JWE24" s="318"/>
      <c r="JWF24" s="318"/>
      <c r="JWG24" s="318"/>
      <c r="JWH24" s="318"/>
      <c r="JWI24" s="318"/>
      <c r="JWJ24" s="318"/>
      <c r="JWK24" s="318"/>
      <c r="JWL24" s="318"/>
      <c r="JWM24" s="318"/>
      <c r="JWN24" s="318"/>
      <c r="JWO24" s="318"/>
      <c r="JWP24" s="318"/>
      <c r="JWQ24" s="318"/>
      <c r="JWR24" s="318"/>
      <c r="JWS24" s="318"/>
      <c r="JWT24" s="318"/>
      <c r="JWU24" s="318"/>
      <c r="JWV24" s="318"/>
      <c r="JWW24" s="318"/>
      <c r="JWX24" s="318"/>
      <c r="JWY24" s="318"/>
      <c r="JWZ24" s="318"/>
      <c r="JXA24" s="318"/>
      <c r="JXB24" s="318"/>
      <c r="JXC24" s="318"/>
      <c r="JXD24" s="318"/>
      <c r="JXE24" s="318"/>
      <c r="JXF24" s="318"/>
      <c r="JXG24" s="318"/>
      <c r="JXH24" s="318"/>
      <c r="JXI24" s="318"/>
      <c r="JXJ24" s="318"/>
      <c r="JXK24" s="318"/>
      <c r="JXL24" s="318"/>
      <c r="JXM24" s="318"/>
      <c r="JXN24" s="318"/>
      <c r="JXO24" s="318"/>
      <c r="JXP24" s="318"/>
      <c r="JXQ24" s="318"/>
      <c r="JXR24" s="318"/>
      <c r="JXS24" s="318"/>
      <c r="JXT24" s="318"/>
      <c r="JXU24" s="318"/>
      <c r="JXV24" s="318"/>
      <c r="JXW24" s="318"/>
      <c r="JXX24" s="318"/>
      <c r="JXY24" s="318"/>
      <c r="JXZ24" s="318"/>
      <c r="JYA24" s="318"/>
      <c r="JYB24" s="318"/>
      <c r="JYC24" s="318"/>
      <c r="JYD24" s="318"/>
      <c r="JYE24" s="318"/>
      <c r="JYF24" s="318"/>
      <c r="JYG24" s="318"/>
      <c r="JYH24" s="318"/>
      <c r="JYI24" s="318"/>
      <c r="JYJ24" s="318"/>
      <c r="JYK24" s="318"/>
      <c r="JYL24" s="318"/>
      <c r="JYM24" s="318"/>
      <c r="JYN24" s="318"/>
      <c r="JYO24" s="318"/>
      <c r="JYP24" s="318"/>
      <c r="JYQ24" s="318"/>
      <c r="JYR24" s="318"/>
      <c r="JYS24" s="318"/>
      <c r="JYT24" s="318"/>
      <c r="JYU24" s="318"/>
      <c r="JYV24" s="318"/>
      <c r="JYW24" s="318"/>
      <c r="JYX24" s="318"/>
      <c r="JYY24" s="318"/>
      <c r="JYZ24" s="318"/>
      <c r="JZA24" s="318"/>
      <c r="JZB24" s="318"/>
      <c r="JZC24" s="318"/>
      <c r="JZD24" s="318"/>
      <c r="JZE24" s="318"/>
      <c r="JZF24" s="318"/>
      <c r="JZG24" s="318"/>
      <c r="JZH24" s="318"/>
      <c r="JZI24" s="318"/>
      <c r="JZJ24" s="318"/>
      <c r="JZK24" s="318"/>
      <c r="JZL24" s="318"/>
      <c r="JZM24" s="318"/>
      <c r="JZN24" s="318"/>
      <c r="JZO24" s="318"/>
      <c r="JZP24" s="318"/>
      <c r="JZQ24" s="318"/>
      <c r="JZR24" s="318"/>
      <c r="JZS24" s="318"/>
      <c r="JZT24" s="318"/>
      <c r="JZU24" s="318"/>
      <c r="JZV24" s="318"/>
      <c r="JZW24" s="318"/>
      <c r="JZX24" s="318"/>
      <c r="JZY24" s="318"/>
      <c r="JZZ24" s="318"/>
      <c r="KAA24" s="318"/>
      <c r="KAB24" s="318"/>
      <c r="KAC24" s="318"/>
      <c r="KAD24" s="318"/>
      <c r="KAE24" s="318"/>
      <c r="KAF24" s="318"/>
      <c r="KAG24" s="318"/>
      <c r="KAH24" s="318"/>
      <c r="KAI24" s="318"/>
      <c r="KAJ24" s="318"/>
      <c r="KAK24" s="318"/>
      <c r="KAL24" s="318"/>
      <c r="KAM24" s="318"/>
      <c r="KAN24" s="318"/>
      <c r="KAO24" s="318"/>
      <c r="KAP24" s="318"/>
      <c r="KAQ24" s="318"/>
      <c r="KAR24" s="318"/>
      <c r="KAS24" s="318"/>
      <c r="KAT24" s="318"/>
      <c r="KAU24" s="318"/>
      <c r="KAV24" s="318"/>
      <c r="KAW24" s="318"/>
      <c r="KAX24" s="318"/>
      <c r="KAY24" s="318"/>
      <c r="KAZ24" s="318"/>
      <c r="KBA24" s="318"/>
      <c r="KBB24" s="318"/>
      <c r="KBC24" s="318"/>
      <c r="KBD24" s="318"/>
      <c r="KBE24" s="318"/>
      <c r="KBF24" s="318"/>
      <c r="KBG24" s="318"/>
      <c r="KBH24" s="318"/>
      <c r="KBI24" s="318"/>
      <c r="KBJ24" s="318"/>
      <c r="KBK24" s="318"/>
      <c r="KBL24" s="318"/>
      <c r="KBM24" s="318"/>
      <c r="KBN24" s="318"/>
      <c r="KBO24" s="318"/>
      <c r="KBP24" s="318"/>
      <c r="KBQ24" s="318"/>
      <c r="KBR24" s="318"/>
      <c r="KBS24" s="318"/>
      <c r="KBT24" s="318"/>
      <c r="KBU24" s="318"/>
      <c r="KBV24" s="318"/>
      <c r="KBW24" s="318"/>
      <c r="KBX24" s="318"/>
      <c r="KBY24" s="318"/>
      <c r="KBZ24" s="318"/>
      <c r="KCA24" s="318"/>
      <c r="KCB24" s="318"/>
      <c r="KCC24" s="318"/>
      <c r="KCD24" s="318"/>
      <c r="KCE24" s="318"/>
      <c r="KCF24" s="318"/>
      <c r="KCG24" s="318"/>
      <c r="KCH24" s="318"/>
      <c r="KCI24" s="318"/>
      <c r="KCJ24" s="318"/>
      <c r="KCK24" s="318"/>
      <c r="KCL24" s="318"/>
      <c r="KCM24" s="318"/>
      <c r="KCN24" s="318"/>
      <c r="KCO24" s="318"/>
      <c r="KCP24" s="318"/>
      <c r="KCQ24" s="318"/>
      <c r="KCR24" s="318"/>
      <c r="KCS24" s="318"/>
      <c r="KCT24" s="318"/>
      <c r="KCU24" s="318"/>
      <c r="KCV24" s="318"/>
      <c r="KCW24" s="318"/>
      <c r="KCX24" s="318"/>
      <c r="KCY24" s="318"/>
      <c r="KCZ24" s="318"/>
      <c r="KDA24" s="318"/>
      <c r="KDB24" s="318"/>
      <c r="KDC24" s="318"/>
      <c r="KDD24" s="318"/>
      <c r="KDE24" s="318"/>
      <c r="KDF24" s="318"/>
      <c r="KDG24" s="318"/>
      <c r="KDH24" s="318"/>
      <c r="KDI24" s="318"/>
      <c r="KDJ24" s="318"/>
      <c r="KDK24" s="318"/>
      <c r="KDL24" s="318"/>
      <c r="KDM24" s="318"/>
      <c r="KDN24" s="318"/>
      <c r="KDO24" s="318"/>
      <c r="KDP24" s="318"/>
      <c r="KDQ24" s="318"/>
      <c r="KDR24" s="318"/>
      <c r="KDS24" s="318"/>
      <c r="KDT24" s="318"/>
      <c r="KDU24" s="318"/>
      <c r="KDV24" s="318"/>
      <c r="KDW24" s="318"/>
      <c r="KDX24" s="318"/>
      <c r="KDY24" s="318"/>
      <c r="KDZ24" s="318"/>
      <c r="KEA24" s="318"/>
      <c r="KEB24" s="318"/>
      <c r="KEC24" s="318"/>
      <c r="KED24" s="318"/>
      <c r="KEE24" s="318"/>
      <c r="KEF24" s="318"/>
      <c r="KEG24" s="318"/>
      <c r="KEH24" s="318"/>
      <c r="KEI24" s="318"/>
      <c r="KEJ24" s="318"/>
      <c r="KEK24" s="318"/>
      <c r="KEL24" s="318"/>
      <c r="KEM24" s="318"/>
      <c r="KEN24" s="318"/>
      <c r="KEO24" s="318"/>
      <c r="KEP24" s="318"/>
      <c r="KEQ24" s="318"/>
      <c r="KER24" s="318"/>
      <c r="KES24" s="318"/>
      <c r="KET24" s="318"/>
      <c r="KEU24" s="318"/>
      <c r="KEV24" s="318"/>
      <c r="KEW24" s="318"/>
      <c r="KEX24" s="318"/>
      <c r="KEY24" s="318"/>
      <c r="KEZ24" s="318"/>
      <c r="KFA24" s="318"/>
      <c r="KFB24" s="318"/>
      <c r="KFC24" s="318"/>
      <c r="KFD24" s="318"/>
      <c r="KFE24" s="318"/>
      <c r="KFF24" s="318"/>
      <c r="KFG24" s="318"/>
      <c r="KFH24" s="318"/>
      <c r="KFI24" s="318"/>
      <c r="KFJ24" s="318"/>
      <c r="KFK24" s="318"/>
      <c r="KFL24" s="318"/>
      <c r="KFM24" s="318"/>
      <c r="KFN24" s="318"/>
      <c r="KFO24" s="318"/>
      <c r="KFP24" s="318"/>
      <c r="KFQ24" s="318"/>
      <c r="KFR24" s="318"/>
      <c r="KFS24" s="318"/>
      <c r="KFT24" s="318"/>
      <c r="KFU24" s="318"/>
      <c r="KFV24" s="318"/>
      <c r="KFW24" s="318"/>
      <c r="KFX24" s="318"/>
      <c r="KFY24" s="318"/>
      <c r="KFZ24" s="318"/>
      <c r="KGA24" s="318"/>
      <c r="KGB24" s="318"/>
      <c r="KGC24" s="318"/>
      <c r="KGD24" s="318"/>
      <c r="KGE24" s="318"/>
      <c r="KGF24" s="318"/>
      <c r="KGG24" s="318"/>
      <c r="KGH24" s="318"/>
      <c r="KGI24" s="318"/>
      <c r="KGJ24" s="318"/>
      <c r="KGK24" s="318"/>
      <c r="KGL24" s="318"/>
      <c r="KGM24" s="318"/>
      <c r="KGN24" s="318"/>
      <c r="KGO24" s="318"/>
      <c r="KGP24" s="318"/>
      <c r="KGQ24" s="318"/>
      <c r="KGR24" s="318"/>
      <c r="KGS24" s="318"/>
      <c r="KGT24" s="318"/>
      <c r="KGU24" s="318"/>
      <c r="KGV24" s="318"/>
      <c r="KGW24" s="318"/>
      <c r="KGX24" s="318"/>
      <c r="KGY24" s="318"/>
      <c r="KGZ24" s="318"/>
      <c r="KHA24" s="318"/>
      <c r="KHB24" s="318"/>
      <c r="KHC24" s="318"/>
      <c r="KHD24" s="318"/>
      <c r="KHE24" s="318"/>
      <c r="KHF24" s="318"/>
      <c r="KHG24" s="318"/>
      <c r="KHH24" s="318"/>
      <c r="KHI24" s="318"/>
      <c r="KHJ24" s="318"/>
      <c r="KHK24" s="318"/>
      <c r="KHL24" s="318"/>
      <c r="KHM24" s="318"/>
      <c r="KHN24" s="318"/>
      <c r="KHO24" s="318"/>
      <c r="KHP24" s="318"/>
      <c r="KHQ24" s="318"/>
      <c r="KHR24" s="318"/>
      <c r="KHS24" s="318"/>
      <c r="KHT24" s="318"/>
      <c r="KHU24" s="318"/>
      <c r="KHV24" s="318"/>
      <c r="KHW24" s="318"/>
      <c r="KHX24" s="318"/>
      <c r="KHY24" s="318"/>
      <c r="KHZ24" s="318"/>
      <c r="KIA24" s="318"/>
      <c r="KIB24" s="318"/>
      <c r="KIC24" s="318"/>
      <c r="KID24" s="318"/>
      <c r="KIE24" s="318"/>
      <c r="KIF24" s="318"/>
      <c r="KIG24" s="318"/>
      <c r="KIH24" s="318"/>
      <c r="KII24" s="318"/>
      <c r="KIJ24" s="318"/>
      <c r="KIK24" s="318"/>
      <c r="KIL24" s="318"/>
      <c r="KIM24" s="318"/>
      <c r="KIN24" s="318"/>
      <c r="KIO24" s="318"/>
      <c r="KIP24" s="318"/>
      <c r="KIQ24" s="318"/>
      <c r="KIR24" s="318"/>
      <c r="KIS24" s="318"/>
      <c r="KIT24" s="318"/>
      <c r="KIU24" s="318"/>
      <c r="KIV24" s="318"/>
      <c r="KIW24" s="318"/>
      <c r="KIX24" s="318"/>
      <c r="KIY24" s="318"/>
      <c r="KIZ24" s="318"/>
      <c r="KJA24" s="318"/>
      <c r="KJB24" s="318"/>
      <c r="KJC24" s="318"/>
      <c r="KJD24" s="318"/>
      <c r="KJE24" s="318"/>
      <c r="KJF24" s="318"/>
      <c r="KJG24" s="318"/>
      <c r="KJH24" s="318"/>
      <c r="KJI24" s="318"/>
      <c r="KJJ24" s="318"/>
      <c r="KJK24" s="318"/>
      <c r="KJL24" s="318"/>
      <c r="KJM24" s="318"/>
      <c r="KJN24" s="318"/>
      <c r="KJO24" s="318"/>
      <c r="KJP24" s="318"/>
      <c r="KJQ24" s="318"/>
      <c r="KJR24" s="318"/>
      <c r="KJS24" s="318"/>
      <c r="KJT24" s="318"/>
      <c r="KJU24" s="318"/>
      <c r="KJV24" s="318"/>
      <c r="KJW24" s="318"/>
      <c r="KJX24" s="318"/>
      <c r="KJY24" s="318"/>
      <c r="KJZ24" s="318"/>
      <c r="KKA24" s="318"/>
      <c r="KKB24" s="318"/>
      <c r="KKC24" s="318"/>
      <c r="KKD24" s="318"/>
      <c r="KKE24" s="318"/>
      <c r="KKF24" s="318"/>
      <c r="KKG24" s="318"/>
      <c r="KKH24" s="318"/>
      <c r="KKI24" s="318"/>
      <c r="KKJ24" s="318"/>
      <c r="KKK24" s="318"/>
      <c r="KKL24" s="318"/>
      <c r="KKM24" s="318"/>
      <c r="KKN24" s="318"/>
      <c r="KKO24" s="318"/>
      <c r="KKP24" s="318"/>
      <c r="KKQ24" s="318"/>
      <c r="KKR24" s="318"/>
      <c r="KKS24" s="318"/>
      <c r="KKT24" s="318"/>
      <c r="KKU24" s="318"/>
      <c r="KKV24" s="318"/>
      <c r="KKW24" s="318"/>
      <c r="KKX24" s="318"/>
      <c r="KKY24" s="318"/>
      <c r="KKZ24" s="318"/>
      <c r="KLA24" s="318"/>
      <c r="KLB24" s="318"/>
      <c r="KLC24" s="318"/>
      <c r="KLD24" s="318"/>
      <c r="KLE24" s="318"/>
      <c r="KLF24" s="318"/>
      <c r="KLG24" s="318"/>
      <c r="KLH24" s="318"/>
      <c r="KLI24" s="318"/>
      <c r="KLJ24" s="318"/>
      <c r="KLK24" s="318"/>
      <c r="KLL24" s="318"/>
      <c r="KLM24" s="318"/>
      <c r="KLN24" s="318"/>
      <c r="KLO24" s="318"/>
      <c r="KLP24" s="318"/>
      <c r="KLQ24" s="318"/>
      <c r="KLR24" s="318"/>
      <c r="KLS24" s="318"/>
      <c r="KLT24" s="318"/>
      <c r="KLU24" s="318"/>
      <c r="KLV24" s="318"/>
      <c r="KLW24" s="318"/>
      <c r="KLX24" s="318"/>
      <c r="KLY24" s="318"/>
      <c r="KLZ24" s="318"/>
      <c r="KMA24" s="318"/>
      <c r="KMB24" s="318"/>
      <c r="KMC24" s="318"/>
      <c r="KMD24" s="318"/>
      <c r="KME24" s="318"/>
      <c r="KMF24" s="318"/>
      <c r="KMG24" s="318"/>
      <c r="KMH24" s="318"/>
      <c r="KMI24" s="318"/>
      <c r="KMJ24" s="318"/>
      <c r="KMK24" s="318"/>
      <c r="KML24" s="318"/>
      <c r="KMM24" s="318"/>
      <c r="KMN24" s="318"/>
      <c r="KMO24" s="318"/>
      <c r="KMP24" s="318"/>
      <c r="KMQ24" s="318"/>
      <c r="KMR24" s="318"/>
      <c r="KMS24" s="318"/>
      <c r="KMT24" s="318"/>
      <c r="KMU24" s="318"/>
      <c r="KMV24" s="318"/>
      <c r="KMW24" s="318"/>
      <c r="KMX24" s="318"/>
      <c r="KMY24" s="318"/>
      <c r="KMZ24" s="318"/>
      <c r="KNA24" s="318"/>
      <c r="KNB24" s="318"/>
      <c r="KNC24" s="318"/>
      <c r="KND24" s="318"/>
      <c r="KNE24" s="318"/>
      <c r="KNF24" s="318"/>
      <c r="KNG24" s="318"/>
      <c r="KNH24" s="318"/>
      <c r="KNI24" s="318"/>
      <c r="KNJ24" s="318"/>
      <c r="KNK24" s="318"/>
      <c r="KNL24" s="318"/>
      <c r="KNM24" s="318"/>
      <c r="KNN24" s="318"/>
      <c r="KNO24" s="318"/>
      <c r="KNP24" s="318"/>
      <c r="KNQ24" s="318"/>
      <c r="KNR24" s="318"/>
      <c r="KNS24" s="318"/>
      <c r="KNT24" s="318"/>
      <c r="KNU24" s="318"/>
      <c r="KNV24" s="318"/>
      <c r="KNW24" s="318"/>
      <c r="KNX24" s="318"/>
      <c r="KNY24" s="318"/>
      <c r="KNZ24" s="318"/>
      <c r="KOA24" s="318"/>
      <c r="KOB24" s="318"/>
      <c r="KOC24" s="318"/>
      <c r="KOD24" s="318"/>
      <c r="KOE24" s="318"/>
      <c r="KOF24" s="318"/>
      <c r="KOG24" s="318"/>
      <c r="KOH24" s="318"/>
      <c r="KOI24" s="318"/>
      <c r="KOJ24" s="318"/>
      <c r="KOK24" s="318"/>
      <c r="KOL24" s="318"/>
      <c r="KOM24" s="318"/>
      <c r="KON24" s="318"/>
      <c r="KOO24" s="318"/>
      <c r="KOP24" s="318"/>
      <c r="KOQ24" s="318"/>
      <c r="KOR24" s="318"/>
      <c r="KOS24" s="318"/>
      <c r="KOT24" s="318"/>
      <c r="KOU24" s="318"/>
      <c r="KOV24" s="318"/>
      <c r="KOW24" s="318"/>
      <c r="KOX24" s="318"/>
      <c r="KOY24" s="318"/>
      <c r="KOZ24" s="318"/>
      <c r="KPA24" s="318"/>
      <c r="KPB24" s="318"/>
      <c r="KPC24" s="318"/>
      <c r="KPD24" s="318"/>
      <c r="KPE24" s="318"/>
      <c r="KPF24" s="318"/>
      <c r="KPG24" s="318"/>
      <c r="KPH24" s="318"/>
      <c r="KPI24" s="318"/>
      <c r="KPJ24" s="318"/>
      <c r="KPK24" s="318"/>
      <c r="KPL24" s="318"/>
      <c r="KPM24" s="318"/>
      <c r="KPN24" s="318"/>
      <c r="KPO24" s="318"/>
      <c r="KPP24" s="318"/>
      <c r="KPQ24" s="318"/>
      <c r="KPR24" s="318"/>
      <c r="KPS24" s="318"/>
      <c r="KPT24" s="318"/>
      <c r="KPU24" s="318"/>
      <c r="KPV24" s="318"/>
      <c r="KPW24" s="318"/>
      <c r="KPX24" s="318"/>
      <c r="KPY24" s="318"/>
      <c r="KPZ24" s="318"/>
      <c r="KQA24" s="318"/>
      <c r="KQB24" s="318"/>
      <c r="KQC24" s="318"/>
      <c r="KQD24" s="318"/>
      <c r="KQE24" s="318"/>
      <c r="KQF24" s="318"/>
      <c r="KQG24" s="318"/>
      <c r="KQH24" s="318"/>
      <c r="KQI24" s="318"/>
      <c r="KQJ24" s="318"/>
      <c r="KQK24" s="318"/>
      <c r="KQL24" s="318"/>
      <c r="KQM24" s="318"/>
      <c r="KQN24" s="318"/>
      <c r="KQO24" s="318"/>
      <c r="KQP24" s="318"/>
      <c r="KQQ24" s="318"/>
      <c r="KQR24" s="318"/>
      <c r="KQS24" s="318"/>
      <c r="KQT24" s="318"/>
      <c r="KQU24" s="318"/>
      <c r="KQV24" s="318"/>
      <c r="KQW24" s="318"/>
      <c r="KQX24" s="318"/>
      <c r="KQY24" s="318"/>
      <c r="KQZ24" s="318"/>
      <c r="KRA24" s="318"/>
      <c r="KRB24" s="318"/>
      <c r="KRC24" s="318"/>
      <c r="KRD24" s="318"/>
      <c r="KRE24" s="318"/>
      <c r="KRF24" s="318"/>
      <c r="KRG24" s="318"/>
      <c r="KRH24" s="318"/>
      <c r="KRI24" s="318"/>
      <c r="KRJ24" s="318"/>
      <c r="KRK24" s="318"/>
      <c r="KRL24" s="318"/>
      <c r="KRM24" s="318"/>
      <c r="KRN24" s="318"/>
      <c r="KRO24" s="318"/>
      <c r="KRP24" s="318"/>
      <c r="KRQ24" s="318"/>
      <c r="KRR24" s="318"/>
      <c r="KRS24" s="318"/>
      <c r="KRT24" s="318"/>
      <c r="KRU24" s="318"/>
      <c r="KRV24" s="318"/>
      <c r="KRW24" s="318"/>
      <c r="KRX24" s="318"/>
      <c r="KRY24" s="318"/>
      <c r="KRZ24" s="318"/>
      <c r="KSA24" s="318"/>
      <c r="KSB24" s="318"/>
      <c r="KSC24" s="318"/>
      <c r="KSD24" s="318"/>
      <c r="KSE24" s="318"/>
      <c r="KSF24" s="318"/>
      <c r="KSG24" s="318"/>
      <c r="KSH24" s="318"/>
      <c r="KSI24" s="318"/>
      <c r="KSJ24" s="318"/>
      <c r="KSK24" s="318"/>
      <c r="KSL24" s="318"/>
      <c r="KSM24" s="318"/>
      <c r="KSN24" s="318"/>
      <c r="KSO24" s="318"/>
      <c r="KSP24" s="318"/>
      <c r="KSQ24" s="318"/>
      <c r="KSR24" s="318"/>
      <c r="KSS24" s="318"/>
      <c r="KST24" s="318"/>
      <c r="KSU24" s="318"/>
      <c r="KSV24" s="318"/>
      <c r="KSW24" s="318"/>
      <c r="KSX24" s="318"/>
      <c r="KSY24" s="318"/>
      <c r="KSZ24" s="318"/>
      <c r="KTA24" s="318"/>
      <c r="KTB24" s="318"/>
      <c r="KTC24" s="318"/>
      <c r="KTD24" s="318"/>
      <c r="KTE24" s="318"/>
      <c r="KTF24" s="318"/>
      <c r="KTG24" s="318"/>
      <c r="KTH24" s="318"/>
      <c r="KTI24" s="318"/>
      <c r="KTJ24" s="318"/>
      <c r="KTK24" s="318"/>
      <c r="KTL24" s="318"/>
      <c r="KTM24" s="318"/>
      <c r="KTN24" s="318"/>
      <c r="KTO24" s="318"/>
      <c r="KTP24" s="318"/>
      <c r="KTQ24" s="318"/>
      <c r="KTR24" s="318"/>
      <c r="KTS24" s="318"/>
      <c r="KTT24" s="318"/>
      <c r="KTU24" s="318"/>
      <c r="KTV24" s="318"/>
      <c r="KTW24" s="318"/>
      <c r="KTX24" s="318"/>
      <c r="KTY24" s="318"/>
      <c r="KTZ24" s="318"/>
      <c r="KUA24" s="318"/>
      <c r="KUB24" s="318"/>
      <c r="KUC24" s="318"/>
      <c r="KUD24" s="318"/>
      <c r="KUE24" s="318"/>
      <c r="KUF24" s="318"/>
      <c r="KUG24" s="318"/>
      <c r="KUH24" s="318"/>
      <c r="KUI24" s="318"/>
      <c r="KUJ24" s="318"/>
      <c r="KUK24" s="318"/>
      <c r="KUL24" s="318"/>
      <c r="KUM24" s="318"/>
      <c r="KUN24" s="318"/>
      <c r="KUO24" s="318"/>
      <c r="KUP24" s="318"/>
      <c r="KUQ24" s="318"/>
      <c r="KUR24" s="318"/>
      <c r="KUS24" s="318"/>
      <c r="KUT24" s="318"/>
      <c r="KUU24" s="318"/>
      <c r="KUV24" s="318"/>
      <c r="KUW24" s="318"/>
      <c r="KUX24" s="318"/>
      <c r="KUY24" s="318"/>
      <c r="KUZ24" s="318"/>
      <c r="KVA24" s="318"/>
      <c r="KVB24" s="318"/>
      <c r="KVC24" s="318"/>
      <c r="KVD24" s="318"/>
      <c r="KVE24" s="318"/>
      <c r="KVF24" s="318"/>
      <c r="KVG24" s="318"/>
      <c r="KVH24" s="318"/>
      <c r="KVI24" s="318"/>
      <c r="KVJ24" s="318"/>
      <c r="KVK24" s="318"/>
      <c r="KVL24" s="318"/>
      <c r="KVM24" s="318"/>
      <c r="KVN24" s="318"/>
      <c r="KVO24" s="318"/>
      <c r="KVP24" s="318"/>
      <c r="KVQ24" s="318"/>
      <c r="KVR24" s="318"/>
      <c r="KVS24" s="318"/>
      <c r="KVT24" s="318"/>
      <c r="KVU24" s="318"/>
      <c r="KVV24" s="318"/>
      <c r="KVW24" s="318"/>
      <c r="KVX24" s="318"/>
      <c r="KVY24" s="318"/>
      <c r="KVZ24" s="318"/>
      <c r="KWA24" s="318"/>
      <c r="KWB24" s="318"/>
      <c r="KWC24" s="318"/>
      <c r="KWD24" s="318"/>
      <c r="KWE24" s="318"/>
      <c r="KWF24" s="318"/>
      <c r="KWG24" s="318"/>
      <c r="KWH24" s="318"/>
      <c r="KWI24" s="318"/>
      <c r="KWJ24" s="318"/>
      <c r="KWK24" s="318"/>
      <c r="KWL24" s="318"/>
      <c r="KWM24" s="318"/>
      <c r="KWN24" s="318"/>
      <c r="KWO24" s="318"/>
      <c r="KWP24" s="318"/>
      <c r="KWQ24" s="318"/>
      <c r="KWR24" s="318"/>
      <c r="KWS24" s="318"/>
      <c r="KWT24" s="318"/>
      <c r="KWU24" s="318"/>
      <c r="KWV24" s="318"/>
      <c r="KWW24" s="318"/>
      <c r="KWX24" s="318"/>
      <c r="KWY24" s="318"/>
      <c r="KWZ24" s="318"/>
      <c r="KXA24" s="318"/>
      <c r="KXB24" s="318"/>
      <c r="KXC24" s="318"/>
      <c r="KXD24" s="318"/>
      <c r="KXE24" s="318"/>
      <c r="KXF24" s="318"/>
      <c r="KXG24" s="318"/>
      <c r="KXH24" s="318"/>
      <c r="KXI24" s="318"/>
      <c r="KXJ24" s="318"/>
      <c r="KXK24" s="318"/>
      <c r="KXL24" s="318"/>
      <c r="KXM24" s="318"/>
      <c r="KXN24" s="318"/>
      <c r="KXO24" s="318"/>
      <c r="KXP24" s="318"/>
      <c r="KXQ24" s="318"/>
      <c r="KXR24" s="318"/>
      <c r="KXS24" s="318"/>
      <c r="KXT24" s="318"/>
      <c r="KXU24" s="318"/>
      <c r="KXV24" s="318"/>
      <c r="KXW24" s="318"/>
      <c r="KXX24" s="318"/>
      <c r="KXY24" s="318"/>
      <c r="KXZ24" s="318"/>
      <c r="KYA24" s="318"/>
      <c r="KYB24" s="318"/>
      <c r="KYC24" s="318"/>
      <c r="KYD24" s="318"/>
      <c r="KYE24" s="318"/>
      <c r="KYF24" s="318"/>
      <c r="KYG24" s="318"/>
      <c r="KYH24" s="318"/>
      <c r="KYI24" s="318"/>
      <c r="KYJ24" s="318"/>
      <c r="KYK24" s="318"/>
      <c r="KYL24" s="318"/>
      <c r="KYM24" s="318"/>
      <c r="KYN24" s="318"/>
      <c r="KYO24" s="318"/>
      <c r="KYP24" s="318"/>
      <c r="KYQ24" s="318"/>
      <c r="KYR24" s="318"/>
      <c r="KYS24" s="318"/>
      <c r="KYT24" s="318"/>
      <c r="KYU24" s="318"/>
      <c r="KYV24" s="318"/>
      <c r="KYW24" s="318"/>
      <c r="KYX24" s="318"/>
      <c r="KYY24" s="318"/>
      <c r="KYZ24" s="318"/>
      <c r="KZA24" s="318"/>
      <c r="KZB24" s="318"/>
      <c r="KZC24" s="318"/>
      <c r="KZD24" s="318"/>
      <c r="KZE24" s="318"/>
      <c r="KZF24" s="318"/>
      <c r="KZG24" s="318"/>
      <c r="KZH24" s="318"/>
      <c r="KZI24" s="318"/>
      <c r="KZJ24" s="318"/>
      <c r="KZK24" s="318"/>
      <c r="KZL24" s="318"/>
      <c r="KZM24" s="318"/>
      <c r="KZN24" s="318"/>
      <c r="KZO24" s="318"/>
      <c r="KZP24" s="318"/>
      <c r="KZQ24" s="318"/>
      <c r="KZR24" s="318"/>
      <c r="KZS24" s="318"/>
      <c r="KZT24" s="318"/>
      <c r="KZU24" s="318"/>
      <c r="KZV24" s="318"/>
      <c r="KZW24" s="318"/>
      <c r="KZX24" s="318"/>
      <c r="KZY24" s="318"/>
      <c r="KZZ24" s="318"/>
      <c r="LAA24" s="318"/>
      <c r="LAB24" s="318"/>
      <c r="LAC24" s="318"/>
      <c r="LAD24" s="318"/>
      <c r="LAE24" s="318"/>
      <c r="LAF24" s="318"/>
      <c r="LAG24" s="318"/>
      <c r="LAH24" s="318"/>
      <c r="LAI24" s="318"/>
      <c r="LAJ24" s="318"/>
      <c r="LAK24" s="318"/>
      <c r="LAL24" s="318"/>
      <c r="LAM24" s="318"/>
      <c r="LAN24" s="318"/>
      <c r="LAO24" s="318"/>
      <c r="LAP24" s="318"/>
      <c r="LAQ24" s="318"/>
      <c r="LAR24" s="318"/>
      <c r="LAS24" s="318"/>
      <c r="LAT24" s="318"/>
      <c r="LAU24" s="318"/>
      <c r="LAV24" s="318"/>
      <c r="LAW24" s="318"/>
      <c r="LAX24" s="318"/>
      <c r="LAY24" s="318"/>
      <c r="LAZ24" s="318"/>
      <c r="LBA24" s="318"/>
      <c r="LBB24" s="318"/>
      <c r="LBC24" s="318"/>
      <c r="LBD24" s="318"/>
      <c r="LBE24" s="318"/>
      <c r="LBF24" s="318"/>
      <c r="LBG24" s="318"/>
      <c r="LBH24" s="318"/>
      <c r="LBI24" s="318"/>
      <c r="LBJ24" s="318"/>
      <c r="LBK24" s="318"/>
      <c r="LBL24" s="318"/>
      <c r="LBM24" s="318"/>
      <c r="LBN24" s="318"/>
      <c r="LBO24" s="318"/>
      <c r="LBP24" s="318"/>
      <c r="LBQ24" s="318"/>
      <c r="LBR24" s="318"/>
      <c r="LBS24" s="318"/>
      <c r="LBT24" s="318"/>
      <c r="LBU24" s="318"/>
      <c r="LBV24" s="318"/>
      <c r="LBW24" s="318"/>
      <c r="LBX24" s="318"/>
      <c r="LBY24" s="318"/>
      <c r="LBZ24" s="318"/>
      <c r="LCA24" s="318"/>
      <c r="LCB24" s="318"/>
      <c r="LCC24" s="318"/>
      <c r="LCD24" s="318"/>
      <c r="LCE24" s="318"/>
      <c r="LCF24" s="318"/>
      <c r="LCG24" s="318"/>
      <c r="LCH24" s="318"/>
      <c r="LCI24" s="318"/>
      <c r="LCJ24" s="318"/>
      <c r="LCK24" s="318"/>
      <c r="LCL24" s="318"/>
      <c r="LCM24" s="318"/>
      <c r="LCN24" s="318"/>
      <c r="LCO24" s="318"/>
      <c r="LCP24" s="318"/>
      <c r="LCQ24" s="318"/>
      <c r="LCR24" s="318"/>
      <c r="LCS24" s="318"/>
      <c r="LCT24" s="318"/>
      <c r="LCU24" s="318"/>
      <c r="LCV24" s="318"/>
      <c r="LCW24" s="318"/>
      <c r="LCX24" s="318"/>
      <c r="LCY24" s="318"/>
      <c r="LCZ24" s="318"/>
      <c r="LDA24" s="318"/>
      <c r="LDB24" s="318"/>
      <c r="LDC24" s="318"/>
      <c r="LDD24" s="318"/>
      <c r="LDE24" s="318"/>
      <c r="LDF24" s="318"/>
      <c r="LDG24" s="318"/>
      <c r="LDH24" s="318"/>
      <c r="LDI24" s="318"/>
      <c r="LDJ24" s="318"/>
      <c r="LDK24" s="318"/>
      <c r="LDL24" s="318"/>
      <c r="LDM24" s="318"/>
      <c r="LDN24" s="318"/>
      <c r="LDO24" s="318"/>
      <c r="LDP24" s="318"/>
      <c r="LDQ24" s="318"/>
      <c r="LDR24" s="318"/>
      <c r="LDS24" s="318"/>
      <c r="LDT24" s="318"/>
      <c r="LDU24" s="318"/>
      <c r="LDV24" s="318"/>
      <c r="LDW24" s="318"/>
      <c r="LDX24" s="318"/>
      <c r="LDY24" s="318"/>
      <c r="LDZ24" s="318"/>
      <c r="LEA24" s="318"/>
      <c r="LEB24" s="318"/>
      <c r="LEC24" s="318"/>
      <c r="LED24" s="318"/>
      <c r="LEE24" s="318"/>
      <c r="LEF24" s="318"/>
      <c r="LEG24" s="318"/>
      <c r="LEH24" s="318"/>
      <c r="LEI24" s="318"/>
      <c r="LEJ24" s="318"/>
      <c r="LEK24" s="318"/>
      <c r="LEL24" s="318"/>
      <c r="LEM24" s="318"/>
      <c r="LEN24" s="318"/>
      <c r="LEO24" s="318"/>
      <c r="LEP24" s="318"/>
      <c r="LEQ24" s="318"/>
      <c r="LER24" s="318"/>
      <c r="LES24" s="318"/>
      <c r="LET24" s="318"/>
      <c r="LEU24" s="318"/>
      <c r="LEV24" s="318"/>
      <c r="LEW24" s="318"/>
      <c r="LEX24" s="318"/>
      <c r="LEY24" s="318"/>
      <c r="LEZ24" s="318"/>
      <c r="LFA24" s="318"/>
      <c r="LFB24" s="318"/>
      <c r="LFC24" s="318"/>
      <c r="LFD24" s="318"/>
      <c r="LFE24" s="318"/>
      <c r="LFF24" s="318"/>
      <c r="LFG24" s="318"/>
      <c r="LFH24" s="318"/>
      <c r="LFI24" s="318"/>
      <c r="LFJ24" s="318"/>
      <c r="LFK24" s="318"/>
      <c r="LFL24" s="318"/>
      <c r="LFM24" s="318"/>
      <c r="LFN24" s="318"/>
      <c r="LFO24" s="318"/>
      <c r="LFP24" s="318"/>
      <c r="LFQ24" s="318"/>
      <c r="LFR24" s="318"/>
      <c r="LFS24" s="318"/>
      <c r="LFT24" s="318"/>
      <c r="LFU24" s="318"/>
      <c r="LFV24" s="318"/>
      <c r="LFW24" s="318"/>
      <c r="LFX24" s="318"/>
      <c r="LFY24" s="318"/>
      <c r="LFZ24" s="318"/>
      <c r="LGA24" s="318"/>
      <c r="LGB24" s="318"/>
      <c r="LGC24" s="318"/>
      <c r="LGD24" s="318"/>
      <c r="LGE24" s="318"/>
      <c r="LGF24" s="318"/>
      <c r="LGG24" s="318"/>
      <c r="LGH24" s="318"/>
      <c r="LGI24" s="318"/>
      <c r="LGJ24" s="318"/>
      <c r="LGK24" s="318"/>
      <c r="LGL24" s="318"/>
      <c r="LGM24" s="318"/>
      <c r="LGN24" s="318"/>
      <c r="LGO24" s="318"/>
      <c r="LGP24" s="318"/>
      <c r="LGQ24" s="318"/>
      <c r="LGR24" s="318"/>
      <c r="LGS24" s="318"/>
      <c r="LGT24" s="318"/>
      <c r="LGU24" s="318"/>
      <c r="LGV24" s="318"/>
      <c r="LGW24" s="318"/>
      <c r="LGX24" s="318"/>
      <c r="LGY24" s="318"/>
      <c r="LGZ24" s="318"/>
      <c r="LHA24" s="318"/>
      <c r="LHB24" s="318"/>
      <c r="LHC24" s="318"/>
      <c r="LHD24" s="318"/>
      <c r="LHE24" s="318"/>
      <c r="LHF24" s="318"/>
      <c r="LHG24" s="318"/>
      <c r="LHH24" s="318"/>
      <c r="LHI24" s="318"/>
      <c r="LHJ24" s="318"/>
      <c r="LHK24" s="318"/>
      <c r="LHL24" s="318"/>
      <c r="LHM24" s="318"/>
      <c r="LHN24" s="318"/>
      <c r="LHO24" s="318"/>
      <c r="LHP24" s="318"/>
      <c r="LHQ24" s="318"/>
      <c r="LHR24" s="318"/>
      <c r="LHS24" s="318"/>
      <c r="LHT24" s="318"/>
      <c r="LHU24" s="318"/>
      <c r="LHV24" s="318"/>
      <c r="LHW24" s="318"/>
      <c r="LHX24" s="318"/>
      <c r="LHY24" s="318"/>
      <c r="LHZ24" s="318"/>
      <c r="LIA24" s="318"/>
      <c r="LIB24" s="318"/>
      <c r="LIC24" s="318"/>
      <c r="LID24" s="318"/>
      <c r="LIE24" s="318"/>
      <c r="LIF24" s="318"/>
      <c r="LIG24" s="318"/>
      <c r="LIH24" s="318"/>
      <c r="LII24" s="318"/>
      <c r="LIJ24" s="318"/>
      <c r="LIK24" s="318"/>
      <c r="LIL24" s="318"/>
      <c r="LIM24" s="318"/>
      <c r="LIN24" s="318"/>
      <c r="LIO24" s="318"/>
      <c r="LIP24" s="318"/>
      <c r="LIQ24" s="318"/>
      <c r="LIR24" s="318"/>
      <c r="LIS24" s="318"/>
      <c r="LIT24" s="318"/>
      <c r="LIU24" s="318"/>
      <c r="LIV24" s="318"/>
      <c r="LIW24" s="318"/>
      <c r="LIX24" s="318"/>
      <c r="LIY24" s="318"/>
      <c r="LIZ24" s="318"/>
      <c r="LJA24" s="318"/>
      <c r="LJB24" s="318"/>
      <c r="LJC24" s="318"/>
      <c r="LJD24" s="318"/>
      <c r="LJE24" s="318"/>
      <c r="LJF24" s="318"/>
      <c r="LJG24" s="318"/>
      <c r="LJH24" s="318"/>
      <c r="LJI24" s="318"/>
      <c r="LJJ24" s="318"/>
      <c r="LJK24" s="318"/>
      <c r="LJL24" s="318"/>
      <c r="LJM24" s="318"/>
      <c r="LJN24" s="318"/>
      <c r="LJO24" s="318"/>
      <c r="LJP24" s="318"/>
      <c r="LJQ24" s="318"/>
      <c r="LJR24" s="318"/>
      <c r="LJS24" s="318"/>
      <c r="LJT24" s="318"/>
      <c r="LJU24" s="318"/>
      <c r="LJV24" s="318"/>
      <c r="LJW24" s="318"/>
      <c r="LJX24" s="318"/>
      <c r="LJY24" s="318"/>
      <c r="LJZ24" s="318"/>
      <c r="LKA24" s="318"/>
      <c r="LKB24" s="318"/>
      <c r="LKC24" s="318"/>
      <c r="LKD24" s="318"/>
      <c r="LKE24" s="318"/>
      <c r="LKF24" s="318"/>
      <c r="LKG24" s="318"/>
      <c r="LKH24" s="318"/>
      <c r="LKI24" s="318"/>
      <c r="LKJ24" s="318"/>
      <c r="LKK24" s="318"/>
      <c r="LKL24" s="318"/>
      <c r="LKM24" s="318"/>
      <c r="LKN24" s="318"/>
      <c r="LKO24" s="318"/>
      <c r="LKP24" s="318"/>
      <c r="LKQ24" s="318"/>
      <c r="LKR24" s="318"/>
      <c r="LKS24" s="318"/>
      <c r="LKT24" s="318"/>
      <c r="LKU24" s="318"/>
      <c r="LKV24" s="318"/>
      <c r="LKW24" s="318"/>
      <c r="LKX24" s="318"/>
      <c r="LKY24" s="318"/>
      <c r="LKZ24" s="318"/>
      <c r="LLA24" s="318"/>
      <c r="LLB24" s="318"/>
      <c r="LLC24" s="318"/>
      <c r="LLD24" s="318"/>
      <c r="LLE24" s="318"/>
      <c r="LLF24" s="318"/>
      <c r="LLG24" s="318"/>
      <c r="LLH24" s="318"/>
      <c r="LLI24" s="318"/>
      <c r="LLJ24" s="318"/>
      <c r="LLK24" s="318"/>
      <c r="LLL24" s="318"/>
      <c r="LLM24" s="318"/>
      <c r="LLN24" s="318"/>
      <c r="LLO24" s="318"/>
      <c r="LLP24" s="318"/>
      <c r="LLQ24" s="318"/>
      <c r="LLR24" s="318"/>
      <c r="LLS24" s="318"/>
      <c r="LLT24" s="318"/>
      <c r="LLU24" s="318"/>
      <c r="LLV24" s="318"/>
      <c r="LLW24" s="318"/>
      <c r="LLX24" s="318"/>
      <c r="LLY24" s="318"/>
      <c r="LLZ24" s="318"/>
      <c r="LMA24" s="318"/>
      <c r="LMB24" s="318"/>
      <c r="LMC24" s="318"/>
      <c r="LMD24" s="318"/>
      <c r="LME24" s="318"/>
      <c r="LMF24" s="318"/>
      <c r="LMG24" s="318"/>
      <c r="LMH24" s="318"/>
      <c r="LMI24" s="318"/>
      <c r="LMJ24" s="318"/>
      <c r="LMK24" s="318"/>
      <c r="LML24" s="318"/>
      <c r="LMM24" s="318"/>
      <c r="LMN24" s="318"/>
      <c r="LMO24" s="318"/>
      <c r="LMP24" s="318"/>
      <c r="LMQ24" s="318"/>
      <c r="LMR24" s="318"/>
      <c r="LMS24" s="318"/>
      <c r="LMT24" s="318"/>
      <c r="LMU24" s="318"/>
      <c r="LMV24" s="318"/>
      <c r="LMW24" s="318"/>
      <c r="LMX24" s="318"/>
      <c r="LMY24" s="318"/>
      <c r="LMZ24" s="318"/>
      <c r="LNA24" s="318"/>
      <c r="LNB24" s="318"/>
      <c r="LNC24" s="318"/>
      <c r="LND24" s="318"/>
      <c r="LNE24" s="318"/>
      <c r="LNF24" s="318"/>
      <c r="LNG24" s="318"/>
      <c r="LNH24" s="318"/>
      <c r="LNI24" s="318"/>
      <c r="LNJ24" s="318"/>
      <c r="LNK24" s="318"/>
      <c r="LNL24" s="318"/>
      <c r="LNM24" s="318"/>
      <c r="LNN24" s="318"/>
      <c r="LNO24" s="318"/>
      <c r="LNP24" s="318"/>
      <c r="LNQ24" s="318"/>
      <c r="LNR24" s="318"/>
      <c r="LNS24" s="318"/>
      <c r="LNT24" s="318"/>
      <c r="LNU24" s="318"/>
      <c r="LNV24" s="318"/>
      <c r="LNW24" s="318"/>
      <c r="LNX24" s="318"/>
      <c r="LNY24" s="318"/>
      <c r="LNZ24" s="318"/>
      <c r="LOA24" s="318"/>
      <c r="LOB24" s="318"/>
      <c r="LOC24" s="318"/>
      <c r="LOD24" s="318"/>
      <c r="LOE24" s="318"/>
      <c r="LOF24" s="318"/>
      <c r="LOG24" s="318"/>
      <c r="LOH24" s="318"/>
      <c r="LOI24" s="318"/>
      <c r="LOJ24" s="318"/>
      <c r="LOK24" s="318"/>
      <c r="LOL24" s="318"/>
      <c r="LOM24" s="318"/>
      <c r="LON24" s="318"/>
      <c r="LOO24" s="318"/>
      <c r="LOP24" s="318"/>
      <c r="LOQ24" s="318"/>
      <c r="LOR24" s="318"/>
      <c r="LOS24" s="318"/>
      <c r="LOT24" s="318"/>
      <c r="LOU24" s="318"/>
      <c r="LOV24" s="318"/>
      <c r="LOW24" s="318"/>
      <c r="LOX24" s="318"/>
      <c r="LOY24" s="318"/>
      <c r="LOZ24" s="318"/>
      <c r="LPA24" s="318"/>
      <c r="LPB24" s="318"/>
      <c r="LPC24" s="318"/>
      <c r="LPD24" s="318"/>
      <c r="LPE24" s="318"/>
      <c r="LPF24" s="318"/>
      <c r="LPG24" s="318"/>
      <c r="LPH24" s="318"/>
      <c r="LPI24" s="318"/>
      <c r="LPJ24" s="318"/>
      <c r="LPK24" s="318"/>
      <c r="LPL24" s="318"/>
      <c r="LPM24" s="318"/>
      <c r="LPN24" s="318"/>
      <c r="LPO24" s="318"/>
      <c r="LPP24" s="318"/>
      <c r="LPQ24" s="318"/>
      <c r="LPR24" s="318"/>
      <c r="LPS24" s="318"/>
      <c r="LPT24" s="318"/>
      <c r="LPU24" s="318"/>
      <c r="LPV24" s="318"/>
      <c r="LPW24" s="318"/>
      <c r="LPX24" s="318"/>
      <c r="LPY24" s="318"/>
      <c r="LPZ24" s="318"/>
      <c r="LQA24" s="318"/>
      <c r="LQB24" s="318"/>
      <c r="LQC24" s="318"/>
      <c r="LQD24" s="318"/>
      <c r="LQE24" s="318"/>
      <c r="LQF24" s="318"/>
      <c r="LQG24" s="318"/>
      <c r="LQH24" s="318"/>
      <c r="LQI24" s="318"/>
      <c r="LQJ24" s="318"/>
      <c r="LQK24" s="318"/>
      <c r="LQL24" s="318"/>
      <c r="LQM24" s="318"/>
      <c r="LQN24" s="318"/>
      <c r="LQO24" s="318"/>
      <c r="LQP24" s="318"/>
      <c r="LQQ24" s="318"/>
      <c r="LQR24" s="318"/>
      <c r="LQS24" s="318"/>
      <c r="LQT24" s="318"/>
      <c r="LQU24" s="318"/>
      <c r="LQV24" s="318"/>
      <c r="LQW24" s="318"/>
      <c r="LQX24" s="318"/>
      <c r="LQY24" s="318"/>
      <c r="LQZ24" s="318"/>
      <c r="LRA24" s="318"/>
      <c r="LRB24" s="318"/>
      <c r="LRC24" s="318"/>
      <c r="LRD24" s="318"/>
      <c r="LRE24" s="318"/>
      <c r="LRF24" s="318"/>
      <c r="LRG24" s="318"/>
      <c r="LRH24" s="318"/>
      <c r="LRI24" s="318"/>
      <c r="LRJ24" s="318"/>
      <c r="LRK24" s="318"/>
      <c r="LRL24" s="318"/>
      <c r="LRM24" s="318"/>
      <c r="LRN24" s="318"/>
      <c r="LRO24" s="318"/>
      <c r="LRP24" s="318"/>
      <c r="LRQ24" s="318"/>
      <c r="LRR24" s="318"/>
      <c r="LRS24" s="318"/>
      <c r="LRT24" s="318"/>
      <c r="LRU24" s="318"/>
      <c r="LRV24" s="318"/>
      <c r="LRW24" s="318"/>
      <c r="LRX24" s="318"/>
      <c r="LRY24" s="318"/>
      <c r="LRZ24" s="318"/>
      <c r="LSA24" s="318"/>
      <c r="LSB24" s="318"/>
      <c r="LSC24" s="318"/>
      <c r="LSD24" s="318"/>
      <c r="LSE24" s="318"/>
      <c r="LSF24" s="318"/>
      <c r="LSG24" s="318"/>
      <c r="LSH24" s="318"/>
      <c r="LSI24" s="318"/>
      <c r="LSJ24" s="318"/>
      <c r="LSK24" s="318"/>
      <c r="LSL24" s="318"/>
      <c r="LSM24" s="318"/>
      <c r="LSN24" s="318"/>
      <c r="LSO24" s="318"/>
      <c r="LSP24" s="318"/>
      <c r="LSQ24" s="318"/>
      <c r="LSR24" s="318"/>
      <c r="LSS24" s="318"/>
      <c r="LST24" s="318"/>
      <c r="LSU24" s="318"/>
      <c r="LSV24" s="318"/>
      <c r="LSW24" s="318"/>
      <c r="LSX24" s="318"/>
      <c r="LSY24" s="318"/>
      <c r="LSZ24" s="318"/>
      <c r="LTA24" s="318"/>
      <c r="LTB24" s="318"/>
      <c r="LTC24" s="318"/>
      <c r="LTD24" s="318"/>
      <c r="LTE24" s="318"/>
      <c r="LTF24" s="318"/>
      <c r="LTG24" s="318"/>
      <c r="LTH24" s="318"/>
      <c r="LTI24" s="318"/>
      <c r="LTJ24" s="318"/>
      <c r="LTK24" s="318"/>
      <c r="LTL24" s="318"/>
      <c r="LTM24" s="318"/>
      <c r="LTN24" s="318"/>
      <c r="LTO24" s="318"/>
      <c r="LTP24" s="318"/>
      <c r="LTQ24" s="318"/>
      <c r="LTR24" s="318"/>
      <c r="LTS24" s="318"/>
      <c r="LTT24" s="318"/>
      <c r="LTU24" s="318"/>
      <c r="LTV24" s="318"/>
      <c r="LTW24" s="318"/>
      <c r="LTX24" s="318"/>
      <c r="LTY24" s="318"/>
      <c r="LTZ24" s="318"/>
      <c r="LUA24" s="318"/>
      <c r="LUB24" s="318"/>
      <c r="LUC24" s="318"/>
      <c r="LUD24" s="318"/>
      <c r="LUE24" s="318"/>
      <c r="LUF24" s="318"/>
      <c r="LUG24" s="318"/>
      <c r="LUH24" s="318"/>
      <c r="LUI24" s="318"/>
      <c r="LUJ24" s="318"/>
      <c r="LUK24" s="318"/>
      <c r="LUL24" s="318"/>
      <c r="LUM24" s="318"/>
      <c r="LUN24" s="318"/>
      <c r="LUO24" s="318"/>
      <c r="LUP24" s="318"/>
      <c r="LUQ24" s="318"/>
      <c r="LUR24" s="318"/>
      <c r="LUS24" s="318"/>
      <c r="LUT24" s="318"/>
      <c r="LUU24" s="318"/>
      <c r="LUV24" s="318"/>
      <c r="LUW24" s="318"/>
      <c r="LUX24" s="318"/>
      <c r="LUY24" s="318"/>
      <c r="LUZ24" s="318"/>
      <c r="LVA24" s="318"/>
      <c r="LVB24" s="318"/>
      <c r="LVC24" s="318"/>
      <c r="LVD24" s="318"/>
      <c r="LVE24" s="318"/>
      <c r="LVF24" s="318"/>
      <c r="LVG24" s="318"/>
      <c r="LVH24" s="318"/>
      <c r="LVI24" s="318"/>
      <c r="LVJ24" s="318"/>
      <c r="LVK24" s="318"/>
      <c r="LVL24" s="318"/>
      <c r="LVM24" s="318"/>
      <c r="LVN24" s="318"/>
      <c r="LVO24" s="318"/>
      <c r="LVP24" s="318"/>
      <c r="LVQ24" s="318"/>
      <c r="LVR24" s="318"/>
      <c r="LVS24" s="318"/>
      <c r="LVT24" s="318"/>
      <c r="LVU24" s="318"/>
      <c r="LVV24" s="318"/>
      <c r="LVW24" s="318"/>
      <c r="LVX24" s="318"/>
      <c r="LVY24" s="318"/>
      <c r="LVZ24" s="318"/>
      <c r="LWA24" s="318"/>
      <c r="LWB24" s="318"/>
      <c r="LWC24" s="318"/>
      <c r="LWD24" s="318"/>
      <c r="LWE24" s="318"/>
      <c r="LWF24" s="318"/>
      <c r="LWG24" s="318"/>
      <c r="LWH24" s="318"/>
      <c r="LWI24" s="318"/>
      <c r="LWJ24" s="318"/>
      <c r="LWK24" s="318"/>
      <c r="LWL24" s="318"/>
      <c r="LWM24" s="318"/>
      <c r="LWN24" s="318"/>
      <c r="LWO24" s="318"/>
      <c r="LWP24" s="318"/>
      <c r="LWQ24" s="318"/>
      <c r="LWR24" s="318"/>
      <c r="LWS24" s="318"/>
      <c r="LWT24" s="318"/>
      <c r="LWU24" s="318"/>
      <c r="LWV24" s="318"/>
      <c r="LWW24" s="318"/>
      <c r="LWX24" s="318"/>
      <c r="LWY24" s="318"/>
      <c r="LWZ24" s="318"/>
      <c r="LXA24" s="318"/>
      <c r="LXB24" s="318"/>
      <c r="LXC24" s="318"/>
      <c r="LXD24" s="318"/>
      <c r="LXE24" s="318"/>
      <c r="LXF24" s="318"/>
      <c r="LXG24" s="318"/>
      <c r="LXH24" s="318"/>
      <c r="LXI24" s="318"/>
      <c r="LXJ24" s="318"/>
      <c r="LXK24" s="318"/>
      <c r="LXL24" s="318"/>
      <c r="LXM24" s="318"/>
      <c r="LXN24" s="318"/>
      <c r="LXO24" s="318"/>
      <c r="LXP24" s="318"/>
      <c r="LXQ24" s="318"/>
      <c r="LXR24" s="318"/>
      <c r="LXS24" s="318"/>
      <c r="LXT24" s="318"/>
      <c r="LXU24" s="318"/>
      <c r="LXV24" s="318"/>
      <c r="LXW24" s="318"/>
      <c r="LXX24" s="318"/>
      <c r="LXY24" s="318"/>
      <c r="LXZ24" s="318"/>
      <c r="LYA24" s="318"/>
      <c r="LYB24" s="318"/>
      <c r="LYC24" s="318"/>
      <c r="LYD24" s="318"/>
      <c r="LYE24" s="318"/>
      <c r="LYF24" s="318"/>
      <c r="LYG24" s="318"/>
      <c r="LYH24" s="318"/>
      <c r="LYI24" s="318"/>
      <c r="LYJ24" s="318"/>
      <c r="LYK24" s="318"/>
      <c r="LYL24" s="318"/>
      <c r="LYM24" s="318"/>
      <c r="LYN24" s="318"/>
      <c r="LYO24" s="318"/>
      <c r="LYP24" s="318"/>
      <c r="LYQ24" s="318"/>
      <c r="LYR24" s="318"/>
      <c r="LYS24" s="318"/>
      <c r="LYT24" s="318"/>
      <c r="LYU24" s="318"/>
      <c r="LYV24" s="318"/>
      <c r="LYW24" s="318"/>
      <c r="LYX24" s="318"/>
      <c r="LYY24" s="318"/>
      <c r="LYZ24" s="318"/>
      <c r="LZA24" s="318"/>
      <c r="LZB24" s="318"/>
      <c r="LZC24" s="318"/>
      <c r="LZD24" s="318"/>
      <c r="LZE24" s="318"/>
      <c r="LZF24" s="318"/>
      <c r="LZG24" s="318"/>
      <c r="LZH24" s="318"/>
      <c r="LZI24" s="318"/>
      <c r="LZJ24" s="318"/>
      <c r="LZK24" s="318"/>
      <c r="LZL24" s="318"/>
      <c r="LZM24" s="318"/>
      <c r="LZN24" s="318"/>
      <c r="LZO24" s="318"/>
      <c r="LZP24" s="318"/>
      <c r="LZQ24" s="318"/>
      <c r="LZR24" s="318"/>
      <c r="LZS24" s="318"/>
      <c r="LZT24" s="318"/>
      <c r="LZU24" s="318"/>
      <c r="LZV24" s="318"/>
      <c r="LZW24" s="318"/>
      <c r="LZX24" s="318"/>
      <c r="LZY24" s="318"/>
      <c r="LZZ24" s="318"/>
      <c r="MAA24" s="318"/>
      <c r="MAB24" s="318"/>
      <c r="MAC24" s="318"/>
      <c r="MAD24" s="318"/>
      <c r="MAE24" s="318"/>
      <c r="MAF24" s="318"/>
      <c r="MAG24" s="318"/>
      <c r="MAH24" s="318"/>
      <c r="MAI24" s="318"/>
      <c r="MAJ24" s="318"/>
      <c r="MAK24" s="318"/>
      <c r="MAL24" s="318"/>
      <c r="MAM24" s="318"/>
      <c r="MAN24" s="318"/>
      <c r="MAO24" s="318"/>
      <c r="MAP24" s="318"/>
      <c r="MAQ24" s="318"/>
      <c r="MAR24" s="318"/>
      <c r="MAS24" s="318"/>
      <c r="MAT24" s="318"/>
      <c r="MAU24" s="318"/>
      <c r="MAV24" s="318"/>
      <c r="MAW24" s="318"/>
      <c r="MAX24" s="318"/>
      <c r="MAY24" s="318"/>
      <c r="MAZ24" s="318"/>
      <c r="MBA24" s="318"/>
      <c r="MBB24" s="318"/>
      <c r="MBC24" s="318"/>
      <c r="MBD24" s="318"/>
      <c r="MBE24" s="318"/>
      <c r="MBF24" s="318"/>
      <c r="MBG24" s="318"/>
      <c r="MBH24" s="318"/>
      <c r="MBI24" s="318"/>
      <c r="MBJ24" s="318"/>
      <c r="MBK24" s="318"/>
      <c r="MBL24" s="318"/>
      <c r="MBM24" s="318"/>
      <c r="MBN24" s="318"/>
      <c r="MBO24" s="318"/>
      <c r="MBP24" s="318"/>
      <c r="MBQ24" s="318"/>
      <c r="MBR24" s="318"/>
      <c r="MBS24" s="318"/>
      <c r="MBT24" s="318"/>
      <c r="MBU24" s="318"/>
      <c r="MBV24" s="318"/>
      <c r="MBW24" s="318"/>
      <c r="MBX24" s="318"/>
      <c r="MBY24" s="318"/>
      <c r="MBZ24" s="318"/>
      <c r="MCA24" s="318"/>
      <c r="MCB24" s="318"/>
      <c r="MCC24" s="318"/>
      <c r="MCD24" s="318"/>
      <c r="MCE24" s="318"/>
      <c r="MCF24" s="318"/>
      <c r="MCG24" s="318"/>
      <c r="MCH24" s="318"/>
      <c r="MCI24" s="318"/>
      <c r="MCJ24" s="318"/>
      <c r="MCK24" s="318"/>
      <c r="MCL24" s="318"/>
      <c r="MCM24" s="318"/>
      <c r="MCN24" s="318"/>
      <c r="MCO24" s="318"/>
      <c r="MCP24" s="318"/>
      <c r="MCQ24" s="318"/>
      <c r="MCR24" s="318"/>
      <c r="MCS24" s="318"/>
      <c r="MCT24" s="318"/>
      <c r="MCU24" s="318"/>
      <c r="MCV24" s="318"/>
      <c r="MCW24" s="318"/>
      <c r="MCX24" s="318"/>
      <c r="MCY24" s="318"/>
      <c r="MCZ24" s="318"/>
      <c r="MDA24" s="318"/>
      <c r="MDB24" s="318"/>
      <c r="MDC24" s="318"/>
      <c r="MDD24" s="318"/>
      <c r="MDE24" s="318"/>
      <c r="MDF24" s="318"/>
      <c r="MDG24" s="318"/>
      <c r="MDH24" s="318"/>
      <c r="MDI24" s="318"/>
      <c r="MDJ24" s="318"/>
      <c r="MDK24" s="318"/>
      <c r="MDL24" s="318"/>
      <c r="MDM24" s="318"/>
      <c r="MDN24" s="318"/>
      <c r="MDO24" s="318"/>
      <c r="MDP24" s="318"/>
      <c r="MDQ24" s="318"/>
      <c r="MDR24" s="318"/>
      <c r="MDS24" s="318"/>
      <c r="MDT24" s="318"/>
      <c r="MDU24" s="318"/>
      <c r="MDV24" s="318"/>
      <c r="MDW24" s="318"/>
      <c r="MDX24" s="318"/>
      <c r="MDY24" s="318"/>
      <c r="MDZ24" s="318"/>
      <c r="MEA24" s="318"/>
      <c r="MEB24" s="318"/>
      <c r="MEC24" s="318"/>
      <c r="MED24" s="318"/>
      <c r="MEE24" s="318"/>
      <c r="MEF24" s="318"/>
      <c r="MEG24" s="318"/>
      <c r="MEH24" s="318"/>
      <c r="MEI24" s="318"/>
      <c r="MEJ24" s="318"/>
      <c r="MEK24" s="318"/>
      <c r="MEL24" s="318"/>
      <c r="MEM24" s="318"/>
      <c r="MEN24" s="318"/>
      <c r="MEO24" s="318"/>
      <c r="MEP24" s="318"/>
      <c r="MEQ24" s="318"/>
      <c r="MER24" s="318"/>
      <c r="MES24" s="318"/>
      <c r="MET24" s="318"/>
      <c r="MEU24" s="318"/>
      <c r="MEV24" s="318"/>
      <c r="MEW24" s="318"/>
      <c r="MEX24" s="318"/>
      <c r="MEY24" s="318"/>
      <c r="MEZ24" s="318"/>
      <c r="MFA24" s="318"/>
      <c r="MFB24" s="318"/>
      <c r="MFC24" s="318"/>
      <c r="MFD24" s="318"/>
      <c r="MFE24" s="318"/>
      <c r="MFF24" s="318"/>
      <c r="MFG24" s="318"/>
      <c r="MFH24" s="318"/>
      <c r="MFI24" s="318"/>
      <c r="MFJ24" s="318"/>
      <c r="MFK24" s="318"/>
      <c r="MFL24" s="318"/>
      <c r="MFM24" s="318"/>
      <c r="MFN24" s="318"/>
      <c r="MFO24" s="318"/>
      <c r="MFP24" s="318"/>
      <c r="MFQ24" s="318"/>
      <c r="MFR24" s="318"/>
      <c r="MFS24" s="318"/>
      <c r="MFT24" s="318"/>
      <c r="MFU24" s="318"/>
      <c r="MFV24" s="318"/>
      <c r="MFW24" s="318"/>
      <c r="MFX24" s="318"/>
      <c r="MFY24" s="318"/>
      <c r="MFZ24" s="318"/>
      <c r="MGA24" s="318"/>
      <c r="MGB24" s="318"/>
      <c r="MGC24" s="318"/>
      <c r="MGD24" s="318"/>
      <c r="MGE24" s="318"/>
      <c r="MGF24" s="318"/>
      <c r="MGG24" s="318"/>
      <c r="MGH24" s="318"/>
      <c r="MGI24" s="318"/>
      <c r="MGJ24" s="318"/>
      <c r="MGK24" s="318"/>
      <c r="MGL24" s="318"/>
      <c r="MGM24" s="318"/>
      <c r="MGN24" s="318"/>
      <c r="MGO24" s="318"/>
      <c r="MGP24" s="318"/>
      <c r="MGQ24" s="318"/>
      <c r="MGR24" s="318"/>
      <c r="MGS24" s="318"/>
      <c r="MGT24" s="318"/>
      <c r="MGU24" s="318"/>
      <c r="MGV24" s="318"/>
      <c r="MGW24" s="318"/>
      <c r="MGX24" s="318"/>
      <c r="MGY24" s="318"/>
      <c r="MGZ24" s="318"/>
      <c r="MHA24" s="318"/>
      <c r="MHB24" s="318"/>
      <c r="MHC24" s="318"/>
      <c r="MHD24" s="318"/>
      <c r="MHE24" s="318"/>
      <c r="MHF24" s="318"/>
      <c r="MHG24" s="318"/>
      <c r="MHH24" s="318"/>
      <c r="MHI24" s="318"/>
      <c r="MHJ24" s="318"/>
      <c r="MHK24" s="318"/>
      <c r="MHL24" s="318"/>
      <c r="MHM24" s="318"/>
      <c r="MHN24" s="318"/>
      <c r="MHO24" s="318"/>
      <c r="MHP24" s="318"/>
      <c r="MHQ24" s="318"/>
      <c r="MHR24" s="318"/>
      <c r="MHS24" s="318"/>
      <c r="MHT24" s="318"/>
      <c r="MHU24" s="318"/>
      <c r="MHV24" s="318"/>
      <c r="MHW24" s="318"/>
      <c r="MHX24" s="318"/>
      <c r="MHY24" s="318"/>
      <c r="MHZ24" s="318"/>
      <c r="MIA24" s="318"/>
      <c r="MIB24" s="318"/>
      <c r="MIC24" s="318"/>
      <c r="MID24" s="318"/>
      <c r="MIE24" s="318"/>
      <c r="MIF24" s="318"/>
      <c r="MIG24" s="318"/>
      <c r="MIH24" s="318"/>
      <c r="MII24" s="318"/>
      <c r="MIJ24" s="318"/>
      <c r="MIK24" s="318"/>
      <c r="MIL24" s="318"/>
      <c r="MIM24" s="318"/>
      <c r="MIN24" s="318"/>
      <c r="MIO24" s="318"/>
      <c r="MIP24" s="318"/>
      <c r="MIQ24" s="318"/>
      <c r="MIR24" s="318"/>
      <c r="MIS24" s="318"/>
      <c r="MIT24" s="318"/>
      <c r="MIU24" s="318"/>
      <c r="MIV24" s="318"/>
      <c r="MIW24" s="318"/>
      <c r="MIX24" s="318"/>
      <c r="MIY24" s="318"/>
      <c r="MIZ24" s="318"/>
      <c r="MJA24" s="318"/>
      <c r="MJB24" s="318"/>
      <c r="MJC24" s="318"/>
      <c r="MJD24" s="318"/>
      <c r="MJE24" s="318"/>
      <c r="MJF24" s="318"/>
      <c r="MJG24" s="318"/>
      <c r="MJH24" s="318"/>
      <c r="MJI24" s="318"/>
      <c r="MJJ24" s="318"/>
      <c r="MJK24" s="318"/>
      <c r="MJL24" s="318"/>
      <c r="MJM24" s="318"/>
      <c r="MJN24" s="318"/>
      <c r="MJO24" s="318"/>
      <c r="MJP24" s="318"/>
      <c r="MJQ24" s="318"/>
      <c r="MJR24" s="318"/>
      <c r="MJS24" s="318"/>
      <c r="MJT24" s="318"/>
      <c r="MJU24" s="318"/>
      <c r="MJV24" s="318"/>
      <c r="MJW24" s="318"/>
      <c r="MJX24" s="318"/>
      <c r="MJY24" s="318"/>
      <c r="MJZ24" s="318"/>
      <c r="MKA24" s="318"/>
      <c r="MKB24" s="318"/>
      <c r="MKC24" s="318"/>
      <c r="MKD24" s="318"/>
      <c r="MKE24" s="318"/>
      <c r="MKF24" s="318"/>
      <c r="MKG24" s="318"/>
      <c r="MKH24" s="318"/>
      <c r="MKI24" s="318"/>
      <c r="MKJ24" s="318"/>
      <c r="MKK24" s="318"/>
      <c r="MKL24" s="318"/>
      <c r="MKM24" s="318"/>
      <c r="MKN24" s="318"/>
      <c r="MKO24" s="318"/>
      <c r="MKP24" s="318"/>
      <c r="MKQ24" s="318"/>
      <c r="MKR24" s="318"/>
      <c r="MKS24" s="318"/>
      <c r="MKT24" s="318"/>
      <c r="MKU24" s="318"/>
      <c r="MKV24" s="318"/>
      <c r="MKW24" s="318"/>
      <c r="MKX24" s="318"/>
      <c r="MKY24" s="318"/>
      <c r="MKZ24" s="318"/>
      <c r="MLA24" s="318"/>
      <c r="MLB24" s="318"/>
      <c r="MLC24" s="318"/>
      <c r="MLD24" s="318"/>
      <c r="MLE24" s="318"/>
      <c r="MLF24" s="318"/>
      <c r="MLG24" s="318"/>
      <c r="MLH24" s="318"/>
      <c r="MLI24" s="318"/>
      <c r="MLJ24" s="318"/>
      <c r="MLK24" s="318"/>
      <c r="MLL24" s="318"/>
      <c r="MLM24" s="318"/>
      <c r="MLN24" s="318"/>
      <c r="MLO24" s="318"/>
      <c r="MLP24" s="318"/>
      <c r="MLQ24" s="318"/>
      <c r="MLR24" s="318"/>
      <c r="MLS24" s="318"/>
      <c r="MLT24" s="318"/>
      <c r="MLU24" s="318"/>
      <c r="MLV24" s="318"/>
      <c r="MLW24" s="318"/>
      <c r="MLX24" s="318"/>
      <c r="MLY24" s="318"/>
      <c r="MLZ24" s="318"/>
      <c r="MMA24" s="318"/>
      <c r="MMB24" s="318"/>
      <c r="MMC24" s="318"/>
      <c r="MMD24" s="318"/>
      <c r="MME24" s="318"/>
      <c r="MMF24" s="318"/>
      <c r="MMG24" s="318"/>
      <c r="MMH24" s="318"/>
      <c r="MMI24" s="318"/>
      <c r="MMJ24" s="318"/>
      <c r="MMK24" s="318"/>
      <c r="MML24" s="318"/>
      <c r="MMM24" s="318"/>
      <c r="MMN24" s="318"/>
      <c r="MMO24" s="318"/>
      <c r="MMP24" s="318"/>
      <c r="MMQ24" s="318"/>
      <c r="MMR24" s="318"/>
      <c r="MMS24" s="318"/>
      <c r="MMT24" s="318"/>
      <c r="MMU24" s="318"/>
      <c r="MMV24" s="318"/>
      <c r="MMW24" s="318"/>
      <c r="MMX24" s="318"/>
      <c r="MMY24" s="318"/>
      <c r="MMZ24" s="318"/>
      <c r="MNA24" s="318"/>
      <c r="MNB24" s="318"/>
      <c r="MNC24" s="318"/>
      <c r="MND24" s="318"/>
      <c r="MNE24" s="318"/>
      <c r="MNF24" s="318"/>
      <c r="MNG24" s="318"/>
      <c r="MNH24" s="318"/>
      <c r="MNI24" s="318"/>
      <c r="MNJ24" s="318"/>
      <c r="MNK24" s="318"/>
      <c r="MNL24" s="318"/>
      <c r="MNM24" s="318"/>
      <c r="MNN24" s="318"/>
      <c r="MNO24" s="318"/>
      <c r="MNP24" s="318"/>
      <c r="MNQ24" s="318"/>
      <c r="MNR24" s="318"/>
      <c r="MNS24" s="318"/>
      <c r="MNT24" s="318"/>
      <c r="MNU24" s="318"/>
      <c r="MNV24" s="318"/>
      <c r="MNW24" s="318"/>
      <c r="MNX24" s="318"/>
      <c r="MNY24" s="318"/>
      <c r="MNZ24" s="318"/>
      <c r="MOA24" s="318"/>
      <c r="MOB24" s="318"/>
      <c r="MOC24" s="318"/>
      <c r="MOD24" s="318"/>
      <c r="MOE24" s="318"/>
      <c r="MOF24" s="318"/>
      <c r="MOG24" s="318"/>
      <c r="MOH24" s="318"/>
      <c r="MOI24" s="318"/>
      <c r="MOJ24" s="318"/>
      <c r="MOK24" s="318"/>
      <c r="MOL24" s="318"/>
      <c r="MOM24" s="318"/>
      <c r="MON24" s="318"/>
      <c r="MOO24" s="318"/>
      <c r="MOP24" s="318"/>
      <c r="MOQ24" s="318"/>
      <c r="MOR24" s="318"/>
      <c r="MOS24" s="318"/>
      <c r="MOT24" s="318"/>
      <c r="MOU24" s="318"/>
      <c r="MOV24" s="318"/>
      <c r="MOW24" s="318"/>
      <c r="MOX24" s="318"/>
      <c r="MOY24" s="318"/>
      <c r="MOZ24" s="318"/>
      <c r="MPA24" s="318"/>
      <c r="MPB24" s="318"/>
      <c r="MPC24" s="318"/>
      <c r="MPD24" s="318"/>
      <c r="MPE24" s="318"/>
      <c r="MPF24" s="318"/>
      <c r="MPG24" s="318"/>
      <c r="MPH24" s="318"/>
      <c r="MPI24" s="318"/>
      <c r="MPJ24" s="318"/>
      <c r="MPK24" s="318"/>
      <c r="MPL24" s="318"/>
      <c r="MPM24" s="318"/>
      <c r="MPN24" s="318"/>
      <c r="MPO24" s="318"/>
      <c r="MPP24" s="318"/>
      <c r="MPQ24" s="318"/>
      <c r="MPR24" s="318"/>
      <c r="MPS24" s="318"/>
      <c r="MPT24" s="318"/>
      <c r="MPU24" s="318"/>
      <c r="MPV24" s="318"/>
      <c r="MPW24" s="318"/>
      <c r="MPX24" s="318"/>
      <c r="MPY24" s="318"/>
      <c r="MPZ24" s="318"/>
      <c r="MQA24" s="318"/>
      <c r="MQB24" s="318"/>
      <c r="MQC24" s="318"/>
      <c r="MQD24" s="318"/>
      <c r="MQE24" s="318"/>
      <c r="MQF24" s="318"/>
      <c r="MQG24" s="318"/>
      <c r="MQH24" s="318"/>
      <c r="MQI24" s="318"/>
      <c r="MQJ24" s="318"/>
      <c r="MQK24" s="318"/>
      <c r="MQL24" s="318"/>
      <c r="MQM24" s="318"/>
      <c r="MQN24" s="318"/>
      <c r="MQO24" s="318"/>
      <c r="MQP24" s="318"/>
      <c r="MQQ24" s="318"/>
      <c r="MQR24" s="318"/>
      <c r="MQS24" s="318"/>
      <c r="MQT24" s="318"/>
      <c r="MQU24" s="318"/>
      <c r="MQV24" s="318"/>
      <c r="MQW24" s="318"/>
      <c r="MQX24" s="318"/>
      <c r="MQY24" s="318"/>
      <c r="MQZ24" s="318"/>
      <c r="MRA24" s="318"/>
      <c r="MRB24" s="318"/>
      <c r="MRC24" s="318"/>
      <c r="MRD24" s="318"/>
      <c r="MRE24" s="318"/>
      <c r="MRF24" s="318"/>
      <c r="MRG24" s="318"/>
      <c r="MRH24" s="318"/>
      <c r="MRI24" s="318"/>
      <c r="MRJ24" s="318"/>
      <c r="MRK24" s="318"/>
      <c r="MRL24" s="318"/>
      <c r="MRM24" s="318"/>
      <c r="MRN24" s="318"/>
      <c r="MRO24" s="318"/>
      <c r="MRP24" s="318"/>
      <c r="MRQ24" s="318"/>
      <c r="MRR24" s="318"/>
      <c r="MRS24" s="318"/>
      <c r="MRT24" s="318"/>
      <c r="MRU24" s="318"/>
      <c r="MRV24" s="318"/>
      <c r="MRW24" s="318"/>
      <c r="MRX24" s="318"/>
      <c r="MRY24" s="318"/>
      <c r="MRZ24" s="318"/>
      <c r="MSA24" s="318"/>
      <c r="MSB24" s="318"/>
      <c r="MSC24" s="318"/>
      <c r="MSD24" s="318"/>
      <c r="MSE24" s="318"/>
      <c r="MSF24" s="318"/>
      <c r="MSG24" s="318"/>
      <c r="MSH24" s="318"/>
      <c r="MSI24" s="318"/>
      <c r="MSJ24" s="318"/>
      <c r="MSK24" s="318"/>
      <c r="MSL24" s="318"/>
      <c r="MSM24" s="318"/>
      <c r="MSN24" s="318"/>
      <c r="MSO24" s="318"/>
      <c r="MSP24" s="318"/>
      <c r="MSQ24" s="318"/>
      <c r="MSR24" s="318"/>
      <c r="MSS24" s="318"/>
      <c r="MST24" s="318"/>
      <c r="MSU24" s="318"/>
      <c r="MSV24" s="318"/>
      <c r="MSW24" s="318"/>
      <c r="MSX24" s="318"/>
      <c r="MSY24" s="318"/>
      <c r="MSZ24" s="318"/>
      <c r="MTA24" s="318"/>
      <c r="MTB24" s="318"/>
      <c r="MTC24" s="318"/>
      <c r="MTD24" s="318"/>
      <c r="MTE24" s="318"/>
      <c r="MTF24" s="318"/>
      <c r="MTG24" s="318"/>
      <c r="MTH24" s="318"/>
      <c r="MTI24" s="318"/>
      <c r="MTJ24" s="318"/>
      <c r="MTK24" s="318"/>
      <c r="MTL24" s="318"/>
      <c r="MTM24" s="318"/>
      <c r="MTN24" s="318"/>
      <c r="MTO24" s="318"/>
      <c r="MTP24" s="318"/>
      <c r="MTQ24" s="318"/>
      <c r="MTR24" s="318"/>
      <c r="MTS24" s="318"/>
      <c r="MTT24" s="318"/>
      <c r="MTU24" s="318"/>
      <c r="MTV24" s="318"/>
      <c r="MTW24" s="318"/>
      <c r="MTX24" s="318"/>
      <c r="MTY24" s="318"/>
      <c r="MTZ24" s="318"/>
      <c r="MUA24" s="318"/>
      <c r="MUB24" s="318"/>
      <c r="MUC24" s="318"/>
      <c r="MUD24" s="318"/>
      <c r="MUE24" s="318"/>
      <c r="MUF24" s="318"/>
      <c r="MUG24" s="318"/>
      <c r="MUH24" s="318"/>
      <c r="MUI24" s="318"/>
      <c r="MUJ24" s="318"/>
      <c r="MUK24" s="318"/>
      <c r="MUL24" s="318"/>
      <c r="MUM24" s="318"/>
      <c r="MUN24" s="318"/>
      <c r="MUO24" s="318"/>
      <c r="MUP24" s="318"/>
      <c r="MUQ24" s="318"/>
      <c r="MUR24" s="318"/>
      <c r="MUS24" s="318"/>
      <c r="MUT24" s="318"/>
      <c r="MUU24" s="318"/>
      <c r="MUV24" s="318"/>
      <c r="MUW24" s="318"/>
      <c r="MUX24" s="318"/>
      <c r="MUY24" s="318"/>
      <c r="MUZ24" s="318"/>
      <c r="MVA24" s="318"/>
      <c r="MVB24" s="318"/>
      <c r="MVC24" s="318"/>
      <c r="MVD24" s="318"/>
      <c r="MVE24" s="318"/>
      <c r="MVF24" s="318"/>
      <c r="MVG24" s="318"/>
      <c r="MVH24" s="318"/>
      <c r="MVI24" s="318"/>
      <c r="MVJ24" s="318"/>
      <c r="MVK24" s="318"/>
      <c r="MVL24" s="318"/>
      <c r="MVM24" s="318"/>
      <c r="MVN24" s="318"/>
      <c r="MVO24" s="318"/>
      <c r="MVP24" s="318"/>
      <c r="MVQ24" s="318"/>
      <c r="MVR24" s="318"/>
      <c r="MVS24" s="318"/>
      <c r="MVT24" s="318"/>
      <c r="MVU24" s="318"/>
      <c r="MVV24" s="318"/>
      <c r="MVW24" s="318"/>
      <c r="MVX24" s="318"/>
      <c r="MVY24" s="318"/>
      <c r="MVZ24" s="318"/>
      <c r="MWA24" s="318"/>
      <c r="MWB24" s="318"/>
      <c r="MWC24" s="318"/>
      <c r="MWD24" s="318"/>
      <c r="MWE24" s="318"/>
      <c r="MWF24" s="318"/>
      <c r="MWG24" s="318"/>
      <c r="MWH24" s="318"/>
      <c r="MWI24" s="318"/>
      <c r="MWJ24" s="318"/>
      <c r="MWK24" s="318"/>
      <c r="MWL24" s="318"/>
      <c r="MWM24" s="318"/>
      <c r="MWN24" s="318"/>
      <c r="MWO24" s="318"/>
      <c r="MWP24" s="318"/>
      <c r="MWQ24" s="318"/>
      <c r="MWR24" s="318"/>
      <c r="MWS24" s="318"/>
      <c r="MWT24" s="318"/>
      <c r="MWU24" s="318"/>
      <c r="MWV24" s="318"/>
      <c r="MWW24" s="318"/>
      <c r="MWX24" s="318"/>
      <c r="MWY24" s="318"/>
      <c r="MWZ24" s="318"/>
      <c r="MXA24" s="318"/>
      <c r="MXB24" s="318"/>
      <c r="MXC24" s="318"/>
      <c r="MXD24" s="318"/>
      <c r="MXE24" s="318"/>
      <c r="MXF24" s="318"/>
      <c r="MXG24" s="318"/>
      <c r="MXH24" s="318"/>
      <c r="MXI24" s="318"/>
      <c r="MXJ24" s="318"/>
      <c r="MXK24" s="318"/>
      <c r="MXL24" s="318"/>
      <c r="MXM24" s="318"/>
      <c r="MXN24" s="318"/>
      <c r="MXO24" s="318"/>
      <c r="MXP24" s="318"/>
      <c r="MXQ24" s="318"/>
      <c r="MXR24" s="318"/>
      <c r="MXS24" s="318"/>
      <c r="MXT24" s="318"/>
      <c r="MXU24" s="318"/>
      <c r="MXV24" s="318"/>
      <c r="MXW24" s="318"/>
      <c r="MXX24" s="318"/>
      <c r="MXY24" s="318"/>
      <c r="MXZ24" s="318"/>
      <c r="MYA24" s="318"/>
      <c r="MYB24" s="318"/>
      <c r="MYC24" s="318"/>
      <c r="MYD24" s="318"/>
      <c r="MYE24" s="318"/>
      <c r="MYF24" s="318"/>
      <c r="MYG24" s="318"/>
      <c r="MYH24" s="318"/>
      <c r="MYI24" s="318"/>
      <c r="MYJ24" s="318"/>
      <c r="MYK24" s="318"/>
      <c r="MYL24" s="318"/>
      <c r="MYM24" s="318"/>
      <c r="MYN24" s="318"/>
      <c r="MYO24" s="318"/>
      <c r="MYP24" s="318"/>
      <c r="MYQ24" s="318"/>
      <c r="MYR24" s="318"/>
      <c r="MYS24" s="318"/>
      <c r="MYT24" s="318"/>
      <c r="MYU24" s="318"/>
      <c r="MYV24" s="318"/>
      <c r="MYW24" s="318"/>
      <c r="MYX24" s="318"/>
      <c r="MYY24" s="318"/>
      <c r="MYZ24" s="318"/>
      <c r="MZA24" s="318"/>
      <c r="MZB24" s="318"/>
      <c r="MZC24" s="318"/>
      <c r="MZD24" s="318"/>
      <c r="MZE24" s="318"/>
      <c r="MZF24" s="318"/>
      <c r="MZG24" s="318"/>
      <c r="MZH24" s="318"/>
      <c r="MZI24" s="318"/>
      <c r="MZJ24" s="318"/>
      <c r="MZK24" s="318"/>
      <c r="MZL24" s="318"/>
      <c r="MZM24" s="318"/>
      <c r="MZN24" s="318"/>
      <c r="MZO24" s="318"/>
      <c r="MZP24" s="318"/>
      <c r="MZQ24" s="318"/>
      <c r="MZR24" s="318"/>
      <c r="MZS24" s="318"/>
      <c r="MZT24" s="318"/>
      <c r="MZU24" s="318"/>
      <c r="MZV24" s="318"/>
      <c r="MZW24" s="318"/>
      <c r="MZX24" s="318"/>
      <c r="MZY24" s="318"/>
      <c r="MZZ24" s="318"/>
      <c r="NAA24" s="318"/>
      <c r="NAB24" s="318"/>
      <c r="NAC24" s="318"/>
      <c r="NAD24" s="318"/>
      <c r="NAE24" s="318"/>
      <c r="NAF24" s="318"/>
      <c r="NAG24" s="318"/>
      <c r="NAH24" s="318"/>
      <c r="NAI24" s="318"/>
      <c r="NAJ24" s="318"/>
      <c r="NAK24" s="318"/>
      <c r="NAL24" s="318"/>
      <c r="NAM24" s="318"/>
      <c r="NAN24" s="318"/>
      <c r="NAO24" s="318"/>
      <c r="NAP24" s="318"/>
      <c r="NAQ24" s="318"/>
      <c r="NAR24" s="318"/>
      <c r="NAS24" s="318"/>
      <c r="NAT24" s="318"/>
      <c r="NAU24" s="318"/>
      <c r="NAV24" s="318"/>
      <c r="NAW24" s="318"/>
      <c r="NAX24" s="318"/>
      <c r="NAY24" s="318"/>
      <c r="NAZ24" s="318"/>
      <c r="NBA24" s="318"/>
      <c r="NBB24" s="318"/>
      <c r="NBC24" s="318"/>
      <c r="NBD24" s="318"/>
      <c r="NBE24" s="318"/>
      <c r="NBF24" s="318"/>
      <c r="NBG24" s="318"/>
      <c r="NBH24" s="318"/>
      <c r="NBI24" s="318"/>
      <c r="NBJ24" s="318"/>
      <c r="NBK24" s="318"/>
      <c r="NBL24" s="318"/>
      <c r="NBM24" s="318"/>
      <c r="NBN24" s="318"/>
      <c r="NBO24" s="318"/>
      <c r="NBP24" s="318"/>
      <c r="NBQ24" s="318"/>
      <c r="NBR24" s="318"/>
      <c r="NBS24" s="318"/>
      <c r="NBT24" s="318"/>
      <c r="NBU24" s="318"/>
      <c r="NBV24" s="318"/>
      <c r="NBW24" s="318"/>
      <c r="NBX24" s="318"/>
      <c r="NBY24" s="318"/>
      <c r="NBZ24" s="318"/>
      <c r="NCA24" s="318"/>
      <c r="NCB24" s="318"/>
      <c r="NCC24" s="318"/>
      <c r="NCD24" s="318"/>
      <c r="NCE24" s="318"/>
      <c r="NCF24" s="318"/>
      <c r="NCG24" s="318"/>
      <c r="NCH24" s="318"/>
      <c r="NCI24" s="318"/>
      <c r="NCJ24" s="318"/>
      <c r="NCK24" s="318"/>
      <c r="NCL24" s="318"/>
      <c r="NCM24" s="318"/>
      <c r="NCN24" s="318"/>
      <c r="NCO24" s="318"/>
      <c r="NCP24" s="318"/>
      <c r="NCQ24" s="318"/>
      <c r="NCR24" s="318"/>
      <c r="NCS24" s="318"/>
      <c r="NCT24" s="318"/>
      <c r="NCU24" s="318"/>
      <c r="NCV24" s="318"/>
      <c r="NCW24" s="318"/>
      <c r="NCX24" s="318"/>
      <c r="NCY24" s="318"/>
      <c r="NCZ24" s="318"/>
      <c r="NDA24" s="318"/>
      <c r="NDB24" s="318"/>
      <c r="NDC24" s="318"/>
      <c r="NDD24" s="318"/>
      <c r="NDE24" s="318"/>
      <c r="NDF24" s="318"/>
      <c r="NDG24" s="318"/>
      <c r="NDH24" s="318"/>
      <c r="NDI24" s="318"/>
      <c r="NDJ24" s="318"/>
      <c r="NDK24" s="318"/>
      <c r="NDL24" s="318"/>
      <c r="NDM24" s="318"/>
      <c r="NDN24" s="318"/>
      <c r="NDO24" s="318"/>
      <c r="NDP24" s="318"/>
      <c r="NDQ24" s="318"/>
      <c r="NDR24" s="318"/>
      <c r="NDS24" s="318"/>
      <c r="NDT24" s="318"/>
      <c r="NDU24" s="318"/>
      <c r="NDV24" s="318"/>
      <c r="NDW24" s="318"/>
      <c r="NDX24" s="318"/>
      <c r="NDY24" s="318"/>
      <c r="NDZ24" s="318"/>
      <c r="NEA24" s="318"/>
      <c r="NEB24" s="318"/>
      <c r="NEC24" s="318"/>
      <c r="NED24" s="318"/>
      <c r="NEE24" s="318"/>
      <c r="NEF24" s="318"/>
      <c r="NEG24" s="318"/>
      <c r="NEH24" s="318"/>
      <c r="NEI24" s="318"/>
      <c r="NEJ24" s="318"/>
      <c r="NEK24" s="318"/>
      <c r="NEL24" s="318"/>
      <c r="NEM24" s="318"/>
      <c r="NEN24" s="318"/>
      <c r="NEO24" s="318"/>
      <c r="NEP24" s="318"/>
      <c r="NEQ24" s="318"/>
      <c r="NER24" s="318"/>
      <c r="NES24" s="318"/>
      <c r="NET24" s="318"/>
      <c r="NEU24" s="318"/>
      <c r="NEV24" s="318"/>
      <c r="NEW24" s="318"/>
      <c r="NEX24" s="318"/>
      <c r="NEY24" s="318"/>
      <c r="NEZ24" s="318"/>
      <c r="NFA24" s="318"/>
      <c r="NFB24" s="318"/>
      <c r="NFC24" s="318"/>
      <c r="NFD24" s="318"/>
      <c r="NFE24" s="318"/>
      <c r="NFF24" s="318"/>
      <c r="NFG24" s="318"/>
      <c r="NFH24" s="318"/>
      <c r="NFI24" s="318"/>
      <c r="NFJ24" s="318"/>
      <c r="NFK24" s="318"/>
      <c r="NFL24" s="318"/>
      <c r="NFM24" s="318"/>
      <c r="NFN24" s="318"/>
      <c r="NFO24" s="318"/>
      <c r="NFP24" s="318"/>
      <c r="NFQ24" s="318"/>
      <c r="NFR24" s="318"/>
      <c r="NFS24" s="318"/>
      <c r="NFT24" s="318"/>
      <c r="NFU24" s="318"/>
      <c r="NFV24" s="318"/>
      <c r="NFW24" s="318"/>
      <c r="NFX24" s="318"/>
      <c r="NFY24" s="318"/>
      <c r="NFZ24" s="318"/>
      <c r="NGA24" s="318"/>
      <c r="NGB24" s="318"/>
      <c r="NGC24" s="318"/>
      <c r="NGD24" s="318"/>
      <c r="NGE24" s="318"/>
      <c r="NGF24" s="318"/>
      <c r="NGG24" s="318"/>
      <c r="NGH24" s="318"/>
      <c r="NGI24" s="318"/>
      <c r="NGJ24" s="318"/>
      <c r="NGK24" s="318"/>
      <c r="NGL24" s="318"/>
      <c r="NGM24" s="318"/>
      <c r="NGN24" s="318"/>
      <c r="NGO24" s="318"/>
      <c r="NGP24" s="318"/>
      <c r="NGQ24" s="318"/>
      <c r="NGR24" s="318"/>
      <c r="NGS24" s="318"/>
      <c r="NGT24" s="318"/>
      <c r="NGU24" s="318"/>
      <c r="NGV24" s="318"/>
      <c r="NGW24" s="318"/>
      <c r="NGX24" s="318"/>
      <c r="NGY24" s="318"/>
      <c r="NGZ24" s="318"/>
      <c r="NHA24" s="318"/>
      <c r="NHB24" s="318"/>
      <c r="NHC24" s="318"/>
      <c r="NHD24" s="318"/>
      <c r="NHE24" s="318"/>
      <c r="NHF24" s="318"/>
      <c r="NHG24" s="318"/>
      <c r="NHH24" s="318"/>
      <c r="NHI24" s="318"/>
      <c r="NHJ24" s="318"/>
      <c r="NHK24" s="318"/>
      <c r="NHL24" s="318"/>
      <c r="NHM24" s="318"/>
      <c r="NHN24" s="318"/>
      <c r="NHO24" s="318"/>
      <c r="NHP24" s="318"/>
      <c r="NHQ24" s="318"/>
      <c r="NHR24" s="318"/>
      <c r="NHS24" s="318"/>
      <c r="NHT24" s="318"/>
      <c r="NHU24" s="318"/>
      <c r="NHV24" s="318"/>
      <c r="NHW24" s="318"/>
      <c r="NHX24" s="318"/>
      <c r="NHY24" s="318"/>
      <c r="NHZ24" s="318"/>
      <c r="NIA24" s="318"/>
      <c r="NIB24" s="318"/>
      <c r="NIC24" s="318"/>
      <c r="NID24" s="318"/>
      <c r="NIE24" s="318"/>
      <c r="NIF24" s="318"/>
      <c r="NIG24" s="318"/>
      <c r="NIH24" s="318"/>
      <c r="NII24" s="318"/>
      <c r="NIJ24" s="318"/>
      <c r="NIK24" s="318"/>
      <c r="NIL24" s="318"/>
      <c r="NIM24" s="318"/>
      <c r="NIN24" s="318"/>
      <c r="NIO24" s="318"/>
      <c r="NIP24" s="318"/>
      <c r="NIQ24" s="318"/>
      <c r="NIR24" s="318"/>
      <c r="NIS24" s="318"/>
      <c r="NIT24" s="318"/>
      <c r="NIU24" s="318"/>
      <c r="NIV24" s="318"/>
      <c r="NIW24" s="318"/>
      <c r="NIX24" s="318"/>
      <c r="NIY24" s="318"/>
      <c r="NIZ24" s="318"/>
      <c r="NJA24" s="318"/>
      <c r="NJB24" s="318"/>
      <c r="NJC24" s="318"/>
      <c r="NJD24" s="318"/>
      <c r="NJE24" s="318"/>
      <c r="NJF24" s="318"/>
      <c r="NJG24" s="318"/>
      <c r="NJH24" s="318"/>
      <c r="NJI24" s="318"/>
      <c r="NJJ24" s="318"/>
      <c r="NJK24" s="318"/>
      <c r="NJL24" s="318"/>
      <c r="NJM24" s="318"/>
      <c r="NJN24" s="318"/>
      <c r="NJO24" s="318"/>
      <c r="NJP24" s="318"/>
      <c r="NJQ24" s="318"/>
      <c r="NJR24" s="318"/>
      <c r="NJS24" s="318"/>
      <c r="NJT24" s="318"/>
      <c r="NJU24" s="318"/>
      <c r="NJV24" s="318"/>
      <c r="NJW24" s="318"/>
      <c r="NJX24" s="318"/>
      <c r="NJY24" s="318"/>
      <c r="NJZ24" s="318"/>
      <c r="NKA24" s="318"/>
      <c r="NKB24" s="318"/>
      <c r="NKC24" s="318"/>
      <c r="NKD24" s="318"/>
      <c r="NKE24" s="318"/>
      <c r="NKF24" s="318"/>
      <c r="NKG24" s="318"/>
      <c r="NKH24" s="318"/>
      <c r="NKI24" s="318"/>
      <c r="NKJ24" s="318"/>
      <c r="NKK24" s="318"/>
      <c r="NKL24" s="318"/>
      <c r="NKM24" s="318"/>
      <c r="NKN24" s="318"/>
      <c r="NKO24" s="318"/>
      <c r="NKP24" s="318"/>
      <c r="NKQ24" s="318"/>
      <c r="NKR24" s="318"/>
      <c r="NKS24" s="318"/>
      <c r="NKT24" s="318"/>
      <c r="NKU24" s="318"/>
      <c r="NKV24" s="318"/>
      <c r="NKW24" s="318"/>
      <c r="NKX24" s="318"/>
      <c r="NKY24" s="318"/>
      <c r="NKZ24" s="318"/>
      <c r="NLA24" s="318"/>
      <c r="NLB24" s="318"/>
      <c r="NLC24" s="318"/>
      <c r="NLD24" s="318"/>
      <c r="NLE24" s="318"/>
      <c r="NLF24" s="318"/>
      <c r="NLG24" s="318"/>
      <c r="NLH24" s="318"/>
      <c r="NLI24" s="318"/>
      <c r="NLJ24" s="318"/>
      <c r="NLK24" s="318"/>
      <c r="NLL24" s="318"/>
      <c r="NLM24" s="318"/>
      <c r="NLN24" s="318"/>
      <c r="NLO24" s="318"/>
      <c r="NLP24" s="318"/>
      <c r="NLQ24" s="318"/>
      <c r="NLR24" s="318"/>
      <c r="NLS24" s="318"/>
      <c r="NLT24" s="318"/>
      <c r="NLU24" s="318"/>
      <c r="NLV24" s="318"/>
      <c r="NLW24" s="318"/>
      <c r="NLX24" s="318"/>
      <c r="NLY24" s="318"/>
      <c r="NLZ24" s="318"/>
      <c r="NMA24" s="318"/>
      <c r="NMB24" s="318"/>
      <c r="NMC24" s="318"/>
      <c r="NMD24" s="318"/>
      <c r="NME24" s="318"/>
      <c r="NMF24" s="318"/>
      <c r="NMG24" s="318"/>
      <c r="NMH24" s="318"/>
      <c r="NMI24" s="318"/>
      <c r="NMJ24" s="318"/>
      <c r="NMK24" s="318"/>
      <c r="NML24" s="318"/>
      <c r="NMM24" s="318"/>
      <c r="NMN24" s="318"/>
      <c r="NMO24" s="318"/>
      <c r="NMP24" s="318"/>
      <c r="NMQ24" s="318"/>
      <c r="NMR24" s="318"/>
      <c r="NMS24" s="318"/>
      <c r="NMT24" s="318"/>
      <c r="NMU24" s="318"/>
      <c r="NMV24" s="318"/>
      <c r="NMW24" s="318"/>
      <c r="NMX24" s="318"/>
      <c r="NMY24" s="318"/>
      <c r="NMZ24" s="318"/>
      <c r="NNA24" s="318"/>
      <c r="NNB24" s="318"/>
      <c r="NNC24" s="318"/>
      <c r="NND24" s="318"/>
      <c r="NNE24" s="318"/>
      <c r="NNF24" s="318"/>
      <c r="NNG24" s="318"/>
      <c r="NNH24" s="318"/>
      <c r="NNI24" s="318"/>
      <c r="NNJ24" s="318"/>
      <c r="NNK24" s="318"/>
      <c r="NNL24" s="318"/>
      <c r="NNM24" s="318"/>
      <c r="NNN24" s="318"/>
      <c r="NNO24" s="318"/>
      <c r="NNP24" s="318"/>
      <c r="NNQ24" s="318"/>
      <c r="NNR24" s="318"/>
      <c r="NNS24" s="318"/>
      <c r="NNT24" s="318"/>
      <c r="NNU24" s="318"/>
      <c r="NNV24" s="318"/>
      <c r="NNW24" s="318"/>
      <c r="NNX24" s="318"/>
      <c r="NNY24" s="318"/>
      <c r="NNZ24" s="318"/>
      <c r="NOA24" s="318"/>
      <c r="NOB24" s="318"/>
      <c r="NOC24" s="318"/>
      <c r="NOD24" s="318"/>
      <c r="NOE24" s="318"/>
      <c r="NOF24" s="318"/>
      <c r="NOG24" s="318"/>
      <c r="NOH24" s="318"/>
      <c r="NOI24" s="318"/>
      <c r="NOJ24" s="318"/>
      <c r="NOK24" s="318"/>
      <c r="NOL24" s="318"/>
      <c r="NOM24" s="318"/>
      <c r="NON24" s="318"/>
      <c r="NOO24" s="318"/>
      <c r="NOP24" s="318"/>
      <c r="NOQ24" s="318"/>
      <c r="NOR24" s="318"/>
      <c r="NOS24" s="318"/>
      <c r="NOT24" s="318"/>
      <c r="NOU24" s="318"/>
      <c r="NOV24" s="318"/>
      <c r="NOW24" s="318"/>
      <c r="NOX24" s="318"/>
      <c r="NOY24" s="318"/>
      <c r="NOZ24" s="318"/>
      <c r="NPA24" s="318"/>
      <c r="NPB24" s="318"/>
      <c r="NPC24" s="318"/>
      <c r="NPD24" s="318"/>
      <c r="NPE24" s="318"/>
      <c r="NPF24" s="318"/>
      <c r="NPG24" s="318"/>
      <c r="NPH24" s="318"/>
      <c r="NPI24" s="318"/>
      <c r="NPJ24" s="318"/>
      <c r="NPK24" s="318"/>
      <c r="NPL24" s="318"/>
      <c r="NPM24" s="318"/>
      <c r="NPN24" s="318"/>
      <c r="NPO24" s="318"/>
      <c r="NPP24" s="318"/>
      <c r="NPQ24" s="318"/>
      <c r="NPR24" s="318"/>
      <c r="NPS24" s="318"/>
      <c r="NPT24" s="318"/>
      <c r="NPU24" s="318"/>
      <c r="NPV24" s="318"/>
      <c r="NPW24" s="318"/>
      <c r="NPX24" s="318"/>
      <c r="NPY24" s="318"/>
      <c r="NPZ24" s="318"/>
      <c r="NQA24" s="318"/>
      <c r="NQB24" s="318"/>
      <c r="NQC24" s="318"/>
      <c r="NQD24" s="318"/>
      <c r="NQE24" s="318"/>
      <c r="NQF24" s="318"/>
      <c r="NQG24" s="318"/>
      <c r="NQH24" s="318"/>
      <c r="NQI24" s="318"/>
      <c r="NQJ24" s="318"/>
      <c r="NQK24" s="318"/>
      <c r="NQL24" s="318"/>
      <c r="NQM24" s="318"/>
      <c r="NQN24" s="318"/>
      <c r="NQO24" s="318"/>
      <c r="NQP24" s="318"/>
      <c r="NQQ24" s="318"/>
      <c r="NQR24" s="318"/>
      <c r="NQS24" s="318"/>
      <c r="NQT24" s="318"/>
      <c r="NQU24" s="318"/>
      <c r="NQV24" s="318"/>
      <c r="NQW24" s="318"/>
      <c r="NQX24" s="318"/>
      <c r="NQY24" s="318"/>
      <c r="NQZ24" s="318"/>
      <c r="NRA24" s="318"/>
      <c r="NRB24" s="318"/>
      <c r="NRC24" s="318"/>
      <c r="NRD24" s="318"/>
      <c r="NRE24" s="318"/>
      <c r="NRF24" s="318"/>
      <c r="NRG24" s="318"/>
      <c r="NRH24" s="318"/>
      <c r="NRI24" s="318"/>
      <c r="NRJ24" s="318"/>
      <c r="NRK24" s="318"/>
      <c r="NRL24" s="318"/>
      <c r="NRM24" s="318"/>
      <c r="NRN24" s="318"/>
      <c r="NRO24" s="318"/>
      <c r="NRP24" s="318"/>
      <c r="NRQ24" s="318"/>
      <c r="NRR24" s="318"/>
      <c r="NRS24" s="318"/>
      <c r="NRT24" s="318"/>
      <c r="NRU24" s="318"/>
      <c r="NRV24" s="318"/>
      <c r="NRW24" s="318"/>
      <c r="NRX24" s="318"/>
      <c r="NRY24" s="318"/>
      <c r="NRZ24" s="318"/>
      <c r="NSA24" s="318"/>
      <c r="NSB24" s="318"/>
      <c r="NSC24" s="318"/>
      <c r="NSD24" s="318"/>
      <c r="NSE24" s="318"/>
      <c r="NSF24" s="318"/>
      <c r="NSG24" s="318"/>
      <c r="NSH24" s="318"/>
      <c r="NSI24" s="318"/>
      <c r="NSJ24" s="318"/>
      <c r="NSK24" s="318"/>
      <c r="NSL24" s="318"/>
      <c r="NSM24" s="318"/>
      <c r="NSN24" s="318"/>
      <c r="NSO24" s="318"/>
      <c r="NSP24" s="318"/>
      <c r="NSQ24" s="318"/>
      <c r="NSR24" s="318"/>
      <c r="NSS24" s="318"/>
      <c r="NST24" s="318"/>
      <c r="NSU24" s="318"/>
      <c r="NSV24" s="318"/>
      <c r="NSW24" s="318"/>
      <c r="NSX24" s="318"/>
      <c r="NSY24" s="318"/>
      <c r="NSZ24" s="318"/>
      <c r="NTA24" s="318"/>
      <c r="NTB24" s="318"/>
      <c r="NTC24" s="318"/>
      <c r="NTD24" s="318"/>
      <c r="NTE24" s="318"/>
      <c r="NTF24" s="318"/>
      <c r="NTG24" s="318"/>
      <c r="NTH24" s="318"/>
      <c r="NTI24" s="318"/>
      <c r="NTJ24" s="318"/>
      <c r="NTK24" s="318"/>
      <c r="NTL24" s="318"/>
      <c r="NTM24" s="318"/>
      <c r="NTN24" s="318"/>
      <c r="NTO24" s="318"/>
      <c r="NTP24" s="318"/>
      <c r="NTQ24" s="318"/>
      <c r="NTR24" s="318"/>
      <c r="NTS24" s="318"/>
      <c r="NTT24" s="318"/>
      <c r="NTU24" s="318"/>
      <c r="NTV24" s="318"/>
      <c r="NTW24" s="318"/>
      <c r="NTX24" s="318"/>
      <c r="NTY24" s="318"/>
      <c r="NTZ24" s="318"/>
      <c r="NUA24" s="318"/>
      <c r="NUB24" s="318"/>
      <c r="NUC24" s="318"/>
      <c r="NUD24" s="318"/>
      <c r="NUE24" s="318"/>
      <c r="NUF24" s="318"/>
      <c r="NUG24" s="318"/>
      <c r="NUH24" s="318"/>
      <c r="NUI24" s="318"/>
      <c r="NUJ24" s="318"/>
      <c r="NUK24" s="318"/>
      <c r="NUL24" s="318"/>
      <c r="NUM24" s="318"/>
      <c r="NUN24" s="318"/>
      <c r="NUO24" s="318"/>
      <c r="NUP24" s="318"/>
      <c r="NUQ24" s="318"/>
      <c r="NUR24" s="318"/>
      <c r="NUS24" s="318"/>
      <c r="NUT24" s="318"/>
      <c r="NUU24" s="318"/>
      <c r="NUV24" s="318"/>
      <c r="NUW24" s="318"/>
      <c r="NUX24" s="318"/>
      <c r="NUY24" s="318"/>
      <c r="NUZ24" s="318"/>
      <c r="NVA24" s="318"/>
      <c r="NVB24" s="318"/>
      <c r="NVC24" s="318"/>
      <c r="NVD24" s="318"/>
      <c r="NVE24" s="318"/>
      <c r="NVF24" s="318"/>
      <c r="NVG24" s="318"/>
      <c r="NVH24" s="318"/>
      <c r="NVI24" s="318"/>
      <c r="NVJ24" s="318"/>
      <c r="NVK24" s="318"/>
      <c r="NVL24" s="318"/>
      <c r="NVM24" s="318"/>
      <c r="NVN24" s="318"/>
      <c r="NVO24" s="318"/>
      <c r="NVP24" s="318"/>
      <c r="NVQ24" s="318"/>
      <c r="NVR24" s="318"/>
      <c r="NVS24" s="318"/>
      <c r="NVT24" s="318"/>
      <c r="NVU24" s="318"/>
      <c r="NVV24" s="318"/>
      <c r="NVW24" s="318"/>
      <c r="NVX24" s="318"/>
      <c r="NVY24" s="318"/>
      <c r="NVZ24" s="318"/>
      <c r="NWA24" s="318"/>
      <c r="NWB24" s="318"/>
      <c r="NWC24" s="318"/>
      <c r="NWD24" s="318"/>
      <c r="NWE24" s="318"/>
      <c r="NWF24" s="318"/>
      <c r="NWG24" s="318"/>
      <c r="NWH24" s="318"/>
      <c r="NWI24" s="318"/>
      <c r="NWJ24" s="318"/>
      <c r="NWK24" s="318"/>
      <c r="NWL24" s="318"/>
      <c r="NWM24" s="318"/>
      <c r="NWN24" s="318"/>
      <c r="NWO24" s="318"/>
      <c r="NWP24" s="318"/>
      <c r="NWQ24" s="318"/>
      <c r="NWR24" s="318"/>
      <c r="NWS24" s="318"/>
      <c r="NWT24" s="318"/>
      <c r="NWU24" s="318"/>
      <c r="NWV24" s="318"/>
      <c r="NWW24" s="318"/>
      <c r="NWX24" s="318"/>
      <c r="NWY24" s="318"/>
      <c r="NWZ24" s="318"/>
      <c r="NXA24" s="318"/>
      <c r="NXB24" s="318"/>
      <c r="NXC24" s="318"/>
      <c r="NXD24" s="318"/>
      <c r="NXE24" s="318"/>
      <c r="NXF24" s="318"/>
      <c r="NXG24" s="318"/>
      <c r="NXH24" s="318"/>
      <c r="NXI24" s="318"/>
      <c r="NXJ24" s="318"/>
      <c r="NXK24" s="318"/>
      <c r="NXL24" s="318"/>
      <c r="NXM24" s="318"/>
      <c r="NXN24" s="318"/>
      <c r="NXO24" s="318"/>
      <c r="NXP24" s="318"/>
      <c r="NXQ24" s="318"/>
      <c r="NXR24" s="318"/>
      <c r="NXS24" s="318"/>
      <c r="NXT24" s="318"/>
      <c r="NXU24" s="318"/>
      <c r="NXV24" s="318"/>
      <c r="NXW24" s="318"/>
      <c r="NXX24" s="318"/>
      <c r="NXY24" s="318"/>
      <c r="NXZ24" s="318"/>
      <c r="NYA24" s="318"/>
      <c r="NYB24" s="318"/>
      <c r="NYC24" s="318"/>
      <c r="NYD24" s="318"/>
      <c r="NYE24" s="318"/>
      <c r="NYF24" s="318"/>
      <c r="NYG24" s="318"/>
      <c r="NYH24" s="318"/>
      <c r="NYI24" s="318"/>
      <c r="NYJ24" s="318"/>
      <c r="NYK24" s="318"/>
      <c r="NYL24" s="318"/>
      <c r="NYM24" s="318"/>
      <c r="NYN24" s="318"/>
      <c r="NYO24" s="318"/>
      <c r="NYP24" s="318"/>
      <c r="NYQ24" s="318"/>
      <c r="NYR24" s="318"/>
      <c r="NYS24" s="318"/>
      <c r="NYT24" s="318"/>
      <c r="NYU24" s="318"/>
      <c r="NYV24" s="318"/>
      <c r="NYW24" s="318"/>
      <c r="NYX24" s="318"/>
      <c r="NYY24" s="318"/>
      <c r="NYZ24" s="318"/>
      <c r="NZA24" s="318"/>
      <c r="NZB24" s="318"/>
      <c r="NZC24" s="318"/>
      <c r="NZD24" s="318"/>
      <c r="NZE24" s="318"/>
      <c r="NZF24" s="318"/>
      <c r="NZG24" s="318"/>
      <c r="NZH24" s="318"/>
      <c r="NZI24" s="318"/>
      <c r="NZJ24" s="318"/>
      <c r="NZK24" s="318"/>
      <c r="NZL24" s="318"/>
      <c r="NZM24" s="318"/>
      <c r="NZN24" s="318"/>
      <c r="NZO24" s="318"/>
      <c r="NZP24" s="318"/>
      <c r="NZQ24" s="318"/>
      <c r="NZR24" s="318"/>
      <c r="NZS24" s="318"/>
      <c r="NZT24" s="318"/>
      <c r="NZU24" s="318"/>
      <c r="NZV24" s="318"/>
      <c r="NZW24" s="318"/>
      <c r="NZX24" s="318"/>
      <c r="NZY24" s="318"/>
      <c r="NZZ24" s="318"/>
      <c r="OAA24" s="318"/>
      <c r="OAB24" s="318"/>
      <c r="OAC24" s="318"/>
      <c r="OAD24" s="318"/>
      <c r="OAE24" s="318"/>
      <c r="OAF24" s="318"/>
      <c r="OAG24" s="318"/>
      <c r="OAH24" s="318"/>
      <c r="OAI24" s="318"/>
      <c r="OAJ24" s="318"/>
      <c r="OAK24" s="318"/>
      <c r="OAL24" s="318"/>
      <c r="OAM24" s="318"/>
      <c r="OAN24" s="318"/>
      <c r="OAO24" s="318"/>
      <c r="OAP24" s="318"/>
      <c r="OAQ24" s="318"/>
      <c r="OAR24" s="318"/>
      <c r="OAS24" s="318"/>
      <c r="OAT24" s="318"/>
      <c r="OAU24" s="318"/>
      <c r="OAV24" s="318"/>
      <c r="OAW24" s="318"/>
      <c r="OAX24" s="318"/>
      <c r="OAY24" s="318"/>
      <c r="OAZ24" s="318"/>
      <c r="OBA24" s="318"/>
      <c r="OBB24" s="318"/>
      <c r="OBC24" s="318"/>
      <c r="OBD24" s="318"/>
      <c r="OBE24" s="318"/>
      <c r="OBF24" s="318"/>
      <c r="OBG24" s="318"/>
      <c r="OBH24" s="318"/>
      <c r="OBI24" s="318"/>
      <c r="OBJ24" s="318"/>
      <c r="OBK24" s="318"/>
      <c r="OBL24" s="318"/>
      <c r="OBM24" s="318"/>
      <c r="OBN24" s="318"/>
      <c r="OBO24" s="318"/>
      <c r="OBP24" s="318"/>
      <c r="OBQ24" s="318"/>
      <c r="OBR24" s="318"/>
      <c r="OBS24" s="318"/>
      <c r="OBT24" s="318"/>
      <c r="OBU24" s="318"/>
      <c r="OBV24" s="318"/>
      <c r="OBW24" s="318"/>
      <c r="OBX24" s="318"/>
      <c r="OBY24" s="318"/>
      <c r="OBZ24" s="318"/>
      <c r="OCA24" s="318"/>
      <c r="OCB24" s="318"/>
      <c r="OCC24" s="318"/>
      <c r="OCD24" s="318"/>
      <c r="OCE24" s="318"/>
      <c r="OCF24" s="318"/>
      <c r="OCG24" s="318"/>
      <c r="OCH24" s="318"/>
      <c r="OCI24" s="318"/>
      <c r="OCJ24" s="318"/>
      <c r="OCK24" s="318"/>
      <c r="OCL24" s="318"/>
      <c r="OCM24" s="318"/>
      <c r="OCN24" s="318"/>
      <c r="OCO24" s="318"/>
      <c r="OCP24" s="318"/>
      <c r="OCQ24" s="318"/>
      <c r="OCR24" s="318"/>
      <c r="OCS24" s="318"/>
      <c r="OCT24" s="318"/>
      <c r="OCU24" s="318"/>
      <c r="OCV24" s="318"/>
      <c r="OCW24" s="318"/>
      <c r="OCX24" s="318"/>
      <c r="OCY24" s="318"/>
      <c r="OCZ24" s="318"/>
      <c r="ODA24" s="318"/>
      <c r="ODB24" s="318"/>
      <c r="ODC24" s="318"/>
      <c r="ODD24" s="318"/>
      <c r="ODE24" s="318"/>
      <c r="ODF24" s="318"/>
      <c r="ODG24" s="318"/>
      <c r="ODH24" s="318"/>
      <c r="ODI24" s="318"/>
      <c r="ODJ24" s="318"/>
      <c r="ODK24" s="318"/>
      <c r="ODL24" s="318"/>
      <c r="ODM24" s="318"/>
      <c r="ODN24" s="318"/>
      <c r="ODO24" s="318"/>
      <c r="ODP24" s="318"/>
      <c r="ODQ24" s="318"/>
      <c r="ODR24" s="318"/>
      <c r="ODS24" s="318"/>
      <c r="ODT24" s="318"/>
      <c r="ODU24" s="318"/>
      <c r="ODV24" s="318"/>
      <c r="ODW24" s="318"/>
      <c r="ODX24" s="318"/>
      <c r="ODY24" s="318"/>
      <c r="ODZ24" s="318"/>
      <c r="OEA24" s="318"/>
      <c r="OEB24" s="318"/>
      <c r="OEC24" s="318"/>
      <c r="OED24" s="318"/>
      <c r="OEE24" s="318"/>
      <c r="OEF24" s="318"/>
      <c r="OEG24" s="318"/>
      <c r="OEH24" s="318"/>
      <c r="OEI24" s="318"/>
      <c r="OEJ24" s="318"/>
      <c r="OEK24" s="318"/>
      <c r="OEL24" s="318"/>
      <c r="OEM24" s="318"/>
      <c r="OEN24" s="318"/>
      <c r="OEO24" s="318"/>
      <c r="OEP24" s="318"/>
      <c r="OEQ24" s="318"/>
      <c r="OER24" s="318"/>
      <c r="OES24" s="318"/>
      <c r="OET24" s="318"/>
      <c r="OEU24" s="318"/>
      <c r="OEV24" s="318"/>
      <c r="OEW24" s="318"/>
      <c r="OEX24" s="318"/>
      <c r="OEY24" s="318"/>
      <c r="OEZ24" s="318"/>
      <c r="OFA24" s="318"/>
      <c r="OFB24" s="318"/>
      <c r="OFC24" s="318"/>
      <c r="OFD24" s="318"/>
      <c r="OFE24" s="318"/>
      <c r="OFF24" s="318"/>
      <c r="OFG24" s="318"/>
      <c r="OFH24" s="318"/>
      <c r="OFI24" s="318"/>
      <c r="OFJ24" s="318"/>
      <c r="OFK24" s="318"/>
      <c r="OFL24" s="318"/>
      <c r="OFM24" s="318"/>
      <c r="OFN24" s="318"/>
      <c r="OFO24" s="318"/>
      <c r="OFP24" s="318"/>
      <c r="OFQ24" s="318"/>
      <c r="OFR24" s="318"/>
      <c r="OFS24" s="318"/>
      <c r="OFT24" s="318"/>
      <c r="OFU24" s="318"/>
      <c r="OFV24" s="318"/>
      <c r="OFW24" s="318"/>
      <c r="OFX24" s="318"/>
      <c r="OFY24" s="318"/>
      <c r="OFZ24" s="318"/>
      <c r="OGA24" s="318"/>
      <c r="OGB24" s="318"/>
      <c r="OGC24" s="318"/>
      <c r="OGD24" s="318"/>
      <c r="OGE24" s="318"/>
      <c r="OGF24" s="318"/>
      <c r="OGG24" s="318"/>
      <c r="OGH24" s="318"/>
      <c r="OGI24" s="318"/>
      <c r="OGJ24" s="318"/>
      <c r="OGK24" s="318"/>
      <c r="OGL24" s="318"/>
      <c r="OGM24" s="318"/>
      <c r="OGN24" s="318"/>
      <c r="OGO24" s="318"/>
      <c r="OGP24" s="318"/>
      <c r="OGQ24" s="318"/>
      <c r="OGR24" s="318"/>
      <c r="OGS24" s="318"/>
      <c r="OGT24" s="318"/>
      <c r="OGU24" s="318"/>
      <c r="OGV24" s="318"/>
      <c r="OGW24" s="318"/>
      <c r="OGX24" s="318"/>
      <c r="OGY24" s="318"/>
      <c r="OGZ24" s="318"/>
      <c r="OHA24" s="318"/>
      <c r="OHB24" s="318"/>
      <c r="OHC24" s="318"/>
      <c r="OHD24" s="318"/>
      <c r="OHE24" s="318"/>
      <c r="OHF24" s="318"/>
      <c r="OHG24" s="318"/>
      <c r="OHH24" s="318"/>
      <c r="OHI24" s="318"/>
      <c r="OHJ24" s="318"/>
      <c r="OHK24" s="318"/>
      <c r="OHL24" s="318"/>
      <c r="OHM24" s="318"/>
      <c r="OHN24" s="318"/>
      <c r="OHO24" s="318"/>
      <c r="OHP24" s="318"/>
      <c r="OHQ24" s="318"/>
      <c r="OHR24" s="318"/>
      <c r="OHS24" s="318"/>
      <c r="OHT24" s="318"/>
      <c r="OHU24" s="318"/>
      <c r="OHV24" s="318"/>
      <c r="OHW24" s="318"/>
      <c r="OHX24" s="318"/>
      <c r="OHY24" s="318"/>
      <c r="OHZ24" s="318"/>
      <c r="OIA24" s="318"/>
      <c r="OIB24" s="318"/>
      <c r="OIC24" s="318"/>
      <c r="OID24" s="318"/>
      <c r="OIE24" s="318"/>
      <c r="OIF24" s="318"/>
      <c r="OIG24" s="318"/>
      <c r="OIH24" s="318"/>
      <c r="OII24" s="318"/>
      <c r="OIJ24" s="318"/>
      <c r="OIK24" s="318"/>
      <c r="OIL24" s="318"/>
      <c r="OIM24" s="318"/>
      <c r="OIN24" s="318"/>
      <c r="OIO24" s="318"/>
      <c r="OIP24" s="318"/>
      <c r="OIQ24" s="318"/>
      <c r="OIR24" s="318"/>
      <c r="OIS24" s="318"/>
      <c r="OIT24" s="318"/>
      <c r="OIU24" s="318"/>
      <c r="OIV24" s="318"/>
      <c r="OIW24" s="318"/>
      <c r="OIX24" s="318"/>
      <c r="OIY24" s="318"/>
      <c r="OIZ24" s="318"/>
      <c r="OJA24" s="318"/>
      <c r="OJB24" s="318"/>
      <c r="OJC24" s="318"/>
      <c r="OJD24" s="318"/>
      <c r="OJE24" s="318"/>
      <c r="OJF24" s="318"/>
      <c r="OJG24" s="318"/>
      <c r="OJH24" s="318"/>
      <c r="OJI24" s="318"/>
      <c r="OJJ24" s="318"/>
      <c r="OJK24" s="318"/>
      <c r="OJL24" s="318"/>
      <c r="OJM24" s="318"/>
      <c r="OJN24" s="318"/>
      <c r="OJO24" s="318"/>
      <c r="OJP24" s="318"/>
      <c r="OJQ24" s="318"/>
      <c r="OJR24" s="318"/>
      <c r="OJS24" s="318"/>
      <c r="OJT24" s="318"/>
      <c r="OJU24" s="318"/>
      <c r="OJV24" s="318"/>
      <c r="OJW24" s="318"/>
      <c r="OJX24" s="318"/>
      <c r="OJY24" s="318"/>
      <c r="OJZ24" s="318"/>
      <c r="OKA24" s="318"/>
      <c r="OKB24" s="318"/>
      <c r="OKC24" s="318"/>
      <c r="OKD24" s="318"/>
      <c r="OKE24" s="318"/>
      <c r="OKF24" s="318"/>
      <c r="OKG24" s="318"/>
      <c r="OKH24" s="318"/>
      <c r="OKI24" s="318"/>
      <c r="OKJ24" s="318"/>
      <c r="OKK24" s="318"/>
      <c r="OKL24" s="318"/>
      <c r="OKM24" s="318"/>
      <c r="OKN24" s="318"/>
      <c r="OKO24" s="318"/>
      <c r="OKP24" s="318"/>
      <c r="OKQ24" s="318"/>
      <c r="OKR24" s="318"/>
      <c r="OKS24" s="318"/>
      <c r="OKT24" s="318"/>
      <c r="OKU24" s="318"/>
      <c r="OKV24" s="318"/>
      <c r="OKW24" s="318"/>
      <c r="OKX24" s="318"/>
      <c r="OKY24" s="318"/>
      <c r="OKZ24" s="318"/>
      <c r="OLA24" s="318"/>
      <c r="OLB24" s="318"/>
      <c r="OLC24" s="318"/>
      <c r="OLD24" s="318"/>
      <c r="OLE24" s="318"/>
      <c r="OLF24" s="318"/>
      <c r="OLG24" s="318"/>
      <c r="OLH24" s="318"/>
      <c r="OLI24" s="318"/>
      <c r="OLJ24" s="318"/>
      <c r="OLK24" s="318"/>
      <c r="OLL24" s="318"/>
      <c r="OLM24" s="318"/>
      <c r="OLN24" s="318"/>
      <c r="OLO24" s="318"/>
      <c r="OLP24" s="318"/>
      <c r="OLQ24" s="318"/>
      <c r="OLR24" s="318"/>
      <c r="OLS24" s="318"/>
      <c r="OLT24" s="318"/>
      <c r="OLU24" s="318"/>
      <c r="OLV24" s="318"/>
      <c r="OLW24" s="318"/>
      <c r="OLX24" s="318"/>
      <c r="OLY24" s="318"/>
      <c r="OLZ24" s="318"/>
      <c r="OMA24" s="318"/>
      <c r="OMB24" s="318"/>
      <c r="OMC24" s="318"/>
      <c r="OMD24" s="318"/>
      <c r="OME24" s="318"/>
      <c r="OMF24" s="318"/>
      <c r="OMG24" s="318"/>
      <c r="OMH24" s="318"/>
      <c r="OMI24" s="318"/>
      <c r="OMJ24" s="318"/>
      <c r="OMK24" s="318"/>
      <c r="OML24" s="318"/>
      <c r="OMM24" s="318"/>
      <c r="OMN24" s="318"/>
      <c r="OMO24" s="318"/>
      <c r="OMP24" s="318"/>
      <c r="OMQ24" s="318"/>
      <c r="OMR24" s="318"/>
      <c r="OMS24" s="318"/>
      <c r="OMT24" s="318"/>
      <c r="OMU24" s="318"/>
      <c r="OMV24" s="318"/>
      <c r="OMW24" s="318"/>
      <c r="OMX24" s="318"/>
      <c r="OMY24" s="318"/>
      <c r="OMZ24" s="318"/>
      <c r="ONA24" s="318"/>
      <c r="ONB24" s="318"/>
      <c r="ONC24" s="318"/>
      <c r="OND24" s="318"/>
      <c r="ONE24" s="318"/>
      <c r="ONF24" s="318"/>
      <c r="ONG24" s="318"/>
      <c r="ONH24" s="318"/>
      <c r="ONI24" s="318"/>
      <c r="ONJ24" s="318"/>
      <c r="ONK24" s="318"/>
      <c r="ONL24" s="318"/>
      <c r="ONM24" s="318"/>
      <c r="ONN24" s="318"/>
      <c r="ONO24" s="318"/>
      <c r="ONP24" s="318"/>
      <c r="ONQ24" s="318"/>
      <c r="ONR24" s="318"/>
      <c r="ONS24" s="318"/>
      <c r="ONT24" s="318"/>
      <c r="ONU24" s="318"/>
      <c r="ONV24" s="318"/>
      <c r="ONW24" s="318"/>
      <c r="ONX24" s="318"/>
      <c r="ONY24" s="318"/>
      <c r="ONZ24" s="318"/>
      <c r="OOA24" s="318"/>
      <c r="OOB24" s="318"/>
      <c r="OOC24" s="318"/>
      <c r="OOD24" s="318"/>
      <c r="OOE24" s="318"/>
      <c r="OOF24" s="318"/>
      <c r="OOG24" s="318"/>
      <c r="OOH24" s="318"/>
      <c r="OOI24" s="318"/>
      <c r="OOJ24" s="318"/>
      <c r="OOK24" s="318"/>
      <c r="OOL24" s="318"/>
      <c r="OOM24" s="318"/>
      <c r="OON24" s="318"/>
      <c r="OOO24" s="318"/>
      <c r="OOP24" s="318"/>
      <c r="OOQ24" s="318"/>
      <c r="OOR24" s="318"/>
      <c r="OOS24" s="318"/>
      <c r="OOT24" s="318"/>
      <c r="OOU24" s="318"/>
      <c r="OOV24" s="318"/>
      <c r="OOW24" s="318"/>
      <c r="OOX24" s="318"/>
      <c r="OOY24" s="318"/>
      <c r="OOZ24" s="318"/>
      <c r="OPA24" s="318"/>
      <c r="OPB24" s="318"/>
      <c r="OPC24" s="318"/>
      <c r="OPD24" s="318"/>
      <c r="OPE24" s="318"/>
      <c r="OPF24" s="318"/>
      <c r="OPG24" s="318"/>
      <c r="OPH24" s="318"/>
      <c r="OPI24" s="318"/>
      <c r="OPJ24" s="318"/>
      <c r="OPK24" s="318"/>
      <c r="OPL24" s="318"/>
      <c r="OPM24" s="318"/>
      <c r="OPN24" s="318"/>
      <c r="OPO24" s="318"/>
      <c r="OPP24" s="318"/>
      <c r="OPQ24" s="318"/>
      <c r="OPR24" s="318"/>
      <c r="OPS24" s="318"/>
      <c r="OPT24" s="318"/>
      <c r="OPU24" s="318"/>
      <c r="OPV24" s="318"/>
      <c r="OPW24" s="318"/>
      <c r="OPX24" s="318"/>
      <c r="OPY24" s="318"/>
      <c r="OPZ24" s="318"/>
      <c r="OQA24" s="318"/>
      <c r="OQB24" s="318"/>
      <c r="OQC24" s="318"/>
      <c r="OQD24" s="318"/>
      <c r="OQE24" s="318"/>
      <c r="OQF24" s="318"/>
      <c r="OQG24" s="318"/>
      <c r="OQH24" s="318"/>
      <c r="OQI24" s="318"/>
      <c r="OQJ24" s="318"/>
      <c r="OQK24" s="318"/>
      <c r="OQL24" s="318"/>
      <c r="OQM24" s="318"/>
      <c r="OQN24" s="318"/>
      <c r="OQO24" s="318"/>
      <c r="OQP24" s="318"/>
      <c r="OQQ24" s="318"/>
      <c r="OQR24" s="318"/>
      <c r="OQS24" s="318"/>
      <c r="OQT24" s="318"/>
      <c r="OQU24" s="318"/>
      <c r="OQV24" s="318"/>
      <c r="OQW24" s="318"/>
      <c r="OQX24" s="318"/>
      <c r="OQY24" s="318"/>
      <c r="OQZ24" s="318"/>
      <c r="ORA24" s="318"/>
      <c r="ORB24" s="318"/>
      <c r="ORC24" s="318"/>
      <c r="ORD24" s="318"/>
      <c r="ORE24" s="318"/>
      <c r="ORF24" s="318"/>
      <c r="ORG24" s="318"/>
      <c r="ORH24" s="318"/>
      <c r="ORI24" s="318"/>
      <c r="ORJ24" s="318"/>
      <c r="ORK24" s="318"/>
      <c r="ORL24" s="318"/>
      <c r="ORM24" s="318"/>
      <c r="ORN24" s="318"/>
      <c r="ORO24" s="318"/>
      <c r="ORP24" s="318"/>
      <c r="ORQ24" s="318"/>
      <c r="ORR24" s="318"/>
      <c r="ORS24" s="318"/>
      <c r="ORT24" s="318"/>
      <c r="ORU24" s="318"/>
      <c r="ORV24" s="318"/>
      <c r="ORW24" s="318"/>
      <c r="ORX24" s="318"/>
      <c r="ORY24" s="318"/>
      <c r="ORZ24" s="318"/>
      <c r="OSA24" s="318"/>
      <c r="OSB24" s="318"/>
      <c r="OSC24" s="318"/>
      <c r="OSD24" s="318"/>
      <c r="OSE24" s="318"/>
      <c r="OSF24" s="318"/>
      <c r="OSG24" s="318"/>
      <c r="OSH24" s="318"/>
      <c r="OSI24" s="318"/>
      <c r="OSJ24" s="318"/>
      <c r="OSK24" s="318"/>
      <c r="OSL24" s="318"/>
      <c r="OSM24" s="318"/>
      <c r="OSN24" s="318"/>
      <c r="OSO24" s="318"/>
      <c r="OSP24" s="318"/>
      <c r="OSQ24" s="318"/>
      <c r="OSR24" s="318"/>
      <c r="OSS24" s="318"/>
      <c r="OST24" s="318"/>
      <c r="OSU24" s="318"/>
      <c r="OSV24" s="318"/>
      <c r="OSW24" s="318"/>
      <c r="OSX24" s="318"/>
      <c r="OSY24" s="318"/>
      <c r="OSZ24" s="318"/>
      <c r="OTA24" s="318"/>
      <c r="OTB24" s="318"/>
      <c r="OTC24" s="318"/>
      <c r="OTD24" s="318"/>
      <c r="OTE24" s="318"/>
      <c r="OTF24" s="318"/>
      <c r="OTG24" s="318"/>
      <c r="OTH24" s="318"/>
      <c r="OTI24" s="318"/>
      <c r="OTJ24" s="318"/>
      <c r="OTK24" s="318"/>
      <c r="OTL24" s="318"/>
      <c r="OTM24" s="318"/>
      <c r="OTN24" s="318"/>
      <c r="OTO24" s="318"/>
      <c r="OTP24" s="318"/>
      <c r="OTQ24" s="318"/>
      <c r="OTR24" s="318"/>
      <c r="OTS24" s="318"/>
      <c r="OTT24" s="318"/>
      <c r="OTU24" s="318"/>
      <c r="OTV24" s="318"/>
      <c r="OTW24" s="318"/>
      <c r="OTX24" s="318"/>
      <c r="OTY24" s="318"/>
      <c r="OTZ24" s="318"/>
      <c r="OUA24" s="318"/>
      <c r="OUB24" s="318"/>
      <c r="OUC24" s="318"/>
      <c r="OUD24" s="318"/>
      <c r="OUE24" s="318"/>
      <c r="OUF24" s="318"/>
      <c r="OUG24" s="318"/>
      <c r="OUH24" s="318"/>
      <c r="OUI24" s="318"/>
      <c r="OUJ24" s="318"/>
      <c r="OUK24" s="318"/>
      <c r="OUL24" s="318"/>
      <c r="OUM24" s="318"/>
      <c r="OUN24" s="318"/>
      <c r="OUO24" s="318"/>
      <c r="OUP24" s="318"/>
      <c r="OUQ24" s="318"/>
      <c r="OUR24" s="318"/>
      <c r="OUS24" s="318"/>
      <c r="OUT24" s="318"/>
      <c r="OUU24" s="318"/>
      <c r="OUV24" s="318"/>
      <c r="OUW24" s="318"/>
      <c r="OUX24" s="318"/>
      <c r="OUY24" s="318"/>
      <c r="OUZ24" s="318"/>
      <c r="OVA24" s="318"/>
      <c r="OVB24" s="318"/>
      <c r="OVC24" s="318"/>
      <c r="OVD24" s="318"/>
      <c r="OVE24" s="318"/>
      <c r="OVF24" s="318"/>
      <c r="OVG24" s="318"/>
      <c r="OVH24" s="318"/>
      <c r="OVI24" s="318"/>
      <c r="OVJ24" s="318"/>
      <c r="OVK24" s="318"/>
      <c r="OVL24" s="318"/>
      <c r="OVM24" s="318"/>
      <c r="OVN24" s="318"/>
      <c r="OVO24" s="318"/>
      <c r="OVP24" s="318"/>
      <c r="OVQ24" s="318"/>
      <c r="OVR24" s="318"/>
      <c r="OVS24" s="318"/>
      <c r="OVT24" s="318"/>
      <c r="OVU24" s="318"/>
      <c r="OVV24" s="318"/>
      <c r="OVW24" s="318"/>
      <c r="OVX24" s="318"/>
      <c r="OVY24" s="318"/>
      <c r="OVZ24" s="318"/>
      <c r="OWA24" s="318"/>
      <c r="OWB24" s="318"/>
      <c r="OWC24" s="318"/>
      <c r="OWD24" s="318"/>
      <c r="OWE24" s="318"/>
      <c r="OWF24" s="318"/>
      <c r="OWG24" s="318"/>
      <c r="OWH24" s="318"/>
      <c r="OWI24" s="318"/>
      <c r="OWJ24" s="318"/>
      <c r="OWK24" s="318"/>
      <c r="OWL24" s="318"/>
      <c r="OWM24" s="318"/>
      <c r="OWN24" s="318"/>
      <c r="OWO24" s="318"/>
      <c r="OWP24" s="318"/>
      <c r="OWQ24" s="318"/>
      <c r="OWR24" s="318"/>
      <c r="OWS24" s="318"/>
      <c r="OWT24" s="318"/>
      <c r="OWU24" s="318"/>
      <c r="OWV24" s="318"/>
      <c r="OWW24" s="318"/>
      <c r="OWX24" s="318"/>
      <c r="OWY24" s="318"/>
      <c r="OWZ24" s="318"/>
      <c r="OXA24" s="318"/>
      <c r="OXB24" s="318"/>
      <c r="OXC24" s="318"/>
      <c r="OXD24" s="318"/>
      <c r="OXE24" s="318"/>
      <c r="OXF24" s="318"/>
      <c r="OXG24" s="318"/>
      <c r="OXH24" s="318"/>
      <c r="OXI24" s="318"/>
      <c r="OXJ24" s="318"/>
      <c r="OXK24" s="318"/>
      <c r="OXL24" s="318"/>
      <c r="OXM24" s="318"/>
      <c r="OXN24" s="318"/>
      <c r="OXO24" s="318"/>
      <c r="OXP24" s="318"/>
      <c r="OXQ24" s="318"/>
      <c r="OXR24" s="318"/>
      <c r="OXS24" s="318"/>
      <c r="OXT24" s="318"/>
      <c r="OXU24" s="318"/>
      <c r="OXV24" s="318"/>
      <c r="OXW24" s="318"/>
      <c r="OXX24" s="318"/>
      <c r="OXY24" s="318"/>
      <c r="OXZ24" s="318"/>
      <c r="OYA24" s="318"/>
      <c r="OYB24" s="318"/>
      <c r="OYC24" s="318"/>
      <c r="OYD24" s="318"/>
      <c r="OYE24" s="318"/>
      <c r="OYF24" s="318"/>
      <c r="OYG24" s="318"/>
      <c r="OYH24" s="318"/>
      <c r="OYI24" s="318"/>
      <c r="OYJ24" s="318"/>
      <c r="OYK24" s="318"/>
      <c r="OYL24" s="318"/>
      <c r="OYM24" s="318"/>
      <c r="OYN24" s="318"/>
      <c r="OYO24" s="318"/>
      <c r="OYP24" s="318"/>
      <c r="OYQ24" s="318"/>
      <c r="OYR24" s="318"/>
      <c r="OYS24" s="318"/>
      <c r="OYT24" s="318"/>
      <c r="OYU24" s="318"/>
      <c r="OYV24" s="318"/>
      <c r="OYW24" s="318"/>
      <c r="OYX24" s="318"/>
      <c r="OYY24" s="318"/>
      <c r="OYZ24" s="318"/>
      <c r="OZA24" s="318"/>
      <c r="OZB24" s="318"/>
      <c r="OZC24" s="318"/>
      <c r="OZD24" s="318"/>
      <c r="OZE24" s="318"/>
      <c r="OZF24" s="318"/>
      <c r="OZG24" s="318"/>
      <c r="OZH24" s="318"/>
      <c r="OZI24" s="318"/>
      <c r="OZJ24" s="318"/>
      <c r="OZK24" s="318"/>
      <c r="OZL24" s="318"/>
      <c r="OZM24" s="318"/>
      <c r="OZN24" s="318"/>
      <c r="OZO24" s="318"/>
      <c r="OZP24" s="318"/>
      <c r="OZQ24" s="318"/>
      <c r="OZR24" s="318"/>
      <c r="OZS24" s="318"/>
      <c r="OZT24" s="318"/>
      <c r="OZU24" s="318"/>
      <c r="OZV24" s="318"/>
      <c r="OZW24" s="318"/>
      <c r="OZX24" s="318"/>
      <c r="OZY24" s="318"/>
      <c r="OZZ24" s="318"/>
      <c r="PAA24" s="318"/>
      <c r="PAB24" s="318"/>
      <c r="PAC24" s="318"/>
      <c r="PAD24" s="318"/>
      <c r="PAE24" s="318"/>
      <c r="PAF24" s="318"/>
      <c r="PAG24" s="318"/>
      <c r="PAH24" s="318"/>
      <c r="PAI24" s="318"/>
      <c r="PAJ24" s="318"/>
      <c r="PAK24" s="318"/>
      <c r="PAL24" s="318"/>
      <c r="PAM24" s="318"/>
      <c r="PAN24" s="318"/>
      <c r="PAO24" s="318"/>
      <c r="PAP24" s="318"/>
      <c r="PAQ24" s="318"/>
      <c r="PAR24" s="318"/>
      <c r="PAS24" s="318"/>
      <c r="PAT24" s="318"/>
      <c r="PAU24" s="318"/>
      <c r="PAV24" s="318"/>
      <c r="PAW24" s="318"/>
      <c r="PAX24" s="318"/>
      <c r="PAY24" s="318"/>
      <c r="PAZ24" s="318"/>
      <c r="PBA24" s="318"/>
      <c r="PBB24" s="318"/>
      <c r="PBC24" s="318"/>
      <c r="PBD24" s="318"/>
      <c r="PBE24" s="318"/>
      <c r="PBF24" s="318"/>
      <c r="PBG24" s="318"/>
      <c r="PBH24" s="318"/>
      <c r="PBI24" s="318"/>
      <c r="PBJ24" s="318"/>
      <c r="PBK24" s="318"/>
      <c r="PBL24" s="318"/>
      <c r="PBM24" s="318"/>
      <c r="PBN24" s="318"/>
      <c r="PBO24" s="318"/>
      <c r="PBP24" s="318"/>
      <c r="PBQ24" s="318"/>
      <c r="PBR24" s="318"/>
      <c r="PBS24" s="318"/>
      <c r="PBT24" s="318"/>
      <c r="PBU24" s="318"/>
      <c r="PBV24" s="318"/>
      <c r="PBW24" s="318"/>
      <c r="PBX24" s="318"/>
      <c r="PBY24" s="318"/>
      <c r="PBZ24" s="318"/>
      <c r="PCA24" s="318"/>
      <c r="PCB24" s="318"/>
      <c r="PCC24" s="318"/>
      <c r="PCD24" s="318"/>
      <c r="PCE24" s="318"/>
      <c r="PCF24" s="318"/>
      <c r="PCG24" s="318"/>
      <c r="PCH24" s="318"/>
      <c r="PCI24" s="318"/>
      <c r="PCJ24" s="318"/>
      <c r="PCK24" s="318"/>
      <c r="PCL24" s="318"/>
      <c r="PCM24" s="318"/>
      <c r="PCN24" s="318"/>
      <c r="PCO24" s="318"/>
      <c r="PCP24" s="318"/>
      <c r="PCQ24" s="318"/>
      <c r="PCR24" s="318"/>
      <c r="PCS24" s="318"/>
      <c r="PCT24" s="318"/>
      <c r="PCU24" s="318"/>
      <c r="PCV24" s="318"/>
      <c r="PCW24" s="318"/>
      <c r="PCX24" s="318"/>
      <c r="PCY24" s="318"/>
      <c r="PCZ24" s="318"/>
      <c r="PDA24" s="318"/>
      <c r="PDB24" s="318"/>
      <c r="PDC24" s="318"/>
      <c r="PDD24" s="318"/>
      <c r="PDE24" s="318"/>
      <c r="PDF24" s="318"/>
      <c r="PDG24" s="318"/>
      <c r="PDH24" s="318"/>
      <c r="PDI24" s="318"/>
      <c r="PDJ24" s="318"/>
      <c r="PDK24" s="318"/>
      <c r="PDL24" s="318"/>
      <c r="PDM24" s="318"/>
      <c r="PDN24" s="318"/>
      <c r="PDO24" s="318"/>
      <c r="PDP24" s="318"/>
      <c r="PDQ24" s="318"/>
      <c r="PDR24" s="318"/>
      <c r="PDS24" s="318"/>
      <c r="PDT24" s="318"/>
      <c r="PDU24" s="318"/>
      <c r="PDV24" s="318"/>
      <c r="PDW24" s="318"/>
      <c r="PDX24" s="318"/>
      <c r="PDY24" s="318"/>
      <c r="PDZ24" s="318"/>
      <c r="PEA24" s="318"/>
      <c r="PEB24" s="318"/>
      <c r="PEC24" s="318"/>
      <c r="PED24" s="318"/>
      <c r="PEE24" s="318"/>
      <c r="PEF24" s="318"/>
      <c r="PEG24" s="318"/>
      <c r="PEH24" s="318"/>
      <c r="PEI24" s="318"/>
      <c r="PEJ24" s="318"/>
      <c r="PEK24" s="318"/>
      <c r="PEL24" s="318"/>
      <c r="PEM24" s="318"/>
      <c r="PEN24" s="318"/>
      <c r="PEO24" s="318"/>
      <c r="PEP24" s="318"/>
      <c r="PEQ24" s="318"/>
      <c r="PER24" s="318"/>
      <c r="PES24" s="318"/>
      <c r="PET24" s="318"/>
      <c r="PEU24" s="318"/>
      <c r="PEV24" s="318"/>
      <c r="PEW24" s="318"/>
      <c r="PEX24" s="318"/>
      <c r="PEY24" s="318"/>
      <c r="PEZ24" s="318"/>
      <c r="PFA24" s="318"/>
      <c r="PFB24" s="318"/>
      <c r="PFC24" s="318"/>
      <c r="PFD24" s="318"/>
      <c r="PFE24" s="318"/>
      <c r="PFF24" s="318"/>
      <c r="PFG24" s="318"/>
      <c r="PFH24" s="318"/>
      <c r="PFI24" s="318"/>
      <c r="PFJ24" s="318"/>
      <c r="PFK24" s="318"/>
      <c r="PFL24" s="318"/>
      <c r="PFM24" s="318"/>
      <c r="PFN24" s="318"/>
      <c r="PFO24" s="318"/>
      <c r="PFP24" s="318"/>
      <c r="PFQ24" s="318"/>
      <c r="PFR24" s="318"/>
      <c r="PFS24" s="318"/>
      <c r="PFT24" s="318"/>
      <c r="PFU24" s="318"/>
      <c r="PFV24" s="318"/>
      <c r="PFW24" s="318"/>
      <c r="PFX24" s="318"/>
      <c r="PFY24" s="318"/>
      <c r="PFZ24" s="318"/>
      <c r="PGA24" s="318"/>
      <c r="PGB24" s="318"/>
      <c r="PGC24" s="318"/>
      <c r="PGD24" s="318"/>
      <c r="PGE24" s="318"/>
      <c r="PGF24" s="318"/>
      <c r="PGG24" s="318"/>
      <c r="PGH24" s="318"/>
      <c r="PGI24" s="318"/>
      <c r="PGJ24" s="318"/>
      <c r="PGK24" s="318"/>
      <c r="PGL24" s="318"/>
      <c r="PGM24" s="318"/>
      <c r="PGN24" s="318"/>
      <c r="PGO24" s="318"/>
      <c r="PGP24" s="318"/>
      <c r="PGQ24" s="318"/>
      <c r="PGR24" s="318"/>
      <c r="PGS24" s="318"/>
      <c r="PGT24" s="318"/>
      <c r="PGU24" s="318"/>
      <c r="PGV24" s="318"/>
      <c r="PGW24" s="318"/>
      <c r="PGX24" s="318"/>
      <c r="PGY24" s="318"/>
      <c r="PGZ24" s="318"/>
      <c r="PHA24" s="318"/>
      <c r="PHB24" s="318"/>
      <c r="PHC24" s="318"/>
      <c r="PHD24" s="318"/>
      <c r="PHE24" s="318"/>
      <c r="PHF24" s="318"/>
      <c r="PHG24" s="318"/>
      <c r="PHH24" s="318"/>
      <c r="PHI24" s="318"/>
      <c r="PHJ24" s="318"/>
      <c r="PHK24" s="318"/>
      <c r="PHL24" s="318"/>
      <c r="PHM24" s="318"/>
      <c r="PHN24" s="318"/>
      <c r="PHO24" s="318"/>
      <c r="PHP24" s="318"/>
      <c r="PHQ24" s="318"/>
      <c r="PHR24" s="318"/>
      <c r="PHS24" s="318"/>
      <c r="PHT24" s="318"/>
      <c r="PHU24" s="318"/>
      <c r="PHV24" s="318"/>
      <c r="PHW24" s="318"/>
      <c r="PHX24" s="318"/>
      <c r="PHY24" s="318"/>
      <c r="PHZ24" s="318"/>
      <c r="PIA24" s="318"/>
      <c r="PIB24" s="318"/>
      <c r="PIC24" s="318"/>
      <c r="PID24" s="318"/>
      <c r="PIE24" s="318"/>
      <c r="PIF24" s="318"/>
      <c r="PIG24" s="318"/>
      <c r="PIH24" s="318"/>
      <c r="PII24" s="318"/>
      <c r="PIJ24" s="318"/>
      <c r="PIK24" s="318"/>
      <c r="PIL24" s="318"/>
      <c r="PIM24" s="318"/>
      <c r="PIN24" s="318"/>
      <c r="PIO24" s="318"/>
      <c r="PIP24" s="318"/>
      <c r="PIQ24" s="318"/>
      <c r="PIR24" s="318"/>
      <c r="PIS24" s="318"/>
      <c r="PIT24" s="318"/>
      <c r="PIU24" s="318"/>
      <c r="PIV24" s="318"/>
      <c r="PIW24" s="318"/>
      <c r="PIX24" s="318"/>
      <c r="PIY24" s="318"/>
      <c r="PIZ24" s="318"/>
      <c r="PJA24" s="318"/>
      <c r="PJB24" s="318"/>
      <c r="PJC24" s="318"/>
      <c r="PJD24" s="318"/>
      <c r="PJE24" s="318"/>
      <c r="PJF24" s="318"/>
      <c r="PJG24" s="318"/>
      <c r="PJH24" s="318"/>
      <c r="PJI24" s="318"/>
      <c r="PJJ24" s="318"/>
      <c r="PJK24" s="318"/>
      <c r="PJL24" s="318"/>
      <c r="PJM24" s="318"/>
      <c r="PJN24" s="318"/>
      <c r="PJO24" s="318"/>
      <c r="PJP24" s="318"/>
      <c r="PJQ24" s="318"/>
      <c r="PJR24" s="318"/>
      <c r="PJS24" s="318"/>
      <c r="PJT24" s="318"/>
      <c r="PJU24" s="318"/>
      <c r="PJV24" s="318"/>
      <c r="PJW24" s="318"/>
      <c r="PJX24" s="318"/>
      <c r="PJY24" s="318"/>
      <c r="PJZ24" s="318"/>
      <c r="PKA24" s="318"/>
      <c r="PKB24" s="318"/>
      <c r="PKC24" s="318"/>
      <c r="PKD24" s="318"/>
      <c r="PKE24" s="318"/>
      <c r="PKF24" s="318"/>
      <c r="PKG24" s="318"/>
      <c r="PKH24" s="318"/>
      <c r="PKI24" s="318"/>
      <c r="PKJ24" s="318"/>
      <c r="PKK24" s="318"/>
      <c r="PKL24" s="318"/>
      <c r="PKM24" s="318"/>
      <c r="PKN24" s="318"/>
      <c r="PKO24" s="318"/>
      <c r="PKP24" s="318"/>
      <c r="PKQ24" s="318"/>
      <c r="PKR24" s="318"/>
      <c r="PKS24" s="318"/>
      <c r="PKT24" s="318"/>
      <c r="PKU24" s="318"/>
      <c r="PKV24" s="318"/>
      <c r="PKW24" s="318"/>
      <c r="PKX24" s="318"/>
      <c r="PKY24" s="318"/>
      <c r="PKZ24" s="318"/>
      <c r="PLA24" s="318"/>
      <c r="PLB24" s="318"/>
      <c r="PLC24" s="318"/>
      <c r="PLD24" s="318"/>
      <c r="PLE24" s="318"/>
      <c r="PLF24" s="318"/>
      <c r="PLG24" s="318"/>
      <c r="PLH24" s="318"/>
      <c r="PLI24" s="318"/>
      <c r="PLJ24" s="318"/>
      <c r="PLK24" s="318"/>
      <c r="PLL24" s="318"/>
      <c r="PLM24" s="318"/>
      <c r="PLN24" s="318"/>
      <c r="PLO24" s="318"/>
      <c r="PLP24" s="318"/>
      <c r="PLQ24" s="318"/>
      <c r="PLR24" s="318"/>
      <c r="PLS24" s="318"/>
      <c r="PLT24" s="318"/>
      <c r="PLU24" s="318"/>
      <c r="PLV24" s="318"/>
      <c r="PLW24" s="318"/>
      <c r="PLX24" s="318"/>
      <c r="PLY24" s="318"/>
      <c r="PLZ24" s="318"/>
      <c r="PMA24" s="318"/>
      <c r="PMB24" s="318"/>
      <c r="PMC24" s="318"/>
      <c r="PMD24" s="318"/>
      <c r="PME24" s="318"/>
      <c r="PMF24" s="318"/>
      <c r="PMG24" s="318"/>
      <c r="PMH24" s="318"/>
      <c r="PMI24" s="318"/>
      <c r="PMJ24" s="318"/>
      <c r="PMK24" s="318"/>
      <c r="PML24" s="318"/>
      <c r="PMM24" s="318"/>
      <c r="PMN24" s="318"/>
      <c r="PMO24" s="318"/>
      <c r="PMP24" s="318"/>
      <c r="PMQ24" s="318"/>
      <c r="PMR24" s="318"/>
      <c r="PMS24" s="318"/>
      <c r="PMT24" s="318"/>
      <c r="PMU24" s="318"/>
      <c r="PMV24" s="318"/>
      <c r="PMW24" s="318"/>
      <c r="PMX24" s="318"/>
      <c r="PMY24" s="318"/>
      <c r="PMZ24" s="318"/>
      <c r="PNA24" s="318"/>
      <c r="PNB24" s="318"/>
      <c r="PNC24" s="318"/>
      <c r="PND24" s="318"/>
      <c r="PNE24" s="318"/>
      <c r="PNF24" s="318"/>
      <c r="PNG24" s="318"/>
      <c r="PNH24" s="318"/>
      <c r="PNI24" s="318"/>
      <c r="PNJ24" s="318"/>
      <c r="PNK24" s="318"/>
      <c r="PNL24" s="318"/>
      <c r="PNM24" s="318"/>
      <c r="PNN24" s="318"/>
      <c r="PNO24" s="318"/>
      <c r="PNP24" s="318"/>
      <c r="PNQ24" s="318"/>
      <c r="PNR24" s="318"/>
      <c r="PNS24" s="318"/>
      <c r="PNT24" s="318"/>
      <c r="PNU24" s="318"/>
      <c r="PNV24" s="318"/>
      <c r="PNW24" s="318"/>
      <c r="PNX24" s="318"/>
      <c r="PNY24" s="318"/>
      <c r="PNZ24" s="318"/>
      <c r="POA24" s="318"/>
      <c r="POB24" s="318"/>
      <c r="POC24" s="318"/>
      <c r="POD24" s="318"/>
      <c r="POE24" s="318"/>
      <c r="POF24" s="318"/>
      <c r="POG24" s="318"/>
      <c r="POH24" s="318"/>
      <c r="POI24" s="318"/>
      <c r="POJ24" s="318"/>
      <c r="POK24" s="318"/>
      <c r="POL24" s="318"/>
      <c r="POM24" s="318"/>
      <c r="PON24" s="318"/>
      <c r="POO24" s="318"/>
      <c r="POP24" s="318"/>
      <c r="POQ24" s="318"/>
      <c r="POR24" s="318"/>
      <c r="POS24" s="318"/>
      <c r="POT24" s="318"/>
      <c r="POU24" s="318"/>
      <c r="POV24" s="318"/>
      <c r="POW24" s="318"/>
      <c r="POX24" s="318"/>
      <c r="POY24" s="318"/>
      <c r="POZ24" s="318"/>
      <c r="PPA24" s="318"/>
      <c r="PPB24" s="318"/>
      <c r="PPC24" s="318"/>
      <c r="PPD24" s="318"/>
      <c r="PPE24" s="318"/>
      <c r="PPF24" s="318"/>
      <c r="PPG24" s="318"/>
      <c r="PPH24" s="318"/>
      <c r="PPI24" s="318"/>
      <c r="PPJ24" s="318"/>
      <c r="PPK24" s="318"/>
      <c r="PPL24" s="318"/>
      <c r="PPM24" s="318"/>
      <c r="PPN24" s="318"/>
      <c r="PPO24" s="318"/>
      <c r="PPP24" s="318"/>
      <c r="PPQ24" s="318"/>
      <c r="PPR24" s="318"/>
      <c r="PPS24" s="318"/>
      <c r="PPT24" s="318"/>
      <c r="PPU24" s="318"/>
      <c r="PPV24" s="318"/>
      <c r="PPW24" s="318"/>
      <c r="PPX24" s="318"/>
      <c r="PPY24" s="318"/>
      <c r="PPZ24" s="318"/>
      <c r="PQA24" s="318"/>
      <c r="PQB24" s="318"/>
      <c r="PQC24" s="318"/>
      <c r="PQD24" s="318"/>
      <c r="PQE24" s="318"/>
      <c r="PQF24" s="318"/>
      <c r="PQG24" s="318"/>
      <c r="PQH24" s="318"/>
      <c r="PQI24" s="318"/>
      <c r="PQJ24" s="318"/>
      <c r="PQK24" s="318"/>
      <c r="PQL24" s="318"/>
      <c r="PQM24" s="318"/>
      <c r="PQN24" s="318"/>
      <c r="PQO24" s="318"/>
      <c r="PQP24" s="318"/>
      <c r="PQQ24" s="318"/>
      <c r="PQR24" s="318"/>
      <c r="PQS24" s="318"/>
      <c r="PQT24" s="318"/>
      <c r="PQU24" s="318"/>
      <c r="PQV24" s="318"/>
      <c r="PQW24" s="318"/>
      <c r="PQX24" s="318"/>
      <c r="PQY24" s="318"/>
      <c r="PQZ24" s="318"/>
      <c r="PRA24" s="318"/>
      <c r="PRB24" s="318"/>
      <c r="PRC24" s="318"/>
      <c r="PRD24" s="318"/>
      <c r="PRE24" s="318"/>
      <c r="PRF24" s="318"/>
      <c r="PRG24" s="318"/>
      <c r="PRH24" s="318"/>
      <c r="PRI24" s="318"/>
      <c r="PRJ24" s="318"/>
      <c r="PRK24" s="318"/>
      <c r="PRL24" s="318"/>
      <c r="PRM24" s="318"/>
      <c r="PRN24" s="318"/>
      <c r="PRO24" s="318"/>
      <c r="PRP24" s="318"/>
      <c r="PRQ24" s="318"/>
      <c r="PRR24" s="318"/>
      <c r="PRS24" s="318"/>
      <c r="PRT24" s="318"/>
      <c r="PRU24" s="318"/>
      <c r="PRV24" s="318"/>
      <c r="PRW24" s="318"/>
      <c r="PRX24" s="318"/>
      <c r="PRY24" s="318"/>
      <c r="PRZ24" s="318"/>
      <c r="PSA24" s="318"/>
      <c r="PSB24" s="318"/>
      <c r="PSC24" s="318"/>
      <c r="PSD24" s="318"/>
      <c r="PSE24" s="318"/>
      <c r="PSF24" s="318"/>
      <c r="PSG24" s="318"/>
      <c r="PSH24" s="318"/>
      <c r="PSI24" s="318"/>
      <c r="PSJ24" s="318"/>
      <c r="PSK24" s="318"/>
      <c r="PSL24" s="318"/>
      <c r="PSM24" s="318"/>
      <c r="PSN24" s="318"/>
      <c r="PSO24" s="318"/>
      <c r="PSP24" s="318"/>
      <c r="PSQ24" s="318"/>
      <c r="PSR24" s="318"/>
      <c r="PSS24" s="318"/>
      <c r="PST24" s="318"/>
      <c r="PSU24" s="318"/>
      <c r="PSV24" s="318"/>
      <c r="PSW24" s="318"/>
      <c r="PSX24" s="318"/>
      <c r="PSY24" s="318"/>
      <c r="PSZ24" s="318"/>
      <c r="PTA24" s="318"/>
      <c r="PTB24" s="318"/>
      <c r="PTC24" s="318"/>
      <c r="PTD24" s="318"/>
      <c r="PTE24" s="318"/>
      <c r="PTF24" s="318"/>
      <c r="PTG24" s="318"/>
      <c r="PTH24" s="318"/>
      <c r="PTI24" s="318"/>
      <c r="PTJ24" s="318"/>
      <c r="PTK24" s="318"/>
      <c r="PTL24" s="318"/>
      <c r="PTM24" s="318"/>
      <c r="PTN24" s="318"/>
      <c r="PTO24" s="318"/>
      <c r="PTP24" s="318"/>
      <c r="PTQ24" s="318"/>
      <c r="PTR24" s="318"/>
      <c r="PTS24" s="318"/>
      <c r="PTT24" s="318"/>
      <c r="PTU24" s="318"/>
      <c r="PTV24" s="318"/>
      <c r="PTW24" s="318"/>
      <c r="PTX24" s="318"/>
      <c r="PTY24" s="318"/>
      <c r="PTZ24" s="318"/>
      <c r="PUA24" s="318"/>
      <c r="PUB24" s="318"/>
      <c r="PUC24" s="318"/>
      <c r="PUD24" s="318"/>
      <c r="PUE24" s="318"/>
      <c r="PUF24" s="318"/>
      <c r="PUG24" s="318"/>
      <c r="PUH24" s="318"/>
      <c r="PUI24" s="318"/>
      <c r="PUJ24" s="318"/>
      <c r="PUK24" s="318"/>
      <c r="PUL24" s="318"/>
      <c r="PUM24" s="318"/>
      <c r="PUN24" s="318"/>
      <c r="PUO24" s="318"/>
      <c r="PUP24" s="318"/>
      <c r="PUQ24" s="318"/>
      <c r="PUR24" s="318"/>
      <c r="PUS24" s="318"/>
      <c r="PUT24" s="318"/>
      <c r="PUU24" s="318"/>
      <c r="PUV24" s="318"/>
      <c r="PUW24" s="318"/>
      <c r="PUX24" s="318"/>
      <c r="PUY24" s="318"/>
      <c r="PUZ24" s="318"/>
      <c r="PVA24" s="318"/>
      <c r="PVB24" s="318"/>
      <c r="PVC24" s="318"/>
      <c r="PVD24" s="318"/>
      <c r="PVE24" s="318"/>
      <c r="PVF24" s="318"/>
      <c r="PVG24" s="318"/>
      <c r="PVH24" s="318"/>
      <c r="PVI24" s="318"/>
      <c r="PVJ24" s="318"/>
      <c r="PVK24" s="318"/>
      <c r="PVL24" s="318"/>
      <c r="PVM24" s="318"/>
      <c r="PVN24" s="318"/>
      <c r="PVO24" s="318"/>
      <c r="PVP24" s="318"/>
      <c r="PVQ24" s="318"/>
      <c r="PVR24" s="318"/>
      <c r="PVS24" s="318"/>
      <c r="PVT24" s="318"/>
      <c r="PVU24" s="318"/>
      <c r="PVV24" s="318"/>
      <c r="PVW24" s="318"/>
      <c r="PVX24" s="318"/>
      <c r="PVY24" s="318"/>
      <c r="PVZ24" s="318"/>
      <c r="PWA24" s="318"/>
      <c r="PWB24" s="318"/>
      <c r="PWC24" s="318"/>
      <c r="PWD24" s="318"/>
      <c r="PWE24" s="318"/>
      <c r="PWF24" s="318"/>
      <c r="PWG24" s="318"/>
      <c r="PWH24" s="318"/>
      <c r="PWI24" s="318"/>
      <c r="PWJ24" s="318"/>
      <c r="PWK24" s="318"/>
      <c r="PWL24" s="318"/>
      <c r="PWM24" s="318"/>
      <c r="PWN24" s="318"/>
      <c r="PWO24" s="318"/>
      <c r="PWP24" s="318"/>
      <c r="PWQ24" s="318"/>
      <c r="PWR24" s="318"/>
      <c r="PWS24" s="318"/>
      <c r="PWT24" s="318"/>
      <c r="PWU24" s="318"/>
      <c r="PWV24" s="318"/>
      <c r="PWW24" s="318"/>
      <c r="PWX24" s="318"/>
      <c r="PWY24" s="318"/>
      <c r="PWZ24" s="318"/>
      <c r="PXA24" s="318"/>
      <c r="PXB24" s="318"/>
      <c r="PXC24" s="318"/>
      <c r="PXD24" s="318"/>
      <c r="PXE24" s="318"/>
      <c r="PXF24" s="318"/>
      <c r="PXG24" s="318"/>
      <c r="PXH24" s="318"/>
      <c r="PXI24" s="318"/>
      <c r="PXJ24" s="318"/>
      <c r="PXK24" s="318"/>
      <c r="PXL24" s="318"/>
      <c r="PXM24" s="318"/>
      <c r="PXN24" s="318"/>
      <c r="PXO24" s="318"/>
      <c r="PXP24" s="318"/>
      <c r="PXQ24" s="318"/>
      <c r="PXR24" s="318"/>
      <c r="PXS24" s="318"/>
      <c r="PXT24" s="318"/>
      <c r="PXU24" s="318"/>
      <c r="PXV24" s="318"/>
      <c r="PXW24" s="318"/>
      <c r="PXX24" s="318"/>
      <c r="PXY24" s="318"/>
      <c r="PXZ24" s="318"/>
      <c r="PYA24" s="318"/>
      <c r="PYB24" s="318"/>
      <c r="PYC24" s="318"/>
      <c r="PYD24" s="318"/>
      <c r="PYE24" s="318"/>
      <c r="PYF24" s="318"/>
      <c r="PYG24" s="318"/>
      <c r="PYH24" s="318"/>
      <c r="PYI24" s="318"/>
      <c r="PYJ24" s="318"/>
      <c r="PYK24" s="318"/>
      <c r="PYL24" s="318"/>
      <c r="PYM24" s="318"/>
      <c r="PYN24" s="318"/>
      <c r="PYO24" s="318"/>
      <c r="PYP24" s="318"/>
      <c r="PYQ24" s="318"/>
      <c r="PYR24" s="318"/>
      <c r="PYS24" s="318"/>
      <c r="PYT24" s="318"/>
      <c r="PYU24" s="318"/>
      <c r="PYV24" s="318"/>
      <c r="PYW24" s="318"/>
      <c r="PYX24" s="318"/>
      <c r="PYY24" s="318"/>
      <c r="PYZ24" s="318"/>
      <c r="PZA24" s="318"/>
      <c r="PZB24" s="318"/>
      <c r="PZC24" s="318"/>
      <c r="PZD24" s="318"/>
      <c r="PZE24" s="318"/>
      <c r="PZF24" s="318"/>
      <c r="PZG24" s="318"/>
      <c r="PZH24" s="318"/>
      <c r="PZI24" s="318"/>
      <c r="PZJ24" s="318"/>
      <c r="PZK24" s="318"/>
      <c r="PZL24" s="318"/>
      <c r="PZM24" s="318"/>
      <c r="PZN24" s="318"/>
      <c r="PZO24" s="318"/>
      <c r="PZP24" s="318"/>
      <c r="PZQ24" s="318"/>
      <c r="PZR24" s="318"/>
      <c r="PZS24" s="318"/>
      <c r="PZT24" s="318"/>
      <c r="PZU24" s="318"/>
      <c r="PZV24" s="318"/>
      <c r="PZW24" s="318"/>
      <c r="PZX24" s="318"/>
      <c r="PZY24" s="318"/>
      <c r="PZZ24" s="318"/>
      <c r="QAA24" s="318"/>
      <c r="QAB24" s="318"/>
      <c r="QAC24" s="318"/>
      <c r="QAD24" s="318"/>
      <c r="QAE24" s="318"/>
      <c r="QAF24" s="318"/>
      <c r="QAG24" s="318"/>
      <c r="QAH24" s="318"/>
      <c r="QAI24" s="318"/>
      <c r="QAJ24" s="318"/>
      <c r="QAK24" s="318"/>
      <c r="QAL24" s="318"/>
      <c r="QAM24" s="318"/>
      <c r="QAN24" s="318"/>
      <c r="QAO24" s="318"/>
      <c r="QAP24" s="318"/>
      <c r="QAQ24" s="318"/>
      <c r="QAR24" s="318"/>
      <c r="QAS24" s="318"/>
      <c r="QAT24" s="318"/>
      <c r="QAU24" s="318"/>
      <c r="QAV24" s="318"/>
      <c r="QAW24" s="318"/>
      <c r="QAX24" s="318"/>
      <c r="QAY24" s="318"/>
      <c r="QAZ24" s="318"/>
      <c r="QBA24" s="318"/>
      <c r="QBB24" s="318"/>
      <c r="QBC24" s="318"/>
      <c r="QBD24" s="318"/>
      <c r="QBE24" s="318"/>
      <c r="QBF24" s="318"/>
      <c r="QBG24" s="318"/>
      <c r="QBH24" s="318"/>
      <c r="QBI24" s="318"/>
      <c r="QBJ24" s="318"/>
      <c r="QBK24" s="318"/>
      <c r="QBL24" s="318"/>
      <c r="QBM24" s="318"/>
      <c r="QBN24" s="318"/>
      <c r="QBO24" s="318"/>
      <c r="QBP24" s="318"/>
      <c r="QBQ24" s="318"/>
      <c r="QBR24" s="318"/>
      <c r="QBS24" s="318"/>
      <c r="QBT24" s="318"/>
      <c r="QBU24" s="318"/>
      <c r="QBV24" s="318"/>
      <c r="QBW24" s="318"/>
      <c r="QBX24" s="318"/>
      <c r="QBY24" s="318"/>
      <c r="QBZ24" s="318"/>
      <c r="QCA24" s="318"/>
      <c r="QCB24" s="318"/>
      <c r="QCC24" s="318"/>
      <c r="QCD24" s="318"/>
      <c r="QCE24" s="318"/>
      <c r="QCF24" s="318"/>
      <c r="QCG24" s="318"/>
      <c r="QCH24" s="318"/>
      <c r="QCI24" s="318"/>
      <c r="QCJ24" s="318"/>
      <c r="QCK24" s="318"/>
      <c r="QCL24" s="318"/>
      <c r="QCM24" s="318"/>
      <c r="QCN24" s="318"/>
      <c r="QCO24" s="318"/>
      <c r="QCP24" s="318"/>
      <c r="QCQ24" s="318"/>
      <c r="QCR24" s="318"/>
      <c r="QCS24" s="318"/>
      <c r="QCT24" s="318"/>
      <c r="QCU24" s="318"/>
      <c r="QCV24" s="318"/>
      <c r="QCW24" s="318"/>
      <c r="QCX24" s="318"/>
      <c r="QCY24" s="318"/>
      <c r="QCZ24" s="318"/>
      <c r="QDA24" s="318"/>
      <c r="QDB24" s="318"/>
      <c r="QDC24" s="318"/>
      <c r="QDD24" s="318"/>
      <c r="QDE24" s="318"/>
      <c r="QDF24" s="318"/>
      <c r="QDG24" s="318"/>
      <c r="QDH24" s="318"/>
      <c r="QDI24" s="318"/>
      <c r="QDJ24" s="318"/>
      <c r="QDK24" s="318"/>
      <c r="QDL24" s="318"/>
      <c r="QDM24" s="318"/>
      <c r="QDN24" s="318"/>
      <c r="QDO24" s="318"/>
      <c r="QDP24" s="318"/>
      <c r="QDQ24" s="318"/>
      <c r="QDR24" s="318"/>
      <c r="QDS24" s="318"/>
      <c r="QDT24" s="318"/>
      <c r="QDU24" s="318"/>
      <c r="QDV24" s="318"/>
      <c r="QDW24" s="318"/>
      <c r="QDX24" s="318"/>
      <c r="QDY24" s="318"/>
      <c r="QDZ24" s="318"/>
      <c r="QEA24" s="318"/>
      <c r="QEB24" s="318"/>
      <c r="QEC24" s="318"/>
      <c r="QED24" s="318"/>
      <c r="QEE24" s="318"/>
      <c r="QEF24" s="318"/>
      <c r="QEG24" s="318"/>
      <c r="QEH24" s="318"/>
      <c r="QEI24" s="318"/>
      <c r="QEJ24" s="318"/>
      <c r="QEK24" s="318"/>
      <c r="QEL24" s="318"/>
      <c r="QEM24" s="318"/>
      <c r="QEN24" s="318"/>
      <c r="QEO24" s="318"/>
      <c r="QEP24" s="318"/>
      <c r="QEQ24" s="318"/>
      <c r="QER24" s="318"/>
      <c r="QES24" s="318"/>
      <c r="QET24" s="318"/>
      <c r="QEU24" s="318"/>
      <c r="QEV24" s="318"/>
      <c r="QEW24" s="318"/>
      <c r="QEX24" s="318"/>
      <c r="QEY24" s="318"/>
      <c r="QEZ24" s="318"/>
      <c r="QFA24" s="318"/>
      <c r="QFB24" s="318"/>
      <c r="QFC24" s="318"/>
      <c r="QFD24" s="318"/>
      <c r="QFE24" s="318"/>
      <c r="QFF24" s="318"/>
      <c r="QFG24" s="318"/>
      <c r="QFH24" s="318"/>
      <c r="QFI24" s="318"/>
      <c r="QFJ24" s="318"/>
      <c r="QFK24" s="318"/>
      <c r="QFL24" s="318"/>
      <c r="QFM24" s="318"/>
      <c r="QFN24" s="318"/>
      <c r="QFO24" s="318"/>
      <c r="QFP24" s="318"/>
      <c r="QFQ24" s="318"/>
      <c r="QFR24" s="318"/>
      <c r="QFS24" s="318"/>
      <c r="QFT24" s="318"/>
      <c r="QFU24" s="318"/>
      <c r="QFV24" s="318"/>
      <c r="QFW24" s="318"/>
      <c r="QFX24" s="318"/>
      <c r="QFY24" s="318"/>
      <c r="QFZ24" s="318"/>
      <c r="QGA24" s="318"/>
      <c r="QGB24" s="318"/>
      <c r="QGC24" s="318"/>
      <c r="QGD24" s="318"/>
      <c r="QGE24" s="318"/>
      <c r="QGF24" s="318"/>
      <c r="QGG24" s="318"/>
      <c r="QGH24" s="318"/>
      <c r="QGI24" s="318"/>
      <c r="QGJ24" s="318"/>
      <c r="QGK24" s="318"/>
      <c r="QGL24" s="318"/>
      <c r="QGM24" s="318"/>
      <c r="QGN24" s="318"/>
      <c r="QGO24" s="318"/>
      <c r="QGP24" s="318"/>
      <c r="QGQ24" s="318"/>
      <c r="QGR24" s="318"/>
      <c r="QGS24" s="318"/>
      <c r="QGT24" s="318"/>
      <c r="QGU24" s="318"/>
      <c r="QGV24" s="318"/>
      <c r="QGW24" s="318"/>
      <c r="QGX24" s="318"/>
      <c r="QGY24" s="318"/>
      <c r="QGZ24" s="318"/>
      <c r="QHA24" s="318"/>
      <c r="QHB24" s="318"/>
      <c r="QHC24" s="318"/>
      <c r="QHD24" s="318"/>
      <c r="QHE24" s="318"/>
      <c r="QHF24" s="318"/>
      <c r="QHG24" s="318"/>
      <c r="QHH24" s="318"/>
      <c r="QHI24" s="318"/>
      <c r="QHJ24" s="318"/>
      <c r="QHK24" s="318"/>
      <c r="QHL24" s="318"/>
      <c r="QHM24" s="318"/>
      <c r="QHN24" s="318"/>
      <c r="QHO24" s="318"/>
      <c r="QHP24" s="318"/>
      <c r="QHQ24" s="318"/>
      <c r="QHR24" s="318"/>
      <c r="QHS24" s="318"/>
      <c r="QHT24" s="318"/>
      <c r="QHU24" s="318"/>
      <c r="QHV24" s="318"/>
      <c r="QHW24" s="318"/>
      <c r="QHX24" s="318"/>
      <c r="QHY24" s="318"/>
      <c r="QHZ24" s="318"/>
      <c r="QIA24" s="318"/>
      <c r="QIB24" s="318"/>
      <c r="QIC24" s="318"/>
      <c r="QID24" s="318"/>
      <c r="QIE24" s="318"/>
      <c r="QIF24" s="318"/>
      <c r="QIG24" s="318"/>
      <c r="QIH24" s="318"/>
      <c r="QII24" s="318"/>
      <c r="QIJ24" s="318"/>
      <c r="QIK24" s="318"/>
      <c r="QIL24" s="318"/>
      <c r="QIM24" s="318"/>
      <c r="QIN24" s="318"/>
      <c r="QIO24" s="318"/>
      <c r="QIP24" s="318"/>
      <c r="QIQ24" s="318"/>
      <c r="QIR24" s="318"/>
      <c r="QIS24" s="318"/>
      <c r="QIT24" s="318"/>
      <c r="QIU24" s="318"/>
      <c r="QIV24" s="318"/>
      <c r="QIW24" s="318"/>
      <c r="QIX24" s="318"/>
      <c r="QIY24" s="318"/>
      <c r="QIZ24" s="318"/>
      <c r="QJA24" s="318"/>
      <c r="QJB24" s="318"/>
      <c r="QJC24" s="318"/>
      <c r="QJD24" s="318"/>
      <c r="QJE24" s="318"/>
      <c r="QJF24" s="318"/>
      <c r="QJG24" s="318"/>
      <c r="QJH24" s="318"/>
      <c r="QJI24" s="318"/>
      <c r="QJJ24" s="318"/>
      <c r="QJK24" s="318"/>
      <c r="QJL24" s="318"/>
      <c r="QJM24" s="318"/>
      <c r="QJN24" s="318"/>
      <c r="QJO24" s="318"/>
      <c r="QJP24" s="318"/>
      <c r="QJQ24" s="318"/>
      <c r="QJR24" s="318"/>
      <c r="QJS24" s="318"/>
      <c r="QJT24" s="318"/>
      <c r="QJU24" s="318"/>
      <c r="QJV24" s="318"/>
      <c r="QJW24" s="318"/>
      <c r="QJX24" s="318"/>
      <c r="QJY24" s="318"/>
      <c r="QJZ24" s="318"/>
      <c r="QKA24" s="318"/>
      <c r="QKB24" s="318"/>
      <c r="QKC24" s="318"/>
      <c r="QKD24" s="318"/>
      <c r="QKE24" s="318"/>
      <c r="QKF24" s="318"/>
      <c r="QKG24" s="318"/>
      <c r="QKH24" s="318"/>
      <c r="QKI24" s="318"/>
      <c r="QKJ24" s="318"/>
      <c r="QKK24" s="318"/>
      <c r="QKL24" s="318"/>
      <c r="QKM24" s="318"/>
      <c r="QKN24" s="318"/>
      <c r="QKO24" s="318"/>
      <c r="QKP24" s="318"/>
      <c r="QKQ24" s="318"/>
      <c r="QKR24" s="318"/>
      <c r="QKS24" s="318"/>
      <c r="QKT24" s="318"/>
      <c r="QKU24" s="318"/>
      <c r="QKV24" s="318"/>
      <c r="QKW24" s="318"/>
      <c r="QKX24" s="318"/>
      <c r="QKY24" s="318"/>
      <c r="QKZ24" s="318"/>
      <c r="QLA24" s="318"/>
      <c r="QLB24" s="318"/>
      <c r="QLC24" s="318"/>
      <c r="QLD24" s="318"/>
      <c r="QLE24" s="318"/>
      <c r="QLF24" s="318"/>
      <c r="QLG24" s="318"/>
      <c r="QLH24" s="318"/>
      <c r="QLI24" s="318"/>
      <c r="QLJ24" s="318"/>
      <c r="QLK24" s="318"/>
      <c r="QLL24" s="318"/>
      <c r="QLM24" s="318"/>
      <c r="QLN24" s="318"/>
      <c r="QLO24" s="318"/>
      <c r="QLP24" s="318"/>
      <c r="QLQ24" s="318"/>
      <c r="QLR24" s="318"/>
      <c r="QLS24" s="318"/>
      <c r="QLT24" s="318"/>
      <c r="QLU24" s="318"/>
      <c r="QLV24" s="318"/>
      <c r="QLW24" s="318"/>
      <c r="QLX24" s="318"/>
      <c r="QLY24" s="318"/>
      <c r="QLZ24" s="318"/>
      <c r="QMA24" s="318"/>
      <c r="QMB24" s="318"/>
      <c r="QMC24" s="318"/>
      <c r="QMD24" s="318"/>
      <c r="QME24" s="318"/>
      <c r="QMF24" s="318"/>
      <c r="QMG24" s="318"/>
      <c r="QMH24" s="318"/>
      <c r="QMI24" s="318"/>
      <c r="QMJ24" s="318"/>
      <c r="QMK24" s="318"/>
      <c r="QML24" s="318"/>
      <c r="QMM24" s="318"/>
      <c r="QMN24" s="318"/>
      <c r="QMO24" s="318"/>
      <c r="QMP24" s="318"/>
      <c r="QMQ24" s="318"/>
      <c r="QMR24" s="318"/>
      <c r="QMS24" s="318"/>
      <c r="QMT24" s="318"/>
      <c r="QMU24" s="318"/>
      <c r="QMV24" s="318"/>
      <c r="QMW24" s="318"/>
      <c r="QMX24" s="318"/>
      <c r="QMY24" s="318"/>
      <c r="QMZ24" s="318"/>
      <c r="QNA24" s="318"/>
      <c r="QNB24" s="318"/>
      <c r="QNC24" s="318"/>
      <c r="QND24" s="318"/>
      <c r="QNE24" s="318"/>
      <c r="QNF24" s="318"/>
      <c r="QNG24" s="318"/>
      <c r="QNH24" s="318"/>
      <c r="QNI24" s="318"/>
      <c r="QNJ24" s="318"/>
      <c r="QNK24" s="318"/>
      <c r="QNL24" s="318"/>
      <c r="QNM24" s="318"/>
      <c r="QNN24" s="318"/>
      <c r="QNO24" s="318"/>
      <c r="QNP24" s="318"/>
      <c r="QNQ24" s="318"/>
      <c r="QNR24" s="318"/>
      <c r="QNS24" s="318"/>
      <c r="QNT24" s="318"/>
      <c r="QNU24" s="318"/>
      <c r="QNV24" s="318"/>
      <c r="QNW24" s="318"/>
      <c r="QNX24" s="318"/>
      <c r="QNY24" s="318"/>
      <c r="QNZ24" s="318"/>
      <c r="QOA24" s="318"/>
      <c r="QOB24" s="318"/>
      <c r="QOC24" s="318"/>
      <c r="QOD24" s="318"/>
      <c r="QOE24" s="318"/>
      <c r="QOF24" s="318"/>
      <c r="QOG24" s="318"/>
      <c r="QOH24" s="318"/>
      <c r="QOI24" s="318"/>
      <c r="QOJ24" s="318"/>
      <c r="QOK24" s="318"/>
      <c r="QOL24" s="318"/>
      <c r="QOM24" s="318"/>
      <c r="QON24" s="318"/>
      <c r="QOO24" s="318"/>
      <c r="QOP24" s="318"/>
      <c r="QOQ24" s="318"/>
      <c r="QOR24" s="318"/>
      <c r="QOS24" s="318"/>
      <c r="QOT24" s="318"/>
      <c r="QOU24" s="318"/>
      <c r="QOV24" s="318"/>
      <c r="QOW24" s="318"/>
      <c r="QOX24" s="318"/>
      <c r="QOY24" s="318"/>
      <c r="QOZ24" s="318"/>
      <c r="QPA24" s="318"/>
      <c r="QPB24" s="318"/>
      <c r="QPC24" s="318"/>
      <c r="QPD24" s="318"/>
      <c r="QPE24" s="318"/>
      <c r="QPF24" s="318"/>
      <c r="QPG24" s="318"/>
      <c r="QPH24" s="318"/>
      <c r="QPI24" s="318"/>
      <c r="QPJ24" s="318"/>
      <c r="QPK24" s="318"/>
      <c r="QPL24" s="318"/>
      <c r="QPM24" s="318"/>
      <c r="QPN24" s="318"/>
      <c r="QPO24" s="318"/>
      <c r="QPP24" s="318"/>
      <c r="QPQ24" s="318"/>
      <c r="QPR24" s="318"/>
      <c r="QPS24" s="318"/>
      <c r="QPT24" s="318"/>
      <c r="QPU24" s="318"/>
      <c r="QPV24" s="318"/>
      <c r="QPW24" s="318"/>
      <c r="QPX24" s="318"/>
      <c r="QPY24" s="318"/>
      <c r="QPZ24" s="318"/>
      <c r="QQA24" s="318"/>
      <c r="QQB24" s="318"/>
      <c r="QQC24" s="318"/>
      <c r="QQD24" s="318"/>
      <c r="QQE24" s="318"/>
      <c r="QQF24" s="318"/>
      <c r="QQG24" s="318"/>
      <c r="QQH24" s="318"/>
      <c r="QQI24" s="318"/>
      <c r="QQJ24" s="318"/>
      <c r="QQK24" s="318"/>
      <c r="QQL24" s="318"/>
      <c r="QQM24" s="318"/>
      <c r="QQN24" s="318"/>
      <c r="QQO24" s="318"/>
      <c r="QQP24" s="318"/>
      <c r="QQQ24" s="318"/>
      <c r="QQR24" s="318"/>
      <c r="QQS24" s="318"/>
      <c r="QQT24" s="318"/>
      <c r="QQU24" s="318"/>
      <c r="QQV24" s="318"/>
      <c r="QQW24" s="318"/>
      <c r="QQX24" s="318"/>
      <c r="QQY24" s="318"/>
      <c r="QQZ24" s="318"/>
      <c r="QRA24" s="318"/>
      <c r="QRB24" s="318"/>
      <c r="QRC24" s="318"/>
      <c r="QRD24" s="318"/>
      <c r="QRE24" s="318"/>
      <c r="QRF24" s="318"/>
      <c r="QRG24" s="318"/>
      <c r="QRH24" s="318"/>
      <c r="QRI24" s="318"/>
      <c r="QRJ24" s="318"/>
      <c r="QRK24" s="318"/>
      <c r="QRL24" s="318"/>
      <c r="QRM24" s="318"/>
      <c r="QRN24" s="318"/>
      <c r="QRO24" s="318"/>
      <c r="QRP24" s="318"/>
      <c r="QRQ24" s="318"/>
      <c r="QRR24" s="318"/>
      <c r="QRS24" s="318"/>
      <c r="QRT24" s="318"/>
      <c r="QRU24" s="318"/>
      <c r="QRV24" s="318"/>
      <c r="QRW24" s="318"/>
      <c r="QRX24" s="318"/>
      <c r="QRY24" s="318"/>
      <c r="QRZ24" s="318"/>
      <c r="QSA24" s="318"/>
      <c r="QSB24" s="318"/>
      <c r="QSC24" s="318"/>
      <c r="QSD24" s="318"/>
      <c r="QSE24" s="318"/>
      <c r="QSF24" s="318"/>
      <c r="QSG24" s="318"/>
      <c r="QSH24" s="318"/>
      <c r="QSI24" s="318"/>
      <c r="QSJ24" s="318"/>
      <c r="QSK24" s="318"/>
      <c r="QSL24" s="318"/>
      <c r="QSM24" s="318"/>
      <c r="QSN24" s="318"/>
      <c r="QSO24" s="318"/>
      <c r="QSP24" s="318"/>
      <c r="QSQ24" s="318"/>
      <c r="QSR24" s="318"/>
      <c r="QSS24" s="318"/>
      <c r="QST24" s="318"/>
      <c r="QSU24" s="318"/>
      <c r="QSV24" s="318"/>
      <c r="QSW24" s="318"/>
      <c r="QSX24" s="318"/>
      <c r="QSY24" s="318"/>
      <c r="QSZ24" s="318"/>
      <c r="QTA24" s="318"/>
      <c r="QTB24" s="318"/>
      <c r="QTC24" s="318"/>
      <c r="QTD24" s="318"/>
      <c r="QTE24" s="318"/>
      <c r="QTF24" s="318"/>
      <c r="QTG24" s="318"/>
      <c r="QTH24" s="318"/>
      <c r="QTI24" s="318"/>
      <c r="QTJ24" s="318"/>
      <c r="QTK24" s="318"/>
      <c r="QTL24" s="318"/>
      <c r="QTM24" s="318"/>
      <c r="QTN24" s="318"/>
      <c r="QTO24" s="318"/>
      <c r="QTP24" s="318"/>
      <c r="QTQ24" s="318"/>
      <c r="QTR24" s="318"/>
      <c r="QTS24" s="318"/>
      <c r="QTT24" s="318"/>
      <c r="QTU24" s="318"/>
      <c r="QTV24" s="318"/>
      <c r="QTW24" s="318"/>
      <c r="QTX24" s="318"/>
      <c r="QTY24" s="318"/>
      <c r="QTZ24" s="318"/>
      <c r="QUA24" s="318"/>
      <c r="QUB24" s="318"/>
      <c r="QUC24" s="318"/>
      <c r="QUD24" s="318"/>
      <c r="QUE24" s="318"/>
      <c r="QUF24" s="318"/>
      <c r="QUG24" s="318"/>
      <c r="QUH24" s="318"/>
      <c r="QUI24" s="318"/>
      <c r="QUJ24" s="318"/>
      <c r="QUK24" s="318"/>
      <c r="QUL24" s="318"/>
      <c r="QUM24" s="318"/>
      <c r="QUN24" s="318"/>
      <c r="QUO24" s="318"/>
      <c r="QUP24" s="318"/>
      <c r="QUQ24" s="318"/>
      <c r="QUR24" s="318"/>
      <c r="QUS24" s="318"/>
      <c r="QUT24" s="318"/>
      <c r="QUU24" s="318"/>
      <c r="QUV24" s="318"/>
      <c r="QUW24" s="318"/>
      <c r="QUX24" s="318"/>
      <c r="QUY24" s="318"/>
      <c r="QUZ24" s="318"/>
      <c r="QVA24" s="318"/>
      <c r="QVB24" s="318"/>
      <c r="QVC24" s="318"/>
      <c r="QVD24" s="318"/>
      <c r="QVE24" s="318"/>
      <c r="QVF24" s="318"/>
      <c r="QVG24" s="318"/>
      <c r="QVH24" s="318"/>
      <c r="QVI24" s="318"/>
      <c r="QVJ24" s="318"/>
      <c r="QVK24" s="318"/>
      <c r="QVL24" s="318"/>
      <c r="QVM24" s="318"/>
      <c r="QVN24" s="318"/>
      <c r="QVO24" s="318"/>
      <c r="QVP24" s="318"/>
      <c r="QVQ24" s="318"/>
      <c r="QVR24" s="318"/>
      <c r="QVS24" s="318"/>
      <c r="QVT24" s="318"/>
      <c r="QVU24" s="318"/>
      <c r="QVV24" s="318"/>
      <c r="QVW24" s="318"/>
      <c r="QVX24" s="318"/>
      <c r="QVY24" s="318"/>
      <c r="QVZ24" s="318"/>
      <c r="QWA24" s="318"/>
      <c r="QWB24" s="318"/>
      <c r="QWC24" s="318"/>
      <c r="QWD24" s="318"/>
      <c r="QWE24" s="318"/>
      <c r="QWF24" s="318"/>
      <c r="QWG24" s="318"/>
      <c r="QWH24" s="318"/>
      <c r="QWI24" s="318"/>
      <c r="QWJ24" s="318"/>
      <c r="QWK24" s="318"/>
      <c r="QWL24" s="318"/>
      <c r="QWM24" s="318"/>
      <c r="QWN24" s="318"/>
      <c r="QWO24" s="318"/>
      <c r="QWP24" s="318"/>
      <c r="QWQ24" s="318"/>
      <c r="QWR24" s="318"/>
      <c r="QWS24" s="318"/>
      <c r="QWT24" s="318"/>
      <c r="QWU24" s="318"/>
      <c r="QWV24" s="318"/>
      <c r="QWW24" s="318"/>
      <c r="QWX24" s="318"/>
      <c r="QWY24" s="318"/>
      <c r="QWZ24" s="318"/>
      <c r="QXA24" s="318"/>
      <c r="QXB24" s="318"/>
      <c r="QXC24" s="318"/>
      <c r="QXD24" s="318"/>
      <c r="QXE24" s="318"/>
      <c r="QXF24" s="318"/>
      <c r="QXG24" s="318"/>
      <c r="QXH24" s="318"/>
      <c r="QXI24" s="318"/>
      <c r="QXJ24" s="318"/>
      <c r="QXK24" s="318"/>
      <c r="QXL24" s="318"/>
      <c r="QXM24" s="318"/>
      <c r="QXN24" s="318"/>
      <c r="QXO24" s="318"/>
      <c r="QXP24" s="318"/>
      <c r="QXQ24" s="318"/>
      <c r="QXR24" s="318"/>
      <c r="QXS24" s="318"/>
      <c r="QXT24" s="318"/>
      <c r="QXU24" s="318"/>
      <c r="QXV24" s="318"/>
      <c r="QXW24" s="318"/>
      <c r="QXX24" s="318"/>
      <c r="QXY24" s="318"/>
      <c r="QXZ24" s="318"/>
      <c r="QYA24" s="318"/>
      <c r="QYB24" s="318"/>
      <c r="QYC24" s="318"/>
      <c r="QYD24" s="318"/>
      <c r="QYE24" s="318"/>
      <c r="QYF24" s="318"/>
      <c r="QYG24" s="318"/>
      <c r="QYH24" s="318"/>
      <c r="QYI24" s="318"/>
      <c r="QYJ24" s="318"/>
      <c r="QYK24" s="318"/>
      <c r="QYL24" s="318"/>
      <c r="QYM24" s="318"/>
      <c r="QYN24" s="318"/>
      <c r="QYO24" s="318"/>
      <c r="QYP24" s="318"/>
      <c r="QYQ24" s="318"/>
      <c r="QYR24" s="318"/>
      <c r="QYS24" s="318"/>
      <c r="QYT24" s="318"/>
      <c r="QYU24" s="318"/>
      <c r="QYV24" s="318"/>
      <c r="QYW24" s="318"/>
      <c r="QYX24" s="318"/>
      <c r="QYY24" s="318"/>
      <c r="QYZ24" s="318"/>
      <c r="QZA24" s="318"/>
      <c r="QZB24" s="318"/>
      <c r="QZC24" s="318"/>
      <c r="QZD24" s="318"/>
      <c r="QZE24" s="318"/>
      <c r="QZF24" s="318"/>
      <c r="QZG24" s="318"/>
      <c r="QZH24" s="318"/>
      <c r="QZI24" s="318"/>
      <c r="QZJ24" s="318"/>
      <c r="QZK24" s="318"/>
      <c r="QZL24" s="318"/>
      <c r="QZM24" s="318"/>
      <c r="QZN24" s="318"/>
      <c r="QZO24" s="318"/>
      <c r="QZP24" s="318"/>
      <c r="QZQ24" s="318"/>
      <c r="QZR24" s="318"/>
      <c r="QZS24" s="318"/>
      <c r="QZT24" s="318"/>
      <c r="QZU24" s="318"/>
      <c r="QZV24" s="318"/>
      <c r="QZW24" s="318"/>
      <c r="QZX24" s="318"/>
      <c r="QZY24" s="318"/>
      <c r="QZZ24" s="318"/>
      <c r="RAA24" s="318"/>
      <c r="RAB24" s="318"/>
      <c r="RAC24" s="318"/>
      <c r="RAD24" s="318"/>
      <c r="RAE24" s="318"/>
      <c r="RAF24" s="318"/>
      <c r="RAG24" s="318"/>
      <c r="RAH24" s="318"/>
      <c r="RAI24" s="318"/>
      <c r="RAJ24" s="318"/>
      <c r="RAK24" s="318"/>
      <c r="RAL24" s="318"/>
      <c r="RAM24" s="318"/>
      <c r="RAN24" s="318"/>
      <c r="RAO24" s="318"/>
      <c r="RAP24" s="318"/>
      <c r="RAQ24" s="318"/>
      <c r="RAR24" s="318"/>
      <c r="RAS24" s="318"/>
      <c r="RAT24" s="318"/>
      <c r="RAU24" s="318"/>
      <c r="RAV24" s="318"/>
      <c r="RAW24" s="318"/>
      <c r="RAX24" s="318"/>
      <c r="RAY24" s="318"/>
      <c r="RAZ24" s="318"/>
      <c r="RBA24" s="318"/>
      <c r="RBB24" s="318"/>
      <c r="RBC24" s="318"/>
      <c r="RBD24" s="318"/>
      <c r="RBE24" s="318"/>
      <c r="RBF24" s="318"/>
      <c r="RBG24" s="318"/>
      <c r="RBH24" s="318"/>
      <c r="RBI24" s="318"/>
      <c r="RBJ24" s="318"/>
      <c r="RBK24" s="318"/>
      <c r="RBL24" s="318"/>
      <c r="RBM24" s="318"/>
      <c r="RBN24" s="318"/>
      <c r="RBO24" s="318"/>
      <c r="RBP24" s="318"/>
      <c r="RBQ24" s="318"/>
      <c r="RBR24" s="318"/>
      <c r="RBS24" s="318"/>
      <c r="RBT24" s="318"/>
      <c r="RBU24" s="318"/>
      <c r="RBV24" s="318"/>
      <c r="RBW24" s="318"/>
      <c r="RBX24" s="318"/>
      <c r="RBY24" s="318"/>
      <c r="RBZ24" s="318"/>
      <c r="RCA24" s="318"/>
      <c r="RCB24" s="318"/>
      <c r="RCC24" s="318"/>
      <c r="RCD24" s="318"/>
      <c r="RCE24" s="318"/>
      <c r="RCF24" s="318"/>
      <c r="RCG24" s="318"/>
      <c r="RCH24" s="318"/>
      <c r="RCI24" s="318"/>
      <c r="RCJ24" s="318"/>
      <c r="RCK24" s="318"/>
      <c r="RCL24" s="318"/>
      <c r="RCM24" s="318"/>
      <c r="RCN24" s="318"/>
      <c r="RCO24" s="318"/>
      <c r="RCP24" s="318"/>
      <c r="RCQ24" s="318"/>
      <c r="RCR24" s="318"/>
      <c r="RCS24" s="318"/>
      <c r="RCT24" s="318"/>
      <c r="RCU24" s="318"/>
      <c r="RCV24" s="318"/>
      <c r="RCW24" s="318"/>
      <c r="RCX24" s="318"/>
      <c r="RCY24" s="318"/>
      <c r="RCZ24" s="318"/>
      <c r="RDA24" s="318"/>
      <c r="RDB24" s="318"/>
      <c r="RDC24" s="318"/>
      <c r="RDD24" s="318"/>
      <c r="RDE24" s="318"/>
      <c r="RDF24" s="318"/>
      <c r="RDG24" s="318"/>
      <c r="RDH24" s="318"/>
      <c r="RDI24" s="318"/>
      <c r="RDJ24" s="318"/>
      <c r="RDK24" s="318"/>
      <c r="RDL24" s="318"/>
      <c r="RDM24" s="318"/>
      <c r="RDN24" s="318"/>
      <c r="RDO24" s="318"/>
      <c r="RDP24" s="318"/>
      <c r="RDQ24" s="318"/>
      <c r="RDR24" s="318"/>
      <c r="RDS24" s="318"/>
      <c r="RDT24" s="318"/>
      <c r="RDU24" s="318"/>
      <c r="RDV24" s="318"/>
      <c r="RDW24" s="318"/>
      <c r="RDX24" s="318"/>
      <c r="RDY24" s="318"/>
      <c r="RDZ24" s="318"/>
      <c r="REA24" s="318"/>
      <c r="REB24" s="318"/>
      <c r="REC24" s="318"/>
      <c r="RED24" s="318"/>
      <c r="REE24" s="318"/>
      <c r="REF24" s="318"/>
      <c r="REG24" s="318"/>
      <c r="REH24" s="318"/>
      <c r="REI24" s="318"/>
      <c r="REJ24" s="318"/>
      <c r="REK24" s="318"/>
      <c r="REL24" s="318"/>
      <c r="REM24" s="318"/>
      <c r="REN24" s="318"/>
      <c r="REO24" s="318"/>
      <c r="REP24" s="318"/>
      <c r="REQ24" s="318"/>
      <c r="RER24" s="318"/>
      <c r="RES24" s="318"/>
      <c r="RET24" s="318"/>
      <c r="REU24" s="318"/>
      <c r="REV24" s="318"/>
      <c r="REW24" s="318"/>
      <c r="REX24" s="318"/>
      <c r="REY24" s="318"/>
      <c r="REZ24" s="318"/>
      <c r="RFA24" s="318"/>
      <c r="RFB24" s="318"/>
      <c r="RFC24" s="318"/>
      <c r="RFD24" s="318"/>
      <c r="RFE24" s="318"/>
      <c r="RFF24" s="318"/>
      <c r="RFG24" s="318"/>
      <c r="RFH24" s="318"/>
      <c r="RFI24" s="318"/>
      <c r="RFJ24" s="318"/>
      <c r="RFK24" s="318"/>
      <c r="RFL24" s="318"/>
      <c r="RFM24" s="318"/>
      <c r="RFN24" s="318"/>
      <c r="RFO24" s="318"/>
      <c r="RFP24" s="318"/>
      <c r="RFQ24" s="318"/>
      <c r="RFR24" s="318"/>
      <c r="RFS24" s="318"/>
      <c r="RFT24" s="318"/>
      <c r="RFU24" s="318"/>
      <c r="RFV24" s="318"/>
      <c r="RFW24" s="318"/>
      <c r="RFX24" s="318"/>
      <c r="RFY24" s="318"/>
      <c r="RFZ24" s="318"/>
      <c r="RGA24" s="318"/>
      <c r="RGB24" s="318"/>
      <c r="RGC24" s="318"/>
      <c r="RGD24" s="318"/>
      <c r="RGE24" s="318"/>
      <c r="RGF24" s="318"/>
      <c r="RGG24" s="318"/>
      <c r="RGH24" s="318"/>
      <c r="RGI24" s="318"/>
      <c r="RGJ24" s="318"/>
      <c r="RGK24" s="318"/>
      <c r="RGL24" s="318"/>
      <c r="RGM24" s="318"/>
      <c r="RGN24" s="318"/>
      <c r="RGO24" s="318"/>
      <c r="RGP24" s="318"/>
      <c r="RGQ24" s="318"/>
      <c r="RGR24" s="318"/>
      <c r="RGS24" s="318"/>
      <c r="RGT24" s="318"/>
      <c r="RGU24" s="318"/>
      <c r="RGV24" s="318"/>
      <c r="RGW24" s="318"/>
      <c r="RGX24" s="318"/>
      <c r="RGY24" s="318"/>
      <c r="RGZ24" s="318"/>
      <c r="RHA24" s="318"/>
      <c r="RHB24" s="318"/>
      <c r="RHC24" s="318"/>
      <c r="RHD24" s="318"/>
      <c r="RHE24" s="318"/>
      <c r="RHF24" s="318"/>
      <c r="RHG24" s="318"/>
      <c r="RHH24" s="318"/>
      <c r="RHI24" s="318"/>
      <c r="RHJ24" s="318"/>
      <c r="RHK24" s="318"/>
      <c r="RHL24" s="318"/>
      <c r="RHM24" s="318"/>
      <c r="RHN24" s="318"/>
      <c r="RHO24" s="318"/>
      <c r="RHP24" s="318"/>
      <c r="RHQ24" s="318"/>
      <c r="RHR24" s="318"/>
      <c r="RHS24" s="318"/>
      <c r="RHT24" s="318"/>
      <c r="RHU24" s="318"/>
      <c r="RHV24" s="318"/>
      <c r="RHW24" s="318"/>
      <c r="RHX24" s="318"/>
      <c r="RHY24" s="318"/>
      <c r="RHZ24" s="318"/>
      <c r="RIA24" s="318"/>
      <c r="RIB24" s="318"/>
      <c r="RIC24" s="318"/>
      <c r="RID24" s="318"/>
      <c r="RIE24" s="318"/>
      <c r="RIF24" s="318"/>
      <c r="RIG24" s="318"/>
      <c r="RIH24" s="318"/>
      <c r="RII24" s="318"/>
      <c r="RIJ24" s="318"/>
      <c r="RIK24" s="318"/>
      <c r="RIL24" s="318"/>
      <c r="RIM24" s="318"/>
      <c r="RIN24" s="318"/>
      <c r="RIO24" s="318"/>
      <c r="RIP24" s="318"/>
      <c r="RIQ24" s="318"/>
      <c r="RIR24" s="318"/>
      <c r="RIS24" s="318"/>
      <c r="RIT24" s="318"/>
      <c r="RIU24" s="318"/>
      <c r="RIV24" s="318"/>
      <c r="RIW24" s="318"/>
      <c r="RIX24" s="318"/>
      <c r="RIY24" s="318"/>
      <c r="RIZ24" s="318"/>
      <c r="RJA24" s="318"/>
      <c r="RJB24" s="318"/>
      <c r="RJC24" s="318"/>
      <c r="RJD24" s="318"/>
      <c r="RJE24" s="318"/>
      <c r="RJF24" s="318"/>
      <c r="RJG24" s="318"/>
      <c r="RJH24" s="318"/>
      <c r="RJI24" s="318"/>
      <c r="RJJ24" s="318"/>
      <c r="RJK24" s="318"/>
      <c r="RJL24" s="318"/>
      <c r="RJM24" s="318"/>
      <c r="RJN24" s="318"/>
      <c r="RJO24" s="318"/>
      <c r="RJP24" s="318"/>
      <c r="RJQ24" s="318"/>
      <c r="RJR24" s="318"/>
      <c r="RJS24" s="318"/>
      <c r="RJT24" s="318"/>
      <c r="RJU24" s="318"/>
      <c r="RJV24" s="318"/>
      <c r="RJW24" s="318"/>
      <c r="RJX24" s="318"/>
      <c r="RJY24" s="318"/>
      <c r="RJZ24" s="318"/>
      <c r="RKA24" s="318"/>
      <c r="RKB24" s="318"/>
      <c r="RKC24" s="318"/>
      <c r="RKD24" s="318"/>
      <c r="RKE24" s="318"/>
      <c r="RKF24" s="318"/>
      <c r="RKG24" s="318"/>
      <c r="RKH24" s="318"/>
      <c r="RKI24" s="318"/>
      <c r="RKJ24" s="318"/>
      <c r="RKK24" s="318"/>
      <c r="RKL24" s="318"/>
      <c r="RKM24" s="318"/>
      <c r="RKN24" s="318"/>
      <c r="RKO24" s="318"/>
      <c r="RKP24" s="318"/>
      <c r="RKQ24" s="318"/>
      <c r="RKR24" s="318"/>
      <c r="RKS24" s="318"/>
      <c r="RKT24" s="318"/>
      <c r="RKU24" s="318"/>
      <c r="RKV24" s="318"/>
      <c r="RKW24" s="318"/>
      <c r="RKX24" s="318"/>
      <c r="RKY24" s="318"/>
      <c r="RKZ24" s="318"/>
      <c r="RLA24" s="318"/>
      <c r="RLB24" s="318"/>
      <c r="RLC24" s="318"/>
      <c r="RLD24" s="318"/>
      <c r="RLE24" s="318"/>
      <c r="RLF24" s="318"/>
      <c r="RLG24" s="318"/>
      <c r="RLH24" s="318"/>
      <c r="RLI24" s="318"/>
      <c r="RLJ24" s="318"/>
      <c r="RLK24" s="318"/>
      <c r="RLL24" s="318"/>
      <c r="RLM24" s="318"/>
      <c r="RLN24" s="318"/>
      <c r="RLO24" s="318"/>
      <c r="RLP24" s="318"/>
      <c r="RLQ24" s="318"/>
      <c r="RLR24" s="318"/>
      <c r="RLS24" s="318"/>
      <c r="RLT24" s="318"/>
      <c r="RLU24" s="318"/>
      <c r="RLV24" s="318"/>
      <c r="RLW24" s="318"/>
      <c r="RLX24" s="318"/>
      <c r="RLY24" s="318"/>
      <c r="RLZ24" s="318"/>
      <c r="RMA24" s="318"/>
      <c r="RMB24" s="318"/>
      <c r="RMC24" s="318"/>
      <c r="RMD24" s="318"/>
      <c r="RME24" s="318"/>
      <c r="RMF24" s="318"/>
      <c r="RMG24" s="318"/>
      <c r="RMH24" s="318"/>
      <c r="RMI24" s="318"/>
      <c r="RMJ24" s="318"/>
      <c r="RMK24" s="318"/>
      <c r="RML24" s="318"/>
      <c r="RMM24" s="318"/>
      <c r="RMN24" s="318"/>
      <c r="RMO24" s="318"/>
      <c r="RMP24" s="318"/>
      <c r="RMQ24" s="318"/>
      <c r="RMR24" s="318"/>
      <c r="RMS24" s="318"/>
      <c r="RMT24" s="318"/>
      <c r="RMU24" s="318"/>
      <c r="RMV24" s="318"/>
      <c r="RMW24" s="318"/>
      <c r="RMX24" s="318"/>
      <c r="RMY24" s="318"/>
      <c r="RMZ24" s="318"/>
      <c r="RNA24" s="318"/>
      <c r="RNB24" s="318"/>
      <c r="RNC24" s="318"/>
      <c r="RND24" s="318"/>
      <c r="RNE24" s="318"/>
      <c r="RNF24" s="318"/>
      <c r="RNG24" s="318"/>
      <c r="RNH24" s="318"/>
      <c r="RNI24" s="318"/>
      <c r="RNJ24" s="318"/>
      <c r="RNK24" s="318"/>
      <c r="RNL24" s="318"/>
      <c r="RNM24" s="318"/>
      <c r="RNN24" s="318"/>
      <c r="RNO24" s="318"/>
      <c r="RNP24" s="318"/>
      <c r="RNQ24" s="318"/>
      <c r="RNR24" s="318"/>
      <c r="RNS24" s="318"/>
      <c r="RNT24" s="318"/>
      <c r="RNU24" s="318"/>
      <c r="RNV24" s="318"/>
      <c r="RNW24" s="318"/>
      <c r="RNX24" s="318"/>
      <c r="RNY24" s="318"/>
      <c r="RNZ24" s="318"/>
      <c r="ROA24" s="318"/>
      <c r="ROB24" s="318"/>
      <c r="ROC24" s="318"/>
      <c r="ROD24" s="318"/>
      <c r="ROE24" s="318"/>
      <c r="ROF24" s="318"/>
      <c r="ROG24" s="318"/>
      <c r="ROH24" s="318"/>
      <c r="ROI24" s="318"/>
      <c r="ROJ24" s="318"/>
      <c r="ROK24" s="318"/>
      <c r="ROL24" s="318"/>
      <c r="ROM24" s="318"/>
      <c r="RON24" s="318"/>
      <c r="ROO24" s="318"/>
      <c r="ROP24" s="318"/>
      <c r="ROQ24" s="318"/>
      <c r="ROR24" s="318"/>
      <c r="ROS24" s="318"/>
      <c r="ROT24" s="318"/>
      <c r="ROU24" s="318"/>
      <c r="ROV24" s="318"/>
      <c r="ROW24" s="318"/>
      <c r="ROX24" s="318"/>
      <c r="ROY24" s="318"/>
      <c r="ROZ24" s="318"/>
      <c r="RPA24" s="318"/>
      <c r="RPB24" s="318"/>
      <c r="RPC24" s="318"/>
      <c r="RPD24" s="318"/>
      <c r="RPE24" s="318"/>
      <c r="RPF24" s="318"/>
      <c r="RPG24" s="318"/>
      <c r="RPH24" s="318"/>
      <c r="RPI24" s="318"/>
      <c r="RPJ24" s="318"/>
      <c r="RPK24" s="318"/>
      <c r="RPL24" s="318"/>
      <c r="RPM24" s="318"/>
      <c r="RPN24" s="318"/>
      <c r="RPO24" s="318"/>
      <c r="RPP24" s="318"/>
      <c r="RPQ24" s="318"/>
      <c r="RPR24" s="318"/>
      <c r="RPS24" s="318"/>
      <c r="RPT24" s="318"/>
      <c r="RPU24" s="318"/>
      <c r="RPV24" s="318"/>
      <c r="RPW24" s="318"/>
      <c r="RPX24" s="318"/>
      <c r="RPY24" s="318"/>
      <c r="RPZ24" s="318"/>
      <c r="RQA24" s="318"/>
      <c r="RQB24" s="318"/>
      <c r="RQC24" s="318"/>
      <c r="RQD24" s="318"/>
      <c r="RQE24" s="318"/>
      <c r="RQF24" s="318"/>
      <c r="RQG24" s="318"/>
      <c r="RQH24" s="318"/>
      <c r="RQI24" s="318"/>
      <c r="RQJ24" s="318"/>
      <c r="RQK24" s="318"/>
      <c r="RQL24" s="318"/>
      <c r="RQM24" s="318"/>
      <c r="RQN24" s="318"/>
      <c r="RQO24" s="318"/>
      <c r="RQP24" s="318"/>
      <c r="RQQ24" s="318"/>
      <c r="RQR24" s="318"/>
      <c r="RQS24" s="318"/>
      <c r="RQT24" s="318"/>
      <c r="RQU24" s="318"/>
      <c r="RQV24" s="318"/>
      <c r="RQW24" s="318"/>
      <c r="RQX24" s="318"/>
      <c r="RQY24" s="318"/>
      <c r="RQZ24" s="318"/>
      <c r="RRA24" s="318"/>
      <c r="RRB24" s="318"/>
      <c r="RRC24" s="318"/>
      <c r="RRD24" s="318"/>
      <c r="RRE24" s="318"/>
      <c r="RRF24" s="318"/>
      <c r="RRG24" s="318"/>
      <c r="RRH24" s="318"/>
      <c r="RRI24" s="318"/>
      <c r="RRJ24" s="318"/>
      <c r="RRK24" s="318"/>
      <c r="RRL24" s="318"/>
      <c r="RRM24" s="318"/>
      <c r="RRN24" s="318"/>
      <c r="RRO24" s="318"/>
      <c r="RRP24" s="318"/>
      <c r="RRQ24" s="318"/>
      <c r="RRR24" s="318"/>
      <c r="RRS24" s="318"/>
      <c r="RRT24" s="318"/>
      <c r="RRU24" s="318"/>
      <c r="RRV24" s="318"/>
      <c r="RRW24" s="318"/>
      <c r="RRX24" s="318"/>
      <c r="RRY24" s="318"/>
      <c r="RRZ24" s="318"/>
      <c r="RSA24" s="318"/>
      <c r="RSB24" s="318"/>
      <c r="RSC24" s="318"/>
      <c r="RSD24" s="318"/>
      <c r="RSE24" s="318"/>
      <c r="RSF24" s="318"/>
      <c r="RSG24" s="318"/>
      <c r="RSH24" s="318"/>
      <c r="RSI24" s="318"/>
      <c r="RSJ24" s="318"/>
      <c r="RSK24" s="318"/>
      <c r="RSL24" s="318"/>
      <c r="RSM24" s="318"/>
      <c r="RSN24" s="318"/>
      <c r="RSO24" s="318"/>
      <c r="RSP24" s="318"/>
      <c r="RSQ24" s="318"/>
      <c r="RSR24" s="318"/>
      <c r="RSS24" s="318"/>
      <c r="RST24" s="318"/>
      <c r="RSU24" s="318"/>
      <c r="RSV24" s="318"/>
      <c r="RSW24" s="318"/>
      <c r="RSX24" s="318"/>
      <c r="RSY24" s="318"/>
      <c r="RSZ24" s="318"/>
      <c r="RTA24" s="318"/>
      <c r="RTB24" s="318"/>
      <c r="RTC24" s="318"/>
      <c r="RTD24" s="318"/>
      <c r="RTE24" s="318"/>
      <c r="RTF24" s="318"/>
      <c r="RTG24" s="318"/>
      <c r="RTH24" s="318"/>
      <c r="RTI24" s="318"/>
      <c r="RTJ24" s="318"/>
      <c r="RTK24" s="318"/>
      <c r="RTL24" s="318"/>
      <c r="RTM24" s="318"/>
      <c r="RTN24" s="318"/>
      <c r="RTO24" s="318"/>
      <c r="RTP24" s="318"/>
      <c r="RTQ24" s="318"/>
      <c r="RTR24" s="318"/>
      <c r="RTS24" s="318"/>
      <c r="RTT24" s="318"/>
      <c r="RTU24" s="318"/>
      <c r="RTV24" s="318"/>
      <c r="RTW24" s="318"/>
      <c r="RTX24" s="318"/>
      <c r="RTY24" s="318"/>
      <c r="RTZ24" s="318"/>
      <c r="RUA24" s="318"/>
      <c r="RUB24" s="318"/>
      <c r="RUC24" s="318"/>
      <c r="RUD24" s="318"/>
      <c r="RUE24" s="318"/>
      <c r="RUF24" s="318"/>
      <c r="RUG24" s="318"/>
      <c r="RUH24" s="318"/>
      <c r="RUI24" s="318"/>
      <c r="RUJ24" s="318"/>
      <c r="RUK24" s="318"/>
      <c r="RUL24" s="318"/>
      <c r="RUM24" s="318"/>
      <c r="RUN24" s="318"/>
      <c r="RUO24" s="318"/>
      <c r="RUP24" s="318"/>
      <c r="RUQ24" s="318"/>
      <c r="RUR24" s="318"/>
      <c r="RUS24" s="318"/>
      <c r="RUT24" s="318"/>
      <c r="RUU24" s="318"/>
      <c r="RUV24" s="318"/>
      <c r="RUW24" s="318"/>
      <c r="RUX24" s="318"/>
      <c r="RUY24" s="318"/>
      <c r="RUZ24" s="318"/>
      <c r="RVA24" s="318"/>
      <c r="RVB24" s="318"/>
      <c r="RVC24" s="318"/>
      <c r="RVD24" s="318"/>
      <c r="RVE24" s="318"/>
      <c r="RVF24" s="318"/>
      <c r="RVG24" s="318"/>
      <c r="RVH24" s="318"/>
      <c r="RVI24" s="318"/>
      <c r="RVJ24" s="318"/>
      <c r="RVK24" s="318"/>
      <c r="RVL24" s="318"/>
      <c r="RVM24" s="318"/>
      <c r="RVN24" s="318"/>
      <c r="RVO24" s="318"/>
      <c r="RVP24" s="318"/>
      <c r="RVQ24" s="318"/>
      <c r="RVR24" s="318"/>
      <c r="RVS24" s="318"/>
      <c r="RVT24" s="318"/>
      <c r="RVU24" s="318"/>
      <c r="RVV24" s="318"/>
      <c r="RVW24" s="318"/>
      <c r="RVX24" s="318"/>
      <c r="RVY24" s="318"/>
      <c r="RVZ24" s="318"/>
      <c r="RWA24" s="318"/>
      <c r="RWB24" s="318"/>
      <c r="RWC24" s="318"/>
      <c r="RWD24" s="318"/>
      <c r="RWE24" s="318"/>
      <c r="RWF24" s="318"/>
      <c r="RWG24" s="318"/>
      <c r="RWH24" s="318"/>
      <c r="RWI24" s="318"/>
      <c r="RWJ24" s="318"/>
      <c r="RWK24" s="318"/>
      <c r="RWL24" s="318"/>
      <c r="RWM24" s="318"/>
      <c r="RWN24" s="318"/>
      <c r="RWO24" s="318"/>
      <c r="RWP24" s="318"/>
      <c r="RWQ24" s="318"/>
      <c r="RWR24" s="318"/>
      <c r="RWS24" s="318"/>
      <c r="RWT24" s="318"/>
      <c r="RWU24" s="318"/>
      <c r="RWV24" s="318"/>
      <c r="RWW24" s="318"/>
      <c r="RWX24" s="318"/>
      <c r="RWY24" s="318"/>
      <c r="RWZ24" s="318"/>
      <c r="RXA24" s="318"/>
      <c r="RXB24" s="318"/>
      <c r="RXC24" s="318"/>
      <c r="RXD24" s="318"/>
      <c r="RXE24" s="318"/>
      <c r="RXF24" s="318"/>
      <c r="RXG24" s="318"/>
      <c r="RXH24" s="318"/>
      <c r="RXI24" s="318"/>
      <c r="RXJ24" s="318"/>
      <c r="RXK24" s="318"/>
      <c r="RXL24" s="318"/>
      <c r="RXM24" s="318"/>
      <c r="RXN24" s="318"/>
      <c r="RXO24" s="318"/>
      <c r="RXP24" s="318"/>
      <c r="RXQ24" s="318"/>
      <c r="RXR24" s="318"/>
      <c r="RXS24" s="318"/>
      <c r="RXT24" s="318"/>
      <c r="RXU24" s="318"/>
      <c r="RXV24" s="318"/>
      <c r="RXW24" s="318"/>
      <c r="RXX24" s="318"/>
      <c r="RXY24" s="318"/>
      <c r="RXZ24" s="318"/>
      <c r="RYA24" s="318"/>
      <c r="RYB24" s="318"/>
      <c r="RYC24" s="318"/>
      <c r="RYD24" s="318"/>
      <c r="RYE24" s="318"/>
      <c r="RYF24" s="318"/>
      <c r="RYG24" s="318"/>
      <c r="RYH24" s="318"/>
      <c r="RYI24" s="318"/>
      <c r="RYJ24" s="318"/>
      <c r="RYK24" s="318"/>
      <c r="RYL24" s="318"/>
      <c r="RYM24" s="318"/>
      <c r="RYN24" s="318"/>
      <c r="RYO24" s="318"/>
      <c r="RYP24" s="318"/>
      <c r="RYQ24" s="318"/>
      <c r="RYR24" s="318"/>
      <c r="RYS24" s="318"/>
      <c r="RYT24" s="318"/>
      <c r="RYU24" s="318"/>
      <c r="RYV24" s="318"/>
      <c r="RYW24" s="318"/>
      <c r="RYX24" s="318"/>
      <c r="RYY24" s="318"/>
      <c r="RYZ24" s="318"/>
      <c r="RZA24" s="318"/>
      <c r="RZB24" s="318"/>
      <c r="RZC24" s="318"/>
      <c r="RZD24" s="318"/>
      <c r="RZE24" s="318"/>
      <c r="RZF24" s="318"/>
      <c r="RZG24" s="318"/>
      <c r="RZH24" s="318"/>
      <c r="RZI24" s="318"/>
      <c r="RZJ24" s="318"/>
      <c r="RZK24" s="318"/>
      <c r="RZL24" s="318"/>
      <c r="RZM24" s="318"/>
      <c r="RZN24" s="318"/>
      <c r="RZO24" s="318"/>
      <c r="RZP24" s="318"/>
      <c r="RZQ24" s="318"/>
      <c r="RZR24" s="318"/>
      <c r="RZS24" s="318"/>
      <c r="RZT24" s="318"/>
      <c r="RZU24" s="318"/>
      <c r="RZV24" s="318"/>
      <c r="RZW24" s="318"/>
      <c r="RZX24" s="318"/>
      <c r="RZY24" s="318"/>
      <c r="RZZ24" s="318"/>
      <c r="SAA24" s="318"/>
      <c r="SAB24" s="318"/>
      <c r="SAC24" s="318"/>
      <c r="SAD24" s="318"/>
      <c r="SAE24" s="318"/>
      <c r="SAF24" s="318"/>
      <c r="SAG24" s="318"/>
      <c r="SAH24" s="318"/>
      <c r="SAI24" s="318"/>
      <c r="SAJ24" s="318"/>
      <c r="SAK24" s="318"/>
      <c r="SAL24" s="318"/>
      <c r="SAM24" s="318"/>
      <c r="SAN24" s="318"/>
      <c r="SAO24" s="318"/>
      <c r="SAP24" s="318"/>
      <c r="SAQ24" s="318"/>
      <c r="SAR24" s="318"/>
      <c r="SAS24" s="318"/>
      <c r="SAT24" s="318"/>
      <c r="SAU24" s="318"/>
      <c r="SAV24" s="318"/>
      <c r="SAW24" s="318"/>
      <c r="SAX24" s="318"/>
      <c r="SAY24" s="318"/>
      <c r="SAZ24" s="318"/>
      <c r="SBA24" s="318"/>
      <c r="SBB24" s="318"/>
      <c r="SBC24" s="318"/>
      <c r="SBD24" s="318"/>
      <c r="SBE24" s="318"/>
      <c r="SBF24" s="318"/>
      <c r="SBG24" s="318"/>
      <c r="SBH24" s="318"/>
      <c r="SBI24" s="318"/>
      <c r="SBJ24" s="318"/>
      <c r="SBK24" s="318"/>
      <c r="SBL24" s="318"/>
      <c r="SBM24" s="318"/>
      <c r="SBN24" s="318"/>
      <c r="SBO24" s="318"/>
      <c r="SBP24" s="318"/>
      <c r="SBQ24" s="318"/>
      <c r="SBR24" s="318"/>
      <c r="SBS24" s="318"/>
      <c r="SBT24" s="318"/>
      <c r="SBU24" s="318"/>
      <c r="SBV24" s="318"/>
      <c r="SBW24" s="318"/>
      <c r="SBX24" s="318"/>
      <c r="SBY24" s="318"/>
      <c r="SBZ24" s="318"/>
      <c r="SCA24" s="318"/>
      <c r="SCB24" s="318"/>
      <c r="SCC24" s="318"/>
      <c r="SCD24" s="318"/>
      <c r="SCE24" s="318"/>
      <c r="SCF24" s="318"/>
      <c r="SCG24" s="318"/>
      <c r="SCH24" s="318"/>
      <c r="SCI24" s="318"/>
      <c r="SCJ24" s="318"/>
      <c r="SCK24" s="318"/>
      <c r="SCL24" s="318"/>
      <c r="SCM24" s="318"/>
      <c r="SCN24" s="318"/>
      <c r="SCO24" s="318"/>
      <c r="SCP24" s="318"/>
      <c r="SCQ24" s="318"/>
      <c r="SCR24" s="318"/>
      <c r="SCS24" s="318"/>
      <c r="SCT24" s="318"/>
      <c r="SCU24" s="318"/>
      <c r="SCV24" s="318"/>
      <c r="SCW24" s="318"/>
      <c r="SCX24" s="318"/>
      <c r="SCY24" s="318"/>
      <c r="SCZ24" s="318"/>
      <c r="SDA24" s="318"/>
      <c r="SDB24" s="318"/>
      <c r="SDC24" s="318"/>
      <c r="SDD24" s="318"/>
      <c r="SDE24" s="318"/>
      <c r="SDF24" s="318"/>
      <c r="SDG24" s="318"/>
      <c r="SDH24" s="318"/>
      <c r="SDI24" s="318"/>
      <c r="SDJ24" s="318"/>
      <c r="SDK24" s="318"/>
      <c r="SDL24" s="318"/>
      <c r="SDM24" s="318"/>
      <c r="SDN24" s="318"/>
      <c r="SDO24" s="318"/>
      <c r="SDP24" s="318"/>
      <c r="SDQ24" s="318"/>
      <c r="SDR24" s="318"/>
      <c r="SDS24" s="318"/>
      <c r="SDT24" s="318"/>
      <c r="SDU24" s="318"/>
      <c r="SDV24" s="318"/>
      <c r="SDW24" s="318"/>
      <c r="SDX24" s="318"/>
      <c r="SDY24" s="318"/>
      <c r="SDZ24" s="318"/>
      <c r="SEA24" s="318"/>
      <c r="SEB24" s="318"/>
      <c r="SEC24" s="318"/>
      <c r="SED24" s="318"/>
      <c r="SEE24" s="318"/>
      <c r="SEF24" s="318"/>
      <c r="SEG24" s="318"/>
      <c r="SEH24" s="318"/>
      <c r="SEI24" s="318"/>
      <c r="SEJ24" s="318"/>
      <c r="SEK24" s="318"/>
      <c r="SEL24" s="318"/>
      <c r="SEM24" s="318"/>
      <c r="SEN24" s="318"/>
      <c r="SEO24" s="318"/>
      <c r="SEP24" s="318"/>
      <c r="SEQ24" s="318"/>
      <c r="SER24" s="318"/>
      <c r="SES24" s="318"/>
      <c r="SET24" s="318"/>
      <c r="SEU24" s="318"/>
      <c r="SEV24" s="318"/>
      <c r="SEW24" s="318"/>
      <c r="SEX24" s="318"/>
      <c r="SEY24" s="318"/>
      <c r="SEZ24" s="318"/>
      <c r="SFA24" s="318"/>
      <c r="SFB24" s="318"/>
      <c r="SFC24" s="318"/>
      <c r="SFD24" s="318"/>
      <c r="SFE24" s="318"/>
      <c r="SFF24" s="318"/>
      <c r="SFG24" s="318"/>
      <c r="SFH24" s="318"/>
      <c r="SFI24" s="318"/>
      <c r="SFJ24" s="318"/>
      <c r="SFK24" s="318"/>
      <c r="SFL24" s="318"/>
      <c r="SFM24" s="318"/>
      <c r="SFN24" s="318"/>
      <c r="SFO24" s="318"/>
      <c r="SFP24" s="318"/>
      <c r="SFQ24" s="318"/>
      <c r="SFR24" s="318"/>
      <c r="SFS24" s="318"/>
      <c r="SFT24" s="318"/>
      <c r="SFU24" s="318"/>
      <c r="SFV24" s="318"/>
      <c r="SFW24" s="318"/>
      <c r="SFX24" s="318"/>
      <c r="SFY24" s="318"/>
      <c r="SFZ24" s="318"/>
      <c r="SGA24" s="318"/>
      <c r="SGB24" s="318"/>
      <c r="SGC24" s="318"/>
      <c r="SGD24" s="318"/>
      <c r="SGE24" s="318"/>
      <c r="SGF24" s="318"/>
      <c r="SGG24" s="318"/>
      <c r="SGH24" s="318"/>
      <c r="SGI24" s="318"/>
      <c r="SGJ24" s="318"/>
      <c r="SGK24" s="318"/>
      <c r="SGL24" s="318"/>
      <c r="SGM24" s="318"/>
      <c r="SGN24" s="318"/>
      <c r="SGO24" s="318"/>
      <c r="SGP24" s="318"/>
      <c r="SGQ24" s="318"/>
      <c r="SGR24" s="318"/>
      <c r="SGS24" s="318"/>
      <c r="SGT24" s="318"/>
      <c r="SGU24" s="318"/>
      <c r="SGV24" s="318"/>
      <c r="SGW24" s="318"/>
      <c r="SGX24" s="318"/>
      <c r="SGY24" s="318"/>
      <c r="SGZ24" s="318"/>
      <c r="SHA24" s="318"/>
      <c r="SHB24" s="318"/>
      <c r="SHC24" s="318"/>
      <c r="SHD24" s="318"/>
      <c r="SHE24" s="318"/>
      <c r="SHF24" s="318"/>
      <c r="SHG24" s="318"/>
      <c r="SHH24" s="318"/>
      <c r="SHI24" s="318"/>
      <c r="SHJ24" s="318"/>
      <c r="SHK24" s="318"/>
      <c r="SHL24" s="318"/>
      <c r="SHM24" s="318"/>
      <c r="SHN24" s="318"/>
      <c r="SHO24" s="318"/>
      <c r="SHP24" s="318"/>
      <c r="SHQ24" s="318"/>
      <c r="SHR24" s="318"/>
      <c r="SHS24" s="318"/>
      <c r="SHT24" s="318"/>
      <c r="SHU24" s="318"/>
      <c r="SHV24" s="318"/>
      <c r="SHW24" s="318"/>
      <c r="SHX24" s="318"/>
      <c r="SHY24" s="318"/>
      <c r="SHZ24" s="318"/>
      <c r="SIA24" s="318"/>
      <c r="SIB24" s="318"/>
      <c r="SIC24" s="318"/>
      <c r="SID24" s="318"/>
      <c r="SIE24" s="318"/>
      <c r="SIF24" s="318"/>
      <c r="SIG24" s="318"/>
      <c r="SIH24" s="318"/>
      <c r="SII24" s="318"/>
      <c r="SIJ24" s="318"/>
      <c r="SIK24" s="318"/>
      <c r="SIL24" s="318"/>
      <c r="SIM24" s="318"/>
      <c r="SIN24" s="318"/>
      <c r="SIO24" s="318"/>
      <c r="SIP24" s="318"/>
      <c r="SIQ24" s="318"/>
      <c r="SIR24" s="318"/>
      <c r="SIS24" s="318"/>
      <c r="SIT24" s="318"/>
      <c r="SIU24" s="318"/>
      <c r="SIV24" s="318"/>
      <c r="SIW24" s="318"/>
      <c r="SIX24" s="318"/>
      <c r="SIY24" s="318"/>
      <c r="SIZ24" s="318"/>
      <c r="SJA24" s="318"/>
      <c r="SJB24" s="318"/>
      <c r="SJC24" s="318"/>
      <c r="SJD24" s="318"/>
      <c r="SJE24" s="318"/>
      <c r="SJF24" s="318"/>
      <c r="SJG24" s="318"/>
      <c r="SJH24" s="318"/>
      <c r="SJI24" s="318"/>
      <c r="SJJ24" s="318"/>
      <c r="SJK24" s="318"/>
      <c r="SJL24" s="318"/>
      <c r="SJM24" s="318"/>
      <c r="SJN24" s="318"/>
      <c r="SJO24" s="318"/>
      <c r="SJP24" s="318"/>
      <c r="SJQ24" s="318"/>
      <c r="SJR24" s="318"/>
      <c r="SJS24" s="318"/>
      <c r="SJT24" s="318"/>
      <c r="SJU24" s="318"/>
      <c r="SJV24" s="318"/>
      <c r="SJW24" s="318"/>
      <c r="SJX24" s="318"/>
      <c r="SJY24" s="318"/>
      <c r="SJZ24" s="318"/>
      <c r="SKA24" s="318"/>
      <c r="SKB24" s="318"/>
      <c r="SKC24" s="318"/>
      <c r="SKD24" s="318"/>
      <c r="SKE24" s="318"/>
      <c r="SKF24" s="318"/>
      <c r="SKG24" s="318"/>
      <c r="SKH24" s="318"/>
      <c r="SKI24" s="318"/>
      <c r="SKJ24" s="318"/>
      <c r="SKK24" s="318"/>
      <c r="SKL24" s="318"/>
      <c r="SKM24" s="318"/>
      <c r="SKN24" s="318"/>
      <c r="SKO24" s="318"/>
      <c r="SKP24" s="318"/>
      <c r="SKQ24" s="318"/>
      <c r="SKR24" s="318"/>
      <c r="SKS24" s="318"/>
      <c r="SKT24" s="318"/>
      <c r="SKU24" s="318"/>
      <c r="SKV24" s="318"/>
      <c r="SKW24" s="318"/>
      <c r="SKX24" s="318"/>
      <c r="SKY24" s="318"/>
      <c r="SKZ24" s="318"/>
      <c r="SLA24" s="318"/>
      <c r="SLB24" s="318"/>
      <c r="SLC24" s="318"/>
      <c r="SLD24" s="318"/>
      <c r="SLE24" s="318"/>
      <c r="SLF24" s="318"/>
      <c r="SLG24" s="318"/>
      <c r="SLH24" s="318"/>
      <c r="SLI24" s="318"/>
      <c r="SLJ24" s="318"/>
      <c r="SLK24" s="318"/>
      <c r="SLL24" s="318"/>
      <c r="SLM24" s="318"/>
      <c r="SLN24" s="318"/>
      <c r="SLO24" s="318"/>
      <c r="SLP24" s="318"/>
      <c r="SLQ24" s="318"/>
      <c r="SLR24" s="318"/>
      <c r="SLS24" s="318"/>
      <c r="SLT24" s="318"/>
      <c r="SLU24" s="318"/>
      <c r="SLV24" s="318"/>
      <c r="SLW24" s="318"/>
      <c r="SLX24" s="318"/>
      <c r="SLY24" s="318"/>
      <c r="SLZ24" s="318"/>
      <c r="SMA24" s="318"/>
      <c r="SMB24" s="318"/>
      <c r="SMC24" s="318"/>
      <c r="SMD24" s="318"/>
      <c r="SME24" s="318"/>
      <c r="SMF24" s="318"/>
      <c r="SMG24" s="318"/>
      <c r="SMH24" s="318"/>
      <c r="SMI24" s="318"/>
      <c r="SMJ24" s="318"/>
      <c r="SMK24" s="318"/>
      <c r="SML24" s="318"/>
      <c r="SMM24" s="318"/>
      <c r="SMN24" s="318"/>
      <c r="SMO24" s="318"/>
      <c r="SMP24" s="318"/>
      <c r="SMQ24" s="318"/>
      <c r="SMR24" s="318"/>
      <c r="SMS24" s="318"/>
      <c r="SMT24" s="318"/>
      <c r="SMU24" s="318"/>
      <c r="SMV24" s="318"/>
      <c r="SMW24" s="318"/>
      <c r="SMX24" s="318"/>
      <c r="SMY24" s="318"/>
      <c r="SMZ24" s="318"/>
      <c r="SNA24" s="318"/>
      <c r="SNB24" s="318"/>
      <c r="SNC24" s="318"/>
      <c r="SND24" s="318"/>
      <c r="SNE24" s="318"/>
      <c r="SNF24" s="318"/>
      <c r="SNG24" s="318"/>
      <c r="SNH24" s="318"/>
      <c r="SNI24" s="318"/>
      <c r="SNJ24" s="318"/>
      <c r="SNK24" s="318"/>
      <c r="SNL24" s="318"/>
      <c r="SNM24" s="318"/>
      <c r="SNN24" s="318"/>
      <c r="SNO24" s="318"/>
      <c r="SNP24" s="318"/>
      <c r="SNQ24" s="318"/>
      <c r="SNR24" s="318"/>
      <c r="SNS24" s="318"/>
      <c r="SNT24" s="318"/>
      <c r="SNU24" s="318"/>
      <c r="SNV24" s="318"/>
      <c r="SNW24" s="318"/>
      <c r="SNX24" s="318"/>
      <c r="SNY24" s="318"/>
      <c r="SNZ24" s="318"/>
      <c r="SOA24" s="318"/>
      <c r="SOB24" s="318"/>
      <c r="SOC24" s="318"/>
      <c r="SOD24" s="318"/>
      <c r="SOE24" s="318"/>
      <c r="SOF24" s="318"/>
      <c r="SOG24" s="318"/>
      <c r="SOH24" s="318"/>
      <c r="SOI24" s="318"/>
      <c r="SOJ24" s="318"/>
      <c r="SOK24" s="318"/>
      <c r="SOL24" s="318"/>
      <c r="SOM24" s="318"/>
      <c r="SON24" s="318"/>
      <c r="SOO24" s="318"/>
      <c r="SOP24" s="318"/>
      <c r="SOQ24" s="318"/>
      <c r="SOR24" s="318"/>
      <c r="SOS24" s="318"/>
      <c r="SOT24" s="318"/>
      <c r="SOU24" s="318"/>
      <c r="SOV24" s="318"/>
      <c r="SOW24" s="318"/>
      <c r="SOX24" s="318"/>
      <c r="SOY24" s="318"/>
      <c r="SOZ24" s="318"/>
      <c r="SPA24" s="318"/>
      <c r="SPB24" s="318"/>
      <c r="SPC24" s="318"/>
      <c r="SPD24" s="318"/>
      <c r="SPE24" s="318"/>
      <c r="SPF24" s="318"/>
      <c r="SPG24" s="318"/>
      <c r="SPH24" s="318"/>
      <c r="SPI24" s="318"/>
      <c r="SPJ24" s="318"/>
      <c r="SPK24" s="318"/>
      <c r="SPL24" s="318"/>
      <c r="SPM24" s="318"/>
      <c r="SPN24" s="318"/>
      <c r="SPO24" s="318"/>
      <c r="SPP24" s="318"/>
      <c r="SPQ24" s="318"/>
      <c r="SPR24" s="318"/>
      <c r="SPS24" s="318"/>
      <c r="SPT24" s="318"/>
      <c r="SPU24" s="318"/>
      <c r="SPV24" s="318"/>
      <c r="SPW24" s="318"/>
      <c r="SPX24" s="318"/>
      <c r="SPY24" s="318"/>
      <c r="SPZ24" s="318"/>
      <c r="SQA24" s="318"/>
      <c r="SQB24" s="318"/>
      <c r="SQC24" s="318"/>
      <c r="SQD24" s="318"/>
      <c r="SQE24" s="318"/>
      <c r="SQF24" s="318"/>
      <c r="SQG24" s="318"/>
      <c r="SQH24" s="318"/>
      <c r="SQI24" s="318"/>
      <c r="SQJ24" s="318"/>
      <c r="SQK24" s="318"/>
      <c r="SQL24" s="318"/>
      <c r="SQM24" s="318"/>
      <c r="SQN24" s="318"/>
      <c r="SQO24" s="318"/>
      <c r="SQP24" s="318"/>
      <c r="SQQ24" s="318"/>
      <c r="SQR24" s="318"/>
      <c r="SQS24" s="318"/>
      <c r="SQT24" s="318"/>
      <c r="SQU24" s="318"/>
      <c r="SQV24" s="318"/>
      <c r="SQW24" s="318"/>
      <c r="SQX24" s="318"/>
      <c r="SQY24" s="318"/>
      <c r="SQZ24" s="318"/>
      <c r="SRA24" s="318"/>
      <c r="SRB24" s="318"/>
      <c r="SRC24" s="318"/>
      <c r="SRD24" s="318"/>
      <c r="SRE24" s="318"/>
      <c r="SRF24" s="318"/>
      <c r="SRG24" s="318"/>
      <c r="SRH24" s="318"/>
      <c r="SRI24" s="318"/>
      <c r="SRJ24" s="318"/>
      <c r="SRK24" s="318"/>
      <c r="SRL24" s="318"/>
      <c r="SRM24" s="318"/>
      <c r="SRN24" s="318"/>
      <c r="SRO24" s="318"/>
      <c r="SRP24" s="318"/>
      <c r="SRQ24" s="318"/>
      <c r="SRR24" s="318"/>
      <c r="SRS24" s="318"/>
      <c r="SRT24" s="318"/>
      <c r="SRU24" s="318"/>
      <c r="SRV24" s="318"/>
      <c r="SRW24" s="318"/>
      <c r="SRX24" s="318"/>
      <c r="SRY24" s="318"/>
      <c r="SRZ24" s="318"/>
      <c r="SSA24" s="318"/>
      <c r="SSB24" s="318"/>
      <c r="SSC24" s="318"/>
      <c r="SSD24" s="318"/>
      <c r="SSE24" s="318"/>
      <c r="SSF24" s="318"/>
      <c r="SSG24" s="318"/>
      <c r="SSH24" s="318"/>
      <c r="SSI24" s="318"/>
      <c r="SSJ24" s="318"/>
      <c r="SSK24" s="318"/>
      <c r="SSL24" s="318"/>
      <c r="SSM24" s="318"/>
      <c r="SSN24" s="318"/>
      <c r="SSO24" s="318"/>
      <c r="SSP24" s="318"/>
      <c r="SSQ24" s="318"/>
      <c r="SSR24" s="318"/>
      <c r="SSS24" s="318"/>
      <c r="SST24" s="318"/>
      <c r="SSU24" s="318"/>
      <c r="SSV24" s="318"/>
      <c r="SSW24" s="318"/>
      <c r="SSX24" s="318"/>
      <c r="SSY24" s="318"/>
      <c r="SSZ24" s="318"/>
      <c r="STA24" s="318"/>
      <c r="STB24" s="318"/>
      <c r="STC24" s="318"/>
      <c r="STD24" s="318"/>
      <c r="STE24" s="318"/>
      <c r="STF24" s="318"/>
      <c r="STG24" s="318"/>
      <c r="STH24" s="318"/>
      <c r="STI24" s="318"/>
      <c r="STJ24" s="318"/>
      <c r="STK24" s="318"/>
      <c r="STL24" s="318"/>
      <c r="STM24" s="318"/>
      <c r="STN24" s="318"/>
      <c r="STO24" s="318"/>
      <c r="STP24" s="318"/>
      <c r="STQ24" s="318"/>
      <c r="STR24" s="318"/>
      <c r="STS24" s="318"/>
      <c r="STT24" s="318"/>
      <c r="STU24" s="318"/>
      <c r="STV24" s="318"/>
      <c r="STW24" s="318"/>
      <c r="STX24" s="318"/>
      <c r="STY24" s="318"/>
      <c r="STZ24" s="318"/>
      <c r="SUA24" s="318"/>
      <c r="SUB24" s="318"/>
      <c r="SUC24" s="318"/>
      <c r="SUD24" s="318"/>
      <c r="SUE24" s="318"/>
      <c r="SUF24" s="318"/>
      <c r="SUG24" s="318"/>
      <c r="SUH24" s="318"/>
      <c r="SUI24" s="318"/>
      <c r="SUJ24" s="318"/>
      <c r="SUK24" s="318"/>
      <c r="SUL24" s="318"/>
      <c r="SUM24" s="318"/>
      <c r="SUN24" s="318"/>
      <c r="SUO24" s="318"/>
      <c r="SUP24" s="318"/>
      <c r="SUQ24" s="318"/>
      <c r="SUR24" s="318"/>
      <c r="SUS24" s="318"/>
      <c r="SUT24" s="318"/>
      <c r="SUU24" s="318"/>
      <c r="SUV24" s="318"/>
      <c r="SUW24" s="318"/>
      <c r="SUX24" s="318"/>
      <c r="SUY24" s="318"/>
      <c r="SUZ24" s="318"/>
      <c r="SVA24" s="318"/>
      <c r="SVB24" s="318"/>
      <c r="SVC24" s="318"/>
      <c r="SVD24" s="318"/>
      <c r="SVE24" s="318"/>
      <c r="SVF24" s="318"/>
      <c r="SVG24" s="318"/>
      <c r="SVH24" s="318"/>
      <c r="SVI24" s="318"/>
      <c r="SVJ24" s="318"/>
      <c r="SVK24" s="318"/>
      <c r="SVL24" s="318"/>
      <c r="SVM24" s="318"/>
      <c r="SVN24" s="318"/>
      <c r="SVO24" s="318"/>
      <c r="SVP24" s="318"/>
      <c r="SVQ24" s="318"/>
      <c r="SVR24" s="318"/>
      <c r="SVS24" s="318"/>
      <c r="SVT24" s="318"/>
      <c r="SVU24" s="318"/>
      <c r="SVV24" s="318"/>
      <c r="SVW24" s="318"/>
      <c r="SVX24" s="318"/>
      <c r="SVY24" s="318"/>
      <c r="SVZ24" s="318"/>
      <c r="SWA24" s="318"/>
      <c r="SWB24" s="318"/>
      <c r="SWC24" s="318"/>
      <c r="SWD24" s="318"/>
      <c r="SWE24" s="318"/>
      <c r="SWF24" s="318"/>
      <c r="SWG24" s="318"/>
      <c r="SWH24" s="318"/>
      <c r="SWI24" s="318"/>
      <c r="SWJ24" s="318"/>
      <c r="SWK24" s="318"/>
      <c r="SWL24" s="318"/>
      <c r="SWM24" s="318"/>
      <c r="SWN24" s="318"/>
      <c r="SWO24" s="318"/>
      <c r="SWP24" s="318"/>
      <c r="SWQ24" s="318"/>
      <c r="SWR24" s="318"/>
      <c r="SWS24" s="318"/>
      <c r="SWT24" s="318"/>
      <c r="SWU24" s="318"/>
      <c r="SWV24" s="318"/>
      <c r="SWW24" s="318"/>
      <c r="SWX24" s="318"/>
      <c r="SWY24" s="318"/>
      <c r="SWZ24" s="318"/>
      <c r="SXA24" s="318"/>
      <c r="SXB24" s="318"/>
      <c r="SXC24" s="318"/>
      <c r="SXD24" s="318"/>
      <c r="SXE24" s="318"/>
      <c r="SXF24" s="318"/>
      <c r="SXG24" s="318"/>
      <c r="SXH24" s="318"/>
      <c r="SXI24" s="318"/>
      <c r="SXJ24" s="318"/>
      <c r="SXK24" s="318"/>
      <c r="SXL24" s="318"/>
      <c r="SXM24" s="318"/>
      <c r="SXN24" s="318"/>
      <c r="SXO24" s="318"/>
      <c r="SXP24" s="318"/>
      <c r="SXQ24" s="318"/>
      <c r="SXR24" s="318"/>
      <c r="SXS24" s="318"/>
      <c r="SXT24" s="318"/>
      <c r="SXU24" s="318"/>
      <c r="SXV24" s="318"/>
      <c r="SXW24" s="318"/>
      <c r="SXX24" s="318"/>
      <c r="SXY24" s="318"/>
      <c r="SXZ24" s="318"/>
      <c r="SYA24" s="318"/>
      <c r="SYB24" s="318"/>
      <c r="SYC24" s="318"/>
      <c r="SYD24" s="318"/>
      <c r="SYE24" s="318"/>
      <c r="SYF24" s="318"/>
      <c r="SYG24" s="318"/>
      <c r="SYH24" s="318"/>
      <c r="SYI24" s="318"/>
      <c r="SYJ24" s="318"/>
      <c r="SYK24" s="318"/>
      <c r="SYL24" s="318"/>
      <c r="SYM24" s="318"/>
      <c r="SYN24" s="318"/>
      <c r="SYO24" s="318"/>
      <c r="SYP24" s="318"/>
      <c r="SYQ24" s="318"/>
      <c r="SYR24" s="318"/>
      <c r="SYS24" s="318"/>
      <c r="SYT24" s="318"/>
      <c r="SYU24" s="318"/>
      <c r="SYV24" s="318"/>
      <c r="SYW24" s="318"/>
      <c r="SYX24" s="318"/>
      <c r="SYY24" s="318"/>
      <c r="SYZ24" s="318"/>
      <c r="SZA24" s="318"/>
      <c r="SZB24" s="318"/>
      <c r="SZC24" s="318"/>
      <c r="SZD24" s="318"/>
      <c r="SZE24" s="318"/>
      <c r="SZF24" s="318"/>
      <c r="SZG24" s="318"/>
      <c r="SZH24" s="318"/>
      <c r="SZI24" s="318"/>
      <c r="SZJ24" s="318"/>
      <c r="SZK24" s="318"/>
      <c r="SZL24" s="318"/>
      <c r="SZM24" s="318"/>
      <c r="SZN24" s="318"/>
      <c r="SZO24" s="318"/>
      <c r="SZP24" s="318"/>
      <c r="SZQ24" s="318"/>
      <c r="SZR24" s="318"/>
      <c r="SZS24" s="318"/>
      <c r="SZT24" s="318"/>
      <c r="SZU24" s="318"/>
      <c r="SZV24" s="318"/>
      <c r="SZW24" s="318"/>
      <c r="SZX24" s="318"/>
      <c r="SZY24" s="318"/>
      <c r="SZZ24" s="318"/>
      <c r="TAA24" s="318"/>
      <c r="TAB24" s="318"/>
      <c r="TAC24" s="318"/>
      <c r="TAD24" s="318"/>
      <c r="TAE24" s="318"/>
      <c r="TAF24" s="318"/>
      <c r="TAG24" s="318"/>
      <c r="TAH24" s="318"/>
      <c r="TAI24" s="318"/>
      <c r="TAJ24" s="318"/>
      <c r="TAK24" s="318"/>
      <c r="TAL24" s="318"/>
      <c r="TAM24" s="318"/>
      <c r="TAN24" s="318"/>
      <c r="TAO24" s="318"/>
      <c r="TAP24" s="318"/>
      <c r="TAQ24" s="318"/>
      <c r="TAR24" s="318"/>
      <c r="TAS24" s="318"/>
      <c r="TAT24" s="318"/>
      <c r="TAU24" s="318"/>
      <c r="TAV24" s="318"/>
      <c r="TAW24" s="318"/>
      <c r="TAX24" s="318"/>
      <c r="TAY24" s="318"/>
      <c r="TAZ24" s="318"/>
      <c r="TBA24" s="318"/>
      <c r="TBB24" s="318"/>
      <c r="TBC24" s="318"/>
      <c r="TBD24" s="318"/>
      <c r="TBE24" s="318"/>
      <c r="TBF24" s="318"/>
      <c r="TBG24" s="318"/>
      <c r="TBH24" s="318"/>
      <c r="TBI24" s="318"/>
      <c r="TBJ24" s="318"/>
      <c r="TBK24" s="318"/>
      <c r="TBL24" s="318"/>
      <c r="TBM24" s="318"/>
      <c r="TBN24" s="318"/>
      <c r="TBO24" s="318"/>
      <c r="TBP24" s="318"/>
      <c r="TBQ24" s="318"/>
      <c r="TBR24" s="318"/>
      <c r="TBS24" s="318"/>
      <c r="TBT24" s="318"/>
      <c r="TBU24" s="318"/>
      <c r="TBV24" s="318"/>
      <c r="TBW24" s="318"/>
      <c r="TBX24" s="318"/>
      <c r="TBY24" s="318"/>
      <c r="TBZ24" s="318"/>
      <c r="TCA24" s="318"/>
      <c r="TCB24" s="318"/>
      <c r="TCC24" s="318"/>
      <c r="TCD24" s="318"/>
      <c r="TCE24" s="318"/>
      <c r="TCF24" s="318"/>
      <c r="TCG24" s="318"/>
      <c r="TCH24" s="318"/>
      <c r="TCI24" s="318"/>
      <c r="TCJ24" s="318"/>
      <c r="TCK24" s="318"/>
      <c r="TCL24" s="318"/>
      <c r="TCM24" s="318"/>
      <c r="TCN24" s="318"/>
      <c r="TCO24" s="318"/>
      <c r="TCP24" s="318"/>
      <c r="TCQ24" s="318"/>
      <c r="TCR24" s="318"/>
      <c r="TCS24" s="318"/>
      <c r="TCT24" s="318"/>
      <c r="TCU24" s="318"/>
      <c r="TCV24" s="318"/>
      <c r="TCW24" s="318"/>
      <c r="TCX24" s="318"/>
      <c r="TCY24" s="318"/>
      <c r="TCZ24" s="318"/>
      <c r="TDA24" s="318"/>
      <c r="TDB24" s="318"/>
      <c r="TDC24" s="318"/>
      <c r="TDD24" s="318"/>
      <c r="TDE24" s="318"/>
      <c r="TDF24" s="318"/>
      <c r="TDG24" s="318"/>
      <c r="TDH24" s="318"/>
      <c r="TDI24" s="318"/>
      <c r="TDJ24" s="318"/>
      <c r="TDK24" s="318"/>
      <c r="TDL24" s="318"/>
      <c r="TDM24" s="318"/>
      <c r="TDN24" s="318"/>
      <c r="TDO24" s="318"/>
      <c r="TDP24" s="318"/>
      <c r="TDQ24" s="318"/>
      <c r="TDR24" s="318"/>
      <c r="TDS24" s="318"/>
      <c r="TDT24" s="318"/>
      <c r="TDU24" s="318"/>
      <c r="TDV24" s="318"/>
      <c r="TDW24" s="318"/>
      <c r="TDX24" s="318"/>
      <c r="TDY24" s="318"/>
      <c r="TDZ24" s="318"/>
      <c r="TEA24" s="318"/>
      <c r="TEB24" s="318"/>
      <c r="TEC24" s="318"/>
      <c r="TED24" s="318"/>
      <c r="TEE24" s="318"/>
      <c r="TEF24" s="318"/>
      <c r="TEG24" s="318"/>
      <c r="TEH24" s="318"/>
      <c r="TEI24" s="318"/>
      <c r="TEJ24" s="318"/>
      <c r="TEK24" s="318"/>
      <c r="TEL24" s="318"/>
      <c r="TEM24" s="318"/>
      <c r="TEN24" s="318"/>
      <c r="TEO24" s="318"/>
      <c r="TEP24" s="318"/>
      <c r="TEQ24" s="318"/>
      <c r="TER24" s="318"/>
      <c r="TES24" s="318"/>
      <c r="TET24" s="318"/>
      <c r="TEU24" s="318"/>
      <c r="TEV24" s="318"/>
      <c r="TEW24" s="318"/>
      <c r="TEX24" s="318"/>
      <c r="TEY24" s="318"/>
      <c r="TEZ24" s="318"/>
      <c r="TFA24" s="318"/>
      <c r="TFB24" s="318"/>
      <c r="TFC24" s="318"/>
      <c r="TFD24" s="318"/>
      <c r="TFE24" s="318"/>
      <c r="TFF24" s="318"/>
      <c r="TFG24" s="318"/>
      <c r="TFH24" s="318"/>
      <c r="TFI24" s="318"/>
      <c r="TFJ24" s="318"/>
      <c r="TFK24" s="318"/>
      <c r="TFL24" s="318"/>
      <c r="TFM24" s="318"/>
      <c r="TFN24" s="318"/>
      <c r="TFO24" s="318"/>
      <c r="TFP24" s="318"/>
      <c r="TFQ24" s="318"/>
      <c r="TFR24" s="318"/>
      <c r="TFS24" s="318"/>
      <c r="TFT24" s="318"/>
      <c r="TFU24" s="318"/>
      <c r="TFV24" s="318"/>
      <c r="TFW24" s="318"/>
      <c r="TFX24" s="318"/>
      <c r="TFY24" s="318"/>
      <c r="TFZ24" s="318"/>
      <c r="TGA24" s="318"/>
      <c r="TGB24" s="318"/>
      <c r="TGC24" s="318"/>
      <c r="TGD24" s="318"/>
      <c r="TGE24" s="318"/>
      <c r="TGF24" s="318"/>
      <c r="TGG24" s="318"/>
      <c r="TGH24" s="318"/>
      <c r="TGI24" s="318"/>
      <c r="TGJ24" s="318"/>
      <c r="TGK24" s="318"/>
      <c r="TGL24" s="318"/>
      <c r="TGM24" s="318"/>
      <c r="TGN24" s="318"/>
      <c r="TGO24" s="318"/>
      <c r="TGP24" s="318"/>
      <c r="TGQ24" s="318"/>
      <c r="TGR24" s="318"/>
      <c r="TGS24" s="318"/>
      <c r="TGT24" s="318"/>
      <c r="TGU24" s="318"/>
      <c r="TGV24" s="318"/>
      <c r="TGW24" s="318"/>
      <c r="TGX24" s="318"/>
      <c r="TGY24" s="318"/>
      <c r="TGZ24" s="318"/>
      <c r="THA24" s="318"/>
      <c r="THB24" s="318"/>
      <c r="THC24" s="318"/>
      <c r="THD24" s="318"/>
      <c r="THE24" s="318"/>
      <c r="THF24" s="318"/>
      <c r="THG24" s="318"/>
      <c r="THH24" s="318"/>
      <c r="THI24" s="318"/>
      <c r="THJ24" s="318"/>
      <c r="THK24" s="318"/>
      <c r="THL24" s="318"/>
      <c r="THM24" s="318"/>
      <c r="THN24" s="318"/>
      <c r="THO24" s="318"/>
      <c r="THP24" s="318"/>
      <c r="THQ24" s="318"/>
      <c r="THR24" s="318"/>
      <c r="THS24" s="318"/>
      <c r="THT24" s="318"/>
      <c r="THU24" s="318"/>
      <c r="THV24" s="318"/>
      <c r="THW24" s="318"/>
      <c r="THX24" s="318"/>
      <c r="THY24" s="318"/>
      <c r="THZ24" s="318"/>
      <c r="TIA24" s="318"/>
      <c r="TIB24" s="318"/>
      <c r="TIC24" s="318"/>
      <c r="TID24" s="318"/>
      <c r="TIE24" s="318"/>
      <c r="TIF24" s="318"/>
      <c r="TIG24" s="318"/>
      <c r="TIH24" s="318"/>
      <c r="TII24" s="318"/>
      <c r="TIJ24" s="318"/>
      <c r="TIK24" s="318"/>
      <c r="TIL24" s="318"/>
      <c r="TIM24" s="318"/>
      <c r="TIN24" s="318"/>
      <c r="TIO24" s="318"/>
      <c r="TIP24" s="318"/>
      <c r="TIQ24" s="318"/>
      <c r="TIR24" s="318"/>
      <c r="TIS24" s="318"/>
      <c r="TIT24" s="318"/>
      <c r="TIU24" s="318"/>
      <c r="TIV24" s="318"/>
      <c r="TIW24" s="318"/>
      <c r="TIX24" s="318"/>
      <c r="TIY24" s="318"/>
      <c r="TIZ24" s="318"/>
      <c r="TJA24" s="318"/>
      <c r="TJB24" s="318"/>
      <c r="TJC24" s="318"/>
      <c r="TJD24" s="318"/>
      <c r="TJE24" s="318"/>
      <c r="TJF24" s="318"/>
      <c r="TJG24" s="318"/>
      <c r="TJH24" s="318"/>
      <c r="TJI24" s="318"/>
      <c r="TJJ24" s="318"/>
      <c r="TJK24" s="318"/>
      <c r="TJL24" s="318"/>
      <c r="TJM24" s="318"/>
      <c r="TJN24" s="318"/>
      <c r="TJO24" s="318"/>
      <c r="TJP24" s="318"/>
      <c r="TJQ24" s="318"/>
      <c r="TJR24" s="318"/>
      <c r="TJS24" s="318"/>
      <c r="TJT24" s="318"/>
      <c r="TJU24" s="318"/>
      <c r="TJV24" s="318"/>
      <c r="TJW24" s="318"/>
      <c r="TJX24" s="318"/>
      <c r="TJY24" s="318"/>
      <c r="TJZ24" s="318"/>
      <c r="TKA24" s="318"/>
      <c r="TKB24" s="318"/>
      <c r="TKC24" s="318"/>
      <c r="TKD24" s="318"/>
      <c r="TKE24" s="318"/>
      <c r="TKF24" s="318"/>
      <c r="TKG24" s="318"/>
      <c r="TKH24" s="318"/>
      <c r="TKI24" s="318"/>
      <c r="TKJ24" s="318"/>
      <c r="TKK24" s="318"/>
      <c r="TKL24" s="318"/>
      <c r="TKM24" s="318"/>
      <c r="TKN24" s="318"/>
      <c r="TKO24" s="318"/>
      <c r="TKP24" s="318"/>
      <c r="TKQ24" s="318"/>
      <c r="TKR24" s="318"/>
      <c r="TKS24" s="318"/>
      <c r="TKT24" s="318"/>
      <c r="TKU24" s="318"/>
      <c r="TKV24" s="318"/>
      <c r="TKW24" s="318"/>
      <c r="TKX24" s="318"/>
      <c r="TKY24" s="318"/>
      <c r="TKZ24" s="318"/>
      <c r="TLA24" s="318"/>
      <c r="TLB24" s="318"/>
      <c r="TLC24" s="318"/>
      <c r="TLD24" s="318"/>
      <c r="TLE24" s="318"/>
      <c r="TLF24" s="318"/>
      <c r="TLG24" s="318"/>
      <c r="TLH24" s="318"/>
      <c r="TLI24" s="318"/>
      <c r="TLJ24" s="318"/>
      <c r="TLK24" s="318"/>
      <c r="TLL24" s="318"/>
      <c r="TLM24" s="318"/>
      <c r="TLN24" s="318"/>
      <c r="TLO24" s="318"/>
      <c r="TLP24" s="318"/>
      <c r="TLQ24" s="318"/>
      <c r="TLR24" s="318"/>
      <c r="TLS24" s="318"/>
      <c r="TLT24" s="318"/>
      <c r="TLU24" s="318"/>
      <c r="TLV24" s="318"/>
      <c r="TLW24" s="318"/>
      <c r="TLX24" s="318"/>
      <c r="TLY24" s="318"/>
      <c r="TLZ24" s="318"/>
      <c r="TMA24" s="318"/>
      <c r="TMB24" s="318"/>
      <c r="TMC24" s="318"/>
      <c r="TMD24" s="318"/>
      <c r="TME24" s="318"/>
      <c r="TMF24" s="318"/>
      <c r="TMG24" s="318"/>
      <c r="TMH24" s="318"/>
      <c r="TMI24" s="318"/>
      <c r="TMJ24" s="318"/>
      <c r="TMK24" s="318"/>
      <c r="TML24" s="318"/>
      <c r="TMM24" s="318"/>
      <c r="TMN24" s="318"/>
      <c r="TMO24" s="318"/>
      <c r="TMP24" s="318"/>
      <c r="TMQ24" s="318"/>
      <c r="TMR24" s="318"/>
      <c r="TMS24" s="318"/>
      <c r="TMT24" s="318"/>
      <c r="TMU24" s="318"/>
      <c r="TMV24" s="318"/>
      <c r="TMW24" s="318"/>
      <c r="TMX24" s="318"/>
      <c r="TMY24" s="318"/>
      <c r="TMZ24" s="318"/>
      <c r="TNA24" s="318"/>
      <c r="TNB24" s="318"/>
      <c r="TNC24" s="318"/>
      <c r="TND24" s="318"/>
      <c r="TNE24" s="318"/>
      <c r="TNF24" s="318"/>
      <c r="TNG24" s="318"/>
      <c r="TNH24" s="318"/>
      <c r="TNI24" s="318"/>
      <c r="TNJ24" s="318"/>
      <c r="TNK24" s="318"/>
      <c r="TNL24" s="318"/>
      <c r="TNM24" s="318"/>
      <c r="TNN24" s="318"/>
      <c r="TNO24" s="318"/>
      <c r="TNP24" s="318"/>
      <c r="TNQ24" s="318"/>
      <c r="TNR24" s="318"/>
      <c r="TNS24" s="318"/>
      <c r="TNT24" s="318"/>
      <c r="TNU24" s="318"/>
      <c r="TNV24" s="318"/>
      <c r="TNW24" s="318"/>
      <c r="TNX24" s="318"/>
      <c r="TNY24" s="318"/>
      <c r="TNZ24" s="318"/>
      <c r="TOA24" s="318"/>
      <c r="TOB24" s="318"/>
      <c r="TOC24" s="318"/>
      <c r="TOD24" s="318"/>
      <c r="TOE24" s="318"/>
      <c r="TOF24" s="318"/>
      <c r="TOG24" s="318"/>
      <c r="TOH24" s="318"/>
      <c r="TOI24" s="318"/>
      <c r="TOJ24" s="318"/>
      <c r="TOK24" s="318"/>
      <c r="TOL24" s="318"/>
      <c r="TOM24" s="318"/>
      <c r="TON24" s="318"/>
      <c r="TOO24" s="318"/>
      <c r="TOP24" s="318"/>
      <c r="TOQ24" s="318"/>
      <c r="TOR24" s="318"/>
      <c r="TOS24" s="318"/>
      <c r="TOT24" s="318"/>
      <c r="TOU24" s="318"/>
      <c r="TOV24" s="318"/>
      <c r="TOW24" s="318"/>
      <c r="TOX24" s="318"/>
      <c r="TOY24" s="318"/>
      <c r="TOZ24" s="318"/>
      <c r="TPA24" s="318"/>
      <c r="TPB24" s="318"/>
      <c r="TPC24" s="318"/>
      <c r="TPD24" s="318"/>
      <c r="TPE24" s="318"/>
      <c r="TPF24" s="318"/>
      <c r="TPG24" s="318"/>
      <c r="TPH24" s="318"/>
      <c r="TPI24" s="318"/>
      <c r="TPJ24" s="318"/>
      <c r="TPK24" s="318"/>
      <c r="TPL24" s="318"/>
      <c r="TPM24" s="318"/>
      <c r="TPN24" s="318"/>
      <c r="TPO24" s="318"/>
      <c r="TPP24" s="318"/>
      <c r="TPQ24" s="318"/>
      <c r="TPR24" s="318"/>
      <c r="TPS24" s="318"/>
      <c r="TPT24" s="318"/>
      <c r="TPU24" s="318"/>
      <c r="TPV24" s="318"/>
      <c r="TPW24" s="318"/>
      <c r="TPX24" s="318"/>
      <c r="TPY24" s="318"/>
      <c r="TPZ24" s="318"/>
      <c r="TQA24" s="318"/>
      <c r="TQB24" s="318"/>
      <c r="TQC24" s="318"/>
      <c r="TQD24" s="318"/>
      <c r="TQE24" s="318"/>
      <c r="TQF24" s="318"/>
      <c r="TQG24" s="318"/>
      <c r="TQH24" s="318"/>
      <c r="TQI24" s="318"/>
      <c r="TQJ24" s="318"/>
      <c r="TQK24" s="318"/>
      <c r="TQL24" s="318"/>
      <c r="TQM24" s="318"/>
      <c r="TQN24" s="318"/>
      <c r="TQO24" s="318"/>
      <c r="TQP24" s="318"/>
      <c r="TQQ24" s="318"/>
      <c r="TQR24" s="318"/>
      <c r="TQS24" s="318"/>
      <c r="TQT24" s="318"/>
      <c r="TQU24" s="318"/>
      <c r="TQV24" s="318"/>
      <c r="TQW24" s="318"/>
      <c r="TQX24" s="318"/>
      <c r="TQY24" s="318"/>
      <c r="TQZ24" s="318"/>
      <c r="TRA24" s="318"/>
      <c r="TRB24" s="318"/>
      <c r="TRC24" s="318"/>
      <c r="TRD24" s="318"/>
      <c r="TRE24" s="318"/>
      <c r="TRF24" s="318"/>
      <c r="TRG24" s="318"/>
      <c r="TRH24" s="318"/>
      <c r="TRI24" s="318"/>
      <c r="TRJ24" s="318"/>
      <c r="TRK24" s="318"/>
      <c r="TRL24" s="318"/>
      <c r="TRM24" s="318"/>
      <c r="TRN24" s="318"/>
      <c r="TRO24" s="318"/>
      <c r="TRP24" s="318"/>
      <c r="TRQ24" s="318"/>
      <c r="TRR24" s="318"/>
      <c r="TRS24" s="318"/>
      <c r="TRT24" s="318"/>
      <c r="TRU24" s="318"/>
      <c r="TRV24" s="318"/>
      <c r="TRW24" s="318"/>
      <c r="TRX24" s="318"/>
      <c r="TRY24" s="318"/>
      <c r="TRZ24" s="318"/>
      <c r="TSA24" s="318"/>
      <c r="TSB24" s="318"/>
      <c r="TSC24" s="318"/>
      <c r="TSD24" s="318"/>
      <c r="TSE24" s="318"/>
      <c r="TSF24" s="318"/>
      <c r="TSG24" s="318"/>
      <c r="TSH24" s="318"/>
      <c r="TSI24" s="318"/>
      <c r="TSJ24" s="318"/>
      <c r="TSK24" s="318"/>
      <c r="TSL24" s="318"/>
      <c r="TSM24" s="318"/>
      <c r="TSN24" s="318"/>
      <c r="TSO24" s="318"/>
      <c r="TSP24" s="318"/>
      <c r="TSQ24" s="318"/>
      <c r="TSR24" s="318"/>
      <c r="TSS24" s="318"/>
      <c r="TST24" s="318"/>
      <c r="TSU24" s="318"/>
      <c r="TSV24" s="318"/>
      <c r="TSW24" s="318"/>
      <c r="TSX24" s="318"/>
      <c r="TSY24" s="318"/>
      <c r="TSZ24" s="318"/>
      <c r="TTA24" s="318"/>
      <c r="TTB24" s="318"/>
      <c r="TTC24" s="318"/>
      <c r="TTD24" s="318"/>
      <c r="TTE24" s="318"/>
      <c r="TTF24" s="318"/>
      <c r="TTG24" s="318"/>
      <c r="TTH24" s="318"/>
      <c r="TTI24" s="318"/>
      <c r="TTJ24" s="318"/>
      <c r="TTK24" s="318"/>
      <c r="TTL24" s="318"/>
      <c r="TTM24" s="318"/>
      <c r="TTN24" s="318"/>
      <c r="TTO24" s="318"/>
      <c r="TTP24" s="318"/>
      <c r="TTQ24" s="318"/>
      <c r="TTR24" s="318"/>
      <c r="TTS24" s="318"/>
      <c r="TTT24" s="318"/>
      <c r="TTU24" s="318"/>
      <c r="TTV24" s="318"/>
      <c r="TTW24" s="318"/>
      <c r="TTX24" s="318"/>
      <c r="TTY24" s="318"/>
      <c r="TTZ24" s="318"/>
      <c r="TUA24" s="318"/>
      <c r="TUB24" s="318"/>
      <c r="TUC24" s="318"/>
      <c r="TUD24" s="318"/>
      <c r="TUE24" s="318"/>
      <c r="TUF24" s="318"/>
      <c r="TUG24" s="318"/>
      <c r="TUH24" s="318"/>
      <c r="TUI24" s="318"/>
      <c r="TUJ24" s="318"/>
      <c r="TUK24" s="318"/>
      <c r="TUL24" s="318"/>
      <c r="TUM24" s="318"/>
      <c r="TUN24" s="318"/>
      <c r="TUO24" s="318"/>
      <c r="TUP24" s="318"/>
      <c r="TUQ24" s="318"/>
      <c r="TUR24" s="318"/>
      <c r="TUS24" s="318"/>
      <c r="TUT24" s="318"/>
      <c r="TUU24" s="318"/>
      <c r="TUV24" s="318"/>
      <c r="TUW24" s="318"/>
      <c r="TUX24" s="318"/>
      <c r="TUY24" s="318"/>
      <c r="TUZ24" s="318"/>
      <c r="TVA24" s="318"/>
      <c r="TVB24" s="318"/>
      <c r="TVC24" s="318"/>
      <c r="TVD24" s="318"/>
      <c r="TVE24" s="318"/>
      <c r="TVF24" s="318"/>
      <c r="TVG24" s="318"/>
      <c r="TVH24" s="318"/>
      <c r="TVI24" s="318"/>
      <c r="TVJ24" s="318"/>
      <c r="TVK24" s="318"/>
      <c r="TVL24" s="318"/>
      <c r="TVM24" s="318"/>
      <c r="TVN24" s="318"/>
      <c r="TVO24" s="318"/>
      <c r="TVP24" s="318"/>
      <c r="TVQ24" s="318"/>
      <c r="TVR24" s="318"/>
      <c r="TVS24" s="318"/>
      <c r="TVT24" s="318"/>
      <c r="TVU24" s="318"/>
      <c r="TVV24" s="318"/>
      <c r="TVW24" s="318"/>
      <c r="TVX24" s="318"/>
      <c r="TVY24" s="318"/>
      <c r="TVZ24" s="318"/>
      <c r="TWA24" s="318"/>
      <c r="TWB24" s="318"/>
      <c r="TWC24" s="318"/>
      <c r="TWD24" s="318"/>
      <c r="TWE24" s="318"/>
      <c r="TWF24" s="318"/>
      <c r="TWG24" s="318"/>
      <c r="TWH24" s="318"/>
      <c r="TWI24" s="318"/>
      <c r="TWJ24" s="318"/>
      <c r="TWK24" s="318"/>
      <c r="TWL24" s="318"/>
      <c r="TWM24" s="318"/>
      <c r="TWN24" s="318"/>
      <c r="TWO24" s="318"/>
      <c r="TWP24" s="318"/>
      <c r="TWQ24" s="318"/>
      <c r="TWR24" s="318"/>
      <c r="TWS24" s="318"/>
      <c r="TWT24" s="318"/>
      <c r="TWU24" s="318"/>
      <c r="TWV24" s="318"/>
      <c r="TWW24" s="318"/>
      <c r="TWX24" s="318"/>
      <c r="TWY24" s="318"/>
      <c r="TWZ24" s="318"/>
      <c r="TXA24" s="318"/>
      <c r="TXB24" s="318"/>
      <c r="TXC24" s="318"/>
      <c r="TXD24" s="318"/>
      <c r="TXE24" s="318"/>
      <c r="TXF24" s="318"/>
      <c r="TXG24" s="318"/>
      <c r="TXH24" s="318"/>
      <c r="TXI24" s="318"/>
      <c r="TXJ24" s="318"/>
      <c r="TXK24" s="318"/>
      <c r="TXL24" s="318"/>
      <c r="TXM24" s="318"/>
      <c r="TXN24" s="318"/>
      <c r="TXO24" s="318"/>
      <c r="TXP24" s="318"/>
      <c r="TXQ24" s="318"/>
      <c r="TXR24" s="318"/>
      <c r="TXS24" s="318"/>
      <c r="TXT24" s="318"/>
      <c r="TXU24" s="318"/>
      <c r="TXV24" s="318"/>
      <c r="TXW24" s="318"/>
      <c r="TXX24" s="318"/>
      <c r="TXY24" s="318"/>
      <c r="TXZ24" s="318"/>
      <c r="TYA24" s="318"/>
      <c r="TYB24" s="318"/>
      <c r="TYC24" s="318"/>
      <c r="TYD24" s="318"/>
      <c r="TYE24" s="318"/>
      <c r="TYF24" s="318"/>
      <c r="TYG24" s="318"/>
      <c r="TYH24" s="318"/>
      <c r="TYI24" s="318"/>
      <c r="TYJ24" s="318"/>
      <c r="TYK24" s="318"/>
      <c r="TYL24" s="318"/>
      <c r="TYM24" s="318"/>
      <c r="TYN24" s="318"/>
      <c r="TYO24" s="318"/>
      <c r="TYP24" s="318"/>
      <c r="TYQ24" s="318"/>
      <c r="TYR24" s="318"/>
      <c r="TYS24" s="318"/>
      <c r="TYT24" s="318"/>
      <c r="TYU24" s="318"/>
      <c r="TYV24" s="318"/>
      <c r="TYW24" s="318"/>
      <c r="TYX24" s="318"/>
      <c r="TYY24" s="318"/>
      <c r="TYZ24" s="318"/>
      <c r="TZA24" s="318"/>
      <c r="TZB24" s="318"/>
      <c r="TZC24" s="318"/>
      <c r="TZD24" s="318"/>
      <c r="TZE24" s="318"/>
      <c r="TZF24" s="318"/>
      <c r="TZG24" s="318"/>
      <c r="TZH24" s="318"/>
      <c r="TZI24" s="318"/>
      <c r="TZJ24" s="318"/>
      <c r="TZK24" s="318"/>
      <c r="TZL24" s="318"/>
      <c r="TZM24" s="318"/>
      <c r="TZN24" s="318"/>
      <c r="TZO24" s="318"/>
      <c r="TZP24" s="318"/>
      <c r="TZQ24" s="318"/>
      <c r="TZR24" s="318"/>
      <c r="TZS24" s="318"/>
      <c r="TZT24" s="318"/>
      <c r="TZU24" s="318"/>
      <c r="TZV24" s="318"/>
      <c r="TZW24" s="318"/>
      <c r="TZX24" s="318"/>
      <c r="TZY24" s="318"/>
      <c r="TZZ24" s="318"/>
      <c r="UAA24" s="318"/>
      <c r="UAB24" s="318"/>
      <c r="UAC24" s="318"/>
      <c r="UAD24" s="318"/>
      <c r="UAE24" s="318"/>
      <c r="UAF24" s="318"/>
      <c r="UAG24" s="318"/>
      <c r="UAH24" s="318"/>
      <c r="UAI24" s="318"/>
      <c r="UAJ24" s="318"/>
      <c r="UAK24" s="318"/>
      <c r="UAL24" s="318"/>
      <c r="UAM24" s="318"/>
      <c r="UAN24" s="318"/>
      <c r="UAO24" s="318"/>
      <c r="UAP24" s="318"/>
      <c r="UAQ24" s="318"/>
      <c r="UAR24" s="318"/>
      <c r="UAS24" s="318"/>
      <c r="UAT24" s="318"/>
      <c r="UAU24" s="318"/>
      <c r="UAV24" s="318"/>
      <c r="UAW24" s="318"/>
      <c r="UAX24" s="318"/>
      <c r="UAY24" s="318"/>
      <c r="UAZ24" s="318"/>
      <c r="UBA24" s="318"/>
      <c r="UBB24" s="318"/>
      <c r="UBC24" s="318"/>
      <c r="UBD24" s="318"/>
      <c r="UBE24" s="318"/>
      <c r="UBF24" s="318"/>
      <c r="UBG24" s="318"/>
      <c r="UBH24" s="318"/>
      <c r="UBI24" s="318"/>
      <c r="UBJ24" s="318"/>
      <c r="UBK24" s="318"/>
      <c r="UBL24" s="318"/>
      <c r="UBM24" s="318"/>
      <c r="UBN24" s="318"/>
      <c r="UBO24" s="318"/>
      <c r="UBP24" s="318"/>
      <c r="UBQ24" s="318"/>
      <c r="UBR24" s="318"/>
      <c r="UBS24" s="318"/>
      <c r="UBT24" s="318"/>
      <c r="UBU24" s="318"/>
      <c r="UBV24" s="318"/>
      <c r="UBW24" s="318"/>
      <c r="UBX24" s="318"/>
      <c r="UBY24" s="318"/>
      <c r="UBZ24" s="318"/>
      <c r="UCA24" s="318"/>
      <c r="UCB24" s="318"/>
      <c r="UCC24" s="318"/>
      <c r="UCD24" s="318"/>
      <c r="UCE24" s="318"/>
      <c r="UCF24" s="318"/>
      <c r="UCG24" s="318"/>
      <c r="UCH24" s="318"/>
      <c r="UCI24" s="318"/>
      <c r="UCJ24" s="318"/>
      <c r="UCK24" s="318"/>
      <c r="UCL24" s="318"/>
      <c r="UCM24" s="318"/>
      <c r="UCN24" s="318"/>
      <c r="UCO24" s="318"/>
      <c r="UCP24" s="318"/>
      <c r="UCQ24" s="318"/>
      <c r="UCR24" s="318"/>
      <c r="UCS24" s="318"/>
      <c r="UCT24" s="318"/>
      <c r="UCU24" s="318"/>
      <c r="UCV24" s="318"/>
      <c r="UCW24" s="318"/>
      <c r="UCX24" s="318"/>
      <c r="UCY24" s="318"/>
      <c r="UCZ24" s="318"/>
      <c r="UDA24" s="318"/>
      <c r="UDB24" s="318"/>
      <c r="UDC24" s="318"/>
      <c r="UDD24" s="318"/>
      <c r="UDE24" s="318"/>
      <c r="UDF24" s="318"/>
      <c r="UDG24" s="318"/>
      <c r="UDH24" s="318"/>
      <c r="UDI24" s="318"/>
      <c r="UDJ24" s="318"/>
      <c r="UDK24" s="318"/>
      <c r="UDL24" s="318"/>
      <c r="UDM24" s="318"/>
      <c r="UDN24" s="318"/>
      <c r="UDO24" s="318"/>
      <c r="UDP24" s="318"/>
      <c r="UDQ24" s="318"/>
      <c r="UDR24" s="318"/>
      <c r="UDS24" s="318"/>
      <c r="UDT24" s="318"/>
      <c r="UDU24" s="318"/>
      <c r="UDV24" s="318"/>
      <c r="UDW24" s="318"/>
      <c r="UDX24" s="318"/>
      <c r="UDY24" s="318"/>
      <c r="UDZ24" s="318"/>
      <c r="UEA24" s="318"/>
      <c r="UEB24" s="318"/>
      <c r="UEC24" s="318"/>
      <c r="UED24" s="318"/>
      <c r="UEE24" s="318"/>
      <c r="UEF24" s="318"/>
      <c r="UEG24" s="318"/>
      <c r="UEH24" s="318"/>
      <c r="UEI24" s="318"/>
      <c r="UEJ24" s="318"/>
      <c r="UEK24" s="318"/>
      <c r="UEL24" s="318"/>
      <c r="UEM24" s="318"/>
      <c r="UEN24" s="318"/>
      <c r="UEO24" s="318"/>
      <c r="UEP24" s="318"/>
      <c r="UEQ24" s="318"/>
      <c r="UER24" s="318"/>
      <c r="UES24" s="318"/>
      <c r="UET24" s="318"/>
      <c r="UEU24" s="318"/>
      <c r="UEV24" s="318"/>
      <c r="UEW24" s="318"/>
      <c r="UEX24" s="318"/>
      <c r="UEY24" s="318"/>
      <c r="UEZ24" s="318"/>
      <c r="UFA24" s="318"/>
      <c r="UFB24" s="318"/>
      <c r="UFC24" s="318"/>
      <c r="UFD24" s="318"/>
      <c r="UFE24" s="318"/>
      <c r="UFF24" s="318"/>
      <c r="UFG24" s="318"/>
      <c r="UFH24" s="318"/>
      <c r="UFI24" s="318"/>
      <c r="UFJ24" s="318"/>
      <c r="UFK24" s="318"/>
      <c r="UFL24" s="318"/>
      <c r="UFM24" s="318"/>
      <c r="UFN24" s="318"/>
      <c r="UFO24" s="318"/>
      <c r="UFP24" s="318"/>
      <c r="UFQ24" s="318"/>
      <c r="UFR24" s="318"/>
      <c r="UFS24" s="318"/>
      <c r="UFT24" s="318"/>
      <c r="UFU24" s="318"/>
      <c r="UFV24" s="318"/>
      <c r="UFW24" s="318"/>
      <c r="UFX24" s="318"/>
      <c r="UFY24" s="318"/>
      <c r="UFZ24" s="318"/>
      <c r="UGA24" s="318"/>
      <c r="UGB24" s="318"/>
      <c r="UGC24" s="318"/>
      <c r="UGD24" s="318"/>
      <c r="UGE24" s="318"/>
      <c r="UGF24" s="318"/>
      <c r="UGG24" s="318"/>
      <c r="UGH24" s="318"/>
      <c r="UGI24" s="318"/>
      <c r="UGJ24" s="318"/>
      <c r="UGK24" s="318"/>
      <c r="UGL24" s="318"/>
      <c r="UGM24" s="318"/>
      <c r="UGN24" s="318"/>
      <c r="UGO24" s="318"/>
      <c r="UGP24" s="318"/>
      <c r="UGQ24" s="318"/>
      <c r="UGR24" s="318"/>
      <c r="UGS24" s="318"/>
      <c r="UGT24" s="318"/>
      <c r="UGU24" s="318"/>
      <c r="UGV24" s="318"/>
      <c r="UGW24" s="318"/>
      <c r="UGX24" s="318"/>
      <c r="UGY24" s="318"/>
      <c r="UGZ24" s="318"/>
      <c r="UHA24" s="318"/>
      <c r="UHB24" s="318"/>
      <c r="UHC24" s="318"/>
      <c r="UHD24" s="318"/>
      <c r="UHE24" s="318"/>
      <c r="UHF24" s="318"/>
      <c r="UHG24" s="318"/>
      <c r="UHH24" s="318"/>
      <c r="UHI24" s="318"/>
      <c r="UHJ24" s="318"/>
      <c r="UHK24" s="318"/>
      <c r="UHL24" s="318"/>
      <c r="UHM24" s="318"/>
      <c r="UHN24" s="318"/>
      <c r="UHO24" s="318"/>
      <c r="UHP24" s="318"/>
      <c r="UHQ24" s="318"/>
      <c r="UHR24" s="318"/>
      <c r="UHS24" s="318"/>
      <c r="UHT24" s="318"/>
      <c r="UHU24" s="318"/>
      <c r="UHV24" s="318"/>
      <c r="UHW24" s="318"/>
      <c r="UHX24" s="318"/>
      <c r="UHY24" s="318"/>
      <c r="UHZ24" s="318"/>
      <c r="UIA24" s="318"/>
      <c r="UIB24" s="318"/>
      <c r="UIC24" s="318"/>
      <c r="UID24" s="318"/>
      <c r="UIE24" s="318"/>
      <c r="UIF24" s="318"/>
      <c r="UIG24" s="318"/>
      <c r="UIH24" s="318"/>
      <c r="UII24" s="318"/>
      <c r="UIJ24" s="318"/>
      <c r="UIK24" s="318"/>
      <c r="UIL24" s="318"/>
      <c r="UIM24" s="318"/>
      <c r="UIN24" s="318"/>
      <c r="UIO24" s="318"/>
      <c r="UIP24" s="318"/>
      <c r="UIQ24" s="318"/>
      <c r="UIR24" s="318"/>
      <c r="UIS24" s="318"/>
      <c r="UIT24" s="318"/>
      <c r="UIU24" s="318"/>
      <c r="UIV24" s="318"/>
      <c r="UIW24" s="318"/>
      <c r="UIX24" s="318"/>
      <c r="UIY24" s="318"/>
      <c r="UIZ24" s="318"/>
      <c r="UJA24" s="318"/>
      <c r="UJB24" s="318"/>
      <c r="UJC24" s="318"/>
      <c r="UJD24" s="318"/>
      <c r="UJE24" s="318"/>
      <c r="UJF24" s="318"/>
      <c r="UJG24" s="318"/>
      <c r="UJH24" s="318"/>
      <c r="UJI24" s="318"/>
      <c r="UJJ24" s="318"/>
      <c r="UJK24" s="318"/>
      <c r="UJL24" s="318"/>
      <c r="UJM24" s="318"/>
      <c r="UJN24" s="318"/>
      <c r="UJO24" s="318"/>
      <c r="UJP24" s="318"/>
      <c r="UJQ24" s="318"/>
      <c r="UJR24" s="318"/>
      <c r="UJS24" s="318"/>
      <c r="UJT24" s="318"/>
      <c r="UJU24" s="318"/>
      <c r="UJV24" s="318"/>
      <c r="UJW24" s="318"/>
      <c r="UJX24" s="318"/>
      <c r="UJY24" s="318"/>
      <c r="UJZ24" s="318"/>
      <c r="UKA24" s="318"/>
      <c r="UKB24" s="318"/>
      <c r="UKC24" s="318"/>
      <c r="UKD24" s="318"/>
      <c r="UKE24" s="318"/>
      <c r="UKF24" s="318"/>
      <c r="UKG24" s="318"/>
      <c r="UKH24" s="318"/>
      <c r="UKI24" s="318"/>
      <c r="UKJ24" s="318"/>
      <c r="UKK24" s="318"/>
      <c r="UKL24" s="318"/>
      <c r="UKM24" s="318"/>
      <c r="UKN24" s="318"/>
      <c r="UKO24" s="318"/>
      <c r="UKP24" s="318"/>
      <c r="UKQ24" s="318"/>
      <c r="UKR24" s="318"/>
      <c r="UKS24" s="318"/>
      <c r="UKT24" s="318"/>
      <c r="UKU24" s="318"/>
      <c r="UKV24" s="318"/>
      <c r="UKW24" s="318"/>
      <c r="UKX24" s="318"/>
      <c r="UKY24" s="318"/>
      <c r="UKZ24" s="318"/>
      <c r="ULA24" s="318"/>
      <c r="ULB24" s="318"/>
      <c r="ULC24" s="318"/>
      <c r="ULD24" s="318"/>
      <c r="ULE24" s="318"/>
      <c r="ULF24" s="318"/>
      <c r="ULG24" s="318"/>
      <c r="ULH24" s="318"/>
      <c r="ULI24" s="318"/>
      <c r="ULJ24" s="318"/>
      <c r="ULK24" s="318"/>
      <c r="ULL24" s="318"/>
      <c r="ULM24" s="318"/>
      <c r="ULN24" s="318"/>
      <c r="ULO24" s="318"/>
      <c r="ULP24" s="318"/>
      <c r="ULQ24" s="318"/>
      <c r="ULR24" s="318"/>
      <c r="ULS24" s="318"/>
      <c r="ULT24" s="318"/>
      <c r="ULU24" s="318"/>
      <c r="ULV24" s="318"/>
      <c r="ULW24" s="318"/>
      <c r="ULX24" s="318"/>
      <c r="ULY24" s="318"/>
      <c r="ULZ24" s="318"/>
      <c r="UMA24" s="318"/>
      <c r="UMB24" s="318"/>
      <c r="UMC24" s="318"/>
      <c r="UMD24" s="318"/>
      <c r="UME24" s="318"/>
      <c r="UMF24" s="318"/>
      <c r="UMG24" s="318"/>
      <c r="UMH24" s="318"/>
      <c r="UMI24" s="318"/>
      <c r="UMJ24" s="318"/>
      <c r="UMK24" s="318"/>
      <c r="UML24" s="318"/>
      <c r="UMM24" s="318"/>
      <c r="UMN24" s="318"/>
      <c r="UMO24" s="318"/>
      <c r="UMP24" s="318"/>
      <c r="UMQ24" s="318"/>
      <c r="UMR24" s="318"/>
      <c r="UMS24" s="318"/>
      <c r="UMT24" s="318"/>
      <c r="UMU24" s="318"/>
      <c r="UMV24" s="318"/>
      <c r="UMW24" s="318"/>
      <c r="UMX24" s="318"/>
      <c r="UMY24" s="318"/>
      <c r="UMZ24" s="318"/>
      <c r="UNA24" s="318"/>
      <c r="UNB24" s="318"/>
      <c r="UNC24" s="318"/>
      <c r="UND24" s="318"/>
      <c r="UNE24" s="318"/>
      <c r="UNF24" s="318"/>
      <c r="UNG24" s="318"/>
      <c r="UNH24" s="318"/>
      <c r="UNI24" s="318"/>
      <c r="UNJ24" s="318"/>
      <c r="UNK24" s="318"/>
      <c r="UNL24" s="318"/>
      <c r="UNM24" s="318"/>
      <c r="UNN24" s="318"/>
      <c r="UNO24" s="318"/>
      <c r="UNP24" s="318"/>
      <c r="UNQ24" s="318"/>
      <c r="UNR24" s="318"/>
      <c r="UNS24" s="318"/>
      <c r="UNT24" s="318"/>
      <c r="UNU24" s="318"/>
      <c r="UNV24" s="318"/>
      <c r="UNW24" s="318"/>
      <c r="UNX24" s="318"/>
      <c r="UNY24" s="318"/>
      <c r="UNZ24" s="318"/>
      <c r="UOA24" s="318"/>
      <c r="UOB24" s="318"/>
      <c r="UOC24" s="318"/>
      <c r="UOD24" s="318"/>
      <c r="UOE24" s="318"/>
      <c r="UOF24" s="318"/>
      <c r="UOG24" s="318"/>
      <c r="UOH24" s="318"/>
      <c r="UOI24" s="318"/>
      <c r="UOJ24" s="318"/>
      <c r="UOK24" s="318"/>
      <c r="UOL24" s="318"/>
      <c r="UOM24" s="318"/>
      <c r="UON24" s="318"/>
      <c r="UOO24" s="318"/>
      <c r="UOP24" s="318"/>
      <c r="UOQ24" s="318"/>
      <c r="UOR24" s="318"/>
      <c r="UOS24" s="318"/>
      <c r="UOT24" s="318"/>
      <c r="UOU24" s="318"/>
      <c r="UOV24" s="318"/>
      <c r="UOW24" s="318"/>
      <c r="UOX24" s="318"/>
      <c r="UOY24" s="318"/>
      <c r="UOZ24" s="318"/>
      <c r="UPA24" s="318"/>
      <c r="UPB24" s="318"/>
      <c r="UPC24" s="318"/>
      <c r="UPD24" s="318"/>
      <c r="UPE24" s="318"/>
      <c r="UPF24" s="318"/>
      <c r="UPG24" s="318"/>
      <c r="UPH24" s="318"/>
      <c r="UPI24" s="318"/>
      <c r="UPJ24" s="318"/>
      <c r="UPK24" s="318"/>
      <c r="UPL24" s="318"/>
      <c r="UPM24" s="318"/>
      <c r="UPN24" s="318"/>
      <c r="UPO24" s="318"/>
      <c r="UPP24" s="318"/>
      <c r="UPQ24" s="318"/>
      <c r="UPR24" s="318"/>
      <c r="UPS24" s="318"/>
      <c r="UPT24" s="318"/>
      <c r="UPU24" s="318"/>
      <c r="UPV24" s="318"/>
      <c r="UPW24" s="318"/>
      <c r="UPX24" s="318"/>
      <c r="UPY24" s="318"/>
      <c r="UPZ24" s="318"/>
      <c r="UQA24" s="318"/>
      <c r="UQB24" s="318"/>
      <c r="UQC24" s="318"/>
      <c r="UQD24" s="318"/>
      <c r="UQE24" s="318"/>
      <c r="UQF24" s="318"/>
      <c r="UQG24" s="318"/>
      <c r="UQH24" s="318"/>
      <c r="UQI24" s="318"/>
      <c r="UQJ24" s="318"/>
      <c r="UQK24" s="318"/>
      <c r="UQL24" s="318"/>
      <c r="UQM24" s="318"/>
      <c r="UQN24" s="318"/>
      <c r="UQO24" s="318"/>
      <c r="UQP24" s="318"/>
      <c r="UQQ24" s="318"/>
      <c r="UQR24" s="318"/>
      <c r="UQS24" s="318"/>
      <c r="UQT24" s="318"/>
      <c r="UQU24" s="318"/>
      <c r="UQV24" s="318"/>
      <c r="UQW24" s="318"/>
      <c r="UQX24" s="318"/>
      <c r="UQY24" s="318"/>
      <c r="UQZ24" s="318"/>
      <c r="URA24" s="318"/>
      <c r="URB24" s="318"/>
      <c r="URC24" s="318"/>
      <c r="URD24" s="318"/>
      <c r="URE24" s="318"/>
      <c r="URF24" s="318"/>
      <c r="URG24" s="318"/>
      <c r="URH24" s="318"/>
      <c r="URI24" s="318"/>
      <c r="URJ24" s="318"/>
      <c r="URK24" s="318"/>
      <c r="URL24" s="318"/>
      <c r="URM24" s="318"/>
      <c r="URN24" s="318"/>
      <c r="URO24" s="318"/>
      <c r="URP24" s="318"/>
      <c r="URQ24" s="318"/>
      <c r="URR24" s="318"/>
      <c r="URS24" s="318"/>
      <c r="URT24" s="318"/>
      <c r="URU24" s="318"/>
      <c r="URV24" s="318"/>
      <c r="URW24" s="318"/>
      <c r="URX24" s="318"/>
      <c r="URY24" s="318"/>
      <c r="URZ24" s="318"/>
      <c r="USA24" s="318"/>
      <c r="USB24" s="318"/>
      <c r="USC24" s="318"/>
      <c r="USD24" s="318"/>
      <c r="USE24" s="318"/>
      <c r="USF24" s="318"/>
      <c r="USG24" s="318"/>
      <c r="USH24" s="318"/>
      <c r="USI24" s="318"/>
      <c r="USJ24" s="318"/>
      <c r="USK24" s="318"/>
      <c r="USL24" s="318"/>
      <c r="USM24" s="318"/>
      <c r="USN24" s="318"/>
      <c r="USO24" s="318"/>
      <c r="USP24" s="318"/>
      <c r="USQ24" s="318"/>
      <c r="USR24" s="318"/>
      <c r="USS24" s="318"/>
      <c r="UST24" s="318"/>
      <c r="USU24" s="318"/>
      <c r="USV24" s="318"/>
      <c r="USW24" s="318"/>
      <c r="USX24" s="318"/>
      <c r="USY24" s="318"/>
      <c r="USZ24" s="318"/>
      <c r="UTA24" s="318"/>
      <c r="UTB24" s="318"/>
      <c r="UTC24" s="318"/>
      <c r="UTD24" s="318"/>
      <c r="UTE24" s="318"/>
      <c r="UTF24" s="318"/>
      <c r="UTG24" s="318"/>
      <c r="UTH24" s="318"/>
      <c r="UTI24" s="318"/>
      <c r="UTJ24" s="318"/>
      <c r="UTK24" s="318"/>
      <c r="UTL24" s="318"/>
      <c r="UTM24" s="318"/>
      <c r="UTN24" s="318"/>
      <c r="UTO24" s="318"/>
      <c r="UTP24" s="318"/>
      <c r="UTQ24" s="318"/>
      <c r="UTR24" s="318"/>
      <c r="UTS24" s="318"/>
      <c r="UTT24" s="318"/>
      <c r="UTU24" s="318"/>
      <c r="UTV24" s="318"/>
      <c r="UTW24" s="318"/>
      <c r="UTX24" s="318"/>
      <c r="UTY24" s="318"/>
      <c r="UTZ24" s="318"/>
      <c r="UUA24" s="318"/>
      <c r="UUB24" s="318"/>
      <c r="UUC24" s="318"/>
      <c r="UUD24" s="318"/>
      <c r="UUE24" s="318"/>
      <c r="UUF24" s="318"/>
      <c r="UUG24" s="318"/>
      <c r="UUH24" s="318"/>
      <c r="UUI24" s="318"/>
      <c r="UUJ24" s="318"/>
      <c r="UUK24" s="318"/>
      <c r="UUL24" s="318"/>
      <c r="UUM24" s="318"/>
      <c r="UUN24" s="318"/>
      <c r="UUO24" s="318"/>
      <c r="UUP24" s="318"/>
      <c r="UUQ24" s="318"/>
      <c r="UUR24" s="318"/>
      <c r="UUS24" s="318"/>
      <c r="UUT24" s="318"/>
      <c r="UUU24" s="318"/>
      <c r="UUV24" s="318"/>
      <c r="UUW24" s="318"/>
      <c r="UUX24" s="318"/>
      <c r="UUY24" s="318"/>
      <c r="UUZ24" s="318"/>
      <c r="UVA24" s="318"/>
      <c r="UVB24" s="318"/>
      <c r="UVC24" s="318"/>
      <c r="UVD24" s="318"/>
      <c r="UVE24" s="318"/>
      <c r="UVF24" s="318"/>
      <c r="UVG24" s="318"/>
      <c r="UVH24" s="318"/>
      <c r="UVI24" s="318"/>
      <c r="UVJ24" s="318"/>
      <c r="UVK24" s="318"/>
      <c r="UVL24" s="318"/>
      <c r="UVM24" s="318"/>
      <c r="UVN24" s="318"/>
      <c r="UVO24" s="318"/>
      <c r="UVP24" s="318"/>
      <c r="UVQ24" s="318"/>
      <c r="UVR24" s="318"/>
      <c r="UVS24" s="318"/>
      <c r="UVT24" s="318"/>
      <c r="UVU24" s="318"/>
      <c r="UVV24" s="318"/>
      <c r="UVW24" s="318"/>
      <c r="UVX24" s="318"/>
      <c r="UVY24" s="318"/>
      <c r="UVZ24" s="318"/>
      <c r="UWA24" s="318"/>
      <c r="UWB24" s="318"/>
      <c r="UWC24" s="318"/>
      <c r="UWD24" s="318"/>
      <c r="UWE24" s="318"/>
      <c r="UWF24" s="318"/>
      <c r="UWG24" s="318"/>
      <c r="UWH24" s="318"/>
      <c r="UWI24" s="318"/>
      <c r="UWJ24" s="318"/>
      <c r="UWK24" s="318"/>
      <c r="UWL24" s="318"/>
      <c r="UWM24" s="318"/>
      <c r="UWN24" s="318"/>
      <c r="UWO24" s="318"/>
      <c r="UWP24" s="318"/>
      <c r="UWQ24" s="318"/>
      <c r="UWR24" s="318"/>
      <c r="UWS24" s="318"/>
      <c r="UWT24" s="318"/>
      <c r="UWU24" s="318"/>
      <c r="UWV24" s="318"/>
      <c r="UWW24" s="318"/>
      <c r="UWX24" s="318"/>
      <c r="UWY24" s="318"/>
      <c r="UWZ24" s="318"/>
      <c r="UXA24" s="318"/>
      <c r="UXB24" s="318"/>
      <c r="UXC24" s="318"/>
      <c r="UXD24" s="318"/>
      <c r="UXE24" s="318"/>
      <c r="UXF24" s="318"/>
      <c r="UXG24" s="318"/>
      <c r="UXH24" s="318"/>
      <c r="UXI24" s="318"/>
      <c r="UXJ24" s="318"/>
      <c r="UXK24" s="318"/>
      <c r="UXL24" s="318"/>
      <c r="UXM24" s="318"/>
      <c r="UXN24" s="318"/>
      <c r="UXO24" s="318"/>
      <c r="UXP24" s="318"/>
      <c r="UXQ24" s="318"/>
      <c r="UXR24" s="318"/>
      <c r="UXS24" s="318"/>
      <c r="UXT24" s="318"/>
      <c r="UXU24" s="318"/>
      <c r="UXV24" s="318"/>
      <c r="UXW24" s="318"/>
      <c r="UXX24" s="318"/>
      <c r="UXY24" s="318"/>
      <c r="UXZ24" s="318"/>
      <c r="UYA24" s="318"/>
      <c r="UYB24" s="318"/>
      <c r="UYC24" s="318"/>
      <c r="UYD24" s="318"/>
      <c r="UYE24" s="318"/>
      <c r="UYF24" s="318"/>
      <c r="UYG24" s="318"/>
      <c r="UYH24" s="318"/>
      <c r="UYI24" s="318"/>
      <c r="UYJ24" s="318"/>
      <c r="UYK24" s="318"/>
      <c r="UYL24" s="318"/>
      <c r="UYM24" s="318"/>
      <c r="UYN24" s="318"/>
      <c r="UYO24" s="318"/>
      <c r="UYP24" s="318"/>
      <c r="UYQ24" s="318"/>
      <c r="UYR24" s="318"/>
      <c r="UYS24" s="318"/>
      <c r="UYT24" s="318"/>
      <c r="UYU24" s="318"/>
      <c r="UYV24" s="318"/>
      <c r="UYW24" s="318"/>
      <c r="UYX24" s="318"/>
      <c r="UYY24" s="318"/>
      <c r="UYZ24" s="318"/>
      <c r="UZA24" s="318"/>
      <c r="UZB24" s="318"/>
      <c r="UZC24" s="318"/>
      <c r="UZD24" s="318"/>
      <c r="UZE24" s="318"/>
      <c r="UZF24" s="318"/>
      <c r="UZG24" s="318"/>
      <c r="UZH24" s="318"/>
      <c r="UZI24" s="318"/>
      <c r="UZJ24" s="318"/>
      <c r="UZK24" s="318"/>
      <c r="UZL24" s="318"/>
      <c r="UZM24" s="318"/>
      <c r="UZN24" s="318"/>
      <c r="UZO24" s="318"/>
      <c r="UZP24" s="318"/>
      <c r="UZQ24" s="318"/>
      <c r="UZR24" s="318"/>
      <c r="UZS24" s="318"/>
      <c r="UZT24" s="318"/>
      <c r="UZU24" s="318"/>
      <c r="UZV24" s="318"/>
      <c r="UZW24" s="318"/>
      <c r="UZX24" s="318"/>
      <c r="UZY24" s="318"/>
      <c r="UZZ24" s="318"/>
      <c r="VAA24" s="318"/>
      <c r="VAB24" s="318"/>
      <c r="VAC24" s="318"/>
      <c r="VAD24" s="318"/>
      <c r="VAE24" s="318"/>
      <c r="VAF24" s="318"/>
      <c r="VAG24" s="318"/>
      <c r="VAH24" s="318"/>
      <c r="VAI24" s="318"/>
      <c r="VAJ24" s="318"/>
      <c r="VAK24" s="318"/>
      <c r="VAL24" s="318"/>
      <c r="VAM24" s="318"/>
      <c r="VAN24" s="318"/>
      <c r="VAO24" s="318"/>
      <c r="VAP24" s="318"/>
      <c r="VAQ24" s="318"/>
      <c r="VAR24" s="318"/>
      <c r="VAS24" s="318"/>
      <c r="VAT24" s="318"/>
      <c r="VAU24" s="318"/>
      <c r="VAV24" s="318"/>
      <c r="VAW24" s="318"/>
      <c r="VAX24" s="318"/>
      <c r="VAY24" s="318"/>
      <c r="VAZ24" s="318"/>
      <c r="VBA24" s="318"/>
      <c r="VBB24" s="318"/>
      <c r="VBC24" s="318"/>
      <c r="VBD24" s="318"/>
      <c r="VBE24" s="318"/>
      <c r="VBF24" s="318"/>
      <c r="VBG24" s="318"/>
      <c r="VBH24" s="318"/>
      <c r="VBI24" s="318"/>
      <c r="VBJ24" s="318"/>
      <c r="VBK24" s="318"/>
      <c r="VBL24" s="318"/>
      <c r="VBM24" s="318"/>
      <c r="VBN24" s="318"/>
      <c r="VBO24" s="318"/>
      <c r="VBP24" s="318"/>
      <c r="VBQ24" s="318"/>
      <c r="VBR24" s="318"/>
      <c r="VBS24" s="318"/>
      <c r="VBT24" s="318"/>
      <c r="VBU24" s="318"/>
      <c r="VBV24" s="318"/>
      <c r="VBW24" s="318"/>
      <c r="VBX24" s="318"/>
      <c r="VBY24" s="318"/>
      <c r="VBZ24" s="318"/>
      <c r="VCA24" s="318"/>
      <c r="VCB24" s="318"/>
      <c r="VCC24" s="318"/>
      <c r="VCD24" s="318"/>
      <c r="VCE24" s="318"/>
      <c r="VCF24" s="318"/>
      <c r="VCG24" s="318"/>
      <c r="VCH24" s="318"/>
      <c r="VCI24" s="318"/>
      <c r="VCJ24" s="318"/>
      <c r="VCK24" s="318"/>
      <c r="VCL24" s="318"/>
      <c r="VCM24" s="318"/>
      <c r="VCN24" s="318"/>
      <c r="VCO24" s="318"/>
      <c r="VCP24" s="318"/>
      <c r="VCQ24" s="318"/>
      <c r="VCR24" s="318"/>
      <c r="VCS24" s="318"/>
      <c r="VCT24" s="318"/>
      <c r="VCU24" s="318"/>
      <c r="VCV24" s="318"/>
      <c r="VCW24" s="318"/>
      <c r="VCX24" s="318"/>
      <c r="VCY24" s="318"/>
      <c r="VCZ24" s="318"/>
      <c r="VDA24" s="318"/>
      <c r="VDB24" s="318"/>
      <c r="VDC24" s="318"/>
      <c r="VDD24" s="318"/>
      <c r="VDE24" s="318"/>
      <c r="VDF24" s="318"/>
      <c r="VDG24" s="318"/>
      <c r="VDH24" s="318"/>
      <c r="VDI24" s="318"/>
      <c r="VDJ24" s="318"/>
      <c r="VDK24" s="318"/>
      <c r="VDL24" s="318"/>
      <c r="VDM24" s="318"/>
      <c r="VDN24" s="318"/>
      <c r="VDO24" s="318"/>
      <c r="VDP24" s="318"/>
      <c r="VDQ24" s="318"/>
      <c r="VDR24" s="318"/>
      <c r="VDS24" s="318"/>
      <c r="VDT24" s="318"/>
      <c r="VDU24" s="318"/>
      <c r="VDV24" s="318"/>
      <c r="VDW24" s="318"/>
      <c r="VDX24" s="318"/>
      <c r="VDY24" s="318"/>
      <c r="VDZ24" s="318"/>
      <c r="VEA24" s="318"/>
      <c r="VEB24" s="318"/>
      <c r="VEC24" s="318"/>
      <c r="VED24" s="318"/>
      <c r="VEE24" s="318"/>
      <c r="VEF24" s="318"/>
      <c r="VEG24" s="318"/>
      <c r="VEH24" s="318"/>
      <c r="VEI24" s="318"/>
      <c r="VEJ24" s="318"/>
      <c r="VEK24" s="318"/>
      <c r="VEL24" s="318"/>
      <c r="VEM24" s="318"/>
      <c r="VEN24" s="318"/>
      <c r="VEO24" s="318"/>
      <c r="VEP24" s="318"/>
      <c r="VEQ24" s="318"/>
      <c r="VER24" s="318"/>
      <c r="VES24" s="318"/>
      <c r="VET24" s="318"/>
      <c r="VEU24" s="318"/>
      <c r="VEV24" s="318"/>
      <c r="VEW24" s="318"/>
      <c r="VEX24" s="318"/>
      <c r="VEY24" s="318"/>
      <c r="VEZ24" s="318"/>
      <c r="VFA24" s="318"/>
      <c r="VFB24" s="318"/>
      <c r="VFC24" s="318"/>
      <c r="VFD24" s="318"/>
      <c r="VFE24" s="318"/>
      <c r="VFF24" s="318"/>
      <c r="VFG24" s="318"/>
      <c r="VFH24" s="318"/>
      <c r="VFI24" s="318"/>
      <c r="VFJ24" s="318"/>
      <c r="VFK24" s="318"/>
      <c r="VFL24" s="318"/>
      <c r="VFM24" s="318"/>
      <c r="VFN24" s="318"/>
      <c r="VFO24" s="318"/>
      <c r="VFP24" s="318"/>
      <c r="VFQ24" s="318"/>
      <c r="VFR24" s="318"/>
      <c r="VFS24" s="318"/>
      <c r="VFT24" s="318"/>
      <c r="VFU24" s="318"/>
      <c r="VFV24" s="318"/>
      <c r="VFW24" s="318"/>
      <c r="VFX24" s="318"/>
      <c r="VFY24" s="318"/>
      <c r="VFZ24" s="318"/>
      <c r="VGA24" s="318"/>
      <c r="VGB24" s="318"/>
      <c r="VGC24" s="318"/>
      <c r="VGD24" s="318"/>
      <c r="VGE24" s="318"/>
      <c r="VGF24" s="318"/>
      <c r="VGG24" s="318"/>
      <c r="VGH24" s="318"/>
      <c r="VGI24" s="318"/>
      <c r="VGJ24" s="318"/>
      <c r="VGK24" s="318"/>
      <c r="VGL24" s="318"/>
      <c r="VGM24" s="318"/>
      <c r="VGN24" s="318"/>
      <c r="VGO24" s="318"/>
      <c r="VGP24" s="318"/>
      <c r="VGQ24" s="318"/>
      <c r="VGR24" s="318"/>
      <c r="VGS24" s="318"/>
      <c r="VGT24" s="318"/>
      <c r="VGU24" s="318"/>
      <c r="VGV24" s="318"/>
      <c r="VGW24" s="318"/>
      <c r="VGX24" s="318"/>
      <c r="VGY24" s="318"/>
      <c r="VGZ24" s="318"/>
      <c r="VHA24" s="318"/>
      <c r="VHB24" s="318"/>
      <c r="VHC24" s="318"/>
      <c r="VHD24" s="318"/>
      <c r="VHE24" s="318"/>
      <c r="VHF24" s="318"/>
      <c r="VHG24" s="318"/>
      <c r="VHH24" s="318"/>
      <c r="VHI24" s="318"/>
      <c r="VHJ24" s="318"/>
      <c r="VHK24" s="318"/>
      <c r="VHL24" s="318"/>
      <c r="VHM24" s="318"/>
      <c r="VHN24" s="318"/>
      <c r="VHO24" s="318"/>
      <c r="VHP24" s="318"/>
      <c r="VHQ24" s="318"/>
      <c r="VHR24" s="318"/>
      <c r="VHS24" s="318"/>
      <c r="VHT24" s="318"/>
      <c r="VHU24" s="318"/>
      <c r="VHV24" s="318"/>
      <c r="VHW24" s="318"/>
      <c r="VHX24" s="318"/>
      <c r="VHY24" s="318"/>
      <c r="VHZ24" s="318"/>
      <c r="VIA24" s="318"/>
      <c r="VIB24" s="318"/>
      <c r="VIC24" s="318"/>
      <c r="VID24" s="318"/>
      <c r="VIE24" s="318"/>
      <c r="VIF24" s="318"/>
      <c r="VIG24" s="318"/>
      <c r="VIH24" s="318"/>
      <c r="VII24" s="318"/>
      <c r="VIJ24" s="318"/>
      <c r="VIK24" s="318"/>
      <c r="VIL24" s="318"/>
      <c r="VIM24" s="318"/>
      <c r="VIN24" s="318"/>
      <c r="VIO24" s="318"/>
      <c r="VIP24" s="318"/>
      <c r="VIQ24" s="318"/>
      <c r="VIR24" s="318"/>
      <c r="VIS24" s="318"/>
      <c r="VIT24" s="318"/>
      <c r="VIU24" s="318"/>
      <c r="VIV24" s="318"/>
      <c r="VIW24" s="318"/>
      <c r="VIX24" s="318"/>
      <c r="VIY24" s="318"/>
      <c r="VIZ24" s="318"/>
      <c r="VJA24" s="318"/>
      <c r="VJB24" s="318"/>
      <c r="VJC24" s="318"/>
      <c r="VJD24" s="318"/>
      <c r="VJE24" s="318"/>
      <c r="VJF24" s="318"/>
      <c r="VJG24" s="318"/>
      <c r="VJH24" s="318"/>
      <c r="VJI24" s="318"/>
      <c r="VJJ24" s="318"/>
      <c r="VJK24" s="318"/>
      <c r="VJL24" s="318"/>
      <c r="VJM24" s="318"/>
      <c r="VJN24" s="318"/>
      <c r="VJO24" s="318"/>
      <c r="VJP24" s="318"/>
      <c r="VJQ24" s="318"/>
      <c r="VJR24" s="318"/>
      <c r="VJS24" s="318"/>
      <c r="VJT24" s="318"/>
      <c r="VJU24" s="318"/>
      <c r="VJV24" s="318"/>
      <c r="VJW24" s="318"/>
      <c r="VJX24" s="318"/>
      <c r="VJY24" s="318"/>
      <c r="VJZ24" s="318"/>
      <c r="VKA24" s="318"/>
      <c r="VKB24" s="318"/>
      <c r="VKC24" s="318"/>
      <c r="VKD24" s="318"/>
      <c r="VKE24" s="318"/>
      <c r="VKF24" s="318"/>
      <c r="VKG24" s="318"/>
      <c r="VKH24" s="318"/>
      <c r="VKI24" s="318"/>
      <c r="VKJ24" s="318"/>
      <c r="VKK24" s="318"/>
      <c r="VKL24" s="318"/>
      <c r="VKM24" s="318"/>
      <c r="VKN24" s="318"/>
      <c r="VKO24" s="318"/>
      <c r="VKP24" s="318"/>
      <c r="VKQ24" s="318"/>
      <c r="VKR24" s="318"/>
      <c r="VKS24" s="318"/>
      <c r="VKT24" s="318"/>
      <c r="VKU24" s="318"/>
      <c r="VKV24" s="318"/>
      <c r="VKW24" s="318"/>
      <c r="VKX24" s="318"/>
      <c r="VKY24" s="318"/>
      <c r="VKZ24" s="318"/>
      <c r="VLA24" s="318"/>
      <c r="VLB24" s="318"/>
      <c r="VLC24" s="318"/>
      <c r="VLD24" s="318"/>
      <c r="VLE24" s="318"/>
      <c r="VLF24" s="318"/>
      <c r="VLG24" s="318"/>
      <c r="VLH24" s="318"/>
      <c r="VLI24" s="318"/>
      <c r="VLJ24" s="318"/>
      <c r="VLK24" s="318"/>
      <c r="VLL24" s="318"/>
      <c r="VLM24" s="318"/>
      <c r="VLN24" s="318"/>
      <c r="VLO24" s="318"/>
      <c r="VLP24" s="318"/>
      <c r="VLQ24" s="318"/>
      <c r="VLR24" s="318"/>
      <c r="VLS24" s="318"/>
      <c r="VLT24" s="318"/>
      <c r="VLU24" s="318"/>
      <c r="VLV24" s="318"/>
      <c r="VLW24" s="318"/>
      <c r="VLX24" s="318"/>
      <c r="VLY24" s="318"/>
      <c r="VLZ24" s="318"/>
      <c r="VMA24" s="318"/>
      <c r="VMB24" s="318"/>
      <c r="VMC24" s="318"/>
      <c r="VMD24" s="318"/>
      <c r="VME24" s="318"/>
      <c r="VMF24" s="318"/>
      <c r="VMG24" s="318"/>
      <c r="VMH24" s="318"/>
      <c r="VMI24" s="318"/>
      <c r="VMJ24" s="318"/>
      <c r="VMK24" s="318"/>
      <c r="VML24" s="318"/>
      <c r="VMM24" s="318"/>
      <c r="VMN24" s="318"/>
      <c r="VMO24" s="318"/>
      <c r="VMP24" s="318"/>
      <c r="VMQ24" s="318"/>
      <c r="VMR24" s="318"/>
      <c r="VMS24" s="318"/>
      <c r="VMT24" s="318"/>
      <c r="VMU24" s="318"/>
      <c r="VMV24" s="318"/>
      <c r="VMW24" s="318"/>
      <c r="VMX24" s="318"/>
      <c r="VMY24" s="318"/>
      <c r="VMZ24" s="318"/>
      <c r="VNA24" s="318"/>
      <c r="VNB24" s="318"/>
      <c r="VNC24" s="318"/>
      <c r="VND24" s="318"/>
      <c r="VNE24" s="318"/>
      <c r="VNF24" s="318"/>
      <c r="VNG24" s="318"/>
      <c r="VNH24" s="318"/>
      <c r="VNI24" s="318"/>
      <c r="VNJ24" s="318"/>
      <c r="VNK24" s="318"/>
      <c r="VNL24" s="318"/>
      <c r="VNM24" s="318"/>
      <c r="VNN24" s="318"/>
      <c r="VNO24" s="318"/>
      <c r="VNP24" s="318"/>
      <c r="VNQ24" s="318"/>
      <c r="VNR24" s="318"/>
      <c r="VNS24" s="318"/>
      <c r="VNT24" s="318"/>
      <c r="VNU24" s="318"/>
      <c r="VNV24" s="318"/>
      <c r="VNW24" s="318"/>
      <c r="VNX24" s="318"/>
      <c r="VNY24" s="318"/>
      <c r="VNZ24" s="318"/>
      <c r="VOA24" s="318"/>
      <c r="VOB24" s="318"/>
      <c r="VOC24" s="318"/>
      <c r="VOD24" s="318"/>
      <c r="VOE24" s="318"/>
      <c r="VOF24" s="318"/>
      <c r="VOG24" s="318"/>
      <c r="VOH24" s="318"/>
      <c r="VOI24" s="318"/>
      <c r="VOJ24" s="318"/>
      <c r="VOK24" s="318"/>
      <c r="VOL24" s="318"/>
      <c r="VOM24" s="318"/>
      <c r="VON24" s="318"/>
      <c r="VOO24" s="318"/>
      <c r="VOP24" s="318"/>
      <c r="VOQ24" s="318"/>
      <c r="VOR24" s="318"/>
      <c r="VOS24" s="318"/>
      <c r="VOT24" s="318"/>
      <c r="VOU24" s="318"/>
      <c r="VOV24" s="318"/>
      <c r="VOW24" s="318"/>
      <c r="VOX24" s="318"/>
      <c r="VOY24" s="318"/>
      <c r="VOZ24" s="318"/>
      <c r="VPA24" s="318"/>
      <c r="VPB24" s="318"/>
      <c r="VPC24" s="318"/>
      <c r="VPD24" s="318"/>
      <c r="VPE24" s="318"/>
      <c r="VPF24" s="318"/>
      <c r="VPG24" s="318"/>
      <c r="VPH24" s="318"/>
      <c r="VPI24" s="318"/>
      <c r="VPJ24" s="318"/>
      <c r="VPK24" s="318"/>
      <c r="VPL24" s="318"/>
      <c r="VPM24" s="318"/>
      <c r="VPN24" s="318"/>
      <c r="VPO24" s="318"/>
      <c r="VPP24" s="318"/>
      <c r="VPQ24" s="318"/>
      <c r="VPR24" s="318"/>
      <c r="VPS24" s="318"/>
      <c r="VPT24" s="318"/>
      <c r="VPU24" s="318"/>
      <c r="VPV24" s="318"/>
      <c r="VPW24" s="318"/>
      <c r="VPX24" s="318"/>
      <c r="VPY24" s="318"/>
      <c r="VPZ24" s="318"/>
      <c r="VQA24" s="318"/>
      <c r="VQB24" s="318"/>
      <c r="VQC24" s="318"/>
      <c r="VQD24" s="318"/>
      <c r="VQE24" s="318"/>
      <c r="VQF24" s="318"/>
      <c r="VQG24" s="318"/>
      <c r="VQH24" s="318"/>
      <c r="VQI24" s="318"/>
      <c r="VQJ24" s="318"/>
      <c r="VQK24" s="318"/>
      <c r="VQL24" s="318"/>
      <c r="VQM24" s="318"/>
      <c r="VQN24" s="318"/>
      <c r="VQO24" s="318"/>
      <c r="VQP24" s="318"/>
      <c r="VQQ24" s="318"/>
      <c r="VQR24" s="318"/>
      <c r="VQS24" s="318"/>
      <c r="VQT24" s="318"/>
      <c r="VQU24" s="318"/>
      <c r="VQV24" s="318"/>
      <c r="VQW24" s="318"/>
      <c r="VQX24" s="318"/>
      <c r="VQY24" s="318"/>
      <c r="VQZ24" s="318"/>
      <c r="VRA24" s="318"/>
      <c r="VRB24" s="318"/>
      <c r="VRC24" s="318"/>
      <c r="VRD24" s="318"/>
      <c r="VRE24" s="318"/>
      <c r="VRF24" s="318"/>
      <c r="VRG24" s="318"/>
      <c r="VRH24" s="318"/>
      <c r="VRI24" s="318"/>
      <c r="VRJ24" s="318"/>
      <c r="VRK24" s="318"/>
      <c r="VRL24" s="318"/>
      <c r="VRM24" s="318"/>
      <c r="VRN24" s="318"/>
      <c r="VRO24" s="318"/>
      <c r="VRP24" s="318"/>
      <c r="VRQ24" s="318"/>
      <c r="VRR24" s="318"/>
      <c r="VRS24" s="318"/>
      <c r="VRT24" s="318"/>
      <c r="VRU24" s="318"/>
      <c r="VRV24" s="318"/>
      <c r="VRW24" s="318"/>
      <c r="VRX24" s="318"/>
      <c r="VRY24" s="318"/>
      <c r="VRZ24" s="318"/>
      <c r="VSA24" s="318"/>
      <c r="VSB24" s="318"/>
      <c r="VSC24" s="318"/>
      <c r="VSD24" s="318"/>
      <c r="VSE24" s="318"/>
      <c r="VSF24" s="318"/>
      <c r="VSG24" s="318"/>
      <c r="VSH24" s="318"/>
      <c r="VSI24" s="318"/>
      <c r="VSJ24" s="318"/>
      <c r="VSK24" s="318"/>
      <c r="VSL24" s="318"/>
      <c r="VSM24" s="318"/>
      <c r="VSN24" s="318"/>
      <c r="VSO24" s="318"/>
      <c r="VSP24" s="318"/>
      <c r="VSQ24" s="318"/>
      <c r="VSR24" s="318"/>
      <c r="VSS24" s="318"/>
      <c r="VST24" s="318"/>
      <c r="VSU24" s="318"/>
      <c r="VSV24" s="318"/>
      <c r="VSW24" s="318"/>
      <c r="VSX24" s="318"/>
      <c r="VSY24" s="318"/>
      <c r="VSZ24" s="318"/>
      <c r="VTA24" s="318"/>
      <c r="VTB24" s="318"/>
      <c r="VTC24" s="318"/>
      <c r="VTD24" s="318"/>
      <c r="VTE24" s="318"/>
      <c r="VTF24" s="318"/>
      <c r="VTG24" s="318"/>
      <c r="VTH24" s="318"/>
      <c r="VTI24" s="318"/>
      <c r="VTJ24" s="318"/>
      <c r="VTK24" s="318"/>
      <c r="VTL24" s="318"/>
      <c r="VTM24" s="318"/>
      <c r="VTN24" s="318"/>
      <c r="VTO24" s="318"/>
      <c r="VTP24" s="318"/>
      <c r="VTQ24" s="318"/>
      <c r="VTR24" s="318"/>
      <c r="VTS24" s="318"/>
      <c r="VTT24" s="318"/>
      <c r="VTU24" s="318"/>
      <c r="VTV24" s="318"/>
      <c r="VTW24" s="318"/>
      <c r="VTX24" s="318"/>
      <c r="VTY24" s="318"/>
      <c r="VTZ24" s="318"/>
      <c r="VUA24" s="318"/>
      <c r="VUB24" s="318"/>
      <c r="VUC24" s="318"/>
      <c r="VUD24" s="318"/>
      <c r="VUE24" s="318"/>
      <c r="VUF24" s="318"/>
      <c r="VUG24" s="318"/>
      <c r="VUH24" s="318"/>
      <c r="VUI24" s="318"/>
      <c r="VUJ24" s="318"/>
      <c r="VUK24" s="318"/>
      <c r="VUL24" s="318"/>
      <c r="VUM24" s="318"/>
      <c r="VUN24" s="318"/>
      <c r="VUO24" s="318"/>
      <c r="VUP24" s="318"/>
      <c r="VUQ24" s="318"/>
      <c r="VUR24" s="318"/>
      <c r="VUS24" s="318"/>
      <c r="VUT24" s="318"/>
      <c r="VUU24" s="318"/>
      <c r="VUV24" s="318"/>
      <c r="VUW24" s="318"/>
      <c r="VUX24" s="318"/>
      <c r="VUY24" s="318"/>
      <c r="VUZ24" s="318"/>
      <c r="VVA24" s="318"/>
      <c r="VVB24" s="318"/>
      <c r="VVC24" s="318"/>
      <c r="VVD24" s="318"/>
      <c r="VVE24" s="318"/>
      <c r="VVF24" s="318"/>
      <c r="VVG24" s="318"/>
      <c r="VVH24" s="318"/>
      <c r="VVI24" s="318"/>
      <c r="VVJ24" s="318"/>
      <c r="VVK24" s="318"/>
      <c r="VVL24" s="318"/>
      <c r="VVM24" s="318"/>
      <c r="VVN24" s="318"/>
      <c r="VVO24" s="318"/>
      <c r="VVP24" s="318"/>
      <c r="VVQ24" s="318"/>
      <c r="VVR24" s="318"/>
      <c r="VVS24" s="318"/>
      <c r="VVT24" s="318"/>
      <c r="VVU24" s="318"/>
      <c r="VVV24" s="318"/>
      <c r="VVW24" s="318"/>
      <c r="VVX24" s="318"/>
      <c r="VVY24" s="318"/>
      <c r="VVZ24" s="318"/>
      <c r="VWA24" s="318"/>
      <c r="VWB24" s="318"/>
      <c r="VWC24" s="318"/>
      <c r="VWD24" s="318"/>
      <c r="VWE24" s="318"/>
      <c r="VWF24" s="318"/>
      <c r="VWG24" s="318"/>
      <c r="VWH24" s="318"/>
      <c r="VWI24" s="318"/>
      <c r="VWJ24" s="318"/>
      <c r="VWK24" s="318"/>
      <c r="VWL24" s="318"/>
      <c r="VWM24" s="318"/>
      <c r="VWN24" s="318"/>
      <c r="VWO24" s="318"/>
      <c r="VWP24" s="318"/>
      <c r="VWQ24" s="318"/>
      <c r="VWR24" s="318"/>
      <c r="VWS24" s="318"/>
      <c r="VWT24" s="318"/>
      <c r="VWU24" s="318"/>
      <c r="VWV24" s="318"/>
      <c r="VWW24" s="318"/>
      <c r="VWX24" s="318"/>
      <c r="VWY24" s="318"/>
      <c r="VWZ24" s="318"/>
      <c r="VXA24" s="318"/>
      <c r="VXB24" s="318"/>
      <c r="VXC24" s="318"/>
      <c r="VXD24" s="318"/>
      <c r="VXE24" s="318"/>
      <c r="VXF24" s="318"/>
      <c r="VXG24" s="318"/>
      <c r="VXH24" s="318"/>
      <c r="VXI24" s="318"/>
      <c r="VXJ24" s="318"/>
      <c r="VXK24" s="318"/>
      <c r="VXL24" s="318"/>
      <c r="VXM24" s="318"/>
      <c r="VXN24" s="318"/>
      <c r="VXO24" s="318"/>
      <c r="VXP24" s="318"/>
      <c r="VXQ24" s="318"/>
      <c r="VXR24" s="318"/>
      <c r="VXS24" s="318"/>
      <c r="VXT24" s="318"/>
      <c r="VXU24" s="318"/>
      <c r="VXV24" s="318"/>
      <c r="VXW24" s="318"/>
      <c r="VXX24" s="318"/>
      <c r="VXY24" s="318"/>
      <c r="VXZ24" s="318"/>
      <c r="VYA24" s="318"/>
      <c r="VYB24" s="318"/>
      <c r="VYC24" s="318"/>
      <c r="VYD24" s="318"/>
      <c r="VYE24" s="318"/>
      <c r="VYF24" s="318"/>
      <c r="VYG24" s="318"/>
      <c r="VYH24" s="318"/>
      <c r="VYI24" s="318"/>
      <c r="VYJ24" s="318"/>
      <c r="VYK24" s="318"/>
      <c r="VYL24" s="318"/>
      <c r="VYM24" s="318"/>
      <c r="VYN24" s="318"/>
      <c r="VYO24" s="318"/>
      <c r="VYP24" s="318"/>
      <c r="VYQ24" s="318"/>
      <c r="VYR24" s="318"/>
      <c r="VYS24" s="318"/>
      <c r="VYT24" s="318"/>
      <c r="VYU24" s="318"/>
      <c r="VYV24" s="318"/>
      <c r="VYW24" s="318"/>
      <c r="VYX24" s="318"/>
      <c r="VYY24" s="318"/>
      <c r="VYZ24" s="318"/>
      <c r="VZA24" s="318"/>
      <c r="VZB24" s="318"/>
      <c r="VZC24" s="318"/>
      <c r="VZD24" s="318"/>
      <c r="VZE24" s="318"/>
      <c r="VZF24" s="318"/>
      <c r="VZG24" s="318"/>
      <c r="VZH24" s="318"/>
      <c r="VZI24" s="318"/>
      <c r="VZJ24" s="318"/>
      <c r="VZK24" s="318"/>
      <c r="VZL24" s="318"/>
      <c r="VZM24" s="318"/>
      <c r="VZN24" s="318"/>
      <c r="VZO24" s="318"/>
      <c r="VZP24" s="318"/>
      <c r="VZQ24" s="318"/>
      <c r="VZR24" s="318"/>
      <c r="VZS24" s="318"/>
      <c r="VZT24" s="318"/>
      <c r="VZU24" s="318"/>
      <c r="VZV24" s="318"/>
      <c r="VZW24" s="318"/>
      <c r="VZX24" s="318"/>
      <c r="VZY24" s="318"/>
      <c r="VZZ24" s="318"/>
      <c r="WAA24" s="318"/>
      <c r="WAB24" s="318"/>
      <c r="WAC24" s="318"/>
      <c r="WAD24" s="318"/>
      <c r="WAE24" s="318"/>
      <c r="WAF24" s="318"/>
      <c r="WAG24" s="318"/>
      <c r="WAH24" s="318"/>
      <c r="WAI24" s="318"/>
      <c r="WAJ24" s="318"/>
      <c r="WAK24" s="318"/>
      <c r="WAL24" s="318"/>
      <c r="WAM24" s="318"/>
      <c r="WAN24" s="318"/>
      <c r="WAO24" s="318"/>
      <c r="WAP24" s="318"/>
      <c r="WAQ24" s="318"/>
      <c r="WAR24" s="318"/>
      <c r="WAS24" s="318"/>
      <c r="WAT24" s="318"/>
      <c r="WAU24" s="318"/>
      <c r="WAV24" s="318"/>
      <c r="WAW24" s="318"/>
      <c r="WAX24" s="318"/>
      <c r="WAY24" s="318"/>
      <c r="WAZ24" s="318"/>
      <c r="WBA24" s="318"/>
      <c r="WBB24" s="318"/>
      <c r="WBC24" s="318"/>
      <c r="WBD24" s="318"/>
      <c r="WBE24" s="318"/>
      <c r="WBF24" s="318"/>
      <c r="WBG24" s="318"/>
      <c r="WBH24" s="318"/>
      <c r="WBI24" s="318"/>
      <c r="WBJ24" s="318"/>
      <c r="WBK24" s="318"/>
      <c r="WBL24" s="318"/>
      <c r="WBM24" s="318"/>
      <c r="WBN24" s="318"/>
      <c r="WBO24" s="318"/>
      <c r="WBP24" s="318"/>
      <c r="WBQ24" s="318"/>
      <c r="WBR24" s="318"/>
      <c r="WBS24" s="318"/>
      <c r="WBT24" s="318"/>
      <c r="WBU24" s="318"/>
      <c r="WBV24" s="318"/>
      <c r="WBW24" s="318"/>
      <c r="WBX24" s="318"/>
      <c r="WBY24" s="318"/>
      <c r="WBZ24" s="318"/>
      <c r="WCA24" s="318"/>
      <c r="WCB24" s="318"/>
      <c r="WCC24" s="318"/>
      <c r="WCD24" s="318"/>
      <c r="WCE24" s="318"/>
      <c r="WCF24" s="318"/>
      <c r="WCG24" s="318"/>
      <c r="WCH24" s="318"/>
      <c r="WCI24" s="318"/>
      <c r="WCJ24" s="318"/>
      <c r="WCK24" s="318"/>
      <c r="WCL24" s="318"/>
      <c r="WCM24" s="318"/>
      <c r="WCN24" s="318"/>
      <c r="WCO24" s="318"/>
      <c r="WCP24" s="318"/>
      <c r="WCQ24" s="318"/>
      <c r="WCR24" s="318"/>
      <c r="WCS24" s="318"/>
      <c r="WCT24" s="318"/>
      <c r="WCU24" s="318"/>
      <c r="WCV24" s="318"/>
      <c r="WCW24" s="318"/>
      <c r="WCX24" s="318"/>
      <c r="WCY24" s="318"/>
      <c r="WCZ24" s="318"/>
      <c r="WDA24" s="318"/>
      <c r="WDB24" s="318"/>
      <c r="WDC24" s="318"/>
      <c r="WDD24" s="318"/>
      <c r="WDE24" s="318"/>
      <c r="WDF24" s="318"/>
      <c r="WDG24" s="318"/>
      <c r="WDH24" s="318"/>
      <c r="WDI24" s="318"/>
      <c r="WDJ24" s="318"/>
      <c r="WDK24" s="318"/>
      <c r="WDL24" s="318"/>
      <c r="WDM24" s="318"/>
      <c r="WDN24" s="318"/>
      <c r="WDO24" s="318"/>
      <c r="WDP24" s="318"/>
      <c r="WDQ24" s="318"/>
      <c r="WDR24" s="318"/>
      <c r="WDS24" s="318"/>
      <c r="WDT24" s="318"/>
      <c r="WDU24" s="318"/>
      <c r="WDV24" s="318"/>
      <c r="WDW24" s="318"/>
      <c r="WDX24" s="318"/>
      <c r="WDY24" s="318"/>
      <c r="WDZ24" s="318"/>
      <c r="WEA24" s="318"/>
      <c r="WEB24" s="318"/>
      <c r="WEC24" s="318"/>
      <c r="WED24" s="318"/>
      <c r="WEE24" s="318"/>
      <c r="WEF24" s="318"/>
      <c r="WEG24" s="318"/>
      <c r="WEH24" s="318"/>
      <c r="WEI24" s="318"/>
      <c r="WEJ24" s="318"/>
      <c r="WEK24" s="318"/>
      <c r="WEL24" s="318"/>
      <c r="WEM24" s="318"/>
      <c r="WEN24" s="318"/>
      <c r="WEO24" s="318"/>
      <c r="WEP24" s="318"/>
      <c r="WEQ24" s="318"/>
      <c r="WER24" s="318"/>
      <c r="WES24" s="318"/>
      <c r="WET24" s="318"/>
      <c r="WEU24" s="318"/>
      <c r="WEV24" s="318"/>
      <c r="WEW24" s="318"/>
      <c r="WEX24" s="318"/>
      <c r="WEY24" s="318"/>
      <c r="WEZ24" s="318"/>
      <c r="WFA24" s="318"/>
      <c r="WFB24" s="318"/>
      <c r="WFC24" s="318"/>
      <c r="WFD24" s="318"/>
      <c r="WFE24" s="318"/>
      <c r="WFF24" s="318"/>
      <c r="WFG24" s="318"/>
      <c r="WFH24" s="318"/>
      <c r="WFI24" s="318"/>
      <c r="WFJ24" s="318"/>
      <c r="WFK24" s="318"/>
      <c r="WFL24" s="318"/>
      <c r="WFM24" s="318"/>
      <c r="WFN24" s="318"/>
      <c r="WFO24" s="318"/>
      <c r="WFP24" s="318"/>
      <c r="WFQ24" s="318"/>
      <c r="WFR24" s="318"/>
      <c r="WFS24" s="318"/>
      <c r="WFT24" s="318"/>
      <c r="WFU24" s="318"/>
      <c r="WFV24" s="318"/>
      <c r="WFW24" s="318"/>
      <c r="WFX24" s="318"/>
      <c r="WFY24" s="318"/>
      <c r="WFZ24" s="318"/>
      <c r="WGA24" s="318"/>
      <c r="WGB24" s="318"/>
      <c r="WGC24" s="318"/>
      <c r="WGD24" s="318"/>
      <c r="WGE24" s="318"/>
      <c r="WGF24" s="318"/>
      <c r="WGG24" s="318"/>
      <c r="WGH24" s="318"/>
      <c r="WGI24" s="318"/>
      <c r="WGJ24" s="318"/>
      <c r="WGK24" s="318"/>
      <c r="WGL24" s="318"/>
      <c r="WGM24" s="318"/>
      <c r="WGN24" s="318"/>
      <c r="WGO24" s="318"/>
      <c r="WGP24" s="318"/>
      <c r="WGQ24" s="318"/>
      <c r="WGR24" s="318"/>
      <c r="WGS24" s="318"/>
      <c r="WGT24" s="318"/>
      <c r="WGU24" s="318"/>
      <c r="WGV24" s="318"/>
      <c r="WGW24" s="318"/>
      <c r="WGX24" s="318"/>
      <c r="WGY24" s="318"/>
      <c r="WGZ24" s="318"/>
      <c r="WHA24" s="318"/>
      <c r="WHB24" s="318"/>
      <c r="WHC24" s="318"/>
      <c r="WHD24" s="318"/>
      <c r="WHE24" s="318"/>
      <c r="WHF24" s="318"/>
      <c r="WHG24" s="318"/>
      <c r="WHH24" s="318"/>
      <c r="WHI24" s="318"/>
      <c r="WHJ24" s="318"/>
      <c r="WHK24" s="318"/>
      <c r="WHL24" s="318"/>
      <c r="WHM24" s="318"/>
      <c r="WHN24" s="318"/>
      <c r="WHO24" s="318"/>
      <c r="WHP24" s="318"/>
      <c r="WHQ24" s="318"/>
      <c r="WHR24" s="318"/>
      <c r="WHS24" s="318"/>
      <c r="WHT24" s="318"/>
      <c r="WHU24" s="318"/>
      <c r="WHV24" s="318"/>
      <c r="WHW24" s="318"/>
      <c r="WHX24" s="318"/>
      <c r="WHY24" s="318"/>
      <c r="WHZ24" s="318"/>
      <c r="WIA24" s="318"/>
      <c r="WIB24" s="318"/>
      <c r="WIC24" s="318"/>
      <c r="WID24" s="318"/>
      <c r="WIE24" s="318"/>
      <c r="WIF24" s="318"/>
      <c r="WIG24" s="318"/>
      <c r="WIH24" s="318"/>
      <c r="WII24" s="318"/>
      <c r="WIJ24" s="318"/>
      <c r="WIK24" s="318"/>
      <c r="WIL24" s="318"/>
      <c r="WIM24" s="318"/>
      <c r="WIN24" s="318"/>
      <c r="WIO24" s="318"/>
      <c r="WIP24" s="318"/>
      <c r="WIQ24" s="318"/>
      <c r="WIR24" s="318"/>
      <c r="WIS24" s="318"/>
      <c r="WIT24" s="318"/>
      <c r="WIU24" s="318"/>
      <c r="WIV24" s="318"/>
      <c r="WIW24" s="318"/>
      <c r="WIX24" s="318"/>
      <c r="WIY24" s="318"/>
      <c r="WIZ24" s="318"/>
      <c r="WJA24" s="318"/>
      <c r="WJB24" s="318"/>
      <c r="WJC24" s="318"/>
      <c r="WJD24" s="318"/>
      <c r="WJE24" s="318"/>
      <c r="WJF24" s="318"/>
      <c r="WJG24" s="318"/>
      <c r="WJH24" s="318"/>
      <c r="WJI24" s="318"/>
      <c r="WJJ24" s="318"/>
      <c r="WJK24" s="318"/>
      <c r="WJL24" s="318"/>
      <c r="WJM24" s="318"/>
      <c r="WJN24" s="318"/>
      <c r="WJO24" s="318"/>
      <c r="WJP24" s="318"/>
      <c r="WJQ24" s="318"/>
      <c r="WJR24" s="318"/>
      <c r="WJS24" s="318"/>
      <c r="WJT24" s="318"/>
      <c r="WJU24" s="318"/>
      <c r="WJV24" s="318"/>
      <c r="WJW24" s="318"/>
      <c r="WJX24" s="318"/>
      <c r="WJY24" s="318"/>
      <c r="WJZ24" s="318"/>
      <c r="WKA24" s="318"/>
      <c r="WKB24" s="318"/>
      <c r="WKC24" s="318"/>
      <c r="WKD24" s="318"/>
      <c r="WKE24" s="318"/>
      <c r="WKF24" s="318"/>
      <c r="WKG24" s="318"/>
      <c r="WKH24" s="318"/>
      <c r="WKI24" s="318"/>
      <c r="WKJ24" s="318"/>
      <c r="WKK24" s="318"/>
      <c r="WKL24" s="318"/>
      <c r="WKM24" s="318"/>
      <c r="WKN24" s="318"/>
      <c r="WKO24" s="318"/>
      <c r="WKP24" s="318"/>
      <c r="WKQ24" s="318"/>
      <c r="WKR24" s="318"/>
      <c r="WKS24" s="318"/>
      <c r="WKT24" s="318"/>
      <c r="WKU24" s="318"/>
      <c r="WKV24" s="318"/>
      <c r="WKW24" s="318"/>
      <c r="WKX24" s="318"/>
      <c r="WKY24" s="318"/>
      <c r="WKZ24" s="318"/>
      <c r="WLA24" s="318"/>
      <c r="WLB24" s="318"/>
      <c r="WLC24" s="318"/>
      <c r="WLD24" s="318"/>
      <c r="WLE24" s="318"/>
      <c r="WLF24" s="318"/>
      <c r="WLG24" s="318"/>
      <c r="WLH24" s="318"/>
      <c r="WLI24" s="318"/>
      <c r="WLJ24" s="318"/>
      <c r="WLK24" s="318"/>
      <c r="WLL24" s="318"/>
      <c r="WLM24" s="318"/>
      <c r="WLN24" s="318"/>
      <c r="WLO24" s="318"/>
      <c r="WLP24" s="318"/>
      <c r="WLQ24" s="318"/>
      <c r="WLR24" s="318"/>
      <c r="WLS24" s="318"/>
      <c r="WLT24" s="318"/>
      <c r="WLU24" s="318"/>
      <c r="WLV24" s="318"/>
      <c r="WLW24" s="318"/>
      <c r="WLX24" s="318"/>
      <c r="WLY24" s="318"/>
      <c r="WLZ24" s="318"/>
      <c r="WMA24" s="318"/>
      <c r="WMB24" s="318"/>
      <c r="WMC24" s="318"/>
      <c r="WMD24" s="318"/>
      <c r="WME24" s="318"/>
      <c r="WMF24" s="318"/>
      <c r="WMG24" s="318"/>
      <c r="WMH24" s="318"/>
      <c r="WMI24" s="318"/>
      <c r="WMJ24" s="318"/>
      <c r="WMK24" s="318"/>
      <c r="WML24" s="318"/>
      <c r="WMM24" s="318"/>
      <c r="WMN24" s="318"/>
      <c r="WMO24" s="318"/>
      <c r="WMP24" s="318"/>
      <c r="WMQ24" s="318"/>
      <c r="WMR24" s="318"/>
      <c r="WMS24" s="318"/>
      <c r="WMT24" s="318"/>
      <c r="WMU24" s="318"/>
      <c r="WMV24" s="318"/>
      <c r="WMW24" s="318"/>
      <c r="WMX24" s="318"/>
      <c r="WMY24" s="318"/>
      <c r="WMZ24" s="318"/>
      <c r="WNA24" s="318"/>
      <c r="WNB24" s="318"/>
      <c r="WNC24" s="318"/>
      <c r="WND24" s="318"/>
      <c r="WNE24" s="318"/>
      <c r="WNF24" s="318"/>
      <c r="WNG24" s="318"/>
      <c r="WNH24" s="318"/>
      <c r="WNI24" s="318"/>
      <c r="WNJ24" s="318"/>
      <c r="WNK24" s="318"/>
      <c r="WNL24" s="318"/>
      <c r="WNM24" s="318"/>
      <c r="WNN24" s="318"/>
      <c r="WNO24" s="318"/>
      <c r="WNP24" s="318"/>
      <c r="WNQ24" s="318"/>
      <c r="WNR24" s="318"/>
      <c r="WNS24" s="318"/>
      <c r="WNT24" s="318"/>
      <c r="WNU24" s="318"/>
      <c r="WNV24" s="318"/>
      <c r="WNW24" s="318"/>
      <c r="WNX24" s="318"/>
      <c r="WNY24" s="318"/>
      <c r="WNZ24" s="318"/>
      <c r="WOA24" s="318"/>
      <c r="WOB24" s="318"/>
      <c r="WOC24" s="318"/>
      <c r="WOD24" s="318"/>
      <c r="WOE24" s="318"/>
      <c r="WOF24" s="318"/>
      <c r="WOG24" s="318"/>
      <c r="WOH24" s="318"/>
      <c r="WOI24" s="318"/>
      <c r="WOJ24" s="318"/>
      <c r="WOK24" s="318"/>
      <c r="WOL24" s="318"/>
      <c r="WOM24" s="318"/>
      <c r="WON24" s="318"/>
      <c r="WOO24" s="318"/>
      <c r="WOP24" s="318"/>
      <c r="WOQ24" s="318"/>
      <c r="WOR24" s="318"/>
      <c r="WOS24" s="318"/>
      <c r="WOT24" s="318"/>
      <c r="WOU24" s="318"/>
      <c r="WOV24" s="318"/>
      <c r="WOW24" s="318"/>
      <c r="WOX24" s="318"/>
      <c r="WOY24" s="318"/>
      <c r="WOZ24" s="318"/>
      <c r="WPA24" s="318"/>
      <c r="WPB24" s="318"/>
      <c r="WPC24" s="318"/>
      <c r="WPD24" s="318"/>
      <c r="WPE24" s="318"/>
      <c r="WPF24" s="318"/>
      <c r="WPG24" s="318"/>
      <c r="WPH24" s="318"/>
      <c r="WPI24" s="318"/>
      <c r="WPJ24" s="318"/>
      <c r="WPK24" s="318"/>
      <c r="WPL24" s="318"/>
      <c r="WPM24" s="318"/>
      <c r="WPN24" s="318"/>
      <c r="WPO24" s="318"/>
      <c r="WPP24" s="318"/>
      <c r="WPQ24" s="318"/>
      <c r="WPR24" s="318"/>
      <c r="WPS24" s="318"/>
      <c r="WPT24" s="318"/>
      <c r="WPU24" s="318"/>
      <c r="WPV24" s="318"/>
      <c r="WPW24" s="318"/>
      <c r="WPX24" s="318"/>
      <c r="WPY24" s="318"/>
      <c r="WPZ24" s="318"/>
      <c r="WQA24" s="318"/>
      <c r="WQB24" s="318"/>
      <c r="WQC24" s="318"/>
      <c r="WQD24" s="318"/>
      <c r="WQE24" s="318"/>
      <c r="WQF24" s="318"/>
      <c r="WQG24" s="318"/>
      <c r="WQH24" s="318"/>
      <c r="WQI24" s="318"/>
      <c r="WQJ24" s="318"/>
      <c r="WQK24" s="318"/>
      <c r="WQL24" s="318"/>
      <c r="WQM24" s="318"/>
      <c r="WQN24" s="318"/>
      <c r="WQO24" s="318"/>
      <c r="WQP24" s="318"/>
      <c r="WQQ24" s="318"/>
      <c r="WQR24" s="318"/>
      <c r="WQS24" s="318"/>
      <c r="WQT24" s="318"/>
      <c r="WQU24" s="318"/>
      <c r="WQV24" s="318"/>
      <c r="WQW24" s="318"/>
      <c r="WQX24" s="318"/>
      <c r="WQY24" s="318"/>
      <c r="WQZ24" s="318"/>
      <c r="WRA24" s="318"/>
      <c r="WRB24" s="318"/>
      <c r="WRC24" s="318"/>
      <c r="WRD24" s="318"/>
      <c r="WRE24" s="318"/>
      <c r="WRF24" s="318"/>
      <c r="WRG24" s="318"/>
      <c r="WRH24" s="318"/>
      <c r="WRI24" s="318"/>
      <c r="WRJ24" s="318"/>
      <c r="WRK24" s="318"/>
      <c r="WRL24" s="318"/>
      <c r="WRM24" s="318"/>
      <c r="WRN24" s="318"/>
      <c r="WRO24" s="318"/>
      <c r="WRP24" s="318"/>
      <c r="WRQ24" s="318"/>
      <c r="WRR24" s="318"/>
      <c r="WRS24" s="318"/>
      <c r="WRT24" s="318"/>
      <c r="WRU24" s="318"/>
      <c r="WRV24" s="318"/>
      <c r="WRW24" s="318"/>
      <c r="WRX24" s="318"/>
      <c r="WRY24" s="318"/>
      <c r="WRZ24" s="318"/>
      <c r="WSA24" s="318"/>
      <c r="WSB24" s="318"/>
      <c r="WSC24" s="318"/>
      <c r="WSD24" s="318"/>
      <c r="WSE24" s="318"/>
      <c r="WSF24" s="318"/>
      <c r="WSG24" s="318"/>
      <c r="WSH24" s="318"/>
      <c r="WSI24" s="318"/>
      <c r="WSJ24" s="318"/>
      <c r="WSK24" s="318"/>
      <c r="WSL24" s="318"/>
      <c r="WSM24" s="318"/>
      <c r="WSN24" s="318"/>
      <c r="WSO24" s="318"/>
      <c r="WSP24" s="318"/>
      <c r="WSQ24" s="318"/>
      <c r="WSR24" s="318"/>
      <c r="WSS24" s="318"/>
      <c r="WST24" s="318"/>
      <c r="WSU24" s="318"/>
      <c r="WSV24" s="318"/>
      <c r="WSW24" s="318"/>
      <c r="WSX24" s="318"/>
      <c r="WSY24" s="318"/>
      <c r="WSZ24" s="318"/>
      <c r="WTA24" s="318"/>
      <c r="WTB24" s="318"/>
      <c r="WTC24" s="318"/>
      <c r="WTD24" s="318"/>
      <c r="WTE24" s="318"/>
      <c r="WTF24" s="318"/>
      <c r="WTG24" s="318"/>
      <c r="WTH24" s="318"/>
      <c r="WTI24" s="318"/>
      <c r="WTJ24" s="318"/>
      <c r="WTK24" s="318"/>
      <c r="WTL24" s="318"/>
      <c r="WTM24" s="318"/>
      <c r="WTN24" s="318"/>
      <c r="WTO24" s="318"/>
      <c r="WTP24" s="318"/>
      <c r="WTQ24" s="318"/>
      <c r="WTR24" s="318"/>
      <c r="WTS24" s="318"/>
      <c r="WTT24" s="318"/>
      <c r="WTU24" s="318"/>
      <c r="WTV24" s="318"/>
      <c r="WTW24" s="318"/>
      <c r="WTX24" s="318"/>
      <c r="WTY24" s="318"/>
      <c r="WTZ24" s="318"/>
      <c r="WUA24" s="318"/>
      <c r="WUB24" s="318"/>
      <c r="WUC24" s="318"/>
      <c r="WUD24" s="318"/>
      <c r="WUE24" s="318"/>
      <c r="WUF24" s="318"/>
      <c r="WUG24" s="318"/>
      <c r="WUH24" s="318"/>
      <c r="WUI24" s="318"/>
      <c r="WUJ24" s="318"/>
      <c r="WUK24" s="318"/>
      <c r="WUL24" s="318"/>
      <c r="WUM24" s="318"/>
      <c r="WUN24" s="318"/>
      <c r="WUO24" s="318"/>
      <c r="WUP24" s="318"/>
      <c r="WUQ24" s="318"/>
      <c r="WUR24" s="318"/>
      <c r="WUS24" s="318"/>
      <c r="WUT24" s="318"/>
      <c r="WUU24" s="318"/>
      <c r="WUV24" s="318"/>
      <c r="WUW24" s="318"/>
      <c r="WUX24" s="318"/>
      <c r="WUY24" s="318"/>
      <c r="WUZ24" s="318"/>
      <c r="WVA24" s="318"/>
      <c r="WVB24" s="318"/>
      <c r="WVC24" s="318"/>
      <c r="WVD24" s="318"/>
      <c r="WVE24" s="318"/>
      <c r="WVF24" s="318"/>
      <c r="WVG24" s="318"/>
      <c r="WVH24" s="318"/>
      <c r="WVI24" s="318"/>
      <c r="WVJ24" s="318"/>
      <c r="WVK24" s="318"/>
      <c r="WVL24" s="318"/>
      <c r="WVM24" s="318"/>
      <c r="WVN24" s="318"/>
    </row>
    <row r="25" spans="1:16134" s="1271" customFormat="1" ht="12.75" customHeight="1">
      <c r="A25" s="7"/>
      <c r="B25" s="7"/>
      <c r="C25" s="7" t="s">
        <v>280</v>
      </c>
      <c r="D25" s="7"/>
      <c r="E25" s="7"/>
      <c r="F25" s="7"/>
      <c r="G25" s="7"/>
      <c r="H25" s="527">
        <v>16121</v>
      </c>
      <c r="I25" s="7" t="s">
        <v>159</v>
      </c>
      <c r="J25" s="318"/>
      <c r="K25" s="1269"/>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c r="CA25" s="318"/>
      <c r="CB25" s="318"/>
      <c r="CC25" s="318"/>
      <c r="CD25" s="318"/>
      <c r="CE25" s="318"/>
      <c r="CF25" s="318"/>
      <c r="CG25" s="318"/>
      <c r="CH25" s="318"/>
      <c r="CI25" s="318"/>
      <c r="CJ25" s="318"/>
      <c r="CK25" s="318"/>
      <c r="CL25" s="318"/>
      <c r="CM25" s="318"/>
      <c r="CN25" s="318"/>
      <c r="CO25" s="318"/>
      <c r="CP25" s="318"/>
      <c r="CQ25" s="318"/>
      <c r="CR25" s="318"/>
      <c r="CS25" s="318"/>
      <c r="CT25" s="318"/>
      <c r="CU25" s="318"/>
      <c r="CV25" s="318"/>
      <c r="CW25" s="318"/>
      <c r="CX25" s="318"/>
      <c r="CY25" s="318"/>
      <c r="CZ25" s="318"/>
      <c r="DA25" s="318"/>
      <c r="DB25" s="318"/>
      <c r="DC25" s="318"/>
      <c r="DD25" s="318"/>
      <c r="DE25" s="318"/>
      <c r="DF25" s="318"/>
      <c r="DG25" s="318"/>
      <c r="DH25" s="318"/>
      <c r="DI25" s="318"/>
      <c r="DJ25" s="318"/>
      <c r="DK25" s="318"/>
      <c r="DL25" s="318"/>
      <c r="DM25" s="318"/>
      <c r="DN25" s="318"/>
      <c r="DO25" s="318"/>
      <c r="DP25" s="318"/>
      <c r="DQ25" s="318"/>
      <c r="DR25" s="318"/>
      <c r="DS25" s="318"/>
      <c r="DT25" s="318"/>
      <c r="DU25" s="318"/>
      <c r="DV25" s="318"/>
      <c r="DW25" s="318"/>
      <c r="DX25" s="318"/>
      <c r="DY25" s="318"/>
      <c r="DZ25" s="318"/>
      <c r="EA25" s="318"/>
      <c r="EB25" s="318"/>
      <c r="EC25" s="318"/>
      <c r="ED25" s="318"/>
      <c r="EE25" s="318"/>
      <c r="EF25" s="318"/>
      <c r="EG25" s="318"/>
      <c r="EH25" s="318"/>
      <c r="EI25" s="318"/>
      <c r="EJ25" s="318"/>
      <c r="EK25" s="318"/>
      <c r="EL25" s="318"/>
      <c r="EM25" s="318"/>
      <c r="EN25" s="318"/>
      <c r="EO25" s="318"/>
      <c r="EP25" s="318"/>
      <c r="EQ25" s="318"/>
      <c r="ER25" s="318"/>
      <c r="ES25" s="318"/>
      <c r="ET25" s="318"/>
      <c r="EU25" s="318"/>
      <c r="EV25" s="318"/>
      <c r="EW25" s="318"/>
      <c r="EX25" s="318"/>
      <c r="EY25" s="318"/>
      <c r="EZ25" s="318"/>
      <c r="FA25" s="318"/>
      <c r="FB25" s="318"/>
      <c r="FC25" s="318"/>
      <c r="FD25" s="318"/>
      <c r="FE25" s="318"/>
      <c r="FF25" s="318"/>
      <c r="FG25" s="318"/>
      <c r="FH25" s="318"/>
      <c r="FI25" s="318"/>
      <c r="FJ25" s="318"/>
      <c r="FK25" s="318"/>
      <c r="FL25" s="318"/>
      <c r="FM25" s="318"/>
      <c r="FN25" s="318"/>
      <c r="FO25" s="318"/>
      <c r="FP25" s="318"/>
      <c r="FQ25" s="318"/>
      <c r="FR25" s="318"/>
      <c r="FS25" s="318"/>
      <c r="FT25" s="318"/>
      <c r="FU25" s="318"/>
      <c r="FV25" s="318"/>
      <c r="FW25" s="318"/>
      <c r="FX25" s="318"/>
      <c r="FY25" s="318"/>
      <c r="FZ25" s="318"/>
      <c r="GA25" s="318"/>
      <c r="GB25" s="318"/>
      <c r="GC25" s="318"/>
      <c r="GD25" s="318"/>
      <c r="GE25" s="318"/>
      <c r="GF25" s="318"/>
      <c r="GG25" s="318"/>
      <c r="GH25" s="318"/>
      <c r="GI25" s="318"/>
      <c r="GJ25" s="318"/>
      <c r="GK25" s="318"/>
      <c r="GL25" s="318"/>
      <c r="GM25" s="318"/>
      <c r="GN25" s="318"/>
      <c r="GO25" s="318"/>
      <c r="GP25" s="318"/>
      <c r="GQ25" s="318"/>
      <c r="GR25" s="318"/>
      <c r="GS25" s="318"/>
      <c r="GT25" s="318"/>
      <c r="GU25" s="318"/>
      <c r="GV25" s="318"/>
      <c r="GW25" s="318"/>
      <c r="GX25" s="318"/>
      <c r="GY25" s="318"/>
      <c r="GZ25" s="318"/>
      <c r="HA25" s="318"/>
      <c r="HB25" s="318"/>
      <c r="HC25" s="318"/>
      <c r="HD25" s="318"/>
      <c r="HE25" s="318"/>
      <c r="HF25" s="318"/>
      <c r="HG25" s="318"/>
      <c r="HH25" s="318"/>
      <c r="HI25" s="318"/>
      <c r="HJ25" s="318"/>
      <c r="HK25" s="318"/>
      <c r="HL25" s="318"/>
      <c r="HM25" s="318"/>
      <c r="HN25" s="318"/>
      <c r="HO25" s="318"/>
      <c r="HP25" s="318"/>
      <c r="HQ25" s="318"/>
      <c r="HR25" s="318"/>
      <c r="HS25" s="318"/>
      <c r="HT25" s="318"/>
      <c r="HU25" s="318"/>
      <c r="HV25" s="318"/>
      <c r="HW25" s="318"/>
      <c r="HX25" s="318"/>
      <c r="HY25" s="318"/>
      <c r="HZ25" s="318"/>
      <c r="IA25" s="318"/>
      <c r="IB25" s="318"/>
      <c r="IC25" s="318"/>
      <c r="ID25" s="318"/>
      <c r="IE25" s="318"/>
      <c r="IF25" s="318"/>
      <c r="IG25" s="318"/>
      <c r="IH25" s="318"/>
      <c r="II25" s="318"/>
      <c r="IJ25" s="318"/>
      <c r="IK25" s="318"/>
      <c r="IL25" s="318"/>
      <c r="IM25" s="318"/>
      <c r="IN25" s="318"/>
      <c r="IO25" s="318"/>
      <c r="IP25" s="318"/>
      <c r="IQ25" s="318"/>
      <c r="IR25" s="318"/>
      <c r="IS25" s="318"/>
      <c r="IT25" s="318"/>
      <c r="IU25" s="318"/>
      <c r="IV25" s="318"/>
      <c r="IW25" s="318"/>
      <c r="IX25" s="318"/>
      <c r="IY25" s="318"/>
      <c r="IZ25" s="318"/>
      <c r="JA25" s="318"/>
      <c r="JB25" s="318"/>
      <c r="JC25" s="318"/>
      <c r="JD25" s="318"/>
      <c r="JE25" s="318"/>
      <c r="JF25" s="318"/>
      <c r="JG25" s="318"/>
      <c r="JH25" s="318"/>
      <c r="JI25" s="318"/>
      <c r="JJ25" s="318"/>
      <c r="JK25" s="318"/>
      <c r="JL25" s="318"/>
      <c r="JM25" s="318"/>
      <c r="JN25" s="318"/>
      <c r="JO25" s="318"/>
      <c r="JP25" s="318"/>
      <c r="JQ25" s="318"/>
      <c r="JR25" s="318"/>
      <c r="JS25" s="318"/>
      <c r="JT25" s="318"/>
      <c r="JU25" s="318"/>
      <c r="JV25" s="318"/>
      <c r="JW25" s="318"/>
      <c r="JX25" s="318"/>
      <c r="JY25" s="318"/>
      <c r="JZ25" s="318"/>
      <c r="KA25" s="318"/>
      <c r="KB25" s="318"/>
      <c r="KC25" s="318"/>
      <c r="KD25" s="318"/>
      <c r="KE25" s="318"/>
      <c r="KF25" s="318"/>
      <c r="KG25" s="318"/>
      <c r="KH25" s="318"/>
      <c r="KI25" s="318"/>
      <c r="KJ25" s="318"/>
      <c r="KK25" s="318"/>
      <c r="KL25" s="318"/>
      <c r="KM25" s="318"/>
      <c r="KN25" s="318"/>
      <c r="KO25" s="318"/>
      <c r="KP25" s="318"/>
      <c r="KQ25" s="318"/>
      <c r="KR25" s="318"/>
      <c r="KS25" s="318"/>
      <c r="KT25" s="318"/>
      <c r="KU25" s="318"/>
      <c r="KV25" s="318"/>
      <c r="KW25" s="318"/>
      <c r="KX25" s="318"/>
      <c r="KY25" s="318"/>
      <c r="KZ25" s="318"/>
      <c r="LA25" s="318"/>
      <c r="LB25" s="318"/>
      <c r="LC25" s="318"/>
      <c r="LD25" s="318"/>
      <c r="LE25" s="318"/>
      <c r="LF25" s="318"/>
      <c r="LG25" s="318"/>
      <c r="LH25" s="318"/>
      <c r="LI25" s="318"/>
      <c r="LJ25" s="318"/>
      <c r="LK25" s="318"/>
      <c r="LL25" s="318"/>
      <c r="LM25" s="318"/>
      <c r="LN25" s="318"/>
      <c r="LO25" s="318"/>
      <c r="LP25" s="318"/>
      <c r="LQ25" s="318"/>
      <c r="LR25" s="318"/>
      <c r="LS25" s="318"/>
      <c r="LT25" s="318"/>
      <c r="LU25" s="318"/>
      <c r="LV25" s="318"/>
      <c r="LW25" s="318"/>
      <c r="LX25" s="318"/>
      <c r="LY25" s="318"/>
      <c r="LZ25" s="318"/>
      <c r="MA25" s="318"/>
      <c r="MB25" s="318"/>
      <c r="MC25" s="318"/>
      <c r="MD25" s="318"/>
      <c r="ME25" s="318"/>
      <c r="MF25" s="318"/>
      <c r="MG25" s="318"/>
      <c r="MH25" s="318"/>
      <c r="MI25" s="318"/>
      <c r="MJ25" s="318"/>
      <c r="MK25" s="318"/>
      <c r="ML25" s="318"/>
      <c r="MM25" s="318"/>
      <c r="MN25" s="318"/>
      <c r="MO25" s="318"/>
      <c r="MP25" s="318"/>
      <c r="MQ25" s="318"/>
      <c r="MR25" s="318"/>
      <c r="MS25" s="318"/>
      <c r="MT25" s="318"/>
      <c r="MU25" s="318"/>
      <c r="MV25" s="318"/>
      <c r="MW25" s="318"/>
      <c r="MX25" s="318"/>
      <c r="MY25" s="318"/>
      <c r="MZ25" s="318"/>
      <c r="NA25" s="318"/>
      <c r="NB25" s="318"/>
      <c r="NC25" s="318"/>
      <c r="ND25" s="318"/>
      <c r="NE25" s="318"/>
      <c r="NF25" s="318"/>
      <c r="NG25" s="318"/>
      <c r="NH25" s="318"/>
      <c r="NI25" s="318"/>
      <c r="NJ25" s="318"/>
      <c r="NK25" s="318"/>
      <c r="NL25" s="318"/>
      <c r="NM25" s="318"/>
      <c r="NN25" s="318"/>
      <c r="NO25" s="318"/>
      <c r="NP25" s="318"/>
      <c r="NQ25" s="318"/>
      <c r="NR25" s="318"/>
      <c r="NS25" s="318"/>
      <c r="NT25" s="318"/>
      <c r="NU25" s="318"/>
      <c r="NV25" s="318"/>
      <c r="NW25" s="318"/>
      <c r="NX25" s="318"/>
      <c r="NY25" s="318"/>
      <c r="NZ25" s="318"/>
      <c r="OA25" s="318"/>
      <c r="OB25" s="318"/>
      <c r="OC25" s="318"/>
      <c r="OD25" s="318"/>
      <c r="OE25" s="318"/>
      <c r="OF25" s="318"/>
      <c r="OG25" s="318"/>
      <c r="OH25" s="318"/>
      <c r="OI25" s="318"/>
      <c r="OJ25" s="318"/>
      <c r="OK25" s="318"/>
      <c r="OL25" s="318"/>
      <c r="OM25" s="318"/>
      <c r="ON25" s="318"/>
      <c r="OO25" s="318"/>
      <c r="OP25" s="318"/>
      <c r="OQ25" s="318"/>
      <c r="OR25" s="318"/>
      <c r="OS25" s="318"/>
      <c r="OT25" s="318"/>
      <c r="OU25" s="318"/>
      <c r="OV25" s="318"/>
      <c r="OW25" s="318"/>
      <c r="OX25" s="318"/>
      <c r="OY25" s="318"/>
      <c r="OZ25" s="318"/>
      <c r="PA25" s="318"/>
      <c r="PB25" s="318"/>
      <c r="PC25" s="318"/>
      <c r="PD25" s="318"/>
      <c r="PE25" s="318"/>
      <c r="PF25" s="318"/>
      <c r="PG25" s="318"/>
      <c r="PH25" s="318"/>
      <c r="PI25" s="318"/>
      <c r="PJ25" s="318"/>
      <c r="PK25" s="318"/>
      <c r="PL25" s="318"/>
      <c r="PM25" s="318"/>
      <c r="PN25" s="318"/>
      <c r="PO25" s="318"/>
      <c r="PP25" s="318"/>
      <c r="PQ25" s="318"/>
      <c r="PR25" s="318"/>
      <c r="PS25" s="318"/>
      <c r="PT25" s="318"/>
      <c r="PU25" s="318"/>
      <c r="PV25" s="318"/>
      <c r="PW25" s="318"/>
      <c r="PX25" s="318"/>
      <c r="PY25" s="318"/>
      <c r="PZ25" s="318"/>
      <c r="QA25" s="318"/>
      <c r="QB25" s="318"/>
      <c r="QC25" s="318"/>
      <c r="QD25" s="318"/>
      <c r="QE25" s="318"/>
      <c r="QF25" s="318"/>
      <c r="QG25" s="318"/>
      <c r="QH25" s="318"/>
      <c r="QI25" s="318"/>
      <c r="QJ25" s="318"/>
      <c r="QK25" s="318"/>
      <c r="QL25" s="318"/>
      <c r="QM25" s="318"/>
      <c r="QN25" s="318"/>
      <c r="QO25" s="318"/>
      <c r="QP25" s="318"/>
      <c r="QQ25" s="318"/>
      <c r="QR25" s="318"/>
      <c r="QS25" s="318"/>
      <c r="QT25" s="318"/>
      <c r="QU25" s="318"/>
      <c r="QV25" s="318"/>
      <c r="QW25" s="318"/>
      <c r="QX25" s="318"/>
      <c r="QY25" s="318"/>
      <c r="QZ25" s="318"/>
      <c r="RA25" s="318"/>
      <c r="RB25" s="318"/>
      <c r="RC25" s="318"/>
      <c r="RD25" s="318"/>
      <c r="RE25" s="318"/>
      <c r="RF25" s="318"/>
      <c r="RG25" s="318"/>
      <c r="RH25" s="318"/>
      <c r="RI25" s="318"/>
      <c r="RJ25" s="318"/>
      <c r="RK25" s="318"/>
      <c r="RL25" s="318"/>
      <c r="RM25" s="318"/>
      <c r="RN25" s="318"/>
      <c r="RO25" s="318"/>
      <c r="RP25" s="318"/>
      <c r="RQ25" s="318"/>
      <c r="RR25" s="318"/>
      <c r="RS25" s="318"/>
      <c r="RT25" s="318"/>
      <c r="RU25" s="318"/>
      <c r="RV25" s="318"/>
      <c r="RW25" s="318"/>
      <c r="RX25" s="318"/>
      <c r="RY25" s="318"/>
      <c r="RZ25" s="318"/>
      <c r="SA25" s="318"/>
      <c r="SB25" s="318"/>
      <c r="SC25" s="318"/>
      <c r="SD25" s="318"/>
      <c r="SE25" s="318"/>
      <c r="SF25" s="318"/>
      <c r="SG25" s="318"/>
      <c r="SH25" s="318"/>
      <c r="SI25" s="318"/>
      <c r="SJ25" s="318"/>
      <c r="SK25" s="318"/>
      <c r="SL25" s="318"/>
      <c r="SM25" s="318"/>
      <c r="SN25" s="318"/>
      <c r="SO25" s="318"/>
      <c r="SP25" s="318"/>
      <c r="SQ25" s="318"/>
      <c r="SR25" s="318"/>
      <c r="SS25" s="318"/>
      <c r="ST25" s="318"/>
      <c r="SU25" s="318"/>
      <c r="SV25" s="318"/>
      <c r="SW25" s="318"/>
      <c r="SX25" s="318"/>
      <c r="SY25" s="318"/>
      <c r="SZ25" s="318"/>
      <c r="TA25" s="318"/>
      <c r="TB25" s="318"/>
      <c r="TC25" s="318"/>
      <c r="TD25" s="318"/>
      <c r="TE25" s="318"/>
      <c r="TF25" s="318"/>
      <c r="TG25" s="318"/>
      <c r="TH25" s="318"/>
      <c r="TI25" s="318"/>
      <c r="TJ25" s="318"/>
      <c r="TK25" s="318"/>
      <c r="TL25" s="318"/>
      <c r="TM25" s="318"/>
      <c r="TN25" s="318"/>
      <c r="TO25" s="318"/>
      <c r="TP25" s="318"/>
      <c r="TQ25" s="318"/>
      <c r="TR25" s="318"/>
      <c r="TS25" s="318"/>
      <c r="TT25" s="318"/>
      <c r="TU25" s="318"/>
      <c r="TV25" s="318"/>
      <c r="TW25" s="318"/>
      <c r="TX25" s="318"/>
      <c r="TY25" s="318"/>
      <c r="TZ25" s="318"/>
      <c r="UA25" s="318"/>
      <c r="UB25" s="318"/>
      <c r="UC25" s="318"/>
      <c r="UD25" s="318"/>
      <c r="UE25" s="318"/>
      <c r="UF25" s="318"/>
      <c r="UG25" s="318"/>
      <c r="UH25" s="318"/>
      <c r="UI25" s="318"/>
      <c r="UJ25" s="318"/>
      <c r="UK25" s="318"/>
      <c r="UL25" s="318"/>
      <c r="UM25" s="318"/>
      <c r="UN25" s="318"/>
      <c r="UO25" s="318"/>
      <c r="UP25" s="318"/>
      <c r="UQ25" s="318"/>
      <c r="UR25" s="318"/>
      <c r="US25" s="318"/>
      <c r="UT25" s="318"/>
      <c r="UU25" s="318"/>
      <c r="UV25" s="318"/>
      <c r="UW25" s="318"/>
      <c r="UX25" s="318"/>
      <c r="UY25" s="318"/>
      <c r="UZ25" s="318"/>
      <c r="VA25" s="318"/>
      <c r="VB25" s="318"/>
      <c r="VC25" s="318"/>
      <c r="VD25" s="318"/>
      <c r="VE25" s="318"/>
      <c r="VF25" s="318"/>
      <c r="VG25" s="318"/>
      <c r="VH25" s="318"/>
      <c r="VI25" s="318"/>
      <c r="VJ25" s="318"/>
      <c r="VK25" s="318"/>
      <c r="VL25" s="318"/>
      <c r="VM25" s="318"/>
      <c r="VN25" s="318"/>
      <c r="VO25" s="318"/>
      <c r="VP25" s="318"/>
      <c r="VQ25" s="318"/>
      <c r="VR25" s="318"/>
      <c r="VS25" s="318"/>
      <c r="VT25" s="318"/>
      <c r="VU25" s="318"/>
      <c r="VV25" s="318"/>
      <c r="VW25" s="318"/>
      <c r="VX25" s="318"/>
      <c r="VY25" s="318"/>
      <c r="VZ25" s="318"/>
      <c r="WA25" s="318"/>
      <c r="WB25" s="318"/>
      <c r="WC25" s="318"/>
      <c r="WD25" s="318"/>
      <c r="WE25" s="318"/>
      <c r="WF25" s="318"/>
      <c r="WG25" s="318"/>
      <c r="WH25" s="318"/>
      <c r="WI25" s="318"/>
      <c r="WJ25" s="318"/>
      <c r="WK25" s="318"/>
      <c r="WL25" s="318"/>
      <c r="WM25" s="318"/>
      <c r="WN25" s="318"/>
      <c r="WO25" s="318"/>
      <c r="WP25" s="318"/>
      <c r="WQ25" s="318"/>
      <c r="WR25" s="318"/>
      <c r="WS25" s="318"/>
      <c r="WT25" s="318"/>
      <c r="WU25" s="318"/>
      <c r="WV25" s="318"/>
      <c r="WW25" s="318"/>
      <c r="WX25" s="318"/>
      <c r="WY25" s="318"/>
      <c r="WZ25" s="318"/>
      <c r="XA25" s="318"/>
      <c r="XB25" s="318"/>
      <c r="XC25" s="318"/>
      <c r="XD25" s="318"/>
      <c r="XE25" s="318"/>
      <c r="XF25" s="318"/>
      <c r="XG25" s="318"/>
      <c r="XH25" s="318"/>
      <c r="XI25" s="318"/>
      <c r="XJ25" s="318"/>
      <c r="XK25" s="318"/>
      <c r="XL25" s="318"/>
      <c r="XM25" s="318"/>
      <c r="XN25" s="318"/>
      <c r="XO25" s="318"/>
      <c r="XP25" s="318"/>
      <c r="XQ25" s="318"/>
      <c r="XR25" s="318"/>
      <c r="XS25" s="318"/>
      <c r="XT25" s="318"/>
      <c r="XU25" s="318"/>
      <c r="XV25" s="318"/>
      <c r="XW25" s="318"/>
      <c r="XX25" s="318"/>
      <c r="XY25" s="318"/>
      <c r="XZ25" s="318"/>
      <c r="YA25" s="318"/>
      <c r="YB25" s="318"/>
      <c r="YC25" s="318"/>
      <c r="YD25" s="318"/>
      <c r="YE25" s="318"/>
      <c r="YF25" s="318"/>
      <c r="YG25" s="318"/>
      <c r="YH25" s="318"/>
      <c r="YI25" s="318"/>
      <c r="YJ25" s="318"/>
      <c r="YK25" s="318"/>
      <c r="YL25" s="318"/>
      <c r="YM25" s="318"/>
      <c r="YN25" s="318"/>
      <c r="YO25" s="318"/>
      <c r="YP25" s="318"/>
      <c r="YQ25" s="318"/>
      <c r="YR25" s="318"/>
      <c r="YS25" s="318"/>
      <c r="YT25" s="318"/>
      <c r="YU25" s="318"/>
      <c r="YV25" s="318"/>
      <c r="YW25" s="318"/>
      <c r="YX25" s="318"/>
      <c r="YY25" s="318"/>
      <c r="YZ25" s="318"/>
      <c r="ZA25" s="318"/>
      <c r="ZB25" s="318"/>
      <c r="ZC25" s="318"/>
      <c r="ZD25" s="318"/>
      <c r="ZE25" s="318"/>
      <c r="ZF25" s="318"/>
      <c r="ZG25" s="318"/>
      <c r="ZH25" s="318"/>
      <c r="ZI25" s="318"/>
      <c r="ZJ25" s="318"/>
      <c r="ZK25" s="318"/>
      <c r="ZL25" s="318"/>
      <c r="ZM25" s="318"/>
      <c r="ZN25" s="318"/>
      <c r="ZO25" s="318"/>
      <c r="ZP25" s="318"/>
      <c r="ZQ25" s="318"/>
      <c r="ZR25" s="318"/>
      <c r="ZS25" s="318"/>
      <c r="ZT25" s="318"/>
      <c r="ZU25" s="318"/>
      <c r="ZV25" s="318"/>
      <c r="ZW25" s="318"/>
      <c r="ZX25" s="318"/>
      <c r="ZY25" s="318"/>
      <c r="ZZ25" s="318"/>
      <c r="AAA25" s="318"/>
      <c r="AAB25" s="318"/>
      <c r="AAC25" s="318"/>
      <c r="AAD25" s="318"/>
      <c r="AAE25" s="318"/>
      <c r="AAF25" s="318"/>
      <c r="AAG25" s="318"/>
      <c r="AAH25" s="318"/>
      <c r="AAI25" s="318"/>
      <c r="AAJ25" s="318"/>
      <c r="AAK25" s="318"/>
      <c r="AAL25" s="318"/>
      <c r="AAM25" s="318"/>
      <c r="AAN25" s="318"/>
      <c r="AAO25" s="318"/>
      <c r="AAP25" s="318"/>
      <c r="AAQ25" s="318"/>
      <c r="AAR25" s="318"/>
      <c r="AAS25" s="318"/>
      <c r="AAT25" s="318"/>
      <c r="AAU25" s="318"/>
      <c r="AAV25" s="318"/>
      <c r="AAW25" s="318"/>
      <c r="AAX25" s="318"/>
      <c r="AAY25" s="318"/>
      <c r="AAZ25" s="318"/>
      <c r="ABA25" s="318"/>
      <c r="ABB25" s="318"/>
      <c r="ABC25" s="318"/>
      <c r="ABD25" s="318"/>
      <c r="ABE25" s="318"/>
      <c r="ABF25" s="318"/>
      <c r="ABG25" s="318"/>
      <c r="ABH25" s="318"/>
      <c r="ABI25" s="318"/>
      <c r="ABJ25" s="318"/>
      <c r="ABK25" s="318"/>
      <c r="ABL25" s="318"/>
      <c r="ABM25" s="318"/>
      <c r="ABN25" s="318"/>
      <c r="ABO25" s="318"/>
      <c r="ABP25" s="318"/>
      <c r="ABQ25" s="318"/>
      <c r="ABR25" s="318"/>
      <c r="ABS25" s="318"/>
      <c r="ABT25" s="318"/>
      <c r="ABU25" s="318"/>
      <c r="ABV25" s="318"/>
      <c r="ABW25" s="318"/>
      <c r="ABX25" s="318"/>
      <c r="ABY25" s="318"/>
      <c r="ABZ25" s="318"/>
      <c r="ACA25" s="318"/>
      <c r="ACB25" s="318"/>
      <c r="ACC25" s="318"/>
      <c r="ACD25" s="318"/>
      <c r="ACE25" s="318"/>
      <c r="ACF25" s="318"/>
      <c r="ACG25" s="318"/>
      <c r="ACH25" s="318"/>
      <c r="ACI25" s="318"/>
      <c r="ACJ25" s="318"/>
      <c r="ACK25" s="318"/>
      <c r="ACL25" s="318"/>
      <c r="ACM25" s="318"/>
      <c r="ACN25" s="318"/>
      <c r="ACO25" s="318"/>
      <c r="ACP25" s="318"/>
      <c r="ACQ25" s="318"/>
      <c r="ACR25" s="318"/>
      <c r="ACS25" s="318"/>
      <c r="ACT25" s="318"/>
      <c r="ACU25" s="318"/>
      <c r="ACV25" s="318"/>
      <c r="ACW25" s="318"/>
      <c r="ACX25" s="318"/>
      <c r="ACY25" s="318"/>
      <c r="ACZ25" s="318"/>
      <c r="ADA25" s="318"/>
      <c r="ADB25" s="318"/>
      <c r="ADC25" s="318"/>
      <c r="ADD25" s="318"/>
      <c r="ADE25" s="318"/>
      <c r="ADF25" s="318"/>
      <c r="ADG25" s="318"/>
      <c r="ADH25" s="318"/>
      <c r="ADI25" s="318"/>
      <c r="ADJ25" s="318"/>
      <c r="ADK25" s="318"/>
      <c r="ADL25" s="318"/>
      <c r="ADM25" s="318"/>
      <c r="ADN25" s="318"/>
      <c r="ADO25" s="318"/>
      <c r="ADP25" s="318"/>
      <c r="ADQ25" s="318"/>
      <c r="ADR25" s="318"/>
      <c r="ADS25" s="318"/>
      <c r="ADT25" s="318"/>
      <c r="ADU25" s="318"/>
      <c r="ADV25" s="318"/>
      <c r="ADW25" s="318"/>
      <c r="ADX25" s="318"/>
      <c r="ADY25" s="318"/>
      <c r="ADZ25" s="318"/>
      <c r="AEA25" s="318"/>
      <c r="AEB25" s="318"/>
      <c r="AEC25" s="318"/>
      <c r="AED25" s="318"/>
      <c r="AEE25" s="318"/>
      <c r="AEF25" s="318"/>
      <c r="AEG25" s="318"/>
      <c r="AEH25" s="318"/>
      <c r="AEI25" s="318"/>
      <c r="AEJ25" s="318"/>
      <c r="AEK25" s="318"/>
      <c r="AEL25" s="318"/>
      <c r="AEM25" s="318"/>
      <c r="AEN25" s="318"/>
      <c r="AEO25" s="318"/>
      <c r="AEP25" s="318"/>
      <c r="AEQ25" s="318"/>
      <c r="AER25" s="318"/>
      <c r="AES25" s="318"/>
      <c r="AET25" s="318"/>
      <c r="AEU25" s="318"/>
      <c r="AEV25" s="318"/>
      <c r="AEW25" s="318"/>
      <c r="AEX25" s="318"/>
      <c r="AEY25" s="318"/>
      <c r="AEZ25" s="318"/>
      <c r="AFA25" s="318"/>
      <c r="AFB25" s="318"/>
      <c r="AFC25" s="318"/>
      <c r="AFD25" s="318"/>
      <c r="AFE25" s="318"/>
      <c r="AFF25" s="318"/>
      <c r="AFG25" s="318"/>
      <c r="AFH25" s="318"/>
      <c r="AFI25" s="318"/>
      <c r="AFJ25" s="318"/>
      <c r="AFK25" s="318"/>
      <c r="AFL25" s="318"/>
      <c r="AFM25" s="318"/>
      <c r="AFN25" s="318"/>
      <c r="AFO25" s="318"/>
      <c r="AFP25" s="318"/>
      <c r="AFQ25" s="318"/>
      <c r="AFR25" s="318"/>
      <c r="AFS25" s="318"/>
      <c r="AFT25" s="318"/>
      <c r="AFU25" s="318"/>
      <c r="AFV25" s="318"/>
      <c r="AFW25" s="318"/>
      <c r="AFX25" s="318"/>
      <c r="AFY25" s="318"/>
      <c r="AFZ25" s="318"/>
      <c r="AGA25" s="318"/>
      <c r="AGB25" s="318"/>
      <c r="AGC25" s="318"/>
      <c r="AGD25" s="318"/>
      <c r="AGE25" s="318"/>
      <c r="AGF25" s="318"/>
      <c r="AGG25" s="318"/>
      <c r="AGH25" s="318"/>
      <c r="AGI25" s="318"/>
      <c r="AGJ25" s="318"/>
      <c r="AGK25" s="318"/>
      <c r="AGL25" s="318"/>
      <c r="AGM25" s="318"/>
      <c r="AGN25" s="318"/>
      <c r="AGO25" s="318"/>
      <c r="AGP25" s="318"/>
      <c r="AGQ25" s="318"/>
      <c r="AGR25" s="318"/>
      <c r="AGS25" s="318"/>
      <c r="AGT25" s="318"/>
      <c r="AGU25" s="318"/>
      <c r="AGV25" s="318"/>
      <c r="AGW25" s="318"/>
      <c r="AGX25" s="318"/>
      <c r="AGY25" s="318"/>
      <c r="AGZ25" s="318"/>
      <c r="AHA25" s="318"/>
      <c r="AHB25" s="318"/>
      <c r="AHC25" s="318"/>
      <c r="AHD25" s="318"/>
      <c r="AHE25" s="318"/>
      <c r="AHF25" s="318"/>
      <c r="AHG25" s="318"/>
      <c r="AHH25" s="318"/>
      <c r="AHI25" s="318"/>
      <c r="AHJ25" s="318"/>
      <c r="AHK25" s="318"/>
      <c r="AHL25" s="318"/>
      <c r="AHM25" s="318"/>
      <c r="AHN25" s="318"/>
      <c r="AHO25" s="318"/>
      <c r="AHP25" s="318"/>
      <c r="AHQ25" s="318"/>
      <c r="AHR25" s="318"/>
      <c r="AHS25" s="318"/>
      <c r="AHT25" s="318"/>
      <c r="AHU25" s="318"/>
      <c r="AHV25" s="318"/>
      <c r="AHW25" s="318"/>
      <c r="AHX25" s="318"/>
      <c r="AHY25" s="318"/>
      <c r="AHZ25" s="318"/>
      <c r="AIA25" s="318"/>
      <c r="AIB25" s="318"/>
      <c r="AIC25" s="318"/>
      <c r="AID25" s="318"/>
      <c r="AIE25" s="318"/>
      <c r="AIF25" s="318"/>
      <c r="AIG25" s="318"/>
      <c r="AIH25" s="318"/>
      <c r="AII25" s="318"/>
      <c r="AIJ25" s="318"/>
      <c r="AIK25" s="318"/>
      <c r="AIL25" s="318"/>
      <c r="AIM25" s="318"/>
      <c r="AIN25" s="318"/>
      <c r="AIO25" s="318"/>
      <c r="AIP25" s="318"/>
      <c r="AIQ25" s="318"/>
      <c r="AIR25" s="318"/>
      <c r="AIS25" s="318"/>
      <c r="AIT25" s="318"/>
      <c r="AIU25" s="318"/>
      <c r="AIV25" s="318"/>
      <c r="AIW25" s="318"/>
      <c r="AIX25" s="318"/>
      <c r="AIY25" s="318"/>
      <c r="AIZ25" s="318"/>
      <c r="AJA25" s="318"/>
      <c r="AJB25" s="318"/>
      <c r="AJC25" s="318"/>
      <c r="AJD25" s="318"/>
      <c r="AJE25" s="318"/>
      <c r="AJF25" s="318"/>
      <c r="AJG25" s="318"/>
      <c r="AJH25" s="318"/>
      <c r="AJI25" s="318"/>
      <c r="AJJ25" s="318"/>
      <c r="AJK25" s="318"/>
      <c r="AJL25" s="318"/>
      <c r="AJM25" s="318"/>
      <c r="AJN25" s="318"/>
      <c r="AJO25" s="318"/>
      <c r="AJP25" s="318"/>
      <c r="AJQ25" s="318"/>
      <c r="AJR25" s="318"/>
      <c r="AJS25" s="318"/>
      <c r="AJT25" s="318"/>
      <c r="AJU25" s="318"/>
      <c r="AJV25" s="318"/>
      <c r="AJW25" s="318"/>
      <c r="AJX25" s="318"/>
      <c r="AJY25" s="318"/>
      <c r="AJZ25" s="318"/>
      <c r="AKA25" s="318"/>
      <c r="AKB25" s="318"/>
      <c r="AKC25" s="318"/>
      <c r="AKD25" s="318"/>
      <c r="AKE25" s="318"/>
      <c r="AKF25" s="318"/>
      <c r="AKG25" s="318"/>
      <c r="AKH25" s="318"/>
      <c r="AKI25" s="318"/>
      <c r="AKJ25" s="318"/>
      <c r="AKK25" s="318"/>
      <c r="AKL25" s="318"/>
      <c r="AKM25" s="318"/>
      <c r="AKN25" s="318"/>
      <c r="AKO25" s="318"/>
      <c r="AKP25" s="318"/>
      <c r="AKQ25" s="318"/>
      <c r="AKR25" s="318"/>
      <c r="AKS25" s="318"/>
      <c r="AKT25" s="318"/>
      <c r="AKU25" s="318"/>
      <c r="AKV25" s="318"/>
      <c r="AKW25" s="318"/>
      <c r="AKX25" s="318"/>
      <c r="AKY25" s="318"/>
      <c r="AKZ25" s="318"/>
      <c r="ALA25" s="318"/>
      <c r="ALB25" s="318"/>
      <c r="ALC25" s="318"/>
      <c r="ALD25" s="318"/>
      <c r="ALE25" s="318"/>
      <c r="ALF25" s="318"/>
      <c r="ALG25" s="318"/>
      <c r="ALH25" s="318"/>
      <c r="ALI25" s="318"/>
      <c r="ALJ25" s="318"/>
      <c r="ALK25" s="318"/>
      <c r="ALL25" s="318"/>
      <c r="ALM25" s="318"/>
      <c r="ALN25" s="318"/>
      <c r="ALO25" s="318"/>
      <c r="ALP25" s="318"/>
      <c r="ALQ25" s="318"/>
      <c r="ALR25" s="318"/>
      <c r="ALS25" s="318"/>
      <c r="ALT25" s="318"/>
      <c r="ALU25" s="318"/>
      <c r="ALV25" s="318"/>
      <c r="ALW25" s="318"/>
      <c r="ALX25" s="318"/>
      <c r="ALY25" s="318"/>
      <c r="ALZ25" s="318"/>
      <c r="AMA25" s="318"/>
      <c r="AMB25" s="318"/>
      <c r="AMC25" s="318"/>
      <c r="AMD25" s="318"/>
      <c r="AME25" s="318"/>
      <c r="AMF25" s="318"/>
      <c r="AMG25" s="318"/>
      <c r="AMH25" s="318"/>
      <c r="AMI25" s="318"/>
      <c r="AMJ25" s="318"/>
      <c r="AMK25" s="318"/>
      <c r="AML25" s="318"/>
      <c r="AMM25" s="318"/>
      <c r="AMN25" s="318"/>
      <c r="AMO25" s="318"/>
      <c r="AMP25" s="318"/>
      <c r="AMQ25" s="318"/>
      <c r="AMR25" s="318"/>
      <c r="AMS25" s="318"/>
      <c r="AMT25" s="318"/>
      <c r="AMU25" s="318"/>
      <c r="AMV25" s="318"/>
      <c r="AMW25" s="318"/>
      <c r="AMX25" s="318"/>
      <c r="AMY25" s="318"/>
      <c r="AMZ25" s="318"/>
      <c r="ANA25" s="318"/>
      <c r="ANB25" s="318"/>
      <c r="ANC25" s="318"/>
      <c r="AND25" s="318"/>
      <c r="ANE25" s="318"/>
      <c r="ANF25" s="318"/>
      <c r="ANG25" s="318"/>
      <c r="ANH25" s="318"/>
      <c r="ANI25" s="318"/>
      <c r="ANJ25" s="318"/>
      <c r="ANK25" s="318"/>
      <c r="ANL25" s="318"/>
      <c r="ANM25" s="318"/>
      <c r="ANN25" s="318"/>
      <c r="ANO25" s="318"/>
      <c r="ANP25" s="318"/>
      <c r="ANQ25" s="318"/>
      <c r="ANR25" s="318"/>
      <c r="ANS25" s="318"/>
      <c r="ANT25" s="318"/>
      <c r="ANU25" s="318"/>
      <c r="ANV25" s="318"/>
      <c r="ANW25" s="318"/>
      <c r="ANX25" s="318"/>
      <c r="ANY25" s="318"/>
      <c r="ANZ25" s="318"/>
      <c r="AOA25" s="318"/>
      <c r="AOB25" s="318"/>
      <c r="AOC25" s="318"/>
      <c r="AOD25" s="318"/>
      <c r="AOE25" s="318"/>
      <c r="AOF25" s="318"/>
      <c r="AOG25" s="318"/>
      <c r="AOH25" s="318"/>
      <c r="AOI25" s="318"/>
      <c r="AOJ25" s="318"/>
      <c r="AOK25" s="318"/>
      <c r="AOL25" s="318"/>
      <c r="AOM25" s="318"/>
      <c r="AON25" s="318"/>
      <c r="AOO25" s="318"/>
      <c r="AOP25" s="318"/>
      <c r="AOQ25" s="318"/>
      <c r="AOR25" s="318"/>
      <c r="AOS25" s="318"/>
      <c r="AOT25" s="318"/>
      <c r="AOU25" s="318"/>
      <c r="AOV25" s="318"/>
      <c r="AOW25" s="318"/>
      <c r="AOX25" s="318"/>
      <c r="AOY25" s="318"/>
      <c r="AOZ25" s="318"/>
      <c r="APA25" s="318"/>
      <c r="APB25" s="318"/>
      <c r="APC25" s="318"/>
      <c r="APD25" s="318"/>
      <c r="APE25" s="318"/>
      <c r="APF25" s="318"/>
      <c r="APG25" s="318"/>
      <c r="APH25" s="318"/>
      <c r="API25" s="318"/>
      <c r="APJ25" s="318"/>
      <c r="APK25" s="318"/>
      <c r="APL25" s="318"/>
      <c r="APM25" s="318"/>
      <c r="APN25" s="318"/>
      <c r="APO25" s="318"/>
      <c r="APP25" s="318"/>
      <c r="APQ25" s="318"/>
      <c r="APR25" s="318"/>
      <c r="APS25" s="318"/>
      <c r="APT25" s="318"/>
      <c r="APU25" s="318"/>
      <c r="APV25" s="318"/>
      <c r="APW25" s="318"/>
      <c r="APX25" s="318"/>
      <c r="APY25" s="318"/>
      <c r="APZ25" s="318"/>
      <c r="AQA25" s="318"/>
      <c r="AQB25" s="318"/>
      <c r="AQC25" s="318"/>
      <c r="AQD25" s="318"/>
      <c r="AQE25" s="318"/>
      <c r="AQF25" s="318"/>
      <c r="AQG25" s="318"/>
      <c r="AQH25" s="318"/>
      <c r="AQI25" s="318"/>
      <c r="AQJ25" s="318"/>
      <c r="AQK25" s="318"/>
      <c r="AQL25" s="318"/>
      <c r="AQM25" s="318"/>
      <c r="AQN25" s="318"/>
      <c r="AQO25" s="318"/>
      <c r="AQP25" s="318"/>
      <c r="AQQ25" s="318"/>
      <c r="AQR25" s="318"/>
      <c r="AQS25" s="318"/>
      <c r="AQT25" s="318"/>
      <c r="AQU25" s="318"/>
      <c r="AQV25" s="318"/>
      <c r="AQW25" s="318"/>
      <c r="AQX25" s="318"/>
      <c r="AQY25" s="318"/>
      <c r="AQZ25" s="318"/>
      <c r="ARA25" s="318"/>
      <c r="ARB25" s="318"/>
      <c r="ARC25" s="318"/>
      <c r="ARD25" s="318"/>
      <c r="ARE25" s="318"/>
      <c r="ARF25" s="318"/>
      <c r="ARG25" s="318"/>
      <c r="ARH25" s="318"/>
      <c r="ARI25" s="318"/>
      <c r="ARJ25" s="318"/>
      <c r="ARK25" s="318"/>
      <c r="ARL25" s="318"/>
      <c r="ARM25" s="318"/>
      <c r="ARN25" s="318"/>
      <c r="ARO25" s="318"/>
      <c r="ARP25" s="318"/>
      <c r="ARQ25" s="318"/>
      <c r="ARR25" s="318"/>
      <c r="ARS25" s="318"/>
      <c r="ART25" s="318"/>
      <c r="ARU25" s="318"/>
      <c r="ARV25" s="318"/>
      <c r="ARW25" s="318"/>
      <c r="ARX25" s="318"/>
      <c r="ARY25" s="318"/>
      <c r="ARZ25" s="318"/>
      <c r="ASA25" s="318"/>
      <c r="ASB25" s="318"/>
      <c r="ASC25" s="318"/>
      <c r="ASD25" s="318"/>
      <c r="ASE25" s="318"/>
      <c r="ASF25" s="318"/>
      <c r="ASG25" s="318"/>
      <c r="ASH25" s="318"/>
      <c r="ASI25" s="318"/>
      <c r="ASJ25" s="318"/>
      <c r="ASK25" s="318"/>
      <c r="ASL25" s="318"/>
      <c r="ASM25" s="318"/>
      <c r="ASN25" s="318"/>
      <c r="ASO25" s="318"/>
      <c r="ASP25" s="318"/>
      <c r="ASQ25" s="318"/>
      <c r="ASR25" s="318"/>
      <c r="ASS25" s="318"/>
      <c r="AST25" s="318"/>
      <c r="ASU25" s="318"/>
      <c r="ASV25" s="318"/>
      <c r="ASW25" s="318"/>
      <c r="ASX25" s="318"/>
      <c r="ASY25" s="318"/>
      <c r="ASZ25" s="318"/>
      <c r="ATA25" s="318"/>
      <c r="ATB25" s="318"/>
      <c r="ATC25" s="318"/>
      <c r="ATD25" s="318"/>
      <c r="ATE25" s="318"/>
      <c r="ATF25" s="318"/>
      <c r="ATG25" s="318"/>
      <c r="ATH25" s="318"/>
      <c r="ATI25" s="318"/>
      <c r="ATJ25" s="318"/>
      <c r="ATK25" s="318"/>
      <c r="ATL25" s="318"/>
      <c r="ATM25" s="318"/>
      <c r="ATN25" s="318"/>
      <c r="ATO25" s="318"/>
      <c r="ATP25" s="318"/>
      <c r="ATQ25" s="318"/>
      <c r="ATR25" s="318"/>
      <c r="ATS25" s="318"/>
      <c r="ATT25" s="318"/>
      <c r="ATU25" s="318"/>
      <c r="ATV25" s="318"/>
      <c r="ATW25" s="318"/>
      <c r="ATX25" s="318"/>
      <c r="ATY25" s="318"/>
      <c r="ATZ25" s="318"/>
      <c r="AUA25" s="318"/>
      <c r="AUB25" s="318"/>
      <c r="AUC25" s="318"/>
      <c r="AUD25" s="318"/>
      <c r="AUE25" s="318"/>
      <c r="AUF25" s="318"/>
      <c r="AUG25" s="318"/>
      <c r="AUH25" s="318"/>
      <c r="AUI25" s="318"/>
      <c r="AUJ25" s="318"/>
      <c r="AUK25" s="318"/>
      <c r="AUL25" s="318"/>
      <c r="AUM25" s="318"/>
      <c r="AUN25" s="318"/>
      <c r="AUO25" s="318"/>
      <c r="AUP25" s="318"/>
      <c r="AUQ25" s="318"/>
      <c r="AUR25" s="318"/>
      <c r="AUS25" s="318"/>
      <c r="AUT25" s="318"/>
      <c r="AUU25" s="318"/>
      <c r="AUV25" s="318"/>
      <c r="AUW25" s="318"/>
      <c r="AUX25" s="318"/>
      <c r="AUY25" s="318"/>
      <c r="AUZ25" s="318"/>
      <c r="AVA25" s="318"/>
      <c r="AVB25" s="318"/>
      <c r="AVC25" s="318"/>
      <c r="AVD25" s="318"/>
      <c r="AVE25" s="318"/>
      <c r="AVF25" s="318"/>
      <c r="AVG25" s="318"/>
      <c r="AVH25" s="318"/>
      <c r="AVI25" s="318"/>
      <c r="AVJ25" s="318"/>
      <c r="AVK25" s="318"/>
      <c r="AVL25" s="318"/>
      <c r="AVM25" s="318"/>
      <c r="AVN25" s="318"/>
      <c r="AVO25" s="318"/>
      <c r="AVP25" s="318"/>
      <c r="AVQ25" s="318"/>
      <c r="AVR25" s="318"/>
      <c r="AVS25" s="318"/>
      <c r="AVT25" s="318"/>
      <c r="AVU25" s="318"/>
      <c r="AVV25" s="318"/>
      <c r="AVW25" s="318"/>
      <c r="AVX25" s="318"/>
      <c r="AVY25" s="318"/>
      <c r="AVZ25" s="318"/>
      <c r="AWA25" s="318"/>
      <c r="AWB25" s="318"/>
      <c r="AWC25" s="318"/>
      <c r="AWD25" s="318"/>
      <c r="AWE25" s="318"/>
      <c r="AWF25" s="318"/>
      <c r="AWG25" s="318"/>
      <c r="AWH25" s="318"/>
      <c r="AWI25" s="318"/>
      <c r="AWJ25" s="318"/>
      <c r="AWK25" s="318"/>
      <c r="AWL25" s="318"/>
      <c r="AWM25" s="318"/>
      <c r="AWN25" s="318"/>
      <c r="AWO25" s="318"/>
      <c r="AWP25" s="318"/>
      <c r="AWQ25" s="318"/>
      <c r="AWR25" s="318"/>
      <c r="AWS25" s="318"/>
      <c r="AWT25" s="318"/>
      <c r="AWU25" s="318"/>
      <c r="AWV25" s="318"/>
      <c r="AWW25" s="318"/>
      <c r="AWX25" s="318"/>
      <c r="AWY25" s="318"/>
      <c r="AWZ25" s="318"/>
      <c r="AXA25" s="318"/>
      <c r="AXB25" s="318"/>
      <c r="AXC25" s="318"/>
      <c r="AXD25" s="318"/>
      <c r="AXE25" s="318"/>
      <c r="AXF25" s="318"/>
      <c r="AXG25" s="318"/>
      <c r="AXH25" s="318"/>
      <c r="AXI25" s="318"/>
      <c r="AXJ25" s="318"/>
      <c r="AXK25" s="318"/>
      <c r="AXL25" s="318"/>
      <c r="AXM25" s="318"/>
      <c r="AXN25" s="318"/>
      <c r="AXO25" s="318"/>
      <c r="AXP25" s="318"/>
      <c r="AXQ25" s="318"/>
      <c r="AXR25" s="318"/>
      <c r="AXS25" s="318"/>
      <c r="AXT25" s="318"/>
      <c r="AXU25" s="318"/>
      <c r="AXV25" s="318"/>
      <c r="AXW25" s="318"/>
      <c r="AXX25" s="318"/>
      <c r="AXY25" s="318"/>
      <c r="AXZ25" s="318"/>
      <c r="AYA25" s="318"/>
      <c r="AYB25" s="318"/>
      <c r="AYC25" s="318"/>
      <c r="AYD25" s="318"/>
      <c r="AYE25" s="318"/>
      <c r="AYF25" s="318"/>
      <c r="AYG25" s="318"/>
      <c r="AYH25" s="318"/>
      <c r="AYI25" s="318"/>
      <c r="AYJ25" s="318"/>
      <c r="AYK25" s="318"/>
      <c r="AYL25" s="318"/>
      <c r="AYM25" s="318"/>
      <c r="AYN25" s="318"/>
      <c r="AYO25" s="318"/>
      <c r="AYP25" s="318"/>
      <c r="AYQ25" s="318"/>
      <c r="AYR25" s="318"/>
      <c r="AYS25" s="318"/>
      <c r="AYT25" s="318"/>
      <c r="AYU25" s="318"/>
      <c r="AYV25" s="318"/>
      <c r="AYW25" s="318"/>
      <c r="AYX25" s="318"/>
      <c r="AYY25" s="318"/>
      <c r="AYZ25" s="318"/>
      <c r="AZA25" s="318"/>
      <c r="AZB25" s="318"/>
      <c r="AZC25" s="318"/>
      <c r="AZD25" s="318"/>
      <c r="AZE25" s="318"/>
      <c r="AZF25" s="318"/>
      <c r="AZG25" s="318"/>
      <c r="AZH25" s="318"/>
      <c r="AZI25" s="318"/>
      <c r="AZJ25" s="318"/>
      <c r="AZK25" s="318"/>
      <c r="AZL25" s="318"/>
      <c r="AZM25" s="318"/>
      <c r="AZN25" s="318"/>
      <c r="AZO25" s="318"/>
      <c r="AZP25" s="318"/>
      <c r="AZQ25" s="318"/>
      <c r="AZR25" s="318"/>
      <c r="AZS25" s="318"/>
      <c r="AZT25" s="318"/>
      <c r="AZU25" s="318"/>
      <c r="AZV25" s="318"/>
      <c r="AZW25" s="318"/>
      <c r="AZX25" s="318"/>
      <c r="AZY25" s="318"/>
      <c r="AZZ25" s="318"/>
      <c r="BAA25" s="318"/>
      <c r="BAB25" s="318"/>
      <c r="BAC25" s="318"/>
      <c r="BAD25" s="318"/>
      <c r="BAE25" s="318"/>
      <c r="BAF25" s="318"/>
      <c r="BAG25" s="318"/>
      <c r="BAH25" s="318"/>
      <c r="BAI25" s="318"/>
      <c r="BAJ25" s="318"/>
      <c r="BAK25" s="318"/>
      <c r="BAL25" s="318"/>
      <c r="BAM25" s="318"/>
      <c r="BAN25" s="318"/>
      <c r="BAO25" s="318"/>
      <c r="BAP25" s="318"/>
      <c r="BAQ25" s="318"/>
      <c r="BAR25" s="318"/>
      <c r="BAS25" s="318"/>
      <c r="BAT25" s="318"/>
      <c r="BAU25" s="318"/>
      <c r="BAV25" s="318"/>
      <c r="BAW25" s="318"/>
      <c r="BAX25" s="318"/>
      <c r="BAY25" s="318"/>
      <c r="BAZ25" s="318"/>
      <c r="BBA25" s="318"/>
      <c r="BBB25" s="318"/>
      <c r="BBC25" s="318"/>
      <c r="BBD25" s="318"/>
      <c r="BBE25" s="318"/>
      <c r="BBF25" s="318"/>
      <c r="BBG25" s="318"/>
      <c r="BBH25" s="318"/>
      <c r="BBI25" s="318"/>
      <c r="BBJ25" s="318"/>
      <c r="BBK25" s="318"/>
      <c r="BBL25" s="318"/>
      <c r="BBM25" s="318"/>
      <c r="BBN25" s="318"/>
      <c r="BBO25" s="318"/>
      <c r="BBP25" s="318"/>
      <c r="BBQ25" s="318"/>
      <c r="BBR25" s="318"/>
      <c r="BBS25" s="318"/>
      <c r="BBT25" s="318"/>
      <c r="BBU25" s="318"/>
      <c r="BBV25" s="318"/>
      <c r="BBW25" s="318"/>
      <c r="BBX25" s="318"/>
      <c r="BBY25" s="318"/>
      <c r="BBZ25" s="318"/>
      <c r="BCA25" s="318"/>
      <c r="BCB25" s="318"/>
      <c r="BCC25" s="318"/>
      <c r="BCD25" s="318"/>
      <c r="BCE25" s="318"/>
      <c r="BCF25" s="318"/>
      <c r="BCG25" s="318"/>
      <c r="BCH25" s="318"/>
      <c r="BCI25" s="318"/>
      <c r="BCJ25" s="318"/>
      <c r="BCK25" s="318"/>
      <c r="BCL25" s="318"/>
      <c r="BCM25" s="318"/>
      <c r="BCN25" s="318"/>
      <c r="BCO25" s="318"/>
      <c r="BCP25" s="318"/>
      <c r="BCQ25" s="318"/>
      <c r="BCR25" s="318"/>
      <c r="BCS25" s="318"/>
      <c r="BCT25" s="318"/>
      <c r="BCU25" s="318"/>
      <c r="BCV25" s="318"/>
      <c r="BCW25" s="318"/>
      <c r="BCX25" s="318"/>
      <c r="BCY25" s="318"/>
      <c r="BCZ25" s="318"/>
      <c r="BDA25" s="318"/>
      <c r="BDB25" s="318"/>
      <c r="BDC25" s="318"/>
      <c r="BDD25" s="318"/>
      <c r="BDE25" s="318"/>
      <c r="BDF25" s="318"/>
      <c r="BDG25" s="318"/>
      <c r="BDH25" s="318"/>
      <c r="BDI25" s="318"/>
      <c r="BDJ25" s="318"/>
      <c r="BDK25" s="318"/>
      <c r="BDL25" s="318"/>
      <c r="BDM25" s="318"/>
      <c r="BDN25" s="318"/>
      <c r="BDO25" s="318"/>
      <c r="BDP25" s="318"/>
      <c r="BDQ25" s="318"/>
      <c r="BDR25" s="318"/>
      <c r="BDS25" s="318"/>
      <c r="BDT25" s="318"/>
      <c r="BDU25" s="318"/>
      <c r="BDV25" s="318"/>
      <c r="BDW25" s="318"/>
      <c r="BDX25" s="318"/>
      <c r="BDY25" s="318"/>
      <c r="BDZ25" s="318"/>
      <c r="BEA25" s="318"/>
      <c r="BEB25" s="318"/>
      <c r="BEC25" s="318"/>
      <c r="BED25" s="318"/>
      <c r="BEE25" s="318"/>
      <c r="BEF25" s="318"/>
      <c r="BEG25" s="318"/>
      <c r="BEH25" s="318"/>
      <c r="BEI25" s="318"/>
      <c r="BEJ25" s="318"/>
      <c r="BEK25" s="318"/>
      <c r="BEL25" s="318"/>
      <c r="BEM25" s="318"/>
      <c r="BEN25" s="318"/>
      <c r="BEO25" s="318"/>
      <c r="BEP25" s="318"/>
      <c r="BEQ25" s="318"/>
      <c r="BER25" s="318"/>
      <c r="BES25" s="318"/>
      <c r="BET25" s="318"/>
      <c r="BEU25" s="318"/>
      <c r="BEV25" s="318"/>
      <c r="BEW25" s="318"/>
      <c r="BEX25" s="318"/>
      <c r="BEY25" s="318"/>
      <c r="BEZ25" s="318"/>
      <c r="BFA25" s="318"/>
      <c r="BFB25" s="318"/>
      <c r="BFC25" s="318"/>
      <c r="BFD25" s="318"/>
      <c r="BFE25" s="318"/>
      <c r="BFF25" s="318"/>
      <c r="BFG25" s="318"/>
      <c r="BFH25" s="318"/>
      <c r="BFI25" s="318"/>
      <c r="BFJ25" s="318"/>
      <c r="BFK25" s="318"/>
      <c r="BFL25" s="318"/>
      <c r="BFM25" s="318"/>
      <c r="BFN25" s="318"/>
      <c r="BFO25" s="318"/>
      <c r="BFP25" s="318"/>
      <c r="BFQ25" s="318"/>
      <c r="BFR25" s="318"/>
      <c r="BFS25" s="318"/>
      <c r="BFT25" s="318"/>
      <c r="BFU25" s="318"/>
      <c r="BFV25" s="318"/>
      <c r="BFW25" s="318"/>
      <c r="BFX25" s="318"/>
      <c r="BFY25" s="318"/>
      <c r="BFZ25" s="318"/>
      <c r="BGA25" s="318"/>
      <c r="BGB25" s="318"/>
      <c r="BGC25" s="318"/>
      <c r="BGD25" s="318"/>
      <c r="BGE25" s="318"/>
      <c r="BGF25" s="318"/>
      <c r="BGG25" s="318"/>
      <c r="BGH25" s="318"/>
      <c r="BGI25" s="318"/>
      <c r="BGJ25" s="318"/>
      <c r="BGK25" s="318"/>
      <c r="BGL25" s="318"/>
      <c r="BGM25" s="318"/>
      <c r="BGN25" s="318"/>
      <c r="BGO25" s="318"/>
      <c r="BGP25" s="318"/>
      <c r="BGQ25" s="318"/>
      <c r="BGR25" s="318"/>
      <c r="BGS25" s="318"/>
      <c r="BGT25" s="318"/>
      <c r="BGU25" s="318"/>
      <c r="BGV25" s="318"/>
      <c r="BGW25" s="318"/>
      <c r="BGX25" s="318"/>
      <c r="BGY25" s="318"/>
      <c r="BGZ25" s="318"/>
      <c r="BHA25" s="318"/>
      <c r="BHB25" s="318"/>
      <c r="BHC25" s="318"/>
      <c r="BHD25" s="318"/>
      <c r="BHE25" s="318"/>
      <c r="BHF25" s="318"/>
      <c r="BHG25" s="318"/>
      <c r="BHH25" s="318"/>
      <c r="BHI25" s="318"/>
      <c r="BHJ25" s="318"/>
      <c r="BHK25" s="318"/>
      <c r="BHL25" s="318"/>
      <c r="BHM25" s="318"/>
      <c r="BHN25" s="318"/>
      <c r="BHO25" s="318"/>
      <c r="BHP25" s="318"/>
      <c r="BHQ25" s="318"/>
      <c r="BHR25" s="318"/>
      <c r="BHS25" s="318"/>
      <c r="BHT25" s="318"/>
      <c r="BHU25" s="318"/>
      <c r="BHV25" s="318"/>
      <c r="BHW25" s="318"/>
      <c r="BHX25" s="318"/>
      <c r="BHY25" s="318"/>
      <c r="BHZ25" s="318"/>
      <c r="BIA25" s="318"/>
      <c r="BIB25" s="318"/>
      <c r="BIC25" s="318"/>
      <c r="BID25" s="318"/>
      <c r="BIE25" s="318"/>
      <c r="BIF25" s="318"/>
      <c r="BIG25" s="318"/>
      <c r="BIH25" s="318"/>
      <c r="BII25" s="318"/>
      <c r="BIJ25" s="318"/>
      <c r="BIK25" s="318"/>
      <c r="BIL25" s="318"/>
      <c r="BIM25" s="318"/>
      <c r="BIN25" s="318"/>
      <c r="BIO25" s="318"/>
      <c r="BIP25" s="318"/>
      <c r="BIQ25" s="318"/>
      <c r="BIR25" s="318"/>
      <c r="BIS25" s="318"/>
      <c r="BIT25" s="318"/>
      <c r="BIU25" s="318"/>
      <c r="BIV25" s="318"/>
      <c r="BIW25" s="318"/>
      <c r="BIX25" s="318"/>
      <c r="BIY25" s="318"/>
      <c r="BIZ25" s="318"/>
      <c r="BJA25" s="318"/>
      <c r="BJB25" s="318"/>
      <c r="BJC25" s="318"/>
      <c r="BJD25" s="318"/>
      <c r="BJE25" s="318"/>
      <c r="BJF25" s="318"/>
      <c r="BJG25" s="318"/>
      <c r="BJH25" s="318"/>
      <c r="BJI25" s="318"/>
      <c r="BJJ25" s="318"/>
      <c r="BJK25" s="318"/>
      <c r="BJL25" s="318"/>
      <c r="BJM25" s="318"/>
      <c r="BJN25" s="318"/>
      <c r="BJO25" s="318"/>
      <c r="BJP25" s="318"/>
      <c r="BJQ25" s="318"/>
      <c r="BJR25" s="318"/>
      <c r="BJS25" s="318"/>
      <c r="BJT25" s="318"/>
      <c r="BJU25" s="318"/>
      <c r="BJV25" s="318"/>
      <c r="BJW25" s="318"/>
      <c r="BJX25" s="318"/>
      <c r="BJY25" s="318"/>
      <c r="BJZ25" s="318"/>
      <c r="BKA25" s="318"/>
      <c r="BKB25" s="318"/>
      <c r="BKC25" s="318"/>
      <c r="BKD25" s="318"/>
      <c r="BKE25" s="318"/>
      <c r="BKF25" s="318"/>
      <c r="BKG25" s="318"/>
      <c r="BKH25" s="318"/>
      <c r="BKI25" s="318"/>
      <c r="BKJ25" s="318"/>
      <c r="BKK25" s="318"/>
      <c r="BKL25" s="318"/>
      <c r="BKM25" s="318"/>
      <c r="BKN25" s="318"/>
      <c r="BKO25" s="318"/>
      <c r="BKP25" s="318"/>
      <c r="BKQ25" s="318"/>
      <c r="BKR25" s="318"/>
      <c r="BKS25" s="318"/>
      <c r="BKT25" s="318"/>
      <c r="BKU25" s="318"/>
      <c r="BKV25" s="318"/>
      <c r="BKW25" s="318"/>
      <c r="BKX25" s="318"/>
      <c r="BKY25" s="318"/>
      <c r="BKZ25" s="318"/>
      <c r="BLA25" s="318"/>
      <c r="BLB25" s="318"/>
      <c r="BLC25" s="318"/>
      <c r="BLD25" s="318"/>
      <c r="BLE25" s="318"/>
      <c r="BLF25" s="318"/>
      <c r="BLG25" s="318"/>
      <c r="BLH25" s="318"/>
      <c r="BLI25" s="318"/>
      <c r="BLJ25" s="318"/>
      <c r="BLK25" s="318"/>
      <c r="BLL25" s="318"/>
      <c r="BLM25" s="318"/>
      <c r="BLN25" s="318"/>
      <c r="BLO25" s="318"/>
      <c r="BLP25" s="318"/>
      <c r="BLQ25" s="318"/>
      <c r="BLR25" s="318"/>
      <c r="BLS25" s="318"/>
      <c r="BLT25" s="318"/>
      <c r="BLU25" s="318"/>
      <c r="BLV25" s="318"/>
      <c r="BLW25" s="318"/>
      <c r="BLX25" s="318"/>
      <c r="BLY25" s="318"/>
      <c r="BLZ25" s="318"/>
      <c r="BMA25" s="318"/>
      <c r="BMB25" s="318"/>
      <c r="BMC25" s="318"/>
      <c r="BMD25" s="318"/>
      <c r="BME25" s="318"/>
      <c r="BMF25" s="318"/>
      <c r="BMG25" s="318"/>
      <c r="BMH25" s="318"/>
      <c r="BMI25" s="318"/>
      <c r="BMJ25" s="318"/>
      <c r="BMK25" s="318"/>
      <c r="BML25" s="318"/>
      <c r="BMM25" s="318"/>
      <c r="BMN25" s="318"/>
      <c r="BMO25" s="318"/>
      <c r="BMP25" s="318"/>
      <c r="BMQ25" s="318"/>
      <c r="BMR25" s="318"/>
      <c r="BMS25" s="318"/>
      <c r="BMT25" s="318"/>
      <c r="BMU25" s="318"/>
      <c r="BMV25" s="318"/>
      <c r="BMW25" s="318"/>
      <c r="BMX25" s="318"/>
      <c r="BMY25" s="318"/>
      <c r="BMZ25" s="318"/>
      <c r="BNA25" s="318"/>
      <c r="BNB25" s="318"/>
      <c r="BNC25" s="318"/>
      <c r="BND25" s="318"/>
      <c r="BNE25" s="318"/>
      <c r="BNF25" s="318"/>
      <c r="BNG25" s="318"/>
      <c r="BNH25" s="318"/>
      <c r="BNI25" s="318"/>
      <c r="BNJ25" s="318"/>
      <c r="BNK25" s="318"/>
      <c r="BNL25" s="318"/>
      <c r="BNM25" s="318"/>
      <c r="BNN25" s="318"/>
      <c r="BNO25" s="318"/>
      <c r="BNP25" s="318"/>
      <c r="BNQ25" s="318"/>
      <c r="BNR25" s="318"/>
      <c r="BNS25" s="318"/>
      <c r="BNT25" s="318"/>
      <c r="BNU25" s="318"/>
      <c r="BNV25" s="318"/>
      <c r="BNW25" s="318"/>
      <c r="BNX25" s="318"/>
      <c r="BNY25" s="318"/>
      <c r="BNZ25" s="318"/>
      <c r="BOA25" s="318"/>
      <c r="BOB25" s="318"/>
      <c r="BOC25" s="318"/>
      <c r="BOD25" s="318"/>
      <c r="BOE25" s="318"/>
      <c r="BOF25" s="318"/>
      <c r="BOG25" s="318"/>
      <c r="BOH25" s="318"/>
      <c r="BOI25" s="318"/>
      <c r="BOJ25" s="318"/>
      <c r="BOK25" s="318"/>
      <c r="BOL25" s="318"/>
      <c r="BOM25" s="318"/>
      <c r="BON25" s="318"/>
      <c r="BOO25" s="318"/>
      <c r="BOP25" s="318"/>
      <c r="BOQ25" s="318"/>
      <c r="BOR25" s="318"/>
      <c r="BOS25" s="318"/>
      <c r="BOT25" s="318"/>
      <c r="BOU25" s="318"/>
      <c r="BOV25" s="318"/>
      <c r="BOW25" s="318"/>
      <c r="BOX25" s="318"/>
      <c r="BOY25" s="318"/>
      <c r="BOZ25" s="318"/>
      <c r="BPA25" s="318"/>
      <c r="BPB25" s="318"/>
      <c r="BPC25" s="318"/>
      <c r="BPD25" s="318"/>
      <c r="BPE25" s="318"/>
      <c r="BPF25" s="318"/>
      <c r="BPG25" s="318"/>
      <c r="BPH25" s="318"/>
      <c r="BPI25" s="318"/>
      <c r="BPJ25" s="318"/>
      <c r="BPK25" s="318"/>
      <c r="BPL25" s="318"/>
      <c r="BPM25" s="318"/>
      <c r="BPN25" s="318"/>
      <c r="BPO25" s="318"/>
      <c r="BPP25" s="318"/>
      <c r="BPQ25" s="318"/>
      <c r="BPR25" s="318"/>
      <c r="BPS25" s="318"/>
      <c r="BPT25" s="318"/>
      <c r="BPU25" s="318"/>
      <c r="BPV25" s="318"/>
      <c r="BPW25" s="318"/>
      <c r="BPX25" s="318"/>
      <c r="BPY25" s="318"/>
      <c r="BPZ25" s="318"/>
      <c r="BQA25" s="318"/>
      <c r="BQB25" s="318"/>
      <c r="BQC25" s="318"/>
      <c r="BQD25" s="318"/>
      <c r="BQE25" s="318"/>
      <c r="BQF25" s="318"/>
      <c r="BQG25" s="318"/>
      <c r="BQH25" s="318"/>
      <c r="BQI25" s="318"/>
      <c r="BQJ25" s="318"/>
      <c r="BQK25" s="318"/>
      <c r="BQL25" s="318"/>
      <c r="BQM25" s="318"/>
      <c r="BQN25" s="318"/>
      <c r="BQO25" s="318"/>
      <c r="BQP25" s="318"/>
      <c r="BQQ25" s="318"/>
      <c r="BQR25" s="318"/>
      <c r="BQS25" s="318"/>
      <c r="BQT25" s="318"/>
      <c r="BQU25" s="318"/>
      <c r="BQV25" s="318"/>
      <c r="BQW25" s="318"/>
      <c r="BQX25" s="318"/>
      <c r="BQY25" s="318"/>
      <c r="BQZ25" s="318"/>
      <c r="BRA25" s="318"/>
      <c r="BRB25" s="318"/>
      <c r="BRC25" s="318"/>
      <c r="BRD25" s="318"/>
      <c r="BRE25" s="318"/>
      <c r="BRF25" s="318"/>
      <c r="BRG25" s="318"/>
      <c r="BRH25" s="318"/>
      <c r="BRI25" s="318"/>
      <c r="BRJ25" s="318"/>
      <c r="BRK25" s="318"/>
      <c r="BRL25" s="318"/>
      <c r="BRM25" s="318"/>
      <c r="BRN25" s="318"/>
      <c r="BRO25" s="318"/>
      <c r="BRP25" s="318"/>
      <c r="BRQ25" s="318"/>
      <c r="BRR25" s="318"/>
      <c r="BRS25" s="318"/>
      <c r="BRT25" s="318"/>
      <c r="BRU25" s="318"/>
      <c r="BRV25" s="318"/>
      <c r="BRW25" s="318"/>
      <c r="BRX25" s="318"/>
      <c r="BRY25" s="318"/>
      <c r="BRZ25" s="318"/>
      <c r="BSA25" s="318"/>
      <c r="BSB25" s="318"/>
      <c r="BSC25" s="318"/>
      <c r="BSD25" s="318"/>
      <c r="BSE25" s="318"/>
      <c r="BSF25" s="318"/>
      <c r="BSG25" s="318"/>
      <c r="BSH25" s="318"/>
      <c r="BSI25" s="318"/>
      <c r="BSJ25" s="318"/>
      <c r="BSK25" s="318"/>
      <c r="BSL25" s="318"/>
      <c r="BSM25" s="318"/>
      <c r="BSN25" s="318"/>
      <c r="BSO25" s="318"/>
      <c r="BSP25" s="318"/>
      <c r="BSQ25" s="318"/>
      <c r="BSR25" s="318"/>
      <c r="BSS25" s="318"/>
      <c r="BST25" s="318"/>
      <c r="BSU25" s="318"/>
      <c r="BSV25" s="318"/>
      <c r="BSW25" s="318"/>
      <c r="BSX25" s="318"/>
      <c r="BSY25" s="318"/>
      <c r="BSZ25" s="318"/>
      <c r="BTA25" s="318"/>
      <c r="BTB25" s="318"/>
      <c r="BTC25" s="318"/>
      <c r="BTD25" s="318"/>
      <c r="BTE25" s="318"/>
      <c r="BTF25" s="318"/>
      <c r="BTG25" s="318"/>
      <c r="BTH25" s="318"/>
      <c r="BTI25" s="318"/>
      <c r="BTJ25" s="318"/>
      <c r="BTK25" s="318"/>
      <c r="BTL25" s="318"/>
      <c r="BTM25" s="318"/>
      <c r="BTN25" s="318"/>
      <c r="BTO25" s="318"/>
      <c r="BTP25" s="318"/>
      <c r="BTQ25" s="318"/>
      <c r="BTR25" s="318"/>
      <c r="BTS25" s="318"/>
      <c r="BTT25" s="318"/>
      <c r="BTU25" s="318"/>
      <c r="BTV25" s="318"/>
      <c r="BTW25" s="318"/>
      <c r="BTX25" s="318"/>
      <c r="BTY25" s="318"/>
      <c r="BTZ25" s="318"/>
      <c r="BUA25" s="318"/>
      <c r="BUB25" s="318"/>
      <c r="BUC25" s="318"/>
      <c r="BUD25" s="318"/>
      <c r="BUE25" s="318"/>
      <c r="BUF25" s="318"/>
      <c r="BUG25" s="318"/>
      <c r="BUH25" s="318"/>
      <c r="BUI25" s="318"/>
      <c r="BUJ25" s="318"/>
      <c r="BUK25" s="318"/>
      <c r="BUL25" s="318"/>
      <c r="BUM25" s="318"/>
      <c r="BUN25" s="318"/>
      <c r="BUO25" s="318"/>
      <c r="BUP25" s="318"/>
      <c r="BUQ25" s="318"/>
      <c r="BUR25" s="318"/>
      <c r="BUS25" s="318"/>
      <c r="BUT25" s="318"/>
      <c r="BUU25" s="318"/>
      <c r="BUV25" s="318"/>
      <c r="BUW25" s="318"/>
      <c r="BUX25" s="318"/>
      <c r="BUY25" s="318"/>
      <c r="BUZ25" s="318"/>
      <c r="BVA25" s="318"/>
      <c r="BVB25" s="318"/>
      <c r="BVC25" s="318"/>
      <c r="BVD25" s="318"/>
      <c r="BVE25" s="318"/>
      <c r="BVF25" s="318"/>
      <c r="BVG25" s="318"/>
      <c r="BVH25" s="318"/>
      <c r="BVI25" s="318"/>
      <c r="BVJ25" s="318"/>
      <c r="BVK25" s="318"/>
      <c r="BVL25" s="318"/>
      <c r="BVM25" s="318"/>
      <c r="BVN25" s="318"/>
      <c r="BVO25" s="318"/>
      <c r="BVP25" s="318"/>
      <c r="BVQ25" s="318"/>
      <c r="BVR25" s="318"/>
      <c r="BVS25" s="318"/>
      <c r="BVT25" s="318"/>
      <c r="BVU25" s="318"/>
      <c r="BVV25" s="318"/>
      <c r="BVW25" s="318"/>
      <c r="BVX25" s="318"/>
      <c r="BVY25" s="318"/>
      <c r="BVZ25" s="318"/>
      <c r="BWA25" s="318"/>
      <c r="BWB25" s="318"/>
      <c r="BWC25" s="318"/>
      <c r="BWD25" s="318"/>
      <c r="BWE25" s="318"/>
      <c r="BWF25" s="318"/>
      <c r="BWG25" s="318"/>
      <c r="BWH25" s="318"/>
      <c r="BWI25" s="318"/>
      <c r="BWJ25" s="318"/>
      <c r="BWK25" s="318"/>
      <c r="BWL25" s="318"/>
      <c r="BWM25" s="318"/>
      <c r="BWN25" s="318"/>
      <c r="BWO25" s="318"/>
      <c r="BWP25" s="318"/>
      <c r="BWQ25" s="318"/>
      <c r="BWR25" s="318"/>
      <c r="BWS25" s="318"/>
      <c r="BWT25" s="318"/>
      <c r="BWU25" s="318"/>
      <c r="BWV25" s="318"/>
      <c r="BWW25" s="318"/>
      <c r="BWX25" s="318"/>
      <c r="BWY25" s="318"/>
      <c r="BWZ25" s="318"/>
      <c r="BXA25" s="318"/>
      <c r="BXB25" s="318"/>
      <c r="BXC25" s="318"/>
      <c r="BXD25" s="318"/>
      <c r="BXE25" s="318"/>
      <c r="BXF25" s="318"/>
      <c r="BXG25" s="318"/>
      <c r="BXH25" s="318"/>
      <c r="BXI25" s="318"/>
      <c r="BXJ25" s="318"/>
      <c r="BXK25" s="318"/>
      <c r="BXL25" s="318"/>
      <c r="BXM25" s="318"/>
      <c r="BXN25" s="318"/>
      <c r="BXO25" s="318"/>
      <c r="BXP25" s="318"/>
      <c r="BXQ25" s="318"/>
      <c r="BXR25" s="318"/>
      <c r="BXS25" s="318"/>
      <c r="BXT25" s="318"/>
      <c r="BXU25" s="318"/>
      <c r="BXV25" s="318"/>
      <c r="BXW25" s="318"/>
      <c r="BXX25" s="318"/>
      <c r="BXY25" s="318"/>
      <c r="BXZ25" s="318"/>
      <c r="BYA25" s="318"/>
      <c r="BYB25" s="318"/>
      <c r="BYC25" s="318"/>
      <c r="BYD25" s="318"/>
      <c r="BYE25" s="318"/>
      <c r="BYF25" s="318"/>
      <c r="BYG25" s="318"/>
      <c r="BYH25" s="318"/>
      <c r="BYI25" s="318"/>
      <c r="BYJ25" s="318"/>
      <c r="BYK25" s="318"/>
      <c r="BYL25" s="318"/>
      <c r="BYM25" s="318"/>
      <c r="BYN25" s="318"/>
      <c r="BYO25" s="318"/>
      <c r="BYP25" s="318"/>
      <c r="BYQ25" s="318"/>
      <c r="BYR25" s="318"/>
      <c r="BYS25" s="318"/>
      <c r="BYT25" s="318"/>
      <c r="BYU25" s="318"/>
      <c r="BYV25" s="318"/>
      <c r="BYW25" s="318"/>
      <c r="BYX25" s="318"/>
      <c r="BYY25" s="318"/>
      <c r="BYZ25" s="318"/>
      <c r="BZA25" s="318"/>
      <c r="BZB25" s="318"/>
      <c r="BZC25" s="318"/>
      <c r="BZD25" s="318"/>
      <c r="BZE25" s="318"/>
      <c r="BZF25" s="318"/>
      <c r="BZG25" s="318"/>
      <c r="BZH25" s="318"/>
      <c r="BZI25" s="318"/>
      <c r="BZJ25" s="318"/>
      <c r="BZK25" s="318"/>
      <c r="BZL25" s="318"/>
      <c r="BZM25" s="318"/>
      <c r="BZN25" s="318"/>
      <c r="BZO25" s="318"/>
      <c r="BZP25" s="318"/>
      <c r="BZQ25" s="318"/>
      <c r="BZR25" s="318"/>
      <c r="BZS25" s="318"/>
      <c r="BZT25" s="318"/>
      <c r="BZU25" s="318"/>
      <c r="BZV25" s="318"/>
      <c r="BZW25" s="318"/>
      <c r="BZX25" s="318"/>
      <c r="BZY25" s="318"/>
      <c r="BZZ25" s="318"/>
      <c r="CAA25" s="318"/>
      <c r="CAB25" s="318"/>
      <c r="CAC25" s="318"/>
      <c r="CAD25" s="318"/>
      <c r="CAE25" s="318"/>
      <c r="CAF25" s="318"/>
      <c r="CAG25" s="318"/>
      <c r="CAH25" s="318"/>
      <c r="CAI25" s="318"/>
      <c r="CAJ25" s="318"/>
      <c r="CAK25" s="318"/>
      <c r="CAL25" s="318"/>
      <c r="CAM25" s="318"/>
      <c r="CAN25" s="318"/>
      <c r="CAO25" s="318"/>
      <c r="CAP25" s="318"/>
      <c r="CAQ25" s="318"/>
      <c r="CAR25" s="318"/>
      <c r="CAS25" s="318"/>
      <c r="CAT25" s="318"/>
      <c r="CAU25" s="318"/>
      <c r="CAV25" s="318"/>
      <c r="CAW25" s="318"/>
      <c r="CAX25" s="318"/>
      <c r="CAY25" s="318"/>
      <c r="CAZ25" s="318"/>
      <c r="CBA25" s="318"/>
      <c r="CBB25" s="318"/>
      <c r="CBC25" s="318"/>
      <c r="CBD25" s="318"/>
      <c r="CBE25" s="318"/>
      <c r="CBF25" s="318"/>
      <c r="CBG25" s="318"/>
      <c r="CBH25" s="318"/>
      <c r="CBI25" s="318"/>
      <c r="CBJ25" s="318"/>
      <c r="CBK25" s="318"/>
      <c r="CBL25" s="318"/>
      <c r="CBM25" s="318"/>
      <c r="CBN25" s="318"/>
      <c r="CBO25" s="318"/>
      <c r="CBP25" s="318"/>
      <c r="CBQ25" s="318"/>
      <c r="CBR25" s="318"/>
      <c r="CBS25" s="318"/>
      <c r="CBT25" s="318"/>
      <c r="CBU25" s="318"/>
      <c r="CBV25" s="318"/>
      <c r="CBW25" s="318"/>
      <c r="CBX25" s="318"/>
      <c r="CBY25" s="318"/>
      <c r="CBZ25" s="318"/>
      <c r="CCA25" s="318"/>
      <c r="CCB25" s="318"/>
      <c r="CCC25" s="318"/>
      <c r="CCD25" s="318"/>
      <c r="CCE25" s="318"/>
      <c r="CCF25" s="318"/>
      <c r="CCG25" s="318"/>
      <c r="CCH25" s="318"/>
      <c r="CCI25" s="318"/>
      <c r="CCJ25" s="318"/>
      <c r="CCK25" s="318"/>
      <c r="CCL25" s="318"/>
      <c r="CCM25" s="318"/>
      <c r="CCN25" s="318"/>
      <c r="CCO25" s="318"/>
      <c r="CCP25" s="318"/>
      <c r="CCQ25" s="318"/>
      <c r="CCR25" s="318"/>
      <c r="CCS25" s="318"/>
      <c r="CCT25" s="318"/>
      <c r="CCU25" s="318"/>
      <c r="CCV25" s="318"/>
      <c r="CCW25" s="318"/>
      <c r="CCX25" s="318"/>
      <c r="CCY25" s="318"/>
      <c r="CCZ25" s="318"/>
      <c r="CDA25" s="318"/>
      <c r="CDB25" s="318"/>
      <c r="CDC25" s="318"/>
      <c r="CDD25" s="318"/>
      <c r="CDE25" s="318"/>
      <c r="CDF25" s="318"/>
      <c r="CDG25" s="318"/>
      <c r="CDH25" s="318"/>
      <c r="CDI25" s="318"/>
      <c r="CDJ25" s="318"/>
      <c r="CDK25" s="318"/>
      <c r="CDL25" s="318"/>
      <c r="CDM25" s="318"/>
      <c r="CDN25" s="318"/>
      <c r="CDO25" s="318"/>
      <c r="CDP25" s="318"/>
      <c r="CDQ25" s="318"/>
      <c r="CDR25" s="318"/>
      <c r="CDS25" s="318"/>
      <c r="CDT25" s="318"/>
      <c r="CDU25" s="318"/>
      <c r="CDV25" s="318"/>
      <c r="CDW25" s="318"/>
      <c r="CDX25" s="318"/>
      <c r="CDY25" s="318"/>
      <c r="CDZ25" s="318"/>
      <c r="CEA25" s="318"/>
      <c r="CEB25" s="318"/>
      <c r="CEC25" s="318"/>
      <c r="CED25" s="318"/>
      <c r="CEE25" s="318"/>
      <c r="CEF25" s="318"/>
      <c r="CEG25" s="318"/>
      <c r="CEH25" s="318"/>
      <c r="CEI25" s="318"/>
      <c r="CEJ25" s="318"/>
      <c r="CEK25" s="318"/>
      <c r="CEL25" s="318"/>
      <c r="CEM25" s="318"/>
      <c r="CEN25" s="318"/>
      <c r="CEO25" s="318"/>
      <c r="CEP25" s="318"/>
      <c r="CEQ25" s="318"/>
      <c r="CER25" s="318"/>
      <c r="CES25" s="318"/>
      <c r="CET25" s="318"/>
      <c r="CEU25" s="318"/>
      <c r="CEV25" s="318"/>
      <c r="CEW25" s="318"/>
      <c r="CEX25" s="318"/>
      <c r="CEY25" s="318"/>
      <c r="CEZ25" s="318"/>
      <c r="CFA25" s="318"/>
      <c r="CFB25" s="318"/>
      <c r="CFC25" s="318"/>
      <c r="CFD25" s="318"/>
      <c r="CFE25" s="318"/>
      <c r="CFF25" s="318"/>
      <c r="CFG25" s="318"/>
      <c r="CFH25" s="318"/>
      <c r="CFI25" s="318"/>
      <c r="CFJ25" s="318"/>
      <c r="CFK25" s="318"/>
      <c r="CFL25" s="318"/>
      <c r="CFM25" s="318"/>
      <c r="CFN25" s="318"/>
      <c r="CFO25" s="318"/>
      <c r="CFP25" s="318"/>
      <c r="CFQ25" s="318"/>
      <c r="CFR25" s="318"/>
      <c r="CFS25" s="318"/>
      <c r="CFT25" s="318"/>
      <c r="CFU25" s="318"/>
      <c r="CFV25" s="318"/>
      <c r="CFW25" s="318"/>
      <c r="CFX25" s="318"/>
      <c r="CFY25" s="318"/>
      <c r="CFZ25" s="318"/>
      <c r="CGA25" s="318"/>
      <c r="CGB25" s="318"/>
      <c r="CGC25" s="318"/>
      <c r="CGD25" s="318"/>
      <c r="CGE25" s="318"/>
      <c r="CGF25" s="318"/>
      <c r="CGG25" s="318"/>
      <c r="CGH25" s="318"/>
      <c r="CGI25" s="318"/>
      <c r="CGJ25" s="318"/>
      <c r="CGK25" s="318"/>
      <c r="CGL25" s="318"/>
      <c r="CGM25" s="318"/>
      <c r="CGN25" s="318"/>
      <c r="CGO25" s="318"/>
      <c r="CGP25" s="318"/>
      <c r="CGQ25" s="318"/>
      <c r="CGR25" s="318"/>
      <c r="CGS25" s="318"/>
      <c r="CGT25" s="318"/>
      <c r="CGU25" s="318"/>
      <c r="CGV25" s="318"/>
      <c r="CGW25" s="318"/>
      <c r="CGX25" s="318"/>
      <c r="CGY25" s="318"/>
      <c r="CGZ25" s="318"/>
      <c r="CHA25" s="318"/>
      <c r="CHB25" s="318"/>
      <c r="CHC25" s="318"/>
      <c r="CHD25" s="318"/>
      <c r="CHE25" s="318"/>
      <c r="CHF25" s="318"/>
      <c r="CHG25" s="318"/>
      <c r="CHH25" s="318"/>
      <c r="CHI25" s="318"/>
      <c r="CHJ25" s="318"/>
      <c r="CHK25" s="318"/>
      <c r="CHL25" s="318"/>
      <c r="CHM25" s="318"/>
      <c r="CHN25" s="318"/>
      <c r="CHO25" s="318"/>
      <c r="CHP25" s="318"/>
      <c r="CHQ25" s="318"/>
      <c r="CHR25" s="318"/>
      <c r="CHS25" s="318"/>
      <c r="CHT25" s="318"/>
      <c r="CHU25" s="318"/>
      <c r="CHV25" s="318"/>
      <c r="CHW25" s="318"/>
      <c r="CHX25" s="318"/>
      <c r="CHY25" s="318"/>
      <c r="CHZ25" s="318"/>
      <c r="CIA25" s="318"/>
      <c r="CIB25" s="318"/>
      <c r="CIC25" s="318"/>
      <c r="CID25" s="318"/>
      <c r="CIE25" s="318"/>
      <c r="CIF25" s="318"/>
      <c r="CIG25" s="318"/>
      <c r="CIH25" s="318"/>
      <c r="CII25" s="318"/>
      <c r="CIJ25" s="318"/>
      <c r="CIK25" s="318"/>
      <c r="CIL25" s="318"/>
      <c r="CIM25" s="318"/>
      <c r="CIN25" s="318"/>
      <c r="CIO25" s="318"/>
      <c r="CIP25" s="318"/>
      <c r="CIQ25" s="318"/>
      <c r="CIR25" s="318"/>
      <c r="CIS25" s="318"/>
      <c r="CIT25" s="318"/>
      <c r="CIU25" s="318"/>
      <c r="CIV25" s="318"/>
      <c r="CIW25" s="318"/>
      <c r="CIX25" s="318"/>
      <c r="CIY25" s="318"/>
      <c r="CIZ25" s="318"/>
      <c r="CJA25" s="318"/>
      <c r="CJB25" s="318"/>
      <c r="CJC25" s="318"/>
      <c r="CJD25" s="318"/>
      <c r="CJE25" s="318"/>
      <c r="CJF25" s="318"/>
      <c r="CJG25" s="318"/>
      <c r="CJH25" s="318"/>
      <c r="CJI25" s="318"/>
      <c r="CJJ25" s="318"/>
      <c r="CJK25" s="318"/>
      <c r="CJL25" s="318"/>
      <c r="CJM25" s="318"/>
      <c r="CJN25" s="318"/>
      <c r="CJO25" s="318"/>
      <c r="CJP25" s="318"/>
      <c r="CJQ25" s="318"/>
      <c r="CJR25" s="318"/>
      <c r="CJS25" s="318"/>
      <c r="CJT25" s="318"/>
      <c r="CJU25" s="318"/>
      <c r="CJV25" s="318"/>
      <c r="CJW25" s="318"/>
      <c r="CJX25" s="318"/>
      <c r="CJY25" s="318"/>
      <c r="CJZ25" s="318"/>
      <c r="CKA25" s="318"/>
      <c r="CKB25" s="318"/>
      <c r="CKC25" s="318"/>
      <c r="CKD25" s="318"/>
      <c r="CKE25" s="318"/>
      <c r="CKF25" s="318"/>
      <c r="CKG25" s="318"/>
      <c r="CKH25" s="318"/>
      <c r="CKI25" s="318"/>
      <c r="CKJ25" s="318"/>
      <c r="CKK25" s="318"/>
      <c r="CKL25" s="318"/>
      <c r="CKM25" s="318"/>
      <c r="CKN25" s="318"/>
      <c r="CKO25" s="318"/>
      <c r="CKP25" s="318"/>
      <c r="CKQ25" s="318"/>
      <c r="CKR25" s="318"/>
      <c r="CKS25" s="318"/>
      <c r="CKT25" s="318"/>
      <c r="CKU25" s="318"/>
      <c r="CKV25" s="318"/>
      <c r="CKW25" s="318"/>
      <c r="CKX25" s="318"/>
      <c r="CKY25" s="318"/>
      <c r="CKZ25" s="318"/>
      <c r="CLA25" s="318"/>
      <c r="CLB25" s="318"/>
      <c r="CLC25" s="318"/>
      <c r="CLD25" s="318"/>
      <c r="CLE25" s="318"/>
      <c r="CLF25" s="318"/>
      <c r="CLG25" s="318"/>
      <c r="CLH25" s="318"/>
      <c r="CLI25" s="318"/>
      <c r="CLJ25" s="318"/>
      <c r="CLK25" s="318"/>
      <c r="CLL25" s="318"/>
      <c r="CLM25" s="318"/>
      <c r="CLN25" s="318"/>
      <c r="CLO25" s="318"/>
      <c r="CLP25" s="318"/>
      <c r="CLQ25" s="318"/>
      <c r="CLR25" s="318"/>
      <c r="CLS25" s="318"/>
      <c r="CLT25" s="318"/>
      <c r="CLU25" s="318"/>
      <c r="CLV25" s="318"/>
      <c r="CLW25" s="318"/>
      <c r="CLX25" s="318"/>
      <c r="CLY25" s="318"/>
      <c r="CLZ25" s="318"/>
      <c r="CMA25" s="318"/>
      <c r="CMB25" s="318"/>
      <c r="CMC25" s="318"/>
      <c r="CMD25" s="318"/>
      <c r="CME25" s="318"/>
      <c r="CMF25" s="318"/>
      <c r="CMG25" s="318"/>
      <c r="CMH25" s="318"/>
      <c r="CMI25" s="318"/>
      <c r="CMJ25" s="318"/>
      <c r="CMK25" s="318"/>
      <c r="CML25" s="318"/>
      <c r="CMM25" s="318"/>
      <c r="CMN25" s="318"/>
      <c r="CMO25" s="318"/>
      <c r="CMP25" s="318"/>
      <c r="CMQ25" s="318"/>
      <c r="CMR25" s="318"/>
      <c r="CMS25" s="318"/>
      <c r="CMT25" s="318"/>
      <c r="CMU25" s="318"/>
      <c r="CMV25" s="318"/>
      <c r="CMW25" s="318"/>
      <c r="CMX25" s="318"/>
      <c r="CMY25" s="318"/>
      <c r="CMZ25" s="318"/>
      <c r="CNA25" s="318"/>
      <c r="CNB25" s="318"/>
      <c r="CNC25" s="318"/>
      <c r="CND25" s="318"/>
      <c r="CNE25" s="318"/>
      <c r="CNF25" s="318"/>
      <c r="CNG25" s="318"/>
      <c r="CNH25" s="318"/>
      <c r="CNI25" s="318"/>
      <c r="CNJ25" s="318"/>
      <c r="CNK25" s="318"/>
      <c r="CNL25" s="318"/>
      <c r="CNM25" s="318"/>
      <c r="CNN25" s="318"/>
      <c r="CNO25" s="318"/>
      <c r="CNP25" s="318"/>
      <c r="CNQ25" s="318"/>
      <c r="CNR25" s="318"/>
      <c r="CNS25" s="318"/>
      <c r="CNT25" s="318"/>
      <c r="CNU25" s="318"/>
      <c r="CNV25" s="318"/>
      <c r="CNW25" s="318"/>
      <c r="CNX25" s="318"/>
      <c r="CNY25" s="318"/>
      <c r="CNZ25" s="318"/>
      <c r="COA25" s="318"/>
      <c r="COB25" s="318"/>
      <c r="COC25" s="318"/>
      <c r="COD25" s="318"/>
      <c r="COE25" s="318"/>
      <c r="COF25" s="318"/>
      <c r="COG25" s="318"/>
      <c r="COH25" s="318"/>
      <c r="COI25" s="318"/>
      <c r="COJ25" s="318"/>
      <c r="COK25" s="318"/>
      <c r="COL25" s="318"/>
      <c r="COM25" s="318"/>
      <c r="CON25" s="318"/>
      <c r="COO25" s="318"/>
      <c r="COP25" s="318"/>
      <c r="COQ25" s="318"/>
      <c r="COR25" s="318"/>
      <c r="COS25" s="318"/>
      <c r="COT25" s="318"/>
      <c r="COU25" s="318"/>
      <c r="COV25" s="318"/>
      <c r="COW25" s="318"/>
      <c r="COX25" s="318"/>
      <c r="COY25" s="318"/>
      <c r="COZ25" s="318"/>
      <c r="CPA25" s="318"/>
      <c r="CPB25" s="318"/>
      <c r="CPC25" s="318"/>
      <c r="CPD25" s="318"/>
      <c r="CPE25" s="318"/>
      <c r="CPF25" s="318"/>
      <c r="CPG25" s="318"/>
      <c r="CPH25" s="318"/>
      <c r="CPI25" s="318"/>
      <c r="CPJ25" s="318"/>
      <c r="CPK25" s="318"/>
      <c r="CPL25" s="318"/>
      <c r="CPM25" s="318"/>
      <c r="CPN25" s="318"/>
      <c r="CPO25" s="318"/>
      <c r="CPP25" s="318"/>
      <c r="CPQ25" s="318"/>
      <c r="CPR25" s="318"/>
      <c r="CPS25" s="318"/>
      <c r="CPT25" s="318"/>
      <c r="CPU25" s="318"/>
      <c r="CPV25" s="318"/>
      <c r="CPW25" s="318"/>
      <c r="CPX25" s="318"/>
      <c r="CPY25" s="318"/>
      <c r="CPZ25" s="318"/>
      <c r="CQA25" s="318"/>
      <c r="CQB25" s="318"/>
      <c r="CQC25" s="318"/>
      <c r="CQD25" s="318"/>
      <c r="CQE25" s="318"/>
      <c r="CQF25" s="318"/>
      <c r="CQG25" s="318"/>
      <c r="CQH25" s="318"/>
      <c r="CQI25" s="318"/>
      <c r="CQJ25" s="318"/>
      <c r="CQK25" s="318"/>
      <c r="CQL25" s="318"/>
      <c r="CQM25" s="318"/>
      <c r="CQN25" s="318"/>
      <c r="CQO25" s="318"/>
      <c r="CQP25" s="318"/>
      <c r="CQQ25" s="318"/>
      <c r="CQR25" s="318"/>
      <c r="CQS25" s="318"/>
      <c r="CQT25" s="318"/>
      <c r="CQU25" s="318"/>
      <c r="CQV25" s="318"/>
      <c r="CQW25" s="318"/>
      <c r="CQX25" s="318"/>
      <c r="CQY25" s="318"/>
      <c r="CQZ25" s="318"/>
      <c r="CRA25" s="318"/>
      <c r="CRB25" s="318"/>
      <c r="CRC25" s="318"/>
      <c r="CRD25" s="318"/>
      <c r="CRE25" s="318"/>
      <c r="CRF25" s="318"/>
      <c r="CRG25" s="318"/>
      <c r="CRH25" s="318"/>
      <c r="CRI25" s="318"/>
      <c r="CRJ25" s="318"/>
      <c r="CRK25" s="318"/>
      <c r="CRL25" s="318"/>
      <c r="CRM25" s="318"/>
      <c r="CRN25" s="318"/>
      <c r="CRO25" s="318"/>
      <c r="CRP25" s="318"/>
      <c r="CRQ25" s="318"/>
      <c r="CRR25" s="318"/>
      <c r="CRS25" s="318"/>
      <c r="CRT25" s="318"/>
      <c r="CRU25" s="318"/>
      <c r="CRV25" s="318"/>
      <c r="CRW25" s="318"/>
      <c r="CRX25" s="318"/>
      <c r="CRY25" s="318"/>
      <c r="CRZ25" s="318"/>
      <c r="CSA25" s="318"/>
      <c r="CSB25" s="318"/>
      <c r="CSC25" s="318"/>
      <c r="CSD25" s="318"/>
      <c r="CSE25" s="318"/>
      <c r="CSF25" s="318"/>
      <c r="CSG25" s="318"/>
      <c r="CSH25" s="318"/>
      <c r="CSI25" s="318"/>
      <c r="CSJ25" s="318"/>
      <c r="CSK25" s="318"/>
      <c r="CSL25" s="318"/>
      <c r="CSM25" s="318"/>
      <c r="CSN25" s="318"/>
      <c r="CSO25" s="318"/>
      <c r="CSP25" s="318"/>
      <c r="CSQ25" s="318"/>
      <c r="CSR25" s="318"/>
      <c r="CSS25" s="318"/>
      <c r="CST25" s="318"/>
      <c r="CSU25" s="318"/>
      <c r="CSV25" s="318"/>
      <c r="CSW25" s="318"/>
      <c r="CSX25" s="318"/>
      <c r="CSY25" s="318"/>
      <c r="CSZ25" s="318"/>
      <c r="CTA25" s="318"/>
      <c r="CTB25" s="318"/>
      <c r="CTC25" s="318"/>
      <c r="CTD25" s="318"/>
      <c r="CTE25" s="318"/>
      <c r="CTF25" s="318"/>
      <c r="CTG25" s="318"/>
      <c r="CTH25" s="318"/>
      <c r="CTI25" s="318"/>
      <c r="CTJ25" s="318"/>
      <c r="CTK25" s="318"/>
      <c r="CTL25" s="318"/>
      <c r="CTM25" s="318"/>
      <c r="CTN25" s="318"/>
      <c r="CTO25" s="318"/>
      <c r="CTP25" s="318"/>
      <c r="CTQ25" s="318"/>
      <c r="CTR25" s="318"/>
      <c r="CTS25" s="318"/>
      <c r="CTT25" s="318"/>
      <c r="CTU25" s="318"/>
      <c r="CTV25" s="318"/>
      <c r="CTW25" s="318"/>
      <c r="CTX25" s="318"/>
      <c r="CTY25" s="318"/>
      <c r="CTZ25" s="318"/>
      <c r="CUA25" s="318"/>
      <c r="CUB25" s="318"/>
      <c r="CUC25" s="318"/>
      <c r="CUD25" s="318"/>
      <c r="CUE25" s="318"/>
      <c r="CUF25" s="318"/>
      <c r="CUG25" s="318"/>
      <c r="CUH25" s="318"/>
      <c r="CUI25" s="318"/>
      <c r="CUJ25" s="318"/>
      <c r="CUK25" s="318"/>
      <c r="CUL25" s="318"/>
      <c r="CUM25" s="318"/>
      <c r="CUN25" s="318"/>
      <c r="CUO25" s="318"/>
      <c r="CUP25" s="318"/>
      <c r="CUQ25" s="318"/>
      <c r="CUR25" s="318"/>
      <c r="CUS25" s="318"/>
      <c r="CUT25" s="318"/>
      <c r="CUU25" s="318"/>
      <c r="CUV25" s="318"/>
      <c r="CUW25" s="318"/>
      <c r="CUX25" s="318"/>
      <c r="CUY25" s="318"/>
      <c r="CUZ25" s="318"/>
      <c r="CVA25" s="318"/>
      <c r="CVB25" s="318"/>
      <c r="CVC25" s="318"/>
      <c r="CVD25" s="318"/>
      <c r="CVE25" s="318"/>
      <c r="CVF25" s="318"/>
      <c r="CVG25" s="318"/>
      <c r="CVH25" s="318"/>
      <c r="CVI25" s="318"/>
      <c r="CVJ25" s="318"/>
      <c r="CVK25" s="318"/>
      <c r="CVL25" s="318"/>
      <c r="CVM25" s="318"/>
      <c r="CVN25" s="318"/>
      <c r="CVO25" s="318"/>
      <c r="CVP25" s="318"/>
      <c r="CVQ25" s="318"/>
      <c r="CVR25" s="318"/>
      <c r="CVS25" s="318"/>
      <c r="CVT25" s="318"/>
      <c r="CVU25" s="318"/>
      <c r="CVV25" s="318"/>
      <c r="CVW25" s="318"/>
      <c r="CVX25" s="318"/>
      <c r="CVY25" s="318"/>
      <c r="CVZ25" s="318"/>
      <c r="CWA25" s="318"/>
      <c r="CWB25" s="318"/>
      <c r="CWC25" s="318"/>
      <c r="CWD25" s="318"/>
      <c r="CWE25" s="318"/>
      <c r="CWF25" s="318"/>
      <c r="CWG25" s="318"/>
      <c r="CWH25" s="318"/>
      <c r="CWI25" s="318"/>
      <c r="CWJ25" s="318"/>
      <c r="CWK25" s="318"/>
      <c r="CWL25" s="318"/>
      <c r="CWM25" s="318"/>
      <c r="CWN25" s="318"/>
      <c r="CWO25" s="318"/>
      <c r="CWP25" s="318"/>
      <c r="CWQ25" s="318"/>
      <c r="CWR25" s="318"/>
      <c r="CWS25" s="318"/>
      <c r="CWT25" s="318"/>
      <c r="CWU25" s="318"/>
      <c r="CWV25" s="318"/>
      <c r="CWW25" s="318"/>
      <c r="CWX25" s="318"/>
      <c r="CWY25" s="318"/>
      <c r="CWZ25" s="318"/>
      <c r="CXA25" s="318"/>
      <c r="CXB25" s="318"/>
      <c r="CXC25" s="318"/>
      <c r="CXD25" s="318"/>
      <c r="CXE25" s="318"/>
      <c r="CXF25" s="318"/>
      <c r="CXG25" s="318"/>
      <c r="CXH25" s="318"/>
      <c r="CXI25" s="318"/>
      <c r="CXJ25" s="318"/>
      <c r="CXK25" s="318"/>
      <c r="CXL25" s="318"/>
      <c r="CXM25" s="318"/>
      <c r="CXN25" s="318"/>
      <c r="CXO25" s="318"/>
      <c r="CXP25" s="318"/>
      <c r="CXQ25" s="318"/>
      <c r="CXR25" s="318"/>
      <c r="CXS25" s="318"/>
      <c r="CXT25" s="318"/>
      <c r="CXU25" s="318"/>
      <c r="CXV25" s="318"/>
      <c r="CXW25" s="318"/>
      <c r="CXX25" s="318"/>
      <c r="CXY25" s="318"/>
      <c r="CXZ25" s="318"/>
      <c r="CYA25" s="318"/>
      <c r="CYB25" s="318"/>
      <c r="CYC25" s="318"/>
      <c r="CYD25" s="318"/>
      <c r="CYE25" s="318"/>
      <c r="CYF25" s="318"/>
      <c r="CYG25" s="318"/>
      <c r="CYH25" s="318"/>
      <c r="CYI25" s="318"/>
      <c r="CYJ25" s="318"/>
      <c r="CYK25" s="318"/>
      <c r="CYL25" s="318"/>
      <c r="CYM25" s="318"/>
      <c r="CYN25" s="318"/>
      <c r="CYO25" s="318"/>
      <c r="CYP25" s="318"/>
      <c r="CYQ25" s="318"/>
      <c r="CYR25" s="318"/>
      <c r="CYS25" s="318"/>
      <c r="CYT25" s="318"/>
      <c r="CYU25" s="318"/>
      <c r="CYV25" s="318"/>
      <c r="CYW25" s="318"/>
      <c r="CYX25" s="318"/>
      <c r="CYY25" s="318"/>
      <c r="CYZ25" s="318"/>
      <c r="CZA25" s="318"/>
      <c r="CZB25" s="318"/>
      <c r="CZC25" s="318"/>
      <c r="CZD25" s="318"/>
      <c r="CZE25" s="318"/>
      <c r="CZF25" s="318"/>
      <c r="CZG25" s="318"/>
      <c r="CZH25" s="318"/>
      <c r="CZI25" s="318"/>
      <c r="CZJ25" s="318"/>
      <c r="CZK25" s="318"/>
      <c r="CZL25" s="318"/>
      <c r="CZM25" s="318"/>
      <c r="CZN25" s="318"/>
      <c r="CZO25" s="318"/>
      <c r="CZP25" s="318"/>
      <c r="CZQ25" s="318"/>
      <c r="CZR25" s="318"/>
      <c r="CZS25" s="318"/>
      <c r="CZT25" s="318"/>
      <c r="CZU25" s="318"/>
      <c r="CZV25" s="318"/>
      <c r="CZW25" s="318"/>
      <c r="CZX25" s="318"/>
      <c r="CZY25" s="318"/>
      <c r="CZZ25" s="318"/>
      <c r="DAA25" s="318"/>
      <c r="DAB25" s="318"/>
      <c r="DAC25" s="318"/>
      <c r="DAD25" s="318"/>
      <c r="DAE25" s="318"/>
      <c r="DAF25" s="318"/>
      <c r="DAG25" s="318"/>
      <c r="DAH25" s="318"/>
      <c r="DAI25" s="318"/>
      <c r="DAJ25" s="318"/>
      <c r="DAK25" s="318"/>
      <c r="DAL25" s="318"/>
      <c r="DAM25" s="318"/>
      <c r="DAN25" s="318"/>
      <c r="DAO25" s="318"/>
      <c r="DAP25" s="318"/>
      <c r="DAQ25" s="318"/>
      <c r="DAR25" s="318"/>
      <c r="DAS25" s="318"/>
      <c r="DAT25" s="318"/>
      <c r="DAU25" s="318"/>
      <c r="DAV25" s="318"/>
      <c r="DAW25" s="318"/>
      <c r="DAX25" s="318"/>
      <c r="DAY25" s="318"/>
      <c r="DAZ25" s="318"/>
      <c r="DBA25" s="318"/>
      <c r="DBB25" s="318"/>
      <c r="DBC25" s="318"/>
      <c r="DBD25" s="318"/>
      <c r="DBE25" s="318"/>
      <c r="DBF25" s="318"/>
      <c r="DBG25" s="318"/>
      <c r="DBH25" s="318"/>
      <c r="DBI25" s="318"/>
      <c r="DBJ25" s="318"/>
      <c r="DBK25" s="318"/>
      <c r="DBL25" s="318"/>
      <c r="DBM25" s="318"/>
      <c r="DBN25" s="318"/>
      <c r="DBO25" s="318"/>
      <c r="DBP25" s="318"/>
      <c r="DBQ25" s="318"/>
      <c r="DBR25" s="318"/>
      <c r="DBS25" s="318"/>
      <c r="DBT25" s="318"/>
      <c r="DBU25" s="318"/>
      <c r="DBV25" s="318"/>
      <c r="DBW25" s="318"/>
      <c r="DBX25" s="318"/>
      <c r="DBY25" s="318"/>
      <c r="DBZ25" s="318"/>
      <c r="DCA25" s="318"/>
      <c r="DCB25" s="318"/>
      <c r="DCC25" s="318"/>
      <c r="DCD25" s="318"/>
      <c r="DCE25" s="318"/>
      <c r="DCF25" s="318"/>
      <c r="DCG25" s="318"/>
      <c r="DCH25" s="318"/>
      <c r="DCI25" s="318"/>
      <c r="DCJ25" s="318"/>
      <c r="DCK25" s="318"/>
      <c r="DCL25" s="318"/>
      <c r="DCM25" s="318"/>
      <c r="DCN25" s="318"/>
      <c r="DCO25" s="318"/>
      <c r="DCP25" s="318"/>
      <c r="DCQ25" s="318"/>
      <c r="DCR25" s="318"/>
      <c r="DCS25" s="318"/>
      <c r="DCT25" s="318"/>
      <c r="DCU25" s="318"/>
      <c r="DCV25" s="318"/>
      <c r="DCW25" s="318"/>
      <c r="DCX25" s="318"/>
      <c r="DCY25" s="318"/>
      <c r="DCZ25" s="318"/>
      <c r="DDA25" s="318"/>
      <c r="DDB25" s="318"/>
      <c r="DDC25" s="318"/>
      <c r="DDD25" s="318"/>
      <c r="DDE25" s="318"/>
      <c r="DDF25" s="318"/>
      <c r="DDG25" s="318"/>
      <c r="DDH25" s="318"/>
      <c r="DDI25" s="318"/>
      <c r="DDJ25" s="318"/>
      <c r="DDK25" s="318"/>
      <c r="DDL25" s="318"/>
      <c r="DDM25" s="318"/>
      <c r="DDN25" s="318"/>
      <c r="DDO25" s="318"/>
      <c r="DDP25" s="318"/>
      <c r="DDQ25" s="318"/>
      <c r="DDR25" s="318"/>
      <c r="DDS25" s="318"/>
      <c r="DDT25" s="318"/>
      <c r="DDU25" s="318"/>
      <c r="DDV25" s="318"/>
      <c r="DDW25" s="318"/>
      <c r="DDX25" s="318"/>
      <c r="DDY25" s="318"/>
      <c r="DDZ25" s="318"/>
      <c r="DEA25" s="318"/>
      <c r="DEB25" s="318"/>
      <c r="DEC25" s="318"/>
      <c r="DED25" s="318"/>
      <c r="DEE25" s="318"/>
      <c r="DEF25" s="318"/>
      <c r="DEG25" s="318"/>
      <c r="DEH25" s="318"/>
      <c r="DEI25" s="318"/>
      <c r="DEJ25" s="318"/>
      <c r="DEK25" s="318"/>
      <c r="DEL25" s="318"/>
      <c r="DEM25" s="318"/>
      <c r="DEN25" s="318"/>
      <c r="DEO25" s="318"/>
      <c r="DEP25" s="318"/>
      <c r="DEQ25" s="318"/>
      <c r="DER25" s="318"/>
      <c r="DES25" s="318"/>
      <c r="DET25" s="318"/>
      <c r="DEU25" s="318"/>
      <c r="DEV25" s="318"/>
      <c r="DEW25" s="318"/>
      <c r="DEX25" s="318"/>
      <c r="DEY25" s="318"/>
      <c r="DEZ25" s="318"/>
      <c r="DFA25" s="318"/>
      <c r="DFB25" s="318"/>
      <c r="DFC25" s="318"/>
      <c r="DFD25" s="318"/>
      <c r="DFE25" s="318"/>
      <c r="DFF25" s="318"/>
      <c r="DFG25" s="318"/>
      <c r="DFH25" s="318"/>
      <c r="DFI25" s="318"/>
      <c r="DFJ25" s="318"/>
      <c r="DFK25" s="318"/>
      <c r="DFL25" s="318"/>
      <c r="DFM25" s="318"/>
      <c r="DFN25" s="318"/>
      <c r="DFO25" s="318"/>
      <c r="DFP25" s="318"/>
      <c r="DFQ25" s="318"/>
      <c r="DFR25" s="318"/>
      <c r="DFS25" s="318"/>
      <c r="DFT25" s="318"/>
      <c r="DFU25" s="318"/>
      <c r="DFV25" s="318"/>
      <c r="DFW25" s="318"/>
      <c r="DFX25" s="318"/>
      <c r="DFY25" s="318"/>
      <c r="DFZ25" s="318"/>
      <c r="DGA25" s="318"/>
      <c r="DGB25" s="318"/>
      <c r="DGC25" s="318"/>
      <c r="DGD25" s="318"/>
      <c r="DGE25" s="318"/>
      <c r="DGF25" s="318"/>
      <c r="DGG25" s="318"/>
      <c r="DGH25" s="318"/>
      <c r="DGI25" s="318"/>
      <c r="DGJ25" s="318"/>
      <c r="DGK25" s="318"/>
      <c r="DGL25" s="318"/>
      <c r="DGM25" s="318"/>
      <c r="DGN25" s="318"/>
      <c r="DGO25" s="318"/>
      <c r="DGP25" s="318"/>
      <c r="DGQ25" s="318"/>
      <c r="DGR25" s="318"/>
      <c r="DGS25" s="318"/>
      <c r="DGT25" s="318"/>
      <c r="DGU25" s="318"/>
      <c r="DGV25" s="318"/>
      <c r="DGW25" s="318"/>
      <c r="DGX25" s="318"/>
      <c r="DGY25" s="318"/>
      <c r="DGZ25" s="318"/>
      <c r="DHA25" s="318"/>
      <c r="DHB25" s="318"/>
      <c r="DHC25" s="318"/>
      <c r="DHD25" s="318"/>
      <c r="DHE25" s="318"/>
      <c r="DHF25" s="318"/>
      <c r="DHG25" s="318"/>
      <c r="DHH25" s="318"/>
      <c r="DHI25" s="318"/>
      <c r="DHJ25" s="318"/>
      <c r="DHK25" s="318"/>
      <c r="DHL25" s="318"/>
      <c r="DHM25" s="318"/>
      <c r="DHN25" s="318"/>
      <c r="DHO25" s="318"/>
      <c r="DHP25" s="318"/>
      <c r="DHQ25" s="318"/>
      <c r="DHR25" s="318"/>
      <c r="DHS25" s="318"/>
      <c r="DHT25" s="318"/>
      <c r="DHU25" s="318"/>
      <c r="DHV25" s="318"/>
      <c r="DHW25" s="318"/>
      <c r="DHX25" s="318"/>
      <c r="DHY25" s="318"/>
      <c r="DHZ25" s="318"/>
      <c r="DIA25" s="318"/>
      <c r="DIB25" s="318"/>
      <c r="DIC25" s="318"/>
      <c r="DID25" s="318"/>
      <c r="DIE25" s="318"/>
      <c r="DIF25" s="318"/>
      <c r="DIG25" s="318"/>
      <c r="DIH25" s="318"/>
      <c r="DII25" s="318"/>
      <c r="DIJ25" s="318"/>
      <c r="DIK25" s="318"/>
      <c r="DIL25" s="318"/>
      <c r="DIM25" s="318"/>
      <c r="DIN25" s="318"/>
      <c r="DIO25" s="318"/>
      <c r="DIP25" s="318"/>
      <c r="DIQ25" s="318"/>
      <c r="DIR25" s="318"/>
      <c r="DIS25" s="318"/>
      <c r="DIT25" s="318"/>
      <c r="DIU25" s="318"/>
      <c r="DIV25" s="318"/>
      <c r="DIW25" s="318"/>
      <c r="DIX25" s="318"/>
      <c r="DIY25" s="318"/>
      <c r="DIZ25" s="318"/>
      <c r="DJA25" s="318"/>
      <c r="DJB25" s="318"/>
      <c r="DJC25" s="318"/>
      <c r="DJD25" s="318"/>
      <c r="DJE25" s="318"/>
      <c r="DJF25" s="318"/>
      <c r="DJG25" s="318"/>
      <c r="DJH25" s="318"/>
      <c r="DJI25" s="318"/>
      <c r="DJJ25" s="318"/>
      <c r="DJK25" s="318"/>
      <c r="DJL25" s="318"/>
      <c r="DJM25" s="318"/>
      <c r="DJN25" s="318"/>
      <c r="DJO25" s="318"/>
      <c r="DJP25" s="318"/>
      <c r="DJQ25" s="318"/>
      <c r="DJR25" s="318"/>
      <c r="DJS25" s="318"/>
      <c r="DJT25" s="318"/>
      <c r="DJU25" s="318"/>
      <c r="DJV25" s="318"/>
      <c r="DJW25" s="318"/>
      <c r="DJX25" s="318"/>
      <c r="DJY25" s="318"/>
      <c r="DJZ25" s="318"/>
      <c r="DKA25" s="318"/>
      <c r="DKB25" s="318"/>
      <c r="DKC25" s="318"/>
      <c r="DKD25" s="318"/>
      <c r="DKE25" s="318"/>
      <c r="DKF25" s="318"/>
      <c r="DKG25" s="318"/>
      <c r="DKH25" s="318"/>
      <c r="DKI25" s="318"/>
      <c r="DKJ25" s="318"/>
      <c r="DKK25" s="318"/>
      <c r="DKL25" s="318"/>
      <c r="DKM25" s="318"/>
      <c r="DKN25" s="318"/>
      <c r="DKO25" s="318"/>
      <c r="DKP25" s="318"/>
      <c r="DKQ25" s="318"/>
      <c r="DKR25" s="318"/>
      <c r="DKS25" s="318"/>
      <c r="DKT25" s="318"/>
      <c r="DKU25" s="318"/>
      <c r="DKV25" s="318"/>
      <c r="DKW25" s="318"/>
      <c r="DKX25" s="318"/>
      <c r="DKY25" s="318"/>
      <c r="DKZ25" s="318"/>
      <c r="DLA25" s="318"/>
      <c r="DLB25" s="318"/>
      <c r="DLC25" s="318"/>
      <c r="DLD25" s="318"/>
      <c r="DLE25" s="318"/>
      <c r="DLF25" s="318"/>
      <c r="DLG25" s="318"/>
      <c r="DLH25" s="318"/>
      <c r="DLI25" s="318"/>
      <c r="DLJ25" s="318"/>
      <c r="DLK25" s="318"/>
      <c r="DLL25" s="318"/>
      <c r="DLM25" s="318"/>
      <c r="DLN25" s="318"/>
      <c r="DLO25" s="318"/>
      <c r="DLP25" s="318"/>
      <c r="DLQ25" s="318"/>
      <c r="DLR25" s="318"/>
      <c r="DLS25" s="318"/>
      <c r="DLT25" s="318"/>
      <c r="DLU25" s="318"/>
      <c r="DLV25" s="318"/>
      <c r="DLW25" s="318"/>
      <c r="DLX25" s="318"/>
      <c r="DLY25" s="318"/>
      <c r="DLZ25" s="318"/>
      <c r="DMA25" s="318"/>
      <c r="DMB25" s="318"/>
      <c r="DMC25" s="318"/>
      <c r="DMD25" s="318"/>
      <c r="DME25" s="318"/>
      <c r="DMF25" s="318"/>
      <c r="DMG25" s="318"/>
      <c r="DMH25" s="318"/>
      <c r="DMI25" s="318"/>
      <c r="DMJ25" s="318"/>
      <c r="DMK25" s="318"/>
      <c r="DML25" s="318"/>
      <c r="DMM25" s="318"/>
      <c r="DMN25" s="318"/>
      <c r="DMO25" s="318"/>
      <c r="DMP25" s="318"/>
      <c r="DMQ25" s="318"/>
      <c r="DMR25" s="318"/>
      <c r="DMS25" s="318"/>
      <c r="DMT25" s="318"/>
      <c r="DMU25" s="318"/>
      <c r="DMV25" s="318"/>
      <c r="DMW25" s="318"/>
      <c r="DMX25" s="318"/>
      <c r="DMY25" s="318"/>
      <c r="DMZ25" s="318"/>
      <c r="DNA25" s="318"/>
      <c r="DNB25" s="318"/>
      <c r="DNC25" s="318"/>
      <c r="DND25" s="318"/>
      <c r="DNE25" s="318"/>
      <c r="DNF25" s="318"/>
      <c r="DNG25" s="318"/>
      <c r="DNH25" s="318"/>
      <c r="DNI25" s="318"/>
      <c r="DNJ25" s="318"/>
      <c r="DNK25" s="318"/>
      <c r="DNL25" s="318"/>
      <c r="DNM25" s="318"/>
      <c r="DNN25" s="318"/>
      <c r="DNO25" s="318"/>
      <c r="DNP25" s="318"/>
      <c r="DNQ25" s="318"/>
      <c r="DNR25" s="318"/>
      <c r="DNS25" s="318"/>
      <c r="DNT25" s="318"/>
      <c r="DNU25" s="318"/>
      <c r="DNV25" s="318"/>
      <c r="DNW25" s="318"/>
      <c r="DNX25" s="318"/>
      <c r="DNY25" s="318"/>
      <c r="DNZ25" s="318"/>
      <c r="DOA25" s="318"/>
      <c r="DOB25" s="318"/>
      <c r="DOC25" s="318"/>
      <c r="DOD25" s="318"/>
      <c r="DOE25" s="318"/>
      <c r="DOF25" s="318"/>
      <c r="DOG25" s="318"/>
      <c r="DOH25" s="318"/>
      <c r="DOI25" s="318"/>
      <c r="DOJ25" s="318"/>
      <c r="DOK25" s="318"/>
      <c r="DOL25" s="318"/>
      <c r="DOM25" s="318"/>
      <c r="DON25" s="318"/>
      <c r="DOO25" s="318"/>
      <c r="DOP25" s="318"/>
      <c r="DOQ25" s="318"/>
      <c r="DOR25" s="318"/>
      <c r="DOS25" s="318"/>
      <c r="DOT25" s="318"/>
      <c r="DOU25" s="318"/>
      <c r="DOV25" s="318"/>
      <c r="DOW25" s="318"/>
      <c r="DOX25" s="318"/>
      <c r="DOY25" s="318"/>
      <c r="DOZ25" s="318"/>
      <c r="DPA25" s="318"/>
      <c r="DPB25" s="318"/>
      <c r="DPC25" s="318"/>
      <c r="DPD25" s="318"/>
      <c r="DPE25" s="318"/>
      <c r="DPF25" s="318"/>
      <c r="DPG25" s="318"/>
      <c r="DPH25" s="318"/>
      <c r="DPI25" s="318"/>
      <c r="DPJ25" s="318"/>
      <c r="DPK25" s="318"/>
      <c r="DPL25" s="318"/>
      <c r="DPM25" s="318"/>
      <c r="DPN25" s="318"/>
      <c r="DPO25" s="318"/>
      <c r="DPP25" s="318"/>
      <c r="DPQ25" s="318"/>
      <c r="DPR25" s="318"/>
      <c r="DPS25" s="318"/>
      <c r="DPT25" s="318"/>
      <c r="DPU25" s="318"/>
      <c r="DPV25" s="318"/>
      <c r="DPW25" s="318"/>
      <c r="DPX25" s="318"/>
      <c r="DPY25" s="318"/>
      <c r="DPZ25" s="318"/>
      <c r="DQA25" s="318"/>
      <c r="DQB25" s="318"/>
      <c r="DQC25" s="318"/>
      <c r="DQD25" s="318"/>
      <c r="DQE25" s="318"/>
      <c r="DQF25" s="318"/>
      <c r="DQG25" s="318"/>
      <c r="DQH25" s="318"/>
      <c r="DQI25" s="318"/>
      <c r="DQJ25" s="318"/>
      <c r="DQK25" s="318"/>
      <c r="DQL25" s="318"/>
      <c r="DQM25" s="318"/>
      <c r="DQN25" s="318"/>
      <c r="DQO25" s="318"/>
      <c r="DQP25" s="318"/>
      <c r="DQQ25" s="318"/>
      <c r="DQR25" s="318"/>
      <c r="DQS25" s="318"/>
      <c r="DQT25" s="318"/>
      <c r="DQU25" s="318"/>
      <c r="DQV25" s="318"/>
      <c r="DQW25" s="318"/>
      <c r="DQX25" s="318"/>
      <c r="DQY25" s="318"/>
      <c r="DQZ25" s="318"/>
      <c r="DRA25" s="318"/>
      <c r="DRB25" s="318"/>
      <c r="DRC25" s="318"/>
      <c r="DRD25" s="318"/>
      <c r="DRE25" s="318"/>
      <c r="DRF25" s="318"/>
      <c r="DRG25" s="318"/>
      <c r="DRH25" s="318"/>
      <c r="DRI25" s="318"/>
      <c r="DRJ25" s="318"/>
      <c r="DRK25" s="318"/>
      <c r="DRL25" s="318"/>
      <c r="DRM25" s="318"/>
      <c r="DRN25" s="318"/>
      <c r="DRO25" s="318"/>
      <c r="DRP25" s="318"/>
      <c r="DRQ25" s="318"/>
      <c r="DRR25" s="318"/>
      <c r="DRS25" s="318"/>
      <c r="DRT25" s="318"/>
      <c r="DRU25" s="318"/>
      <c r="DRV25" s="318"/>
      <c r="DRW25" s="318"/>
      <c r="DRX25" s="318"/>
      <c r="DRY25" s="318"/>
      <c r="DRZ25" s="318"/>
      <c r="DSA25" s="318"/>
      <c r="DSB25" s="318"/>
      <c r="DSC25" s="318"/>
      <c r="DSD25" s="318"/>
      <c r="DSE25" s="318"/>
      <c r="DSF25" s="318"/>
      <c r="DSG25" s="318"/>
      <c r="DSH25" s="318"/>
      <c r="DSI25" s="318"/>
      <c r="DSJ25" s="318"/>
      <c r="DSK25" s="318"/>
      <c r="DSL25" s="318"/>
      <c r="DSM25" s="318"/>
      <c r="DSN25" s="318"/>
      <c r="DSO25" s="318"/>
      <c r="DSP25" s="318"/>
      <c r="DSQ25" s="318"/>
      <c r="DSR25" s="318"/>
      <c r="DSS25" s="318"/>
      <c r="DST25" s="318"/>
      <c r="DSU25" s="318"/>
      <c r="DSV25" s="318"/>
      <c r="DSW25" s="318"/>
      <c r="DSX25" s="318"/>
      <c r="DSY25" s="318"/>
      <c r="DSZ25" s="318"/>
      <c r="DTA25" s="318"/>
      <c r="DTB25" s="318"/>
      <c r="DTC25" s="318"/>
      <c r="DTD25" s="318"/>
      <c r="DTE25" s="318"/>
      <c r="DTF25" s="318"/>
      <c r="DTG25" s="318"/>
      <c r="DTH25" s="318"/>
      <c r="DTI25" s="318"/>
      <c r="DTJ25" s="318"/>
      <c r="DTK25" s="318"/>
      <c r="DTL25" s="318"/>
      <c r="DTM25" s="318"/>
      <c r="DTN25" s="318"/>
      <c r="DTO25" s="318"/>
      <c r="DTP25" s="318"/>
      <c r="DTQ25" s="318"/>
      <c r="DTR25" s="318"/>
      <c r="DTS25" s="318"/>
      <c r="DTT25" s="318"/>
      <c r="DTU25" s="318"/>
      <c r="DTV25" s="318"/>
      <c r="DTW25" s="318"/>
      <c r="DTX25" s="318"/>
      <c r="DTY25" s="318"/>
      <c r="DTZ25" s="318"/>
      <c r="DUA25" s="318"/>
      <c r="DUB25" s="318"/>
      <c r="DUC25" s="318"/>
      <c r="DUD25" s="318"/>
      <c r="DUE25" s="318"/>
      <c r="DUF25" s="318"/>
      <c r="DUG25" s="318"/>
      <c r="DUH25" s="318"/>
      <c r="DUI25" s="318"/>
      <c r="DUJ25" s="318"/>
      <c r="DUK25" s="318"/>
      <c r="DUL25" s="318"/>
      <c r="DUM25" s="318"/>
      <c r="DUN25" s="318"/>
      <c r="DUO25" s="318"/>
      <c r="DUP25" s="318"/>
      <c r="DUQ25" s="318"/>
      <c r="DUR25" s="318"/>
      <c r="DUS25" s="318"/>
      <c r="DUT25" s="318"/>
      <c r="DUU25" s="318"/>
      <c r="DUV25" s="318"/>
      <c r="DUW25" s="318"/>
      <c r="DUX25" s="318"/>
      <c r="DUY25" s="318"/>
      <c r="DUZ25" s="318"/>
      <c r="DVA25" s="318"/>
      <c r="DVB25" s="318"/>
      <c r="DVC25" s="318"/>
      <c r="DVD25" s="318"/>
      <c r="DVE25" s="318"/>
      <c r="DVF25" s="318"/>
      <c r="DVG25" s="318"/>
      <c r="DVH25" s="318"/>
      <c r="DVI25" s="318"/>
      <c r="DVJ25" s="318"/>
      <c r="DVK25" s="318"/>
      <c r="DVL25" s="318"/>
      <c r="DVM25" s="318"/>
      <c r="DVN25" s="318"/>
      <c r="DVO25" s="318"/>
      <c r="DVP25" s="318"/>
      <c r="DVQ25" s="318"/>
      <c r="DVR25" s="318"/>
      <c r="DVS25" s="318"/>
      <c r="DVT25" s="318"/>
      <c r="DVU25" s="318"/>
      <c r="DVV25" s="318"/>
      <c r="DVW25" s="318"/>
      <c r="DVX25" s="318"/>
      <c r="DVY25" s="318"/>
      <c r="DVZ25" s="318"/>
      <c r="DWA25" s="318"/>
      <c r="DWB25" s="318"/>
      <c r="DWC25" s="318"/>
      <c r="DWD25" s="318"/>
      <c r="DWE25" s="318"/>
      <c r="DWF25" s="318"/>
      <c r="DWG25" s="318"/>
      <c r="DWH25" s="318"/>
      <c r="DWI25" s="318"/>
      <c r="DWJ25" s="318"/>
      <c r="DWK25" s="318"/>
      <c r="DWL25" s="318"/>
      <c r="DWM25" s="318"/>
      <c r="DWN25" s="318"/>
      <c r="DWO25" s="318"/>
      <c r="DWP25" s="318"/>
      <c r="DWQ25" s="318"/>
      <c r="DWR25" s="318"/>
      <c r="DWS25" s="318"/>
      <c r="DWT25" s="318"/>
      <c r="DWU25" s="318"/>
      <c r="DWV25" s="318"/>
      <c r="DWW25" s="318"/>
      <c r="DWX25" s="318"/>
      <c r="DWY25" s="318"/>
      <c r="DWZ25" s="318"/>
      <c r="DXA25" s="318"/>
      <c r="DXB25" s="318"/>
      <c r="DXC25" s="318"/>
      <c r="DXD25" s="318"/>
      <c r="DXE25" s="318"/>
      <c r="DXF25" s="318"/>
      <c r="DXG25" s="318"/>
      <c r="DXH25" s="318"/>
      <c r="DXI25" s="318"/>
      <c r="DXJ25" s="318"/>
      <c r="DXK25" s="318"/>
      <c r="DXL25" s="318"/>
      <c r="DXM25" s="318"/>
      <c r="DXN25" s="318"/>
      <c r="DXO25" s="318"/>
      <c r="DXP25" s="318"/>
      <c r="DXQ25" s="318"/>
      <c r="DXR25" s="318"/>
      <c r="DXS25" s="318"/>
      <c r="DXT25" s="318"/>
      <c r="DXU25" s="318"/>
      <c r="DXV25" s="318"/>
      <c r="DXW25" s="318"/>
      <c r="DXX25" s="318"/>
      <c r="DXY25" s="318"/>
      <c r="DXZ25" s="318"/>
      <c r="DYA25" s="318"/>
      <c r="DYB25" s="318"/>
      <c r="DYC25" s="318"/>
      <c r="DYD25" s="318"/>
      <c r="DYE25" s="318"/>
      <c r="DYF25" s="318"/>
      <c r="DYG25" s="318"/>
      <c r="DYH25" s="318"/>
      <c r="DYI25" s="318"/>
      <c r="DYJ25" s="318"/>
      <c r="DYK25" s="318"/>
      <c r="DYL25" s="318"/>
      <c r="DYM25" s="318"/>
      <c r="DYN25" s="318"/>
      <c r="DYO25" s="318"/>
      <c r="DYP25" s="318"/>
      <c r="DYQ25" s="318"/>
      <c r="DYR25" s="318"/>
      <c r="DYS25" s="318"/>
      <c r="DYT25" s="318"/>
      <c r="DYU25" s="318"/>
      <c r="DYV25" s="318"/>
      <c r="DYW25" s="318"/>
      <c r="DYX25" s="318"/>
      <c r="DYY25" s="318"/>
      <c r="DYZ25" s="318"/>
      <c r="DZA25" s="318"/>
      <c r="DZB25" s="318"/>
      <c r="DZC25" s="318"/>
      <c r="DZD25" s="318"/>
      <c r="DZE25" s="318"/>
      <c r="DZF25" s="318"/>
      <c r="DZG25" s="318"/>
      <c r="DZH25" s="318"/>
      <c r="DZI25" s="318"/>
      <c r="DZJ25" s="318"/>
      <c r="DZK25" s="318"/>
      <c r="DZL25" s="318"/>
      <c r="DZM25" s="318"/>
      <c r="DZN25" s="318"/>
      <c r="DZO25" s="318"/>
      <c r="DZP25" s="318"/>
      <c r="DZQ25" s="318"/>
      <c r="DZR25" s="318"/>
      <c r="DZS25" s="318"/>
      <c r="DZT25" s="318"/>
      <c r="DZU25" s="318"/>
      <c r="DZV25" s="318"/>
      <c r="DZW25" s="318"/>
      <c r="DZX25" s="318"/>
      <c r="DZY25" s="318"/>
      <c r="DZZ25" s="318"/>
      <c r="EAA25" s="318"/>
      <c r="EAB25" s="318"/>
      <c r="EAC25" s="318"/>
      <c r="EAD25" s="318"/>
      <c r="EAE25" s="318"/>
      <c r="EAF25" s="318"/>
      <c r="EAG25" s="318"/>
      <c r="EAH25" s="318"/>
      <c r="EAI25" s="318"/>
      <c r="EAJ25" s="318"/>
      <c r="EAK25" s="318"/>
      <c r="EAL25" s="318"/>
      <c r="EAM25" s="318"/>
      <c r="EAN25" s="318"/>
      <c r="EAO25" s="318"/>
      <c r="EAP25" s="318"/>
      <c r="EAQ25" s="318"/>
      <c r="EAR25" s="318"/>
      <c r="EAS25" s="318"/>
      <c r="EAT25" s="318"/>
      <c r="EAU25" s="318"/>
      <c r="EAV25" s="318"/>
      <c r="EAW25" s="318"/>
      <c r="EAX25" s="318"/>
      <c r="EAY25" s="318"/>
      <c r="EAZ25" s="318"/>
      <c r="EBA25" s="318"/>
      <c r="EBB25" s="318"/>
      <c r="EBC25" s="318"/>
      <c r="EBD25" s="318"/>
      <c r="EBE25" s="318"/>
      <c r="EBF25" s="318"/>
      <c r="EBG25" s="318"/>
      <c r="EBH25" s="318"/>
      <c r="EBI25" s="318"/>
      <c r="EBJ25" s="318"/>
      <c r="EBK25" s="318"/>
      <c r="EBL25" s="318"/>
      <c r="EBM25" s="318"/>
      <c r="EBN25" s="318"/>
      <c r="EBO25" s="318"/>
      <c r="EBP25" s="318"/>
      <c r="EBQ25" s="318"/>
      <c r="EBR25" s="318"/>
      <c r="EBS25" s="318"/>
      <c r="EBT25" s="318"/>
      <c r="EBU25" s="318"/>
      <c r="EBV25" s="318"/>
      <c r="EBW25" s="318"/>
      <c r="EBX25" s="318"/>
      <c r="EBY25" s="318"/>
      <c r="EBZ25" s="318"/>
      <c r="ECA25" s="318"/>
      <c r="ECB25" s="318"/>
      <c r="ECC25" s="318"/>
      <c r="ECD25" s="318"/>
      <c r="ECE25" s="318"/>
      <c r="ECF25" s="318"/>
      <c r="ECG25" s="318"/>
      <c r="ECH25" s="318"/>
      <c r="ECI25" s="318"/>
      <c r="ECJ25" s="318"/>
      <c r="ECK25" s="318"/>
      <c r="ECL25" s="318"/>
      <c r="ECM25" s="318"/>
      <c r="ECN25" s="318"/>
      <c r="ECO25" s="318"/>
      <c r="ECP25" s="318"/>
      <c r="ECQ25" s="318"/>
      <c r="ECR25" s="318"/>
      <c r="ECS25" s="318"/>
      <c r="ECT25" s="318"/>
      <c r="ECU25" s="318"/>
      <c r="ECV25" s="318"/>
      <c r="ECW25" s="318"/>
      <c r="ECX25" s="318"/>
      <c r="ECY25" s="318"/>
      <c r="ECZ25" s="318"/>
      <c r="EDA25" s="318"/>
      <c r="EDB25" s="318"/>
      <c r="EDC25" s="318"/>
      <c r="EDD25" s="318"/>
      <c r="EDE25" s="318"/>
      <c r="EDF25" s="318"/>
      <c r="EDG25" s="318"/>
      <c r="EDH25" s="318"/>
      <c r="EDI25" s="318"/>
      <c r="EDJ25" s="318"/>
      <c r="EDK25" s="318"/>
      <c r="EDL25" s="318"/>
      <c r="EDM25" s="318"/>
      <c r="EDN25" s="318"/>
      <c r="EDO25" s="318"/>
      <c r="EDP25" s="318"/>
      <c r="EDQ25" s="318"/>
      <c r="EDR25" s="318"/>
      <c r="EDS25" s="318"/>
      <c r="EDT25" s="318"/>
      <c r="EDU25" s="318"/>
      <c r="EDV25" s="318"/>
      <c r="EDW25" s="318"/>
      <c r="EDX25" s="318"/>
      <c r="EDY25" s="318"/>
      <c r="EDZ25" s="318"/>
      <c r="EEA25" s="318"/>
      <c r="EEB25" s="318"/>
      <c r="EEC25" s="318"/>
      <c r="EED25" s="318"/>
      <c r="EEE25" s="318"/>
      <c r="EEF25" s="318"/>
      <c r="EEG25" s="318"/>
      <c r="EEH25" s="318"/>
      <c r="EEI25" s="318"/>
      <c r="EEJ25" s="318"/>
      <c r="EEK25" s="318"/>
      <c r="EEL25" s="318"/>
      <c r="EEM25" s="318"/>
      <c r="EEN25" s="318"/>
      <c r="EEO25" s="318"/>
      <c r="EEP25" s="318"/>
      <c r="EEQ25" s="318"/>
      <c r="EER25" s="318"/>
      <c r="EES25" s="318"/>
      <c r="EET25" s="318"/>
      <c r="EEU25" s="318"/>
      <c r="EEV25" s="318"/>
      <c r="EEW25" s="318"/>
      <c r="EEX25" s="318"/>
      <c r="EEY25" s="318"/>
      <c r="EEZ25" s="318"/>
      <c r="EFA25" s="318"/>
      <c r="EFB25" s="318"/>
      <c r="EFC25" s="318"/>
      <c r="EFD25" s="318"/>
      <c r="EFE25" s="318"/>
      <c r="EFF25" s="318"/>
      <c r="EFG25" s="318"/>
      <c r="EFH25" s="318"/>
      <c r="EFI25" s="318"/>
      <c r="EFJ25" s="318"/>
      <c r="EFK25" s="318"/>
      <c r="EFL25" s="318"/>
      <c r="EFM25" s="318"/>
      <c r="EFN25" s="318"/>
      <c r="EFO25" s="318"/>
      <c r="EFP25" s="318"/>
      <c r="EFQ25" s="318"/>
      <c r="EFR25" s="318"/>
      <c r="EFS25" s="318"/>
      <c r="EFT25" s="318"/>
      <c r="EFU25" s="318"/>
      <c r="EFV25" s="318"/>
      <c r="EFW25" s="318"/>
      <c r="EFX25" s="318"/>
      <c r="EFY25" s="318"/>
      <c r="EFZ25" s="318"/>
      <c r="EGA25" s="318"/>
      <c r="EGB25" s="318"/>
      <c r="EGC25" s="318"/>
      <c r="EGD25" s="318"/>
      <c r="EGE25" s="318"/>
      <c r="EGF25" s="318"/>
      <c r="EGG25" s="318"/>
      <c r="EGH25" s="318"/>
      <c r="EGI25" s="318"/>
      <c r="EGJ25" s="318"/>
      <c r="EGK25" s="318"/>
      <c r="EGL25" s="318"/>
      <c r="EGM25" s="318"/>
      <c r="EGN25" s="318"/>
      <c r="EGO25" s="318"/>
      <c r="EGP25" s="318"/>
      <c r="EGQ25" s="318"/>
      <c r="EGR25" s="318"/>
      <c r="EGS25" s="318"/>
      <c r="EGT25" s="318"/>
      <c r="EGU25" s="318"/>
      <c r="EGV25" s="318"/>
      <c r="EGW25" s="318"/>
      <c r="EGX25" s="318"/>
      <c r="EGY25" s="318"/>
      <c r="EGZ25" s="318"/>
      <c r="EHA25" s="318"/>
      <c r="EHB25" s="318"/>
      <c r="EHC25" s="318"/>
      <c r="EHD25" s="318"/>
      <c r="EHE25" s="318"/>
      <c r="EHF25" s="318"/>
      <c r="EHG25" s="318"/>
      <c r="EHH25" s="318"/>
      <c r="EHI25" s="318"/>
      <c r="EHJ25" s="318"/>
      <c r="EHK25" s="318"/>
      <c r="EHL25" s="318"/>
      <c r="EHM25" s="318"/>
      <c r="EHN25" s="318"/>
      <c r="EHO25" s="318"/>
      <c r="EHP25" s="318"/>
      <c r="EHQ25" s="318"/>
      <c r="EHR25" s="318"/>
      <c r="EHS25" s="318"/>
      <c r="EHT25" s="318"/>
      <c r="EHU25" s="318"/>
      <c r="EHV25" s="318"/>
      <c r="EHW25" s="318"/>
      <c r="EHX25" s="318"/>
      <c r="EHY25" s="318"/>
      <c r="EHZ25" s="318"/>
      <c r="EIA25" s="318"/>
      <c r="EIB25" s="318"/>
      <c r="EIC25" s="318"/>
      <c r="EID25" s="318"/>
      <c r="EIE25" s="318"/>
      <c r="EIF25" s="318"/>
      <c r="EIG25" s="318"/>
      <c r="EIH25" s="318"/>
      <c r="EII25" s="318"/>
      <c r="EIJ25" s="318"/>
      <c r="EIK25" s="318"/>
      <c r="EIL25" s="318"/>
      <c r="EIM25" s="318"/>
      <c r="EIN25" s="318"/>
      <c r="EIO25" s="318"/>
      <c r="EIP25" s="318"/>
      <c r="EIQ25" s="318"/>
      <c r="EIR25" s="318"/>
      <c r="EIS25" s="318"/>
      <c r="EIT25" s="318"/>
      <c r="EIU25" s="318"/>
      <c r="EIV25" s="318"/>
      <c r="EIW25" s="318"/>
      <c r="EIX25" s="318"/>
      <c r="EIY25" s="318"/>
      <c r="EIZ25" s="318"/>
      <c r="EJA25" s="318"/>
      <c r="EJB25" s="318"/>
      <c r="EJC25" s="318"/>
      <c r="EJD25" s="318"/>
      <c r="EJE25" s="318"/>
      <c r="EJF25" s="318"/>
      <c r="EJG25" s="318"/>
      <c r="EJH25" s="318"/>
      <c r="EJI25" s="318"/>
      <c r="EJJ25" s="318"/>
      <c r="EJK25" s="318"/>
      <c r="EJL25" s="318"/>
      <c r="EJM25" s="318"/>
      <c r="EJN25" s="318"/>
      <c r="EJO25" s="318"/>
      <c r="EJP25" s="318"/>
      <c r="EJQ25" s="318"/>
      <c r="EJR25" s="318"/>
      <c r="EJS25" s="318"/>
      <c r="EJT25" s="318"/>
      <c r="EJU25" s="318"/>
      <c r="EJV25" s="318"/>
      <c r="EJW25" s="318"/>
      <c r="EJX25" s="318"/>
      <c r="EJY25" s="318"/>
      <c r="EJZ25" s="318"/>
      <c r="EKA25" s="318"/>
      <c r="EKB25" s="318"/>
      <c r="EKC25" s="318"/>
      <c r="EKD25" s="318"/>
      <c r="EKE25" s="318"/>
      <c r="EKF25" s="318"/>
      <c r="EKG25" s="318"/>
      <c r="EKH25" s="318"/>
      <c r="EKI25" s="318"/>
      <c r="EKJ25" s="318"/>
      <c r="EKK25" s="318"/>
      <c r="EKL25" s="318"/>
      <c r="EKM25" s="318"/>
      <c r="EKN25" s="318"/>
      <c r="EKO25" s="318"/>
      <c r="EKP25" s="318"/>
      <c r="EKQ25" s="318"/>
      <c r="EKR25" s="318"/>
      <c r="EKS25" s="318"/>
      <c r="EKT25" s="318"/>
      <c r="EKU25" s="318"/>
      <c r="EKV25" s="318"/>
      <c r="EKW25" s="318"/>
      <c r="EKX25" s="318"/>
      <c r="EKY25" s="318"/>
      <c r="EKZ25" s="318"/>
      <c r="ELA25" s="318"/>
      <c r="ELB25" s="318"/>
      <c r="ELC25" s="318"/>
      <c r="ELD25" s="318"/>
      <c r="ELE25" s="318"/>
      <c r="ELF25" s="318"/>
      <c r="ELG25" s="318"/>
      <c r="ELH25" s="318"/>
      <c r="ELI25" s="318"/>
      <c r="ELJ25" s="318"/>
      <c r="ELK25" s="318"/>
      <c r="ELL25" s="318"/>
      <c r="ELM25" s="318"/>
      <c r="ELN25" s="318"/>
      <c r="ELO25" s="318"/>
      <c r="ELP25" s="318"/>
      <c r="ELQ25" s="318"/>
      <c r="ELR25" s="318"/>
      <c r="ELS25" s="318"/>
      <c r="ELT25" s="318"/>
      <c r="ELU25" s="318"/>
      <c r="ELV25" s="318"/>
      <c r="ELW25" s="318"/>
      <c r="ELX25" s="318"/>
      <c r="ELY25" s="318"/>
      <c r="ELZ25" s="318"/>
      <c r="EMA25" s="318"/>
      <c r="EMB25" s="318"/>
      <c r="EMC25" s="318"/>
      <c r="EMD25" s="318"/>
      <c r="EME25" s="318"/>
      <c r="EMF25" s="318"/>
      <c r="EMG25" s="318"/>
      <c r="EMH25" s="318"/>
      <c r="EMI25" s="318"/>
      <c r="EMJ25" s="318"/>
      <c r="EMK25" s="318"/>
      <c r="EML25" s="318"/>
      <c r="EMM25" s="318"/>
      <c r="EMN25" s="318"/>
      <c r="EMO25" s="318"/>
      <c r="EMP25" s="318"/>
      <c r="EMQ25" s="318"/>
      <c r="EMR25" s="318"/>
      <c r="EMS25" s="318"/>
      <c r="EMT25" s="318"/>
      <c r="EMU25" s="318"/>
      <c r="EMV25" s="318"/>
      <c r="EMW25" s="318"/>
      <c r="EMX25" s="318"/>
      <c r="EMY25" s="318"/>
      <c r="EMZ25" s="318"/>
      <c r="ENA25" s="318"/>
      <c r="ENB25" s="318"/>
      <c r="ENC25" s="318"/>
      <c r="END25" s="318"/>
      <c r="ENE25" s="318"/>
      <c r="ENF25" s="318"/>
      <c r="ENG25" s="318"/>
      <c r="ENH25" s="318"/>
      <c r="ENI25" s="318"/>
      <c r="ENJ25" s="318"/>
      <c r="ENK25" s="318"/>
      <c r="ENL25" s="318"/>
      <c r="ENM25" s="318"/>
      <c r="ENN25" s="318"/>
      <c r="ENO25" s="318"/>
      <c r="ENP25" s="318"/>
      <c r="ENQ25" s="318"/>
      <c r="ENR25" s="318"/>
      <c r="ENS25" s="318"/>
      <c r="ENT25" s="318"/>
      <c r="ENU25" s="318"/>
      <c r="ENV25" s="318"/>
      <c r="ENW25" s="318"/>
      <c r="ENX25" s="318"/>
      <c r="ENY25" s="318"/>
      <c r="ENZ25" s="318"/>
      <c r="EOA25" s="318"/>
      <c r="EOB25" s="318"/>
      <c r="EOC25" s="318"/>
      <c r="EOD25" s="318"/>
      <c r="EOE25" s="318"/>
      <c r="EOF25" s="318"/>
      <c r="EOG25" s="318"/>
      <c r="EOH25" s="318"/>
      <c r="EOI25" s="318"/>
      <c r="EOJ25" s="318"/>
      <c r="EOK25" s="318"/>
      <c r="EOL25" s="318"/>
      <c r="EOM25" s="318"/>
      <c r="EON25" s="318"/>
      <c r="EOO25" s="318"/>
      <c r="EOP25" s="318"/>
      <c r="EOQ25" s="318"/>
      <c r="EOR25" s="318"/>
      <c r="EOS25" s="318"/>
      <c r="EOT25" s="318"/>
      <c r="EOU25" s="318"/>
      <c r="EOV25" s="318"/>
      <c r="EOW25" s="318"/>
      <c r="EOX25" s="318"/>
      <c r="EOY25" s="318"/>
      <c r="EOZ25" s="318"/>
      <c r="EPA25" s="318"/>
      <c r="EPB25" s="318"/>
      <c r="EPC25" s="318"/>
      <c r="EPD25" s="318"/>
      <c r="EPE25" s="318"/>
      <c r="EPF25" s="318"/>
      <c r="EPG25" s="318"/>
      <c r="EPH25" s="318"/>
      <c r="EPI25" s="318"/>
      <c r="EPJ25" s="318"/>
      <c r="EPK25" s="318"/>
      <c r="EPL25" s="318"/>
      <c r="EPM25" s="318"/>
      <c r="EPN25" s="318"/>
      <c r="EPO25" s="318"/>
      <c r="EPP25" s="318"/>
      <c r="EPQ25" s="318"/>
      <c r="EPR25" s="318"/>
      <c r="EPS25" s="318"/>
      <c r="EPT25" s="318"/>
      <c r="EPU25" s="318"/>
      <c r="EPV25" s="318"/>
      <c r="EPW25" s="318"/>
      <c r="EPX25" s="318"/>
      <c r="EPY25" s="318"/>
      <c r="EPZ25" s="318"/>
      <c r="EQA25" s="318"/>
      <c r="EQB25" s="318"/>
      <c r="EQC25" s="318"/>
      <c r="EQD25" s="318"/>
      <c r="EQE25" s="318"/>
      <c r="EQF25" s="318"/>
      <c r="EQG25" s="318"/>
      <c r="EQH25" s="318"/>
      <c r="EQI25" s="318"/>
      <c r="EQJ25" s="318"/>
      <c r="EQK25" s="318"/>
      <c r="EQL25" s="318"/>
      <c r="EQM25" s="318"/>
      <c r="EQN25" s="318"/>
      <c r="EQO25" s="318"/>
      <c r="EQP25" s="318"/>
      <c r="EQQ25" s="318"/>
      <c r="EQR25" s="318"/>
      <c r="EQS25" s="318"/>
      <c r="EQT25" s="318"/>
      <c r="EQU25" s="318"/>
      <c r="EQV25" s="318"/>
      <c r="EQW25" s="318"/>
      <c r="EQX25" s="318"/>
      <c r="EQY25" s="318"/>
      <c r="EQZ25" s="318"/>
      <c r="ERA25" s="318"/>
      <c r="ERB25" s="318"/>
      <c r="ERC25" s="318"/>
      <c r="ERD25" s="318"/>
      <c r="ERE25" s="318"/>
      <c r="ERF25" s="318"/>
      <c r="ERG25" s="318"/>
      <c r="ERH25" s="318"/>
      <c r="ERI25" s="318"/>
      <c r="ERJ25" s="318"/>
      <c r="ERK25" s="318"/>
      <c r="ERL25" s="318"/>
      <c r="ERM25" s="318"/>
      <c r="ERN25" s="318"/>
      <c r="ERO25" s="318"/>
      <c r="ERP25" s="318"/>
      <c r="ERQ25" s="318"/>
      <c r="ERR25" s="318"/>
      <c r="ERS25" s="318"/>
      <c r="ERT25" s="318"/>
      <c r="ERU25" s="318"/>
      <c r="ERV25" s="318"/>
      <c r="ERW25" s="318"/>
      <c r="ERX25" s="318"/>
      <c r="ERY25" s="318"/>
      <c r="ERZ25" s="318"/>
      <c r="ESA25" s="318"/>
      <c r="ESB25" s="318"/>
      <c r="ESC25" s="318"/>
      <c r="ESD25" s="318"/>
      <c r="ESE25" s="318"/>
      <c r="ESF25" s="318"/>
      <c r="ESG25" s="318"/>
      <c r="ESH25" s="318"/>
      <c r="ESI25" s="318"/>
      <c r="ESJ25" s="318"/>
      <c r="ESK25" s="318"/>
      <c r="ESL25" s="318"/>
      <c r="ESM25" s="318"/>
      <c r="ESN25" s="318"/>
      <c r="ESO25" s="318"/>
      <c r="ESP25" s="318"/>
      <c r="ESQ25" s="318"/>
      <c r="ESR25" s="318"/>
      <c r="ESS25" s="318"/>
      <c r="EST25" s="318"/>
      <c r="ESU25" s="318"/>
      <c r="ESV25" s="318"/>
      <c r="ESW25" s="318"/>
      <c r="ESX25" s="318"/>
      <c r="ESY25" s="318"/>
      <c r="ESZ25" s="318"/>
      <c r="ETA25" s="318"/>
      <c r="ETB25" s="318"/>
      <c r="ETC25" s="318"/>
      <c r="ETD25" s="318"/>
      <c r="ETE25" s="318"/>
      <c r="ETF25" s="318"/>
      <c r="ETG25" s="318"/>
      <c r="ETH25" s="318"/>
      <c r="ETI25" s="318"/>
      <c r="ETJ25" s="318"/>
      <c r="ETK25" s="318"/>
      <c r="ETL25" s="318"/>
      <c r="ETM25" s="318"/>
      <c r="ETN25" s="318"/>
      <c r="ETO25" s="318"/>
      <c r="ETP25" s="318"/>
      <c r="ETQ25" s="318"/>
      <c r="ETR25" s="318"/>
      <c r="ETS25" s="318"/>
      <c r="ETT25" s="318"/>
      <c r="ETU25" s="318"/>
      <c r="ETV25" s="318"/>
      <c r="ETW25" s="318"/>
      <c r="ETX25" s="318"/>
      <c r="ETY25" s="318"/>
      <c r="ETZ25" s="318"/>
      <c r="EUA25" s="318"/>
      <c r="EUB25" s="318"/>
      <c r="EUC25" s="318"/>
      <c r="EUD25" s="318"/>
      <c r="EUE25" s="318"/>
      <c r="EUF25" s="318"/>
      <c r="EUG25" s="318"/>
      <c r="EUH25" s="318"/>
      <c r="EUI25" s="318"/>
      <c r="EUJ25" s="318"/>
      <c r="EUK25" s="318"/>
      <c r="EUL25" s="318"/>
      <c r="EUM25" s="318"/>
      <c r="EUN25" s="318"/>
      <c r="EUO25" s="318"/>
      <c r="EUP25" s="318"/>
      <c r="EUQ25" s="318"/>
      <c r="EUR25" s="318"/>
      <c r="EUS25" s="318"/>
      <c r="EUT25" s="318"/>
      <c r="EUU25" s="318"/>
      <c r="EUV25" s="318"/>
      <c r="EUW25" s="318"/>
      <c r="EUX25" s="318"/>
      <c r="EUY25" s="318"/>
      <c r="EUZ25" s="318"/>
      <c r="EVA25" s="318"/>
      <c r="EVB25" s="318"/>
      <c r="EVC25" s="318"/>
      <c r="EVD25" s="318"/>
      <c r="EVE25" s="318"/>
      <c r="EVF25" s="318"/>
      <c r="EVG25" s="318"/>
      <c r="EVH25" s="318"/>
      <c r="EVI25" s="318"/>
      <c r="EVJ25" s="318"/>
      <c r="EVK25" s="318"/>
      <c r="EVL25" s="318"/>
      <c r="EVM25" s="318"/>
      <c r="EVN25" s="318"/>
      <c r="EVO25" s="318"/>
      <c r="EVP25" s="318"/>
      <c r="EVQ25" s="318"/>
      <c r="EVR25" s="318"/>
      <c r="EVS25" s="318"/>
      <c r="EVT25" s="318"/>
      <c r="EVU25" s="318"/>
      <c r="EVV25" s="318"/>
      <c r="EVW25" s="318"/>
      <c r="EVX25" s="318"/>
      <c r="EVY25" s="318"/>
      <c r="EVZ25" s="318"/>
      <c r="EWA25" s="318"/>
      <c r="EWB25" s="318"/>
      <c r="EWC25" s="318"/>
      <c r="EWD25" s="318"/>
      <c r="EWE25" s="318"/>
      <c r="EWF25" s="318"/>
      <c r="EWG25" s="318"/>
      <c r="EWH25" s="318"/>
      <c r="EWI25" s="318"/>
      <c r="EWJ25" s="318"/>
      <c r="EWK25" s="318"/>
      <c r="EWL25" s="318"/>
      <c r="EWM25" s="318"/>
      <c r="EWN25" s="318"/>
      <c r="EWO25" s="318"/>
      <c r="EWP25" s="318"/>
      <c r="EWQ25" s="318"/>
      <c r="EWR25" s="318"/>
      <c r="EWS25" s="318"/>
      <c r="EWT25" s="318"/>
      <c r="EWU25" s="318"/>
      <c r="EWV25" s="318"/>
      <c r="EWW25" s="318"/>
      <c r="EWX25" s="318"/>
      <c r="EWY25" s="318"/>
      <c r="EWZ25" s="318"/>
      <c r="EXA25" s="318"/>
      <c r="EXB25" s="318"/>
      <c r="EXC25" s="318"/>
      <c r="EXD25" s="318"/>
      <c r="EXE25" s="318"/>
      <c r="EXF25" s="318"/>
      <c r="EXG25" s="318"/>
      <c r="EXH25" s="318"/>
      <c r="EXI25" s="318"/>
      <c r="EXJ25" s="318"/>
      <c r="EXK25" s="318"/>
      <c r="EXL25" s="318"/>
      <c r="EXM25" s="318"/>
      <c r="EXN25" s="318"/>
      <c r="EXO25" s="318"/>
      <c r="EXP25" s="318"/>
      <c r="EXQ25" s="318"/>
      <c r="EXR25" s="318"/>
      <c r="EXS25" s="318"/>
      <c r="EXT25" s="318"/>
      <c r="EXU25" s="318"/>
      <c r="EXV25" s="318"/>
      <c r="EXW25" s="318"/>
      <c r="EXX25" s="318"/>
      <c r="EXY25" s="318"/>
      <c r="EXZ25" s="318"/>
      <c r="EYA25" s="318"/>
      <c r="EYB25" s="318"/>
      <c r="EYC25" s="318"/>
      <c r="EYD25" s="318"/>
      <c r="EYE25" s="318"/>
      <c r="EYF25" s="318"/>
      <c r="EYG25" s="318"/>
      <c r="EYH25" s="318"/>
      <c r="EYI25" s="318"/>
      <c r="EYJ25" s="318"/>
      <c r="EYK25" s="318"/>
      <c r="EYL25" s="318"/>
      <c r="EYM25" s="318"/>
      <c r="EYN25" s="318"/>
      <c r="EYO25" s="318"/>
      <c r="EYP25" s="318"/>
      <c r="EYQ25" s="318"/>
      <c r="EYR25" s="318"/>
      <c r="EYS25" s="318"/>
      <c r="EYT25" s="318"/>
      <c r="EYU25" s="318"/>
      <c r="EYV25" s="318"/>
      <c r="EYW25" s="318"/>
      <c r="EYX25" s="318"/>
      <c r="EYY25" s="318"/>
      <c r="EYZ25" s="318"/>
      <c r="EZA25" s="318"/>
      <c r="EZB25" s="318"/>
      <c r="EZC25" s="318"/>
      <c r="EZD25" s="318"/>
      <c r="EZE25" s="318"/>
      <c r="EZF25" s="318"/>
      <c r="EZG25" s="318"/>
      <c r="EZH25" s="318"/>
      <c r="EZI25" s="318"/>
      <c r="EZJ25" s="318"/>
      <c r="EZK25" s="318"/>
      <c r="EZL25" s="318"/>
      <c r="EZM25" s="318"/>
      <c r="EZN25" s="318"/>
      <c r="EZO25" s="318"/>
      <c r="EZP25" s="318"/>
      <c r="EZQ25" s="318"/>
      <c r="EZR25" s="318"/>
      <c r="EZS25" s="318"/>
      <c r="EZT25" s="318"/>
      <c r="EZU25" s="318"/>
      <c r="EZV25" s="318"/>
      <c r="EZW25" s="318"/>
      <c r="EZX25" s="318"/>
      <c r="EZY25" s="318"/>
      <c r="EZZ25" s="318"/>
      <c r="FAA25" s="318"/>
      <c r="FAB25" s="318"/>
      <c r="FAC25" s="318"/>
      <c r="FAD25" s="318"/>
      <c r="FAE25" s="318"/>
      <c r="FAF25" s="318"/>
      <c r="FAG25" s="318"/>
      <c r="FAH25" s="318"/>
      <c r="FAI25" s="318"/>
      <c r="FAJ25" s="318"/>
      <c r="FAK25" s="318"/>
      <c r="FAL25" s="318"/>
      <c r="FAM25" s="318"/>
      <c r="FAN25" s="318"/>
      <c r="FAO25" s="318"/>
      <c r="FAP25" s="318"/>
      <c r="FAQ25" s="318"/>
      <c r="FAR25" s="318"/>
      <c r="FAS25" s="318"/>
      <c r="FAT25" s="318"/>
      <c r="FAU25" s="318"/>
      <c r="FAV25" s="318"/>
      <c r="FAW25" s="318"/>
      <c r="FAX25" s="318"/>
      <c r="FAY25" s="318"/>
      <c r="FAZ25" s="318"/>
      <c r="FBA25" s="318"/>
      <c r="FBB25" s="318"/>
      <c r="FBC25" s="318"/>
      <c r="FBD25" s="318"/>
      <c r="FBE25" s="318"/>
      <c r="FBF25" s="318"/>
      <c r="FBG25" s="318"/>
      <c r="FBH25" s="318"/>
      <c r="FBI25" s="318"/>
      <c r="FBJ25" s="318"/>
      <c r="FBK25" s="318"/>
      <c r="FBL25" s="318"/>
      <c r="FBM25" s="318"/>
      <c r="FBN25" s="318"/>
      <c r="FBO25" s="318"/>
      <c r="FBP25" s="318"/>
      <c r="FBQ25" s="318"/>
      <c r="FBR25" s="318"/>
      <c r="FBS25" s="318"/>
      <c r="FBT25" s="318"/>
      <c r="FBU25" s="318"/>
      <c r="FBV25" s="318"/>
      <c r="FBW25" s="318"/>
      <c r="FBX25" s="318"/>
      <c r="FBY25" s="318"/>
      <c r="FBZ25" s="318"/>
      <c r="FCA25" s="318"/>
      <c r="FCB25" s="318"/>
      <c r="FCC25" s="318"/>
      <c r="FCD25" s="318"/>
      <c r="FCE25" s="318"/>
      <c r="FCF25" s="318"/>
      <c r="FCG25" s="318"/>
      <c r="FCH25" s="318"/>
      <c r="FCI25" s="318"/>
      <c r="FCJ25" s="318"/>
      <c r="FCK25" s="318"/>
      <c r="FCL25" s="318"/>
      <c r="FCM25" s="318"/>
      <c r="FCN25" s="318"/>
      <c r="FCO25" s="318"/>
      <c r="FCP25" s="318"/>
      <c r="FCQ25" s="318"/>
      <c r="FCR25" s="318"/>
      <c r="FCS25" s="318"/>
      <c r="FCT25" s="318"/>
      <c r="FCU25" s="318"/>
      <c r="FCV25" s="318"/>
      <c r="FCW25" s="318"/>
      <c r="FCX25" s="318"/>
      <c r="FCY25" s="318"/>
      <c r="FCZ25" s="318"/>
      <c r="FDA25" s="318"/>
      <c r="FDB25" s="318"/>
      <c r="FDC25" s="318"/>
      <c r="FDD25" s="318"/>
      <c r="FDE25" s="318"/>
      <c r="FDF25" s="318"/>
      <c r="FDG25" s="318"/>
      <c r="FDH25" s="318"/>
      <c r="FDI25" s="318"/>
      <c r="FDJ25" s="318"/>
      <c r="FDK25" s="318"/>
      <c r="FDL25" s="318"/>
      <c r="FDM25" s="318"/>
      <c r="FDN25" s="318"/>
      <c r="FDO25" s="318"/>
      <c r="FDP25" s="318"/>
      <c r="FDQ25" s="318"/>
      <c r="FDR25" s="318"/>
      <c r="FDS25" s="318"/>
      <c r="FDT25" s="318"/>
      <c r="FDU25" s="318"/>
      <c r="FDV25" s="318"/>
      <c r="FDW25" s="318"/>
      <c r="FDX25" s="318"/>
      <c r="FDY25" s="318"/>
      <c r="FDZ25" s="318"/>
      <c r="FEA25" s="318"/>
      <c r="FEB25" s="318"/>
      <c r="FEC25" s="318"/>
      <c r="FED25" s="318"/>
      <c r="FEE25" s="318"/>
      <c r="FEF25" s="318"/>
      <c r="FEG25" s="318"/>
      <c r="FEH25" s="318"/>
      <c r="FEI25" s="318"/>
      <c r="FEJ25" s="318"/>
      <c r="FEK25" s="318"/>
      <c r="FEL25" s="318"/>
      <c r="FEM25" s="318"/>
      <c r="FEN25" s="318"/>
      <c r="FEO25" s="318"/>
      <c r="FEP25" s="318"/>
      <c r="FEQ25" s="318"/>
      <c r="FER25" s="318"/>
      <c r="FES25" s="318"/>
      <c r="FET25" s="318"/>
      <c r="FEU25" s="318"/>
      <c r="FEV25" s="318"/>
      <c r="FEW25" s="318"/>
      <c r="FEX25" s="318"/>
      <c r="FEY25" s="318"/>
      <c r="FEZ25" s="318"/>
      <c r="FFA25" s="318"/>
      <c r="FFB25" s="318"/>
      <c r="FFC25" s="318"/>
      <c r="FFD25" s="318"/>
      <c r="FFE25" s="318"/>
      <c r="FFF25" s="318"/>
      <c r="FFG25" s="318"/>
      <c r="FFH25" s="318"/>
      <c r="FFI25" s="318"/>
      <c r="FFJ25" s="318"/>
      <c r="FFK25" s="318"/>
      <c r="FFL25" s="318"/>
      <c r="FFM25" s="318"/>
      <c r="FFN25" s="318"/>
      <c r="FFO25" s="318"/>
      <c r="FFP25" s="318"/>
      <c r="FFQ25" s="318"/>
      <c r="FFR25" s="318"/>
      <c r="FFS25" s="318"/>
      <c r="FFT25" s="318"/>
      <c r="FFU25" s="318"/>
      <c r="FFV25" s="318"/>
      <c r="FFW25" s="318"/>
      <c r="FFX25" s="318"/>
      <c r="FFY25" s="318"/>
      <c r="FFZ25" s="318"/>
      <c r="FGA25" s="318"/>
      <c r="FGB25" s="318"/>
      <c r="FGC25" s="318"/>
      <c r="FGD25" s="318"/>
      <c r="FGE25" s="318"/>
      <c r="FGF25" s="318"/>
      <c r="FGG25" s="318"/>
      <c r="FGH25" s="318"/>
      <c r="FGI25" s="318"/>
      <c r="FGJ25" s="318"/>
      <c r="FGK25" s="318"/>
      <c r="FGL25" s="318"/>
      <c r="FGM25" s="318"/>
      <c r="FGN25" s="318"/>
      <c r="FGO25" s="318"/>
      <c r="FGP25" s="318"/>
      <c r="FGQ25" s="318"/>
      <c r="FGR25" s="318"/>
      <c r="FGS25" s="318"/>
      <c r="FGT25" s="318"/>
      <c r="FGU25" s="318"/>
      <c r="FGV25" s="318"/>
      <c r="FGW25" s="318"/>
      <c r="FGX25" s="318"/>
      <c r="FGY25" s="318"/>
      <c r="FGZ25" s="318"/>
      <c r="FHA25" s="318"/>
      <c r="FHB25" s="318"/>
      <c r="FHC25" s="318"/>
      <c r="FHD25" s="318"/>
      <c r="FHE25" s="318"/>
      <c r="FHF25" s="318"/>
      <c r="FHG25" s="318"/>
      <c r="FHH25" s="318"/>
      <c r="FHI25" s="318"/>
      <c r="FHJ25" s="318"/>
      <c r="FHK25" s="318"/>
      <c r="FHL25" s="318"/>
      <c r="FHM25" s="318"/>
      <c r="FHN25" s="318"/>
      <c r="FHO25" s="318"/>
      <c r="FHP25" s="318"/>
      <c r="FHQ25" s="318"/>
      <c r="FHR25" s="318"/>
      <c r="FHS25" s="318"/>
      <c r="FHT25" s="318"/>
      <c r="FHU25" s="318"/>
      <c r="FHV25" s="318"/>
      <c r="FHW25" s="318"/>
      <c r="FHX25" s="318"/>
      <c r="FHY25" s="318"/>
      <c r="FHZ25" s="318"/>
      <c r="FIA25" s="318"/>
      <c r="FIB25" s="318"/>
      <c r="FIC25" s="318"/>
      <c r="FID25" s="318"/>
      <c r="FIE25" s="318"/>
      <c r="FIF25" s="318"/>
      <c r="FIG25" s="318"/>
      <c r="FIH25" s="318"/>
      <c r="FII25" s="318"/>
      <c r="FIJ25" s="318"/>
      <c r="FIK25" s="318"/>
      <c r="FIL25" s="318"/>
      <c r="FIM25" s="318"/>
      <c r="FIN25" s="318"/>
      <c r="FIO25" s="318"/>
      <c r="FIP25" s="318"/>
      <c r="FIQ25" s="318"/>
      <c r="FIR25" s="318"/>
      <c r="FIS25" s="318"/>
      <c r="FIT25" s="318"/>
      <c r="FIU25" s="318"/>
      <c r="FIV25" s="318"/>
      <c r="FIW25" s="318"/>
      <c r="FIX25" s="318"/>
      <c r="FIY25" s="318"/>
      <c r="FIZ25" s="318"/>
      <c r="FJA25" s="318"/>
      <c r="FJB25" s="318"/>
      <c r="FJC25" s="318"/>
      <c r="FJD25" s="318"/>
      <c r="FJE25" s="318"/>
      <c r="FJF25" s="318"/>
      <c r="FJG25" s="318"/>
      <c r="FJH25" s="318"/>
      <c r="FJI25" s="318"/>
      <c r="FJJ25" s="318"/>
      <c r="FJK25" s="318"/>
      <c r="FJL25" s="318"/>
      <c r="FJM25" s="318"/>
      <c r="FJN25" s="318"/>
      <c r="FJO25" s="318"/>
      <c r="FJP25" s="318"/>
      <c r="FJQ25" s="318"/>
      <c r="FJR25" s="318"/>
      <c r="FJS25" s="318"/>
      <c r="FJT25" s="318"/>
      <c r="FJU25" s="318"/>
      <c r="FJV25" s="318"/>
      <c r="FJW25" s="318"/>
      <c r="FJX25" s="318"/>
      <c r="FJY25" s="318"/>
      <c r="FJZ25" s="318"/>
      <c r="FKA25" s="318"/>
      <c r="FKB25" s="318"/>
      <c r="FKC25" s="318"/>
      <c r="FKD25" s="318"/>
      <c r="FKE25" s="318"/>
      <c r="FKF25" s="318"/>
      <c r="FKG25" s="318"/>
      <c r="FKH25" s="318"/>
      <c r="FKI25" s="318"/>
      <c r="FKJ25" s="318"/>
      <c r="FKK25" s="318"/>
      <c r="FKL25" s="318"/>
      <c r="FKM25" s="318"/>
      <c r="FKN25" s="318"/>
      <c r="FKO25" s="318"/>
      <c r="FKP25" s="318"/>
      <c r="FKQ25" s="318"/>
      <c r="FKR25" s="318"/>
      <c r="FKS25" s="318"/>
      <c r="FKT25" s="318"/>
      <c r="FKU25" s="318"/>
      <c r="FKV25" s="318"/>
      <c r="FKW25" s="318"/>
      <c r="FKX25" s="318"/>
      <c r="FKY25" s="318"/>
      <c r="FKZ25" s="318"/>
      <c r="FLA25" s="318"/>
      <c r="FLB25" s="318"/>
      <c r="FLC25" s="318"/>
      <c r="FLD25" s="318"/>
      <c r="FLE25" s="318"/>
      <c r="FLF25" s="318"/>
      <c r="FLG25" s="318"/>
      <c r="FLH25" s="318"/>
      <c r="FLI25" s="318"/>
      <c r="FLJ25" s="318"/>
      <c r="FLK25" s="318"/>
      <c r="FLL25" s="318"/>
      <c r="FLM25" s="318"/>
      <c r="FLN25" s="318"/>
      <c r="FLO25" s="318"/>
      <c r="FLP25" s="318"/>
      <c r="FLQ25" s="318"/>
      <c r="FLR25" s="318"/>
      <c r="FLS25" s="318"/>
      <c r="FLT25" s="318"/>
      <c r="FLU25" s="318"/>
      <c r="FLV25" s="318"/>
      <c r="FLW25" s="318"/>
      <c r="FLX25" s="318"/>
      <c r="FLY25" s="318"/>
      <c r="FLZ25" s="318"/>
      <c r="FMA25" s="318"/>
      <c r="FMB25" s="318"/>
      <c r="FMC25" s="318"/>
      <c r="FMD25" s="318"/>
      <c r="FME25" s="318"/>
      <c r="FMF25" s="318"/>
      <c r="FMG25" s="318"/>
      <c r="FMH25" s="318"/>
      <c r="FMI25" s="318"/>
      <c r="FMJ25" s="318"/>
      <c r="FMK25" s="318"/>
      <c r="FML25" s="318"/>
      <c r="FMM25" s="318"/>
      <c r="FMN25" s="318"/>
      <c r="FMO25" s="318"/>
      <c r="FMP25" s="318"/>
      <c r="FMQ25" s="318"/>
      <c r="FMR25" s="318"/>
      <c r="FMS25" s="318"/>
      <c r="FMT25" s="318"/>
      <c r="FMU25" s="318"/>
      <c r="FMV25" s="318"/>
      <c r="FMW25" s="318"/>
      <c r="FMX25" s="318"/>
      <c r="FMY25" s="318"/>
      <c r="FMZ25" s="318"/>
      <c r="FNA25" s="318"/>
      <c r="FNB25" s="318"/>
      <c r="FNC25" s="318"/>
      <c r="FND25" s="318"/>
      <c r="FNE25" s="318"/>
      <c r="FNF25" s="318"/>
      <c r="FNG25" s="318"/>
      <c r="FNH25" s="318"/>
      <c r="FNI25" s="318"/>
      <c r="FNJ25" s="318"/>
      <c r="FNK25" s="318"/>
      <c r="FNL25" s="318"/>
      <c r="FNM25" s="318"/>
      <c r="FNN25" s="318"/>
      <c r="FNO25" s="318"/>
      <c r="FNP25" s="318"/>
      <c r="FNQ25" s="318"/>
      <c r="FNR25" s="318"/>
      <c r="FNS25" s="318"/>
      <c r="FNT25" s="318"/>
      <c r="FNU25" s="318"/>
      <c r="FNV25" s="318"/>
      <c r="FNW25" s="318"/>
      <c r="FNX25" s="318"/>
      <c r="FNY25" s="318"/>
      <c r="FNZ25" s="318"/>
      <c r="FOA25" s="318"/>
      <c r="FOB25" s="318"/>
      <c r="FOC25" s="318"/>
      <c r="FOD25" s="318"/>
      <c r="FOE25" s="318"/>
      <c r="FOF25" s="318"/>
      <c r="FOG25" s="318"/>
      <c r="FOH25" s="318"/>
      <c r="FOI25" s="318"/>
      <c r="FOJ25" s="318"/>
      <c r="FOK25" s="318"/>
      <c r="FOL25" s="318"/>
      <c r="FOM25" s="318"/>
      <c r="FON25" s="318"/>
      <c r="FOO25" s="318"/>
      <c r="FOP25" s="318"/>
      <c r="FOQ25" s="318"/>
      <c r="FOR25" s="318"/>
      <c r="FOS25" s="318"/>
      <c r="FOT25" s="318"/>
      <c r="FOU25" s="318"/>
      <c r="FOV25" s="318"/>
      <c r="FOW25" s="318"/>
      <c r="FOX25" s="318"/>
      <c r="FOY25" s="318"/>
      <c r="FOZ25" s="318"/>
      <c r="FPA25" s="318"/>
      <c r="FPB25" s="318"/>
      <c r="FPC25" s="318"/>
      <c r="FPD25" s="318"/>
      <c r="FPE25" s="318"/>
      <c r="FPF25" s="318"/>
      <c r="FPG25" s="318"/>
      <c r="FPH25" s="318"/>
      <c r="FPI25" s="318"/>
      <c r="FPJ25" s="318"/>
      <c r="FPK25" s="318"/>
      <c r="FPL25" s="318"/>
      <c r="FPM25" s="318"/>
      <c r="FPN25" s="318"/>
      <c r="FPO25" s="318"/>
      <c r="FPP25" s="318"/>
      <c r="FPQ25" s="318"/>
      <c r="FPR25" s="318"/>
      <c r="FPS25" s="318"/>
      <c r="FPT25" s="318"/>
      <c r="FPU25" s="318"/>
      <c r="FPV25" s="318"/>
      <c r="FPW25" s="318"/>
      <c r="FPX25" s="318"/>
      <c r="FPY25" s="318"/>
      <c r="FPZ25" s="318"/>
      <c r="FQA25" s="318"/>
      <c r="FQB25" s="318"/>
      <c r="FQC25" s="318"/>
      <c r="FQD25" s="318"/>
      <c r="FQE25" s="318"/>
      <c r="FQF25" s="318"/>
      <c r="FQG25" s="318"/>
      <c r="FQH25" s="318"/>
      <c r="FQI25" s="318"/>
      <c r="FQJ25" s="318"/>
      <c r="FQK25" s="318"/>
      <c r="FQL25" s="318"/>
      <c r="FQM25" s="318"/>
      <c r="FQN25" s="318"/>
      <c r="FQO25" s="318"/>
      <c r="FQP25" s="318"/>
      <c r="FQQ25" s="318"/>
      <c r="FQR25" s="318"/>
      <c r="FQS25" s="318"/>
      <c r="FQT25" s="318"/>
      <c r="FQU25" s="318"/>
      <c r="FQV25" s="318"/>
      <c r="FQW25" s="318"/>
      <c r="FQX25" s="318"/>
      <c r="FQY25" s="318"/>
      <c r="FQZ25" s="318"/>
      <c r="FRA25" s="318"/>
      <c r="FRB25" s="318"/>
      <c r="FRC25" s="318"/>
      <c r="FRD25" s="318"/>
      <c r="FRE25" s="318"/>
      <c r="FRF25" s="318"/>
      <c r="FRG25" s="318"/>
      <c r="FRH25" s="318"/>
      <c r="FRI25" s="318"/>
      <c r="FRJ25" s="318"/>
      <c r="FRK25" s="318"/>
      <c r="FRL25" s="318"/>
      <c r="FRM25" s="318"/>
      <c r="FRN25" s="318"/>
      <c r="FRO25" s="318"/>
      <c r="FRP25" s="318"/>
      <c r="FRQ25" s="318"/>
      <c r="FRR25" s="318"/>
      <c r="FRS25" s="318"/>
      <c r="FRT25" s="318"/>
      <c r="FRU25" s="318"/>
      <c r="FRV25" s="318"/>
      <c r="FRW25" s="318"/>
      <c r="FRX25" s="318"/>
      <c r="FRY25" s="318"/>
      <c r="FRZ25" s="318"/>
      <c r="FSA25" s="318"/>
      <c r="FSB25" s="318"/>
      <c r="FSC25" s="318"/>
      <c r="FSD25" s="318"/>
      <c r="FSE25" s="318"/>
      <c r="FSF25" s="318"/>
      <c r="FSG25" s="318"/>
      <c r="FSH25" s="318"/>
      <c r="FSI25" s="318"/>
      <c r="FSJ25" s="318"/>
      <c r="FSK25" s="318"/>
      <c r="FSL25" s="318"/>
      <c r="FSM25" s="318"/>
      <c r="FSN25" s="318"/>
      <c r="FSO25" s="318"/>
      <c r="FSP25" s="318"/>
      <c r="FSQ25" s="318"/>
      <c r="FSR25" s="318"/>
      <c r="FSS25" s="318"/>
      <c r="FST25" s="318"/>
      <c r="FSU25" s="318"/>
      <c r="FSV25" s="318"/>
      <c r="FSW25" s="318"/>
      <c r="FSX25" s="318"/>
      <c r="FSY25" s="318"/>
      <c r="FSZ25" s="318"/>
      <c r="FTA25" s="318"/>
      <c r="FTB25" s="318"/>
      <c r="FTC25" s="318"/>
      <c r="FTD25" s="318"/>
      <c r="FTE25" s="318"/>
      <c r="FTF25" s="318"/>
      <c r="FTG25" s="318"/>
      <c r="FTH25" s="318"/>
      <c r="FTI25" s="318"/>
      <c r="FTJ25" s="318"/>
      <c r="FTK25" s="318"/>
      <c r="FTL25" s="318"/>
      <c r="FTM25" s="318"/>
      <c r="FTN25" s="318"/>
      <c r="FTO25" s="318"/>
      <c r="FTP25" s="318"/>
      <c r="FTQ25" s="318"/>
      <c r="FTR25" s="318"/>
      <c r="FTS25" s="318"/>
      <c r="FTT25" s="318"/>
      <c r="FTU25" s="318"/>
      <c r="FTV25" s="318"/>
      <c r="FTW25" s="318"/>
      <c r="FTX25" s="318"/>
      <c r="FTY25" s="318"/>
      <c r="FTZ25" s="318"/>
      <c r="FUA25" s="318"/>
      <c r="FUB25" s="318"/>
      <c r="FUC25" s="318"/>
      <c r="FUD25" s="318"/>
      <c r="FUE25" s="318"/>
      <c r="FUF25" s="318"/>
      <c r="FUG25" s="318"/>
      <c r="FUH25" s="318"/>
      <c r="FUI25" s="318"/>
      <c r="FUJ25" s="318"/>
      <c r="FUK25" s="318"/>
      <c r="FUL25" s="318"/>
      <c r="FUM25" s="318"/>
      <c r="FUN25" s="318"/>
      <c r="FUO25" s="318"/>
      <c r="FUP25" s="318"/>
      <c r="FUQ25" s="318"/>
      <c r="FUR25" s="318"/>
      <c r="FUS25" s="318"/>
      <c r="FUT25" s="318"/>
      <c r="FUU25" s="318"/>
      <c r="FUV25" s="318"/>
      <c r="FUW25" s="318"/>
      <c r="FUX25" s="318"/>
      <c r="FUY25" s="318"/>
      <c r="FUZ25" s="318"/>
      <c r="FVA25" s="318"/>
      <c r="FVB25" s="318"/>
      <c r="FVC25" s="318"/>
      <c r="FVD25" s="318"/>
      <c r="FVE25" s="318"/>
      <c r="FVF25" s="318"/>
      <c r="FVG25" s="318"/>
      <c r="FVH25" s="318"/>
      <c r="FVI25" s="318"/>
      <c r="FVJ25" s="318"/>
      <c r="FVK25" s="318"/>
      <c r="FVL25" s="318"/>
      <c r="FVM25" s="318"/>
      <c r="FVN25" s="318"/>
      <c r="FVO25" s="318"/>
      <c r="FVP25" s="318"/>
      <c r="FVQ25" s="318"/>
      <c r="FVR25" s="318"/>
      <c r="FVS25" s="318"/>
      <c r="FVT25" s="318"/>
      <c r="FVU25" s="318"/>
      <c r="FVV25" s="318"/>
      <c r="FVW25" s="318"/>
      <c r="FVX25" s="318"/>
      <c r="FVY25" s="318"/>
      <c r="FVZ25" s="318"/>
      <c r="FWA25" s="318"/>
      <c r="FWB25" s="318"/>
      <c r="FWC25" s="318"/>
      <c r="FWD25" s="318"/>
      <c r="FWE25" s="318"/>
      <c r="FWF25" s="318"/>
      <c r="FWG25" s="318"/>
      <c r="FWH25" s="318"/>
      <c r="FWI25" s="318"/>
      <c r="FWJ25" s="318"/>
      <c r="FWK25" s="318"/>
      <c r="FWL25" s="318"/>
      <c r="FWM25" s="318"/>
      <c r="FWN25" s="318"/>
      <c r="FWO25" s="318"/>
      <c r="FWP25" s="318"/>
      <c r="FWQ25" s="318"/>
      <c r="FWR25" s="318"/>
      <c r="FWS25" s="318"/>
      <c r="FWT25" s="318"/>
      <c r="FWU25" s="318"/>
      <c r="FWV25" s="318"/>
      <c r="FWW25" s="318"/>
      <c r="FWX25" s="318"/>
      <c r="FWY25" s="318"/>
      <c r="FWZ25" s="318"/>
      <c r="FXA25" s="318"/>
      <c r="FXB25" s="318"/>
      <c r="FXC25" s="318"/>
      <c r="FXD25" s="318"/>
      <c r="FXE25" s="318"/>
      <c r="FXF25" s="318"/>
      <c r="FXG25" s="318"/>
      <c r="FXH25" s="318"/>
      <c r="FXI25" s="318"/>
      <c r="FXJ25" s="318"/>
      <c r="FXK25" s="318"/>
      <c r="FXL25" s="318"/>
      <c r="FXM25" s="318"/>
      <c r="FXN25" s="318"/>
      <c r="FXO25" s="318"/>
      <c r="FXP25" s="318"/>
      <c r="FXQ25" s="318"/>
      <c r="FXR25" s="318"/>
      <c r="FXS25" s="318"/>
      <c r="FXT25" s="318"/>
      <c r="FXU25" s="318"/>
      <c r="FXV25" s="318"/>
      <c r="FXW25" s="318"/>
      <c r="FXX25" s="318"/>
      <c r="FXY25" s="318"/>
      <c r="FXZ25" s="318"/>
      <c r="FYA25" s="318"/>
      <c r="FYB25" s="318"/>
      <c r="FYC25" s="318"/>
      <c r="FYD25" s="318"/>
      <c r="FYE25" s="318"/>
      <c r="FYF25" s="318"/>
      <c r="FYG25" s="318"/>
      <c r="FYH25" s="318"/>
      <c r="FYI25" s="318"/>
      <c r="FYJ25" s="318"/>
      <c r="FYK25" s="318"/>
      <c r="FYL25" s="318"/>
      <c r="FYM25" s="318"/>
      <c r="FYN25" s="318"/>
      <c r="FYO25" s="318"/>
      <c r="FYP25" s="318"/>
      <c r="FYQ25" s="318"/>
      <c r="FYR25" s="318"/>
      <c r="FYS25" s="318"/>
      <c r="FYT25" s="318"/>
      <c r="FYU25" s="318"/>
      <c r="FYV25" s="318"/>
      <c r="FYW25" s="318"/>
      <c r="FYX25" s="318"/>
      <c r="FYY25" s="318"/>
      <c r="FYZ25" s="318"/>
      <c r="FZA25" s="318"/>
      <c r="FZB25" s="318"/>
      <c r="FZC25" s="318"/>
      <c r="FZD25" s="318"/>
      <c r="FZE25" s="318"/>
      <c r="FZF25" s="318"/>
      <c r="FZG25" s="318"/>
      <c r="FZH25" s="318"/>
      <c r="FZI25" s="318"/>
      <c r="FZJ25" s="318"/>
      <c r="FZK25" s="318"/>
      <c r="FZL25" s="318"/>
      <c r="FZM25" s="318"/>
      <c r="FZN25" s="318"/>
      <c r="FZO25" s="318"/>
      <c r="FZP25" s="318"/>
      <c r="FZQ25" s="318"/>
      <c r="FZR25" s="318"/>
      <c r="FZS25" s="318"/>
      <c r="FZT25" s="318"/>
      <c r="FZU25" s="318"/>
      <c r="FZV25" s="318"/>
      <c r="FZW25" s="318"/>
      <c r="FZX25" s="318"/>
      <c r="FZY25" s="318"/>
      <c r="FZZ25" s="318"/>
      <c r="GAA25" s="318"/>
      <c r="GAB25" s="318"/>
      <c r="GAC25" s="318"/>
      <c r="GAD25" s="318"/>
      <c r="GAE25" s="318"/>
      <c r="GAF25" s="318"/>
      <c r="GAG25" s="318"/>
      <c r="GAH25" s="318"/>
      <c r="GAI25" s="318"/>
      <c r="GAJ25" s="318"/>
      <c r="GAK25" s="318"/>
      <c r="GAL25" s="318"/>
      <c r="GAM25" s="318"/>
      <c r="GAN25" s="318"/>
      <c r="GAO25" s="318"/>
      <c r="GAP25" s="318"/>
      <c r="GAQ25" s="318"/>
      <c r="GAR25" s="318"/>
      <c r="GAS25" s="318"/>
      <c r="GAT25" s="318"/>
      <c r="GAU25" s="318"/>
      <c r="GAV25" s="318"/>
      <c r="GAW25" s="318"/>
      <c r="GAX25" s="318"/>
      <c r="GAY25" s="318"/>
      <c r="GAZ25" s="318"/>
      <c r="GBA25" s="318"/>
      <c r="GBB25" s="318"/>
      <c r="GBC25" s="318"/>
      <c r="GBD25" s="318"/>
      <c r="GBE25" s="318"/>
      <c r="GBF25" s="318"/>
      <c r="GBG25" s="318"/>
      <c r="GBH25" s="318"/>
      <c r="GBI25" s="318"/>
      <c r="GBJ25" s="318"/>
      <c r="GBK25" s="318"/>
      <c r="GBL25" s="318"/>
      <c r="GBM25" s="318"/>
      <c r="GBN25" s="318"/>
      <c r="GBO25" s="318"/>
      <c r="GBP25" s="318"/>
      <c r="GBQ25" s="318"/>
      <c r="GBR25" s="318"/>
      <c r="GBS25" s="318"/>
      <c r="GBT25" s="318"/>
      <c r="GBU25" s="318"/>
      <c r="GBV25" s="318"/>
      <c r="GBW25" s="318"/>
      <c r="GBX25" s="318"/>
      <c r="GBY25" s="318"/>
      <c r="GBZ25" s="318"/>
      <c r="GCA25" s="318"/>
      <c r="GCB25" s="318"/>
      <c r="GCC25" s="318"/>
      <c r="GCD25" s="318"/>
      <c r="GCE25" s="318"/>
      <c r="GCF25" s="318"/>
      <c r="GCG25" s="318"/>
      <c r="GCH25" s="318"/>
      <c r="GCI25" s="318"/>
      <c r="GCJ25" s="318"/>
      <c r="GCK25" s="318"/>
      <c r="GCL25" s="318"/>
      <c r="GCM25" s="318"/>
      <c r="GCN25" s="318"/>
      <c r="GCO25" s="318"/>
      <c r="GCP25" s="318"/>
      <c r="GCQ25" s="318"/>
      <c r="GCR25" s="318"/>
      <c r="GCS25" s="318"/>
      <c r="GCT25" s="318"/>
      <c r="GCU25" s="318"/>
      <c r="GCV25" s="318"/>
      <c r="GCW25" s="318"/>
      <c r="GCX25" s="318"/>
      <c r="GCY25" s="318"/>
      <c r="GCZ25" s="318"/>
      <c r="GDA25" s="318"/>
      <c r="GDB25" s="318"/>
      <c r="GDC25" s="318"/>
      <c r="GDD25" s="318"/>
      <c r="GDE25" s="318"/>
      <c r="GDF25" s="318"/>
      <c r="GDG25" s="318"/>
      <c r="GDH25" s="318"/>
      <c r="GDI25" s="318"/>
      <c r="GDJ25" s="318"/>
      <c r="GDK25" s="318"/>
      <c r="GDL25" s="318"/>
      <c r="GDM25" s="318"/>
      <c r="GDN25" s="318"/>
      <c r="GDO25" s="318"/>
      <c r="GDP25" s="318"/>
      <c r="GDQ25" s="318"/>
      <c r="GDR25" s="318"/>
      <c r="GDS25" s="318"/>
      <c r="GDT25" s="318"/>
      <c r="GDU25" s="318"/>
      <c r="GDV25" s="318"/>
      <c r="GDW25" s="318"/>
      <c r="GDX25" s="318"/>
      <c r="GDY25" s="318"/>
      <c r="GDZ25" s="318"/>
      <c r="GEA25" s="318"/>
      <c r="GEB25" s="318"/>
      <c r="GEC25" s="318"/>
      <c r="GED25" s="318"/>
      <c r="GEE25" s="318"/>
      <c r="GEF25" s="318"/>
      <c r="GEG25" s="318"/>
      <c r="GEH25" s="318"/>
      <c r="GEI25" s="318"/>
      <c r="GEJ25" s="318"/>
      <c r="GEK25" s="318"/>
      <c r="GEL25" s="318"/>
      <c r="GEM25" s="318"/>
      <c r="GEN25" s="318"/>
      <c r="GEO25" s="318"/>
      <c r="GEP25" s="318"/>
      <c r="GEQ25" s="318"/>
      <c r="GER25" s="318"/>
      <c r="GES25" s="318"/>
      <c r="GET25" s="318"/>
      <c r="GEU25" s="318"/>
      <c r="GEV25" s="318"/>
      <c r="GEW25" s="318"/>
      <c r="GEX25" s="318"/>
      <c r="GEY25" s="318"/>
      <c r="GEZ25" s="318"/>
      <c r="GFA25" s="318"/>
      <c r="GFB25" s="318"/>
      <c r="GFC25" s="318"/>
      <c r="GFD25" s="318"/>
      <c r="GFE25" s="318"/>
      <c r="GFF25" s="318"/>
      <c r="GFG25" s="318"/>
      <c r="GFH25" s="318"/>
      <c r="GFI25" s="318"/>
      <c r="GFJ25" s="318"/>
      <c r="GFK25" s="318"/>
      <c r="GFL25" s="318"/>
      <c r="GFM25" s="318"/>
      <c r="GFN25" s="318"/>
      <c r="GFO25" s="318"/>
      <c r="GFP25" s="318"/>
      <c r="GFQ25" s="318"/>
      <c r="GFR25" s="318"/>
      <c r="GFS25" s="318"/>
      <c r="GFT25" s="318"/>
      <c r="GFU25" s="318"/>
      <c r="GFV25" s="318"/>
      <c r="GFW25" s="318"/>
      <c r="GFX25" s="318"/>
      <c r="GFY25" s="318"/>
      <c r="GFZ25" s="318"/>
      <c r="GGA25" s="318"/>
      <c r="GGB25" s="318"/>
      <c r="GGC25" s="318"/>
      <c r="GGD25" s="318"/>
      <c r="GGE25" s="318"/>
      <c r="GGF25" s="318"/>
      <c r="GGG25" s="318"/>
      <c r="GGH25" s="318"/>
      <c r="GGI25" s="318"/>
      <c r="GGJ25" s="318"/>
      <c r="GGK25" s="318"/>
      <c r="GGL25" s="318"/>
      <c r="GGM25" s="318"/>
      <c r="GGN25" s="318"/>
      <c r="GGO25" s="318"/>
      <c r="GGP25" s="318"/>
      <c r="GGQ25" s="318"/>
      <c r="GGR25" s="318"/>
      <c r="GGS25" s="318"/>
      <c r="GGT25" s="318"/>
      <c r="GGU25" s="318"/>
      <c r="GGV25" s="318"/>
      <c r="GGW25" s="318"/>
      <c r="GGX25" s="318"/>
      <c r="GGY25" s="318"/>
      <c r="GGZ25" s="318"/>
      <c r="GHA25" s="318"/>
      <c r="GHB25" s="318"/>
      <c r="GHC25" s="318"/>
      <c r="GHD25" s="318"/>
      <c r="GHE25" s="318"/>
      <c r="GHF25" s="318"/>
      <c r="GHG25" s="318"/>
      <c r="GHH25" s="318"/>
      <c r="GHI25" s="318"/>
      <c r="GHJ25" s="318"/>
      <c r="GHK25" s="318"/>
      <c r="GHL25" s="318"/>
      <c r="GHM25" s="318"/>
      <c r="GHN25" s="318"/>
      <c r="GHO25" s="318"/>
      <c r="GHP25" s="318"/>
      <c r="GHQ25" s="318"/>
      <c r="GHR25" s="318"/>
      <c r="GHS25" s="318"/>
      <c r="GHT25" s="318"/>
      <c r="GHU25" s="318"/>
      <c r="GHV25" s="318"/>
      <c r="GHW25" s="318"/>
      <c r="GHX25" s="318"/>
      <c r="GHY25" s="318"/>
      <c r="GHZ25" s="318"/>
      <c r="GIA25" s="318"/>
      <c r="GIB25" s="318"/>
      <c r="GIC25" s="318"/>
      <c r="GID25" s="318"/>
      <c r="GIE25" s="318"/>
      <c r="GIF25" s="318"/>
      <c r="GIG25" s="318"/>
      <c r="GIH25" s="318"/>
      <c r="GII25" s="318"/>
      <c r="GIJ25" s="318"/>
      <c r="GIK25" s="318"/>
      <c r="GIL25" s="318"/>
      <c r="GIM25" s="318"/>
      <c r="GIN25" s="318"/>
      <c r="GIO25" s="318"/>
      <c r="GIP25" s="318"/>
      <c r="GIQ25" s="318"/>
      <c r="GIR25" s="318"/>
      <c r="GIS25" s="318"/>
      <c r="GIT25" s="318"/>
      <c r="GIU25" s="318"/>
      <c r="GIV25" s="318"/>
      <c r="GIW25" s="318"/>
      <c r="GIX25" s="318"/>
      <c r="GIY25" s="318"/>
      <c r="GIZ25" s="318"/>
      <c r="GJA25" s="318"/>
      <c r="GJB25" s="318"/>
      <c r="GJC25" s="318"/>
      <c r="GJD25" s="318"/>
      <c r="GJE25" s="318"/>
      <c r="GJF25" s="318"/>
      <c r="GJG25" s="318"/>
      <c r="GJH25" s="318"/>
      <c r="GJI25" s="318"/>
      <c r="GJJ25" s="318"/>
      <c r="GJK25" s="318"/>
      <c r="GJL25" s="318"/>
      <c r="GJM25" s="318"/>
      <c r="GJN25" s="318"/>
      <c r="GJO25" s="318"/>
      <c r="GJP25" s="318"/>
      <c r="GJQ25" s="318"/>
      <c r="GJR25" s="318"/>
      <c r="GJS25" s="318"/>
      <c r="GJT25" s="318"/>
      <c r="GJU25" s="318"/>
      <c r="GJV25" s="318"/>
      <c r="GJW25" s="318"/>
      <c r="GJX25" s="318"/>
      <c r="GJY25" s="318"/>
      <c r="GJZ25" s="318"/>
      <c r="GKA25" s="318"/>
      <c r="GKB25" s="318"/>
      <c r="GKC25" s="318"/>
      <c r="GKD25" s="318"/>
      <c r="GKE25" s="318"/>
      <c r="GKF25" s="318"/>
      <c r="GKG25" s="318"/>
      <c r="GKH25" s="318"/>
      <c r="GKI25" s="318"/>
      <c r="GKJ25" s="318"/>
      <c r="GKK25" s="318"/>
      <c r="GKL25" s="318"/>
      <c r="GKM25" s="318"/>
      <c r="GKN25" s="318"/>
      <c r="GKO25" s="318"/>
      <c r="GKP25" s="318"/>
      <c r="GKQ25" s="318"/>
      <c r="GKR25" s="318"/>
      <c r="GKS25" s="318"/>
      <c r="GKT25" s="318"/>
      <c r="GKU25" s="318"/>
      <c r="GKV25" s="318"/>
      <c r="GKW25" s="318"/>
      <c r="GKX25" s="318"/>
      <c r="GKY25" s="318"/>
      <c r="GKZ25" s="318"/>
      <c r="GLA25" s="318"/>
      <c r="GLB25" s="318"/>
      <c r="GLC25" s="318"/>
      <c r="GLD25" s="318"/>
      <c r="GLE25" s="318"/>
      <c r="GLF25" s="318"/>
      <c r="GLG25" s="318"/>
      <c r="GLH25" s="318"/>
      <c r="GLI25" s="318"/>
      <c r="GLJ25" s="318"/>
      <c r="GLK25" s="318"/>
      <c r="GLL25" s="318"/>
      <c r="GLM25" s="318"/>
      <c r="GLN25" s="318"/>
      <c r="GLO25" s="318"/>
      <c r="GLP25" s="318"/>
      <c r="GLQ25" s="318"/>
      <c r="GLR25" s="318"/>
      <c r="GLS25" s="318"/>
      <c r="GLT25" s="318"/>
      <c r="GLU25" s="318"/>
      <c r="GLV25" s="318"/>
      <c r="GLW25" s="318"/>
      <c r="GLX25" s="318"/>
      <c r="GLY25" s="318"/>
      <c r="GLZ25" s="318"/>
      <c r="GMA25" s="318"/>
      <c r="GMB25" s="318"/>
      <c r="GMC25" s="318"/>
      <c r="GMD25" s="318"/>
      <c r="GME25" s="318"/>
      <c r="GMF25" s="318"/>
      <c r="GMG25" s="318"/>
      <c r="GMH25" s="318"/>
      <c r="GMI25" s="318"/>
      <c r="GMJ25" s="318"/>
      <c r="GMK25" s="318"/>
      <c r="GML25" s="318"/>
      <c r="GMM25" s="318"/>
      <c r="GMN25" s="318"/>
      <c r="GMO25" s="318"/>
      <c r="GMP25" s="318"/>
      <c r="GMQ25" s="318"/>
      <c r="GMR25" s="318"/>
      <c r="GMS25" s="318"/>
      <c r="GMT25" s="318"/>
      <c r="GMU25" s="318"/>
      <c r="GMV25" s="318"/>
      <c r="GMW25" s="318"/>
      <c r="GMX25" s="318"/>
      <c r="GMY25" s="318"/>
      <c r="GMZ25" s="318"/>
      <c r="GNA25" s="318"/>
      <c r="GNB25" s="318"/>
      <c r="GNC25" s="318"/>
      <c r="GND25" s="318"/>
      <c r="GNE25" s="318"/>
      <c r="GNF25" s="318"/>
      <c r="GNG25" s="318"/>
      <c r="GNH25" s="318"/>
      <c r="GNI25" s="318"/>
      <c r="GNJ25" s="318"/>
      <c r="GNK25" s="318"/>
      <c r="GNL25" s="318"/>
      <c r="GNM25" s="318"/>
      <c r="GNN25" s="318"/>
      <c r="GNO25" s="318"/>
      <c r="GNP25" s="318"/>
      <c r="GNQ25" s="318"/>
      <c r="GNR25" s="318"/>
      <c r="GNS25" s="318"/>
      <c r="GNT25" s="318"/>
      <c r="GNU25" s="318"/>
      <c r="GNV25" s="318"/>
      <c r="GNW25" s="318"/>
      <c r="GNX25" s="318"/>
      <c r="GNY25" s="318"/>
      <c r="GNZ25" s="318"/>
      <c r="GOA25" s="318"/>
      <c r="GOB25" s="318"/>
      <c r="GOC25" s="318"/>
      <c r="GOD25" s="318"/>
      <c r="GOE25" s="318"/>
      <c r="GOF25" s="318"/>
      <c r="GOG25" s="318"/>
      <c r="GOH25" s="318"/>
      <c r="GOI25" s="318"/>
      <c r="GOJ25" s="318"/>
      <c r="GOK25" s="318"/>
      <c r="GOL25" s="318"/>
      <c r="GOM25" s="318"/>
      <c r="GON25" s="318"/>
      <c r="GOO25" s="318"/>
      <c r="GOP25" s="318"/>
      <c r="GOQ25" s="318"/>
      <c r="GOR25" s="318"/>
      <c r="GOS25" s="318"/>
      <c r="GOT25" s="318"/>
      <c r="GOU25" s="318"/>
      <c r="GOV25" s="318"/>
      <c r="GOW25" s="318"/>
      <c r="GOX25" s="318"/>
      <c r="GOY25" s="318"/>
      <c r="GOZ25" s="318"/>
      <c r="GPA25" s="318"/>
      <c r="GPB25" s="318"/>
      <c r="GPC25" s="318"/>
      <c r="GPD25" s="318"/>
      <c r="GPE25" s="318"/>
      <c r="GPF25" s="318"/>
      <c r="GPG25" s="318"/>
      <c r="GPH25" s="318"/>
      <c r="GPI25" s="318"/>
      <c r="GPJ25" s="318"/>
      <c r="GPK25" s="318"/>
      <c r="GPL25" s="318"/>
      <c r="GPM25" s="318"/>
      <c r="GPN25" s="318"/>
      <c r="GPO25" s="318"/>
      <c r="GPP25" s="318"/>
      <c r="GPQ25" s="318"/>
      <c r="GPR25" s="318"/>
      <c r="GPS25" s="318"/>
      <c r="GPT25" s="318"/>
      <c r="GPU25" s="318"/>
      <c r="GPV25" s="318"/>
      <c r="GPW25" s="318"/>
      <c r="GPX25" s="318"/>
      <c r="GPY25" s="318"/>
      <c r="GPZ25" s="318"/>
      <c r="GQA25" s="318"/>
      <c r="GQB25" s="318"/>
      <c r="GQC25" s="318"/>
      <c r="GQD25" s="318"/>
      <c r="GQE25" s="318"/>
      <c r="GQF25" s="318"/>
      <c r="GQG25" s="318"/>
      <c r="GQH25" s="318"/>
      <c r="GQI25" s="318"/>
      <c r="GQJ25" s="318"/>
      <c r="GQK25" s="318"/>
      <c r="GQL25" s="318"/>
      <c r="GQM25" s="318"/>
      <c r="GQN25" s="318"/>
      <c r="GQO25" s="318"/>
      <c r="GQP25" s="318"/>
      <c r="GQQ25" s="318"/>
      <c r="GQR25" s="318"/>
      <c r="GQS25" s="318"/>
      <c r="GQT25" s="318"/>
      <c r="GQU25" s="318"/>
      <c r="GQV25" s="318"/>
      <c r="GQW25" s="318"/>
      <c r="GQX25" s="318"/>
      <c r="GQY25" s="318"/>
      <c r="GQZ25" s="318"/>
      <c r="GRA25" s="318"/>
      <c r="GRB25" s="318"/>
      <c r="GRC25" s="318"/>
      <c r="GRD25" s="318"/>
      <c r="GRE25" s="318"/>
      <c r="GRF25" s="318"/>
      <c r="GRG25" s="318"/>
      <c r="GRH25" s="318"/>
      <c r="GRI25" s="318"/>
      <c r="GRJ25" s="318"/>
      <c r="GRK25" s="318"/>
      <c r="GRL25" s="318"/>
      <c r="GRM25" s="318"/>
      <c r="GRN25" s="318"/>
      <c r="GRO25" s="318"/>
      <c r="GRP25" s="318"/>
      <c r="GRQ25" s="318"/>
      <c r="GRR25" s="318"/>
      <c r="GRS25" s="318"/>
      <c r="GRT25" s="318"/>
      <c r="GRU25" s="318"/>
      <c r="GRV25" s="318"/>
      <c r="GRW25" s="318"/>
      <c r="GRX25" s="318"/>
      <c r="GRY25" s="318"/>
      <c r="GRZ25" s="318"/>
      <c r="GSA25" s="318"/>
      <c r="GSB25" s="318"/>
      <c r="GSC25" s="318"/>
      <c r="GSD25" s="318"/>
      <c r="GSE25" s="318"/>
      <c r="GSF25" s="318"/>
      <c r="GSG25" s="318"/>
      <c r="GSH25" s="318"/>
      <c r="GSI25" s="318"/>
      <c r="GSJ25" s="318"/>
      <c r="GSK25" s="318"/>
      <c r="GSL25" s="318"/>
      <c r="GSM25" s="318"/>
      <c r="GSN25" s="318"/>
      <c r="GSO25" s="318"/>
      <c r="GSP25" s="318"/>
      <c r="GSQ25" s="318"/>
      <c r="GSR25" s="318"/>
      <c r="GSS25" s="318"/>
      <c r="GST25" s="318"/>
      <c r="GSU25" s="318"/>
      <c r="GSV25" s="318"/>
      <c r="GSW25" s="318"/>
      <c r="GSX25" s="318"/>
      <c r="GSY25" s="318"/>
      <c r="GSZ25" s="318"/>
      <c r="GTA25" s="318"/>
      <c r="GTB25" s="318"/>
      <c r="GTC25" s="318"/>
      <c r="GTD25" s="318"/>
      <c r="GTE25" s="318"/>
      <c r="GTF25" s="318"/>
      <c r="GTG25" s="318"/>
      <c r="GTH25" s="318"/>
      <c r="GTI25" s="318"/>
      <c r="GTJ25" s="318"/>
      <c r="GTK25" s="318"/>
      <c r="GTL25" s="318"/>
      <c r="GTM25" s="318"/>
      <c r="GTN25" s="318"/>
      <c r="GTO25" s="318"/>
      <c r="GTP25" s="318"/>
      <c r="GTQ25" s="318"/>
      <c r="GTR25" s="318"/>
      <c r="GTS25" s="318"/>
      <c r="GTT25" s="318"/>
      <c r="GTU25" s="318"/>
      <c r="GTV25" s="318"/>
      <c r="GTW25" s="318"/>
      <c r="GTX25" s="318"/>
      <c r="GTY25" s="318"/>
      <c r="GTZ25" s="318"/>
      <c r="GUA25" s="318"/>
      <c r="GUB25" s="318"/>
      <c r="GUC25" s="318"/>
      <c r="GUD25" s="318"/>
      <c r="GUE25" s="318"/>
      <c r="GUF25" s="318"/>
      <c r="GUG25" s="318"/>
      <c r="GUH25" s="318"/>
      <c r="GUI25" s="318"/>
      <c r="GUJ25" s="318"/>
      <c r="GUK25" s="318"/>
      <c r="GUL25" s="318"/>
      <c r="GUM25" s="318"/>
      <c r="GUN25" s="318"/>
      <c r="GUO25" s="318"/>
      <c r="GUP25" s="318"/>
      <c r="GUQ25" s="318"/>
      <c r="GUR25" s="318"/>
      <c r="GUS25" s="318"/>
      <c r="GUT25" s="318"/>
      <c r="GUU25" s="318"/>
      <c r="GUV25" s="318"/>
      <c r="GUW25" s="318"/>
      <c r="GUX25" s="318"/>
      <c r="GUY25" s="318"/>
      <c r="GUZ25" s="318"/>
      <c r="GVA25" s="318"/>
      <c r="GVB25" s="318"/>
      <c r="GVC25" s="318"/>
      <c r="GVD25" s="318"/>
      <c r="GVE25" s="318"/>
      <c r="GVF25" s="318"/>
      <c r="GVG25" s="318"/>
      <c r="GVH25" s="318"/>
      <c r="GVI25" s="318"/>
      <c r="GVJ25" s="318"/>
      <c r="GVK25" s="318"/>
      <c r="GVL25" s="318"/>
      <c r="GVM25" s="318"/>
      <c r="GVN25" s="318"/>
      <c r="GVO25" s="318"/>
      <c r="GVP25" s="318"/>
      <c r="GVQ25" s="318"/>
      <c r="GVR25" s="318"/>
      <c r="GVS25" s="318"/>
      <c r="GVT25" s="318"/>
      <c r="GVU25" s="318"/>
      <c r="GVV25" s="318"/>
      <c r="GVW25" s="318"/>
      <c r="GVX25" s="318"/>
      <c r="GVY25" s="318"/>
      <c r="GVZ25" s="318"/>
      <c r="GWA25" s="318"/>
      <c r="GWB25" s="318"/>
      <c r="GWC25" s="318"/>
      <c r="GWD25" s="318"/>
      <c r="GWE25" s="318"/>
      <c r="GWF25" s="318"/>
      <c r="GWG25" s="318"/>
      <c r="GWH25" s="318"/>
      <c r="GWI25" s="318"/>
      <c r="GWJ25" s="318"/>
      <c r="GWK25" s="318"/>
      <c r="GWL25" s="318"/>
      <c r="GWM25" s="318"/>
      <c r="GWN25" s="318"/>
      <c r="GWO25" s="318"/>
      <c r="GWP25" s="318"/>
      <c r="GWQ25" s="318"/>
      <c r="GWR25" s="318"/>
      <c r="GWS25" s="318"/>
      <c r="GWT25" s="318"/>
      <c r="GWU25" s="318"/>
      <c r="GWV25" s="318"/>
      <c r="GWW25" s="318"/>
      <c r="GWX25" s="318"/>
      <c r="GWY25" s="318"/>
      <c r="GWZ25" s="318"/>
      <c r="GXA25" s="318"/>
      <c r="GXB25" s="318"/>
      <c r="GXC25" s="318"/>
      <c r="GXD25" s="318"/>
      <c r="GXE25" s="318"/>
      <c r="GXF25" s="318"/>
      <c r="GXG25" s="318"/>
      <c r="GXH25" s="318"/>
      <c r="GXI25" s="318"/>
      <c r="GXJ25" s="318"/>
      <c r="GXK25" s="318"/>
      <c r="GXL25" s="318"/>
      <c r="GXM25" s="318"/>
      <c r="GXN25" s="318"/>
      <c r="GXO25" s="318"/>
      <c r="GXP25" s="318"/>
      <c r="GXQ25" s="318"/>
      <c r="GXR25" s="318"/>
      <c r="GXS25" s="318"/>
      <c r="GXT25" s="318"/>
      <c r="GXU25" s="318"/>
      <c r="GXV25" s="318"/>
      <c r="GXW25" s="318"/>
      <c r="GXX25" s="318"/>
      <c r="GXY25" s="318"/>
      <c r="GXZ25" s="318"/>
      <c r="GYA25" s="318"/>
      <c r="GYB25" s="318"/>
      <c r="GYC25" s="318"/>
      <c r="GYD25" s="318"/>
      <c r="GYE25" s="318"/>
      <c r="GYF25" s="318"/>
      <c r="GYG25" s="318"/>
      <c r="GYH25" s="318"/>
      <c r="GYI25" s="318"/>
      <c r="GYJ25" s="318"/>
      <c r="GYK25" s="318"/>
      <c r="GYL25" s="318"/>
      <c r="GYM25" s="318"/>
      <c r="GYN25" s="318"/>
      <c r="GYO25" s="318"/>
      <c r="GYP25" s="318"/>
      <c r="GYQ25" s="318"/>
      <c r="GYR25" s="318"/>
      <c r="GYS25" s="318"/>
      <c r="GYT25" s="318"/>
      <c r="GYU25" s="318"/>
      <c r="GYV25" s="318"/>
      <c r="GYW25" s="318"/>
      <c r="GYX25" s="318"/>
      <c r="GYY25" s="318"/>
      <c r="GYZ25" s="318"/>
      <c r="GZA25" s="318"/>
      <c r="GZB25" s="318"/>
      <c r="GZC25" s="318"/>
      <c r="GZD25" s="318"/>
      <c r="GZE25" s="318"/>
      <c r="GZF25" s="318"/>
      <c r="GZG25" s="318"/>
      <c r="GZH25" s="318"/>
      <c r="GZI25" s="318"/>
      <c r="GZJ25" s="318"/>
      <c r="GZK25" s="318"/>
      <c r="GZL25" s="318"/>
      <c r="GZM25" s="318"/>
      <c r="GZN25" s="318"/>
      <c r="GZO25" s="318"/>
      <c r="GZP25" s="318"/>
      <c r="GZQ25" s="318"/>
      <c r="GZR25" s="318"/>
      <c r="GZS25" s="318"/>
      <c r="GZT25" s="318"/>
      <c r="GZU25" s="318"/>
      <c r="GZV25" s="318"/>
      <c r="GZW25" s="318"/>
      <c r="GZX25" s="318"/>
      <c r="GZY25" s="318"/>
      <c r="GZZ25" s="318"/>
      <c r="HAA25" s="318"/>
      <c r="HAB25" s="318"/>
      <c r="HAC25" s="318"/>
      <c r="HAD25" s="318"/>
      <c r="HAE25" s="318"/>
      <c r="HAF25" s="318"/>
      <c r="HAG25" s="318"/>
      <c r="HAH25" s="318"/>
      <c r="HAI25" s="318"/>
      <c r="HAJ25" s="318"/>
      <c r="HAK25" s="318"/>
      <c r="HAL25" s="318"/>
      <c r="HAM25" s="318"/>
      <c r="HAN25" s="318"/>
      <c r="HAO25" s="318"/>
      <c r="HAP25" s="318"/>
      <c r="HAQ25" s="318"/>
      <c r="HAR25" s="318"/>
      <c r="HAS25" s="318"/>
      <c r="HAT25" s="318"/>
      <c r="HAU25" s="318"/>
      <c r="HAV25" s="318"/>
      <c r="HAW25" s="318"/>
      <c r="HAX25" s="318"/>
      <c r="HAY25" s="318"/>
      <c r="HAZ25" s="318"/>
      <c r="HBA25" s="318"/>
      <c r="HBB25" s="318"/>
      <c r="HBC25" s="318"/>
      <c r="HBD25" s="318"/>
      <c r="HBE25" s="318"/>
      <c r="HBF25" s="318"/>
      <c r="HBG25" s="318"/>
      <c r="HBH25" s="318"/>
      <c r="HBI25" s="318"/>
      <c r="HBJ25" s="318"/>
      <c r="HBK25" s="318"/>
      <c r="HBL25" s="318"/>
      <c r="HBM25" s="318"/>
      <c r="HBN25" s="318"/>
      <c r="HBO25" s="318"/>
      <c r="HBP25" s="318"/>
      <c r="HBQ25" s="318"/>
      <c r="HBR25" s="318"/>
      <c r="HBS25" s="318"/>
      <c r="HBT25" s="318"/>
      <c r="HBU25" s="318"/>
      <c r="HBV25" s="318"/>
      <c r="HBW25" s="318"/>
      <c r="HBX25" s="318"/>
      <c r="HBY25" s="318"/>
      <c r="HBZ25" s="318"/>
      <c r="HCA25" s="318"/>
      <c r="HCB25" s="318"/>
      <c r="HCC25" s="318"/>
      <c r="HCD25" s="318"/>
      <c r="HCE25" s="318"/>
      <c r="HCF25" s="318"/>
      <c r="HCG25" s="318"/>
      <c r="HCH25" s="318"/>
      <c r="HCI25" s="318"/>
      <c r="HCJ25" s="318"/>
      <c r="HCK25" s="318"/>
      <c r="HCL25" s="318"/>
      <c r="HCM25" s="318"/>
      <c r="HCN25" s="318"/>
      <c r="HCO25" s="318"/>
      <c r="HCP25" s="318"/>
      <c r="HCQ25" s="318"/>
      <c r="HCR25" s="318"/>
      <c r="HCS25" s="318"/>
      <c r="HCT25" s="318"/>
      <c r="HCU25" s="318"/>
      <c r="HCV25" s="318"/>
      <c r="HCW25" s="318"/>
      <c r="HCX25" s="318"/>
      <c r="HCY25" s="318"/>
      <c r="HCZ25" s="318"/>
      <c r="HDA25" s="318"/>
      <c r="HDB25" s="318"/>
      <c r="HDC25" s="318"/>
      <c r="HDD25" s="318"/>
      <c r="HDE25" s="318"/>
      <c r="HDF25" s="318"/>
      <c r="HDG25" s="318"/>
      <c r="HDH25" s="318"/>
      <c r="HDI25" s="318"/>
      <c r="HDJ25" s="318"/>
      <c r="HDK25" s="318"/>
      <c r="HDL25" s="318"/>
      <c r="HDM25" s="318"/>
      <c r="HDN25" s="318"/>
      <c r="HDO25" s="318"/>
      <c r="HDP25" s="318"/>
      <c r="HDQ25" s="318"/>
      <c r="HDR25" s="318"/>
      <c r="HDS25" s="318"/>
      <c r="HDT25" s="318"/>
      <c r="HDU25" s="318"/>
      <c r="HDV25" s="318"/>
      <c r="HDW25" s="318"/>
      <c r="HDX25" s="318"/>
      <c r="HDY25" s="318"/>
      <c r="HDZ25" s="318"/>
      <c r="HEA25" s="318"/>
      <c r="HEB25" s="318"/>
      <c r="HEC25" s="318"/>
      <c r="HED25" s="318"/>
      <c r="HEE25" s="318"/>
      <c r="HEF25" s="318"/>
      <c r="HEG25" s="318"/>
      <c r="HEH25" s="318"/>
      <c r="HEI25" s="318"/>
      <c r="HEJ25" s="318"/>
      <c r="HEK25" s="318"/>
      <c r="HEL25" s="318"/>
      <c r="HEM25" s="318"/>
      <c r="HEN25" s="318"/>
      <c r="HEO25" s="318"/>
      <c r="HEP25" s="318"/>
      <c r="HEQ25" s="318"/>
      <c r="HER25" s="318"/>
      <c r="HES25" s="318"/>
      <c r="HET25" s="318"/>
      <c r="HEU25" s="318"/>
      <c r="HEV25" s="318"/>
      <c r="HEW25" s="318"/>
      <c r="HEX25" s="318"/>
      <c r="HEY25" s="318"/>
      <c r="HEZ25" s="318"/>
      <c r="HFA25" s="318"/>
      <c r="HFB25" s="318"/>
      <c r="HFC25" s="318"/>
      <c r="HFD25" s="318"/>
      <c r="HFE25" s="318"/>
      <c r="HFF25" s="318"/>
      <c r="HFG25" s="318"/>
      <c r="HFH25" s="318"/>
      <c r="HFI25" s="318"/>
      <c r="HFJ25" s="318"/>
      <c r="HFK25" s="318"/>
      <c r="HFL25" s="318"/>
      <c r="HFM25" s="318"/>
      <c r="HFN25" s="318"/>
      <c r="HFO25" s="318"/>
      <c r="HFP25" s="318"/>
      <c r="HFQ25" s="318"/>
      <c r="HFR25" s="318"/>
      <c r="HFS25" s="318"/>
      <c r="HFT25" s="318"/>
      <c r="HFU25" s="318"/>
      <c r="HFV25" s="318"/>
      <c r="HFW25" s="318"/>
      <c r="HFX25" s="318"/>
      <c r="HFY25" s="318"/>
      <c r="HFZ25" s="318"/>
      <c r="HGA25" s="318"/>
      <c r="HGB25" s="318"/>
      <c r="HGC25" s="318"/>
      <c r="HGD25" s="318"/>
      <c r="HGE25" s="318"/>
      <c r="HGF25" s="318"/>
      <c r="HGG25" s="318"/>
      <c r="HGH25" s="318"/>
      <c r="HGI25" s="318"/>
      <c r="HGJ25" s="318"/>
      <c r="HGK25" s="318"/>
      <c r="HGL25" s="318"/>
      <c r="HGM25" s="318"/>
      <c r="HGN25" s="318"/>
      <c r="HGO25" s="318"/>
      <c r="HGP25" s="318"/>
      <c r="HGQ25" s="318"/>
      <c r="HGR25" s="318"/>
      <c r="HGS25" s="318"/>
      <c r="HGT25" s="318"/>
      <c r="HGU25" s="318"/>
      <c r="HGV25" s="318"/>
      <c r="HGW25" s="318"/>
      <c r="HGX25" s="318"/>
      <c r="HGY25" s="318"/>
      <c r="HGZ25" s="318"/>
      <c r="HHA25" s="318"/>
      <c r="HHB25" s="318"/>
      <c r="HHC25" s="318"/>
      <c r="HHD25" s="318"/>
      <c r="HHE25" s="318"/>
      <c r="HHF25" s="318"/>
      <c r="HHG25" s="318"/>
      <c r="HHH25" s="318"/>
      <c r="HHI25" s="318"/>
      <c r="HHJ25" s="318"/>
      <c r="HHK25" s="318"/>
      <c r="HHL25" s="318"/>
      <c r="HHM25" s="318"/>
      <c r="HHN25" s="318"/>
      <c r="HHO25" s="318"/>
      <c r="HHP25" s="318"/>
      <c r="HHQ25" s="318"/>
      <c r="HHR25" s="318"/>
      <c r="HHS25" s="318"/>
      <c r="HHT25" s="318"/>
      <c r="HHU25" s="318"/>
      <c r="HHV25" s="318"/>
      <c r="HHW25" s="318"/>
      <c r="HHX25" s="318"/>
      <c r="HHY25" s="318"/>
      <c r="HHZ25" s="318"/>
      <c r="HIA25" s="318"/>
      <c r="HIB25" s="318"/>
      <c r="HIC25" s="318"/>
      <c r="HID25" s="318"/>
      <c r="HIE25" s="318"/>
      <c r="HIF25" s="318"/>
      <c r="HIG25" s="318"/>
      <c r="HIH25" s="318"/>
      <c r="HII25" s="318"/>
      <c r="HIJ25" s="318"/>
      <c r="HIK25" s="318"/>
      <c r="HIL25" s="318"/>
      <c r="HIM25" s="318"/>
      <c r="HIN25" s="318"/>
      <c r="HIO25" s="318"/>
      <c r="HIP25" s="318"/>
      <c r="HIQ25" s="318"/>
      <c r="HIR25" s="318"/>
      <c r="HIS25" s="318"/>
      <c r="HIT25" s="318"/>
      <c r="HIU25" s="318"/>
      <c r="HIV25" s="318"/>
      <c r="HIW25" s="318"/>
      <c r="HIX25" s="318"/>
      <c r="HIY25" s="318"/>
      <c r="HIZ25" s="318"/>
      <c r="HJA25" s="318"/>
      <c r="HJB25" s="318"/>
      <c r="HJC25" s="318"/>
      <c r="HJD25" s="318"/>
      <c r="HJE25" s="318"/>
      <c r="HJF25" s="318"/>
      <c r="HJG25" s="318"/>
      <c r="HJH25" s="318"/>
      <c r="HJI25" s="318"/>
      <c r="HJJ25" s="318"/>
      <c r="HJK25" s="318"/>
      <c r="HJL25" s="318"/>
      <c r="HJM25" s="318"/>
      <c r="HJN25" s="318"/>
      <c r="HJO25" s="318"/>
      <c r="HJP25" s="318"/>
      <c r="HJQ25" s="318"/>
      <c r="HJR25" s="318"/>
      <c r="HJS25" s="318"/>
      <c r="HJT25" s="318"/>
      <c r="HJU25" s="318"/>
      <c r="HJV25" s="318"/>
      <c r="HJW25" s="318"/>
      <c r="HJX25" s="318"/>
      <c r="HJY25" s="318"/>
      <c r="HJZ25" s="318"/>
      <c r="HKA25" s="318"/>
      <c r="HKB25" s="318"/>
      <c r="HKC25" s="318"/>
      <c r="HKD25" s="318"/>
      <c r="HKE25" s="318"/>
      <c r="HKF25" s="318"/>
      <c r="HKG25" s="318"/>
      <c r="HKH25" s="318"/>
      <c r="HKI25" s="318"/>
      <c r="HKJ25" s="318"/>
      <c r="HKK25" s="318"/>
      <c r="HKL25" s="318"/>
      <c r="HKM25" s="318"/>
      <c r="HKN25" s="318"/>
      <c r="HKO25" s="318"/>
      <c r="HKP25" s="318"/>
      <c r="HKQ25" s="318"/>
      <c r="HKR25" s="318"/>
      <c r="HKS25" s="318"/>
      <c r="HKT25" s="318"/>
      <c r="HKU25" s="318"/>
      <c r="HKV25" s="318"/>
      <c r="HKW25" s="318"/>
      <c r="HKX25" s="318"/>
      <c r="HKY25" s="318"/>
      <c r="HKZ25" s="318"/>
      <c r="HLA25" s="318"/>
      <c r="HLB25" s="318"/>
      <c r="HLC25" s="318"/>
      <c r="HLD25" s="318"/>
      <c r="HLE25" s="318"/>
      <c r="HLF25" s="318"/>
      <c r="HLG25" s="318"/>
      <c r="HLH25" s="318"/>
      <c r="HLI25" s="318"/>
      <c r="HLJ25" s="318"/>
      <c r="HLK25" s="318"/>
      <c r="HLL25" s="318"/>
      <c r="HLM25" s="318"/>
      <c r="HLN25" s="318"/>
      <c r="HLO25" s="318"/>
      <c r="HLP25" s="318"/>
      <c r="HLQ25" s="318"/>
      <c r="HLR25" s="318"/>
      <c r="HLS25" s="318"/>
      <c r="HLT25" s="318"/>
      <c r="HLU25" s="318"/>
      <c r="HLV25" s="318"/>
      <c r="HLW25" s="318"/>
      <c r="HLX25" s="318"/>
      <c r="HLY25" s="318"/>
      <c r="HLZ25" s="318"/>
      <c r="HMA25" s="318"/>
      <c r="HMB25" s="318"/>
      <c r="HMC25" s="318"/>
      <c r="HMD25" s="318"/>
      <c r="HME25" s="318"/>
      <c r="HMF25" s="318"/>
      <c r="HMG25" s="318"/>
      <c r="HMH25" s="318"/>
      <c r="HMI25" s="318"/>
      <c r="HMJ25" s="318"/>
      <c r="HMK25" s="318"/>
      <c r="HML25" s="318"/>
      <c r="HMM25" s="318"/>
      <c r="HMN25" s="318"/>
      <c r="HMO25" s="318"/>
      <c r="HMP25" s="318"/>
      <c r="HMQ25" s="318"/>
      <c r="HMR25" s="318"/>
      <c r="HMS25" s="318"/>
      <c r="HMT25" s="318"/>
      <c r="HMU25" s="318"/>
      <c r="HMV25" s="318"/>
      <c r="HMW25" s="318"/>
      <c r="HMX25" s="318"/>
      <c r="HMY25" s="318"/>
      <c r="HMZ25" s="318"/>
      <c r="HNA25" s="318"/>
      <c r="HNB25" s="318"/>
      <c r="HNC25" s="318"/>
      <c r="HND25" s="318"/>
      <c r="HNE25" s="318"/>
      <c r="HNF25" s="318"/>
      <c r="HNG25" s="318"/>
      <c r="HNH25" s="318"/>
      <c r="HNI25" s="318"/>
      <c r="HNJ25" s="318"/>
      <c r="HNK25" s="318"/>
      <c r="HNL25" s="318"/>
      <c r="HNM25" s="318"/>
      <c r="HNN25" s="318"/>
      <c r="HNO25" s="318"/>
      <c r="HNP25" s="318"/>
      <c r="HNQ25" s="318"/>
      <c r="HNR25" s="318"/>
      <c r="HNS25" s="318"/>
      <c r="HNT25" s="318"/>
      <c r="HNU25" s="318"/>
      <c r="HNV25" s="318"/>
      <c r="HNW25" s="318"/>
      <c r="HNX25" s="318"/>
      <c r="HNY25" s="318"/>
      <c r="HNZ25" s="318"/>
      <c r="HOA25" s="318"/>
      <c r="HOB25" s="318"/>
      <c r="HOC25" s="318"/>
      <c r="HOD25" s="318"/>
      <c r="HOE25" s="318"/>
      <c r="HOF25" s="318"/>
      <c r="HOG25" s="318"/>
      <c r="HOH25" s="318"/>
      <c r="HOI25" s="318"/>
      <c r="HOJ25" s="318"/>
      <c r="HOK25" s="318"/>
      <c r="HOL25" s="318"/>
      <c r="HOM25" s="318"/>
      <c r="HON25" s="318"/>
      <c r="HOO25" s="318"/>
      <c r="HOP25" s="318"/>
      <c r="HOQ25" s="318"/>
      <c r="HOR25" s="318"/>
      <c r="HOS25" s="318"/>
      <c r="HOT25" s="318"/>
      <c r="HOU25" s="318"/>
      <c r="HOV25" s="318"/>
      <c r="HOW25" s="318"/>
      <c r="HOX25" s="318"/>
      <c r="HOY25" s="318"/>
      <c r="HOZ25" s="318"/>
      <c r="HPA25" s="318"/>
      <c r="HPB25" s="318"/>
      <c r="HPC25" s="318"/>
      <c r="HPD25" s="318"/>
      <c r="HPE25" s="318"/>
      <c r="HPF25" s="318"/>
      <c r="HPG25" s="318"/>
      <c r="HPH25" s="318"/>
      <c r="HPI25" s="318"/>
      <c r="HPJ25" s="318"/>
      <c r="HPK25" s="318"/>
      <c r="HPL25" s="318"/>
      <c r="HPM25" s="318"/>
      <c r="HPN25" s="318"/>
      <c r="HPO25" s="318"/>
      <c r="HPP25" s="318"/>
      <c r="HPQ25" s="318"/>
      <c r="HPR25" s="318"/>
      <c r="HPS25" s="318"/>
      <c r="HPT25" s="318"/>
      <c r="HPU25" s="318"/>
      <c r="HPV25" s="318"/>
      <c r="HPW25" s="318"/>
      <c r="HPX25" s="318"/>
      <c r="HPY25" s="318"/>
      <c r="HPZ25" s="318"/>
      <c r="HQA25" s="318"/>
      <c r="HQB25" s="318"/>
      <c r="HQC25" s="318"/>
      <c r="HQD25" s="318"/>
      <c r="HQE25" s="318"/>
      <c r="HQF25" s="318"/>
      <c r="HQG25" s="318"/>
      <c r="HQH25" s="318"/>
      <c r="HQI25" s="318"/>
      <c r="HQJ25" s="318"/>
      <c r="HQK25" s="318"/>
      <c r="HQL25" s="318"/>
      <c r="HQM25" s="318"/>
      <c r="HQN25" s="318"/>
      <c r="HQO25" s="318"/>
      <c r="HQP25" s="318"/>
      <c r="HQQ25" s="318"/>
      <c r="HQR25" s="318"/>
      <c r="HQS25" s="318"/>
      <c r="HQT25" s="318"/>
      <c r="HQU25" s="318"/>
      <c r="HQV25" s="318"/>
      <c r="HQW25" s="318"/>
      <c r="HQX25" s="318"/>
      <c r="HQY25" s="318"/>
      <c r="HQZ25" s="318"/>
      <c r="HRA25" s="318"/>
      <c r="HRB25" s="318"/>
      <c r="HRC25" s="318"/>
      <c r="HRD25" s="318"/>
      <c r="HRE25" s="318"/>
      <c r="HRF25" s="318"/>
      <c r="HRG25" s="318"/>
      <c r="HRH25" s="318"/>
      <c r="HRI25" s="318"/>
      <c r="HRJ25" s="318"/>
      <c r="HRK25" s="318"/>
      <c r="HRL25" s="318"/>
      <c r="HRM25" s="318"/>
      <c r="HRN25" s="318"/>
      <c r="HRO25" s="318"/>
      <c r="HRP25" s="318"/>
      <c r="HRQ25" s="318"/>
      <c r="HRR25" s="318"/>
      <c r="HRS25" s="318"/>
      <c r="HRT25" s="318"/>
      <c r="HRU25" s="318"/>
      <c r="HRV25" s="318"/>
      <c r="HRW25" s="318"/>
      <c r="HRX25" s="318"/>
      <c r="HRY25" s="318"/>
      <c r="HRZ25" s="318"/>
      <c r="HSA25" s="318"/>
      <c r="HSB25" s="318"/>
      <c r="HSC25" s="318"/>
      <c r="HSD25" s="318"/>
      <c r="HSE25" s="318"/>
      <c r="HSF25" s="318"/>
      <c r="HSG25" s="318"/>
      <c r="HSH25" s="318"/>
      <c r="HSI25" s="318"/>
      <c r="HSJ25" s="318"/>
      <c r="HSK25" s="318"/>
      <c r="HSL25" s="318"/>
      <c r="HSM25" s="318"/>
      <c r="HSN25" s="318"/>
      <c r="HSO25" s="318"/>
      <c r="HSP25" s="318"/>
      <c r="HSQ25" s="318"/>
      <c r="HSR25" s="318"/>
      <c r="HSS25" s="318"/>
      <c r="HST25" s="318"/>
      <c r="HSU25" s="318"/>
      <c r="HSV25" s="318"/>
      <c r="HSW25" s="318"/>
      <c r="HSX25" s="318"/>
      <c r="HSY25" s="318"/>
      <c r="HSZ25" s="318"/>
      <c r="HTA25" s="318"/>
      <c r="HTB25" s="318"/>
      <c r="HTC25" s="318"/>
      <c r="HTD25" s="318"/>
      <c r="HTE25" s="318"/>
      <c r="HTF25" s="318"/>
      <c r="HTG25" s="318"/>
      <c r="HTH25" s="318"/>
      <c r="HTI25" s="318"/>
      <c r="HTJ25" s="318"/>
      <c r="HTK25" s="318"/>
      <c r="HTL25" s="318"/>
      <c r="HTM25" s="318"/>
      <c r="HTN25" s="318"/>
      <c r="HTO25" s="318"/>
      <c r="HTP25" s="318"/>
      <c r="HTQ25" s="318"/>
      <c r="HTR25" s="318"/>
      <c r="HTS25" s="318"/>
      <c r="HTT25" s="318"/>
      <c r="HTU25" s="318"/>
      <c r="HTV25" s="318"/>
      <c r="HTW25" s="318"/>
      <c r="HTX25" s="318"/>
      <c r="HTY25" s="318"/>
      <c r="HTZ25" s="318"/>
      <c r="HUA25" s="318"/>
      <c r="HUB25" s="318"/>
      <c r="HUC25" s="318"/>
      <c r="HUD25" s="318"/>
      <c r="HUE25" s="318"/>
      <c r="HUF25" s="318"/>
      <c r="HUG25" s="318"/>
      <c r="HUH25" s="318"/>
      <c r="HUI25" s="318"/>
      <c r="HUJ25" s="318"/>
      <c r="HUK25" s="318"/>
      <c r="HUL25" s="318"/>
      <c r="HUM25" s="318"/>
      <c r="HUN25" s="318"/>
      <c r="HUO25" s="318"/>
      <c r="HUP25" s="318"/>
      <c r="HUQ25" s="318"/>
      <c r="HUR25" s="318"/>
      <c r="HUS25" s="318"/>
      <c r="HUT25" s="318"/>
      <c r="HUU25" s="318"/>
      <c r="HUV25" s="318"/>
      <c r="HUW25" s="318"/>
      <c r="HUX25" s="318"/>
      <c r="HUY25" s="318"/>
      <c r="HUZ25" s="318"/>
      <c r="HVA25" s="318"/>
      <c r="HVB25" s="318"/>
      <c r="HVC25" s="318"/>
      <c r="HVD25" s="318"/>
      <c r="HVE25" s="318"/>
      <c r="HVF25" s="318"/>
      <c r="HVG25" s="318"/>
      <c r="HVH25" s="318"/>
      <c r="HVI25" s="318"/>
      <c r="HVJ25" s="318"/>
      <c r="HVK25" s="318"/>
      <c r="HVL25" s="318"/>
      <c r="HVM25" s="318"/>
      <c r="HVN25" s="318"/>
      <c r="HVO25" s="318"/>
      <c r="HVP25" s="318"/>
      <c r="HVQ25" s="318"/>
      <c r="HVR25" s="318"/>
      <c r="HVS25" s="318"/>
      <c r="HVT25" s="318"/>
      <c r="HVU25" s="318"/>
      <c r="HVV25" s="318"/>
      <c r="HVW25" s="318"/>
      <c r="HVX25" s="318"/>
      <c r="HVY25" s="318"/>
      <c r="HVZ25" s="318"/>
      <c r="HWA25" s="318"/>
      <c r="HWB25" s="318"/>
      <c r="HWC25" s="318"/>
      <c r="HWD25" s="318"/>
      <c r="HWE25" s="318"/>
      <c r="HWF25" s="318"/>
      <c r="HWG25" s="318"/>
      <c r="HWH25" s="318"/>
      <c r="HWI25" s="318"/>
      <c r="HWJ25" s="318"/>
      <c r="HWK25" s="318"/>
      <c r="HWL25" s="318"/>
      <c r="HWM25" s="318"/>
      <c r="HWN25" s="318"/>
      <c r="HWO25" s="318"/>
      <c r="HWP25" s="318"/>
      <c r="HWQ25" s="318"/>
      <c r="HWR25" s="318"/>
      <c r="HWS25" s="318"/>
      <c r="HWT25" s="318"/>
      <c r="HWU25" s="318"/>
      <c r="HWV25" s="318"/>
      <c r="HWW25" s="318"/>
      <c r="HWX25" s="318"/>
      <c r="HWY25" s="318"/>
      <c r="HWZ25" s="318"/>
      <c r="HXA25" s="318"/>
      <c r="HXB25" s="318"/>
      <c r="HXC25" s="318"/>
      <c r="HXD25" s="318"/>
      <c r="HXE25" s="318"/>
      <c r="HXF25" s="318"/>
      <c r="HXG25" s="318"/>
      <c r="HXH25" s="318"/>
      <c r="HXI25" s="318"/>
      <c r="HXJ25" s="318"/>
      <c r="HXK25" s="318"/>
      <c r="HXL25" s="318"/>
      <c r="HXM25" s="318"/>
      <c r="HXN25" s="318"/>
      <c r="HXO25" s="318"/>
      <c r="HXP25" s="318"/>
      <c r="HXQ25" s="318"/>
      <c r="HXR25" s="318"/>
      <c r="HXS25" s="318"/>
      <c r="HXT25" s="318"/>
      <c r="HXU25" s="318"/>
      <c r="HXV25" s="318"/>
      <c r="HXW25" s="318"/>
      <c r="HXX25" s="318"/>
      <c r="HXY25" s="318"/>
      <c r="HXZ25" s="318"/>
      <c r="HYA25" s="318"/>
      <c r="HYB25" s="318"/>
      <c r="HYC25" s="318"/>
      <c r="HYD25" s="318"/>
      <c r="HYE25" s="318"/>
      <c r="HYF25" s="318"/>
      <c r="HYG25" s="318"/>
      <c r="HYH25" s="318"/>
      <c r="HYI25" s="318"/>
      <c r="HYJ25" s="318"/>
      <c r="HYK25" s="318"/>
      <c r="HYL25" s="318"/>
      <c r="HYM25" s="318"/>
      <c r="HYN25" s="318"/>
      <c r="HYO25" s="318"/>
      <c r="HYP25" s="318"/>
      <c r="HYQ25" s="318"/>
      <c r="HYR25" s="318"/>
      <c r="HYS25" s="318"/>
      <c r="HYT25" s="318"/>
      <c r="HYU25" s="318"/>
      <c r="HYV25" s="318"/>
      <c r="HYW25" s="318"/>
      <c r="HYX25" s="318"/>
      <c r="HYY25" s="318"/>
      <c r="HYZ25" s="318"/>
      <c r="HZA25" s="318"/>
      <c r="HZB25" s="318"/>
      <c r="HZC25" s="318"/>
      <c r="HZD25" s="318"/>
      <c r="HZE25" s="318"/>
      <c r="HZF25" s="318"/>
      <c r="HZG25" s="318"/>
      <c r="HZH25" s="318"/>
      <c r="HZI25" s="318"/>
      <c r="HZJ25" s="318"/>
      <c r="HZK25" s="318"/>
      <c r="HZL25" s="318"/>
      <c r="HZM25" s="318"/>
      <c r="HZN25" s="318"/>
      <c r="HZO25" s="318"/>
      <c r="HZP25" s="318"/>
      <c r="HZQ25" s="318"/>
      <c r="HZR25" s="318"/>
      <c r="HZS25" s="318"/>
      <c r="HZT25" s="318"/>
      <c r="HZU25" s="318"/>
      <c r="HZV25" s="318"/>
      <c r="HZW25" s="318"/>
      <c r="HZX25" s="318"/>
      <c r="HZY25" s="318"/>
      <c r="HZZ25" s="318"/>
      <c r="IAA25" s="318"/>
      <c r="IAB25" s="318"/>
      <c r="IAC25" s="318"/>
      <c r="IAD25" s="318"/>
      <c r="IAE25" s="318"/>
      <c r="IAF25" s="318"/>
      <c r="IAG25" s="318"/>
      <c r="IAH25" s="318"/>
      <c r="IAI25" s="318"/>
      <c r="IAJ25" s="318"/>
      <c r="IAK25" s="318"/>
      <c r="IAL25" s="318"/>
      <c r="IAM25" s="318"/>
      <c r="IAN25" s="318"/>
      <c r="IAO25" s="318"/>
      <c r="IAP25" s="318"/>
      <c r="IAQ25" s="318"/>
      <c r="IAR25" s="318"/>
      <c r="IAS25" s="318"/>
      <c r="IAT25" s="318"/>
      <c r="IAU25" s="318"/>
      <c r="IAV25" s="318"/>
      <c r="IAW25" s="318"/>
      <c r="IAX25" s="318"/>
      <c r="IAY25" s="318"/>
      <c r="IAZ25" s="318"/>
      <c r="IBA25" s="318"/>
      <c r="IBB25" s="318"/>
      <c r="IBC25" s="318"/>
      <c r="IBD25" s="318"/>
      <c r="IBE25" s="318"/>
      <c r="IBF25" s="318"/>
      <c r="IBG25" s="318"/>
      <c r="IBH25" s="318"/>
      <c r="IBI25" s="318"/>
      <c r="IBJ25" s="318"/>
      <c r="IBK25" s="318"/>
      <c r="IBL25" s="318"/>
      <c r="IBM25" s="318"/>
      <c r="IBN25" s="318"/>
      <c r="IBO25" s="318"/>
      <c r="IBP25" s="318"/>
      <c r="IBQ25" s="318"/>
      <c r="IBR25" s="318"/>
      <c r="IBS25" s="318"/>
      <c r="IBT25" s="318"/>
      <c r="IBU25" s="318"/>
      <c r="IBV25" s="318"/>
      <c r="IBW25" s="318"/>
      <c r="IBX25" s="318"/>
      <c r="IBY25" s="318"/>
      <c r="IBZ25" s="318"/>
      <c r="ICA25" s="318"/>
      <c r="ICB25" s="318"/>
      <c r="ICC25" s="318"/>
      <c r="ICD25" s="318"/>
      <c r="ICE25" s="318"/>
      <c r="ICF25" s="318"/>
      <c r="ICG25" s="318"/>
      <c r="ICH25" s="318"/>
      <c r="ICI25" s="318"/>
      <c r="ICJ25" s="318"/>
      <c r="ICK25" s="318"/>
      <c r="ICL25" s="318"/>
      <c r="ICM25" s="318"/>
      <c r="ICN25" s="318"/>
      <c r="ICO25" s="318"/>
      <c r="ICP25" s="318"/>
      <c r="ICQ25" s="318"/>
      <c r="ICR25" s="318"/>
      <c r="ICS25" s="318"/>
      <c r="ICT25" s="318"/>
      <c r="ICU25" s="318"/>
      <c r="ICV25" s="318"/>
      <c r="ICW25" s="318"/>
      <c r="ICX25" s="318"/>
      <c r="ICY25" s="318"/>
      <c r="ICZ25" s="318"/>
      <c r="IDA25" s="318"/>
      <c r="IDB25" s="318"/>
      <c r="IDC25" s="318"/>
      <c r="IDD25" s="318"/>
      <c r="IDE25" s="318"/>
      <c r="IDF25" s="318"/>
      <c r="IDG25" s="318"/>
      <c r="IDH25" s="318"/>
      <c r="IDI25" s="318"/>
      <c r="IDJ25" s="318"/>
      <c r="IDK25" s="318"/>
      <c r="IDL25" s="318"/>
      <c r="IDM25" s="318"/>
      <c r="IDN25" s="318"/>
      <c r="IDO25" s="318"/>
      <c r="IDP25" s="318"/>
      <c r="IDQ25" s="318"/>
      <c r="IDR25" s="318"/>
      <c r="IDS25" s="318"/>
      <c r="IDT25" s="318"/>
      <c r="IDU25" s="318"/>
      <c r="IDV25" s="318"/>
      <c r="IDW25" s="318"/>
      <c r="IDX25" s="318"/>
      <c r="IDY25" s="318"/>
      <c r="IDZ25" s="318"/>
      <c r="IEA25" s="318"/>
      <c r="IEB25" s="318"/>
      <c r="IEC25" s="318"/>
      <c r="IED25" s="318"/>
      <c r="IEE25" s="318"/>
      <c r="IEF25" s="318"/>
      <c r="IEG25" s="318"/>
      <c r="IEH25" s="318"/>
      <c r="IEI25" s="318"/>
      <c r="IEJ25" s="318"/>
      <c r="IEK25" s="318"/>
      <c r="IEL25" s="318"/>
      <c r="IEM25" s="318"/>
      <c r="IEN25" s="318"/>
      <c r="IEO25" s="318"/>
      <c r="IEP25" s="318"/>
      <c r="IEQ25" s="318"/>
      <c r="IER25" s="318"/>
      <c r="IES25" s="318"/>
      <c r="IET25" s="318"/>
      <c r="IEU25" s="318"/>
      <c r="IEV25" s="318"/>
      <c r="IEW25" s="318"/>
      <c r="IEX25" s="318"/>
      <c r="IEY25" s="318"/>
      <c r="IEZ25" s="318"/>
      <c r="IFA25" s="318"/>
      <c r="IFB25" s="318"/>
      <c r="IFC25" s="318"/>
      <c r="IFD25" s="318"/>
      <c r="IFE25" s="318"/>
      <c r="IFF25" s="318"/>
      <c r="IFG25" s="318"/>
      <c r="IFH25" s="318"/>
      <c r="IFI25" s="318"/>
      <c r="IFJ25" s="318"/>
      <c r="IFK25" s="318"/>
      <c r="IFL25" s="318"/>
      <c r="IFM25" s="318"/>
      <c r="IFN25" s="318"/>
      <c r="IFO25" s="318"/>
      <c r="IFP25" s="318"/>
      <c r="IFQ25" s="318"/>
      <c r="IFR25" s="318"/>
      <c r="IFS25" s="318"/>
      <c r="IFT25" s="318"/>
      <c r="IFU25" s="318"/>
      <c r="IFV25" s="318"/>
      <c r="IFW25" s="318"/>
      <c r="IFX25" s="318"/>
      <c r="IFY25" s="318"/>
      <c r="IFZ25" s="318"/>
      <c r="IGA25" s="318"/>
      <c r="IGB25" s="318"/>
      <c r="IGC25" s="318"/>
      <c r="IGD25" s="318"/>
      <c r="IGE25" s="318"/>
      <c r="IGF25" s="318"/>
      <c r="IGG25" s="318"/>
      <c r="IGH25" s="318"/>
      <c r="IGI25" s="318"/>
      <c r="IGJ25" s="318"/>
      <c r="IGK25" s="318"/>
      <c r="IGL25" s="318"/>
      <c r="IGM25" s="318"/>
      <c r="IGN25" s="318"/>
      <c r="IGO25" s="318"/>
      <c r="IGP25" s="318"/>
      <c r="IGQ25" s="318"/>
      <c r="IGR25" s="318"/>
      <c r="IGS25" s="318"/>
      <c r="IGT25" s="318"/>
      <c r="IGU25" s="318"/>
      <c r="IGV25" s="318"/>
      <c r="IGW25" s="318"/>
      <c r="IGX25" s="318"/>
      <c r="IGY25" s="318"/>
      <c r="IGZ25" s="318"/>
      <c r="IHA25" s="318"/>
      <c r="IHB25" s="318"/>
      <c r="IHC25" s="318"/>
      <c r="IHD25" s="318"/>
      <c r="IHE25" s="318"/>
      <c r="IHF25" s="318"/>
      <c r="IHG25" s="318"/>
      <c r="IHH25" s="318"/>
      <c r="IHI25" s="318"/>
      <c r="IHJ25" s="318"/>
      <c r="IHK25" s="318"/>
      <c r="IHL25" s="318"/>
      <c r="IHM25" s="318"/>
      <c r="IHN25" s="318"/>
      <c r="IHO25" s="318"/>
      <c r="IHP25" s="318"/>
      <c r="IHQ25" s="318"/>
      <c r="IHR25" s="318"/>
      <c r="IHS25" s="318"/>
      <c r="IHT25" s="318"/>
      <c r="IHU25" s="318"/>
      <c r="IHV25" s="318"/>
      <c r="IHW25" s="318"/>
      <c r="IHX25" s="318"/>
      <c r="IHY25" s="318"/>
      <c r="IHZ25" s="318"/>
      <c r="IIA25" s="318"/>
      <c r="IIB25" s="318"/>
      <c r="IIC25" s="318"/>
      <c r="IID25" s="318"/>
      <c r="IIE25" s="318"/>
      <c r="IIF25" s="318"/>
      <c r="IIG25" s="318"/>
      <c r="IIH25" s="318"/>
      <c r="III25" s="318"/>
      <c r="IIJ25" s="318"/>
      <c r="IIK25" s="318"/>
      <c r="IIL25" s="318"/>
      <c r="IIM25" s="318"/>
      <c r="IIN25" s="318"/>
      <c r="IIO25" s="318"/>
      <c r="IIP25" s="318"/>
      <c r="IIQ25" s="318"/>
      <c r="IIR25" s="318"/>
      <c r="IIS25" s="318"/>
      <c r="IIT25" s="318"/>
      <c r="IIU25" s="318"/>
      <c r="IIV25" s="318"/>
      <c r="IIW25" s="318"/>
      <c r="IIX25" s="318"/>
      <c r="IIY25" s="318"/>
      <c r="IIZ25" s="318"/>
      <c r="IJA25" s="318"/>
      <c r="IJB25" s="318"/>
      <c r="IJC25" s="318"/>
      <c r="IJD25" s="318"/>
      <c r="IJE25" s="318"/>
      <c r="IJF25" s="318"/>
      <c r="IJG25" s="318"/>
      <c r="IJH25" s="318"/>
      <c r="IJI25" s="318"/>
      <c r="IJJ25" s="318"/>
      <c r="IJK25" s="318"/>
      <c r="IJL25" s="318"/>
      <c r="IJM25" s="318"/>
      <c r="IJN25" s="318"/>
      <c r="IJO25" s="318"/>
      <c r="IJP25" s="318"/>
      <c r="IJQ25" s="318"/>
      <c r="IJR25" s="318"/>
      <c r="IJS25" s="318"/>
      <c r="IJT25" s="318"/>
      <c r="IJU25" s="318"/>
      <c r="IJV25" s="318"/>
      <c r="IJW25" s="318"/>
      <c r="IJX25" s="318"/>
      <c r="IJY25" s="318"/>
      <c r="IJZ25" s="318"/>
      <c r="IKA25" s="318"/>
      <c r="IKB25" s="318"/>
      <c r="IKC25" s="318"/>
      <c r="IKD25" s="318"/>
      <c r="IKE25" s="318"/>
      <c r="IKF25" s="318"/>
      <c r="IKG25" s="318"/>
      <c r="IKH25" s="318"/>
      <c r="IKI25" s="318"/>
      <c r="IKJ25" s="318"/>
      <c r="IKK25" s="318"/>
      <c r="IKL25" s="318"/>
      <c r="IKM25" s="318"/>
      <c r="IKN25" s="318"/>
      <c r="IKO25" s="318"/>
      <c r="IKP25" s="318"/>
      <c r="IKQ25" s="318"/>
      <c r="IKR25" s="318"/>
      <c r="IKS25" s="318"/>
      <c r="IKT25" s="318"/>
      <c r="IKU25" s="318"/>
      <c r="IKV25" s="318"/>
      <c r="IKW25" s="318"/>
      <c r="IKX25" s="318"/>
      <c r="IKY25" s="318"/>
      <c r="IKZ25" s="318"/>
      <c r="ILA25" s="318"/>
      <c r="ILB25" s="318"/>
      <c r="ILC25" s="318"/>
      <c r="ILD25" s="318"/>
      <c r="ILE25" s="318"/>
      <c r="ILF25" s="318"/>
      <c r="ILG25" s="318"/>
      <c r="ILH25" s="318"/>
      <c r="ILI25" s="318"/>
      <c r="ILJ25" s="318"/>
      <c r="ILK25" s="318"/>
      <c r="ILL25" s="318"/>
      <c r="ILM25" s="318"/>
      <c r="ILN25" s="318"/>
      <c r="ILO25" s="318"/>
      <c r="ILP25" s="318"/>
      <c r="ILQ25" s="318"/>
      <c r="ILR25" s="318"/>
      <c r="ILS25" s="318"/>
      <c r="ILT25" s="318"/>
      <c r="ILU25" s="318"/>
      <c r="ILV25" s="318"/>
      <c r="ILW25" s="318"/>
      <c r="ILX25" s="318"/>
      <c r="ILY25" s="318"/>
      <c r="ILZ25" s="318"/>
      <c r="IMA25" s="318"/>
      <c r="IMB25" s="318"/>
      <c r="IMC25" s="318"/>
      <c r="IMD25" s="318"/>
      <c r="IME25" s="318"/>
      <c r="IMF25" s="318"/>
      <c r="IMG25" s="318"/>
      <c r="IMH25" s="318"/>
      <c r="IMI25" s="318"/>
      <c r="IMJ25" s="318"/>
      <c r="IMK25" s="318"/>
      <c r="IML25" s="318"/>
      <c r="IMM25" s="318"/>
      <c r="IMN25" s="318"/>
      <c r="IMO25" s="318"/>
      <c r="IMP25" s="318"/>
      <c r="IMQ25" s="318"/>
      <c r="IMR25" s="318"/>
      <c r="IMS25" s="318"/>
      <c r="IMT25" s="318"/>
      <c r="IMU25" s="318"/>
      <c r="IMV25" s="318"/>
      <c r="IMW25" s="318"/>
      <c r="IMX25" s="318"/>
      <c r="IMY25" s="318"/>
      <c r="IMZ25" s="318"/>
      <c r="INA25" s="318"/>
      <c r="INB25" s="318"/>
      <c r="INC25" s="318"/>
      <c r="IND25" s="318"/>
      <c r="INE25" s="318"/>
      <c r="INF25" s="318"/>
      <c r="ING25" s="318"/>
      <c r="INH25" s="318"/>
      <c r="INI25" s="318"/>
      <c r="INJ25" s="318"/>
      <c r="INK25" s="318"/>
      <c r="INL25" s="318"/>
      <c r="INM25" s="318"/>
      <c r="INN25" s="318"/>
      <c r="INO25" s="318"/>
      <c r="INP25" s="318"/>
      <c r="INQ25" s="318"/>
      <c r="INR25" s="318"/>
      <c r="INS25" s="318"/>
      <c r="INT25" s="318"/>
      <c r="INU25" s="318"/>
      <c r="INV25" s="318"/>
      <c r="INW25" s="318"/>
      <c r="INX25" s="318"/>
      <c r="INY25" s="318"/>
      <c r="INZ25" s="318"/>
      <c r="IOA25" s="318"/>
      <c r="IOB25" s="318"/>
      <c r="IOC25" s="318"/>
      <c r="IOD25" s="318"/>
      <c r="IOE25" s="318"/>
      <c r="IOF25" s="318"/>
      <c r="IOG25" s="318"/>
      <c r="IOH25" s="318"/>
      <c r="IOI25" s="318"/>
      <c r="IOJ25" s="318"/>
      <c r="IOK25" s="318"/>
      <c r="IOL25" s="318"/>
      <c r="IOM25" s="318"/>
      <c r="ION25" s="318"/>
      <c r="IOO25" s="318"/>
      <c r="IOP25" s="318"/>
      <c r="IOQ25" s="318"/>
      <c r="IOR25" s="318"/>
      <c r="IOS25" s="318"/>
      <c r="IOT25" s="318"/>
      <c r="IOU25" s="318"/>
      <c r="IOV25" s="318"/>
      <c r="IOW25" s="318"/>
      <c r="IOX25" s="318"/>
      <c r="IOY25" s="318"/>
      <c r="IOZ25" s="318"/>
      <c r="IPA25" s="318"/>
      <c r="IPB25" s="318"/>
      <c r="IPC25" s="318"/>
      <c r="IPD25" s="318"/>
      <c r="IPE25" s="318"/>
      <c r="IPF25" s="318"/>
      <c r="IPG25" s="318"/>
      <c r="IPH25" s="318"/>
      <c r="IPI25" s="318"/>
      <c r="IPJ25" s="318"/>
      <c r="IPK25" s="318"/>
      <c r="IPL25" s="318"/>
      <c r="IPM25" s="318"/>
      <c r="IPN25" s="318"/>
      <c r="IPO25" s="318"/>
      <c r="IPP25" s="318"/>
      <c r="IPQ25" s="318"/>
      <c r="IPR25" s="318"/>
      <c r="IPS25" s="318"/>
      <c r="IPT25" s="318"/>
      <c r="IPU25" s="318"/>
      <c r="IPV25" s="318"/>
      <c r="IPW25" s="318"/>
      <c r="IPX25" s="318"/>
      <c r="IPY25" s="318"/>
      <c r="IPZ25" s="318"/>
      <c r="IQA25" s="318"/>
      <c r="IQB25" s="318"/>
      <c r="IQC25" s="318"/>
      <c r="IQD25" s="318"/>
      <c r="IQE25" s="318"/>
      <c r="IQF25" s="318"/>
      <c r="IQG25" s="318"/>
      <c r="IQH25" s="318"/>
      <c r="IQI25" s="318"/>
      <c r="IQJ25" s="318"/>
      <c r="IQK25" s="318"/>
      <c r="IQL25" s="318"/>
      <c r="IQM25" s="318"/>
      <c r="IQN25" s="318"/>
      <c r="IQO25" s="318"/>
      <c r="IQP25" s="318"/>
      <c r="IQQ25" s="318"/>
      <c r="IQR25" s="318"/>
      <c r="IQS25" s="318"/>
      <c r="IQT25" s="318"/>
      <c r="IQU25" s="318"/>
      <c r="IQV25" s="318"/>
      <c r="IQW25" s="318"/>
      <c r="IQX25" s="318"/>
      <c r="IQY25" s="318"/>
      <c r="IQZ25" s="318"/>
      <c r="IRA25" s="318"/>
      <c r="IRB25" s="318"/>
      <c r="IRC25" s="318"/>
      <c r="IRD25" s="318"/>
      <c r="IRE25" s="318"/>
      <c r="IRF25" s="318"/>
      <c r="IRG25" s="318"/>
      <c r="IRH25" s="318"/>
      <c r="IRI25" s="318"/>
      <c r="IRJ25" s="318"/>
      <c r="IRK25" s="318"/>
      <c r="IRL25" s="318"/>
      <c r="IRM25" s="318"/>
      <c r="IRN25" s="318"/>
      <c r="IRO25" s="318"/>
      <c r="IRP25" s="318"/>
      <c r="IRQ25" s="318"/>
      <c r="IRR25" s="318"/>
      <c r="IRS25" s="318"/>
      <c r="IRT25" s="318"/>
      <c r="IRU25" s="318"/>
      <c r="IRV25" s="318"/>
      <c r="IRW25" s="318"/>
      <c r="IRX25" s="318"/>
      <c r="IRY25" s="318"/>
      <c r="IRZ25" s="318"/>
      <c r="ISA25" s="318"/>
      <c r="ISB25" s="318"/>
      <c r="ISC25" s="318"/>
      <c r="ISD25" s="318"/>
      <c r="ISE25" s="318"/>
      <c r="ISF25" s="318"/>
      <c r="ISG25" s="318"/>
      <c r="ISH25" s="318"/>
      <c r="ISI25" s="318"/>
      <c r="ISJ25" s="318"/>
      <c r="ISK25" s="318"/>
      <c r="ISL25" s="318"/>
      <c r="ISM25" s="318"/>
      <c r="ISN25" s="318"/>
      <c r="ISO25" s="318"/>
      <c r="ISP25" s="318"/>
      <c r="ISQ25" s="318"/>
      <c r="ISR25" s="318"/>
      <c r="ISS25" s="318"/>
      <c r="IST25" s="318"/>
      <c r="ISU25" s="318"/>
      <c r="ISV25" s="318"/>
      <c r="ISW25" s="318"/>
      <c r="ISX25" s="318"/>
      <c r="ISY25" s="318"/>
      <c r="ISZ25" s="318"/>
      <c r="ITA25" s="318"/>
      <c r="ITB25" s="318"/>
      <c r="ITC25" s="318"/>
      <c r="ITD25" s="318"/>
      <c r="ITE25" s="318"/>
      <c r="ITF25" s="318"/>
      <c r="ITG25" s="318"/>
      <c r="ITH25" s="318"/>
      <c r="ITI25" s="318"/>
      <c r="ITJ25" s="318"/>
      <c r="ITK25" s="318"/>
      <c r="ITL25" s="318"/>
      <c r="ITM25" s="318"/>
      <c r="ITN25" s="318"/>
      <c r="ITO25" s="318"/>
      <c r="ITP25" s="318"/>
      <c r="ITQ25" s="318"/>
      <c r="ITR25" s="318"/>
      <c r="ITS25" s="318"/>
      <c r="ITT25" s="318"/>
      <c r="ITU25" s="318"/>
      <c r="ITV25" s="318"/>
      <c r="ITW25" s="318"/>
      <c r="ITX25" s="318"/>
      <c r="ITY25" s="318"/>
      <c r="ITZ25" s="318"/>
      <c r="IUA25" s="318"/>
      <c r="IUB25" s="318"/>
      <c r="IUC25" s="318"/>
      <c r="IUD25" s="318"/>
      <c r="IUE25" s="318"/>
      <c r="IUF25" s="318"/>
      <c r="IUG25" s="318"/>
      <c r="IUH25" s="318"/>
      <c r="IUI25" s="318"/>
      <c r="IUJ25" s="318"/>
      <c r="IUK25" s="318"/>
      <c r="IUL25" s="318"/>
      <c r="IUM25" s="318"/>
      <c r="IUN25" s="318"/>
      <c r="IUO25" s="318"/>
      <c r="IUP25" s="318"/>
      <c r="IUQ25" s="318"/>
      <c r="IUR25" s="318"/>
      <c r="IUS25" s="318"/>
      <c r="IUT25" s="318"/>
      <c r="IUU25" s="318"/>
      <c r="IUV25" s="318"/>
      <c r="IUW25" s="318"/>
      <c r="IUX25" s="318"/>
      <c r="IUY25" s="318"/>
      <c r="IUZ25" s="318"/>
      <c r="IVA25" s="318"/>
      <c r="IVB25" s="318"/>
      <c r="IVC25" s="318"/>
      <c r="IVD25" s="318"/>
      <c r="IVE25" s="318"/>
      <c r="IVF25" s="318"/>
      <c r="IVG25" s="318"/>
      <c r="IVH25" s="318"/>
      <c r="IVI25" s="318"/>
      <c r="IVJ25" s="318"/>
      <c r="IVK25" s="318"/>
      <c r="IVL25" s="318"/>
      <c r="IVM25" s="318"/>
      <c r="IVN25" s="318"/>
      <c r="IVO25" s="318"/>
      <c r="IVP25" s="318"/>
      <c r="IVQ25" s="318"/>
      <c r="IVR25" s="318"/>
      <c r="IVS25" s="318"/>
      <c r="IVT25" s="318"/>
      <c r="IVU25" s="318"/>
      <c r="IVV25" s="318"/>
      <c r="IVW25" s="318"/>
      <c r="IVX25" s="318"/>
      <c r="IVY25" s="318"/>
      <c r="IVZ25" s="318"/>
      <c r="IWA25" s="318"/>
      <c r="IWB25" s="318"/>
      <c r="IWC25" s="318"/>
      <c r="IWD25" s="318"/>
      <c r="IWE25" s="318"/>
      <c r="IWF25" s="318"/>
      <c r="IWG25" s="318"/>
      <c r="IWH25" s="318"/>
      <c r="IWI25" s="318"/>
      <c r="IWJ25" s="318"/>
      <c r="IWK25" s="318"/>
      <c r="IWL25" s="318"/>
      <c r="IWM25" s="318"/>
      <c r="IWN25" s="318"/>
      <c r="IWO25" s="318"/>
      <c r="IWP25" s="318"/>
      <c r="IWQ25" s="318"/>
      <c r="IWR25" s="318"/>
      <c r="IWS25" s="318"/>
      <c r="IWT25" s="318"/>
      <c r="IWU25" s="318"/>
      <c r="IWV25" s="318"/>
      <c r="IWW25" s="318"/>
      <c r="IWX25" s="318"/>
      <c r="IWY25" s="318"/>
      <c r="IWZ25" s="318"/>
      <c r="IXA25" s="318"/>
      <c r="IXB25" s="318"/>
      <c r="IXC25" s="318"/>
      <c r="IXD25" s="318"/>
      <c r="IXE25" s="318"/>
      <c r="IXF25" s="318"/>
      <c r="IXG25" s="318"/>
      <c r="IXH25" s="318"/>
      <c r="IXI25" s="318"/>
      <c r="IXJ25" s="318"/>
      <c r="IXK25" s="318"/>
      <c r="IXL25" s="318"/>
      <c r="IXM25" s="318"/>
      <c r="IXN25" s="318"/>
      <c r="IXO25" s="318"/>
      <c r="IXP25" s="318"/>
      <c r="IXQ25" s="318"/>
      <c r="IXR25" s="318"/>
      <c r="IXS25" s="318"/>
      <c r="IXT25" s="318"/>
      <c r="IXU25" s="318"/>
      <c r="IXV25" s="318"/>
      <c r="IXW25" s="318"/>
      <c r="IXX25" s="318"/>
      <c r="IXY25" s="318"/>
      <c r="IXZ25" s="318"/>
      <c r="IYA25" s="318"/>
      <c r="IYB25" s="318"/>
      <c r="IYC25" s="318"/>
      <c r="IYD25" s="318"/>
      <c r="IYE25" s="318"/>
      <c r="IYF25" s="318"/>
      <c r="IYG25" s="318"/>
      <c r="IYH25" s="318"/>
      <c r="IYI25" s="318"/>
      <c r="IYJ25" s="318"/>
      <c r="IYK25" s="318"/>
      <c r="IYL25" s="318"/>
      <c r="IYM25" s="318"/>
      <c r="IYN25" s="318"/>
      <c r="IYO25" s="318"/>
      <c r="IYP25" s="318"/>
      <c r="IYQ25" s="318"/>
      <c r="IYR25" s="318"/>
      <c r="IYS25" s="318"/>
      <c r="IYT25" s="318"/>
      <c r="IYU25" s="318"/>
      <c r="IYV25" s="318"/>
      <c r="IYW25" s="318"/>
      <c r="IYX25" s="318"/>
      <c r="IYY25" s="318"/>
      <c r="IYZ25" s="318"/>
      <c r="IZA25" s="318"/>
      <c r="IZB25" s="318"/>
      <c r="IZC25" s="318"/>
      <c r="IZD25" s="318"/>
      <c r="IZE25" s="318"/>
      <c r="IZF25" s="318"/>
      <c r="IZG25" s="318"/>
      <c r="IZH25" s="318"/>
      <c r="IZI25" s="318"/>
      <c r="IZJ25" s="318"/>
      <c r="IZK25" s="318"/>
      <c r="IZL25" s="318"/>
      <c r="IZM25" s="318"/>
      <c r="IZN25" s="318"/>
      <c r="IZO25" s="318"/>
      <c r="IZP25" s="318"/>
      <c r="IZQ25" s="318"/>
      <c r="IZR25" s="318"/>
      <c r="IZS25" s="318"/>
      <c r="IZT25" s="318"/>
      <c r="IZU25" s="318"/>
      <c r="IZV25" s="318"/>
      <c r="IZW25" s="318"/>
      <c r="IZX25" s="318"/>
      <c r="IZY25" s="318"/>
      <c r="IZZ25" s="318"/>
      <c r="JAA25" s="318"/>
      <c r="JAB25" s="318"/>
      <c r="JAC25" s="318"/>
      <c r="JAD25" s="318"/>
      <c r="JAE25" s="318"/>
      <c r="JAF25" s="318"/>
      <c r="JAG25" s="318"/>
      <c r="JAH25" s="318"/>
      <c r="JAI25" s="318"/>
      <c r="JAJ25" s="318"/>
      <c r="JAK25" s="318"/>
      <c r="JAL25" s="318"/>
      <c r="JAM25" s="318"/>
      <c r="JAN25" s="318"/>
      <c r="JAO25" s="318"/>
      <c r="JAP25" s="318"/>
      <c r="JAQ25" s="318"/>
      <c r="JAR25" s="318"/>
      <c r="JAS25" s="318"/>
      <c r="JAT25" s="318"/>
      <c r="JAU25" s="318"/>
      <c r="JAV25" s="318"/>
      <c r="JAW25" s="318"/>
      <c r="JAX25" s="318"/>
      <c r="JAY25" s="318"/>
      <c r="JAZ25" s="318"/>
      <c r="JBA25" s="318"/>
      <c r="JBB25" s="318"/>
      <c r="JBC25" s="318"/>
      <c r="JBD25" s="318"/>
      <c r="JBE25" s="318"/>
      <c r="JBF25" s="318"/>
      <c r="JBG25" s="318"/>
      <c r="JBH25" s="318"/>
      <c r="JBI25" s="318"/>
      <c r="JBJ25" s="318"/>
      <c r="JBK25" s="318"/>
      <c r="JBL25" s="318"/>
      <c r="JBM25" s="318"/>
      <c r="JBN25" s="318"/>
      <c r="JBO25" s="318"/>
      <c r="JBP25" s="318"/>
      <c r="JBQ25" s="318"/>
      <c r="JBR25" s="318"/>
      <c r="JBS25" s="318"/>
      <c r="JBT25" s="318"/>
      <c r="JBU25" s="318"/>
      <c r="JBV25" s="318"/>
      <c r="JBW25" s="318"/>
      <c r="JBX25" s="318"/>
      <c r="JBY25" s="318"/>
      <c r="JBZ25" s="318"/>
      <c r="JCA25" s="318"/>
      <c r="JCB25" s="318"/>
      <c r="JCC25" s="318"/>
      <c r="JCD25" s="318"/>
      <c r="JCE25" s="318"/>
      <c r="JCF25" s="318"/>
      <c r="JCG25" s="318"/>
      <c r="JCH25" s="318"/>
      <c r="JCI25" s="318"/>
      <c r="JCJ25" s="318"/>
      <c r="JCK25" s="318"/>
      <c r="JCL25" s="318"/>
      <c r="JCM25" s="318"/>
      <c r="JCN25" s="318"/>
      <c r="JCO25" s="318"/>
      <c r="JCP25" s="318"/>
      <c r="JCQ25" s="318"/>
      <c r="JCR25" s="318"/>
      <c r="JCS25" s="318"/>
      <c r="JCT25" s="318"/>
      <c r="JCU25" s="318"/>
      <c r="JCV25" s="318"/>
      <c r="JCW25" s="318"/>
      <c r="JCX25" s="318"/>
      <c r="JCY25" s="318"/>
      <c r="JCZ25" s="318"/>
      <c r="JDA25" s="318"/>
      <c r="JDB25" s="318"/>
      <c r="JDC25" s="318"/>
      <c r="JDD25" s="318"/>
      <c r="JDE25" s="318"/>
      <c r="JDF25" s="318"/>
      <c r="JDG25" s="318"/>
      <c r="JDH25" s="318"/>
      <c r="JDI25" s="318"/>
      <c r="JDJ25" s="318"/>
      <c r="JDK25" s="318"/>
      <c r="JDL25" s="318"/>
      <c r="JDM25" s="318"/>
      <c r="JDN25" s="318"/>
      <c r="JDO25" s="318"/>
      <c r="JDP25" s="318"/>
      <c r="JDQ25" s="318"/>
      <c r="JDR25" s="318"/>
      <c r="JDS25" s="318"/>
      <c r="JDT25" s="318"/>
      <c r="JDU25" s="318"/>
      <c r="JDV25" s="318"/>
      <c r="JDW25" s="318"/>
      <c r="JDX25" s="318"/>
      <c r="JDY25" s="318"/>
      <c r="JDZ25" s="318"/>
      <c r="JEA25" s="318"/>
      <c r="JEB25" s="318"/>
      <c r="JEC25" s="318"/>
      <c r="JED25" s="318"/>
      <c r="JEE25" s="318"/>
      <c r="JEF25" s="318"/>
      <c r="JEG25" s="318"/>
      <c r="JEH25" s="318"/>
      <c r="JEI25" s="318"/>
      <c r="JEJ25" s="318"/>
      <c r="JEK25" s="318"/>
      <c r="JEL25" s="318"/>
      <c r="JEM25" s="318"/>
      <c r="JEN25" s="318"/>
      <c r="JEO25" s="318"/>
      <c r="JEP25" s="318"/>
      <c r="JEQ25" s="318"/>
      <c r="JER25" s="318"/>
      <c r="JES25" s="318"/>
      <c r="JET25" s="318"/>
      <c r="JEU25" s="318"/>
      <c r="JEV25" s="318"/>
      <c r="JEW25" s="318"/>
      <c r="JEX25" s="318"/>
      <c r="JEY25" s="318"/>
      <c r="JEZ25" s="318"/>
      <c r="JFA25" s="318"/>
      <c r="JFB25" s="318"/>
      <c r="JFC25" s="318"/>
      <c r="JFD25" s="318"/>
      <c r="JFE25" s="318"/>
      <c r="JFF25" s="318"/>
      <c r="JFG25" s="318"/>
      <c r="JFH25" s="318"/>
      <c r="JFI25" s="318"/>
      <c r="JFJ25" s="318"/>
      <c r="JFK25" s="318"/>
      <c r="JFL25" s="318"/>
      <c r="JFM25" s="318"/>
      <c r="JFN25" s="318"/>
      <c r="JFO25" s="318"/>
      <c r="JFP25" s="318"/>
      <c r="JFQ25" s="318"/>
      <c r="JFR25" s="318"/>
      <c r="JFS25" s="318"/>
      <c r="JFT25" s="318"/>
      <c r="JFU25" s="318"/>
      <c r="JFV25" s="318"/>
      <c r="JFW25" s="318"/>
      <c r="JFX25" s="318"/>
      <c r="JFY25" s="318"/>
      <c r="JFZ25" s="318"/>
      <c r="JGA25" s="318"/>
      <c r="JGB25" s="318"/>
      <c r="JGC25" s="318"/>
      <c r="JGD25" s="318"/>
      <c r="JGE25" s="318"/>
      <c r="JGF25" s="318"/>
      <c r="JGG25" s="318"/>
      <c r="JGH25" s="318"/>
      <c r="JGI25" s="318"/>
      <c r="JGJ25" s="318"/>
      <c r="JGK25" s="318"/>
      <c r="JGL25" s="318"/>
      <c r="JGM25" s="318"/>
      <c r="JGN25" s="318"/>
      <c r="JGO25" s="318"/>
      <c r="JGP25" s="318"/>
      <c r="JGQ25" s="318"/>
      <c r="JGR25" s="318"/>
      <c r="JGS25" s="318"/>
      <c r="JGT25" s="318"/>
      <c r="JGU25" s="318"/>
      <c r="JGV25" s="318"/>
      <c r="JGW25" s="318"/>
      <c r="JGX25" s="318"/>
      <c r="JGY25" s="318"/>
      <c r="JGZ25" s="318"/>
      <c r="JHA25" s="318"/>
      <c r="JHB25" s="318"/>
      <c r="JHC25" s="318"/>
      <c r="JHD25" s="318"/>
      <c r="JHE25" s="318"/>
      <c r="JHF25" s="318"/>
      <c r="JHG25" s="318"/>
      <c r="JHH25" s="318"/>
      <c r="JHI25" s="318"/>
      <c r="JHJ25" s="318"/>
      <c r="JHK25" s="318"/>
      <c r="JHL25" s="318"/>
      <c r="JHM25" s="318"/>
      <c r="JHN25" s="318"/>
      <c r="JHO25" s="318"/>
      <c r="JHP25" s="318"/>
      <c r="JHQ25" s="318"/>
      <c r="JHR25" s="318"/>
      <c r="JHS25" s="318"/>
      <c r="JHT25" s="318"/>
      <c r="JHU25" s="318"/>
      <c r="JHV25" s="318"/>
      <c r="JHW25" s="318"/>
      <c r="JHX25" s="318"/>
      <c r="JHY25" s="318"/>
      <c r="JHZ25" s="318"/>
      <c r="JIA25" s="318"/>
      <c r="JIB25" s="318"/>
      <c r="JIC25" s="318"/>
      <c r="JID25" s="318"/>
      <c r="JIE25" s="318"/>
      <c r="JIF25" s="318"/>
      <c r="JIG25" s="318"/>
      <c r="JIH25" s="318"/>
      <c r="JII25" s="318"/>
      <c r="JIJ25" s="318"/>
      <c r="JIK25" s="318"/>
      <c r="JIL25" s="318"/>
      <c r="JIM25" s="318"/>
      <c r="JIN25" s="318"/>
      <c r="JIO25" s="318"/>
      <c r="JIP25" s="318"/>
      <c r="JIQ25" s="318"/>
      <c r="JIR25" s="318"/>
      <c r="JIS25" s="318"/>
      <c r="JIT25" s="318"/>
      <c r="JIU25" s="318"/>
      <c r="JIV25" s="318"/>
      <c r="JIW25" s="318"/>
      <c r="JIX25" s="318"/>
      <c r="JIY25" s="318"/>
      <c r="JIZ25" s="318"/>
      <c r="JJA25" s="318"/>
      <c r="JJB25" s="318"/>
      <c r="JJC25" s="318"/>
      <c r="JJD25" s="318"/>
      <c r="JJE25" s="318"/>
      <c r="JJF25" s="318"/>
      <c r="JJG25" s="318"/>
      <c r="JJH25" s="318"/>
      <c r="JJI25" s="318"/>
      <c r="JJJ25" s="318"/>
      <c r="JJK25" s="318"/>
      <c r="JJL25" s="318"/>
      <c r="JJM25" s="318"/>
      <c r="JJN25" s="318"/>
      <c r="JJO25" s="318"/>
      <c r="JJP25" s="318"/>
      <c r="JJQ25" s="318"/>
      <c r="JJR25" s="318"/>
      <c r="JJS25" s="318"/>
      <c r="JJT25" s="318"/>
      <c r="JJU25" s="318"/>
      <c r="JJV25" s="318"/>
      <c r="JJW25" s="318"/>
      <c r="JJX25" s="318"/>
      <c r="JJY25" s="318"/>
      <c r="JJZ25" s="318"/>
      <c r="JKA25" s="318"/>
      <c r="JKB25" s="318"/>
      <c r="JKC25" s="318"/>
      <c r="JKD25" s="318"/>
      <c r="JKE25" s="318"/>
      <c r="JKF25" s="318"/>
      <c r="JKG25" s="318"/>
      <c r="JKH25" s="318"/>
      <c r="JKI25" s="318"/>
      <c r="JKJ25" s="318"/>
      <c r="JKK25" s="318"/>
      <c r="JKL25" s="318"/>
      <c r="JKM25" s="318"/>
      <c r="JKN25" s="318"/>
      <c r="JKO25" s="318"/>
      <c r="JKP25" s="318"/>
      <c r="JKQ25" s="318"/>
      <c r="JKR25" s="318"/>
      <c r="JKS25" s="318"/>
      <c r="JKT25" s="318"/>
      <c r="JKU25" s="318"/>
      <c r="JKV25" s="318"/>
      <c r="JKW25" s="318"/>
      <c r="JKX25" s="318"/>
      <c r="JKY25" s="318"/>
      <c r="JKZ25" s="318"/>
      <c r="JLA25" s="318"/>
      <c r="JLB25" s="318"/>
      <c r="JLC25" s="318"/>
      <c r="JLD25" s="318"/>
      <c r="JLE25" s="318"/>
      <c r="JLF25" s="318"/>
      <c r="JLG25" s="318"/>
      <c r="JLH25" s="318"/>
      <c r="JLI25" s="318"/>
      <c r="JLJ25" s="318"/>
      <c r="JLK25" s="318"/>
      <c r="JLL25" s="318"/>
      <c r="JLM25" s="318"/>
      <c r="JLN25" s="318"/>
      <c r="JLO25" s="318"/>
      <c r="JLP25" s="318"/>
      <c r="JLQ25" s="318"/>
      <c r="JLR25" s="318"/>
      <c r="JLS25" s="318"/>
      <c r="JLT25" s="318"/>
      <c r="JLU25" s="318"/>
      <c r="JLV25" s="318"/>
      <c r="JLW25" s="318"/>
      <c r="JLX25" s="318"/>
      <c r="JLY25" s="318"/>
      <c r="JLZ25" s="318"/>
      <c r="JMA25" s="318"/>
      <c r="JMB25" s="318"/>
      <c r="JMC25" s="318"/>
      <c r="JMD25" s="318"/>
      <c r="JME25" s="318"/>
      <c r="JMF25" s="318"/>
      <c r="JMG25" s="318"/>
      <c r="JMH25" s="318"/>
      <c r="JMI25" s="318"/>
      <c r="JMJ25" s="318"/>
      <c r="JMK25" s="318"/>
      <c r="JML25" s="318"/>
      <c r="JMM25" s="318"/>
      <c r="JMN25" s="318"/>
      <c r="JMO25" s="318"/>
      <c r="JMP25" s="318"/>
      <c r="JMQ25" s="318"/>
      <c r="JMR25" s="318"/>
      <c r="JMS25" s="318"/>
      <c r="JMT25" s="318"/>
      <c r="JMU25" s="318"/>
      <c r="JMV25" s="318"/>
      <c r="JMW25" s="318"/>
      <c r="JMX25" s="318"/>
      <c r="JMY25" s="318"/>
      <c r="JMZ25" s="318"/>
      <c r="JNA25" s="318"/>
      <c r="JNB25" s="318"/>
      <c r="JNC25" s="318"/>
      <c r="JND25" s="318"/>
      <c r="JNE25" s="318"/>
      <c r="JNF25" s="318"/>
      <c r="JNG25" s="318"/>
      <c r="JNH25" s="318"/>
      <c r="JNI25" s="318"/>
      <c r="JNJ25" s="318"/>
      <c r="JNK25" s="318"/>
      <c r="JNL25" s="318"/>
      <c r="JNM25" s="318"/>
      <c r="JNN25" s="318"/>
      <c r="JNO25" s="318"/>
      <c r="JNP25" s="318"/>
      <c r="JNQ25" s="318"/>
      <c r="JNR25" s="318"/>
      <c r="JNS25" s="318"/>
      <c r="JNT25" s="318"/>
      <c r="JNU25" s="318"/>
      <c r="JNV25" s="318"/>
      <c r="JNW25" s="318"/>
      <c r="JNX25" s="318"/>
      <c r="JNY25" s="318"/>
      <c r="JNZ25" s="318"/>
      <c r="JOA25" s="318"/>
      <c r="JOB25" s="318"/>
      <c r="JOC25" s="318"/>
      <c r="JOD25" s="318"/>
      <c r="JOE25" s="318"/>
      <c r="JOF25" s="318"/>
      <c r="JOG25" s="318"/>
      <c r="JOH25" s="318"/>
      <c r="JOI25" s="318"/>
      <c r="JOJ25" s="318"/>
      <c r="JOK25" s="318"/>
      <c r="JOL25" s="318"/>
      <c r="JOM25" s="318"/>
      <c r="JON25" s="318"/>
      <c r="JOO25" s="318"/>
      <c r="JOP25" s="318"/>
      <c r="JOQ25" s="318"/>
      <c r="JOR25" s="318"/>
      <c r="JOS25" s="318"/>
      <c r="JOT25" s="318"/>
      <c r="JOU25" s="318"/>
      <c r="JOV25" s="318"/>
      <c r="JOW25" s="318"/>
      <c r="JOX25" s="318"/>
      <c r="JOY25" s="318"/>
      <c r="JOZ25" s="318"/>
      <c r="JPA25" s="318"/>
      <c r="JPB25" s="318"/>
      <c r="JPC25" s="318"/>
      <c r="JPD25" s="318"/>
      <c r="JPE25" s="318"/>
      <c r="JPF25" s="318"/>
      <c r="JPG25" s="318"/>
      <c r="JPH25" s="318"/>
      <c r="JPI25" s="318"/>
      <c r="JPJ25" s="318"/>
      <c r="JPK25" s="318"/>
      <c r="JPL25" s="318"/>
      <c r="JPM25" s="318"/>
      <c r="JPN25" s="318"/>
      <c r="JPO25" s="318"/>
      <c r="JPP25" s="318"/>
      <c r="JPQ25" s="318"/>
      <c r="JPR25" s="318"/>
      <c r="JPS25" s="318"/>
      <c r="JPT25" s="318"/>
      <c r="JPU25" s="318"/>
      <c r="JPV25" s="318"/>
      <c r="JPW25" s="318"/>
      <c r="JPX25" s="318"/>
      <c r="JPY25" s="318"/>
      <c r="JPZ25" s="318"/>
      <c r="JQA25" s="318"/>
      <c r="JQB25" s="318"/>
      <c r="JQC25" s="318"/>
      <c r="JQD25" s="318"/>
      <c r="JQE25" s="318"/>
      <c r="JQF25" s="318"/>
      <c r="JQG25" s="318"/>
      <c r="JQH25" s="318"/>
      <c r="JQI25" s="318"/>
      <c r="JQJ25" s="318"/>
      <c r="JQK25" s="318"/>
      <c r="JQL25" s="318"/>
      <c r="JQM25" s="318"/>
      <c r="JQN25" s="318"/>
      <c r="JQO25" s="318"/>
      <c r="JQP25" s="318"/>
      <c r="JQQ25" s="318"/>
      <c r="JQR25" s="318"/>
      <c r="JQS25" s="318"/>
      <c r="JQT25" s="318"/>
      <c r="JQU25" s="318"/>
      <c r="JQV25" s="318"/>
      <c r="JQW25" s="318"/>
      <c r="JQX25" s="318"/>
      <c r="JQY25" s="318"/>
      <c r="JQZ25" s="318"/>
      <c r="JRA25" s="318"/>
      <c r="JRB25" s="318"/>
      <c r="JRC25" s="318"/>
      <c r="JRD25" s="318"/>
      <c r="JRE25" s="318"/>
      <c r="JRF25" s="318"/>
      <c r="JRG25" s="318"/>
      <c r="JRH25" s="318"/>
      <c r="JRI25" s="318"/>
      <c r="JRJ25" s="318"/>
      <c r="JRK25" s="318"/>
      <c r="JRL25" s="318"/>
      <c r="JRM25" s="318"/>
      <c r="JRN25" s="318"/>
      <c r="JRO25" s="318"/>
      <c r="JRP25" s="318"/>
      <c r="JRQ25" s="318"/>
      <c r="JRR25" s="318"/>
      <c r="JRS25" s="318"/>
      <c r="JRT25" s="318"/>
      <c r="JRU25" s="318"/>
      <c r="JRV25" s="318"/>
      <c r="JRW25" s="318"/>
      <c r="JRX25" s="318"/>
      <c r="JRY25" s="318"/>
      <c r="JRZ25" s="318"/>
      <c r="JSA25" s="318"/>
      <c r="JSB25" s="318"/>
      <c r="JSC25" s="318"/>
      <c r="JSD25" s="318"/>
      <c r="JSE25" s="318"/>
      <c r="JSF25" s="318"/>
      <c r="JSG25" s="318"/>
      <c r="JSH25" s="318"/>
      <c r="JSI25" s="318"/>
      <c r="JSJ25" s="318"/>
      <c r="JSK25" s="318"/>
      <c r="JSL25" s="318"/>
      <c r="JSM25" s="318"/>
      <c r="JSN25" s="318"/>
      <c r="JSO25" s="318"/>
      <c r="JSP25" s="318"/>
      <c r="JSQ25" s="318"/>
      <c r="JSR25" s="318"/>
      <c r="JSS25" s="318"/>
      <c r="JST25" s="318"/>
      <c r="JSU25" s="318"/>
      <c r="JSV25" s="318"/>
      <c r="JSW25" s="318"/>
      <c r="JSX25" s="318"/>
      <c r="JSY25" s="318"/>
      <c r="JSZ25" s="318"/>
      <c r="JTA25" s="318"/>
      <c r="JTB25" s="318"/>
      <c r="JTC25" s="318"/>
      <c r="JTD25" s="318"/>
      <c r="JTE25" s="318"/>
      <c r="JTF25" s="318"/>
      <c r="JTG25" s="318"/>
      <c r="JTH25" s="318"/>
      <c r="JTI25" s="318"/>
      <c r="JTJ25" s="318"/>
      <c r="JTK25" s="318"/>
      <c r="JTL25" s="318"/>
      <c r="JTM25" s="318"/>
      <c r="JTN25" s="318"/>
      <c r="JTO25" s="318"/>
      <c r="JTP25" s="318"/>
      <c r="JTQ25" s="318"/>
      <c r="JTR25" s="318"/>
      <c r="JTS25" s="318"/>
      <c r="JTT25" s="318"/>
      <c r="JTU25" s="318"/>
      <c r="JTV25" s="318"/>
      <c r="JTW25" s="318"/>
      <c r="JTX25" s="318"/>
      <c r="JTY25" s="318"/>
      <c r="JTZ25" s="318"/>
      <c r="JUA25" s="318"/>
      <c r="JUB25" s="318"/>
      <c r="JUC25" s="318"/>
      <c r="JUD25" s="318"/>
      <c r="JUE25" s="318"/>
      <c r="JUF25" s="318"/>
      <c r="JUG25" s="318"/>
      <c r="JUH25" s="318"/>
      <c r="JUI25" s="318"/>
      <c r="JUJ25" s="318"/>
      <c r="JUK25" s="318"/>
      <c r="JUL25" s="318"/>
      <c r="JUM25" s="318"/>
      <c r="JUN25" s="318"/>
      <c r="JUO25" s="318"/>
      <c r="JUP25" s="318"/>
      <c r="JUQ25" s="318"/>
      <c r="JUR25" s="318"/>
      <c r="JUS25" s="318"/>
      <c r="JUT25" s="318"/>
      <c r="JUU25" s="318"/>
      <c r="JUV25" s="318"/>
      <c r="JUW25" s="318"/>
      <c r="JUX25" s="318"/>
      <c r="JUY25" s="318"/>
      <c r="JUZ25" s="318"/>
      <c r="JVA25" s="318"/>
      <c r="JVB25" s="318"/>
      <c r="JVC25" s="318"/>
      <c r="JVD25" s="318"/>
      <c r="JVE25" s="318"/>
      <c r="JVF25" s="318"/>
      <c r="JVG25" s="318"/>
      <c r="JVH25" s="318"/>
      <c r="JVI25" s="318"/>
      <c r="JVJ25" s="318"/>
      <c r="JVK25" s="318"/>
      <c r="JVL25" s="318"/>
      <c r="JVM25" s="318"/>
      <c r="JVN25" s="318"/>
      <c r="JVO25" s="318"/>
      <c r="JVP25" s="318"/>
      <c r="JVQ25" s="318"/>
      <c r="JVR25" s="318"/>
      <c r="JVS25" s="318"/>
      <c r="JVT25" s="318"/>
      <c r="JVU25" s="318"/>
      <c r="JVV25" s="318"/>
      <c r="JVW25" s="318"/>
      <c r="JVX25" s="318"/>
      <c r="JVY25" s="318"/>
      <c r="JVZ25" s="318"/>
      <c r="JWA25" s="318"/>
      <c r="JWB25" s="318"/>
      <c r="JWC25" s="318"/>
      <c r="JWD25" s="318"/>
      <c r="JWE25" s="318"/>
      <c r="JWF25" s="318"/>
      <c r="JWG25" s="318"/>
      <c r="JWH25" s="318"/>
      <c r="JWI25" s="318"/>
      <c r="JWJ25" s="318"/>
      <c r="JWK25" s="318"/>
      <c r="JWL25" s="318"/>
      <c r="JWM25" s="318"/>
      <c r="JWN25" s="318"/>
      <c r="JWO25" s="318"/>
      <c r="JWP25" s="318"/>
      <c r="JWQ25" s="318"/>
      <c r="JWR25" s="318"/>
      <c r="JWS25" s="318"/>
      <c r="JWT25" s="318"/>
      <c r="JWU25" s="318"/>
      <c r="JWV25" s="318"/>
      <c r="JWW25" s="318"/>
      <c r="JWX25" s="318"/>
      <c r="JWY25" s="318"/>
      <c r="JWZ25" s="318"/>
      <c r="JXA25" s="318"/>
      <c r="JXB25" s="318"/>
      <c r="JXC25" s="318"/>
      <c r="JXD25" s="318"/>
      <c r="JXE25" s="318"/>
      <c r="JXF25" s="318"/>
      <c r="JXG25" s="318"/>
      <c r="JXH25" s="318"/>
      <c r="JXI25" s="318"/>
      <c r="JXJ25" s="318"/>
      <c r="JXK25" s="318"/>
      <c r="JXL25" s="318"/>
      <c r="JXM25" s="318"/>
      <c r="JXN25" s="318"/>
      <c r="JXO25" s="318"/>
      <c r="JXP25" s="318"/>
      <c r="JXQ25" s="318"/>
      <c r="JXR25" s="318"/>
      <c r="JXS25" s="318"/>
      <c r="JXT25" s="318"/>
      <c r="JXU25" s="318"/>
      <c r="JXV25" s="318"/>
      <c r="JXW25" s="318"/>
      <c r="JXX25" s="318"/>
      <c r="JXY25" s="318"/>
      <c r="JXZ25" s="318"/>
      <c r="JYA25" s="318"/>
      <c r="JYB25" s="318"/>
      <c r="JYC25" s="318"/>
      <c r="JYD25" s="318"/>
      <c r="JYE25" s="318"/>
      <c r="JYF25" s="318"/>
      <c r="JYG25" s="318"/>
      <c r="JYH25" s="318"/>
      <c r="JYI25" s="318"/>
      <c r="JYJ25" s="318"/>
      <c r="JYK25" s="318"/>
      <c r="JYL25" s="318"/>
      <c r="JYM25" s="318"/>
      <c r="JYN25" s="318"/>
      <c r="JYO25" s="318"/>
      <c r="JYP25" s="318"/>
      <c r="JYQ25" s="318"/>
      <c r="JYR25" s="318"/>
      <c r="JYS25" s="318"/>
      <c r="JYT25" s="318"/>
      <c r="JYU25" s="318"/>
      <c r="JYV25" s="318"/>
      <c r="JYW25" s="318"/>
      <c r="JYX25" s="318"/>
      <c r="JYY25" s="318"/>
      <c r="JYZ25" s="318"/>
      <c r="JZA25" s="318"/>
      <c r="JZB25" s="318"/>
      <c r="JZC25" s="318"/>
      <c r="JZD25" s="318"/>
      <c r="JZE25" s="318"/>
      <c r="JZF25" s="318"/>
      <c r="JZG25" s="318"/>
      <c r="JZH25" s="318"/>
      <c r="JZI25" s="318"/>
      <c r="JZJ25" s="318"/>
      <c r="JZK25" s="318"/>
      <c r="JZL25" s="318"/>
      <c r="JZM25" s="318"/>
      <c r="JZN25" s="318"/>
      <c r="JZO25" s="318"/>
      <c r="JZP25" s="318"/>
      <c r="JZQ25" s="318"/>
      <c r="JZR25" s="318"/>
      <c r="JZS25" s="318"/>
      <c r="JZT25" s="318"/>
      <c r="JZU25" s="318"/>
      <c r="JZV25" s="318"/>
      <c r="JZW25" s="318"/>
      <c r="JZX25" s="318"/>
      <c r="JZY25" s="318"/>
      <c r="JZZ25" s="318"/>
      <c r="KAA25" s="318"/>
      <c r="KAB25" s="318"/>
      <c r="KAC25" s="318"/>
      <c r="KAD25" s="318"/>
      <c r="KAE25" s="318"/>
      <c r="KAF25" s="318"/>
      <c r="KAG25" s="318"/>
      <c r="KAH25" s="318"/>
      <c r="KAI25" s="318"/>
      <c r="KAJ25" s="318"/>
      <c r="KAK25" s="318"/>
      <c r="KAL25" s="318"/>
      <c r="KAM25" s="318"/>
      <c r="KAN25" s="318"/>
      <c r="KAO25" s="318"/>
      <c r="KAP25" s="318"/>
      <c r="KAQ25" s="318"/>
      <c r="KAR25" s="318"/>
      <c r="KAS25" s="318"/>
      <c r="KAT25" s="318"/>
      <c r="KAU25" s="318"/>
      <c r="KAV25" s="318"/>
      <c r="KAW25" s="318"/>
      <c r="KAX25" s="318"/>
      <c r="KAY25" s="318"/>
      <c r="KAZ25" s="318"/>
      <c r="KBA25" s="318"/>
      <c r="KBB25" s="318"/>
      <c r="KBC25" s="318"/>
      <c r="KBD25" s="318"/>
      <c r="KBE25" s="318"/>
      <c r="KBF25" s="318"/>
      <c r="KBG25" s="318"/>
      <c r="KBH25" s="318"/>
      <c r="KBI25" s="318"/>
      <c r="KBJ25" s="318"/>
      <c r="KBK25" s="318"/>
      <c r="KBL25" s="318"/>
      <c r="KBM25" s="318"/>
      <c r="KBN25" s="318"/>
      <c r="KBO25" s="318"/>
      <c r="KBP25" s="318"/>
      <c r="KBQ25" s="318"/>
      <c r="KBR25" s="318"/>
      <c r="KBS25" s="318"/>
      <c r="KBT25" s="318"/>
      <c r="KBU25" s="318"/>
      <c r="KBV25" s="318"/>
      <c r="KBW25" s="318"/>
      <c r="KBX25" s="318"/>
      <c r="KBY25" s="318"/>
      <c r="KBZ25" s="318"/>
      <c r="KCA25" s="318"/>
      <c r="KCB25" s="318"/>
      <c r="KCC25" s="318"/>
      <c r="KCD25" s="318"/>
      <c r="KCE25" s="318"/>
      <c r="KCF25" s="318"/>
      <c r="KCG25" s="318"/>
      <c r="KCH25" s="318"/>
      <c r="KCI25" s="318"/>
      <c r="KCJ25" s="318"/>
      <c r="KCK25" s="318"/>
      <c r="KCL25" s="318"/>
      <c r="KCM25" s="318"/>
      <c r="KCN25" s="318"/>
      <c r="KCO25" s="318"/>
      <c r="KCP25" s="318"/>
      <c r="KCQ25" s="318"/>
      <c r="KCR25" s="318"/>
      <c r="KCS25" s="318"/>
      <c r="KCT25" s="318"/>
      <c r="KCU25" s="318"/>
      <c r="KCV25" s="318"/>
      <c r="KCW25" s="318"/>
      <c r="KCX25" s="318"/>
      <c r="KCY25" s="318"/>
      <c r="KCZ25" s="318"/>
      <c r="KDA25" s="318"/>
      <c r="KDB25" s="318"/>
      <c r="KDC25" s="318"/>
      <c r="KDD25" s="318"/>
      <c r="KDE25" s="318"/>
      <c r="KDF25" s="318"/>
      <c r="KDG25" s="318"/>
      <c r="KDH25" s="318"/>
      <c r="KDI25" s="318"/>
      <c r="KDJ25" s="318"/>
      <c r="KDK25" s="318"/>
      <c r="KDL25" s="318"/>
      <c r="KDM25" s="318"/>
      <c r="KDN25" s="318"/>
      <c r="KDO25" s="318"/>
      <c r="KDP25" s="318"/>
      <c r="KDQ25" s="318"/>
      <c r="KDR25" s="318"/>
      <c r="KDS25" s="318"/>
      <c r="KDT25" s="318"/>
      <c r="KDU25" s="318"/>
      <c r="KDV25" s="318"/>
      <c r="KDW25" s="318"/>
      <c r="KDX25" s="318"/>
      <c r="KDY25" s="318"/>
      <c r="KDZ25" s="318"/>
      <c r="KEA25" s="318"/>
      <c r="KEB25" s="318"/>
      <c r="KEC25" s="318"/>
      <c r="KED25" s="318"/>
      <c r="KEE25" s="318"/>
      <c r="KEF25" s="318"/>
      <c r="KEG25" s="318"/>
      <c r="KEH25" s="318"/>
      <c r="KEI25" s="318"/>
      <c r="KEJ25" s="318"/>
      <c r="KEK25" s="318"/>
      <c r="KEL25" s="318"/>
      <c r="KEM25" s="318"/>
      <c r="KEN25" s="318"/>
      <c r="KEO25" s="318"/>
      <c r="KEP25" s="318"/>
      <c r="KEQ25" s="318"/>
      <c r="KER25" s="318"/>
      <c r="KES25" s="318"/>
      <c r="KET25" s="318"/>
      <c r="KEU25" s="318"/>
      <c r="KEV25" s="318"/>
      <c r="KEW25" s="318"/>
      <c r="KEX25" s="318"/>
      <c r="KEY25" s="318"/>
      <c r="KEZ25" s="318"/>
      <c r="KFA25" s="318"/>
      <c r="KFB25" s="318"/>
      <c r="KFC25" s="318"/>
      <c r="KFD25" s="318"/>
      <c r="KFE25" s="318"/>
      <c r="KFF25" s="318"/>
      <c r="KFG25" s="318"/>
      <c r="KFH25" s="318"/>
      <c r="KFI25" s="318"/>
      <c r="KFJ25" s="318"/>
      <c r="KFK25" s="318"/>
      <c r="KFL25" s="318"/>
      <c r="KFM25" s="318"/>
      <c r="KFN25" s="318"/>
      <c r="KFO25" s="318"/>
      <c r="KFP25" s="318"/>
      <c r="KFQ25" s="318"/>
      <c r="KFR25" s="318"/>
      <c r="KFS25" s="318"/>
      <c r="KFT25" s="318"/>
      <c r="KFU25" s="318"/>
      <c r="KFV25" s="318"/>
      <c r="KFW25" s="318"/>
      <c r="KFX25" s="318"/>
      <c r="KFY25" s="318"/>
      <c r="KFZ25" s="318"/>
      <c r="KGA25" s="318"/>
      <c r="KGB25" s="318"/>
      <c r="KGC25" s="318"/>
      <c r="KGD25" s="318"/>
      <c r="KGE25" s="318"/>
      <c r="KGF25" s="318"/>
      <c r="KGG25" s="318"/>
      <c r="KGH25" s="318"/>
      <c r="KGI25" s="318"/>
      <c r="KGJ25" s="318"/>
      <c r="KGK25" s="318"/>
      <c r="KGL25" s="318"/>
      <c r="KGM25" s="318"/>
      <c r="KGN25" s="318"/>
      <c r="KGO25" s="318"/>
      <c r="KGP25" s="318"/>
      <c r="KGQ25" s="318"/>
      <c r="KGR25" s="318"/>
      <c r="KGS25" s="318"/>
      <c r="KGT25" s="318"/>
      <c r="KGU25" s="318"/>
      <c r="KGV25" s="318"/>
      <c r="KGW25" s="318"/>
      <c r="KGX25" s="318"/>
      <c r="KGY25" s="318"/>
      <c r="KGZ25" s="318"/>
      <c r="KHA25" s="318"/>
      <c r="KHB25" s="318"/>
      <c r="KHC25" s="318"/>
      <c r="KHD25" s="318"/>
      <c r="KHE25" s="318"/>
      <c r="KHF25" s="318"/>
      <c r="KHG25" s="318"/>
      <c r="KHH25" s="318"/>
      <c r="KHI25" s="318"/>
      <c r="KHJ25" s="318"/>
      <c r="KHK25" s="318"/>
      <c r="KHL25" s="318"/>
      <c r="KHM25" s="318"/>
      <c r="KHN25" s="318"/>
      <c r="KHO25" s="318"/>
      <c r="KHP25" s="318"/>
      <c r="KHQ25" s="318"/>
      <c r="KHR25" s="318"/>
      <c r="KHS25" s="318"/>
      <c r="KHT25" s="318"/>
      <c r="KHU25" s="318"/>
      <c r="KHV25" s="318"/>
      <c r="KHW25" s="318"/>
      <c r="KHX25" s="318"/>
      <c r="KHY25" s="318"/>
      <c r="KHZ25" s="318"/>
      <c r="KIA25" s="318"/>
      <c r="KIB25" s="318"/>
      <c r="KIC25" s="318"/>
      <c r="KID25" s="318"/>
      <c r="KIE25" s="318"/>
      <c r="KIF25" s="318"/>
      <c r="KIG25" s="318"/>
      <c r="KIH25" s="318"/>
      <c r="KII25" s="318"/>
      <c r="KIJ25" s="318"/>
      <c r="KIK25" s="318"/>
      <c r="KIL25" s="318"/>
      <c r="KIM25" s="318"/>
      <c r="KIN25" s="318"/>
      <c r="KIO25" s="318"/>
      <c r="KIP25" s="318"/>
      <c r="KIQ25" s="318"/>
      <c r="KIR25" s="318"/>
      <c r="KIS25" s="318"/>
      <c r="KIT25" s="318"/>
      <c r="KIU25" s="318"/>
      <c r="KIV25" s="318"/>
      <c r="KIW25" s="318"/>
      <c r="KIX25" s="318"/>
      <c r="KIY25" s="318"/>
      <c r="KIZ25" s="318"/>
      <c r="KJA25" s="318"/>
      <c r="KJB25" s="318"/>
      <c r="KJC25" s="318"/>
      <c r="KJD25" s="318"/>
      <c r="KJE25" s="318"/>
      <c r="KJF25" s="318"/>
      <c r="KJG25" s="318"/>
      <c r="KJH25" s="318"/>
      <c r="KJI25" s="318"/>
      <c r="KJJ25" s="318"/>
      <c r="KJK25" s="318"/>
      <c r="KJL25" s="318"/>
      <c r="KJM25" s="318"/>
      <c r="KJN25" s="318"/>
      <c r="KJO25" s="318"/>
      <c r="KJP25" s="318"/>
      <c r="KJQ25" s="318"/>
      <c r="KJR25" s="318"/>
      <c r="KJS25" s="318"/>
      <c r="KJT25" s="318"/>
      <c r="KJU25" s="318"/>
      <c r="KJV25" s="318"/>
      <c r="KJW25" s="318"/>
      <c r="KJX25" s="318"/>
      <c r="KJY25" s="318"/>
      <c r="KJZ25" s="318"/>
      <c r="KKA25" s="318"/>
      <c r="KKB25" s="318"/>
      <c r="KKC25" s="318"/>
      <c r="KKD25" s="318"/>
      <c r="KKE25" s="318"/>
      <c r="KKF25" s="318"/>
      <c r="KKG25" s="318"/>
      <c r="KKH25" s="318"/>
      <c r="KKI25" s="318"/>
      <c r="KKJ25" s="318"/>
      <c r="KKK25" s="318"/>
      <c r="KKL25" s="318"/>
      <c r="KKM25" s="318"/>
      <c r="KKN25" s="318"/>
      <c r="KKO25" s="318"/>
      <c r="KKP25" s="318"/>
      <c r="KKQ25" s="318"/>
      <c r="KKR25" s="318"/>
      <c r="KKS25" s="318"/>
      <c r="KKT25" s="318"/>
      <c r="KKU25" s="318"/>
      <c r="KKV25" s="318"/>
      <c r="KKW25" s="318"/>
      <c r="KKX25" s="318"/>
      <c r="KKY25" s="318"/>
      <c r="KKZ25" s="318"/>
      <c r="KLA25" s="318"/>
      <c r="KLB25" s="318"/>
      <c r="KLC25" s="318"/>
      <c r="KLD25" s="318"/>
      <c r="KLE25" s="318"/>
      <c r="KLF25" s="318"/>
      <c r="KLG25" s="318"/>
      <c r="KLH25" s="318"/>
      <c r="KLI25" s="318"/>
      <c r="KLJ25" s="318"/>
      <c r="KLK25" s="318"/>
      <c r="KLL25" s="318"/>
      <c r="KLM25" s="318"/>
      <c r="KLN25" s="318"/>
      <c r="KLO25" s="318"/>
      <c r="KLP25" s="318"/>
      <c r="KLQ25" s="318"/>
      <c r="KLR25" s="318"/>
      <c r="KLS25" s="318"/>
      <c r="KLT25" s="318"/>
      <c r="KLU25" s="318"/>
      <c r="KLV25" s="318"/>
      <c r="KLW25" s="318"/>
      <c r="KLX25" s="318"/>
      <c r="KLY25" s="318"/>
      <c r="KLZ25" s="318"/>
      <c r="KMA25" s="318"/>
      <c r="KMB25" s="318"/>
      <c r="KMC25" s="318"/>
      <c r="KMD25" s="318"/>
      <c r="KME25" s="318"/>
      <c r="KMF25" s="318"/>
      <c r="KMG25" s="318"/>
      <c r="KMH25" s="318"/>
      <c r="KMI25" s="318"/>
      <c r="KMJ25" s="318"/>
      <c r="KMK25" s="318"/>
      <c r="KML25" s="318"/>
      <c r="KMM25" s="318"/>
      <c r="KMN25" s="318"/>
      <c r="KMO25" s="318"/>
      <c r="KMP25" s="318"/>
      <c r="KMQ25" s="318"/>
      <c r="KMR25" s="318"/>
      <c r="KMS25" s="318"/>
      <c r="KMT25" s="318"/>
      <c r="KMU25" s="318"/>
      <c r="KMV25" s="318"/>
      <c r="KMW25" s="318"/>
      <c r="KMX25" s="318"/>
      <c r="KMY25" s="318"/>
      <c r="KMZ25" s="318"/>
      <c r="KNA25" s="318"/>
      <c r="KNB25" s="318"/>
      <c r="KNC25" s="318"/>
      <c r="KND25" s="318"/>
      <c r="KNE25" s="318"/>
      <c r="KNF25" s="318"/>
      <c r="KNG25" s="318"/>
      <c r="KNH25" s="318"/>
      <c r="KNI25" s="318"/>
      <c r="KNJ25" s="318"/>
      <c r="KNK25" s="318"/>
      <c r="KNL25" s="318"/>
      <c r="KNM25" s="318"/>
      <c r="KNN25" s="318"/>
      <c r="KNO25" s="318"/>
      <c r="KNP25" s="318"/>
      <c r="KNQ25" s="318"/>
      <c r="KNR25" s="318"/>
      <c r="KNS25" s="318"/>
      <c r="KNT25" s="318"/>
      <c r="KNU25" s="318"/>
      <c r="KNV25" s="318"/>
      <c r="KNW25" s="318"/>
      <c r="KNX25" s="318"/>
      <c r="KNY25" s="318"/>
      <c r="KNZ25" s="318"/>
      <c r="KOA25" s="318"/>
      <c r="KOB25" s="318"/>
      <c r="KOC25" s="318"/>
      <c r="KOD25" s="318"/>
      <c r="KOE25" s="318"/>
      <c r="KOF25" s="318"/>
      <c r="KOG25" s="318"/>
      <c r="KOH25" s="318"/>
      <c r="KOI25" s="318"/>
      <c r="KOJ25" s="318"/>
      <c r="KOK25" s="318"/>
      <c r="KOL25" s="318"/>
      <c r="KOM25" s="318"/>
      <c r="KON25" s="318"/>
      <c r="KOO25" s="318"/>
      <c r="KOP25" s="318"/>
      <c r="KOQ25" s="318"/>
      <c r="KOR25" s="318"/>
      <c r="KOS25" s="318"/>
      <c r="KOT25" s="318"/>
      <c r="KOU25" s="318"/>
      <c r="KOV25" s="318"/>
      <c r="KOW25" s="318"/>
      <c r="KOX25" s="318"/>
      <c r="KOY25" s="318"/>
      <c r="KOZ25" s="318"/>
      <c r="KPA25" s="318"/>
      <c r="KPB25" s="318"/>
      <c r="KPC25" s="318"/>
      <c r="KPD25" s="318"/>
      <c r="KPE25" s="318"/>
      <c r="KPF25" s="318"/>
      <c r="KPG25" s="318"/>
      <c r="KPH25" s="318"/>
      <c r="KPI25" s="318"/>
      <c r="KPJ25" s="318"/>
      <c r="KPK25" s="318"/>
      <c r="KPL25" s="318"/>
      <c r="KPM25" s="318"/>
      <c r="KPN25" s="318"/>
      <c r="KPO25" s="318"/>
      <c r="KPP25" s="318"/>
      <c r="KPQ25" s="318"/>
      <c r="KPR25" s="318"/>
      <c r="KPS25" s="318"/>
      <c r="KPT25" s="318"/>
      <c r="KPU25" s="318"/>
      <c r="KPV25" s="318"/>
      <c r="KPW25" s="318"/>
      <c r="KPX25" s="318"/>
      <c r="KPY25" s="318"/>
      <c r="KPZ25" s="318"/>
      <c r="KQA25" s="318"/>
      <c r="KQB25" s="318"/>
      <c r="KQC25" s="318"/>
      <c r="KQD25" s="318"/>
      <c r="KQE25" s="318"/>
      <c r="KQF25" s="318"/>
      <c r="KQG25" s="318"/>
      <c r="KQH25" s="318"/>
      <c r="KQI25" s="318"/>
      <c r="KQJ25" s="318"/>
      <c r="KQK25" s="318"/>
      <c r="KQL25" s="318"/>
      <c r="KQM25" s="318"/>
      <c r="KQN25" s="318"/>
      <c r="KQO25" s="318"/>
      <c r="KQP25" s="318"/>
      <c r="KQQ25" s="318"/>
      <c r="KQR25" s="318"/>
      <c r="KQS25" s="318"/>
      <c r="KQT25" s="318"/>
      <c r="KQU25" s="318"/>
      <c r="KQV25" s="318"/>
      <c r="KQW25" s="318"/>
      <c r="KQX25" s="318"/>
      <c r="KQY25" s="318"/>
      <c r="KQZ25" s="318"/>
      <c r="KRA25" s="318"/>
      <c r="KRB25" s="318"/>
      <c r="KRC25" s="318"/>
      <c r="KRD25" s="318"/>
      <c r="KRE25" s="318"/>
      <c r="KRF25" s="318"/>
      <c r="KRG25" s="318"/>
      <c r="KRH25" s="318"/>
      <c r="KRI25" s="318"/>
      <c r="KRJ25" s="318"/>
      <c r="KRK25" s="318"/>
      <c r="KRL25" s="318"/>
      <c r="KRM25" s="318"/>
      <c r="KRN25" s="318"/>
      <c r="KRO25" s="318"/>
      <c r="KRP25" s="318"/>
      <c r="KRQ25" s="318"/>
      <c r="KRR25" s="318"/>
      <c r="KRS25" s="318"/>
      <c r="KRT25" s="318"/>
      <c r="KRU25" s="318"/>
      <c r="KRV25" s="318"/>
      <c r="KRW25" s="318"/>
      <c r="KRX25" s="318"/>
      <c r="KRY25" s="318"/>
      <c r="KRZ25" s="318"/>
      <c r="KSA25" s="318"/>
      <c r="KSB25" s="318"/>
      <c r="KSC25" s="318"/>
      <c r="KSD25" s="318"/>
      <c r="KSE25" s="318"/>
      <c r="KSF25" s="318"/>
      <c r="KSG25" s="318"/>
      <c r="KSH25" s="318"/>
      <c r="KSI25" s="318"/>
      <c r="KSJ25" s="318"/>
      <c r="KSK25" s="318"/>
      <c r="KSL25" s="318"/>
      <c r="KSM25" s="318"/>
      <c r="KSN25" s="318"/>
      <c r="KSO25" s="318"/>
      <c r="KSP25" s="318"/>
      <c r="KSQ25" s="318"/>
      <c r="KSR25" s="318"/>
      <c r="KSS25" s="318"/>
      <c r="KST25" s="318"/>
      <c r="KSU25" s="318"/>
      <c r="KSV25" s="318"/>
      <c r="KSW25" s="318"/>
      <c r="KSX25" s="318"/>
      <c r="KSY25" s="318"/>
      <c r="KSZ25" s="318"/>
      <c r="KTA25" s="318"/>
      <c r="KTB25" s="318"/>
      <c r="KTC25" s="318"/>
      <c r="KTD25" s="318"/>
      <c r="KTE25" s="318"/>
      <c r="KTF25" s="318"/>
      <c r="KTG25" s="318"/>
      <c r="KTH25" s="318"/>
      <c r="KTI25" s="318"/>
      <c r="KTJ25" s="318"/>
      <c r="KTK25" s="318"/>
      <c r="KTL25" s="318"/>
      <c r="KTM25" s="318"/>
      <c r="KTN25" s="318"/>
      <c r="KTO25" s="318"/>
      <c r="KTP25" s="318"/>
      <c r="KTQ25" s="318"/>
      <c r="KTR25" s="318"/>
      <c r="KTS25" s="318"/>
      <c r="KTT25" s="318"/>
      <c r="KTU25" s="318"/>
      <c r="KTV25" s="318"/>
      <c r="KTW25" s="318"/>
      <c r="KTX25" s="318"/>
      <c r="KTY25" s="318"/>
      <c r="KTZ25" s="318"/>
      <c r="KUA25" s="318"/>
      <c r="KUB25" s="318"/>
      <c r="KUC25" s="318"/>
      <c r="KUD25" s="318"/>
      <c r="KUE25" s="318"/>
      <c r="KUF25" s="318"/>
      <c r="KUG25" s="318"/>
      <c r="KUH25" s="318"/>
      <c r="KUI25" s="318"/>
      <c r="KUJ25" s="318"/>
      <c r="KUK25" s="318"/>
      <c r="KUL25" s="318"/>
      <c r="KUM25" s="318"/>
      <c r="KUN25" s="318"/>
      <c r="KUO25" s="318"/>
      <c r="KUP25" s="318"/>
      <c r="KUQ25" s="318"/>
      <c r="KUR25" s="318"/>
      <c r="KUS25" s="318"/>
      <c r="KUT25" s="318"/>
      <c r="KUU25" s="318"/>
      <c r="KUV25" s="318"/>
      <c r="KUW25" s="318"/>
      <c r="KUX25" s="318"/>
      <c r="KUY25" s="318"/>
      <c r="KUZ25" s="318"/>
      <c r="KVA25" s="318"/>
      <c r="KVB25" s="318"/>
      <c r="KVC25" s="318"/>
      <c r="KVD25" s="318"/>
      <c r="KVE25" s="318"/>
      <c r="KVF25" s="318"/>
      <c r="KVG25" s="318"/>
      <c r="KVH25" s="318"/>
      <c r="KVI25" s="318"/>
      <c r="KVJ25" s="318"/>
      <c r="KVK25" s="318"/>
      <c r="KVL25" s="318"/>
      <c r="KVM25" s="318"/>
      <c r="KVN25" s="318"/>
      <c r="KVO25" s="318"/>
      <c r="KVP25" s="318"/>
      <c r="KVQ25" s="318"/>
      <c r="KVR25" s="318"/>
      <c r="KVS25" s="318"/>
      <c r="KVT25" s="318"/>
      <c r="KVU25" s="318"/>
      <c r="KVV25" s="318"/>
      <c r="KVW25" s="318"/>
      <c r="KVX25" s="318"/>
      <c r="KVY25" s="318"/>
      <c r="KVZ25" s="318"/>
      <c r="KWA25" s="318"/>
      <c r="KWB25" s="318"/>
      <c r="KWC25" s="318"/>
      <c r="KWD25" s="318"/>
      <c r="KWE25" s="318"/>
      <c r="KWF25" s="318"/>
      <c r="KWG25" s="318"/>
      <c r="KWH25" s="318"/>
      <c r="KWI25" s="318"/>
      <c r="KWJ25" s="318"/>
      <c r="KWK25" s="318"/>
      <c r="KWL25" s="318"/>
      <c r="KWM25" s="318"/>
      <c r="KWN25" s="318"/>
      <c r="KWO25" s="318"/>
      <c r="KWP25" s="318"/>
      <c r="KWQ25" s="318"/>
      <c r="KWR25" s="318"/>
      <c r="KWS25" s="318"/>
      <c r="KWT25" s="318"/>
      <c r="KWU25" s="318"/>
      <c r="KWV25" s="318"/>
      <c r="KWW25" s="318"/>
      <c r="KWX25" s="318"/>
      <c r="KWY25" s="318"/>
      <c r="KWZ25" s="318"/>
      <c r="KXA25" s="318"/>
      <c r="KXB25" s="318"/>
      <c r="KXC25" s="318"/>
      <c r="KXD25" s="318"/>
      <c r="KXE25" s="318"/>
      <c r="KXF25" s="318"/>
      <c r="KXG25" s="318"/>
      <c r="KXH25" s="318"/>
      <c r="KXI25" s="318"/>
      <c r="KXJ25" s="318"/>
      <c r="KXK25" s="318"/>
      <c r="KXL25" s="318"/>
      <c r="KXM25" s="318"/>
      <c r="KXN25" s="318"/>
      <c r="KXO25" s="318"/>
      <c r="KXP25" s="318"/>
      <c r="KXQ25" s="318"/>
      <c r="KXR25" s="318"/>
      <c r="KXS25" s="318"/>
      <c r="KXT25" s="318"/>
      <c r="KXU25" s="318"/>
      <c r="KXV25" s="318"/>
      <c r="KXW25" s="318"/>
      <c r="KXX25" s="318"/>
      <c r="KXY25" s="318"/>
      <c r="KXZ25" s="318"/>
      <c r="KYA25" s="318"/>
      <c r="KYB25" s="318"/>
      <c r="KYC25" s="318"/>
      <c r="KYD25" s="318"/>
      <c r="KYE25" s="318"/>
      <c r="KYF25" s="318"/>
      <c r="KYG25" s="318"/>
      <c r="KYH25" s="318"/>
      <c r="KYI25" s="318"/>
      <c r="KYJ25" s="318"/>
      <c r="KYK25" s="318"/>
      <c r="KYL25" s="318"/>
      <c r="KYM25" s="318"/>
      <c r="KYN25" s="318"/>
      <c r="KYO25" s="318"/>
      <c r="KYP25" s="318"/>
      <c r="KYQ25" s="318"/>
      <c r="KYR25" s="318"/>
      <c r="KYS25" s="318"/>
      <c r="KYT25" s="318"/>
      <c r="KYU25" s="318"/>
      <c r="KYV25" s="318"/>
      <c r="KYW25" s="318"/>
      <c r="KYX25" s="318"/>
      <c r="KYY25" s="318"/>
      <c r="KYZ25" s="318"/>
      <c r="KZA25" s="318"/>
      <c r="KZB25" s="318"/>
      <c r="KZC25" s="318"/>
      <c r="KZD25" s="318"/>
      <c r="KZE25" s="318"/>
      <c r="KZF25" s="318"/>
      <c r="KZG25" s="318"/>
      <c r="KZH25" s="318"/>
      <c r="KZI25" s="318"/>
      <c r="KZJ25" s="318"/>
      <c r="KZK25" s="318"/>
      <c r="KZL25" s="318"/>
      <c r="KZM25" s="318"/>
      <c r="KZN25" s="318"/>
      <c r="KZO25" s="318"/>
      <c r="KZP25" s="318"/>
      <c r="KZQ25" s="318"/>
      <c r="KZR25" s="318"/>
      <c r="KZS25" s="318"/>
      <c r="KZT25" s="318"/>
      <c r="KZU25" s="318"/>
      <c r="KZV25" s="318"/>
      <c r="KZW25" s="318"/>
      <c r="KZX25" s="318"/>
      <c r="KZY25" s="318"/>
      <c r="KZZ25" s="318"/>
      <c r="LAA25" s="318"/>
      <c r="LAB25" s="318"/>
      <c r="LAC25" s="318"/>
      <c r="LAD25" s="318"/>
      <c r="LAE25" s="318"/>
      <c r="LAF25" s="318"/>
      <c r="LAG25" s="318"/>
      <c r="LAH25" s="318"/>
      <c r="LAI25" s="318"/>
      <c r="LAJ25" s="318"/>
      <c r="LAK25" s="318"/>
      <c r="LAL25" s="318"/>
      <c r="LAM25" s="318"/>
      <c r="LAN25" s="318"/>
      <c r="LAO25" s="318"/>
      <c r="LAP25" s="318"/>
      <c r="LAQ25" s="318"/>
      <c r="LAR25" s="318"/>
      <c r="LAS25" s="318"/>
      <c r="LAT25" s="318"/>
      <c r="LAU25" s="318"/>
      <c r="LAV25" s="318"/>
      <c r="LAW25" s="318"/>
      <c r="LAX25" s="318"/>
      <c r="LAY25" s="318"/>
      <c r="LAZ25" s="318"/>
      <c r="LBA25" s="318"/>
      <c r="LBB25" s="318"/>
      <c r="LBC25" s="318"/>
      <c r="LBD25" s="318"/>
      <c r="LBE25" s="318"/>
      <c r="LBF25" s="318"/>
      <c r="LBG25" s="318"/>
      <c r="LBH25" s="318"/>
      <c r="LBI25" s="318"/>
      <c r="LBJ25" s="318"/>
      <c r="LBK25" s="318"/>
      <c r="LBL25" s="318"/>
      <c r="LBM25" s="318"/>
      <c r="LBN25" s="318"/>
      <c r="LBO25" s="318"/>
      <c r="LBP25" s="318"/>
      <c r="LBQ25" s="318"/>
      <c r="LBR25" s="318"/>
      <c r="LBS25" s="318"/>
      <c r="LBT25" s="318"/>
      <c r="LBU25" s="318"/>
      <c r="LBV25" s="318"/>
      <c r="LBW25" s="318"/>
      <c r="LBX25" s="318"/>
      <c r="LBY25" s="318"/>
      <c r="LBZ25" s="318"/>
      <c r="LCA25" s="318"/>
      <c r="LCB25" s="318"/>
      <c r="LCC25" s="318"/>
      <c r="LCD25" s="318"/>
      <c r="LCE25" s="318"/>
      <c r="LCF25" s="318"/>
      <c r="LCG25" s="318"/>
      <c r="LCH25" s="318"/>
      <c r="LCI25" s="318"/>
      <c r="LCJ25" s="318"/>
      <c r="LCK25" s="318"/>
      <c r="LCL25" s="318"/>
      <c r="LCM25" s="318"/>
      <c r="LCN25" s="318"/>
      <c r="LCO25" s="318"/>
      <c r="LCP25" s="318"/>
      <c r="LCQ25" s="318"/>
      <c r="LCR25" s="318"/>
      <c r="LCS25" s="318"/>
      <c r="LCT25" s="318"/>
      <c r="LCU25" s="318"/>
      <c r="LCV25" s="318"/>
      <c r="LCW25" s="318"/>
      <c r="LCX25" s="318"/>
      <c r="LCY25" s="318"/>
      <c r="LCZ25" s="318"/>
      <c r="LDA25" s="318"/>
      <c r="LDB25" s="318"/>
      <c r="LDC25" s="318"/>
      <c r="LDD25" s="318"/>
      <c r="LDE25" s="318"/>
      <c r="LDF25" s="318"/>
      <c r="LDG25" s="318"/>
      <c r="LDH25" s="318"/>
      <c r="LDI25" s="318"/>
      <c r="LDJ25" s="318"/>
      <c r="LDK25" s="318"/>
      <c r="LDL25" s="318"/>
      <c r="LDM25" s="318"/>
      <c r="LDN25" s="318"/>
      <c r="LDO25" s="318"/>
      <c r="LDP25" s="318"/>
      <c r="LDQ25" s="318"/>
      <c r="LDR25" s="318"/>
      <c r="LDS25" s="318"/>
      <c r="LDT25" s="318"/>
      <c r="LDU25" s="318"/>
      <c r="LDV25" s="318"/>
      <c r="LDW25" s="318"/>
      <c r="LDX25" s="318"/>
      <c r="LDY25" s="318"/>
      <c r="LDZ25" s="318"/>
      <c r="LEA25" s="318"/>
      <c r="LEB25" s="318"/>
      <c r="LEC25" s="318"/>
      <c r="LED25" s="318"/>
      <c r="LEE25" s="318"/>
      <c r="LEF25" s="318"/>
      <c r="LEG25" s="318"/>
      <c r="LEH25" s="318"/>
      <c r="LEI25" s="318"/>
      <c r="LEJ25" s="318"/>
      <c r="LEK25" s="318"/>
      <c r="LEL25" s="318"/>
      <c r="LEM25" s="318"/>
      <c r="LEN25" s="318"/>
      <c r="LEO25" s="318"/>
      <c r="LEP25" s="318"/>
      <c r="LEQ25" s="318"/>
      <c r="LER25" s="318"/>
      <c r="LES25" s="318"/>
      <c r="LET25" s="318"/>
      <c r="LEU25" s="318"/>
      <c r="LEV25" s="318"/>
      <c r="LEW25" s="318"/>
      <c r="LEX25" s="318"/>
      <c r="LEY25" s="318"/>
      <c r="LEZ25" s="318"/>
      <c r="LFA25" s="318"/>
      <c r="LFB25" s="318"/>
      <c r="LFC25" s="318"/>
      <c r="LFD25" s="318"/>
      <c r="LFE25" s="318"/>
      <c r="LFF25" s="318"/>
      <c r="LFG25" s="318"/>
      <c r="LFH25" s="318"/>
      <c r="LFI25" s="318"/>
      <c r="LFJ25" s="318"/>
      <c r="LFK25" s="318"/>
      <c r="LFL25" s="318"/>
      <c r="LFM25" s="318"/>
      <c r="LFN25" s="318"/>
      <c r="LFO25" s="318"/>
      <c r="LFP25" s="318"/>
      <c r="LFQ25" s="318"/>
      <c r="LFR25" s="318"/>
      <c r="LFS25" s="318"/>
      <c r="LFT25" s="318"/>
      <c r="LFU25" s="318"/>
      <c r="LFV25" s="318"/>
      <c r="LFW25" s="318"/>
      <c r="LFX25" s="318"/>
      <c r="LFY25" s="318"/>
      <c r="LFZ25" s="318"/>
      <c r="LGA25" s="318"/>
      <c r="LGB25" s="318"/>
      <c r="LGC25" s="318"/>
      <c r="LGD25" s="318"/>
      <c r="LGE25" s="318"/>
      <c r="LGF25" s="318"/>
      <c r="LGG25" s="318"/>
      <c r="LGH25" s="318"/>
      <c r="LGI25" s="318"/>
      <c r="LGJ25" s="318"/>
      <c r="LGK25" s="318"/>
      <c r="LGL25" s="318"/>
      <c r="LGM25" s="318"/>
      <c r="LGN25" s="318"/>
      <c r="LGO25" s="318"/>
      <c r="LGP25" s="318"/>
      <c r="LGQ25" s="318"/>
      <c r="LGR25" s="318"/>
      <c r="LGS25" s="318"/>
      <c r="LGT25" s="318"/>
      <c r="LGU25" s="318"/>
      <c r="LGV25" s="318"/>
      <c r="LGW25" s="318"/>
      <c r="LGX25" s="318"/>
      <c r="LGY25" s="318"/>
      <c r="LGZ25" s="318"/>
      <c r="LHA25" s="318"/>
      <c r="LHB25" s="318"/>
      <c r="LHC25" s="318"/>
      <c r="LHD25" s="318"/>
      <c r="LHE25" s="318"/>
      <c r="LHF25" s="318"/>
      <c r="LHG25" s="318"/>
      <c r="LHH25" s="318"/>
      <c r="LHI25" s="318"/>
      <c r="LHJ25" s="318"/>
      <c r="LHK25" s="318"/>
      <c r="LHL25" s="318"/>
      <c r="LHM25" s="318"/>
      <c r="LHN25" s="318"/>
      <c r="LHO25" s="318"/>
      <c r="LHP25" s="318"/>
      <c r="LHQ25" s="318"/>
      <c r="LHR25" s="318"/>
      <c r="LHS25" s="318"/>
      <c r="LHT25" s="318"/>
      <c r="LHU25" s="318"/>
      <c r="LHV25" s="318"/>
      <c r="LHW25" s="318"/>
      <c r="LHX25" s="318"/>
      <c r="LHY25" s="318"/>
      <c r="LHZ25" s="318"/>
      <c r="LIA25" s="318"/>
      <c r="LIB25" s="318"/>
      <c r="LIC25" s="318"/>
      <c r="LID25" s="318"/>
      <c r="LIE25" s="318"/>
      <c r="LIF25" s="318"/>
      <c r="LIG25" s="318"/>
      <c r="LIH25" s="318"/>
      <c r="LII25" s="318"/>
      <c r="LIJ25" s="318"/>
      <c r="LIK25" s="318"/>
      <c r="LIL25" s="318"/>
      <c r="LIM25" s="318"/>
      <c r="LIN25" s="318"/>
      <c r="LIO25" s="318"/>
      <c r="LIP25" s="318"/>
      <c r="LIQ25" s="318"/>
      <c r="LIR25" s="318"/>
      <c r="LIS25" s="318"/>
      <c r="LIT25" s="318"/>
      <c r="LIU25" s="318"/>
      <c r="LIV25" s="318"/>
      <c r="LIW25" s="318"/>
      <c r="LIX25" s="318"/>
      <c r="LIY25" s="318"/>
      <c r="LIZ25" s="318"/>
      <c r="LJA25" s="318"/>
      <c r="LJB25" s="318"/>
      <c r="LJC25" s="318"/>
      <c r="LJD25" s="318"/>
      <c r="LJE25" s="318"/>
      <c r="LJF25" s="318"/>
      <c r="LJG25" s="318"/>
      <c r="LJH25" s="318"/>
      <c r="LJI25" s="318"/>
      <c r="LJJ25" s="318"/>
      <c r="LJK25" s="318"/>
      <c r="LJL25" s="318"/>
      <c r="LJM25" s="318"/>
      <c r="LJN25" s="318"/>
      <c r="LJO25" s="318"/>
      <c r="LJP25" s="318"/>
      <c r="LJQ25" s="318"/>
      <c r="LJR25" s="318"/>
      <c r="LJS25" s="318"/>
      <c r="LJT25" s="318"/>
      <c r="LJU25" s="318"/>
      <c r="LJV25" s="318"/>
      <c r="LJW25" s="318"/>
      <c r="LJX25" s="318"/>
      <c r="LJY25" s="318"/>
      <c r="LJZ25" s="318"/>
      <c r="LKA25" s="318"/>
      <c r="LKB25" s="318"/>
      <c r="LKC25" s="318"/>
      <c r="LKD25" s="318"/>
      <c r="LKE25" s="318"/>
      <c r="LKF25" s="318"/>
      <c r="LKG25" s="318"/>
      <c r="LKH25" s="318"/>
      <c r="LKI25" s="318"/>
      <c r="LKJ25" s="318"/>
      <c r="LKK25" s="318"/>
      <c r="LKL25" s="318"/>
      <c r="LKM25" s="318"/>
      <c r="LKN25" s="318"/>
      <c r="LKO25" s="318"/>
      <c r="LKP25" s="318"/>
      <c r="LKQ25" s="318"/>
      <c r="LKR25" s="318"/>
      <c r="LKS25" s="318"/>
      <c r="LKT25" s="318"/>
      <c r="LKU25" s="318"/>
      <c r="LKV25" s="318"/>
      <c r="LKW25" s="318"/>
      <c r="LKX25" s="318"/>
      <c r="LKY25" s="318"/>
      <c r="LKZ25" s="318"/>
      <c r="LLA25" s="318"/>
      <c r="LLB25" s="318"/>
      <c r="LLC25" s="318"/>
      <c r="LLD25" s="318"/>
      <c r="LLE25" s="318"/>
      <c r="LLF25" s="318"/>
      <c r="LLG25" s="318"/>
      <c r="LLH25" s="318"/>
      <c r="LLI25" s="318"/>
      <c r="LLJ25" s="318"/>
      <c r="LLK25" s="318"/>
      <c r="LLL25" s="318"/>
      <c r="LLM25" s="318"/>
      <c r="LLN25" s="318"/>
      <c r="LLO25" s="318"/>
      <c r="LLP25" s="318"/>
      <c r="LLQ25" s="318"/>
      <c r="LLR25" s="318"/>
      <c r="LLS25" s="318"/>
      <c r="LLT25" s="318"/>
      <c r="LLU25" s="318"/>
      <c r="LLV25" s="318"/>
      <c r="LLW25" s="318"/>
      <c r="LLX25" s="318"/>
      <c r="LLY25" s="318"/>
      <c r="LLZ25" s="318"/>
      <c r="LMA25" s="318"/>
      <c r="LMB25" s="318"/>
      <c r="LMC25" s="318"/>
      <c r="LMD25" s="318"/>
      <c r="LME25" s="318"/>
      <c r="LMF25" s="318"/>
      <c r="LMG25" s="318"/>
      <c r="LMH25" s="318"/>
      <c r="LMI25" s="318"/>
      <c r="LMJ25" s="318"/>
      <c r="LMK25" s="318"/>
      <c r="LML25" s="318"/>
      <c r="LMM25" s="318"/>
      <c r="LMN25" s="318"/>
      <c r="LMO25" s="318"/>
      <c r="LMP25" s="318"/>
      <c r="LMQ25" s="318"/>
      <c r="LMR25" s="318"/>
      <c r="LMS25" s="318"/>
      <c r="LMT25" s="318"/>
      <c r="LMU25" s="318"/>
      <c r="LMV25" s="318"/>
      <c r="LMW25" s="318"/>
      <c r="LMX25" s="318"/>
      <c r="LMY25" s="318"/>
      <c r="LMZ25" s="318"/>
      <c r="LNA25" s="318"/>
      <c r="LNB25" s="318"/>
      <c r="LNC25" s="318"/>
      <c r="LND25" s="318"/>
      <c r="LNE25" s="318"/>
      <c r="LNF25" s="318"/>
      <c r="LNG25" s="318"/>
      <c r="LNH25" s="318"/>
      <c r="LNI25" s="318"/>
      <c r="LNJ25" s="318"/>
      <c r="LNK25" s="318"/>
      <c r="LNL25" s="318"/>
      <c r="LNM25" s="318"/>
      <c r="LNN25" s="318"/>
      <c r="LNO25" s="318"/>
      <c r="LNP25" s="318"/>
      <c r="LNQ25" s="318"/>
      <c r="LNR25" s="318"/>
      <c r="LNS25" s="318"/>
      <c r="LNT25" s="318"/>
      <c r="LNU25" s="318"/>
      <c r="LNV25" s="318"/>
      <c r="LNW25" s="318"/>
      <c r="LNX25" s="318"/>
      <c r="LNY25" s="318"/>
      <c r="LNZ25" s="318"/>
      <c r="LOA25" s="318"/>
      <c r="LOB25" s="318"/>
      <c r="LOC25" s="318"/>
      <c r="LOD25" s="318"/>
      <c r="LOE25" s="318"/>
      <c r="LOF25" s="318"/>
      <c r="LOG25" s="318"/>
      <c r="LOH25" s="318"/>
      <c r="LOI25" s="318"/>
      <c r="LOJ25" s="318"/>
      <c r="LOK25" s="318"/>
      <c r="LOL25" s="318"/>
      <c r="LOM25" s="318"/>
      <c r="LON25" s="318"/>
      <c r="LOO25" s="318"/>
      <c r="LOP25" s="318"/>
      <c r="LOQ25" s="318"/>
      <c r="LOR25" s="318"/>
      <c r="LOS25" s="318"/>
      <c r="LOT25" s="318"/>
      <c r="LOU25" s="318"/>
      <c r="LOV25" s="318"/>
      <c r="LOW25" s="318"/>
      <c r="LOX25" s="318"/>
      <c r="LOY25" s="318"/>
      <c r="LOZ25" s="318"/>
      <c r="LPA25" s="318"/>
      <c r="LPB25" s="318"/>
      <c r="LPC25" s="318"/>
      <c r="LPD25" s="318"/>
      <c r="LPE25" s="318"/>
      <c r="LPF25" s="318"/>
      <c r="LPG25" s="318"/>
      <c r="LPH25" s="318"/>
      <c r="LPI25" s="318"/>
      <c r="LPJ25" s="318"/>
      <c r="LPK25" s="318"/>
      <c r="LPL25" s="318"/>
      <c r="LPM25" s="318"/>
      <c r="LPN25" s="318"/>
      <c r="LPO25" s="318"/>
      <c r="LPP25" s="318"/>
      <c r="LPQ25" s="318"/>
      <c r="LPR25" s="318"/>
      <c r="LPS25" s="318"/>
      <c r="LPT25" s="318"/>
      <c r="LPU25" s="318"/>
      <c r="LPV25" s="318"/>
      <c r="LPW25" s="318"/>
      <c r="LPX25" s="318"/>
      <c r="LPY25" s="318"/>
      <c r="LPZ25" s="318"/>
      <c r="LQA25" s="318"/>
      <c r="LQB25" s="318"/>
      <c r="LQC25" s="318"/>
      <c r="LQD25" s="318"/>
      <c r="LQE25" s="318"/>
      <c r="LQF25" s="318"/>
      <c r="LQG25" s="318"/>
      <c r="LQH25" s="318"/>
      <c r="LQI25" s="318"/>
      <c r="LQJ25" s="318"/>
      <c r="LQK25" s="318"/>
      <c r="LQL25" s="318"/>
      <c r="LQM25" s="318"/>
      <c r="LQN25" s="318"/>
      <c r="LQO25" s="318"/>
      <c r="LQP25" s="318"/>
      <c r="LQQ25" s="318"/>
      <c r="LQR25" s="318"/>
      <c r="LQS25" s="318"/>
      <c r="LQT25" s="318"/>
      <c r="LQU25" s="318"/>
      <c r="LQV25" s="318"/>
      <c r="LQW25" s="318"/>
      <c r="LQX25" s="318"/>
      <c r="LQY25" s="318"/>
      <c r="LQZ25" s="318"/>
      <c r="LRA25" s="318"/>
      <c r="LRB25" s="318"/>
      <c r="LRC25" s="318"/>
      <c r="LRD25" s="318"/>
      <c r="LRE25" s="318"/>
      <c r="LRF25" s="318"/>
      <c r="LRG25" s="318"/>
      <c r="LRH25" s="318"/>
      <c r="LRI25" s="318"/>
      <c r="LRJ25" s="318"/>
      <c r="LRK25" s="318"/>
      <c r="LRL25" s="318"/>
      <c r="LRM25" s="318"/>
      <c r="LRN25" s="318"/>
      <c r="LRO25" s="318"/>
      <c r="LRP25" s="318"/>
      <c r="LRQ25" s="318"/>
      <c r="LRR25" s="318"/>
      <c r="LRS25" s="318"/>
      <c r="LRT25" s="318"/>
      <c r="LRU25" s="318"/>
      <c r="LRV25" s="318"/>
      <c r="LRW25" s="318"/>
      <c r="LRX25" s="318"/>
      <c r="LRY25" s="318"/>
      <c r="LRZ25" s="318"/>
      <c r="LSA25" s="318"/>
      <c r="LSB25" s="318"/>
      <c r="LSC25" s="318"/>
      <c r="LSD25" s="318"/>
      <c r="LSE25" s="318"/>
      <c r="LSF25" s="318"/>
      <c r="LSG25" s="318"/>
      <c r="LSH25" s="318"/>
      <c r="LSI25" s="318"/>
      <c r="LSJ25" s="318"/>
      <c r="LSK25" s="318"/>
      <c r="LSL25" s="318"/>
      <c r="LSM25" s="318"/>
      <c r="LSN25" s="318"/>
      <c r="LSO25" s="318"/>
      <c r="LSP25" s="318"/>
      <c r="LSQ25" s="318"/>
      <c r="LSR25" s="318"/>
      <c r="LSS25" s="318"/>
      <c r="LST25" s="318"/>
      <c r="LSU25" s="318"/>
      <c r="LSV25" s="318"/>
      <c r="LSW25" s="318"/>
      <c r="LSX25" s="318"/>
      <c r="LSY25" s="318"/>
      <c r="LSZ25" s="318"/>
      <c r="LTA25" s="318"/>
      <c r="LTB25" s="318"/>
      <c r="LTC25" s="318"/>
      <c r="LTD25" s="318"/>
      <c r="LTE25" s="318"/>
      <c r="LTF25" s="318"/>
      <c r="LTG25" s="318"/>
      <c r="LTH25" s="318"/>
      <c r="LTI25" s="318"/>
      <c r="LTJ25" s="318"/>
      <c r="LTK25" s="318"/>
      <c r="LTL25" s="318"/>
      <c r="LTM25" s="318"/>
      <c r="LTN25" s="318"/>
      <c r="LTO25" s="318"/>
      <c r="LTP25" s="318"/>
      <c r="LTQ25" s="318"/>
      <c r="LTR25" s="318"/>
      <c r="LTS25" s="318"/>
      <c r="LTT25" s="318"/>
      <c r="LTU25" s="318"/>
      <c r="LTV25" s="318"/>
      <c r="LTW25" s="318"/>
      <c r="LTX25" s="318"/>
      <c r="LTY25" s="318"/>
      <c r="LTZ25" s="318"/>
      <c r="LUA25" s="318"/>
      <c r="LUB25" s="318"/>
      <c r="LUC25" s="318"/>
      <c r="LUD25" s="318"/>
      <c r="LUE25" s="318"/>
      <c r="LUF25" s="318"/>
      <c r="LUG25" s="318"/>
      <c r="LUH25" s="318"/>
      <c r="LUI25" s="318"/>
      <c r="LUJ25" s="318"/>
      <c r="LUK25" s="318"/>
      <c r="LUL25" s="318"/>
      <c r="LUM25" s="318"/>
      <c r="LUN25" s="318"/>
      <c r="LUO25" s="318"/>
      <c r="LUP25" s="318"/>
      <c r="LUQ25" s="318"/>
      <c r="LUR25" s="318"/>
      <c r="LUS25" s="318"/>
      <c r="LUT25" s="318"/>
      <c r="LUU25" s="318"/>
      <c r="LUV25" s="318"/>
      <c r="LUW25" s="318"/>
      <c r="LUX25" s="318"/>
      <c r="LUY25" s="318"/>
      <c r="LUZ25" s="318"/>
      <c r="LVA25" s="318"/>
      <c r="LVB25" s="318"/>
      <c r="LVC25" s="318"/>
      <c r="LVD25" s="318"/>
      <c r="LVE25" s="318"/>
      <c r="LVF25" s="318"/>
      <c r="LVG25" s="318"/>
      <c r="LVH25" s="318"/>
      <c r="LVI25" s="318"/>
      <c r="LVJ25" s="318"/>
      <c r="LVK25" s="318"/>
      <c r="LVL25" s="318"/>
      <c r="LVM25" s="318"/>
      <c r="LVN25" s="318"/>
      <c r="LVO25" s="318"/>
      <c r="LVP25" s="318"/>
      <c r="LVQ25" s="318"/>
      <c r="LVR25" s="318"/>
      <c r="LVS25" s="318"/>
      <c r="LVT25" s="318"/>
      <c r="LVU25" s="318"/>
      <c r="LVV25" s="318"/>
      <c r="LVW25" s="318"/>
      <c r="LVX25" s="318"/>
      <c r="LVY25" s="318"/>
      <c r="LVZ25" s="318"/>
      <c r="LWA25" s="318"/>
      <c r="LWB25" s="318"/>
      <c r="LWC25" s="318"/>
      <c r="LWD25" s="318"/>
      <c r="LWE25" s="318"/>
      <c r="LWF25" s="318"/>
      <c r="LWG25" s="318"/>
      <c r="LWH25" s="318"/>
      <c r="LWI25" s="318"/>
      <c r="LWJ25" s="318"/>
      <c r="LWK25" s="318"/>
      <c r="LWL25" s="318"/>
      <c r="LWM25" s="318"/>
      <c r="LWN25" s="318"/>
      <c r="LWO25" s="318"/>
      <c r="LWP25" s="318"/>
      <c r="LWQ25" s="318"/>
      <c r="LWR25" s="318"/>
      <c r="LWS25" s="318"/>
      <c r="LWT25" s="318"/>
      <c r="LWU25" s="318"/>
      <c r="LWV25" s="318"/>
      <c r="LWW25" s="318"/>
      <c r="LWX25" s="318"/>
      <c r="LWY25" s="318"/>
      <c r="LWZ25" s="318"/>
      <c r="LXA25" s="318"/>
      <c r="LXB25" s="318"/>
      <c r="LXC25" s="318"/>
      <c r="LXD25" s="318"/>
      <c r="LXE25" s="318"/>
      <c r="LXF25" s="318"/>
      <c r="LXG25" s="318"/>
      <c r="LXH25" s="318"/>
      <c r="LXI25" s="318"/>
      <c r="LXJ25" s="318"/>
      <c r="LXK25" s="318"/>
      <c r="LXL25" s="318"/>
      <c r="LXM25" s="318"/>
      <c r="LXN25" s="318"/>
      <c r="LXO25" s="318"/>
      <c r="LXP25" s="318"/>
      <c r="LXQ25" s="318"/>
      <c r="LXR25" s="318"/>
      <c r="LXS25" s="318"/>
      <c r="LXT25" s="318"/>
      <c r="LXU25" s="318"/>
      <c r="LXV25" s="318"/>
      <c r="LXW25" s="318"/>
      <c r="LXX25" s="318"/>
      <c r="LXY25" s="318"/>
      <c r="LXZ25" s="318"/>
      <c r="LYA25" s="318"/>
      <c r="LYB25" s="318"/>
      <c r="LYC25" s="318"/>
      <c r="LYD25" s="318"/>
      <c r="LYE25" s="318"/>
      <c r="LYF25" s="318"/>
      <c r="LYG25" s="318"/>
      <c r="LYH25" s="318"/>
      <c r="LYI25" s="318"/>
      <c r="LYJ25" s="318"/>
      <c r="LYK25" s="318"/>
      <c r="LYL25" s="318"/>
      <c r="LYM25" s="318"/>
      <c r="LYN25" s="318"/>
      <c r="LYO25" s="318"/>
      <c r="LYP25" s="318"/>
      <c r="LYQ25" s="318"/>
      <c r="LYR25" s="318"/>
      <c r="LYS25" s="318"/>
      <c r="LYT25" s="318"/>
      <c r="LYU25" s="318"/>
      <c r="LYV25" s="318"/>
      <c r="LYW25" s="318"/>
      <c r="LYX25" s="318"/>
      <c r="LYY25" s="318"/>
      <c r="LYZ25" s="318"/>
      <c r="LZA25" s="318"/>
      <c r="LZB25" s="318"/>
      <c r="LZC25" s="318"/>
      <c r="LZD25" s="318"/>
      <c r="LZE25" s="318"/>
      <c r="LZF25" s="318"/>
      <c r="LZG25" s="318"/>
      <c r="LZH25" s="318"/>
      <c r="LZI25" s="318"/>
      <c r="LZJ25" s="318"/>
      <c r="LZK25" s="318"/>
      <c r="LZL25" s="318"/>
      <c r="LZM25" s="318"/>
      <c r="LZN25" s="318"/>
      <c r="LZO25" s="318"/>
      <c r="LZP25" s="318"/>
      <c r="LZQ25" s="318"/>
      <c r="LZR25" s="318"/>
      <c r="LZS25" s="318"/>
      <c r="LZT25" s="318"/>
      <c r="LZU25" s="318"/>
      <c r="LZV25" s="318"/>
      <c r="LZW25" s="318"/>
      <c r="LZX25" s="318"/>
      <c r="LZY25" s="318"/>
      <c r="LZZ25" s="318"/>
      <c r="MAA25" s="318"/>
      <c r="MAB25" s="318"/>
      <c r="MAC25" s="318"/>
      <c r="MAD25" s="318"/>
      <c r="MAE25" s="318"/>
      <c r="MAF25" s="318"/>
      <c r="MAG25" s="318"/>
      <c r="MAH25" s="318"/>
      <c r="MAI25" s="318"/>
      <c r="MAJ25" s="318"/>
      <c r="MAK25" s="318"/>
      <c r="MAL25" s="318"/>
      <c r="MAM25" s="318"/>
      <c r="MAN25" s="318"/>
      <c r="MAO25" s="318"/>
      <c r="MAP25" s="318"/>
      <c r="MAQ25" s="318"/>
      <c r="MAR25" s="318"/>
      <c r="MAS25" s="318"/>
      <c r="MAT25" s="318"/>
      <c r="MAU25" s="318"/>
      <c r="MAV25" s="318"/>
      <c r="MAW25" s="318"/>
      <c r="MAX25" s="318"/>
      <c r="MAY25" s="318"/>
      <c r="MAZ25" s="318"/>
      <c r="MBA25" s="318"/>
      <c r="MBB25" s="318"/>
      <c r="MBC25" s="318"/>
      <c r="MBD25" s="318"/>
      <c r="MBE25" s="318"/>
      <c r="MBF25" s="318"/>
      <c r="MBG25" s="318"/>
      <c r="MBH25" s="318"/>
      <c r="MBI25" s="318"/>
      <c r="MBJ25" s="318"/>
      <c r="MBK25" s="318"/>
      <c r="MBL25" s="318"/>
      <c r="MBM25" s="318"/>
      <c r="MBN25" s="318"/>
      <c r="MBO25" s="318"/>
      <c r="MBP25" s="318"/>
      <c r="MBQ25" s="318"/>
      <c r="MBR25" s="318"/>
      <c r="MBS25" s="318"/>
      <c r="MBT25" s="318"/>
      <c r="MBU25" s="318"/>
      <c r="MBV25" s="318"/>
      <c r="MBW25" s="318"/>
      <c r="MBX25" s="318"/>
      <c r="MBY25" s="318"/>
      <c r="MBZ25" s="318"/>
      <c r="MCA25" s="318"/>
      <c r="MCB25" s="318"/>
      <c r="MCC25" s="318"/>
      <c r="MCD25" s="318"/>
      <c r="MCE25" s="318"/>
      <c r="MCF25" s="318"/>
      <c r="MCG25" s="318"/>
      <c r="MCH25" s="318"/>
      <c r="MCI25" s="318"/>
      <c r="MCJ25" s="318"/>
      <c r="MCK25" s="318"/>
      <c r="MCL25" s="318"/>
      <c r="MCM25" s="318"/>
      <c r="MCN25" s="318"/>
      <c r="MCO25" s="318"/>
      <c r="MCP25" s="318"/>
      <c r="MCQ25" s="318"/>
      <c r="MCR25" s="318"/>
      <c r="MCS25" s="318"/>
      <c r="MCT25" s="318"/>
      <c r="MCU25" s="318"/>
      <c r="MCV25" s="318"/>
      <c r="MCW25" s="318"/>
      <c r="MCX25" s="318"/>
      <c r="MCY25" s="318"/>
      <c r="MCZ25" s="318"/>
      <c r="MDA25" s="318"/>
      <c r="MDB25" s="318"/>
      <c r="MDC25" s="318"/>
      <c r="MDD25" s="318"/>
      <c r="MDE25" s="318"/>
      <c r="MDF25" s="318"/>
      <c r="MDG25" s="318"/>
      <c r="MDH25" s="318"/>
      <c r="MDI25" s="318"/>
      <c r="MDJ25" s="318"/>
      <c r="MDK25" s="318"/>
      <c r="MDL25" s="318"/>
      <c r="MDM25" s="318"/>
      <c r="MDN25" s="318"/>
      <c r="MDO25" s="318"/>
      <c r="MDP25" s="318"/>
      <c r="MDQ25" s="318"/>
      <c r="MDR25" s="318"/>
      <c r="MDS25" s="318"/>
      <c r="MDT25" s="318"/>
      <c r="MDU25" s="318"/>
      <c r="MDV25" s="318"/>
      <c r="MDW25" s="318"/>
      <c r="MDX25" s="318"/>
      <c r="MDY25" s="318"/>
      <c r="MDZ25" s="318"/>
      <c r="MEA25" s="318"/>
      <c r="MEB25" s="318"/>
      <c r="MEC25" s="318"/>
      <c r="MED25" s="318"/>
      <c r="MEE25" s="318"/>
      <c r="MEF25" s="318"/>
      <c r="MEG25" s="318"/>
      <c r="MEH25" s="318"/>
      <c r="MEI25" s="318"/>
      <c r="MEJ25" s="318"/>
      <c r="MEK25" s="318"/>
      <c r="MEL25" s="318"/>
      <c r="MEM25" s="318"/>
      <c r="MEN25" s="318"/>
      <c r="MEO25" s="318"/>
      <c r="MEP25" s="318"/>
      <c r="MEQ25" s="318"/>
      <c r="MER25" s="318"/>
      <c r="MES25" s="318"/>
      <c r="MET25" s="318"/>
      <c r="MEU25" s="318"/>
      <c r="MEV25" s="318"/>
      <c r="MEW25" s="318"/>
      <c r="MEX25" s="318"/>
      <c r="MEY25" s="318"/>
      <c r="MEZ25" s="318"/>
      <c r="MFA25" s="318"/>
      <c r="MFB25" s="318"/>
      <c r="MFC25" s="318"/>
      <c r="MFD25" s="318"/>
      <c r="MFE25" s="318"/>
      <c r="MFF25" s="318"/>
      <c r="MFG25" s="318"/>
      <c r="MFH25" s="318"/>
      <c r="MFI25" s="318"/>
      <c r="MFJ25" s="318"/>
      <c r="MFK25" s="318"/>
      <c r="MFL25" s="318"/>
      <c r="MFM25" s="318"/>
      <c r="MFN25" s="318"/>
      <c r="MFO25" s="318"/>
      <c r="MFP25" s="318"/>
      <c r="MFQ25" s="318"/>
      <c r="MFR25" s="318"/>
      <c r="MFS25" s="318"/>
      <c r="MFT25" s="318"/>
      <c r="MFU25" s="318"/>
      <c r="MFV25" s="318"/>
      <c r="MFW25" s="318"/>
      <c r="MFX25" s="318"/>
      <c r="MFY25" s="318"/>
      <c r="MFZ25" s="318"/>
      <c r="MGA25" s="318"/>
      <c r="MGB25" s="318"/>
      <c r="MGC25" s="318"/>
      <c r="MGD25" s="318"/>
      <c r="MGE25" s="318"/>
      <c r="MGF25" s="318"/>
      <c r="MGG25" s="318"/>
      <c r="MGH25" s="318"/>
      <c r="MGI25" s="318"/>
      <c r="MGJ25" s="318"/>
      <c r="MGK25" s="318"/>
      <c r="MGL25" s="318"/>
      <c r="MGM25" s="318"/>
      <c r="MGN25" s="318"/>
      <c r="MGO25" s="318"/>
      <c r="MGP25" s="318"/>
      <c r="MGQ25" s="318"/>
      <c r="MGR25" s="318"/>
      <c r="MGS25" s="318"/>
      <c r="MGT25" s="318"/>
      <c r="MGU25" s="318"/>
      <c r="MGV25" s="318"/>
      <c r="MGW25" s="318"/>
      <c r="MGX25" s="318"/>
      <c r="MGY25" s="318"/>
      <c r="MGZ25" s="318"/>
      <c r="MHA25" s="318"/>
      <c r="MHB25" s="318"/>
      <c r="MHC25" s="318"/>
      <c r="MHD25" s="318"/>
      <c r="MHE25" s="318"/>
      <c r="MHF25" s="318"/>
      <c r="MHG25" s="318"/>
      <c r="MHH25" s="318"/>
      <c r="MHI25" s="318"/>
      <c r="MHJ25" s="318"/>
      <c r="MHK25" s="318"/>
      <c r="MHL25" s="318"/>
      <c r="MHM25" s="318"/>
      <c r="MHN25" s="318"/>
      <c r="MHO25" s="318"/>
      <c r="MHP25" s="318"/>
      <c r="MHQ25" s="318"/>
      <c r="MHR25" s="318"/>
      <c r="MHS25" s="318"/>
      <c r="MHT25" s="318"/>
      <c r="MHU25" s="318"/>
      <c r="MHV25" s="318"/>
      <c r="MHW25" s="318"/>
      <c r="MHX25" s="318"/>
      <c r="MHY25" s="318"/>
      <c r="MHZ25" s="318"/>
      <c r="MIA25" s="318"/>
      <c r="MIB25" s="318"/>
      <c r="MIC25" s="318"/>
      <c r="MID25" s="318"/>
      <c r="MIE25" s="318"/>
      <c r="MIF25" s="318"/>
      <c r="MIG25" s="318"/>
      <c r="MIH25" s="318"/>
      <c r="MII25" s="318"/>
      <c r="MIJ25" s="318"/>
      <c r="MIK25" s="318"/>
      <c r="MIL25" s="318"/>
      <c r="MIM25" s="318"/>
      <c r="MIN25" s="318"/>
      <c r="MIO25" s="318"/>
      <c r="MIP25" s="318"/>
      <c r="MIQ25" s="318"/>
      <c r="MIR25" s="318"/>
      <c r="MIS25" s="318"/>
      <c r="MIT25" s="318"/>
      <c r="MIU25" s="318"/>
      <c r="MIV25" s="318"/>
      <c r="MIW25" s="318"/>
      <c r="MIX25" s="318"/>
      <c r="MIY25" s="318"/>
      <c r="MIZ25" s="318"/>
      <c r="MJA25" s="318"/>
      <c r="MJB25" s="318"/>
      <c r="MJC25" s="318"/>
      <c r="MJD25" s="318"/>
      <c r="MJE25" s="318"/>
      <c r="MJF25" s="318"/>
      <c r="MJG25" s="318"/>
      <c r="MJH25" s="318"/>
      <c r="MJI25" s="318"/>
      <c r="MJJ25" s="318"/>
      <c r="MJK25" s="318"/>
      <c r="MJL25" s="318"/>
      <c r="MJM25" s="318"/>
      <c r="MJN25" s="318"/>
      <c r="MJO25" s="318"/>
      <c r="MJP25" s="318"/>
      <c r="MJQ25" s="318"/>
      <c r="MJR25" s="318"/>
      <c r="MJS25" s="318"/>
      <c r="MJT25" s="318"/>
      <c r="MJU25" s="318"/>
      <c r="MJV25" s="318"/>
      <c r="MJW25" s="318"/>
      <c r="MJX25" s="318"/>
      <c r="MJY25" s="318"/>
      <c r="MJZ25" s="318"/>
      <c r="MKA25" s="318"/>
      <c r="MKB25" s="318"/>
      <c r="MKC25" s="318"/>
      <c r="MKD25" s="318"/>
      <c r="MKE25" s="318"/>
      <c r="MKF25" s="318"/>
      <c r="MKG25" s="318"/>
      <c r="MKH25" s="318"/>
      <c r="MKI25" s="318"/>
      <c r="MKJ25" s="318"/>
      <c r="MKK25" s="318"/>
      <c r="MKL25" s="318"/>
      <c r="MKM25" s="318"/>
      <c r="MKN25" s="318"/>
      <c r="MKO25" s="318"/>
      <c r="MKP25" s="318"/>
      <c r="MKQ25" s="318"/>
      <c r="MKR25" s="318"/>
      <c r="MKS25" s="318"/>
      <c r="MKT25" s="318"/>
      <c r="MKU25" s="318"/>
      <c r="MKV25" s="318"/>
      <c r="MKW25" s="318"/>
      <c r="MKX25" s="318"/>
      <c r="MKY25" s="318"/>
      <c r="MKZ25" s="318"/>
      <c r="MLA25" s="318"/>
      <c r="MLB25" s="318"/>
      <c r="MLC25" s="318"/>
      <c r="MLD25" s="318"/>
      <c r="MLE25" s="318"/>
      <c r="MLF25" s="318"/>
      <c r="MLG25" s="318"/>
      <c r="MLH25" s="318"/>
      <c r="MLI25" s="318"/>
      <c r="MLJ25" s="318"/>
      <c r="MLK25" s="318"/>
      <c r="MLL25" s="318"/>
      <c r="MLM25" s="318"/>
      <c r="MLN25" s="318"/>
      <c r="MLO25" s="318"/>
      <c r="MLP25" s="318"/>
      <c r="MLQ25" s="318"/>
      <c r="MLR25" s="318"/>
      <c r="MLS25" s="318"/>
      <c r="MLT25" s="318"/>
      <c r="MLU25" s="318"/>
      <c r="MLV25" s="318"/>
      <c r="MLW25" s="318"/>
      <c r="MLX25" s="318"/>
      <c r="MLY25" s="318"/>
      <c r="MLZ25" s="318"/>
      <c r="MMA25" s="318"/>
      <c r="MMB25" s="318"/>
      <c r="MMC25" s="318"/>
      <c r="MMD25" s="318"/>
      <c r="MME25" s="318"/>
      <c r="MMF25" s="318"/>
      <c r="MMG25" s="318"/>
      <c r="MMH25" s="318"/>
      <c r="MMI25" s="318"/>
      <c r="MMJ25" s="318"/>
      <c r="MMK25" s="318"/>
      <c r="MML25" s="318"/>
      <c r="MMM25" s="318"/>
      <c r="MMN25" s="318"/>
      <c r="MMO25" s="318"/>
      <c r="MMP25" s="318"/>
      <c r="MMQ25" s="318"/>
      <c r="MMR25" s="318"/>
      <c r="MMS25" s="318"/>
      <c r="MMT25" s="318"/>
      <c r="MMU25" s="318"/>
      <c r="MMV25" s="318"/>
      <c r="MMW25" s="318"/>
      <c r="MMX25" s="318"/>
      <c r="MMY25" s="318"/>
      <c r="MMZ25" s="318"/>
      <c r="MNA25" s="318"/>
      <c r="MNB25" s="318"/>
      <c r="MNC25" s="318"/>
      <c r="MND25" s="318"/>
      <c r="MNE25" s="318"/>
      <c r="MNF25" s="318"/>
      <c r="MNG25" s="318"/>
      <c r="MNH25" s="318"/>
      <c r="MNI25" s="318"/>
      <c r="MNJ25" s="318"/>
      <c r="MNK25" s="318"/>
      <c r="MNL25" s="318"/>
      <c r="MNM25" s="318"/>
      <c r="MNN25" s="318"/>
      <c r="MNO25" s="318"/>
      <c r="MNP25" s="318"/>
      <c r="MNQ25" s="318"/>
      <c r="MNR25" s="318"/>
      <c r="MNS25" s="318"/>
      <c r="MNT25" s="318"/>
      <c r="MNU25" s="318"/>
      <c r="MNV25" s="318"/>
      <c r="MNW25" s="318"/>
      <c r="MNX25" s="318"/>
      <c r="MNY25" s="318"/>
      <c r="MNZ25" s="318"/>
      <c r="MOA25" s="318"/>
      <c r="MOB25" s="318"/>
      <c r="MOC25" s="318"/>
      <c r="MOD25" s="318"/>
      <c r="MOE25" s="318"/>
      <c r="MOF25" s="318"/>
      <c r="MOG25" s="318"/>
      <c r="MOH25" s="318"/>
      <c r="MOI25" s="318"/>
      <c r="MOJ25" s="318"/>
      <c r="MOK25" s="318"/>
      <c r="MOL25" s="318"/>
      <c r="MOM25" s="318"/>
      <c r="MON25" s="318"/>
      <c r="MOO25" s="318"/>
      <c r="MOP25" s="318"/>
      <c r="MOQ25" s="318"/>
      <c r="MOR25" s="318"/>
      <c r="MOS25" s="318"/>
      <c r="MOT25" s="318"/>
      <c r="MOU25" s="318"/>
      <c r="MOV25" s="318"/>
      <c r="MOW25" s="318"/>
      <c r="MOX25" s="318"/>
      <c r="MOY25" s="318"/>
      <c r="MOZ25" s="318"/>
      <c r="MPA25" s="318"/>
      <c r="MPB25" s="318"/>
      <c r="MPC25" s="318"/>
      <c r="MPD25" s="318"/>
      <c r="MPE25" s="318"/>
      <c r="MPF25" s="318"/>
      <c r="MPG25" s="318"/>
      <c r="MPH25" s="318"/>
      <c r="MPI25" s="318"/>
      <c r="MPJ25" s="318"/>
      <c r="MPK25" s="318"/>
      <c r="MPL25" s="318"/>
      <c r="MPM25" s="318"/>
      <c r="MPN25" s="318"/>
      <c r="MPO25" s="318"/>
      <c r="MPP25" s="318"/>
      <c r="MPQ25" s="318"/>
      <c r="MPR25" s="318"/>
      <c r="MPS25" s="318"/>
      <c r="MPT25" s="318"/>
      <c r="MPU25" s="318"/>
      <c r="MPV25" s="318"/>
      <c r="MPW25" s="318"/>
      <c r="MPX25" s="318"/>
      <c r="MPY25" s="318"/>
      <c r="MPZ25" s="318"/>
      <c r="MQA25" s="318"/>
      <c r="MQB25" s="318"/>
      <c r="MQC25" s="318"/>
      <c r="MQD25" s="318"/>
      <c r="MQE25" s="318"/>
      <c r="MQF25" s="318"/>
      <c r="MQG25" s="318"/>
      <c r="MQH25" s="318"/>
      <c r="MQI25" s="318"/>
      <c r="MQJ25" s="318"/>
      <c r="MQK25" s="318"/>
      <c r="MQL25" s="318"/>
      <c r="MQM25" s="318"/>
      <c r="MQN25" s="318"/>
      <c r="MQO25" s="318"/>
      <c r="MQP25" s="318"/>
      <c r="MQQ25" s="318"/>
      <c r="MQR25" s="318"/>
      <c r="MQS25" s="318"/>
      <c r="MQT25" s="318"/>
      <c r="MQU25" s="318"/>
      <c r="MQV25" s="318"/>
      <c r="MQW25" s="318"/>
      <c r="MQX25" s="318"/>
      <c r="MQY25" s="318"/>
      <c r="MQZ25" s="318"/>
      <c r="MRA25" s="318"/>
      <c r="MRB25" s="318"/>
      <c r="MRC25" s="318"/>
      <c r="MRD25" s="318"/>
      <c r="MRE25" s="318"/>
      <c r="MRF25" s="318"/>
      <c r="MRG25" s="318"/>
      <c r="MRH25" s="318"/>
      <c r="MRI25" s="318"/>
      <c r="MRJ25" s="318"/>
      <c r="MRK25" s="318"/>
      <c r="MRL25" s="318"/>
      <c r="MRM25" s="318"/>
      <c r="MRN25" s="318"/>
      <c r="MRO25" s="318"/>
      <c r="MRP25" s="318"/>
      <c r="MRQ25" s="318"/>
      <c r="MRR25" s="318"/>
      <c r="MRS25" s="318"/>
      <c r="MRT25" s="318"/>
      <c r="MRU25" s="318"/>
      <c r="MRV25" s="318"/>
      <c r="MRW25" s="318"/>
      <c r="MRX25" s="318"/>
      <c r="MRY25" s="318"/>
      <c r="MRZ25" s="318"/>
      <c r="MSA25" s="318"/>
      <c r="MSB25" s="318"/>
      <c r="MSC25" s="318"/>
      <c r="MSD25" s="318"/>
      <c r="MSE25" s="318"/>
      <c r="MSF25" s="318"/>
      <c r="MSG25" s="318"/>
      <c r="MSH25" s="318"/>
      <c r="MSI25" s="318"/>
      <c r="MSJ25" s="318"/>
      <c r="MSK25" s="318"/>
      <c r="MSL25" s="318"/>
      <c r="MSM25" s="318"/>
      <c r="MSN25" s="318"/>
      <c r="MSO25" s="318"/>
      <c r="MSP25" s="318"/>
      <c r="MSQ25" s="318"/>
      <c r="MSR25" s="318"/>
      <c r="MSS25" s="318"/>
      <c r="MST25" s="318"/>
      <c r="MSU25" s="318"/>
      <c r="MSV25" s="318"/>
      <c r="MSW25" s="318"/>
      <c r="MSX25" s="318"/>
      <c r="MSY25" s="318"/>
      <c r="MSZ25" s="318"/>
      <c r="MTA25" s="318"/>
      <c r="MTB25" s="318"/>
      <c r="MTC25" s="318"/>
      <c r="MTD25" s="318"/>
      <c r="MTE25" s="318"/>
      <c r="MTF25" s="318"/>
      <c r="MTG25" s="318"/>
      <c r="MTH25" s="318"/>
      <c r="MTI25" s="318"/>
      <c r="MTJ25" s="318"/>
      <c r="MTK25" s="318"/>
      <c r="MTL25" s="318"/>
      <c r="MTM25" s="318"/>
      <c r="MTN25" s="318"/>
      <c r="MTO25" s="318"/>
      <c r="MTP25" s="318"/>
      <c r="MTQ25" s="318"/>
      <c r="MTR25" s="318"/>
      <c r="MTS25" s="318"/>
      <c r="MTT25" s="318"/>
      <c r="MTU25" s="318"/>
      <c r="MTV25" s="318"/>
      <c r="MTW25" s="318"/>
      <c r="MTX25" s="318"/>
      <c r="MTY25" s="318"/>
      <c r="MTZ25" s="318"/>
      <c r="MUA25" s="318"/>
      <c r="MUB25" s="318"/>
      <c r="MUC25" s="318"/>
      <c r="MUD25" s="318"/>
      <c r="MUE25" s="318"/>
      <c r="MUF25" s="318"/>
      <c r="MUG25" s="318"/>
      <c r="MUH25" s="318"/>
      <c r="MUI25" s="318"/>
      <c r="MUJ25" s="318"/>
      <c r="MUK25" s="318"/>
      <c r="MUL25" s="318"/>
      <c r="MUM25" s="318"/>
      <c r="MUN25" s="318"/>
      <c r="MUO25" s="318"/>
      <c r="MUP25" s="318"/>
      <c r="MUQ25" s="318"/>
      <c r="MUR25" s="318"/>
      <c r="MUS25" s="318"/>
      <c r="MUT25" s="318"/>
      <c r="MUU25" s="318"/>
      <c r="MUV25" s="318"/>
      <c r="MUW25" s="318"/>
      <c r="MUX25" s="318"/>
      <c r="MUY25" s="318"/>
      <c r="MUZ25" s="318"/>
      <c r="MVA25" s="318"/>
      <c r="MVB25" s="318"/>
      <c r="MVC25" s="318"/>
      <c r="MVD25" s="318"/>
      <c r="MVE25" s="318"/>
      <c r="MVF25" s="318"/>
      <c r="MVG25" s="318"/>
      <c r="MVH25" s="318"/>
      <c r="MVI25" s="318"/>
      <c r="MVJ25" s="318"/>
      <c r="MVK25" s="318"/>
      <c r="MVL25" s="318"/>
      <c r="MVM25" s="318"/>
      <c r="MVN25" s="318"/>
      <c r="MVO25" s="318"/>
      <c r="MVP25" s="318"/>
      <c r="MVQ25" s="318"/>
      <c r="MVR25" s="318"/>
      <c r="MVS25" s="318"/>
      <c r="MVT25" s="318"/>
      <c r="MVU25" s="318"/>
      <c r="MVV25" s="318"/>
      <c r="MVW25" s="318"/>
      <c r="MVX25" s="318"/>
      <c r="MVY25" s="318"/>
      <c r="MVZ25" s="318"/>
      <c r="MWA25" s="318"/>
      <c r="MWB25" s="318"/>
      <c r="MWC25" s="318"/>
      <c r="MWD25" s="318"/>
      <c r="MWE25" s="318"/>
      <c r="MWF25" s="318"/>
      <c r="MWG25" s="318"/>
      <c r="MWH25" s="318"/>
      <c r="MWI25" s="318"/>
      <c r="MWJ25" s="318"/>
      <c r="MWK25" s="318"/>
      <c r="MWL25" s="318"/>
      <c r="MWM25" s="318"/>
      <c r="MWN25" s="318"/>
      <c r="MWO25" s="318"/>
      <c r="MWP25" s="318"/>
      <c r="MWQ25" s="318"/>
      <c r="MWR25" s="318"/>
      <c r="MWS25" s="318"/>
      <c r="MWT25" s="318"/>
      <c r="MWU25" s="318"/>
      <c r="MWV25" s="318"/>
      <c r="MWW25" s="318"/>
      <c r="MWX25" s="318"/>
      <c r="MWY25" s="318"/>
      <c r="MWZ25" s="318"/>
      <c r="MXA25" s="318"/>
      <c r="MXB25" s="318"/>
      <c r="MXC25" s="318"/>
      <c r="MXD25" s="318"/>
      <c r="MXE25" s="318"/>
      <c r="MXF25" s="318"/>
      <c r="MXG25" s="318"/>
      <c r="MXH25" s="318"/>
      <c r="MXI25" s="318"/>
      <c r="MXJ25" s="318"/>
      <c r="MXK25" s="318"/>
      <c r="MXL25" s="318"/>
      <c r="MXM25" s="318"/>
      <c r="MXN25" s="318"/>
      <c r="MXO25" s="318"/>
      <c r="MXP25" s="318"/>
      <c r="MXQ25" s="318"/>
      <c r="MXR25" s="318"/>
      <c r="MXS25" s="318"/>
      <c r="MXT25" s="318"/>
      <c r="MXU25" s="318"/>
      <c r="MXV25" s="318"/>
      <c r="MXW25" s="318"/>
      <c r="MXX25" s="318"/>
      <c r="MXY25" s="318"/>
      <c r="MXZ25" s="318"/>
      <c r="MYA25" s="318"/>
      <c r="MYB25" s="318"/>
      <c r="MYC25" s="318"/>
      <c r="MYD25" s="318"/>
      <c r="MYE25" s="318"/>
      <c r="MYF25" s="318"/>
      <c r="MYG25" s="318"/>
      <c r="MYH25" s="318"/>
      <c r="MYI25" s="318"/>
      <c r="MYJ25" s="318"/>
      <c r="MYK25" s="318"/>
      <c r="MYL25" s="318"/>
      <c r="MYM25" s="318"/>
      <c r="MYN25" s="318"/>
      <c r="MYO25" s="318"/>
      <c r="MYP25" s="318"/>
      <c r="MYQ25" s="318"/>
      <c r="MYR25" s="318"/>
      <c r="MYS25" s="318"/>
      <c r="MYT25" s="318"/>
      <c r="MYU25" s="318"/>
      <c r="MYV25" s="318"/>
      <c r="MYW25" s="318"/>
      <c r="MYX25" s="318"/>
      <c r="MYY25" s="318"/>
      <c r="MYZ25" s="318"/>
      <c r="MZA25" s="318"/>
      <c r="MZB25" s="318"/>
      <c r="MZC25" s="318"/>
      <c r="MZD25" s="318"/>
      <c r="MZE25" s="318"/>
      <c r="MZF25" s="318"/>
      <c r="MZG25" s="318"/>
      <c r="MZH25" s="318"/>
      <c r="MZI25" s="318"/>
      <c r="MZJ25" s="318"/>
      <c r="MZK25" s="318"/>
      <c r="MZL25" s="318"/>
      <c r="MZM25" s="318"/>
      <c r="MZN25" s="318"/>
      <c r="MZO25" s="318"/>
      <c r="MZP25" s="318"/>
      <c r="MZQ25" s="318"/>
      <c r="MZR25" s="318"/>
      <c r="MZS25" s="318"/>
      <c r="MZT25" s="318"/>
      <c r="MZU25" s="318"/>
      <c r="MZV25" s="318"/>
      <c r="MZW25" s="318"/>
      <c r="MZX25" s="318"/>
      <c r="MZY25" s="318"/>
      <c r="MZZ25" s="318"/>
      <c r="NAA25" s="318"/>
      <c r="NAB25" s="318"/>
      <c r="NAC25" s="318"/>
      <c r="NAD25" s="318"/>
      <c r="NAE25" s="318"/>
      <c r="NAF25" s="318"/>
      <c r="NAG25" s="318"/>
      <c r="NAH25" s="318"/>
      <c r="NAI25" s="318"/>
      <c r="NAJ25" s="318"/>
      <c r="NAK25" s="318"/>
      <c r="NAL25" s="318"/>
      <c r="NAM25" s="318"/>
      <c r="NAN25" s="318"/>
      <c r="NAO25" s="318"/>
      <c r="NAP25" s="318"/>
      <c r="NAQ25" s="318"/>
      <c r="NAR25" s="318"/>
      <c r="NAS25" s="318"/>
      <c r="NAT25" s="318"/>
      <c r="NAU25" s="318"/>
      <c r="NAV25" s="318"/>
      <c r="NAW25" s="318"/>
      <c r="NAX25" s="318"/>
      <c r="NAY25" s="318"/>
      <c r="NAZ25" s="318"/>
      <c r="NBA25" s="318"/>
      <c r="NBB25" s="318"/>
      <c r="NBC25" s="318"/>
      <c r="NBD25" s="318"/>
      <c r="NBE25" s="318"/>
      <c r="NBF25" s="318"/>
      <c r="NBG25" s="318"/>
      <c r="NBH25" s="318"/>
      <c r="NBI25" s="318"/>
      <c r="NBJ25" s="318"/>
      <c r="NBK25" s="318"/>
      <c r="NBL25" s="318"/>
      <c r="NBM25" s="318"/>
      <c r="NBN25" s="318"/>
      <c r="NBO25" s="318"/>
      <c r="NBP25" s="318"/>
      <c r="NBQ25" s="318"/>
      <c r="NBR25" s="318"/>
      <c r="NBS25" s="318"/>
      <c r="NBT25" s="318"/>
      <c r="NBU25" s="318"/>
      <c r="NBV25" s="318"/>
      <c r="NBW25" s="318"/>
      <c r="NBX25" s="318"/>
      <c r="NBY25" s="318"/>
      <c r="NBZ25" s="318"/>
      <c r="NCA25" s="318"/>
      <c r="NCB25" s="318"/>
      <c r="NCC25" s="318"/>
      <c r="NCD25" s="318"/>
      <c r="NCE25" s="318"/>
      <c r="NCF25" s="318"/>
      <c r="NCG25" s="318"/>
      <c r="NCH25" s="318"/>
      <c r="NCI25" s="318"/>
      <c r="NCJ25" s="318"/>
      <c r="NCK25" s="318"/>
      <c r="NCL25" s="318"/>
      <c r="NCM25" s="318"/>
      <c r="NCN25" s="318"/>
      <c r="NCO25" s="318"/>
      <c r="NCP25" s="318"/>
      <c r="NCQ25" s="318"/>
      <c r="NCR25" s="318"/>
      <c r="NCS25" s="318"/>
      <c r="NCT25" s="318"/>
      <c r="NCU25" s="318"/>
      <c r="NCV25" s="318"/>
      <c r="NCW25" s="318"/>
      <c r="NCX25" s="318"/>
      <c r="NCY25" s="318"/>
      <c r="NCZ25" s="318"/>
      <c r="NDA25" s="318"/>
      <c r="NDB25" s="318"/>
      <c r="NDC25" s="318"/>
      <c r="NDD25" s="318"/>
      <c r="NDE25" s="318"/>
      <c r="NDF25" s="318"/>
      <c r="NDG25" s="318"/>
      <c r="NDH25" s="318"/>
      <c r="NDI25" s="318"/>
      <c r="NDJ25" s="318"/>
      <c r="NDK25" s="318"/>
      <c r="NDL25" s="318"/>
      <c r="NDM25" s="318"/>
      <c r="NDN25" s="318"/>
      <c r="NDO25" s="318"/>
      <c r="NDP25" s="318"/>
      <c r="NDQ25" s="318"/>
      <c r="NDR25" s="318"/>
      <c r="NDS25" s="318"/>
      <c r="NDT25" s="318"/>
      <c r="NDU25" s="318"/>
      <c r="NDV25" s="318"/>
      <c r="NDW25" s="318"/>
      <c r="NDX25" s="318"/>
      <c r="NDY25" s="318"/>
      <c r="NDZ25" s="318"/>
      <c r="NEA25" s="318"/>
      <c r="NEB25" s="318"/>
      <c r="NEC25" s="318"/>
      <c r="NED25" s="318"/>
      <c r="NEE25" s="318"/>
      <c r="NEF25" s="318"/>
      <c r="NEG25" s="318"/>
      <c r="NEH25" s="318"/>
      <c r="NEI25" s="318"/>
      <c r="NEJ25" s="318"/>
      <c r="NEK25" s="318"/>
      <c r="NEL25" s="318"/>
      <c r="NEM25" s="318"/>
      <c r="NEN25" s="318"/>
      <c r="NEO25" s="318"/>
      <c r="NEP25" s="318"/>
      <c r="NEQ25" s="318"/>
      <c r="NER25" s="318"/>
      <c r="NES25" s="318"/>
      <c r="NET25" s="318"/>
      <c r="NEU25" s="318"/>
      <c r="NEV25" s="318"/>
      <c r="NEW25" s="318"/>
      <c r="NEX25" s="318"/>
      <c r="NEY25" s="318"/>
      <c r="NEZ25" s="318"/>
      <c r="NFA25" s="318"/>
      <c r="NFB25" s="318"/>
      <c r="NFC25" s="318"/>
      <c r="NFD25" s="318"/>
      <c r="NFE25" s="318"/>
      <c r="NFF25" s="318"/>
      <c r="NFG25" s="318"/>
      <c r="NFH25" s="318"/>
      <c r="NFI25" s="318"/>
      <c r="NFJ25" s="318"/>
      <c r="NFK25" s="318"/>
      <c r="NFL25" s="318"/>
      <c r="NFM25" s="318"/>
      <c r="NFN25" s="318"/>
      <c r="NFO25" s="318"/>
      <c r="NFP25" s="318"/>
      <c r="NFQ25" s="318"/>
      <c r="NFR25" s="318"/>
      <c r="NFS25" s="318"/>
      <c r="NFT25" s="318"/>
      <c r="NFU25" s="318"/>
      <c r="NFV25" s="318"/>
      <c r="NFW25" s="318"/>
      <c r="NFX25" s="318"/>
      <c r="NFY25" s="318"/>
      <c r="NFZ25" s="318"/>
      <c r="NGA25" s="318"/>
      <c r="NGB25" s="318"/>
      <c r="NGC25" s="318"/>
      <c r="NGD25" s="318"/>
      <c r="NGE25" s="318"/>
      <c r="NGF25" s="318"/>
      <c r="NGG25" s="318"/>
      <c r="NGH25" s="318"/>
      <c r="NGI25" s="318"/>
      <c r="NGJ25" s="318"/>
      <c r="NGK25" s="318"/>
      <c r="NGL25" s="318"/>
      <c r="NGM25" s="318"/>
      <c r="NGN25" s="318"/>
      <c r="NGO25" s="318"/>
      <c r="NGP25" s="318"/>
      <c r="NGQ25" s="318"/>
      <c r="NGR25" s="318"/>
      <c r="NGS25" s="318"/>
      <c r="NGT25" s="318"/>
      <c r="NGU25" s="318"/>
      <c r="NGV25" s="318"/>
      <c r="NGW25" s="318"/>
      <c r="NGX25" s="318"/>
      <c r="NGY25" s="318"/>
      <c r="NGZ25" s="318"/>
      <c r="NHA25" s="318"/>
      <c r="NHB25" s="318"/>
      <c r="NHC25" s="318"/>
      <c r="NHD25" s="318"/>
      <c r="NHE25" s="318"/>
      <c r="NHF25" s="318"/>
      <c r="NHG25" s="318"/>
      <c r="NHH25" s="318"/>
      <c r="NHI25" s="318"/>
      <c r="NHJ25" s="318"/>
      <c r="NHK25" s="318"/>
      <c r="NHL25" s="318"/>
      <c r="NHM25" s="318"/>
      <c r="NHN25" s="318"/>
      <c r="NHO25" s="318"/>
      <c r="NHP25" s="318"/>
      <c r="NHQ25" s="318"/>
      <c r="NHR25" s="318"/>
      <c r="NHS25" s="318"/>
      <c r="NHT25" s="318"/>
      <c r="NHU25" s="318"/>
      <c r="NHV25" s="318"/>
      <c r="NHW25" s="318"/>
      <c r="NHX25" s="318"/>
      <c r="NHY25" s="318"/>
      <c r="NHZ25" s="318"/>
      <c r="NIA25" s="318"/>
      <c r="NIB25" s="318"/>
      <c r="NIC25" s="318"/>
      <c r="NID25" s="318"/>
      <c r="NIE25" s="318"/>
      <c r="NIF25" s="318"/>
      <c r="NIG25" s="318"/>
      <c r="NIH25" s="318"/>
      <c r="NII25" s="318"/>
      <c r="NIJ25" s="318"/>
      <c r="NIK25" s="318"/>
      <c r="NIL25" s="318"/>
      <c r="NIM25" s="318"/>
      <c r="NIN25" s="318"/>
      <c r="NIO25" s="318"/>
      <c r="NIP25" s="318"/>
      <c r="NIQ25" s="318"/>
      <c r="NIR25" s="318"/>
      <c r="NIS25" s="318"/>
      <c r="NIT25" s="318"/>
      <c r="NIU25" s="318"/>
      <c r="NIV25" s="318"/>
      <c r="NIW25" s="318"/>
      <c r="NIX25" s="318"/>
      <c r="NIY25" s="318"/>
      <c r="NIZ25" s="318"/>
      <c r="NJA25" s="318"/>
      <c r="NJB25" s="318"/>
      <c r="NJC25" s="318"/>
      <c r="NJD25" s="318"/>
      <c r="NJE25" s="318"/>
      <c r="NJF25" s="318"/>
      <c r="NJG25" s="318"/>
      <c r="NJH25" s="318"/>
      <c r="NJI25" s="318"/>
      <c r="NJJ25" s="318"/>
      <c r="NJK25" s="318"/>
      <c r="NJL25" s="318"/>
      <c r="NJM25" s="318"/>
      <c r="NJN25" s="318"/>
      <c r="NJO25" s="318"/>
      <c r="NJP25" s="318"/>
      <c r="NJQ25" s="318"/>
      <c r="NJR25" s="318"/>
      <c r="NJS25" s="318"/>
      <c r="NJT25" s="318"/>
      <c r="NJU25" s="318"/>
      <c r="NJV25" s="318"/>
      <c r="NJW25" s="318"/>
      <c r="NJX25" s="318"/>
      <c r="NJY25" s="318"/>
      <c r="NJZ25" s="318"/>
      <c r="NKA25" s="318"/>
      <c r="NKB25" s="318"/>
      <c r="NKC25" s="318"/>
      <c r="NKD25" s="318"/>
      <c r="NKE25" s="318"/>
      <c r="NKF25" s="318"/>
      <c r="NKG25" s="318"/>
      <c r="NKH25" s="318"/>
      <c r="NKI25" s="318"/>
      <c r="NKJ25" s="318"/>
      <c r="NKK25" s="318"/>
      <c r="NKL25" s="318"/>
      <c r="NKM25" s="318"/>
      <c r="NKN25" s="318"/>
      <c r="NKO25" s="318"/>
      <c r="NKP25" s="318"/>
      <c r="NKQ25" s="318"/>
      <c r="NKR25" s="318"/>
      <c r="NKS25" s="318"/>
      <c r="NKT25" s="318"/>
      <c r="NKU25" s="318"/>
      <c r="NKV25" s="318"/>
      <c r="NKW25" s="318"/>
      <c r="NKX25" s="318"/>
      <c r="NKY25" s="318"/>
      <c r="NKZ25" s="318"/>
      <c r="NLA25" s="318"/>
      <c r="NLB25" s="318"/>
      <c r="NLC25" s="318"/>
      <c r="NLD25" s="318"/>
      <c r="NLE25" s="318"/>
      <c r="NLF25" s="318"/>
      <c r="NLG25" s="318"/>
      <c r="NLH25" s="318"/>
      <c r="NLI25" s="318"/>
      <c r="NLJ25" s="318"/>
      <c r="NLK25" s="318"/>
      <c r="NLL25" s="318"/>
      <c r="NLM25" s="318"/>
      <c r="NLN25" s="318"/>
      <c r="NLO25" s="318"/>
      <c r="NLP25" s="318"/>
      <c r="NLQ25" s="318"/>
      <c r="NLR25" s="318"/>
      <c r="NLS25" s="318"/>
      <c r="NLT25" s="318"/>
      <c r="NLU25" s="318"/>
      <c r="NLV25" s="318"/>
      <c r="NLW25" s="318"/>
      <c r="NLX25" s="318"/>
      <c r="NLY25" s="318"/>
      <c r="NLZ25" s="318"/>
      <c r="NMA25" s="318"/>
      <c r="NMB25" s="318"/>
      <c r="NMC25" s="318"/>
      <c r="NMD25" s="318"/>
      <c r="NME25" s="318"/>
      <c r="NMF25" s="318"/>
      <c r="NMG25" s="318"/>
      <c r="NMH25" s="318"/>
      <c r="NMI25" s="318"/>
      <c r="NMJ25" s="318"/>
      <c r="NMK25" s="318"/>
      <c r="NML25" s="318"/>
      <c r="NMM25" s="318"/>
      <c r="NMN25" s="318"/>
      <c r="NMO25" s="318"/>
      <c r="NMP25" s="318"/>
      <c r="NMQ25" s="318"/>
      <c r="NMR25" s="318"/>
      <c r="NMS25" s="318"/>
      <c r="NMT25" s="318"/>
      <c r="NMU25" s="318"/>
      <c r="NMV25" s="318"/>
      <c r="NMW25" s="318"/>
      <c r="NMX25" s="318"/>
      <c r="NMY25" s="318"/>
      <c r="NMZ25" s="318"/>
      <c r="NNA25" s="318"/>
      <c r="NNB25" s="318"/>
      <c r="NNC25" s="318"/>
      <c r="NND25" s="318"/>
      <c r="NNE25" s="318"/>
      <c r="NNF25" s="318"/>
      <c r="NNG25" s="318"/>
      <c r="NNH25" s="318"/>
      <c r="NNI25" s="318"/>
      <c r="NNJ25" s="318"/>
      <c r="NNK25" s="318"/>
      <c r="NNL25" s="318"/>
      <c r="NNM25" s="318"/>
      <c r="NNN25" s="318"/>
      <c r="NNO25" s="318"/>
      <c r="NNP25" s="318"/>
      <c r="NNQ25" s="318"/>
      <c r="NNR25" s="318"/>
      <c r="NNS25" s="318"/>
      <c r="NNT25" s="318"/>
      <c r="NNU25" s="318"/>
      <c r="NNV25" s="318"/>
      <c r="NNW25" s="318"/>
      <c r="NNX25" s="318"/>
      <c r="NNY25" s="318"/>
      <c r="NNZ25" s="318"/>
      <c r="NOA25" s="318"/>
      <c r="NOB25" s="318"/>
      <c r="NOC25" s="318"/>
      <c r="NOD25" s="318"/>
      <c r="NOE25" s="318"/>
      <c r="NOF25" s="318"/>
      <c r="NOG25" s="318"/>
      <c r="NOH25" s="318"/>
      <c r="NOI25" s="318"/>
      <c r="NOJ25" s="318"/>
      <c r="NOK25" s="318"/>
      <c r="NOL25" s="318"/>
      <c r="NOM25" s="318"/>
      <c r="NON25" s="318"/>
      <c r="NOO25" s="318"/>
      <c r="NOP25" s="318"/>
      <c r="NOQ25" s="318"/>
      <c r="NOR25" s="318"/>
      <c r="NOS25" s="318"/>
      <c r="NOT25" s="318"/>
      <c r="NOU25" s="318"/>
      <c r="NOV25" s="318"/>
      <c r="NOW25" s="318"/>
      <c r="NOX25" s="318"/>
      <c r="NOY25" s="318"/>
      <c r="NOZ25" s="318"/>
      <c r="NPA25" s="318"/>
      <c r="NPB25" s="318"/>
      <c r="NPC25" s="318"/>
      <c r="NPD25" s="318"/>
      <c r="NPE25" s="318"/>
      <c r="NPF25" s="318"/>
      <c r="NPG25" s="318"/>
      <c r="NPH25" s="318"/>
      <c r="NPI25" s="318"/>
      <c r="NPJ25" s="318"/>
      <c r="NPK25" s="318"/>
      <c r="NPL25" s="318"/>
      <c r="NPM25" s="318"/>
      <c r="NPN25" s="318"/>
      <c r="NPO25" s="318"/>
      <c r="NPP25" s="318"/>
      <c r="NPQ25" s="318"/>
      <c r="NPR25" s="318"/>
      <c r="NPS25" s="318"/>
      <c r="NPT25" s="318"/>
      <c r="NPU25" s="318"/>
      <c r="NPV25" s="318"/>
      <c r="NPW25" s="318"/>
      <c r="NPX25" s="318"/>
      <c r="NPY25" s="318"/>
      <c r="NPZ25" s="318"/>
      <c r="NQA25" s="318"/>
      <c r="NQB25" s="318"/>
      <c r="NQC25" s="318"/>
      <c r="NQD25" s="318"/>
      <c r="NQE25" s="318"/>
      <c r="NQF25" s="318"/>
      <c r="NQG25" s="318"/>
      <c r="NQH25" s="318"/>
      <c r="NQI25" s="318"/>
      <c r="NQJ25" s="318"/>
      <c r="NQK25" s="318"/>
      <c r="NQL25" s="318"/>
      <c r="NQM25" s="318"/>
      <c r="NQN25" s="318"/>
      <c r="NQO25" s="318"/>
      <c r="NQP25" s="318"/>
      <c r="NQQ25" s="318"/>
      <c r="NQR25" s="318"/>
      <c r="NQS25" s="318"/>
      <c r="NQT25" s="318"/>
      <c r="NQU25" s="318"/>
      <c r="NQV25" s="318"/>
      <c r="NQW25" s="318"/>
      <c r="NQX25" s="318"/>
      <c r="NQY25" s="318"/>
      <c r="NQZ25" s="318"/>
      <c r="NRA25" s="318"/>
      <c r="NRB25" s="318"/>
      <c r="NRC25" s="318"/>
      <c r="NRD25" s="318"/>
      <c r="NRE25" s="318"/>
      <c r="NRF25" s="318"/>
      <c r="NRG25" s="318"/>
      <c r="NRH25" s="318"/>
      <c r="NRI25" s="318"/>
      <c r="NRJ25" s="318"/>
      <c r="NRK25" s="318"/>
      <c r="NRL25" s="318"/>
      <c r="NRM25" s="318"/>
      <c r="NRN25" s="318"/>
      <c r="NRO25" s="318"/>
      <c r="NRP25" s="318"/>
      <c r="NRQ25" s="318"/>
      <c r="NRR25" s="318"/>
      <c r="NRS25" s="318"/>
      <c r="NRT25" s="318"/>
      <c r="NRU25" s="318"/>
      <c r="NRV25" s="318"/>
      <c r="NRW25" s="318"/>
      <c r="NRX25" s="318"/>
      <c r="NRY25" s="318"/>
      <c r="NRZ25" s="318"/>
      <c r="NSA25" s="318"/>
      <c r="NSB25" s="318"/>
      <c r="NSC25" s="318"/>
      <c r="NSD25" s="318"/>
      <c r="NSE25" s="318"/>
      <c r="NSF25" s="318"/>
      <c r="NSG25" s="318"/>
      <c r="NSH25" s="318"/>
      <c r="NSI25" s="318"/>
      <c r="NSJ25" s="318"/>
      <c r="NSK25" s="318"/>
      <c r="NSL25" s="318"/>
      <c r="NSM25" s="318"/>
      <c r="NSN25" s="318"/>
      <c r="NSO25" s="318"/>
      <c r="NSP25" s="318"/>
      <c r="NSQ25" s="318"/>
      <c r="NSR25" s="318"/>
      <c r="NSS25" s="318"/>
      <c r="NST25" s="318"/>
      <c r="NSU25" s="318"/>
      <c r="NSV25" s="318"/>
      <c r="NSW25" s="318"/>
      <c r="NSX25" s="318"/>
      <c r="NSY25" s="318"/>
      <c r="NSZ25" s="318"/>
      <c r="NTA25" s="318"/>
      <c r="NTB25" s="318"/>
      <c r="NTC25" s="318"/>
      <c r="NTD25" s="318"/>
      <c r="NTE25" s="318"/>
      <c r="NTF25" s="318"/>
      <c r="NTG25" s="318"/>
      <c r="NTH25" s="318"/>
      <c r="NTI25" s="318"/>
      <c r="NTJ25" s="318"/>
      <c r="NTK25" s="318"/>
      <c r="NTL25" s="318"/>
      <c r="NTM25" s="318"/>
      <c r="NTN25" s="318"/>
      <c r="NTO25" s="318"/>
      <c r="NTP25" s="318"/>
      <c r="NTQ25" s="318"/>
      <c r="NTR25" s="318"/>
      <c r="NTS25" s="318"/>
      <c r="NTT25" s="318"/>
      <c r="NTU25" s="318"/>
      <c r="NTV25" s="318"/>
      <c r="NTW25" s="318"/>
      <c r="NTX25" s="318"/>
      <c r="NTY25" s="318"/>
      <c r="NTZ25" s="318"/>
      <c r="NUA25" s="318"/>
      <c r="NUB25" s="318"/>
      <c r="NUC25" s="318"/>
      <c r="NUD25" s="318"/>
      <c r="NUE25" s="318"/>
      <c r="NUF25" s="318"/>
      <c r="NUG25" s="318"/>
      <c r="NUH25" s="318"/>
      <c r="NUI25" s="318"/>
      <c r="NUJ25" s="318"/>
      <c r="NUK25" s="318"/>
      <c r="NUL25" s="318"/>
      <c r="NUM25" s="318"/>
      <c r="NUN25" s="318"/>
      <c r="NUO25" s="318"/>
      <c r="NUP25" s="318"/>
      <c r="NUQ25" s="318"/>
      <c r="NUR25" s="318"/>
      <c r="NUS25" s="318"/>
      <c r="NUT25" s="318"/>
      <c r="NUU25" s="318"/>
      <c r="NUV25" s="318"/>
      <c r="NUW25" s="318"/>
      <c r="NUX25" s="318"/>
      <c r="NUY25" s="318"/>
      <c r="NUZ25" s="318"/>
      <c r="NVA25" s="318"/>
      <c r="NVB25" s="318"/>
      <c r="NVC25" s="318"/>
      <c r="NVD25" s="318"/>
      <c r="NVE25" s="318"/>
      <c r="NVF25" s="318"/>
      <c r="NVG25" s="318"/>
      <c r="NVH25" s="318"/>
      <c r="NVI25" s="318"/>
      <c r="NVJ25" s="318"/>
      <c r="NVK25" s="318"/>
      <c r="NVL25" s="318"/>
      <c r="NVM25" s="318"/>
      <c r="NVN25" s="318"/>
      <c r="NVO25" s="318"/>
      <c r="NVP25" s="318"/>
      <c r="NVQ25" s="318"/>
      <c r="NVR25" s="318"/>
      <c r="NVS25" s="318"/>
      <c r="NVT25" s="318"/>
      <c r="NVU25" s="318"/>
      <c r="NVV25" s="318"/>
      <c r="NVW25" s="318"/>
      <c r="NVX25" s="318"/>
      <c r="NVY25" s="318"/>
      <c r="NVZ25" s="318"/>
      <c r="NWA25" s="318"/>
      <c r="NWB25" s="318"/>
      <c r="NWC25" s="318"/>
      <c r="NWD25" s="318"/>
      <c r="NWE25" s="318"/>
      <c r="NWF25" s="318"/>
      <c r="NWG25" s="318"/>
      <c r="NWH25" s="318"/>
      <c r="NWI25" s="318"/>
      <c r="NWJ25" s="318"/>
      <c r="NWK25" s="318"/>
      <c r="NWL25" s="318"/>
      <c r="NWM25" s="318"/>
      <c r="NWN25" s="318"/>
      <c r="NWO25" s="318"/>
      <c r="NWP25" s="318"/>
      <c r="NWQ25" s="318"/>
      <c r="NWR25" s="318"/>
      <c r="NWS25" s="318"/>
      <c r="NWT25" s="318"/>
      <c r="NWU25" s="318"/>
      <c r="NWV25" s="318"/>
      <c r="NWW25" s="318"/>
      <c r="NWX25" s="318"/>
      <c r="NWY25" s="318"/>
      <c r="NWZ25" s="318"/>
      <c r="NXA25" s="318"/>
      <c r="NXB25" s="318"/>
      <c r="NXC25" s="318"/>
      <c r="NXD25" s="318"/>
      <c r="NXE25" s="318"/>
      <c r="NXF25" s="318"/>
      <c r="NXG25" s="318"/>
      <c r="NXH25" s="318"/>
      <c r="NXI25" s="318"/>
      <c r="NXJ25" s="318"/>
      <c r="NXK25" s="318"/>
      <c r="NXL25" s="318"/>
      <c r="NXM25" s="318"/>
      <c r="NXN25" s="318"/>
      <c r="NXO25" s="318"/>
      <c r="NXP25" s="318"/>
      <c r="NXQ25" s="318"/>
      <c r="NXR25" s="318"/>
      <c r="NXS25" s="318"/>
      <c r="NXT25" s="318"/>
      <c r="NXU25" s="318"/>
      <c r="NXV25" s="318"/>
      <c r="NXW25" s="318"/>
      <c r="NXX25" s="318"/>
      <c r="NXY25" s="318"/>
      <c r="NXZ25" s="318"/>
      <c r="NYA25" s="318"/>
      <c r="NYB25" s="318"/>
      <c r="NYC25" s="318"/>
      <c r="NYD25" s="318"/>
      <c r="NYE25" s="318"/>
      <c r="NYF25" s="318"/>
      <c r="NYG25" s="318"/>
      <c r="NYH25" s="318"/>
      <c r="NYI25" s="318"/>
      <c r="NYJ25" s="318"/>
      <c r="NYK25" s="318"/>
      <c r="NYL25" s="318"/>
      <c r="NYM25" s="318"/>
      <c r="NYN25" s="318"/>
      <c r="NYO25" s="318"/>
      <c r="NYP25" s="318"/>
      <c r="NYQ25" s="318"/>
      <c r="NYR25" s="318"/>
      <c r="NYS25" s="318"/>
      <c r="NYT25" s="318"/>
      <c r="NYU25" s="318"/>
      <c r="NYV25" s="318"/>
      <c r="NYW25" s="318"/>
      <c r="NYX25" s="318"/>
      <c r="NYY25" s="318"/>
      <c r="NYZ25" s="318"/>
      <c r="NZA25" s="318"/>
      <c r="NZB25" s="318"/>
      <c r="NZC25" s="318"/>
      <c r="NZD25" s="318"/>
      <c r="NZE25" s="318"/>
      <c r="NZF25" s="318"/>
      <c r="NZG25" s="318"/>
      <c r="NZH25" s="318"/>
      <c r="NZI25" s="318"/>
      <c r="NZJ25" s="318"/>
      <c r="NZK25" s="318"/>
      <c r="NZL25" s="318"/>
      <c r="NZM25" s="318"/>
      <c r="NZN25" s="318"/>
      <c r="NZO25" s="318"/>
      <c r="NZP25" s="318"/>
      <c r="NZQ25" s="318"/>
      <c r="NZR25" s="318"/>
      <c r="NZS25" s="318"/>
      <c r="NZT25" s="318"/>
      <c r="NZU25" s="318"/>
      <c r="NZV25" s="318"/>
      <c r="NZW25" s="318"/>
      <c r="NZX25" s="318"/>
      <c r="NZY25" s="318"/>
      <c r="NZZ25" s="318"/>
      <c r="OAA25" s="318"/>
      <c r="OAB25" s="318"/>
      <c r="OAC25" s="318"/>
      <c r="OAD25" s="318"/>
      <c r="OAE25" s="318"/>
      <c r="OAF25" s="318"/>
      <c r="OAG25" s="318"/>
      <c r="OAH25" s="318"/>
      <c r="OAI25" s="318"/>
      <c r="OAJ25" s="318"/>
      <c r="OAK25" s="318"/>
      <c r="OAL25" s="318"/>
      <c r="OAM25" s="318"/>
      <c r="OAN25" s="318"/>
      <c r="OAO25" s="318"/>
      <c r="OAP25" s="318"/>
      <c r="OAQ25" s="318"/>
      <c r="OAR25" s="318"/>
      <c r="OAS25" s="318"/>
      <c r="OAT25" s="318"/>
      <c r="OAU25" s="318"/>
      <c r="OAV25" s="318"/>
      <c r="OAW25" s="318"/>
      <c r="OAX25" s="318"/>
      <c r="OAY25" s="318"/>
      <c r="OAZ25" s="318"/>
      <c r="OBA25" s="318"/>
      <c r="OBB25" s="318"/>
      <c r="OBC25" s="318"/>
      <c r="OBD25" s="318"/>
      <c r="OBE25" s="318"/>
      <c r="OBF25" s="318"/>
      <c r="OBG25" s="318"/>
      <c r="OBH25" s="318"/>
      <c r="OBI25" s="318"/>
      <c r="OBJ25" s="318"/>
      <c r="OBK25" s="318"/>
      <c r="OBL25" s="318"/>
      <c r="OBM25" s="318"/>
      <c r="OBN25" s="318"/>
      <c r="OBO25" s="318"/>
      <c r="OBP25" s="318"/>
      <c r="OBQ25" s="318"/>
      <c r="OBR25" s="318"/>
      <c r="OBS25" s="318"/>
      <c r="OBT25" s="318"/>
      <c r="OBU25" s="318"/>
      <c r="OBV25" s="318"/>
      <c r="OBW25" s="318"/>
      <c r="OBX25" s="318"/>
      <c r="OBY25" s="318"/>
      <c r="OBZ25" s="318"/>
      <c r="OCA25" s="318"/>
      <c r="OCB25" s="318"/>
      <c r="OCC25" s="318"/>
      <c r="OCD25" s="318"/>
      <c r="OCE25" s="318"/>
      <c r="OCF25" s="318"/>
      <c r="OCG25" s="318"/>
      <c r="OCH25" s="318"/>
      <c r="OCI25" s="318"/>
      <c r="OCJ25" s="318"/>
      <c r="OCK25" s="318"/>
      <c r="OCL25" s="318"/>
      <c r="OCM25" s="318"/>
      <c r="OCN25" s="318"/>
      <c r="OCO25" s="318"/>
      <c r="OCP25" s="318"/>
      <c r="OCQ25" s="318"/>
      <c r="OCR25" s="318"/>
      <c r="OCS25" s="318"/>
      <c r="OCT25" s="318"/>
      <c r="OCU25" s="318"/>
      <c r="OCV25" s="318"/>
      <c r="OCW25" s="318"/>
      <c r="OCX25" s="318"/>
      <c r="OCY25" s="318"/>
      <c r="OCZ25" s="318"/>
      <c r="ODA25" s="318"/>
      <c r="ODB25" s="318"/>
      <c r="ODC25" s="318"/>
      <c r="ODD25" s="318"/>
      <c r="ODE25" s="318"/>
      <c r="ODF25" s="318"/>
      <c r="ODG25" s="318"/>
      <c r="ODH25" s="318"/>
      <c r="ODI25" s="318"/>
      <c r="ODJ25" s="318"/>
      <c r="ODK25" s="318"/>
      <c r="ODL25" s="318"/>
      <c r="ODM25" s="318"/>
      <c r="ODN25" s="318"/>
      <c r="ODO25" s="318"/>
      <c r="ODP25" s="318"/>
      <c r="ODQ25" s="318"/>
      <c r="ODR25" s="318"/>
      <c r="ODS25" s="318"/>
      <c r="ODT25" s="318"/>
      <c r="ODU25" s="318"/>
      <c r="ODV25" s="318"/>
      <c r="ODW25" s="318"/>
      <c r="ODX25" s="318"/>
      <c r="ODY25" s="318"/>
      <c r="ODZ25" s="318"/>
      <c r="OEA25" s="318"/>
      <c r="OEB25" s="318"/>
      <c r="OEC25" s="318"/>
      <c r="OED25" s="318"/>
      <c r="OEE25" s="318"/>
      <c r="OEF25" s="318"/>
      <c r="OEG25" s="318"/>
      <c r="OEH25" s="318"/>
      <c r="OEI25" s="318"/>
      <c r="OEJ25" s="318"/>
      <c r="OEK25" s="318"/>
      <c r="OEL25" s="318"/>
      <c r="OEM25" s="318"/>
      <c r="OEN25" s="318"/>
      <c r="OEO25" s="318"/>
      <c r="OEP25" s="318"/>
      <c r="OEQ25" s="318"/>
      <c r="OER25" s="318"/>
      <c r="OES25" s="318"/>
      <c r="OET25" s="318"/>
      <c r="OEU25" s="318"/>
      <c r="OEV25" s="318"/>
      <c r="OEW25" s="318"/>
      <c r="OEX25" s="318"/>
      <c r="OEY25" s="318"/>
      <c r="OEZ25" s="318"/>
      <c r="OFA25" s="318"/>
      <c r="OFB25" s="318"/>
      <c r="OFC25" s="318"/>
      <c r="OFD25" s="318"/>
      <c r="OFE25" s="318"/>
      <c r="OFF25" s="318"/>
      <c r="OFG25" s="318"/>
      <c r="OFH25" s="318"/>
      <c r="OFI25" s="318"/>
      <c r="OFJ25" s="318"/>
      <c r="OFK25" s="318"/>
      <c r="OFL25" s="318"/>
      <c r="OFM25" s="318"/>
      <c r="OFN25" s="318"/>
      <c r="OFO25" s="318"/>
      <c r="OFP25" s="318"/>
      <c r="OFQ25" s="318"/>
      <c r="OFR25" s="318"/>
      <c r="OFS25" s="318"/>
      <c r="OFT25" s="318"/>
      <c r="OFU25" s="318"/>
      <c r="OFV25" s="318"/>
      <c r="OFW25" s="318"/>
      <c r="OFX25" s="318"/>
      <c r="OFY25" s="318"/>
      <c r="OFZ25" s="318"/>
      <c r="OGA25" s="318"/>
      <c r="OGB25" s="318"/>
      <c r="OGC25" s="318"/>
      <c r="OGD25" s="318"/>
      <c r="OGE25" s="318"/>
      <c r="OGF25" s="318"/>
      <c r="OGG25" s="318"/>
      <c r="OGH25" s="318"/>
      <c r="OGI25" s="318"/>
      <c r="OGJ25" s="318"/>
      <c r="OGK25" s="318"/>
      <c r="OGL25" s="318"/>
      <c r="OGM25" s="318"/>
      <c r="OGN25" s="318"/>
      <c r="OGO25" s="318"/>
      <c r="OGP25" s="318"/>
      <c r="OGQ25" s="318"/>
      <c r="OGR25" s="318"/>
      <c r="OGS25" s="318"/>
      <c r="OGT25" s="318"/>
      <c r="OGU25" s="318"/>
      <c r="OGV25" s="318"/>
      <c r="OGW25" s="318"/>
      <c r="OGX25" s="318"/>
      <c r="OGY25" s="318"/>
      <c r="OGZ25" s="318"/>
      <c r="OHA25" s="318"/>
      <c r="OHB25" s="318"/>
      <c r="OHC25" s="318"/>
      <c r="OHD25" s="318"/>
      <c r="OHE25" s="318"/>
      <c r="OHF25" s="318"/>
      <c r="OHG25" s="318"/>
      <c r="OHH25" s="318"/>
      <c r="OHI25" s="318"/>
      <c r="OHJ25" s="318"/>
      <c r="OHK25" s="318"/>
      <c r="OHL25" s="318"/>
      <c r="OHM25" s="318"/>
      <c r="OHN25" s="318"/>
      <c r="OHO25" s="318"/>
      <c r="OHP25" s="318"/>
      <c r="OHQ25" s="318"/>
      <c r="OHR25" s="318"/>
      <c r="OHS25" s="318"/>
      <c r="OHT25" s="318"/>
      <c r="OHU25" s="318"/>
      <c r="OHV25" s="318"/>
      <c r="OHW25" s="318"/>
      <c r="OHX25" s="318"/>
      <c r="OHY25" s="318"/>
      <c r="OHZ25" s="318"/>
      <c r="OIA25" s="318"/>
      <c r="OIB25" s="318"/>
      <c r="OIC25" s="318"/>
      <c r="OID25" s="318"/>
      <c r="OIE25" s="318"/>
      <c r="OIF25" s="318"/>
      <c r="OIG25" s="318"/>
      <c r="OIH25" s="318"/>
      <c r="OII25" s="318"/>
      <c r="OIJ25" s="318"/>
      <c r="OIK25" s="318"/>
      <c r="OIL25" s="318"/>
      <c r="OIM25" s="318"/>
      <c r="OIN25" s="318"/>
      <c r="OIO25" s="318"/>
      <c r="OIP25" s="318"/>
      <c r="OIQ25" s="318"/>
      <c r="OIR25" s="318"/>
      <c r="OIS25" s="318"/>
      <c r="OIT25" s="318"/>
      <c r="OIU25" s="318"/>
      <c r="OIV25" s="318"/>
      <c r="OIW25" s="318"/>
      <c r="OIX25" s="318"/>
      <c r="OIY25" s="318"/>
      <c r="OIZ25" s="318"/>
      <c r="OJA25" s="318"/>
      <c r="OJB25" s="318"/>
      <c r="OJC25" s="318"/>
      <c r="OJD25" s="318"/>
      <c r="OJE25" s="318"/>
      <c r="OJF25" s="318"/>
      <c r="OJG25" s="318"/>
      <c r="OJH25" s="318"/>
      <c r="OJI25" s="318"/>
      <c r="OJJ25" s="318"/>
      <c r="OJK25" s="318"/>
      <c r="OJL25" s="318"/>
      <c r="OJM25" s="318"/>
      <c r="OJN25" s="318"/>
      <c r="OJO25" s="318"/>
      <c r="OJP25" s="318"/>
      <c r="OJQ25" s="318"/>
      <c r="OJR25" s="318"/>
      <c r="OJS25" s="318"/>
      <c r="OJT25" s="318"/>
      <c r="OJU25" s="318"/>
      <c r="OJV25" s="318"/>
      <c r="OJW25" s="318"/>
      <c r="OJX25" s="318"/>
      <c r="OJY25" s="318"/>
      <c r="OJZ25" s="318"/>
      <c r="OKA25" s="318"/>
      <c r="OKB25" s="318"/>
      <c r="OKC25" s="318"/>
      <c r="OKD25" s="318"/>
      <c r="OKE25" s="318"/>
      <c r="OKF25" s="318"/>
      <c r="OKG25" s="318"/>
      <c r="OKH25" s="318"/>
      <c r="OKI25" s="318"/>
      <c r="OKJ25" s="318"/>
      <c r="OKK25" s="318"/>
      <c r="OKL25" s="318"/>
      <c r="OKM25" s="318"/>
      <c r="OKN25" s="318"/>
      <c r="OKO25" s="318"/>
      <c r="OKP25" s="318"/>
      <c r="OKQ25" s="318"/>
      <c r="OKR25" s="318"/>
      <c r="OKS25" s="318"/>
      <c r="OKT25" s="318"/>
      <c r="OKU25" s="318"/>
      <c r="OKV25" s="318"/>
      <c r="OKW25" s="318"/>
      <c r="OKX25" s="318"/>
      <c r="OKY25" s="318"/>
      <c r="OKZ25" s="318"/>
      <c r="OLA25" s="318"/>
      <c r="OLB25" s="318"/>
      <c r="OLC25" s="318"/>
      <c r="OLD25" s="318"/>
      <c r="OLE25" s="318"/>
      <c r="OLF25" s="318"/>
      <c r="OLG25" s="318"/>
      <c r="OLH25" s="318"/>
      <c r="OLI25" s="318"/>
      <c r="OLJ25" s="318"/>
      <c r="OLK25" s="318"/>
      <c r="OLL25" s="318"/>
      <c r="OLM25" s="318"/>
      <c r="OLN25" s="318"/>
      <c r="OLO25" s="318"/>
      <c r="OLP25" s="318"/>
      <c r="OLQ25" s="318"/>
      <c r="OLR25" s="318"/>
      <c r="OLS25" s="318"/>
      <c r="OLT25" s="318"/>
      <c r="OLU25" s="318"/>
      <c r="OLV25" s="318"/>
      <c r="OLW25" s="318"/>
      <c r="OLX25" s="318"/>
      <c r="OLY25" s="318"/>
      <c r="OLZ25" s="318"/>
      <c r="OMA25" s="318"/>
      <c r="OMB25" s="318"/>
      <c r="OMC25" s="318"/>
      <c r="OMD25" s="318"/>
      <c r="OME25" s="318"/>
      <c r="OMF25" s="318"/>
      <c r="OMG25" s="318"/>
      <c r="OMH25" s="318"/>
      <c r="OMI25" s="318"/>
      <c r="OMJ25" s="318"/>
      <c r="OMK25" s="318"/>
      <c r="OML25" s="318"/>
      <c r="OMM25" s="318"/>
      <c r="OMN25" s="318"/>
      <c r="OMO25" s="318"/>
      <c r="OMP25" s="318"/>
      <c r="OMQ25" s="318"/>
      <c r="OMR25" s="318"/>
      <c r="OMS25" s="318"/>
      <c r="OMT25" s="318"/>
      <c r="OMU25" s="318"/>
      <c r="OMV25" s="318"/>
      <c r="OMW25" s="318"/>
      <c r="OMX25" s="318"/>
      <c r="OMY25" s="318"/>
      <c r="OMZ25" s="318"/>
      <c r="ONA25" s="318"/>
      <c r="ONB25" s="318"/>
      <c r="ONC25" s="318"/>
      <c r="OND25" s="318"/>
      <c r="ONE25" s="318"/>
      <c r="ONF25" s="318"/>
      <c r="ONG25" s="318"/>
      <c r="ONH25" s="318"/>
      <c r="ONI25" s="318"/>
      <c r="ONJ25" s="318"/>
      <c r="ONK25" s="318"/>
      <c r="ONL25" s="318"/>
      <c r="ONM25" s="318"/>
      <c r="ONN25" s="318"/>
      <c r="ONO25" s="318"/>
      <c r="ONP25" s="318"/>
      <c r="ONQ25" s="318"/>
      <c r="ONR25" s="318"/>
      <c r="ONS25" s="318"/>
      <c r="ONT25" s="318"/>
      <c r="ONU25" s="318"/>
      <c r="ONV25" s="318"/>
      <c r="ONW25" s="318"/>
      <c r="ONX25" s="318"/>
      <c r="ONY25" s="318"/>
      <c r="ONZ25" s="318"/>
      <c r="OOA25" s="318"/>
      <c r="OOB25" s="318"/>
      <c r="OOC25" s="318"/>
      <c r="OOD25" s="318"/>
      <c r="OOE25" s="318"/>
      <c r="OOF25" s="318"/>
      <c r="OOG25" s="318"/>
      <c r="OOH25" s="318"/>
      <c r="OOI25" s="318"/>
      <c r="OOJ25" s="318"/>
      <c r="OOK25" s="318"/>
      <c r="OOL25" s="318"/>
      <c r="OOM25" s="318"/>
      <c r="OON25" s="318"/>
      <c r="OOO25" s="318"/>
      <c r="OOP25" s="318"/>
      <c r="OOQ25" s="318"/>
      <c r="OOR25" s="318"/>
      <c r="OOS25" s="318"/>
      <c r="OOT25" s="318"/>
      <c r="OOU25" s="318"/>
      <c r="OOV25" s="318"/>
      <c r="OOW25" s="318"/>
      <c r="OOX25" s="318"/>
      <c r="OOY25" s="318"/>
      <c r="OOZ25" s="318"/>
      <c r="OPA25" s="318"/>
      <c r="OPB25" s="318"/>
      <c r="OPC25" s="318"/>
      <c r="OPD25" s="318"/>
      <c r="OPE25" s="318"/>
      <c r="OPF25" s="318"/>
      <c r="OPG25" s="318"/>
      <c r="OPH25" s="318"/>
      <c r="OPI25" s="318"/>
      <c r="OPJ25" s="318"/>
      <c r="OPK25" s="318"/>
      <c r="OPL25" s="318"/>
      <c r="OPM25" s="318"/>
      <c r="OPN25" s="318"/>
      <c r="OPO25" s="318"/>
      <c r="OPP25" s="318"/>
      <c r="OPQ25" s="318"/>
      <c r="OPR25" s="318"/>
      <c r="OPS25" s="318"/>
      <c r="OPT25" s="318"/>
      <c r="OPU25" s="318"/>
      <c r="OPV25" s="318"/>
      <c r="OPW25" s="318"/>
      <c r="OPX25" s="318"/>
      <c r="OPY25" s="318"/>
      <c r="OPZ25" s="318"/>
      <c r="OQA25" s="318"/>
      <c r="OQB25" s="318"/>
      <c r="OQC25" s="318"/>
      <c r="OQD25" s="318"/>
      <c r="OQE25" s="318"/>
      <c r="OQF25" s="318"/>
      <c r="OQG25" s="318"/>
      <c r="OQH25" s="318"/>
      <c r="OQI25" s="318"/>
      <c r="OQJ25" s="318"/>
      <c r="OQK25" s="318"/>
      <c r="OQL25" s="318"/>
      <c r="OQM25" s="318"/>
      <c r="OQN25" s="318"/>
      <c r="OQO25" s="318"/>
      <c r="OQP25" s="318"/>
      <c r="OQQ25" s="318"/>
      <c r="OQR25" s="318"/>
      <c r="OQS25" s="318"/>
      <c r="OQT25" s="318"/>
      <c r="OQU25" s="318"/>
      <c r="OQV25" s="318"/>
      <c r="OQW25" s="318"/>
      <c r="OQX25" s="318"/>
      <c r="OQY25" s="318"/>
      <c r="OQZ25" s="318"/>
      <c r="ORA25" s="318"/>
      <c r="ORB25" s="318"/>
      <c r="ORC25" s="318"/>
      <c r="ORD25" s="318"/>
      <c r="ORE25" s="318"/>
      <c r="ORF25" s="318"/>
      <c r="ORG25" s="318"/>
      <c r="ORH25" s="318"/>
      <c r="ORI25" s="318"/>
      <c r="ORJ25" s="318"/>
      <c r="ORK25" s="318"/>
      <c r="ORL25" s="318"/>
      <c r="ORM25" s="318"/>
      <c r="ORN25" s="318"/>
      <c r="ORO25" s="318"/>
      <c r="ORP25" s="318"/>
      <c r="ORQ25" s="318"/>
      <c r="ORR25" s="318"/>
      <c r="ORS25" s="318"/>
      <c r="ORT25" s="318"/>
      <c r="ORU25" s="318"/>
      <c r="ORV25" s="318"/>
      <c r="ORW25" s="318"/>
      <c r="ORX25" s="318"/>
      <c r="ORY25" s="318"/>
      <c r="ORZ25" s="318"/>
      <c r="OSA25" s="318"/>
      <c r="OSB25" s="318"/>
      <c r="OSC25" s="318"/>
      <c r="OSD25" s="318"/>
      <c r="OSE25" s="318"/>
      <c r="OSF25" s="318"/>
      <c r="OSG25" s="318"/>
      <c r="OSH25" s="318"/>
      <c r="OSI25" s="318"/>
      <c r="OSJ25" s="318"/>
      <c r="OSK25" s="318"/>
      <c r="OSL25" s="318"/>
      <c r="OSM25" s="318"/>
      <c r="OSN25" s="318"/>
      <c r="OSO25" s="318"/>
      <c r="OSP25" s="318"/>
      <c r="OSQ25" s="318"/>
      <c r="OSR25" s="318"/>
      <c r="OSS25" s="318"/>
      <c r="OST25" s="318"/>
      <c r="OSU25" s="318"/>
      <c r="OSV25" s="318"/>
      <c r="OSW25" s="318"/>
      <c r="OSX25" s="318"/>
      <c r="OSY25" s="318"/>
      <c r="OSZ25" s="318"/>
      <c r="OTA25" s="318"/>
      <c r="OTB25" s="318"/>
      <c r="OTC25" s="318"/>
      <c r="OTD25" s="318"/>
      <c r="OTE25" s="318"/>
      <c r="OTF25" s="318"/>
      <c r="OTG25" s="318"/>
      <c r="OTH25" s="318"/>
      <c r="OTI25" s="318"/>
      <c r="OTJ25" s="318"/>
      <c r="OTK25" s="318"/>
      <c r="OTL25" s="318"/>
      <c r="OTM25" s="318"/>
      <c r="OTN25" s="318"/>
      <c r="OTO25" s="318"/>
      <c r="OTP25" s="318"/>
      <c r="OTQ25" s="318"/>
      <c r="OTR25" s="318"/>
      <c r="OTS25" s="318"/>
      <c r="OTT25" s="318"/>
      <c r="OTU25" s="318"/>
      <c r="OTV25" s="318"/>
      <c r="OTW25" s="318"/>
      <c r="OTX25" s="318"/>
      <c r="OTY25" s="318"/>
      <c r="OTZ25" s="318"/>
      <c r="OUA25" s="318"/>
      <c r="OUB25" s="318"/>
      <c r="OUC25" s="318"/>
      <c r="OUD25" s="318"/>
      <c r="OUE25" s="318"/>
      <c r="OUF25" s="318"/>
      <c r="OUG25" s="318"/>
      <c r="OUH25" s="318"/>
      <c r="OUI25" s="318"/>
      <c r="OUJ25" s="318"/>
      <c r="OUK25" s="318"/>
      <c r="OUL25" s="318"/>
      <c r="OUM25" s="318"/>
      <c r="OUN25" s="318"/>
      <c r="OUO25" s="318"/>
      <c r="OUP25" s="318"/>
      <c r="OUQ25" s="318"/>
      <c r="OUR25" s="318"/>
      <c r="OUS25" s="318"/>
      <c r="OUT25" s="318"/>
      <c r="OUU25" s="318"/>
      <c r="OUV25" s="318"/>
      <c r="OUW25" s="318"/>
      <c r="OUX25" s="318"/>
      <c r="OUY25" s="318"/>
      <c r="OUZ25" s="318"/>
      <c r="OVA25" s="318"/>
      <c r="OVB25" s="318"/>
      <c r="OVC25" s="318"/>
      <c r="OVD25" s="318"/>
      <c r="OVE25" s="318"/>
      <c r="OVF25" s="318"/>
      <c r="OVG25" s="318"/>
      <c r="OVH25" s="318"/>
      <c r="OVI25" s="318"/>
      <c r="OVJ25" s="318"/>
      <c r="OVK25" s="318"/>
      <c r="OVL25" s="318"/>
      <c r="OVM25" s="318"/>
      <c r="OVN25" s="318"/>
      <c r="OVO25" s="318"/>
      <c r="OVP25" s="318"/>
      <c r="OVQ25" s="318"/>
      <c r="OVR25" s="318"/>
      <c r="OVS25" s="318"/>
      <c r="OVT25" s="318"/>
      <c r="OVU25" s="318"/>
      <c r="OVV25" s="318"/>
      <c r="OVW25" s="318"/>
      <c r="OVX25" s="318"/>
      <c r="OVY25" s="318"/>
      <c r="OVZ25" s="318"/>
      <c r="OWA25" s="318"/>
      <c r="OWB25" s="318"/>
      <c r="OWC25" s="318"/>
      <c r="OWD25" s="318"/>
      <c r="OWE25" s="318"/>
      <c r="OWF25" s="318"/>
      <c r="OWG25" s="318"/>
      <c r="OWH25" s="318"/>
      <c r="OWI25" s="318"/>
      <c r="OWJ25" s="318"/>
      <c r="OWK25" s="318"/>
      <c r="OWL25" s="318"/>
      <c r="OWM25" s="318"/>
      <c r="OWN25" s="318"/>
      <c r="OWO25" s="318"/>
      <c r="OWP25" s="318"/>
      <c r="OWQ25" s="318"/>
      <c r="OWR25" s="318"/>
      <c r="OWS25" s="318"/>
      <c r="OWT25" s="318"/>
      <c r="OWU25" s="318"/>
      <c r="OWV25" s="318"/>
      <c r="OWW25" s="318"/>
      <c r="OWX25" s="318"/>
      <c r="OWY25" s="318"/>
      <c r="OWZ25" s="318"/>
      <c r="OXA25" s="318"/>
      <c r="OXB25" s="318"/>
      <c r="OXC25" s="318"/>
      <c r="OXD25" s="318"/>
      <c r="OXE25" s="318"/>
      <c r="OXF25" s="318"/>
      <c r="OXG25" s="318"/>
      <c r="OXH25" s="318"/>
      <c r="OXI25" s="318"/>
      <c r="OXJ25" s="318"/>
      <c r="OXK25" s="318"/>
      <c r="OXL25" s="318"/>
      <c r="OXM25" s="318"/>
      <c r="OXN25" s="318"/>
      <c r="OXO25" s="318"/>
      <c r="OXP25" s="318"/>
      <c r="OXQ25" s="318"/>
      <c r="OXR25" s="318"/>
      <c r="OXS25" s="318"/>
      <c r="OXT25" s="318"/>
      <c r="OXU25" s="318"/>
      <c r="OXV25" s="318"/>
      <c r="OXW25" s="318"/>
      <c r="OXX25" s="318"/>
      <c r="OXY25" s="318"/>
      <c r="OXZ25" s="318"/>
      <c r="OYA25" s="318"/>
      <c r="OYB25" s="318"/>
      <c r="OYC25" s="318"/>
      <c r="OYD25" s="318"/>
      <c r="OYE25" s="318"/>
      <c r="OYF25" s="318"/>
      <c r="OYG25" s="318"/>
      <c r="OYH25" s="318"/>
      <c r="OYI25" s="318"/>
      <c r="OYJ25" s="318"/>
      <c r="OYK25" s="318"/>
      <c r="OYL25" s="318"/>
      <c r="OYM25" s="318"/>
      <c r="OYN25" s="318"/>
      <c r="OYO25" s="318"/>
      <c r="OYP25" s="318"/>
      <c r="OYQ25" s="318"/>
      <c r="OYR25" s="318"/>
      <c r="OYS25" s="318"/>
      <c r="OYT25" s="318"/>
      <c r="OYU25" s="318"/>
      <c r="OYV25" s="318"/>
      <c r="OYW25" s="318"/>
      <c r="OYX25" s="318"/>
      <c r="OYY25" s="318"/>
      <c r="OYZ25" s="318"/>
      <c r="OZA25" s="318"/>
      <c r="OZB25" s="318"/>
      <c r="OZC25" s="318"/>
      <c r="OZD25" s="318"/>
      <c r="OZE25" s="318"/>
      <c r="OZF25" s="318"/>
      <c r="OZG25" s="318"/>
      <c r="OZH25" s="318"/>
      <c r="OZI25" s="318"/>
      <c r="OZJ25" s="318"/>
      <c r="OZK25" s="318"/>
      <c r="OZL25" s="318"/>
      <c r="OZM25" s="318"/>
      <c r="OZN25" s="318"/>
      <c r="OZO25" s="318"/>
      <c r="OZP25" s="318"/>
      <c r="OZQ25" s="318"/>
      <c r="OZR25" s="318"/>
      <c r="OZS25" s="318"/>
      <c r="OZT25" s="318"/>
      <c r="OZU25" s="318"/>
      <c r="OZV25" s="318"/>
      <c r="OZW25" s="318"/>
      <c r="OZX25" s="318"/>
      <c r="OZY25" s="318"/>
      <c r="OZZ25" s="318"/>
      <c r="PAA25" s="318"/>
      <c r="PAB25" s="318"/>
      <c r="PAC25" s="318"/>
      <c r="PAD25" s="318"/>
      <c r="PAE25" s="318"/>
      <c r="PAF25" s="318"/>
      <c r="PAG25" s="318"/>
      <c r="PAH25" s="318"/>
      <c r="PAI25" s="318"/>
      <c r="PAJ25" s="318"/>
      <c r="PAK25" s="318"/>
      <c r="PAL25" s="318"/>
      <c r="PAM25" s="318"/>
      <c r="PAN25" s="318"/>
      <c r="PAO25" s="318"/>
      <c r="PAP25" s="318"/>
      <c r="PAQ25" s="318"/>
      <c r="PAR25" s="318"/>
      <c r="PAS25" s="318"/>
      <c r="PAT25" s="318"/>
      <c r="PAU25" s="318"/>
      <c r="PAV25" s="318"/>
      <c r="PAW25" s="318"/>
      <c r="PAX25" s="318"/>
      <c r="PAY25" s="318"/>
      <c r="PAZ25" s="318"/>
      <c r="PBA25" s="318"/>
      <c r="PBB25" s="318"/>
      <c r="PBC25" s="318"/>
      <c r="PBD25" s="318"/>
      <c r="PBE25" s="318"/>
      <c r="PBF25" s="318"/>
      <c r="PBG25" s="318"/>
      <c r="PBH25" s="318"/>
      <c r="PBI25" s="318"/>
      <c r="PBJ25" s="318"/>
      <c r="PBK25" s="318"/>
      <c r="PBL25" s="318"/>
      <c r="PBM25" s="318"/>
      <c r="PBN25" s="318"/>
      <c r="PBO25" s="318"/>
      <c r="PBP25" s="318"/>
      <c r="PBQ25" s="318"/>
      <c r="PBR25" s="318"/>
      <c r="PBS25" s="318"/>
      <c r="PBT25" s="318"/>
      <c r="PBU25" s="318"/>
      <c r="PBV25" s="318"/>
      <c r="PBW25" s="318"/>
      <c r="PBX25" s="318"/>
      <c r="PBY25" s="318"/>
      <c r="PBZ25" s="318"/>
      <c r="PCA25" s="318"/>
      <c r="PCB25" s="318"/>
      <c r="PCC25" s="318"/>
      <c r="PCD25" s="318"/>
      <c r="PCE25" s="318"/>
      <c r="PCF25" s="318"/>
      <c r="PCG25" s="318"/>
      <c r="PCH25" s="318"/>
      <c r="PCI25" s="318"/>
      <c r="PCJ25" s="318"/>
      <c r="PCK25" s="318"/>
      <c r="PCL25" s="318"/>
      <c r="PCM25" s="318"/>
      <c r="PCN25" s="318"/>
      <c r="PCO25" s="318"/>
      <c r="PCP25" s="318"/>
      <c r="PCQ25" s="318"/>
      <c r="PCR25" s="318"/>
      <c r="PCS25" s="318"/>
      <c r="PCT25" s="318"/>
      <c r="PCU25" s="318"/>
      <c r="PCV25" s="318"/>
      <c r="PCW25" s="318"/>
      <c r="PCX25" s="318"/>
      <c r="PCY25" s="318"/>
      <c r="PCZ25" s="318"/>
      <c r="PDA25" s="318"/>
      <c r="PDB25" s="318"/>
      <c r="PDC25" s="318"/>
      <c r="PDD25" s="318"/>
      <c r="PDE25" s="318"/>
      <c r="PDF25" s="318"/>
      <c r="PDG25" s="318"/>
      <c r="PDH25" s="318"/>
      <c r="PDI25" s="318"/>
      <c r="PDJ25" s="318"/>
      <c r="PDK25" s="318"/>
      <c r="PDL25" s="318"/>
      <c r="PDM25" s="318"/>
      <c r="PDN25" s="318"/>
      <c r="PDO25" s="318"/>
      <c r="PDP25" s="318"/>
      <c r="PDQ25" s="318"/>
      <c r="PDR25" s="318"/>
      <c r="PDS25" s="318"/>
      <c r="PDT25" s="318"/>
      <c r="PDU25" s="318"/>
      <c r="PDV25" s="318"/>
      <c r="PDW25" s="318"/>
      <c r="PDX25" s="318"/>
      <c r="PDY25" s="318"/>
      <c r="PDZ25" s="318"/>
      <c r="PEA25" s="318"/>
      <c r="PEB25" s="318"/>
      <c r="PEC25" s="318"/>
      <c r="PED25" s="318"/>
      <c r="PEE25" s="318"/>
      <c r="PEF25" s="318"/>
      <c r="PEG25" s="318"/>
      <c r="PEH25" s="318"/>
      <c r="PEI25" s="318"/>
      <c r="PEJ25" s="318"/>
      <c r="PEK25" s="318"/>
      <c r="PEL25" s="318"/>
      <c r="PEM25" s="318"/>
      <c r="PEN25" s="318"/>
      <c r="PEO25" s="318"/>
      <c r="PEP25" s="318"/>
      <c r="PEQ25" s="318"/>
      <c r="PER25" s="318"/>
      <c r="PES25" s="318"/>
      <c r="PET25" s="318"/>
      <c r="PEU25" s="318"/>
      <c r="PEV25" s="318"/>
      <c r="PEW25" s="318"/>
      <c r="PEX25" s="318"/>
      <c r="PEY25" s="318"/>
      <c r="PEZ25" s="318"/>
      <c r="PFA25" s="318"/>
      <c r="PFB25" s="318"/>
      <c r="PFC25" s="318"/>
      <c r="PFD25" s="318"/>
      <c r="PFE25" s="318"/>
      <c r="PFF25" s="318"/>
      <c r="PFG25" s="318"/>
      <c r="PFH25" s="318"/>
      <c r="PFI25" s="318"/>
      <c r="PFJ25" s="318"/>
      <c r="PFK25" s="318"/>
      <c r="PFL25" s="318"/>
      <c r="PFM25" s="318"/>
      <c r="PFN25" s="318"/>
      <c r="PFO25" s="318"/>
      <c r="PFP25" s="318"/>
      <c r="PFQ25" s="318"/>
      <c r="PFR25" s="318"/>
      <c r="PFS25" s="318"/>
      <c r="PFT25" s="318"/>
      <c r="PFU25" s="318"/>
      <c r="PFV25" s="318"/>
      <c r="PFW25" s="318"/>
      <c r="PFX25" s="318"/>
      <c r="PFY25" s="318"/>
      <c r="PFZ25" s="318"/>
      <c r="PGA25" s="318"/>
      <c r="PGB25" s="318"/>
      <c r="PGC25" s="318"/>
      <c r="PGD25" s="318"/>
      <c r="PGE25" s="318"/>
      <c r="PGF25" s="318"/>
      <c r="PGG25" s="318"/>
      <c r="PGH25" s="318"/>
      <c r="PGI25" s="318"/>
      <c r="PGJ25" s="318"/>
      <c r="PGK25" s="318"/>
      <c r="PGL25" s="318"/>
      <c r="PGM25" s="318"/>
      <c r="PGN25" s="318"/>
      <c r="PGO25" s="318"/>
      <c r="PGP25" s="318"/>
      <c r="PGQ25" s="318"/>
      <c r="PGR25" s="318"/>
      <c r="PGS25" s="318"/>
      <c r="PGT25" s="318"/>
      <c r="PGU25" s="318"/>
      <c r="PGV25" s="318"/>
      <c r="PGW25" s="318"/>
      <c r="PGX25" s="318"/>
      <c r="PGY25" s="318"/>
      <c r="PGZ25" s="318"/>
      <c r="PHA25" s="318"/>
      <c r="PHB25" s="318"/>
      <c r="PHC25" s="318"/>
      <c r="PHD25" s="318"/>
      <c r="PHE25" s="318"/>
      <c r="PHF25" s="318"/>
      <c r="PHG25" s="318"/>
      <c r="PHH25" s="318"/>
      <c r="PHI25" s="318"/>
      <c r="PHJ25" s="318"/>
      <c r="PHK25" s="318"/>
      <c r="PHL25" s="318"/>
      <c r="PHM25" s="318"/>
      <c r="PHN25" s="318"/>
      <c r="PHO25" s="318"/>
      <c r="PHP25" s="318"/>
      <c r="PHQ25" s="318"/>
      <c r="PHR25" s="318"/>
      <c r="PHS25" s="318"/>
      <c r="PHT25" s="318"/>
      <c r="PHU25" s="318"/>
      <c r="PHV25" s="318"/>
      <c r="PHW25" s="318"/>
      <c r="PHX25" s="318"/>
      <c r="PHY25" s="318"/>
      <c r="PHZ25" s="318"/>
      <c r="PIA25" s="318"/>
      <c r="PIB25" s="318"/>
      <c r="PIC25" s="318"/>
      <c r="PID25" s="318"/>
      <c r="PIE25" s="318"/>
      <c r="PIF25" s="318"/>
      <c r="PIG25" s="318"/>
      <c r="PIH25" s="318"/>
      <c r="PII25" s="318"/>
      <c r="PIJ25" s="318"/>
      <c r="PIK25" s="318"/>
      <c r="PIL25" s="318"/>
      <c r="PIM25" s="318"/>
      <c r="PIN25" s="318"/>
      <c r="PIO25" s="318"/>
      <c r="PIP25" s="318"/>
      <c r="PIQ25" s="318"/>
      <c r="PIR25" s="318"/>
      <c r="PIS25" s="318"/>
      <c r="PIT25" s="318"/>
      <c r="PIU25" s="318"/>
      <c r="PIV25" s="318"/>
      <c r="PIW25" s="318"/>
      <c r="PIX25" s="318"/>
      <c r="PIY25" s="318"/>
      <c r="PIZ25" s="318"/>
      <c r="PJA25" s="318"/>
      <c r="PJB25" s="318"/>
      <c r="PJC25" s="318"/>
      <c r="PJD25" s="318"/>
      <c r="PJE25" s="318"/>
      <c r="PJF25" s="318"/>
      <c r="PJG25" s="318"/>
      <c r="PJH25" s="318"/>
      <c r="PJI25" s="318"/>
      <c r="PJJ25" s="318"/>
      <c r="PJK25" s="318"/>
      <c r="PJL25" s="318"/>
      <c r="PJM25" s="318"/>
      <c r="PJN25" s="318"/>
      <c r="PJO25" s="318"/>
      <c r="PJP25" s="318"/>
      <c r="PJQ25" s="318"/>
      <c r="PJR25" s="318"/>
      <c r="PJS25" s="318"/>
      <c r="PJT25" s="318"/>
      <c r="PJU25" s="318"/>
      <c r="PJV25" s="318"/>
      <c r="PJW25" s="318"/>
      <c r="PJX25" s="318"/>
      <c r="PJY25" s="318"/>
      <c r="PJZ25" s="318"/>
      <c r="PKA25" s="318"/>
      <c r="PKB25" s="318"/>
      <c r="PKC25" s="318"/>
      <c r="PKD25" s="318"/>
      <c r="PKE25" s="318"/>
      <c r="PKF25" s="318"/>
      <c r="PKG25" s="318"/>
      <c r="PKH25" s="318"/>
      <c r="PKI25" s="318"/>
      <c r="PKJ25" s="318"/>
      <c r="PKK25" s="318"/>
      <c r="PKL25" s="318"/>
      <c r="PKM25" s="318"/>
      <c r="PKN25" s="318"/>
      <c r="PKO25" s="318"/>
      <c r="PKP25" s="318"/>
      <c r="PKQ25" s="318"/>
      <c r="PKR25" s="318"/>
      <c r="PKS25" s="318"/>
      <c r="PKT25" s="318"/>
      <c r="PKU25" s="318"/>
      <c r="PKV25" s="318"/>
      <c r="PKW25" s="318"/>
      <c r="PKX25" s="318"/>
      <c r="PKY25" s="318"/>
      <c r="PKZ25" s="318"/>
      <c r="PLA25" s="318"/>
      <c r="PLB25" s="318"/>
      <c r="PLC25" s="318"/>
      <c r="PLD25" s="318"/>
      <c r="PLE25" s="318"/>
      <c r="PLF25" s="318"/>
      <c r="PLG25" s="318"/>
      <c r="PLH25" s="318"/>
      <c r="PLI25" s="318"/>
      <c r="PLJ25" s="318"/>
      <c r="PLK25" s="318"/>
      <c r="PLL25" s="318"/>
      <c r="PLM25" s="318"/>
      <c r="PLN25" s="318"/>
      <c r="PLO25" s="318"/>
      <c r="PLP25" s="318"/>
      <c r="PLQ25" s="318"/>
      <c r="PLR25" s="318"/>
      <c r="PLS25" s="318"/>
      <c r="PLT25" s="318"/>
      <c r="PLU25" s="318"/>
      <c r="PLV25" s="318"/>
      <c r="PLW25" s="318"/>
      <c r="PLX25" s="318"/>
      <c r="PLY25" s="318"/>
      <c r="PLZ25" s="318"/>
      <c r="PMA25" s="318"/>
      <c r="PMB25" s="318"/>
      <c r="PMC25" s="318"/>
      <c r="PMD25" s="318"/>
      <c r="PME25" s="318"/>
      <c r="PMF25" s="318"/>
      <c r="PMG25" s="318"/>
      <c r="PMH25" s="318"/>
      <c r="PMI25" s="318"/>
      <c r="PMJ25" s="318"/>
      <c r="PMK25" s="318"/>
      <c r="PML25" s="318"/>
      <c r="PMM25" s="318"/>
      <c r="PMN25" s="318"/>
      <c r="PMO25" s="318"/>
      <c r="PMP25" s="318"/>
      <c r="PMQ25" s="318"/>
      <c r="PMR25" s="318"/>
      <c r="PMS25" s="318"/>
      <c r="PMT25" s="318"/>
      <c r="PMU25" s="318"/>
      <c r="PMV25" s="318"/>
      <c r="PMW25" s="318"/>
      <c r="PMX25" s="318"/>
      <c r="PMY25" s="318"/>
      <c r="PMZ25" s="318"/>
      <c r="PNA25" s="318"/>
      <c r="PNB25" s="318"/>
      <c r="PNC25" s="318"/>
      <c r="PND25" s="318"/>
      <c r="PNE25" s="318"/>
      <c r="PNF25" s="318"/>
      <c r="PNG25" s="318"/>
      <c r="PNH25" s="318"/>
      <c r="PNI25" s="318"/>
      <c r="PNJ25" s="318"/>
      <c r="PNK25" s="318"/>
      <c r="PNL25" s="318"/>
      <c r="PNM25" s="318"/>
      <c r="PNN25" s="318"/>
      <c r="PNO25" s="318"/>
      <c r="PNP25" s="318"/>
      <c r="PNQ25" s="318"/>
      <c r="PNR25" s="318"/>
      <c r="PNS25" s="318"/>
      <c r="PNT25" s="318"/>
      <c r="PNU25" s="318"/>
      <c r="PNV25" s="318"/>
      <c r="PNW25" s="318"/>
      <c r="PNX25" s="318"/>
      <c r="PNY25" s="318"/>
      <c r="PNZ25" s="318"/>
      <c r="POA25" s="318"/>
      <c r="POB25" s="318"/>
      <c r="POC25" s="318"/>
      <c r="POD25" s="318"/>
      <c r="POE25" s="318"/>
      <c r="POF25" s="318"/>
      <c r="POG25" s="318"/>
      <c r="POH25" s="318"/>
      <c r="POI25" s="318"/>
      <c r="POJ25" s="318"/>
      <c r="POK25" s="318"/>
      <c r="POL25" s="318"/>
      <c r="POM25" s="318"/>
      <c r="PON25" s="318"/>
      <c r="POO25" s="318"/>
      <c r="POP25" s="318"/>
      <c r="POQ25" s="318"/>
      <c r="POR25" s="318"/>
      <c r="POS25" s="318"/>
      <c r="POT25" s="318"/>
      <c r="POU25" s="318"/>
      <c r="POV25" s="318"/>
      <c r="POW25" s="318"/>
      <c r="POX25" s="318"/>
      <c r="POY25" s="318"/>
      <c r="POZ25" s="318"/>
      <c r="PPA25" s="318"/>
      <c r="PPB25" s="318"/>
      <c r="PPC25" s="318"/>
      <c r="PPD25" s="318"/>
      <c r="PPE25" s="318"/>
      <c r="PPF25" s="318"/>
      <c r="PPG25" s="318"/>
      <c r="PPH25" s="318"/>
      <c r="PPI25" s="318"/>
      <c r="PPJ25" s="318"/>
      <c r="PPK25" s="318"/>
      <c r="PPL25" s="318"/>
      <c r="PPM25" s="318"/>
      <c r="PPN25" s="318"/>
      <c r="PPO25" s="318"/>
      <c r="PPP25" s="318"/>
      <c r="PPQ25" s="318"/>
      <c r="PPR25" s="318"/>
      <c r="PPS25" s="318"/>
      <c r="PPT25" s="318"/>
      <c r="PPU25" s="318"/>
      <c r="PPV25" s="318"/>
      <c r="PPW25" s="318"/>
      <c r="PPX25" s="318"/>
      <c r="PPY25" s="318"/>
      <c r="PPZ25" s="318"/>
      <c r="PQA25" s="318"/>
      <c r="PQB25" s="318"/>
      <c r="PQC25" s="318"/>
      <c r="PQD25" s="318"/>
      <c r="PQE25" s="318"/>
      <c r="PQF25" s="318"/>
      <c r="PQG25" s="318"/>
      <c r="PQH25" s="318"/>
      <c r="PQI25" s="318"/>
      <c r="PQJ25" s="318"/>
      <c r="PQK25" s="318"/>
      <c r="PQL25" s="318"/>
      <c r="PQM25" s="318"/>
      <c r="PQN25" s="318"/>
      <c r="PQO25" s="318"/>
      <c r="PQP25" s="318"/>
      <c r="PQQ25" s="318"/>
      <c r="PQR25" s="318"/>
      <c r="PQS25" s="318"/>
      <c r="PQT25" s="318"/>
      <c r="PQU25" s="318"/>
      <c r="PQV25" s="318"/>
      <c r="PQW25" s="318"/>
      <c r="PQX25" s="318"/>
      <c r="PQY25" s="318"/>
      <c r="PQZ25" s="318"/>
      <c r="PRA25" s="318"/>
      <c r="PRB25" s="318"/>
      <c r="PRC25" s="318"/>
      <c r="PRD25" s="318"/>
      <c r="PRE25" s="318"/>
      <c r="PRF25" s="318"/>
      <c r="PRG25" s="318"/>
      <c r="PRH25" s="318"/>
      <c r="PRI25" s="318"/>
      <c r="PRJ25" s="318"/>
      <c r="PRK25" s="318"/>
      <c r="PRL25" s="318"/>
      <c r="PRM25" s="318"/>
      <c r="PRN25" s="318"/>
      <c r="PRO25" s="318"/>
      <c r="PRP25" s="318"/>
      <c r="PRQ25" s="318"/>
      <c r="PRR25" s="318"/>
      <c r="PRS25" s="318"/>
      <c r="PRT25" s="318"/>
      <c r="PRU25" s="318"/>
      <c r="PRV25" s="318"/>
      <c r="PRW25" s="318"/>
      <c r="PRX25" s="318"/>
      <c r="PRY25" s="318"/>
      <c r="PRZ25" s="318"/>
      <c r="PSA25" s="318"/>
      <c r="PSB25" s="318"/>
      <c r="PSC25" s="318"/>
      <c r="PSD25" s="318"/>
      <c r="PSE25" s="318"/>
      <c r="PSF25" s="318"/>
      <c r="PSG25" s="318"/>
      <c r="PSH25" s="318"/>
      <c r="PSI25" s="318"/>
      <c r="PSJ25" s="318"/>
      <c r="PSK25" s="318"/>
      <c r="PSL25" s="318"/>
      <c r="PSM25" s="318"/>
      <c r="PSN25" s="318"/>
      <c r="PSO25" s="318"/>
      <c r="PSP25" s="318"/>
      <c r="PSQ25" s="318"/>
      <c r="PSR25" s="318"/>
      <c r="PSS25" s="318"/>
      <c r="PST25" s="318"/>
      <c r="PSU25" s="318"/>
      <c r="PSV25" s="318"/>
      <c r="PSW25" s="318"/>
      <c r="PSX25" s="318"/>
      <c r="PSY25" s="318"/>
      <c r="PSZ25" s="318"/>
      <c r="PTA25" s="318"/>
      <c r="PTB25" s="318"/>
      <c r="PTC25" s="318"/>
      <c r="PTD25" s="318"/>
      <c r="PTE25" s="318"/>
      <c r="PTF25" s="318"/>
      <c r="PTG25" s="318"/>
      <c r="PTH25" s="318"/>
      <c r="PTI25" s="318"/>
      <c r="PTJ25" s="318"/>
      <c r="PTK25" s="318"/>
      <c r="PTL25" s="318"/>
      <c r="PTM25" s="318"/>
      <c r="PTN25" s="318"/>
      <c r="PTO25" s="318"/>
      <c r="PTP25" s="318"/>
      <c r="PTQ25" s="318"/>
      <c r="PTR25" s="318"/>
      <c r="PTS25" s="318"/>
      <c r="PTT25" s="318"/>
      <c r="PTU25" s="318"/>
      <c r="PTV25" s="318"/>
      <c r="PTW25" s="318"/>
      <c r="PTX25" s="318"/>
      <c r="PTY25" s="318"/>
      <c r="PTZ25" s="318"/>
      <c r="PUA25" s="318"/>
      <c r="PUB25" s="318"/>
      <c r="PUC25" s="318"/>
      <c r="PUD25" s="318"/>
      <c r="PUE25" s="318"/>
      <c r="PUF25" s="318"/>
      <c r="PUG25" s="318"/>
      <c r="PUH25" s="318"/>
      <c r="PUI25" s="318"/>
      <c r="PUJ25" s="318"/>
      <c r="PUK25" s="318"/>
      <c r="PUL25" s="318"/>
      <c r="PUM25" s="318"/>
      <c r="PUN25" s="318"/>
      <c r="PUO25" s="318"/>
      <c r="PUP25" s="318"/>
      <c r="PUQ25" s="318"/>
      <c r="PUR25" s="318"/>
      <c r="PUS25" s="318"/>
      <c r="PUT25" s="318"/>
      <c r="PUU25" s="318"/>
      <c r="PUV25" s="318"/>
      <c r="PUW25" s="318"/>
      <c r="PUX25" s="318"/>
      <c r="PUY25" s="318"/>
      <c r="PUZ25" s="318"/>
      <c r="PVA25" s="318"/>
      <c r="PVB25" s="318"/>
      <c r="PVC25" s="318"/>
      <c r="PVD25" s="318"/>
      <c r="PVE25" s="318"/>
      <c r="PVF25" s="318"/>
      <c r="PVG25" s="318"/>
      <c r="PVH25" s="318"/>
      <c r="PVI25" s="318"/>
      <c r="PVJ25" s="318"/>
      <c r="PVK25" s="318"/>
      <c r="PVL25" s="318"/>
      <c r="PVM25" s="318"/>
      <c r="PVN25" s="318"/>
      <c r="PVO25" s="318"/>
      <c r="PVP25" s="318"/>
      <c r="PVQ25" s="318"/>
      <c r="PVR25" s="318"/>
      <c r="PVS25" s="318"/>
      <c r="PVT25" s="318"/>
      <c r="PVU25" s="318"/>
      <c r="PVV25" s="318"/>
      <c r="PVW25" s="318"/>
      <c r="PVX25" s="318"/>
      <c r="PVY25" s="318"/>
      <c r="PVZ25" s="318"/>
      <c r="PWA25" s="318"/>
      <c r="PWB25" s="318"/>
      <c r="PWC25" s="318"/>
      <c r="PWD25" s="318"/>
      <c r="PWE25" s="318"/>
      <c r="PWF25" s="318"/>
      <c r="PWG25" s="318"/>
      <c r="PWH25" s="318"/>
      <c r="PWI25" s="318"/>
      <c r="PWJ25" s="318"/>
      <c r="PWK25" s="318"/>
      <c r="PWL25" s="318"/>
      <c r="PWM25" s="318"/>
      <c r="PWN25" s="318"/>
      <c r="PWO25" s="318"/>
      <c r="PWP25" s="318"/>
      <c r="PWQ25" s="318"/>
      <c r="PWR25" s="318"/>
      <c r="PWS25" s="318"/>
      <c r="PWT25" s="318"/>
      <c r="PWU25" s="318"/>
      <c r="PWV25" s="318"/>
      <c r="PWW25" s="318"/>
      <c r="PWX25" s="318"/>
      <c r="PWY25" s="318"/>
      <c r="PWZ25" s="318"/>
      <c r="PXA25" s="318"/>
      <c r="PXB25" s="318"/>
      <c r="PXC25" s="318"/>
      <c r="PXD25" s="318"/>
      <c r="PXE25" s="318"/>
      <c r="PXF25" s="318"/>
      <c r="PXG25" s="318"/>
      <c r="PXH25" s="318"/>
      <c r="PXI25" s="318"/>
      <c r="PXJ25" s="318"/>
      <c r="PXK25" s="318"/>
      <c r="PXL25" s="318"/>
      <c r="PXM25" s="318"/>
      <c r="PXN25" s="318"/>
      <c r="PXO25" s="318"/>
      <c r="PXP25" s="318"/>
      <c r="PXQ25" s="318"/>
      <c r="PXR25" s="318"/>
      <c r="PXS25" s="318"/>
      <c r="PXT25" s="318"/>
      <c r="PXU25" s="318"/>
      <c r="PXV25" s="318"/>
      <c r="PXW25" s="318"/>
      <c r="PXX25" s="318"/>
      <c r="PXY25" s="318"/>
      <c r="PXZ25" s="318"/>
      <c r="PYA25" s="318"/>
      <c r="PYB25" s="318"/>
      <c r="PYC25" s="318"/>
      <c r="PYD25" s="318"/>
      <c r="PYE25" s="318"/>
      <c r="PYF25" s="318"/>
      <c r="PYG25" s="318"/>
      <c r="PYH25" s="318"/>
      <c r="PYI25" s="318"/>
      <c r="PYJ25" s="318"/>
      <c r="PYK25" s="318"/>
      <c r="PYL25" s="318"/>
      <c r="PYM25" s="318"/>
      <c r="PYN25" s="318"/>
      <c r="PYO25" s="318"/>
      <c r="PYP25" s="318"/>
      <c r="PYQ25" s="318"/>
      <c r="PYR25" s="318"/>
      <c r="PYS25" s="318"/>
      <c r="PYT25" s="318"/>
      <c r="PYU25" s="318"/>
      <c r="PYV25" s="318"/>
      <c r="PYW25" s="318"/>
      <c r="PYX25" s="318"/>
      <c r="PYY25" s="318"/>
      <c r="PYZ25" s="318"/>
      <c r="PZA25" s="318"/>
      <c r="PZB25" s="318"/>
      <c r="PZC25" s="318"/>
      <c r="PZD25" s="318"/>
      <c r="PZE25" s="318"/>
      <c r="PZF25" s="318"/>
      <c r="PZG25" s="318"/>
      <c r="PZH25" s="318"/>
      <c r="PZI25" s="318"/>
      <c r="PZJ25" s="318"/>
      <c r="PZK25" s="318"/>
      <c r="PZL25" s="318"/>
      <c r="PZM25" s="318"/>
      <c r="PZN25" s="318"/>
      <c r="PZO25" s="318"/>
      <c r="PZP25" s="318"/>
      <c r="PZQ25" s="318"/>
      <c r="PZR25" s="318"/>
      <c r="PZS25" s="318"/>
      <c r="PZT25" s="318"/>
      <c r="PZU25" s="318"/>
      <c r="PZV25" s="318"/>
      <c r="PZW25" s="318"/>
      <c r="PZX25" s="318"/>
      <c r="PZY25" s="318"/>
      <c r="PZZ25" s="318"/>
      <c r="QAA25" s="318"/>
      <c r="QAB25" s="318"/>
      <c r="QAC25" s="318"/>
      <c r="QAD25" s="318"/>
      <c r="QAE25" s="318"/>
      <c r="QAF25" s="318"/>
      <c r="QAG25" s="318"/>
      <c r="QAH25" s="318"/>
      <c r="QAI25" s="318"/>
      <c r="QAJ25" s="318"/>
      <c r="QAK25" s="318"/>
      <c r="QAL25" s="318"/>
      <c r="QAM25" s="318"/>
      <c r="QAN25" s="318"/>
      <c r="QAO25" s="318"/>
      <c r="QAP25" s="318"/>
      <c r="QAQ25" s="318"/>
      <c r="QAR25" s="318"/>
      <c r="QAS25" s="318"/>
      <c r="QAT25" s="318"/>
      <c r="QAU25" s="318"/>
      <c r="QAV25" s="318"/>
      <c r="QAW25" s="318"/>
      <c r="QAX25" s="318"/>
      <c r="QAY25" s="318"/>
      <c r="QAZ25" s="318"/>
      <c r="QBA25" s="318"/>
      <c r="QBB25" s="318"/>
      <c r="QBC25" s="318"/>
      <c r="QBD25" s="318"/>
      <c r="QBE25" s="318"/>
      <c r="QBF25" s="318"/>
      <c r="QBG25" s="318"/>
      <c r="QBH25" s="318"/>
      <c r="QBI25" s="318"/>
      <c r="QBJ25" s="318"/>
      <c r="QBK25" s="318"/>
      <c r="QBL25" s="318"/>
      <c r="QBM25" s="318"/>
      <c r="QBN25" s="318"/>
      <c r="QBO25" s="318"/>
      <c r="QBP25" s="318"/>
      <c r="QBQ25" s="318"/>
      <c r="QBR25" s="318"/>
      <c r="QBS25" s="318"/>
      <c r="QBT25" s="318"/>
      <c r="QBU25" s="318"/>
      <c r="QBV25" s="318"/>
      <c r="QBW25" s="318"/>
      <c r="QBX25" s="318"/>
      <c r="QBY25" s="318"/>
      <c r="QBZ25" s="318"/>
      <c r="QCA25" s="318"/>
      <c r="QCB25" s="318"/>
      <c r="QCC25" s="318"/>
      <c r="QCD25" s="318"/>
      <c r="QCE25" s="318"/>
      <c r="QCF25" s="318"/>
      <c r="QCG25" s="318"/>
      <c r="QCH25" s="318"/>
      <c r="QCI25" s="318"/>
      <c r="QCJ25" s="318"/>
      <c r="QCK25" s="318"/>
      <c r="QCL25" s="318"/>
      <c r="QCM25" s="318"/>
      <c r="QCN25" s="318"/>
      <c r="QCO25" s="318"/>
      <c r="QCP25" s="318"/>
      <c r="QCQ25" s="318"/>
      <c r="QCR25" s="318"/>
      <c r="QCS25" s="318"/>
      <c r="QCT25" s="318"/>
      <c r="QCU25" s="318"/>
      <c r="QCV25" s="318"/>
      <c r="QCW25" s="318"/>
      <c r="QCX25" s="318"/>
      <c r="QCY25" s="318"/>
      <c r="QCZ25" s="318"/>
      <c r="QDA25" s="318"/>
      <c r="QDB25" s="318"/>
      <c r="QDC25" s="318"/>
      <c r="QDD25" s="318"/>
      <c r="QDE25" s="318"/>
      <c r="QDF25" s="318"/>
      <c r="QDG25" s="318"/>
      <c r="QDH25" s="318"/>
      <c r="QDI25" s="318"/>
      <c r="QDJ25" s="318"/>
      <c r="QDK25" s="318"/>
      <c r="QDL25" s="318"/>
      <c r="QDM25" s="318"/>
      <c r="QDN25" s="318"/>
      <c r="QDO25" s="318"/>
      <c r="QDP25" s="318"/>
      <c r="QDQ25" s="318"/>
      <c r="QDR25" s="318"/>
      <c r="QDS25" s="318"/>
      <c r="QDT25" s="318"/>
      <c r="QDU25" s="318"/>
      <c r="QDV25" s="318"/>
      <c r="QDW25" s="318"/>
      <c r="QDX25" s="318"/>
      <c r="QDY25" s="318"/>
      <c r="QDZ25" s="318"/>
      <c r="QEA25" s="318"/>
      <c r="QEB25" s="318"/>
      <c r="QEC25" s="318"/>
      <c r="QED25" s="318"/>
      <c r="QEE25" s="318"/>
      <c r="QEF25" s="318"/>
      <c r="QEG25" s="318"/>
      <c r="QEH25" s="318"/>
      <c r="QEI25" s="318"/>
      <c r="QEJ25" s="318"/>
      <c r="QEK25" s="318"/>
      <c r="QEL25" s="318"/>
      <c r="QEM25" s="318"/>
      <c r="QEN25" s="318"/>
      <c r="QEO25" s="318"/>
      <c r="QEP25" s="318"/>
      <c r="QEQ25" s="318"/>
      <c r="QER25" s="318"/>
      <c r="QES25" s="318"/>
      <c r="QET25" s="318"/>
      <c r="QEU25" s="318"/>
      <c r="QEV25" s="318"/>
      <c r="QEW25" s="318"/>
      <c r="QEX25" s="318"/>
      <c r="QEY25" s="318"/>
      <c r="QEZ25" s="318"/>
      <c r="QFA25" s="318"/>
      <c r="QFB25" s="318"/>
      <c r="QFC25" s="318"/>
      <c r="QFD25" s="318"/>
      <c r="QFE25" s="318"/>
      <c r="QFF25" s="318"/>
      <c r="QFG25" s="318"/>
      <c r="QFH25" s="318"/>
      <c r="QFI25" s="318"/>
      <c r="QFJ25" s="318"/>
      <c r="QFK25" s="318"/>
      <c r="QFL25" s="318"/>
      <c r="QFM25" s="318"/>
      <c r="QFN25" s="318"/>
      <c r="QFO25" s="318"/>
      <c r="QFP25" s="318"/>
      <c r="QFQ25" s="318"/>
      <c r="QFR25" s="318"/>
      <c r="QFS25" s="318"/>
      <c r="QFT25" s="318"/>
      <c r="QFU25" s="318"/>
      <c r="QFV25" s="318"/>
      <c r="QFW25" s="318"/>
      <c r="QFX25" s="318"/>
      <c r="QFY25" s="318"/>
      <c r="QFZ25" s="318"/>
      <c r="QGA25" s="318"/>
      <c r="QGB25" s="318"/>
      <c r="QGC25" s="318"/>
      <c r="QGD25" s="318"/>
      <c r="QGE25" s="318"/>
      <c r="QGF25" s="318"/>
      <c r="QGG25" s="318"/>
      <c r="QGH25" s="318"/>
      <c r="QGI25" s="318"/>
      <c r="QGJ25" s="318"/>
      <c r="QGK25" s="318"/>
      <c r="QGL25" s="318"/>
      <c r="QGM25" s="318"/>
      <c r="QGN25" s="318"/>
      <c r="QGO25" s="318"/>
      <c r="QGP25" s="318"/>
      <c r="QGQ25" s="318"/>
      <c r="QGR25" s="318"/>
      <c r="QGS25" s="318"/>
      <c r="QGT25" s="318"/>
      <c r="QGU25" s="318"/>
      <c r="QGV25" s="318"/>
      <c r="QGW25" s="318"/>
      <c r="QGX25" s="318"/>
      <c r="QGY25" s="318"/>
      <c r="QGZ25" s="318"/>
      <c r="QHA25" s="318"/>
      <c r="QHB25" s="318"/>
      <c r="QHC25" s="318"/>
      <c r="QHD25" s="318"/>
      <c r="QHE25" s="318"/>
      <c r="QHF25" s="318"/>
      <c r="QHG25" s="318"/>
      <c r="QHH25" s="318"/>
      <c r="QHI25" s="318"/>
      <c r="QHJ25" s="318"/>
      <c r="QHK25" s="318"/>
      <c r="QHL25" s="318"/>
      <c r="QHM25" s="318"/>
      <c r="QHN25" s="318"/>
      <c r="QHO25" s="318"/>
      <c r="QHP25" s="318"/>
      <c r="QHQ25" s="318"/>
      <c r="QHR25" s="318"/>
      <c r="QHS25" s="318"/>
      <c r="QHT25" s="318"/>
      <c r="QHU25" s="318"/>
      <c r="QHV25" s="318"/>
      <c r="QHW25" s="318"/>
      <c r="QHX25" s="318"/>
      <c r="QHY25" s="318"/>
      <c r="QHZ25" s="318"/>
      <c r="QIA25" s="318"/>
      <c r="QIB25" s="318"/>
      <c r="QIC25" s="318"/>
      <c r="QID25" s="318"/>
      <c r="QIE25" s="318"/>
      <c r="QIF25" s="318"/>
      <c r="QIG25" s="318"/>
      <c r="QIH25" s="318"/>
      <c r="QII25" s="318"/>
      <c r="QIJ25" s="318"/>
      <c r="QIK25" s="318"/>
      <c r="QIL25" s="318"/>
      <c r="QIM25" s="318"/>
      <c r="QIN25" s="318"/>
      <c r="QIO25" s="318"/>
      <c r="QIP25" s="318"/>
      <c r="QIQ25" s="318"/>
      <c r="QIR25" s="318"/>
      <c r="QIS25" s="318"/>
      <c r="QIT25" s="318"/>
      <c r="QIU25" s="318"/>
      <c r="QIV25" s="318"/>
      <c r="QIW25" s="318"/>
      <c r="QIX25" s="318"/>
      <c r="QIY25" s="318"/>
      <c r="QIZ25" s="318"/>
      <c r="QJA25" s="318"/>
      <c r="QJB25" s="318"/>
      <c r="QJC25" s="318"/>
      <c r="QJD25" s="318"/>
      <c r="QJE25" s="318"/>
      <c r="QJF25" s="318"/>
      <c r="QJG25" s="318"/>
      <c r="QJH25" s="318"/>
      <c r="QJI25" s="318"/>
      <c r="QJJ25" s="318"/>
      <c r="QJK25" s="318"/>
      <c r="QJL25" s="318"/>
      <c r="QJM25" s="318"/>
      <c r="QJN25" s="318"/>
      <c r="QJO25" s="318"/>
      <c r="QJP25" s="318"/>
      <c r="QJQ25" s="318"/>
      <c r="QJR25" s="318"/>
      <c r="QJS25" s="318"/>
      <c r="QJT25" s="318"/>
      <c r="QJU25" s="318"/>
      <c r="QJV25" s="318"/>
      <c r="QJW25" s="318"/>
      <c r="QJX25" s="318"/>
      <c r="QJY25" s="318"/>
      <c r="QJZ25" s="318"/>
      <c r="QKA25" s="318"/>
      <c r="QKB25" s="318"/>
      <c r="QKC25" s="318"/>
      <c r="QKD25" s="318"/>
      <c r="QKE25" s="318"/>
      <c r="QKF25" s="318"/>
      <c r="QKG25" s="318"/>
      <c r="QKH25" s="318"/>
      <c r="QKI25" s="318"/>
      <c r="QKJ25" s="318"/>
      <c r="QKK25" s="318"/>
      <c r="QKL25" s="318"/>
      <c r="QKM25" s="318"/>
      <c r="QKN25" s="318"/>
      <c r="QKO25" s="318"/>
      <c r="QKP25" s="318"/>
      <c r="QKQ25" s="318"/>
      <c r="QKR25" s="318"/>
      <c r="QKS25" s="318"/>
      <c r="QKT25" s="318"/>
      <c r="QKU25" s="318"/>
      <c r="QKV25" s="318"/>
      <c r="QKW25" s="318"/>
      <c r="QKX25" s="318"/>
      <c r="QKY25" s="318"/>
      <c r="QKZ25" s="318"/>
      <c r="QLA25" s="318"/>
      <c r="QLB25" s="318"/>
      <c r="QLC25" s="318"/>
      <c r="QLD25" s="318"/>
      <c r="QLE25" s="318"/>
      <c r="QLF25" s="318"/>
      <c r="QLG25" s="318"/>
      <c r="QLH25" s="318"/>
      <c r="QLI25" s="318"/>
      <c r="QLJ25" s="318"/>
      <c r="QLK25" s="318"/>
      <c r="QLL25" s="318"/>
      <c r="QLM25" s="318"/>
      <c r="QLN25" s="318"/>
      <c r="QLO25" s="318"/>
      <c r="QLP25" s="318"/>
      <c r="QLQ25" s="318"/>
      <c r="QLR25" s="318"/>
      <c r="QLS25" s="318"/>
      <c r="QLT25" s="318"/>
      <c r="QLU25" s="318"/>
      <c r="QLV25" s="318"/>
      <c r="QLW25" s="318"/>
      <c r="QLX25" s="318"/>
      <c r="QLY25" s="318"/>
      <c r="QLZ25" s="318"/>
      <c r="QMA25" s="318"/>
      <c r="QMB25" s="318"/>
      <c r="QMC25" s="318"/>
      <c r="QMD25" s="318"/>
      <c r="QME25" s="318"/>
      <c r="QMF25" s="318"/>
      <c r="QMG25" s="318"/>
      <c r="QMH25" s="318"/>
      <c r="QMI25" s="318"/>
      <c r="QMJ25" s="318"/>
      <c r="QMK25" s="318"/>
      <c r="QML25" s="318"/>
      <c r="QMM25" s="318"/>
      <c r="QMN25" s="318"/>
      <c r="QMO25" s="318"/>
      <c r="QMP25" s="318"/>
      <c r="QMQ25" s="318"/>
      <c r="QMR25" s="318"/>
      <c r="QMS25" s="318"/>
      <c r="QMT25" s="318"/>
      <c r="QMU25" s="318"/>
      <c r="QMV25" s="318"/>
      <c r="QMW25" s="318"/>
      <c r="QMX25" s="318"/>
      <c r="QMY25" s="318"/>
      <c r="QMZ25" s="318"/>
      <c r="QNA25" s="318"/>
      <c r="QNB25" s="318"/>
      <c r="QNC25" s="318"/>
      <c r="QND25" s="318"/>
      <c r="QNE25" s="318"/>
      <c r="QNF25" s="318"/>
      <c r="QNG25" s="318"/>
      <c r="QNH25" s="318"/>
      <c r="QNI25" s="318"/>
      <c r="QNJ25" s="318"/>
      <c r="QNK25" s="318"/>
      <c r="QNL25" s="318"/>
      <c r="QNM25" s="318"/>
      <c r="QNN25" s="318"/>
      <c r="QNO25" s="318"/>
      <c r="QNP25" s="318"/>
      <c r="QNQ25" s="318"/>
      <c r="QNR25" s="318"/>
      <c r="QNS25" s="318"/>
      <c r="QNT25" s="318"/>
      <c r="QNU25" s="318"/>
      <c r="QNV25" s="318"/>
      <c r="QNW25" s="318"/>
      <c r="QNX25" s="318"/>
      <c r="QNY25" s="318"/>
      <c r="QNZ25" s="318"/>
      <c r="QOA25" s="318"/>
      <c r="QOB25" s="318"/>
      <c r="QOC25" s="318"/>
      <c r="QOD25" s="318"/>
      <c r="QOE25" s="318"/>
      <c r="QOF25" s="318"/>
      <c r="QOG25" s="318"/>
      <c r="QOH25" s="318"/>
      <c r="QOI25" s="318"/>
      <c r="QOJ25" s="318"/>
      <c r="QOK25" s="318"/>
      <c r="QOL25" s="318"/>
      <c r="QOM25" s="318"/>
      <c r="QON25" s="318"/>
      <c r="QOO25" s="318"/>
      <c r="QOP25" s="318"/>
      <c r="QOQ25" s="318"/>
      <c r="QOR25" s="318"/>
      <c r="QOS25" s="318"/>
      <c r="QOT25" s="318"/>
      <c r="QOU25" s="318"/>
      <c r="QOV25" s="318"/>
      <c r="QOW25" s="318"/>
      <c r="QOX25" s="318"/>
      <c r="QOY25" s="318"/>
      <c r="QOZ25" s="318"/>
      <c r="QPA25" s="318"/>
      <c r="QPB25" s="318"/>
      <c r="QPC25" s="318"/>
      <c r="QPD25" s="318"/>
      <c r="QPE25" s="318"/>
      <c r="QPF25" s="318"/>
      <c r="QPG25" s="318"/>
      <c r="QPH25" s="318"/>
      <c r="QPI25" s="318"/>
      <c r="QPJ25" s="318"/>
      <c r="QPK25" s="318"/>
      <c r="QPL25" s="318"/>
      <c r="QPM25" s="318"/>
      <c r="QPN25" s="318"/>
      <c r="QPO25" s="318"/>
      <c r="QPP25" s="318"/>
      <c r="QPQ25" s="318"/>
      <c r="QPR25" s="318"/>
      <c r="QPS25" s="318"/>
      <c r="QPT25" s="318"/>
      <c r="QPU25" s="318"/>
      <c r="QPV25" s="318"/>
      <c r="QPW25" s="318"/>
      <c r="QPX25" s="318"/>
      <c r="QPY25" s="318"/>
      <c r="QPZ25" s="318"/>
      <c r="QQA25" s="318"/>
      <c r="QQB25" s="318"/>
      <c r="QQC25" s="318"/>
      <c r="QQD25" s="318"/>
      <c r="QQE25" s="318"/>
      <c r="QQF25" s="318"/>
      <c r="QQG25" s="318"/>
      <c r="QQH25" s="318"/>
      <c r="QQI25" s="318"/>
      <c r="QQJ25" s="318"/>
      <c r="QQK25" s="318"/>
      <c r="QQL25" s="318"/>
      <c r="QQM25" s="318"/>
      <c r="QQN25" s="318"/>
      <c r="QQO25" s="318"/>
      <c r="QQP25" s="318"/>
      <c r="QQQ25" s="318"/>
      <c r="QQR25" s="318"/>
      <c r="QQS25" s="318"/>
      <c r="QQT25" s="318"/>
      <c r="QQU25" s="318"/>
      <c r="QQV25" s="318"/>
      <c r="QQW25" s="318"/>
      <c r="QQX25" s="318"/>
      <c r="QQY25" s="318"/>
      <c r="QQZ25" s="318"/>
      <c r="QRA25" s="318"/>
      <c r="QRB25" s="318"/>
      <c r="QRC25" s="318"/>
      <c r="QRD25" s="318"/>
      <c r="QRE25" s="318"/>
      <c r="QRF25" s="318"/>
      <c r="QRG25" s="318"/>
      <c r="QRH25" s="318"/>
      <c r="QRI25" s="318"/>
      <c r="QRJ25" s="318"/>
      <c r="QRK25" s="318"/>
      <c r="QRL25" s="318"/>
      <c r="QRM25" s="318"/>
      <c r="QRN25" s="318"/>
      <c r="QRO25" s="318"/>
      <c r="QRP25" s="318"/>
      <c r="QRQ25" s="318"/>
      <c r="QRR25" s="318"/>
      <c r="QRS25" s="318"/>
      <c r="QRT25" s="318"/>
      <c r="QRU25" s="318"/>
      <c r="QRV25" s="318"/>
      <c r="QRW25" s="318"/>
      <c r="QRX25" s="318"/>
      <c r="QRY25" s="318"/>
      <c r="QRZ25" s="318"/>
      <c r="QSA25" s="318"/>
      <c r="QSB25" s="318"/>
      <c r="QSC25" s="318"/>
      <c r="QSD25" s="318"/>
      <c r="QSE25" s="318"/>
      <c r="QSF25" s="318"/>
      <c r="QSG25" s="318"/>
      <c r="QSH25" s="318"/>
      <c r="QSI25" s="318"/>
      <c r="QSJ25" s="318"/>
      <c r="QSK25" s="318"/>
      <c r="QSL25" s="318"/>
      <c r="QSM25" s="318"/>
      <c r="QSN25" s="318"/>
      <c r="QSO25" s="318"/>
      <c r="QSP25" s="318"/>
      <c r="QSQ25" s="318"/>
      <c r="QSR25" s="318"/>
      <c r="QSS25" s="318"/>
      <c r="QST25" s="318"/>
      <c r="QSU25" s="318"/>
      <c r="QSV25" s="318"/>
      <c r="QSW25" s="318"/>
      <c r="QSX25" s="318"/>
      <c r="QSY25" s="318"/>
      <c r="QSZ25" s="318"/>
      <c r="QTA25" s="318"/>
      <c r="QTB25" s="318"/>
      <c r="QTC25" s="318"/>
      <c r="QTD25" s="318"/>
      <c r="QTE25" s="318"/>
      <c r="QTF25" s="318"/>
      <c r="QTG25" s="318"/>
      <c r="QTH25" s="318"/>
      <c r="QTI25" s="318"/>
      <c r="QTJ25" s="318"/>
      <c r="QTK25" s="318"/>
      <c r="QTL25" s="318"/>
      <c r="QTM25" s="318"/>
      <c r="QTN25" s="318"/>
      <c r="QTO25" s="318"/>
      <c r="QTP25" s="318"/>
      <c r="QTQ25" s="318"/>
      <c r="QTR25" s="318"/>
      <c r="QTS25" s="318"/>
      <c r="QTT25" s="318"/>
      <c r="QTU25" s="318"/>
      <c r="QTV25" s="318"/>
      <c r="QTW25" s="318"/>
      <c r="QTX25" s="318"/>
      <c r="QTY25" s="318"/>
      <c r="QTZ25" s="318"/>
      <c r="QUA25" s="318"/>
      <c r="QUB25" s="318"/>
      <c r="QUC25" s="318"/>
      <c r="QUD25" s="318"/>
      <c r="QUE25" s="318"/>
      <c r="QUF25" s="318"/>
      <c r="QUG25" s="318"/>
      <c r="QUH25" s="318"/>
      <c r="QUI25" s="318"/>
      <c r="QUJ25" s="318"/>
      <c r="QUK25" s="318"/>
      <c r="QUL25" s="318"/>
      <c r="QUM25" s="318"/>
      <c r="QUN25" s="318"/>
      <c r="QUO25" s="318"/>
      <c r="QUP25" s="318"/>
      <c r="QUQ25" s="318"/>
      <c r="QUR25" s="318"/>
      <c r="QUS25" s="318"/>
      <c r="QUT25" s="318"/>
      <c r="QUU25" s="318"/>
      <c r="QUV25" s="318"/>
      <c r="QUW25" s="318"/>
      <c r="QUX25" s="318"/>
      <c r="QUY25" s="318"/>
      <c r="QUZ25" s="318"/>
      <c r="QVA25" s="318"/>
      <c r="QVB25" s="318"/>
      <c r="QVC25" s="318"/>
      <c r="QVD25" s="318"/>
      <c r="QVE25" s="318"/>
      <c r="QVF25" s="318"/>
      <c r="QVG25" s="318"/>
      <c r="QVH25" s="318"/>
      <c r="QVI25" s="318"/>
      <c r="QVJ25" s="318"/>
      <c r="QVK25" s="318"/>
      <c r="QVL25" s="318"/>
      <c r="QVM25" s="318"/>
      <c r="QVN25" s="318"/>
      <c r="QVO25" s="318"/>
      <c r="QVP25" s="318"/>
      <c r="QVQ25" s="318"/>
      <c r="QVR25" s="318"/>
      <c r="QVS25" s="318"/>
      <c r="QVT25" s="318"/>
      <c r="QVU25" s="318"/>
      <c r="QVV25" s="318"/>
      <c r="QVW25" s="318"/>
      <c r="QVX25" s="318"/>
      <c r="QVY25" s="318"/>
      <c r="QVZ25" s="318"/>
      <c r="QWA25" s="318"/>
      <c r="QWB25" s="318"/>
      <c r="QWC25" s="318"/>
      <c r="QWD25" s="318"/>
      <c r="QWE25" s="318"/>
      <c r="QWF25" s="318"/>
      <c r="QWG25" s="318"/>
      <c r="QWH25" s="318"/>
      <c r="QWI25" s="318"/>
      <c r="QWJ25" s="318"/>
      <c r="QWK25" s="318"/>
      <c r="QWL25" s="318"/>
      <c r="QWM25" s="318"/>
      <c r="QWN25" s="318"/>
      <c r="QWO25" s="318"/>
      <c r="QWP25" s="318"/>
      <c r="QWQ25" s="318"/>
      <c r="QWR25" s="318"/>
      <c r="QWS25" s="318"/>
      <c r="QWT25" s="318"/>
      <c r="QWU25" s="318"/>
      <c r="QWV25" s="318"/>
      <c r="QWW25" s="318"/>
      <c r="QWX25" s="318"/>
      <c r="QWY25" s="318"/>
      <c r="QWZ25" s="318"/>
      <c r="QXA25" s="318"/>
      <c r="QXB25" s="318"/>
      <c r="QXC25" s="318"/>
      <c r="QXD25" s="318"/>
      <c r="QXE25" s="318"/>
      <c r="QXF25" s="318"/>
      <c r="QXG25" s="318"/>
      <c r="QXH25" s="318"/>
      <c r="QXI25" s="318"/>
      <c r="QXJ25" s="318"/>
      <c r="QXK25" s="318"/>
      <c r="QXL25" s="318"/>
      <c r="QXM25" s="318"/>
      <c r="QXN25" s="318"/>
      <c r="QXO25" s="318"/>
      <c r="QXP25" s="318"/>
      <c r="QXQ25" s="318"/>
      <c r="QXR25" s="318"/>
      <c r="QXS25" s="318"/>
      <c r="QXT25" s="318"/>
      <c r="QXU25" s="318"/>
      <c r="QXV25" s="318"/>
      <c r="QXW25" s="318"/>
      <c r="QXX25" s="318"/>
      <c r="QXY25" s="318"/>
      <c r="QXZ25" s="318"/>
      <c r="QYA25" s="318"/>
      <c r="QYB25" s="318"/>
      <c r="QYC25" s="318"/>
      <c r="QYD25" s="318"/>
      <c r="QYE25" s="318"/>
      <c r="QYF25" s="318"/>
      <c r="QYG25" s="318"/>
      <c r="QYH25" s="318"/>
      <c r="QYI25" s="318"/>
      <c r="QYJ25" s="318"/>
      <c r="QYK25" s="318"/>
      <c r="QYL25" s="318"/>
      <c r="QYM25" s="318"/>
      <c r="QYN25" s="318"/>
      <c r="QYO25" s="318"/>
      <c r="QYP25" s="318"/>
      <c r="QYQ25" s="318"/>
      <c r="QYR25" s="318"/>
      <c r="QYS25" s="318"/>
      <c r="QYT25" s="318"/>
      <c r="QYU25" s="318"/>
      <c r="QYV25" s="318"/>
      <c r="QYW25" s="318"/>
      <c r="QYX25" s="318"/>
      <c r="QYY25" s="318"/>
      <c r="QYZ25" s="318"/>
      <c r="QZA25" s="318"/>
      <c r="QZB25" s="318"/>
      <c r="QZC25" s="318"/>
      <c r="QZD25" s="318"/>
      <c r="QZE25" s="318"/>
      <c r="QZF25" s="318"/>
      <c r="QZG25" s="318"/>
      <c r="QZH25" s="318"/>
      <c r="QZI25" s="318"/>
      <c r="QZJ25" s="318"/>
      <c r="QZK25" s="318"/>
      <c r="QZL25" s="318"/>
      <c r="QZM25" s="318"/>
      <c r="QZN25" s="318"/>
      <c r="QZO25" s="318"/>
      <c r="QZP25" s="318"/>
      <c r="QZQ25" s="318"/>
      <c r="QZR25" s="318"/>
      <c r="QZS25" s="318"/>
      <c r="QZT25" s="318"/>
      <c r="QZU25" s="318"/>
      <c r="QZV25" s="318"/>
      <c r="QZW25" s="318"/>
      <c r="QZX25" s="318"/>
      <c r="QZY25" s="318"/>
      <c r="QZZ25" s="318"/>
      <c r="RAA25" s="318"/>
      <c r="RAB25" s="318"/>
      <c r="RAC25" s="318"/>
      <c r="RAD25" s="318"/>
      <c r="RAE25" s="318"/>
      <c r="RAF25" s="318"/>
      <c r="RAG25" s="318"/>
      <c r="RAH25" s="318"/>
      <c r="RAI25" s="318"/>
      <c r="RAJ25" s="318"/>
      <c r="RAK25" s="318"/>
      <c r="RAL25" s="318"/>
      <c r="RAM25" s="318"/>
      <c r="RAN25" s="318"/>
      <c r="RAO25" s="318"/>
      <c r="RAP25" s="318"/>
      <c r="RAQ25" s="318"/>
      <c r="RAR25" s="318"/>
      <c r="RAS25" s="318"/>
      <c r="RAT25" s="318"/>
      <c r="RAU25" s="318"/>
      <c r="RAV25" s="318"/>
      <c r="RAW25" s="318"/>
      <c r="RAX25" s="318"/>
      <c r="RAY25" s="318"/>
      <c r="RAZ25" s="318"/>
      <c r="RBA25" s="318"/>
      <c r="RBB25" s="318"/>
      <c r="RBC25" s="318"/>
      <c r="RBD25" s="318"/>
      <c r="RBE25" s="318"/>
      <c r="RBF25" s="318"/>
      <c r="RBG25" s="318"/>
      <c r="RBH25" s="318"/>
      <c r="RBI25" s="318"/>
      <c r="RBJ25" s="318"/>
      <c r="RBK25" s="318"/>
      <c r="RBL25" s="318"/>
      <c r="RBM25" s="318"/>
      <c r="RBN25" s="318"/>
      <c r="RBO25" s="318"/>
      <c r="RBP25" s="318"/>
      <c r="RBQ25" s="318"/>
      <c r="RBR25" s="318"/>
      <c r="RBS25" s="318"/>
      <c r="RBT25" s="318"/>
      <c r="RBU25" s="318"/>
      <c r="RBV25" s="318"/>
      <c r="RBW25" s="318"/>
      <c r="RBX25" s="318"/>
      <c r="RBY25" s="318"/>
      <c r="RBZ25" s="318"/>
      <c r="RCA25" s="318"/>
      <c r="RCB25" s="318"/>
      <c r="RCC25" s="318"/>
      <c r="RCD25" s="318"/>
      <c r="RCE25" s="318"/>
      <c r="RCF25" s="318"/>
      <c r="RCG25" s="318"/>
      <c r="RCH25" s="318"/>
      <c r="RCI25" s="318"/>
      <c r="RCJ25" s="318"/>
      <c r="RCK25" s="318"/>
      <c r="RCL25" s="318"/>
      <c r="RCM25" s="318"/>
      <c r="RCN25" s="318"/>
      <c r="RCO25" s="318"/>
      <c r="RCP25" s="318"/>
      <c r="RCQ25" s="318"/>
      <c r="RCR25" s="318"/>
      <c r="RCS25" s="318"/>
      <c r="RCT25" s="318"/>
      <c r="RCU25" s="318"/>
      <c r="RCV25" s="318"/>
      <c r="RCW25" s="318"/>
      <c r="RCX25" s="318"/>
      <c r="RCY25" s="318"/>
      <c r="RCZ25" s="318"/>
      <c r="RDA25" s="318"/>
      <c r="RDB25" s="318"/>
      <c r="RDC25" s="318"/>
      <c r="RDD25" s="318"/>
      <c r="RDE25" s="318"/>
      <c r="RDF25" s="318"/>
      <c r="RDG25" s="318"/>
      <c r="RDH25" s="318"/>
      <c r="RDI25" s="318"/>
      <c r="RDJ25" s="318"/>
      <c r="RDK25" s="318"/>
      <c r="RDL25" s="318"/>
      <c r="RDM25" s="318"/>
      <c r="RDN25" s="318"/>
      <c r="RDO25" s="318"/>
      <c r="RDP25" s="318"/>
      <c r="RDQ25" s="318"/>
      <c r="RDR25" s="318"/>
      <c r="RDS25" s="318"/>
      <c r="RDT25" s="318"/>
      <c r="RDU25" s="318"/>
      <c r="RDV25" s="318"/>
      <c r="RDW25" s="318"/>
      <c r="RDX25" s="318"/>
      <c r="RDY25" s="318"/>
      <c r="RDZ25" s="318"/>
      <c r="REA25" s="318"/>
      <c r="REB25" s="318"/>
      <c r="REC25" s="318"/>
      <c r="RED25" s="318"/>
      <c r="REE25" s="318"/>
      <c r="REF25" s="318"/>
      <c r="REG25" s="318"/>
      <c r="REH25" s="318"/>
      <c r="REI25" s="318"/>
      <c r="REJ25" s="318"/>
      <c r="REK25" s="318"/>
      <c r="REL25" s="318"/>
      <c r="REM25" s="318"/>
      <c r="REN25" s="318"/>
      <c r="REO25" s="318"/>
      <c r="REP25" s="318"/>
      <c r="REQ25" s="318"/>
      <c r="RER25" s="318"/>
      <c r="RES25" s="318"/>
      <c r="RET25" s="318"/>
      <c r="REU25" s="318"/>
      <c r="REV25" s="318"/>
      <c r="REW25" s="318"/>
      <c r="REX25" s="318"/>
      <c r="REY25" s="318"/>
      <c r="REZ25" s="318"/>
      <c r="RFA25" s="318"/>
      <c r="RFB25" s="318"/>
      <c r="RFC25" s="318"/>
      <c r="RFD25" s="318"/>
      <c r="RFE25" s="318"/>
      <c r="RFF25" s="318"/>
      <c r="RFG25" s="318"/>
      <c r="RFH25" s="318"/>
      <c r="RFI25" s="318"/>
      <c r="RFJ25" s="318"/>
      <c r="RFK25" s="318"/>
      <c r="RFL25" s="318"/>
      <c r="RFM25" s="318"/>
      <c r="RFN25" s="318"/>
      <c r="RFO25" s="318"/>
      <c r="RFP25" s="318"/>
      <c r="RFQ25" s="318"/>
      <c r="RFR25" s="318"/>
      <c r="RFS25" s="318"/>
      <c r="RFT25" s="318"/>
      <c r="RFU25" s="318"/>
      <c r="RFV25" s="318"/>
      <c r="RFW25" s="318"/>
      <c r="RFX25" s="318"/>
      <c r="RFY25" s="318"/>
      <c r="RFZ25" s="318"/>
      <c r="RGA25" s="318"/>
      <c r="RGB25" s="318"/>
      <c r="RGC25" s="318"/>
      <c r="RGD25" s="318"/>
      <c r="RGE25" s="318"/>
      <c r="RGF25" s="318"/>
      <c r="RGG25" s="318"/>
      <c r="RGH25" s="318"/>
      <c r="RGI25" s="318"/>
      <c r="RGJ25" s="318"/>
      <c r="RGK25" s="318"/>
      <c r="RGL25" s="318"/>
      <c r="RGM25" s="318"/>
      <c r="RGN25" s="318"/>
      <c r="RGO25" s="318"/>
      <c r="RGP25" s="318"/>
      <c r="RGQ25" s="318"/>
      <c r="RGR25" s="318"/>
      <c r="RGS25" s="318"/>
      <c r="RGT25" s="318"/>
      <c r="RGU25" s="318"/>
      <c r="RGV25" s="318"/>
      <c r="RGW25" s="318"/>
      <c r="RGX25" s="318"/>
      <c r="RGY25" s="318"/>
      <c r="RGZ25" s="318"/>
      <c r="RHA25" s="318"/>
      <c r="RHB25" s="318"/>
      <c r="RHC25" s="318"/>
      <c r="RHD25" s="318"/>
      <c r="RHE25" s="318"/>
      <c r="RHF25" s="318"/>
      <c r="RHG25" s="318"/>
      <c r="RHH25" s="318"/>
      <c r="RHI25" s="318"/>
      <c r="RHJ25" s="318"/>
      <c r="RHK25" s="318"/>
      <c r="RHL25" s="318"/>
      <c r="RHM25" s="318"/>
      <c r="RHN25" s="318"/>
      <c r="RHO25" s="318"/>
      <c r="RHP25" s="318"/>
      <c r="RHQ25" s="318"/>
      <c r="RHR25" s="318"/>
      <c r="RHS25" s="318"/>
      <c r="RHT25" s="318"/>
      <c r="RHU25" s="318"/>
      <c r="RHV25" s="318"/>
      <c r="RHW25" s="318"/>
      <c r="RHX25" s="318"/>
      <c r="RHY25" s="318"/>
      <c r="RHZ25" s="318"/>
      <c r="RIA25" s="318"/>
      <c r="RIB25" s="318"/>
      <c r="RIC25" s="318"/>
      <c r="RID25" s="318"/>
      <c r="RIE25" s="318"/>
      <c r="RIF25" s="318"/>
      <c r="RIG25" s="318"/>
      <c r="RIH25" s="318"/>
      <c r="RII25" s="318"/>
      <c r="RIJ25" s="318"/>
      <c r="RIK25" s="318"/>
      <c r="RIL25" s="318"/>
      <c r="RIM25" s="318"/>
      <c r="RIN25" s="318"/>
      <c r="RIO25" s="318"/>
      <c r="RIP25" s="318"/>
      <c r="RIQ25" s="318"/>
      <c r="RIR25" s="318"/>
      <c r="RIS25" s="318"/>
      <c r="RIT25" s="318"/>
      <c r="RIU25" s="318"/>
      <c r="RIV25" s="318"/>
      <c r="RIW25" s="318"/>
      <c r="RIX25" s="318"/>
      <c r="RIY25" s="318"/>
      <c r="RIZ25" s="318"/>
      <c r="RJA25" s="318"/>
      <c r="RJB25" s="318"/>
      <c r="RJC25" s="318"/>
      <c r="RJD25" s="318"/>
      <c r="RJE25" s="318"/>
      <c r="RJF25" s="318"/>
      <c r="RJG25" s="318"/>
      <c r="RJH25" s="318"/>
      <c r="RJI25" s="318"/>
      <c r="RJJ25" s="318"/>
      <c r="RJK25" s="318"/>
      <c r="RJL25" s="318"/>
      <c r="RJM25" s="318"/>
      <c r="RJN25" s="318"/>
      <c r="RJO25" s="318"/>
      <c r="RJP25" s="318"/>
      <c r="RJQ25" s="318"/>
      <c r="RJR25" s="318"/>
      <c r="RJS25" s="318"/>
      <c r="RJT25" s="318"/>
      <c r="RJU25" s="318"/>
      <c r="RJV25" s="318"/>
      <c r="RJW25" s="318"/>
      <c r="RJX25" s="318"/>
      <c r="RJY25" s="318"/>
      <c r="RJZ25" s="318"/>
      <c r="RKA25" s="318"/>
      <c r="RKB25" s="318"/>
      <c r="RKC25" s="318"/>
      <c r="RKD25" s="318"/>
      <c r="RKE25" s="318"/>
      <c r="RKF25" s="318"/>
      <c r="RKG25" s="318"/>
      <c r="RKH25" s="318"/>
      <c r="RKI25" s="318"/>
      <c r="RKJ25" s="318"/>
      <c r="RKK25" s="318"/>
      <c r="RKL25" s="318"/>
      <c r="RKM25" s="318"/>
      <c r="RKN25" s="318"/>
      <c r="RKO25" s="318"/>
      <c r="RKP25" s="318"/>
      <c r="RKQ25" s="318"/>
      <c r="RKR25" s="318"/>
      <c r="RKS25" s="318"/>
      <c r="RKT25" s="318"/>
      <c r="RKU25" s="318"/>
      <c r="RKV25" s="318"/>
      <c r="RKW25" s="318"/>
      <c r="RKX25" s="318"/>
      <c r="RKY25" s="318"/>
      <c r="RKZ25" s="318"/>
      <c r="RLA25" s="318"/>
      <c r="RLB25" s="318"/>
      <c r="RLC25" s="318"/>
      <c r="RLD25" s="318"/>
      <c r="RLE25" s="318"/>
      <c r="RLF25" s="318"/>
      <c r="RLG25" s="318"/>
      <c r="RLH25" s="318"/>
      <c r="RLI25" s="318"/>
      <c r="RLJ25" s="318"/>
      <c r="RLK25" s="318"/>
      <c r="RLL25" s="318"/>
      <c r="RLM25" s="318"/>
      <c r="RLN25" s="318"/>
      <c r="RLO25" s="318"/>
      <c r="RLP25" s="318"/>
      <c r="RLQ25" s="318"/>
      <c r="RLR25" s="318"/>
      <c r="RLS25" s="318"/>
      <c r="RLT25" s="318"/>
      <c r="RLU25" s="318"/>
      <c r="RLV25" s="318"/>
      <c r="RLW25" s="318"/>
      <c r="RLX25" s="318"/>
      <c r="RLY25" s="318"/>
      <c r="RLZ25" s="318"/>
      <c r="RMA25" s="318"/>
      <c r="RMB25" s="318"/>
      <c r="RMC25" s="318"/>
      <c r="RMD25" s="318"/>
      <c r="RME25" s="318"/>
      <c r="RMF25" s="318"/>
      <c r="RMG25" s="318"/>
      <c r="RMH25" s="318"/>
      <c r="RMI25" s="318"/>
      <c r="RMJ25" s="318"/>
      <c r="RMK25" s="318"/>
      <c r="RML25" s="318"/>
      <c r="RMM25" s="318"/>
      <c r="RMN25" s="318"/>
      <c r="RMO25" s="318"/>
      <c r="RMP25" s="318"/>
      <c r="RMQ25" s="318"/>
      <c r="RMR25" s="318"/>
      <c r="RMS25" s="318"/>
      <c r="RMT25" s="318"/>
      <c r="RMU25" s="318"/>
      <c r="RMV25" s="318"/>
      <c r="RMW25" s="318"/>
      <c r="RMX25" s="318"/>
      <c r="RMY25" s="318"/>
      <c r="RMZ25" s="318"/>
      <c r="RNA25" s="318"/>
      <c r="RNB25" s="318"/>
      <c r="RNC25" s="318"/>
      <c r="RND25" s="318"/>
      <c r="RNE25" s="318"/>
      <c r="RNF25" s="318"/>
      <c r="RNG25" s="318"/>
      <c r="RNH25" s="318"/>
      <c r="RNI25" s="318"/>
      <c r="RNJ25" s="318"/>
      <c r="RNK25" s="318"/>
      <c r="RNL25" s="318"/>
      <c r="RNM25" s="318"/>
      <c r="RNN25" s="318"/>
      <c r="RNO25" s="318"/>
      <c r="RNP25" s="318"/>
      <c r="RNQ25" s="318"/>
      <c r="RNR25" s="318"/>
      <c r="RNS25" s="318"/>
      <c r="RNT25" s="318"/>
      <c r="RNU25" s="318"/>
      <c r="RNV25" s="318"/>
      <c r="RNW25" s="318"/>
      <c r="RNX25" s="318"/>
      <c r="RNY25" s="318"/>
      <c r="RNZ25" s="318"/>
      <c r="ROA25" s="318"/>
      <c r="ROB25" s="318"/>
      <c r="ROC25" s="318"/>
      <c r="ROD25" s="318"/>
      <c r="ROE25" s="318"/>
      <c r="ROF25" s="318"/>
      <c r="ROG25" s="318"/>
      <c r="ROH25" s="318"/>
      <c r="ROI25" s="318"/>
      <c r="ROJ25" s="318"/>
      <c r="ROK25" s="318"/>
      <c r="ROL25" s="318"/>
      <c r="ROM25" s="318"/>
      <c r="RON25" s="318"/>
      <c r="ROO25" s="318"/>
      <c r="ROP25" s="318"/>
      <c r="ROQ25" s="318"/>
      <c r="ROR25" s="318"/>
      <c r="ROS25" s="318"/>
      <c r="ROT25" s="318"/>
      <c r="ROU25" s="318"/>
      <c r="ROV25" s="318"/>
      <c r="ROW25" s="318"/>
      <c r="ROX25" s="318"/>
      <c r="ROY25" s="318"/>
      <c r="ROZ25" s="318"/>
      <c r="RPA25" s="318"/>
      <c r="RPB25" s="318"/>
      <c r="RPC25" s="318"/>
      <c r="RPD25" s="318"/>
      <c r="RPE25" s="318"/>
      <c r="RPF25" s="318"/>
      <c r="RPG25" s="318"/>
      <c r="RPH25" s="318"/>
      <c r="RPI25" s="318"/>
      <c r="RPJ25" s="318"/>
      <c r="RPK25" s="318"/>
      <c r="RPL25" s="318"/>
      <c r="RPM25" s="318"/>
      <c r="RPN25" s="318"/>
      <c r="RPO25" s="318"/>
      <c r="RPP25" s="318"/>
      <c r="RPQ25" s="318"/>
      <c r="RPR25" s="318"/>
      <c r="RPS25" s="318"/>
      <c r="RPT25" s="318"/>
      <c r="RPU25" s="318"/>
      <c r="RPV25" s="318"/>
      <c r="RPW25" s="318"/>
      <c r="RPX25" s="318"/>
      <c r="RPY25" s="318"/>
      <c r="RPZ25" s="318"/>
      <c r="RQA25" s="318"/>
      <c r="RQB25" s="318"/>
      <c r="RQC25" s="318"/>
      <c r="RQD25" s="318"/>
      <c r="RQE25" s="318"/>
      <c r="RQF25" s="318"/>
      <c r="RQG25" s="318"/>
      <c r="RQH25" s="318"/>
      <c r="RQI25" s="318"/>
      <c r="RQJ25" s="318"/>
      <c r="RQK25" s="318"/>
      <c r="RQL25" s="318"/>
      <c r="RQM25" s="318"/>
      <c r="RQN25" s="318"/>
      <c r="RQO25" s="318"/>
      <c r="RQP25" s="318"/>
      <c r="RQQ25" s="318"/>
      <c r="RQR25" s="318"/>
      <c r="RQS25" s="318"/>
      <c r="RQT25" s="318"/>
      <c r="RQU25" s="318"/>
      <c r="RQV25" s="318"/>
      <c r="RQW25" s="318"/>
      <c r="RQX25" s="318"/>
      <c r="RQY25" s="318"/>
      <c r="RQZ25" s="318"/>
      <c r="RRA25" s="318"/>
      <c r="RRB25" s="318"/>
      <c r="RRC25" s="318"/>
      <c r="RRD25" s="318"/>
      <c r="RRE25" s="318"/>
      <c r="RRF25" s="318"/>
      <c r="RRG25" s="318"/>
      <c r="RRH25" s="318"/>
      <c r="RRI25" s="318"/>
      <c r="RRJ25" s="318"/>
      <c r="RRK25" s="318"/>
      <c r="RRL25" s="318"/>
      <c r="RRM25" s="318"/>
      <c r="RRN25" s="318"/>
      <c r="RRO25" s="318"/>
      <c r="RRP25" s="318"/>
      <c r="RRQ25" s="318"/>
      <c r="RRR25" s="318"/>
      <c r="RRS25" s="318"/>
      <c r="RRT25" s="318"/>
      <c r="RRU25" s="318"/>
      <c r="RRV25" s="318"/>
      <c r="RRW25" s="318"/>
      <c r="RRX25" s="318"/>
      <c r="RRY25" s="318"/>
      <c r="RRZ25" s="318"/>
      <c r="RSA25" s="318"/>
      <c r="RSB25" s="318"/>
      <c r="RSC25" s="318"/>
      <c r="RSD25" s="318"/>
      <c r="RSE25" s="318"/>
      <c r="RSF25" s="318"/>
      <c r="RSG25" s="318"/>
      <c r="RSH25" s="318"/>
      <c r="RSI25" s="318"/>
      <c r="RSJ25" s="318"/>
      <c r="RSK25" s="318"/>
      <c r="RSL25" s="318"/>
      <c r="RSM25" s="318"/>
      <c r="RSN25" s="318"/>
      <c r="RSO25" s="318"/>
      <c r="RSP25" s="318"/>
      <c r="RSQ25" s="318"/>
      <c r="RSR25" s="318"/>
      <c r="RSS25" s="318"/>
      <c r="RST25" s="318"/>
      <c r="RSU25" s="318"/>
      <c r="RSV25" s="318"/>
      <c r="RSW25" s="318"/>
      <c r="RSX25" s="318"/>
      <c r="RSY25" s="318"/>
      <c r="RSZ25" s="318"/>
      <c r="RTA25" s="318"/>
      <c r="RTB25" s="318"/>
      <c r="RTC25" s="318"/>
      <c r="RTD25" s="318"/>
      <c r="RTE25" s="318"/>
      <c r="RTF25" s="318"/>
      <c r="RTG25" s="318"/>
      <c r="RTH25" s="318"/>
      <c r="RTI25" s="318"/>
      <c r="RTJ25" s="318"/>
      <c r="RTK25" s="318"/>
      <c r="RTL25" s="318"/>
      <c r="RTM25" s="318"/>
      <c r="RTN25" s="318"/>
      <c r="RTO25" s="318"/>
      <c r="RTP25" s="318"/>
      <c r="RTQ25" s="318"/>
      <c r="RTR25" s="318"/>
      <c r="RTS25" s="318"/>
      <c r="RTT25" s="318"/>
      <c r="RTU25" s="318"/>
      <c r="RTV25" s="318"/>
      <c r="RTW25" s="318"/>
      <c r="RTX25" s="318"/>
      <c r="RTY25" s="318"/>
      <c r="RTZ25" s="318"/>
      <c r="RUA25" s="318"/>
      <c r="RUB25" s="318"/>
      <c r="RUC25" s="318"/>
      <c r="RUD25" s="318"/>
      <c r="RUE25" s="318"/>
      <c r="RUF25" s="318"/>
      <c r="RUG25" s="318"/>
      <c r="RUH25" s="318"/>
      <c r="RUI25" s="318"/>
      <c r="RUJ25" s="318"/>
      <c r="RUK25" s="318"/>
      <c r="RUL25" s="318"/>
      <c r="RUM25" s="318"/>
      <c r="RUN25" s="318"/>
      <c r="RUO25" s="318"/>
      <c r="RUP25" s="318"/>
      <c r="RUQ25" s="318"/>
      <c r="RUR25" s="318"/>
      <c r="RUS25" s="318"/>
      <c r="RUT25" s="318"/>
      <c r="RUU25" s="318"/>
      <c r="RUV25" s="318"/>
      <c r="RUW25" s="318"/>
      <c r="RUX25" s="318"/>
      <c r="RUY25" s="318"/>
      <c r="RUZ25" s="318"/>
      <c r="RVA25" s="318"/>
      <c r="RVB25" s="318"/>
      <c r="RVC25" s="318"/>
      <c r="RVD25" s="318"/>
      <c r="RVE25" s="318"/>
      <c r="RVF25" s="318"/>
      <c r="RVG25" s="318"/>
      <c r="RVH25" s="318"/>
      <c r="RVI25" s="318"/>
      <c r="RVJ25" s="318"/>
      <c r="RVK25" s="318"/>
      <c r="RVL25" s="318"/>
      <c r="RVM25" s="318"/>
      <c r="RVN25" s="318"/>
      <c r="RVO25" s="318"/>
      <c r="RVP25" s="318"/>
      <c r="RVQ25" s="318"/>
      <c r="RVR25" s="318"/>
      <c r="RVS25" s="318"/>
      <c r="RVT25" s="318"/>
      <c r="RVU25" s="318"/>
      <c r="RVV25" s="318"/>
      <c r="RVW25" s="318"/>
      <c r="RVX25" s="318"/>
      <c r="RVY25" s="318"/>
      <c r="RVZ25" s="318"/>
      <c r="RWA25" s="318"/>
      <c r="RWB25" s="318"/>
      <c r="RWC25" s="318"/>
      <c r="RWD25" s="318"/>
      <c r="RWE25" s="318"/>
      <c r="RWF25" s="318"/>
      <c r="RWG25" s="318"/>
      <c r="RWH25" s="318"/>
      <c r="RWI25" s="318"/>
      <c r="RWJ25" s="318"/>
      <c r="RWK25" s="318"/>
      <c r="RWL25" s="318"/>
      <c r="RWM25" s="318"/>
      <c r="RWN25" s="318"/>
      <c r="RWO25" s="318"/>
      <c r="RWP25" s="318"/>
      <c r="RWQ25" s="318"/>
      <c r="RWR25" s="318"/>
      <c r="RWS25" s="318"/>
      <c r="RWT25" s="318"/>
      <c r="RWU25" s="318"/>
      <c r="RWV25" s="318"/>
      <c r="RWW25" s="318"/>
      <c r="RWX25" s="318"/>
      <c r="RWY25" s="318"/>
      <c r="RWZ25" s="318"/>
      <c r="RXA25" s="318"/>
      <c r="RXB25" s="318"/>
      <c r="RXC25" s="318"/>
      <c r="RXD25" s="318"/>
      <c r="RXE25" s="318"/>
      <c r="RXF25" s="318"/>
      <c r="RXG25" s="318"/>
      <c r="RXH25" s="318"/>
      <c r="RXI25" s="318"/>
      <c r="RXJ25" s="318"/>
      <c r="RXK25" s="318"/>
      <c r="RXL25" s="318"/>
      <c r="RXM25" s="318"/>
      <c r="RXN25" s="318"/>
      <c r="RXO25" s="318"/>
      <c r="RXP25" s="318"/>
      <c r="RXQ25" s="318"/>
      <c r="RXR25" s="318"/>
      <c r="RXS25" s="318"/>
      <c r="RXT25" s="318"/>
      <c r="RXU25" s="318"/>
      <c r="RXV25" s="318"/>
      <c r="RXW25" s="318"/>
      <c r="RXX25" s="318"/>
      <c r="RXY25" s="318"/>
      <c r="RXZ25" s="318"/>
      <c r="RYA25" s="318"/>
      <c r="RYB25" s="318"/>
      <c r="RYC25" s="318"/>
      <c r="RYD25" s="318"/>
      <c r="RYE25" s="318"/>
      <c r="RYF25" s="318"/>
      <c r="RYG25" s="318"/>
      <c r="RYH25" s="318"/>
      <c r="RYI25" s="318"/>
      <c r="RYJ25" s="318"/>
      <c r="RYK25" s="318"/>
      <c r="RYL25" s="318"/>
      <c r="RYM25" s="318"/>
      <c r="RYN25" s="318"/>
      <c r="RYO25" s="318"/>
      <c r="RYP25" s="318"/>
      <c r="RYQ25" s="318"/>
      <c r="RYR25" s="318"/>
      <c r="RYS25" s="318"/>
      <c r="RYT25" s="318"/>
      <c r="RYU25" s="318"/>
      <c r="RYV25" s="318"/>
      <c r="RYW25" s="318"/>
      <c r="RYX25" s="318"/>
      <c r="RYY25" s="318"/>
      <c r="RYZ25" s="318"/>
      <c r="RZA25" s="318"/>
      <c r="RZB25" s="318"/>
      <c r="RZC25" s="318"/>
      <c r="RZD25" s="318"/>
      <c r="RZE25" s="318"/>
      <c r="RZF25" s="318"/>
      <c r="RZG25" s="318"/>
      <c r="RZH25" s="318"/>
      <c r="RZI25" s="318"/>
      <c r="RZJ25" s="318"/>
      <c r="RZK25" s="318"/>
      <c r="RZL25" s="318"/>
      <c r="RZM25" s="318"/>
      <c r="RZN25" s="318"/>
      <c r="RZO25" s="318"/>
      <c r="RZP25" s="318"/>
      <c r="RZQ25" s="318"/>
      <c r="RZR25" s="318"/>
      <c r="RZS25" s="318"/>
      <c r="RZT25" s="318"/>
      <c r="RZU25" s="318"/>
      <c r="RZV25" s="318"/>
      <c r="RZW25" s="318"/>
      <c r="RZX25" s="318"/>
      <c r="RZY25" s="318"/>
      <c r="RZZ25" s="318"/>
      <c r="SAA25" s="318"/>
      <c r="SAB25" s="318"/>
      <c r="SAC25" s="318"/>
      <c r="SAD25" s="318"/>
      <c r="SAE25" s="318"/>
      <c r="SAF25" s="318"/>
      <c r="SAG25" s="318"/>
      <c r="SAH25" s="318"/>
      <c r="SAI25" s="318"/>
      <c r="SAJ25" s="318"/>
      <c r="SAK25" s="318"/>
      <c r="SAL25" s="318"/>
      <c r="SAM25" s="318"/>
      <c r="SAN25" s="318"/>
      <c r="SAO25" s="318"/>
      <c r="SAP25" s="318"/>
      <c r="SAQ25" s="318"/>
      <c r="SAR25" s="318"/>
      <c r="SAS25" s="318"/>
      <c r="SAT25" s="318"/>
      <c r="SAU25" s="318"/>
      <c r="SAV25" s="318"/>
      <c r="SAW25" s="318"/>
      <c r="SAX25" s="318"/>
      <c r="SAY25" s="318"/>
      <c r="SAZ25" s="318"/>
      <c r="SBA25" s="318"/>
      <c r="SBB25" s="318"/>
      <c r="SBC25" s="318"/>
      <c r="SBD25" s="318"/>
      <c r="SBE25" s="318"/>
      <c r="SBF25" s="318"/>
      <c r="SBG25" s="318"/>
      <c r="SBH25" s="318"/>
      <c r="SBI25" s="318"/>
      <c r="SBJ25" s="318"/>
      <c r="SBK25" s="318"/>
      <c r="SBL25" s="318"/>
      <c r="SBM25" s="318"/>
      <c r="SBN25" s="318"/>
      <c r="SBO25" s="318"/>
      <c r="SBP25" s="318"/>
      <c r="SBQ25" s="318"/>
      <c r="SBR25" s="318"/>
      <c r="SBS25" s="318"/>
      <c r="SBT25" s="318"/>
      <c r="SBU25" s="318"/>
      <c r="SBV25" s="318"/>
      <c r="SBW25" s="318"/>
      <c r="SBX25" s="318"/>
      <c r="SBY25" s="318"/>
      <c r="SBZ25" s="318"/>
      <c r="SCA25" s="318"/>
      <c r="SCB25" s="318"/>
      <c r="SCC25" s="318"/>
      <c r="SCD25" s="318"/>
      <c r="SCE25" s="318"/>
      <c r="SCF25" s="318"/>
      <c r="SCG25" s="318"/>
      <c r="SCH25" s="318"/>
      <c r="SCI25" s="318"/>
      <c r="SCJ25" s="318"/>
      <c r="SCK25" s="318"/>
      <c r="SCL25" s="318"/>
      <c r="SCM25" s="318"/>
      <c r="SCN25" s="318"/>
      <c r="SCO25" s="318"/>
      <c r="SCP25" s="318"/>
      <c r="SCQ25" s="318"/>
      <c r="SCR25" s="318"/>
      <c r="SCS25" s="318"/>
      <c r="SCT25" s="318"/>
      <c r="SCU25" s="318"/>
      <c r="SCV25" s="318"/>
      <c r="SCW25" s="318"/>
      <c r="SCX25" s="318"/>
      <c r="SCY25" s="318"/>
      <c r="SCZ25" s="318"/>
      <c r="SDA25" s="318"/>
      <c r="SDB25" s="318"/>
      <c r="SDC25" s="318"/>
      <c r="SDD25" s="318"/>
      <c r="SDE25" s="318"/>
      <c r="SDF25" s="318"/>
      <c r="SDG25" s="318"/>
      <c r="SDH25" s="318"/>
      <c r="SDI25" s="318"/>
      <c r="SDJ25" s="318"/>
      <c r="SDK25" s="318"/>
      <c r="SDL25" s="318"/>
      <c r="SDM25" s="318"/>
      <c r="SDN25" s="318"/>
      <c r="SDO25" s="318"/>
      <c r="SDP25" s="318"/>
      <c r="SDQ25" s="318"/>
      <c r="SDR25" s="318"/>
      <c r="SDS25" s="318"/>
      <c r="SDT25" s="318"/>
      <c r="SDU25" s="318"/>
      <c r="SDV25" s="318"/>
      <c r="SDW25" s="318"/>
      <c r="SDX25" s="318"/>
      <c r="SDY25" s="318"/>
      <c r="SDZ25" s="318"/>
      <c r="SEA25" s="318"/>
      <c r="SEB25" s="318"/>
      <c r="SEC25" s="318"/>
      <c r="SED25" s="318"/>
      <c r="SEE25" s="318"/>
      <c r="SEF25" s="318"/>
      <c r="SEG25" s="318"/>
      <c r="SEH25" s="318"/>
      <c r="SEI25" s="318"/>
      <c r="SEJ25" s="318"/>
      <c r="SEK25" s="318"/>
      <c r="SEL25" s="318"/>
      <c r="SEM25" s="318"/>
      <c r="SEN25" s="318"/>
      <c r="SEO25" s="318"/>
      <c r="SEP25" s="318"/>
      <c r="SEQ25" s="318"/>
      <c r="SER25" s="318"/>
      <c r="SES25" s="318"/>
      <c r="SET25" s="318"/>
      <c r="SEU25" s="318"/>
      <c r="SEV25" s="318"/>
      <c r="SEW25" s="318"/>
      <c r="SEX25" s="318"/>
      <c r="SEY25" s="318"/>
      <c r="SEZ25" s="318"/>
      <c r="SFA25" s="318"/>
      <c r="SFB25" s="318"/>
      <c r="SFC25" s="318"/>
      <c r="SFD25" s="318"/>
      <c r="SFE25" s="318"/>
      <c r="SFF25" s="318"/>
      <c r="SFG25" s="318"/>
      <c r="SFH25" s="318"/>
      <c r="SFI25" s="318"/>
      <c r="SFJ25" s="318"/>
      <c r="SFK25" s="318"/>
      <c r="SFL25" s="318"/>
      <c r="SFM25" s="318"/>
      <c r="SFN25" s="318"/>
      <c r="SFO25" s="318"/>
      <c r="SFP25" s="318"/>
      <c r="SFQ25" s="318"/>
      <c r="SFR25" s="318"/>
      <c r="SFS25" s="318"/>
      <c r="SFT25" s="318"/>
      <c r="SFU25" s="318"/>
      <c r="SFV25" s="318"/>
      <c r="SFW25" s="318"/>
      <c r="SFX25" s="318"/>
      <c r="SFY25" s="318"/>
      <c r="SFZ25" s="318"/>
      <c r="SGA25" s="318"/>
      <c r="SGB25" s="318"/>
      <c r="SGC25" s="318"/>
      <c r="SGD25" s="318"/>
      <c r="SGE25" s="318"/>
      <c r="SGF25" s="318"/>
      <c r="SGG25" s="318"/>
      <c r="SGH25" s="318"/>
      <c r="SGI25" s="318"/>
      <c r="SGJ25" s="318"/>
      <c r="SGK25" s="318"/>
      <c r="SGL25" s="318"/>
      <c r="SGM25" s="318"/>
      <c r="SGN25" s="318"/>
      <c r="SGO25" s="318"/>
      <c r="SGP25" s="318"/>
      <c r="SGQ25" s="318"/>
      <c r="SGR25" s="318"/>
      <c r="SGS25" s="318"/>
      <c r="SGT25" s="318"/>
      <c r="SGU25" s="318"/>
      <c r="SGV25" s="318"/>
      <c r="SGW25" s="318"/>
      <c r="SGX25" s="318"/>
      <c r="SGY25" s="318"/>
      <c r="SGZ25" s="318"/>
      <c r="SHA25" s="318"/>
      <c r="SHB25" s="318"/>
      <c r="SHC25" s="318"/>
      <c r="SHD25" s="318"/>
      <c r="SHE25" s="318"/>
      <c r="SHF25" s="318"/>
      <c r="SHG25" s="318"/>
      <c r="SHH25" s="318"/>
      <c r="SHI25" s="318"/>
      <c r="SHJ25" s="318"/>
      <c r="SHK25" s="318"/>
      <c r="SHL25" s="318"/>
      <c r="SHM25" s="318"/>
      <c r="SHN25" s="318"/>
      <c r="SHO25" s="318"/>
      <c r="SHP25" s="318"/>
      <c r="SHQ25" s="318"/>
      <c r="SHR25" s="318"/>
      <c r="SHS25" s="318"/>
      <c r="SHT25" s="318"/>
      <c r="SHU25" s="318"/>
      <c r="SHV25" s="318"/>
      <c r="SHW25" s="318"/>
      <c r="SHX25" s="318"/>
      <c r="SHY25" s="318"/>
      <c r="SHZ25" s="318"/>
      <c r="SIA25" s="318"/>
      <c r="SIB25" s="318"/>
      <c r="SIC25" s="318"/>
      <c r="SID25" s="318"/>
      <c r="SIE25" s="318"/>
      <c r="SIF25" s="318"/>
      <c r="SIG25" s="318"/>
      <c r="SIH25" s="318"/>
      <c r="SII25" s="318"/>
      <c r="SIJ25" s="318"/>
      <c r="SIK25" s="318"/>
      <c r="SIL25" s="318"/>
      <c r="SIM25" s="318"/>
      <c r="SIN25" s="318"/>
      <c r="SIO25" s="318"/>
      <c r="SIP25" s="318"/>
      <c r="SIQ25" s="318"/>
      <c r="SIR25" s="318"/>
      <c r="SIS25" s="318"/>
      <c r="SIT25" s="318"/>
      <c r="SIU25" s="318"/>
      <c r="SIV25" s="318"/>
      <c r="SIW25" s="318"/>
      <c r="SIX25" s="318"/>
      <c r="SIY25" s="318"/>
      <c r="SIZ25" s="318"/>
      <c r="SJA25" s="318"/>
      <c r="SJB25" s="318"/>
      <c r="SJC25" s="318"/>
      <c r="SJD25" s="318"/>
      <c r="SJE25" s="318"/>
      <c r="SJF25" s="318"/>
      <c r="SJG25" s="318"/>
      <c r="SJH25" s="318"/>
      <c r="SJI25" s="318"/>
      <c r="SJJ25" s="318"/>
      <c r="SJK25" s="318"/>
      <c r="SJL25" s="318"/>
      <c r="SJM25" s="318"/>
      <c r="SJN25" s="318"/>
      <c r="SJO25" s="318"/>
      <c r="SJP25" s="318"/>
      <c r="SJQ25" s="318"/>
      <c r="SJR25" s="318"/>
      <c r="SJS25" s="318"/>
      <c r="SJT25" s="318"/>
      <c r="SJU25" s="318"/>
      <c r="SJV25" s="318"/>
      <c r="SJW25" s="318"/>
      <c r="SJX25" s="318"/>
      <c r="SJY25" s="318"/>
      <c r="SJZ25" s="318"/>
      <c r="SKA25" s="318"/>
      <c r="SKB25" s="318"/>
      <c r="SKC25" s="318"/>
      <c r="SKD25" s="318"/>
      <c r="SKE25" s="318"/>
      <c r="SKF25" s="318"/>
      <c r="SKG25" s="318"/>
      <c r="SKH25" s="318"/>
      <c r="SKI25" s="318"/>
      <c r="SKJ25" s="318"/>
      <c r="SKK25" s="318"/>
      <c r="SKL25" s="318"/>
      <c r="SKM25" s="318"/>
      <c r="SKN25" s="318"/>
      <c r="SKO25" s="318"/>
      <c r="SKP25" s="318"/>
      <c r="SKQ25" s="318"/>
      <c r="SKR25" s="318"/>
      <c r="SKS25" s="318"/>
      <c r="SKT25" s="318"/>
      <c r="SKU25" s="318"/>
      <c r="SKV25" s="318"/>
      <c r="SKW25" s="318"/>
      <c r="SKX25" s="318"/>
      <c r="SKY25" s="318"/>
      <c r="SKZ25" s="318"/>
      <c r="SLA25" s="318"/>
      <c r="SLB25" s="318"/>
      <c r="SLC25" s="318"/>
      <c r="SLD25" s="318"/>
      <c r="SLE25" s="318"/>
      <c r="SLF25" s="318"/>
      <c r="SLG25" s="318"/>
      <c r="SLH25" s="318"/>
      <c r="SLI25" s="318"/>
      <c r="SLJ25" s="318"/>
      <c r="SLK25" s="318"/>
      <c r="SLL25" s="318"/>
      <c r="SLM25" s="318"/>
      <c r="SLN25" s="318"/>
      <c r="SLO25" s="318"/>
      <c r="SLP25" s="318"/>
      <c r="SLQ25" s="318"/>
      <c r="SLR25" s="318"/>
      <c r="SLS25" s="318"/>
      <c r="SLT25" s="318"/>
      <c r="SLU25" s="318"/>
      <c r="SLV25" s="318"/>
      <c r="SLW25" s="318"/>
      <c r="SLX25" s="318"/>
      <c r="SLY25" s="318"/>
      <c r="SLZ25" s="318"/>
      <c r="SMA25" s="318"/>
      <c r="SMB25" s="318"/>
      <c r="SMC25" s="318"/>
      <c r="SMD25" s="318"/>
      <c r="SME25" s="318"/>
      <c r="SMF25" s="318"/>
      <c r="SMG25" s="318"/>
      <c r="SMH25" s="318"/>
      <c r="SMI25" s="318"/>
      <c r="SMJ25" s="318"/>
      <c r="SMK25" s="318"/>
      <c r="SML25" s="318"/>
      <c r="SMM25" s="318"/>
      <c r="SMN25" s="318"/>
      <c r="SMO25" s="318"/>
      <c r="SMP25" s="318"/>
      <c r="SMQ25" s="318"/>
      <c r="SMR25" s="318"/>
      <c r="SMS25" s="318"/>
      <c r="SMT25" s="318"/>
      <c r="SMU25" s="318"/>
      <c r="SMV25" s="318"/>
      <c r="SMW25" s="318"/>
      <c r="SMX25" s="318"/>
      <c r="SMY25" s="318"/>
      <c r="SMZ25" s="318"/>
      <c r="SNA25" s="318"/>
      <c r="SNB25" s="318"/>
      <c r="SNC25" s="318"/>
      <c r="SND25" s="318"/>
      <c r="SNE25" s="318"/>
      <c r="SNF25" s="318"/>
      <c r="SNG25" s="318"/>
      <c r="SNH25" s="318"/>
      <c r="SNI25" s="318"/>
      <c r="SNJ25" s="318"/>
      <c r="SNK25" s="318"/>
      <c r="SNL25" s="318"/>
      <c r="SNM25" s="318"/>
      <c r="SNN25" s="318"/>
      <c r="SNO25" s="318"/>
      <c r="SNP25" s="318"/>
      <c r="SNQ25" s="318"/>
      <c r="SNR25" s="318"/>
      <c r="SNS25" s="318"/>
      <c r="SNT25" s="318"/>
      <c r="SNU25" s="318"/>
      <c r="SNV25" s="318"/>
      <c r="SNW25" s="318"/>
      <c r="SNX25" s="318"/>
      <c r="SNY25" s="318"/>
      <c r="SNZ25" s="318"/>
      <c r="SOA25" s="318"/>
      <c r="SOB25" s="318"/>
      <c r="SOC25" s="318"/>
      <c r="SOD25" s="318"/>
      <c r="SOE25" s="318"/>
      <c r="SOF25" s="318"/>
      <c r="SOG25" s="318"/>
      <c r="SOH25" s="318"/>
      <c r="SOI25" s="318"/>
      <c r="SOJ25" s="318"/>
      <c r="SOK25" s="318"/>
      <c r="SOL25" s="318"/>
      <c r="SOM25" s="318"/>
      <c r="SON25" s="318"/>
      <c r="SOO25" s="318"/>
      <c r="SOP25" s="318"/>
      <c r="SOQ25" s="318"/>
      <c r="SOR25" s="318"/>
      <c r="SOS25" s="318"/>
      <c r="SOT25" s="318"/>
      <c r="SOU25" s="318"/>
      <c r="SOV25" s="318"/>
      <c r="SOW25" s="318"/>
      <c r="SOX25" s="318"/>
      <c r="SOY25" s="318"/>
      <c r="SOZ25" s="318"/>
      <c r="SPA25" s="318"/>
      <c r="SPB25" s="318"/>
      <c r="SPC25" s="318"/>
      <c r="SPD25" s="318"/>
      <c r="SPE25" s="318"/>
      <c r="SPF25" s="318"/>
      <c r="SPG25" s="318"/>
      <c r="SPH25" s="318"/>
      <c r="SPI25" s="318"/>
      <c r="SPJ25" s="318"/>
      <c r="SPK25" s="318"/>
      <c r="SPL25" s="318"/>
      <c r="SPM25" s="318"/>
      <c r="SPN25" s="318"/>
      <c r="SPO25" s="318"/>
      <c r="SPP25" s="318"/>
      <c r="SPQ25" s="318"/>
      <c r="SPR25" s="318"/>
      <c r="SPS25" s="318"/>
      <c r="SPT25" s="318"/>
      <c r="SPU25" s="318"/>
      <c r="SPV25" s="318"/>
      <c r="SPW25" s="318"/>
      <c r="SPX25" s="318"/>
      <c r="SPY25" s="318"/>
      <c r="SPZ25" s="318"/>
      <c r="SQA25" s="318"/>
      <c r="SQB25" s="318"/>
      <c r="SQC25" s="318"/>
      <c r="SQD25" s="318"/>
      <c r="SQE25" s="318"/>
      <c r="SQF25" s="318"/>
      <c r="SQG25" s="318"/>
      <c r="SQH25" s="318"/>
      <c r="SQI25" s="318"/>
      <c r="SQJ25" s="318"/>
      <c r="SQK25" s="318"/>
      <c r="SQL25" s="318"/>
      <c r="SQM25" s="318"/>
      <c r="SQN25" s="318"/>
      <c r="SQO25" s="318"/>
      <c r="SQP25" s="318"/>
      <c r="SQQ25" s="318"/>
      <c r="SQR25" s="318"/>
      <c r="SQS25" s="318"/>
      <c r="SQT25" s="318"/>
      <c r="SQU25" s="318"/>
      <c r="SQV25" s="318"/>
      <c r="SQW25" s="318"/>
      <c r="SQX25" s="318"/>
      <c r="SQY25" s="318"/>
      <c r="SQZ25" s="318"/>
      <c r="SRA25" s="318"/>
      <c r="SRB25" s="318"/>
      <c r="SRC25" s="318"/>
      <c r="SRD25" s="318"/>
      <c r="SRE25" s="318"/>
      <c r="SRF25" s="318"/>
      <c r="SRG25" s="318"/>
      <c r="SRH25" s="318"/>
      <c r="SRI25" s="318"/>
      <c r="SRJ25" s="318"/>
      <c r="SRK25" s="318"/>
      <c r="SRL25" s="318"/>
      <c r="SRM25" s="318"/>
      <c r="SRN25" s="318"/>
      <c r="SRO25" s="318"/>
      <c r="SRP25" s="318"/>
      <c r="SRQ25" s="318"/>
      <c r="SRR25" s="318"/>
      <c r="SRS25" s="318"/>
      <c r="SRT25" s="318"/>
      <c r="SRU25" s="318"/>
      <c r="SRV25" s="318"/>
      <c r="SRW25" s="318"/>
      <c r="SRX25" s="318"/>
      <c r="SRY25" s="318"/>
      <c r="SRZ25" s="318"/>
      <c r="SSA25" s="318"/>
      <c r="SSB25" s="318"/>
      <c r="SSC25" s="318"/>
      <c r="SSD25" s="318"/>
      <c r="SSE25" s="318"/>
      <c r="SSF25" s="318"/>
      <c r="SSG25" s="318"/>
      <c r="SSH25" s="318"/>
      <c r="SSI25" s="318"/>
      <c r="SSJ25" s="318"/>
      <c r="SSK25" s="318"/>
      <c r="SSL25" s="318"/>
      <c r="SSM25" s="318"/>
      <c r="SSN25" s="318"/>
      <c r="SSO25" s="318"/>
      <c r="SSP25" s="318"/>
      <c r="SSQ25" s="318"/>
      <c r="SSR25" s="318"/>
      <c r="SSS25" s="318"/>
      <c r="SST25" s="318"/>
      <c r="SSU25" s="318"/>
      <c r="SSV25" s="318"/>
      <c r="SSW25" s="318"/>
      <c r="SSX25" s="318"/>
      <c r="SSY25" s="318"/>
      <c r="SSZ25" s="318"/>
      <c r="STA25" s="318"/>
      <c r="STB25" s="318"/>
      <c r="STC25" s="318"/>
      <c r="STD25" s="318"/>
      <c r="STE25" s="318"/>
      <c r="STF25" s="318"/>
      <c r="STG25" s="318"/>
      <c r="STH25" s="318"/>
      <c r="STI25" s="318"/>
      <c r="STJ25" s="318"/>
      <c r="STK25" s="318"/>
      <c r="STL25" s="318"/>
      <c r="STM25" s="318"/>
      <c r="STN25" s="318"/>
      <c r="STO25" s="318"/>
      <c r="STP25" s="318"/>
      <c r="STQ25" s="318"/>
      <c r="STR25" s="318"/>
      <c r="STS25" s="318"/>
      <c r="STT25" s="318"/>
      <c r="STU25" s="318"/>
      <c r="STV25" s="318"/>
      <c r="STW25" s="318"/>
      <c r="STX25" s="318"/>
      <c r="STY25" s="318"/>
      <c r="STZ25" s="318"/>
      <c r="SUA25" s="318"/>
      <c r="SUB25" s="318"/>
      <c r="SUC25" s="318"/>
      <c r="SUD25" s="318"/>
      <c r="SUE25" s="318"/>
      <c r="SUF25" s="318"/>
      <c r="SUG25" s="318"/>
      <c r="SUH25" s="318"/>
      <c r="SUI25" s="318"/>
      <c r="SUJ25" s="318"/>
      <c r="SUK25" s="318"/>
      <c r="SUL25" s="318"/>
      <c r="SUM25" s="318"/>
      <c r="SUN25" s="318"/>
      <c r="SUO25" s="318"/>
      <c r="SUP25" s="318"/>
      <c r="SUQ25" s="318"/>
      <c r="SUR25" s="318"/>
      <c r="SUS25" s="318"/>
      <c r="SUT25" s="318"/>
      <c r="SUU25" s="318"/>
      <c r="SUV25" s="318"/>
      <c r="SUW25" s="318"/>
      <c r="SUX25" s="318"/>
      <c r="SUY25" s="318"/>
      <c r="SUZ25" s="318"/>
      <c r="SVA25" s="318"/>
      <c r="SVB25" s="318"/>
      <c r="SVC25" s="318"/>
      <c r="SVD25" s="318"/>
      <c r="SVE25" s="318"/>
      <c r="SVF25" s="318"/>
      <c r="SVG25" s="318"/>
      <c r="SVH25" s="318"/>
      <c r="SVI25" s="318"/>
      <c r="SVJ25" s="318"/>
      <c r="SVK25" s="318"/>
      <c r="SVL25" s="318"/>
      <c r="SVM25" s="318"/>
      <c r="SVN25" s="318"/>
      <c r="SVO25" s="318"/>
      <c r="SVP25" s="318"/>
      <c r="SVQ25" s="318"/>
      <c r="SVR25" s="318"/>
      <c r="SVS25" s="318"/>
      <c r="SVT25" s="318"/>
      <c r="SVU25" s="318"/>
      <c r="SVV25" s="318"/>
      <c r="SVW25" s="318"/>
      <c r="SVX25" s="318"/>
      <c r="SVY25" s="318"/>
      <c r="SVZ25" s="318"/>
      <c r="SWA25" s="318"/>
      <c r="SWB25" s="318"/>
      <c r="SWC25" s="318"/>
      <c r="SWD25" s="318"/>
      <c r="SWE25" s="318"/>
      <c r="SWF25" s="318"/>
      <c r="SWG25" s="318"/>
      <c r="SWH25" s="318"/>
      <c r="SWI25" s="318"/>
      <c r="SWJ25" s="318"/>
      <c r="SWK25" s="318"/>
      <c r="SWL25" s="318"/>
      <c r="SWM25" s="318"/>
      <c r="SWN25" s="318"/>
      <c r="SWO25" s="318"/>
      <c r="SWP25" s="318"/>
      <c r="SWQ25" s="318"/>
      <c r="SWR25" s="318"/>
      <c r="SWS25" s="318"/>
      <c r="SWT25" s="318"/>
      <c r="SWU25" s="318"/>
      <c r="SWV25" s="318"/>
      <c r="SWW25" s="318"/>
      <c r="SWX25" s="318"/>
      <c r="SWY25" s="318"/>
      <c r="SWZ25" s="318"/>
      <c r="SXA25" s="318"/>
      <c r="SXB25" s="318"/>
      <c r="SXC25" s="318"/>
      <c r="SXD25" s="318"/>
      <c r="SXE25" s="318"/>
      <c r="SXF25" s="318"/>
      <c r="SXG25" s="318"/>
      <c r="SXH25" s="318"/>
      <c r="SXI25" s="318"/>
      <c r="SXJ25" s="318"/>
      <c r="SXK25" s="318"/>
      <c r="SXL25" s="318"/>
      <c r="SXM25" s="318"/>
      <c r="SXN25" s="318"/>
      <c r="SXO25" s="318"/>
      <c r="SXP25" s="318"/>
      <c r="SXQ25" s="318"/>
      <c r="SXR25" s="318"/>
      <c r="SXS25" s="318"/>
      <c r="SXT25" s="318"/>
      <c r="SXU25" s="318"/>
      <c r="SXV25" s="318"/>
      <c r="SXW25" s="318"/>
      <c r="SXX25" s="318"/>
      <c r="SXY25" s="318"/>
      <c r="SXZ25" s="318"/>
      <c r="SYA25" s="318"/>
      <c r="SYB25" s="318"/>
      <c r="SYC25" s="318"/>
      <c r="SYD25" s="318"/>
      <c r="SYE25" s="318"/>
      <c r="SYF25" s="318"/>
      <c r="SYG25" s="318"/>
      <c r="SYH25" s="318"/>
      <c r="SYI25" s="318"/>
      <c r="SYJ25" s="318"/>
      <c r="SYK25" s="318"/>
      <c r="SYL25" s="318"/>
      <c r="SYM25" s="318"/>
      <c r="SYN25" s="318"/>
      <c r="SYO25" s="318"/>
      <c r="SYP25" s="318"/>
      <c r="SYQ25" s="318"/>
      <c r="SYR25" s="318"/>
      <c r="SYS25" s="318"/>
      <c r="SYT25" s="318"/>
      <c r="SYU25" s="318"/>
      <c r="SYV25" s="318"/>
      <c r="SYW25" s="318"/>
      <c r="SYX25" s="318"/>
      <c r="SYY25" s="318"/>
      <c r="SYZ25" s="318"/>
      <c r="SZA25" s="318"/>
      <c r="SZB25" s="318"/>
      <c r="SZC25" s="318"/>
      <c r="SZD25" s="318"/>
      <c r="SZE25" s="318"/>
      <c r="SZF25" s="318"/>
      <c r="SZG25" s="318"/>
      <c r="SZH25" s="318"/>
      <c r="SZI25" s="318"/>
      <c r="SZJ25" s="318"/>
      <c r="SZK25" s="318"/>
      <c r="SZL25" s="318"/>
      <c r="SZM25" s="318"/>
      <c r="SZN25" s="318"/>
      <c r="SZO25" s="318"/>
      <c r="SZP25" s="318"/>
      <c r="SZQ25" s="318"/>
      <c r="SZR25" s="318"/>
      <c r="SZS25" s="318"/>
      <c r="SZT25" s="318"/>
      <c r="SZU25" s="318"/>
      <c r="SZV25" s="318"/>
      <c r="SZW25" s="318"/>
      <c r="SZX25" s="318"/>
      <c r="SZY25" s="318"/>
      <c r="SZZ25" s="318"/>
      <c r="TAA25" s="318"/>
      <c r="TAB25" s="318"/>
      <c r="TAC25" s="318"/>
      <c r="TAD25" s="318"/>
      <c r="TAE25" s="318"/>
      <c r="TAF25" s="318"/>
      <c r="TAG25" s="318"/>
      <c r="TAH25" s="318"/>
      <c r="TAI25" s="318"/>
      <c r="TAJ25" s="318"/>
      <c r="TAK25" s="318"/>
      <c r="TAL25" s="318"/>
      <c r="TAM25" s="318"/>
      <c r="TAN25" s="318"/>
      <c r="TAO25" s="318"/>
      <c r="TAP25" s="318"/>
      <c r="TAQ25" s="318"/>
      <c r="TAR25" s="318"/>
      <c r="TAS25" s="318"/>
      <c r="TAT25" s="318"/>
      <c r="TAU25" s="318"/>
      <c r="TAV25" s="318"/>
      <c r="TAW25" s="318"/>
      <c r="TAX25" s="318"/>
      <c r="TAY25" s="318"/>
      <c r="TAZ25" s="318"/>
      <c r="TBA25" s="318"/>
      <c r="TBB25" s="318"/>
      <c r="TBC25" s="318"/>
      <c r="TBD25" s="318"/>
      <c r="TBE25" s="318"/>
      <c r="TBF25" s="318"/>
      <c r="TBG25" s="318"/>
      <c r="TBH25" s="318"/>
      <c r="TBI25" s="318"/>
      <c r="TBJ25" s="318"/>
      <c r="TBK25" s="318"/>
      <c r="TBL25" s="318"/>
      <c r="TBM25" s="318"/>
      <c r="TBN25" s="318"/>
      <c r="TBO25" s="318"/>
      <c r="TBP25" s="318"/>
      <c r="TBQ25" s="318"/>
      <c r="TBR25" s="318"/>
      <c r="TBS25" s="318"/>
      <c r="TBT25" s="318"/>
      <c r="TBU25" s="318"/>
      <c r="TBV25" s="318"/>
      <c r="TBW25" s="318"/>
      <c r="TBX25" s="318"/>
      <c r="TBY25" s="318"/>
      <c r="TBZ25" s="318"/>
      <c r="TCA25" s="318"/>
      <c r="TCB25" s="318"/>
      <c r="TCC25" s="318"/>
      <c r="TCD25" s="318"/>
      <c r="TCE25" s="318"/>
      <c r="TCF25" s="318"/>
      <c r="TCG25" s="318"/>
      <c r="TCH25" s="318"/>
      <c r="TCI25" s="318"/>
      <c r="TCJ25" s="318"/>
      <c r="TCK25" s="318"/>
      <c r="TCL25" s="318"/>
      <c r="TCM25" s="318"/>
      <c r="TCN25" s="318"/>
      <c r="TCO25" s="318"/>
      <c r="TCP25" s="318"/>
      <c r="TCQ25" s="318"/>
      <c r="TCR25" s="318"/>
      <c r="TCS25" s="318"/>
      <c r="TCT25" s="318"/>
      <c r="TCU25" s="318"/>
      <c r="TCV25" s="318"/>
      <c r="TCW25" s="318"/>
      <c r="TCX25" s="318"/>
      <c r="TCY25" s="318"/>
      <c r="TCZ25" s="318"/>
      <c r="TDA25" s="318"/>
      <c r="TDB25" s="318"/>
      <c r="TDC25" s="318"/>
      <c r="TDD25" s="318"/>
      <c r="TDE25" s="318"/>
      <c r="TDF25" s="318"/>
      <c r="TDG25" s="318"/>
      <c r="TDH25" s="318"/>
      <c r="TDI25" s="318"/>
      <c r="TDJ25" s="318"/>
      <c r="TDK25" s="318"/>
      <c r="TDL25" s="318"/>
      <c r="TDM25" s="318"/>
      <c r="TDN25" s="318"/>
      <c r="TDO25" s="318"/>
      <c r="TDP25" s="318"/>
      <c r="TDQ25" s="318"/>
      <c r="TDR25" s="318"/>
      <c r="TDS25" s="318"/>
      <c r="TDT25" s="318"/>
      <c r="TDU25" s="318"/>
      <c r="TDV25" s="318"/>
      <c r="TDW25" s="318"/>
      <c r="TDX25" s="318"/>
      <c r="TDY25" s="318"/>
      <c r="TDZ25" s="318"/>
      <c r="TEA25" s="318"/>
      <c r="TEB25" s="318"/>
      <c r="TEC25" s="318"/>
      <c r="TED25" s="318"/>
      <c r="TEE25" s="318"/>
      <c r="TEF25" s="318"/>
      <c r="TEG25" s="318"/>
      <c r="TEH25" s="318"/>
      <c r="TEI25" s="318"/>
      <c r="TEJ25" s="318"/>
      <c r="TEK25" s="318"/>
      <c r="TEL25" s="318"/>
      <c r="TEM25" s="318"/>
      <c r="TEN25" s="318"/>
      <c r="TEO25" s="318"/>
      <c r="TEP25" s="318"/>
      <c r="TEQ25" s="318"/>
      <c r="TER25" s="318"/>
      <c r="TES25" s="318"/>
      <c r="TET25" s="318"/>
      <c r="TEU25" s="318"/>
      <c r="TEV25" s="318"/>
      <c r="TEW25" s="318"/>
      <c r="TEX25" s="318"/>
      <c r="TEY25" s="318"/>
      <c r="TEZ25" s="318"/>
      <c r="TFA25" s="318"/>
      <c r="TFB25" s="318"/>
      <c r="TFC25" s="318"/>
      <c r="TFD25" s="318"/>
      <c r="TFE25" s="318"/>
      <c r="TFF25" s="318"/>
      <c r="TFG25" s="318"/>
      <c r="TFH25" s="318"/>
      <c r="TFI25" s="318"/>
      <c r="TFJ25" s="318"/>
      <c r="TFK25" s="318"/>
      <c r="TFL25" s="318"/>
      <c r="TFM25" s="318"/>
      <c r="TFN25" s="318"/>
      <c r="TFO25" s="318"/>
      <c r="TFP25" s="318"/>
      <c r="TFQ25" s="318"/>
      <c r="TFR25" s="318"/>
      <c r="TFS25" s="318"/>
      <c r="TFT25" s="318"/>
      <c r="TFU25" s="318"/>
      <c r="TFV25" s="318"/>
      <c r="TFW25" s="318"/>
      <c r="TFX25" s="318"/>
      <c r="TFY25" s="318"/>
      <c r="TFZ25" s="318"/>
      <c r="TGA25" s="318"/>
      <c r="TGB25" s="318"/>
      <c r="TGC25" s="318"/>
      <c r="TGD25" s="318"/>
      <c r="TGE25" s="318"/>
      <c r="TGF25" s="318"/>
      <c r="TGG25" s="318"/>
      <c r="TGH25" s="318"/>
      <c r="TGI25" s="318"/>
      <c r="TGJ25" s="318"/>
      <c r="TGK25" s="318"/>
      <c r="TGL25" s="318"/>
      <c r="TGM25" s="318"/>
      <c r="TGN25" s="318"/>
      <c r="TGO25" s="318"/>
      <c r="TGP25" s="318"/>
      <c r="TGQ25" s="318"/>
      <c r="TGR25" s="318"/>
      <c r="TGS25" s="318"/>
      <c r="TGT25" s="318"/>
      <c r="TGU25" s="318"/>
      <c r="TGV25" s="318"/>
      <c r="TGW25" s="318"/>
      <c r="TGX25" s="318"/>
      <c r="TGY25" s="318"/>
      <c r="TGZ25" s="318"/>
      <c r="THA25" s="318"/>
      <c r="THB25" s="318"/>
      <c r="THC25" s="318"/>
      <c r="THD25" s="318"/>
      <c r="THE25" s="318"/>
      <c r="THF25" s="318"/>
      <c r="THG25" s="318"/>
      <c r="THH25" s="318"/>
      <c r="THI25" s="318"/>
      <c r="THJ25" s="318"/>
      <c r="THK25" s="318"/>
      <c r="THL25" s="318"/>
      <c r="THM25" s="318"/>
      <c r="THN25" s="318"/>
      <c r="THO25" s="318"/>
      <c r="THP25" s="318"/>
      <c r="THQ25" s="318"/>
      <c r="THR25" s="318"/>
      <c r="THS25" s="318"/>
      <c r="THT25" s="318"/>
      <c r="THU25" s="318"/>
      <c r="THV25" s="318"/>
      <c r="THW25" s="318"/>
      <c r="THX25" s="318"/>
      <c r="THY25" s="318"/>
      <c r="THZ25" s="318"/>
      <c r="TIA25" s="318"/>
      <c r="TIB25" s="318"/>
      <c r="TIC25" s="318"/>
      <c r="TID25" s="318"/>
      <c r="TIE25" s="318"/>
      <c r="TIF25" s="318"/>
      <c r="TIG25" s="318"/>
      <c r="TIH25" s="318"/>
      <c r="TII25" s="318"/>
      <c r="TIJ25" s="318"/>
      <c r="TIK25" s="318"/>
      <c r="TIL25" s="318"/>
      <c r="TIM25" s="318"/>
      <c r="TIN25" s="318"/>
      <c r="TIO25" s="318"/>
      <c r="TIP25" s="318"/>
      <c r="TIQ25" s="318"/>
      <c r="TIR25" s="318"/>
      <c r="TIS25" s="318"/>
      <c r="TIT25" s="318"/>
      <c r="TIU25" s="318"/>
      <c r="TIV25" s="318"/>
      <c r="TIW25" s="318"/>
      <c r="TIX25" s="318"/>
      <c r="TIY25" s="318"/>
      <c r="TIZ25" s="318"/>
      <c r="TJA25" s="318"/>
      <c r="TJB25" s="318"/>
      <c r="TJC25" s="318"/>
      <c r="TJD25" s="318"/>
      <c r="TJE25" s="318"/>
      <c r="TJF25" s="318"/>
      <c r="TJG25" s="318"/>
      <c r="TJH25" s="318"/>
      <c r="TJI25" s="318"/>
      <c r="TJJ25" s="318"/>
      <c r="TJK25" s="318"/>
      <c r="TJL25" s="318"/>
      <c r="TJM25" s="318"/>
      <c r="TJN25" s="318"/>
      <c r="TJO25" s="318"/>
      <c r="TJP25" s="318"/>
      <c r="TJQ25" s="318"/>
      <c r="TJR25" s="318"/>
      <c r="TJS25" s="318"/>
      <c r="TJT25" s="318"/>
      <c r="TJU25" s="318"/>
      <c r="TJV25" s="318"/>
      <c r="TJW25" s="318"/>
      <c r="TJX25" s="318"/>
      <c r="TJY25" s="318"/>
      <c r="TJZ25" s="318"/>
      <c r="TKA25" s="318"/>
      <c r="TKB25" s="318"/>
      <c r="TKC25" s="318"/>
      <c r="TKD25" s="318"/>
      <c r="TKE25" s="318"/>
      <c r="TKF25" s="318"/>
      <c r="TKG25" s="318"/>
      <c r="TKH25" s="318"/>
      <c r="TKI25" s="318"/>
      <c r="TKJ25" s="318"/>
      <c r="TKK25" s="318"/>
      <c r="TKL25" s="318"/>
      <c r="TKM25" s="318"/>
      <c r="TKN25" s="318"/>
      <c r="TKO25" s="318"/>
      <c r="TKP25" s="318"/>
      <c r="TKQ25" s="318"/>
      <c r="TKR25" s="318"/>
      <c r="TKS25" s="318"/>
      <c r="TKT25" s="318"/>
      <c r="TKU25" s="318"/>
      <c r="TKV25" s="318"/>
      <c r="TKW25" s="318"/>
      <c r="TKX25" s="318"/>
      <c r="TKY25" s="318"/>
      <c r="TKZ25" s="318"/>
      <c r="TLA25" s="318"/>
      <c r="TLB25" s="318"/>
      <c r="TLC25" s="318"/>
      <c r="TLD25" s="318"/>
      <c r="TLE25" s="318"/>
      <c r="TLF25" s="318"/>
      <c r="TLG25" s="318"/>
      <c r="TLH25" s="318"/>
      <c r="TLI25" s="318"/>
      <c r="TLJ25" s="318"/>
      <c r="TLK25" s="318"/>
      <c r="TLL25" s="318"/>
      <c r="TLM25" s="318"/>
      <c r="TLN25" s="318"/>
      <c r="TLO25" s="318"/>
      <c r="TLP25" s="318"/>
      <c r="TLQ25" s="318"/>
      <c r="TLR25" s="318"/>
      <c r="TLS25" s="318"/>
      <c r="TLT25" s="318"/>
      <c r="TLU25" s="318"/>
      <c r="TLV25" s="318"/>
      <c r="TLW25" s="318"/>
      <c r="TLX25" s="318"/>
      <c r="TLY25" s="318"/>
      <c r="TLZ25" s="318"/>
      <c r="TMA25" s="318"/>
      <c r="TMB25" s="318"/>
      <c r="TMC25" s="318"/>
      <c r="TMD25" s="318"/>
      <c r="TME25" s="318"/>
      <c r="TMF25" s="318"/>
      <c r="TMG25" s="318"/>
      <c r="TMH25" s="318"/>
      <c r="TMI25" s="318"/>
      <c r="TMJ25" s="318"/>
      <c r="TMK25" s="318"/>
      <c r="TML25" s="318"/>
      <c r="TMM25" s="318"/>
      <c r="TMN25" s="318"/>
      <c r="TMO25" s="318"/>
      <c r="TMP25" s="318"/>
      <c r="TMQ25" s="318"/>
      <c r="TMR25" s="318"/>
      <c r="TMS25" s="318"/>
      <c r="TMT25" s="318"/>
      <c r="TMU25" s="318"/>
      <c r="TMV25" s="318"/>
      <c r="TMW25" s="318"/>
      <c r="TMX25" s="318"/>
      <c r="TMY25" s="318"/>
      <c r="TMZ25" s="318"/>
      <c r="TNA25" s="318"/>
      <c r="TNB25" s="318"/>
      <c r="TNC25" s="318"/>
      <c r="TND25" s="318"/>
      <c r="TNE25" s="318"/>
      <c r="TNF25" s="318"/>
      <c r="TNG25" s="318"/>
      <c r="TNH25" s="318"/>
      <c r="TNI25" s="318"/>
      <c r="TNJ25" s="318"/>
      <c r="TNK25" s="318"/>
      <c r="TNL25" s="318"/>
      <c r="TNM25" s="318"/>
      <c r="TNN25" s="318"/>
      <c r="TNO25" s="318"/>
      <c r="TNP25" s="318"/>
      <c r="TNQ25" s="318"/>
      <c r="TNR25" s="318"/>
      <c r="TNS25" s="318"/>
      <c r="TNT25" s="318"/>
      <c r="TNU25" s="318"/>
      <c r="TNV25" s="318"/>
      <c r="TNW25" s="318"/>
      <c r="TNX25" s="318"/>
      <c r="TNY25" s="318"/>
      <c r="TNZ25" s="318"/>
      <c r="TOA25" s="318"/>
      <c r="TOB25" s="318"/>
      <c r="TOC25" s="318"/>
      <c r="TOD25" s="318"/>
      <c r="TOE25" s="318"/>
      <c r="TOF25" s="318"/>
      <c r="TOG25" s="318"/>
      <c r="TOH25" s="318"/>
      <c r="TOI25" s="318"/>
      <c r="TOJ25" s="318"/>
      <c r="TOK25" s="318"/>
      <c r="TOL25" s="318"/>
      <c r="TOM25" s="318"/>
      <c r="TON25" s="318"/>
      <c r="TOO25" s="318"/>
      <c r="TOP25" s="318"/>
      <c r="TOQ25" s="318"/>
      <c r="TOR25" s="318"/>
      <c r="TOS25" s="318"/>
      <c r="TOT25" s="318"/>
      <c r="TOU25" s="318"/>
      <c r="TOV25" s="318"/>
      <c r="TOW25" s="318"/>
      <c r="TOX25" s="318"/>
      <c r="TOY25" s="318"/>
      <c r="TOZ25" s="318"/>
      <c r="TPA25" s="318"/>
      <c r="TPB25" s="318"/>
      <c r="TPC25" s="318"/>
      <c r="TPD25" s="318"/>
      <c r="TPE25" s="318"/>
      <c r="TPF25" s="318"/>
      <c r="TPG25" s="318"/>
      <c r="TPH25" s="318"/>
      <c r="TPI25" s="318"/>
      <c r="TPJ25" s="318"/>
      <c r="TPK25" s="318"/>
      <c r="TPL25" s="318"/>
      <c r="TPM25" s="318"/>
      <c r="TPN25" s="318"/>
      <c r="TPO25" s="318"/>
      <c r="TPP25" s="318"/>
      <c r="TPQ25" s="318"/>
      <c r="TPR25" s="318"/>
      <c r="TPS25" s="318"/>
      <c r="TPT25" s="318"/>
      <c r="TPU25" s="318"/>
      <c r="TPV25" s="318"/>
      <c r="TPW25" s="318"/>
      <c r="TPX25" s="318"/>
      <c r="TPY25" s="318"/>
      <c r="TPZ25" s="318"/>
      <c r="TQA25" s="318"/>
      <c r="TQB25" s="318"/>
      <c r="TQC25" s="318"/>
      <c r="TQD25" s="318"/>
      <c r="TQE25" s="318"/>
      <c r="TQF25" s="318"/>
      <c r="TQG25" s="318"/>
      <c r="TQH25" s="318"/>
      <c r="TQI25" s="318"/>
      <c r="TQJ25" s="318"/>
      <c r="TQK25" s="318"/>
      <c r="TQL25" s="318"/>
      <c r="TQM25" s="318"/>
      <c r="TQN25" s="318"/>
      <c r="TQO25" s="318"/>
      <c r="TQP25" s="318"/>
      <c r="TQQ25" s="318"/>
      <c r="TQR25" s="318"/>
      <c r="TQS25" s="318"/>
      <c r="TQT25" s="318"/>
      <c r="TQU25" s="318"/>
      <c r="TQV25" s="318"/>
      <c r="TQW25" s="318"/>
      <c r="TQX25" s="318"/>
      <c r="TQY25" s="318"/>
      <c r="TQZ25" s="318"/>
      <c r="TRA25" s="318"/>
      <c r="TRB25" s="318"/>
      <c r="TRC25" s="318"/>
      <c r="TRD25" s="318"/>
      <c r="TRE25" s="318"/>
      <c r="TRF25" s="318"/>
      <c r="TRG25" s="318"/>
      <c r="TRH25" s="318"/>
      <c r="TRI25" s="318"/>
      <c r="TRJ25" s="318"/>
      <c r="TRK25" s="318"/>
      <c r="TRL25" s="318"/>
      <c r="TRM25" s="318"/>
      <c r="TRN25" s="318"/>
      <c r="TRO25" s="318"/>
      <c r="TRP25" s="318"/>
      <c r="TRQ25" s="318"/>
      <c r="TRR25" s="318"/>
      <c r="TRS25" s="318"/>
      <c r="TRT25" s="318"/>
      <c r="TRU25" s="318"/>
      <c r="TRV25" s="318"/>
      <c r="TRW25" s="318"/>
      <c r="TRX25" s="318"/>
      <c r="TRY25" s="318"/>
      <c r="TRZ25" s="318"/>
      <c r="TSA25" s="318"/>
      <c r="TSB25" s="318"/>
      <c r="TSC25" s="318"/>
      <c r="TSD25" s="318"/>
      <c r="TSE25" s="318"/>
      <c r="TSF25" s="318"/>
      <c r="TSG25" s="318"/>
      <c r="TSH25" s="318"/>
      <c r="TSI25" s="318"/>
      <c r="TSJ25" s="318"/>
      <c r="TSK25" s="318"/>
      <c r="TSL25" s="318"/>
      <c r="TSM25" s="318"/>
      <c r="TSN25" s="318"/>
      <c r="TSO25" s="318"/>
      <c r="TSP25" s="318"/>
      <c r="TSQ25" s="318"/>
      <c r="TSR25" s="318"/>
      <c r="TSS25" s="318"/>
      <c r="TST25" s="318"/>
      <c r="TSU25" s="318"/>
      <c r="TSV25" s="318"/>
      <c r="TSW25" s="318"/>
      <c r="TSX25" s="318"/>
      <c r="TSY25" s="318"/>
      <c r="TSZ25" s="318"/>
      <c r="TTA25" s="318"/>
      <c r="TTB25" s="318"/>
      <c r="TTC25" s="318"/>
      <c r="TTD25" s="318"/>
      <c r="TTE25" s="318"/>
      <c r="TTF25" s="318"/>
      <c r="TTG25" s="318"/>
      <c r="TTH25" s="318"/>
      <c r="TTI25" s="318"/>
      <c r="TTJ25" s="318"/>
      <c r="TTK25" s="318"/>
      <c r="TTL25" s="318"/>
      <c r="TTM25" s="318"/>
      <c r="TTN25" s="318"/>
      <c r="TTO25" s="318"/>
      <c r="TTP25" s="318"/>
      <c r="TTQ25" s="318"/>
      <c r="TTR25" s="318"/>
      <c r="TTS25" s="318"/>
      <c r="TTT25" s="318"/>
      <c r="TTU25" s="318"/>
      <c r="TTV25" s="318"/>
      <c r="TTW25" s="318"/>
      <c r="TTX25" s="318"/>
      <c r="TTY25" s="318"/>
      <c r="TTZ25" s="318"/>
      <c r="TUA25" s="318"/>
      <c r="TUB25" s="318"/>
      <c r="TUC25" s="318"/>
      <c r="TUD25" s="318"/>
      <c r="TUE25" s="318"/>
      <c r="TUF25" s="318"/>
      <c r="TUG25" s="318"/>
      <c r="TUH25" s="318"/>
      <c r="TUI25" s="318"/>
      <c r="TUJ25" s="318"/>
      <c r="TUK25" s="318"/>
      <c r="TUL25" s="318"/>
      <c r="TUM25" s="318"/>
      <c r="TUN25" s="318"/>
      <c r="TUO25" s="318"/>
      <c r="TUP25" s="318"/>
      <c r="TUQ25" s="318"/>
      <c r="TUR25" s="318"/>
      <c r="TUS25" s="318"/>
      <c r="TUT25" s="318"/>
      <c r="TUU25" s="318"/>
      <c r="TUV25" s="318"/>
      <c r="TUW25" s="318"/>
      <c r="TUX25" s="318"/>
      <c r="TUY25" s="318"/>
      <c r="TUZ25" s="318"/>
      <c r="TVA25" s="318"/>
      <c r="TVB25" s="318"/>
      <c r="TVC25" s="318"/>
      <c r="TVD25" s="318"/>
      <c r="TVE25" s="318"/>
      <c r="TVF25" s="318"/>
      <c r="TVG25" s="318"/>
      <c r="TVH25" s="318"/>
      <c r="TVI25" s="318"/>
      <c r="TVJ25" s="318"/>
      <c r="TVK25" s="318"/>
      <c r="TVL25" s="318"/>
      <c r="TVM25" s="318"/>
      <c r="TVN25" s="318"/>
      <c r="TVO25" s="318"/>
      <c r="TVP25" s="318"/>
      <c r="TVQ25" s="318"/>
      <c r="TVR25" s="318"/>
      <c r="TVS25" s="318"/>
      <c r="TVT25" s="318"/>
      <c r="TVU25" s="318"/>
      <c r="TVV25" s="318"/>
      <c r="TVW25" s="318"/>
      <c r="TVX25" s="318"/>
      <c r="TVY25" s="318"/>
      <c r="TVZ25" s="318"/>
      <c r="TWA25" s="318"/>
      <c r="TWB25" s="318"/>
      <c r="TWC25" s="318"/>
      <c r="TWD25" s="318"/>
      <c r="TWE25" s="318"/>
      <c r="TWF25" s="318"/>
      <c r="TWG25" s="318"/>
      <c r="TWH25" s="318"/>
      <c r="TWI25" s="318"/>
      <c r="TWJ25" s="318"/>
      <c r="TWK25" s="318"/>
      <c r="TWL25" s="318"/>
      <c r="TWM25" s="318"/>
      <c r="TWN25" s="318"/>
      <c r="TWO25" s="318"/>
      <c r="TWP25" s="318"/>
      <c r="TWQ25" s="318"/>
      <c r="TWR25" s="318"/>
      <c r="TWS25" s="318"/>
      <c r="TWT25" s="318"/>
      <c r="TWU25" s="318"/>
      <c r="TWV25" s="318"/>
      <c r="TWW25" s="318"/>
      <c r="TWX25" s="318"/>
      <c r="TWY25" s="318"/>
      <c r="TWZ25" s="318"/>
      <c r="TXA25" s="318"/>
      <c r="TXB25" s="318"/>
      <c r="TXC25" s="318"/>
      <c r="TXD25" s="318"/>
      <c r="TXE25" s="318"/>
      <c r="TXF25" s="318"/>
      <c r="TXG25" s="318"/>
      <c r="TXH25" s="318"/>
      <c r="TXI25" s="318"/>
      <c r="TXJ25" s="318"/>
      <c r="TXK25" s="318"/>
      <c r="TXL25" s="318"/>
      <c r="TXM25" s="318"/>
      <c r="TXN25" s="318"/>
      <c r="TXO25" s="318"/>
      <c r="TXP25" s="318"/>
      <c r="TXQ25" s="318"/>
      <c r="TXR25" s="318"/>
      <c r="TXS25" s="318"/>
      <c r="TXT25" s="318"/>
      <c r="TXU25" s="318"/>
      <c r="TXV25" s="318"/>
      <c r="TXW25" s="318"/>
      <c r="TXX25" s="318"/>
      <c r="TXY25" s="318"/>
      <c r="TXZ25" s="318"/>
      <c r="TYA25" s="318"/>
      <c r="TYB25" s="318"/>
      <c r="TYC25" s="318"/>
      <c r="TYD25" s="318"/>
      <c r="TYE25" s="318"/>
      <c r="TYF25" s="318"/>
      <c r="TYG25" s="318"/>
      <c r="TYH25" s="318"/>
      <c r="TYI25" s="318"/>
      <c r="TYJ25" s="318"/>
      <c r="TYK25" s="318"/>
      <c r="TYL25" s="318"/>
      <c r="TYM25" s="318"/>
      <c r="TYN25" s="318"/>
      <c r="TYO25" s="318"/>
      <c r="TYP25" s="318"/>
      <c r="TYQ25" s="318"/>
      <c r="TYR25" s="318"/>
      <c r="TYS25" s="318"/>
      <c r="TYT25" s="318"/>
      <c r="TYU25" s="318"/>
      <c r="TYV25" s="318"/>
      <c r="TYW25" s="318"/>
      <c r="TYX25" s="318"/>
      <c r="TYY25" s="318"/>
      <c r="TYZ25" s="318"/>
      <c r="TZA25" s="318"/>
      <c r="TZB25" s="318"/>
      <c r="TZC25" s="318"/>
      <c r="TZD25" s="318"/>
      <c r="TZE25" s="318"/>
      <c r="TZF25" s="318"/>
      <c r="TZG25" s="318"/>
      <c r="TZH25" s="318"/>
      <c r="TZI25" s="318"/>
      <c r="TZJ25" s="318"/>
      <c r="TZK25" s="318"/>
      <c r="TZL25" s="318"/>
      <c r="TZM25" s="318"/>
      <c r="TZN25" s="318"/>
      <c r="TZO25" s="318"/>
      <c r="TZP25" s="318"/>
      <c r="TZQ25" s="318"/>
      <c r="TZR25" s="318"/>
      <c r="TZS25" s="318"/>
      <c r="TZT25" s="318"/>
      <c r="TZU25" s="318"/>
      <c r="TZV25" s="318"/>
      <c r="TZW25" s="318"/>
      <c r="TZX25" s="318"/>
      <c r="TZY25" s="318"/>
      <c r="TZZ25" s="318"/>
      <c r="UAA25" s="318"/>
      <c r="UAB25" s="318"/>
      <c r="UAC25" s="318"/>
      <c r="UAD25" s="318"/>
      <c r="UAE25" s="318"/>
      <c r="UAF25" s="318"/>
      <c r="UAG25" s="318"/>
      <c r="UAH25" s="318"/>
      <c r="UAI25" s="318"/>
      <c r="UAJ25" s="318"/>
      <c r="UAK25" s="318"/>
      <c r="UAL25" s="318"/>
      <c r="UAM25" s="318"/>
      <c r="UAN25" s="318"/>
      <c r="UAO25" s="318"/>
      <c r="UAP25" s="318"/>
      <c r="UAQ25" s="318"/>
      <c r="UAR25" s="318"/>
      <c r="UAS25" s="318"/>
      <c r="UAT25" s="318"/>
      <c r="UAU25" s="318"/>
      <c r="UAV25" s="318"/>
      <c r="UAW25" s="318"/>
      <c r="UAX25" s="318"/>
      <c r="UAY25" s="318"/>
      <c r="UAZ25" s="318"/>
      <c r="UBA25" s="318"/>
      <c r="UBB25" s="318"/>
      <c r="UBC25" s="318"/>
      <c r="UBD25" s="318"/>
      <c r="UBE25" s="318"/>
      <c r="UBF25" s="318"/>
      <c r="UBG25" s="318"/>
      <c r="UBH25" s="318"/>
      <c r="UBI25" s="318"/>
      <c r="UBJ25" s="318"/>
      <c r="UBK25" s="318"/>
      <c r="UBL25" s="318"/>
      <c r="UBM25" s="318"/>
      <c r="UBN25" s="318"/>
      <c r="UBO25" s="318"/>
      <c r="UBP25" s="318"/>
      <c r="UBQ25" s="318"/>
      <c r="UBR25" s="318"/>
      <c r="UBS25" s="318"/>
      <c r="UBT25" s="318"/>
      <c r="UBU25" s="318"/>
      <c r="UBV25" s="318"/>
      <c r="UBW25" s="318"/>
      <c r="UBX25" s="318"/>
      <c r="UBY25" s="318"/>
      <c r="UBZ25" s="318"/>
      <c r="UCA25" s="318"/>
      <c r="UCB25" s="318"/>
      <c r="UCC25" s="318"/>
      <c r="UCD25" s="318"/>
      <c r="UCE25" s="318"/>
      <c r="UCF25" s="318"/>
      <c r="UCG25" s="318"/>
      <c r="UCH25" s="318"/>
      <c r="UCI25" s="318"/>
      <c r="UCJ25" s="318"/>
      <c r="UCK25" s="318"/>
      <c r="UCL25" s="318"/>
      <c r="UCM25" s="318"/>
      <c r="UCN25" s="318"/>
      <c r="UCO25" s="318"/>
      <c r="UCP25" s="318"/>
      <c r="UCQ25" s="318"/>
      <c r="UCR25" s="318"/>
      <c r="UCS25" s="318"/>
      <c r="UCT25" s="318"/>
      <c r="UCU25" s="318"/>
      <c r="UCV25" s="318"/>
      <c r="UCW25" s="318"/>
      <c r="UCX25" s="318"/>
      <c r="UCY25" s="318"/>
      <c r="UCZ25" s="318"/>
      <c r="UDA25" s="318"/>
      <c r="UDB25" s="318"/>
      <c r="UDC25" s="318"/>
      <c r="UDD25" s="318"/>
      <c r="UDE25" s="318"/>
      <c r="UDF25" s="318"/>
      <c r="UDG25" s="318"/>
      <c r="UDH25" s="318"/>
      <c r="UDI25" s="318"/>
      <c r="UDJ25" s="318"/>
      <c r="UDK25" s="318"/>
      <c r="UDL25" s="318"/>
      <c r="UDM25" s="318"/>
      <c r="UDN25" s="318"/>
      <c r="UDO25" s="318"/>
      <c r="UDP25" s="318"/>
      <c r="UDQ25" s="318"/>
      <c r="UDR25" s="318"/>
      <c r="UDS25" s="318"/>
      <c r="UDT25" s="318"/>
      <c r="UDU25" s="318"/>
      <c r="UDV25" s="318"/>
      <c r="UDW25" s="318"/>
      <c r="UDX25" s="318"/>
      <c r="UDY25" s="318"/>
      <c r="UDZ25" s="318"/>
      <c r="UEA25" s="318"/>
      <c r="UEB25" s="318"/>
      <c r="UEC25" s="318"/>
      <c r="UED25" s="318"/>
      <c r="UEE25" s="318"/>
      <c r="UEF25" s="318"/>
      <c r="UEG25" s="318"/>
      <c r="UEH25" s="318"/>
      <c r="UEI25" s="318"/>
      <c r="UEJ25" s="318"/>
      <c r="UEK25" s="318"/>
      <c r="UEL25" s="318"/>
      <c r="UEM25" s="318"/>
      <c r="UEN25" s="318"/>
      <c r="UEO25" s="318"/>
      <c r="UEP25" s="318"/>
      <c r="UEQ25" s="318"/>
      <c r="UER25" s="318"/>
      <c r="UES25" s="318"/>
      <c r="UET25" s="318"/>
      <c r="UEU25" s="318"/>
      <c r="UEV25" s="318"/>
      <c r="UEW25" s="318"/>
      <c r="UEX25" s="318"/>
      <c r="UEY25" s="318"/>
      <c r="UEZ25" s="318"/>
      <c r="UFA25" s="318"/>
      <c r="UFB25" s="318"/>
      <c r="UFC25" s="318"/>
      <c r="UFD25" s="318"/>
      <c r="UFE25" s="318"/>
      <c r="UFF25" s="318"/>
      <c r="UFG25" s="318"/>
      <c r="UFH25" s="318"/>
      <c r="UFI25" s="318"/>
      <c r="UFJ25" s="318"/>
      <c r="UFK25" s="318"/>
      <c r="UFL25" s="318"/>
      <c r="UFM25" s="318"/>
      <c r="UFN25" s="318"/>
      <c r="UFO25" s="318"/>
      <c r="UFP25" s="318"/>
      <c r="UFQ25" s="318"/>
      <c r="UFR25" s="318"/>
      <c r="UFS25" s="318"/>
      <c r="UFT25" s="318"/>
      <c r="UFU25" s="318"/>
      <c r="UFV25" s="318"/>
      <c r="UFW25" s="318"/>
      <c r="UFX25" s="318"/>
      <c r="UFY25" s="318"/>
      <c r="UFZ25" s="318"/>
      <c r="UGA25" s="318"/>
      <c r="UGB25" s="318"/>
      <c r="UGC25" s="318"/>
      <c r="UGD25" s="318"/>
      <c r="UGE25" s="318"/>
      <c r="UGF25" s="318"/>
      <c r="UGG25" s="318"/>
      <c r="UGH25" s="318"/>
      <c r="UGI25" s="318"/>
      <c r="UGJ25" s="318"/>
      <c r="UGK25" s="318"/>
      <c r="UGL25" s="318"/>
      <c r="UGM25" s="318"/>
      <c r="UGN25" s="318"/>
      <c r="UGO25" s="318"/>
      <c r="UGP25" s="318"/>
      <c r="UGQ25" s="318"/>
      <c r="UGR25" s="318"/>
      <c r="UGS25" s="318"/>
      <c r="UGT25" s="318"/>
      <c r="UGU25" s="318"/>
      <c r="UGV25" s="318"/>
      <c r="UGW25" s="318"/>
      <c r="UGX25" s="318"/>
      <c r="UGY25" s="318"/>
      <c r="UGZ25" s="318"/>
      <c r="UHA25" s="318"/>
      <c r="UHB25" s="318"/>
      <c r="UHC25" s="318"/>
      <c r="UHD25" s="318"/>
      <c r="UHE25" s="318"/>
      <c r="UHF25" s="318"/>
      <c r="UHG25" s="318"/>
      <c r="UHH25" s="318"/>
      <c r="UHI25" s="318"/>
      <c r="UHJ25" s="318"/>
      <c r="UHK25" s="318"/>
      <c r="UHL25" s="318"/>
      <c r="UHM25" s="318"/>
      <c r="UHN25" s="318"/>
      <c r="UHO25" s="318"/>
      <c r="UHP25" s="318"/>
      <c r="UHQ25" s="318"/>
      <c r="UHR25" s="318"/>
      <c r="UHS25" s="318"/>
      <c r="UHT25" s="318"/>
      <c r="UHU25" s="318"/>
      <c r="UHV25" s="318"/>
      <c r="UHW25" s="318"/>
      <c r="UHX25" s="318"/>
      <c r="UHY25" s="318"/>
      <c r="UHZ25" s="318"/>
      <c r="UIA25" s="318"/>
      <c r="UIB25" s="318"/>
      <c r="UIC25" s="318"/>
      <c r="UID25" s="318"/>
      <c r="UIE25" s="318"/>
      <c r="UIF25" s="318"/>
      <c r="UIG25" s="318"/>
      <c r="UIH25" s="318"/>
      <c r="UII25" s="318"/>
      <c r="UIJ25" s="318"/>
      <c r="UIK25" s="318"/>
      <c r="UIL25" s="318"/>
      <c r="UIM25" s="318"/>
      <c r="UIN25" s="318"/>
      <c r="UIO25" s="318"/>
      <c r="UIP25" s="318"/>
      <c r="UIQ25" s="318"/>
      <c r="UIR25" s="318"/>
      <c r="UIS25" s="318"/>
      <c r="UIT25" s="318"/>
      <c r="UIU25" s="318"/>
      <c r="UIV25" s="318"/>
      <c r="UIW25" s="318"/>
      <c r="UIX25" s="318"/>
      <c r="UIY25" s="318"/>
      <c r="UIZ25" s="318"/>
      <c r="UJA25" s="318"/>
      <c r="UJB25" s="318"/>
      <c r="UJC25" s="318"/>
      <c r="UJD25" s="318"/>
      <c r="UJE25" s="318"/>
      <c r="UJF25" s="318"/>
      <c r="UJG25" s="318"/>
      <c r="UJH25" s="318"/>
      <c r="UJI25" s="318"/>
      <c r="UJJ25" s="318"/>
      <c r="UJK25" s="318"/>
      <c r="UJL25" s="318"/>
      <c r="UJM25" s="318"/>
      <c r="UJN25" s="318"/>
      <c r="UJO25" s="318"/>
      <c r="UJP25" s="318"/>
      <c r="UJQ25" s="318"/>
      <c r="UJR25" s="318"/>
      <c r="UJS25" s="318"/>
      <c r="UJT25" s="318"/>
      <c r="UJU25" s="318"/>
      <c r="UJV25" s="318"/>
      <c r="UJW25" s="318"/>
      <c r="UJX25" s="318"/>
      <c r="UJY25" s="318"/>
      <c r="UJZ25" s="318"/>
      <c r="UKA25" s="318"/>
      <c r="UKB25" s="318"/>
      <c r="UKC25" s="318"/>
      <c r="UKD25" s="318"/>
      <c r="UKE25" s="318"/>
      <c r="UKF25" s="318"/>
      <c r="UKG25" s="318"/>
      <c r="UKH25" s="318"/>
      <c r="UKI25" s="318"/>
      <c r="UKJ25" s="318"/>
      <c r="UKK25" s="318"/>
      <c r="UKL25" s="318"/>
      <c r="UKM25" s="318"/>
      <c r="UKN25" s="318"/>
      <c r="UKO25" s="318"/>
      <c r="UKP25" s="318"/>
      <c r="UKQ25" s="318"/>
      <c r="UKR25" s="318"/>
      <c r="UKS25" s="318"/>
      <c r="UKT25" s="318"/>
      <c r="UKU25" s="318"/>
      <c r="UKV25" s="318"/>
      <c r="UKW25" s="318"/>
      <c r="UKX25" s="318"/>
      <c r="UKY25" s="318"/>
      <c r="UKZ25" s="318"/>
      <c r="ULA25" s="318"/>
      <c r="ULB25" s="318"/>
      <c r="ULC25" s="318"/>
      <c r="ULD25" s="318"/>
      <c r="ULE25" s="318"/>
      <c r="ULF25" s="318"/>
      <c r="ULG25" s="318"/>
      <c r="ULH25" s="318"/>
      <c r="ULI25" s="318"/>
      <c r="ULJ25" s="318"/>
      <c r="ULK25" s="318"/>
      <c r="ULL25" s="318"/>
      <c r="ULM25" s="318"/>
      <c r="ULN25" s="318"/>
      <c r="ULO25" s="318"/>
      <c r="ULP25" s="318"/>
      <c r="ULQ25" s="318"/>
      <c r="ULR25" s="318"/>
      <c r="ULS25" s="318"/>
      <c r="ULT25" s="318"/>
      <c r="ULU25" s="318"/>
      <c r="ULV25" s="318"/>
      <c r="ULW25" s="318"/>
      <c r="ULX25" s="318"/>
      <c r="ULY25" s="318"/>
      <c r="ULZ25" s="318"/>
      <c r="UMA25" s="318"/>
      <c r="UMB25" s="318"/>
      <c r="UMC25" s="318"/>
      <c r="UMD25" s="318"/>
      <c r="UME25" s="318"/>
      <c r="UMF25" s="318"/>
      <c r="UMG25" s="318"/>
      <c r="UMH25" s="318"/>
      <c r="UMI25" s="318"/>
      <c r="UMJ25" s="318"/>
      <c r="UMK25" s="318"/>
      <c r="UML25" s="318"/>
      <c r="UMM25" s="318"/>
      <c r="UMN25" s="318"/>
      <c r="UMO25" s="318"/>
      <c r="UMP25" s="318"/>
      <c r="UMQ25" s="318"/>
      <c r="UMR25" s="318"/>
      <c r="UMS25" s="318"/>
      <c r="UMT25" s="318"/>
      <c r="UMU25" s="318"/>
      <c r="UMV25" s="318"/>
      <c r="UMW25" s="318"/>
      <c r="UMX25" s="318"/>
      <c r="UMY25" s="318"/>
      <c r="UMZ25" s="318"/>
      <c r="UNA25" s="318"/>
      <c r="UNB25" s="318"/>
      <c r="UNC25" s="318"/>
      <c r="UND25" s="318"/>
      <c r="UNE25" s="318"/>
      <c r="UNF25" s="318"/>
      <c r="UNG25" s="318"/>
      <c r="UNH25" s="318"/>
      <c r="UNI25" s="318"/>
      <c r="UNJ25" s="318"/>
      <c r="UNK25" s="318"/>
      <c r="UNL25" s="318"/>
      <c r="UNM25" s="318"/>
      <c r="UNN25" s="318"/>
      <c r="UNO25" s="318"/>
      <c r="UNP25" s="318"/>
      <c r="UNQ25" s="318"/>
      <c r="UNR25" s="318"/>
      <c r="UNS25" s="318"/>
      <c r="UNT25" s="318"/>
      <c r="UNU25" s="318"/>
      <c r="UNV25" s="318"/>
      <c r="UNW25" s="318"/>
      <c r="UNX25" s="318"/>
      <c r="UNY25" s="318"/>
      <c r="UNZ25" s="318"/>
      <c r="UOA25" s="318"/>
      <c r="UOB25" s="318"/>
      <c r="UOC25" s="318"/>
      <c r="UOD25" s="318"/>
      <c r="UOE25" s="318"/>
      <c r="UOF25" s="318"/>
      <c r="UOG25" s="318"/>
      <c r="UOH25" s="318"/>
      <c r="UOI25" s="318"/>
      <c r="UOJ25" s="318"/>
      <c r="UOK25" s="318"/>
      <c r="UOL25" s="318"/>
      <c r="UOM25" s="318"/>
      <c r="UON25" s="318"/>
      <c r="UOO25" s="318"/>
      <c r="UOP25" s="318"/>
      <c r="UOQ25" s="318"/>
      <c r="UOR25" s="318"/>
      <c r="UOS25" s="318"/>
      <c r="UOT25" s="318"/>
      <c r="UOU25" s="318"/>
      <c r="UOV25" s="318"/>
      <c r="UOW25" s="318"/>
      <c r="UOX25" s="318"/>
      <c r="UOY25" s="318"/>
      <c r="UOZ25" s="318"/>
      <c r="UPA25" s="318"/>
      <c r="UPB25" s="318"/>
      <c r="UPC25" s="318"/>
      <c r="UPD25" s="318"/>
      <c r="UPE25" s="318"/>
      <c r="UPF25" s="318"/>
      <c r="UPG25" s="318"/>
      <c r="UPH25" s="318"/>
      <c r="UPI25" s="318"/>
      <c r="UPJ25" s="318"/>
      <c r="UPK25" s="318"/>
      <c r="UPL25" s="318"/>
      <c r="UPM25" s="318"/>
      <c r="UPN25" s="318"/>
      <c r="UPO25" s="318"/>
      <c r="UPP25" s="318"/>
      <c r="UPQ25" s="318"/>
      <c r="UPR25" s="318"/>
      <c r="UPS25" s="318"/>
      <c r="UPT25" s="318"/>
      <c r="UPU25" s="318"/>
      <c r="UPV25" s="318"/>
      <c r="UPW25" s="318"/>
      <c r="UPX25" s="318"/>
      <c r="UPY25" s="318"/>
      <c r="UPZ25" s="318"/>
      <c r="UQA25" s="318"/>
      <c r="UQB25" s="318"/>
      <c r="UQC25" s="318"/>
      <c r="UQD25" s="318"/>
      <c r="UQE25" s="318"/>
      <c r="UQF25" s="318"/>
      <c r="UQG25" s="318"/>
      <c r="UQH25" s="318"/>
      <c r="UQI25" s="318"/>
      <c r="UQJ25" s="318"/>
      <c r="UQK25" s="318"/>
      <c r="UQL25" s="318"/>
      <c r="UQM25" s="318"/>
      <c r="UQN25" s="318"/>
      <c r="UQO25" s="318"/>
      <c r="UQP25" s="318"/>
      <c r="UQQ25" s="318"/>
      <c r="UQR25" s="318"/>
      <c r="UQS25" s="318"/>
      <c r="UQT25" s="318"/>
      <c r="UQU25" s="318"/>
      <c r="UQV25" s="318"/>
      <c r="UQW25" s="318"/>
      <c r="UQX25" s="318"/>
      <c r="UQY25" s="318"/>
      <c r="UQZ25" s="318"/>
      <c r="URA25" s="318"/>
      <c r="URB25" s="318"/>
      <c r="URC25" s="318"/>
      <c r="URD25" s="318"/>
      <c r="URE25" s="318"/>
      <c r="URF25" s="318"/>
      <c r="URG25" s="318"/>
      <c r="URH25" s="318"/>
      <c r="URI25" s="318"/>
      <c r="URJ25" s="318"/>
      <c r="URK25" s="318"/>
      <c r="URL25" s="318"/>
      <c r="URM25" s="318"/>
      <c r="URN25" s="318"/>
      <c r="URO25" s="318"/>
      <c r="URP25" s="318"/>
      <c r="URQ25" s="318"/>
      <c r="URR25" s="318"/>
      <c r="URS25" s="318"/>
      <c r="URT25" s="318"/>
      <c r="URU25" s="318"/>
      <c r="URV25" s="318"/>
      <c r="URW25" s="318"/>
      <c r="URX25" s="318"/>
      <c r="URY25" s="318"/>
      <c r="URZ25" s="318"/>
      <c r="USA25" s="318"/>
      <c r="USB25" s="318"/>
      <c r="USC25" s="318"/>
      <c r="USD25" s="318"/>
      <c r="USE25" s="318"/>
      <c r="USF25" s="318"/>
      <c r="USG25" s="318"/>
      <c r="USH25" s="318"/>
      <c r="USI25" s="318"/>
      <c r="USJ25" s="318"/>
      <c r="USK25" s="318"/>
      <c r="USL25" s="318"/>
      <c r="USM25" s="318"/>
      <c r="USN25" s="318"/>
      <c r="USO25" s="318"/>
      <c r="USP25" s="318"/>
      <c r="USQ25" s="318"/>
      <c r="USR25" s="318"/>
      <c r="USS25" s="318"/>
      <c r="UST25" s="318"/>
      <c r="USU25" s="318"/>
      <c r="USV25" s="318"/>
      <c r="USW25" s="318"/>
      <c r="USX25" s="318"/>
      <c r="USY25" s="318"/>
      <c r="USZ25" s="318"/>
      <c r="UTA25" s="318"/>
      <c r="UTB25" s="318"/>
      <c r="UTC25" s="318"/>
      <c r="UTD25" s="318"/>
      <c r="UTE25" s="318"/>
      <c r="UTF25" s="318"/>
      <c r="UTG25" s="318"/>
      <c r="UTH25" s="318"/>
      <c r="UTI25" s="318"/>
      <c r="UTJ25" s="318"/>
      <c r="UTK25" s="318"/>
      <c r="UTL25" s="318"/>
      <c r="UTM25" s="318"/>
      <c r="UTN25" s="318"/>
      <c r="UTO25" s="318"/>
      <c r="UTP25" s="318"/>
      <c r="UTQ25" s="318"/>
      <c r="UTR25" s="318"/>
      <c r="UTS25" s="318"/>
      <c r="UTT25" s="318"/>
      <c r="UTU25" s="318"/>
      <c r="UTV25" s="318"/>
      <c r="UTW25" s="318"/>
      <c r="UTX25" s="318"/>
      <c r="UTY25" s="318"/>
      <c r="UTZ25" s="318"/>
      <c r="UUA25" s="318"/>
      <c r="UUB25" s="318"/>
      <c r="UUC25" s="318"/>
      <c r="UUD25" s="318"/>
      <c r="UUE25" s="318"/>
      <c r="UUF25" s="318"/>
      <c r="UUG25" s="318"/>
      <c r="UUH25" s="318"/>
      <c r="UUI25" s="318"/>
      <c r="UUJ25" s="318"/>
      <c r="UUK25" s="318"/>
      <c r="UUL25" s="318"/>
      <c r="UUM25" s="318"/>
      <c r="UUN25" s="318"/>
      <c r="UUO25" s="318"/>
      <c r="UUP25" s="318"/>
      <c r="UUQ25" s="318"/>
      <c r="UUR25" s="318"/>
      <c r="UUS25" s="318"/>
      <c r="UUT25" s="318"/>
      <c r="UUU25" s="318"/>
      <c r="UUV25" s="318"/>
      <c r="UUW25" s="318"/>
      <c r="UUX25" s="318"/>
      <c r="UUY25" s="318"/>
      <c r="UUZ25" s="318"/>
      <c r="UVA25" s="318"/>
      <c r="UVB25" s="318"/>
      <c r="UVC25" s="318"/>
      <c r="UVD25" s="318"/>
      <c r="UVE25" s="318"/>
      <c r="UVF25" s="318"/>
      <c r="UVG25" s="318"/>
      <c r="UVH25" s="318"/>
      <c r="UVI25" s="318"/>
      <c r="UVJ25" s="318"/>
      <c r="UVK25" s="318"/>
      <c r="UVL25" s="318"/>
      <c r="UVM25" s="318"/>
      <c r="UVN25" s="318"/>
      <c r="UVO25" s="318"/>
      <c r="UVP25" s="318"/>
      <c r="UVQ25" s="318"/>
      <c r="UVR25" s="318"/>
      <c r="UVS25" s="318"/>
      <c r="UVT25" s="318"/>
      <c r="UVU25" s="318"/>
      <c r="UVV25" s="318"/>
      <c r="UVW25" s="318"/>
      <c r="UVX25" s="318"/>
      <c r="UVY25" s="318"/>
      <c r="UVZ25" s="318"/>
      <c r="UWA25" s="318"/>
      <c r="UWB25" s="318"/>
      <c r="UWC25" s="318"/>
      <c r="UWD25" s="318"/>
      <c r="UWE25" s="318"/>
      <c r="UWF25" s="318"/>
      <c r="UWG25" s="318"/>
      <c r="UWH25" s="318"/>
      <c r="UWI25" s="318"/>
      <c r="UWJ25" s="318"/>
      <c r="UWK25" s="318"/>
      <c r="UWL25" s="318"/>
      <c r="UWM25" s="318"/>
      <c r="UWN25" s="318"/>
      <c r="UWO25" s="318"/>
      <c r="UWP25" s="318"/>
      <c r="UWQ25" s="318"/>
      <c r="UWR25" s="318"/>
      <c r="UWS25" s="318"/>
      <c r="UWT25" s="318"/>
      <c r="UWU25" s="318"/>
      <c r="UWV25" s="318"/>
      <c r="UWW25" s="318"/>
      <c r="UWX25" s="318"/>
      <c r="UWY25" s="318"/>
      <c r="UWZ25" s="318"/>
      <c r="UXA25" s="318"/>
      <c r="UXB25" s="318"/>
      <c r="UXC25" s="318"/>
      <c r="UXD25" s="318"/>
      <c r="UXE25" s="318"/>
      <c r="UXF25" s="318"/>
      <c r="UXG25" s="318"/>
      <c r="UXH25" s="318"/>
      <c r="UXI25" s="318"/>
      <c r="UXJ25" s="318"/>
      <c r="UXK25" s="318"/>
      <c r="UXL25" s="318"/>
      <c r="UXM25" s="318"/>
      <c r="UXN25" s="318"/>
      <c r="UXO25" s="318"/>
      <c r="UXP25" s="318"/>
      <c r="UXQ25" s="318"/>
      <c r="UXR25" s="318"/>
      <c r="UXS25" s="318"/>
      <c r="UXT25" s="318"/>
      <c r="UXU25" s="318"/>
      <c r="UXV25" s="318"/>
      <c r="UXW25" s="318"/>
      <c r="UXX25" s="318"/>
      <c r="UXY25" s="318"/>
      <c r="UXZ25" s="318"/>
      <c r="UYA25" s="318"/>
      <c r="UYB25" s="318"/>
      <c r="UYC25" s="318"/>
      <c r="UYD25" s="318"/>
      <c r="UYE25" s="318"/>
      <c r="UYF25" s="318"/>
      <c r="UYG25" s="318"/>
      <c r="UYH25" s="318"/>
      <c r="UYI25" s="318"/>
      <c r="UYJ25" s="318"/>
      <c r="UYK25" s="318"/>
      <c r="UYL25" s="318"/>
      <c r="UYM25" s="318"/>
      <c r="UYN25" s="318"/>
      <c r="UYO25" s="318"/>
      <c r="UYP25" s="318"/>
      <c r="UYQ25" s="318"/>
      <c r="UYR25" s="318"/>
      <c r="UYS25" s="318"/>
      <c r="UYT25" s="318"/>
      <c r="UYU25" s="318"/>
      <c r="UYV25" s="318"/>
      <c r="UYW25" s="318"/>
      <c r="UYX25" s="318"/>
      <c r="UYY25" s="318"/>
      <c r="UYZ25" s="318"/>
      <c r="UZA25" s="318"/>
      <c r="UZB25" s="318"/>
      <c r="UZC25" s="318"/>
      <c r="UZD25" s="318"/>
      <c r="UZE25" s="318"/>
      <c r="UZF25" s="318"/>
      <c r="UZG25" s="318"/>
      <c r="UZH25" s="318"/>
      <c r="UZI25" s="318"/>
      <c r="UZJ25" s="318"/>
      <c r="UZK25" s="318"/>
      <c r="UZL25" s="318"/>
      <c r="UZM25" s="318"/>
      <c r="UZN25" s="318"/>
      <c r="UZO25" s="318"/>
      <c r="UZP25" s="318"/>
      <c r="UZQ25" s="318"/>
      <c r="UZR25" s="318"/>
      <c r="UZS25" s="318"/>
      <c r="UZT25" s="318"/>
      <c r="UZU25" s="318"/>
      <c r="UZV25" s="318"/>
      <c r="UZW25" s="318"/>
      <c r="UZX25" s="318"/>
      <c r="UZY25" s="318"/>
      <c r="UZZ25" s="318"/>
      <c r="VAA25" s="318"/>
      <c r="VAB25" s="318"/>
      <c r="VAC25" s="318"/>
      <c r="VAD25" s="318"/>
      <c r="VAE25" s="318"/>
      <c r="VAF25" s="318"/>
      <c r="VAG25" s="318"/>
      <c r="VAH25" s="318"/>
      <c r="VAI25" s="318"/>
      <c r="VAJ25" s="318"/>
      <c r="VAK25" s="318"/>
      <c r="VAL25" s="318"/>
      <c r="VAM25" s="318"/>
      <c r="VAN25" s="318"/>
      <c r="VAO25" s="318"/>
      <c r="VAP25" s="318"/>
      <c r="VAQ25" s="318"/>
      <c r="VAR25" s="318"/>
      <c r="VAS25" s="318"/>
      <c r="VAT25" s="318"/>
      <c r="VAU25" s="318"/>
      <c r="VAV25" s="318"/>
      <c r="VAW25" s="318"/>
      <c r="VAX25" s="318"/>
      <c r="VAY25" s="318"/>
      <c r="VAZ25" s="318"/>
      <c r="VBA25" s="318"/>
      <c r="VBB25" s="318"/>
      <c r="VBC25" s="318"/>
      <c r="VBD25" s="318"/>
      <c r="VBE25" s="318"/>
      <c r="VBF25" s="318"/>
      <c r="VBG25" s="318"/>
      <c r="VBH25" s="318"/>
      <c r="VBI25" s="318"/>
      <c r="VBJ25" s="318"/>
      <c r="VBK25" s="318"/>
      <c r="VBL25" s="318"/>
      <c r="VBM25" s="318"/>
      <c r="VBN25" s="318"/>
      <c r="VBO25" s="318"/>
      <c r="VBP25" s="318"/>
      <c r="VBQ25" s="318"/>
      <c r="VBR25" s="318"/>
      <c r="VBS25" s="318"/>
      <c r="VBT25" s="318"/>
      <c r="VBU25" s="318"/>
      <c r="VBV25" s="318"/>
      <c r="VBW25" s="318"/>
      <c r="VBX25" s="318"/>
      <c r="VBY25" s="318"/>
      <c r="VBZ25" s="318"/>
      <c r="VCA25" s="318"/>
      <c r="VCB25" s="318"/>
      <c r="VCC25" s="318"/>
      <c r="VCD25" s="318"/>
      <c r="VCE25" s="318"/>
      <c r="VCF25" s="318"/>
      <c r="VCG25" s="318"/>
      <c r="VCH25" s="318"/>
      <c r="VCI25" s="318"/>
      <c r="VCJ25" s="318"/>
      <c r="VCK25" s="318"/>
      <c r="VCL25" s="318"/>
      <c r="VCM25" s="318"/>
      <c r="VCN25" s="318"/>
      <c r="VCO25" s="318"/>
      <c r="VCP25" s="318"/>
      <c r="VCQ25" s="318"/>
      <c r="VCR25" s="318"/>
      <c r="VCS25" s="318"/>
      <c r="VCT25" s="318"/>
      <c r="VCU25" s="318"/>
      <c r="VCV25" s="318"/>
      <c r="VCW25" s="318"/>
      <c r="VCX25" s="318"/>
      <c r="VCY25" s="318"/>
      <c r="VCZ25" s="318"/>
      <c r="VDA25" s="318"/>
      <c r="VDB25" s="318"/>
      <c r="VDC25" s="318"/>
      <c r="VDD25" s="318"/>
      <c r="VDE25" s="318"/>
      <c r="VDF25" s="318"/>
      <c r="VDG25" s="318"/>
      <c r="VDH25" s="318"/>
      <c r="VDI25" s="318"/>
      <c r="VDJ25" s="318"/>
      <c r="VDK25" s="318"/>
      <c r="VDL25" s="318"/>
      <c r="VDM25" s="318"/>
      <c r="VDN25" s="318"/>
      <c r="VDO25" s="318"/>
      <c r="VDP25" s="318"/>
      <c r="VDQ25" s="318"/>
      <c r="VDR25" s="318"/>
      <c r="VDS25" s="318"/>
      <c r="VDT25" s="318"/>
      <c r="VDU25" s="318"/>
      <c r="VDV25" s="318"/>
      <c r="VDW25" s="318"/>
      <c r="VDX25" s="318"/>
      <c r="VDY25" s="318"/>
      <c r="VDZ25" s="318"/>
      <c r="VEA25" s="318"/>
      <c r="VEB25" s="318"/>
      <c r="VEC25" s="318"/>
      <c r="VED25" s="318"/>
      <c r="VEE25" s="318"/>
      <c r="VEF25" s="318"/>
      <c r="VEG25" s="318"/>
      <c r="VEH25" s="318"/>
      <c r="VEI25" s="318"/>
      <c r="VEJ25" s="318"/>
      <c r="VEK25" s="318"/>
      <c r="VEL25" s="318"/>
      <c r="VEM25" s="318"/>
      <c r="VEN25" s="318"/>
      <c r="VEO25" s="318"/>
      <c r="VEP25" s="318"/>
      <c r="VEQ25" s="318"/>
      <c r="VER25" s="318"/>
      <c r="VES25" s="318"/>
      <c r="VET25" s="318"/>
      <c r="VEU25" s="318"/>
      <c r="VEV25" s="318"/>
      <c r="VEW25" s="318"/>
      <c r="VEX25" s="318"/>
      <c r="VEY25" s="318"/>
      <c r="VEZ25" s="318"/>
      <c r="VFA25" s="318"/>
      <c r="VFB25" s="318"/>
      <c r="VFC25" s="318"/>
      <c r="VFD25" s="318"/>
      <c r="VFE25" s="318"/>
      <c r="VFF25" s="318"/>
      <c r="VFG25" s="318"/>
      <c r="VFH25" s="318"/>
      <c r="VFI25" s="318"/>
      <c r="VFJ25" s="318"/>
      <c r="VFK25" s="318"/>
      <c r="VFL25" s="318"/>
      <c r="VFM25" s="318"/>
      <c r="VFN25" s="318"/>
      <c r="VFO25" s="318"/>
      <c r="VFP25" s="318"/>
      <c r="VFQ25" s="318"/>
      <c r="VFR25" s="318"/>
      <c r="VFS25" s="318"/>
      <c r="VFT25" s="318"/>
      <c r="VFU25" s="318"/>
      <c r="VFV25" s="318"/>
      <c r="VFW25" s="318"/>
      <c r="VFX25" s="318"/>
      <c r="VFY25" s="318"/>
      <c r="VFZ25" s="318"/>
      <c r="VGA25" s="318"/>
      <c r="VGB25" s="318"/>
      <c r="VGC25" s="318"/>
      <c r="VGD25" s="318"/>
      <c r="VGE25" s="318"/>
      <c r="VGF25" s="318"/>
      <c r="VGG25" s="318"/>
      <c r="VGH25" s="318"/>
      <c r="VGI25" s="318"/>
      <c r="VGJ25" s="318"/>
      <c r="VGK25" s="318"/>
      <c r="VGL25" s="318"/>
      <c r="VGM25" s="318"/>
      <c r="VGN25" s="318"/>
      <c r="VGO25" s="318"/>
      <c r="VGP25" s="318"/>
      <c r="VGQ25" s="318"/>
      <c r="VGR25" s="318"/>
      <c r="VGS25" s="318"/>
      <c r="VGT25" s="318"/>
      <c r="VGU25" s="318"/>
      <c r="VGV25" s="318"/>
      <c r="VGW25" s="318"/>
      <c r="VGX25" s="318"/>
      <c r="VGY25" s="318"/>
      <c r="VGZ25" s="318"/>
      <c r="VHA25" s="318"/>
      <c r="VHB25" s="318"/>
      <c r="VHC25" s="318"/>
      <c r="VHD25" s="318"/>
      <c r="VHE25" s="318"/>
      <c r="VHF25" s="318"/>
      <c r="VHG25" s="318"/>
      <c r="VHH25" s="318"/>
      <c r="VHI25" s="318"/>
      <c r="VHJ25" s="318"/>
      <c r="VHK25" s="318"/>
      <c r="VHL25" s="318"/>
      <c r="VHM25" s="318"/>
      <c r="VHN25" s="318"/>
      <c r="VHO25" s="318"/>
      <c r="VHP25" s="318"/>
      <c r="VHQ25" s="318"/>
      <c r="VHR25" s="318"/>
      <c r="VHS25" s="318"/>
      <c r="VHT25" s="318"/>
      <c r="VHU25" s="318"/>
      <c r="VHV25" s="318"/>
      <c r="VHW25" s="318"/>
      <c r="VHX25" s="318"/>
      <c r="VHY25" s="318"/>
      <c r="VHZ25" s="318"/>
      <c r="VIA25" s="318"/>
      <c r="VIB25" s="318"/>
      <c r="VIC25" s="318"/>
      <c r="VID25" s="318"/>
      <c r="VIE25" s="318"/>
      <c r="VIF25" s="318"/>
      <c r="VIG25" s="318"/>
      <c r="VIH25" s="318"/>
      <c r="VII25" s="318"/>
      <c r="VIJ25" s="318"/>
      <c r="VIK25" s="318"/>
      <c r="VIL25" s="318"/>
      <c r="VIM25" s="318"/>
      <c r="VIN25" s="318"/>
      <c r="VIO25" s="318"/>
      <c r="VIP25" s="318"/>
      <c r="VIQ25" s="318"/>
      <c r="VIR25" s="318"/>
      <c r="VIS25" s="318"/>
      <c r="VIT25" s="318"/>
      <c r="VIU25" s="318"/>
      <c r="VIV25" s="318"/>
      <c r="VIW25" s="318"/>
      <c r="VIX25" s="318"/>
      <c r="VIY25" s="318"/>
      <c r="VIZ25" s="318"/>
      <c r="VJA25" s="318"/>
      <c r="VJB25" s="318"/>
      <c r="VJC25" s="318"/>
      <c r="VJD25" s="318"/>
      <c r="VJE25" s="318"/>
      <c r="VJF25" s="318"/>
      <c r="VJG25" s="318"/>
      <c r="VJH25" s="318"/>
      <c r="VJI25" s="318"/>
      <c r="VJJ25" s="318"/>
      <c r="VJK25" s="318"/>
      <c r="VJL25" s="318"/>
      <c r="VJM25" s="318"/>
      <c r="VJN25" s="318"/>
      <c r="VJO25" s="318"/>
      <c r="VJP25" s="318"/>
      <c r="VJQ25" s="318"/>
      <c r="VJR25" s="318"/>
      <c r="VJS25" s="318"/>
      <c r="VJT25" s="318"/>
      <c r="VJU25" s="318"/>
      <c r="VJV25" s="318"/>
      <c r="VJW25" s="318"/>
      <c r="VJX25" s="318"/>
      <c r="VJY25" s="318"/>
      <c r="VJZ25" s="318"/>
      <c r="VKA25" s="318"/>
      <c r="VKB25" s="318"/>
      <c r="VKC25" s="318"/>
      <c r="VKD25" s="318"/>
      <c r="VKE25" s="318"/>
      <c r="VKF25" s="318"/>
      <c r="VKG25" s="318"/>
      <c r="VKH25" s="318"/>
      <c r="VKI25" s="318"/>
      <c r="VKJ25" s="318"/>
      <c r="VKK25" s="318"/>
      <c r="VKL25" s="318"/>
      <c r="VKM25" s="318"/>
      <c r="VKN25" s="318"/>
      <c r="VKO25" s="318"/>
      <c r="VKP25" s="318"/>
      <c r="VKQ25" s="318"/>
      <c r="VKR25" s="318"/>
      <c r="VKS25" s="318"/>
      <c r="VKT25" s="318"/>
      <c r="VKU25" s="318"/>
      <c r="VKV25" s="318"/>
      <c r="VKW25" s="318"/>
      <c r="VKX25" s="318"/>
      <c r="VKY25" s="318"/>
      <c r="VKZ25" s="318"/>
      <c r="VLA25" s="318"/>
      <c r="VLB25" s="318"/>
      <c r="VLC25" s="318"/>
      <c r="VLD25" s="318"/>
      <c r="VLE25" s="318"/>
      <c r="VLF25" s="318"/>
      <c r="VLG25" s="318"/>
      <c r="VLH25" s="318"/>
      <c r="VLI25" s="318"/>
      <c r="VLJ25" s="318"/>
      <c r="VLK25" s="318"/>
      <c r="VLL25" s="318"/>
      <c r="VLM25" s="318"/>
      <c r="VLN25" s="318"/>
      <c r="VLO25" s="318"/>
      <c r="VLP25" s="318"/>
      <c r="VLQ25" s="318"/>
      <c r="VLR25" s="318"/>
      <c r="VLS25" s="318"/>
      <c r="VLT25" s="318"/>
      <c r="VLU25" s="318"/>
      <c r="VLV25" s="318"/>
      <c r="VLW25" s="318"/>
      <c r="VLX25" s="318"/>
      <c r="VLY25" s="318"/>
      <c r="VLZ25" s="318"/>
      <c r="VMA25" s="318"/>
      <c r="VMB25" s="318"/>
      <c r="VMC25" s="318"/>
      <c r="VMD25" s="318"/>
      <c r="VME25" s="318"/>
      <c r="VMF25" s="318"/>
      <c r="VMG25" s="318"/>
      <c r="VMH25" s="318"/>
      <c r="VMI25" s="318"/>
      <c r="VMJ25" s="318"/>
      <c r="VMK25" s="318"/>
      <c r="VML25" s="318"/>
      <c r="VMM25" s="318"/>
      <c r="VMN25" s="318"/>
      <c r="VMO25" s="318"/>
      <c r="VMP25" s="318"/>
      <c r="VMQ25" s="318"/>
      <c r="VMR25" s="318"/>
      <c r="VMS25" s="318"/>
      <c r="VMT25" s="318"/>
      <c r="VMU25" s="318"/>
      <c r="VMV25" s="318"/>
      <c r="VMW25" s="318"/>
      <c r="VMX25" s="318"/>
      <c r="VMY25" s="318"/>
      <c r="VMZ25" s="318"/>
      <c r="VNA25" s="318"/>
      <c r="VNB25" s="318"/>
      <c r="VNC25" s="318"/>
      <c r="VND25" s="318"/>
      <c r="VNE25" s="318"/>
      <c r="VNF25" s="318"/>
      <c r="VNG25" s="318"/>
      <c r="VNH25" s="318"/>
      <c r="VNI25" s="318"/>
      <c r="VNJ25" s="318"/>
      <c r="VNK25" s="318"/>
      <c r="VNL25" s="318"/>
      <c r="VNM25" s="318"/>
      <c r="VNN25" s="318"/>
      <c r="VNO25" s="318"/>
      <c r="VNP25" s="318"/>
      <c r="VNQ25" s="318"/>
      <c r="VNR25" s="318"/>
      <c r="VNS25" s="318"/>
      <c r="VNT25" s="318"/>
      <c r="VNU25" s="318"/>
      <c r="VNV25" s="318"/>
      <c r="VNW25" s="318"/>
      <c r="VNX25" s="318"/>
      <c r="VNY25" s="318"/>
      <c r="VNZ25" s="318"/>
      <c r="VOA25" s="318"/>
      <c r="VOB25" s="318"/>
      <c r="VOC25" s="318"/>
      <c r="VOD25" s="318"/>
      <c r="VOE25" s="318"/>
      <c r="VOF25" s="318"/>
      <c r="VOG25" s="318"/>
      <c r="VOH25" s="318"/>
      <c r="VOI25" s="318"/>
      <c r="VOJ25" s="318"/>
      <c r="VOK25" s="318"/>
      <c r="VOL25" s="318"/>
      <c r="VOM25" s="318"/>
      <c r="VON25" s="318"/>
      <c r="VOO25" s="318"/>
      <c r="VOP25" s="318"/>
      <c r="VOQ25" s="318"/>
      <c r="VOR25" s="318"/>
      <c r="VOS25" s="318"/>
      <c r="VOT25" s="318"/>
      <c r="VOU25" s="318"/>
      <c r="VOV25" s="318"/>
      <c r="VOW25" s="318"/>
      <c r="VOX25" s="318"/>
      <c r="VOY25" s="318"/>
      <c r="VOZ25" s="318"/>
      <c r="VPA25" s="318"/>
      <c r="VPB25" s="318"/>
      <c r="VPC25" s="318"/>
      <c r="VPD25" s="318"/>
      <c r="VPE25" s="318"/>
      <c r="VPF25" s="318"/>
      <c r="VPG25" s="318"/>
      <c r="VPH25" s="318"/>
      <c r="VPI25" s="318"/>
      <c r="VPJ25" s="318"/>
      <c r="VPK25" s="318"/>
      <c r="VPL25" s="318"/>
      <c r="VPM25" s="318"/>
      <c r="VPN25" s="318"/>
      <c r="VPO25" s="318"/>
      <c r="VPP25" s="318"/>
      <c r="VPQ25" s="318"/>
      <c r="VPR25" s="318"/>
      <c r="VPS25" s="318"/>
      <c r="VPT25" s="318"/>
      <c r="VPU25" s="318"/>
      <c r="VPV25" s="318"/>
      <c r="VPW25" s="318"/>
      <c r="VPX25" s="318"/>
      <c r="VPY25" s="318"/>
      <c r="VPZ25" s="318"/>
      <c r="VQA25" s="318"/>
      <c r="VQB25" s="318"/>
      <c r="VQC25" s="318"/>
      <c r="VQD25" s="318"/>
      <c r="VQE25" s="318"/>
      <c r="VQF25" s="318"/>
      <c r="VQG25" s="318"/>
      <c r="VQH25" s="318"/>
      <c r="VQI25" s="318"/>
      <c r="VQJ25" s="318"/>
      <c r="VQK25" s="318"/>
      <c r="VQL25" s="318"/>
      <c r="VQM25" s="318"/>
      <c r="VQN25" s="318"/>
      <c r="VQO25" s="318"/>
      <c r="VQP25" s="318"/>
      <c r="VQQ25" s="318"/>
      <c r="VQR25" s="318"/>
      <c r="VQS25" s="318"/>
      <c r="VQT25" s="318"/>
      <c r="VQU25" s="318"/>
      <c r="VQV25" s="318"/>
      <c r="VQW25" s="318"/>
      <c r="VQX25" s="318"/>
      <c r="VQY25" s="318"/>
      <c r="VQZ25" s="318"/>
      <c r="VRA25" s="318"/>
      <c r="VRB25" s="318"/>
      <c r="VRC25" s="318"/>
      <c r="VRD25" s="318"/>
      <c r="VRE25" s="318"/>
      <c r="VRF25" s="318"/>
      <c r="VRG25" s="318"/>
      <c r="VRH25" s="318"/>
      <c r="VRI25" s="318"/>
      <c r="VRJ25" s="318"/>
      <c r="VRK25" s="318"/>
      <c r="VRL25" s="318"/>
      <c r="VRM25" s="318"/>
      <c r="VRN25" s="318"/>
      <c r="VRO25" s="318"/>
      <c r="VRP25" s="318"/>
      <c r="VRQ25" s="318"/>
      <c r="VRR25" s="318"/>
      <c r="VRS25" s="318"/>
      <c r="VRT25" s="318"/>
      <c r="VRU25" s="318"/>
      <c r="VRV25" s="318"/>
      <c r="VRW25" s="318"/>
      <c r="VRX25" s="318"/>
      <c r="VRY25" s="318"/>
      <c r="VRZ25" s="318"/>
      <c r="VSA25" s="318"/>
      <c r="VSB25" s="318"/>
      <c r="VSC25" s="318"/>
      <c r="VSD25" s="318"/>
      <c r="VSE25" s="318"/>
      <c r="VSF25" s="318"/>
      <c r="VSG25" s="318"/>
      <c r="VSH25" s="318"/>
      <c r="VSI25" s="318"/>
      <c r="VSJ25" s="318"/>
      <c r="VSK25" s="318"/>
      <c r="VSL25" s="318"/>
      <c r="VSM25" s="318"/>
      <c r="VSN25" s="318"/>
      <c r="VSO25" s="318"/>
      <c r="VSP25" s="318"/>
      <c r="VSQ25" s="318"/>
      <c r="VSR25" s="318"/>
      <c r="VSS25" s="318"/>
      <c r="VST25" s="318"/>
      <c r="VSU25" s="318"/>
      <c r="VSV25" s="318"/>
      <c r="VSW25" s="318"/>
      <c r="VSX25" s="318"/>
      <c r="VSY25" s="318"/>
      <c r="VSZ25" s="318"/>
      <c r="VTA25" s="318"/>
      <c r="VTB25" s="318"/>
      <c r="VTC25" s="318"/>
      <c r="VTD25" s="318"/>
      <c r="VTE25" s="318"/>
      <c r="VTF25" s="318"/>
      <c r="VTG25" s="318"/>
      <c r="VTH25" s="318"/>
      <c r="VTI25" s="318"/>
      <c r="VTJ25" s="318"/>
      <c r="VTK25" s="318"/>
      <c r="VTL25" s="318"/>
      <c r="VTM25" s="318"/>
      <c r="VTN25" s="318"/>
      <c r="VTO25" s="318"/>
      <c r="VTP25" s="318"/>
      <c r="VTQ25" s="318"/>
      <c r="VTR25" s="318"/>
      <c r="VTS25" s="318"/>
      <c r="VTT25" s="318"/>
      <c r="VTU25" s="318"/>
      <c r="VTV25" s="318"/>
      <c r="VTW25" s="318"/>
      <c r="VTX25" s="318"/>
      <c r="VTY25" s="318"/>
      <c r="VTZ25" s="318"/>
      <c r="VUA25" s="318"/>
      <c r="VUB25" s="318"/>
      <c r="VUC25" s="318"/>
      <c r="VUD25" s="318"/>
      <c r="VUE25" s="318"/>
      <c r="VUF25" s="318"/>
      <c r="VUG25" s="318"/>
      <c r="VUH25" s="318"/>
      <c r="VUI25" s="318"/>
      <c r="VUJ25" s="318"/>
      <c r="VUK25" s="318"/>
      <c r="VUL25" s="318"/>
      <c r="VUM25" s="318"/>
      <c r="VUN25" s="318"/>
      <c r="VUO25" s="318"/>
      <c r="VUP25" s="318"/>
      <c r="VUQ25" s="318"/>
      <c r="VUR25" s="318"/>
      <c r="VUS25" s="318"/>
      <c r="VUT25" s="318"/>
      <c r="VUU25" s="318"/>
      <c r="VUV25" s="318"/>
      <c r="VUW25" s="318"/>
      <c r="VUX25" s="318"/>
      <c r="VUY25" s="318"/>
      <c r="VUZ25" s="318"/>
      <c r="VVA25" s="318"/>
      <c r="VVB25" s="318"/>
      <c r="VVC25" s="318"/>
      <c r="VVD25" s="318"/>
      <c r="VVE25" s="318"/>
      <c r="VVF25" s="318"/>
      <c r="VVG25" s="318"/>
      <c r="VVH25" s="318"/>
      <c r="VVI25" s="318"/>
      <c r="VVJ25" s="318"/>
      <c r="VVK25" s="318"/>
      <c r="VVL25" s="318"/>
      <c r="VVM25" s="318"/>
      <c r="VVN25" s="318"/>
      <c r="VVO25" s="318"/>
      <c r="VVP25" s="318"/>
      <c r="VVQ25" s="318"/>
      <c r="VVR25" s="318"/>
      <c r="VVS25" s="318"/>
      <c r="VVT25" s="318"/>
      <c r="VVU25" s="318"/>
      <c r="VVV25" s="318"/>
      <c r="VVW25" s="318"/>
      <c r="VVX25" s="318"/>
      <c r="VVY25" s="318"/>
      <c r="VVZ25" s="318"/>
      <c r="VWA25" s="318"/>
      <c r="VWB25" s="318"/>
      <c r="VWC25" s="318"/>
      <c r="VWD25" s="318"/>
      <c r="VWE25" s="318"/>
      <c r="VWF25" s="318"/>
      <c r="VWG25" s="318"/>
      <c r="VWH25" s="318"/>
      <c r="VWI25" s="318"/>
      <c r="VWJ25" s="318"/>
      <c r="VWK25" s="318"/>
      <c r="VWL25" s="318"/>
      <c r="VWM25" s="318"/>
      <c r="VWN25" s="318"/>
      <c r="VWO25" s="318"/>
      <c r="VWP25" s="318"/>
      <c r="VWQ25" s="318"/>
      <c r="VWR25" s="318"/>
      <c r="VWS25" s="318"/>
      <c r="VWT25" s="318"/>
      <c r="VWU25" s="318"/>
      <c r="VWV25" s="318"/>
      <c r="VWW25" s="318"/>
      <c r="VWX25" s="318"/>
      <c r="VWY25" s="318"/>
      <c r="VWZ25" s="318"/>
      <c r="VXA25" s="318"/>
      <c r="VXB25" s="318"/>
      <c r="VXC25" s="318"/>
      <c r="VXD25" s="318"/>
      <c r="VXE25" s="318"/>
      <c r="VXF25" s="318"/>
      <c r="VXG25" s="318"/>
      <c r="VXH25" s="318"/>
      <c r="VXI25" s="318"/>
      <c r="VXJ25" s="318"/>
      <c r="VXK25" s="318"/>
      <c r="VXL25" s="318"/>
      <c r="VXM25" s="318"/>
      <c r="VXN25" s="318"/>
      <c r="VXO25" s="318"/>
      <c r="VXP25" s="318"/>
      <c r="VXQ25" s="318"/>
      <c r="VXR25" s="318"/>
      <c r="VXS25" s="318"/>
      <c r="VXT25" s="318"/>
      <c r="VXU25" s="318"/>
      <c r="VXV25" s="318"/>
      <c r="VXW25" s="318"/>
      <c r="VXX25" s="318"/>
      <c r="VXY25" s="318"/>
      <c r="VXZ25" s="318"/>
      <c r="VYA25" s="318"/>
      <c r="VYB25" s="318"/>
      <c r="VYC25" s="318"/>
      <c r="VYD25" s="318"/>
      <c r="VYE25" s="318"/>
      <c r="VYF25" s="318"/>
      <c r="VYG25" s="318"/>
      <c r="VYH25" s="318"/>
      <c r="VYI25" s="318"/>
      <c r="VYJ25" s="318"/>
      <c r="VYK25" s="318"/>
      <c r="VYL25" s="318"/>
      <c r="VYM25" s="318"/>
      <c r="VYN25" s="318"/>
      <c r="VYO25" s="318"/>
      <c r="VYP25" s="318"/>
      <c r="VYQ25" s="318"/>
      <c r="VYR25" s="318"/>
      <c r="VYS25" s="318"/>
      <c r="VYT25" s="318"/>
      <c r="VYU25" s="318"/>
      <c r="VYV25" s="318"/>
      <c r="VYW25" s="318"/>
      <c r="VYX25" s="318"/>
      <c r="VYY25" s="318"/>
      <c r="VYZ25" s="318"/>
      <c r="VZA25" s="318"/>
      <c r="VZB25" s="318"/>
      <c r="VZC25" s="318"/>
      <c r="VZD25" s="318"/>
      <c r="VZE25" s="318"/>
      <c r="VZF25" s="318"/>
      <c r="VZG25" s="318"/>
      <c r="VZH25" s="318"/>
      <c r="VZI25" s="318"/>
      <c r="VZJ25" s="318"/>
      <c r="VZK25" s="318"/>
      <c r="VZL25" s="318"/>
      <c r="VZM25" s="318"/>
      <c r="VZN25" s="318"/>
      <c r="VZO25" s="318"/>
      <c r="VZP25" s="318"/>
      <c r="VZQ25" s="318"/>
      <c r="VZR25" s="318"/>
      <c r="VZS25" s="318"/>
      <c r="VZT25" s="318"/>
      <c r="VZU25" s="318"/>
      <c r="VZV25" s="318"/>
      <c r="VZW25" s="318"/>
      <c r="VZX25" s="318"/>
      <c r="VZY25" s="318"/>
      <c r="VZZ25" s="318"/>
      <c r="WAA25" s="318"/>
      <c r="WAB25" s="318"/>
      <c r="WAC25" s="318"/>
      <c r="WAD25" s="318"/>
      <c r="WAE25" s="318"/>
      <c r="WAF25" s="318"/>
      <c r="WAG25" s="318"/>
      <c r="WAH25" s="318"/>
      <c r="WAI25" s="318"/>
      <c r="WAJ25" s="318"/>
      <c r="WAK25" s="318"/>
      <c r="WAL25" s="318"/>
      <c r="WAM25" s="318"/>
      <c r="WAN25" s="318"/>
      <c r="WAO25" s="318"/>
      <c r="WAP25" s="318"/>
      <c r="WAQ25" s="318"/>
      <c r="WAR25" s="318"/>
      <c r="WAS25" s="318"/>
      <c r="WAT25" s="318"/>
      <c r="WAU25" s="318"/>
      <c r="WAV25" s="318"/>
      <c r="WAW25" s="318"/>
      <c r="WAX25" s="318"/>
      <c r="WAY25" s="318"/>
      <c r="WAZ25" s="318"/>
      <c r="WBA25" s="318"/>
      <c r="WBB25" s="318"/>
      <c r="WBC25" s="318"/>
      <c r="WBD25" s="318"/>
      <c r="WBE25" s="318"/>
      <c r="WBF25" s="318"/>
      <c r="WBG25" s="318"/>
      <c r="WBH25" s="318"/>
      <c r="WBI25" s="318"/>
      <c r="WBJ25" s="318"/>
      <c r="WBK25" s="318"/>
      <c r="WBL25" s="318"/>
      <c r="WBM25" s="318"/>
      <c r="WBN25" s="318"/>
      <c r="WBO25" s="318"/>
      <c r="WBP25" s="318"/>
      <c r="WBQ25" s="318"/>
      <c r="WBR25" s="318"/>
      <c r="WBS25" s="318"/>
      <c r="WBT25" s="318"/>
      <c r="WBU25" s="318"/>
      <c r="WBV25" s="318"/>
      <c r="WBW25" s="318"/>
      <c r="WBX25" s="318"/>
      <c r="WBY25" s="318"/>
      <c r="WBZ25" s="318"/>
      <c r="WCA25" s="318"/>
      <c r="WCB25" s="318"/>
      <c r="WCC25" s="318"/>
      <c r="WCD25" s="318"/>
      <c r="WCE25" s="318"/>
      <c r="WCF25" s="318"/>
      <c r="WCG25" s="318"/>
      <c r="WCH25" s="318"/>
      <c r="WCI25" s="318"/>
      <c r="WCJ25" s="318"/>
      <c r="WCK25" s="318"/>
      <c r="WCL25" s="318"/>
      <c r="WCM25" s="318"/>
      <c r="WCN25" s="318"/>
      <c r="WCO25" s="318"/>
      <c r="WCP25" s="318"/>
      <c r="WCQ25" s="318"/>
      <c r="WCR25" s="318"/>
      <c r="WCS25" s="318"/>
      <c r="WCT25" s="318"/>
      <c r="WCU25" s="318"/>
      <c r="WCV25" s="318"/>
      <c r="WCW25" s="318"/>
      <c r="WCX25" s="318"/>
      <c r="WCY25" s="318"/>
      <c r="WCZ25" s="318"/>
      <c r="WDA25" s="318"/>
      <c r="WDB25" s="318"/>
      <c r="WDC25" s="318"/>
      <c r="WDD25" s="318"/>
      <c r="WDE25" s="318"/>
      <c r="WDF25" s="318"/>
      <c r="WDG25" s="318"/>
      <c r="WDH25" s="318"/>
      <c r="WDI25" s="318"/>
      <c r="WDJ25" s="318"/>
      <c r="WDK25" s="318"/>
      <c r="WDL25" s="318"/>
      <c r="WDM25" s="318"/>
      <c r="WDN25" s="318"/>
      <c r="WDO25" s="318"/>
      <c r="WDP25" s="318"/>
      <c r="WDQ25" s="318"/>
      <c r="WDR25" s="318"/>
      <c r="WDS25" s="318"/>
      <c r="WDT25" s="318"/>
      <c r="WDU25" s="318"/>
      <c r="WDV25" s="318"/>
      <c r="WDW25" s="318"/>
      <c r="WDX25" s="318"/>
      <c r="WDY25" s="318"/>
      <c r="WDZ25" s="318"/>
      <c r="WEA25" s="318"/>
      <c r="WEB25" s="318"/>
      <c r="WEC25" s="318"/>
      <c r="WED25" s="318"/>
      <c r="WEE25" s="318"/>
      <c r="WEF25" s="318"/>
      <c r="WEG25" s="318"/>
      <c r="WEH25" s="318"/>
      <c r="WEI25" s="318"/>
      <c r="WEJ25" s="318"/>
      <c r="WEK25" s="318"/>
      <c r="WEL25" s="318"/>
      <c r="WEM25" s="318"/>
      <c r="WEN25" s="318"/>
      <c r="WEO25" s="318"/>
      <c r="WEP25" s="318"/>
      <c r="WEQ25" s="318"/>
      <c r="WER25" s="318"/>
      <c r="WES25" s="318"/>
      <c r="WET25" s="318"/>
      <c r="WEU25" s="318"/>
      <c r="WEV25" s="318"/>
      <c r="WEW25" s="318"/>
      <c r="WEX25" s="318"/>
      <c r="WEY25" s="318"/>
      <c r="WEZ25" s="318"/>
      <c r="WFA25" s="318"/>
      <c r="WFB25" s="318"/>
      <c r="WFC25" s="318"/>
      <c r="WFD25" s="318"/>
      <c r="WFE25" s="318"/>
      <c r="WFF25" s="318"/>
      <c r="WFG25" s="318"/>
      <c r="WFH25" s="318"/>
      <c r="WFI25" s="318"/>
      <c r="WFJ25" s="318"/>
      <c r="WFK25" s="318"/>
      <c r="WFL25" s="318"/>
      <c r="WFM25" s="318"/>
      <c r="WFN25" s="318"/>
      <c r="WFO25" s="318"/>
      <c r="WFP25" s="318"/>
      <c r="WFQ25" s="318"/>
      <c r="WFR25" s="318"/>
      <c r="WFS25" s="318"/>
      <c r="WFT25" s="318"/>
      <c r="WFU25" s="318"/>
      <c r="WFV25" s="318"/>
      <c r="WFW25" s="318"/>
      <c r="WFX25" s="318"/>
      <c r="WFY25" s="318"/>
      <c r="WFZ25" s="318"/>
      <c r="WGA25" s="318"/>
      <c r="WGB25" s="318"/>
      <c r="WGC25" s="318"/>
      <c r="WGD25" s="318"/>
      <c r="WGE25" s="318"/>
      <c r="WGF25" s="318"/>
      <c r="WGG25" s="318"/>
      <c r="WGH25" s="318"/>
      <c r="WGI25" s="318"/>
      <c r="WGJ25" s="318"/>
      <c r="WGK25" s="318"/>
      <c r="WGL25" s="318"/>
      <c r="WGM25" s="318"/>
      <c r="WGN25" s="318"/>
      <c r="WGO25" s="318"/>
      <c r="WGP25" s="318"/>
      <c r="WGQ25" s="318"/>
      <c r="WGR25" s="318"/>
      <c r="WGS25" s="318"/>
      <c r="WGT25" s="318"/>
      <c r="WGU25" s="318"/>
      <c r="WGV25" s="318"/>
      <c r="WGW25" s="318"/>
      <c r="WGX25" s="318"/>
      <c r="WGY25" s="318"/>
      <c r="WGZ25" s="318"/>
      <c r="WHA25" s="318"/>
      <c r="WHB25" s="318"/>
      <c r="WHC25" s="318"/>
      <c r="WHD25" s="318"/>
      <c r="WHE25" s="318"/>
      <c r="WHF25" s="318"/>
      <c r="WHG25" s="318"/>
      <c r="WHH25" s="318"/>
      <c r="WHI25" s="318"/>
      <c r="WHJ25" s="318"/>
      <c r="WHK25" s="318"/>
      <c r="WHL25" s="318"/>
      <c r="WHM25" s="318"/>
      <c r="WHN25" s="318"/>
      <c r="WHO25" s="318"/>
      <c r="WHP25" s="318"/>
      <c r="WHQ25" s="318"/>
      <c r="WHR25" s="318"/>
      <c r="WHS25" s="318"/>
      <c r="WHT25" s="318"/>
      <c r="WHU25" s="318"/>
      <c r="WHV25" s="318"/>
      <c r="WHW25" s="318"/>
      <c r="WHX25" s="318"/>
      <c r="WHY25" s="318"/>
      <c r="WHZ25" s="318"/>
      <c r="WIA25" s="318"/>
      <c r="WIB25" s="318"/>
      <c r="WIC25" s="318"/>
      <c r="WID25" s="318"/>
      <c r="WIE25" s="318"/>
      <c r="WIF25" s="318"/>
      <c r="WIG25" s="318"/>
      <c r="WIH25" s="318"/>
      <c r="WII25" s="318"/>
      <c r="WIJ25" s="318"/>
      <c r="WIK25" s="318"/>
      <c r="WIL25" s="318"/>
      <c r="WIM25" s="318"/>
      <c r="WIN25" s="318"/>
      <c r="WIO25" s="318"/>
      <c r="WIP25" s="318"/>
      <c r="WIQ25" s="318"/>
      <c r="WIR25" s="318"/>
      <c r="WIS25" s="318"/>
      <c r="WIT25" s="318"/>
      <c r="WIU25" s="318"/>
      <c r="WIV25" s="318"/>
      <c r="WIW25" s="318"/>
      <c r="WIX25" s="318"/>
      <c r="WIY25" s="318"/>
      <c r="WIZ25" s="318"/>
      <c r="WJA25" s="318"/>
      <c r="WJB25" s="318"/>
      <c r="WJC25" s="318"/>
      <c r="WJD25" s="318"/>
      <c r="WJE25" s="318"/>
      <c r="WJF25" s="318"/>
      <c r="WJG25" s="318"/>
      <c r="WJH25" s="318"/>
      <c r="WJI25" s="318"/>
      <c r="WJJ25" s="318"/>
      <c r="WJK25" s="318"/>
      <c r="WJL25" s="318"/>
      <c r="WJM25" s="318"/>
      <c r="WJN25" s="318"/>
      <c r="WJO25" s="318"/>
      <c r="WJP25" s="318"/>
      <c r="WJQ25" s="318"/>
      <c r="WJR25" s="318"/>
      <c r="WJS25" s="318"/>
      <c r="WJT25" s="318"/>
      <c r="WJU25" s="318"/>
      <c r="WJV25" s="318"/>
      <c r="WJW25" s="318"/>
      <c r="WJX25" s="318"/>
      <c r="WJY25" s="318"/>
      <c r="WJZ25" s="318"/>
      <c r="WKA25" s="318"/>
      <c r="WKB25" s="318"/>
      <c r="WKC25" s="318"/>
      <c r="WKD25" s="318"/>
      <c r="WKE25" s="318"/>
      <c r="WKF25" s="318"/>
      <c r="WKG25" s="318"/>
      <c r="WKH25" s="318"/>
      <c r="WKI25" s="318"/>
      <c r="WKJ25" s="318"/>
      <c r="WKK25" s="318"/>
      <c r="WKL25" s="318"/>
      <c r="WKM25" s="318"/>
      <c r="WKN25" s="318"/>
      <c r="WKO25" s="318"/>
      <c r="WKP25" s="318"/>
      <c r="WKQ25" s="318"/>
      <c r="WKR25" s="318"/>
      <c r="WKS25" s="318"/>
      <c r="WKT25" s="318"/>
      <c r="WKU25" s="318"/>
      <c r="WKV25" s="318"/>
      <c r="WKW25" s="318"/>
      <c r="WKX25" s="318"/>
      <c r="WKY25" s="318"/>
      <c r="WKZ25" s="318"/>
      <c r="WLA25" s="318"/>
      <c r="WLB25" s="318"/>
      <c r="WLC25" s="318"/>
      <c r="WLD25" s="318"/>
      <c r="WLE25" s="318"/>
      <c r="WLF25" s="318"/>
      <c r="WLG25" s="318"/>
      <c r="WLH25" s="318"/>
      <c r="WLI25" s="318"/>
      <c r="WLJ25" s="318"/>
      <c r="WLK25" s="318"/>
      <c r="WLL25" s="318"/>
      <c r="WLM25" s="318"/>
      <c r="WLN25" s="318"/>
      <c r="WLO25" s="318"/>
      <c r="WLP25" s="318"/>
      <c r="WLQ25" s="318"/>
      <c r="WLR25" s="318"/>
      <c r="WLS25" s="318"/>
      <c r="WLT25" s="318"/>
      <c r="WLU25" s="318"/>
      <c r="WLV25" s="318"/>
      <c r="WLW25" s="318"/>
      <c r="WLX25" s="318"/>
      <c r="WLY25" s="318"/>
      <c r="WLZ25" s="318"/>
      <c r="WMA25" s="318"/>
      <c r="WMB25" s="318"/>
      <c r="WMC25" s="318"/>
      <c r="WMD25" s="318"/>
      <c r="WME25" s="318"/>
      <c r="WMF25" s="318"/>
      <c r="WMG25" s="318"/>
      <c r="WMH25" s="318"/>
      <c r="WMI25" s="318"/>
      <c r="WMJ25" s="318"/>
      <c r="WMK25" s="318"/>
      <c r="WML25" s="318"/>
      <c r="WMM25" s="318"/>
      <c r="WMN25" s="318"/>
      <c r="WMO25" s="318"/>
      <c r="WMP25" s="318"/>
      <c r="WMQ25" s="318"/>
      <c r="WMR25" s="318"/>
      <c r="WMS25" s="318"/>
      <c r="WMT25" s="318"/>
      <c r="WMU25" s="318"/>
      <c r="WMV25" s="318"/>
      <c r="WMW25" s="318"/>
      <c r="WMX25" s="318"/>
      <c r="WMY25" s="318"/>
      <c r="WMZ25" s="318"/>
      <c r="WNA25" s="318"/>
      <c r="WNB25" s="318"/>
      <c r="WNC25" s="318"/>
      <c r="WND25" s="318"/>
      <c r="WNE25" s="318"/>
      <c r="WNF25" s="318"/>
      <c r="WNG25" s="318"/>
      <c r="WNH25" s="318"/>
      <c r="WNI25" s="318"/>
      <c r="WNJ25" s="318"/>
      <c r="WNK25" s="318"/>
      <c r="WNL25" s="318"/>
      <c r="WNM25" s="318"/>
      <c r="WNN25" s="318"/>
      <c r="WNO25" s="318"/>
      <c r="WNP25" s="318"/>
      <c r="WNQ25" s="318"/>
      <c r="WNR25" s="318"/>
      <c r="WNS25" s="318"/>
      <c r="WNT25" s="318"/>
      <c r="WNU25" s="318"/>
      <c r="WNV25" s="318"/>
      <c r="WNW25" s="318"/>
      <c r="WNX25" s="318"/>
      <c r="WNY25" s="318"/>
      <c r="WNZ25" s="318"/>
      <c r="WOA25" s="318"/>
      <c r="WOB25" s="318"/>
      <c r="WOC25" s="318"/>
      <c r="WOD25" s="318"/>
      <c r="WOE25" s="318"/>
      <c r="WOF25" s="318"/>
      <c r="WOG25" s="318"/>
      <c r="WOH25" s="318"/>
      <c r="WOI25" s="318"/>
      <c r="WOJ25" s="318"/>
      <c r="WOK25" s="318"/>
      <c r="WOL25" s="318"/>
      <c r="WOM25" s="318"/>
      <c r="WON25" s="318"/>
      <c r="WOO25" s="318"/>
      <c r="WOP25" s="318"/>
      <c r="WOQ25" s="318"/>
      <c r="WOR25" s="318"/>
      <c r="WOS25" s="318"/>
      <c r="WOT25" s="318"/>
      <c r="WOU25" s="318"/>
      <c r="WOV25" s="318"/>
      <c r="WOW25" s="318"/>
      <c r="WOX25" s="318"/>
      <c r="WOY25" s="318"/>
      <c r="WOZ25" s="318"/>
      <c r="WPA25" s="318"/>
      <c r="WPB25" s="318"/>
      <c r="WPC25" s="318"/>
      <c r="WPD25" s="318"/>
      <c r="WPE25" s="318"/>
      <c r="WPF25" s="318"/>
      <c r="WPG25" s="318"/>
      <c r="WPH25" s="318"/>
      <c r="WPI25" s="318"/>
      <c r="WPJ25" s="318"/>
      <c r="WPK25" s="318"/>
      <c r="WPL25" s="318"/>
      <c r="WPM25" s="318"/>
      <c r="WPN25" s="318"/>
      <c r="WPO25" s="318"/>
      <c r="WPP25" s="318"/>
      <c r="WPQ25" s="318"/>
      <c r="WPR25" s="318"/>
      <c r="WPS25" s="318"/>
      <c r="WPT25" s="318"/>
      <c r="WPU25" s="318"/>
      <c r="WPV25" s="318"/>
      <c r="WPW25" s="318"/>
      <c r="WPX25" s="318"/>
      <c r="WPY25" s="318"/>
      <c r="WPZ25" s="318"/>
      <c r="WQA25" s="318"/>
      <c r="WQB25" s="318"/>
      <c r="WQC25" s="318"/>
      <c r="WQD25" s="318"/>
      <c r="WQE25" s="318"/>
      <c r="WQF25" s="318"/>
      <c r="WQG25" s="318"/>
      <c r="WQH25" s="318"/>
      <c r="WQI25" s="318"/>
      <c r="WQJ25" s="318"/>
      <c r="WQK25" s="318"/>
      <c r="WQL25" s="318"/>
      <c r="WQM25" s="318"/>
      <c r="WQN25" s="318"/>
      <c r="WQO25" s="318"/>
      <c r="WQP25" s="318"/>
      <c r="WQQ25" s="318"/>
      <c r="WQR25" s="318"/>
      <c r="WQS25" s="318"/>
      <c r="WQT25" s="318"/>
      <c r="WQU25" s="318"/>
      <c r="WQV25" s="318"/>
      <c r="WQW25" s="318"/>
      <c r="WQX25" s="318"/>
      <c r="WQY25" s="318"/>
      <c r="WQZ25" s="318"/>
      <c r="WRA25" s="318"/>
      <c r="WRB25" s="318"/>
      <c r="WRC25" s="318"/>
      <c r="WRD25" s="318"/>
      <c r="WRE25" s="318"/>
      <c r="WRF25" s="318"/>
      <c r="WRG25" s="318"/>
      <c r="WRH25" s="318"/>
      <c r="WRI25" s="318"/>
      <c r="WRJ25" s="318"/>
      <c r="WRK25" s="318"/>
      <c r="WRL25" s="318"/>
      <c r="WRM25" s="318"/>
      <c r="WRN25" s="318"/>
      <c r="WRO25" s="318"/>
      <c r="WRP25" s="318"/>
      <c r="WRQ25" s="318"/>
      <c r="WRR25" s="318"/>
      <c r="WRS25" s="318"/>
      <c r="WRT25" s="318"/>
      <c r="WRU25" s="318"/>
      <c r="WRV25" s="318"/>
      <c r="WRW25" s="318"/>
      <c r="WRX25" s="318"/>
      <c r="WRY25" s="318"/>
      <c r="WRZ25" s="318"/>
      <c r="WSA25" s="318"/>
      <c r="WSB25" s="318"/>
      <c r="WSC25" s="318"/>
      <c r="WSD25" s="318"/>
      <c r="WSE25" s="318"/>
      <c r="WSF25" s="318"/>
      <c r="WSG25" s="318"/>
      <c r="WSH25" s="318"/>
      <c r="WSI25" s="318"/>
      <c r="WSJ25" s="318"/>
      <c r="WSK25" s="318"/>
      <c r="WSL25" s="318"/>
      <c r="WSM25" s="318"/>
      <c r="WSN25" s="318"/>
      <c r="WSO25" s="318"/>
      <c r="WSP25" s="318"/>
      <c r="WSQ25" s="318"/>
      <c r="WSR25" s="318"/>
      <c r="WSS25" s="318"/>
      <c r="WST25" s="318"/>
      <c r="WSU25" s="318"/>
      <c r="WSV25" s="318"/>
      <c r="WSW25" s="318"/>
      <c r="WSX25" s="318"/>
      <c r="WSY25" s="318"/>
      <c r="WSZ25" s="318"/>
      <c r="WTA25" s="318"/>
      <c r="WTB25" s="318"/>
      <c r="WTC25" s="318"/>
      <c r="WTD25" s="318"/>
      <c r="WTE25" s="318"/>
      <c r="WTF25" s="318"/>
      <c r="WTG25" s="318"/>
      <c r="WTH25" s="318"/>
      <c r="WTI25" s="318"/>
      <c r="WTJ25" s="318"/>
      <c r="WTK25" s="318"/>
      <c r="WTL25" s="318"/>
      <c r="WTM25" s="318"/>
      <c r="WTN25" s="318"/>
      <c r="WTO25" s="318"/>
      <c r="WTP25" s="318"/>
      <c r="WTQ25" s="318"/>
      <c r="WTR25" s="318"/>
      <c r="WTS25" s="318"/>
      <c r="WTT25" s="318"/>
      <c r="WTU25" s="318"/>
      <c r="WTV25" s="318"/>
      <c r="WTW25" s="318"/>
      <c r="WTX25" s="318"/>
      <c r="WTY25" s="318"/>
      <c r="WTZ25" s="318"/>
      <c r="WUA25" s="318"/>
      <c r="WUB25" s="318"/>
      <c r="WUC25" s="318"/>
      <c r="WUD25" s="318"/>
      <c r="WUE25" s="318"/>
      <c r="WUF25" s="318"/>
      <c r="WUG25" s="318"/>
      <c r="WUH25" s="318"/>
      <c r="WUI25" s="318"/>
      <c r="WUJ25" s="318"/>
      <c r="WUK25" s="318"/>
      <c r="WUL25" s="318"/>
      <c r="WUM25" s="318"/>
      <c r="WUN25" s="318"/>
      <c r="WUO25" s="318"/>
      <c r="WUP25" s="318"/>
      <c r="WUQ25" s="318"/>
      <c r="WUR25" s="318"/>
      <c r="WUS25" s="318"/>
      <c r="WUT25" s="318"/>
      <c r="WUU25" s="318"/>
      <c r="WUV25" s="318"/>
      <c r="WUW25" s="318"/>
      <c r="WUX25" s="318"/>
      <c r="WUY25" s="318"/>
      <c r="WUZ25" s="318"/>
      <c r="WVA25" s="318"/>
      <c r="WVB25" s="318"/>
      <c r="WVC25" s="318"/>
      <c r="WVD25" s="318"/>
      <c r="WVE25" s="318"/>
      <c r="WVF25" s="318"/>
      <c r="WVG25" s="318"/>
      <c r="WVH25" s="318"/>
      <c r="WVI25" s="318"/>
      <c r="WVJ25" s="318"/>
      <c r="WVK25" s="318"/>
      <c r="WVL25" s="318"/>
      <c r="WVM25" s="318"/>
      <c r="WVN25" s="318"/>
    </row>
    <row r="26" spans="1:16134" ht="12.75" customHeight="1">
      <c r="A26" s="7"/>
      <c r="B26" s="7"/>
      <c r="C26" s="7"/>
      <c r="D26" s="7"/>
      <c r="E26" s="7"/>
      <c r="F26" s="7"/>
      <c r="G26" s="7"/>
      <c r="H26" s="7"/>
      <c r="I26" s="7"/>
      <c r="K26" s="1269"/>
    </row>
    <row r="27" spans="1:16134" ht="12.75" customHeight="1">
      <c r="A27" s="7"/>
      <c r="B27" s="7" t="s">
        <v>4251</v>
      </c>
      <c r="C27" s="7"/>
      <c r="D27" s="7"/>
      <c r="E27" s="7"/>
      <c r="F27" s="7"/>
      <c r="G27" s="7"/>
      <c r="H27" s="7"/>
      <c r="I27" s="7"/>
      <c r="K27" s="1269"/>
    </row>
    <row r="28" spans="1:16134" ht="12.75" customHeight="1">
      <c r="A28" s="7"/>
      <c r="B28" s="7"/>
      <c r="C28" s="7"/>
      <c r="D28" s="7"/>
      <c r="E28" s="7"/>
      <c r="F28" s="7"/>
      <c r="G28" s="7"/>
      <c r="H28" s="7"/>
      <c r="I28" s="7"/>
      <c r="K28" s="1269"/>
    </row>
    <row r="29" spans="1:16134" ht="12.75" customHeight="1">
      <c r="A29" s="7"/>
      <c r="B29" s="7" t="s">
        <v>4236</v>
      </c>
      <c r="C29" s="7"/>
      <c r="D29" s="7"/>
      <c r="E29" s="7"/>
      <c r="F29" s="7"/>
      <c r="G29" s="527">
        <v>16128</v>
      </c>
      <c r="H29" s="7" t="s">
        <v>334</v>
      </c>
      <c r="I29" s="7"/>
      <c r="K29" s="1269"/>
    </row>
    <row r="30" spans="1:16134" ht="12.75" customHeight="1">
      <c r="A30" s="7"/>
      <c r="B30" s="7"/>
      <c r="C30" s="7"/>
      <c r="D30" s="7"/>
      <c r="E30" s="7"/>
      <c r="F30" s="7"/>
      <c r="G30" s="7"/>
      <c r="H30" s="7"/>
      <c r="I30" s="7"/>
      <c r="K30" s="1269"/>
    </row>
    <row r="31" spans="1:16134" ht="12.75" customHeight="1">
      <c r="A31" s="7"/>
      <c r="B31" s="7" t="s">
        <v>4252</v>
      </c>
      <c r="C31" s="7"/>
      <c r="D31" s="7"/>
      <c r="E31" s="7"/>
      <c r="F31" s="7"/>
      <c r="G31" s="7"/>
      <c r="H31" s="7"/>
      <c r="I31" s="7"/>
      <c r="K31" s="1269"/>
    </row>
    <row r="32" spans="1:16134" ht="12.75" customHeight="1">
      <c r="A32" s="7"/>
      <c r="B32" s="7"/>
      <c r="C32" s="7"/>
      <c r="D32" s="7"/>
      <c r="E32" s="7"/>
      <c r="F32" s="7"/>
      <c r="G32" s="7"/>
      <c r="H32" s="7"/>
      <c r="I32" s="7"/>
      <c r="K32" s="1269"/>
    </row>
    <row r="33" spans="1:11" ht="12.75" customHeight="1">
      <c r="A33" s="7"/>
      <c r="B33" s="7" t="s">
        <v>4236</v>
      </c>
      <c r="C33" s="7"/>
      <c r="D33" s="7"/>
      <c r="E33" s="7"/>
      <c r="F33" s="7"/>
      <c r="G33" s="527">
        <v>16122</v>
      </c>
      <c r="H33" s="7" t="s">
        <v>162</v>
      </c>
      <c r="I33" s="7"/>
      <c r="K33" s="1269"/>
    </row>
    <row r="34" spans="1:11" ht="12.75" customHeight="1">
      <c r="A34" s="7"/>
      <c r="B34" s="7" t="s">
        <v>4238</v>
      </c>
      <c r="C34" s="7"/>
      <c r="D34" s="7"/>
      <c r="E34" s="7"/>
      <c r="F34" s="7"/>
      <c r="G34" s="527">
        <v>16123</v>
      </c>
      <c r="H34" s="7" t="s">
        <v>207</v>
      </c>
      <c r="I34" s="7"/>
      <c r="K34" s="1269"/>
    </row>
    <row r="35" spans="1:11" ht="12.75" customHeight="1">
      <c r="A35" s="7"/>
      <c r="B35" s="7"/>
      <c r="C35" s="7"/>
      <c r="D35" s="7"/>
      <c r="E35" s="7"/>
      <c r="F35" s="7"/>
      <c r="G35" s="7"/>
      <c r="H35" s="7"/>
      <c r="I35" s="7"/>
      <c r="K35" s="1269"/>
    </row>
    <row r="36" spans="1:11" ht="12.75" customHeight="1">
      <c r="A36" s="7"/>
      <c r="B36" s="7" t="s">
        <v>4239</v>
      </c>
      <c r="C36" s="7"/>
      <c r="D36" s="7"/>
      <c r="E36" s="7"/>
      <c r="F36" s="7" t="s">
        <v>4253</v>
      </c>
      <c r="G36" s="7"/>
      <c r="H36" s="527">
        <v>16124</v>
      </c>
      <c r="I36" s="7" t="s">
        <v>210</v>
      </c>
      <c r="K36" s="1269"/>
    </row>
    <row r="37" spans="1:11" ht="12.75" customHeight="1">
      <c r="A37" s="7"/>
      <c r="B37" s="7"/>
      <c r="C37" s="7"/>
      <c r="D37" s="7"/>
      <c r="E37" s="7"/>
      <c r="F37" s="7"/>
      <c r="G37" s="7"/>
      <c r="H37" s="7"/>
      <c r="I37" s="7"/>
      <c r="K37" s="1269"/>
    </row>
    <row r="38" spans="1:11" ht="12.75" customHeight="1">
      <c r="A38" s="7" t="s">
        <v>4254</v>
      </c>
      <c r="B38" s="7"/>
      <c r="C38" s="7"/>
      <c r="D38" s="7"/>
      <c r="E38" s="7"/>
      <c r="F38" s="7"/>
      <c r="G38" s="7"/>
      <c r="H38" s="527">
        <v>16125</v>
      </c>
      <c r="I38" s="7" t="s">
        <v>213</v>
      </c>
      <c r="K38" s="1269"/>
    </row>
    <row r="39" spans="1:11" ht="12.75" customHeight="1">
      <c r="A39" s="7"/>
      <c r="B39" s="7" t="s">
        <v>4255</v>
      </c>
      <c r="C39" s="7"/>
      <c r="D39" s="7"/>
      <c r="E39" s="7"/>
      <c r="F39" s="7"/>
      <c r="G39" s="527">
        <v>16126</v>
      </c>
      <c r="H39" s="7"/>
      <c r="I39" s="7"/>
      <c r="K39" s="1269"/>
    </row>
    <row r="40" spans="1:11" ht="12.75" customHeight="1">
      <c r="A40" s="7"/>
      <c r="B40" s="7"/>
      <c r="C40" s="7"/>
      <c r="D40" s="7"/>
      <c r="E40" s="7"/>
      <c r="F40" s="7"/>
      <c r="G40" s="7"/>
      <c r="H40" s="7"/>
      <c r="I40" s="7"/>
      <c r="K40" s="1269"/>
    </row>
    <row r="41" spans="1:11" ht="12.75" customHeight="1">
      <c r="A41" s="23" t="s">
        <v>4256</v>
      </c>
      <c r="B41" s="7"/>
      <c r="C41" s="7"/>
      <c r="D41" s="7"/>
      <c r="E41" s="453" t="s">
        <v>4257</v>
      </c>
      <c r="G41" s="7"/>
      <c r="H41" s="527">
        <v>16127</v>
      </c>
      <c r="I41" s="7" t="s">
        <v>216</v>
      </c>
      <c r="K41" s="1269"/>
    </row>
    <row r="42" spans="1:11" ht="12.75" customHeight="1">
      <c r="A42" s="1"/>
      <c r="B42" s="7"/>
      <c r="C42" s="7"/>
      <c r="D42" s="7"/>
      <c r="E42" s="7"/>
      <c r="F42" s="7"/>
      <c r="G42" s="7"/>
      <c r="H42" s="7"/>
      <c r="I42" s="7"/>
      <c r="J42" s="7"/>
      <c r="K42" s="1269"/>
    </row>
    <row r="44" spans="1:11" ht="12.75" customHeight="1">
      <c r="A44" s="453"/>
      <c r="B44" s="453"/>
      <c r="C44" s="453"/>
      <c r="D44" s="453"/>
      <c r="E44" s="453"/>
    </row>
    <row r="45" spans="1:11" ht="12.75" customHeight="1">
      <c r="A45" s="453" t="s">
        <v>4258</v>
      </c>
      <c r="B45" s="453"/>
      <c r="C45" s="478" t="s">
        <v>4259</v>
      </c>
      <c r="D45" s="458" t="s">
        <v>4260</v>
      </c>
      <c r="E45" s="453" t="s">
        <v>219</v>
      </c>
    </row>
  </sheetData>
  <sheetProtection formatColumns="0" formatRows="0"/>
  <customSheetViews>
    <customSheetView guid="{322AC775-AF01-45AA-8A10-37DBB67FD782}" showPageBreaks="1" printArea="1" view="pageBreakPreview">
      <selection activeCell="A3" sqref="A3"/>
      <pageMargins left="0" right="0" top="0" bottom="0" header="0" footer="0"/>
      <pageSetup scale="84" fitToHeight="0" orientation="portrait" r:id="rId1"/>
      <headerFooter alignWithMargins="0">
        <oddHeader>&amp;C
&amp;R&amp;9 PROTECTED B WHEN COMPLETED</oddHeader>
        <oddFooter>&amp;L&amp;9&amp;F&amp;C&amp;9 Schedule &amp;A&amp;R&amp;9                               p. &amp;P / &amp;N</oddFooter>
      </headerFooter>
    </customSheetView>
  </customSheetViews>
  <hyperlinks>
    <hyperlink ref="A2" location="'Schedule Listing '!A1" display="Return to Schedule Listing" xr:uid="{313B4B61-3099-4143-AFFE-013F37AF567E}"/>
  </hyperlinks>
  <pageMargins left="0.47244094488188981" right="0.35433070866141736" top="0.74803149606299213" bottom="0.51181102362204722" header="0.31496062992125984" footer="0.31496062992125984"/>
  <pageSetup scale="84" fitToHeight="0" orientation="portrait"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31"/>
  <dimension ref="A1:N207"/>
  <sheetViews>
    <sheetView showGridLines="0" topLeftCell="B1" zoomScaleNormal="100" zoomScaleSheetLayoutView="100" workbookViewId="0">
      <selection activeCell="A2" sqref="A2:D2"/>
    </sheetView>
  </sheetViews>
  <sheetFormatPr defaultColWidth="9.1015625" defaultRowHeight="12.3"/>
  <cols>
    <col min="1" max="1" width="5.1015625" style="1" customWidth="1"/>
    <col min="2" max="2" width="3.5234375" style="1" customWidth="1"/>
    <col min="3" max="3" width="3" style="1" customWidth="1"/>
    <col min="4" max="4" width="27.5234375" style="1" customWidth="1"/>
    <col min="5" max="5" width="30.5234375" style="1" customWidth="1"/>
    <col min="6" max="6" width="8" style="1" customWidth="1"/>
    <col min="7" max="10" width="9.1015625" style="1"/>
    <col min="11" max="11" width="13" style="1" customWidth="1"/>
    <col min="12" max="12" width="11.5234375" style="1" customWidth="1"/>
    <col min="13" max="253" width="9.1015625" style="1"/>
    <col min="254" max="254" width="5.1015625" style="1" customWidth="1"/>
    <col min="255" max="255" width="3.5234375" style="1" customWidth="1"/>
    <col min="256" max="256" width="3" style="1" customWidth="1"/>
    <col min="257" max="257" width="27.5234375" style="1" customWidth="1"/>
    <col min="258" max="258" width="9.1015625" style="1"/>
    <col min="259" max="259" width="10" style="1" customWidth="1"/>
    <col min="260" max="263" width="9.1015625" style="1"/>
    <col min="264" max="264" width="13" style="1" customWidth="1"/>
    <col min="265" max="265" width="11.5234375" style="1" customWidth="1"/>
    <col min="266" max="509" width="9.1015625" style="1"/>
    <col min="510" max="510" width="5.1015625" style="1" customWidth="1"/>
    <col min="511" max="511" width="3.5234375" style="1" customWidth="1"/>
    <col min="512" max="512" width="3" style="1" customWidth="1"/>
    <col min="513" max="513" width="27.5234375" style="1" customWidth="1"/>
    <col min="514" max="514" width="9.1015625" style="1"/>
    <col min="515" max="515" width="10" style="1" customWidth="1"/>
    <col min="516" max="519" width="9.1015625" style="1"/>
    <col min="520" max="520" width="13" style="1" customWidth="1"/>
    <col min="521" max="521" width="11.5234375" style="1" customWidth="1"/>
    <col min="522" max="765" width="9.1015625" style="1"/>
    <col min="766" max="766" width="5.1015625" style="1" customWidth="1"/>
    <col min="767" max="767" width="3.5234375" style="1" customWidth="1"/>
    <col min="768" max="768" width="3" style="1" customWidth="1"/>
    <col min="769" max="769" width="27.5234375" style="1" customWidth="1"/>
    <col min="770" max="770" width="9.1015625" style="1"/>
    <col min="771" max="771" width="10" style="1" customWidth="1"/>
    <col min="772" max="775" width="9.1015625" style="1"/>
    <col min="776" max="776" width="13" style="1" customWidth="1"/>
    <col min="777" max="777" width="11.5234375" style="1" customWidth="1"/>
    <col min="778" max="1021" width="9.1015625" style="1"/>
    <col min="1022" max="1022" width="5.1015625" style="1" customWidth="1"/>
    <col min="1023" max="1023" width="3.5234375" style="1" customWidth="1"/>
    <col min="1024" max="1024" width="3" style="1" customWidth="1"/>
    <col min="1025" max="1025" width="27.5234375" style="1" customWidth="1"/>
    <col min="1026" max="1026" width="9.1015625" style="1"/>
    <col min="1027" max="1027" width="10" style="1" customWidth="1"/>
    <col min="1028" max="1031" width="9.1015625" style="1"/>
    <col min="1032" max="1032" width="13" style="1" customWidth="1"/>
    <col min="1033" max="1033" width="11.5234375" style="1" customWidth="1"/>
    <col min="1034" max="1277" width="9.1015625" style="1"/>
    <col min="1278" max="1278" width="5.1015625" style="1" customWidth="1"/>
    <col min="1279" max="1279" width="3.5234375" style="1" customWidth="1"/>
    <col min="1280" max="1280" width="3" style="1" customWidth="1"/>
    <col min="1281" max="1281" width="27.5234375" style="1" customWidth="1"/>
    <col min="1282" max="1282" width="9.1015625" style="1"/>
    <col min="1283" max="1283" width="10" style="1" customWidth="1"/>
    <col min="1284" max="1287" width="9.1015625" style="1"/>
    <col min="1288" max="1288" width="13" style="1" customWidth="1"/>
    <col min="1289" max="1289" width="11.5234375" style="1" customWidth="1"/>
    <col min="1290" max="1533" width="9.1015625" style="1"/>
    <col min="1534" max="1534" width="5.1015625" style="1" customWidth="1"/>
    <col min="1535" max="1535" width="3.5234375" style="1" customWidth="1"/>
    <col min="1536" max="1536" width="3" style="1" customWidth="1"/>
    <col min="1537" max="1537" width="27.5234375" style="1" customWidth="1"/>
    <col min="1538" max="1538" width="9.1015625" style="1"/>
    <col min="1539" max="1539" width="10" style="1" customWidth="1"/>
    <col min="1540" max="1543" width="9.1015625" style="1"/>
    <col min="1544" max="1544" width="13" style="1" customWidth="1"/>
    <col min="1545" max="1545" width="11.5234375" style="1" customWidth="1"/>
    <col min="1546" max="1789" width="9.1015625" style="1"/>
    <col min="1790" max="1790" width="5.1015625" style="1" customWidth="1"/>
    <col min="1791" max="1791" width="3.5234375" style="1" customWidth="1"/>
    <col min="1792" max="1792" width="3" style="1" customWidth="1"/>
    <col min="1793" max="1793" width="27.5234375" style="1" customWidth="1"/>
    <col min="1794" max="1794" width="9.1015625" style="1"/>
    <col min="1795" max="1795" width="10" style="1" customWidth="1"/>
    <col min="1796" max="1799" width="9.1015625" style="1"/>
    <col min="1800" max="1800" width="13" style="1" customWidth="1"/>
    <col min="1801" max="1801" width="11.5234375" style="1" customWidth="1"/>
    <col min="1802" max="2045" width="9.1015625" style="1"/>
    <col min="2046" max="2046" width="5.1015625" style="1" customWidth="1"/>
    <col min="2047" max="2047" width="3.5234375" style="1" customWidth="1"/>
    <col min="2048" max="2048" width="3" style="1" customWidth="1"/>
    <col min="2049" max="2049" width="27.5234375" style="1" customWidth="1"/>
    <col min="2050" max="2050" width="9.1015625" style="1"/>
    <col min="2051" max="2051" width="10" style="1" customWidth="1"/>
    <col min="2052" max="2055" width="9.1015625" style="1"/>
    <col min="2056" max="2056" width="13" style="1" customWidth="1"/>
    <col min="2057" max="2057" width="11.5234375" style="1" customWidth="1"/>
    <col min="2058" max="2301" width="9.1015625" style="1"/>
    <col min="2302" max="2302" width="5.1015625" style="1" customWidth="1"/>
    <col min="2303" max="2303" width="3.5234375" style="1" customWidth="1"/>
    <col min="2304" max="2304" width="3" style="1" customWidth="1"/>
    <col min="2305" max="2305" width="27.5234375" style="1" customWidth="1"/>
    <col min="2306" max="2306" width="9.1015625" style="1"/>
    <col min="2307" max="2307" width="10" style="1" customWidth="1"/>
    <col min="2308" max="2311" width="9.1015625" style="1"/>
    <col min="2312" max="2312" width="13" style="1" customWidth="1"/>
    <col min="2313" max="2313" width="11.5234375" style="1" customWidth="1"/>
    <col min="2314" max="2557" width="9.1015625" style="1"/>
    <col min="2558" max="2558" width="5.1015625" style="1" customWidth="1"/>
    <col min="2559" max="2559" width="3.5234375" style="1" customWidth="1"/>
    <col min="2560" max="2560" width="3" style="1" customWidth="1"/>
    <col min="2561" max="2561" width="27.5234375" style="1" customWidth="1"/>
    <col min="2562" max="2562" width="9.1015625" style="1"/>
    <col min="2563" max="2563" width="10" style="1" customWidth="1"/>
    <col min="2564" max="2567" width="9.1015625" style="1"/>
    <col min="2568" max="2568" width="13" style="1" customWidth="1"/>
    <col min="2569" max="2569" width="11.5234375" style="1" customWidth="1"/>
    <col min="2570" max="2813" width="9.1015625" style="1"/>
    <col min="2814" max="2814" width="5.1015625" style="1" customWidth="1"/>
    <col min="2815" max="2815" width="3.5234375" style="1" customWidth="1"/>
    <col min="2816" max="2816" width="3" style="1" customWidth="1"/>
    <col min="2817" max="2817" width="27.5234375" style="1" customWidth="1"/>
    <col min="2818" max="2818" width="9.1015625" style="1"/>
    <col min="2819" max="2819" width="10" style="1" customWidth="1"/>
    <col min="2820" max="2823" width="9.1015625" style="1"/>
    <col min="2824" max="2824" width="13" style="1" customWidth="1"/>
    <col min="2825" max="2825" width="11.5234375" style="1" customWidth="1"/>
    <col min="2826" max="3069" width="9.1015625" style="1"/>
    <col min="3070" max="3070" width="5.1015625" style="1" customWidth="1"/>
    <col min="3071" max="3071" width="3.5234375" style="1" customWidth="1"/>
    <col min="3072" max="3072" width="3" style="1" customWidth="1"/>
    <col min="3073" max="3073" width="27.5234375" style="1" customWidth="1"/>
    <col min="3074" max="3074" width="9.1015625" style="1"/>
    <col min="3075" max="3075" width="10" style="1" customWidth="1"/>
    <col min="3076" max="3079" width="9.1015625" style="1"/>
    <col min="3080" max="3080" width="13" style="1" customWidth="1"/>
    <col min="3081" max="3081" width="11.5234375" style="1" customWidth="1"/>
    <col min="3082" max="3325" width="9.1015625" style="1"/>
    <col min="3326" max="3326" width="5.1015625" style="1" customWidth="1"/>
    <col min="3327" max="3327" width="3.5234375" style="1" customWidth="1"/>
    <col min="3328" max="3328" width="3" style="1" customWidth="1"/>
    <col min="3329" max="3329" width="27.5234375" style="1" customWidth="1"/>
    <col min="3330" max="3330" width="9.1015625" style="1"/>
    <col min="3331" max="3331" width="10" style="1" customWidth="1"/>
    <col min="3332" max="3335" width="9.1015625" style="1"/>
    <col min="3336" max="3336" width="13" style="1" customWidth="1"/>
    <col min="3337" max="3337" width="11.5234375" style="1" customWidth="1"/>
    <col min="3338" max="3581" width="9.1015625" style="1"/>
    <col min="3582" max="3582" width="5.1015625" style="1" customWidth="1"/>
    <col min="3583" max="3583" width="3.5234375" style="1" customWidth="1"/>
    <col min="3584" max="3584" width="3" style="1" customWidth="1"/>
    <col min="3585" max="3585" width="27.5234375" style="1" customWidth="1"/>
    <col min="3586" max="3586" width="9.1015625" style="1"/>
    <col min="3587" max="3587" width="10" style="1" customWidth="1"/>
    <col min="3588" max="3591" width="9.1015625" style="1"/>
    <col min="3592" max="3592" width="13" style="1" customWidth="1"/>
    <col min="3593" max="3593" width="11.5234375" style="1" customWidth="1"/>
    <col min="3594" max="3837" width="9.1015625" style="1"/>
    <col min="3838" max="3838" width="5.1015625" style="1" customWidth="1"/>
    <col min="3839" max="3839" width="3.5234375" style="1" customWidth="1"/>
    <col min="3840" max="3840" width="3" style="1" customWidth="1"/>
    <col min="3841" max="3841" width="27.5234375" style="1" customWidth="1"/>
    <col min="3842" max="3842" width="9.1015625" style="1"/>
    <col min="3843" max="3843" width="10" style="1" customWidth="1"/>
    <col min="3844" max="3847" width="9.1015625" style="1"/>
    <col min="3848" max="3848" width="13" style="1" customWidth="1"/>
    <col min="3849" max="3849" width="11.5234375" style="1" customWidth="1"/>
    <col min="3850" max="4093" width="9.1015625" style="1"/>
    <col min="4094" max="4094" width="5.1015625" style="1" customWidth="1"/>
    <col min="4095" max="4095" width="3.5234375" style="1" customWidth="1"/>
    <col min="4096" max="4096" width="3" style="1" customWidth="1"/>
    <col min="4097" max="4097" width="27.5234375" style="1" customWidth="1"/>
    <col min="4098" max="4098" width="9.1015625" style="1"/>
    <col min="4099" max="4099" width="10" style="1" customWidth="1"/>
    <col min="4100" max="4103" width="9.1015625" style="1"/>
    <col min="4104" max="4104" width="13" style="1" customWidth="1"/>
    <col min="4105" max="4105" width="11.5234375" style="1" customWidth="1"/>
    <col min="4106" max="4349" width="9.1015625" style="1"/>
    <col min="4350" max="4350" width="5.1015625" style="1" customWidth="1"/>
    <col min="4351" max="4351" width="3.5234375" style="1" customWidth="1"/>
    <col min="4352" max="4352" width="3" style="1" customWidth="1"/>
    <col min="4353" max="4353" width="27.5234375" style="1" customWidth="1"/>
    <col min="4354" max="4354" width="9.1015625" style="1"/>
    <col min="4355" max="4355" width="10" style="1" customWidth="1"/>
    <col min="4356" max="4359" width="9.1015625" style="1"/>
    <col min="4360" max="4360" width="13" style="1" customWidth="1"/>
    <col min="4361" max="4361" width="11.5234375" style="1" customWidth="1"/>
    <col min="4362" max="4605" width="9.1015625" style="1"/>
    <col min="4606" max="4606" width="5.1015625" style="1" customWidth="1"/>
    <col min="4607" max="4607" width="3.5234375" style="1" customWidth="1"/>
    <col min="4608" max="4608" width="3" style="1" customWidth="1"/>
    <col min="4609" max="4609" width="27.5234375" style="1" customWidth="1"/>
    <col min="4610" max="4610" width="9.1015625" style="1"/>
    <col min="4611" max="4611" width="10" style="1" customWidth="1"/>
    <col min="4612" max="4615" width="9.1015625" style="1"/>
    <col min="4616" max="4616" width="13" style="1" customWidth="1"/>
    <col min="4617" max="4617" width="11.5234375" style="1" customWidth="1"/>
    <col min="4618" max="4861" width="9.1015625" style="1"/>
    <col min="4862" max="4862" width="5.1015625" style="1" customWidth="1"/>
    <col min="4863" max="4863" width="3.5234375" style="1" customWidth="1"/>
    <col min="4864" max="4864" width="3" style="1" customWidth="1"/>
    <col min="4865" max="4865" width="27.5234375" style="1" customWidth="1"/>
    <col min="4866" max="4866" width="9.1015625" style="1"/>
    <col min="4867" max="4867" width="10" style="1" customWidth="1"/>
    <col min="4868" max="4871" width="9.1015625" style="1"/>
    <col min="4872" max="4872" width="13" style="1" customWidth="1"/>
    <col min="4873" max="4873" width="11.5234375" style="1" customWidth="1"/>
    <col min="4874" max="5117" width="9.1015625" style="1"/>
    <col min="5118" max="5118" width="5.1015625" style="1" customWidth="1"/>
    <col min="5119" max="5119" width="3.5234375" style="1" customWidth="1"/>
    <col min="5120" max="5120" width="3" style="1" customWidth="1"/>
    <col min="5121" max="5121" width="27.5234375" style="1" customWidth="1"/>
    <col min="5122" max="5122" width="9.1015625" style="1"/>
    <col min="5123" max="5123" width="10" style="1" customWidth="1"/>
    <col min="5124" max="5127" width="9.1015625" style="1"/>
    <col min="5128" max="5128" width="13" style="1" customWidth="1"/>
    <col min="5129" max="5129" width="11.5234375" style="1" customWidth="1"/>
    <col min="5130" max="5373" width="9.1015625" style="1"/>
    <col min="5374" max="5374" width="5.1015625" style="1" customWidth="1"/>
    <col min="5375" max="5375" width="3.5234375" style="1" customWidth="1"/>
    <col min="5376" max="5376" width="3" style="1" customWidth="1"/>
    <col min="5377" max="5377" width="27.5234375" style="1" customWidth="1"/>
    <col min="5378" max="5378" width="9.1015625" style="1"/>
    <col min="5379" max="5379" width="10" style="1" customWidth="1"/>
    <col min="5380" max="5383" width="9.1015625" style="1"/>
    <col min="5384" max="5384" width="13" style="1" customWidth="1"/>
    <col min="5385" max="5385" width="11.5234375" style="1" customWidth="1"/>
    <col min="5386" max="5629" width="9.1015625" style="1"/>
    <col min="5630" max="5630" width="5.1015625" style="1" customWidth="1"/>
    <col min="5631" max="5631" width="3.5234375" style="1" customWidth="1"/>
    <col min="5632" max="5632" width="3" style="1" customWidth="1"/>
    <col min="5633" max="5633" width="27.5234375" style="1" customWidth="1"/>
    <col min="5634" max="5634" width="9.1015625" style="1"/>
    <col min="5635" max="5635" width="10" style="1" customWidth="1"/>
    <col min="5636" max="5639" width="9.1015625" style="1"/>
    <col min="5640" max="5640" width="13" style="1" customWidth="1"/>
    <col min="5641" max="5641" width="11.5234375" style="1" customWidth="1"/>
    <col min="5642" max="5885" width="9.1015625" style="1"/>
    <col min="5886" max="5886" width="5.1015625" style="1" customWidth="1"/>
    <col min="5887" max="5887" width="3.5234375" style="1" customWidth="1"/>
    <col min="5888" max="5888" width="3" style="1" customWidth="1"/>
    <col min="5889" max="5889" width="27.5234375" style="1" customWidth="1"/>
    <col min="5890" max="5890" width="9.1015625" style="1"/>
    <col min="5891" max="5891" width="10" style="1" customWidth="1"/>
    <col min="5892" max="5895" width="9.1015625" style="1"/>
    <col min="5896" max="5896" width="13" style="1" customWidth="1"/>
    <col min="5897" max="5897" width="11.5234375" style="1" customWidth="1"/>
    <col min="5898" max="6141" width="9.1015625" style="1"/>
    <col min="6142" max="6142" width="5.1015625" style="1" customWidth="1"/>
    <col min="6143" max="6143" width="3.5234375" style="1" customWidth="1"/>
    <col min="6144" max="6144" width="3" style="1" customWidth="1"/>
    <col min="6145" max="6145" width="27.5234375" style="1" customWidth="1"/>
    <col min="6146" max="6146" width="9.1015625" style="1"/>
    <col min="6147" max="6147" width="10" style="1" customWidth="1"/>
    <col min="6148" max="6151" width="9.1015625" style="1"/>
    <col min="6152" max="6152" width="13" style="1" customWidth="1"/>
    <col min="6153" max="6153" width="11.5234375" style="1" customWidth="1"/>
    <col min="6154" max="6397" width="9.1015625" style="1"/>
    <col min="6398" max="6398" width="5.1015625" style="1" customWidth="1"/>
    <col min="6399" max="6399" width="3.5234375" style="1" customWidth="1"/>
    <col min="6400" max="6400" width="3" style="1" customWidth="1"/>
    <col min="6401" max="6401" width="27.5234375" style="1" customWidth="1"/>
    <col min="6402" max="6402" width="9.1015625" style="1"/>
    <col min="6403" max="6403" width="10" style="1" customWidth="1"/>
    <col min="6404" max="6407" width="9.1015625" style="1"/>
    <col min="6408" max="6408" width="13" style="1" customWidth="1"/>
    <col min="6409" max="6409" width="11.5234375" style="1" customWidth="1"/>
    <col min="6410" max="6653" width="9.1015625" style="1"/>
    <col min="6654" max="6654" width="5.1015625" style="1" customWidth="1"/>
    <col min="6655" max="6655" width="3.5234375" style="1" customWidth="1"/>
    <col min="6656" max="6656" width="3" style="1" customWidth="1"/>
    <col min="6657" max="6657" width="27.5234375" style="1" customWidth="1"/>
    <col min="6658" max="6658" width="9.1015625" style="1"/>
    <col min="6659" max="6659" width="10" style="1" customWidth="1"/>
    <col min="6660" max="6663" width="9.1015625" style="1"/>
    <col min="6664" max="6664" width="13" style="1" customWidth="1"/>
    <col min="6665" max="6665" width="11.5234375" style="1" customWidth="1"/>
    <col min="6666" max="6909" width="9.1015625" style="1"/>
    <col min="6910" max="6910" width="5.1015625" style="1" customWidth="1"/>
    <col min="6911" max="6911" width="3.5234375" style="1" customWidth="1"/>
    <col min="6912" max="6912" width="3" style="1" customWidth="1"/>
    <col min="6913" max="6913" width="27.5234375" style="1" customWidth="1"/>
    <col min="6914" max="6914" width="9.1015625" style="1"/>
    <col min="6915" max="6915" width="10" style="1" customWidth="1"/>
    <col min="6916" max="6919" width="9.1015625" style="1"/>
    <col min="6920" max="6920" width="13" style="1" customWidth="1"/>
    <col min="6921" max="6921" width="11.5234375" style="1" customWidth="1"/>
    <col min="6922" max="7165" width="9.1015625" style="1"/>
    <col min="7166" max="7166" width="5.1015625" style="1" customWidth="1"/>
    <col min="7167" max="7167" width="3.5234375" style="1" customWidth="1"/>
    <col min="7168" max="7168" width="3" style="1" customWidth="1"/>
    <col min="7169" max="7169" width="27.5234375" style="1" customWidth="1"/>
    <col min="7170" max="7170" width="9.1015625" style="1"/>
    <col min="7171" max="7171" width="10" style="1" customWidth="1"/>
    <col min="7172" max="7175" width="9.1015625" style="1"/>
    <col min="7176" max="7176" width="13" style="1" customWidth="1"/>
    <col min="7177" max="7177" width="11.5234375" style="1" customWidth="1"/>
    <col min="7178" max="7421" width="9.1015625" style="1"/>
    <col min="7422" max="7422" width="5.1015625" style="1" customWidth="1"/>
    <col min="7423" max="7423" width="3.5234375" style="1" customWidth="1"/>
    <col min="7424" max="7424" width="3" style="1" customWidth="1"/>
    <col min="7425" max="7425" width="27.5234375" style="1" customWidth="1"/>
    <col min="7426" max="7426" width="9.1015625" style="1"/>
    <col min="7427" max="7427" width="10" style="1" customWidth="1"/>
    <col min="7428" max="7431" width="9.1015625" style="1"/>
    <col min="7432" max="7432" width="13" style="1" customWidth="1"/>
    <col min="7433" max="7433" width="11.5234375" style="1" customWidth="1"/>
    <col min="7434" max="7677" width="9.1015625" style="1"/>
    <col min="7678" max="7678" width="5.1015625" style="1" customWidth="1"/>
    <col min="7679" max="7679" width="3.5234375" style="1" customWidth="1"/>
    <col min="7680" max="7680" width="3" style="1" customWidth="1"/>
    <col min="7681" max="7681" width="27.5234375" style="1" customWidth="1"/>
    <col min="7682" max="7682" width="9.1015625" style="1"/>
    <col min="7683" max="7683" width="10" style="1" customWidth="1"/>
    <col min="7684" max="7687" width="9.1015625" style="1"/>
    <col min="7688" max="7688" width="13" style="1" customWidth="1"/>
    <col min="7689" max="7689" width="11.5234375" style="1" customWidth="1"/>
    <col min="7690" max="7933" width="9.1015625" style="1"/>
    <col min="7934" max="7934" width="5.1015625" style="1" customWidth="1"/>
    <col min="7935" max="7935" width="3.5234375" style="1" customWidth="1"/>
    <col min="7936" max="7936" width="3" style="1" customWidth="1"/>
    <col min="7937" max="7937" width="27.5234375" style="1" customWidth="1"/>
    <col min="7938" max="7938" width="9.1015625" style="1"/>
    <col min="7939" max="7939" width="10" style="1" customWidth="1"/>
    <col min="7940" max="7943" width="9.1015625" style="1"/>
    <col min="7944" max="7944" width="13" style="1" customWidth="1"/>
    <col min="7945" max="7945" width="11.5234375" style="1" customWidth="1"/>
    <col min="7946" max="8189" width="9.1015625" style="1"/>
    <col min="8190" max="8190" width="5.1015625" style="1" customWidth="1"/>
    <col min="8191" max="8191" width="3.5234375" style="1" customWidth="1"/>
    <col min="8192" max="8192" width="3" style="1" customWidth="1"/>
    <col min="8193" max="8193" width="27.5234375" style="1" customWidth="1"/>
    <col min="8194" max="8194" width="9.1015625" style="1"/>
    <col min="8195" max="8195" width="10" style="1" customWidth="1"/>
    <col min="8196" max="8199" width="9.1015625" style="1"/>
    <col min="8200" max="8200" width="13" style="1" customWidth="1"/>
    <col min="8201" max="8201" width="11.5234375" style="1" customWidth="1"/>
    <col min="8202" max="8445" width="9.1015625" style="1"/>
    <col min="8446" max="8446" width="5.1015625" style="1" customWidth="1"/>
    <col min="8447" max="8447" width="3.5234375" style="1" customWidth="1"/>
    <col min="8448" max="8448" width="3" style="1" customWidth="1"/>
    <col min="8449" max="8449" width="27.5234375" style="1" customWidth="1"/>
    <col min="8450" max="8450" width="9.1015625" style="1"/>
    <col min="8451" max="8451" width="10" style="1" customWidth="1"/>
    <col min="8452" max="8455" width="9.1015625" style="1"/>
    <col min="8456" max="8456" width="13" style="1" customWidth="1"/>
    <col min="8457" max="8457" width="11.5234375" style="1" customWidth="1"/>
    <col min="8458" max="8701" width="9.1015625" style="1"/>
    <col min="8702" max="8702" width="5.1015625" style="1" customWidth="1"/>
    <col min="8703" max="8703" width="3.5234375" style="1" customWidth="1"/>
    <col min="8704" max="8704" width="3" style="1" customWidth="1"/>
    <col min="8705" max="8705" width="27.5234375" style="1" customWidth="1"/>
    <col min="8706" max="8706" width="9.1015625" style="1"/>
    <col min="8707" max="8707" width="10" style="1" customWidth="1"/>
    <col min="8708" max="8711" width="9.1015625" style="1"/>
    <col min="8712" max="8712" width="13" style="1" customWidth="1"/>
    <col min="8713" max="8713" width="11.5234375" style="1" customWidth="1"/>
    <col min="8714" max="8957" width="9.1015625" style="1"/>
    <col min="8958" max="8958" width="5.1015625" style="1" customWidth="1"/>
    <col min="8959" max="8959" width="3.5234375" style="1" customWidth="1"/>
    <col min="8960" max="8960" width="3" style="1" customWidth="1"/>
    <col min="8961" max="8961" width="27.5234375" style="1" customWidth="1"/>
    <col min="8962" max="8962" width="9.1015625" style="1"/>
    <col min="8963" max="8963" width="10" style="1" customWidth="1"/>
    <col min="8964" max="8967" width="9.1015625" style="1"/>
    <col min="8968" max="8968" width="13" style="1" customWidth="1"/>
    <col min="8969" max="8969" width="11.5234375" style="1" customWidth="1"/>
    <col min="8970" max="9213" width="9.1015625" style="1"/>
    <col min="9214" max="9214" width="5.1015625" style="1" customWidth="1"/>
    <col min="9215" max="9215" width="3.5234375" style="1" customWidth="1"/>
    <col min="9216" max="9216" width="3" style="1" customWidth="1"/>
    <col min="9217" max="9217" width="27.5234375" style="1" customWidth="1"/>
    <col min="9218" max="9218" width="9.1015625" style="1"/>
    <col min="9219" max="9219" width="10" style="1" customWidth="1"/>
    <col min="9220" max="9223" width="9.1015625" style="1"/>
    <col min="9224" max="9224" width="13" style="1" customWidth="1"/>
    <col min="9225" max="9225" width="11.5234375" style="1" customWidth="1"/>
    <col min="9226" max="9469" width="9.1015625" style="1"/>
    <col min="9470" max="9470" width="5.1015625" style="1" customWidth="1"/>
    <col min="9471" max="9471" width="3.5234375" style="1" customWidth="1"/>
    <col min="9472" max="9472" width="3" style="1" customWidth="1"/>
    <col min="9473" max="9473" width="27.5234375" style="1" customWidth="1"/>
    <col min="9474" max="9474" width="9.1015625" style="1"/>
    <col min="9475" max="9475" width="10" style="1" customWidth="1"/>
    <col min="9476" max="9479" width="9.1015625" style="1"/>
    <col min="9480" max="9480" width="13" style="1" customWidth="1"/>
    <col min="9481" max="9481" width="11.5234375" style="1" customWidth="1"/>
    <col min="9482" max="9725" width="9.1015625" style="1"/>
    <col min="9726" max="9726" width="5.1015625" style="1" customWidth="1"/>
    <col min="9727" max="9727" width="3.5234375" style="1" customWidth="1"/>
    <col min="9728" max="9728" width="3" style="1" customWidth="1"/>
    <col min="9729" max="9729" width="27.5234375" style="1" customWidth="1"/>
    <col min="9730" max="9730" width="9.1015625" style="1"/>
    <col min="9731" max="9731" width="10" style="1" customWidth="1"/>
    <col min="9732" max="9735" width="9.1015625" style="1"/>
    <col min="9736" max="9736" width="13" style="1" customWidth="1"/>
    <col min="9737" max="9737" width="11.5234375" style="1" customWidth="1"/>
    <col min="9738" max="9981" width="9.1015625" style="1"/>
    <col min="9982" max="9982" width="5.1015625" style="1" customWidth="1"/>
    <col min="9983" max="9983" width="3.5234375" style="1" customWidth="1"/>
    <col min="9984" max="9984" width="3" style="1" customWidth="1"/>
    <col min="9985" max="9985" width="27.5234375" style="1" customWidth="1"/>
    <col min="9986" max="9986" width="9.1015625" style="1"/>
    <col min="9987" max="9987" width="10" style="1" customWidth="1"/>
    <col min="9988" max="9991" width="9.1015625" style="1"/>
    <col min="9992" max="9992" width="13" style="1" customWidth="1"/>
    <col min="9993" max="9993" width="11.5234375" style="1" customWidth="1"/>
    <col min="9994" max="10237" width="9.1015625" style="1"/>
    <col min="10238" max="10238" width="5.1015625" style="1" customWidth="1"/>
    <col min="10239" max="10239" width="3.5234375" style="1" customWidth="1"/>
    <col min="10240" max="10240" width="3" style="1" customWidth="1"/>
    <col min="10241" max="10241" width="27.5234375" style="1" customWidth="1"/>
    <col min="10242" max="10242" width="9.1015625" style="1"/>
    <col min="10243" max="10243" width="10" style="1" customWidth="1"/>
    <col min="10244" max="10247" width="9.1015625" style="1"/>
    <col min="10248" max="10248" width="13" style="1" customWidth="1"/>
    <col min="10249" max="10249" width="11.5234375" style="1" customWidth="1"/>
    <col min="10250" max="10493" width="9.1015625" style="1"/>
    <col min="10494" max="10494" width="5.1015625" style="1" customWidth="1"/>
    <col min="10495" max="10495" width="3.5234375" style="1" customWidth="1"/>
    <col min="10496" max="10496" width="3" style="1" customWidth="1"/>
    <col min="10497" max="10497" width="27.5234375" style="1" customWidth="1"/>
    <col min="10498" max="10498" width="9.1015625" style="1"/>
    <col min="10499" max="10499" width="10" style="1" customWidth="1"/>
    <col min="10500" max="10503" width="9.1015625" style="1"/>
    <col min="10504" max="10504" width="13" style="1" customWidth="1"/>
    <col min="10505" max="10505" width="11.5234375" style="1" customWidth="1"/>
    <col min="10506" max="10749" width="9.1015625" style="1"/>
    <col min="10750" max="10750" width="5.1015625" style="1" customWidth="1"/>
    <col min="10751" max="10751" width="3.5234375" style="1" customWidth="1"/>
    <col min="10752" max="10752" width="3" style="1" customWidth="1"/>
    <col min="10753" max="10753" width="27.5234375" style="1" customWidth="1"/>
    <col min="10754" max="10754" width="9.1015625" style="1"/>
    <col min="10755" max="10755" width="10" style="1" customWidth="1"/>
    <col min="10756" max="10759" width="9.1015625" style="1"/>
    <col min="10760" max="10760" width="13" style="1" customWidth="1"/>
    <col min="10761" max="10761" width="11.5234375" style="1" customWidth="1"/>
    <col min="10762" max="11005" width="9.1015625" style="1"/>
    <col min="11006" max="11006" width="5.1015625" style="1" customWidth="1"/>
    <col min="11007" max="11007" width="3.5234375" style="1" customWidth="1"/>
    <col min="11008" max="11008" width="3" style="1" customWidth="1"/>
    <col min="11009" max="11009" width="27.5234375" style="1" customWidth="1"/>
    <col min="11010" max="11010" width="9.1015625" style="1"/>
    <col min="11011" max="11011" width="10" style="1" customWidth="1"/>
    <col min="11012" max="11015" width="9.1015625" style="1"/>
    <col min="11016" max="11016" width="13" style="1" customWidth="1"/>
    <col min="11017" max="11017" width="11.5234375" style="1" customWidth="1"/>
    <col min="11018" max="11261" width="9.1015625" style="1"/>
    <col min="11262" max="11262" width="5.1015625" style="1" customWidth="1"/>
    <col min="11263" max="11263" width="3.5234375" style="1" customWidth="1"/>
    <col min="11264" max="11264" width="3" style="1" customWidth="1"/>
    <col min="11265" max="11265" width="27.5234375" style="1" customWidth="1"/>
    <col min="11266" max="11266" width="9.1015625" style="1"/>
    <col min="11267" max="11267" width="10" style="1" customWidth="1"/>
    <col min="11268" max="11271" width="9.1015625" style="1"/>
    <col min="11272" max="11272" width="13" style="1" customWidth="1"/>
    <col min="11273" max="11273" width="11.5234375" style="1" customWidth="1"/>
    <col min="11274" max="11517" width="9.1015625" style="1"/>
    <col min="11518" max="11518" width="5.1015625" style="1" customWidth="1"/>
    <col min="11519" max="11519" width="3.5234375" style="1" customWidth="1"/>
    <col min="11520" max="11520" width="3" style="1" customWidth="1"/>
    <col min="11521" max="11521" width="27.5234375" style="1" customWidth="1"/>
    <col min="11522" max="11522" width="9.1015625" style="1"/>
    <col min="11523" max="11523" width="10" style="1" customWidth="1"/>
    <col min="11524" max="11527" width="9.1015625" style="1"/>
    <col min="11528" max="11528" width="13" style="1" customWidth="1"/>
    <col min="11529" max="11529" width="11.5234375" style="1" customWidth="1"/>
    <col min="11530" max="11773" width="9.1015625" style="1"/>
    <col min="11774" max="11774" width="5.1015625" style="1" customWidth="1"/>
    <col min="11775" max="11775" width="3.5234375" style="1" customWidth="1"/>
    <col min="11776" max="11776" width="3" style="1" customWidth="1"/>
    <col min="11777" max="11777" width="27.5234375" style="1" customWidth="1"/>
    <col min="11778" max="11778" width="9.1015625" style="1"/>
    <col min="11779" max="11779" width="10" style="1" customWidth="1"/>
    <col min="11780" max="11783" width="9.1015625" style="1"/>
    <col min="11784" max="11784" width="13" style="1" customWidth="1"/>
    <col min="11785" max="11785" width="11.5234375" style="1" customWidth="1"/>
    <col min="11786" max="12029" width="9.1015625" style="1"/>
    <col min="12030" max="12030" width="5.1015625" style="1" customWidth="1"/>
    <col min="12031" max="12031" width="3.5234375" style="1" customWidth="1"/>
    <col min="12032" max="12032" width="3" style="1" customWidth="1"/>
    <col min="12033" max="12033" width="27.5234375" style="1" customWidth="1"/>
    <col min="12034" max="12034" width="9.1015625" style="1"/>
    <col min="12035" max="12035" width="10" style="1" customWidth="1"/>
    <col min="12036" max="12039" width="9.1015625" style="1"/>
    <col min="12040" max="12040" width="13" style="1" customWidth="1"/>
    <col min="12041" max="12041" width="11.5234375" style="1" customWidth="1"/>
    <col min="12042" max="12285" width="9.1015625" style="1"/>
    <col min="12286" max="12286" width="5.1015625" style="1" customWidth="1"/>
    <col min="12287" max="12287" width="3.5234375" style="1" customWidth="1"/>
    <col min="12288" max="12288" width="3" style="1" customWidth="1"/>
    <col min="12289" max="12289" width="27.5234375" style="1" customWidth="1"/>
    <col min="12290" max="12290" width="9.1015625" style="1"/>
    <col min="12291" max="12291" width="10" style="1" customWidth="1"/>
    <col min="12292" max="12295" width="9.1015625" style="1"/>
    <col min="12296" max="12296" width="13" style="1" customWidth="1"/>
    <col min="12297" max="12297" width="11.5234375" style="1" customWidth="1"/>
    <col min="12298" max="12541" width="9.1015625" style="1"/>
    <col min="12542" max="12542" width="5.1015625" style="1" customWidth="1"/>
    <col min="12543" max="12543" width="3.5234375" style="1" customWidth="1"/>
    <col min="12544" max="12544" width="3" style="1" customWidth="1"/>
    <col min="12545" max="12545" width="27.5234375" style="1" customWidth="1"/>
    <col min="12546" max="12546" width="9.1015625" style="1"/>
    <col min="12547" max="12547" width="10" style="1" customWidth="1"/>
    <col min="12548" max="12551" width="9.1015625" style="1"/>
    <col min="12552" max="12552" width="13" style="1" customWidth="1"/>
    <col min="12553" max="12553" width="11.5234375" style="1" customWidth="1"/>
    <col min="12554" max="12797" width="9.1015625" style="1"/>
    <col min="12798" max="12798" width="5.1015625" style="1" customWidth="1"/>
    <col min="12799" max="12799" width="3.5234375" style="1" customWidth="1"/>
    <col min="12800" max="12800" width="3" style="1" customWidth="1"/>
    <col min="12801" max="12801" width="27.5234375" style="1" customWidth="1"/>
    <col min="12802" max="12802" width="9.1015625" style="1"/>
    <col min="12803" max="12803" width="10" style="1" customWidth="1"/>
    <col min="12804" max="12807" width="9.1015625" style="1"/>
    <col min="12808" max="12808" width="13" style="1" customWidth="1"/>
    <col min="12809" max="12809" width="11.5234375" style="1" customWidth="1"/>
    <col min="12810" max="13053" width="9.1015625" style="1"/>
    <col min="13054" max="13054" width="5.1015625" style="1" customWidth="1"/>
    <col min="13055" max="13055" width="3.5234375" style="1" customWidth="1"/>
    <col min="13056" max="13056" width="3" style="1" customWidth="1"/>
    <col min="13057" max="13057" width="27.5234375" style="1" customWidth="1"/>
    <col min="13058" max="13058" width="9.1015625" style="1"/>
    <col min="13059" max="13059" width="10" style="1" customWidth="1"/>
    <col min="13060" max="13063" width="9.1015625" style="1"/>
    <col min="13064" max="13064" width="13" style="1" customWidth="1"/>
    <col min="13065" max="13065" width="11.5234375" style="1" customWidth="1"/>
    <col min="13066" max="13309" width="9.1015625" style="1"/>
    <col min="13310" max="13310" width="5.1015625" style="1" customWidth="1"/>
    <col min="13311" max="13311" width="3.5234375" style="1" customWidth="1"/>
    <col min="13312" max="13312" width="3" style="1" customWidth="1"/>
    <col min="13313" max="13313" width="27.5234375" style="1" customWidth="1"/>
    <col min="13314" max="13314" width="9.1015625" style="1"/>
    <col min="13315" max="13315" width="10" style="1" customWidth="1"/>
    <col min="13316" max="13319" width="9.1015625" style="1"/>
    <col min="13320" max="13320" width="13" style="1" customWidth="1"/>
    <col min="13321" max="13321" width="11.5234375" style="1" customWidth="1"/>
    <col min="13322" max="13565" width="9.1015625" style="1"/>
    <col min="13566" max="13566" width="5.1015625" style="1" customWidth="1"/>
    <col min="13567" max="13567" width="3.5234375" style="1" customWidth="1"/>
    <col min="13568" max="13568" width="3" style="1" customWidth="1"/>
    <col min="13569" max="13569" width="27.5234375" style="1" customWidth="1"/>
    <col min="13570" max="13570" width="9.1015625" style="1"/>
    <col min="13571" max="13571" width="10" style="1" customWidth="1"/>
    <col min="13572" max="13575" width="9.1015625" style="1"/>
    <col min="13576" max="13576" width="13" style="1" customWidth="1"/>
    <col min="13577" max="13577" width="11.5234375" style="1" customWidth="1"/>
    <col min="13578" max="13821" width="9.1015625" style="1"/>
    <col min="13822" max="13822" width="5.1015625" style="1" customWidth="1"/>
    <col min="13823" max="13823" width="3.5234375" style="1" customWidth="1"/>
    <col min="13824" max="13824" width="3" style="1" customWidth="1"/>
    <col min="13825" max="13825" width="27.5234375" style="1" customWidth="1"/>
    <col min="13826" max="13826" width="9.1015625" style="1"/>
    <col min="13827" max="13827" width="10" style="1" customWidth="1"/>
    <col min="13828" max="13831" width="9.1015625" style="1"/>
    <col min="13832" max="13832" width="13" style="1" customWidth="1"/>
    <col min="13833" max="13833" width="11.5234375" style="1" customWidth="1"/>
    <col min="13834" max="14077" width="9.1015625" style="1"/>
    <col min="14078" max="14078" width="5.1015625" style="1" customWidth="1"/>
    <col min="14079" max="14079" width="3.5234375" style="1" customWidth="1"/>
    <col min="14080" max="14080" width="3" style="1" customWidth="1"/>
    <col min="14081" max="14081" width="27.5234375" style="1" customWidth="1"/>
    <col min="14082" max="14082" width="9.1015625" style="1"/>
    <col min="14083" max="14083" width="10" style="1" customWidth="1"/>
    <col min="14084" max="14087" width="9.1015625" style="1"/>
    <col min="14088" max="14088" width="13" style="1" customWidth="1"/>
    <col min="14089" max="14089" width="11.5234375" style="1" customWidth="1"/>
    <col min="14090" max="14333" width="9.1015625" style="1"/>
    <col min="14334" max="14334" width="5.1015625" style="1" customWidth="1"/>
    <col min="14335" max="14335" width="3.5234375" style="1" customWidth="1"/>
    <col min="14336" max="14336" width="3" style="1" customWidth="1"/>
    <col min="14337" max="14337" width="27.5234375" style="1" customWidth="1"/>
    <col min="14338" max="14338" width="9.1015625" style="1"/>
    <col min="14339" max="14339" width="10" style="1" customWidth="1"/>
    <col min="14340" max="14343" width="9.1015625" style="1"/>
    <col min="14344" max="14344" width="13" style="1" customWidth="1"/>
    <col min="14345" max="14345" width="11.5234375" style="1" customWidth="1"/>
    <col min="14346" max="14589" width="9.1015625" style="1"/>
    <col min="14590" max="14590" width="5.1015625" style="1" customWidth="1"/>
    <col min="14591" max="14591" width="3.5234375" style="1" customWidth="1"/>
    <col min="14592" max="14592" width="3" style="1" customWidth="1"/>
    <col min="14593" max="14593" width="27.5234375" style="1" customWidth="1"/>
    <col min="14594" max="14594" width="9.1015625" style="1"/>
    <col min="14595" max="14595" width="10" style="1" customWidth="1"/>
    <col min="14596" max="14599" width="9.1015625" style="1"/>
    <col min="14600" max="14600" width="13" style="1" customWidth="1"/>
    <col min="14601" max="14601" width="11.5234375" style="1" customWidth="1"/>
    <col min="14602" max="14845" width="9.1015625" style="1"/>
    <col min="14846" max="14846" width="5.1015625" style="1" customWidth="1"/>
    <col min="14847" max="14847" width="3.5234375" style="1" customWidth="1"/>
    <col min="14848" max="14848" width="3" style="1" customWidth="1"/>
    <col min="14849" max="14849" width="27.5234375" style="1" customWidth="1"/>
    <col min="14850" max="14850" width="9.1015625" style="1"/>
    <col min="14851" max="14851" width="10" style="1" customWidth="1"/>
    <col min="14852" max="14855" width="9.1015625" style="1"/>
    <col min="14856" max="14856" width="13" style="1" customWidth="1"/>
    <col min="14857" max="14857" width="11.5234375" style="1" customWidth="1"/>
    <col min="14858" max="15101" width="9.1015625" style="1"/>
    <col min="15102" max="15102" width="5.1015625" style="1" customWidth="1"/>
    <col min="15103" max="15103" width="3.5234375" style="1" customWidth="1"/>
    <col min="15104" max="15104" width="3" style="1" customWidth="1"/>
    <col min="15105" max="15105" width="27.5234375" style="1" customWidth="1"/>
    <col min="15106" max="15106" width="9.1015625" style="1"/>
    <col min="15107" max="15107" width="10" style="1" customWidth="1"/>
    <col min="15108" max="15111" width="9.1015625" style="1"/>
    <col min="15112" max="15112" width="13" style="1" customWidth="1"/>
    <col min="15113" max="15113" width="11.5234375" style="1" customWidth="1"/>
    <col min="15114" max="15357" width="9.1015625" style="1"/>
    <col min="15358" max="15358" width="5.1015625" style="1" customWidth="1"/>
    <col min="15359" max="15359" width="3.5234375" style="1" customWidth="1"/>
    <col min="15360" max="15360" width="3" style="1" customWidth="1"/>
    <col min="15361" max="15361" width="27.5234375" style="1" customWidth="1"/>
    <col min="15362" max="15362" width="9.1015625" style="1"/>
    <col min="15363" max="15363" width="10" style="1" customWidth="1"/>
    <col min="15364" max="15367" width="9.1015625" style="1"/>
    <col min="15368" max="15368" width="13" style="1" customWidth="1"/>
    <col min="15369" max="15369" width="11.5234375" style="1" customWidth="1"/>
    <col min="15370" max="15613" width="9.1015625" style="1"/>
    <col min="15614" max="15614" width="5.1015625" style="1" customWidth="1"/>
    <col min="15615" max="15615" width="3.5234375" style="1" customWidth="1"/>
    <col min="15616" max="15616" width="3" style="1" customWidth="1"/>
    <col min="15617" max="15617" width="27.5234375" style="1" customWidth="1"/>
    <col min="15618" max="15618" width="9.1015625" style="1"/>
    <col min="15619" max="15619" width="10" style="1" customWidth="1"/>
    <col min="15620" max="15623" width="9.1015625" style="1"/>
    <col min="15624" max="15624" width="13" style="1" customWidth="1"/>
    <col min="15625" max="15625" width="11.5234375" style="1" customWidth="1"/>
    <col min="15626" max="15869" width="9.1015625" style="1"/>
    <col min="15870" max="15870" width="5.1015625" style="1" customWidth="1"/>
    <col min="15871" max="15871" width="3.5234375" style="1" customWidth="1"/>
    <col min="15872" max="15872" width="3" style="1" customWidth="1"/>
    <col min="15873" max="15873" width="27.5234375" style="1" customWidth="1"/>
    <col min="15874" max="15874" width="9.1015625" style="1"/>
    <col min="15875" max="15875" width="10" style="1" customWidth="1"/>
    <col min="15876" max="15879" width="9.1015625" style="1"/>
    <col min="15880" max="15880" width="13" style="1" customWidth="1"/>
    <col min="15881" max="15881" width="11.5234375" style="1" customWidth="1"/>
    <col min="15882" max="16125" width="9.1015625" style="1"/>
    <col min="16126" max="16126" width="5.1015625" style="1" customWidth="1"/>
    <col min="16127" max="16127" width="3.5234375" style="1" customWidth="1"/>
    <col min="16128" max="16128" width="3" style="1" customWidth="1"/>
    <col min="16129" max="16129" width="27.5234375" style="1" customWidth="1"/>
    <col min="16130" max="16130" width="9.1015625" style="1"/>
    <col min="16131" max="16131" width="10" style="1" customWidth="1"/>
    <col min="16132" max="16135" width="9.1015625" style="1"/>
    <col min="16136" max="16136" width="13" style="1" customWidth="1"/>
    <col min="16137" max="16137" width="11.5234375" style="1" customWidth="1"/>
    <col min="16138" max="16384" width="9.1015625" style="1"/>
  </cols>
  <sheetData>
    <row r="1" spans="1:11" ht="15">
      <c r="A1" s="900" t="s">
        <v>4261</v>
      </c>
      <c r="B1" s="7"/>
      <c r="C1" s="213"/>
      <c r="D1" s="213"/>
      <c r="E1" s="213"/>
      <c r="F1" s="214"/>
      <c r="G1" s="213"/>
      <c r="H1" s="213"/>
      <c r="I1" s="213"/>
      <c r="J1" s="215"/>
    </row>
    <row r="2" spans="1:11" ht="15">
      <c r="A2" s="1851" t="s">
        <v>137</v>
      </c>
      <c r="B2" s="1852"/>
      <c r="C2" s="1852"/>
      <c r="D2" s="1853"/>
      <c r="E2" s="20"/>
      <c r="F2" s="214"/>
      <c r="G2" s="213"/>
      <c r="H2" s="213"/>
      <c r="I2" s="213"/>
      <c r="J2" s="215"/>
    </row>
    <row r="3" spans="1:11" ht="15" customHeight="1">
      <c r="A3" s="19" t="s">
        <v>138</v>
      </c>
      <c r="E3" s="7"/>
      <c r="F3" s="7"/>
      <c r="G3" s="7"/>
      <c r="H3" s="7"/>
      <c r="I3" s="1270"/>
      <c r="J3" s="1270"/>
      <c r="K3" s="1270"/>
    </row>
    <row r="4" spans="1:11">
      <c r="A4" s="17" t="s">
        <v>4262</v>
      </c>
      <c r="C4" s="7"/>
      <c r="D4" s="7"/>
      <c r="E4" s="7"/>
      <c r="F4" s="7"/>
      <c r="G4" s="7"/>
      <c r="H4" s="7"/>
      <c r="I4" s="1270"/>
      <c r="J4" s="1270"/>
      <c r="K4" s="1270"/>
    </row>
    <row r="5" spans="1:11">
      <c r="A5" s="17"/>
      <c r="B5" s="17" t="s">
        <v>4263</v>
      </c>
      <c r="C5" s="7"/>
      <c r="D5" s="7"/>
      <c r="E5" s="7"/>
      <c r="F5" s="7"/>
      <c r="G5" s="7"/>
      <c r="H5" s="7"/>
      <c r="I5" s="39"/>
      <c r="J5" s="39"/>
      <c r="K5" s="39"/>
    </row>
    <row r="6" spans="1:11">
      <c r="B6" s="6" t="s">
        <v>4264</v>
      </c>
      <c r="D6" s="7"/>
      <c r="E6" s="7"/>
      <c r="F6" s="7"/>
      <c r="G6" s="7"/>
      <c r="H6" s="7"/>
      <c r="I6" s="1270"/>
      <c r="J6" s="1270"/>
      <c r="K6" s="1270"/>
    </row>
    <row r="7" spans="1:11">
      <c r="B7" s="12" t="s">
        <v>4265</v>
      </c>
      <c r="D7" s="7"/>
      <c r="E7" s="7"/>
      <c r="F7" s="7"/>
      <c r="G7" s="7"/>
      <c r="H7" s="7"/>
      <c r="I7" s="1270"/>
      <c r="J7" s="1270"/>
      <c r="K7" s="1270"/>
    </row>
    <row r="8" spans="1:11">
      <c r="C8" s="7" t="s">
        <v>4266</v>
      </c>
      <c r="E8" s="7"/>
      <c r="F8" s="7"/>
      <c r="G8" s="7"/>
      <c r="H8" s="7"/>
      <c r="I8" s="1292">
        <v>16200</v>
      </c>
      <c r="J8" s="10" t="s">
        <v>116</v>
      </c>
      <c r="K8" s="253"/>
    </row>
    <row r="9" spans="1:11">
      <c r="C9" s="7"/>
      <c r="E9" s="7"/>
      <c r="F9" s="7"/>
      <c r="G9" s="7"/>
      <c r="H9" s="7"/>
      <c r="I9" s="1293"/>
      <c r="J9" s="10"/>
    </row>
    <row r="10" spans="1:11">
      <c r="D10" s="7" t="s">
        <v>4267</v>
      </c>
      <c r="E10" s="7"/>
      <c r="F10" s="7"/>
      <c r="G10" s="7"/>
      <c r="H10" s="1292">
        <v>16201</v>
      </c>
      <c r="I10" s="10" t="s">
        <v>118</v>
      </c>
      <c r="K10" s="5"/>
    </row>
    <row r="11" spans="1:11">
      <c r="D11" s="7" t="s">
        <v>4268</v>
      </c>
      <c r="E11" s="7"/>
      <c r="F11" s="7"/>
      <c r="G11" s="7"/>
      <c r="H11" s="1292">
        <v>16202</v>
      </c>
      <c r="I11" s="10" t="s">
        <v>154</v>
      </c>
      <c r="K11" s="5"/>
    </row>
    <row r="12" spans="1:11">
      <c r="D12" s="7" t="s">
        <v>4269</v>
      </c>
      <c r="E12" s="7"/>
      <c r="F12" s="7"/>
      <c r="G12" s="7"/>
      <c r="H12" s="1292">
        <v>16203</v>
      </c>
      <c r="I12" s="10" t="s">
        <v>157</v>
      </c>
      <c r="K12" s="5"/>
    </row>
    <row r="13" spans="1:11">
      <c r="D13" s="7" t="s">
        <v>4270</v>
      </c>
      <c r="E13" s="7"/>
      <c r="F13" s="7"/>
      <c r="G13" s="7"/>
      <c r="H13" s="1292">
        <v>16204</v>
      </c>
      <c r="I13" s="10" t="s">
        <v>159</v>
      </c>
      <c r="K13" s="5"/>
    </row>
    <row r="14" spans="1:11">
      <c r="D14" s="7" t="s">
        <v>4271</v>
      </c>
      <c r="E14" s="7"/>
      <c r="F14" s="7"/>
      <c r="G14" s="7"/>
      <c r="H14" s="1292">
        <v>16205</v>
      </c>
      <c r="I14" s="10" t="s">
        <v>162</v>
      </c>
      <c r="K14" s="5"/>
    </row>
    <row r="15" spans="1:11">
      <c r="D15" s="7"/>
      <c r="E15" s="7"/>
      <c r="F15" s="7"/>
      <c r="G15" s="7"/>
      <c r="H15" s="7"/>
      <c r="I15" s="1294"/>
      <c r="J15" s="10"/>
      <c r="K15" s="1295"/>
    </row>
    <row r="16" spans="1:11">
      <c r="C16" s="1530" t="s">
        <v>4272</v>
      </c>
      <c r="D16" s="1521"/>
      <c r="E16" s="1521"/>
      <c r="F16" s="1521"/>
      <c r="G16" s="66"/>
      <c r="H16" s="4" t="str">
        <f>CONCATENATE("0.5*",$J$8,"+","0.5*(",$I$10,"+",$I$11,"+",$I$12,"+",$I$13,"+",$I$14,")")</f>
        <v>0.5*A+0.5*(B+C+D+E+F)</v>
      </c>
      <c r="I16" s="1292">
        <v>16206</v>
      </c>
      <c r="J16" s="10" t="s">
        <v>207</v>
      </c>
      <c r="K16" s="1296"/>
    </row>
    <row r="17" spans="2:11">
      <c r="B17" s="7"/>
      <c r="D17" s="7"/>
      <c r="E17" s="7"/>
      <c r="F17" s="7"/>
      <c r="G17" s="7"/>
      <c r="H17" s="7"/>
      <c r="I17" s="1270"/>
      <c r="J17" s="1270"/>
      <c r="K17" s="1297"/>
    </row>
    <row r="18" spans="2:11">
      <c r="B18" s="12" t="s">
        <v>4273</v>
      </c>
      <c r="D18" s="7"/>
      <c r="E18" s="7"/>
      <c r="F18" s="7"/>
      <c r="G18" s="7"/>
      <c r="H18" s="7"/>
      <c r="I18" s="1270"/>
      <c r="J18" s="1270"/>
      <c r="K18" s="1297"/>
    </row>
    <row r="19" spans="2:11">
      <c r="C19" s="7" t="s">
        <v>4266</v>
      </c>
      <c r="E19" s="7"/>
      <c r="F19" s="7"/>
      <c r="G19" s="7"/>
      <c r="H19" s="7"/>
      <c r="I19" s="1292">
        <v>16207</v>
      </c>
      <c r="J19" s="10" t="s">
        <v>210</v>
      </c>
      <c r="K19" s="5"/>
    </row>
    <row r="20" spans="2:11">
      <c r="D20" s="7" t="s">
        <v>4267</v>
      </c>
      <c r="E20" s="7"/>
      <c r="F20" s="7"/>
      <c r="G20" s="7"/>
      <c r="H20" s="1292">
        <v>16208</v>
      </c>
      <c r="I20" s="10" t="s">
        <v>213</v>
      </c>
      <c r="K20" s="5"/>
    </row>
    <row r="21" spans="2:11">
      <c r="D21" s="7" t="s">
        <v>4268</v>
      </c>
      <c r="E21" s="7"/>
      <c r="F21" s="7"/>
      <c r="G21" s="7"/>
      <c r="H21" s="1292">
        <v>16209</v>
      </c>
      <c r="I21" s="10" t="s">
        <v>216</v>
      </c>
      <c r="K21" s="5"/>
    </row>
    <row r="22" spans="2:11">
      <c r="D22" s="7" t="s">
        <v>4269</v>
      </c>
      <c r="E22" s="7"/>
      <c r="F22" s="7"/>
      <c r="G22" s="7"/>
      <c r="H22" s="1292">
        <v>16210</v>
      </c>
      <c r="I22" s="10" t="s">
        <v>219</v>
      </c>
      <c r="K22" s="5"/>
    </row>
    <row r="23" spans="2:11">
      <c r="D23" s="7" t="s">
        <v>4270</v>
      </c>
      <c r="E23" s="7"/>
      <c r="F23" s="7"/>
      <c r="G23" s="7"/>
      <c r="H23" s="1292">
        <v>16211</v>
      </c>
      <c r="I23" s="10" t="s">
        <v>334</v>
      </c>
      <c r="K23" s="5"/>
    </row>
    <row r="24" spans="2:11">
      <c r="D24" s="7" t="s">
        <v>4271</v>
      </c>
      <c r="E24" s="7"/>
      <c r="F24" s="7"/>
      <c r="G24" s="7"/>
      <c r="H24" s="1292">
        <v>16212</v>
      </c>
      <c r="I24" s="10" t="s">
        <v>337</v>
      </c>
      <c r="K24" s="5"/>
    </row>
    <row r="25" spans="2:11">
      <c r="D25" s="7"/>
      <c r="E25" s="7"/>
      <c r="F25" s="7"/>
      <c r="G25" s="7"/>
      <c r="H25" s="7"/>
      <c r="I25" s="1294"/>
      <c r="J25" s="10"/>
      <c r="K25" s="1295"/>
    </row>
    <row r="26" spans="2:11">
      <c r="C26" s="1530" t="s">
        <v>4274</v>
      </c>
      <c r="D26" s="1521"/>
      <c r="E26" s="1521"/>
      <c r="F26" s="1521"/>
      <c r="G26" s="7"/>
      <c r="H26" s="4" t="str">
        <f>CONCATENATE("0.5*",$J$19,"+","0.5*(",$I$20,"+",$I$21,"+",$I$22,"+",$I$23,"+",$I$24,")")</f>
        <v>0.5*H+0.5*(I+J+K+L+M)</v>
      </c>
      <c r="I26" s="1292">
        <v>16213</v>
      </c>
      <c r="J26" s="10" t="s">
        <v>494</v>
      </c>
      <c r="K26" s="1296"/>
    </row>
    <row r="27" spans="2:11">
      <c r="B27" s="17" t="s">
        <v>4275</v>
      </c>
      <c r="C27" s="7"/>
      <c r="D27" s="7"/>
      <c r="E27" s="7"/>
      <c r="F27" s="7"/>
      <c r="G27" s="7"/>
      <c r="H27" s="7"/>
      <c r="I27" s="1270"/>
      <c r="J27" s="1270"/>
      <c r="K27" s="1297"/>
    </row>
    <row r="28" spans="2:11">
      <c r="B28" s="6" t="s">
        <v>4276</v>
      </c>
      <c r="D28" s="7"/>
      <c r="E28" s="7"/>
      <c r="F28" s="7"/>
      <c r="G28" s="7"/>
      <c r="H28" s="7"/>
      <c r="I28" s="1270"/>
      <c r="J28" s="1270"/>
      <c r="K28" s="1297"/>
    </row>
    <row r="29" spans="2:11">
      <c r="B29" s="12" t="s">
        <v>4265</v>
      </c>
      <c r="D29" s="7"/>
      <c r="E29" s="7"/>
      <c r="F29" s="7"/>
      <c r="G29" s="7"/>
      <c r="H29" s="7"/>
      <c r="I29" s="1270"/>
      <c r="J29" s="1270"/>
      <c r="K29" s="1297"/>
    </row>
    <row r="30" spans="2:11">
      <c r="C30" s="7" t="s">
        <v>4277</v>
      </c>
      <c r="E30" s="7"/>
      <c r="F30" s="7"/>
      <c r="G30" s="7"/>
      <c r="H30" s="7"/>
      <c r="I30" s="1292">
        <v>16214</v>
      </c>
      <c r="J30" s="10" t="s">
        <v>503</v>
      </c>
      <c r="K30" s="5"/>
    </row>
    <row r="31" spans="2:11">
      <c r="D31" s="7" t="s">
        <v>4278</v>
      </c>
      <c r="E31" s="7"/>
      <c r="F31" s="7"/>
      <c r="G31" s="7"/>
      <c r="H31" s="1292">
        <v>16215</v>
      </c>
      <c r="I31" s="10"/>
      <c r="K31" s="5"/>
    </row>
    <row r="32" spans="2:11">
      <c r="D32" s="7" t="s">
        <v>4279</v>
      </c>
      <c r="E32" s="7"/>
      <c r="F32" s="7"/>
      <c r="G32" s="7"/>
      <c r="H32" s="1292">
        <v>16216</v>
      </c>
      <c r="I32" s="10"/>
      <c r="K32" s="5"/>
    </row>
    <row r="33" spans="2:14">
      <c r="D33" s="7" t="s">
        <v>4280</v>
      </c>
      <c r="E33" s="7"/>
      <c r="F33" s="7"/>
      <c r="G33" s="7"/>
      <c r="H33" s="1292">
        <v>16217</v>
      </c>
      <c r="I33" s="10"/>
      <c r="K33" s="5"/>
    </row>
    <row r="34" spans="2:14">
      <c r="B34" s="12" t="s">
        <v>4273</v>
      </c>
      <c r="D34" s="7"/>
      <c r="E34" s="7"/>
      <c r="F34" s="7"/>
      <c r="G34" s="7"/>
      <c r="H34" s="7"/>
      <c r="I34" s="1270"/>
      <c r="J34" s="1270"/>
      <c r="K34" s="1297"/>
    </row>
    <row r="35" spans="2:14">
      <c r="C35" s="7" t="s">
        <v>4277</v>
      </c>
      <c r="E35" s="7"/>
      <c r="F35" s="7"/>
      <c r="G35" s="7"/>
      <c r="H35" s="7"/>
      <c r="I35" s="1292">
        <v>16218</v>
      </c>
      <c r="J35" s="10" t="s">
        <v>869</v>
      </c>
      <c r="K35" s="5"/>
    </row>
    <row r="36" spans="2:14">
      <c r="D36" s="7" t="s">
        <v>4281</v>
      </c>
      <c r="E36" s="7"/>
      <c r="F36" s="7"/>
      <c r="G36" s="7"/>
      <c r="H36" s="1292">
        <v>16219</v>
      </c>
      <c r="I36" s="10"/>
      <c r="K36" s="5"/>
    </row>
    <row r="37" spans="2:14">
      <c r="D37" s="7" t="s">
        <v>4282</v>
      </c>
      <c r="E37" s="7"/>
      <c r="F37" s="7"/>
      <c r="G37" s="7"/>
      <c r="H37" s="1292">
        <v>16220</v>
      </c>
      <c r="I37" s="10"/>
      <c r="K37" s="5"/>
    </row>
    <row r="38" spans="2:14">
      <c r="D38" s="7" t="s">
        <v>4283</v>
      </c>
      <c r="E38" s="7"/>
      <c r="F38" s="7"/>
      <c r="G38" s="7"/>
      <c r="H38" s="1292">
        <v>16221</v>
      </c>
      <c r="I38" s="10"/>
      <c r="K38" s="5"/>
    </row>
    <row r="39" spans="2:14">
      <c r="H39" s="7"/>
      <c r="I39" s="7"/>
    </row>
    <row r="40" spans="2:14" ht="23.25" customHeight="1">
      <c r="B40" s="7" t="s">
        <v>4284</v>
      </c>
      <c r="D40" s="7"/>
      <c r="E40" s="7"/>
      <c r="F40" s="7"/>
      <c r="G40" s="7"/>
      <c r="H40" s="7"/>
      <c r="I40" s="1292">
        <v>16222</v>
      </c>
      <c r="J40" s="10" t="s">
        <v>872</v>
      </c>
      <c r="K40" s="1298"/>
      <c r="L40" s="13"/>
      <c r="M40" s="13"/>
      <c r="N40" s="13"/>
    </row>
    <row r="41" spans="2:14" ht="23.25" customHeight="1">
      <c r="B41" s="7" t="s">
        <v>4285</v>
      </c>
      <c r="D41" s="7"/>
      <c r="E41" s="7"/>
      <c r="F41" s="7"/>
      <c r="G41" s="7"/>
      <c r="H41" s="7"/>
      <c r="I41" s="1292">
        <v>16223</v>
      </c>
      <c r="J41" s="10" t="s">
        <v>879</v>
      </c>
      <c r="K41" s="1298"/>
      <c r="L41" s="13"/>
      <c r="M41" s="13"/>
      <c r="N41" s="13"/>
    </row>
    <row r="42" spans="2:14" ht="23.25" customHeight="1">
      <c r="B42" s="7"/>
      <c r="D42" s="7"/>
      <c r="E42" s="7"/>
      <c r="F42" s="7"/>
      <c r="G42" s="7"/>
      <c r="H42" s="7"/>
      <c r="I42" s="1270"/>
      <c r="J42" s="1270"/>
      <c r="K42" s="1270"/>
      <c r="L42" s="13"/>
      <c r="M42" s="13"/>
      <c r="N42" s="13"/>
    </row>
    <row r="43" spans="2:14">
      <c r="B43" s="23" t="s">
        <v>4286</v>
      </c>
      <c r="D43" s="7"/>
      <c r="E43" s="7"/>
      <c r="F43" s="7"/>
      <c r="G43" s="7"/>
      <c r="H43" s="4" t="s">
        <v>4287</v>
      </c>
      <c r="I43" s="1292">
        <v>16224</v>
      </c>
      <c r="J43" s="10" t="s">
        <v>882</v>
      </c>
      <c r="K43" s="253"/>
    </row>
    <row r="44" spans="2:14">
      <c r="B44" s="29"/>
      <c r="C44" s="66"/>
      <c r="D44" s="66"/>
      <c r="E44" s="66"/>
      <c r="F44" s="7"/>
      <c r="G44" s="7"/>
      <c r="H44" s="4"/>
      <c r="I44" s="1299"/>
      <c r="J44" s="10"/>
      <c r="K44" s="253"/>
    </row>
    <row r="45" spans="2:14">
      <c r="B45" s="23" t="s">
        <v>4288</v>
      </c>
      <c r="C45" s="29"/>
      <c r="D45" s="29"/>
      <c r="F45" s="7"/>
      <c r="G45" s="7"/>
      <c r="H45" s="4"/>
      <c r="I45" s="1292">
        <v>16225</v>
      </c>
      <c r="J45" s="10" t="s">
        <v>900</v>
      </c>
      <c r="K45" s="253"/>
    </row>
    <row r="46" spans="2:14" ht="23.25" customHeight="1">
      <c r="B46" s="7"/>
      <c r="C46" s="29"/>
      <c r="D46" s="29"/>
      <c r="F46" s="7"/>
      <c r="G46" s="7"/>
      <c r="H46" s="4"/>
      <c r="I46" s="1299"/>
      <c r="J46" s="10"/>
      <c r="K46" s="253"/>
      <c r="L46" s="13"/>
      <c r="M46" s="13"/>
      <c r="N46" s="13"/>
    </row>
    <row r="47" spans="2:14" ht="23.25" customHeight="1">
      <c r="B47" s="17" t="s">
        <v>4289</v>
      </c>
      <c r="C47" s="7"/>
      <c r="D47" s="7"/>
      <c r="E47" s="7"/>
      <c r="F47" s="7"/>
      <c r="G47" s="7"/>
      <c r="H47" s="7"/>
      <c r="I47" s="1299"/>
      <c r="J47" s="10"/>
      <c r="K47" s="253"/>
      <c r="L47" s="13"/>
      <c r="M47" s="13"/>
      <c r="N47" s="13"/>
    </row>
    <row r="48" spans="2:14" ht="23.25" customHeight="1">
      <c r="B48" s="7" t="s">
        <v>4290</v>
      </c>
      <c r="C48" s="1300"/>
      <c r="D48" s="1300"/>
      <c r="E48" s="13"/>
      <c r="F48" s="7"/>
      <c r="G48" s="7"/>
      <c r="H48" s="4"/>
      <c r="I48" s="1292">
        <v>16226</v>
      </c>
      <c r="J48" s="10" t="s">
        <v>903</v>
      </c>
      <c r="K48" s="253"/>
      <c r="L48" s="13"/>
      <c r="M48" s="13"/>
      <c r="N48" s="13"/>
    </row>
    <row r="49" spans="1:11">
      <c r="B49" s="7" t="s">
        <v>4291</v>
      </c>
      <c r="C49" s="29"/>
      <c r="D49" s="29"/>
      <c r="F49" s="7"/>
      <c r="G49" s="7"/>
      <c r="H49" s="4"/>
      <c r="I49" s="1292">
        <v>16227</v>
      </c>
      <c r="J49" s="10" t="s">
        <v>906</v>
      </c>
      <c r="K49" s="253"/>
    </row>
    <row r="50" spans="1:11">
      <c r="B50" s="7" t="s">
        <v>4292</v>
      </c>
      <c r="C50" s="13"/>
      <c r="D50" s="13"/>
      <c r="E50" s="13"/>
      <c r="F50" s="7"/>
      <c r="G50" s="7"/>
      <c r="H50" s="1293"/>
      <c r="I50" s="58">
        <v>16228</v>
      </c>
      <c r="J50" s="10" t="s">
        <v>912</v>
      </c>
      <c r="K50" s="10"/>
    </row>
    <row r="51" spans="1:11">
      <c r="B51" s="1530" t="s">
        <v>4293</v>
      </c>
      <c r="C51" s="1521"/>
      <c r="D51" s="1521"/>
      <c r="E51" s="13"/>
      <c r="F51" s="7"/>
      <c r="G51" s="4"/>
      <c r="H51" s="1293" t="s">
        <v>4294</v>
      </c>
      <c r="I51" s="58">
        <v>16229</v>
      </c>
      <c r="J51" s="10" t="s">
        <v>915</v>
      </c>
      <c r="K51" s="10"/>
    </row>
    <row r="52" spans="1:11">
      <c r="B52" s="29"/>
      <c r="C52" s="66"/>
      <c r="D52" s="66"/>
      <c r="E52" s="13"/>
      <c r="F52" s="7"/>
      <c r="G52" s="4"/>
      <c r="H52" s="1293"/>
      <c r="I52" s="10"/>
      <c r="J52" s="10"/>
      <c r="K52" s="10"/>
    </row>
    <row r="53" spans="1:11">
      <c r="B53" s="23" t="s">
        <v>4295</v>
      </c>
      <c r="C53" s="29"/>
      <c r="D53" s="29"/>
      <c r="E53" s="29"/>
      <c r="F53" s="7"/>
      <c r="G53" s="7"/>
      <c r="H53" s="4" t="s">
        <v>4296</v>
      </c>
      <c r="I53" s="1292">
        <v>16230</v>
      </c>
      <c r="J53" s="10" t="s">
        <v>1506</v>
      </c>
      <c r="K53" s="253"/>
    </row>
    <row r="54" spans="1:11">
      <c r="C54" s="7"/>
      <c r="D54" s="7"/>
      <c r="E54" s="7"/>
      <c r="F54" s="7"/>
      <c r="G54" s="7"/>
      <c r="H54" s="7"/>
      <c r="I54" s="1301"/>
      <c r="J54" s="10"/>
      <c r="K54" s="1301"/>
    </row>
    <row r="55" spans="1:11" ht="23.25" customHeight="1">
      <c r="B55" s="23" t="s">
        <v>4297</v>
      </c>
      <c r="D55" s="7"/>
      <c r="E55" s="7"/>
      <c r="F55" s="7"/>
      <c r="G55" s="7"/>
      <c r="H55" s="7"/>
      <c r="I55" s="4" t="str">
        <f>CONCATENATE($J$43," + ",$J$45," + ",$J$53)</f>
        <v>S + T + Y</v>
      </c>
      <c r="J55" s="1292">
        <v>16231</v>
      </c>
      <c r="K55" s="7" t="s">
        <v>921</v>
      </c>
    </row>
    <row r="56" spans="1:11" ht="23.25" customHeight="1">
      <c r="A56" s="7"/>
      <c r="B56" s="23" t="s">
        <v>4298</v>
      </c>
      <c r="C56" s="7"/>
      <c r="D56" s="7"/>
      <c r="E56" s="7"/>
      <c r="F56" s="7"/>
      <c r="G56" s="7"/>
      <c r="H56" s="7" t="s">
        <v>4299</v>
      </c>
      <c r="I56" s="1292">
        <v>16232</v>
      </c>
      <c r="J56" s="10" t="s">
        <v>924</v>
      </c>
      <c r="K56" s="4"/>
    </row>
    <row r="57" spans="1:11">
      <c r="A57" s="7"/>
      <c r="B57" s="7"/>
      <c r="C57" s="7"/>
      <c r="D57" s="7"/>
      <c r="E57" s="7"/>
      <c r="F57" s="7"/>
      <c r="G57" s="7"/>
      <c r="H57" s="7"/>
      <c r="I57" s="4"/>
      <c r="J57" s="10"/>
      <c r="K57" s="4"/>
    </row>
    <row r="58" spans="1:11">
      <c r="A58" s="17" t="s">
        <v>4300</v>
      </c>
      <c r="B58" s="7"/>
      <c r="C58" s="7"/>
      <c r="D58" s="7"/>
      <c r="E58" s="7"/>
      <c r="F58" s="7"/>
      <c r="H58" s="22"/>
      <c r="I58" s="22"/>
      <c r="J58" s="22"/>
      <c r="K58" s="22"/>
    </row>
    <row r="59" spans="1:11" ht="23.25" customHeight="1">
      <c r="A59" s="17"/>
      <c r="B59" s="7"/>
      <c r="C59" s="7"/>
      <c r="D59" s="7"/>
      <c r="E59" s="7"/>
      <c r="F59" s="7"/>
      <c r="H59" s="22"/>
      <c r="I59" s="22"/>
      <c r="J59" s="22"/>
      <c r="K59" s="22"/>
    </row>
    <row r="60" spans="1:11">
      <c r="A60" s="17"/>
      <c r="B60" s="17" t="s">
        <v>4301</v>
      </c>
      <c r="C60" s="7"/>
      <c r="D60" s="7"/>
      <c r="E60" s="7"/>
      <c r="F60" s="7"/>
      <c r="H60" s="22"/>
      <c r="I60" s="22"/>
      <c r="J60" s="22"/>
      <c r="K60" s="22"/>
    </row>
    <row r="61" spans="1:11">
      <c r="A61" s="17"/>
      <c r="B61" s="7"/>
      <c r="C61" s="7"/>
      <c r="D61" s="7"/>
      <c r="E61" s="7"/>
      <c r="F61" s="1850" t="s">
        <v>4302</v>
      </c>
      <c r="G61" s="1850"/>
      <c r="H61" s="1850"/>
      <c r="I61" s="1850"/>
      <c r="J61" s="22"/>
      <c r="K61" s="22"/>
    </row>
    <row r="62" spans="1:11">
      <c r="A62" s="17"/>
      <c r="C62" s="7"/>
      <c r="D62" s="7"/>
      <c r="E62" s="7"/>
      <c r="F62" s="22" t="s">
        <v>4243</v>
      </c>
      <c r="G62" s="22" t="s">
        <v>4244</v>
      </c>
      <c r="H62" s="22" t="s">
        <v>4303</v>
      </c>
      <c r="I62" s="22" t="s">
        <v>280</v>
      </c>
      <c r="J62" s="22"/>
      <c r="K62" s="22"/>
    </row>
    <row r="63" spans="1:11">
      <c r="A63" s="17"/>
      <c r="B63" s="7" t="s">
        <v>4304</v>
      </c>
      <c r="C63" s="7"/>
      <c r="D63" s="7"/>
      <c r="E63" s="7"/>
      <c r="F63" s="7"/>
      <c r="H63" s="22"/>
      <c r="I63" s="22"/>
      <c r="J63" s="22"/>
      <c r="K63" s="22"/>
    </row>
    <row r="64" spans="1:11">
      <c r="A64" s="17"/>
      <c r="C64" s="7" t="s">
        <v>4305</v>
      </c>
      <c r="D64" s="7"/>
      <c r="E64" s="7"/>
      <c r="F64" s="527">
        <v>16233</v>
      </c>
      <c r="G64" s="527">
        <v>16240</v>
      </c>
      <c r="H64" s="527">
        <v>16247</v>
      </c>
      <c r="I64" s="35">
        <v>16254</v>
      </c>
      <c r="J64" s="22"/>
      <c r="K64" s="22"/>
    </row>
    <row r="65" spans="1:11">
      <c r="A65" s="17"/>
      <c r="C65" s="7" t="s">
        <v>4306</v>
      </c>
      <c r="D65" s="7"/>
      <c r="E65" s="7"/>
      <c r="F65" s="527">
        <v>16234</v>
      </c>
      <c r="G65" s="527">
        <v>16241</v>
      </c>
      <c r="H65" s="58">
        <v>16248</v>
      </c>
      <c r="I65" s="35">
        <v>16255</v>
      </c>
      <c r="J65" s="22"/>
      <c r="K65" s="22"/>
    </row>
    <row r="66" spans="1:11">
      <c r="A66" s="17"/>
      <c r="C66" s="7" t="s">
        <v>4307</v>
      </c>
      <c r="D66" s="7"/>
      <c r="E66" s="7"/>
      <c r="F66" s="527">
        <v>16235</v>
      </c>
      <c r="G66" s="527">
        <v>16242</v>
      </c>
      <c r="H66" s="58">
        <v>16249</v>
      </c>
      <c r="I66" s="35">
        <v>16256</v>
      </c>
      <c r="J66" s="22"/>
      <c r="K66" s="22"/>
    </row>
    <row r="67" spans="1:11">
      <c r="A67" s="17"/>
      <c r="C67" s="7" t="s">
        <v>4308</v>
      </c>
      <c r="D67" s="7"/>
      <c r="E67" s="7"/>
      <c r="F67" s="527">
        <v>16236</v>
      </c>
      <c r="G67" s="527">
        <v>16243</v>
      </c>
      <c r="H67" s="58">
        <v>16250</v>
      </c>
      <c r="I67" s="35">
        <v>16257</v>
      </c>
      <c r="J67" s="22"/>
      <c r="K67" s="22"/>
    </row>
    <row r="68" spans="1:11">
      <c r="A68" s="17"/>
      <c r="C68" s="7" t="s">
        <v>4309</v>
      </c>
      <c r="D68" s="7"/>
      <c r="E68" s="7"/>
      <c r="F68" s="527">
        <v>16237</v>
      </c>
      <c r="G68" s="527">
        <v>16244</v>
      </c>
      <c r="H68" s="58">
        <v>16251</v>
      </c>
      <c r="I68" s="35">
        <v>16258</v>
      </c>
      <c r="J68" s="22"/>
      <c r="K68" s="22"/>
    </row>
    <row r="69" spans="1:11">
      <c r="A69" s="17"/>
      <c r="C69" s="7" t="s">
        <v>4310</v>
      </c>
      <c r="D69" s="7"/>
      <c r="E69" s="7"/>
      <c r="F69" s="527">
        <v>16238</v>
      </c>
      <c r="G69" s="527">
        <v>16245</v>
      </c>
      <c r="H69" s="58">
        <v>16252</v>
      </c>
      <c r="I69" s="35">
        <v>16259</v>
      </c>
      <c r="J69" s="22"/>
      <c r="K69" s="22"/>
    </row>
    <row r="70" spans="1:11">
      <c r="A70" s="17"/>
      <c r="C70" s="7" t="s">
        <v>4311</v>
      </c>
      <c r="D70" s="7"/>
      <c r="E70" s="7"/>
      <c r="F70" s="527">
        <v>16239</v>
      </c>
      <c r="G70" s="527">
        <v>16246</v>
      </c>
      <c r="H70" s="58">
        <v>16253</v>
      </c>
      <c r="I70" s="35">
        <v>16260</v>
      </c>
      <c r="J70" s="22"/>
      <c r="K70" s="22"/>
    </row>
    <row r="71" spans="1:11">
      <c r="A71" s="17"/>
      <c r="C71" s="7" t="s">
        <v>280</v>
      </c>
      <c r="D71" s="7"/>
      <c r="E71" s="7"/>
      <c r="F71" s="7"/>
      <c r="H71" s="22"/>
      <c r="I71" s="35">
        <v>16261</v>
      </c>
      <c r="J71" s="7" t="s">
        <v>927</v>
      </c>
      <c r="K71" s="22"/>
    </row>
    <row r="72" spans="1:11">
      <c r="A72" s="17"/>
      <c r="B72" s="7"/>
      <c r="C72" s="7"/>
      <c r="D72" s="7"/>
      <c r="E72" s="7"/>
      <c r="F72" s="7"/>
      <c r="H72" s="22"/>
      <c r="I72" s="22"/>
      <c r="J72" s="22"/>
      <c r="K72" s="22"/>
    </row>
    <row r="73" spans="1:11">
      <c r="A73" s="17"/>
      <c r="B73" s="7" t="s">
        <v>4312</v>
      </c>
      <c r="C73" s="7"/>
      <c r="D73" s="7"/>
      <c r="E73" s="7"/>
      <c r="F73" s="7"/>
      <c r="H73" s="22"/>
      <c r="I73" s="22"/>
      <c r="J73" s="22"/>
      <c r="K73" s="22"/>
    </row>
    <row r="74" spans="1:11">
      <c r="A74" s="17"/>
      <c r="B74" s="7"/>
      <c r="C74" s="7" t="s">
        <v>4305</v>
      </c>
      <c r="D74" s="7"/>
      <c r="E74" s="7"/>
      <c r="F74" s="527">
        <v>16262</v>
      </c>
      <c r="G74" s="527">
        <v>16269</v>
      </c>
      <c r="H74" s="35">
        <v>16276</v>
      </c>
      <c r="I74" s="35">
        <v>16283</v>
      </c>
      <c r="J74" s="22"/>
      <c r="K74" s="22"/>
    </row>
    <row r="75" spans="1:11">
      <c r="A75" s="17"/>
      <c r="B75" s="7"/>
      <c r="C75" s="7" t="s">
        <v>4306</v>
      </c>
      <c r="D75" s="7"/>
      <c r="E75" s="7"/>
      <c r="F75" s="527">
        <v>16263</v>
      </c>
      <c r="G75" s="527">
        <v>16270</v>
      </c>
      <c r="H75" s="35">
        <v>16277</v>
      </c>
      <c r="I75" s="35">
        <v>16284</v>
      </c>
      <c r="J75" s="22"/>
      <c r="K75" s="22"/>
    </row>
    <row r="76" spans="1:11">
      <c r="A76" s="17"/>
      <c r="B76" s="7"/>
      <c r="C76" s="7" t="s">
        <v>4307</v>
      </c>
      <c r="D76" s="7"/>
      <c r="E76" s="7"/>
      <c r="F76" s="527">
        <v>16264</v>
      </c>
      <c r="G76" s="527">
        <v>16271</v>
      </c>
      <c r="H76" s="35">
        <v>16278</v>
      </c>
      <c r="I76" s="35">
        <v>16285</v>
      </c>
      <c r="J76" s="22"/>
      <c r="K76" s="22"/>
    </row>
    <row r="77" spans="1:11">
      <c r="A77" s="17"/>
      <c r="B77" s="7"/>
      <c r="C77" s="7" t="s">
        <v>4308</v>
      </c>
      <c r="D77" s="7"/>
      <c r="E77" s="7"/>
      <c r="F77" s="527">
        <v>16265</v>
      </c>
      <c r="G77" s="527">
        <v>16272</v>
      </c>
      <c r="H77" s="35">
        <v>16279</v>
      </c>
      <c r="I77" s="35">
        <v>16286</v>
      </c>
      <c r="J77" s="22"/>
      <c r="K77" s="22"/>
    </row>
    <row r="78" spans="1:11">
      <c r="A78" s="17"/>
      <c r="B78" s="7"/>
      <c r="C78" s="7" t="s">
        <v>4309</v>
      </c>
      <c r="D78" s="7"/>
      <c r="E78" s="7"/>
      <c r="F78" s="527">
        <v>16266</v>
      </c>
      <c r="G78" s="527">
        <v>16273</v>
      </c>
      <c r="H78" s="35">
        <v>16280</v>
      </c>
      <c r="I78" s="35">
        <v>16287</v>
      </c>
      <c r="J78" s="22"/>
      <c r="K78" s="22"/>
    </row>
    <row r="79" spans="1:11">
      <c r="A79" s="17"/>
      <c r="B79" s="7"/>
      <c r="C79" s="7" t="s">
        <v>4310</v>
      </c>
      <c r="D79" s="7"/>
      <c r="E79" s="7"/>
      <c r="F79" s="527">
        <v>16267</v>
      </c>
      <c r="G79" s="527">
        <v>16274</v>
      </c>
      <c r="H79" s="35">
        <v>16281</v>
      </c>
      <c r="I79" s="35">
        <v>16288</v>
      </c>
      <c r="J79" s="22"/>
      <c r="K79" s="22"/>
    </row>
    <row r="80" spans="1:11">
      <c r="A80" s="17"/>
      <c r="B80" s="7"/>
      <c r="C80" s="7" t="s">
        <v>4311</v>
      </c>
      <c r="D80" s="7"/>
      <c r="E80" s="7"/>
      <c r="F80" s="527">
        <v>16268</v>
      </c>
      <c r="G80" s="527">
        <v>16275</v>
      </c>
      <c r="H80" s="35">
        <v>16282</v>
      </c>
      <c r="I80" s="35">
        <v>16289</v>
      </c>
      <c r="J80" s="22"/>
      <c r="K80" s="22"/>
    </row>
    <row r="81" spans="1:11">
      <c r="A81" s="17"/>
      <c r="B81" s="7"/>
      <c r="C81" s="7" t="s">
        <v>280</v>
      </c>
      <c r="D81" s="7"/>
      <c r="E81" s="7"/>
      <c r="F81" s="7"/>
      <c r="H81" s="22"/>
      <c r="I81" s="35">
        <v>16290</v>
      </c>
      <c r="J81" s="7" t="s">
        <v>930</v>
      </c>
      <c r="K81" s="22"/>
    </row>
    <row r="82" spans="1:11">
      <c r="A82" s="17"/>
      <c r="B82" s="7"/>
      <c r="C82" s="7"/>
      <c r="D82" s="7"/>
      <c r="E82" s="7"/>
      <c r="F82" s="7"/>
      <c r="H82" s="22"/>
      <c r="I82" s="22"/>
      <c r="J82" s="22"/>
      <c r="K82" s="22"/>
    </row>
    <row r="83" spans="1:11">
      <c r="A83" s="17"/>
      <c r="B83" s="7" t="s">
        <v>4313</v>
      </c>
      <c r="C83" s="7"/>
      <c r="D83" s="7"/>
      <c r="E83" s="7"/>
      <c r="F83" s="7"/>
      <c r="H83" s="22"/>
      <c r="I83" s="22"/>
      <c r="J83" s="22"/>
      <c r="K83" s="22"/>
    </row>
    <row r="84" spans="1:11">
      <c r="A84" s="17"/>
      <c r="B84" s="7"/>
      <c r="C84" s="7" t="s">
        <v>4305</v>
      </c>
      <c r="D84" s="7"/>
      <c r="E84" s="7"/>
      <c r="F84" s="527">
        <v>16291</v>
      </c>
      <c r="G84" s="527">
        <v>16298</v>
      </c>
      <c r="H84" s="35">
        <v>16305</v>
      </c>
      <c r="I84" s="35">
        <v>16312</v>
      </c>
      <c r="J84" s="22"/>
      <c r="K84" s="22"/>
    </row>
    <row r="85" spans="1:11">
      <c r="A85" s="17"/>
      <c r="B85" s="7"/>
      <c r="C85" s="7" t="s">
        <v>4306</v>
      </c>
      <c r="D85" s="7"/>
      <c r="E85" s="7"/>
      <c r="F85" s="527">
        <v>16292</v>
      </c>
      <c r="G85" s="527">
        <v>16299</v>
      </c>
      <c r="H85" s="35">
        <v>16306</v>
      </c>
      <c r="I85" s="35">
        <v>16313</v>
      </c>
      <c r="J85" s="22"/>
      <c r="K85" s="22"/>
    </row>
    <row r="86" spans="1:11">
      <c r="A86" s="17"/>
      <c r="B86" s="7"/>
      <c r="C86" s="7" t="s">
        <v>4307</v>
      </c>
      <c r="D86" s="7"/>
      <c r="E86" s="7"/>
      <c r="F86" s="527">
        <v>16293</v>
      </c>
      <c r="G86" s="527">
        <v>16300</v>
      </c>
      <c r="H86" s="35">
        <v>16307</v>
      </c>
      <c r="I86" s="35">
        <v>16314</v>
      </c>
      <c r="J86" s="22"/>
      <c r="K86" s="22"/>
    </row>
    <row r="87" spans="1:11">
      <c r="A87" s="17"/>
      <c r="B87" s="7"/>
      <c r="C87" s="7" t="s">
        <v>4308</v>
      </c>
      <c r="D87" s="7"/>
      <c r="E87" s="7"/>
      <c r="F87" s="527">
        <v>16294</v>
      </c>
      <c r="G87" s="527">
        <v>16301</v>
      </c>
      <c r="H87" s="35">
        <v>16308</v>
      </c>
      <c r="I87" s="35">
        <v>16315</v>
      </c>
      <c r="J87" s="22"/>
      <c r="K87" s="22"/>
    </row>
    <row r="88" spans="1:11">
      <c r="A88" s="17"/>
      <c r="B88" s="7"/>
      <c r="C88" s="7" t="s">
        <v>4309</v>
      </c>
      <c r="D88" s="7"/>
      <c r="E88" s="7"/>
      <c r="F88" s="527">
        <v>16295</v>
      </c>
      <c r="G88" s="527">
        <v>16302</v>
      </c>
      <c r="H88" s="35">
        <v>16309</v>
      </c>
      <c r="I88" s="35">
        <v>16316</v>
      </c>
      <c r="J88" s="22"/>
      <c r="K88" s="22"/>
    </row>
    <row r="89" spans="1:11">
      <c r="A89" s="17"/>
      <c r="B89" s="7"/>
      <c r="C89" s="7" t="s">
        <v>4310</v>
      </c>
      <c r="D89" s="7"/>
      <c r="E89" s="7"/>
      <c r="F89" s="527">
        <v>16296</v>
      </c>
      <c r="G89" s="527">
        <v>16303</v>
      </c>
      <c r="H89" s="35">
        <v>16310</v>
      </c>
      <c r="I89" s="35">
        <v>16317</v>
      </c>
      <c r="J89" s="22"/>
      <c r="K89" s="22"/>
    </row>
    <row r="90" spans="1:11">
      <c r="A90" s="17"/>
      <c r="B90" s="7"/>
      <c r="C90" s="7" t="s">
        <v>4311</v>
      </c>
      <c r="D90" s="7"/>
      <c r="E90" s="7"/>
      <c r="F90" s="527">
        <v>16297</v>
      </c>
      <c r="G90" s="527">
        <v>16304</v>
      </c>
      <c r="H90" s="35">
        <v>16311</v>
      </c>
      <c r="I90" s="35">
        <v>16318</v>
      </c>
      <c r="J90" s="22"/>
      <c r="K90" s="22"/>
    </row>
    <row r="91" spans="1:11" ht="12.75" customHeight="1">
      <c r="A91" s="17"/>
      <c r="B91" s="7"/>
      <c r="C91" s="7" t="s">
        <v>280</v>
      </c>
      <c r="D91" s="7"/>
      <c r="E91" s="7"/>
      <c r="F91" s="7"/>
      <c r="H91" s="22"/>
      <c r="I91" s="35">
        <v>16319</v>
      </c>
      <c r="J91" s="7" t="s">
        <v>951</v>
      </c>
      <c r="K91" s="22"/>
    </row>
    <row r="92" spans="1:11" ht="23.25" customHeight="1">
      <c r="A92" s="17"/>
      <c r="B92" s="7"/>
      <c r="C92" s="7"/>
      <c r="D92" s="7"/>
      <c r="E92" s="7"/>
      <c r="F92" s="7"/>
      <c r="H92" s="22"/>
      <c r="I92" s="22"/>
      <c r="J92" s="22"/>
      <c r="K92" s="22"/>
    </row>
    <row r="93" spans="1:11">
      <c r="A93" s="17"/>
      <c r="B93" s="7" t="s">
        <v>4304</v>
      </c>
      <c r="C93" s="7"/>
      <c r="D93" s="7"/>
      <c r="E93" s="7"/>
      <c r="F93" s="7"/>
      <c r="H93" s="22"/>
      <c r="I93" s="22"/>
      <c r="J93" s="22"/>
      <c r="K93" s="22"/>
    </row>
    <row r="94" spans="1:11">
      <c r="A94" s="17"/>
      <c r="B94" s="7"/>
      <c r="C94" s="7" t="s">
        <v>4314</v>
      </c>
      <c r="D94" s="7"/>
      <c r="E94" s="7"/>
      <c r="F94" s="527">
        <v>16438</v>
      </c>
      <c r="G94" s="527">
        <v>16439</v>
      </c>
      <c r="H94" s="35">
        <v>16440</v>
      </c>
      <c r="I94" s="35">
        <v>16441</v>
      </c>
      <c r="J94" s="10" t="s">
        <v>1016</v>
      </c>
      <c r="K94" s="22"/>
    </row>
    <row r="95" spans="1:11">
      <c r="A95" s="17"/>
      <c r="B95" s="7"/>
      <c r="C95" s="7"/>
      <c r="D95" s="7"/>
      <c r="E95" s="7"/>
      <c r="F95" s="7"/>
      <c r="H95" s="22"/>
      <c r="I95" s="22"/>
      <c r="J95" s="22"/>
      <c r="K95" s="22"/>
    </row>
    <row r="96" spans="1:11">
      <c r="A96" s="17"/>
      <c r="B96" s="7" t="s">
        <v>4312</v>
      </c>
      <c r="C96" s="7"/>
      <c r="D96" s="7"/>
      <c r="E96" s="7"/>
      <c r="F96" s="7"/>
      <c r="H96" s="22"/>
      <c r="I96" s="22"/>
      <c r="J96" s="22"/>
      <c r="K96" s="22"/>
    </row>
    <row r="97" spans="1:11">
      <c r="A97" s="17"/>
      <c r="B97" s="7"/>
      <c r="C97" s="7" t="s">
        <v>4314</v>
      </c>
      <c r="D97" s="7"/>
      <c r="E97" s="7"/>
      <c r="F97" s="527">
        <v>16442</v>
      </c>
      <c r="G97" s="527">
        <v>16443</v>
      </c>
      <c r="H97" s="35">
        <v>16444</v>
      </c>
      <c r="I97" s="35">
        <v>16445</v>
      </c>
      <c r="J97" s="10" t="s">
        <v>1030</v>
      </c>
      <c r="K97" s="22"/>
    </row>
    <row r="98" spans="1:11">
      <c r="A98" s="17"/>
      <c r="B98" s="7"/>
      <c r="C98" s="7"/>
      <c r="D98" s="7"/>
      <c r="E98" s="7"/>
      <c r="F98" s="7"/>
      <c r="H98" s="22"/>
      <c r="I98" s="22"/>
      <c r="J98" s="22"/>
      <c r="K98" s="22"/>
    </row>
    <row r="99" spans="1:11">
      <c r="A99" s="17"/>
      <c r="B99" s="7" t="s">
        <v>4313</v>
      </c>
      <c r="C99" s="7"/>
      <c r="D99" s="7"/>
      <c r="E99" s="7"/>
      <c r="F99" s="7"/>
      <c r="H99" s="22"/>
      <c r="I99" s="22"/>
      <c r="J99" s="22"/>
      <c r="K99" s="22"/>
    </row>
    <row r="100" spans="1:11">
      <c r="A100" s="17"/>
      <c r="B100" s="7"/>
      <c r="C100" s="7" t="s">
        <v>4314</v>
      </c>
      <c r="D100" s="7"/>
      <c r="E100" s="7"/>
      <c r="F100" s="527">
        <v>16446</v>
      </c>
      <c r="G100" s="527">
        <v>16447</v>
      </c>
      <c r="H100" s="35">
        <v>16448</v>
      </c>
      <c r="I100" s="35">
        <v>16449</v>
      </c>
      <c r="J100" s="10" t="s">
        <v>1033</v>
      </c>
      <c r="K100" s="22"/>
    </row>
    <row r="101" spans="1:11" ht="23.25" customHeight="1">
      <c r="A101" s="17"/>
      <c r="B101" s="7"/>
      <c r="C101" s="7"/>
      <c r="D101" s="7"/>
      <c r="E101" s="7"/>
      <c r="F101" s="7"/>
      <c r="H101" s="22"/>
      <c r="I101" s="22"/>
      <c r="J101" s="22"/>
      <c r="K101" s="22"/>
    </row>
    <row r="102" spans="1:11">
      <c r="A102" s="17"/>
      <c r="B102" s="7" t="s">
        <v>4315</v>
      </c>
      <c r="C102" s="7"/>
      <c r="D102" s="7"/>
      <c r="E102" s="7"/>
      <c r="H102" s="4" t="s">
        <v>4316</v>
      </c>
      <c r="I102" s="527">
        <v>16320</v>
      </c>
      <c r="J102" s="7" t="s">
        <v>954</v>
      </c>
      <c r="K102" s="7"/>
    </row>
    <row r="103" spans="1:11">
      <c r="A103" s="17"/>
      <c r="B103" s="7"/>
      <c r="C103" s="7"/>
      <c r="D103" s="7"/>
      <c r="E103" s="7"/>
      <c r="F103" s="7"/>
      <c r="H103" s="22"/>
      <c r="I103" s="22"/>
      <c r="J103" s="22"/>
      <c r="K103" s="22"/>
    </row>
    <row r="104" spans="1:11">
      <c r="A104" s="17"/>
      <c r="B104" s="17" t="s">
        <v>4317</v>
      </c>
      <c r="C104" s="7"/>
      <c r="D104" s="7"/>
      <c r="E104" s="7"/>
      <c r="F104" s="7"/>
      <c r="H104" s="22"/>
      <c r="I104" s="22"/>
      <c r="J104" s="22"/>
      <c r="K104" s="22"/>
    </row>
    <row r="105" spans="1:11">
      <c r="A105" s="17"/>
      <c r="B105" s="7"/>
      <c r="C105" s="7"/>
      <c r="D105" s="7"/>
      <c r="E105" s="7"/>
      <c r="F105" s="7"/>
      <c r="H105" s="22"/>
      <c r="I105" s="22"/>
      <c r="J105" s="22"/>
      <c r="K105" s="22"/>
    </row>
    <row r="106" spans="1:11">
      <c r="A106" s="17"/>
      <c r="B106" s="7" t="s">
        <v>4318</v>
      </c>
      <c r="C106" s="7"/>
      <c r="D106" s="7"/>
      <c r="E106" s="7"/>
      <c r="H106" s="22"/>
      <c r="I106" s="527">
        <v>16321</v>
      </c>
      <c r="J106" s="10" t="s">
        <v>957</v>
      </c>
      <c r="K106" s="22"/>
    </row>
    <row r="107" spans="1:11">
      <c r="A107" s="17"/>
      <c r="B107" s="7"/>
      <c r="C107" s="7" t="s">
        <v>4319</v>
      </c>
      <c r="D107" s="7"/>
      <c r="E107" s="7"/>
      <c r="H107" s="527">
        <v>16322</v>
      </c>
      <c r="I107" s="7"/>
      <c r="J107" s="10"/>
      <c r="K107" s="22"/>
    </row>
    <row r="108" spans="1:11">
      <c r="A108" s="17"/>
      <c r="B108" s="7"/>
      <c r="C108" s="7"/>
      <c r="D108" s="7" t="s">
        <v>4320</v>
      </c>
      <c r="E108" s="7"/>
      <c r="G108" s="527">
        <v>16323</v>
      </c>
      <c r="H108" s="7"/>
      <c r="I108" s="7"/>
      <c r="J108" s="10"/>
      <c r="K108" s="22"/>
    </row>
    <row r="109" spans="1:11">
      <c r="A109" s="17"/>
      <c r="B109" s="7"/>
      <c r="C109" s="7"/>
      <c r="D109" s="7" t="s">
        <v>4321</v>
      </c>
      <c r="E109" s="7"/>
      <c r="G109" s="527">
        <v>16324</v>
      </c>
      <c r="H109" s="7"/>
      <c r="I109" s="7"/>
      <c r="J109" s="10"/>
      <c r="K109" s="22"/>
    </row>
    <row r="110" spans="1:11">
      <c r="A110" s="17"/>
      <c r="B110" s="7"/>
      <c r="C110" s="7"/>
      <c r="D110" s="7" t="s">
        <v>4322</v>
      </c>
      <c r="E110" s="7"/>
      <c r="G110" s="527">
        <v>16325</v>
      </c>
      <c r="H110" s="7"/>
      <c r="I110" s="7"/>
      <c r="J110" s="10"/>
      <c r="K110" s="22"/>
    </row>
    <row r="111" spans="1:11">
      <c r="A111" s="17"/>
      <c r="B111" s="7"/>
      <c r="C111" s="7" t="s">
        <v>4323</v>
      </c>
      <c r="D111" s="7"/>
      <c r="E111" s="7"/>
      <c r="H111" s="527">
        <v>16326</v>
      </c>
      <c r="I111" s="7"/>
      <c r="J111" s="22"/>
      <c r="K111" s="22"/>
    </row>
    <row r="112" spans="1:11">
      <c r="A112" s="17"/>
      <c r="B112" s="7"/>
      <c r="C112" s="7" t="s">
        <v>4324</v>
      </c>
      <c r="D112" s="7"/>
      <c r="E112" s="7"/>
      <c r="H112" s="527">
        <v>16327</v>
      </c>
      <c r="I112" s="7"/>
      <c r="J112" s="22"/>
      <c r="K112" s="22"/>
    </row>
    <row r="113" spans="1:11">
      <c r="A113" s="17"/>
      <c r="B113" s="7"/>
      <c r="C113" s="7"/>
      <c r="D113" s="7"/>
      <c r="E113" s="7"/>
      <c r="F113" s="7"/>
      <c r="H113" s="22"/>
      <c r="I113" s="22"/>
      <c r="J113" s="22"/>
      <c r="K113" s="22"/>
    </row>
    <row r="114" spans="1:11">
      <c r="A114" s="17"/>
      <c r="B114" s="17" t="s">
        <v>4325</v>
      </c>
      <c r="C114" s="7"/>
      <c r="D114" s="7"/>
      <c r="E114" s="7"/>
      <c r="F114" s="7"/>
      <c r="H114" s="22"/>
      <c r="I114" s="22"/>
      <c r="J114" s="22"/>
      <c r="K114" s="22"/>
    </row>
    <row r="115" spans="1:11" ht="12.75" customHeight="1">
      <c r="A115" s="17"/>
      <c r="B115" s="7"/>
      <c r="C115" s="7"/>
      <c r="D115" s="7"/>
      <c r="E115" s="7"/>
      <c r="F115" s="7"/>
      <c r="H115" s="22"/>
      <c r="I115" s="22"/>
      <c r="J115" s="22"/>
      <c r="K115" s="22"/>
    </row>
    <row r="116" spans="1:11">
      <c r="A116" s="17"/>
      <c r="B116" s="7" t="s">
        <v>4326</v>
      </c>
      <c r="C116" s="7"/>
      <c r="D116" s="7"/>
      <c r="E116" s="7"/>
      <c r="H116" s="22"/>
      <c r="I116" s="527">
        <v>16328</v>
      </c>
      <c r="J116" s="10" t="s">
        <v>968</v>
      </c>
      <c r="K116" s="7"/>
    </row>
    <row r="117" spans="1:11">
      <c r="A117" s="17"/>
      <c r="B117" s="7" t="s">
        <v>4327</v>
      </c>
      <c r="C117" s="7"/>
      <c r="D117" s="7"/>
      <c r="E117" s="7"/>
      <c r="H117" s="22"/>
      <c r="I117" s="527">
        <v>16329</v>
      </c>
      <c r="J117" s="10" t="s">
        <v>970</v>
      </c>
      <c r="K117" s="7"/>
    </row>
    <row r="118" spans="1:11">
      <c r="A118" s="17"/>
      <c r="C118" s="7" t="s">
        <v>4328</v>
      </c>
      <c r="D118" s="7"/>
      <c r="E118" s="7"/>
      <c r="H118" s="527">
        <v>16330</v>
      </c>
      <c r="I118" s="7"/>
      <c r="J118" s="10"/>
    </row>
    <row r="119" spans="1:11">
      <c r="A119" s="17"/>
      <c r="C119" s="7" t="s">
        <v>691</v>
      </c>
      <c r="D119" s="7"/>
      <c r="E119" s="7"/>
      <c r="H119" s="527">
        <v>16331</v>
      </c>
      <c r="I119" s="7"/>
      <c r="J119" s="10"/>
    </row>
    <row r="120" spans="1:11" ht="12.75" customHeight="1">
      <c r="A120" s="17"/>
      <c r="C120" s="7"/>
      <c r="D120" s="7"/>
      <c r="E120" s="7"/>
      <c r="H120" s="7"/>
      <c r="I120" s="7"/>
      <c r="J120" s="10"/>
    </row>
    <row r="121" spans="1:11" ht="12.75" customHeight="1">
      <c r="A121" s="17"/>
      <c r="B121" s="7"/>
      <c r="C121" s="7"/>
      <c r="D121" s="7"/>
      <c r="E121" s="7"/>
      <c r="F121" s="7"/>
      <c r="H121" s="22"/>
      <c r="I121" s="22"/>
      <c r="J121" s="10"/>
      <c r="K121" s="22"/>
    </row>
    <row r="122" spans="1:11" ht="12.75" customHeight="1">
      <c r="A122" s="17"/>
      <c r="B122" s="23" t="s">
        <v>4329</v>
      </c>
      <c r="C122" s="7"/>
      <c r="D122" s="7"/>
      <c r="E122" s="7"/>
      <c r="F122" s="7"/>
      <c r="H122" s="4" t="s">
        <v>4330</v>
      </c>
      <c r="I122" s="35">
        <v>16332</v>
      </c>
      <c r="J122" s="10" t="s">
        <v>973</v>
      </c>
      <c r="K122" s="22"/>
    </row>
    <row r="123" spans="1:11">
      <c r="A123" s="17"/>
      <c r="B123" s="7"/>
      <c r="C123" s="7"/>
      <c r="D123" s="7"/>
      <c r="E123" s="7"/>
      <c r="F123" s="7"/>
      <c r="H123" s="22"/>
      <c r="I123" s="22"/>
      <c r="J123" s="22"/>
      <c r="K123" s="22"/>
    </row>
    <row r="124" spans="1:11">
      <c r="A124" s="17"/>
      <c r="B124" s="7"/>
      <c r="C124" s="7"/>
      <c r="D124" s="7"/>
      <c r="E124" s="7"/>
      <c r="F124" s="7"/>
      <c r="H124" s="22"/>
      <c r="I124" s="22"/>
      <c r="J124" s="22"/>
      <c r="K124" s="22"/>
    </row>
    <row r="125" spans="1:11">
      <c r="A125" s="17" t="s">
        <v>4331</v>
      </c>
      <c r="B125" s="7"/>
      <c r="C125" s="7"/>
      <c r="D125" s="7"/>
      <c r="E125" s="7"/>
      <c r="F125" s="7"/>
      <c r="H125" s="22"/>
      <c r="I125" s="22"/>
      <c r="J125" s="22"/>
      <c r="K125" s="22"/>
    </row>
    <row r="126" spans="1:11">
      <c r="A126" s="17"/>
      <c r="B126" s="7"/>
      <c r="C126" s="7"/>
      <c r="D126" s="7"/>
      <c r="E126" s="7"/>
      <c r="F126" s="7"/>
      <c r="H126" s="22"/>
      <c r="I126" s="22"/>
      <c r="J126" s="22"/>
      <c r="K126" s="22"/>
    </row>
    <row r="127" spans="1:11">
      <c r="A127" s="17"/>
      <c r="B127" s="17" t="s">
        <v>4332</v>
      </c>
      <c r="C127" s="7"/>
      <c r="D127" s="7"/>
      <c r="E127" s="7"/>
      <c r="F127" s="7"/>
      <c r="H127" s="22"/>
      <c r="I127" s="22"/>
      <c r="J127" s="22"/>
      <c r="K127" s="22"/>
    </row>
    <row r="128" spans="1:11">
      <c r="A128" s="17"/>
      <c r="B128" s="7"/>
      <c r="C128" s="7"/>
      <c r="D128" s="7"/>
      <c r="E128" s="7"/>
      <c r="F128" s="1850" t="s">
        <v>4302</v>
      </c>
      <c r="G128" s="1850"/>
      <c r="H128" s="1850"/>
      <c r="I128" s="1850"/>
      <c r="J128" s="22"/>
      <c r="K128" s="22"/>
    </row>
    <row r="129" spans="1:11">
      <c r="A129" s="17"/>
      <c r="C129" s="7"/>
      <c r="D129" s="7"/>
      <c r="E129" s="7"/>
      <c r="F129" s="22" t="s">
        <v>4243</v>
      </c>
      <c r="G129" s="22" t="s">
        <v>4244</v>
      </c>
      <c r="H129" s="22" t="s">
        <v>4303</v>
      </c>
      <c r="I129" s="22" t="s">
        <v>280</v>
      </c>
      <c r="J129" s="22"/>
      <c r="K129" s="22"/>
    </row>
    <row r="130" spans="1:11">
      <c r="A130" s="17"/>
      <c r="B130" s="7" t="s">
        <v>4304</v>
      </c>
      <c r="C130" s="7"/>
      <c r="D130" s="7"/>
      <c r="E130" s="7"/>
      <c r="F130" s="7"/>
      <c r="H130" s="22"/>
      <c r="I130" s="22"/>
      <c r="J130" s="22"/>
      <c r="K130" s="22"/>
    </row>
    <row r="131" spans="1:11">
      <c r="A131" s="17"/>
      <c r="C131" s="7" t="s">
        <v>4305</v>
      </c>
      <c r="D131" s="7"/>
      <c r="E131" s="7"/>
      <c r="F131" s="527">
        <v>16333</v>
      </c>
      <c r="G131" s="527">
        <v>16340</v>
      </c>
      <c r="H131" s="35">
        <v>16347</v>
      </c>
      <c r="I131" s="35">
        <v>16354</v>
      </c>
      <c r="J131" s="22"/>
      <c r="K131" s="22"/>
    </row>
    <row r="132" spans="1:11" s="13" customFormat="1">
      <c r="A132" s="17"/>
      <c r="B132" s="1"/>
      <c r="C132" s="7" t="s">
        <v>4306</v>
      </c>
      <c r="D132" s="7"/>
      <c r="E132" s="7"/>
      <c r="F132" s="527">
        <v>16334</v>
      </c>
      <c r="G132" s="527">
        <v>16341</v>
      </c>
      <c r="H132" s="35">
        <v>16348</v>
      </c>
      <c r="I132" s="35">
        <v>16355</v>
      </c>
      <c r="J132" s="22"/>
      <c r="K132" s="22"/>
    </row>
    <row r="133" spans="1:11">
      <c r="A133" s="17"/>
      <c r="C133" s="7" t="s">
        <v>4307</v>
      </c>
      <c r="D133" s="7"/>
      <c r="E133" s="7"/>
      <c r="F133" s="527">
        <v>16335</v>
      </c>
      <c r="G133" s="527">
        <v>16342</v>
      </c>
      <c r="H133" s="35">
        <v>16349</v>
      </c>
      <c r="I133" s="35">
        <v>16356</v>
      </c>
      <c r="J133" s="22"/>
      <c r="K133" s="22"/>
    </row>
    <row r="134" spans="1:11">
      <c r="A134" s="17"/>
      <c r="C134" s="7" t="s">
        <v>4308</v>
      </c>
      <c r="D134" s="7"/>
      <c r="E134" s="7"/>
      <c r="F134" s="527">
        <v>16336</v>
      </c>
      <c r="G134" s="527">
        <v>16343</v>
      </c>
      <c r="H134" s="35">
        <v>16350</v>
      </c>
      <c r="I134" s="35">
        <v>16357</v>
      </c>
      <c r="J134" s="22"/>
      <c r="K134" s="22"/>
    </row>
    <row r="135" spans="1:11">
      <c r="A135" s="17"/>
      <c r="C135" s="7" t="s">
        <v>4309</v>
      </c>
      <c r="D135" s="7"/>
      <c r="E135" s="7"/>
      <c r="F135" s="527">
        <v>16337</v>
      </c>
      <c r="G135" s="527">
        <v>16344</v>
      </c>
      <c r="H135" s="35">
        <v>16351</v>
      </c>
      <c r="I135" s="35">
        <v>16358</v>
      </c>
      <c r="J135" s="22"/>
      <c r="K135" s="22"/>
    </row>
    <row r="136" spans="1:11">
      <c r="A136" s="17"/>
      <c r="C136" s="7" t="s">
        <v>4310</v>
      </c>
      <c r="D136" s="7"/>
      <c r="E136" s="7"/>
      <c r="F136" s="527">
        <v>16338</v>
      </c>
      <c r="G136" s="527">
        <v>16345</v>
      </c>
      <c r="H136" s="35">
        <v>16352</v>
      </c>
      <c r="I136" s="35">
        <v>16359</v>
      </c>
      <c r="J136" s="22"/>
      <c r="K136" s="22"/>
    </row>
    <row r="137" spans="1:11">
      <c r="A137" s="17"/>
      <c r="C137" s="7" t="s">
        <v>4311</v>
      </c>
      <c r="D137" s="7"/>
      <c r="E137" s="7"/>
      <c r="F137" s="527">
        <v>16339</v>
      </c>
      <c r="G137" s="527">
        <v>16346</v>
      </c>
      <c r="H137" s="35">
        <v>16353</v>
      </c>
      <c r="I137" s="35">
        <v>16360</v>
      </c>
      <c r="J137" s="22"/>
      <c r="K137" s="22"/>
    </row>
    <row r="138" spans="1:11">
      <c r="A138" s="17"/>
      <c r="C138" s="7" t="s">
        <v>280</v>
      </c>
      <c r="D138" s="7"/>
      <c r="E138" s="7"/>
      <c r="F138" s="7"/>
      <c r="H138" s="22"/>
      <c r="I138" s="35">
        <v>16361</v>
      </c>
      <c r="J138" s="7" t="s">
        <v>975</v>
      </c>
      <c r="K138" s="22"/>
    </row>
    <row r="139" spans="1:11">
      <c r="A139" s="17"/>
      <c r="B139" s="7"/>
      <c r="C139" s="7"/>
      <c r="D139" s="7"/>
      <c r="E139" s="7"/>
      <c r="F139" s="7"/>
      <c r="H139" s="22"/>
      <c r="I139" s="22"/>
      <c r="J139" s="22"/>
      <c r="K139" s="22"/>
    </row>
    <row r="140" spans="1:11">
      <c r="A140" s="17"/>
      <c r="B140" s="7" t="s">
        <v>4312</v>
      </c>
      <c r="C140" s="7"/>
      <c r="D140" s="7"/>
      <c r="E140" s="7"/>
      <c r="F140" s="7"/>
      <c r="H140" s="22"/>
      <c r="I140" s="22"/>
      <c r="J140" s="22"/>
      <c r="K140" s="22"/>
    </row>
    <row r="141" spans="1:11">
      <c r="A141" s="17"/>
      <c r="B141" s="7"/>
      <c r="C141" s="7" t="s">
        <v>4305</v>
      </c>
      <c r="D141" s="7"/>
      <c r="E141" s="7"/>
      <c r="F141" s="527">
        <v>16362</v>
      </c>
      <c r="G141" s="527">
        <v>16369</v>
      </c>
      <c r="H141" s="35">
        <v>16376</v>
      </c>
      <c r="I141" s="35">
        <v>16383</v>
      </c>
      <c r="J141" s="22"/>
      <c r="K141" s="22"/>
    </row>
    <row r="142" spans="1:11">
      <c r="A142" s="17"/>
      <c r="B142" s="7"/>
      <c r="C142" s="7" t="s">
        <v>4306</v>
      </c>
      <c r="D142" s="7"/>
      <c r="E142" s="7"/>
      <c r="F142" s="527">
        <v>16363</v>
      </c>
      <c r="G142" s="527">
        <v>16370</v>
      </c>
      <c r="H142" s="35">
        <v>16377</v>
      </c>
      <c r="I142" s="35">
        <v>16384</v>
      </c>
      <c r="J142" s="22"/>
      <c r="K142" s="22"/>
    </row>
    <row r="143" spans="1:11">
      <c r="A143" s="17"/>
      <c r="B143" s="7"/>
      <c r="C143" s="7" t="s">
        <v>4307</v>
      </c>
      <c r="D143" s="7"/>
      <c r="E143" s="7"/>
      <c r="F143" s="527">
        <v>16364</v>
      </c>
      <c r="G143" s="527">
        <v>16371</v>
      </c>
      <c r="H143" s="35">
        <v>16378</v>
      </c>
      <c r="I143" s="35">
        <v>16385</v>
      </c>
      <c r="J143" s="22"/>
      <c r="K143" s="22"/>
    </row>
    <row r="144" spans="1:11">
      <c r="A144" s="17"/>
      <c r="B144" s="7"/>
      <c r="C144" s="7" t="s">
        <v>4308</v>
      </c>
      <c r="D144" s="7"/>
      <c r="E144" s="7"/>
      <c r="F144" s="527">
        <v>16365</v>
      </c>
      <c r="G144" s="527">
        <v>16372</v>
      </c>
      <c r="H144" s="35">
        <v>16379</v>
      </c>
      <c r="I144" s="35">
        <v>16386</v>
      </c>
      <c r="J144" s="22"/>
      <c r="K144" s="22"/>
    </row>
    <row r="145" spans="1:11">
      <c r="A145" s="17"/>
      <c r="B145" s="7"/>
      <c r="C145" s="7" t="s">
        <v>4309</v>
      </c>
      <c r="D145" s="7"/>
      <c r="E145" s="7"/>
      <c r="F145" s="527">
        <v>16366</v>
      </c>
      <c r="G145" s="527">
        <v>16373</v>
      </c>
      <c r="H145" s="35">
        <v>16380</v>
      </c>
      <c r="I145" s="35">
        <v>16387</v>
      </c>
      <c r="J145" s="22"/>
      <c r="K145" s="22"/>
    </row>
    <row r="146" spans="1:11">
      <c r="A146" s="17"/>
      <c r="B146" s="7"/>
      <c r="C146" s="7" t="s">
        <v>4310</v>
      </c>
      <c r="D146" s="7"/>
      <c r="E146" s="7"/>
      <c r="F146" s="527">
        <v>16367</v>
      </c>
      <c r="G146" s="527">
        <v>16374</v>
      </c>
      <c r="H146" s="35">
        <v>16381</v>
      </c>
      <c r="I146" s="35">
        <v>16388</v>
      </c>
      <c r="J146" s="22"/>
      <c r="K146" s="22"/>
    </row>
    <row r="147" spans="1:11">
      <c r="A147" s="17"/>
      <c r="B147" s="7"/>
      <c r="C147" s="7" t="s">
        <v>4311</v>
      </c>
      <c r="D147" s="7"/>
      <c r="E147" s="7"/>
      <c r="F147" s="527">
        <v>16368</v>
      </c>
      <c r="G147" s="527">
        <v>16375</v>
      </c>
      <c r="H147" s="35">
        <v>16382</v>
      </c>
      <c r="I147" s="35">
        <v>16389</v>
      </c>
      <c r="J147" s="22"/>
      <c r="K147" s="22"/>
    </row>
    <row r="148" spans="1:11">
      <c r="A148" s="17"/>
      <c r="B148" s="7"/>
      <c r="C148" s="7" t="s">
        <v>280</v>
      </c>
      <c r="D148" s="7"/>
      <c r="E148" s="7"/>
      <c r="F148" s="7"/>
      <c r="H148" s="22"/>
      <c r="I148" s="35">
        <v>16390</v>
      </c>
      <c r="J148" s="7" t="s">
        <v>978</v>
      </c>
      <c r="K148" s="22"/>
    </row>
    <row r="149" spans="1:11">
      <c r="A149" s="17"/>
      <c r="B149" s="7"/>
      <c r="C149" s="7"/>
      <c r="D149" s="7"/>
      <c r="E149" s="7"/>
      <c r="F149" s="7"/>
      <c r="H149" s="22"/>
      <c r="I149" s="22"/>
      <c r="J149" s="22"/>
      <c r="K149" s="22"/>
    </row>
    <row r="150" spans="1:11">
      <c r="A150" s="17"/>
      <c r="B150" s="7" t="s">
        <v>4313</v>
      </c>
      <c r="C150" s="7"/>
      <c r="D150" s="7"/>
      <c r="E150" s="7"/>
      <c r="F150" s="7"/>
      <c r="H150" s="22"/>
      <c r="I150" s="22"/>
      <c r="J150" s="22"/>
      <c r="K150" s="22"/>
    </row>
    <row r="151" spans="1:11">
      <c r="A151" s="17"/>
      <c r="B151" s="7"/>
      <c r="C151" s="7" t="s">
        <v>4305</v>
      </c>
      <c r="D151" s="7"/>
      <c r="E151" s="7"/>
      <c r="F151" s="527">
        <v>16391</v>
      </c>
      <c r="G151" s="527">
        <v>16398</v>
      </c>
      <c r="H151" s="35">
        <v>16405</v>
      </c>
      <c r="I151" s="35">
        <v>16412</v>
      </c>
      <c r="J151" s="22"/>
      <c r="K151" s="22"/>
    </row>
    <row r="152" spans="1:11">
      <c r="A152" s="17"/>
      <c r="B152" s="7"/>
      <c r="C152" s="7" t="s">
        <v>4306</v>
      </c>
      <c r="D152" s="7"/>
      <c r="E152" s="7"/>
      <c r="F152" s="527">
        <v>16392</v>
      </c>
      <c r="G152" s="527">
        <v>16399</v>
      </c>
      <c r="H152" s="35">
        <v>16406</v>
      </c>
      <c r="I152" s="35">
        <v>16413</v>
      </c>
      <c r="J152" s="22"/>
      <c r="K152" s="22"/>
    </row>
    <row r="153" spans="1:11">
      <c r="A153" s="17"/>
      <c r="B153" s="7"/>
      <c r="C153" s="7" t="s">
        <v>4307</v>
      </c>
      <c r="D153" s="7"/>
      <c r="E153" s="7"/>
      <c r="F153" s="527">
        <v>16393</v>
      </c>
      <c r="G153" s="527">
        <v>16400</v>
      </c>
      <c r="H153" s="35">
        <v>16407</v>
      </c>
      <c r="I153" s="35">
        <v>16414</v>
      </c>
      <c r="J153" s="22"/>
      <c r="K153" s="22"/>
    </row>
    <row r="154" spans="1:11">
      <c r="A154" s="17"/>
      <c r="B154" s="7"/>
      <c r="C154" s="7" t="s">
        <v>4308</v>
      </c>
      <c r="D154" s="7"/>
      <c r="E154" s="7"/>
      <c r="F154" s="527">
        <v>16394</v>
      </c>
      <c r="G154" s="527">
        <v>16401</v>
      </c>
      <c r="H154" s="35">
        <v>16408</v>
      </c>
      <c r="I154" s="35">
        <v>16415</v>
      </c>
      <c r="J154" s="22"/>
      <c r="K154" s="22"/>
    </row>
    <row r="155" spans="1:11">
      <c r="A155" s="17"/>
      <c r="B155" s="7"/>
      <c r="C155" s="7" t="s">
        <v>4309</v>
      </c>
      <c r="D155" s="7"/>
      <c r="E155" s="7"/>
      <c r="F155" s="527">
        <v>16395</v>
      </c>
      <c r="G155" s="527">
        <v>16402</v>
      </c>
      <c r="H155" s="35">
        <v>16409</v>
      </c>
      <c r="I155" s="35">
        <v>16416</v>
      </c>
      <c r="J155" s="22"/>
      <c r="K155" s="22"/>
    </row>
    <row r="156" spans="1:11">
      <c r="A156" s="17"/>
      <c r="B156" s="7"/>
      <c r="C156" s="7" t="s">
        <v>4310</v>
      </c>
      <c r="D156" s="7"/>
      <c r="E156" s="7"/>
      <c r="F156" s="527">
        <v>16396</v>
      </c>
      <c r="G156" s="527">
        <v>16403</v>
      </c>
      <c r="H156" s="35">
        <v>16410</v>
      </c>
      <c r="I156" s="35">
        <v>16417</v>
      </c>
      <c r="J156" s="22"/>
      <c r="K156" s="22"/>
    </row>
    <row r="157" spans="1:11">
      <c r="A157" s="17"/>
      <c r="B157" s="7"/>
      <c r="C157" s="7" t="s">
        <v>4311</v>
      </c>
      <c r="D157" s="7"/>
      <c r="E157" s="7"/>
      <c r="F157" s="527">
        <v>16397</v>
      </c>
      <c r="G157" s="527">
        <v>16404</v>
      </c>
      <c r="H157" s="35">
        <v>16411</v>
      </c>
      <c r="I157" s="35">
        <v>16418</v>
      </c>
      <c r="J157" s="22"/>
      <c r="K157" s="22"/>
    </row>
    <row r="158" spans="1:11">
      <c r="A158" s="17"/>
      <c r="B158" s="7"/>
      <c r="C158" s="7"/>
      <c r="D158" s="7"/>
      <c r="E158" s="7"/>
      <c r="F158" s="7"/>
      <c r="H158" s="22"/>
      <c r="I158" s="35">
        <v>16419</v>
      </c>
      <c r="J158" s="7" t="s">
        <v>980</v>
      </c>
      <c r="K158" s="22"/>
    </row>
    <row r="159" spans="1:11" ht="23.25" customHeight="1">
      <c r="A159" s="17"/>
      <c r="B159" s="7"/>
      <c r="C159" s="7"/>
      <c r="D159" s="7"/>
      <c r="E159" s="7"/>
      <c r="F159" s="7"/>
      <c r="H159" s="22"/>
      <c r="I159" s="22"/>
      <c r="J159" s="22"/>
      <c r="K159" s="22"/>
    </row>
    <row r="160" spans="1:11">
      <c r="A160" s="17"/>
      <c r="B160" s="7" t="s">
        <v>4304</v>
      </c>
      <c r="C160" s="7"/>
      <c r="D160" s="7"/>
      <c r="E160" s="7"/>
      <c r="F160" s="7"/>
      <c r="H160" s="22"/>
      <c r="I160" s="22"/>
      <c r="J160" s="22"/>
      <c r="K160" s="22"/>
    </row>
    <row r="161" spans="1:12">
      <c r="A161" s="17"/>
      <c r="B161" s="7"/>
      <c r="C161" s="7" t="s">
        <v>4314</v>
      </c>
      <c r="D161" s="7"/>
      <c r="E161" s="7"/>
      <c r="F161" s="527">
        <v>16450</v>
      </c>
      <c r="G161" s="527">
        <v>16451</v>
      </c>
      <c r="H161" s="35">
        <v>16452</v>
      </c>
      <c r="I161" s="35">
        <v>16453</v>
      </c>
      <c r="J161" s="10" t="s">
        <v>1037</v>
      </c>
      <c r="K161" s="22"/>
    </row>
    <row r="162" spans="1:12">
      <c r="A162" s="17"/>
      <c r="B162" s="7"/>
      <c r="C162" s="7"/>
      <c r="D162" s="7"/>
      <c r="E162" s="7"/>
      <c r="F162" s="7"/>
      <c r="H162" s="22"/>
      <c r="I162" s="22"/>
      <c r="J162" s="22"/>
      <c r="K162" s="22"/>
    </row>
    <row r="163" spans="1:12">
      <c r="A163" s="17"/>
      <c r="B163" s="7" t="s">
        <v>4312</v>
      </c>
      <c r="C163" s="7"/>
      <c r="D163" s="7"/>
      <c r="E163" s="7"/>
      <c r="F163" s="7"/>
      <c r="H163" s="22"/>
      <c r="I163" s="22"/>
      <c r="J163" s="22"/>
      <c r="K163" s="22"/>
    </row>
    <row r="164" spans="1:12">
      <c r="A164" s="17"/>
      <c r="B164" s="7"/>
      <c r="C164" s="7" t="s">
        <v>4314</v>
      </c>
      <c r="D164" s="7"/>
      <c r="E164" s="7"/>
      <c r="F164" s="527">
        <v>16454</v>
      </c>
      <c r="G164" s="527">
        <v>16455</v>
      </c>
      <c r="H164" s="35">
        <v>16456</v>
      </c>
      <c r="I164" s="35">
        <v>16457</v>
      </c>
      <c r="J164" s="10" t="s">
        <v>1040</v>
      </c>
      <c r="K164" s="22"/>
    </row>
    <row r="165" spans="1:12">
      <c r="A165" s="17"/>
      <c r="B165" s="7"/>
      <c r="C165" s="7"/>
      <c r="D165" s="7"/>
      <c r="E165" s="7"/>
      <c r="F165" s="7"/>
      <c r="H165" s="22"/>
      <c r="I165" s="22"/>
      <c r="J165" s="22"/>
      <c r="K165" s="22"/>
    </row>
    <row r="166" spans="1:12">
      <c r="A166" s="17"/>
      <c r="B166" s="7" t="s">
        <v>4313</v>
      </c>
      <c r="C166" s="7"/>
      <c r="D166" s="7"/>
      <c r="E166" s="7"/>
      <c r="F166" s="7"/>
      <c r="H166" s="22"/>
      <c r="I166" s="22"/>
      <c r="J166" s="22"/>
      <c r="K166" s="22"/>
    </row>
    <row r="167" spans="1:12">
      <c r="A167" s="17"/>
      <c r="B167" s="7"/>
      <c r="C167" s="7" t="s">
        <v>4314</v>
      </c>
      <c r="D167" s="7"/>
      <c r="E167" s="7"/>
      <c r="F167" s="527">
        <v>16458</v>
      </c>
      <c r="G167" s="527">
        <v>16459</v>
      </c>
      <c r="H167" s="35">
        <v>16460</v>
      </c>
      <c r="I167" s="35">
        <v>16461</v>
      </c>
      <c r="J167" s="10" t="s">
        <v>1043</v>
      </c>
      <c r="K167" s="22"/>
    </row>
    <row r="168" spans="1:12" ht="23.25" customHeight="1">
      <c r="A168" s="17"/>
      <c r="B168" s="7"/>
      <c r="C168" s="7"/>
      <c r="D168" s="7"/>
      <c r="E168" s="7"/>
      <c r="F168" s="7"/>
      <c r="H168" s="22"/>
      <c r="I168" s="22"/>
      <c r="J168" s="22"/>
      <c r="K168" s="22"/>
    </row>
    <row r="169" spans="1:12">
      <c r="A169" s="17"/>
      <c r="B169" s="7" t="s">
        <v>4315</v>
      </c>
      <c r="C169" s="7"/>
      <c r="D169" s="7"/>
      <c r="E169" s="7"/>
      <c r="H169" s="4" t="s">
        <v>4333</v>
      </c>
      <c r="I169" s="527">
        <v>16420</v>
      </c>
      <c r="J169" s="7" t="s">
        <v>984</v>
      </c>
      <c r="K169" s="7"/>
    </row>
    <row r="170" spans="1:12">
      <c r="A170" s="17"/>
      <c r="B170" s="7"/>
      <c r="C170" s="7"/>
      <c r="D170" s="7"/>
      <c r="E170" s="7"/>
      <c r="F170" s="7"/>
      <c r="H170" s="22"/>
      <c r="I170" s="22"/>
      <c r="J170" s="22"/>
      <c r="K170" s="22"/>
    </row>
    <row r="171" spans="1:12">
      <c r="A171" s="17"/>
      <c r="B171" s="17" t="s">
        <v>4334</v>
      </c>
      <c r="C171" s="7"/>
      <c r="D171" s="7"/>
      <c r="E171" s="7"/>
      <c r="F171" s="7"/>
      <c r="H171" s="22"/>
      <c r="I171" s="22"/>
      <c r="J171" s="22"/>
      <c r="K171" s="22"/>
    </row>
    <row r="172" spans="1:12" ht="23.25" customHeight="1">
      <c r="A172" s="17"/>
      <c r="B172" s="7"/>
      <c r="C172" s="7"/>
      <c r="D172" s="7"/>
      <c r="E172" s="7"/>
      <c r="F172" s="7"/>
      <c r="H172" s="22"/>
      <c r="I172" s="22"/>
      <c r="J172" s="22"/>
      <c r="K172" s="22"/>
    </row>
    <row r="173" spans="1:12">
      <c r="A173" s="17"/>
      <c r="B173" s="7" t="s">
        <v>4318</v>
      </c>
      <c r="C173" s="7"/>
      <c r="D173" s="7"/>
      <c r="E173" s="7"/>
      <c r="H173" s="22"/>
      <c r="I173" s="527">
        <v>16421</v>
      </c>
      <c r="J173" s="10" t="s">
        <v>993</v>
      </c>
      <c r="K173" s="22"/>
    </row>
    <row r="174" spans="1:12" ht="13.5" customHeight="1">
      <c r="A174" s="17"/>
      <c r="B174" s="7"/>
      <c r="C174" s="7" t="s">
        <v>4319</v>
      </c>
      <c r="D174" s="7"/>
      <c r="E174" s="7"/>
      <c r="H174" s="527">
        <v>16422</v>
      </c>
      <c r="I174" s="7"/>
      <c r="J174" s="10"/>
      <c r="K174" s="22"/>
      <c r="L174" s="7"/>
    </row>
    <row r="175" spans="1:12">
      <c r="A175" s="17"/>
      <c r="B175" s="7"/>
      <c r="C175" s="7"/>
      <c r="D175" s="7" t="s">
        <v>4320</v>
      </c>
      <c r="E175" s="7"/>
      <c r="G175" s="527">
        <v>16423</v>
      </c>
      <c r="H175" s="7"/>
      <c r="I175" s="7"/>
      <c r="J175" s="10"/>
      <c r="K175" s="22"/>
    </row>
    <row r="176" spans="1:12">
      <c r="A176" s="17"/>
      <c r="B176" s="7"/>
      <c r="C176" s="7"/>
      <c r="D176" s="7" t="s">
        <v>4321</v>
      </c>
      <c r="E176" s="7"/>
      <c r="G176" s="527">
        <v>16424</v>
      </c>
      <c r="H176" s="7"/>
      <c r="I176" s="7"/>
      <c r="J176" s="10"/>
      <c r="K176" s="22"/>
    </row>
    <row r="177" spans="1:12">
      <c r="A177" s="17"/>
      <c r="B177" s="7"/>
      <c r="C177" s="7"/>
      <c r="D177" s="7" t="s">
        <v>4322</v>
      </c>
      <c r="E177" s="7"/>
      <c r="G177" s="527">
        <v>16425</v>
      </c>
      <c r="H177" s="7"/>
      <c r="I177" s="7"/>
      <c r="J177" s="10"/>
      <c r="K177" s="22"/>
    </row>
    <row r="178" spans="1:12">
      <c r="A178" s="17"/>
      <c r="B178" s="7"/>
      <c r="C178" s="7" t="s">
        <v>4323</v>
      </c>
      <c r="D178" s="7"/>
      <c r="E178" s="7"/>
      <c r="H178" s="527">
        <v>16426</v>
      </c>
      <c r="I178" s="7"/>
      <c r="J178" s="22"/>
      <c r="K178" s="22"/>
    </row>
    <row r="179" spans="1:12">
      <c r="A179" s="17"/>
      <c r="B179" s="7"/>
      <c r="C179" s="7" t="s">
        <v>4324</v>
      </c>
      <c r="D179" s="7"/>
      <c r="E179" s="7"/>
      <c r="H179" s="527">
        <v>16427</v>
      </c>
      <c r="I179" s="7"/>
      <c r="J179" s="22"/>
      <c r="K179" s="22"/>
    </row>
    <row r="180" spans="1:12">
      <c r="A180" s="17"/>
      <c r="B180" s="7"/>
      <c r="C180" s="7"/>
      <c r="D180" s="7"/>
      <c r="E180" s="7"/>
      <c r="H180" s="7"/>
      <c r="I180" s="7"/>
      <c r="J180" s="22"/>
      <c r="K180" s="22"/>
    </row>
    <row r="181" spans="1:12">
      <c r="A181" s="17"/>
      <c r="B181" s="17" t="s">
        <v>4335</v>
      </c>
      <c r="C181" s="7"/>
      <c r="D181" s="7"/>
      <c r="E181" s="7"/>
      <c r="H181" s="7"/>
      <c r="I181" s="7"/>
      <c r="J181" s="22"/>
      <c r="K181" s="22"/>
    </row>
    <row r="182" spans="1:12" ht="23.25" customHeight="1">
      <c r="A182" s="17"/>
      <c r="B182" s="7"/>
      <c r="C182" s="7"/>
      <c r="D182" s="7"/>
      <c r="E182" s="7"/>
      <c r="H182" s="7"/>
      <c r="I182" s="7"/>
      <c r="J182" s="22"/>
      <c r="K182" s="22"/>
    </row>
    <row r="183" spans="1:12">
      <c r="A183" s="17"/>
      <c r="B183" s="7" t="s">
        <v>4326</v>
      </c>
      <c r="C183" s="7"/>
      <c r="D183" s="7"/>
      <c r="E183" s="7"/>
      <c r="H183" s="22"/>
      <c r="I183" s="527">
        <v>16428</v>
      </c>
      <c r="J183" s="10" t="s">
        <v>987</v>
      </c>
      <c r="K183" s="7"/>
    </row>
    <row r="184" spans="1:12">
      <c r="A184" s="7"/>
      <c r="B184" s="7" t="s">
        <v>4327</v>
      </c>
      <c r="C184" s="7"/>
      <c r="D184" s="7"/>
      <c r="E184" s="7"/>
      <c r="H184" s="22"/>
      <c r="I184" s="527">
        <v>16429</v>
      </c>
      <c r="J184" s="10" t="s">
        <v>990</v>
      </c>
      <c r="K184" s="7"/>
    </row>
    <row r="185" spans="1:12">
      <c r="A185" s="7"/>
      <c r="C185" s="7" t="s">
        <v>4328</v>
      </c>
      <c r="D185" s="7"/>
      <c r="E185" s="7"/>
      <c r="H185" s="527">
        <v>16430</v>
      </c>
      <c r="I185" s="7"/>
      <c r="J185" s="10"/>
      <c r="L185" s="7"/>
    </row>
    <row r="186" spans="1:12">
      <c r="A186" s="7"/>
      <c r="C186" s="7" t="s">
        <v>691</v>
      </c>
      <c r="D186" s="7"/>
      <c r="E186" s="7"/>
      <c r="H186" s="527">
        <v>16431</v>
      </c>
      <c r="I186" s="7"/>
      <c r="J186" s="10"/>
    </row>
    <row r="187" spans="1:12">
      <c r="A187" s="7"/>
      <c r="B187" s="7"/>
      <c r="C187" s="7"/>
      <c r="D187" s="7"/>
      <c r="E187" s="7"/>
      <c r="F187" s="7"/>
      <c r="H187" s="22"/>
      <c r="I187" s="22"/>
      <c r="J187" s="10"/>
      <c r="K187" s="22"/>
    </row>
    <row r="188" spans="1:12">
      <c r="A188" s="7"/>
      <c r="B188" s="23" t="s">
        <v>4336</v>
      </c>
      <c r="C188" s="7"/>
      <c r="D188" s="7"/>
      <c r="E188" s="7"/>
      <c r="F188" s="7"/>
      <c r="H188" s="4" t="s">
        <v>4337</v>
      </c>
      <c r="I188" s="35">
        <v>16432</v>
      </c>
      <c r="J188" s="10" t="s">
        <v>1001</v>
      </c>
      <c r="K188" s="22"/>
    </row>
    <row r="189" spans="1:12">
      <c r="A189" s="7"/>
      <c r="B189" s="39" t="s">
        <v>4338</v>
      </c>
      <c r="C189" s="7"/>
      <c r="D189" s="7"/>
      <c r="E189" s="7"/>
      <c r="F189" s="7"/>
      <c r="G189" s="7"/>
      <c r="H189" s="7"/>
      <c r="I189" s="35">
        <v>16433</v>
      </c>
      <c r="J189" s="10" t="s">
        <v>1004</v>
      </c>
      <c r="K189" s="1301"/>
    </row>
    <row r="190" spans="1:12">
      <c r="A190" s="7"/>
      <c r="B190" s="39"/>
      <c r="C190" s="7"/>
      <c r="D190" s="7"/>
      <c r="E190" s="7"/>
      <c r="F190" s="7"/>
      <c r="G190" s="7"/>
      <c r="H190" s="4"/>
      <c r="I190" s="22"/>
      <c r="J190" s="10"/>
      <c r="K190" s="1301"/>
    </row>
    <row r="191" spans="1:12">
      <c r="A191" s="17" t="s">
        <v>4339</v>
      </c>
      <c r="B191" s="12"/>
      <c r="C191" s="7"/>
      <c r="D191" s="7"/>
      <c r="E191" s="7"/>
      <c r="F191" s="7"/>
      <c r="G191" s="7"/>
      <c r="H191" s="7"/>
      <c r="I191" s="1301"/>
      <c r="K191" s="1301"/>
    </row>
    <row r="192" spans="1:12" ht="23.25" customHeight="1">
      <c r="A192" s="7"/>
      <c r="B192" s="12"/>
      <c r="C192" s="7"/>
      <c r="D192" s="7"/>
      <c r="E192" s="7"/>
      <c r="F192" s="7"/>
      <c r="G192" s="7"/>
      <c r="H192" s="7"/>
      <c r="I192" s="1301"/>
      <c r="K192" s="1301"/>
    </row>
    <row r="193" spans="1:12">
      <c r="A193" s="7"/>
      <c r="B193" s="12" t="s">
        <v>4340</v>
      </c>
      <c r="C193" s="7"/>
      <c r="D193" s="7"/>
      <c r="E193" s="7"/>
      <c r="F193" s="7"/>
      <c r="G193" s="7"/>
      <c r="H193" s="527">
        <v>16434</v>
      </c>
      <c r="I193" s="1301"/>
      <c r="K193" s="1301"/>
    </row>
    <row r="194" spans="1:12">
      <c r="A194" s="7"/>
      <c r="B194" s="12" t="s">
        <v>4341</v>
      </c>
      <c r="C194" s="7"/>
      <c r="D194" s="7"/>
      <c r="E194" s="7"/>
      <c r="F194" s="7"/>
      <c r="G194" s="7"/>
      <c r="H194" s="527">
        <v>16435</v>
      </c>
      <c r="I194" s="1301"/>
      <c r="K194" s="1301"/>
    </row>
    <row r="195" spans="1:12">
      <c r="A195" s="7"/>
      <c r="B195" s="12" t="s">
        <v>4342</v>
      </c>
      <c r="C195" s="7"/>
      <c r="D195" s="7"/>
      <c r="E195" s="7"/>
      <c r="F195" s="7"/>
      <c r="G195" s="7"/>
      <c r="H195" s="527">
        <v>16436</v>
      </c>
      <c r="I195" s="1301"/>
      <c r="K195" s="1301"/>
      <c r="L195" s="7"/>
    </row>
    <row r="196" spans="1:12" ht="12.75" customHeight="1">
      <c r="A196" s="7"/>
      <c r="B196" s="12"/>
      <c r="C196" s="7"/>
      <c r="D196" s="7"/>
      <c r="E196" s="7"/>
      <c r="F196" s="7"/>
      <c r="G196" s="7"/>
      <c r="H196" s="7"/>
      <c r="I196" s="1301"/>
      <c r="K196" s="1301"/>
    </row>
    <row r="197" spans="1:12">
      <c r="A197" s="17" t="s">
        <v>4343</v>
      </c>
      <c r="B197" s="12"/>
      <c r="C197" s="7"/>
      <c r="D197" s="7"/>
      <c r="E197" s="7"/>
      <c r="F197" s="7"/>
      <c r="G197" s="7"/>
      <c r="H197" s="4" t="s">
        <v>4344</v>
      </c>
      <c r="I197" s="1292">
        <v>8029</v>
      </c>
      <c r="J197" s="7" t="s">
        <v>1143</v>
      </c>
      <c r="K197" s="253"/>
      <c r="L197" s="7"/>
    </row>
    <row r="198" spans="1:12" ht="23.25" customHeight="1">
      <c r="A198" s="7"/>
      <c r="B198" s="12"/>
      <c r="C198" s="7"/>
      <c r="D198" s="7"/>
      <c r="E198" s="7"/>
      <c r="F198" s="7"/>
      <c r="G198" s="7"/>
      <c r="H198" s="7"/>
      <c r="I198" s="8"/>
      <c r="K198" s="1301"/>
      <c r="L198" s="7"/>
    </row>
    <row r="199" spans="1:12">
      <c r="A199" s="17" t="s">
        <v>4345</v>
      </c>
      <c r="B199" s="7"/>
      <c r="C199" s="7"/>
      <c r="D199" s="7"/>
      <c r="E199" s="7"/>
      <c r="F199" s="7"/>
      <c r="G199" s="7"/>
      <c r="H199" s="7"/>
      <c r="I199" s="7"/>
      <c r="J199" s="7"/>
      <c r="K199" s="7"/>
    </row>
    <row r="200" spans="1:12">
      <c r="A200" s="7"/>
      <c r="B200" s="7"/>
      <c r="C200" s="7"/>
      <c r="D200" s="7"/>
      <c r="E200" s="7"/>
      <c r="F200" s="7"/>
      <c r="G200" s="7"/>
      <c r="H200" s="7"/>
      <c r="I200" s="7"/>
      <c r="J200" s="7"/>
      <c r="K200" s="7"/>
    </row>
    <row r="201" spans="1:12">
      <c r="A201" s="7" t="s">
        <v>4346</v>
      </c>
      <c r="B201" s="29"/>
      <c r="C201" s="29"/>
      <c r="D201" s="29"/>
      <c r="E201" s="29"/>
      <c r="F201" s="29"/>
      <c r="G201" s="29"/>
      <c r="H201" s="29"/>
      <c r="I201" s="1292">
        <v>8035</v>
      </c>
      <c r="J201" s="10" t="s">
        <v>1147</v>
      </c>
      <c r="K201" s="253"/>
    </row>
    <row r="202" spans="1:12">
      <c r="A202" s="7"/>
      <c r="B202" s="12"/>
      <c r="D202" s="46"/>
      <c r="E202" s="13"/>
      <c r="F202" s="13"/>
      <c r="G202" s="13"/>
      <c r="H202" s="13"/>
      <c r="I202" s="253"/>
      <c r="J202" s="13"/>
      <c r="K202" s="253"/>
    </row>
    <row r="203" spans="1:12">
      <c r="A203" s="17" t="s">
        <v>4347</v>
      </c>
      <c r="B203" s="12"/>
      <c r="D203" s="10"/>
      <c r="E203" s="13"/>
      <c r="F203" s="13"/>
      <c r="G203" s="13"/>
      <c r="H203" s="13"/>
      <c r="I203" s="253"/>
      <c r="J203" s="13"/>
      <c r="K203" s="253"/>
    </row>
    <row r="204" spans="1:12">
      <c r="A204" s="7"/>
      <c r="B204" s="12"/>
      <c r="C204" s="10"/>
      <c r="D204" s="7"/>
      <c r="E204" s="7"/>
      <c r="F204" s="7"/>
      <c r="G204" s="13"/>
      <c r="H204" s="13"/>
      <c r="I204" s="1301"/>
      <c r="J204" s="13"/>
      <c r="K204" s="13"/>
    </row>
    <row r="205" spans="1:12" ht="12.75" customHeight="1">
      <c r="A205" s="453" t="s">
        <v>4348</v>
      </c>
      <c r="B205" s="12"/>
      <c r="D205" s="46"/>
      <c r="E205" s="13"/>
      <c r="F205" s="13"/>
      <c r="G205" s="13"/>
      <c r="H205" s="13"/>
      <c r="I205" s="1302">
        <v>16437</v>
      </c>
      <c r="J205" s="461" t="s">
        <v>1013</v>
      </c>
      <c r="K205" s="13"/>
    </row>
    <row r="206" spans="1:12">
      <c r="A206" s="7"/>
      <c r="B206" s="12"/>
      <c r="D206" s="10"/>
      <c r="E206" s="13"/>
      <c r="F206" s="13"/>
      <c r="G206" s="13"/>
      <c r="H206" s="13"/>
      <c r="I206" s="253"/>
      <c r="J206" s="13"/>
      <c r="K206" s="13"/>
    </row>
    <row r="207" spans="1:12">
      <c r="A207" s="813"/>
      <c r="B207" s="1303"/>
      <c r="C207" s="7"/>
      <c r="D207" s="7"/>
      <c r="E207" s="7"/>
      <c r="F207" s="7"/>
      <c r="G207" s="7"/>
      <c r="H207" s="7"/>
      <c r="I207" s="7"/>
      <c r="J207" s="7"/>
      <c r="K207" s="1270"/>
    </row>
  </sheetData>
  <sheetProtection formatColumns="0" formatRows="0"/>
  <customSheetViews>
    <customSheetView guid="{322AC775-AF01-45AA-8A10-37DBB67FD782}" showPageBreaks="1" printArea="1" view="pageBreakPreview">
      <selection activeCell="B2" sqref="B2:D2"/>
      <rowBreaks count="3" manualBreakCount="3">
        <brk id="62" max="11" man="1"/>
        <brk id="123" max="11" man="1"/>
        <brk id="195" max="11" man="1"/>
      </rowBreaks>
      <pageMargins left="0" right="0" top="0" bottom="0" header="0" footer="0"/>
      <pageSetup scale="72" orientation="portrait" verticalDpi="300" r:id="rId1"/>
      <headerFooter alignWithMargins="0">
        <oddHeader>&amp;C
&amp;R&amp;9 PROTECTED B WHEN COMPLETED</oddHeader>
        <oddFooter>&amp;L&amp;9&amp;F&amp;C&amp;9 Schedule &amp;A&amp;R&amp;9                               p. &amp;P / &amp;N</oddFooter>
      </headerFooter>
    </customSheetView>
  </customSheetViews>
  <mergeCells count="6">
    <mergeCell ref="F128:I128"/>
    <mergeCell ref="B51:D51"/>
    <mergeCell ref="A2:D2"/>
    <mergeCell ref="C16:F16"/>
    <mergeCell ref="C26:F26"/>
    <mergeCell ref="F61:I61"/>
  </mergeCells>
  <hyperlinks>
    <hyperlink ref="A2" location="Schedule_Listing" display="Return to Shedule Listing" xr:uid="{00000000-0004-0000-5200-000000000000}"/>
    <hyperlink ref="A2:D2" location="'Schedule Listing '!A1" display="Return to Schedule Listing" xr:uid="{0636C0A7-066B-4236-8ECD-26EA83E67EB1}"/>
  </hyperlinks>
  <pageMargins left="0.47244094488188981" right="0.35433070866141736" top="0.74803149606299213" bottom="0.51181102362204722" header="0.31496062992125984" footer="0.31496062992125984"/>
  <pageSetup scale="72"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rowBreaks count="2" manualBreakCount="2">
    <brk id="62" max="11" man="1"/>
    <brk id="123"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4"/>
  <dimension ref="A1:N93"/>
  <sheetViews>
    <sheetView showGridLines="0" zoomScaleNormal="100" zoomScaleSheetLayoutView="85" workbookViewId="0">
      <selection activeCell="J13" sqref="J13"/>
    </sheetView>
  </sheetViews>
  <sheetFormatPr defaultColWidth="9.1015625" defaultRowHeight="10.199999999999999"/>
  <cols>
    <col min="1" max="1" width="1.5234375" style="7" customWidth="1"/>
    <col min="2" max="2" width="48.41796875" style="7" customWidth="1"/>
    <col min="3" max="3" width="2.41796875" style="7" customWidth="1"/>
    <col min="4" max="4" width="8.89453125" style="7" customWidth="1"/>
    <col min="5" max="6" width="9.41796875" style="7" customWidth="1"/>
    <col min="7" max="7" width="2.89453125" style="4" customWidth="1"/>
    <col min="8" max="8" width="8.89453125" style="7" customWidth="1"/>
    <col min="9" max="10" width="9.41796875" style="7" customWidth="1"/>
    <col min="11" max="11" width="2.41796875" style="4" customWidth="1"/>
    <col min="12" max="12" width="8.89453125" style="7" customWidth="1"/>
    <col min="13" max="14" width="9.41796875" style="7" customWidth="1"/>
    <col min="15" max="256" width="9.1015625" style="7"/>
    <col min="257" max="257" width="1.5234375" style="7" customWidth="1"/>
    <col min="258" max="258" width="40.89453125" style="7" customWidth="1"/>
    <col min="259" max="259" width="3.41796875" style="7" customWidth="1"/>
    <col min="260" max="260" width="8.89453125" style="7" customWidth="1"/>
    <col min="261" max="262" width="9.41796875" style="7" customWidth="1"/>
    <col min="263" max="263" width="3.41796875" style="7" customWidth="1"/>
    <col min="264" max="264" width="8.89453125" style="7" customWidth="1"/>
    <col min="265" max="266" width="9.41796875" style="7" customWidth="1"/>
    <col min="267" max="267" width="3.41796875" style="7" customWidth="1"/>
    <col min="268" max="268" width="8.89453125" style="7" customWidth="1"/>
    <col min="269" max="270" width="9.41796875" style="7" customWidth="1"/>
    <col min="271" max="512" width="9.1015625" style="7"/>
    <col min="513" max="513" width="1.5234375" style="7" customWidth="1"/>
    <col min="514" max="514" width="40.89453125" style="7" customWidth="1"/>
    <col min="515" max="515" width="3.41796875" style="7" customWidth="1"/>
    <col min="516" max="516" width="8.89453125" style="7" customWidth="1"/>
    <col min="517" max="518" width="9.41796875" style="7" customWidth="1"/>
    <col min="519" max="519" width="3.41796875" style="7" customWidth="1"/>
    <col min="520" max="520" width="8.89453125" style="7" customWidth="1"/>
    <col min="521" max="522" width="9.41796875" style="7" customWidth="1"/>
    <col min="523" max="523" width="3.41796875" style="7" customWidth="1"/>
    <col min="524" max="524" width="8.89453125" style="7" customWidth="1"/>
    <col min="525" max="526" width="9.41796875" style="7" customWidth="1"/>
    <col min="527" max="768" width="9.1015625" style="7"/>
    <col min="769" max="769" width="1.5234375" style="7" customWidth="1"/>
    <col min="770" max="770" width="40.89453125" style="7" customWidth="1"/>
    <col min="771" max="771" width="3.41796875" style="7" customWidth="1"/>
    <col min="772" max="772" width="8.89453125" style="7" customWidth="1"/>
    <col min="773" max="774" width="9.41796875" style="7" customWidth="1"/>
    <col min="775" max="775" width="3.41796875" style="7" customWidth="1"/>
    <col min="776" max="776" width="8.89453125" style="7" customWidth="1"/>
    <col min="777" max="778" width="9.41796875" style="7" customWidth="1"/>
    <col min="779" max="779" width="3.41796875" style="7" customWidth="1"/>
    <col min="780" max="780" width="8.89453125" style="7" customWidth="1"/>
    <col min="781" max="782" width="9.41796875" style="7" customWidth="1"/>
    <col min="783" max="1024" width="9.1015625" style="7"/>
    <col min="1025" max="1025" width="1.5234375" style="7" customWidth="1"/>
    <col min="1026" max="1026" width="40.89453125" style="7" customWidth="1"/>
    <col min="1027" max="1027" width="3.41796875" style="7" customWidth="1"/>
    <col min="1028" max="1028" width="8.89453125" style="7" customWidth="1"/>
    <col min="1029" max="1030" width="9.41796875" style="7" customWidth="1"/>
    <col min="1031" max="1031" width="3.41796875" style="7" customWidth="1"/>
    <col min="1032" max="1032" width="8.89453125" style="7" customWidth="1"/>
    <col min="1033" max="1034" width="9.41796875" style="7" customWidth="1"/>
    <col min="1035" max="1035" width="3.41796875" style="7" customWidth="1"/>
    <col min="1036" max="1036" width="8.89453125" style="7" customWidth="1"/>
    <col min="1037" max="1038" width="9.41796875" style="7" customWidth="1"/>
    <col min="1039" max="1280" width="9.1015625" style="7"/>
    <col min="1281" max="1281" width="1.5234375" style="7" customWidth="1"/>
    <col min="1282" max="1282" width="40.89453125" style="7" customWidth="1"/>
    <col min="1283" max="1283" width="3.41796875" style="7" customWidth="1"/>
    <col min="1284" max="1284" width="8.89453125" style="7" customWidth="1"/>
    <col min="1285" max="1286" width="9.41796875" style="7" customWidth="1"/>
    <col min="1287" max="1287" width="3.41796875" style="7" customWidth="1"/>
    <col min="1288" max="1288" width="8.89453125" style="7" customWidth="1"/>
    <col min="1289" max="1290" width="9.41796875" style="7" customWidth="1"/>
    <col min="1291" max="1291" width="3.41796875" style="7" customWidth="1"/>
    <col min="1292" max="1292" width="8.89453125" style="7" customWidth="1"/>
    <col min="1293" max="1294" width="9.41796875" style="7" customWidth="1"/>
    <col min="1295" max="1536" width="9.1015625" style="7"/>
    <col min="1537" max="1537" width="1.5234375" style="7" customWidth="1"/>
    <col min="1538" max="1538" width="40.89453125" style="7" customWidth="1"/>
    <col min="1539" max="1539" width="3.41796875" style="7" customWidth="1"/>
    <col min="1540" max="1540" width="8.89453125" style="7" customWidth="1"/>
    <col min="1541" max="1542" width="9.41796875" style="7" customWidth="1"/>
    <col min="1543" max="1543" width="3.41796875" style="7" customWidth="1"/>
    <col min="1544" max="1544" width="8.89453125" style="7" customWidth="1"/>
    <col min="1545" max="1546" width="9.41796875" style="7" customWidth="1"/>
    <col min="1547" max="1547" width="3.41796875" style="7" customWidth="1"/>
    <col min="1548" max="1548" width="8.89453125" style="7" customWidth="1"/>
    <col min="1549" max="1550" width="9.41796875" style="7" customWidth="1"/>
    <col min="1551" max="1792" width="9.1015625" style="7"/>
    <col min="1793" max="1793" width="1.5234375" style="7" customWidth="1"/>
    <col min="1794" max="1794" width="40.89453125" style="7" customWidth="1"/>
    <col min="1795" max="1795" width="3.41796875" style="7" customWidth="1"/>
    <col min="1796" max="1796" width="8.89453125" style="7" customWidth="1"/>
    <col min="1797" max="1798" width="9.41796875" style="7" customWidth="1"/>
    <col min="1799" max="1799" width="3.41796875" style="7" customWidth="1"/>
    <col min="1800" max="1800" width="8.89453125" style="7" customWidth="1"/>
    <col min="1801" max="1802" width="9.41796875" style="7" customWidth="1"/>
    <col min="1803" max="1803" width="3.41796875" style="7" customWidth="1"/>
    <col min="1804" max="1804" width="8.89453125" style="7" customWidth="1"/>
    <col min="1805" max="1806" width="9.41796875" style="7" customWidth="1"/>
    <col min="1807" max="2048" width="9.1015625" style="7"/>
    <col min="2049" max="2049" width="1.5234375" style="7" customWidth="1"/>
    <col min="2050" max="2050" width="40.89453125" style="7" customWidth="1"/>
    <col min="2051" max="2051" width="3.41796875" style="7" customWidth="1"/>
    <col min="2052" max="2052" width="8.89453125" style="7" customWidth="1"/>
    <col min="2053" max="2054" width="9.41796875" style="7" customWidth="1"/>
    <col min="2055" max="2055" width="3.41796875" style="7" customWidth="1"/>
    <col min="2056" max="2056" width="8.89453125" style="7" customWidth="1"/>
    <col min="2057" max="2058" width="9.41796875" style="7" customWidth="1"/>
    <col min="2059" max="2059" width="3.41796875" style="7" customWidth="1"/>
    <col min="2060" max="2060" width="8.89453125" style="7" customWidth="1"/>
    <col min="2061" max="2062" width="9.41796875" style="7" customWidth="1"/>
    <col min="2063" max="2304" width="9.1015625" style="7"/>
    <col min="2305" max="2305" width="1.5234375" style="7" customWidth="1"/>
    <col min="2306" max="2306" width="40.89453125" style="7" customWidth="1"/>
    <col min="2307" max="2307" width="3.41796875" style="7" customWidth="1"/>
    <col min="2308" max="2308" width="8.89453125" style="7" customWidth="1"/>
    <col min="2309" max="2310" width="9.41796875" style="7" customWidth="1"/>
    <col min="2311" max="2311" width="3.41796875" style="7" customWidth="1"/>
    <col min="2312" max="2312" width="8.89453125" style="7" customWidth="1"/>
    <col min="2313" max="2314" width="9.41796875" style="7" customWidth="1"/>
    <col min="2315" max="2315" width="3.41796875" style="7" customWidth="1"/>
    <col min="2316" max="2316" width="8.89453125" style="7" customWidth="1"/>
    <col min="2317" max="2318" width="9.41796875" style="7" customWidth="1"/>
    <col min="2319" max="2560" width="9.1015625" style="7"/>
    <col min="2561" max="2561" width="1.5234375" style="7" customWidth="1"/>
    <col min="2562" max="2562" width="40.89453125" style="7" customWidth="1"/>
    <col min="2563" max="2563" width="3.41796875" style="7" customWidth="1"/>
    <col min="2564" max="2564" width="8.89453125" style="7" customWidth="1"/>
    <col min="2565" max="2566" width="9.41796875" style="7" customWidth="1"/>
    <col min="2567" max="2567" width="3.41796875" style="7" customWidth="1"/>
    <col min="2568" max="2568" width="8.89453125" style="7" customWidth="1"/>
    <col min="2569" max="2570" width="9.41796875" style="7" customWidth="1"/>
    <col min="2571" max="2571" width="3.41796875" style="7" customWidth="1"/>
    <col min="2572" max="2572" width="8.89453125" style="7" customWidth="1"/>
    <col min="2573" max="2574" width="9.41796875" style="7" customWidth="1"/>
    <col min="2575" max="2816" width="9.1015625" style="7"/>
    <col min="2817" max="2817" width="1.5234375" style="7" customWidth="1"/>
    <col min="2818" max="2818" width="40.89453125" style="7" customWidth="1"/>
    <col min="2819" max="2819" width="3.41796875" style="7" customWidth="1"/>
    <col min="2820" max="2820" width="8.89453125" style="7" customWidth="1"/>
    <col min="2821" max="2822" width="9.41796875" style="7" customWidth="1"/>
    <col min="2823" max="2823" width="3.41796875" style="7" customWidth="1"/>
    <col min="2824" max="2824" width="8.89453125" style="7" customWidth="1"/>
    <col min="2825" max="2826" width="9.41796875" style="7" customWidth="1"/>
    <col min="2827" max="2827" width="3.41796875" style="7" customWidth="1"/>
    <col min="2828" max="2828" width="8.89453125" style="7" customWidth="1"/>
    <col min="2829" max="2830" width="9.41796875" style="7" customWidth="1"/>
    <col min="2831" max="3072" width="9.1015625" style="7"/>
    <col min="3073" max="3073" width="1.5234375" style="7" customWidth="1"/>
    <col min="3074" max="3074" width="40.89453125" style="7" customWidth="1"/>
    <col min="3075" max="3075" width="3.41796875" style="7" customWidth="1"/>
    <col min="3076" max="3076" width="8.89453125" style="7" customWidth="1"/>
    <col min="3077" max="3078" width="9.41796875" style="7" customWidth="1"/>
    <col min="3079" max="3079" width="3.41796875" style="7" customWidth="1"/>
    <col min="3080" max="3080" width="8.89453125" style="7" customWidth="1"/>
    <col min="3081" max="3082" width="9.41796875" style="7" customWidth="1"/>
    <col min="3083" max="3083" width="3.41796875" style="7" customWidth="1"/>
    <col min="3084" max="3084" width="8.89453125" style="7" customWidth="1"/>
    <col min="3085" max="3086" width="9.41796875" style="7" customWidth="1"/>
    <col min="3087" max="3328" width="9.1015625" style="7"/>
    <col min="3329" max="3329" width="1.5234375" style="7" customWidth="1"/>
    <col min="3330" max="3330" width="40.89453125" style="7" customWidth="1"/>
    <col min="3331" max="3331" width="3.41796875" style="7" customWidth="1"/>
    <col min="3332" max="3332" width="8.89453125" style="7" customWidth="1"/>
    <col min="3333" max="3334" width="9.41796875" style="7" customWidth="1"/>
    <col min="3335" max="3335" width="3.41796875" style="7" customWidth="1"/>
    <col min="3336" max="3336" width="8.89453125" style="7" customWidth="1"/>
    <col min="3337" max="3338" width="9.41796875" style="7" customWidth="1"/>
    <col min="3339" max="3339" width="3.41796875" style="7" customWidth="1"/>
    <col min="3340" max="3340" width="8.89453125" style="7" customWidth="1"/>
    <col min="3341" max="3342" width="9.41796875" style="7" customWidth="1"/>
    <col min="3343" max="3584" width="9.1015625" style="7"/>
    <col min="3585" max="3585" width="1.5234375" style="7" customWidth="1"/>
    <col min="3586" max="3586" width="40.89453125" style="7" customWidth="1"/>
    <col min="3587" max="3587" width="3.41796875" style="7" customWidth="1"/>
    <col min="3588" max="3588" width="8.89453125" style="7" customWidth="1"/>
    <col min="3589" max="3590" width="9.41796875" style="7" customWidth="1"/>
    <col min="3591" max="3591" width="3.41796875" style="7" customWidth="1"/>
    <col min="3592" max="3592" width="8.89453125" style="7" customWidth="1"/>
    <col min="3593" max="3594" width="9.41796875" style="7" customWidth="1"/>
    <col min="3595" max="3595" width="3.41796875" style="7" customWidth="1"/>
    <col min="3596" max="3596" width="8.89453125" style="7" customWidth="1"/>
    <col min="3597" max="3598" width="9.41796875" style="7" customWidth="1"/>
    <col min="3599" max="3840" width="9.1015625" style="7"/>
    <col min="3841" max="3841" width="1.5234375" style="7" customWidth="1"/>
    <col min="3842" max="3842" width="40.89453125" style="7" customWidth="1"/>
    <col min="3843" max="3843" width="3.41796875" style="7" customWidth="1"/>
    <col min="3844" max="3844" width="8.89453125" style="7" customWidth="1"/>
    <col min="3845" max="3846" width="9.41796875" style="7" customWidth="1"/>
    <col min="3847" max="3847" width="3.41796875" style="7" customWidth="1"/>
    <col min="3848" max="3848" width="8.89453125" style="7" customWidth="1"/>
    <col min="3849" max="3850" width="9.41796875" style="7" customWidth="1"/>
    <col min="3851" max="3851" width="3.41796875" style="7" customWidth="1"/>
    <col min="3852" max="3852" width="8.89453125" style="7" customWidth="1"/>
    <col min="3853" max="3854" width="9.41796875" style="7" customWidth="1"/>
    <col min="3855" max="4096" width="9.1015625" style="7"/>
    <col min="4097" max="4097" width="1.5234375" style="7" customWidth="1"/>
    <col min="4098" max="4098" width="40.89453125" style="7" customWidth="1"/>
    <col min="4099" max="4099" width="3.41796875" style="7" customWidth="1"/>
    <col min="4100" max="4100" width="8.89453125" style="7" customWidth="1"/>
    <col min="4101" max="4102" width="9.41796875" style="7" customWidth="1"/>
    <col min="4103" max="4103" width="3.41796875" style="7" customWidth="1"/>
    <col min="4104" max="4104" width="8.89453125" style="7" customWidth="1"/>
    <col min="4105" max="4106" width="9.41796875" style="7" customWidth="1"/>
    <col min="4107" max="4107" width="3.41796875" style="7" customWidth="1"/>
    <col min="4108" max="4108" width="8.89453125" style="7" customWidth="1"/>
    <col min="4109" max="4110" width="9.41796875" style="7" customWidth="1"/>
    <col min="4111" max="4352" width="9.1015625" style="7"/>
    <col min="4353" max="4353" width="1.5234375" style="7" customWidth="1"/>
    <col min="4354" max="4354" width="40.89453125" style="7" customWidth="1"/>
    <col min="4355" max="4355" width="3.41796875" style="7" customWidth="1"/>
    <col min="4356" max="4356" width="8.89453125" style="7" customWidth="1"/>
    <col min="4357" max="4358" width="9.41796875" style="7" customWidth="1"/>
    <col min="4359" max="4359" width="3.41796875" style="7" customWidth="1"/>
    <col min="4360" max="4360" width="8.89453125" style="7" customWidth="1"/>
    <col min="4361" max="4362" width="9.41796875" style="7" customWidth="1"/>
    <col min="4363" max="4363" width="3.41796875" style="7" customWidth="1"/>
    <col min="4364" max="4364" width="8.89453125" style="7" customWidth="1"/>
    <col min="4365" max="4366" width="9.41796875" style="7" customWidth="1"/>
    <col min="4367" max="4608" width="9.1015625" style="7"/>
    <col min="4609" max="4609" width="1.5234375" style="7" customWidth="1"/>
    <col min="4610" max="4610" width="40.89453125" style="7" customWidth="1"/>
    <col min="4611" max="4611" width="3.41796875" style="7" customWidth="1"/>
    <col min="4612" max="4612" width="8.89453125" style="7" customWidth="1"/>
    <col min="4613" max="4614" width="9.41796875" style="7" customWidth="1"/>
    <col min="4615" max="4615" width="3.41796875" style="7" customWidth="1"/>
    <col min="4616" max="4616" width="8.89453125" style="7" customWidth="1"/>
    <col min="4617" max="4618" width="9.41796875" style="7" customWidth="1"/>
    <col min="4619" max="4619" width="3.41796875" style="7" customWidth="1"/>
    <col min="4620" max="4620" width="8.89453125" style="7" customWidth="1"/>
    <col min="4621" max="4622" width="9.41796875" style="7" customWidth="1"/>
    <col min="4623" max="4864" width="9.1015625" style="7"/>
    <col min="4865" max="4865" width="1.5234375" style="7" customWidth="1"/>
    <col min="4866" max="4866" width="40.89453125" style="7" customWidth="1"/>
    <col min="4867" max="4867" width="3.41796875" style="7" customWidth="1"/>
    <col min="4868" max="4868" width="8.89453125" style="7" customWidth="1"/>
    <col min="4869" max="4870" width="9.41796875" style="7" customWidth="1"/>
    <col min="4871" max="4871" width="3.41796875" style="7" customWidth="1"/>
    <col min="4872" max="4872" width="8.89453125" style="7" customWidth="1"/>
    <col min="4873" max="4874" width="9.41796875" style="7" customWidth="1"/>
    <col min="4875" max="4875" width="3.41796875" style="7" customWidth="1"/>
    <col min="4876" max="4876" width="8.89453125" style="7" customWidth="1"/>
    <col min="4877" max="4878" width="9.41796875" style="7" customWidth="1"/>
    <col min="4879" max="5120" width="9.1015625" style="7"/>
    <col min="5121" max="5121" width="1.5234375" style="7" customWidth="1"/>
    <col min="5122" max="5122" width="40.89453125" style="7" customWidth="1"/>
    <col min="5123" max="5123" width="3.41796875" style="7" customWidth="1"/>
    <col min="5124" max="5124" width="8.89453125" style="7" customWidth="1"/>
    <col min="5125" max="5126" width="9.41796875" style="7" customWidth="1"/>
    <col min="5127" max="5127" width="3.41796875" style="7" customWidth="1"/>
    <col min="5128" max="5128" width="8.89453125" style="7" customWidth="1"/>
    <col min="5129" max="5130" width="9.41796875" style="7" customWidth="1"/>
    <col min="5131" max="5131" width="3.41796875" style="7" customWidth="1"/>
    <col min="5132" max="5132" width="8.89453125" style="7" customWidth="1"/>
    <col min="5133" max="5134" width="9.41796875" style="7" customWidth="1"/>
    <col min="5135" max="5376" width="9.1015625" style="7"/>
    <col min="5377" max="5377" width="1.5234375" style="7" customWidth="1"/>
    <col min="5378" max="5378" width="40.89453125" style="7" customWidth="1"/>
    <col min="5379" max="5379" width="3.41796875" style="7" customWidth="1"/>
    <col min="5380" max="5380" width="8.89453125" style="7" customWidth="1"/>
    <col min="5381" max="5382" width="9.41796875" style="7" customWidth="1"/>
    <col min="5383" max="5383" width="3.41796875" style="7" customWidth="1"/>
    <col min="5384" max="5384" width="8.89453125" style="7" customWidth="1"/>
    <col min="5385" max="5386" width="9.41796875" style="7" customWidth="1"/>
    <col min="5387" max="5387" width="3.41796875" style="7" customWidth="1"/>
    <col min="5388" max="5388" width="8.89453125" style="7" customWidth="1"/>
    <col min="5389" max="5390" width="9.41796875" style="7" customWidth="1"/>
    <col min="5391" max="5632" width="9.1015625" style="7"/>
    <col min="5633" max="5633" width="1.5234375" style="7" customWidth="1"/>
    <col min="5634" max="5634" width="40.89453125" style="7" customWidth="1"/>
    <col min="5635" max="5635" width="3.41796875" style="7" customWidth="1"/>
    <col min="5636" max="5636" width="8.89453125" style="7" customWidth="1"/>
    <col min="5637" max="5638" width="9.41796875" style="7" customWidth="1"/>
    <col min="5639" max="5639" width="3.41796875" style="7" customWidth="1"/>
    <col min="5640" max="5640" width="8.89453125" style="7" customWidth="1"/>
    <col min="5641" max="5642" width="9.41796875" style="7" customWidth="1"/>
    <col min="5643" max="5643" width="3.41796875" style="7" customWidth="1"/>
    <col min="5644" max="5644" width="8.89453125" style="7" customWidth="1"/>
    <col min="5645" max="5646" width="9.41796875" style="7" customWidth="1"/>
    <col min="5647" max="5888" width="9.1015625" style="7"/>
    <col min="5889" max="5889" width="1.5234375" style="7" customWidth="1"/>
    <col min="5890" max="5890" width="40.89453125" style="7" customWidth="1"/>
    <col min="5891" max="5891" width="3.41796875" style="7" customWidth="1"/>
    <col min="5892" max="5892" width="8.89453125" style="7" customWidth="1"/>
    <col min="5893" max="5894" width="9.41796875" style="7" customWidth="1"/>
    <col min="5895" max="5895" width="3.41796875" style="7" customWidth="1"/>
    <col min="5896" max="5896" width="8.89453125" style="7" customWidth="1"/>
    <col min="5897" max="5898" width="9.41796875" style="7" customWidth="1"/>
    <col min="5899" max="5899" width="3.41796875" style="7" customWidth="1"/>
    <col min="5900" max="5900" width="8.89453125" style="7" customWidth="1"/>
    <col min="5901" max="5902" width="9.41796875" style="7" customWidth="1"/>
    <col min="5903" max="6144" width="9.1015625" style="7"/>
    <col min="6145" max="6145" width="1.5234375" style="7" customWidth="1"/>
    <col min="6146" max="6146" width="40.89453125" style="7" customWidth="1"/>
    <col min="6147" max="6147" width="3.41796875" style="7" customWidth="1"/>
    <col min="6148" max="6148" width="8.89453125" style="7" customWidth="1"/>
    <col min="6149" max="6150" width="9.41796875" style="7" customWidth="1"/>
    <col min="6151" max="6151" width="3.41796875" style="7" customWidth="1"/>
    <col min="6152" max="6152" width="8.89453125" style="7" customWidth="1"/>
    <col min="6153" max="6154" width="9.41796875" style="7" customWidth="1"/>
    <col min="6155" max="6155" width="3.41796875" style="7" customWidth="1"/>
    <col min="6156" max="6156" width="8.89453125" style="7" customWidth="1"/>
    <col min="6157" max="6158" width="9.41796875" style="7" customWidth="1"/>
    <col min="6159" max="6400" width="9.1015625" style="7"/>
    <col min="6401" max="6401" width="1.5234375" style="7" customWidth="1"/>
    <col min="6402" max="6402" width="40.89453125" style="7" customWidth="1"/>
    <col min="6403" max="6403" width="3.41796875" style="7" customWidth="1"/>
    <col min="6404" max="6404" width="8.89453125" style="7" customWidth="1"/>
    <col min="6405" max="6406" width="9.41796875" style="7" customWidth="1"/>
    <col min="6407" max="6407" width="3.41796875" style="7" customWidth="1"/>
    <col min="6408" max="6408" width="8.89453125" style="7" customWidth="1"/>
    <col min="6409" max="6410" width="9.41796875" style="7" customWidth="1"/>
    <col min="6411" max="6411" width="3.41796875" style="7" customWidth="1"/>
    <col min="6412" max="6412" width="8.89453125" style="7" customWidth="1"/>
    <col min="6413" max="6414" width="9.41796875" style="7" customWidth="1"/>
    <col min="6415" max="6656" width="9.1015625" style="7"/>
    <col min="6657" max="6657" width="1.5234375" style="7" customWidth="1"/>
    <col min="6658" max="6658" width="40.89453125" style="7" customWidth="1"/>
    <col min="6659" max="6659" width="3.41796875" style="7" customWidth="1"/>
    <col min="6660" max="6660" width="8.89453125" style="7" customWidth="1"/>
    <col min="6661" max="6662" width="9.41796875" style="7" customWidth="1"/>
    <col min="6663" max="6663" width="3.41796875" style="7" customWidth="1"/>
    <col min="6664" max="6664" width="8.89453125" style="7" customWidth="1"/>
    <col min="6665" max="6666" width="9.41796875" style="7" customWidth="1"/>
    <col min="6667" max="6667" width="3.41796875" style="7" customWidth="1"/>
    <col min="6668" max="6668" width="8.89453125" style="7" customWidth="1"/>
    <col min="6669" max="6670" width="9.41796875" style="7" customWidth="1"/>
    <col min="6671" max="6912" width="9.1015625" style="7"/>
    <col min="6913" max="6913" width="1.5234375" style="7" customWidth="1"/>
    <col min="6914" max="6914" width="40.89453125" style="7" customWidth="1"/>
    <col min="6915" max="6915" width="3.41796875" style="7" customWidth="1"/>
    <col min="6916" max="6916" width="8.89453125" style="7" customWidth="1"/>
    <col min="6917" max="6918" width="9.41796875" style="7" customWidth="1"/>
    <col min="6919" max="6919" width="3.41796875" style="7" customWidth="1"/>
    <col min="6920" max="6920" width="8.89453125" style="7" customWidth="1"/>
    <col min="6921" max="6922" width="9.41796875" style="7" customWidth="1"/>
    <col min="6923" max="6923" width="3.41796875" style="7" customWidth="1"/>
    <col min="6924" max="6924" width="8.89453125" style="7" customWidth="1"/>
    <col min="6925" max="6926" width="9.41796875" style="7" customWidth="1"/>
    <col min="6927" max="7168" width="9.1015625" style="7"/>
    <col min="7169" max="7169" width="1.5234375" style="7" customWidth="1"/>
    <col min="7170" max="7170" width="40.89453125" style="7" customWidth="1"/>
    <col min="7171" max="7171" width="3.41796875" style="7" customWidth="1"/>
    <col min="7172" max="7172" width="8.89453125" style="7" customWidth="1"/>
    <col min="7173" max="7174" width="9.41796875" style="7" customWidth="1"/>
    <col min="7175" max="7175" width="3.41796875" style="7" customWidth="1"/>
    <col min="7176" max="7176" width="8.89453125" style="7" customWidth="1"/>
    <col min="7177" max="7178" width="9.41796875" style="7" customWidth="1"/>
    <col min="7179" max="7179" width="3.41796875" style="7" customWidth="1"/>
    <col min="7180" max="7180" width="8.89453125" style="7" customWidth="1"/>
    <col min="7181" max="7182" width="9.41796875" style="7" customWidth="1"/>
    <col min="7183" max="7424" width="9.1015625" style="7"/>
    <col min="7425" max="7425" width="1.5234375" style="7" customWidth="1"/>
    <col min="7426" max="7426" width="40.89453125" style="7" customWidth="1"/>
    <col min="7427" max="7427" width="3.41796875" style="7" customWidth="1"/>
    <col min="7428" max="7428" width="8.89453125" style="7" customWidth="1"/>
    <col min="7429" max="7430" width="9.41796875" style="7" customWidth="1"/>
    <col min="7431" max="7431" width="3.41796875" style="7" customWidth="1"/>
    <col min="7432" max="7432" width="8.89453125" style="7" customWidth="1"/>
    <col min="7433" max="7434" width="9.41796875" style="7" customWidth="1"/>
    <col min="7435" max="7435" width="3.41796875" style="7" customWidth="1"/>
    <col min="7436" max="7436" width="8.89453125" style="7" customWidth="1"/>
    <col min="7437" max="7438" width="9.41796875" style="7" customWidth="1"/>
    <col min="7439" max="7680" width="9.1015625" style="7"/>
    <col min="7681" max="7681" width="1.5234375" style="7" customWidth="1"/>
    <col min="7682" max="7682" width="40.89453125" style="7" customWidth="1"/>
    <col min="7683" max="7683" width="3.41796875" style="7" customWidth="1"/>
    <col min="7684" max="7684" width="8.89453125" style="7" customWidth="1"/>
    <col min="7685" max="7686" width="9.41796875" style="7" customWidth="1"/>
    <col min="7687" max="7687" width="3.41796875" style="7" customWidth="1"/>
    <col min="7688" max="7688" width="8.89453125" style="7" customWidth="1"/>
    <col min="7689" max="7690" width="9.41796875" style="7" customWidth="1"/>
    <col min="7691" max="7691" width="3.41796875" style="7" customWidth="1"/>
    <col min="7692" max="7692" width="8.89453125" style="7" customWidth="1"/>
    <col min="7693" max="7694" width="9.41796875" style="7" customWidth="1"/>
    <col min="7695" max="7936" width="9.1015625" style="7"/>
    <col min="7937" max="7937" width="1.5234375" style="7" customWidth="1"/>
    <col min="7938" max="7938" width="40.89453125" style="7" customWidth="1"/>
    <col min="7939" max="7939" width="3.41796875" style="7" customWidth="1"/>
    <col min="7940" max="7940" width="8.89453125" style="7" customWidth="1"/>
    <col min="7941" max="7942" width="9.41796875" style="7" customWidth="1"/>
    <col min="7943" max="7943" width="3.41796875" style="7" customWidth="1"/>
    <col min="7944" max="7944" width="8.89453125" style="7" customWidth="1"/>
    <col min="7945" max="7946" width="9.41796875" style="7" customWidth="1"/>
    <col min="7947" max="7947" width="3.41796875" style="7" customWidth="1"/>
    <col min="7948" max="7948" width="8.89453125" style="7" customWidth="1"/>
    <col min="7949" max="7950" width="9.41796875" style="7" customWidth="1"/>
    <col min="7951" max="8192" width="9.1015625" style="7"/>
    <col min="8193" max="8193" width="1.5234375" style="7" customWidth="1"/>
    <col min="8194" max="8194" width="40.89453125" style="7" customWidth="1"/>
    <col min="8195" max="8195" width="3.41796875" style="7" customWidth="1"/>
    <col min="8196" max="8196" width="8.89453125" style="7" customWidth="1"/>
    <col min="8197" max="8198" width="9.41796875" style="7" customWidth="1"/>
    <col min="8199" max="8199" width="3.41796875" style="7" customWidth="1"/>
    <col min="8200" max="8200" width="8.89453125" style="7" customWidth="1"/>
    <col min="8201" max="8202" width="9.41796875" style="7" customWidth="1"/>
    <col min="8203" max="8203" width="3.41796875" style="7" customWidth="1"/>
    <col min="8204" max="8204" width="8.89453125" style="7" customWidth="1"/>
    <col min="8205" max="8206" width="9.41796875" style="7" customWidth="1"/>
    <col min="8207" max="8448" width="9.1015625" style="7"/>
    <col min="8449" max="8449" width="1.5234375" style="7" customWidth="1"/>
    <col min="8450" max="8450" width="40.89453125" style="7" customWidth="1"/>
    <col min="8451" max="8451" width="3.41796875" style="7" customWidth="1"/>
    <col min="8452" max="8452" width="8.89453125" style="7" customWidth="1"/>
    <col min="8453" max="8454" width="9.41796875" style="7" customWidth="1"/>
    <col min="8455" max="8455" width="3.41796875" style="7" customWidth="1"/>
    <col min="8456" max="8456" width="8.89453125" style="7" customWidth="1"/>
    <col min="8457" max="8458" width="9.41796875" style="7" customWidth="1"/>
    <col min="8459" max="8459" width="3.41796875" style="7" customWidth="1"/>
    <col min="8460" max="8460" width="8.89453125" style="7" customWidth="1"/>
    <col min="8461" max="8462" width="9.41796875" style="7" customWidth="1"/>
    <col min="8463" max="8704" width="9.1015625" style="7"/>
    <col min="8705" max="8705" width="1.5234375" style="7" customWidth="1"/>
    <col min="8706" max="8706" width="40.89453125" style="7" customWidth="1"/>
    <col min="8707" max="8707" width="3.41796875" style="7" customWidth="1"/>
    <col min="8708" max="8708" width="8.89453125" style="7" customWidth="1"/>
    <col min="8709" max="8710" width="9.41796875" style="7" customWidth="1"/>
    <col min="8711" max="8711" width="3.41796875" style="7" customWidth="1"/>
    <col min="8712" max="8712" width="8.89453125" style="7" customWidth="1"/>
    <col min="8713" max="8714" width="9.41796875" style="7" customWidth="1"/>
    <col min="8715" max="8715" width="3.41796875" style="7" customWidth="1"/>
    <col min="8716" max="8716" width="8.89453125" style="7" customWidth="1"/>
    <col min="8717" max="8718" width="9.41796875" style="7" customWidth="1"/>
    <col min="8719" max="8960" width="9.1015625" style="7"/>
    <col min="8961" max="8961" width="1.5234375" style="7" customWidth="1"/>
    <col min="8962" max="8962" width="40.89453125" style="7" customWidth="1"/>
    <col min="8963" max="8963" width="3.41796875" style="7" customWidth="1"/>
    <col min="8964" max="8964" width="8.89453125" style="7" customWidth="1"/>
    <col min="8965" max="8966" width="9.41796875" style="7" customWidth="1"/>
    <col min="8967" max="8967" width="3.41796875" style="7" customWidth="1"/>
    <col min="8968" max="8968" width="8.89453125" style="7" customWidth="1"/>
    <col min="8969" max="8970" width="9.41796875" style="7" customWidth="1"/>
    <col min="8971" max="8971" width="3.41796875" style="7" customWidth="1"/>
    <col min="8972" max="8972" width="8.89453125" style="7" customWidth="1"/>
    <col min="8973" max="8974" width="9.41796875" style="7" customWidth="1"/>
    <col min="8975" max="9216" width="9.1015625" style="7"/>
    <col min="9217" max="9217" width="1.5234375" style="7" customWidth="1"/>
    <col min="9218" max="9218" width="40.89453125" style="7" customWidth="1"/>
    <col min="9219" max="9219" width="3.41796875" style="7" customWidth="1"/>
    <col min="9220" max="9220" width="8.89453125" style="7" customWidth="1"/>
    <col min="9221" max="9222" width="9.41796875" style="7" customWidth="1"/>
    <col min="9223" max="9223" width="3.41796875" style="7" customWidth="1"/>
    <col min="9224" max="9224" width="8.89453125" style="7" customWidth="1"/>
    <col min="9225" max="9226" width="9.41796875" style="7" customWidth="1"/>
    <col min="9227" max="9227" width="3.41796875" style="7" customWidth="1"/>
    <col min="9228" max="9228" width="8.89453125" style="7" customWidth="1"/>
    <col min="9229" max="9230" width="9.41796875" style="7" customWidth="1"/>
    <col min="9231" max="9472" width="9.1015625" style="7"/>
    <col min="9473" max="9473" width="1.5234375" style="7" customWidth="1"/>
    <col min="9474" max="9474" width="40.89453125" style="7" customWidth="1"/>
    <col min="9475" max="9475" width="3.41796875" style="7" customWidth="1"/>
    <col min="9476" max="9476" width="8.89453125" style="7" customWidth="1"/>
    <col min="9477" max="9478" width="9.41796875" style="7" customWidth="1"/>
    <col min="9479" max="9479" width="3.41796875" style="7" customWidth="1"/>
    <col min="9480" max="9480" width="8.89453125" style="7" customWidth="1"/>
    <col min="9481" max="9482" width="9.41796875" style="7" customWidth="1"/>
    <col min="9483" max="9483" width="3.41796875" style="7" customWidth="1"/>
    <col min="9484" max="9484" width="8.89453125" style="7" customWidth="1"/>
    <col min="9485" max="9486" width="9.41796875" style="7" customWidth="1"/>
    <col min="9487" max="9728" width="9.1015625" style="7"/>
    <col min="9729" max="9729" width="1.5234375" style="7" customWidth="1"/>
    <col min="9730" max="9730" width="40.89453125" style="7" customWidth="1"/>
    <col min="9731" max="9731" width="3.41796875" style="7" customWidth="1"/>
    <col min="9732" max="9732" width="8.89453125" style="7" customWidth="1"/>
    <col min="9733" max="9734" width="9.41796875" style="7" customWidth="1"/>
    <col min="9735" max="9735" width="3.41796875" style="7" customWidth="1"/>
    <col min="9736" max="9736" width="8.89453125" style="7" customWidth="1"/>
    <col min="9737" max="9738" width="9.41796875" style="7" customWidth="1"/>
    <col min="9739" max="9739" width="3.41796875" style="7" customWidth="1"/>
    <col min="9740" max="9740" width="8.89453125" style="7" customWidth="1"/>
    <col min="9741" max="9742" width="9.41796875" style="7" customWidth="1"/>
    <col min="9743" max="9984" width="9.1015625" style="7"/>
    <col min="9985" max="9985" width="1.5234375" style="7" customWidth="1"/>
    <col min="9986" max="9986" width="40.89453125" style="7" customWidth="1"/>
    <col min="9987" max="9987" width="3.41796875" style="7" customWidth="1"/>
    <col min="9988" max="9988" width="8.89453125" style="7" customWidth="1"/>
    <col min="9989" max="9990" width="9.41796875" style="7" customWidth="1"/>
    <col min="9991" max="9991" width="3.41796875" style="7" customWidth="1"/>
    <col min="9992" max="9992" width="8.89453125" style="7" customWidth="1"/>
    <col min="9993" max="9994" width="9.41796875" style="7" customWidth="1"/>
    <col min="9995" max="9995" width="3.41796875" style="7" customWidth="1"/>
    <col min="9996" max="9996" width="8.89453125" style="7" customWidth="1"/>
    <col min="9997" max="9998" width="9.41796875" style="7" customWidth="1"/>
    <col min="9999" max="10240" width="9.1015625" style="7"/>
    <col min="10241" max="10241" width="1.5234375" style="7" customWidth="1"/>
    <col min="10242" max="10242" width="40.89453125" style="7" customWidth="1"/>
    <col min="10243" max="10243" width="3.41796875" style="7" customWidth="1"/>
    <col min="10244" max="10244" width="8.89453125" style="7" customWidth="1"/>
    <col min="10245" max="10246" width="9.41796875" style="7" customWidth="1"/>
    <col min="10247" max="10247" width="3.41796875" style="7" customWidth="1"/>
    <col min="10248" max="10248" width="8.89453125" style="7" customWidth="1"/>
    <col min="10249" max="10250" width="9.41796875" style="7" customWidth="1"/>
    <col min="10251" max="10251" width="3.41796875" style="7" customWidth="1"/>
    <col min="10252" max="10252" width="8.89453125" style="7" customWidth="1"/>
    <col min="10253" max="10254" width="9.41796875" style="7" customWidth="1"/>
    <col min="10255" max="10496" width="9.1015625" style="7"/>
    <col min="10497" max="10497" width="1.5234375" style="7" customWidth="1"/>
    <col min="10498" max="10498" width="40.89453125" style="7" customWidth="1"/>
    <col min="10499" max="10499" width="3.41796875" style="7" customWidth="1"/>
    <col min="10500" max="10500" width="8.89453125" style="7" customWidth="1"/>
    <col min="10501" max="10502" width="9.41796875" style="7" customWidth="1"/>
    <col min="10503" max="10503" width="3.41796875" style="7" customWidth="1"/>
    <col min="10504" max="10504" width="8.89453125" style="7" customWidth="1"/>
    <col min="10505" max="10506" width="9.41796875" style="7" customWidth="1"/>
    <col min="10507" max="10507" width="3.41796875" style="7" customWidth="1"/>
    <col min="10508" max="10508" width="8.89453125" style="7" customWidth="1"/>
    <col min="10509" max="10510" width="9.41796875" style="7" customWidth="1"/>
    <col min="10511" max="10752" width="9.1015625" style="7"/>
    <col min="10753" max="10753" width="1.5234375" style="7" customWidth="1"/>
    <col min="10754" max="10754" width="40.89453125" style="7" customWidth="1"/>
    <col min="10755" max="10755" width="3.41796875" style="7" customWidth="1"/>
    <col min="10756" max="10756" width="8.89453125" style="7" customWidth="1"/>
    <col min="10757" max="10758" width="9.41796875" style="7" customWidth="1"/>
    <col min="10759" max="10759" width="3.41796875" style="7" customWidth="1"/>
    <col min="10760" max="10760" width="8.89453125" style="7" customWidth="1"/>
    <col min="10761" max="10762" width="9.41796875" style="7" customWidth="1"/>
    <col min="10763" max="10763" width="3.41796875" style="7" customWidth="1"/>
    <col min="10764" max="10764" width="8.89453125" style="7" customWidth="1"/>
    <col min="10765" max="10766" width="9.41796875" style="7" customWidth="1"/>
    <col min="10767" max="11008" width="9.1015625" style="7"/>
    <col min="11009" max="11009" width="1.5234375" style="7" customWidth="1"/>
    <col min="11010" max="11010" width="40.89453125" style="7" customWidth="1"/>
    <col min="11011" max="11011" width="3.41796875" style="7" customWidth="1"/>
    <col min="11012" max="11012" width="8.89453125" style="7" customWidth="1"/>
    <col min="11013" max="11014" width="9.41796875" style="7" customWidth="1"/>
    <col min="11015" max="11015" width="3.41796875" style="7" customWidth="1"/>
    <col min="11016" max="11016" width="8.89453125" style="7" customWidth="1"/>
    <col min="11017" max="11018" width="9.41796875" style="7" customWidth="1"/>
    <col min="11019" max="11019" width="3.41796875" style="7" customWidth="1"/>
    <col min="11020" max="11020" width="8.89453125" style="7" customWidth="1"/>
    <col min="11021" max="11022" width="9.41796875" style="7" customWidth="1"/>
    <col min="11023" max="11264" width="9.1015625" style="7"/>
    <col min="11265" max="11265" width="1.5234375" style="7" customWidth="1"/>
    <col min="11266" max="11266" width="40.89453125" style="7" customWidth="1"/>
    <col min="11267" max="11267" width="3.41796875" style="7" customWidth="1"/>
    <col min="11268" max="11268" width="8.89453125" style="7" customWidth="1"/>
    <col min="11269" max="11270" width="9.41796875" style="7" customWidth="1"/>
    <col min="11271" max="11271" width="3.41796875" style="7" customWidth="1"/>
    <col min="11272" max="11272" width="8.89453125" style="7" customWidth="1"/>
    <col min="11273" max="11274" width="9.41796875" style="7" customWidth="1"/>
    <col min="11275" max="11275" width="3.41796875" style="7" customWidth="1"/>
    <col min="11276" max="11276" width="8.89453125" style="7" customWidth="1"/>
    <col min="11277" max="11278" width="9.41796875" style="7" customWidth="1"/>
    <col min="11279" max="11520" width="9.1015625" style="7"/>
    <col min="11521" max="11521" width="1.5234375" style="7" customWidth="1"/>
    <col min="11522" max="11522" width="40.89453125" style="7" customWidth="1"/>
    <col min="11523" max="11523" width="3.41796875" style="7" customWidth="1"/>
    <col min="11524" max="11524" width="8.89453125" style="7" customWidth="1"/>
    <col min="11525" max="11526" width="9.41796875" style="7" customWidth="1"/>
    <col min="11527" max="11527" width="3.41796875" style="7" customWidth="1"/>
    <col min="11528" max="11528" width="8.89453125" style="7" customWidth="1"/>
    <col min="11529" max="11530" width="9.41796875" style="7" customWidth="1"/>
    <col min="11531" max="11531" width="3.41796875" style="7" customWidth="1"/>
    <col min="11532" max="11532" width="8.89453125" style="7" customWidth="1"/>
    <col min="11533" max="11534" width="9.41796875" style="7" customWidth="1"/>
    <col min="11535" max="11776" width="9.1015625" style="7"/>
    <col min="11777" max="11777" width="1.5234375" style="7" customWidth="1"/>
    <col min="11778" max="11778" width="40.89453125" style="7" customWidth="1"/>
    <col min="11779" max="11779" width="3.41796875" style="7" customWidth="1"/>
    <col min="11780" max="11780" width="8.89453125" style="7" customWidth="1"/>
    <col min="11781" max="11782" width="9.41796875" style="7" customWidth="1"/>
    <col min="11783" max="11783" width="3.41796875" style="7" customWidth="1"/>
    <col min="11784" max="11784" width="8.89453125" style="7" customWidth="1"/>
    <col min="11785" max="11786" width="9.41796875" style="7" customWidth="1"/>
    <col min="11787" max="11787" width="3.41796875" style="7" customWidth="1"/>
    <col min="11788" max="11788" width="8.89453125" style="7" customWidth="1"/>
    <col min="11789" max="11790" width="9.41796875" style="7" customWidth="1"/>
    <col min="11791" max="12032" width="9.1015625" style="7"/>
    <col min="12033" max="12033" width="1.5234375" style="7" customWidth="1"/>
    <col min="12034" max="12034" width="40.89453125" style="7" customWidth="1"/>
    <col min="12035" max="12035" width="3.41796875" style="7" customWidth="1"/>
    <col min="12036" max="12036" width="8.89453125" style="7" customWidth="1"/>
    <col min="12037" max="12038" width="9.41796875" style="7" customWidth="1"/>
    <col min="12039" max="12039" width="3.41796875" style="7" customWidth="1"/>
    <col min="12040" max="12040" width="8.89453125" style="7" customWidth="1"/>
    <col min="12041" max="12042" width="9.41796875" style="7" customWidth="1"/>
    <col min="12043" max="12043" width="3.41796875" style="7" customWidth="1"/>
    <col min="12044" max="12044" width="8.89453125" style="7" customWidth="1"/>
    <col min="12045" max="12046" width="9.41796875" style="7" customWidth="1"/>
    <col min="12047" max="12288" width="9.1015625" style="7"/>
    <col min="12289" max="12289" width="1.5234375" style="7" customWidth="1"/>
    <col min="12290" max="12290" width="40.89453125" style="7" customWidth="1"/>
    <col min="12291" max="12291" width="3.41796875" style="7" customWidth="1"/>
    <col min="12292" max="12292" width="8.89453125" style="7" customWidth="1"/>
    <col min="12293" max="12294" width="9.41796875" style="7" customWidth="1"/>
    <col min="12295" max="12295" width="3.41796875" style="7" customWidth="1"/>
    <col min="12296" max="12296" width="8.89453125" style="7" customWidth="1"/>
    <col min="12297" max="12298" width="9.41796875" style="7" customWidth="1"/>
    <col min="12299" max="12299" width="3.41796875" style="7" customWidth="1"/>
    <col min="12300" max="12300" width="8.89453125" style="7" customWidth="1"/>
    <col min="12301" max="12302" width="9.41796875" style="7" customWidth="1"/>
    <col min="12303" max="12544" width="9.1015625" style="7"/>
    <col min="12545" max="12545" width="1.5234375" style="7" customWidth="1"/>
    <col min="12546" max="12546" width="40.89453125" style="7" customWidth="1"/>
    <col min="12547" max="12547" width="3.41796875" style="7" customWidth="1"/>
    <col min="12548" max="12548" width="8.89453125" style="7" customWidth="1"/>
    <col min="12549" max="12550" width="9.41796875" style="7" customWidth="1"/>
    <col min="12551" max="12551" width="3.41796875" style="7" customWidth="1"/>
    <col min="12552" max="12552" width="8.89453125" style="7" customWidth="1"/>
    <col min="12553" max="12554" width="9.41796875" style="7" customWidth="1"/>
    <col min="12555" max="12555" width="3.41796875" style="7" customWidth="1"/>
    <col min="12556" max="12556" width="8.89453125" style="7" customWidth="1"/>
    <col min="12557" max="12558" width="9.41796875" style="7" customWidth="1"/>
    <col min="12559" max="12800" width="9.1015625" style="7"/>
    <col min="12801" max="12801" width="1.5234375" style="7" customWidth="1"/>
    <col min="12802" max="12802" width="40.89453125" style="7" customWidth="1"/>
    <col min="12803" max="12803" width="3.41796875" style="7" customWidth="1"/>
    <col min="12804" max="12804" width="8.89453125" style="7" customWidth="1"/>
    <col min="12805" max="12806" width="9.41796875" style="7" customWidth="1"/>
    <col min="12807" max="12807" width="3.41796875" style="7" customWidth="1"/>
    <col min="12808" max="12808" width="8.89453125" style="7" customWidth="1"/>
    <col min="12809" max="12810" width="9.41796875" style="7" customWidth="1"/>
    <col min="12811" max="12811" width="3.41796875" style="7" customWidth="1"/>
    <col min="12812" max="12812" width="8.89453125" style="7" customWidth="1"/>
    <col min="12813" max="12814" width="9.41796875" style="7" customWidth="1"/>
    <col min="12815" max="13056" width="9.1015625" style="7"/>
    <col min="13057" max="13057" width="1.5234375" style="7" customWidth="1"/>
    <col min="13058" max="13058" width="40.89453125" style="7" customWidth="1"/>
    <col min="13059" max="13059" width="3.41796875" style="7" customWidth="1"/>
    <col min="13060" max="13060" width="8.89453125" style="7" customWidth="1"/>
    <col min="13061" max="13062" width="9.41796875" style="7" customWidth="1"/>
    <col min="13063" max="13063" width="3.41796875" style="7" customWidth="1"/>
    <col min="13064" max="13064" width="8.89453125" style="7" customWidth="1"/>
    <col min="13065" max="13066" width="9.41796875" style="7" customWidth="1"/>
    <col min="13067" max="13067" width="3.41796875" style="7" customWidth="1"/>
    <col min="13068" max="13068" width="8.89453125" style="7" customWidth="1"/>
    <col min="13069" max="13070" width="9.41796875" style="7" customWidth="1"/>
    <col min="13071" max="13312" width="9.1015625" style="7"/>
    <col min="13313" max="13313" width="1.5234375" style="7" customWidth="1"/>
    <col min="13314" max="13314" width="40.89453125" style="7" customWidth="1"/>
    <col min="13315" max="13315" width="3.41796875" style="7" customWidth="1"/>
    <col min="13316" max="13316" width="8.89453125" style="7" customWidth="1"/>
    <col min="13317" max="13318" width="9.41796875" style="7" customWidth="1"/>
    <col min="13319" max="13319" width="3.41796875" style="7" customWidth="1"/>
    <col min="13320" max="13320" width="8.89453125" style="7" customWidth="1"/>
    <col min="13321" max="13322" width="9.41796875" style="7" customWidth="1"/>
    <col min="13323" max="13323" width="3.41796875" style="7" customWidth="1"/>
    <col min="13324" max="13324" width="8.89453125" style="7" customWidth="1"/>
    <col min="13325" max="13326" width="9.41796875" style="7" customWidth="1"/>
    <col min="13327" max="13568" width="9.1015625" style="7"/>
    <col min="13569" max="13569" width="1.5234375" style="7" customWidth="1"/>
    <col min="13570" max="13570" width="40.89453125" style="7" customWidth="1"/>
    <col min="13571" max="13571" width="3.41796875" style="7" customWidth="1"/>
    <col min="13572" max="13572" width="8.89453125" style="7" customWidth="1"/>
    <col min="13573" max="13574" width="9.41796875" style="7" customWidth="1"/>
    <col min="13575" max="13575" width="3.41796875" style="7" customWidth="1"/>
    <col min="13576" max="13576" width="8.89453125" style="7" customWidth="1"/>
    <col min="13577" max="13578" width="9.41796875" style="7" customWidth="1"/>
    <col min="13579" max="13579" width="3.41796875" style="7" customWidth="1"/>
    <col min="13580" max="13580" width="8.89453125" style="7" customWidth="1"/>
    <col min="13581" max="13582" width="9.41796875" style="7" customWidth="1"/>
    <col min="13583" max="13824" width="9.1015625" style="7"/>
    <col min="13825" max="13825" width="1.5234375" style="7" customWidth="1"/>
    <col min="13826" max="13826" width="40.89453125" style="7" customWidth="1"/>
    <col min="13827" max="13827" width="3.41796875" style="7" customWidth="1"/>
    <col min="13828" max="13828" width="8.89453125" style="7" customWidth="1"/>
    <col min="13829" max="13830" width="9.41796875" style="7" customWidth="1"/>
    <col min="13831" max="13831" width="3.41796875" style="7" customWidth="1"/>
    <col min="13832" max="13832" width="8.89453125" style="7" customWidth="1"/>
    <col min="13833" max="13834" width="9.41796875" style="7" customWidth="1"/>
    <col min="13835" max="13835" width="3.41796875" style="7" customWidth="1"/>
    <col min="13836" max="13836" width="8.89453125" style="7" customWidth="1"/>
    <col min="13837" max="13838" width="9.41796875" style="7" customWidth="1"/>
    <col min="13839" max="14080" width="9.1015625" style="7"/>
    <col min="14081" max="14081" width="1.5234375" style="7" customWidth="1"/>
    <col min="14082" max="14082" width="40.89453125" style="7" customWidth="1"/>
    <col min="14083" max="14083" width="3.41796875" style="7" customWidth="1"/>
    <col min="14084" max="14084" width="8.89453125" style="7" customWidth="1"/>
    <col min="14085" max="14086" width="9.41796875" style="7" customWidth="1"/>
    <col min="14087" max="14087" width="3.41796875" style="7" customWidth="1"/>
    <col min="14088" max="14088" width="8.89453125" style="7" customWidth="1"/>
    <col min="14089" max="14090" width="9.41796875" style="7" customWidth="1"/>
    <col min="14091" max="14091" width="3.41796875" style="7" customWidth="1"/>
    <col min="14092" max="14092" width="8.89453125" style="7" customWidth="1"/>
    <col min="14093" max="14094" width="9.41796875" style="7" customWidth="1"/>
    <col min="14095" max="14336" width="9.1015625" style="7"/>
    <col min="14337" max="14337" width="1.5234375" style="7" customWidth="1"/>
    <col min="14338" max="14338" width="40.89453125" style="7" customWidth="1"/>
    <col min="14339" max="14339" width="3.41796875" style="7" customWidth="1"/>
    <col min="14340" max="14340" width="8.89453125" style="7" customWidth="1"/>
    <col min="14341" max="14342" width="9.41796875" style="7" customWidth="1"/>
    <col min="14343" max="14343" width="3.41796875" style="7" customWidth="1"/>
    <col min="14344" max="14344" width="8.89453125" style="7" customWidth="1"/>
    <col min="14345" max="14346" width="9.41796875" style="7" customWidth="1"/>
    <col min="14347" max="14347" width="3.41796875" style="7" customWidth="1"/>
    <col min="14348" max="14348" width="8.89453125" style="7" customWidth="1"/>
    <col min="14349" max="14350" width="9.41796875" style="7" customWidth="1"/>
    <col min="14351" max="14592" width="9.1015625" style="7"/>
    <col min="14593" max="14593" width="1.5234375" style="7" customWidth="1"/>
    <col min="14594" max="14594" width="40.89453125" style="7" customWidth="1"/>
    <col min="14595" max="14595" width="3.41796875" style="7" customWidth="1"/>
    <col min="14596" max="14596" width="8.89453125" style="7" customWidth="1"/>
    <col min="14597" max="14598" width="9.41796875" style="7" customWidth="1"/>
    <col min="14599" max="14599" width="3.41796875" style="7" customWidth="1"/>
    <col min="14600" max="14600" width="8.89453125" style="7" customWidth="1"/>
    <col min="14601" max="14602" width="9.41796875" style="7" customWidth="1"/>
    <col min="14603" max="14603" width="3.41796875" style="7" customWidth="1"/>
    <col min="14604" max="14604" width="8.89453125" style="7" customWidth="1"/>
    <col min="14605" max="14606" width="9.41796875" style="7" customWidth="1"/>
    <col min="14607" max="14848" width="9.1015625" style="7"/>
    <col min="14849" max="14849" width="1.5234375" style="7" customWidth="1"/>
    <col min="14850" max="14850" width="40.89453125" style="7" customWidth="1"/>
    <col min="14851" max="14851" width="3.41796875" style="7" customWidth="1"/>
    <col min="14852" max="14852" width="8.89453125" style="7" customWidth="1"/>
    <col min="14853" max="14854" width="9.41796875" style="7" customWidth="1"/>
    <col min="14855" max="14855" width="3.41796875" style="7" customWidth="1"/>
    <col min="14856" max="14856" width="8.89453125" style="7" customWidth="1"/>
    <col min="14857" max="14858" width="9.41796875" style="7" customWidth="1"/>
    <col min="14859" max="14859" width="3.41796875" style="7" customWidth="1"/>
    <col min="14860" max="14860" width="8.89453125" style="7" customWidth="1"/>
    <col min="14861" max="14862" width="9.41796875" style="7" customWidth="1"/>
    <col min="14863" max="15104" width="9.1015625" style="7"/>
    <col min="15105" max="15105" width="1.5234375" style="7" customWidth="1"/>
    <col min="15106" max="15106" width="40.89453125" style="7" customWidth="1"/>
    <col min="15107" max="15107" width="3.41796875" style="7" customWidth="1"/>
    <col min="15108" max="15108" width="8.89453125" style="7" customWidth="1"/>
    <col min="15109" max="15110" width="9.41796875" style="7" customWidth="1"/>
    <col min="15111" max="15111" width="3.41796875" style="7" customWidth="1"/>
    <col min="15112" max="15112" width="8.89453125" style="7" customWidth="1"/>
    <col min="15113" max="15114" width="9.41796875" style="7" customWidth="1"/>
    <col min="15115" max="15115" width="3.41796875" style="7" customWidth="1"/>
    <col min="15116" max="15116" width="8.89453125" style="7" customWidth="1"/>
    <col min="15117" max="15118" width="9.41796875" style="7" customWidth="1"/>
    <col min="15119" max="15360" width="9.1015625" style="7"/>
    <col min="15361" max="15361" width="1.5234375" style="7" customWidth="1"/>
    <col min="15362" max="15362" width="40.89453125" style="7" customWidth="1"/>
    <col min="15363" max="15363" width="3.41796875" style="7" customWidth="1"/>
    <col min="15364" max="15364" width="8.89453125" style="7" customWidth="1"/>
    <col min="15365" max="15366" width="9.41796875" style="7" customWidth="1"/>
    <col min="15367" max="15367" width="3.41796875" style="7" customWidth="1"/>
    <col min="15368" max="15368" width="8.89453125" style="7" customWidth="1"/>
    <col min="15369" max="15370" width="9.41796875" style="7" customWidth="1"/>
    <col min="15371" max="15371" width="3.41796875" style="7" customWidth="1"/>
    <col min="15372" max="15372" width="8.89453125" style="7" customWidth="1"/>
    <col min="15373" max="15374" width="9.41796875" style="7" customWidth="1"/>
    <col min="15375" max="15616" width="9.1015625" style="7"/>
    <col min="15617" max="15617" width="1.5234375" style="7" customWidth="1"/>
    <col min="15618" max="15618" width="40.89453125" style="7" customWidth="1"/>
    <col min="15619" max="15619" width="3.41796875" style="7" customWidth="1"/>
    <col min="15620" max="15620" width="8.89453125" style="7" customWidth="1"/>
    <col min="15621" max="15622" width="9.41796875" style="7" customWidth="1"/>
    <col min="15623" max="15623" width="3.41796875" style="7" customWidth="1"/>
    <col min="15624" max="15624" width="8.89453125" style="7" customWidth="1"/>
    <col min="15625" max="15626" width="9.41796875" style="7" customWidth="1"/>
    <col min="15627" max="15627" width="3.41796875" style="7" customWidth="1"/>
    <col min="15628" max="15628" width="8.89453125" style="7" customWidth="1"/>
    <col min="15629" max="15630" width="9.41796875" style="7" customWidth="1"/>
    <col min="15631" max="15872" width="9.1015625" style="7"/>
    <col min="15873" max="15873" width="1.5234375" style="7" customWidth="1"/>
    <col min="15874" max="15874" width="40.89453125" style="7" customWidth="1"/>
    <col min="15875" max="15875" width="3.41796875" style="7" customWidth="1"/>
    <col min="15876" max="15876" width="8.89453125" style="7" customWidth="1"/>
    <col min="15877" max="15878" width="9.41796875" style="7" customWidth="1"/>
    <col min="15879" max="15879" width="3.41796875" style="7" customWidth="1"/>
    <col min="15880" max="15880" width="8.89453125" style="7" customWidth="1"/>
    <col min="15881" max="15882" width="9.41796875" style="7" customWidth="1"/>
    <col min="15883" max="15883" width="3.41796875" style="7" customWidth="1"/>
    <col min="15884" max="15884" width="8.89453125" style="7" customWidth="1"/>
    <col min="15885" max="15886" width="9.41796875" style="7" customWidth="1"/>
    <col min="15887" max="16128" width="9.1015625" style="7"/>
    <col min="16129" max="16129" width="1.5234375" style="7" customWidth="1"/>
    <col min="16130" max="16130" width="40.89453125" style="7" customWidth="1"/>
    <col min="16131" max="16131" width="3.41796875" style="7" customWidth="1"/>
    <col min="16132" max="16132" width="8.89453125" style="7" customWidth="1"/>
    <col min="16133" max="16134" width="9.41796875" style="7" customWidth="1"/>
    <col min="16135" max="16135" width="3.41796875" style="7" customWidth="1"/>
    <col min="16136" max="16136" width="8.89453125" style="7" customWidth="1"/>
    <col min="16137" max="16138" width="9.41796875" style="7" customWidth="1"/>
    <col min="16139" max="16139" width="3.41796875" style="7" customWidth="1"/>
    <col min="16140" max="16140" width="8.89453125" style="7" customWidth="1"/>
    <col min="16141" max="16142" width="9.41796875" style="7" customWidth="1"/>
    <col min="16143" max="16384" width="9.1015625" style="7"/>
  </cols>
  <sheetData>
    <row r="1" spans="1:14" ht="15">
      <c r="A1" s="729" t="s">
        <v>417</v>
      </c>
      <c r="B1" s="729"/>
      <c r="C1" s="22"/>
      <c r="D1" s="22"/>
      <c r="E1" s="22"/>
      <c r="F1" s="22"/>
      <c r="I1" s="22"/>
      <c r="J1" s="22"/>
    </row>
    <row r="2" spans="1:14" ht="15.75" customHeight="1">
      <c r="A2" s="1509" t="s">
        <v>137</v>
      </c>
      <c r="B2" s="1511"/>
      <c r="C2" s="20"/>
      <c r="D2" s="22"/>
      <c r="E2" s="22"/>
      <c r="F2" s="22"/>
      <c r="I2" s="22"/>
      <c r="J2" s="22"/>
    </row>
    <row r="3" spans="1:14" ht="15" customHeight="1">
      <c r="A3" s="19" t="s">
        <v>138</v>
      </c>
      <c r="B3" s="41"/>
      <c r="C3" s="22"/>
      <c r="D3" s="1515"/>
      <c r="E3" s="1515"/>
      <c r="F3" s="1515"/>
      <c r="H3" s="1515"/>
      <c r="I3" s="1515"/>
      <c r="J3" s="1515"/>
      <c r="L3" s="1515"/>
      <c r="M3" s="1515"/>
      <c r="N3" s="1515"/>
    </row>
    <row r="4" spans="1:14" ht="10.5">
      <c r="A4" s="41"/>
      <c r="B4" s="41"/>
      <c r="C4" s="22"/>
      <c r="D4" s="1515"/>
      <c r="E4" s="1515"/>
      <c r="F4" s="1515"/>
      <c r="H4" s="1515"/>
      <c r="I4" s="1515"/>
      <c r="J4" s="1515"/>
      <c r="L4" s="1515"/>
      <c r="M4" s="1515"/>
      <c r="N4" s="1515"/>
    </row>
    <row r="5" spans="1:14">
      <c r="A5" s="42"/>
      <c r="B5" s="42"/>
      <c r="C5" s="22"/>
      <c r="D5" s="22"/>
      <c r="E5" s="22"/>
      <c r="F5" s="22"/>
      <c r="I5" s="22"/>
      <c r="J5" s="22"/>
    </row>
    <row r="6" spans="1:14" s="29" customFormat="1" ht="48" customHeight="1">
      <c r="A6" s="13"/>
      <c r="B6" s="13"/>
      <c r="C6" s="693"/>
      <c r="D6" s="60" t="s">
        <v>418</v>
      </c>
      <c r="E6" s="60" t="s">
        <v>419</v>
      </c>
      <c r="F6" s="60" t="s">
        <v>420</v>
      </c>
      <c r="G6" s="3"/>
      <c r="H6" s="60" t="s">
        <v>418</v>
      </c>
      <c r="I6" s="60" t="s">
        <v>419</v>
      </c>
      <c r="J6" s="60" t="s">
        <v>421</v>
      </c>
      <c r="K6" s="73"/>
      <c r="L6" s="60" t="s">
        <v>418</v>
      </c>
      <c r="M6" s="60" t="s">
        <v>419</v>
      </c>
      <c r="N6" s="60" t="s">
        <v>421</v>
      </c>
    </row>
    <row r="7" spans="1:14">
      <c r="C7" s="22"/>
      <c r="D7" s="22" t="s">
        <v>282</v>
      </c>
      <c r="E7" s="22" t="s">
        <v>283</v>
      </c>
      <c r="F7" s="22" t="s">
        <v>422</v>
      </c>
      <c r="H7" s="22" t="s">
        <v>423</v>
      </c>
      <c r="I7" s="22" t="s">
        <v>424</v>
      </c>
      <c r="J7" s="22" t="s">
        <v>425</v>
      </c>
      <c r="L7" s="22" t="s">
        <v>288</v>
      </c>
      <c r="M7" s="22" t="s">
        <v>289</v>
      </c>
      <c r="N7" s="22" t="s">
        <v>426</v>
      </c>
    </row>
    <row r="8" spans="1:14" ht="12.75" customHeight="1">
      <c r="C8" s="22"/>
      <c r="D8" s="211"/>
      <c r="E8" s="211"/>
      <c r="F8" s="211"/>
      <c r="H8" s="211"/>
      <c r="I8" s="211"/>
      <c r="J8" s="211"/>
      <c r="L8" s="211"/>
      <c r="M8" s="211"/>
      <c r="N8" s="211"/>
    </row>
    <row r="9" spans="1:14" ht="24" customHeight="1">
      <c r="A9" s="1520" t="s">
        <v>427</v>
      </c>
      <c r="B9" s="1521"/>
      <c r="C9" s="1521"/>
      <c r="D9" s="1515"/>
      <c r="E9" s="1515"/>
      <c r="F9" s="1515"/>
      <c r="H9" s="22"/>
      <c r="I9" s="22"/>
      <c r="J9" s="22"/>
    </row>
    <row r="10" spans="1:14" ht="25.5" customHeight="1">
      <c r="A10" s="1522" t="s">
        <v>428</v>
      </c>
      <c r="B10" s="1523"/>
      <c r="C10" s="1523"/>
      <c r="D10" s="1524" t="s">
        <v>429</v>
      </c>
      <c r="E10" s="1524"/>
      <c r="F10" s="1524"/>
      <c r="G10" s="833"/>
      <c r="H10" s="478"/>
      <c r="I10" s="834"/>
      <c r="J10" s="834"/>
      <c r="K10" s="833"/>
      <c r="L10" s="1525" t="s">
        <v>430</v>
      </c>
      <c r="M10" s="1525"/>
      <c r="N10" s="1525"/>
    </row>
    <row r="11" spans="1:14" ht="12.75" customHeight="1">
      <c r="A11" s="835"/>
      <c r="B11" s="835" t="s">
        <v>431</v>
      </c>
      <c r="C11" s="836"/>
      <c r="D11" s="458" t="s">
        <v>432</v>
      </c>
      <c r="E11" s="837">
        <v>10</v>
      </c>
      <c r="F11" s="601">
        <v>10500</v>
      </c>
      <c r="G11" s="478"/>
      <c r="H11" s="838"/>
      <c r="I11" s="834"/>
      <c r="J11" s="810"/>
      <c r="K11" s="839"/>
      <c r="L11" s="458" t="s">
        <v>433</v>
      </c>
      <c r="M11" s="840" t="s">
        <v>434</v>
      </c>
      <c r="N11" s="458" t="s">
        <v>435</v>
      </c>
    </row>
    <row r="12" spans="1:14" s="318" customFormat="1" ht="12.75" customHeight="1">
      <c r="A12" s="835"/>
      <c r="B12" s="835" t="s">
        <v>436</v>
      </c>
      <c r="C12" s="461"/>
      <c r="D12" s="601">
        <v>10501</v>
      </c>
      <c r="E12" s="837">
        <v>25</v>
      </c>
      <c r="F12" s="601">
        <v>10503</v>
      </c>
      <c r="G12" s="478"/>
      <c r="H12" s="838"/>
      <c r="I12" s="834"/>
      <c r="J12" s="810"/>
      <c r="K12" s="839"/>
      <c r="L12" s="601">
        <v>10504</v>
      </c>
      <c r="M12" s="601">
        <v>10505</v>
      </c>
      <c r="N12" s="601">
        <v>10506</v>
      </c>
    </row>
    <row r="13" spans="1:14" s="318" customFormat="1" ht="12.75" customHeight="1">
      <c r="A13" s="835"/>
      <c r="B13" s="835" t="s">
        <v>437</v>
      </c>
      <c r="C13" s="461"/>
      <c r="D13" s="601">
        <v>10507</v>
      </c>
      <c r="E13" s="837">
        <v>40</v>
      </c>
      <c r="F13" s="601">
        <v>10508</v>
      </c>
      <c r="G13" s="478"/>
      <c r="H13" s="838"/>
      <c r="I13" s="834"/>
      <c r="J13" s="810"/>
      <c r="K13" s="839"/>
      <c r="L13" s="601">
        <v>10509</v>
      </c>
      <c r="M13" s="601">
        <v>10510</v>
      </c>
      <c r="N13" s="601">
        <v>10511</v>
      </c>
    </row>
    <row r="14" spans="1:14" ht="12.75" customHeight="1">
      <c r="A14" s="42"/>
      <c r="B14" s="42" t="s">
        <v>438</v>
      </c>
      <c r="C14" s="10"/>
      <c r="D14" s="11" t="s">
        <v>439</v>
      </c>
      <c r="E14" s="227" t="s">
        <v>440</v>
      </c>
      <c r="F14" s="11" t="s">
        <v>441</v>
      </c>
      <c r="H14" s="694"/>
      <c r="I14" s="107"/>
      <c r="J14" s="22"/>
      <c r="K14" s="190"/>
      <c r="L14" s="745"/>
      <c r="M14" s="745"/>
      <c r="N14" s="745"/>
    </row>
    <row r="15" spans="1:14" ht="12.75" customHeight="1">
      <c r="A15" s="42" t="s">
        <v>280</v>
      </c>
      <c r="B15" s="42"/>
      <c r="C15" s="10"/>
      <c r="D15" s="11" t="s">
        <v>442</v>
      </c>
      <c r="E15" s="397"/>
      <c r="F15" s="11" t="s">
        <v>443</v>
      </c>
      <c r="H15" s="1"/>
      <c r="I15" s="1"/>
      <c r="J15" s="1"/>
      <c r="K15" s="190"/>
      <c r="L15" s="11" t="s">
        <v>444</v>
      </c>
      <c r="M15" s="397"/>
      <c r="N15" s="11" t="s">
        <v>445</v>
      </c>
    </row>
    <row r="16" spans="1:14" ht="12.75" customHeight="1">
      <c r="A16" s="42"/>
      <c r="B16" s="42"/>
      <c r="C16" s="10"/>
      <c r="D16" s="13"/>
      <c r="E16" s="13"/>
      <c r="F16" s="13"/>
      <c r="H16" s="694"/>
      <c r="I16" s="107"/>
      <c r="J16" s="22"/>
      <c r="L16" s="13"/>
      <c r="M16" s="13"/>
      <c r="N16" s="13"/>
    </row>
    <row r="17" spans="1:14" ht="12.75" customHeight="1">
      <c r="A17" s="42"/>
      <c r="B17" s="42"/>
      <c r="C17" s="10"/>
      <c r="D17" s="1515"/>
      <c r="E17" s="1515"/>
      <c r="F17" s="1515"/>
      <c r="H17" s="1515"/>
      <c r="I17" s="1515"/>
      <c r="J17" s="1515"/>
      <c r="L17" s="1515"/>
      <c r="M17" s="1515"/>
      <c r="N17" s="1515"/>
    </row>
    <row r="18" spans="1:14" ht="26.25" customHeight="1">
      <c r="A18" s="1516" t="s">
        <v>446</v>
      </c>
      <c r="B18" s="1517"/>
      <c r="C18" s="39"/>
      <c r="D18" s="1518" t="s">
        <v>429</v>
      </c>
      <c r="E18" s="1518"/>
      <c r="F18" s="1518"/>
      <c r="G18" s="211"/>
      <c r="H18" s="1519" t="s">
        <v>447</v>
      </c>
      <c r="I18" s="1519"/>
      <c r="J18" s="1519"/>
      <c r="K18" s="211"/>
      <c r="L18" s="1519" t="s">
        <v>448</v>
      </c>
      <c r="M18" s="1519"/>
      <c r="N18" s="1519"/>
    </row>
    <row r="19" spans="1:14" ht="12.75" customHeight="1">
      <c r="A19" s="42"/>
      <c r="B19" s="835" t="s">
        <v>431</v>
      </c>
      <c r="C19" s="836"/>
      <c r="D19" s="458" t="s">
        <v>449</v>
      </c>
      <c r="E19" s="837">
        <v>10</v>
      </c>
      <c r="F19" s="601">
        <v>10512</v>
      </c>
      <c r="G19" s="478"/>
      <c r="H19" s="458" t="s">
        <v>450</v>
      </c>
      <c r="I19" s="837">
        <v>10</v>
      </c>
      <c r="J19" s="601">
        <v>10513</v>
      </c>
      <c r="K19" s="190"/>
      <c r="L19" s="11" t="s">
        <v>451</v>
      </c>
      <c r="M19" s="227" t="s">
        <v>452</v>
      </c>
      <c r="N19" s="11" t="s">
        <v>453</v>
      </c>
    </row>
    <row r="20" spans="1:14" ht="12.75" customHeight="1">
      <c r="A20" s="42"/>
      <c r="B20" s="835" t="s">
        <v>436</v>
      </c>
      <c r="C20" s="836"/>
      <c r="D20" s="601">
        <v>10514</v>
      </c>
      <c r="E20" s="837">
        <v>25</v>
      </c>
      <c r="F20" s="601">
        <v>10515</v>
      </c>
      <c r="G20" s="478"/>
      <c r="H20" s="601">
        <v>10516</v>
      </c>
      <c r="I20" s="837">
        <v>25</v>
      </c>
      <c r="J20" s="601">
        <v>10517</v>
      </c>
      <c r="K20" s="190"/>
      <c r="L20" s="601">
        <v>10525</v>
      </c>
      <c r="M20" s="601">
        <v>10526</v>
      </c>
      <c r="N20" s="601">
        <v>10527</v>
      </c>
    </row>
    <row r="21" spans="1:14" s="318" customFormat="1" ht="12.75" customHeight="1">
      <c r="A21" s="396"/>
      <c r="B21" s="835" t="s">
        <v>437</v>
      </c>
      <c r="C21" s="461"/>
      <c r="D21" s="601">
        <v>10518</v>
      </c>
      <c r="E21" s="837">
        <v>40</v>
      </c>
      <c r="F21" s="601">
        <v>10519</v>
      </c>
      <c r="G21" s="478"/>
      <c r="H21" s="601">
        <v>10520</v>
      </c>
      <c r="I21" s="837">
        <v>40</v>
      </c>
      <c r="J21" s="601">
        <v>10521</v>
      </c>
      <c r="K21" s="412"/>
      <c r="L21" s="601">
        <v>10522</v>
      </c>
      <c r="M21" s="601">
        <v>10523</v>
      </c>
      <c r="N21" s="601">
        <v>10524</v>
      </c>
    </row>
    <row r="22" spans="1:14" ht="12.75" customHeight="1">
      <c r="A22" s="42"/>
      <c r="B22" s="42" t="s">
        <v>438</v>
      </c>
      <c r="C22" s="10"/>
      <c r="D22" s="11" t="s">
        <v>454</v>
      </c>
      <c r="E22" s="227" t="s">
        <v>455</v>
      </c>
      <c r="F22" s="11" t="s">
        <v>456</v>
      </c>
      <c r="H22" s="11" t="s">
        <v>457</v>
      </c>
      <c r="I22" s="227" t="s">
        <v>458</v>
      </c>
      <c r="J22" s="11" t="s">
        <v>459</v>
      </c>
      <c r="K22" s="190"/>
      <c r="L22" s="745"/>
      <c r="M22" s="745"/>
      <c r="N22" s="745"/>
    </row>
    <row r="23" spans="1:14" ht="12.75" customHeight="1">
      <c r="A23" s="42" t="s">
        <v>280</v>
      </c>
      <c r="B23" s="42"/>
      <c r="C23" s="10"/>
      <c r="D23" s="11" t="s">
        <v>460</v>
      </c>
      <c r="E23" s="397"/>
      <c r="F23" s="11" t="s">
        <v>461</v>
      </c>
      <c r="H23" s="11" t="s">
        <v>462</v>
      </c>
      <c r="I23" s="107"/>
      <c r="J23" s="11" t="s">
        <v>463</v>
      </c>
      <c r="K23" s="190"/>
      <c r="L23" s="11" t="s">
        <v>464</v>
      </c>
      <c r="M23" s="397"/>
      <c r="N23" s="11" t="s">
        <v>465</v>
      </c>
    </row>
    <row r="24" spans="1:14" ht="12.3">
      <c r="A24" s="42"/>
      <c r="B24" s="42"/>
      <c r="C24" s="10"/>
      <c r="D24" s="13"/>
      <c r="E24" s="13"/>
      <c r="F24" s="13"/>
      <c r="H24" s="13"/>
      <c r="I24" s="13"/>
      <c r="J24" s="13"/>
      <c r="L24" s="13"/>
      <c r="M24" s="13"/>
      <c r="N24" s="13"/>
    </row>
    <row r="25" spans="1:14" ht="12.75" customHeight="1">
      <c r="A25" s="41" t="s">
        <v>466</v>
      </c>
      <c r="B25" s="41"/>
      <c r="C25" s="22"/>
      <c r="D25" s="22"/>
      <c r="E25" s="22"/>
      <c r="F25" s="158"/>
      <c r="H25" s="22"/>
      <c r="I25" s="22"/>
      <c r="J25" s="158"/>
      <c r="L25" s="22"/>
      <c r="M25" s="22"/>
      <c r="N25" s="22"/>
    </row>
    <row r="26" spans="1:14" ht="26.25" customHeight="1">
      <c r="B26" s="695" t="s">
        <v>467</v>
      </c>
      <c r="C26" s="190" t="s">
        <v>116</v>
      </c>
      <c r="D26" s="11" t="s">
        <v>468</v>
      </c>
      <c r="E26" s="696">
        <v>100</v>
      </c>
      <c r="F26" s="11" t="s">
        <v>469</v>
      </c>
      <c r="G26" s="190" t="s">
        <v>162</v>
      </c>
      <c r="H26" s="11" t="s">
        <v>470</v>
      </c>
      <c r="I26" s="696">
        <v>100</v>
      </c>
      <c r="J26" s="11" t="s">
        <v>471</v>
      </c>
      <c r="K26" s="190" t="s">
        <v>219</v>
      </c>
      <c r="L26" s="11" t="s">
        <v>472</v>
      </c>
      <c r="M26" s="696">
        <v>100</v>
      </c>
      <c r="N26" s="11" t="s">
        <v>473</v>
      </c>
    </row>
    <row r="27" spans="1:14" ht="12.75" customHeight="1">
      <c r="B27" s="42" t="s">
        <v>474</v>
      </c>
      <c r="C27" s="190" t="s">
        <v>118</v>
      </c>
      <c r="D27" s="11" t="s">
        <v>475</v>
      </c>
      <c r="E27" s="696">
        <v>100</v>
      </c>
      <c r="F27" s="11" t="s">
        <v>476</v>
      </c>
      <c r="G27" s="190" t="s">
        <v>207</v>
      </c>
      <c r="H27" s="11" t="s">
        <v>477</v>
      </c>
      <c r="I27" s="696">
        <v>100</v>
      </c>
      <c r="J27" s="11" t="s">
        <v>478</v>
      </c>
      <c r="K27" s="190" t="s">
        <v>334</v>
      </c>
      <c r="L27" s="11" t="s">
        <v>479</v>
      </c>
      <c r="M27" s="696">
        <v>100</v>
      </c>
      <c r="N27" s="11" t="s">
        <v>480</v>
      </c>
    </row>
    <row r="28" spans="1:14" ht="12.75" customHeight="1">
      <c r="B28" s="42" t="s">
        <v>481</v>
      </c>
      <c r="C28" s="190" t="s">
        <v>154</v>
      </c>
      <c r="D28" s="11" t="s">
        <v>482</v>
      </c>
      <c r="E28" s="696">
        <v>50</v>
      </c>
      <c r="F28" s="11" t="s">
        <v>483</v>
      </c>
      <c r="G28" s="190" t="s">
        <v>210</v>
      </c>
      <c r="H28" s="11" t="s">
        <v>484</v>
      </c>
      <c r="I28" s="696">
        <v>50</v>
      </c>
      <c r="J28" s="11" t="s">
        <v>485</v>
      </c>
      <c r="K28" s="190" t="s">
        <v>337</v>
      </c>
      <c r="L28" s="11" t="s">
        <v>486</v>
      </c>
      <c r="M28" s="227" t="s">
        <v>487</v>
      </c>
      <c r="N28" s="11" t="s">
        <v>488</v>
      </c>
    </row>
    <row r="29" spans="1:14">
      <c r="B29" s="695" t="s">
        <v>489</v>
      </c>
      <c r="C29" s="190" t="s">
        <v>157</v>
      </c>
      <c r="D29" s="11" t="s">
        <v>490</v>
      </c>
      <c r="E29" s="696">
        <v>20</v>
      </c>
      <c r="F29" s="11" t="s">
        <v>491</v>
      </c>
      <c r="G29" s="190" t="s">
        <v>213</v>
      </c>
      <c r="H29" s="11" t="s">
        <v>492</v>
      </c>
      <c r="I29" s="696">
        <v>20</v>
      </c>
      <c r="J29" s="11" t="s">
        <v>493</v>
      </c>
      <c r="K29" s="190" t="s">
        <v>494</v>
      </c>
      <c r="L29" s="11" t="s">
        <v>495</v>
      </c>
      <c r="M29" s="227" t="s">
        <v>496</v>
      </c>
      <c r="N29" s="11" t="s">
        <v>497</v>
      </c>
    </row>
    <row r="30" spans="1:14" ht="12.75" customHeight="1">
      <c r="B30" s="42" t="s">
        <v>498</v>
      </c>
      <c r="C30" s="190" t="s">
        <v>159</v>
      </c>
      <c r="D30" s="11" t="s">
        <v>499</v>
      </c>
      <c r="E30" s="696">
        <v>100</v>
      </c>
      <c r="F30" s="11" t="s">
        <v>500</v>
      </c>
      <c r="G30" s="190" t="s">
        <v>216</v>
      </c>
      <c r="H30" s="11" t="s">
        <v>501</v>
      </c>
      <c r="I30" s="696">
        <v>100</v>
      </c>
      <c r="J30" s="11" t="s">
        <v>502</v>
      </c>
      <c r="K30" s="190" t="s">
        <v>503</v>
      </c>
      <c r="L30" s="11" t="s">
        <v>504</v>
      </c>
      <c r="M30" s="696">
        <v>100</v>
      </c>
      <c r="N30" s="11" t="s">
        <v>505</v>
      </c>
    </row>
    <row r="31" spans="1:14" ht="12.75" customHeight="1">
      <c r="B31" s="42" t="s">
        <v>506</v>
      </c>
      <c r="C31" s="697"/>
      <c r="D31" s="11" t="s">
        <v>507</v>
      </c>
      <c r="E31" s="696">
        <v>100</v>
      </c>
      <c r="F31" s="11" t="s">
        <v>508</v>
      </c>
      <c r="G31" s="190"/>
      <c r="H31" s="11" t="s">
        <v>509</v>
      </c>
      <c r="I31" s="696">
        <v>100</v>
      </c>
      <c r="J31" s="11" t="s">
        <v>510</v>
      </c>
      <c r="K31" s="190"/>
      <c r="L31" s="11" t="s">
        <v>511</v>
      </c>
      <c r="M31" s="696">
        <v>100</v>
      </c>
      <c r="N31" s="11" t="s">
        <v>512</v>
      </c>
    </row>
    <row r="32" spans="1:14" ht="12.75" customHeight="1">
      <c r="B32" s="42" t="s">
        <v>513</v>
      </c>
      <c r="C32" s="697"/>
      <c r="D32" s="11" t="s">
        <v>514</v>
      </c>
      <c r="E32" s="696">
        <v>100</v>
      </c>
      <c r="F32" s="11" t="s">
        <v>515</v>
      </c>
      <c r="G32" s="190"/>
      <c r="H32" s="11" t="s">
        <v>516</v>
      </c>
      <c r="I32" s="696">
        <v>100</v>
      </c>
      <c r="J32" s="11" t="s">
        <v>517</v>
      </c>
      <c r="K32" s="190"/>
      <c r="L32" s="11" t="s">
        <v>518</v>
      </c>
      <c r="M32" s="696">
        <v>100</v>
      </c>
      <c r="N32" s="11" t="s">
        <v>519</v>
      </c>
    </row>
    <row r="33" spans="1:14" ht="12.75" customHeight="1">
      <c r="B33" s="42" t="s">
        <v>520</v>
      </c>
      <c r="C33" s="697"/>
      <c r="D33" s="11" t="s">
        <v>521</v>
      </c>
      <c r="E33" s="696">
        <v>100</v>
      </c>
      <c r="F33" s="11" t="s">
        <v>522</v>
      </c>
      <c r="G33" s="190"/>
      <c r="H33" s="11" t="s">
        <v>523</v>
      </c>
      <c r="I33" s="696">
        <v>100</v>
      </c>
      <c r="J33" s="11" t="s">
        <v>524</v>
      </c>
      <c r="K33" s="190"/>
      <c r="L33" s="11" t="s">
        <v>525</v>
      </c>
      <c r="M33" s="696">
        <v>100</v>
      </c>
      <c r="N33" s="11" t="s">
        <v>526</v>
      </c>
    </row>
    <row r="34" spans="1:14">
      <c r="B34" s="841" t="s">
        <v>527</v>
      </c>
      <c r="C34" s="697"/>
      <c r="D34" s="11" t="s">
        <v>528</v>
      </c>
      <c r="E34" s="696">
        <v>50</v>
      </c>
      <c r="F34" s="11" t="s">
        <v>529</v>
      </c>
      <c r="G34" s="190"/>
      <c r="H34" s="11" t="s">
        <v>530</v>
      </c>
      <c r="I34" s="696">
        <v>75</v>
      </c>
      <c r="J34" s="11" t="s">
        <v>531</v>
      </c>
      <c r="K34" s="190"/>
      <c r="L34" s="11" t="s">
        <v>532</v>
      </c>
      <c r="M34" s="227" t="s">
        <v>533</v>
      </c>
      <c r="N34" s="11" t="s">
        <v>534</v>
      </c>
    </row>
    <row r="35" spans="1:14" ht="12.75" customHeight="1">
      <c r="A35" s="42" t="s">
        <v>280</v>
      </c>
      <c r="B35" s="42"/>
      <c r="C35" s="10"/>
      <c r="D35" s="11" t="s">
        <v>535</v>
      </c>
      <c r="E35" s="397"/>
      <c r="F35" s="11" t="s">
        <v>536</v>
      </c>
      <c r="G35" s="190"/>
      <c r="H35" s="11" t="s">
        <v>537</v>
      </c>
      <c r="I35" s="397"/>
      <c r="J35" s="11" t="s">
        <v>538</v>
      </c>
      <c r="K35" s="190"/>
      <c r="L35" s="11" t="s">
        <v>539</v>
      </c>
      <c r="M35" s="397"/>
      <c r="N35" s="11" t="s">
        <v>540</v>
      </c>
    </row>
    <row r="36" spans="1:14" ht="12.75" customHeight="1">
      <c r="A36" s="698"/>
      <c r="D36" s="13"/>
      <c r="E36" s="13"/>
      <c r="F36" s="13"/>
      <c r="H36" s="13"/>
      <c r="I36" s="13"/>
      <c r="J36" s="13"/>
      <c r="L36" s="13"/>
      <c r="M36" s="13"/>
      <c r="N36" s="13"/>
    </row>
    <row r="37" spans="1:14" ht="12.75" customHeight="1">
      <c r="A37" s="4">
        <v>1</v>
      </c>
      <c r="B37" s="7" t="s">
        <v>541</v>
      </c>
    </row>
    <row r="38" spans="1:14" ht="12.75" customHeight="1">
      <c r="A38" s="4">
        <v>2</v>
      </c>
      <c r="B38" s="7" t="s">
        <v>542</v>
      </c>
    </row>
    <row r="39" spans="1:14" ht="12.75" customHeight="1"/>
    <row r="40" spans="1:14" ht="12.75" customHeight="1">
      <c r="A40" s="373"/>
    </row>
    <row r="41" spans="1:14" ht="12.75" customHeight="1"/>
    <row r="42" spans="1:14" ht="12.75" customHeight="1"/>
    <row r="43" spans="1:14" ht="12.75" customHeight="1"/>
    <row r="44" spans="1:14" ht="12.75" customHeight="1"/>
    <row r="45" spans="1:14" ht="12.75" customHeight="1"/>
    <row r="46" spans="1:14" ht="12.75" customHeight="1"/>
    <row r="47" spans="1:14" ht="12.75" customHeight="1"/>
    <row r="48" spans="1: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sheetProtection formatColumns="0" formatRows="0"/>
  <customSheetViews>
    <customSheetView guid="{322AC775-AF01-45AA-8A10-37DBB67FD782}" showPageBreaks="1" printArea="1" view="pageBreakPreview">
      <selection activeCell="B3" sqref="B3"/>
      <pageMargins left="0" right="0" top="0" bottom="0" header="0" footer="0"/>
      <pageSetup scale="67" orientation="portrait" verticalDpi="300" r:id="rId1"/>
      <headerFooter alignWithMargins="0">
        <oddHeader>&amp;C
&amp;R&amp;9 PROTECTED B WHEN COMPLETED</oddHeader>
        <oddFooter>&amp;L&amp;9&amp;F&amp;C&amp;9 Schedule &amp;A&amp;R&amp;9                               p. &amp;P / &amp;N</oddFooter>
      </headerFooter>
    </customSheetView>
  </customSheetViews>
  <mergeCells count="19">
    <mergeCell ref="A2:B2"/>
    <mergeCell ref="A18:B18"/>
    <mergeCell ref="D18:F18"/>
    <mergeCell ref="H18:J18"/>
    <mergeCell ref="L18:N18"/>
    <mergeCell ref="A9:C9"/>
    <mergeCell ref="D9:F9"/>
    <mergeCell ref="A10:C10"/>
    <mergeCell ref="D10:F10"/>
    <mergeCell ref="L10:N10"/>
    <mergeCell ref="D17:F17"/>
    <mergeCell ref="H17:J17"/>
    <mergeCell ref="L17:N17"/>
    <mergeCell ref="D3:F3"/>
    <mergeCell ref="H3:J3"/>
    <mergeCell ref="L3:N3"/>
    <mergeCell ref="D4:F4"/>
    <mergeCell ref="H4:J4"/>
    <mergeCell ref="L4:N4"/>
  </mergeCells>
  <hyperlinks>
    <hyperlink ref="A2" location="'Schedule Listing '!A1" display="Return to Schedule Listing" xr:uid="{00000000-0004-0000-0700-000000000000}"/>
  </hyperlinks>
  <pageMargins left="0.47244094488188981" right="0.35433070866141736" top="0.74803149606299213" bottom="0.51181102362204722" header="0.31496062992125984" footer="0.31496062992125984"/>
  <pageSetup scale="67" orientation="portrait" verticalDpi="300" r:id="rId2"/>
  <headerFooter alignWithMargins="0">
    <oddHeader>&amp;C
&amp;R&amp;"Calibri"&amp;10&amp;K000000 Unclassified / Non classifié&amp;1#_x000D_&amp;"Calibri"&amp;11&amp;K000000&amp;9 PROTECTED B WHEN COMPLETED</oddHeader>
    <oddFooter>&amp;L&amp;9&amp;F&amp;C&amp;9 Schedule &amp;A&amp;R&amp;9                               p. &amp;P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139</Value>
      <Value>1100</Value>
      <Value>764</Value>
      <Value>651</Value>
      <Value>16</Value>
      <Value>792</Value>
      <Value>12</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i4a82951b3ab490b851755ba3e25ca9e xmlns="10d8d364-9265-4608-b1fe-b0d4f3e4d437">
      <Terms xmlns="http://schemas.microsoft.com/office/infopath/2007/PartnerControls"/>
    </i4a82951b3ab490b851755ba3e25ca9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F2000-786772880-26422</_dlc_DocId>
    <_dlc_DocIdUrl xmlns="fecb3a15-ec4f-4650-8ab4-18722f579a21">
      <Url>https://011gc.sharepoint.com/sites/eSpace-FICore/_layouts/15/DocIdRedir.aspx?ID=F2000-786772880-26422</Url>
      <Description>F2000-786772880-26422</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Props1.xml><?xml version="1.0" encoding="utf-8"?>
<ds:datastoreItem xmlns:ds="http://schemas.openxmlformats.org/officeDocument/2006/customXml" ds:itemID="{A2E82C02-4999-4CEE-954B-280755E0E3FB}">
  <ds:schemaRefs>
    <ds:schemaRef ds:uri="http://schemas.microsoft.com/sharepoint/events"/>
  </ds:schemaRefs>
</ds:datastoreItem>
</file>

<file path=customXml/itemProps2.xml><?xml version="1.0" encoding="utf-8"?>
<ds:datastoreItem xmlns:ds="http://schemas.openxmlformats.org/officeDocument/2006/customXml" ds:itemID="{CE61BCCF-BD10-4D97-9DAE-C50F9AE5769C}">
  <ds:schemaRefs>
    <ds:schemaRef ds:uri="Microsoft.SharePoint.Taxonomy.ContentTypeSync"/>
  </ds:schemaRefs>
</ds:datastoreItem>
</file>

<file path=customXml/itemProps3.xml><?xml version="1.0" encoding="utf-8"?>
<ds:datastoreItem xmlns:ds="http://schemas.openxmlformats.org/officeDocument/2006/customXml" ds:itemID="{F8032B6A-1F29-4F3F-B948-F7F31E583426}">
  <ds:schemaRefs>
    <ds:schemaRef ds:uri="http://schemas.microsoft.com/sharepoint/v3/contenttype/forms"/>
  </ds:schemaRefs>
</ds:datastoreItem>
</file>

<file path=customXml/itemProps4.xml><?xml version="1.0" encoding="utf-8"?>
<ds:datastoreItem xmlns:ds="http://schemas.openxmlformats.org/officeDocument/2006/customXml" ds:itemID="{60F4EB9A-ABAD-40D2-9B98-98802C4E45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049E30E-AE1C-45A1-859C-F2AAFF555E13}">
  <ds:schemaRefs>
    <ds:schemaRef ds:uri="http://schemas.microsoft.com/office/2006/metadata/properties"/>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http://purl.org/dc/terms/"/>
    <ds:schemaRef ds:uri="f5a7e35f-036f-43ba-9bd6-dfccb735f6f0"/>
    <ds:schemaRef ds:uri="http://schemas.microsoft.com/sharepoint/v3"/>
    <ds:schemaRef ds:uri="http://schemas.openxmlformats.org/package/2006/metadata/core-properties"/>
    <ds:schemaRef ds:uri="10d8d364-9265-4608-b1fe-b0d4f3e4d437"/>
    <ds:schemaRef ds:uri="fecb3a15-ec4f-4650-8ab4-18722f579a21"/>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3575</vt:i4>
      </vt:variant>
    </vt:vector>
  </HeadingPairs>
  <TitlesOfParts>
    <vt:vector size="3663" baseType="lpstr">
      <vt:lpstr>Attestation</vt:lpstr>
      <vt:lpstr>Schedule Listing </vt:lpstr>
      <vt:lpstr>10.010</vt:lpstr>
      <vt:lpstr>10.011</vt:lpstr>
      <vt:lpstr>10.020</vt:lpstr>
      <vt:lpstr>10.030 </vt:lpstr>
      <vt:lpstr>10.040</vt:lpstr>
      <vt:lpstr>10.041</vt:lpstr>
      <vt:lpstr>10.050</vt:lpstr>
      <vt:lpstr>10.060</vt:lpstr>
      <vt:lpstr>10.070</vt:lpstr>
      <vt:lpstr>10.080</vt:lpstr>
      <vt:lpstr>10.090</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lpstr>'10.010'!DPA_1000</vt:lpstr>
      <vt:lpstr>'10.010'!DPA_1001</vt:lpstr>
      <vt:lpstr>'10.010'!DPA_1002</vt:lpstr>
      <vt:lpstr>'10.010'!DPA_1003</vt:lpstr>
      <vt:lpstr>'10.010'!DPA_1004</vt:lpstr>
      <vt:lpstr>'10.010'!DPA_1008</vt:lpstr>
      <vt:lpstr>'10.010'!DPA_1009</vt:lpstr>
      <vt:lpstr>'10.030 '!DPA_1012</vt:lpstr>
      <vt:lpstr>'10.030 '!DPA_1016</vt:lpstr>
      <vt:lpstr>'10.010'!DPA_1017</vt:lpstr>
      <vt:lpstr>'10.010'!DPA_1018</vt:lpstr>
      <vt:lpstr>'10.010'!DPA_1019</vt:lpstr>
      <vt:lpstr>'10.010'!DPA_1178</vt:lpstr>
      <vt:lpstr>'10.010'!DPA_1179</vt:lpstr>
      <vt:lpstr>'10.030 '!DPA_1188</vt:lpstr>
      <vt:lpstr>'10.010'!DPA_1189</vt:lpstr>
      <vt:lpstr>'10.010'!DPA_1190</vt:lpstr>
      <vt:lpstr>'10.010'!DPA_1191</vt:lpstr>
      <vt:lpstr>'10.010'!DPA_1192</vt:lpstr>
      <vt:lpstr>'10.010'!DPA_1193</vt:lpstr>
      <vt:lpstr>'10.010'!DPA_1194</vt:lpstr>
      <vt:lpstr>'10.010'!DPA_1195</vt:lpstr>
      <vt:lpstr>'10.010'!DPA_1196</vt:lpstr>
      <vt:lpstr>'10.010'!DPA_1197</vt:lpstr>
      <vt:lpstr>'10.010'!DPA_1200</vt:lpstr>
      <vt:lpstr>'10.010'!DPA_1201</vt:lpstr>
      <vt:lpstr>'10.010'!DPA_1202</vt:lpstr>
      <vt:lpstr>'10.020'!DPA_1214</vt:lpstr>
      <vt:lpstr>'10.020'!DPA_1215</vt:lpstr>
      <vt:lpstr>'10.020'!DPA_1222</vt:lpstr>
      <vt:lpstr>'10.020'!DPA_1223</vt:lpstr>
      <vt:lpstr>'10.020'!DPA_1224</vt:lpstr>
      <vt:lpstr>'10.020'!DPA_1225</vt:lpstr>
      <vt:lpstr>'10.020'!DPA_1226</vt:lpstr>
      <vt:lpstr>'10.020'!DPA_1243</vt:lpstr>
      <vt:lpstr>'10.020'!DPA_1245</vt:lpstr>
      <vt:lpstr>'10.020'!DPA_1246</vt:lpstr>
      <vt:lpstr>'10.020'!DPA_1247</vt:lpstr>
      <vt:lpstr>'10.020'!DPA_1256</vt:lpstr>
      <vt:lpstr>'10.020'!DPA_1275</vt:lpstr>
      <vt:lpstr>'10.020'!DPA_1277</vt:lpstr>
      <vt:lpstr>'10.020'!DPA_1278</vt:lpstr>
      <vt:lpstr>'10.020'!DPA_1279</vt:lpstr>
      <vt:lpstr>'10.020'!DPA_1288</vt:lpstr>
      <vt:lpstr>'10.020'!DPA_1309</vt:lpstr>
      <vt:lpstr>'10.020'!DPA_1310</vt:lpstr>
      <vt:lpstr>'10.020'!DPA_1311</vt:lpstr>
      <vt:lpstr>'10.020'!DPA_1318</vt:lpstr>
      <vt:lpstr>'10.020'!DPA_1319</vt:lpstr>
      <vt:lpstr>'10.020'!DPA_1320</vt:lpstr>
      <vt:lpstr>'10.020'!DPA_1321</vt:lpstr>
      <vt:lpstr>'10.020'!DPA_1322</vt:lpstr>
      <vt:lpstr>'10.030 '!DPA_1325</vt:lpstr>
      <vt:lpstr>'10.030 '!DPA_1326</vt:lpstr>
      <vt:lpstr>'10.030 '!DPA_1327</vt:lpstr>
      <vt:lpstr>'10.030 '!DPA_1328</vt:lpstr>
      <vt:lpstr>'10.030 '!DPA_1329</vt:lpstr>
      <vt:lpstr>'10.030 '!DPA_1330</vt:lpstr>
      <vt:lpstr>'10.030 '!DPA_1331</vt:lpstr>
      <vt:lpstr>'10.030 '!DPA_1332</vt:lpstr>
      <vt:lpstr>'10.030 '!DPA_1333</vt:lpstr>
      <vt:lpstr>'10.030 '!DPA_1334</vt:lpstr>
      <vt:lpstr>'10.030 '!DPA_1335</vt:lpstr>
      <vt:lpstr>'10.030 '!DPA_1336</vt:lpstr>
      <vt:lpstr>'10.030 '!DPA_1337</vt:lpstr>
      <vt:lpstr>'10.030 '!DPA_1338</vt:lpstr>
      <vt:lpstr>'10.030 '!DPA_1339</vt:lpstr>
      <vt:lpstr>'10.030 '!DPA_1340</vt:lpstr>
      <vt:lpstr>'10.030 '!DPA_1341</vt:lpstr>
      <vt:lpstr>'10.030 '!DPA_1342</vt:lpstr>
      <vt:lpstr>'10.030 '!DPA_1343</vt:lpstr>
      <vt:lpstr>'10.030 '!DPA_1344</vt:lpstr>
      <vt:lpstr>'10.030 '!DPA_1345</vt:lpstr>
      <vt:lpstr>'10.030 '!DPA_1346</vt:lpstr>
      <vt:lpstr>'10.030 '!DPA_1347</vt:lpstr>
      <vt:lpstr>DPA_1348</vt:lpstr>
      <vt:lpstr>DPA_1349</vt:lpstr>
      <vt:lpstr>DPA_1350</vt:lpstr>
      <vt:lpstr>DPA_1352</vt:lpstr>
      <vt:lpstr>DPA_1353</vt:lpstr>
      <vt:lpstr>DPA_1354</vt:lpstr>
      <vt:lpstr>DPA_1355</vt:lpstr>
      <vt:lpstr>DPA_1356</vt:lpstr>
      <vt:lpstr>DPA_1357</vt:lpstr>
      <vt:lpstr>DPA_1358</vt:lpstr>
      <vt:lpstr>DPA_1360</vt:lpstr>
      <vt:lpstr>DPA_1361</vt:lpstr>
      <vt:lpstr>DPA_1362</vt:lpstr>
      <vt:lpstr>DPA_1363</vt:lpstr>
      <vt:lpstr>'10.020'!DPA_1373</vt:lpstr>
      <vt:lpstr>'10.020'!DPA_1374</vt:lpstr>
      <vt:lpstr>'10.020'!DPA_1375</vt:lpstr>
      <vt:lpstr>'10.020'!DPA_1382</vt:lpstr>
      <vt:lpstr>'10.020'!DPA_1383</vt:lpstr>
      <vt:lpstr>'10.020'!DPA_1384</vt:lpstr>
      <vt:lpstr>'10.020'!DPA_1385</vt:lpstr>
      <vt:lpstr>'10.020'!DPA_1386</vt:lpstr>
      <vt:lpstr>'10.020'!DPA_1392</vt:lpstr>
      <vt:lpstr>'10.020'!DPA_1449</vt:lpstr>
      <vt:lpstr>'10.020'!DPA_1455</vt:lpstr>
      <vt:lpstr>'10.020'!DPA_1457</vt:lpstr>
      <vt:lpstr>'10.020'!DPA_1462</vt:lpstr>
      <vt:lpstr>'10.020'!DPA_1465</vt:lpstr>
      <vt:lpstr>'10.020'!DPA_1470</vt:lpstr>
      <vt:lpstr>'10.020'!DPA_1472</vt:lpstr>
      <vt:lpstr>'20.010'!DPA_1500</vt:lpstr>
      <vt:lpstr>'20.010'!DPA_1510</vt:lpstr>
      <vt:lpstr>'20.010'!DPA_1514</vt:lpstr>
      <vt:lpstr>'20.010'!DPA_1516</vt:lpstr>
      <vt:lpstr>'20.010'!DPA_1517</vt:lpstr>
      <vt:lpstr>'20.010'!DPA_1518</vt:lpstr>
      <vt:lpstr>'20.010'!DPA_1519</vt:lpstr>
      <vt:lpstr>'20.010'!DPA_1525</vt:lpstr>
      <vt:lpstr>'20.010'!DPA_1526</vt:lpstr>
      <vt:lpstr>'20.010'!DPA_1527</vt:lpstr>
      <vt:lpstr>'20.010'!DPA_1528</vt:lpstr>
      <vt:lpstr>'20.010'!DPA_1529</vt:lpstr>
      <vt:lpstr>'20.010'!DPA_1530</vt:lpstr>
      <vt:lpstr>'20.010'!DPA_1531</vt:lpstr>
      <vt:lpstr>'20.010'!DPA_1532</vt:lpstr>
      <vt:lpstr>'20.010'!DPA_1533</vt:lpstr>
      <vt:lpstr>'20.010'!DPA_1534</vt:lpstr>
      <vt:lpstr>'20.010'!DPA_1535</vt:lpstr>
      <vt:lpstr>'20.010'!DPA_1536</vt:lpstr>
      <vt:lpstr>'20.010'!DPA_1537</vt:lpstr>
      <vt:lpstr>'20.010'!DPA_1538</vt:lpstr>
      <vt:lpstr>'20.010'!DPA_1539</vt:lpstr>
      <vt:lpstr>'20.010'!DPA_1540</vt:lpstr>
      <vt:lpstr>'20.010'!DPA_1543</vt:lpstr>
      <vt:lpstr>'20.010'!DPA_1544</vt:lpstr>
      <vt:lpstr>'20.010'!DPA_1545</vt:lpstr>
      <vt:lpstr>'20.010'!DPA_1546</vt:lpstr>
      <vt:lpstr>'20.010'!DPA_1547</vt:lpstr>
      <vt:lpstr>'20.010'!DPA_1548</vt:lpstr>
      <vt:lpstr>'20.010'!DPA_1549</vt:lpstr>
      <vt:lpstr>'20.010'!DPA_1550</vt:lpstr>
      <vt:lpstr>'20.010'!DPA_1551</vt:lpstr>
      <vt:lpstr>'20.010'!DPA_1552</vt:lpstr>
      <vt:lpstr>'20.010'!DPA_1553</vt:lpstr>
      <vt:lpstr>'20.010'!DPA_1554</vt:lpstr>
      <vt:lpstr>'20.010'!DPA_1558</vt:lpstr>
      <vt:lpstr>'20.010'!DPA_1559</vt:lpstr>
      <vt:lpstr>'20.010'!DPA_1560</vt:lpstr>
      <vt:lpstr>'20.010'!DPA_1561</vt:lpstr>
      <vt:lpstr>'20.010'!DPA_1562</vt:lpstr>
      <vt:lpstr>'20.010'!DPA_1563</vt:lpstr>
      <vt:lpstr>'20.010'!DPA_1564</vt:lpstr>
      <vt:lpstr>'20.010'!DPA_1565</vt:lpstr>
      <vt:lpstr>'20.010'!DPA_1566</vt:lpstr>
      <vt:lpstr>'20.010'!DPA_1567</vt:lpstr>
      <vt:lpstr>'20.010'!DPA_1569</vt:lpstr>
      <vt:lpstr>'20.010'!DPA_1573</vt:lpstr>
      <vt:lpstr>'20.010'!DPA_1575</vt:lpstr>
      <vt:lpstr>'20.010'!DPA_1576</vt:lpstr>
      <vt:lpstr>'20.010'!DPA_1577</vt:lpstr>
      <vt:lpstr>'20.010'!DPA_1578</vt:lpstr>
      <vt:lpstr>'20.010'!DPA_1580</vt:lpstr>
      <vt:lpstr>'20.010'!DPA_1581</vt:lpstr>
      <vt:lpstr>'20.010'!DPA_1582</vt:lpstr>
      <vt:lpstr>'20.010'!DPA_1583</vt:lpstr>
      <vt:lpstr>'20.010'!DPA_1586</vt:lpstr>
      <vt:lpstr>'20.010'!DPA_1589</vt:lpstr>
      <vt:lpstr>'20.010'!DPA_1590</vt:lpstr>
      <vt:lpstr>'20.010'!DPA_1592</vt:lpstr>
      <vt:lpstr>'20.010'!DPA_1597</vt:lpstr>
      <vt:lpstr>'20.010'!DPA_1598</vt:lpstr>
      <vt:lpstr>'20.010'!DPA_1599</vt:lpstr>
      <vt:lpstr>'20.010'!DPA_1601</vt:lpstr>
      <vt:lpstr>'20.010'!DPA_1602</vt:lpstr>
      <vt:lpstr>'20.010'!DPA_1603</vt:lpstr>
      <vt:lpstr>'20.010'!DPA_1604</vt:lpstr>
      <vt:lpstr>'20.010'!DPA_1606</vt:lpstr>
      <vt:lpstr>'20.010'!DPA_1607</vt:lpstr>
      <vt:lpstr>'20.010'!DPA_1608</vt:lpstr>
      <vt:lpstr>'20.010'!DPA_1612</vt:lpstr>
      <vt:lpstr>'20.010'!DPA_1613</vt:lpstr>
      <vt:lpstr>'20.010'!DPA_1616</vt:lpstr>
      <vt:lpstr>'20.010'!DPA_1618</vt:lpstr>
      <vt:lpstr>'20.010'!DPA_1619</vt:lpstr>
      <vt:lpstr>'20.010'!DPA_1622</vt:lpstr>
      <vt:lpstr>'20.010'!DPA_1623</vt:lpstr>
      <vt:lpstr>'20.010'!DPA_1624</vt:lpstr>
      <vt:lpstr>'20.010'!DPA_1625</vt:lpstr>
      <vt:lpstr>'20.010'!DPA_1627</vt:lpstr>
      <vt:lpstr>'20.010'!DPA_1628</vt:lpstr>
      <vt:lpstr>'20.010'!DPA_1629</vt:lpstr>
      <vt:lpstr>'20.010'!DPA_1630</vt:lpstr>
      <vt:lpstr>'20.010'!DPA_1631</vt:lpstr>
      <vt:lpstr>'20.010'!DPA_1632</vt:lpstr>
      <vt:lpstr>'20.010'!DPA_1633</vt:lpstr>
      <vt:lpstr>'20.010'!DPA_1634</vt:lpstr>
      <vt:lpstr>'20.010'!DPA_1636</vt:lpstr>
      <vt:lpstr>'20.010'!DPA_1638</vt:lpstr>
      <vt:lpstr>'20.010'!DPA_1639</vt:lpstr>
      <vt:lpstr>'20.010'!DPA_1641</vt:lpstr>
      <vt:lpstr>'20.010'!DPA_1643</vt:lpstr>
      <vt:lpstr>'20.010'!DPA_1644</vt:lpstr>
      <vt:lpstr>'20.010'!DPA_1645</vt:lpstr>
      <vt:lpstr>'20.010'!DPA_1646</vt:lpstr>
      <vt:lpstr>'20.010'!DPA_1647</vt:lpstr>
      <vt:lpstr>'20.010'!DPA_1648</vt:lpstr>
      <vt:lpstr>'20.010'!DPA_1649</vt:lpstr>
      <vt:lpstr>'20.010'!DPA_1650</vt:lpstr>
      <vt:lpstr>'20.010'!DPA_1651</vt:lpstr>
      <vt:lpstr>'20.010'!DPA_1652</vt:lpstr>
      <vt:lpstr>'20.010'!DPA_1653</vt:lpstr>
      <vt:lpstr>'20.010'!DPA_1654</vt:lpstr>
      <vt:lpstr>'20.010'!DPA_1655</vt:lpstr>
      <vt:lpstr>'20.010'!DPA_1656</vt:lpstr>
      <vt:lpstr>'20.010'!DPA_1660</vt:lpstr>
      <vt:lpstr>'20.010'!DPA_1661</vt:lpstr>
      <vt:lpstr>'20.010'!DPA_1662</vt:lpstr>
      <vt:lpstr>'20.010'!DPA_1663</vt:lpstr>
      <vt:lpstr>'20.010'!DPA_1673</vt:lpstr>
      <vt:lpstr>'20.010'!DPA_1674</vt:lpstr>
      <vt:lpstr>'20.010'!DPA_1675</vt:lpstr>
      <vt:lpstr>'20.010'!DPA_1676</vt:lpstr>
      <vt:lpstr>'20.010'!DPA_1677</vt:lpstr>
      <vt:lpstr>'20.010'!DPA_1678</vt:lpstr>
      <vt:lpstr>'20.010'!DPA_1679</vt:lpstr>
      <vt:lpstr>'20.010'!DPA_1680</vt:lpstr>
      <vt:lpstr>'20.010'!DPA_1681</vt:lpstr>
      <vt:lpstr>'20.010'!DPA_1682</vt:lpstr>
      <vt:lpstr>'20.010'!DPA_1683</vt:lpstr>
      <vt:lpstr>'20.010'!DPA_1684</vt:lpstr>
      <vt:lpstr>'20.010'!DPA_1685</vt:lpstr>
      <vt:lpstr>'20.010'!DPA_1686</vt:lpstr>
      <vt:lpstr>'20.010'!DPA_1687</vt:lpstr>
      <vt:lpstr>'20.010'!DPA_1688</vt:lpstr>
      <vt:lpstr>'20.010'!DPA_1692</vt:lpstr>
      <vt:lpstr>'20.010'!DPA_1693</vt:lpstr>
      <vt:lpstr>'20.010'!DPA_1694</vt:lpstr>
      <vt:lpstr>'20.010'!DPA_1699</vt:lpstr>
      <vt:lpstr>'20.010'!DPA_1700</vt:lpstr>
      <vt:lpstr>'20.010'!DPA_1701</vt:lpstr>
      <vt:lpstr>'20.010'!DPA_1702</vt:lpstr>
      <vt:lpstr>'20.010'!DPA_1703</vt:lpstr>
      <vt:lpstr>'20.010'!DPA_1704</vt:lpstr>
      <vt:lpstr>'20.010'!DPA_1705</vt:lpstr>
      <vt:lpstr>'20.010'!DPA_1706</vt:lpstr>
      <vt:lpstr>'20.010'!DPA_1707</vt:lpstr>
      <vt:lpstr>'20.010'!DPA_1708</vt:lpstr>
      <vt:lpstr>'20.010'!DPA_1709</vt:lpstr>
      <vt:lpstr>'20.010'!DPA_1710</vt:lpstr>
      <vt:lpstr>'20.010'!DPA_1712</vt:lpstr>
      <vt:lpstr>'20.010'!DPA_1713</vt:lpstr>
      <vt:lpstr>'20.010'!DPA_1714</vt:lpstr>
      <vt:lpstr>'20.010'!DPA_1715</vt:lpstr>
      <vt:lpstr>'20.010'!DPA_1716</vt:lpstr>
      <vt:lpstr>'20.010'!DPA_1717</vt:lpstr>
      <vt:lpstr>'20.010'!DPA_1718</vt:lpstr>
      <vt:lpstr>'20.010'!DPA_1719</vt:lpstr>
      <vt:lpstr>'20.010'!DPA_1720</vt:lpstr>
      <vt:lpstr>'20.010'!DPA_1721</vt:lpstr>
      <vt:lpstr>'20.010'!DPA_1722</vt:lpstr>
      <vt:lpstr>'20.010'!DPA_1723</vt:lpstr>
      <vt:lpstr>'20.010'!DPA_1724</vt:lpstr>
      <vt:lpstr>'20.010'!DPA_1725</vt:lpstr>
      <vt:lpstr>'20.010'!DPA_1726</vt:lpstr>
      <vt:lpstr>'20.010'!DPA_1727</vt:lpstr>
      <vt:lpstr>'20.010'!DPA_1728</vt:lpstr>
      <vt:lpstr>'20.010'!DPA_1729</vt:lpstr>
      <vt:lpstr>'20.010'!DPA_1731</vt:lpstr>
      <vt:lpstr>'20.010'!DPA_1732</vt:lpstr>
      <vt:lpstr>'20.010'!DPA_1733</vt:lpstr>
      <vt:lpstr>'20.010'!DPA_1734</vt:lpstr>
      <vt:lpstr>'20.010'!DPA_1735</vt:lpstr>
      <vt:lpstr>'20.010'!DPA_1736</vt:lpstr>
      <vt:lpstr>'20.010'!DPA_1737</vt:lpstr>
      <vt:lpstr>'20.010'!DPA_1738</vt:lpstr>
      <vt:lpstr>'20.010'!DPA_1739</vt:lpstr>
      <vt:lpstr>'20.010'!DPA_1740</vt:lpstr>
      <vt:lpstr>'20.010'!DPA_1741</vt:lpstr>
      <vt:lpstr>'20.010'!DPA_1742</vt:lpstr>
      <vt:lpstr>'20.010'!DPA_1743</vt:lpstr>
      <vt:lpstr>'20.010'!DPA_1744</vt:lpstr>
      <vt:lpstr>'20.010'!DPA_1745</vt:lpstr>
      <vt:lpstr>'20.010'!DPA_1746</vt:lpstr>
      <vt:lpstr>'20.010'!DPA_1747</vt:lpstr>
      <vt:lpstr>'20.010'!DPA_1748</vt:lpstr>
      <vt:lpstr>'20.010'!DPA_1749</vt:lpstr>
      <vt:lpstr>'20.010'!DPA_1750</vt:lpstr>
      <vt:lpstr>'20.010'!DPA_1753</vt:lpstr>
      <vt:lpstr>'20.010'!DPA_1754</vt:lpstr>
      <vt:lpstr>'20.010'!DPA_1755</vt:lpstr>
      <vt:lpstr>'20.010'!DPA_1756</vt:lpstr>
      <vt:lpstr>'20.010'!DPA_1757</vt:lpstr>
      <vt:lpstr>'20.010'!DPA_1758</vt:lpstr>
      <vt:lpstr>'60.010'!DPA_1764</vt:lpstr>
      <vt:lpstr>'60.010'!DPA_1765</vt:lpstr>
      <vt:lpstr>'60.010'!DPA_1766</vt:lpstr>
      <vt:lpstr>'60.010'!DPA_1767</vt:lpstr>
      <vt:lpstr>'60.010'!DPA_1768</vt:lpstr>
      <vt:lpstr>'60.010'!DPA_1769</vt:lpstr>
      <vt:lpstr>'60.010'!DPA_1770</vt:lpstr>
      <vt:lpstr>'60.010'!DPA_1771</vt:lpstr>
      <vt:lpstr>'60.010'!DPA_1772</vt:lpstr>
      <vt:lpstr>'60.010'!DPA_1773</vt:lpstr>
      <vt:lpstr>'60.010'!DPA_1774</vt:lpstr>
      <vt:lpstr>'60.010'!DPA_1775</vt:lpstr>
      <vt:lpstr>'60.010'!DPA_1776</vt:lpstr>
      <vt:lpstr>'60.010'!DPA_1777</vt:lpstr>
      <vt:lpstr>'60.010'!DPA_1778</vt:lpstr>
      <vt:lpstr>'60.010'!DPA_1779</vt:lpstr>
      <vt:lpstr>'60.010'!DPA_1780</vt:lpstr>
      <vt:lpstr>'60.010'!DPA_1781</vt:lpstr>
      <vt:lpstr>'60.010'!DPA_1782</vt:lpstr>
      <vt:lpstr>'60.010'!DPA_1783</vt:lpstr>
      <vt:lpstr>'60.010'!DPA_1784</vt:lpstr>
      <vt:lpstr>'60.010'!DPA_1785</vt:lpstr>
      <vt:lpstr>'60.010'!DPA_1786</vt:lpstr>
      <vt:lpstr>'60.010'!DPA_1787</vt:lpstr>
      <vt:lpstr>'60.010'!DPA_1788</vt:lpstr>
      <vt:lpstr>'60.010'!DPA_1789</vt:lpstr>
      <vt:lpstr>'60.010'!DPA_1790</vt:lpstr>
      <vt:lpstr>'60.010'!DPA_1791</vt:lpstr>
      <vt:lpstr>'60.010'!DPA_1792</vt:lpstr>
      <vt:lpstr>'60.010'!DPA_1793</vt:lpstr>
      <vt:lpstr>'60.010'!DPA_1794</vt:lpstr>
      <vt:lpstr>'60.010'!DPA_1795</vt:lpstr>
      <vt:lpstr>'60.010'!DPA_1796</vt:lpstr>
      <vt:lpstr>'60.010'!DPA_1797</vt:lpstr>
      <vt:lpstr>'60.010'!DPA_1798</vt:lpstr>
      <vt:lpstr>'60.010'!DPA_1799</vt:lpstr>
      <vt:lpstr>'60.010'!DPA_1800</vt:lpstr>
      <vt:lpstr>'60.010'!DPA_1801</vt:lpstr>
      <vt:lpstr>'60.010'!DPA_1802</vt:lpstr>
      <vt:lpstr>'60.010'!DPA_1803</vt:lpstr>
      <vt:lpstr>'60.010'!DPA_1804</vt:lpstr>
      <vt:lpstr>'60.010'!DPA_1807</vt:lpstr>
      <vt:lpstr>'20.010'!DPA_1813</vt:lpstr>
      <vt:lpstr>'20.010'!DPA_1814</vt:lpstr>
      <vt:lpstr>'20.020'!DPA_1815</vt:lpstr>
      <vt:lpstr>'20.020'!DPA_1816</vt:lpstr>
      <vt:lpstr>'20.020'!DPA_1817</vt:lpstr>
      <vt:lpstr>'20.020'!DPA_1818</vt:lpstr>
      <vt:lpstr>'20.020'!DPA_1819</vt:lpstr>
      <vt:lpstr>'20.020'!DPA_1820</vt:lpstr>
      <vt:lpstr>'20.020'!DPA_1821</vt:lpstr>
      <vt:lpstr>'20.020'!DPA_1822</vt:lpstr>
      <vt:lpstr>'20.020'!DPA_1823</vt:lpstr>
      <vt:lpstr>'20.020'!DPA_1824</vt:lpstr>
      <vt:lpstr>'20.020'!DPA_1825</vt:lpstr>
      <vt:lpstr>'20.020'!DPA_1826</vt:lpstr>
      <vt:lpstr>'20.020'!DPA_1827</vt:lpstr>
      <vt:lpstr>'20.020'!DPA_1828</vt:lpstr>
      <vt:lpstr>'20.020'!DPA_1829</vt:lpstr>
      <vt:lpstr>'20.020'!DPA_1830</vt:lpstr>
      <vt:lpstr>'20.020'!DPA_1831</vt:lpstr>
      <vt:lpstr>'20.020'!DPA_1832</vt:lpstr>
      <vt:lpstr>'20.020'!DPA_1833</vt:lpstr>
      <vt:lpstr>'20.020'!DPA_1834</vt:lpstr>
      <vt:lpstr>'20.020'!DPA_1835</vt:lpstr>
      <vt:lpstr>'20.020'!DPA_1836</vt:lpstr>
      <vt:lpstr>'20.020'!DPA_1837</vt:lpstr>
      <vt:lpstr>'20.020'!DPA_1838</vt:lpstr>
      <vt:lpstr>'20.020'!DPA_1839</vt:lpstr>
      <vt:lpstr>'20.020'!DPA_1840</vt:lpstr>
      <vt:lpstr>'20.020'!DPA_1841</vt:lpstr>
      <vt:lpstr>'20.020'!DPA_1842</vt:lpstr>
      <vt:lpstr>'20.020'!DPA_1843</vt:lpstr>
      <vt:lpstr>'20.020'!DPA_1844</vt:lpstr>
      <vt:lpstr>'20.020'!DPA_1845</vt:lpstr>
      <vt:lpstr>'20.020'!DPA_1846</vt:lpstr>
      <vt:lpstr>'20.020'!DPA_1847</vt:lpstr>
      <vt:lpstr>'20.020'!DPA_1848</vt:lpstr>
      <vt:lpstr>'20.020'!DPA_1849</vt:lpstr>
      <vt:lpstr>'20.020'!DPA_1850</vt:lpstr>
      <vt:lpstr>'20.020'!DPA_1851</vt:lpstr>
      <vt:lpstr>'20.020'!DPA_1852</vt:lpstr>
      <vt:lpstr>'20.020'!DPA_1853</vt:lpstr>
      <vt:lpstr>'20.020'!DPA_1854</vt:lpstr>
      <vt:lpstr>'20.020'!DPA_1855</vt:lpstr>
      <vt:lpstr>'20.020'!DPA_1856</vt:lpstr>
      <vt:lpstr>'20.020'!DPA_1857</vt:lpstr>
      <vt:lpstr>'20.020'!DPA_1858</vt:lpstr>
      <vt:lpstr>'20.020'!DPA_1859</vt:lpstr>
      <vt:lpstr>'20.020'!DPA_1860</vt:lpstr>
      <vt:lpstr>'20.020'!DPA_1861</vt:lpstr>
      <vt:lpstr>'20.020'!DPA_1862</vt:lpstr>
      <vt:lpstr>'20.020'!DPA_1863</vt:lpstr>
      <vt:lpstr>'20.020'!DPA_1864</vt:lpstr>
      <vt:lpstr>'20.020'!DPA_1865</vt:lpstr>
      <vt:lpstr>'20.020'!DPA_1866</vt:lpstr>
      <vt:lpstr>'20.020'!DPA_1867</vt:lpstr>
      <vt:lpstr>'20.020'!DPA_1868</vt:lpstr>
      <vt:lpstr>'20.020'!DPA_1869</vt:lpstr>
      <vt:lpstr>'20.020'!DPA_1870</vt:lpstr>
      <vt:lpstr>'20.020'!DPA_1871</vt:lpstr>
      <vt:lpstr>'20.020'!DPA_1872</vt:lpstr>
      <vt:lpstr>'20.020'!DPA_1873</vt:lpstr>
      <vt:lpstr>'20.020'!DPA_1874</vt:lpstr>
      <vt:lpstr>'20.020'!DPA_1875</vt:lpstr>
      <vt:lpstr>'20.020'!DPA_1876</vt:lpstr>
      <vt:lpstr>'20.020'!DPA_1953</vt:lpstr>
      <vt:lpstr>'20.020'!DPA_1954</vt:lpstr>
      <vt:lpstr>'20.010'!DPA_1958</vt:lpstr>
      <vt:lpstr>'20.020'!DPA_1959</vt:lpstr>
      <vt:lpstr>'20.020'!DPA_1960</vt:lpstr>
      <vt:lpstr>'20.020'!DPA_1961</vt:lpstr>
      <vt:lpstr>'20.020'!DPA_1962</vt:lpstr>
      <vt:lpstr>'20.020'!DPA_1963</vt:lpstr>
      <vt:lpstr>'20.020'!DPA_1964</vt:lpstr>
      <vt:lpstr>'20.020'!DPA_1965</vt:lpstr>
      <vt:lpstr>'20.020'!DPA_1966</vt:lpstr>
      <vt:lpstr>'20.020'!DPA_1967</vt:lpstr>
      <vt:lpstr>'20.020'!DPA_1968</vt:lpstr>
      <vt:lpstr>'20.020'!DPA_1969</vt:lpstr>
      <vt:lpstr>'20.020'!DPA_1970</vt:lpstr>
      <vt:lpstr>'20.020'!DPA_1971</vt:lpstr>
      <vt:lpstr>'20.020'!DPA_1972</vt:lpstr>
      <vt:lpstr>'20.020'!DPA_1973</vt:lpstr>
      <vt:lpstr>'20.020'!DPA_1974</vt:lpstr>
      <vt:lpstr>'20.020'!DPA_1976</vt:lpstr>
      <vt:lpstr>'20.020'!DPA_1977</vt:lpstr>
      <vt:lpstr>'20.020'!DPA_1978</vt:lpstr>
      <vt:lpstr>'20.020'!DPA_1979</vt:lpstr>
      <vt:lpstr>'20.020'!DPA_1980</vt:lpstr>
      <vt:lpstr>'20.020'!DPA_1981</vt:lpstr>
      <vt:lpstr>'20.020'!DPA_1982</vt:lpstr>
      <vt:lpstr>'20.020'!DPA_1983</vt:lpstr>
      <vt:lpstr>'20.020'!DPA_1984</vt:lpstr>
      <vt:lpstr>'20.020'!DPA_1985</vt:lpstr>
      <vt:lpstr>'20.030'!DPA_1986</vt:lpstr>
      <vt:lpstr>'20.030'!DPA_1987</vt:lpstr>
      <vt:lpstr>'20.030'!DPA_1988</vt:lpstr>
      <vt:lpstr>'20.020'!DPA_1989</vt:lpstr>
      <vt:lpstr>'20.020'!DPA_1990</vt:lpstr>
      <vt:lpstr>'20.020'!DPA_1991</vt:lpstr>
      <vt:lpstr>'20.020'!DPA_1992</vt:lpstr>
      <vt:lpstr>'20.020'!DPA_1993</vt:lpstr>
      <vt:lpstr>'20.020'!DPA_1994</vt:lpstr>
      <vt:lpstr>'20.030'!DPA_1995</vt:lpstr>
      <vt:lpstr>'20.020'!DPA_1996</vt:lpstr>
      <vt:lpstr>'20.020'!DPA_1997</vt:lpstr>
      <vt:lpstr>'20.030'!DPA_1998</vt:lpstr>
      <vt:lpstr>'20.020'!DPA_1999</vt:lpstr>
      <vt:lpstr>'20.020'!DPA_2000</vt:lpstr>
      <vt:lpstr>'20.020'!DPA_2077</vt:lpstr>
      <vt:lpstr>'20.020'!DPA_2078</vt:lpstr>
      <vt:lpstr>'20.020'!DPA_2079</vt:lpstr>
      <vt:lpstr>'20.020'!DPA_2080</vt:lpstr>
      <vt:lpstr>'20.020'!DPA_2081</vt:lpstr>
      <vt:lpstr>'20.020'!DPA_2082</vt:lpstr>
      <vt:lpstr>'20.020'!DPA_2083</vt:lpstr>
      <vt:lpstr>'20.020'!DPA_2084</vt:lpstr>
      <vt:lpstr>'20.020'!DPA_2085</vt:lpstr>
      <vt:lpstr>'20.020'!DPA_2086</vt:lpstr>
      <vt:lpstr>'20.020'!DPA_2087</vt:lpstr>
      <vt:lpstr>'20.020'!DPA_2088</vt:lpstr>
      <vt:lpstr>'20.020'!DPA_2089</vt:lpstr>
      <vt:lpstr>'20.020'!DPA_2090</vt:lpstr>
      <vt:lpstr>'20.020'!DPA_2091</vt:lpstr>
      <vt:lpstr>'20.020'!DPA_2092</vt:lpstr>
      <vt:lpstr>'20.020'!DPA_2093</vt:lpstr>
      <vt:lpstr>'20.020'!DPA_2094</vt:lpstr>
      <vt:lpstr>'20.020'!DPA_2095</vt:lpstr>
      <vt:lpstr>'20.020'!DPA_2096</vt:lpstr>
      <vt:lpstr>'20.020'!DPA_2097</vt:lpstr>
      <vt:lpstr>'20.020'!DPA_2098</vt:lpstr>
      <vt:lpstr>'20.020'!DPA_2099</vt:lpstr>
      <vt:lpstr>'20.020'!DPA_2100</vt:lpstr>
      <vt:lpstr>'20.020'!DPA_2101</vt:lpstr>
      <vt:lpstr>'20.020'!DPA_2102</vt:lpstr>
      <vt:lpstr>'20.020'!DPA_2103</vt:lpstr>
      <vt:lpstr>'20.020'!DPA_2104</vt:lpstr>
      <vt:lpstr>'20.020'!DPA_2105</vt:lpstr>
      <vt:lpstr>'20.020'!DPA_2106</vt:lpstr>
      <vt:lpstr>'20.030'!DPA_2107</vt:lpstr>
      <vt:lpstr>'20.030'!DPA_2108</vt:lpstr>
      <vt:lpstr>'20.030'!DPA_2110</vt:lpstr>
      <vt:lpstr>'20.030'!DPA_2111</vt:lpstr>
      <vt:lpstr>'20.030'!DPA_2112</vt:lpstr>
      <vt:lpstr>'20.030'!DPA_2113</vt:lpstr>
      <vt:lpstr>'20.030'!DPA_2114</vt:lpstr>
      <vt:lpstr>'20.030'!DPA_2115</vt:lpstr>
      <vt:lpstr>'20.030'!DPA_2116</vt:lpstr>
      <vt:lpstr>'20.030'!DPA_2117</vt:lpstr>
      <vt:lpstr>'20.030'!DPA_2118</vt:lpstr>
      <vt:lpstr>'20.030'!DPA_2119</vt:lpstr>
      <vt:lpstr>'20.030'!DPA_2120</vt:lpstr>
      <vt:lpstr>'20.030'!DPA_2121</vt:lpstr>
      <vt:lpstr>'20.030'!DPA_2122</vt:lpstr>
      <vt:lpstr>'20.030'!DPA_2123</vt:lpstr>
      <vt:lpstr>'20.030'!DPA_2124</vt:lpstr>
      <vt:lpstr>'20.030'!DPA_2125</vt:lpstr>
      <vt:lpstr>'20.020'!DPA_2126</vt:lpstr>
      <vt:lpstr>'20.020'!DPA_2127</vt:lpstr>
      <vt:lpstr>'20.020'!DPA_2128</vt:lpstr>
      <vt:lpstr>'20.020'!DPA_2129</vt:lpstr>
      <vt:lpstr>'20.020'!DPA_2130</vt:lpstr>
      <vt:lpstr>'20.020'!DPA_2131</vt:lpstr>
      <vt:lpstr>'20.020'!DPA_2132</vt:lpstr>
      <vt:lpstr>'20.020'!DPA_2133</vt:lpstr>
      <vt:lpstr>'20.020'!DPA_2134</vt:lpstr>
      <vt:lpstr>'20.020'!DPA_2135</vt:lpstr>
      <vt:lpstr>'20.020'!DPA_2136</vt:lpstr>
      <vt:lpstr>'20.020'!DPA_2137</vt:lpstr>
      <vt:lpstr>'20.020'!DPA_2138</vt:lpstr>
      <vt:lpstr>'20.030'!DPA_2139</vt:lpstr>
      <vt:lpstr>'20.030'!DPA_2140</vt:lpstr>
      <vt:lpstr>'20.030'!DPA_2142</vt:lpstr>
      <vt:lpstr>'20.030'!DPA_2143</vt:lpstr>
      <vt:lpstr>'20.030'!DPA_2144</vt:lpstr>
      <vt:lpstr>'20.030'!DPA_2145</vt:lpstr>
      <vt:lpstr>'20.030'!DPA_2146</vt:lpstr>
      <vt:lpstr>'20.030'!DPA_2147</vt:lpstr>
      <vt:lpstr>'20.030'!DPA_2148</vt:lpstr>
      <vt:lpstr>'20.030'!DPA_2149</vt:lpstr>
      <vt:lpstr>'20.030'!DPA_2150</vt:lpstr>
      <vt:lpstr>'20.030'!DPA_2151</vt:lpstr>
      <vt:lpstr>'20.030'!DPA_2152</vt:lpstr>
      <vt:lpstr>'20.030'!DPA_2153</vt:lpstr>
      <vt:lpstr>'20.030'!DPA_2154</vt:lpstr>
      <vt:lpstr>'20.030'!DPA_2155</vt:lpstr>
      <vt:lpstr>'20.030'!DPA_2156</vt:lpstr>
      <vt:lpstr>'20.030'!DPA_2157</vt:lpstr>
      <vt:lpstr>'20.020'!DPA_2158</vt:lpstr>
      <vt:lpstr>'20.020'!DPA_2159</vt:lpstr>
      <vt:lpstr>'20.020'!DPA_2160</vt:lpstr>
      <vt:lpstr>'20.020'!DPA_2161</vt:lpstr>
      <vt:lpstr>'20.020'!DPA_2162</vt:lpstr>
      <vt:lpstr>'20.020'!DPA_2163</vt:lpstr>
      <vt:lpstr>'20.020'!DPA_2164</vt:lpstr>
      <vt:lpstr>'20.020'!DPA_2165</vt:lpstr>
      <vt:lpstr>'20.020'!DPA_2166</vt:lpstr>
      <vt:lpstr>'20.020'!DPA_2167</vt:lpstr>
      <vt:lpstr>'20.020'!DPA_2168</vt:lpstr>
      <vt:lpstr>'20.020'!DPA_2169</vt:lpstr>
      <vt:lpstr>'20.020'!DPA_2170</vt:lpstr>
      <vt:lpstr>'20.030'!DPA_2171</vt:lpstr>
      <vt:lpstr>'20.030'!DPA_2172</vt:lpstr>
      <vt:lpstr>'20.020'!DPA_2173</vt:lpstr>
      <vt:lpstr>'20.020'!DPA_2174</vt:lpstr>
      <vt:lpstr>'20.020'!DPA_2175</vt:lpstr>
      <vt:lpstr>'20.020'!DPA_2176</vt:lpstr>
      <vt:lpstr>'20.020'!DPA_2177</vt:lpstr>
      <vt:lpstr>'20.020'!DPA_2178</vt:lpstr>
      <vt:lpstr>'20.030'!DPA_2179</vt:lpstr>
      <vt:lpstr>'20.030'!DPA_2180</vt:lpstr>
      <vt:lpstr>'20.030'!DPA_2181</vt:lpstr>
      <vt:lpstr>'20.030'!DPA_2182</vt:lpstr>
      <vt:lpstr>'20.030'!DPA_2183</vt:lpstr>
      <vt:lpstr>'20.030'!DPA_2184</vt:lpstr>
      <vt:lpstr>'20.020'!DPA_2185</vt:lpstr>
      <vt:lpstr>'20.020'!DPA_2186</vt:lpstr>
      <vt:lpstr>'20.030'!DPA_2187</vt:lpstr>
      <vt:lpstr>'20.020'!DPA_2188</vt:lpstr>
      <vt:lpstr>'20.030'!DPA_2189</vt:lpstr>
      <vt:lpstr>'20.020'!DPA_2190</vt:lpstr>
      <vt:lpstr>'20.020'!DPA_2191</vt:lpstr>
      <vt:lpstr>'20.020'!DPA_2192</vt:lpstr>
      <vt:lpstr>'20.020'!DPA_2193</vt:lpstr>
      <vt:lpstr>'20.020'!DPA_2194</vt:lpstr>
      <vt:lpstr>'20.020'!DPA_2195</vt:lpstr>
      <vt:lpstr>'20.020'!DPA_2196</vt:lpstr>
      <vt:lpstr>'20.020'!DPA_2197</vt:lpstr>
      <vt:lpstr>'20.020'!DPA_2198</vt:lpstr>
      <vt:lpstr>'20.020'!DPA_2199</vt:lpstr>
      <vt:lpstr>'20.020'!DPA_2200</vt:lpstr>
      <vt:lpstr>'20.020'!DPA_2201</vt:lpstr>
      <vt:lpstr>'20.020'!DPA_2202</vt:lpstr>
      <vt:lpstr>'20.030'!DPA_2203</vt:lpstr>
      <vt:lpstr>'20.030'!DPA_2204</vt:lpstr>
      <vt:lpstr>'20.030'!DPA_2206</vt:lpstr>
      <vt:lpstr>'20.030'!DPA_2207</vt:lpstr>
      <vt:lpstr>'20.030'!DPA_2208</vt:lpstr>
      <vt:lpstr>'20.030'!DPA_2209</vt:lpstr>
      <vt:lpstr>'20.030'!DPA_2210</vt:lpstr>
      <vt:lpstr>'20.030'!DPA_2211</vt:lpstr>
      <vt:lpstr>'20.030'!DPA_2212</vt:lpstr>
      <vt:lpstr>'20.030'!DPA_2213</vt:lpstr>
      <vt:lpstr>'20.030'!DPA_2214</vt:lpstr>
      <vt:lpstr>'20.030'!DPA_2215</vt:lpstr>
      <vt:lpstr>'20.030'!DPA_2216</vt:lpstr>
      <vt:lpstr>'20.020'!DPA_2217</vt:lpstr>
      <vt:lpstr>'20.020'!DPA_2218</vt:lpstr>
      <vt:lpstr>'20.030'!DPA_2219</vt:lpstr>
      <vt:lpstr>'20.020'!DPA_2220</vt:lpstr>
      <vt:lpstr>'20.030'!DPA_2221</vt:lpstr>
      <vt:lpstr>'20.020'!DPA_2222</vt:lpstr>
      <vt:lpstr>'20.020'!DPA_2223</vt:lpstr>
      <vt:lpstr>'20.020'!DPA_2224</vt:lpstr>
      <vt:lpstr>'20.020'!DPA_2225</vt:lpstr>
      <vt:lpstr>'20.020'!DPA_2226</vt:lpstr>
      <vt:lpstr>'20.020'!DPA_2227</vt:lpstr>
      <vt:lpstr>'20.020'!DPA_2228</vt:lpstr>
      <vt:lpstr>'20.020'!DPA_2230</vt:lpstr>
      <vt:lpstr>'20.020'!DPA_2231</vt:lpstr>
      <vt:lpstr>'20.020'!DPA_2232</vt:lpstr>
      <vt:lpstr>'20.020'!DPA_2233</vt:lpstr>
      <vt:lpstr>'20.020'!DPA_2234</vt:lpstr>
      <vt:lpstr>'20.030'!DPA_2235</vt:lpstr>
      <vt:lpstr>'20.030'!DPA_2236</vt:lpstr>
      <vt:lpstr>'20.030'!DPA_2238</vt:lpstr>
      <vt:lpstr>'20.030'!DPA_2239</vt:lpstr>
      <vt:lpstr>'20.030'!DPA_2240</vt:lpstr>
      <vt:lpstr>'20.030'!DPA_2241</vt:lpstr>
      <vt:lpstr>'20.030'!DPA_2242</vt:lpstr>
      <vt:lpstr>'20.030'!DPA_2243</vt:lpstr>
      <vt:lpstr>'20.030'!DPA_2244</vt:lpstr>
      <vt:lpstr>'20.030'!DPA_2245</vt:lpstr>
      <vt:lpstr>'20.030'!DPA_2246</vt:lpstr>
      <vt:lpstr>'20.030'!DPA_2247</vt:lpstr>
      <vt:lpstr>'20.030'!DPA_2248</vt:lpstr>
      <vt:lpstr>'20.030'!DPA_2249</vt:lpstr>
      <vt:lpstr>'20.030'!DPA_2250</vt:lpstr>
      <vt:lpstr>'20.030'!DPA_2251</vt:lpstr>
      <vt:lpstr>'20.030'!DPA_2252</vt:lpstr>
      <vt:lpstr>'20.030'!DPA_2253</vt:lpstr>
      <vt:lpstr>'20.020'!DPA_2254</vt:lpstr>
      <vt:lpstr>'20.020'!DPA_2255</vt:lpstr>
      <vt:lpstr>'20.020'!DPA_2256</vt:lpstr>
      <vt:lpstr>'20.020'!DPA_2257</vt:lpstr>
      <vt:lpstr>'20.020'!DPA_2258</vt:lpstr>
      <vt:lpstr>'20.020'!DPA_2259</vt:lpstr>
      <vt:lpstr>'20.020'!DPA_2260</vt:lpstr>
      <vt:lpstr>'20.020'!DPA_2261</vt:lpstr>
      <vt:lpstr>'20.020'!DPA_2262</vt:lpstr>
      <vt:lpstr>'20.020'!DPA_2263</vt:lpstr>
      <vt:lpstr>'20.030'!DPA_2264</vt:lpstr>
      <vt:lpstr>'20.020'!DPA_2265</vt:lpstr>
      <vt:lpstr>'20.020'!DPA_2266</vt:lpstr>
      <vt:lpstr>'20.030'!DPA_2267</vt:lpstr>
      <vt:lpstr>'20.030'!DPA_2268</vt:lpstr>
      <vt:lpstr>'20.030'!DPA_2270</vt:lpstr>
      <vt:lpstr>'20.030'!DPA_2271</vt:lpstr>
      <vt:lpstr>'20.030'!DPA_2272</vt:lpstr>
      <vt:lpstr>'20.030'!DPA_2273</vt:lpstr>
      <vt:lpstr>'20.030'!DPA_2274</vt:lpstr>
      <vt:lpstr>'20.030'!DPA_2275</vt:lpstr>
      <vt:lpstr>'20.030'!DPA_2276</vt:lpstr>
      <vt:lpstr>'20.030'!DPA_2277</vt:lpstr>
      <vt:lpstr>'20.030'!DPA_2278</vt:lpstr>
      <vt:lpstr>'20.030'!DPA_2279</vt:lpstr>
      <vt:lpstr>'20.030'!DPA_2280</vt:lpstr>
      <vt:lpstr>'20.030'!DPA_2281</vt:lpstr>
      <vt:lpstr>'20.030'!DPA_2282</vt:lpstr>
      <vt:lpstr>'20.030'!DPA_2283</vt:lpstr>
      <vt:lpstr>'20.030'!DPA_2284</vt:lpstr>
      <vt:lpstr>'20.030'!DPA_2285</vt:lpstr>
      <vt:lpstr>'20.020'!DPA_2286</vt:lpstr>
      <vt:lpstr>'20.020'!DPA_2287</vt:lpstr>
      <vt:lpstr>'20.020'!DPA_2288</vt:lpstr>
      <vt:lpstr>'20.020'!DPA_2289</vt:lpstr>
      <vt:lpstr>'20.030'!DPA_2290</vt:lpstr>
      <vt:lpstr>'20.020'!DPA_2291</vt:lpstr>
      <vt:lpstr>'20.030'!DPA_2292</vt:lpstr>
      <vt:lpstr>'20.020'!DPA_2293</vt:lpstr>
      <vt:lpstr>'20.020'!DPA_2294</vt:lpstr>
      <vt:lpstr>'20.020'!DPA_2295</vt:lpstr>
      <vt:lpstr>'20.020'!DPA_2296</vt:lpstr>
      <vt:lpstr>'20.020'!DPA_2297</vt:lpstr>
      <vt:lpstr>'20.020'!DPA_2298</vt:lpstr>
      <vt:lpstr>'20.020'!DPA_2299</vt:lpstr>
      <vt:lpstr>'20.020'!DPA_2300</vt:lpstr>
      <vt:lpstr>'20.030'!DPA_2301</vt:lpstr>
      <vt:lpstr>'20.030'!DPA_2302</vt:lpstr>
      <vt:lpstr>'20.030'!DPA_2303</vt:lpstr>
      <vt:lpstr>'20.030'!DPA_2304</vt:lpstr>
      <vt:lpstr>'20.030'!DPA_2305</vt:lpstr>
      <vt:lpstr>'20.030'!DPA_2306</vt:lpstr>
      <vt:lpstr>'20.030'!DPA_2307</vt:lpstr>
      <vt:lpstr>'20.030'!DPA_2308</vt:lpstr>
      <vt:lpstr>'20.030'!DPA_2309</vt:lpstr>
      <vt:lpstr>'20.030'!DPA_2310</vt:lpstr>
      <vt:lpstr>'20.030'!DPA_2311</vt:lpstr>
      <vt:lpstr>'20.030'!DPA_2312</vt:lpstr>
      <vt:lpstr>'20.030'!DPA_2313</vt:lpstr>
      <vt:lpstr>'20.030'!DPA_2314</vt:lpstr>
      <vt:lpstr>'20.030'!DPA_2315</vt:lpstr>
      <vt:lpstr>'20.030'!DPA_2316</vt:lpstr>
      <vt:lpstr>'20.030'!DPA_2317</vt:lpstr>
      <vt:lpstr>'20.030'!DPA_2318</vt:lpstr>
      <vt:lpstr>'20.030'!DPA_2319</vt:lpstr>
      <vt:lpstr>'20.020'!DPA_2320</vt:lpstr>
      <vt:lpstr>'20.020'!DPA_2321</vt:lpstr>
      <vt:lpstr>'20.020'!DPA_2322</vt:lpstr>
      <vt:lpstr>'20.020'!DPA_2323</vt:lpstr>
      <vt:lpstr>'20.020'!DPA_2324</vt:lpstr>
      <vt:lpstr>'20.020'!DPA_2325</vt:lpstr>
      <vt:lpstr>'20.020'!DPA_2326</vt:lpstr>
      <vt:lpstr>'20.020'!DPA_2327</vt:lpstr>
      <vt:lpstr>'20.020'!DPA_2328</vt:lpstr>
      <vt:lpstr>'20.020'!DPA_2329</vt:lpstr>
      <vt:lpstr>'20.020'!DPA_2330</vt:lpstr>
      <vt:lpstr>'20.020'!DPA_2331</vt:lpstr>
      <vt:lpstr>'20.020'!DPA_2332</vt:lpstr>
      <vt:lpstr>'20.020'!DPA_2333</vt:lpstr>
      <vt:lpstr>'20.020'!DPA_2334</vt:lpstr>
      <vt:lpstr>'20.030'!DPA_2335</vt:lpstr>
      <vt:lpstr>'20.030'!DPA_2336</vt:lpstr>
      <vt:lpstr>'20.030'!DPA_2337</vt:lpstr>
      <vt:lpstr>'20.030'!DPA_2338</vt:lpstr>
      <vt:lpstr>'20.030'!DPA_2339</vt:lpstr>
      <vt:lpstr>'20.030'!DPA_2340</vt:lpstr>
      <vt:lpstr>'20.030'!DPA_2341</vt:lpstr>
      <vt:lpstr>'20.030'!DPA_2342</vt:lpstr>
      <vt:lpstr>'20.030'!DPA_2343</vt:lpstr>
      <vt:lpstr>'20.030'!DPA_2344</vt:lpstr>
      <vt:lpstr>'20.030'!DPA_2345</vt:lpstr>
      <vt:lpstr>'20.030'!DPA_2346</vt:lpstr>
      <vt:lpstr>'20.030'!DPA_2347</vt:lpstr>
      <vt:lpstr>'20.030'!DPA_2348</vt:lpstr>
      <vt:lpstr>'20.030'!DPA_2349</vt:lpstr>
      <vt:lpstr>'20.030'!DPA_2350</vt:lpstr>
      <vt:lpstr>'20.030'!DPA_2351</vt:lpstr>
      <vt:lpstr>'20.030'!DPA_2352</vt:lpstr>
      <vt:lpstr>'20.030'!DPA_2353</vt:lpstr>
      <vt:lpstr>'20.020'!DPA_2354</vt:lpstr>
      <vt:lpstr>'20.020'!DPA_2355</vt:lpstr>
      <vt:lpstr>'20.020'!DPA_2356</vt:lpstr>
      <vt:lpstr>'20.020'!DPA_2357</vt:lpstr>
      <vt:lpstr>'20.020'!DPA_2358</vt:lpstr>
      <vt:lpstr>'20.020'!DPA_2359</vt:lpstr>
      <vt:lpstr>'20.020'!DPA_2360</vt:lpstr>
      <vt:lpstr>'20.020'!DPA_2361</vt:lpstr>
      <vt:lpstr>'20.020'!DPA_2362</vt:lpstr>
      <vt:lpstr>'20.020'!DPA_2363</vt:lpstr>
      <vt:lpstr>'20.020'!DPA_2364</vt:lpstr>
      <vt:lpstr>'20.020'!DPA_2365</vt:lpstr>
      <vt:lpstr>'20.020'!DPA_2366</vt:lpstr>
      <vt:lpstr>'20.020'!DPA_2367</vt:lpstr>
      <vt:lpstr>'20.020'!DPA_2368</vt:lpstr>
      <vt:lpstr>'20.030'!DPA_2369</vt:lpstr>
      <vt:lpstr>'20.030'!DPA_2370</vt:lpstr>
      <vt:lpstr>'20.020'!DPA_2371</vt:lpstr>
      <vt:lpstr>'20.020'!DPA_2372</vt:lpstr>
      <vt:lpstr>'20.020'!DPA_2373</vt:lpstr>
      <vt:lpstr>'20.020'!DPA_2374</vt:lpstr>
      <vt:lpstr>'20.020'!DPA_2375</vt:lpstr>
      <vt:lpstr>'20.020'!DPA_2376</vt:lpstr>
      <vt:lpstr>'20.030'!DPA_2377</vt:lpstr>
      <vt:lpstr>'20.030'!DPA_2378</vt:lpstr>
      <vt:lpstr>'20.030'!DPA_2379</vt:lpstr>
      <vt:lpstr>'20.030'!DPA_2380</vt:lpstr>
      <vt:lpstr>'20.030'!DPA_2381</vt:lpstr>
      <vt:lpstr>'20.030'!DPA_2382</vt:lpstr>
      <vt:lpstr>'20.020'!DPA_2383</vt:lpstr>
      <vt:lpstr>'20.020'!DPA_2384</vt:lpstr>
      <vt:lpstr>'20.030'!DPA_2385</vt:lpstr>
      <vt:lpstr>'20.020'!DPA_2386</vt:lpstr>
      <vt:lpstr>'20.030'!DPA_2387</vt:lpstr>
      <vt:lpstr>'20.020'!DPA_2388</vt:lpstr>
      <vt:lpstr>'20.030'!DPA_2389</vt:lpstr>
      <vt:lpstr>'20.030'!DPA_2390</vt:lpstr>
      <vt:lpstr>'20.020'!DPA_2391</vt:lpstr>
      <vt:lpstr>'20.020'!DPA_2392</vt:lpstr>
      <vt:lpstr>'20.020'!DPA_2393</vt:lpstr>
      <vt:lpstr>'20.020'!DPA_2394</vt:lpstr>
      <vt:lpstr>'20.020'!DPA_2395</vt:lpstr>
      <vt:lpstr>'20.020'!DPA_2396</vt:lpstr>
      <vt:lpstr>'20.020'!DPA_2397</vt:lpstr>
      <vt:lpstr>'20.020'!DPA_2398</vt:lpstr>
      <vt:lpstr>'20.020'!DPA_2399</vt:lpstr>
      <vt:lpstr>'20.020'!DPA_2400</vt:lpstr>
      <vt:lpstr>'20.020'!DPA_2401</vt:lpstr>
      <vt:lpstr>'20.020'!DPA_2402</vt:lpstr>
      <vt:lpstr>'20.030'!DPA_2403</vt:lpstr>
      <vt:lpstr>'20.030'!DPA_2404</vt:lpstr>
      <vt:lpstr>'20.030'!DPA_2405</vt:lpstr>
      <vt:lpstr>'20.030'!DPA_2406</vt:lpstr>
      <vt:lpstr>'20.030'!DPA_2407</vt:lpstr>
      <vt:lpstr>'20.030'!DPA_2408</vt:lpstr>
      <vt:lpstr>'20.030'!DPA_2409</vt:lpstr>
      <vt:lpstr>'20.030'!DPA_2410</vt:lpstr>
      <vt:lpstr>'20.030'!DPA_2411</vt:lpstr>
      <vt:lpstr>'20.030'!DPA_2412</vt:lpstr>
      <vt:lpstr>'20.030'!DPA_2413</vt:lpstr>
      <vt:lpstr>'20.030'!DPA_2414</vt:lpstr>
      <vt:lpstr>'20.030'!DPA_2415</vt:lpstr>
      <vt:lpstr>'20.030'!DPA_2416</vt:lpstr>
      <vt:lpstr>'20.020'!DPA_2417</vt:lpstr>
      <vt:lpstr>'20.020'!DPA_2418</vt:lpstr>
      <vt:lpstr>'20.030'!DPA_2419</vt:lpstr>
      <vt:lpstr>'20.020'!DPA_2420</vt:lpstr>
      <vt:lpstr>'20.030'!DPA_2421</vt:lpstr>
      <vt:lpstr>'20.020'!DPA_2422</vt:lpstr>
      <vt:lpstr>'20.030'!DPA_2423</vt:lpstr>
      <vt:lpstr>'20.030'!DPA_2424</vt:lpstr>
      <vt:lpstr>'20.020'!DPA_2425</vt:lpstr>
      <vt:lpstr>'20.020'!DPA_2426</vt:lpstr>
      <vt:lpstr>'20.020'!DPA_2427</vt:lpstr>
      <vt:lpstr>'20.020'!DPA_2428</vt:lpstr>
      <vt:lpstr>'20.020'!DPA_2429</vt:lpstr>
      <vt:lpstr>'20.020'!DPA_2430</vt:lpstr>
      <vt:lpstr>'20.020'!DPA_2431</vt:lpstr>
      <vt:lpstr>'20.020'!DPA_2432</vt:lpstr>
      <vt:lpstr>'20.020'!DPA_2433</vt:lpstr>
      <vt:lpstr>'20.020'!DPA_2434</vt:lpstr>
      <vt:lpstr>'20.020'!DPA_2435</vt:lpstr>
      <vt:lpstr>'20.020'!DPA_2436</vt:lpstr>
      <vt:lpstr>'20.030'!DPA_2437</vt:lpstr>
      <vt:lpstr>'20.030'!DPA_2438</vt:lpstr>
      <vt:lpstr>'20.030'!DPA_2439</vt:lpstr>
      <vt:lpstr>'20.030'!DPA_2440</vt:lpstr>
      <vt:lpstr>'20.030'!DPA_2441</vt:lpstr>
      <vt:lpstr>'20.030'!DPA_2442</vt:lpstr>
      <vt:lpstr>'20.030'!DPA_2443</vt:lpstr>
      <vt:lpstr>'20.030'!DPA_2444</vt:lpstr>
      <vt:lpstr>'20.030'!DPA_2445</vt:lpstr>
      <vt:lpstr>'20.030'!DPA_2446</vt:lpstr>
      <vt:lpstr>'20.030'!DPA_2447</vt:lpstr>
      <vt:lpstr>'20.030'!DPA_2448</vt:lpstr>
      <vt:lpstr>'20.030'!DPA_2449</vt:lpstr>
      <vt:lpstr>'20.030'!DPA_2450</vt:lpstr>
      <vt:lpstr>'20.030'!DPA_2451</vt:lpstr>
      <vt:lpstr>'20.030'!DPA_2452</vt:lpstr>
      <vt:lpstr>'20.030'!DPA_2453</vt:lpstr>
      <vt:lpstr>'20.030'!DPA_2454</vt:lpstr>
      <vt:lpstr>'20.030'!DPA_2455</vt:lpstr>
      <vt:lpstr>'20.020'!DPA_2456</vt:lpstr>
      <vt:lpstr>'20.020'!DPA_2457</vt:lpstr>
      <vt:lpstr>'20.020'!DPA_2458</vt:lpstr>
      <vt:lpstr>'20.020'!DPA_2459</vt:lpstr>
      <vt:lpstr>'20.020'!DPA_2460</vt:lpstr>
      <vt:lpstr>'20.020'!DPA_2461</vt:lpstr>
      <vt:lpstr>'20.020'!DPA_2462</vt:lpstr>
      <vt:lpstr>'20.020'!DPA_2463</vt:lpstr>
      <vt:lpstr>'20.020'!DPA_2464</vt:lpstr>
      <vt:lpstr>'20.020'!DPA_2465</vt:lpstr>
      <vt:lpstr>'20.020'!DPA_2466</vt:lpstr>
      <vt:lpstr>'20.020'!DPA_2467</vt:lpstr>
      <vt:lpstr>'20.020'!DPA_2468</vt:lpstr>
      <vt:lpstr>'20.020'!DPA_2469</vt:lpstr>
      <vt:lpstr>'20.020'!DPA_2470</vt:lpstr>
      <vt:lpstr>'20.030'!DPA_2471</vt:lpstr>
      <vt:lpstr>'20.030'!DPA_2472</vt:lpstr>
      <vt:lpstr>'20.030'!DPA_2473</vt:lpstr>
      <vt:lpstr>'20.030'!DPA_2474</vt:lpstr>
      <vt:lpstr>'20.030'!DPA_2475</vt:lpstr>
      <vt:lpstr>'20.030'!DPA_2476</vt:lpstr>
      <vt:lpstr>'20.030'!DPA_2477</vt:lpstr>
      <vt:lpstr>'20.030'!DPA_2478</vt:lpstr>
      <vt:lpstr>'20.030'!DPA_2479</vt:lpstr>
      <vt:lpstr>'20.030'!DPA_2480</vt:lpstr>
      <vt:lpstr>'20.030'!DPA_2481</vt:lpstr>
      <vt:lpstr>'20.030'!DPA_2482</vt:lpstr>
      <vt:lpstr>'20.030'!DPA_2483</vt:lpstr>
      <vt:lpstr>'20.030'!DPA_2484</vt:lpstr>
      <vt:lpstr>'20.030'!DPA_2485</vt:lpstr>
      <vt:lpstr>'20.030'!DPA_2486</vt:lpstr>
      <vt:lpstr>'20.030'!DPA_2487</vt:lpstr>
      <vt:lpstr>'20.030'!DPA_2488</vt:lpstr>
      <vt:lpstr>'20.030'!DPA_2489</vt:lpstr>
      <vt:lpstr>'20.020'!DPA_2490</vt:lpstr>
      <vt:lpstr>'20.030'!DPA_2491</vt:lpstr>
      <vt:lpstr>'20.030'!DPA_2492</vt:lpstr>
      <vt:lpstr>'20.020'!DPA_2493</vt:lpstr>
      <vt:lpstr>'20.030'!DPA_2494</vt:lpstr>
      <vt:lpstr>'20.020'!DPA_2495</vt:lpstr>
      <vt:lpstr>'20.030'!DPA_2496</vt:lpstr>
      <vt:lpstr>'20.020'!DPA_2497</vt:lpstr>
      <vt:lpstr>'20.020'!DPA_2498</vt:lpstr>
      <vt:lpstr>'20.020'!DPA_2499</vt:lpstr>
      <vt:lpstr>'20.020'!DPA_2501</vt:lpstr>
      <vt:lpstr>'20.020'!DPA_2502</vt:lpstr>
      <vt:lpstr>'20.030'!DPA_2503</vt:lpstr>
      <vt:lpstr>'20.020'!DPA_2504</vt:lpstr>
      <vt:lpstr>'20.020'!DPA_2505</vt:lpstr>
      <vt:lpstr>'20.020'!DPA_2506</vt:lpstr>
      <vt:lpstr>'20.020'!DPA_2507</vt:lpstr>
      <vt:lpstr>'20.020'!DPA_2508</vt:lpstr>
      <vt:lpstr>'20.020'!DPA_2509</vt:lpstr>
      <vt:lpstr>'20.020'!DPA_2510</vt:lpstr>
      <vt:lpstr>'20.020'!DPA_2511</vt:lpstr>
      <vt:lpstr>'20.020'!DPA_2512</vt:lpstr>
      <vt:lpstr>'20.020'!DPA_2513</vt:lpstr>
      <vt:lpstr>'20.020'!DPA_2514</vt:lpstr>
      <vt:lpstr>'20.020'!DPA_2515</vt:lpstr>
      <vt:lpstr>'20.020'!DPA_2516</vt:lpstr>
      <vt:lpstr>'20.020'!DPA_2517</vt:lpstr>
      <vt:lpstr>'20.020'!DPA_2518</vt:lpstr>
      <vt:lpstr>'20.020'!DPA_2519</vt:lpstr>
      <vt:lpstr>'20.020'!DPA_2520</vt:lpstr>
      <vt:lpstr>'20.020'!DPA_2521</vt:lpstr>
      <vt:lpstr>'20.020'!DPA_2522</vt:lpstr>
      <vt:lpstr>'20.020'!DPA_2523</vt:lpstr>
      <vt:lpstr>'20.020'!DPA_2524</vt:lpstr>
      <vt:lpstr>'20.020'!DPA_2525</vt:lpstr>
      <vt:lpstr>'20.020'!DPA_2526</vt:lpstr>
      <vt:lpstr>'20.020'!DPA_2527</vt:lpstr>
      <vt:lpstr>'20.020'!DPA_2528</vt:lpstr>
      <vt:lpstr>'20.020'!DPA_2529</vt:lpstr>
      <vt:lpstr>'20.020'!DPA_2530</vt:lpstr>
      <vt:lpstr>'20.020'!DPA_2531</vt:lpstr>
      <vt:lpstr>'20.020'!DPA_2532</vt:lpstr>
      <vt:lpstr>'20.020'!DPA_2533</vt:lpstr>
      <vt:lpstr>'20.020'!DPA_2534</vt:lpstr>
      <vt:lpstr>'20.020'!DPA_2535</vt:lpstr>
      <vt:lpstr>'20.020'!DPA_2536</vt:lpstr>
      <vt:lpstr>'20.020'!DPA_2537</vt:lpstr>
      <vt:lpstr>'20.020'!DPA_2538</vt:lpstr>
      <vt:lpstr>'20.020'!DPA_2539</vt:lpstr>
      <vt:lpstr>'20.020'!DPA_2540</vt:lpstr>
      <vt:lpstr>'20.020'!DPA_2541</vt:lpstr>
      <vt:lpstr>'20.020'!DPA_2542</vt:lpstr>
      <vt:lpstr>'20.020'!DPA_2543</vt:lpstr>
      <vt:lpstr>'20.020'!DPA_2544</vt:lpstr>
      <vt:lpstr>'20.020'!DPA_2545</vt:lpstr>
      <vt:lpstr>'20.020'!DPA_2546</vt:lpstr>
      <vt:lpstr>'20.020'!DPA_2547</vt:lpstr>
      <vt:lpstr>'20.020'!DPA_2548</vt:lpstr>
      <vt:lpstr>'20.020'!DPA_2549</vt:lpstr>
      <vt:lpstr>'20.020'!DPA_2550</vt:lpstr>
      <vt:lpstr>'20.020'!DPA_2551</vt:lpstr>
      <vt:lpstr>'20.020'!DPA_2552</vt:lpstr>
      <vt:lpstr>'20.020'!DPA_2553</vt:lpstr>
      <vt:lpstr>'20.020'!DPA_2554</vt:lpstr>
      <vt:lpstr>'20.020'!DPA_2555</vt:lpstr>
      <vt:lpstr>'20.020'!DPA_2556</vt:lpstr>
      <vt:lpstr>'20.020'!DPA_2557</vt:lpstr>
      <vt:lpstr>'20.020'!DPA_2558</vt:lpstr>
      <vt:lpstr>'20.020'!DPA_2559</vt:lpstr>
      <vt:lpstr>'20.020'!DPA_2560</vt:lpstr>
      <vt:lpstr>'20.020'!DPA_2561</vt:lpstr>
      <vt:lpstr>'20.020'!DPA_2562</vt:lpstr>
      <vt:lpstr>'20.020'!DPA_2563</vt:lpstr>
      <vt:lpstr>'20.020'!DPA_2564</vt:lpstr>
      <vt:lpstr>'20.020'!DPA_2565</vt:lpstr>
      <vt:lpstr>'20.020'!DPA_2566</vt:lpstr>
      <vt:lpstr>'20.020'!DPA_2567</vt:lpstr>
      <vt:lpstr>'20.020'!DPA_2568</vt:lpstr>
      <vt:lpstr>'20.020'!DPA_2569</vt:lpstr>
      <vt:lpstr>'20.020'!DPA_2570</vt:lpstr>
      <vt:lpstr>'20.020'!DPA_2571</vt:lpstr>
      <vt:lpstr>'20.020'!DPA_2572</vt:lpstr>
      <vt:lpstr>'20.020'!DPA_2573</vt:lpstr>
      <vt:lpstr>'20.020'!DPA_2574</vt:lpstr>
      <vt:lpstr>'20.020'!DPA_2575</vt:lpstr>
      <vt:lpstr>'20.020'!DPA_2576</vt:lpstr>
      <vt:lpstr>'20.020'!DPA_2577</vt:lpstr>
      <vt:lpstr>'20.020'!DPA_2578</vt:lpstr>
      <vt:lpstr>'20.020'!DPA_2579</vt:lpstr>
      <vt:lpstr>'20.020'!DPA_2580</vt:lpstr>
      <vt:lpstr>'20.020'!DPA_2581</vt:lpstr>
      <vt:lpstr>'20.020'!DPA_2582</vt:lpstr>
      <vt:lpstr>'20.020'!DPA_2583</vt:lpstr>
      <vt:lpstr>'20.020'!DPA_2584</vt:lpstr>
      <vt:lpstr>'20.020'!DPA_2585</vt:lpstr>
      <vt:lpstr>'20.020'!DPA_2586</vt:lpstr>
      <vt:lpstr>'20.020'!DPA_2587</vt:lpstr>
      <vt:lpstr>'20.020'!DPA_2588</vt:lpstr>
      <vt:lpstr>'20.020'!DPA_2589</vt:lpstr>
      <vt:lpstr>'20.020'!DPA_2590</vt:lpstr>
      <vt:lpstr>'20.020'!DPA_2591</vt:lpstr>
      <vt:lpstr>'20.020'!DPA_2592</vt:lpstr>
      <vt:lpstr>'20.020'!DPA_2593</vt:lpstr>
      <vt:lpstr>'20.020'!DPA_2594</vt:lpstr>
      <vt:lpstr>'20.020'!DPA_2595</vt:lpstr>
      <vt:lpstr>'20.020'!DPA_2596</vt:lpstr>
      <vt:lpstr>'20.020'!DPA_2597</vt:lpstr>
      <vt:lpstr>'20.020'!DPA_2598</vt:lpstr>
      <vt:lpstr>'20.020'!DPA_2599</vt:lpstr>
      <vt:lpstr>'20.030'!DPA_2602</vt:lpstr>
      <vt:lpstr>'20.030'!DPA_2603</vt:lpstr>
      <vt:lpstr>'20.030'!DPA_2604</vt:lpstr>
      <vt:lpstr>'60.010'!DPA_2605</vt:lpstr>
      <vt:lpstr>'60.010'!DPA_2607</vt:lpstr>
      <vt:lpstr>'60.010'!DPA_2608</vt:lpstr>
      <vt:lpstr>'60.010'!DPA_2609</vt:lpstr>
      <vt:lpstr>'60.010'!DPA_2610</vt:lpstr>
      <vt:lpstr>'60.010'!DPA_2611</vt:lpstr>
      <vt:lpstr>'60.010'!DPA_2612</vt:lpstr>
      <vt:lpstr>'60.010'!DPA_2613</vt:lpstr>
      <vt:lpstr>'60.010'!DPA_2614</vt:lpstr>
      <vt:lpstr>'60.010'!DPA_2615</vt:lpstr>
      <vt:lpstr>'60.010'!DPA_2616</vt:lpstr>
      <vt:lpstr>'60.010'!DPA_2617</vt:lpstr>
      <vt:lpstr>'60.010'!DPA_2618</vt:lpstr>
      <vt:lpstr>'60.010'!DPA_2619</vt:lpstr>
      <vt:lpstr>'60.010'!DPA_2620</vt:lpstr>
      <vt:lpstr>'60.010'!DPA_2621</vt:lpstr>
      <vt:lpstr>'60.010'!DPA_2622</vt:lpstr>
      <vt:lpstr>'60.010'!DPA_2623</vt:lpstr>
      <vt:lpstr>'60.010'!DPA_2624</vt:lpstr>
      <vt:lpstr>'60.010'!DPA_2625</vt:lpstr>
      <vt:lpstr>'60.010'!DPA_2626</vt:lpstr>
      <vt:lpstr>'60.010'!DPA_2627</vt:lpstr>
      <vt:lpstr>'60.010'!DPA_2628</vt:lpstr>
      <vt:lpstr>'60.010'!DPA_2629</vt:lpstr>
      <vt:lpstr>'60.010'!DPA_2630</vt:lpstr>
      <vt:lpstr>'60.010'!DPA_2631</vt:lpstr>
      <vt:lpstr>'60.010'!DPA_2632</vt:lpstr>
      <vt:lpstr>'60.010'!DPA_2633</vt:lpstr>
      <vt:lpstr>'60.010'!DPA_2634</vt:lpstr>
      <vt:lpstr>'60.010'!DPA_2635</vt:lpstr>
      <vt:lpstr>'60.010'!DPA_2636</vt:lpstr>
      <vt:lpstr>'60.010'!DPA_2637</vt:lpstr>
      <vt:lpstr>'60.010'!DPA_2638</vt:lpstr>
      <vt:lpstr>'60.010'!DPA_2639</vt:lpstr>
      <vt:lpstr>'60.010'!DPA_2640</vt:lpstr>
      <vt:lpstr>'60.010'!DPA_2641</vt:lpstr>
      <vt:lpstr>'60.010'!DPA_2642</vt:lpstr>
      <vt:lpstr>'60.010'!DPA_2643</vt:lpstr>
      <vt:lpstr>'60.010'!DPA_2644</vt:lpstr>
      <vt:lpstr>'60.010'!DPA_2645</vt:lpstr>
      <vt:lpstr>'60.010'!DPA_2646</vt:lpstr>
      <vt:lpstr>'60.010'!DPA_2647</vt:lpstr>
      <vt:lpstr>'60.010'!DPA_2648</vt:lpstr>
      <vt:lpstr>'60.010'!DPA_2649</vt:lpstr>
      <vt:lpstr>'60.010'!DPA_2650</vt:lpstr>
      <vt:lpstr>'60.010'!DPA_2656</vt:lpstr>
      <vt:lpstr>'60.010'!DPA_2662</vt:lpstr>
      <vt:lpstr>'60.010'!DPA_2668</vt:lpstr>
      <vt:lpstr>'60.010'!DPA_2674</vt:lpstr>
      <vt:lpstr>'60.010'!DPA_2680</vt:lpstr>
      <vt:lpstr>'60.010'!DPA_2686</vt:lpstr>
      <vt:lpstr>'60.010'!DPA_2698</vt:lpstr>
      <vt:lpstr>'60.010'!DPA_2704</vt:lpstr>
      <vt:lpstr>'60.010'!DPA_2710</vt:lpstr>
      <vt:lpstr>'60.010'!DPA_2722</vt:lpstr>
      <vt:lpstr>'60.010'!DPA_2734</vt:lpstr>
      <vt:lpstr>'60.010'!DPA_2770</vt:lpstr>
      <vt:lpstr>'60.010'!DPA_2771</vt:lpstr>
      <vt:lpstr>'60.010'!DPA_2772</vt:lpstr>
      <vt:lpstr>'60.010'!DPA_2773</vt:lpstr>
      <vt:lpstr>'60.010'!DPA_2774</vt:lpstr>
      <vt:lpstr>'60.010'!DPA_2775</vt:lpstr>
      <vt:lpstr>'60.010'!DPA_2776</vt:lpstr>
      <vt:lpstr>'60.010'!DPA_2777</vt:lpstr>
      <vt:lpstr>'60.010'!DPA_2778</vt:lpstr>
      <vt:lpstr>'60.010'!DPA_2779</vt:lpstr>
      <vt:lpstr>'60.010'!DPA_2780</vt:lpstr>
      <vt:lpstr>'60.010'!DPA_2781</vt:lpstr>
      <vt:lpstr>'60.010'!DPA_2782</vt:lpstr>
      <vt:lpstr>'60.010'!DPA_2783</vt:lpstr>
      <vt:lpstr>'60.010'!DPA_2784</vt:lpstr>
      <vt:lpstr>'60.010'!DPA_2785</vt:lpstr>
      <vt:lpstr>'60.010'!DPA_2786</vt:lpstr>
      <vt:lpstr>'60.010'!DPA_2787</vt:lpstr>
      <vt:lpstr>'60.010'!DPA_2788</vt:lpstr>
      <vt:lpstr>'60.010'!DPA_2789</vt:lpstr>
      <vt:lpstr>'60.010'!DPA_2790</vt:lpstr>
      <vt:lpstr>'60.010'!DPA_2791</vt:lpstr>
      <vt:lpstr>'60.010'!DPA_2792</vt:lpstr>
      <vt:lpstr>'60.010'!DPA_2793</vt:lpstr>
      <vt:lpstr>'60.010'!DPA_2794</vt:lpstr>
      <vt:lpstr>'60.010'!DPA_2795</vt:lpstr>
      <vt:lpstr>'60.010'!DPA_2796</vt:lpstr>
      <vt:lpstr>'60.010'!DPA_2797</vt:lpstr>
      <vt:lpstr>'60.010'!DPA_2798</vt:lpstr>
      <vt:lpstr>'60.010'!DPA_2799</vt:lpstr>
      <vt:lpstr>'60.010'!DPA_2800</vt:lpstr>
      <vt:lpstr>'60.010'!DPA_2816</vt:lpstr>
      <vt:lpstr>'20.020'!DPA_2830</vt:lpstr>
      <vt:lpstr>'60.010'!DPA_2834</vt:lpstr>
      <vt:lpstr>'20.020'!DPA_2835</vt:lpstr>
      <vt:lpstr>'20.020'!DPA_2836</vt:lpstr>
      <vt:lpstr>'20.020'!DPA_2838</vt:lpstr>
      <vt:lpstr>'20.020'!DPA_2839</vt:lpstr>
      <vt:lpstr>'60.010'!DPA_2840</vt:lpstr>
      <vt:lpstr>'60.010'!DPA_2841</vt:lpstr>
      <vt:lpstr>'60.010'!DPA_2842</vt:lpstr>
      <vt:lpstr>'60.010'!DPA_2843</vt:lpstr>
      <vt:lpstr>'60.010'!DPA_2844</vt:lpstr>
      <vt:lpstr>'60.010'!DPA_2845</vt:lpstr>
      <vt:lpstr>'60.010'!DPA_2846</vt:lpstr>
      <vt:lpstr>'60.010'!DPA_2847</vt:lpstr>
      <vt:lpstr>'60.010'!DPA_2848</vt:lpstr>
      <vt:lpstr>'60.010'!DPA_2849</vt:lpstr>
      <vt:lpstr>'60.010'!DPA_2850</vt:lpstr>
      <vt:lpstr>'60.010'!DPA_2851</vt:lpstr>
      <vt:lpstr>'60.010'!DPA_2852</vt:lpstr>
      <vt:lpstr>'60.010'!DPA_2853</vt:lpstr>
      <vt:lpstr>'60.010'!DPA_2854</vt:lpstr>
      <vt:lpstr>'60.010'!DPA_2855</vt:lpstr>
      <vt:lpstr>'60.010'!DPA_2856</vt:lpstr>
      <vt:lpstr>'60.010'!DPA_2857</vt:lpstr>
      <vt:lpstr>'60.010'!DPA_2858</vt:lpstr>
      <vt:lpstr>'60.010'!DPA_2859</vt:lpstr>
      <vt:lpstr>'60.010'!DPA_2860</vt:lpstr>
      <vt:lpstr>'60.010'!DPA_2861</vt:lpstr>
      <vt:lpstr>'60.010'!DPA_2862</vt:lpstr>
      <vt:lpstr>'60.010'!DPA_2863</vt:lpstr>
      <vt:lpstr>'60.010'!DPA_2864</vt:lpstr>
      <vt:lpstr>'60.010'!DPA_2865</vt:lpstr>
      <vt:lpstr>'60.010'!DPA_2866</vt:lpstr>
      <vt:lpstr>'60.010'!DPA_2867</vt:lpstr>
      <vt:lpstr>'60.010'!DPA_2868</vt:lpstr>
      <vt:lpstr>'60.010'!DPA_2869</vt:lpstr>
      <vt:lpstr>'60.010'!DPA_2870</vt:lpstr>
      <vt:lpstr>'60.010'!DPA_2871</vt:lpstr>
      <vt:lpstr>'60.010'!DPA_2872</vt:lpstr>
      <vt:lpstr>'60.010'!DPA_2874</vt:lpstr>
      <vt:lpstr>'60.010'!DPA_2876</vt:lpstr>
      <vt:lpstr>'60.010'!DPA_2877</vt:lpstr>
      <vt:lpstr>'60.010'!DPA_2888</vt:lpstr>
      <vt:lpstr>'60.010'!DPA_2906</vt:lpstr>
      <vt:lpstr>'60.010'!DPA_2924</vt:lpstr>
      <vt:lpstr>'60.010'!DPA_2944</vt:lpstr>
      <vt:lpstr>'60.010'!DPA_2945</vt:lpstr>
      <vt:lpstr>'60.010'!DPA_2946</vt:lpstr>
      <vt:lpstr>'60.010'!DPA_2947</vt:lpstr>
      <vt:lpstr>'60.010'!DPA_2948</vt:lpstr>
      <vt:lpstr>'60.010'!DPA_2949</vt:lpstr>
      <vt:lpstr>'60.010'!DPA_2950</vt:lpstr>
      <vt:lpstr>'60.010'!DPA_2951</vt:lpstr>
      <vt:lpstr>'60.010'!DPA_2952</vt:lpstr>
      <vt:lpstr>'60.010'!DPA_2953</vt:lpstr>
      <vt:lpstr>'60.010'!DPA_2954</vt:lpstr>
      <vt:lpstr>'60.010'!DPA_2955</vt:lpstr>
      <vt:lpstr>'60.010'!DPA_2956</vt:lpstr>
      <vt:lpstr>'60.010'!DPA_2957</vt:lpstr>
      <vt:lpstr>'60.010'!DPA_2958</vt:lpstr>
      <vt:lpstr>'60.010'!DPA_2959</vt:lpstr>
      <vt:lpstr>'60.010'!DPA_2960</vt:lpstr>
      <vt:lpstr>'60.010'!DPA_2961</vt:lpstr>
      <vt:lpstr>'60.010'!DPA_2962</vt:lpstr>
      <vt:lpstr>'60.010'!DPA_2963</vt:lpstr>
      <vt:lpstr>'60.010'!DPA_2964</vt:lpstr>
      <vt:lpstr>'60.010'!DPA_2965</vt:lpstr>
      <vt:lpstr>'60.010'!DPA_2966</vt:lpstr>
      <vt:lpstr>'60.010'!DPA_2967</vt:lpstr>
      <vt:lpstr>'60.010'!DPA_2968</vt:lpstr>
      <vt:lpstr>'60.010'!DPA_2969</vt:lpstr>
      <vt:lpstr>'60.010'!DPA_2970</vt:lpstr>
      <vt:lpstr>'60.010'!DPA_2971</vt:lpstr>
      <vt:lpstr>'60.010'!DPA_2972</vt:lpstr>
      <vt:lpstr>'60.010'!DPA_2973</vt:lpstr>
      <vt:lpstr>'60.010'!DPA_2974</vt:lpstr>
      <vt:lpstr>'60.010'!DPA_2975</vt:lpstr>
      <vt:lpstr>'60.010'!DPA_2976</vt:lpstr>
      <vt:lpstr>'60.010'!DPA_2977</vt:lpstr>
      <vt:lpstr>'60.010'!DPA_2978</vt:lpstr>
      <vt:lpstr>'60.010'!DPA_2979</vt:lpstr>
      <vt:lpstr>'60.010'!DPA_2980</vt:lpstr>
      <vt:lpstr>'60.010'!DPA_2981</vt:lpstr>
      <vt:lpstr>'60.010'!DPA_2982</vt:lpstr>
      <vt:lpstr>'60.010'!DPA_2983</vt:lpstr>
      <vt:lpstr>'60.010'!DPA_2984</vt:lpstr>
      <vt:lpstr>'60.010'!DPA_2985</vt:lpstr>
      <vt:lpstr>'60.010'!DPA_2986</vt:lpstr>
      <vt:lpstr>'60.010'!DPA_2987</vt:lpstr>
      <vt:lpstr>'60.010'!DPA_2988</vt:lpstr>
      <vt:lpstr>'60.010'!DPA_2989</vt:lpstr>
      <vt:lpstr>'60.010'!DPA_2990</vt:lpstr>
      <vt:lpstr>'60.010'!DPA_2991</vt:lpstr>
      <vt:lpstr>'60.010'!DPA_2992</vt:lpstr>
      <vt:lpstr>'60.010'!DPA_2993</vt:lpstr>
      <vt:lpstr>'60.010'!DPA_2994</vt:lpstr>
      <vt:lpstr>'60.010'!DPA_2995</vt:lpstr>
      <vt:lpstr>'60.010'!DPA_2996</vt:lpstr>
      <vt:lpstr>'60.010'!DPA_2997</vt:lpstr>
      <vt:lpstr>'60.010'!DPA_2998</vt:lpstr>
      <vt:lpstr>'60.010'!DPA_2999</vt:lpstr>
      <vt:lpstr>'60.010'!DPA_3000</vt:lpstr>
      <vt:lpstr>'60.010'!DPA_3001</vt:lpstr>
      <vt:lpstr>'60.010'!DPA_3103</vt:lpstr>
      <vt:lpstr>'60.010'!DPA_3104</vt:lpstr>
      <vt:lpstr>'60.010'!DPA_3106</vt:lpstr>
      <vt:lpstr>'60.010'!DPA_3107</vt:lpstr>
      <vt:lpstr>'60.010'!DPA_3112</vt:lpstr>
      <vt:lpstr>'60.010'!DPA_3120</vt:lpstr>
      <vt:lpstr>'60.010'!DPA_3121</vt:lpstr>
      <vt:lpstr>'60.010'!DPA_3122</vt:lpstr>
      <vt:lpstr>'60.010'!DPA_3123</vt:lpstr>
      <vt:lpstr>'60.010'!DPA_3124</vt:lpstr>
      <vt:lpstr>'60.010'!DPA_3125</vt:lpstr>
      <vt:lpstr>'60.010'!DPA_3126</vt:lpstr>
      <vt:lpstr>'60.010'!DPA_3127</vt:lpstr>
      <vt:lpstr>'60.010'!DPA_3128</vt:lpstr>
      <vt:lpstr>'60.010'!DPA_3129</vt:lpstr>
      <vt:lpstr>'60.010'!DPA_3130</vt:lpstr>
      <vt:lpstr>'60.010'!DPA_3131</vt:lpstr>
      <vt:lpstr>'60.010'!DPA_3132</vt:lpstr>
      <vt:lpstr>'60.010'!DPA_3133</vt:lpstr>
      <vt:lpstr>'60.010'!DPA_3134</vt:lpstr>
      <vt:lpstr>'60.010'!DPA_3135</vt:lpstr>
      <vt:lpstr>'60.010'!DPA_3136</vt:lpstr>
      <vt:lpstr>'60.010'!DPA_3137</vt:lpstr>
      <vt:lpstr>'60.010'!DPA_3138</vt:lpstr>
      <vt:lpstr>'60.010'!DPA_3139</vt:lpstr>
      <vt:lpstr>'60.010'!DPA_3140</vt:lpstr>
      <vt:lpstr>'60.010'!DPA_3141</vt:lpstr>
      <vt:lpstr>'60.010'!DPA_3142</vt:lpstr>
      <vt:lpstr>'60.010'!DPA_3143</vt:lpstr>
      <vt:lpstr>'60.010'!DPA_3144</vt:lpstr>
      <vt:lpstr>'60.010'!DPA_3145</vt:lpstr>
      <vt:lpstr>'60.010'!DPA_3146</vt:lpstr>
      <vt:lpstr>'60.010'!DPA_3147</vt:lpstr>
      <vt:lpstr>'60.010'!DPA_3148</vt:lpstr>
      <vt:lpstr>'60.010'!DPA_3149</vt:lpstr>
      <vt:lpstr>'60.010'!DPA_3150</vt:lpstr>
      <vt:lpstr>'60.010'!DPA_3151</vt:lpstr>
      <vt:lpstr>'60.010'!DPA_3152</vt:lpstr>
      <vt:lpstr>'60.010'!DPA_3153</vt:lpstr>
      <vt:lpstr>'60.010'!DPA_3154</vt:lpstr>
      <vt:lpstr>'60.010'!DPA_3155</vt:lpstr>
      <vt:lpstr>'60.010'!DPA_3156</vt:lpstr>
      <vt:lpstr>'60.010'!DPA_3157</vt:lpstr>
      <vt:lpstr>'60.010'!DPA_3158</vt:lpstr>
      <vt:lpstr>'60.010'!DPA_3159</vt:lpstr>
      <vt:lpstr>'60.010'!DPA_3160</vt:lpstr>
      <vt:lpstr>'60.010'!DPA_3161</vt:lpstr>
      <vt:lpstr>'60.010'!DPA_3162</vt:lpstr>
      <vt:lpstr>'60.010'!DPA_3163</vt:lpstr>
      <vt:lpstr>'60.010'!DPA_3164</vt:lpstr>
      <vt:lpstr>'60.010'!DPA_3165</vt:lpstr>
      <vt:lpstr>'60.010'!DPA_3166</vt:lpstr>
      <vt:lpstr>'60.010'!DPA_3167</vt:lpstr>
      <vt:lpstr>'60.010'!DPA_3168</vt:lpstr>
      <vt:lpstr>'60.010'!DPA_3169</vt:lpstr>
      <vt:lpstr>'60.010'!DPA_3170</vt:lpstr>
      <vt:lpstr>'60.010'!DPA_3171</vt:lpstr>
      <vt:lpstr>'60.010'!DPA_3172</vt:lpstr>
      <vt:lpstr>'60.010'!DPA_3173</vt:lpstr>
      <vt:lpstr>'60.010'!DPA_3174</vt:lpstr>
      <vt:lpstr>'60.010'!DPA_3175</vt:lpstr>
      <vt:lpstr>'60.010'!DPA_3176</vt:lpstr>
      <vt:lpstr>'60.010'!DPA_3177</vt:lpstr>
      <vt:lpstr>'60.010'!DPA_3178</vt:lpstr>
      <vt:lpstr>'60.010'!DPA_3179</vt:lpstr>
      <vt:lpstr>'60.010'!DPA_3180</vt:lpstr>
      <vt:lpstr>'60.010'!DPA_3181</vt:lpstr>
      <vt:lpstr>'60.010'!DPA_3182</vt:lpstr>
      <vt:lpstr>'60.010'!DPA_3183</vt:lpstr>
      <vt:lpstr>'60.010'!DPA_3184</vt:lpstr>
      <vt:lpstr>'60.010'!DPA_3185</vt:lpstr>
      <vt:lpstr>'60.010'!DPA_3186</vt:lpstr>
      <vt:lpstr>'60.010'!DPA_3187</vt:lpstr>
      <vt:lpstr>'60.010'!DPA_3188</vt:lpstr>
      <vt:lpstr>'60.010'!DPA_3189</vt:lpstr>
      <vt:lpstr>'60.010'!DPA_3190</vt:lpstr>
      <vt:lpstr>'60.010'!DPA_3191</vt:lpstr>
      <vt:lpstr>'60.010'!DPA_3192</vt:lpstr>
      <vt:lpstr>'60.010'!DPA_3193</vt:lpstr>
      <vt:lpstr>'60.010'!DPA_3194</vt:lpstr>
      <vt:lpstr>'60.010'!DPA_3195</vt:lpstr>
      <vt:lpstr>'60.010'!DPA_3196</vt:lpstr>
      <vt:lpstr>'60.010'!DPA_3197</vt:lpstr>
      <vt:lpstr>'60.010'!DPA_3198</vt:lpstr>
      <vt:lpstr>'60.010'!DPA_3199</vt:lpstr>
      <vt:lpstr>'40.280'!DPA_3200</vt:lpstr>
      <vt:lpstr>'50.290'!DPA_3200</vt:lpstr>
      <vt:lpstr>'40.280'!DPA_3201</vt:lpstr>
      <vt:lpstr>'50.290'!DPA_3201</vt:lpstr>
      <vt:lpstr>'40.280'!DPA_3202</vt:lpstr>
      <vt:lpstr>'40.280'!DPA_3203</vt:lpstr>
      <vt:lpstr>'40.280'!DPA_3204</vt:lpstr>
      <vt:lpstr>'40.280'!DPA_3205</vt:lpstr>
      <vt:lpstr>'40.280'!DPA_3206</vt:lpstr>
      <vt:lpstr>'40.280'!DPA_3207</vt:lpstr>
      <vt:lpstr>'40.280'!DPA_3208</vt:lpstr>
      <vt:lpstr>'50.290'!DPA_3208</vt:lpstr>
      <vt:lpstr>'40.280'!DPA_3209</vt:lpstr>
      <vt:lpstr>'40.280'!DPA_3210</vt:lpstr>
      <vt:lpstr>'50.290'!DPA_3210</vt:lpstr>
      <vt:lpstr>'40.280'!DPA_3211</vt:lpstr>
      <vt:lpstr>'50.290'!DPA_3211</vt:lpstr>
      <vt:lpstr>'40.280'!DPA_3212</vt:lpstr>
      <vt:lpstr>'50.290'!DPA_3212</vt:lpstr>
      <vt:lpstr>'40.280'!DPA_3213</vt:lpstr>
      <vt:lpstr>'40.280'!DPA_3214</vt:lpstr>
      <vt:lpstr>'40.280'!DPA_3215</vt:lpstr>
      <vt:lpstr>'60.010'!DPA_3216</vt:lpstr>
      <vt:lpstr>'60.010'!DPA_3217</vt:lpstr>
      <vt:lpstr>'60.010'!DPA_3218</vt:lpstr>
      <vt:lpstr>'60.010'!DPA_3219</vt:lpstr>
      <vt:lpstr>'60.010'!DPA_3220</vt:lpstr>
      <vt:lpstr>'60.010'!DPA_3221</vt:lpstr>
      <vt:lpstr>'60.010'!DPA_3222</vt:lpstr>
      <vt:lpstr>'60.010'!DPA_3223</vt:lpstr>
      <vt:lpstr>'60.010'!DPA_3224</vt:lpstr>
      <vt:lpstr>'60.010'!DPA_3225</vt:lpstr>
      <vt:lpstr>'60.010'!DPA_3226</vt:lpstr>
      <vt:lpstr>'60.010'!DPA_3227</vt:lpstr>
      <vt:lpstr>'60.010'!DPA_3228</vt:lpstr>
      <vt:lpstr>'60.010'!DPA_3229</vt:lpstr>
      <vt:lpstr>'60.010'!DPA_3230</vt:lpstr>
      <vt:lpstr>'60.010'!DPA_3231</vt:lpstr>
      <vt:lpstr>'60.010'!DPA_3232</vt:lpstr>
      <vt:lpstr>'60.010'!DPA_3233</vt:lpstr>
      <vt:lpstr>'60.010'!DPA_3234</vt:lpstr>
      <vt:lpstr>'60.010'!DPA_3235</vt:lpstr>
      <vt:lpstr>'60.010'!DPA_3236</vt:lpstr>
      <vt:lpstr>'60.010'!DPA_3237</vt:lpstr>
      <vt:lpstr>'60.010'!DPA_3238</vt:lpstr>
      <vt:lpstr>'60.010'!DPA_3239</vt:lpstr>
      <vt:lpstr>'60.010'!DPA_3240</vt:lpstr>
      <vt:lpstr>'60.010'!DPA_3241</vt:lpstr>
      <vt:lpstr>'60.010'!DPA_3242</vt:lpstr>
      <vt:lpstr>'60.010'!DPA_3243</vt:lpstr>
      <vt:lpstr>'60.010'!DPA_3244</vt:lpstr>
      <vt:lpstr>'60.010'!DPA_3245</vt:lpstr>
      <vt:lpstr>'60.010'!DPA_3246</vt:lpstr>
      <vt:lpstr>'60.010'!DPA_3247</vt:lpstr>
      <vt:lpstr>'60.010'!DPA_3248</vt:lpstr>
      <vt:lpstr>'60.010'!DPA_3249</vt:lpstr>
      <vt:lpstr>'60.010'!DPA_3250</vt:lpstr>
      <vt:lpstr>'60.010'!DPA_3251</vt:lpstr>
      <vt:lpstr>'60.010'!DPA_3252</vt:lpstr>
      <vt:lpstr>'60.010'!DPA_3253</vt:lpstr>
      <vt:lpstr>'60.010'!DPA_3254</vt:lpstr>
      <vt:lpstr>'60.010'!DPA_3255</vt:lpstr>
      <vt:lpstr>'60.010'!DPA_3256</vt:lpstr>
      <vt:lpstr>'60.010'!DPA_3257</vt:lpstr>
      <vt:lpstr>'60.010'!DPA_3258</vt:lpstr>
      <vt:lpstr>'60.010'!DPA_3263</vt:lpstr>
      <vt:lpstr>'60.010'!DPA_3264</vt:lpstr>
      <vt:lpstr>'60.010'!DPA_3265</vt:lpstr>
      <vt:lpstr>'60.010'!DPA_3266</vt:lpstr>
      <vt:lpstr>'60.010'!DPA_3267</vt:lpstr>
      <vt:lpstr>'60.010'!DPA_3268</vt:lpstr>
      <vt:lpstr>'60.010'!DPA_3269</vt:lpstr>
      <vt:lpstr>'60.010'!DPA_3270</vt:lpstr>
      <vt:lpstr>'60.010'!DPA_3271</vt:lpstr>
      <vt:lpstr>'60.010'!DPA_3272</vt:lpstr>
      <vt:lpstr>'60.010'!DPA_3273</vt:lpstr>
      <vt:lpstr>'60.010'!DPA_3274</vt:lpstr>
      <vt:lpstr>'60.010'!DPA_3275</vt:lpstr>
      <vt:lpstr>'60.010'!DPA_3276</vt:lpstr>
      <vt:lpstr>'60.010'!DPA_3277</vt:lpstr>
      <vt:lpstr>'60.010'!DPA_3278</vt:lpstr>
      <vt:lpstr>'60.010'!DPA_3279</vt:lpstr>
      <vt:lpstr>'60.010'!DPA_3280</vt:lpstr>
      <vt:lpstr>'60.010'!DPA_3281</vt:lpstr>
      <vt:lpstr>'60.010'!DPA_3282</vt:lpstr>
      <vt:lpstr>'60.010'!DPA_3283</vt:lpstr>
      <vt:lpstr>'60.010'!DPA_3287</vt:lpstr>
      <vt:lpstr>'60.010'!DPA_3288</vt:lpstr>
      <vt:lpstr>'60.010'!DPA_3289</vt:lpstr>
      <vt:lpstr>'60.010'!DPA_3290</vt:lpstr>
      <vt:lpstr>'60.010'!DPA_3291</vt:lpstr>
      <vt:lpstr>'60.010'!DPA_3292</vt:lpstr>
      <vt:lpstr>'60.010'!DPA_3293</vt:lpstr>
      <vt:lpstr>'60.010'!DPA_3294</vt:lpstr>
      <vt:lpstr>'60.010'!DPA_3295</vt:lpstr>
      <vt:lpstr>'60.010'!DPA_3296</vt:lpstr>
      <vt:lpstr>'60.010'!DPA_3297</vt:lpstr>
      <vt:lpstr>'60.010'!DPA_3298</vt:lpstr>
      <vt:lpstr>'60.010'!DPA_3299</vt:lpstr>
      <vt:lpstr>'60.010'!DPA_3300</vt:lpstr>
      <vt:lpstr>'60.010'!DPA_3301</vt:lpstr>
      <vt:lpstr>'60.010'!DPA_3302</vt:lpstr>
      <vt:lpstr>'60.010'!DPA_3303</vt:lpstr>
      <vt:lpstr>'60.010'!DPA_3304</vt:lpstr>
      <vt:lpstr>'60.010'!DPA_3305</vt:lpstr>
      <vt:lpstr>'60.010'!DPA_3306</vt:lpstr>
      <vt:lpstr>'60.010'!DPA_3307</vt:lpstr>
      <vt:lpstr>'60.010'!DPA_3308</vt:lpstr>
      <vt:lpstr>'60.010'!DPA_3309</vt:lpstr>
      <vt:lpstr>'60.010'!DPA_3310</vt:lpstr>
      <vt:lpstr>'60.010'!DPA_3311</vt:lpstr>
      <vt:lpstr>'60.010'!DPA_3312</vt:lpstr>
      <vt:lpstr>'60.010'!DPA_3313</vt:lpstr>
      <vt:lpstr>'60.010'!DPA_3314</vt:lpstr>
      <vt:lpstr>'60.010'!DPA_3315</vt:lpstr>
      <vt:lpstr>'60.010'!DPA_3316</vt:lpstr>
      <vt:lpstr>'60.010'!DPA_3317</vt:lpstr>
      <vt:lpstr>'60.010'!DPA_3318</vt:lpstr>
      <vt:lpstr>'60.020'!DPA_3381</vt:lpstr>
      <vt:lpstr>'60.020'!DPA_3382</vt:lpstr>
      <vt:lpstr>'60.020'!DPA_3383</vt:lpstr>
      <vt:lpstr>'60.020'!DPA_3384</vt:lpstr>
      <vt:lpstr>'60.020'!DPA_3385</vt:lpstr>
      <vt:lpstr>'60.020'!DPA_3386</vt:lpstr>
      <vt:lpstr>'60.020'!DPA_3387</vt:lpstr>
      <vt:lpstr>'60.020'!DPA_3388</vt:lpstr>
      <vt:lpstr>'60.020'!DPA_3389</vt:lpstr>
      <vt:lpstr>'60.020'!DPA_3393</vt:lpstr>
      <vt:lpstr>'60.020'!DPA_3394</vt:lpstr>
      <vt:lpstr>'60.020'!DPA_3395</vt:lpstr>
      <vt:lpstr>'60.020'!DPA_3396</vt:lpstr>
      <vt:lpstr>'60.020'!DPA_3397</vt:lpstr>
      <vt:lpstr>'60.020'!DPA_3398</vt:lpstr>
      <vt:lpstr>'60.020'!DPA_3399</vt:lpstr>
      <vt:lpstr>'60.020'!DPA_3400</vt:lpstr>
      <vt:lpstr>'60.020'!DPA_3401</vt:lpstr>
      <vt:lpstr>'60.020'!DPA_3402</vt:lpstr>
      <vt:lpstr>'60.020'!DPA_3403</vt:lpstr>
      <vt:lpstr>'60.020'!DPA_3404</vt:lpstr>
      <vt:lpstr>'60.020'!DPA_3405</vt:lpstr>
      <vt:lpstr>'60.020'!DPA_3406</vt:lpstr>
      <vt:lpstr>'60.020'!DPA_3407</vt:lpstr>
      <vt:lpstr>'60.020'!DPA_3408</vt:lpstr>
      <vt:lpstr>'60.020'!DPA_3409</vt:lpstr>
      <vt:lpstr>'60.020'!DPA_3410</vt:lpstr>
      <vt:lpstr>'60.020'!DPA_3411</vt:lpstr>
      <vt:lpstr>'60.020'!DPA_3412</vt:lpstr>
      <vt:lpstr>'60.020'!DPA_3413</vt:lpstr>
      <vt:lpstr>'60.020'!DPA_3414</vt:lpstr>
      <vt:lpstr>'60.020'!DPA_3415</vt:lpstr>
      <vt:lpstr>'60.020'!DPA_3416</vt:lpstr>
      <vt:lpstr>'60.020'!DPA_3417</vt:lpstr>
      <vt:lpstr>'60.020'!DPA_3418</vt:lpstr>
      <vt:lpstr>'60.020'!DPA_3419</vt:lpstr>
      <vt:lpstr>'60.020'!DPA_3420</vt:lpstr>
      <vt:lpstr>'60.020'!DPA_3421</vt:lpstr>
      <vt:lpstr>'60.020'!DPA_3422</vt:lpstr>
      <vt:lpstr>'60.020'!DPA_3423</vt:lpstr>
      <vt:lpstr>'60.020'!DPA_3424</vt:lpstr>
      <vt:lpstr>'60.020'!DPA_3428</vt:lpstr>
      <vt:lpstr>'60.020'!DPA_3429</vt:lpstr>
      <vt:lpstr>'60.020'!DPA_3430</vt:lpstr>
      <vt:lpstr>'60.020'!DPA_3431</vt:lpstr>
      <vt:lpstr>'60.020'!DPA_3432</vt:lpstr>
      <vt:lpstr>'60.020'!DPA_3433</vt:lpstr>
      <vt:lpstr>'60.020'!DPA_3434</vt:lpstr>
      <vt:lpstr>'60.020'!DPA_3435</vt:lpstr>
      <vt:lpstr>'60.020'!DPA_3436</vt:lpstr>
      <vt:lpstr>'60.020'!DPA_3437</vt:lpstr>
      <vt:lpstr>'60.020'!DPA_3438</vt:lpstr>
      <vt:lpstr>'60.020'!DPA_3439</vt:lpstr>
      <vt:lpstr>'60.020'!DPA_3443</vt:lpstr>
      <vt:lpstr>'60.020'!DPA_3444</vt:lpstr>
      <vt:lpstr>'60.020'!DPA_3445</vt:lpstr>
      <vt:lpstr>'60.020'!DPA_3446</vt:lpstr>
      <vt:lpstr>'60.020'!DPA_3447</vt:lpstr>
      <vt:lpstr>'60.020'!DPA_3448</vt:lpstr>
      <vt:lpstr>'60.020'!DPA_3449</vt:lpstr>
      <vt:lpstr>'60.020'!DPA_3450</vt:lpstr>
      <vt:lpstr>'60.020'!DPA_3451</vt:lpstr>
      <vt:lpstr>'60.020'!DPA_3452</vt:lpstr>
      <vt:lpstr>'60.020'!DPA_3453</vt:lpstr>
      <vt:lpstr>'60.020'!DPA_3454</vt:lpstr>
      <vt:lpstr>'60.020'!DPA_3455</vt:lpstr>
      <vt:lpstr>'60.020'!DPA_3456</vt:lpstr>
      <vt:lpstr>'60.020'!DPA_3457</vt:lpstr>
      <vt:lpstr>'60.020'!DPA_3458</vt:lpstr>
      <vt:lpstr>'60.020'!DPA_3459</vt:lpstr>
      <vt:lpstr>'60.020'!DPA_3460</vt:lpstr>
      <vt:lpstr>'60.020'!DPA_3461</vt:lpstr>
      <vt:lpstr>'60.020'!DPA_3462</vt:lpstr>
      <vt:lpstr>'60.020'!DPA_3463</vt:lpstr>
      <vt:lpstr>'60.020'!DPA_3464</vt:lpstr>
      <vt:lpstr>'60.020'!DPA_3465</vt:lpstr>
      <vt:lpstr>'60.020'!DPA_3466</vt:lpstr>
      <vt:lpstr>'60.020'!DPA_3467</vt:lpstr>
      <vt:lpstr>'60.020'!DPA_3468</vt:lpstr>
      <vt:lpstr>'60.020'!DPA_3469</vt:lpstr>
      <vt:lpstr>'60.020'!DPA_3470</vt:lpstr>
      <vt:lpstr>'60.020'!DPA_3471</vt:lpstr>
      <vt:lpstr>'60.020'!DPA_3475</vt:lpstr>
      <vt:lpstr>'60.020'!DPA_3476</vt:lpstr>
      <vt:lpstr>'60.020'!DPA_3477</vt:lpstr>
      <vt:lpstr>'60.020'!DPA_3478</vt:lpstr>
      <vt:lpstr>'60.020'!DPA_3479</vt:lpstr>
      <vt:lpstr>'60.020'!DPA_3483</vt:lpstr>
      <vt:lpstr>'60.020'!DPA_3484</vt:lpstr>
      <vt:lpstr>'60.020'!DPA_3485</vt:lpstr>
      <vt:lpstr>'60.020'!DPA_3486</vt:lpstr>
      <vt:lpstr>'60.020'!DPA_3487</vt:lpstr>
      <vt:lpstr>'60.020'!DPA_3488</vt:lpstr>
      <vt:lpstr>'60.020'!DPA_3489</vt:lpstr>
      <vt:lpstr>'60.020'!DPA_3490</vt:lpstr>
      <vt:lpstr>'60.020'!DPA_3491</vt:lpstr>
      <vt:lpstr>'60.020'!DPA_3492</vt:lpstr>
      <vt:lpstr>'60.020'!DPA_3493</vt:lpstr>
      <vt:lpstr>'60.020'!DPA_3494</vt:lpstr>
      <vt:lpstr>'60.020'!DPA_3495</vt:lpstr>
      <vt:lpstr>'60.020'!DPA_3496</vt:lpstr>
      <vt:lpstr>'60.020'!DPA_3497</vt:lpstr>
      <vt:lpstr>'60.020'!DPA_3498</vt:lpstr>
      <vt:lpstr>'60.020'!DPA_3499</vt:lpstr>
      <vt:lpstr>'60.020'!DPA_3500</vt:lpstr>
      <vt:lpstr>'60.020'!DPA_3501</vt:lpstr>
      <vt:lpstr>'60.020'!DPA_3502</vt:lpstr>
      <vt:lpstr>'60.020'!DPA_3503</vt:lpstr>
      <vt:lpstr>'60.020'!DPA_3504</vt:lpstr>
      <vt:lpstr>'60.020'!DPA_3505</vt:lpstr>
      <vt:lpstr>'60.020'!DPA_3506</vt:lpstr>
      <vt:lpstr>'60.020'!DPA_3507</vt:lpstr>
      <vt:lpstr>'60.020'!DPA_3508</vt:lpstr>
      <vt:lpstr>'60.020'!DPA_3509</vt:lpstr>
      <vt:lpstr>'60.020'!DPA_3510</vt:lpstr>
      <vt:lpstr>'60.020'!DPA_3511</vt:lpstr>
      <vt:lpstr>'60.020'!DPA_3512</vt:lpstr>
      <vt:lpstr>'60.020'!DPA_3513</vt:lpstr>
      <vt:lpstr>'60.020'!DPA_3514</vt:lpstr>
      <vt:lpstr>'60.020'!DPA_3515</vt:lpstr>
      <vt:lpstr>'60.020'!DPA_3516</vt:lpstr>
      <vt:lpstr>'60.020'!DPA_3517</vt:lpstr>
      <vt:lpstr>'60.020'!DPA_3518</vt:lpstr>
      <vt:lpstr>'60.020'!DPA_3519</vt:lpstr>
      <vt:lpstr>'60.020'!DPA_3520</vt:lpstr>
      <vt:lpstr>'60.020'!DPA_3521</vt:lpstr>
      <vt:lpstr>'60.020'!DPA_3522</vt:lpstr>
      <vt:lpstr>'60.020'!DPA_3523</vt:lpstr>
      <vt:lpstr>'60.020'!DPA_3524</vt:lpstr>
      <vt:lpstr>'60.020'!DPA_3525</vt:lpstr>
      <vt:lpstr>'60.020'!DPA_3526</vt:lpstr>
      <vt:lpstr>'60.020'!DPA_3527</vt:lpstr>
      <vt:lpstr>'60.020'!DPA_3528</vt:lpstr>
      <vt:lpstr>'60.020'!DPA_3529</vt:lpstr>
      <vt:lpstr>'60.020'!DPA_3530</vt:lpstr>
      <vt:lpstr>'60.020'!DPA_3531</vt:lpstr>
      <vt:lpstr>'60.020'!DPA_3532</vt:lpstr>
      <vt:lpstr>'60.020'!DPA_3533</vt:lpstr>
      <vt:lpstr>'60.020'!DPA_3534</vt:lpstr>
      <vt:lpstr>'60.020'!DPA_3535</vt:lpstr>
      <vt:lpstr>'60.020'!DPA_3536</vt:lpstr>
      <vt:lpstr>'60.020'!DPA_3537</vt:lpstr>
      <vt:lpstr>'60.020'!DPA_3541</vt:lpstr>
      <vt:lpstr>'60.020'!DPA_3544</vt:lpstr>
      <vt:lpstr>'60.020'!DPA_3545</vt:lpstr>
      <vt:lpstr>'60.020'!DPA_3546</vt:lpstr>
      <vt:lpstr>'60.020'!DPA_3547</vt:lpstr>
      <vt:lpstr>'60.020'!DPA_3548</vt:lpstr>
      <vt:lpstr>'60.020'!DPA_3549</vt:lpstr>
      <vt:lpstr>'60.020'!DPA_3550</vt:lpstr>
      <vt:lpstr>'60.020'!DPA_3553</vt:lpstr>
      <vt:lpstr>'60.020'!DPA_3556</vt:lpstr>
      <vt:lpstr>'60.020'!DPA_3560</vt:lpstr>
      <vt:lpstr>'60.020'!DPA_3561</vt:lpstr>
      <vt:lpstr>'60.020'!DPA_3562</vt:lpstr>
      <vt:lpstr>'60.020'!DPA_3563</vt:lpstr>
      <vt:lpstr>'60.020'!DPA_3564</vt:lpstr>
      <vt:lpstr>'60.020'!DPA_3565</vt:lpstr>
      <vt:lpstr>'60.020'!DPA_3569</vt:lpstr>
      <vt:lpstr>'60.020'!DPA_3570</vt:lpstr>
      <vt:lpstr>'60.020'!DPA_3571</vt:lpstr>
      <vt:lpstr>'60.020'!DPA_3572</vt:lpstr>
      <vt:lpstr>'60.020'!DPA_3575</vt:lpstr>
      <vt:lpstr>'60.020'!DPA_3576</vt:lpstr>
      <vt:lpstr>'60.020'!DPA_3577</vt:lpstr>
      <vt:lpstr>'60.020'!DPA_3581</vt:lpstr>
      <vt:lpstr>'60.020'!DPA_3583</vt:lpstr>
      <vt:lpstr>'60.020'!DPA_3584</vt:lpstr>
      <vt:lpstr>'60.020'!DPA_3585</vt:lpstr>
      <vt:lpstr>'60.020'!DPA_3586</vt:lpstr>
      <vt:lpstr>'60.020'!DPA_3587</vt:lpstr>
      <vt:lpstr>'60.020'!DPA_3588</vt:lpstr>
      <vt:lpstr>'60.020'!DPA_3589</vt:lpstr>
      <vt:lpstr>'60.020'!DPA_3590</vt:lpstr>
      <vt:lpstr>'60.020'!DPA_3591</vt:lpstr>
      <vt:lpstr>'60.020'!DPA_3592</vt:lpstr>
      <vt:lpstr>'60.020'!DPA_3593</vt:lpstr>
      <vt:lpstr>'60.020'!DPA_3594</vt:lpstr>
      <vt:lpstr>'60.020'!DPA_3595</vt:lpstr>
      <vt:lpstr>'60.020'!DPA_3596</vt:lpstr>
      <vt:lpstr>'60.020'!DPA_3597</vt:lpstr>
      <vt:lpstr>'60.020'!DPA_3598</vt:lpstr>
      <vt:lpstr>'60.020'!DPA_3599</vt:lpstr>
      <vt:lpstr>'60.020'!DPA_3600</vt:lpstr>
      <vt:lpstr>'60.020'!DPA_3601</vt:lpstr>
      <vt:lpstr>'60.020'!DPA_3602</vt:lpstr>
      <vt:lpstr>'60.020'!DPA_3603</vt:lpstr>
      <vt:lpstr>'60.020'!DPA_3607</vt:lpstr>
      <vt:lpstr>'60.020'!DPA_3608</vt:lpstr>
      <vt:lpstr>'60.020'!DPA_3609</vt:lpstr>
      <vt:lpstr>'60.020'!DPA_3610</vt:lpstr>
      <vt:lpstr>'60.020'!DPA_3611</vt:lpstr>
      <vt:lpstr>'60.020'!DPA_3612</vt:lpstr>
      <vt:lpstr>'60.020'!DPA_3613</vt:lpstr>
      <vt:lpstr>'60.020'!DPA_3614</vt:lpstr>
      <vt:lpstr>'60.020'!DPA_3615</vt:lpstr>
      <vt:lpstr>'60.020'!DPA_3616</vt:lpstr>
      <vt:lpstr>'60.020'!DPA_3617</vt:lpstr>
      <vt:lpstr>'60.020'!DPA_3618</vt:lpstr>
      <vt:lpstr>'60.020'!DPA_3619</vt:lpstr>
      <vt:lpstr>'60.020'!DPA_3620</vt:lpstr>
      <vt:lpstr>'60.020'!DPA_3621</vt:lpstr>
      <vt:lpstr>'60.020'!DPA_3622</vt:lpstr>
      <vt:lpstr>'60.020'!DPA_3623</vt:lpstr>
      <vt:lpstr>'60.020'!DPA_3624</vt:lpstr>
      <vt:lpstr>'60.020'!DPA_3625</vt:lpstr>
      <vt:lpstr>'60.020'!DPA_3626</vt:lpstr>
      <vt:lpstr>'60.020'!DPA_3627</vt:lpstr>
      <vt:lpstr>'60.020'!DPA_3628</vt:lpstr>
      <vt:lpstr>'60.020'!DPA_3629</vt:lpstr>
      <vt:lpstr>'60.020'!DPA_3630</vt:lpstr>
      <vt:lpstr>'60.020'!DPA_3631</vt:lpstr>
      <vt:lpstr>'60.020'!DPA_3632</vt:lpstr>
      <vt:lpstr>'60.020'!DPA_3633</vt:lpstr>
      <vt:lpstr>'60.020'!DPA_3634</vt:lpstr>
      <vt:lpstr>'60.020'!DPA_3635</vt:lpstr>
      <vt:lpstr>'60.020'!DPA_3636</vt:lpstr>
      <vt:lpstr>'60.020'!DPA_3637</vt:lpstr>
      <vt:lpstr>'60.020'!DPA_3638</vt:lpstr>
      <vt:lpstr>'60.020'!DPA_3639</vt:lpstr>
      <vt:lpstr>'60.020'!DPA_3640</vt:lpstr>
      <vt:lpstr>'60.020'!DPA_3641</vt:lpstr>
      <vt:lpstr>'60.020'!DPA_3642</vt:lpstr>
      <vt:lpstr>'60.020'!DPA_3643</vt:lpstr>
      <vt:lpstr>'60.020'!DPA_3644</vt:lpstr>
      <vt:lpstr>'60.020'!DPA_3645</vt:lpstr>
      <vt:lpstr>'60.020'!DPA_3646</vt:lpstr>
      <vt:lpstr>'60.020'!DPA_3647</vt:lpstr>
      <vt:lpstr>'60.020'!DPA_3648</vt:lpstr>
      <vt:lpstr>'60.020'!DPA_3649</vt:lpstr>
      <vt:lpstr>'60.020'!DPA_3650</vt:lpstr>
      <vt:lpstr>'60.020'!DPA_3651</vt:lpstr>
      <vt:lpstr>'60.020'!DPA_3652</vt:lpstr>
      <vt:lpstr>'60.020'!DPA_3653</vt:lpstr>
      <vt:lpstr>'60.020'!DPA_3654</vt:lpstr>
      <vt:lpstr>'60.020'!DPA_3655</vt:lpstr>
      <vt:lpstr>'60.020'!DPA_3656</vt:lpstr>
      <vt:lpstr>'60.020'!DPA_3657</vt:lpstr>
      <vt:lpstr>'60.020'!DPA_3658</vt:lpstr>
      <vt:lpstr>'60.020'!DPA_3659</vt:lpstr>
      <vt:lpstr>'60.020'!DPA_3660</vt:lpstr>
      <vt:lpstr>'60.020'!DPA_3661</vt:lpstr>
      <vt:lpstr>'60.020'!DPA_3662</vt:lpstr>
      <vt:lpstr>'60.020'!DPA_3663</vt:lpstr>
      <vt:lpstr>'60.020'!DPA_3664</vt:lpstr>
      <vt:lpstr>'60.020'!DPA_3665</vt:lpstr>
      <vt:lpstr>'60.020'!DPA_3666</vt:lpstr>
      <vt:lpstr>'60.020'!DPA_3667</vt:lpstr>
      <vt:lpstr>'60.020'!DPA_3668</vt:lpstr>
      <vt:lpstr>'60.020'!DPA_3669</vt:lpstr>
      <vt:lpstr>'60.020'!DPA_3670</vt:lpstr>
      <vt:lpstr>'60.020'!DPA_3671</vt:lpstr>
      <vt:lpstr>'60.020'!DPA_3672</vt:lpstr>
      <vt:lpstr>'60.020'!DPA_3673</vt:lpstr>
      <vt:lpstr>'60.020'!DPA_3674</vt:lpstr>
      <vt:lpstr>'60.020'!DPA_3675</vt:lpstr>
      <vt:lpstr>'60.020'!DPA_3676</vt:lpstr>
      <vt:lpstr>'60.020'!DPA_3677</vt:lpstr>
      <vt:lpstr>'60.020'!DPA_3678</vt:lpstr>
      <vt:lpstr>'60.020'!DPA_3679</vt:lpstr>
      <vt:lpstr>'60.020'!DPA_3680</vt:lpstr>
      <vt:lpstr>'60.020'!DPA_3681</vt:lpstr>
      <vt:lpstr>'60.020'!DPA_3682</vt:lpstr>
      <vt:lpstr>'60.020'!DPA_3683</vt:lpstr>
      <vt:lpstr>'60.020'!DPA_3684</vt:lpstr>
      <vt:lpstr>'60.020'!DPA_3685</vt:lpstr>
      <vt:lpstr>'60.020'!DPA_3686</vt:lpstr>
      <vt:lpstr>'60.020'!DPA_3687</vt:lpstr>
      <vt:lpstr>'60.020'!DPA_3688</vt:lpstr>
      <vt:lpstr>'60.020'!DPA_3689</vt:lpstr>
      <vt:lpstr>'60.020'!DPA_3690</vt:lpstr>
      <vt:lpstr>'60.020'!DPA_3691</vt:lpstr>
      <vt:lpstr>'60.020'!DPA_3692</vt:lpstr>
      <vt:lpstr>'60.020'!DPA_3693</vt:lpstr>
      <vt:lpstr>'60.020'!DPA_3694</vt:lpstr>
      <vt:lpstr>'60.020'!DPA_3695</vt:lpstr>
      <vt:lpstr>'60.020'!DPA_3696</vt:lpstr>
      <vt:lpstr>'60.020'!DPA_3697</vt:lpstr>
      <vt:lpstr>'60.020'!DPA_3698</vt:lpstr>
      <vt:lpstr>'60.020'!DPA_3699</vt:lpstr>
      <vt:lpstr>'60.020'!DPA_3700</vt:lpstr>
      <vt:lpstr>'60.020'!DPA_3701</vt:lpstr>
      <vt:lpstr>'60.020'!DPA_3702</vt:lpstr>
      <vt:lpstr>'60.020'!DPA_3703</vt:lpstr>
      <vt:lpstr>'60.020'!DPA_3705</vt:lpstr>
      <vt:lpstr>'60.020'!DPA_3706</vt:lpstr>
      <vt:lpstr>'60.020'!DPA_3707</vt:lpstr>
      <vt:lpstr>'60.020'!DPA_3708</vt:lpstr>
      <vt:lpstr>'60.020'!DPA_3709</vt:lpstr>
      <vt:lpstr>'60.020'!DPA_3710</vt:lpstr>
      <vt:lpstr>'60.020'!DPA_3711</vt:lpstr>
      <vt:lpstr>'60.020'!DPA_3712</vt:lpstr>
      <vt:lpstr>'60.020'!DPA_3713</vt:lpstr>
      <vt:lpstr>'60.020'!DPA_3714</vt:lpstr>
      <vt:lpstr>'60.020'!DPA_3715</vt:lpstr>
      <vt:lpstr>'60.020'!DPA_3716</vt:lpstr>
      <vt:lpstr>'60.020'!DPA_3717</vt:lpstr>
      <vt:lpstr>'60.020'!DPA_3718</vt:lpstr>
      <vt:lpstr>'60.020'!DPA_3719</vt:lpstr>
      <vt:lpstr>'60.020'!DPA_3720</vt:lpstr>
      <vt:lpstr>'60.020'!DPA_3721</vt:lpstr>
      <vt:lpstr>'60.020'!DPA_3722</vt:lpstr>
      <vt:lpstr>'60.020'!DPA_3723</vt:lpstr>
      <vt:lpstr>'60.020'!DPA_3724</vt:lpstr>
      <vt:lpstr>'60.020'!DPA_3725</vt:lpstr>
      <vt:lpstr>'60.020'!DPA_3726</vt:lpstr>
      <vt:lpstr>'60.020'!DPA_3727</vt:lpstr>
      <vt:lpstr>'60.020'!DPA_3728</vt:lpstr>
      <vt:lpstr>'60.020'!DPA_3729</vt:lpstr>
      <vt:lpstr>'60.020'!DPA_3730</vt:lpstr>
      <vt:lpstr>'60.020'!DPA_3731</vt:lpstr>
      <vt:lpstr>'60.020'!DPA_3732</vt:lpstr>
      <vt:lpstr>'60.020'!DPA_3733</vt:lpstr>
      <vt:lpstr>'60.020'!DPA_3734</vt:lpstr>
      <vt:lpstr>'60.020'!DPA_3735</vt:lpstr>
      <vt:lpstr>'60.020'!DPA_3736</vt:lpstr>
      <vt:lpstr>'60.020'!DPA_3737</vt:lpstr>
      <vt:lpstr>'60.020'!DPA_3738</vt:lpstr>
      <vt:lpstr>'60.020'!DPA_3739</vt:lpstr>
      <vt:lpstr>'60.020'!DPA_3740</vt:lpstr>
      <vt:lpstr>'60.020'!DPA_3811</vt:lpstr>
      <vt:lpstr>'60.020'!DPA_3812</vt:lpstr>
      <vt:lpstr>'60.020'!DPA_3813</vt:lpstr>
      <vt:lpstr>'60.020'!DPA_3814</vt:lpstr>
      <vt:lpstr>'60.020'!DPA_3815</vt:lpstr>
      <vt:lpstr>'60.020'!DPA_3816</vt:lpstr>
      <vt:lpstr>'60.020'!DPA_3817</vt:lpstr>
      <vt:lpstr>'60.020'!DPA_3818</vt:lpstr>
      <vt:lpstr>'60.020'!DPA_3819</vt:lpstr>
      <vt:lpstr>'60.020'!DPA_3820</vt:lpstr>
      <vt:lpstr>'60.020'!DPA_3891</vt:lpstr>
      <vt:lpstr>'60.020'!DPA_3892</vt:lpstr>
      <vt:lpstr>'60.020'!DPA_3893</vt:lpstr>
      <vt:lpstr>'60.020'!DPA_3894</vt:lpstr>
      <vt:lpstr>'60.020'!DPA_3895</vt:lpstr>
      <vt:lpstr>'60.020'!DPA_3896</vt:lpstr>
      <vt:lpstr>'60.020'!DPA_3897</vt:lpstr>
      <vt:lpstr>'60.020'!DPA_3898</vt:lpstr>
      <vt:lpstr>'60.020'!DPA_3899</vt:lpstr>
      <vt:lpstr>'60.020'!DPA_3900</vt:lpstr>
      <vt:lpstr>'60.020'!DPA_3971</vt:lpstr>
      <vt:lpstr>'60.020'!DPA_3972</vt:lpstr>
      <vt:lpstr>'60.020'!DPA_3973</vt:lpstr>
      <vt:lpstr>'60.020'!DPA_3974</vt:lpstr>
      <vt:lpstr>'60.020'!DPA_3975</vt:lpstr>
      <vt:lpstr>'60.020'!DPA_3976</vt:lpstr>
      <vt:lpstr>'60.020'!DPA_3977</vt:lpstr>
      <vt:lpstr>'60.020'!DPA_3978</vt:lpstr>
      <vt:lpstr>'60.020'!DPA_3979</vt:lpstr>
      <vt:lpstr>'60.020'!DPA_3980</vt:lpstr>
      <vt:lpstr>'60.020'!DPA_3981</vt:lpstr>
      <vt:lpstr>'60.020'!DPA_3982</vt:lpstr>
      <vt:lpstr>'60.020'!DPA_3983</vt:lpstr>
      <vt:lpstr>'60.020'!DPA_3984</vt:lpstr>
      <vt:lpstr>'60.020'!DPA_3985</vt:lpstr>
      <vt:lpstr>'60.020'!DPA_3986</vt:lpstr>
      <vt:lpstr>'60.020'!DPA_3987</vt:lpstr>
      <vt:lpstr>'60.020'!DPA_3988</vt:lpstr>
      <vt:lpstr>'60.020'!DPA_3989</vt:lpstr>
      <vt:lpstr>'60.020'!DPA_3990</vt:lpstr>
      <vt:lpstr>'60.020'!DPA_3991</vt:lpstr>
      <vt:lpstr>'60.020'!DPA_3992</vt:lpstr>
      <vt:lpstr>'60.020'!DPA_3993</vt:lpstr>
      <vt:lpstr>'60.020'!DPA_3994</vt:lpstr>
      <vt:lpstr>'60.020'!DPA_3995</vt:lpstr>
      <vt:lpstr>'60.020'!DPA_3996</vt:lpstr>
      <vt:lpstr>'60.020'!DPA_3997</vt:lpstr>
      <vt:lpstr>'60.020'!DPA_3998</vt:lpstr>
      <vt:lpstr>'60.020'!DPA_3999</vt:lpstr>
      <vt:lpstr>'60.020'!DPA_4000</vt:lpstr>
      <vt:lpstr>'60.020'!DPA_4020</vt:lpstr>
      <vt:lpstr>'60.020'!DPA_4035</vt:lpstr>
      <vt:lpstr>'60.020'!DPA_4045</vt:lpstr>
      <vt:lpstr>'60.020'!DPA_4051</vt:lpstr>
      <vt:lpstr>'60.020'!DPA_4052</vt:lpstr>
      <vt:lpstr>'60.020'!DPA_4053</vt:lpstr>
      <vt:lpstr>'60.020'!DPA_4054</vt:lpstr>
      <vt:lpstr>'60.020'!DPA_4055</vt:lpstr>
      <vt:lpstr>'60.020'!DPA_4056</vt:lpstr>
      <vt:lpstr>'60.020'!DPA_4057</vt:lpstr>
      <vt:lpstr>'60.020'!DPA_4058</vt:lpstr>
      <vt:lpstr>'60.020'!DPA_4059</vt:lpstr>
      <vt:lpstr>'60.020'!DPA_4060</vt:lpstr>
      <vt:lpstr>'60.020'!DPA_4061</vt:lpstr>
      <vt:lpstr>'60.020'!DPA_4062</vt:lpstr>
      <vt:lpstr>'60.020'!DPA_4063</vt:lpstr>
      <vt:lpstr>'60.020'!DPA_4064</vt:lpstr>
      <vt:lpstr>'60.020'!DPA_4065</vt:lpstr>
      <vt:lpstr>'60.020'!DPA_4066</vt:lpstr>
      <vt:lpstr>'60.020'!DPA_4067</vt:lpstr>
      <vt:lpstr>'60.020'!DPA_4068</vt:lpstr>
      <vt:lpstr>'60.020'!DPA_4069</vt:lpstr>
      <vt:lpstr>'60.020'!DPA_4070</vt:lpstr>
      <vt:lpstr>'60.020'!DPA_4141</vt:lpstr>
      <vt:lpstr>'60.020'!DPA_4142</vt:lpstr>
      <vt:lpstr>'60.020'!DPA_4143</vt:lpstr>
      <vt:lpstr>'60.020'!DPA_4144</vt:lpstr>
      <vt:lpstr>'60.020'!DPA_4145</vt:lpstr>
      <vt:lpstr>'60.020'!DPA_4146</vt:lpstr>
      <vt:lpstr>'60.020'!DPA_4147</vt:lpstr>
      <vt:lpstr>'60.020'!DPA_4148</vt:lpstr>
      <vt:lpstr>'60.020'!DPA_4149</vt:lpstr>
      <vt:lpstr>'60.020'!DPA_4150</vt:lpstr>
      <vt:lpstr>'60.020'!DPA_4221</vt:lpstr>
      <vt:lpstr>'60.020'!DPA_4222</vt:lpstr>
      <vt:lpstr>'60.020'!DPA_4223</vt:lpstr>
      <vt:lpstr>'60.020'!DPA_4224</vt:lpstr>
      <vt:lpstr>'60.020'!DPA_4225</vt:lpstr>
      <vt:lpstr>'60.020'!DPA_4226</vt:lpstr>
      <vt:lpstr>'60.020'!DPA_4227</vt:lpstr>
      <vt:lpstr>'60.020'!DPA_4228</vt:lpstr>
      <vt:lpstr>'60.020'!DPA_4229</vt:lpstr>
      <vt:lpstr>'60.020'!DPA_4230</vt:lpstr>
      <vt:lpstr>'60.020'!DPA_4231</vt:lpstr>
      <vt:lpstr>'60.020'!DPA_4232</vt:lpstr>
      <vt:lpstr>'60.020'!DPA_4233</vt:lpstr>
      <vt:lpstr>'60.020'!DPA_4234</vt:lpstr>
      <vt:lpstr>'60.020'!DPA_4235</vt:lpstr>
      <vt:lpstr>'60.020'!DPA_4236</vt:lpstr>
      <vt:lpstr>'60.020'!DPA_4237</vt:lpstr>
      <vt:lpstr>'60.020'!DPA_4238</vt:lpstr>
      <vt:lpstr>'60.020'!DPA_4239</vt:lpstr>
      <vt:lpstr>'60.020'!DPA_4240</vt:lpstr>
      <vt:lpstr>'60.020'!DPA_4311</vt:lpstr>
      <vt:lpstr>'60.020'!DPA_4312</vt:lpstr>
      <vt:lpstr>'60.020'!DPA_4313</vt:lpstr>
      <vt:lpstr>'60.020'!DPA_4314</vt:lpstr>
      <vt:lpstr>'60.020'!DPA_4315</vt:lpstr>
      <vt:lpstr>'60.020'!DPA_4316</vt:lpstr>
      <vt:lpstr>'60.020'!DPA_4317</vt:lpstr>
      <vt:lpstr>'60.020'!DPA_4318</vt:lpstr>
      <vt:lpstr>'60.020'!DPA_4319</vt:lpstr>
      <vt:lpstr>'60.020'!DPA_4320</vt:lpstr>
      <vt:lpstr>'60.020'!DPA_4340</vt:lpstr>
      <vt:lpstr>'60.020'!DPA_4355</vt:lpstr>
      <vt:lpstr>'60.020'!DPA_4365</vt:lpstr>
      <vt:lpstr>'60.020'!DPA_4371</vt:lpstr>
      <vt:lpstr>'60.020'!DPA_4372</vt:lpstr>
      <vt:lpstr>'60.020'!DPA_4373</vt:lpstr>
      <vt:lpstr>'60.020'!DPA_4374</vt:lpstr>
      <vt:lpstr>'60.020'!DPA_4375</vt:lpstr>
      <vt:lpstr>'60.020'!DPA_4376</vt:lpstr>
      <vt:lpstr>'60.020'!DPA_4377</vt:lpstr>
      <vt:lpstr>'60.020'!DPA_4378</vt:lpstr>
      <vt:lpstr>'60.020'!DPA_4379</vt:lpstr>
      <vt:lpstr>'60.020'!DPA_4380</vt:lpstr>
      <vt:lpstr>'60.020'!DPA_4391</vt:lpstr>
      <vt:lpstr>'60.020'!DPA_4392</vt:lpstr>
      <vt:lpstr>'60.020'!DPA_4393</vt:lpstr>
      <vt:lpstr>'60.020'!DPA_4394</vt:lpstr>
      <vt:lpstr>'60.020'!DPA_4395</vt:lpstr>
      <vt:lpstr>'60.020'!DPA_4396</vt:lpstr>
      <vt:lpstr>'60.020'!DPA_4397</vt:lpstr>
      <vt:lpstr>'60.020'!DPA_4398</vt:lpstr>
      <vt:lpstr>'60.020'!DPA_4399</vt:lpstr>
      <vt:lpstr>'60.020'!DPA_4400</vt:lpstr>
      <vt:lpstr>'60.020'!DPA_4423</vt:lpstr>
      <vt:lpstr>'60.020'!DPA_4426</vt:lpstr>
      <vt:lpstr>'60.020'!DPA_4757</vt:lpstr>
      <vt:lpstr>'60.020'!DPA_4762</vt:lpstr>
      <vt:lpstr>'60.020'!DPA_4763</vt:lpstr>
      <vt:lpstr>'60.020'!DPA_4764</vt:lpstr>
      <vt:lpstr>'60.020'!DPA_4765</vt:lpstr>
      <vt:lpstr>'60.020'!DPA_4766</vt:lpstr>
      <vt:lpstr>'60.020'!DPA_4767</vt:lpstr>
      <vt:lpstr>'60.020'!DPA_4768</vt:lpstr>
      <vt:lpstr>'60.020'!DPA_4769</vt:lpstr>
      <vt:lpstr>'60.020'!DPA_4770</vt:lpstr>
      <vt:lpstr>'60.020'!DPA_4771</vt:lpstr>
      <vt:lpstr>'60.020'!DPA_4772</vt:lpstr>
      <vt:lpstr>'60.020'!DPA_4773</vt:lpstr>
      <vt:lpstr>'60.020'!DPA_4774</vt:lpstr>
      <vt:lpstr>'60.020'!DPA_4777</vt:lpstr>
      <vt:lpstr>'60.020'!DPA_4778</vt:lpstr>
      <vt:lpstr>'60.020'!DPA_4779</vt:lpstr>
      <vt:lpstr>'60.020'!DPA_4780</vt:lpstr>
      <vt:lpstr>'60.020'!DPA_4781</vt:lpstr>
      <vt:lpstr>'60.020'!DPA_4782</vt:lpstr>
      <vt:lpstr>'60.020'!DPA_4783</vt:lpstr>
      <vt:lpstr>'60.020'!DPA_4784</vt:lpstr>
      <vt:lpstr>'60.020'!DPA_4787</vt:lpstr>
      <vt:lpstr>'60.020'!DPA_4791</vt:lpstr>
      <vt:lpstr>'60.020'!DPA_4792</vt:lpstr>
      <vt:lpstr>'60.020'!DPA_4795</vt:lpstr>
      <vt:lpstr>'60.020'!DPA_4796</vt:lpstr>
      <vt:lpstr>'60.020'!DPA_4797</vt:lpstr>
      <vt:lpstr>'60.020'!DPA_4798</vt:lpstr>
      <vt:lpstr>'60.020'!DPA_4799</vt:lpstr>
      <vt:lpstr>'60.020'!DPA_4800</vt:lpstr>
      <vt:lpstr>'70.030'!DPA_4802</vt:lpstr>
      <vt:lpstr>'70.030'!DPA_4803</vt:lpstr>
      <vt:lpstr>'70.030'!DPA_4804</vt:lpstr>
      <vt:lpstr>'70.030'!DPA_4805</vt:lpstr>
      <vt:lpstr>'70.030'!DPA_4806</vt:lpstr>
      <vt:lpstr>'70.030'!DPA_4807</vt:lpstr>
      <vt:lpstr>'70.030'!DPA_4808</vt:lpstr>
      <vt:lpstr>'70.030'!DPA_4809</vt:lpstr>
      <vt:lpstr>'70.030'!DPA_4810</vt:lpstr>
      <vt:lpstr>'70.030'!DPA_4811</vt:lpstr>
      <vt:lpstr>'70.030'!DPA_4812</vt:lpstr>
      <vt:lpstr>'70.030'!DPA_4813</vt:lpstr>
      <vt:lpstr>'70.030'!DPA_4814</vt:lpstr>
      <vt:lpstr>'70.030'!DPA_4815</vt:lpstr>
      <vt:lpstr>'70.030'!DPA_4816</vt:lpstr>
      <vt:lpstr>'70.030'!DPA_4817</vt:lpstr>
      <vt:lpstr>'70.030'!DPA_4818</vt:lpstr>
      <vt:lpstr>'70.030'!DPA_4819</vt:lpstr>
      <vt:lpstr>'70.030'!DPA_4820</vt:lpstr>
      <vt:lpstr>'70.030'!DPA_4821</vt:lpstr>
      <vt:lpstr>'70.030'!DPA_4822</vt:lpstr>
      <vt:lpstr>'70.030'!DPA_4823</vt:lpstr>
      <vt:lpstr>'70.030'!DPA_4824</vt:lpstr>
      <vt:lpstr>'70.030'!DPA_4825</vt:lpstr>
      <vt:lpstr>'70.030'!DPA_4826</vt:lpstr>
      <vt:lpstr>'70.030'!DPA_4827</vt:lpstr>
      <vt:lpstr>'70.030'!DPA_4828</vt:lpstr>
      <vt:lpstr>'70.030'!DPA_4829</vt:lpstr>
      <vt:lpstr>'70.030'!DPA_4830</vt:lpstr>
      <vt:lpstr>'70.030'!DPA_4831</vt:lpstr>
      <vt:lpstr>'70.030'!DPA_4832</vt:lpstr>
      <vt:lpstr>'70.030'!DPA_4833</vt:lpstr>
      <vt:lpstr>'70.030'!DPA_4834</vt:lpstr>
      <vt:lpstr>'70.030'!DPA_4835</vt:lpstr>
      <vt:lpstr>'70.030'!DPA_4836</vt:lpstr>
      <vt:lpstr>'70.030'!DPA_4837</vt:lpstr>
      <vt:lpstr>'70.030'!DPA_4838</vt:lpstr>
      <vt:lpstr>'70.030'!DPA_4839</vt:lpstr>
      <vt:lpstr>'70.030'!DPA_4840</vt:lpstr>
      <vt:lpstr>'70.030'!DPA_4841</vt:lpstr>
      <vt:lpstr>'70.030'!DPA_4842</vt:lpstr>
      <vt:lpstr>'70.030'!DPA_4843</vt:lpstr>
      <vt:lpstr>'70.030'!DPA_4844</vt:lpstr>
      <vt:lpstr>'70.030'!DPA_4845</vt:lpstr>
      <vt:lpstr>'70.030'!DPA_4846</vt:lpstr>
      <vt:lpstr>'70.030'!DPA_4847</vt:lpstr>
      <vt:lpstr>'70.030'!DPA_4848</vt:lpstr>
      <vt:lpstr>'70.030'!DPA_4849</vt:lpstr>
      <vt:lpstr>'70.030'!DPA_4850</vt:lpstr>
      <vt:lpstr>'70.030'!DPA_4851</vt:lpstr>
      <vt:lpstr>'70.030'!DPA_4852</vt:lpstr>
      <vt:lpstr>'70.030'!DPA_4853</vt:lpstr>
      <vt:lpstr>'70.030'!DPA_4854</vt:lpstr>
      <vt:lpstr>'70.030'!DPA_4855</vt:lpstr>
      <vt:lpstr>'70.030'!DPA_4856</vt:lpstr>
      <vt:lpstr>'70.030'!DPA_4857</vt:lpstr>
      <vt:lpstr>'70.030'!DPA_4858</vt:lpstr>
      <vt:lpstr>'70.030'!DPA_4859</vt:lpstr>
      <vt:lpstr>'70.030'!DPA_4860</vt:lpstr>
      <vt:lpstr>'70.030'!DPA_4861</vt:lpstr>
      <vt:lpstr>'70.030'!DPA_4862</vt:lpstr>
      <vt:lpstr>'70.030'!DPA_4863</vt:lpstr>
      <vt:lpstr>'70.030'!DPA_4864</vt:lpstr>
      <vt:lpstr>'70.030'!DPA_4865</vt:lpstr>
      <vt:lpstr>'70.030'!DPA_4866</vt:lpstr>
      <vt:lpstr>'70.030'!DPA_4867</vt:lpstr>
      <vt:lpstr>'70.030'!DPA_4870</vt:lpstr>
      <vt:lpstr>'60.020'!DPA_4871</vt:lpstr>
      <vt:lpstr>'60.020'!DPA_4872</vt:lpstr>
      <vt:lpstr>'70.030'!DPA_4873</vt:lpstr>
      <vt:lpstr>'70.030'!DPA_4876</vt:lpstr>
      <vt:lpstr>'70.030'!DPA_4877</vt:lpstr>
      <vt:lpstr>'70.030'!DPA_4880</vt:lpstr>
      <vt:lpstr>'70.030'!DPA_4881</vt:lpstr>
      <vt:lpstr>'70.030'!DPA_4882</vt:lpstr>
      <vt:lpstr>'70.030'!DPA_4883</vt:lpstr>
      <vt:lpstr>'70.030'!DPA_4885</vt:lpstr>
      <vt:lpstr>'70.030'!DPA_4886</vt:lpstr>
      <vt:lpstr>'70.030'!DPA_4887</vt:lpstr>
      <vt:lpstr>'70.030'!DPA_4888</vt:lpstr>
      <vt:lpstr>'70.030'!DPA_4889</vt:lpstr>
      <vt:lpstr>'70.030'!DPA_4890</vt:lpstr>
      <vt:lpstr>'70.030'!DPA_4892</vt:lpstr>
      <vt:lpstr>'70.030'!DPA_4893</vt:lpstr>
      <vt:lpstr>'70.030'!DPA_4894</vt:lpstr>
      <vt:lpstr>'70.030'!DPA_4895</vt:lpstr>
      <vt:lpstr>'70.030'!DPA_4896</vt:lpstr>
      <vt:lpstr>'70.030'!DPA_4897</vt:lpstr>
      <vt:lpstr>'70.030'!DPA_4899</vt:lpstr>
      <vt:lpstr>'70.030'!DPA_4900</vt:lpstr>
      <vt:lpstr>'70.030'!DPA_4901</vt:lpstr>
      <vt:lpstr>'70.030'!DPA_4902</vt:lpstr>
      <vt:lpstr>'70.030'!DPA_4903</vt:lpstr>
      <vt:lpstr>'70.030'!DPA_4904</vt:lpstr>
      <vt:lpstr>'70.030'!DPA_4906</vt:lpstr>
      <vt:lpstr>'70.030'!DPA_4907</vt:lpstr>
      <vt:lpstr>'70.030'!DPA_4908</vt:lpstr>
      <vt:lpstr>'70.030'!DPA_4909</vt:lpstr>
      <vt:lpstr>'70.030'!DPA_4910</vt:lpstr>
      <vt:lpstr>'70.030'!DPA_4911</vt:lpstr>
      <vt:lpstr>'70.030'!DPA_4913</vt:lpstr>
      <vt:lpstr>'70.030'!DPA_4914</vt:lpstr>
      <vt:lpstr>'70.030'!DPA_4915</vt:lpstr>
      <vt:lpstr>'70.030'!DPA_4916</vt:lpstr>
      <vt:lpstr>'70.030'!DPA_4917</vt:lpstr>
      <vt:lpstr>'70.030'!DPA_4918</vt:lpstr>
      <vt:lpstr>'70.030'!DPA_4920</vt:lpstr>
      <vt:lpstr>'70.030'!DPA_4921</vt:lpstr>
      <vt:lpstr>'70.030'!DPA_4922</vt:lpstr>
      <vt:lpstr>'70.030'!DPA_4923</vt:lpstr>
      <vt:lpstr>'70.030'!DPA_4924</vt:lpstr>
      <vt:lpstr>'70.030'!DPA_4925</vt:lpstr>
      <vt:lpstr>'70.030'!DPA_4927</vt:lpstr>
      <vt:lpstr>'70.030'!DPA_4928</vt:lpstr>
      <vt:lpstr>'70.030'!DPA_4929</vt:lpstr>
      <vt:lpstr>'70.030'!DPA_4930</vt:lpstr>
      <vt:lpstr>'70.030'!DPA_4931</vt:lpstr>
      <vt:lpstr>'70.030'!DPA_4932</vt:lpstr>
      <vt:lpstr>'70.030'!DPA_4934</vt:lpstr>
      <vt:lpstr>'70.030'!DPA_4935</vt:lpstr>
      <vt:lpstr>'70.030'!DPA_4936</vt:lpstr>
      <vt:lpstr>'70.030'!DPA_4937</vt:lpstr>
      <vt:lpstr>'70.030'!DPA_4938</vt:lpstr>
      <vt:lpstr>'70.030'!DPA_4939</vt:lpstr>
      <vt:lpstr>'70.030'!DPA_4941</vt:lpstr>
      <vt:lpstr>'70.030'!DPA_4942</vt:lpstr>
      <vt:lpstr>'70.030'!DPA_4943</vt:lpstr>
      <vt:lpstr>'70.030'!DPA_4944</vt:lpstr>
      <vt:lpstr>'70.030'!DPA_4945</vt:lpstr>
      <vt:lpstr>'70.030'!DPA_4946</vt:lpstr>
      <vt:lpstr>'70.030'!DPA_4948</vt:lpstr>
      <vt:lpstr>'70.030'!DPA_4949</vt:lpstr>
      <vt:lpstr>'70.030'!DPA_4950</vt:lpstr>
      <vt:lpstr>'70.030'!DPA_4951</vt:lpstr>
      <vt:lpstr>'70.030'!DPA_4952</vt:lpstr>
      <vt:lpstr>'70.030'!DPA_4953</vt:lpstr>
      <vt:lpstr>'70.030'!DPA_4955</vt:lpstr>
      <vt:lpstr>'70.030'!DPA_4956</vt:lpstr>
      <vt:lpstr>'70.030'!DPA_4957</vt:lpstr>
      <vt:lpstr>'70.030'!DPA_4958</vt:lpstr>
      <vt:lpstr>'70.030'!DPA_4959</vt:lpstr>
      <vt:lpstr>'70.030'!DPA_4960</vt:lpstr>
      <vt:lpstr>'70.030'!DPA_4962</vt:lpstr>
      <vt:lpstr>'70.030'!DPA_4963</vt:lpstr>
      <vt:lpstr>'70.030'!DPA_4964</vt:lpstr>
      <vt:lpstr>'70.030'!DPA_4965</vt:lpstr>
      <vt:lpstr>'70.030'!DPA_4966</vt:lpstr>
      <vt:lpstr>'70.030'!DPA_4967</vt:lpstr>
      <vt:lpstr>'70.030'!DPA_4969</vt:lpstr>
      <vt:lpstr>'70.030'!DPA_4970</vt:lpstr>
      <vt:lpstr>'70.030'!DPA_4971</vt:lpstr>
      <vt:lpstr>'70.030'!DPA_4972</vt:lpstr>
      <vt:lpstr>'70.030'!DPA_4973</vt:lpstr>
      <vt:lpstr>'70.030'!DPA_4974</vt:lpstr>
      <vt:lpstr>'70.030'!DPA_4976</vt:lpstr>
      <vt:lpstr>'70.030'!DPA_4977</vt:lpstr>
      <vt:lpstr>'70.030'!DPA_4978</vt:lpstr>
      <vt:lpstr>'70.030'!DPA_4979</vt:lpstr>
      <vt:lpstr>'70.030'!DPA_4980</vt:lpstr>
      <vt:lpstr>'70.030'!DPA_4981</vt:lpstr>
      <vt:lpstr>'70.030'!DPA_4983</vt:lpstr>
      <vt:lpstr>'70.030'!DPA_4984</vt:lpstr>
      <vt:lpstr>'70.030'!DPA_4985</vt:lpstr>
      <vt:lpstr>'70.030'!DPA_4986</vt:lpstr>
      <vt:lpstr>'70.030'!DPA_4987</vt:lpstr>
      <vt:lpstr>'70.030'!DPA_4988</vt:lpstr>
      <vt:lpstr>'70.030'!DPA_4990</vt:lpstr>
      <vt:lpstr>'70.030'!DPA_4991</vt:lpstr>
      <vt:lpstr>'70.030'!DPA_4992</vt:lpstr>
      <vt:lpstr>'70.030'!DPA_4993</vt:lpstr>
      <vt:lpstr>'70.030'!DPA_4994</vt:lpstr>
      <vt:lpstr>'70.030'!DPA_4995</vt:lpstr>
      <vt:lpstr>'70.030'!DPA_4997</vt:lpstr>
      <vt:lpstr>'70.030'!DPA_4998</vt:lpstr>
      <vt:lpstr>'70.030'!DPA_4999</vt:lpstr>
      <vt:lpstr>'70.030'!DPA_5000</vt:lpstr>
      <vt:lpstr>'70.030'!DPA_5001</vt:lpstr>
      <vt:lpstr>'70.030'!DPA_5002</vt:lpstr>
      <vt:lpstr>'70.030'!DPA_5004</vt:lpstr>
      <vt:lpstr>'70.030'!DPA_5005</vt:lpstr>
      <vt:lpstr>'70.030'!DPA_5006</vt:lpstr>
      <vt:lpstr>'70.030'!DPA_5007</vt:lpstr>
      <vt:lpstr>'70.030'!DPA_5008</vt:lpstr>
      <vt:lpstr>'70.030'!DPA_5009</vt:lpstr>
      <vt:lpstr>'70.030'!DPA_5011</vt:lpstr>
      <vt:lpstr>'70.030'!DPA_5012</vt:lpstr>
      <vt:lpstr>'70.030'!DPA_5013</vt:lpstr>
      <vt:lpstr>'70.030'!DPA_5014</vt:lpstr>
      <vt:lpstr>'70.030'!DPA_5015</vt:lpstr>
      <vt:lpstr>'70.030'!DPA_5016</vt:lpstr>
      <vt:lpstr>'70.030'!DPA_5018</vt:lpstr>
      <vt:lpstr>'70.030'!DPA_5019</vt:lpstr>
      <vt:lpstr>'70.030'!DPA_5020</vt:lpstr>
      <vt:lpstr>'70.030'!DPA_5021</vt:lpstr>
      <vt:lpstr>'70.030'!DPA_5022</vt:lpstr>
      <vt:lpstr>'70.030'!DPA_5024</vt:lpstr>
      <vt:lpstr>'70.030'!DPA_5025</vt:lpstr>
      <vt:lpstr>'70.030'!DPA_5026</vt:lpstr>
      <vt:lpstr>'70.030'!DPA_5027</vt:lpstr>
      <vt:lpstr>'70.030'!DPA_5028</vt:lpstr>
      <vt:lpstr>'70.030'!DPA_5030</vt:lpstr>
      <vt:lpstr>'70.030'!DPA_5031</vt:lpstr>
      <vt:lpstr>'70.030'!DPA_5032</vt:lpstr>
      <vt:lpstr>'70.030'!DPA_5033</vt:lpstr>
      <vt:lpstr>'70.030'!DPA_5034</vt:lpstr>
      <vt:lpstr>'70.030'!DPA_5036</vt:lpstr>
      <vt:lpstr>'70.030'!DPA_5037</vt:lpstr>
      <vt:lpstr>'70.030'!DPA_5038</vt:lpstr>
      <vt:lpstr>'70.030'!DPA_5039</vt:lpstr>
      <vt:lpstr>'70.030'!DPA_5040</vt:lpstr>
      <vt:lpstr>'70.030'!DPA_5042</vt:lpstr>
      <vt:lpstr>'70.030'!DPA_5043</vt:lpstr>
      <vt:lpstr>'70.030'!DPA_5044</vt:lpstr>
      <vt:lpstr>'70.030'!DPA_5045</vt:lpstr>
      <vt:lpstr>'70.030'!DPA_5046</vt:lpstr>
      <vt:lpstr>'70.030'!DPA_5048</vt:lpstr>
      <vt:lpstr>'70.030'!DPA_5049</vt:lpstr>
      <vt:lpstr>'70.030'!DPA_5050</vt:lpstr>
      <vt:lpstr>'70.030'!DPA_5051</vt:lpstr>
      <vt:lpstr>'70.030'!DPA_5052</vt:lpstr>
      <vt:lpstr>'70.030'!DPA_5054</vt:lpstr>
      <vt:lpstr>'70.030'!DPA_5055</vt:lpstr>
      <vt:lpstr>'70.030'!DPA_5056</vt:lpstr>
      <vt:lpstr>'70.030'!DPA_5057</vt:lpstr>
      <vt:lpstr>'70.030'!DPA_5058</vt:lpstr>
      <vt:lpstr>'70.030'!DPA_5060</vt:lpstr>
      <vt:lpstr>'70.030'!DPA_5061</vt:lpstr>
      <vt:lpstr>'70.030'!DPA_5062</vt:lpstr>
      <vt:lpstr>'70.030'!DPA_5063</vt:lpstr>
      <vt:lpstr>'70.030'!DPA_5064</vt:lpstr>
      <vt:lpstr>'70.030'!DPA_5066</vt:lpstr>
      <vt:lpstr>'70.030'!DPA_5067</vt:lpstr>
      <vt:lpstr>'70.030'!DPA_5068</vt:lpstr>
      <vt:lpstr>'70.030'!DPA_5069</vt:lpstr>
      <vt:lpstr>'70.030'!DPA_5070</vt:lpstr>
      <vt:lpstr>'70.030'!DPA_5072</vt:lpstr>
      <vt:lpstr>'70.030'!DPA_5073</vt:lpstr>
      <vt:lpstr>'70.030'!DPA_5074</vt:lpstr>
      <vt:lpstr>'70.030'!DPA_5075</vt:lpstr>
      <vt:lpstr>'70.030'!DPA_5076</vt:lpstr>
      <vt:lpstr>'70.030'!DPA_5078</vt:lpstr>
      <vt:lpstr>'70.030'!DPA_5079</vt:lpstr>
      <vt:lpstr>'70.030'!DPA_5080</vt:lpstr>
      <vt:lpstr>'70.030'!DPA_5081</vt:lpstr>
      <vt:lpstr>'70.030'!DPA_5082</vt:lpstr>
      <vt:lpstr>'70.030'!DPA_5084</vt:lpstr>
      <vt:lpstr>'70.030'!DPA_5085</vt:lpstr>
      <vt:lpstr>'70.030'!DPA_5086</vt:lpstr>
      <vt:lpstr>'70.030'!DPA_5087</vt:lpstr>
      <vt:lpstr>'70.030'!DPA_5088</vt:lpstr>
      <vt:lpstr>'70.030'!DPA_5090</vt:lpstr>
      <vt:lpstr>'70.030'!DPA_5091</vt:lpstr>
      <vt:lpstr>'70.030'!DPA_5092</vt:lpstr>
      <vt:lpstr>'70.030'!DPA_5093</vt:lpstr>
      <vt:lpstr>'70.030'!DPA_5094</vt:lpstr>
      <vt:lpstr>'70.030'!DPA_5096</vt:lpstr>
      <vt:lpstr>'70.030'!DPA_5097</vt:lpstr>
      <vt:lpstr>'70.030'!DPA_5098</vt:lpstr>
      <vt:lpstr>'70.030'!DPA_5099</vt:lpstr>
      <vt:lpstr>'70.030'!DPA_5100</vt:lpstr>
      <vt:lpstr>'70.030'!DPA_5102</vt:lpstr>
      <vt:lpstr>'70.030'!DPA_5103</vt:lpstr>
      <vt:lpstr>'70.030'!DPA_5104</vt:lpstr>
      <vt:lpstr>'70.030'!DPA_5105</vt:lpstr>
      <vt:lpstr>'70.030'!DPA_5106</vt:lpstr>
      <vt:lpstr>'70.030'!DPA_5108</vt:lpstr>
      <vt:lpstr>'70.030'!DPA_5109</vt:lpstr>
      <vt:lpstr>'70.030'!DPA_5110</vt:lpstr>
      <vt:lpstr>'70.030'!DPA_5111</vt:lpstr>
      <vt:lpstr>'70.030'!DPA_5112</vt:lpstr>
      <vt:lpstr>'70.030'!DPA_5114</vt:lpstr>
      <vt:lpstr>'70.030'!DPA_5115</vt:lpstr>
      <vt:lpstr>'70.030'!DPA_5116</vt:lpstr>
      <vt:lpstr>'70.030'!DPA_5117</vt:lpstr>
      <vt:lpstr>'70.030'!DPA_5118</vt:lpstr>
      <vt:lpstr>'70.030'!DPA_5120</vt:lpstr>
      <vt:lpstr>'70.030'!DPA_5121</vt:lpstr>
      <vt:lpstr>'70.030'!DPA_5122</vt:lpstr>
      <vt:lpstr>'70.030'!DPA_5123</vt:lpstr>
      <vt:lpstr>'70.030'!DPA_5124</vt:lpstr>
      <vt:lpstr>'70.030'!DPA_5126</vt:lpstr>
      <vt:lpstr>'70.030'!DPA_5127</vt:lpstr>
      <vt:lpstr>'70.030'!DPA_5128</vt:lpstr>
      <vt:lpstr>'70.030'!DPA_5129</vt:lpstr>
      <vt:lpstr>'70.030'!DPA_5130</vt:lpstr>
      <vt:lpstr>'70.030'!DPA_5132</vt:lpstr>
      <vt:lpstr>'70.030'!DPA_5133</vt:lpstr>
      <vt:lpstr>'70.030'!DPA_5134</vt:lpstr>
      <vt:lpstr>'70.030'!DPA_5135</vt:lpstr>
      <vt:lpstr>'70.030'!DPA_5136</vt:lpstr>
      <vt:lpstr>'70.030'!DPA_5138</vt:lpstr>
      <vt:lpstr>'70.030'!DPA_5139</vt:lpstr>
      <vt:lpstr>'70.030'!DPA_5140</vt:lpstr>
      <vt:lpstr>'70.030'!DPA_5141</vt:lpstr>
      <vt:lpstr>'70.030'!DPA_5142</vt:lpstr>
      <vt:lpstr>'70.030'!DPA_5143</vt:lpstr>
      <vt:lpstr>'70.030'!DPA_5145</vt:lpstr>
      <vt:lpstr>'70.030'!DPA_5146</vt:lpstr>
      <vt:lpstr>'70.030'!DPA_5147</vt:lpstr>
      <vt:lpstr>'70.030'!DPA_5148</vt:lpstr>
      <vt:lpstr>'70.030'!DPA_5149</vt:lpstr>
      <vt:lpstr>'70.030'!DPA_5150</vt:lpstr>
      <vt:lpstr>'70.030'!DPA_5152</vt:lpstr>
      <vt:lpstr>'70.030'!DPA_5153</vt:lpstr>
      <vt:lpstr>'70.030'!DPA_5154</vt:lpstr>
      <vt:lpstr>'70.030'!DPA_5155</vt:lpstr>
      <vt:lpstr>'70.030'!DPA_5156</vt:lpstr>
      <vt:lpstr>'70.030'!DPA_5157</vt:lpstr>
      <vt:lpstr>'70.030'!DPA_5159</vt:lpstr>
      <vt:lpstr>'70.030'!DPA_5160</vt:lpstr>
      <vt:lpstr>'70.030'!DPA_5161</vt:lpstr>
      <vt:lpstr>'70.030'!DPA_5162</vt:lpstr>
      <vt:lpstr>'70.030'!DPA_5163</vt:lpstr>
      <vt:lpstr>'70.030'!DPA_5164</vt:lpstr>
      <vt:lpstr>'70.030'!DPA_5166</vt:lpstr>
      <vt:lpstr>'70.030'!DPA_5167</vt:lpstr>
      <vt:lpstr>'70.030'!DPA_5168</vt:lpstr>
      <vt:lpstr>'70.030'!DPA_5169</vt:lpstr>
      <vt:lpstr>'70.030'!DPA_5170</vt:lpstr>
      <vt:lpstr>'70.030'!DPA_5171</vt:lpstr>
      <vt:lpstr>'70.030'!DPA_5173</vt:lpstr>
      <vt:lpstr>'70.030'!DPA_5174</vt:lpstr>
      <vt:lpstr>'70.030'!DPA_5175</vt:lpstr>
      <vt:lpstr>'70.030'!DPA_5176</vt:lpstr>
      <vt:lpstr>'70.030'!DPA_5177</vt:lpstr>
      <vt:lpstr>'70.030'!DPA_5178</vt:lpstr>
      <vt:lpstr>'70.030'!DPA_5180</vt:lpstr>
      <vt:lpstr>'70.030'!DPA_5181</vt:lpstr>
      <vt:lpstr>'70.030'!DPA_5182</vt:lpstr>
      <vt:lpstr>'70.030'!DPA_5183</vt:lpstr>
      <vt:lpstr>'70.030'!DPA_5184</vt:lpstr>
      <vt:lpstr>'70.030'!DPA_5185</vt:lpstr>
      <vt:lpstr>'70.030'!DPA_5187</vt:lpstr>
      <vt:lpstr>'70.030'!DPA_5188</vt:lpstr>
      <vt:lpstr>'70.030'!DPA_5189</vt:lpstr>
      <vt:lpstr>'70.030'!DPA_5190</vt:lpstr>
      <vt:lpstr>'70.030'!DPA_5191</vt:lpstr>
      <vt:lpstr>'70.030'!DPA_5192</vt:lpstr>
      <vt:lpstr>'70.030'!DPA_5194</vt:lpstr>
      <vt:lpstr>'70.030'!DPA_5195</vt:lpstr>
      <vt:lpstr>'70.030'!DPA_5196</vt:lpstr>
      <vt:lpstr>'70.030'!DPA_5197</vt:lpstr>
      <vt:lpstr>'70.030'!DPA_5198</vt:lpstr>
      <vt:lpstr>'70.030'!DPA_5199</vt:lpstr>
      <vt:lpstr>'70.030'!DPA_5201</vt:lpstr>
      <vt:lpstr>'70.030'!DPA_5202</vt:lpstr>
      <vt:lpstr>'70.030'!DPA_5203</vt:lpstr>
      <vt:lpstr>'70.030'!DPA_5204</vt:lpstr>
      <vt:lpstr>'70.030'!DPA_5205</vt:lpstr>
      <vt:lpstr>'70.030'!DPA_5206</vt:lpstr>
      <vt:lpstr>'70.030'!DPA_5208</vt:lpstr>
      <vt:lpstr>'70.030'!DPA_5209</vt:lpstr>
      <vt:lpstr>'70.030'!DPA_5210</vt:lpstr>
      <vt:lpstr>'70.030'!DPA_5211</vt:lpstr>
      <vt:lpstr>'70.030'!DPA_5212</vt:lpstr>
      <vt:lpstr>'70.030'!DPA_5213</vt:lpstr>
      <vt:lpstr>'70.030'!DPA_5215</vt:lpstr>
      <vt:lpstr>'70.030'!DPA_5216</vt:lpstr>
      <vt:lpstr>'70.030'!DPA_5217</vt:lpstr>
      <vt:lpstr>'70.030'!DPA_5218</vt:lpstr>
      <vt:lpstr>'70.030'!DPA_5219</vt:lpstr>
      <vt:lpstr>'70.030'!DPA_5220</vt:lpstr>
      <vt:lpstr>'70.030'!DPA_5222</vt:lpstr>
      <vt:lpstr>'70.030'!DPA_5223</vt:lpstr>
      <vt:lpstr>'70.030'!DPA_5224</vt:lpstr>
      <vt:lpstr>'70.030'!DPA_5225</vt:lpstr>
      <vt:lpstr>'70.030'!DPA_5226</vt:lpstr>
      <vt:lpstr>'70.030'!DPA_5227</vt:lpstr>
      <vt:lpstr>'70.030'!DPA_5229</vt:lpstr>
      <vt:lpstr>'70.030'!DPA_5230</vt:lpstr>
      <vt:lpstr>'70.030'!DPA_5231</vt:lpstr>
      <vt:lpstr>'70.030'!DPA_5232</vt:lpstr>
      <vt:lpstr>'70.030'!DPA_5233</vt:lpstr>
      <vt:lpstr>'70.030'!DPA_5234</vt:lpstr>
      <vt:lpstr>'70.030'!DPA_5236</vt:lpstr>
      <vt:lpstr>'70.030'!DPA_5237</vt:lpstr>
      <vt:lpstr>'70.030'!DPA_5238</vt:lpstr>
      <vt:lpstr>'70.030'!DPA_5239</vt:lpstr>
      <vt:lpstr>'70.030'!DPA_5240</vt:lpstr>
      <vt:lpstr>'70.030'!DPA_5241</vt:lpstr>
      <vt:lpstr>'70.030'!DPA_5243</vt:lpstr>
      <vt:lpstr>'70.030'!DPA_5244</vt:lpstr>
      <vt:lpstr>'70.030'!DPA_5245</vt:lpstr>
      <vt:lpstr>'70.030'!DPA_5246</vt:lpstr>
      <vt:lpstr>'70.030'!DPA_5247</vt:lpstr>
      <vt:lpstr>'70.030'!DPA_5248</vt:lpstr>
      <vt:lpstr>'70.030'!DPA_5250</vt:lpstr>
      <vt:lpstr>'70.030'!DPA_5251</vt:lpstr>
      <vt:lpstr>'70.030'!DPA_5252</vt:lpstr>
      <vt:lpstr>'70.030'!DPA_5253</vt:lpstr>
      <vt:lpstr>'70.030'!DPA_5254</vt:lpstr>
      <vt:lpstr>'70.030'!DPA_5255</vt:lpstr>
      <vt:lpstr>'70.030'!DPA_5257</vt:lpstr>
      <vt:lpstr>'70.030'!DPA_5258</vt:lpstr>
      <vt:lpstr>'70.030'!DPA_5259</vt:lpstr>
      <vt:lpstr>'70.030'!DPA_5260</vt:lpstr>
      <vt:lpstr>'70.030'!DPA_5261</vt:lpstr>
      <vt:lpstr>'70.030'!DPA_5262</vt:lpstr>
      <vt:lpstr>'70.030'!DPA_5264</vt:lpstr>
      <vt:lpstr>'70.030'!DPA_5265</vt:lpstr>
      <vt:lpstr>'70.030'!DPA_5266</vt:lpstr>
      <vt:lpstr>'70.030'!DPA_5267</vt:lpstr>
      <vt:lpstr>'70.030'!DPA_5268</vt:lpstr>
      <vt:lpstr>'70.030'!DPA_5269</vt:lpstr>
      <vt:lpstr>'70.030'!DPA_5271</vt:lpstr>
      <vt:lpstr>'70.030'!DPA_5272</vt:lpstr>
      <vt:lpstr>'70.030'!DPA_5273</vt:lpstr>
      <vt:lpstr>'70.030'!DPA_5274</vt:lpstr>
      <vt:lpstr>'70.030'!DPA_5275</vt:lpstr>
      <vt:lpstr>'70.030'!DPA_5276</vt:lpstr>
      <vt:lpstr>'70.030'!DPA_5278</vt:lpstr>
      <vt:lpstr>'70.030'!DPA_5279</vt:lpstr>
      <vt:lpstr>'70.030'!DPA_5280</vt:lpstr>
      <vt:lpstr>'70.030'!DPA_5281</vt:lpstr>
      <vt:lpstr>'70.030'!DPA_5282</vt:lpstr>
      <vt:lpstr>'70.030'!DPA_5283</vt:lpstr>
      <vt:lpstr>'70.030'!DPA_5285</vt:lpstr>
      <vt:lpstr>'70.030'!DPA_5286</vt:lpstr>
      <vt:lpstr>'70.030'!DPA_5287</vt:lpstr>
      <vt:lpstr>'70.030'!DPA_5288</vt:lpstr>
      <vt:lpstr>'70.030'!DPA_5289</vt:lpstr>
      <vt:lpstr>'70.030'!DPA_5291</vt:lpstr>
      <vt:lpstr>'70.030'!DPA_5292</vt:lpstr>
      <vt:lpstr>'70.030'!DPA_5306</vt:lpstr>
      <vt:lpstr>'70.030'!DPA_5307</vt:lpstr>
      <vt:lpstr>'70.030'!DPA_5308</vt:lpstr>
      <vt:lpstr>'70.030'!DPA_5310</vt:lpstr>
      <vt:lpstr>'70.030'!DPA_5311</vt:lpstr>
      <vt:lpstr>'70.030'!DPA_5312</vt:lpstr>
      <vt:lpstr>'70.030'!DPA_5313</vt:lpstr>
      <vt:lpstr>'70.030'!DPA_5314</vt:lpstr>
      <vt:lpstr>'70.030'!DPA_5316</vt:lpstr>
      <vt:lpstr>'70.030'!DPA_5317</vt:lpstr>
      <vt:lpstr>'70.030'!DPA_5330</vt:lpstr>
      <vt:lpstr>'70.030'!DPA_5331</vt:lpstr>
      <vt:lpstr>'70.030'!DPA_5332</vt:lpstr>
      <vt:lpstr>'70.030'!DPA_5333</vt:lpstr>
      <vt:lpstr>'70.030'!DPA_5335</vt:lpstr>
      <vt:lpstr>'70.030'!DPA_5336</vt:lpstr>
      <vt:lpstr>'70.030'!DPA_5337</vt:lpstr>
      <vt:lpstr>'70.030'!DPA_5338</vt:lpstr>
      <vt:lpstr>'70.030'!DPA_5339</vt:lpstr>
      <vt:lpstr>'70.030'!DPA_5341</vt:lpstr>
      <vt:lpstr>'70.030'!DPA_5342</vt:lpstr>
      <vt:lpstr>'70.030'!DPA_5363</vt:lpstr>
      <vt:lpstr>'70.030'!DPA_5364</vt:lpstr>
      <vt:lpstr>'70.030'!DPA_5365</vt:lpstr>
      <vt:lpstr>'70.030'!DPA_5366</vt:lpstr>
      <vt:lpstr>'70.030'!DPA_5367</vt:lpstr>
      <vt:lpstr>'70.030'!DPA_5368</vt:lpstr>
      <vt:lpstr>'70.030'!DPA_5369</vt:lpstr>
      <vt:lpstr>'70.030'!DPA_5377</vt:lpstr>
      <vt:lpstr>'70.030'!DPA_5378</vt:lpstr>
      <vt:lpstr>'70.030'!DPA_5379</vt:lpstr>
      <vt:lpstr>'70.030'!DPA_5380</vt:lpstr>
      <vt:lpstr>'70.030'!DPA_5381</vt:lpstr>
      <vt:lpstr>'70.030'!DPA_5387</vt:lpstr>
      <vt:lpstr>'70.030'!DPA_5388</vt:lpstr>
      <vt:lpstr>'70.030'!DPA_5389</vt:lpstr>
      <vt:lpstr>'70.030'!DPA_5390</vt:lpstr>
      <vt:lpstr>'70.030'!DPA_5391</vt:lpstr>
      <vt:lpstr>'60.020'!DPA_5397</vt:lpstr>
      <vt:lpstr>'60.020'!DPA_5398</vt:lpstr>
      <vt:lpstr>'60.020'!DPA_5399</vt:lpstr>
      <vt:lpstr>'60.020'!DPA_5400</vt:lpstr>
      <vt:lpstr>'40.290'!DPA_5401</vt:lpstr>
      <vt:lpstr>'40.290'!DPA_5402</vt:lpstr>
      <vt:lpstr>'40.290'!DPA_5404</vt:lpstr>
      <vt:lpstr>'40.290'!DPA_5407</vt:lpstr>
      <vt:lpstr>'40.290'!DPA_5409</vt:lpstr>
      <vt:lpstr>'40.290'!DPA_5410</vt:lpstr>
      <vt:lpstr>'40.290'!DPA_5413</vt:lpstr>
      <vt:lpstr>'40.290'!DPA_5415</vt:lpstr>
      <vt:lpstr>'40.290'!DPA_5416</vt:lpstr>
      <vt:lpstr>'40.290'!DPA_5417</vt:lpstr>
      <vt:lpstr>'40.290'!DPA_5419</vt:lpstr>
      <vt:lpstr>'40.290'!DPA_5420</vt:lpstr>
      <vt:lpstr>'40.290'!DPA_5421</vt:lpstr>
      <vt:lpstr>'40.290'!DPA_5422</vt:lpstr>
      <vt:lpstr>'40.290'!DPA_5423</vt:lpstr>
      <vt:lpstr>'40.290'!DPA_5424</vt:lpstr>
      <vt:lpstr>'40.290'!DPA_5426</vt:lpstr>
      <vt:lpstr>'40.290'!DPA_5431</vt:lpstr>
      <vt:lpstr>'40.290'!DPA_5432</vt:lpstr>
      <vt:lpstr>'40.290'!DPA_5433</vt:lpstr>
      <vt:lpstr>'40.290'!DPA_5434</vt:lpstr>
      <vt:lpstr>'40.290'!DPA_5435</vt:lpstr>
      <vt:lpstr>'40.290'!DPA_5436</vt:lpstr>
      <vt:lpstr>'40.290'!DPA_5443</vt:lpstr>
      <vt:lpstr>'40.290'!DPA_5444</vt:lpstr>
      <vt:lpstr>'40.290'!DPA_5445</vt:lpstr>
      <vt:lpstr>'40.290'!DPA_5446</vt:lpstr>
      <vt:lpstr>'40.290'!DPA_5447</vt:lpstr>
      <vt:lpstr>'40.290'!DPA_5448</vt:lpstr>
      <vt:lpstr>'40.290'!DPA_5449</vt:lpstr>
      <vt:lpstr>'40.290'!DPA_5450</vt:lpstr>
      <vt:lpstr>'40.290'!DPA_5451</vt:lpstr>
      <vt:lpstr>'40.290'!DPA_5452</vt:lpstr>
      <vt:lpstr>'40.290'!DPA_5453</vt:lpstr>
      <vt:lpstr>'40.290'!DPA_5454</vt:lpstr>
      <vt:lpstr>'40.290'!DPA_5455</vt:lpstr>
      <vt:lpstr>'40.290'!DPA_5456</vt:lpstr>
      <vt:lpstr>'40.290'!DPA_5457</vt:lpstr>
      <vt:lpstr>'40.290'!DPA_5458</vt:lpstr>
      <vt:lpstr>'40.290'!DPA_5459</vt:lpstr>
      <vt:lpstr>'40.290'!DPA_5460</vt:lpstr>
      <vt:lpstr>'40.290'!DPA_5461</vt:lpstr>
      <vt:lpstr>'40.290'!DPA_5462</vt:lpstr>
      <vt:lpstr>'40.290'!DPA_5463</vt:lpstr>
      <vt:lpstr>'40.290'!DPA_5465</vt:lpstr>
      <vt:lpstr>'40.290'!DPA_5466</vt:lpstr>
      <vt:lpstr>'40.290'!DPA_5467</vt:lpstr>
      <vt:lpstr>'40.290'!DPA_5468</vt:lpstr>
      <vt:lpstr>'40.290'!DPA_5476</vt:lpstr>
      <vt:lpstr>'40.290'!DPA_5478</vt:lpstr>
      <vt:lpstr>'70.040'!DPA_5481</vt:lpstr>
      <vt:lpstr>'70.040'!DPA_5482</vt:lpstr>
      <vt:lpstr>'40.290'!DPA_5483</vt:lpstr>
      <vt:lpstr>'40.290'!DPA_5484</vt:lpstr>
      <vt:lpstr>'40.290'!DPA_5489</vt:lpstr>
      <vt:lpstr>'70.040'!DPA_5490</vt:lpstr>
      <vt:lpstr>'40.290'!DPA_5491</vt:lpstr>
      <vt:lpstr>'70.040'!DPA_5492</vt:lpstr>
      <vt:lpstr>'40.290'!DPA_5493</vt:lpstr>
      <vt:lpstr>'40.290'!DPA_5494</vt:lpstr>
      <vt:lpstr>'40.290'!DPA_5496</vt:lpstr>
      <vt:lpstr>'40.290'!DPA_5497</vt:lpstr>
      <vt:lpstr>'40.290'!DPA_5498</vt:lpstr>
      <vt:lpstr>'70.040'!DPA_5499</vt:lpstr>
      <vt:lpstr>'40.290'!DPA_5500</vt:lpstr>
      <vt:lpstr>'70.040'!DPA_5502</vt:lpstr>
      <vt:lpstr>'70.040'!DPA_5504</vt:lpstr>
      <vt:lpstr>'40.290'!DPA_5505</vt:lpstr>
      <vt:lpstr>'40.290'!DPA_5506</vt:lpstr>
      <vt:lpstr>'40.290'!DPA_5507</vt:lpstr>
      <vt:lpstr>'40.290'!DPA_5508</vt:lpstr>
      <vt:lpstr>'40.290'!DPA_5509</vt:lpstr>
      <vt:lpstr>'70.040'!DPA_5510</vt:lpstr>
      <vt:lpstr>'70.040'!DPA_5511</vt:lpstr>
      <vt:lpstr>'70.040'!DPA_5513</vt:lpstr>
      <vt:lpstr>'70.040'!DPA_5514</vt:lpstr>
      <vt:lpstr>'70.040'!DPA_5516</vt:lpstr>
      <vt:lpstr>'70.040'!DPA_5517</vt:lpstr>
      <vt:lpstr>'70.040'!DPA_5519</vt:lpstr>
      <vt:lpstr>'70.040'!DPA_5521</vt:lpstr>
      <vt:lpstr>'70.040'!DPA_5524</vt:lpstr>
      <vt:lpstr>'70.040'!DPA_5527</vt:lpstr>
      <vt:lpstr>'70.040'!DPA_5528</vt:lpstr>
      <vt:lpstr>'70.040'!DPA_5529</vt:lpstr>
      <vt:lpstr>'70.040'!DPA_5530</vt:lpstr>
      <vt:lpstr>'70.040'!DPA_5531</vt:lpstr>
      <vt:lpstr>'70.040'!DPA_5532</vt:lpstr>
      <vt:lpstr>'70.040'!DPA_5533</vt:lpstr>
      <vt:lpstr>'70.040'!DPA_5550</vt:lpstr>
      <vt:lpstr>'70.040'!DPA_5551</vt:lpstr>
      <vt:lpstr>'70.040'!DPA_5552</vt:lpstr>
      <vt:lpstr>'70.040'!DPA_5553</vt:lpstr>
      <vt:lpstr>'70.040'!DPA_5554</vt:lpstr>
      <vt:lpstr>'70.040'!DPA_5555</vt:lpstr>
      <vt:lpstr>'70.040'!DPA_5556</vt:lpstr>
      <vt:lpstr>'40.290'!DPA_5559</vt:lpstr>
      <vt:lpstr>'40.290'!DPA_5560</vt:lpstr>
      <vt:lpstr>'40.290'!DPA_5561</vt:lpstr>
      <vt:lpstr>'40.290'!DPA_5562</vt:lpstr>
      <vt:lpstr>'40.290'!DPA_5563</vt:lpstr>
      <vt:lpstr>'40.290'!DPA_5564</vt:lpstr>
      <vt:lpstr>'40.290'!DPA_5566</vt:lpstr>
      <vt:lpstr>'60.020'!DPA_5567</vt:lpstr>
      <vt:lpstr>'60.020'!DPA_5568</vt:lpstr>
      <vt:lpstr>'60.020'!DPA_5569</vt:lpstr>
      <vt:lpstr>'60.020'!DPA_5570</vt:lpstr>
      <vt:lpstr>'60.020'!DPA_5571</vt:lpstr>
      <vt:lpstr>'60.020'!DPA_5572</vt:lpstr>
      <vt:lpstr>'60.020'!DPA_5573</vt:lpstr>
      <vt:lpstr>'60.020'!DPA_5574</vt:lpstr>
      <vt:lpstr>'60.020'!DPA_5575</vt:lpstr>
      <vt:lpstr>'60.020'!DPA_5576</vt:lpstr>
      <vt:lpstr>'60.020'!DPA_5577</vt:lpstr>
      <vt:lpstr>'60.020'!DPA_5578</vt:lpstr>
      <vt:lpstr>'60.020'!DPA_5579</vt:lpstr>
      <vt:lpstr>'60.020'!DPA_5580</vt:lpstr>
      <vt:lpstr>'60.020'!DPA_5581</vt:lpstr>
      <vt:lpstr>'60.020'!DPA_5582</vt:lpstr>
      <vt:lpstr>'60.020'!DPA_5583</vt:lpstr>
      <vt:lpstr>'60.020'!DPA_5584</vt:lpstr>
      <vt:lpstr>'60.020'!DPA_5585</vt:lpstr>
      <vt:lpstr>'60.020'!DPA_5586</vt:lpstr>
      <vt:lpstr>'60.020'!DPA_5587</vt:lpstr>
      <vt:lpstr>'60.020'!DPA_5588</vt:lpstr>
      <vt:lpstr>'60.020'!DPA_5589</vt:lpstr>
      <vt:lpstr>'60.020'!DPA_5590</vt:lpstr>
      <vt:lpstr>'60.020'!DPA_5591</vt:lpstr>
      <vt:lpstr>'60.020'!DPA_5592</vt:lpstr>
      <vt:lpstr>'60.020'!DPA_5593</vt:lpstr>
      <vt:lpstr>'60.020'!DPA_5594</vt:lpstr>
      <vt:lpstr>'60.020'!DPA_5595</vt:lpstr>
      <vt:lpstr>'60.020'!DPA_5596</vt:lpstr>
      <vt:lpstr>'60.020'!DPA_5597</vt:lpstr>
      <vt:lpstr>'60.020'!DPA_5598</vt:lpstr>
      <vt:lpstr>'60.020'!DPA_5599</vt:lpstr>
      <vt:lpstr>'60.020'!DPA_5600</vt:lpstr>
      <vt:lpstr>'10.050'!DPA_5601</vt:lpstr>
      <vt:lpstr>'10.050'!DPA_5604</vt:lpstr>
      <vt:lpstr>'10.050'!DPA_5605</vt:lpstr>
      <vt:lpstr>'10.050'!DPA_5608</vt:lpstr>
      <vt:lpstr>'10.050'!DPA_5611</vt:lpstr>
      <vt:lpstr>'10.050'!DPA_5612</vt:lpstr>
      <vt:lpstr>'10.050'!DPA_5614</vt:lpstr>
      <vt:lpstr>'10.050'!DPA_5615</vt:lpstr>
      <vt:lpstr>'10.050'!DPA_5616</vt:lpstr>
      <vt:lpstr>'10.050'!DPA_5617</vt:lpstr>
      <vt:lpstr>'10.050'!DPA_5618</vt:lpstr>
      <vt:lpstr>'10.050'!DPA_5619</vt:lpstr>
      <vt:lpstr>'10.050'!DPA_5620</vt:lpstr>
      <vt:lpstr>'10.050'!DPA_5621</vt:lpstr>
      <vt:lpstr>'10.050'!DPA_5622</vt:lpstr>
      <vt:lpstr>'10.050'!DPA_5623</vt:lpstr>
      <vt:lpstr>'40.290'!DPA_5624</vt:lpstr>
      <vt:lpstr>'40.290'!DPA_5625</vt:lpstr>
      <vt:lpstr>'10.050'!DPA_5630</vt:lpstr>
      <vt:lpstr>'10.050'!DPA_5631</vt:lpstr>
      <vt:lpstr>'70.040'!DPA_5635</vt:lpstr>
      <vt:lpstr>'70.040'!DPA_5636</vt:lpstr>
      <vt:lpstr>'70.040'!DPA_5637</vt:lpstr>
      <vt:lpstr>'70.040'!DPA_5638</vt:lpstr>
      <vt:lpstr>'70.040'!DPA_5639</vt:lpstr>
      <vt:lpstr>'70.040'!DPA_5640</vt:lpstr>
      <vt:lpstr>'10.050'!DPA_5650</vt:lpstr>
      <vt:lpstr>'10.050'!DPA_5651</vt:lpstr>
      <vt:lpstr>'10.050'!DPA_5657</vt:lpstr>
      <vt:lpstr>'10.050'!DPA_5658</vt:lpstr>
      <vt:lpstr>'10.050'!DPA_5660</vt:lpstr>
      <vt:lpstr>'10.050'!DPA_5661</vt:lpstr>
      <vt:lpstr>'10.050'!DPA_5662</vt:lpstr>
      <vt:lpstr>'10.050'!DPA_5663</vt:lpstr>
      <vt:lpstr>'10.050'!DPA_5664</vt:lpstr>
      <vt:lpstr>'10.050'!DPA_5665</vt:lpstr>
      <vt:lpstr>'10.050'!DPA_5666</vt:lpstr>
      <vt:lpstr>'10.050'!DPA_5667</vt:lpstr>
      <vt:lpstr>'10.050'!DPA_5668</vt:lpstr>
      <vt:lpstr>'10.050'!DPA_5669</vt:lpstr>
      <vt:lpstr>'10.050'!DPA_5700</vt:lpstr>
      <vt:lpstr>'10.050'!DPA_5703</vt:lpstr>
      <vt:lpstr>'10.050'!DPA_5705</vt:lpstr>
      <vt:lpstr>'10.050'!DPA_5706</vt:lpstr>
      <vt:lpstr>'10.050'!DPA_5707</vt:lpstr>
      <vt:lpstr>'10.050'!DPA_5708</vt:lpstr>
      <vt:lpstr>'10.050'!DPA_5709</vt:lpstr>
      <vt:lpstr>'10.050'!DPA_5710</vt:lpstr>
      <vt:lpstr>'10.050'!DPA_5711</vt:lpstr>
      <vt:lpstr>'10.050'!DPA_5712</vt:lpstr>
      <vt:lpstr>'10.050'!DPA_5713</vt:lpstr>
      <vt:lpstr>'10.050'!DPA_5714</vt:lpstr>
      <vt:lpstr>'10.050'!DPA_5715</vt:lpstr>
      <vt:lpstr>'10.050'!DPA_5720</vt:lpstr>
      <vt:lpstr>'10.050'!DPA_5749</vt:lpstr>
      <vt:lpstr>'10.050'!DPA_5750</vt:lpstr>
      <vt:lpstr>'10.050'!DPA_5752</vt:lpstr>
      <vt:lpstr>'10.050'!DPA_5753</vt:lpstr>
      <vt:lpstr>'10.050'!DPA_5754</vt:lpstr>
      <vt:lpstr>'10.050'!DPA_5755</vt:lpstr>
      <vt:lpstr>'10.050'!DPA_5756</vt:lpstr>
      <vt:lpstr>'10.050'!DPA_5757</vt:lpstr>
      <vt:lpstr>'10.050'!DPA_5758</vt:lpstr>
      <vt:lpstr>'10.050'!DPA_5759</vt:lpstr>
      <vt:lpstr>'10.050'!DPA_5760</vt:lpstr>
      <vt:lpstr>'10.050'!DPA_5761</vt:lpstr>
      <vt:lpstr>'10.050'!DPA_5785</vt:lpstr>
      <vt:lpstr>'10.050'!DPA_5788</vt:lpstr>
      <vt:lpstr>'10.050'!DPA_5792</vt:lpstr>
      <vt:lpstr>'10.050'!DPA_5795</vt:lpstr>
      <vt:lpstr>'10.050'!DPA_5798</vt:lpstr>
      <vt:lpstr>'10.050'!DPA_5799</vt:lpstr>
      <vt:lpstr>'10.050'!DPA_5800</vt:lpstr>
      <vt:lpstr>'10.050'!DPA_5801</vt:lpstr>
      <vt:lpstr>'10.050'!DPA_5802</vt:lpstr>
      <vt:lpstr>'10.050'!DPA_5803</vt:lpstr>
      <vt:lpstr>'10.050'!DPA_5804</vt:lpstr>
      <vt:lpstr>'10.050'!DPA_5805</vt:lpstr>
      <vt:lpstr>'10.050'!DPA_5806</vt:lpstr>
      <vt:lpstr>'10.050'!DPA_5807</vt:lpstr>
      <vt:lpstr>'10.050'!DPA_5808</vt:lpstr>
      <vt:lpstr>'10.050'!DPA_5815</vt:lpstr>
      <vt:lpstr>'10.050'!DPA_5823</vt:lpstr>
      <vt:lpstr>'10.050'!DPA_5824</vt:lpstr>
      <vt:lpstr>'10.050'!DPA_5829</vt:lpstr>
      <vt:lpstr>'10.050'!DPA_5831</vt:lpstr>
      <vt:lpstr>'10.050'!DPA_5834</vt:lpstr>
      <vt:lpstr>'10.050'!DPA_5838</vt:lpstr>
      <vt:lpstr>'10.050'!DPA_5841</vt:lpstr>
      <vt:lpstr>'10.050'!DPA_5844</vt:lpstr>
      <vt:lpstr>'10.050'!DPA_5845</vt:lpstr>
      <vt:lpstr>'10.050'!DPA_5846</vt:lpstr>
      <vt:lpstr>'10.050'!DPA_5847</vt:lpstr>
      <vt:lpstr>'10.050'!DPA_5848</vt:lpstr>
      <vt:lpstr>'10.050'!DPA_5849</vt:lpstr>
      <vt:lpstr>'10.050'!DPA_5850</vt:lpstr>
      <vt:lpstr>'10.050'!DPA_5851</vt:lpstr>
      <vt:lpstr>'10.050'!DPA_5852</vt:lpstr>
      <vt:lpstr>'10.050'!DPA_5853</vt:lpstr>
      <vt:lpstr>'70.030'!DPA_5900</vt:lpstr>
      <vt:lpstr>'70.030'!DPA_5901</vt:lpstr>
      <vt:lpstr>'70.030'!DPA_5902</vt:lpstr>
      <vt:lpstr>'70.030'!DPA_5903</vt:lpstr>
      <vt:lpstr>'70.030'!DPA_5904</vt:lpstr>
      <vt:lpstr>'70.030'!DPA_5905</vt:lpstr>
      <vt:lpstr>'70.030'!DPA_5906</vt:lpstr>
      <vt:lpstr>'70.030'!DPA_5907</vt:lpstr>
      <vt:lpstr>'70.030'!DPA_5908</vt:lpstr>
      <vt:lpstr>'70.030'!DPA_5909</vt:lpstr>
      <vt:lpstr>'70.030'!DPA_5910</vt:lpstr>
      <vt:lpstr>'70.030'!DPA_5911</vt:lpstr>
      <vt:lpstr>'70.030'!DPA_5912</vt:lpstr>
      <vt:lpstr>'70.030'!DPA_5913</vt:lpstr>
      <vt:lpstr>'70.030'!DPA_5914</vt:lpstr>
      <vt:lpstr>'70.030'!DPA_5915</vt:lpstr>
      <vt:lpstr>'70.030'!DPA_5916</vt:lpstr>
      <vt:lpstr>'70.030'!DPA_5917</vt:lpstr>
      <vt:lpstr>'70.030'!DPA_5918</vt:lpstr>
      <vt:lpstr>'70.030'!DPA_5919</vt:lpstr>
      <vt:lpstr>'70.030'!DPA_5920</vt:lpstr>
      <vt:lpstr>'70.030'!DPA_5921</vt:lpstr>
      <vt:lpstr>'70.030'!DPA_5922</vt:lpstr>
      <vt:lpstr>'70.030'!DPA_5923</vt:lpstr>
      <vt:lpstr>'70.030'!DPA_5924</vt:lpstr>
      <vt:lpstr>'70.030'!DPA_5925</vt:lpstr>
      <vt:lpstr>'70.030'!DPA_5926</vt:lpstr>
      <vt:lpstr>'70.030'!DPA_5927</vt:lpstr>
      <vt:lpstr>'70.030'!DPA_5928</vt:lpstr>
      <vt:lpstr>'70.030'!DPA_5929</vt:lpstr>
      <vt:lpstr>'70.030'!DPA_5930</vt:lpstr>
      <vt:lpstr>'70.030'!DPA_5931</vt:lpstr>
      <vt:lpstr>'70.030'!DPA_5932</vt:lpstr>
      <vt:lpstr>'70.030'!DPA_5933</vt:lpstr>
      <vt:lpstr>'70.030'!DPA_5934</vt:lpstr>
      <vt:lpstr>'70.030'!DPA_5935</vt:lpstr>
      <vt:lpstr>'70.030'!DPA_5936</vt:lpstr>
      <vt:lpstr>'70.030'!DPA_5937</vt:lpstr>
      <vt:lpstr>'70.030'!DPA_5938</vt:lpstr>
      <vt:lpstr>'70.030'!DPA_5939</vt:lpstr>
      <vt:lpstr>'70.030'!DPA_5940</vt:lpstr>
      <vt:lpstr>'70.030'!DPA_5941</vt:lpstr>
      <vt:lpstr>'70.030'!DPA_5942</vt:lpstr>
      <vt:lpstr>'70.030'!DPA_5943</vt:lpstr>
      <vt:lpstr>'70.030'!DPA_5944</vt:lpstr>
      <vt:lpstr>'70.030'!DPA_5945</vt:lpstr>
      <vt:lpstr>'70.030'!DPA_5946</vt:lpstr>
      <vt:lpstr>'70.030'!DPA_5947</vt:lpstr>
      <vt:lpstr>'70.030'!DPA_5948</vt:lpstr>
      <vt:lpstr>'70.030'!DPA_5949</vt:lpstr>
      <vt:lpstr>'70.030'!DPA_5950</vt:lpstr>
      <vt:lpstr>'70.030'!DPA_5951</vt:lpstr>
      <vt:lpstr>'70.030'!DPA_5952</vt:lpstr>
      <vt:lpstr>'70.030'!DPA_5953</vt:lpstr>
      <vt:lpstr>'70.030'!DPA_5954</vt:lpstr>
      <vt:lpstr>'70.030'!DPA_5955</vt:lpstr>
      <vt:lpstr>'70.030'!DPA_5956</vt:lpstr>
      <vt:lpstr>'70.030'!DPA_5957</vt:lpstr>
      <vt:lpstr>'70.030'!DPA_5958</vt:lpstr>
      <vt:lpstr>'70.030'!DPA_5959</vt:lpstr>
      <vt:lpstr>'70.030'!DPA_5960</vt:lpstr>
      <vt:lpstr>'70.030'!DPA_5961</vt:lpstr>
      <vt:lpstr>'70.030'!DPA_5962</vt:lpstr>
      <vt:lpstr>'70.030'!DPA_5963</vt:lpstr>
      <vt:lpstr>'70.030'!DPA_5964</vt:lpstr>
      <vt:lpstr>'70.030'!DPA_5965</vt:lpstr>
      <vt:lpstr>'70.030'!DPA_5966</vt:lpstr>
      <vt:lpstr>'70.030'!DPA_5967</vt:lpstr>
      <vt:lpstr>'70.030'!DPA_5968</vt:lpstr>
      <vt:lpstr>'70.030'!DPA_5969</vt:lpstr>
      <vt:lpstr>'70.030'!DPA_5970</vt:lpstr>
      <vt:lpstr>'70.030'!DPA_5971</vt:lpstr>
      <vt:lpstr>'70.030'!DPA_5972</vt:lpstr>
      <vt:lpstr>'70.030'!DPA_5973</vt:lpstr>
      <vt:lpstr>'70.030'!DPA_5974</vt:lpstr>
      <vt:lpstr>'70.030'!DPA_5975</vt:lpstr>
      <vt:lpstr>'70.030'!DPA_5976</vt:lpstr>
      <vt:lpstr>'70.030'!DPA_5977</vt:lpstr>
      <vt:lpstr>'70.030'!DPA_5978</vt:lpstr>
      <vt:lpstr>'70.030'!DPA_5979</vt:lpstr>
      <vt:lpstr>'70.030'!DPA_5980</vt:lpstr>
      <vt:lpstr>'70.030'!DPA_5998</vt:lpstr>
      <vt:lpstr>'70.030'!DPA_5999</vt:lpstr>
      <vt:lpstr>'70.030'!DPA_6001</vt:lpstr>
      <vt:lpstr>'70.030'!DPA_6007</vt:lpstr>
      <vt:lpstr>'70.030'!DPA_6010</vt:lpstr>
      <vt:lpstr>'70.030'!DPA_6011</vt:lpstr>
      <vt:lpstr>'70.030'!DPA_6013</vt:lpstr>
      <vt:lpstr>'70.030'!DPA_6019</vt:lpstr>
      <vt:lpstr>'70.030'!DPA_6022</vt:lpstr>
      <vt:lpstr>'70.030'!DPA_6023</vt:lpstr>
      <vt:lpstr>'70.030'!DPA_6025</vt:lpstr>
      <vt:lpstr>'70.030'!DPA_6031</vt:lpstr>
      <vt:lpstr>'70.030'!DPA_6073</vt:lpstr>
      <vt:lpstr>'70.030'!DPA_6074</vt:lpstr>
      <vt:lpstr>'70.030'!DPA_6075</vt:lpstr>
      <vt:lpstr>'70.030'!DPA_6076</vt:lpstr>
      <vt:lpstr>'70.030'!DPA_6077</vt:lpstr>
      <vt:lpstr>'70.030'!DPA_6078</vt:lpstr>
      <vt:lpstr>'70.030'!DPA_6079</vt:lpstr>
      <vt:lpstr>'70.030'!DPA_6082</vt:lpstr>
      <vt:lpstr>'70.030'!DPA_6083</vt:lpstr>
      <vt:lpstr>'70.030'!DPA_6084</vt:lpstr>
      <vt:lpstr>'70.030'!DPA_6085</vt:lpstr>
      <vt:lpstr>'70.030'!DPA_6086</vt:lpstr>
      <vt:lpstr>'70.030'!DPA_6087</vt:lpstr>
      <vt:lpstr>'70.030'!DPA_6088</vt:lpstr>
      <vt:lpstr>'70.030'!DPA_6089</vt:lpstr>
      <vt:lpstr>'70.030'!DPA_6090</vt:lpstr>
      <vt:lpstr>'70.030'!DPA_6091</vt:lpstr>
      <vt:lpstr>'70.030'!DPA_6092</vt:lpstr>
      <vt:lpstr>'70.030'!DPA_6093</vt:lpstr>
      <vt:lpstr>'70.030'!DPA_6094</vt:lpstr>
      <vt:lpstr>'70.030'!DPA_6095</vt:lpstr>
      <vt:lpstr>'70.030'!DPA_6096</vt:lpstr>
      <vt:lpstr>'70.030'!DPA_6097</vt:lpstr>
      <vt:lpstr>'70.030'!DPA_6098</vt:lpstr>
      <vt:lpstr>'70.030'!DPA_6099</vt:lpstr>
      <vt:lpstr>'70.030'!DPA_6100</vt:lpstr>
      <vt:lpstr>'70.030'!DPA_6101</vt:lpstr>
      <vt:lpstr>'70.030'!DPA_6102</vt:lpstr>
      <vt:lpstr>'70.030'!DPA_6103</vt:lpstr>
      <vt:lpstr>'70.030'!DPA_6104</vt:lpstr>
      <vt:lpstr>'70.030'!DPA_6105</vt:lpstr>
      <vt:lpstr>'70.030'!DPA_6106</vt:lpstr>
      <vt:lpstr>'70.030'!DPA_6107</vt:lpstr>
      <vt:lpstr>'70.030'!DPA_6108</vt:lpstr>
      <vt:lpstr>'70.030'!DPA_6109</vt:lpstr>
      <vt:lpstr>'70.030'!DPA_6110</vt:lpstr>
      <vt:lpstr>'70.030'!DPA_6111</vt:lpstr>
      <vt:lpstr>'70.030'!DPA_6112</vt:lpstr>
      <vt:lpstr>'70.030'!DPA_6113</vt:lpstr>
      <vt:lpstr>'70.030'!DPA_6114</vt:lpstr>
      <vt:lpstr>'70.030'!DPA_6115</vt:lpstr>
      <vt:lpstr>'70.030'!DPA_6116</vt:lpstr>
      <vt:lpstr>'70.030'!DPA_6117</vt:lpstr>
      <vt:lpstr>'70.030'!DPA_6118</vt:lpstr>
      <vt:lpstr>'70.030'!DPA_6119</vt:lpstr>
      <vt:lpstr>'70.030'!DPA_6120</vt:lpstr>
      <vt:lpstr>'70.030'!DPA_6121</vt:lpstr>
      <vt:lpstr>'70.030'!DPA_6122</vt:lpstr>
      <vt:lpstr>'70.030'!DPA_6123</vt:lpstr>
      <vt:lpstr>'70.030'!DPA_6124</vt:lpstr>
      <vt:lpstr>'70.030'!DPA_6125</vt:lpstr>
      <vt:lpstr>'70.030'!DPA_6126</vt:lpstr>
      <vt:lpstr>'70.030'!DPA_6127</vt:lpstr>
      <vt:lpstr>'70.030'!DPA_6128</vt:lpstr>
      <vt:lpstr>'70.030'!DPA_6131</vt:lpstr>
      <vt:lpstr>'70.030'!DPA_6132</vt:lpstr>
      <vt:lpstr>'70.030'!DPA_6133</vt:lpstr>
      <vt:lpstr>'70.030'!DPA_6134</vt:lpstr>
      <vt:lpstr>'70.030'!DPA_6135</vt:lpstr>
      <vt:lpstr>'70.030'!DPA_6136</vt:lpstr>
      <vt:lpstr>'70.030'!DPA_6139</vt:lpstr>
      <vt:lpstr>'70.030'!DPA_6140</vt:lpstr>
      <vt:lpstr>'70.030'!DPA_6141</vt:lpstr>
      <vt:lpstr>'70.030'!DPA_6142</vt:lpstr>
      <vt:lpstr>'70.030'!DPA_6143</vt:lpstr>
      <vt:lpstr>'70.030'!DPA_6146</vt:lpstr>
      <vt:lpstr>'70.030'!DPA_6147</vt:lpstr>
      <vt:lpstr>'70.030'!DPA_6148</vt:lpstr>
      <vt:lpstr>'70.030'!DPA_6149</vt:lpstr>
      <vt:lpstr>'70.030'!DPA_6150</vt:lpstr>
      <vt:lpstr>'70.030'!DPA_6153</vt:lpstr>
      <vt:lpstr>'70.030'!DPA_6154</vt:lpstr>
      <vt:lpstr>'70.030'!DPA_6155</vt:lpstr>
      <vt:lpstr>'70.030'!DPA_6156</vt:lpstr>
      <vt:lpstr>'70.030'!DPA_6157</vt:lpstr>
      <vt:lpstr>'70.030'!DPA_6158</vt:lpstr>
      <vt:lpstr>'70.030'!DPA_6161</vt:lpstr>
      <vt:lpstr>'70.030'!DPA_6162</vt:lpstr>
      <vt:lpstr>'70.030'!DPA_6163</vt:lpstr>
      <vt:lpstr>'70.030'!DPA_6164</vt:lpstr>
      <vt:lpstr>'70.030'!DPA_6167</vt:lpstr>
      <vt:lpstr>'70.030'!DPA_6168</vt:lpstr>
      <vt:lpstr>'70.030'!DPA_6169</vt:lpstr>
      <vt:lpstr>'70.030'!DPA_6170</vt:lpstr>
      <vt:lpstr>'70.030'!DPA_6171</vt:lpstr>
      <vt:lpstr>'70.030'!DPA_6172</vt:lpstr>
      <vt:lpstr>'70.030'!DPA_6175</vt:lpstr>
      <vt:lpstr>'70.030'!DPA_6176</vt:lpstr>
      <vt:lpstr>'70.030'!DPA_6177</vt:lpstr>
      <vt:lpstr>'70.030'!DPA_6189</vt:lpstr>
      <vt:lpstr>'70.030'!DPA_6190</vt:lpstr>
      <vt:lpstr>'70.030'!DPA_6193</vt:lpstr>
      <vt:lpstr>'70.030'!DPA_6194</vt:lpstr>
      <vt:lpstr>'70.030'!DPA_6195</vt:lpstr>
      <vt:lpstr>'70.030'!DPA_6196</vt:lpstr>
      <vt:lpstr>'70.030'!DPA_6197</vt:lpstr>
      <vt:lpstr>'70.030'!DPA_6200</vt:lpstr>
      <vt:lpstr>'70.030'!DPA_6201</vt:lpstr>
      <vt:lpstr>'70.030'!DPA_6202</vt:lpstr>
      <vt:lpstr>'70.030'!DPA_6203</vt:lpstr>
      <vt:lpstr>'70.030'!DPA_6204</vt:lpstr>
      <vt:lpstr>'70.030'!DPA_6205</vt:lpstr>
      <vt:lpstr>'70.030'!DPA_6208</vt:lpstr>
      <vt:lpstr>'70.030'!DPA_6209</vt:lpstr>
      <vt:lpstr>'70.030'!DPA_6210</vt:lpstr>
      <vt:lpstr>'70.030'!DPA_6211</vt:lpstr>
      <vt:lpstr>'70.030'!DPA_6214</vt:lpstr>
      <vt:lpstr>'70.030'!DPA_6215</vt:lpstr>
      <vt:lpstr>'70.030'!DPA_6216</vt:lpstr>
      <vt:lpstr>'70.030'!DPA_6217</vt:lpstr>
      <vt:lpstr>'70.030'!DPA_6218</vt:lpstr>
      <vt:lpstr>'70.030'!DPA_6219</vt:lpstr>
      <vt:lpstr>'70.030'!DPA_6222</vt:lpstr>
      <vt:lpstr>'70.030'!DPA_6223</vt:lpstr>
      <vt:lpstr>'70.030'!DPA_6224</vt:lpstr>
      <vt:lpstr>'70.030'!DPA_6225</vt:lpstr>
      <vt:lpstr>'70.030'!DPA_6226</vt:lpstr>
      <vt:lpstr>'70.030'!DPA_6227</vt:lpstr>
      <vt:lpstr>'70.030'!DPA_6228</vt:lpstr>
      <vt:lpstr>'70.030'!DPA_6229</vt:lpstr>
      <vt:lpstr>'70.030'!DPA_6230</vt:lpstr>
      <vt:lpstr>'70.030'!DPA_6231</vt:lpstr>
      <vt:lpstr>'70.030'!DPA_6232</vt:lpstr>
      <vt:lpstr>'70.030'!DPA_6233</vt:lpstr>
      <vt:lpstr>'70.030'!DPA_6234</vt:lpstr>
      <vt:lpstr>'70.030'!DPA_6235</vt:lpstr>
      <vt:lpstr>'70.030'!DPA_6236</vt:lpstr>
      <vt:lpstr>'70.030'!DPA_6237</vt:lpstr>
      <vt:lpstr>'70.030'!DPA_6238</vt:lpstr>
      <vt:lpstr>'70.030'!DPA_6239</vt:lpstr>
      <vt:lpstr>'70.030'!DPA_6240</vt:lpstr>
      <vt:lpstr>'70.030'!DPA_6241</vt:lpstr>
      <vt:lpstr>'70.030'!DPA_6242</vt:lpstr>
      <vt:lpstr>'70.030'!DPA_6243</vt:lpstr>
      <vt:lpstr>'70.030'!DPA_6244</vt:lpstr>
      <vt:lpstr>'70.030'!DPA_6245</vt:lpstr>
      <vt:lpstr>'70.030'!DPA_6246</vt:lpstr>
      <vt:lpstr>'70.030'!DPA_6247</vt:lpstr>
      <vt:lpstr>'70.030'!DPA_6248</vt:lpstr>
      <vt:lpstr>'70.030'!DPA_6249</vt:lpstr>
      <vt:lpstr>'70.030'!DPA_6250</vt:lpstr>
      <vt:lpstr>'70.030'!DPA_6251</vt:lpstr>
      <vt:lpstr>'70.030'!DPA_6252</vt:lpstr>
      <vt:lpstr>'70.030'!DPA_6253</vt:lpstr>
      <vt:lpstr>'70.030'!DPA_6254</vt:lpstr>
      <vt:lpstr>'70.030'!DPA_6255</vt:lpstr>
      <vt:lpstr>'70.030'!DPA_6256</vt:lpstr>
      <vt:lpstr>'70.030'!DPA_6257</vt:lpstr>
      <vt:lpstr>'70.030'!DPA_6258</vt:lpstr>
      <vt:lpstr>'70.030'!DPA_6259</vt:lpstr>
      <vt:lpstr>'70.030'!DPA_6261</vt:lpstr>
      <vt:lpstr>'70.030'!DPA_6262</vt:lpstr>
      <vt:lpstr>'70.030'!DPA_6263</vt:lpstr>
      <vt:lpstr>'70.030'!DPA_6264</vt:lpstr>
      <vt:lpstr>'70.030'!DPA_6265</vt:lpstr>
      <vt:lpstr>'70.030'!DPA_6266</vt:lpstr>
      <vt:lpstr>'70.030'!DPA_6267</vt:lpstr>
      <vt:lpstr>'70.030'!DPA_6268</vt:lpstr>
      <vt:lpstr>'70.030'!DPA_6269</vt:lpstr>
      <vt:lpstr>'70.030'!DPA_6270</vt:lpstr>
      <vt:lpstr>'70.030'!DPA_6271</vt:lpstr>
      <vt:lpstr>'70.030'!DPA_6273</vt:lpstr>
      <vt:lpstr>'70.030'!DPA_6274</vt:lpstr>
      <vt:lpstr>'70.030'!DPA_6275</vt:lpstr>
      <vt:lpstr>'70.030'!DPA_6276</vt:lpstr>
      <vt:lpstr>'70.030'!DPA_6277</vt:lpstr>
      <vt:lpstr>'70.030'!DPA_6280</vt:lpstr>
      <vt:lpstr>'70.030'!DPA_6281</vt:lpstr>
      <vt:lpstr>'70.030'!DPA_6282</vt:lpstr>
      <vt:lpstr>'70.030'!DPA_6283</vt:lpstr>
      <vt:lpstr>'70.030'!DPA_6284</vt:lpstr>
      <vt:lpstr>'70.030'!DPA_6285</vt:lpstr>
      <vt:lpstr>'70.030'!DPA_6289</vt:lpstr>
      <vt:lpstr>'70.030'!DPA_6291</vt:lpstr>
      <vt:lpstr>'70.030'!DPA_6297</vt:lpstr>
      <vt:lpstr>'70.030'!DPA_6298</vt:lpstr>
      <vt:lpstr>'70.030'!DPA_6301</vt:lpstr>
      <vt:lpstr>'70.030'!DPA_6303</vt:lpstr>
      <vt:lpstr>'70.030'!DPA_6305</vt:lpstr>
      <vt:lpstr>'70.030'!DPA_6307</vt:lpstr>
      <vt:lpstr>'70.030'!DPA_6309</vt:lpstr>
      <vt:lpstr>'70.030'!DPA_6315</vt:lpstr>
      <vt:lpstr>'70.030'!DPA_6317</vt:lpstr>
      <vt:lpstr>'70.030'!DPA_6319</vt:lpstr>
      <vt:lpstr>'70.030'!DPA_6321</vt:lpstr>
      <vt:lpstr>'70.030'!DPA_6334</vt:lpstr>
      <vt:lpstr>'70.030'!DPA_6340</vt:lpstr>
      <vt:lpstr>'70.030'!DPA_6342</vt:lpstr>
      <vt:lpstr>'70.030'!DPA_6344</vt:lpstr>
      <vt:lpstr>'70.030'!DPA_6346</vt:lpstr>
      <vt:lpstr>'70.030'!DPA_6348</vt:lpstr>
      <vt:lpstr>'70.030'!DPA_6354</vt:lpstr>
      <vt:lpstr>'70.030'!DPA_6356</vt:lpstr>
      <vt:lpstr>'70.030'!DPA_6358</vt:lpstr>
      <vt:lpstr>'70.030'!DPA_6360</vt:lpstr>
      <vt:lpstr>'70.030'!DPA_6362</vt:lpstr>
      <vt:lpstr>'70.030'!DPA_6368</vt:lpstr>
      <vt:lpstr>'70.030'!DPA_6370</vt:lpstr>
      <vt:lpstr>'70.030'!DPA_6371</vt:lpstr>
      <vt:lpstr>'70.030'!DPA_6372</vt:lpstr>
      <vt:lpstr>'70.030'!DPA_6373</vt:lpstr>
      <vt:lpstr>'70.030'!DPA_6374</vt:lpstr>
      <vt:lpstr>'70.030'!DPA_6375</vt:lpstr>
      <vt:lpstr>'70.030'!DPA_6376</vt:lpstr>
      <vt:lpstr>'70.030'!DPA_6377</vt:lpstr>
      <vt:lpstr>'70.030'!DPA_6378</vt:lpstr>
      <vt:lpstr>'70.030'!DPA_6379</vt:lpstr>
      <vt:lpstr>'70.030'!DPA_6380</vt:lpstr>
      <vt:lpstr>'70.030'!DPA_6381</vt:lpstr>
      <vt:lpstr>'70.030'!DPA_6382</vt:lpstr>
      <vt:lpstr>'70.030'!DPA_6383</vt:lpstr>
      <vt:lpstr>'70.030'!DPA_6384</vt:lpstr>
      <vt:lpstr>'70.030'!DPA_6385</vt:lpstr>
      <vt:lpstr>'70.030'!DPA_6386</vt:lpstr>
      <vt:lpstr>'70.030'!DPA_6387</vt:lpstr>
      <vt:lpstr>'70.030'!DPA_6388</vt:lpstr>
      <vt:lpstr>'70.030'!DPA_6389</vt:lpstr>
      <vt:lpstr>'70.030'!DPA_6390</vt:lpstr>
      <vt:lpstr>'70.030'!DPA_6391</vt:lpstr>
      <vt:lpstr>'70.030'!DPA_6393</vt:lpstr>
      <vt:lpstr>'70.030'!DPA_6394</vt:lpstr>
      <vt:lpstr>'70.030'!DPA_6395</vt:lpstr>
      <vt:lpstr>'70.030'!DPA_6396</vt:lpstr>
      <vt:lpstr>'70.030'!DPA_6397</vt:lpstr>
      <vt:lpstr>'70.030'!DPA_6398</vt:lpstr>
      <vt:lpstr>'70.030'!DPA_6399</vt:lpstr>
      <vt:lpstr>'70.030'!DPA_6400</vt:lpstr>
      <vt:lpstr>'70.030'!DPA_6401</vt:lpstr>
      <vt:lpstr>'70.030'!DPA_6402</vt:lpstr>
      <vt:lpstr>'70.030'!DPA_6403</vt:lpstr>
      <vt:lpstr>'70.030'!DPA_6405</vt:lpstr>
      <vt:lpstr>'70.030'!DPA_6406</vt:lpstr>
      <vt:lpstr>'70.030'!DPA_6407</vt:lpstr>
      <vt:lpstr>'70.030'!DPA_6408</vt:lpstr>
      <vt:lpstr>'70.030'!DPA_6409</vt:lpstr>
      <vt:lpstr>'70.030'!DPA_6410</vt:lpstr>
      <vt:lpstr>'70.030'!DPA_6411</vt:lpstr>
      <vt:lpstr>'70.030'!DPA_6412</vt:lpstr>
      <vt:lpstr>'70.030'!DPA_6413</vt:lpstr>
      <vt:lpstr>'70.030'!DPA_6414</vt:lpstr>
      <vt:lpstr>'70.030'!DPA_6415</vt:lpstr>
      <vt:lpstr>'70.030'!DPA_6802</vt:lpstr>
      <vt:lpstr>'70.030'!DPA_6803</vt:lpstr>
      <vt:lpstr>'70.030'!DPA_6804</vt:lpstr>
      <vt:lpstr>'70.030'!DPA_6805</vt:lpstr>
      <vt:lpstr>'70.030'!DPA_6806</vt:lpstr>
      <vt:lpstr>'70.030'!DPA_6807</vt:lpstr>
      <vt:lpstr>'70.030'!DPA_6808</vt:lpstr>
      <vt:lpstr>'70.030'!DPA_6809</vt:lpstr>
      <vt:lpstr>'70.030'!DPA_6810</vt:lpstr>
      <vt:lpstr>'70.030'!DPA_6811</vt:lpstr>
      <vt:lpstr>'70.030'!DPA_6812</vt:lpstr>
      <vt:lpstr>'70.030'!DPA_6813</vt:lpstr>
      <vt:lpstr>'70.030'!DPA_6814</vt:lpstr>
      <vt:lpstr>'70.030'!DPA_6815</vt:lpstr>
      <vt:lpstr>'70.030'!DPA_6816</vt:lpstr>
      <vt:lpstr>'70.030'!DPA_6817</vt:lpstr>
      <vt:lpstr>'70.030'!DPA_6818</vt:lpstr>
      <vt:lpstr>'70.030'!DPA_6819</vt:lpstr>
      <vt:lpstr>'70.030'!DPA_6820</vt:lpstr>
      <vt:lpstr>'70.030'!DPA_6821</vt:lpstr>
      <vt:lpstr>'70.030'!DPA_6822</vt:lpstr>
      <vt:lpstr>'70.030'!DPA_6823</vt:lpstr>
      <vt:lpstr>'70.030'!DPA_6825</vt:lpstr>
      <vt:lpstr>'70.030'!DPA_6826</vt:lpstr>
      <vt:lpstr>'70.030'!DPA_6827</vt:lpstr>
      <vt:lpstr>'70.030'!DPA_6828</vt:lpstr>
      <vt:lpstr>'70.030'!DPA_6829</vt:lpstr>
      <vt:lpstr>'70.030'!DPA_6830</vt:lpstr>
      <vt:lpstr>'70.030'!DPA_6831</vt:lpstr>
      <vt:lpstr>'70.030'!DPA_6832</vt:lpstr>
      <vt:lpstr>'70.030'!DPA_6833</vt:lpstr>
      <vt:lpstr>'70.030'!DPA_6834</vt:lpstr>
      <vt:lpstr>'70.030'!DPA_6835</vt:lpstr>
      <vt:lpstr>'70.030'!DPA_6837</vt:lpstr>
      <vt:lpstr>'70.030'!DPA_6838</vt:lpstr>
      <vt:lpstr>'70.030'!DPA_6839</vt:lpstr>
      <vt:lpstr>'70.030'!DPA_6840</vt:lpstr>
      <vt:lpstr>'70.030'!DPA_6841</vt:lpstr>
      <vt:lpstr>'70.030'!DPA_6842</vt:lpstr>
      <vt:lpstr>'70.030'!DPA_6843</vt:lpstr>
      <vt:lpstr>'70.030'!DPA_6844</vt:lpstr>
      <vt:lpstr>'70.030'!DPA_6845</vt:lpstr>
      <vt:lpstr>'70.030'!DPA_6846</vt:lpstr>
      <vt:lpstr>'70.030'!DPA_6847</vt:lpstr>
      <vt:lpstr>'70.030'!DPA_6950</vt:lpstr>
      <vt:lpstr>'70.030'!DPA_6951</vt:lpstr>
      <vt:lpstr>'70.030'!DPA_6952</vt:lpstr>
      <vt:lpstr>'70.030'!DPA_6953</vt:lpstr>
      <vt:lpstr>'70.030'!DPA_6954</vt:lpstr>
      <vt:lpstr>'70.030'!DPA_6955</vt:lpstr>
      <vt:lpstr>'70.030'!DPA_6956</vt:lpstr>
      <vt:lpstr>'70.030'!DPA_6957</vt:lpstr>
      <vt:lpstr>'70.030'!DPA_6958</vt:lpstr>
      <vt:lpstr>'70.030'!DPA_6959</vt:lpstr>
      <vt:lpstr>'70.030'!DPA_6960</vt:lpstr>
      <vt:lpstr>'70.030'!DPA_6961</vt:lpstr>
      <vt:lpstr>'70.030'!DPA_6962</vt:lpstr>
      <vt:lpstr>'70.030'!DPA_6963</vt:lpstr>
      <vt:lpstr>'70.030'!DPA_6964</vt:lpstr>
      <vt:lpstr>'70.030'!DPA_6965</vt:lpstr>
      <vt:lpstr>'70.030'!DPA_6966</vt:lpstr>
      <vt:lpstr>'70.030'!DPA_6967</vt:lpstr>
      <vt:lpstr>'70.030'!DPA_6968</vt:lpstr>
      <vt:lpstr>'70.030'!DPA_6969</vt:lpstr>
      <vt:lpstr>'70.030'!DPA_6970</vt:lpstr>
      <vt:lpstr>'70.030'!DPA_6971</vt:lpstr>
      <vt:lpstr>'70.030'!DPA_6972</vt:lpstr>
      <vt:lpstr>'70.030'!DPA_6973</vt:lpstr>
      <vt:lpstr>'70.030'!DPA_6974</vt:lpstr>
      <vt:lpstr>'70.030'!DPA_6975</vt:lpstr>
      <vt:lpstr>'70.030'!DPA_6976</vt:lpstr>
      <vt:lpstr>'70.030'!DPA_6977</vt:lpstr>
      <vt:lpstr>'70.030'!DPA_6978</vt:lpstr>
      <vt:lpstr>'70.030'!DPA_6979</vt:lpstr>
      <vt:lpstr>'70.030'!DPA_6980</vt:lpstr>
      <vt:lpstr>'70.030'!DPA_6981</vt:lpstr>
      <vt:lpstr>'70.030'!DPA_6982</vt:lpstr>
      <vt:lpstr>'70.030'!DPA_6983</vt:lpstr>
      <vt:lpstr>'70.030'!DPA_6984</vt:lpstr>
      <vt:lpstr>'70.030'!DPA_6985</vt:lpstr>
      <vt:lpstr>'70.030'!DPA_6986</vt:lpstr>
      <vt:lpstr>'70.030'!DPA_6987</vt:lpstr>
      <vt:lpstr>'70.030'!DPA_6988</vt:lpstr>
      <vt:lpstr>'70.030'!DPA_6989</vt:lpstr>
      <vt:lpstr>'70.030'!DPA_6990</vt:lpstr>
      <vt:lpstr>'70.030'!DPA_6991</vt:lpstr>
      <vt:lpstr>'70.030'!DPA_6992</vt:lpstr>
      <vt:lpstr>'70.030'!DPA_6993</vt:lpstr>
      <vt:lpstr>'70.030'!DPA_6994</vt:lpstr>
      <vt:lpstr>'70.030'!DPA_6995</vt:lpstr>
      <vt:lpstr>'70.030'!DPA_6996</vt:lpstr>
      <vt:lpstr>'70.030'!DPA_6997</vt:lpstr>
      <vt:lpstr>'70.030'!DPA_6998</vt:lpstr>
      <vt:lpstr>'70.030'!DPA_6999</vt:lpstr>
      <vt:lpstr>'70.030'!DPA_7000</vt:lpstr>
      <vt:lpstr>'70.030'!DPA_7001</vt:lpstr>
      <vt:lpstr>'70.030'!DPA_7002</vt:lpstr>
      <vt:lpstr>'70.030'!DPA_7003</vt:lpstr>
      <vt:lpstr>'70.030'!DPA_7004</vt:lpstr>
      <vt:lpstr>'70.030'!DPA_7023</vt:lpstr>
      <vt:lpstr>'70.030'!DPA_7024</vt:lpstr>
      <vt:lpstr>'70.030'!DPA_7025</vt:lpstr>
      <vt:lpstr>'70.030'!DPA_7028</vt:lpstr>
      <vt:lpstr>'70.030'!DPA_7029</vt:lpstr>
      <vt:lpstr>'70.030'!DPA_7030</vt:lpstr>
      <vt:lpstr>'70.030'!DPA_7031</vt:lpstr>
      <vt:lpstr>'70.030'!DPA_7032</vt:lpstr>
      <vt:lpstr>'70.030'!DPA_7033</vt:lpstr>
      <vt:lpstr>'60.030'!DPA_7480</vt:lpstr>
      <vt:lpstr>'60.030'!DPA_7481</vt:lpstr>
      <vt:lpstr>'60.030'!DPA_7482</vt:lpstr>
      <vt:lpstr>'60.030'!DPA_7483</vt:lpstr>
      <vt:lpstr>'60.030'!DPA_7484</vt:lpstr>
      <vt:lpstr>'60.030'!DPA_7485</vt:lpstr>
      <vt:lpstr>'60.030'!DPA_7486</vt:lpstr>
      <vt:lpstr>'60.030'!DPA_7487</vt:lpstr>
      <vt:lpstr>'60.030'!DPA_7488</vt:lpstr>
      <vt:lpstr>'60.030'!DPA_7489</vt:lpstr>
      <vt:lpstr>'60.030'!DPA_7490</vt:lpstr>
      <vt:lpstr>'60.030'!DPA_7491</vt:lpstr>
      <vt:lpstr>'60.030'!DPA_7492</vt:lpstr>
      <vt:lpstr>'60.030'!DPA_7493</vt:lpstr>
      <vt:lpstr>'60.030'!DPA_7494</vt:lpstr>
      <vt:lpstr>'60.030'!DPA_7495</vt:lpstr>
      <vt:lpstr>'60.030'!DPA_7496</vt:lpstr>
      <vt:lpstr>'60.030'!DPA_7497</vt:lpstr>
      <vt:lpstr>'60.030'!DPA_7498</vt:lpstr>
      <vt:lpstr>'60.030'!DPA_7499</vt:lpstr>
      <vt:lpstr>'60.030'!DPA_7500</vt:lpstr>
      <vt:lpstr>'90.010'!DPA_7506</vt:lpstr>
      <vt:lpstr>'60.030'!DPA_7510</vt:lpstr>
      <vt:lpstr>'60.030'!DPA_7512</vt:lpstr>
      <vt:lpstr>'60.030'!DPA_7514</vt:lpstr>
      <vt:lpstr>'60.030'!DPA_7515</vt:lpstr>
      <vt:lpstr>'60.030'!DPA_7516</vt:lpstr>
      <vt:lpstr>'60.030'!DPA_7517</vt:lpstr>
      <vt:lpstr>'60.030'!DPA_7520</vt:lpstr>
      <vt:lpstr>'60.030'!DPA_7521</vt:lpstr>
      <vt:lpstr>'60.030'!DPA_7522</vt:lpstr>
      <vt:lpstr>'60.030'!DPA_7523</vt:lpstr>
      <vt:lpstr>'60.030'!DPA_7524</vt:lpstr>
      <vt:lpstr>'60.030'!DPA_7525</vt:lpstr>
      <vt:lpstr>'60.030'!DPA_7526</vt:lpstr>
      <vt:lpstr>'60.030'!DPA_7527</vt:lpstr>
      <vt:lpstr>'60.030'!DPA_7528</vt:lpstr>
      <vt:lpstr>'60.030'!DPA_7529</vt:lpstr>
      <vt:lpstr>'60.030'!DPA_7533</vt:lpstr>
      <vt:lpstr>'60.030'!DPA_7535</vt:lpstr>
      <vt:lpstr>'60.030'!DPA_7536</vt:lpstr>
      <vt:lpstr>'60.030'!DPA_7537</vt:lpstr>
      <vt:lpstr>'60.030'!DPA_7538</vt:lpstr>
      <vt:lpstr>'60.030'!DPA_7541</vt:lpstr>
      <vt:lpstr>'60.030'!DPA_7542</vt:lpstr>
      <vt:lpstr>'60.030'!DPA_7543</vt:lpstr>
      <vt:lpstr>'60.030'!DPA_7544</vt:lpstr>
      <vt:lpstr>'60.030'!DPA_7550</vt:lpstr>
      <vt:lpstr>'60.030'!DPA_7554</vt:lpstr>
      <vt:lpstr>'60.030'!DPA_7555</vt:lpstr>
      <vt:lpstr>'60.030'!DPA_7556</vt:lpstr>
      <vt:lpstr>'60.030'!DPA_7557</vt:lpstr>
      <vt:lpstr>'60.030'!DPA_7558</vt:lpstr>
      <vt:lpstr>'60.030'!DPA_7559</vt:lpstr>
      <vt:lpstr>'60.030'!DPA_7562</vt:lpstr>
      <vt:lpstr>'60.030'!DPA_7563</vt:lpstr>
      <vt:lpstr>'60.030'!DPA_7564</vt:lpstr>
      <vt:lpstr>'60.030'!DPA_7565</vt:lpstr>
      <vt:lpstr>'60.030'!DPA_7569</vt:lpstr>
      <vt:lpstr>'60.030'!DPA_7575</vt:lpstr>
      <vt:lpstr>'60.030'!DPA_7576</vt:lpstr>
      <vt:lpstr>'60.030'!DPA_7577</vt:lpstr>
      <vt:lpstr>'60.030'!DPA_7578</vt:lpstr>
      <vt:lpstr>'60.030'!DPA_7579</vt:lpstr>
      <vt:lpstr>'60.030'!DPA_7580</vt:lpstr>
      <vt:lpstr>'60.030'!DPA_7590</vt:lpstr>
      <vt:lpstr>'60.030'!DPA_7592</vt:lpstr>
      <vt:lpstr>'60.030'!DPA_7594</vt:lpstr>
      <vt:lpstr>'60.030'!DPA_7595</vt:lpstr>
      <vt:lpstr>'60.030'!DPA_7596</vt:lpstr>
      <vt:lpstr>'60.030'!DPA_7597</vt:lpstr>
      <vt:lpstr>'60.030'!DPA_7609</vt:lpstr>
      <vt:lpstr>'60.030'!DPA_7613</vt:lpstr>
      <vt:lpstr>'60.030'!DPA_7615</vt:lpstr>
      <vt:lpstr>'60.030'!DPA_7616</vt:lpstr>
      <vt:lpstr>'60.030'!DPA_7617</vt:lpstr>
      <vt:lpstr>'60.030'!DPA_7618</vt:lpstr>
      <vt:lpstr>'60.030'!DPA_7621</vt:lpstr>
      <vt:lpstr>'60.030'!DPA_7622</vt:lpstr>
      <vt:lpstr>'60.030'!DPA_7623</vt:lpstr>
      <vt:lpstr>'60.030'!DPA_7624</vt:lpstr>
      <vt:lpstr>'60.030'!DPA_7630</vt:lpstr>
      <vt:lpstr>'60.030'!DPA_7634</vt:lpstr>
      <vt:lpstr>'60.030'!DPA_7635</vt:lpstr>
      <vt:lpstr>'60.030'!DPA_7636</vt:lpstr>
      <vt:lpstr>'60.030'!DPA_7637</vt:lpstr>
      <vt:lpstr>'60.030'!DPA_7638</vt:lpstr>
      <vt:lpstr>'60.030'!DPA_7639</vt:lpstr>
      <vt:lpstr>'60.030'!DPA_7642</vt:lpstr>
      <vt:lpstr>'60.030'!DPA_7643</vt:lpstr>
      <vt:lpstr>'60.030'!DPA_7644</vt:lpstr>
      <vt:lpstr>'60.030'!DPA_7645</vt:lpstr>
      <vt:lpstr>'60.030'!DPA_7649</vt:lpstr>
      <vt:lpstr>'60.030'!DPA_7655</vt:lpstr>
      <vt:lpstr>'60.030'!DPA_7656</vt:lpstr>
      <vt:lpstr>'60.030'!DPA_7657</vt:lpstr>
      <vt:lpstr>'60.030'!DPA_7658</vt:lpstr>
      <vt:lpstr>'60.030'!DPA_7659</vt:lpstr>
      <vt:lpstr>'60.030'!DPA_7660</vt:lpstr>
      <vt:lpstr>'60.030'!DPA_7661</vt:lpstr>
      <vt:lpstr>'60.030'!DPA_7662</vt:lpstr>
      <vt:lpstr>'60.030'!DPA_7663</vt:lpstr>
      <vt:lpstr>'60.030'!DPA_7664</vt:lpstr>
      <vt:lpstr>'60.030'!DPA_7670</vt:lpstr>
      <vt:lpstr>'60.030'!DPA_7674</vt:lpstr>
      <vt:lpstr>'60.030'!DPA_7675</vt:lpstr>
      <vt:lpstr>'60.030'!DPA_7676</vt:lpstr>
      <vt:lpstr>'60.030'!DPA_7677</vt:lpstr>
      <vt:lpstr>'60.030'!DPA_7678</vt:lpstr>
      <vt:lpstr>'60.030'!DPA_7679</vt:lpstr>
      <vt:lpstr>'60.030'!DPA_7682</vt:lpstr>
      <vt:lpstr>'60.030'!DPA_7683</vt:lpstr>
      <vt:lpstr>'60.030'!DPA_7684</vt:lpstr>
      <vt:lpstr>'60.030'!DPA_7685</vt:lpstr>
      <vt:lpstr>'60.030'!DPA_7689</vt:lpstr>
      <vt:lpstr>'60.030'!DPA_7695</vt:lpstr>
      <vt:lpstr>'60.030'!DPA_7696</vt:lpstr>
      <vt:lpstr>'60.030'!DPA_7697</vt:lpstr>
      <vt:lpstr>'60.030'!DPA_7698</vt:lpstr>
      <vt:lpstr>'60.030'!DPA_7699</vt:lpstr>
      <vt:lpstr>'60.030'!DPA_7700</vt:lpstr>
      <vt:lpstr>'90.010'!DPA_7701</vt:lpstr>
      <vt:lpstr>'90.010'!DPA_7702</vt:lpstr>
      <vt:lpstr>'90.010'!DPA_7703</vt:lpstr>
      <vt:lpstr>'90.010'!DPA_7704</vt:lpstr>
      <vt:lpstr>'90.010'!DPA_7705</vt:lpstr>
      <vt:lpstr>'90.010'!DPA_7706</vt:lpstr>
      <vt:lpstr>'90.010'!DPA_7707</vt:lpstr>
      <vt:lpstr>'90.010'!DPA_7708</vt:lpstr>
      <vt:lpstr>'90.010'!DPA_7709</vt:lpstr>
      <vt:lpstr>'90.010'!DPA_7710</vt:lpstr>
      <vt:lpstr>'90.010'!DPA_7711</vt:lpstr>
      <vt:lpstr>'90.010'!DPA_7712</vt:lpstr>
      <vt:lpstr>'90.010'!DPA_7713</vt:lpstr>
      <vt:lpstr>'90.010'!DPA_7714</vt:lpstr>
      <vt:lpstr>'90.010'!DPA_7715</vt:lpstr>
      <vt:lpstr>'90.010'!DPA_7716</vt:lpstr>
      <vt:lpstr>'90.010'!DPA_7717</vt:lpstr>
      <vt:lpstr>'90.010'!DPA_7718</vt:lpstr>
      <vt:lpstr>'90.010'!DPA_7719</vt:lpstr>
      <vt:lpstr>'90.010'!DPA_7720</vt:lpstr>
      <vt:lpstr>'90.010'!DPA_7721</vt:lpstr>
      <vt:lpstr>'90.010'!DPA_7722</vt:lpstr>
      <vt:lpstr>'90.010'!DPA_7723</vt:lpstr>
      <vt:lpstr>'90.010'!DPA_7724</vt:lpstr>
      <vt:lpstr>'90.010'!DPA_7725</vt:lpstr>
      <vt:lpstr>'90.010'!DPA_7726</vt:lpstr>
      <vt:lpstr>'90.010'!DPA_7727</vt:lpstr>
      <vt:lpstr>'90.010'!DPA_7728</vt:lpstr>
      <vt:lpstr>'90.010'!DPA_7729</vt:lpstr>
      <vt:lpstr>'90.010'!DPA_7730</vt:lpstr>
      <vt:lpstr>'90.010'!DPA_7731</vt:lpstr>
      <vt:lpstr>'90.010'!DPA_7732</vt:lpstr>
      <vt:lpstr>'90.010'!DPA_7733</vt:lpstr>
      <vt:lpstr>'90.010'!DPA_7734</vt:lpstr>
      <vt:lpstr>'90.010'!DPA_7735</vt:lpstr>
      <vt:lpstr>'90.010'!DPA_7736</vt:lpstr>
      <vt:lpstr>'90.010'!DPA_7737</vt:lpstr>
      <vt:lpstr>'90.010'!DPA_7738</vt:lpstr>
      <vt:lpstr>'90.010'!DPA_7739</vt:lpstr>
      <vt:lpstr>'90.010'!DPA_7740</vt:lpstr>
      <vt:lpstr>'90.010'!DPA_7741</vt:lpstr>
      <vt:lpstr>'90.010'!DPA_7742</vt:lpstr>
      <vt:lpstr>'90.010'!DPA_7743</vt:lpstr>
      <vt:lpstr>'90.010'!DPA_7744</vt:lpstr>
      <vt:lpstr>'90.010'!DPA_7745</vt:lpstr>
      <vt:lpstr>'90.010'!DPA_7746</vt:lpstr>
      <vt:lpstr>'90.010'!DPA_7747</vt:lpstr>
      <vt:lpstr>'90.010'!DPA_7748</vt:lpstr>
      <vt:lpstr>'90.010'!DPA_7749</vt:lpstr>
      <vt:lpstr>'90.010'!DPA_7750</vt:lpstr>
      <vt:lpstr>'90.010'!DPA_7751</vt:lpstr>
      <vt:lpstr>'90.010'!DPA_7752</vt:lpstr>
      <vt:lpstr>'90.010'!DPA_7753</vt:lpstr>
      <vt:lpstr>'90.010'!DPA_7754</vt:lpstr>
      <vt:lpstr>'90.010'!DPA_7755</vt:lpstr>
      <vt:lpstr>'90.010'!DPA_7756</vt:lpstr>
      <vt:lpstr>'90.010'!DPA_7757</vt:lpstr>
      <vt:lpstr>'90.010'!DPA_7758</vt:lpstr>
      <vt:lpstr>'90.010'!DPA_7759</vt:lpstr>
      <vt:lpstr>'90.010'!DPA_7760</vt:lpstr>
      <vt:lpstr>'90.010'!DPA_7761</vt:lpstr>
      <vt:lpstr>'90.010'!DPA_7762</vt:lpstr>
      <vt:lpstr>'90.010'!DPA_7763</vt:lpstr>
      <vt:lpstr>'90.010'!DPA_7764</vt:lpstr>
      <vt:lpstr>'90.010'!DPA_7765</vt:lpstr>
      <vt:lpstr>'90.010'!DPA_7766</vt:lpstr>
      <vt:lpstr>'90.010'!DPA_7767</vt:lpstr>
      <vt:lpstr>'90.010'!DPA_7768</vt:lpstr>
      <vt:lpstr>'90.010'!DPA_7769</vt:lpstr>
      <vt:lpstr>'90.010'!DPA_7770</vt:lpstr>
      <vt:lpstr>'90.010'!DPA_7771</vt:lpstr>
      <vt:lpstr>'90.010'!DPA_7772</vt:lpstr>
      <vt:lpstr>'90.010'!DPA_7773</vt:lpstr>
      <vt:lpstr>'90.010'!DPA_7774</vt:lpstr>
      <vt:lpstr>'90.010'!DPA_7775</vt:lpstr>
      <vt:lpstr>'90.010'!DPA_7776</vt:lpstr>
      <vt:lpstr>'90.010'!DPA_7777</vt:lpstr>
      <vt:lpstr>'90.010'!DPA_7778</vt:lpstr>
      <vt:lpstr>'90.010'!DPA_7779</vt:lpstr>
      <vt:lpstr>'90.010'!DPA_7780</vt:lpstr>
      <vt:lpstr>'90.010'!DPA_7781</vt:lpstr>
      <vt:lpstr>'90.010'!DPA_7782</vt:lpstr>
      <vt:lpstr>'90.010'!DPA_7783</vt:lpstr>
      <vt:lpstr>'90.010'!DPA_7784</vt:lpstr>
      <vt:lpstr>'90.010'!DPA_7785</vt:lpstr>
      <vt:lpstr>'90.010'!DPA_7786</vt:lpstr>
      <vt:lpstr>'90.010'!DPA_7787</vt:lpstr>
      <vt:lpstr>'90.010'!DPA_7802</vt:lpstr>
      <vt:lpstr>'90.010'!DPA_7803</vt:lpstr>
      <vt:lpstr>'90.010'!DPA_7804</vt:lpstr>
      <vt:lpstr>'90.010'!DPA_7805</vt:lpstr>
      <vt:lpstr>'90.010'!DPA_7817</vt:lpstr>
      <vt:lpstr>'90.010'!DPA_7818</vt:lpstr>
      <vt:lpstr>'90.010'!DPA_7819</vt:lpstr>
      <vt:lpstr>'90.010'!DPA_7820</vt:lpstr>
      <vt:lpstr>'90.010'!DPA_7832</vt:lpstr>
      <vt:lpstr>'90.010'!DPA_7838</vt:lpstr>
      <vt:lpstr>'90.010'!DPA_7857</vt:lpstr>
      <vt:lpstr>'90.010'!DPA_7858</vt:lpstr>
      <vt:lpstr>'90.010'!DPA_7862</vt:lpstr>
      <vt:lpstr>'90.010'!DPA_7863</vt:lpstr>
      <vt:lpstr>'90.010'!DPA_7881</vt:lpstr>
      <vt:lpstr>'90.010'!DPA_7888</vt:lpstr>
      <vt:lpstr>'90.010'!DPA_7889</vt:lpstr>
      <vt:lpstr>'90.010'!DPA_7890</vt:lpstr>
      <vt:lpstr>'90.010'!DPA_7891</vt:lpstr>
      <vt:lpstr>'90.010'!DPA_7893</vt:lpstr>
      <vt:lpstr>'90.010'!DPA_7896</vt:lpstr>
      <vt:lpstr>'90.010'!DPA_7903</vt:lpstr>
      <vt:lpstr>'90.010'!DPA_7904</vt:lpstr>
      <vt:lpstr>'90.010'!DPA_7905</vt:lpstr>
      <vt:lpstr>'90.010'!DPA_7906</vt:lpstr>
      <vt:lpstr>'90.010'!DPA_7908</vt:lpstr>
      <vt:lpstr>'90.010'!DPA_7913</vt:lpstr>
      <vt:lpstr>'90.010'!DPA_7914</vt:lpstr>
      <vt:lpstr>'90.010'!DPA_7915</vt:lpstr>
      <vt:lpstr>'90.010'!DPA_7919</vt:lpstr>
      <vt:lpstr>'90.010'!DPA_7920</vt:lpstr>
      <vt:lpstr>'90.010'!DPA_7921</vt:lpstr>
      <vt:lpstr>'90.010'!DPA_7923</vt:lpstr>
      <vt:lpstr>'90.010'!DPA_7924</vt:lpstr>
      <vt:lpstr>'90.010'!DPA_7925</vt:lpstr>
      <vt:lpstr>'90.010'!DPA_7927</vt:lpstr>
      <vt:lpstr>'90.010'!DPA_7928</vt:lpstr>
      <vt:lpstr>'90.010'!DPA_7929</vt:lpstr>
      <vt:lpstr>'90.010'!DPA_7930</vt:lpstr>
      <vt:lpstr>'90.010'!DPA_7937</vt:lpstr>
      <vt:lpstr>'90.010'!DPA_7938</vt:lpstr>
      <vt:lpstr>'90.010'!DPA_7939</vt:lpstr>
      <vt:lpstr>'90.010'!DPA_7940</vt:lpstr>
      <vt:lpstr>'90.010'!DPA_7942</vt:lpstr>
      <vt:lpstr>'90.010'!DPA_7943</vt:lpstr>
      <vt:lpstr>'90.010'!DPA_7944</vt:lpstr>
      <vt:lpstr>'90.010'!DPA_7945</vt:lpstr>
      <vt:lpstr>'90.010'!DPA_8010</vt:lpstr>
      <vt:lpstr>'90.010'!DPA_8012</vt:lpstr>
      <vt:lpstr>'90.010'!DPA_8017</vt:lpstr>
      <vt:lpstr>'90.010'!DPA_8018</vt:lpstr>
      <vt:lpstr>'90.010'!DPA_8019</vt:lpstr>
      <vt:lpstr>'90.010'!DPA_8020</vt:lpstr>
      <vt:lpstr>'90.010'!DPA_8022</vt:lpstr>
      <vt:lpstr>'90.010'!DPA_8023</vt:lpstr>
      <vt:lpstr>'90.010'!DPA_8024</vt:lpstr>
      <vt:lpstr>'90.010'!DPA_8025</vt:lpstr>
      <vt:lpstr>'90.010'!DPA_8027</vt:lpstr>
      <vt:lpstr>'90.010'!DPA_8036</vt:lpstr>
      <vt:lpstr>'90.010'!DPA_8037</vt:lpstr>
      <vt:lpstr>'90.010'!DPA_8039</vt:lpstr>
      <vt:lpstr>'90.010'!DPA_8040</vt:lpstr>
      <vt:lpstr>'10.060'!DPA_8412</vt:lpstr>
      <vt:lpstr>'10.060'!DPA_8413</vt:lpstr>
      <vt:lpstr>'10.060'!DPA_8414</vt:lpstr>
      <vt:lpstr>'10.060'!DPA_8415</vt:lpstr>
      <vt:lpstr>'10.060'!DPA_8417</vt:lpstr>
      <vt:lpstr>'10.060'!DPA_8418</vt:lpstr>
      <vt:lpstr>'10.060'!DPA_8419</vt:lpstr>
      <vt:lpstr>'10.060'!DPA_8452</vt:lpstr>
      <vt:lpstr>'10.060'!DPA_8453</vt:lpstr>
      <vt:lpstr>'10.060'!DPA_8454</vt:lpstr>
      <vt:lpstr>'10.060'!DPA_8455</vt:lpstr>
      <vt:lpstr>'10.060'!DPA_8457</vt:lpstr>
      <vt:lpstr>'10.060'!DPA_8458</vt:lpstr>
      <vt:lpstr>'10.060'!DPA_8459</vt:lpstr>
      <vt:lpstr>'10.060'!DPA_8474</vt:lpstr>
      <vt:lpstr>'10.060'!DPA_8475</vt:lpstr>
      <vt:lpstr>'10.060'!DPA_8476</vt:lpstr>
      <vt:lpstr>'10.060'!DPA_8477</vt:lpstr>
      <vt:lpstr>'10.060'!DPA_8479</vt:lpstr>
      <vt:lpstr>'10.060'!DPA_8480</vt:lpstr>
      <vt:lpstr>'10.060'!DPA_8481</vt:lpstr>
      <vt:lpstr>'10.060'!DPA_8501</vt:lpstr>
      <vt:lpstr>'10.060'!DPA_8504</vt:lpstr>
      <vt:lpstr>'10.060'!DPA_8505</vt:lpstr>
      <vt:lpstr>'10.060'!DPA_8506</vt:lpstr>
      <vt:lpstr>'10.060'!DPA_8507</vt:lpstr>
      <vt:lpstr>'10.060'!DPA_8508</vt:lpstr>
      <vt:lpstr>'10.060'!DPA_8531</vt:lpstr>
      <vt:lpstr>'10.060'!DPA_8533</vt:lpstr>
      <vt:lpstr>'10.060'!DPA_8534</vt:lpstr>
      <vt:lpstr>'10.060'!DPA_8535</vt:lpstr>
      <vt:lpstr>'10.060'!DPA_8536</vt:lpstr>
      <vt:lpstr>'10.060'!DPA_8537</vt:lpstr>
      <vt:lpstr>'10.060'!DPA_8538</vt:lpstr>
      <vt:lpstr>'10.060'!DPA_8591</vt:lpstr>
      <vt:lpstr>'10.060'!DPA_8593</vt:lpstr>
      <vt:lpstr>'10.060'!DPA_8594</vt:lpstr>
      <vt:lpstr>'10.060'!DPA_8595</vt:lpstr>
      <vt:lpstr>'10.060'!DPA_8596</vt:lpstr>
      <vt:lpstr>'10.060'!DPA_8597</vt:lpstr>
      <vt:lpstr>'10.060'!DPA_8598</vt:lpstr>
      <vt:lpstr>'10.060'!DPA_8621</vt:lpstr>
      <vt:lpstr>'10.060'!DPA_8623</vt:lpstr>
      <vt:lpstr>'10.060'!DPA_8624</vt:lpstr>
      <vt:lpstr>'10.060'!DPA_8625</vt:lpstr>
      <vt:lpstr>'10.060'!DPA_8626</vt:lpstr>
      <vt:lpstr>'10.060'!DPA_8627</vt:lpstr>
      <vt:lpstr>'10.060'!DPA_8628</vt:lpstr>
      <vt:lpstr>'10.060'!DPA_8651</vt:lpstr>
      <vt:lpstr>'10.060'!DPA_8653</vt:lpstr>
      <vt:lpstr>'10.060'!DPA_8654</vt:lpstr>
      <vt:lpstr>'10.060'!DPA_8655</vt:lpstr>
      <vt:lpstr>'10.060'!DPA_8656</vt:lpstr>
      <vt:lpstr>'10.060'!DPA_8657</vt:lpstr>
      <vt:lpstr>'10.060'!DPA_8658</vt:lpstr>
      <vt:lpstr>DPA_8680</vt:lpstr>
      <vt:lpstr>DPA_8681</vt:lpstr>
      <vt:lpstr>DPA_8682</vt:lpstr>
      <vt:lpstr>DPA_8683</vt:lpstr>
      <vt:lpstr>DPA_8684</vt:lpstr>
      <vt:lpstr>DPA_8685</vt:lpstr>
      <vt:lpstr>DPA_8686</vt:lpstr>
      <vt:lpstr>'10.070'!DPA_8701</vt:lpstr>
      <vt:lpstr>'10.070'!DPA_8702</vt:lpstr>
      <vt:lpstr>'10.070'!DPA_8704</vt:lpstr>
      <vt:lpstr>'10.070'!DPA_8705</vt:lpstr>
      <vt:lpstr>'10.070'!DPA_8706</vt:lpstr>
      <vt:lpstr>'10.070'!DPA_8707</vt:lpstr>
      <vt:lpstr>'10.070'!DPA_8708</vt:lpstr>
      <vt:lpstr>'10.070'!DPA_8709</vt:lpstr>
      <vt:lpstr>'10.070'!DPA_8711</vt:lpstr>
      <vt:lpstr>'10.070'!DPA_8714</vt:lpstr>
      <vt:lpstr>'10.070'!DPA_8715</vt:lpstr>
      <vt:lpstr>'10.070'!DPA_8716</vt:lpstr>
      <vt:lpstr>'10.070'!DPA_8717</vt:lpstr>
      <vt:lpstr>'10.070'!DPA_8718</vt:lpstr>
      <vt:lpstr>'10.070'!DPA_8719</vt:lpstr>
      <vt:lpstr>'10.070'!DPA_8724</vt:lpstr>
      <vt:lpstr>'10.070'!DPA_8751</vt:lpstr>
      <vt:lpstr>'10.070'!DPA_8752</vt:lpstr>
      <vt:lpstr>'10.070'!DPA_8755</vt:lpstr>
      <vt:lpstr>'10.070'!DPA_8759</vt:lpstr>
      <vt:lpstr>'10.070'!DPA_8760</vt:lpstr>
      <vt:lpstr>'10.070'!DPA_8761</vt:lpstr>
      <vt:lpstr>'10.070'!DPA_8765</vt:lpstr>
      <vt:lpstr>'10.070'!DPA_8766</vt:lpstr>
      <vt:lpstr>'10.070'!DPA_8767</vt:lpstr>
      <vt:lpstr>'10.070'!DPA_8769</vt:lpstr>
      <vt:lpstr>'10.070'!DPA_8772</vt:lpstr>
      <vt:lpstr>'10.070'!DPA_8773</vt:lpstr>
      <vt:lpstr>'10.070'!DPA_8774</vt:lpstr>
      <vt:lpstr>'10.070'!DPA_8775</vt:lpstr>
      <vt:lpstr>'10.070'!DPA_8776</vt:lpstr>
      <vt:lpstr>'10.070'!DPA_8777</vt:lpstr>
      <vt:lpstr>'10.070'!DPA_8801</vt:lpstr>
      <vt:lpstr>'10.070'!DPA_8802</vt:lpstr>
      <vt:lpstr>'10.070'!DPA_8804</vt:lpstr>
      <vt:lpstr>'10.070'!DPA_8805</vt:lpstr>
      <vt:lpstr>'10.070'!DPA_8806</vt:lpstr>
      <vt:lpstr>'10.070'!DPA_8807</vt:lpstr>
      <vt:lpstr>'10.070'!DPA_8808</vt:lpstr>
      <vt:lpstr>'10.070'!DPA_8809</vt:lpstr>
      <vt:lpstr>'10.070'!DPA_8810</vt:lpstr>
      <vt:lpstr>'10.070'!DPA_8811</vt:lpstr>
      <vt:lpstr>'10.070'!DPA_8814</vt:lpstr>
      <vt:lpstr>'10.070'!DPA_8815</vt:lpstr>
      <vt:lpstr>'10.070'!DPA_8816</vt:lpstr>
      <vt:lpstr>'10.070'!DPA_8817</vt:lpstr>
      <vt:lpstr>'10.070'!DPA_8818</vt:lpstr>
      <vt:lpstr>'10.070'!DPA_8819</vt:lpstr>
      <vt:lpstr>'10.070'!DPA_8822</vt:lpstr>
      <vt:lpstr>'10.070'!DPA_8824</vt:lpstr>
      <vt:lpstr>'10.070'!DPA_8851</vt:lpstr>
      <vt:lpstr>'10.070'!DPA_8852</vt:lpstr>
      <vt:lpstr>'10.070'!DPA_8854</vt:lpstr>
      <vt:lpstr>'10.070'!DPA_8855</vt:lpstr>
      <vt:lpstr>'10.070'!DPA_8856</vt:lpstr>
      <vt:lpstr>'10.070'!DPA_8857</vt:lpstr>
      <vt:lpstr>'10.070'!DPA_8859</vt:lpstr>
      <vt:lpstr>'10.070'!DPA_8861</vt:lpstr>
      <vt:lpstr>'10.070'!DPA_8874</vt:lpstr>
      <vt:lpstr>'10.070'!DPA_8875</vt:lpstr>
      <vt:lpstr>'10.070'!DPA_8876</vt:lpstr>
      <vt:lpstr>'10.070'!DPA_8877</vt:lpstr>
      <vt:lpstr>'10.070'!DPA_8901</vt:lpstr>
      <vt:lpstr>'10.070'!DPA_8902</vt:lpstr>
      <vt:lpstr>'10.070'!DPA_8904</vt:lpstr>
      <vt:lpstr>'10.070'!DPA_8905</vt:lpstr>
      <vt:lpstr>'10.070'!DPA_8906</vt:lpstr>
      <vt:lpstr>'10.070'!DPA_8907</vt:lpstr>
      <vt:lpstr>'10.070'!DPA_8908</vt:lpstr>
      <vt:lpstr>'10.070'!DPA_8909</vt:lpstr>
      <vt:lpstr>'10.070'!DPA_8910</vt:lpstr>
      <vt:lpstr>'10.070'!DPA_8911</vt:lpstr>
      <vt:lpstr>'10.070'!DPA_8914</vt:lpstr>
      <vt:lpstr>'10.070'!DPA_8915</vt:lpstr>
      <vt:lpstr>'10.070'!DPA_8916</vt:lpstr>
      <vt:lpstr>'10.070'!DPA_8917</vt:lpstr>
      <vt:lpstr>'10.070'!DPA_8918</vt:lpstr>
      <vt:lpstr>'10.070'!DPA_8919</vt:lpstr>
      <vt:lpstr>'10.070'!DPA_8922</vt:lpstr>
      <vt:lpstr>'10.070'!DPA_8924</vt:lpstr>
      <vt:lpstr>'10.070'!DPA_8927</vt:lpstr>
      <vt:lpstr>'10.070'!DPA_8928</vt:lpstr>
      <vt:lpstr>'10.070'!DPA_8930</vt:lpstr>
      <vt:lpstr>'10.070'!DPA_8931</vt:lpstr>
      <vt:lpstr>'10.070'!DPA_8934</vt:lpstr>
      <vt:lpstr>'10.070'!DPA_8936</vt:lpstr>
      <vt:lpstr>'10.070'!DPA_8942</vt:lpstr>
      <vt:lpstr>'10.070'!DPA_8943</vt:lpstr>
      <vt:lpstr>'10.070'!DPA_8946</vt:lpstr>
      <vt:lpstr>'10.070'!DPA_8949</vt:lpstr>
      <vt:lpstr>'10.010'!Print_Area</vt:lpstr>
      <vt:lpstr>'10.011'!Print_Area</vt:lpstr>
      <vt:lpstr>'10.020'!Print_Area</vt:lpstr>
      <vt:lpstr>'10.030 '!Print_Area</vt:lpstr>
      <vt:lpstr>'10.040'!Print_Area</vt:lpstr>
      <vt:lpstr>'10.041'!Print_Area</vt:lpstr>
      <vt:lpstr>'10.050'!Print_Area</vt:lpstr>
      <vt:lpstr>'10.060'!Print_Area</vt:lpstr>
      <vt:lpstr>'10.070'!Print_Area</vt:lpstr>
      <vt:lpstr>'20.020'!Print_Area</vt:lpstr>
      <vt:lpstr>'30.010'!Print_Area</vt:lpstr>
      <vt:lpstr>'40.010'!Print_Area</vt:lpstr>
      <vt:lpstr>'40.020'!Print_Area</vt:lpstr>
      <vt:lpstr>'40.030'!Print_Area</vt:lpstr>
      <vt:lpstr>'40.040'!Print_Area</vt:lpstr>
      <vt:lpstr>'40.050'!Print_Area</vt:lpstr>
      <vt:lpstr>'40.060'!Print_Area</vt:lpstr>
      <vt:lpstr>'40.070'!Print_Area</vt:lpstr>
      <vt:lpstr>'40.080'!Print_Area</vt:lpstr>
      <vt:lpstr>'40.090'!Print_Area</vt:lpstr>
      <vt:lpstr>'40.100'!Print_Area</vt:lpstr>
      <vt:lpstr>'40.110'!Print_Area</vt:lpstr>
      <vt:lpstr>'40.120'!Print_Area</vt:lpstr>
      <vt:lpstr>'40.130'!Print_Area</vt:lpstr>
      <vt:lpstr>'40.140'!Print_Area</vt:lpstr>
      <vt:lpstr>'40.150'!Print_Area</vt:lpstr>
      <vt:lpstr>'40.160'!Print_Area</vt:lpstr>
      <vt:lpstr>'40.170'!Print_Area</vt:lpstr>
      <vt:lpstr>'40.180'!Print_Area</vt:lpstr>
      <vt:lpstr>'40.190'!Print_Area</vt:lpstr>
      <vt:lpstr>'40.200'!Print_Area</vt:lpstr>
      <vt:lpstr>'40.210'!Print_Area</vt:lpstr>
      <vt:lpstr>'40.220'!Print_Area</vt:lpstr>
      <vt:lpstr>'40.230'!Print_Area</vt:lpstr>
      <vt:lpstr>'40.240'!Print_Area</vt:lpstr>
      <vt:lpstr>'40.250'!Print_Area</vt:lpstr>
      <vt:lpstr>'40.260'!Print_Area</vt:lpstr>
      <vt:lpstr>'40.270'!Print_Area</vt:lpstr>
      <vt:lpstr>'40.280'!Print_Area</vt:lpstr>
      <vt:lpstr>'40.290'!Print_Area</vt:lpstr>
      <vt:lpstr>'50.010'!Print_Area</vt:lpstr>
      <vt:lpstr>'50.020'!Print_Area</vt:lpstr>
      <vt:lpstr>'50.030'!Print_Area</vt:lpstr>
      <vt:lpstr>'50.040'!Print_Area</vt:lpstr>
      <vt:lpstr>'50.050'!Print_Area</vt:lpstr>
      <vt:lpstr>'50.060'!Print_Area</vt:lpstr>
      <vt:lpstr>'50.070'!Print_Area</vt:lpstr>
      <vt:lpstr>'50.080'!Print_Area</vt:lpstr>
      <vt:lpstr>'50.090'!Print_Area</vt:lpstr>
      <vt:lpstr>'50.100'!Print_Area</vt:lpstr>
      <vt:lpstr>'50.110'!Print_Area</vt:lpstr>
      <vt:lpstr>'50.120'!Print_Area</vt:lpstr>
      <vt:lpstr>'50.130'!Print_Area</vt:lpstr>
      <vt:lpstr>'50.140'!Print_Area</vt:lpstr>
      <vt:lpstr>'50.150'!Print_Area</vt:lpstr>
      <vt:lpstr>'50.160'!Print_Area</vt:lpstr>
      <vt:lpstr>'50.170'!Print_Area</vt:lpstr>
      <vt:lpstr>'50.180'!Print_Area</vt:lpstr>
      <vt:lpstr>'50.190'!Print_Area</vt:lpstr>
      <vt:lpstr>'50.200'!Print_Area</vt:lpstr>
      <vt:lpstr>'50.210'!Print_Area</vt:lpstr>
      <vt:lpstr>'50.220'!Print_Area</vt:lpstr>
      <vt:lpstr>'50.230'!Print_Area</vt:lpstr>
      <vt:lpstr>'50.240'!Print_Area</vt:lpstr>
      <vt:lpstr>'50.250'!Print_Area</vt:lpstr>
      <vt:lpstr>'50.260'!Print_Area</vt:lpstr>
      <vt:lpstr>'50.270'!Print_Area</vt:lpstr>
      <vt:lpstr>'50.280'!Print_Area</vt:lpstr>
      <vt:lpstr>'50.290'!Print_Area</vt:lpstr>
      <vt:lpstr>'60.010'!Print_Area</vt:lpstr>
      <vt:lpstr>'60.030'!Print_Area</vt:lpstr>
      <vt:lpstr>'70.010'!Print_Area</vt:lpstr>
      <vt:lpstr>'70.020'!Print_Area</vt:lpstr>
      <vt:lpstr>'70.030'!Print_Area</vt:lpstr>
      <vt:lpstr>'70.040'!Print_Area</vt:lpstr>
      <vt:lpstr>'80.010'!Print_Area</vt:lpstr>
      <vt:lpstr>'90.010'!Print_Area</vt:lpstr>
      <vt:lpstr>'10.040'!Print_Titles</vt:lpstr>
      <vt:lpstr>'40.290'!Print_Titles</vt:lpstr>
      <vt:lpstr>'50.010'!Print_Titles</vt:lpstr>
      <vt:lpstr>'50.020'!Print_Titles</vt:lpstr>
      <vt:lpstr>'50.030'!Print_Titles</vt:lpstr>
      <vt:lpstr>'50.040'!Print_Titles</vt:lpstr>
      <vt:lpstr>'50.050'!Print_Titles</vt:lpstr>
      <vt:lpstr>'50.060'!Print_Titles</vt:lpstr>
      <vt:lpstr>'50.070'!Print_Titles</vt:lpstr>
      <vt:lpstr>'50.080'!Print_Titles</vt:lpstr>
      <vt:lpstr>'50.090'!Print_Titles</vt:lpstr>
      <vt:lpstr>'50.100'!Print_Titles</vt:lpstr>
      <vt:lpstr>'50.110'!Print_Titles</vt:lpstr>
      <vt:lpstr>'50.120'!Print_Titles</vt:lpstr>
      <vt:lpstr>'50.130'!Print_Titles</vt:lpstr>
      <vt:lpstr>'50.140'!Print_Titles</vt:lpstr>
      <vt:lpstr>'50.160'!Print_Titles</vt:lpstr>
      <vt:lpstr>'50.170'!Print_Titles</vt:lpstr>
      <vt:lpstr>'50.180'!Print_Titles</vt:lpstr>
      <vt:lpstr>'50.190'!Print_Titles</vt:lpstr>
      <vt:lpstr>'50.200'!Print_Titles</vt:lpstr>
      <vt:lpstr>'50.210'!Print_Titles</vt:lpstr>
      <vt:lpstr>'50.220'!Print_Titles</vt:lpstr>
      <vt:lpstr>'50.230'!Print_Titles</vt:lpstr>
      <vt:lpstr>'50.240'!Print_Titles</vt:lpstr>
      <vt:lpstr>'50.250'!Print_Titles</vt:lpstr>
      <vt:lpstr>'50.270'!Print_Titles</vt:lpstr>
      <vt:lpstr>'50.280'!Print_Titles</vt:lpstr>
      <vt:lpstr>'70.020'!Print_Titles</vt:lpstr>
      <vt:lpstr>'70.040'!Print_Titles</vt:lpstr>
      <vt:lpstr>'80.010'!Print_Titles</vt:lpstr>
      <vt:lpstr>'Schedule Listing '!Print_Titles</vt:lpstr>
      <vt:lpstr>Schedule_1A___Output_floor</vt:lpstr>
      <vt:lpstr>'10.010'!TemplateLayout</vt:lpstr>
      <vt:lpstr>'10.020'!TemplateLayout</vt:lpstr>
      <vt:lpstr>'10.050'!TemplateLayout</vt:lpstr>
      <vt:lpstr>'10.060'!TemplateLayout</vt:lpstr>
      <vt:lpstr>'10.070'!TemplateLayout</vt:lpstr>
      <vt:lpstr>'20.010'!TemplateLayout</vt:lpstr>
      <vt:lpstr>'20.020'!TemplateLayout</vt:lpstr>
      <vt:lpstr>'20.030'!TemplateLayout</vt:lpstr>
      <vt:lpstr>'40.010'!TemplateLayout</vt:lpstr>
      <vt:lpstr>'40.020'!TemplateLayout</vt:lpstr>
      <vt:lpstr>'40.040'!TemplateLayout</vt:lpstr>
      <vt:lpstr>'40.050'!TemplateLayout</vt:lpstr>
      <vt:lpstr>'40.060'!TemplateLayout</vt:lpstr>
      <vt:lpstr>'40.070'!TemplateLayout</vt:lpstr>
      <vt:lpstr>'40.080'!TemplateLayout</vt:lpstr>
      <vt:lpstr>'40.090'!TemplateLayout</vt:lpstr>
      <vt:lpstr>'40.100'!TemplateLayout</vt:lpstr>
      <vt:lpstr>'40.110'!TemplateLayout</vt:lpstr>
      <vt:lpstr>'40.130'!TemplateLayout</vt:lpstr>
      <vt:lpstr>'40.140'!TemplateLayout</vt:lpstr>
      <vt:lpstr>'40.150'!TemplateLayout</vt:lpstr>
      <vt:lpstr>'40.160'!TemplateLayout</vt:lpstr>
      <vt:lpstr>'40.170'!TemplateLayout</vt:lpstr>
      <vt:lpstr>'40.180'!TemplateLayout</vt:lpstr>
      <vt:lpstr>'40.210'!TemplateLayout</vt:lpstr>
      <vt:lpstr>'40.260'!TemplateLayout</vt:lpstr>
      <vt:lpstr>'50.010'!TemplateLayout</vt:lpstr>
      <vt:lpstr>'50.030'!TemplateLayout</vt:lpstr>
      <vt:lpstr>'50.040'!TemplateLayout</vt:lpstr>
      <vt:lpstr>'50.050'!TemplateLayout</vt:lpstr>
      <vt:lpstr>'50.060'!TemplateLayout</vt:lpstr>
      <vt:lpstr>'50.070'!TemplateLayout</vt:lpstr>
      <vt:lpstr>'50.080'!TemplateLayout</vt:lpstr>
      <vt:lpstr>'50.090'!TemplateLayout</vt:lpstr>
      <vt:lpstr>'50.100'!TemplateLayout</vt:lpstr>
      <vt:lpstr>'50.110'!TemplateLayout</vt:lpstr>
      <vt:lpstr>'50.120'!TemplateLayout</vt:lpstr>
      <vt:lpstr>'50.130'!TemplateLayout</vt:lpstr>
      <vt:lpstr>'50.140'!TemplateLayout</vt:lpstr>
      <vt:lpstr>'50.150'!TemplateLayout</vt:lpstr>
      <vt:lpstr>'50.160'!TemplateLayout</vt:lpstr>
      <vt:lpstr>'50.170'!TemplateLayout</vt:lpstr>
      <vt:lpstr>'50.180'!TemplateLayout</vt:lpstr>
      <vt:lpstr>'50.190'!TemplateLayout</vt:lpstr>
      <vt:lpstr>'50.200'!TemplateLayout</vt:lpstr>
      <vt:lpstr>'50.210'!TemplateLayout</vt:lpstr>
      <vt:lpstr>'50.220'!TemplateLayout</vt:lpstr>
      <vt:lpstr>'50.230'!TemplateLayout</vt:lpstr>
      <vt:lpstr>'50.240'!TemplateLayout</vt:lpstr>
      <vt:lpstr>'50.250'!TemplateLayout</vt:lpstr>
      <vt:lpstr>'50.260'!TemplateLayout</vt:lpstr>
      <vt:lpstr>'50.270'!TemplateLayout</vt:lpstr>
      <vt:lpstr>'50.280'!TemplateLayout</vt:lpstr>
      <vt:lpstr>'60.010'!TemplateLayout</vt:lpstr>
      <vt:lpstr>'60.020'!TemplateLayout</vt:lpstr>
      <vt:lpstr>'60.030'!TemplateLayout</vt:lpstr>
      <vt:lpstr>'70.010'!TemplateLayout</vt:lpstr>
      <vt:lpstr>'70.020'!TemplateLayout</vt:lpstr>
      <vt:lpstr>'70.040'!TemplateLayout</vt:lpstr>
      <vt:lpstr>'90.010'!TemplateLayout</vt:lpstr>
      <vt:lpstr>'Schedule Listing '!TemplateLayout</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- 2025 BCAR sample return - effective Q1 2025</dc:title>
  <dc:subject/>
  <dc:creator>re-webmaster@osfi-bsif.gc.ca</dc:creator>
  <cp:keywords/>
  <dc:description/>
  <cp:lastModifiedBy>Semaan, Pauline</cp:lastModifiedBy>
  <cp:revision/>
  <dcterms:created xsi:type="dcterms:W3CDTF">2016-07-13T13:18:24Z</dcterms:created>
  <dcterms:modified xsi:type="dcterms:W3CDTF">2025-10-01T19:03:06Z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540800</vt:r8>
  </property>
  <property fmtid="{D5CDD505-2E9C-101B-9397-08002B2CF9AE}" pid="3" name="xd_Signature">
    <vt:bool>false</vt:bool>
  </property>
  <property fmtid="{D5CDD505-2E9C-101B-9397-08002B2CF9AE}" pid="4" name="xd_ProgID">
    <vt:lpwstr>
    </vt:lpwstr>
  </property>
  <property fmtid="{D5CDD505-2E9C-101B-9397-08002B2CF9AE}" pid="5" name="TemplateUrl">
    <vt:lpwstr>
    </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InstrumentType">
    <vt:lpwstr>781</vt:lpwstr>
  </property>
  <property fmtid="{D5CDD505-2E9C-101B-9397-08002B2CF9AE}" pid="9" name="OsfiGuidanceCategory">
    <vt:lpwstr>771</vt:lpwstr>
  </property>
  <property fmtid="{D5CDD505-2E9C-101B-9397-08002B2CF9AE}" pid="10" name="OsfiBusinessProcess">
    <vt:lpwstr>1100</vt:lpwstr>
  </property>
  <property fmtid="{D5CDD505-2E9C-101B-9397-08002B2CF9AE}" pid="11" name="OsfiIndustryType">
    <vt:lpwstr>634;#DTI|6a02b7f8-a52d-4048-abf2-fb5f1ab9ba2b;#651;#Banks|4690d11e-867f-4550-aedf-9341bb021659</vt:lpwstr>
  </property>
  <property fmtid="{D5CDD505-2E9C-101B-9397-08002B2CF9AE}" pid="12" name="ContentTypeId">
    <vt:lpwstr>0x0101004C081EED9C90B54F98FF06E55CA4DAAA008CACAF6A43F5184C829F36A35E1E0D1A002D4094F2B62A1F42893CE0251B0E960500F65031EA841D0B4E893DA34FC1AEE0EC</vt:lpwstr>
  </property>
  <property fmtid="{D5CDD505-2E9C-101B-9397-08002B2CF9AE}" pid="13" name="OsfiSecondaryRegulations">
    <vt:lpwstr/>
  </property>
  <property fmtid="{D5CDD505-2E9C-101B-9397-08002B2CF9AE}" pid="14" name="OsfiPAA">
    <vt:lpwstr>16</vt:lpwstr>
  </property>
  <property fmtid="{D5CDD505-2E9C-101B-9397-08002B2CF9AE}" pid="15" name="OsfiSecondaryOSFIGuidance">
    <vt:lpwstr/>
  </property>
  <property fmtid="{D5CDD505-2E9C-101B-9397-08002B2CF9AE}" pid="16" name="OsfiFunction">
    <vt:lpwstr>12</vt:lpwstr>
  </property>
  <property fmtid="{D5CDD505-2E9C-101B-9397-08002B2CF9AE}" pid="17" name="OsfiSubFunction">
    <vt:lpwstr>764</vt:lpwstr>
  </property>
  <property fmtid="{D5CDD505-2E9C-101B-9397-08002B2CF9AE}" pid="18" name="_dlc_DocIdItemGuid">
    <vt:lpwstr>03e05390-4a02-474e-89a4-283db2c8c473</vt:lpwstr>
  </property>
  <property fmtid="{D5CDD505-2E9C-101B-9397-08002B2CF9AE}" pid="19" name="OsfiCostCentre">
    <vt:lpwstr>139;#Banking Risk and Capital (330200)|78bf67a6-4fea-41b5-bced-5c286e5a4521</vt:lpwstr>
  </property>
  <property fmtid="{D5CDD505-2E9C-101B-9397-08002B2CF9AE}" pid="20" name="OsfiSecondaryActsandSections">
    <vt:lpwstr/>
  </property>
  <property fmtid="{D5CDD505-2E9C-101B-9397-08002B2CF9AE}" pid="21" name="OsfiFIExternalOrganization">
    <vt:lpwstr/>
  </property>
  <property fmtid="{D5CDD505-2E9C-101B-9397-08002B2CF9AE}" pid="22" name="OsfiFiscalPeriod">
    <vt:lpwstr/>
  </property>
  <property fmtid="{D5CDD505-2E9C-101B-9397-08002B2CF9AE}" pid="23" name="OsfiSubProgram">
    <vt:lpwstr>120;#1.1.2 Regulation and Guidance|8aba70de-c32e-44b3-b2d7-271b49c214a9</vt:lpwstr>
  </property>
  <property fmtid="{D5CDD505-2E9C-101B-9397-08002B2CF9AE}" pid="24" name="OsfiFITopics">
    <vt:lpwstr>111;#Capital|0e340085-fe3a-48f4-9487-5f3abc9f5eed</vt:lpwstr>
  </property>
  <property fmtid="{D5CDD505-2E9C-101B-9397-08002B2CF9AE}" pid="25" name="b68f0f40a9244f46b7ca0f5019c2a784">
    <vt:lpwstr>1.1.2 Regulation and Guidance|8aba70de-c32e-44b3-b2d7-271b49c214a9</vt:lpwstr>
  </property>
  <property fmtid="{D5CDD505-2E9C-101B-9397-08002B2CF9AE}" pid="26" name="pd5e1fd5a7e64ff28ea28d0be5cac3eb">
    <vt:lpwstr/>
  </property>
  <property fmtid="{D5CDD505-2E9C-101B-9397-08002B2CF9AE}" pid="27" name="OsfiFIInformationSystem">
    <vt:lpwstr>1028;#Regulatory Reporting System (RRS)|6aa423d8-75f5-4e3d-9be9-a0233e2ca8da</vt:lpwstr>
  </property>
  <property fmtid="{D5CDD505-2E9C-101B-9397-08002B2CF9AE}" pid="28" name="_docset_NoMedatataSyncRequired">
    <vt:lpwstr>False</vt:lpwstr>
  </property>
  <property fmtid="{D5CDD505-2E9C-101B-9397-08002B2CF9AE}" pid="29" name="VariationsItemGroupID">
    <vt:lpwstr/>
  </property>
  <property fmtid="{D5CDD505-2E9C-101B-9397-08002B2CF9AE}" pid="30" name="MediaServiceImageTags">
    <vt:lpwstr/>
  </property>
  <property fmtid="{D5CDD505-2E9C-101B-9397-08002B2CF9AE}" pid="31" name="OsfiSupervisoryAreaMM">
    <vt:lpwstr/>
  </property>
  <property fmtid="{D5CDD505-2E9C-101B-9397-08002B2CF9AE}" pid="32" name="lcf76f155ced4ddcb4097134ff3c332f">
    <vt:lpwstr/>
  </property>
  <property fmtid="{D5CDD505-2E9C-101B-9397-08002B2CF9AE}" pid="33" name="p213ed7f1c384e76b1e6db419627f072">
    <vt:lpwstr/>
  </property>
  <property fmtid="{D5CDD505-2E9C-101B-9397-08002B2CF9AE}" pid="34" name="jb5a842e1dfd44529b364c4fbcf68b48">
    <vt:lpwstr/>
  </property>
</Properties>
</file>